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https://d.docs.live.net/a7a1b42b8a6e85f9/Área de Trabalho/"/>
    </mc:Choice>
  </mc:AlternateContent>
  <xr:revisionPtr revIDLastSave="1" documentId="13_ncr:1_{13209B45-2F88-442B-8432-6F8203473251}" xr6:coauthVersionLast="47" xr6:coauthVersionMax="47" xr10:uidLastSave="{FAD53E94-47EC-4195-9E67-E651ACA77943}"/>
  <bookViews>
    <workbookView xWindow="-120" yWindow="-120" windowWidth="20730" windowHeight="11040" firstSheet="2" activeTab="3" xr2:uid="{00000000-000D-0000-FFFF-FFFF00000000}"/>
  </bookViews>
  <sheets>
    <sheet name="jan 22" sheetId="1" r:id="rId1"/>
    <sheet name="Memória de Cálculo" sheetId="10" r:id="rId2"/>
    <sheet name="PLANILHA EM BRANCO" sheetId="11" r:id="rId3"/>
    <sheet name="CRONOGRAMA EM BRANCO" sheetId="12" r:id="rId4"/>
  </sheets>
  <externalReferences>
    <externalReference r:id="rId5"/>
    <externalReference r:id="rId6"/>
    <externalReference r:id="rId7"/>
  </externalReferences>
  <definedNames>
    <definedName name="_xlnm.Print_Area" localSheetId="2">'PLANILHA EM BRANCO'!$A$1:$H$219</definedName>
    <definedName name="municipio">'[1]Municípios ISS'!$A$2:$A$80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0" i="12" l="1"/>
  <c r="F12" i="12"/>
  <c r="F14" i="12"/>
  <c r="F16" i="12"/>
  <c r="F18" i="12"/>
  <c r="F20" i="12"/>
  <c r="F22" i="12"/>
  <c r="F24" i="12"/>
  <c r="F26" i="12"/>
  <c r="F28" i="12"/>
  <c r="F30" i="12"/>
  <c r="F32" i="12"/>
  <c r="F34" i="12"/>
  <c r="F36" i="12"/>
  <c r="F38" i="12"/>
  <c r="F40" i="12"/>
  <c r="F42" i="12"/>
  <c r="H23" i="11" l="1"/>
  <c r="G86" i="11"/>
  <c r="G87" i="11"/>
  <c r="G88" i="11"/>
  <c r="G89" i="11"/>
  <c r="D89" i="11"/>
  <c r="D88" i="11"/>
  <c r="C88" i="11"/>
  <c r="D91" i="10"/>
  <c r="D90" i="10"/>
  <c r="C90" i="10"/>
  <c r="E34" i="10"/>
  <c r="E21" i="10"/>
  <c r="H88" i="11" l="1"/>
  <c r="H87" i="11"/>
  <c r="H89" i="11"/>
  <c r="H86" i="11"/>
  <c r="E29" i="10"/>
  <c r="G188" i="11"/>
  <c r="G133" i="11"/>
  <c r="G132" i="11"/>
  <c r="H132" i="11" s="1"/>
  <c r="G122" i="11"/>
  <c r="H122" i="11" s="1"/>
  <c r="G118" i="11"/>
  <c r="G117" i="11"/>
  <c r="G116" i="11"/>
  <c r="G105" i="11"/>
  <c r="G102" i="11"/>
  <c r="H102" i="11" s="1"/>
  <c r="G101" i="11"/>
  <c r="H101" i="11" s="1"/>
  <c r="G99" i="11"/>
  <c r="H99" i="11" s="1"/>
  <c r="G98" i="11"/>
  <c r="H98" i="11" s="1"/>
  <c r="G93" i="11"/>
  <c r="G78" i="11"/>
  <c r="E144" i="11"/>
  <c r="E145" i="11"/>
  <c r="E154" i="11"/>
  <c r="E155" i="11"/>
  <c r="E156" i="11"/>
  <c r="E157" i="11"/>
  <c r="E158" i="11"/>
  <c r="E159" i="11"/>
  <c r="E160" i="11"/>
  <c r="E164" i="11"/>
  <c r="E168" i="11"/>
  <c r="E169" i="11"/>
  <c r="E170" i="11"/>
  <c r="E180" i="11"/>
  <c r="G71" i="11"/>
  <c r="G54" i="11"/>
  <c r="H54" i="11" s="1"/>
  <c r="G34" i="11"/>
  <c r="G30" i="11"/>
  <c r="H22" i="11"/>
  <c r="H21" i="11"/>
  <c r="H20" i="11"/>
  <c r="H19" i="11"/>
  <c r="H18" i="11"/>
  <c r="H17" i="11"/>
  <c r="H16" i="11"/>
  <c r="H15" i="11"/>
  <c r="H14" i="11"/>
  <c r="H13" i="11"/>
  <c r="H12" i="11"/>
  <c r="D180" i="11"/>
  <c r="C180" i="11"/>
  <c r="D179" i="11"/>
  <c r="C179" i="11"/>
  <c r="D178" i="11"/>
  <c r="C178" i="11"/>
  <c r="C174" i="11"/>
  <c r="D170" i="11"/>
  <c r="C170" i="11"/>
  <c r="D169" i="11"/>
  <c r="C169" i="11"/>
  <c r="D168" i="11"/>
  <c r="C168" i="11"/>
  <c r="D164" i="11"/>
  <c r="C164" i="11"/>
  <c r="D126" i="11"/>
  <c r="D125" i="11"/>
  <c r="D115" i="11"/>
  <c r="D114" i="11"/>
  <c r="D95" i="11"/>
  <c r="D94" i="11"/>
  <c r="D93" i="11"/>
  <c r="D92" i="11"/>
  <c r="D91" i="11"/>
  <c r="D85" i="11"/>
  <c r="D80" i="11"/>
  <c r="C80" i="11"/>
  <c r="D78" i="11"/>
  <c r="C78" i="11"/>
  <c r="D77" i="11"/>
  <c r="C72" i="11"/>
  <c r="D71" i="11"/>
  <c r="C71" i="11"/>
  <c r="C67" i="11"/>
  <c r="D63" i="11"/>
  <c r="C63" i="11"/>
  <c r="D62" i="11"/>
  <c r="C62" i="11"/>
  <c r="D58" i="11"/>
  <c r="C58" i="11"/>
  <c r="D54" i="11"/>
  <c r="C54" i="11"/>
  <c r="C53" i="11"/>
  <c r="D52" i="11"/>
  <c r="C52" i="11"/>
  <c r="C51" i="11"/>
  <c r="C50" i="11"/>
  <c r="G49" i="11"/>
  <c r="H49" i="11" s="1"/>
  <c r="C49" i="11"/>
  <c r="D48" i="11"/>
  <c r="C48" i="11"/>
  <c r="D47" i="11"/>
  <c r="C47" i="11"/>
  <c r="C45" i="11"/>
  <c r="C44" i="11"/>
  <c r="C42" i="11"/>
  <c r="C41" i="11"/>
  <c r="D35" i="11"/>
  <c r="C35" i="11"/>
  <c r="C34" i="11"/>
  <c r="C30" i="11"/>
  <c r="D29" i="11"/>
  <c r="C29" i="11"/>
  <c r="C28" i="11"/>
  <c r="C27" i="11"/>
  <c r="C22" i="11"/>
  <c r="D21" i="11"/>
  <c r="C21" i="11"/>
  <c r="D20" i="11"/>
  <c r="C20" i="11"/>
  <c r="D19" i="11"/>
  <c r="C19" i="11"/>
  <c r="D18" i="11"/>
  <c r="C18" i="11"/>
  <c r="D17" i="11"/>
  <c r="C17" i="11"/>
  <c r="D16" i="11"/>
  <c r="C16" i="11"/>
  <c r="D15" i="11"/>
  <c r="D14" i="11"/>
  <c r="C14" i="11"/>
  <c r="D13" i="11"/>
  <c r="C13" i="11"/>
  <c r="E45" i="10"/>
  <c r="E43" i="10"/>
  <c r="E39" i="10"/>
  <c r="E38" i="10"/>
  <c r="E35" i="10"/>
  <c r="E42" i="10"/>
  <c r="E41" i="10"/>
  <c r="E160" i="10"/>
  <c r="E166" i="10"/>
  <c r="E165" i="10"/>
  <c r="E164" i="10"/>
  <c r="E163" i="10"/>
  <c r="E162" i="10"/>
  <c r="E161" i="10"/>
  <c r="E65" i="10"/>
  <c r="E70" i="10"/>
  <c r="K72" i="10"/>
  <c r="J71" i="10"/>
  <c r="E184" i="10"/>
  <c r="E169" i="10"/>
  <c r="E175" i="10"/>
  <c r="E174" i="10"/>
  <c r="E173" i="10"/>
  <c r="E151" i="10"/>
  <c r="E152" i="10"/>
  <c r="E59" i="10"/>
  <c r="E60" i="10" s="1"/>
  <c r="E53" i="10"/>
  <c r="G154" i="11" l="1"/>
  <c r="H154" i="11" s="1"/>
  <c r="G158" i="11"/>
  <c r="H158" i="11" s="1"/>
  <c r="H118" i="11"/>
  <c r="G124" i="11"/>
  <c r="H124" i="11" s="1"/>
  <c r="G144" i="11"/>
  <c r="H144" i="11" s="1"/>
  <c r="G145" i="11"/>
  <c r="H145" i="11" s="1"/>
  <c r="G155" i="11"/>
  <c r="G121" i="11"/>
  <c r="H121" i="11" s="1"/>
  <c r="H93" i="11"/>
  <c r="G126" i="11"/>
  <c r="H126" i="11" s="1"/>
  <c r="G168" i="11"/>
  <c r="H168" i="11" s="1"/>
  <c r="G191" i="11"/>
  <c r="H191" i="11" s="1"/>
  <c r="H188" i="11"/>
  <c r="G186" i="11"/>
  <c r="H186" i="11" s="1"/>
  <c r="G184" i="11"/>
  <c r="H184" i="11" s="1"/>
  <c r="G187" i="11"/>
  <c r="H187" i="11" s="1"/>
  <c r="G185" i="11"/>
  <c r="H185" i="11" s="1"/>
  <c r="G189" i="11"/>
  <c r="H189" i="11" s="1"/>
  <c r="G190" i="11"/>
  <c r="H190" i="11" s="1"/>
  <c r="G178" i="11"/>
  <c r="G179" i="11"/>
  <c r="H179" i="11" s="1"/>
  <c r="G180" i="11"/>
  <c r="H180" i="11" s="1"/>
  <c r="G174" i="11"/>
  <c r="G169" i="11"/>
  <c r="H169" i="11" s="1"/>
  <c r="G170" i="11"/>
  <c r="H170" i="11" s="1"/>
  <c r="G164" i="11"/>
  <c r="G165" i="11" s="1"/>
  <c r="G156" i="11"/>
  <c r="H156" i="11" s="1"/>
  <c r="G159" i="11"/>
  <c r="H159" i="11" s="1"/>
  <c r="G157" i="11"/>
  <c r="H157" i="11" s="1"/>
  <c r="G160" i="11"/>
  <c r="H160" i="11" s="1"/>
  <c r="G150" i="11"/>
  <c r="H150" i="11" s="1"/>
  <c r="G149" i="11"/>
  <c r="G140" i="11"/>
  <c r="H140" i="11" s="1"/>
  <c r="H133" i="11"/>
  <c r="G136" i="11"/>
  <c r="H136" i="11" s="1"/>
  <c r="G131" i="11"/>
  <c r="H131" i="11" s="1"/>
  <c r="G134" i="11"/>
  <c r="H134" i="11" s="1"/>
  <c r="G137" i="11"/>
  <c r="H137" i="11" s="1"/>
  <c r="G135" i="11"/>
  <c r="H135" i="11" s="1"/>
  <c r="G138" i="11"/>
  <c r="H138" i="11" s="1"/>
  <c r="H116" i="11"/>
  <c r="G119" i="11"/>
  <c r="H119" i="11" s="1"/>
  <c r="G127" i="11"/>
  <c r="H127" i="11" s="1"/>
  <c r="G125" i="11"/>
  <c r="H125" i="11" s="1"/>
  <c r="G114" i="11"/>
  <c r="H114" i="11" s="1"/>
  <c r="H117" i="11"/>
  <c r="G120" i="11"/>
  <c r="H120" i="11" s="1"/>
  <c r="G128" i="11"/>
  <c r="H128" i="11" s="1"/>
  <c r="G115" i="11"/>
  <c r="H115" i="11" s="1"/>
  <c r="G123" i="11"/>
  <c r="H123" i="11" s="1"/>
  <c r="G129" i="11"/>
  <c r="H129" i="11" s="1"/>
  <c r="G109" i="11"/>
  <c r="H109" i="11" s="1"/>
  <c r="G112" i="11"/>
  <c r="H112" i="11" s="1"/>
  <c r="G110" i="11"/>
  <c r="H110" i="11" s="1"/>
  <c r="G111" i="11"/>
  <c r="H111" i="11" s="1"/>
  <c r="G97" i="11"/>
  <c r="H97" i="11" s="1"/>
  <c r="H105" i="11"/>
  <c r="G100" i="11"/>
  <c r="H100" i="11" s="1"/>
  <c r="G103" i="11"/>
  <c r="H103" i="11" s="1"/>
  <c r="G106" i="11"/>
  <c r="H106" i="11" s="1"/>
  <c r="G104" i="11"/>
  <c r="H104" i="11" s="1"/>
  <c r="G107" i="11"/>
  <c r="H107" i="11" s="1"/>
  <c r="G91" i="11"/>
  <c r="H91" i="11" s="1"/>
  <c r="G94" i="11"/>
  <c r="H94" i="11" s="1"/>
  <c r="G92" i="11"/>
  <c r="H92" i="11" s="1"/>
  <c r="G95" i="11"/>
  <c r="H95" i="11" s="1"/>
  <c r="G85" i="11"/>
  <c r="G80" i="11"/>
  <c r="H80" i="11" s="1"/>
  <c r="H78" i="11"/>
  <c r="G77" i="11"/>
  <c r="H71" i="11"/>
  <c r="G72" i="11"/>
  <c r="H72" i="11" s="1"/>
  <c r="G67" i="11"/>
  <c r="H67" i="11" s="1"/>
  <c r="G62" i="11"/>
  <c r="H62" i="11" s="1"/>
  <c r="G63" i="11"/>
  <c r="H63" i="11" s="1"/>
  <c r="G58" i="11"/>
  <c r="G59" i="11" s="1"/>
  <c r="G50" i="11"/>
  <c r="H50" i="11" s="1"/>
  <c r="G44" i="11"/>
  <c r="H44" i="11" s="1"/>
  <c r="G27" i="11"/>
  <c r="H27" i="11" s="1"/>
  <c r="G53" i="11"/>
  <c r="H53" i="11" s="1"/>
  <c r="G29" i="11"/>
  <c r="H29" i="11" s="1"/>
  <c r="H30" i="11"/>
  <c r="G52" i="11"/>
  <c r="H52" i="11" s="1"/>
  <c r="G47" i="11"/>
  <c r="H47" i="11" s="1"/>
  <c r="G48" i="11"/>
  <c r="H48" i="11" s="1"/>
  <c r="G51" i="11"/>
  <c r="H51" i="11" s="1"/>
  <c r="G45" i="11"/>
  <c r="H45" i="11" s="1"/>
  <c r="G41" i="11"/>
  <c r="G42" i="11"/>
  <c r="H42" i="11" s="1"/>
  <c r="H34" i="11"/>
  <c r="G35" i="11"/>
  <c r="G36" i="11"/>
  <c r="H36" i="11" s="1"/>
  <c r="G28" i="11"/>
  <c r="H28" i="11" s="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H85" i="11" l="1"/>
  <c r="G141" i="11"/>
  <c r="H141" i="11"/>
  <c r="H64" i="11"/>
  <c r="H31" i="11"/>
  <c r="D202" i="11" s="1"/>
  <c r="H192" i="11"/>
  <c r="G161" i="11"/>
  <c r="H155" i="11"/>
  <c r="H77" i="11"/>
  <c r="G81" i="11"/>
  <c r="H146" i="11"/>
  <c r="D211" i="11" s="1"/>
  <c r="G151" i="11"/>
  <c r="H174" i="11"/>
  <c r="H175" i="11" s="1"/>
  <c r="G175" i="11"/>
  <c r="G192" i="11"/>
  <c r="H171" i="11"/>
  <c r="D215" i="11" s="1"/>
  <c r="H164" i="11"/>
  <c r="H165" i="11" s="1"/>
  <c r="D214" i="11" s="1"/>
  <c r="H178" i="11"/>
  <c r="H181" i="11" s="1"/>
  <c r="G181" i="11"/>
  <c r="G171" i="11"/>
  <c r="G146" i="11"/>
  <c r="H149" i="11"/>
  <c r="H151" i="11" s="1"/>
  <c r="D212" i="11" s="1"/>
  <c r="H58" i="11"/>
  <c r="H35" i="11"/>
  <c r="G37" i="11"/>
  <c r="H41" i="11"/>
  <c r="G55" i="11"/>
  <c r="G31" i="11"/>
  <c r="H59" i="11" l="1"/>
  <c r="D205" i="11" s="1"/>
  <c r="H55" i="11"/>
  <c r="D204" i="11" s="1"/>
  <c r="H37" i="11"/>
  <c r="D203" i="11" s="1"/>
  <c r="H81" i="11"/>
  <c r="D209" i="11" s="1"/>
  <c r="H161" i="11"/>
  <c r="D213" i="11" s="1"/>
  <c r="D210" i="11"/>
  <c r="L188" i="11" l="1"/>
  <c r="N188" i="11" s="1"/>
  <c r="I40" i="10"/>
  <c r="M188" i="11" l="1"/>
  <c r="H42" i="12" l="1"/>
  <c r="J42" i="12" s="1"/>
  <c r="L42" i="12" s="1"/>
  <c r="N42" i="12" s="1"/>
  <c r="P42" i="12" s="1"/>
  <c r="R42" i="12" s="1"/>
  <c r="T42" i="12" s="1"/>
  <c r="H40" i="12"/>
  <c r="J40" i="12" s="1"/>
  <c r="L40" i="12" s="1"/>
  <c r="N40" i="12" s="1"/>
  <c r="P40" i="12" s="1"/>
  <c r="R40" i="12" s="1"/>
  <c r="T40" i="12" s="1"/>
  <c r="H38" i="12"/>
  <c r="J38" i="12" s="1"/>
  <c r="L38" i="12" s="1"/>
  <c r="N38" i="12" s="1"/>
  <c r="P38" i="12" s="1"/>
  <c r="R38" i="12" s="1"/>
  <c r="T38" i="12" s="1"/>
  <c r="H36" i="12"/>
  <c r="J36" i="12" s="1"/>
  <c r="L36" i="12" s="1"/>
  <c r="N36" i="12" s="1"/>
  <c r="P36" i="12" s="1"/>
  <c r="R36" i="12" s="1"/>
  <c r="T36" i="12" s="1"/>
  <c r="H34" i="12"/>
  <c r="J34" i="12" s="1"/>
  <c r="L34" i="12" s="1"/>
  <c r="N34" i="12" s="1"/>
  <c r="P34" i="12" s="1"/>
  <c r="R34" i="12" s="1"/>
  <c r="T34" i="12" s="1"/>
  <c r="H32" i="12"/>
  <c r="J32" i="12" s="1"/>
  <c r="L32" i="12" s="1"/>
  <c r="N32" i="12" s="1"/>
  <c r="P32" i="12" s="1"/>
  <c r="R32" i="12" s="1"/>
  <c r="T32" i="12" s="1"/>
  <c r="H30" i="12"/>
  <c r="J30" i="12" s="1"/>
  <c r="L30" i="12" s="1"/>
  <c r="N30" i="12" s="1"/>
  <c r="P30" i="12" s="1"/>
  <c r="R30" i="12" s="1"/>
  <c r="T30" i="12" s="1"/>
  <c r="H28" i="12"/>
  <c r="J28" i="12" s="1"/>
  <c r="L28" i="12" s="1"/>
  <c r="N28" i="12" s="1"/>
  <c r="P28" i="12" s="1"/>
  <c r="R28" i="12" s="1"/>
  <c r="T28" i="12" s="1"/>
  <c r="H26" i="12"/>
  <c r="J26" i="12" s="1"/>
  <c r="L26" i="12" s="1"/>
  <c r="N26" i="12" s="1"/>
  <c r="P26" i="12" s="1"/>
  <c r="R26" i="12" s="1"/>
  <c r="T26" i="12" s="1"/>
  <c r="H24" i="12"/>
  <c r="J24" i="12" s="1"/>
  <c r="L24" i="12" s="1"/>
  <c r="N24" i="12" s="1"/>
  <c r="P24" i="12" s="1"/>
  <c r="R24" i="12" s="1"/>
  <c r="T24" i="12" s="1"/>
  <c r="H22" i="12"/>
  <c r="J22" i="12" s="1"/>
  <c r="L22" i="12" s="1"/>
  <c r="N22" i="12" s="1"/>
  <c r="P22" i="12" s="1"/>
  <c r="R22" i="12" s="1"/>
  <c r="T22" i="12" s="1"/>
  <c r="H20" i="12"/>
  <c r="J20" i="12" s="1"/>
  <c r="L20" i="12" s="1"/>
  <c r="N20" i="12" s="1"/>
  <c r="P20" i="12" s="1"/>
  <c r="R20" i="12" s="1"/>
  <c r="T20" i="12" s="1"/>
  <c r="H18" i="12"/>
  <c r="J18" i="12" s="1"/>
  <c r="L18" i="12" s="1"/>
  <c r="N18" i="12" s="1"/>
  <c r="P18" i="12" s="1"/>
  <c r="R18" i="12" s="1"/>
  <c r="T18" i="12" s="1"/>
  <c r="H16" i="12"/>
  <c r="J16" i="12" s="1"/>
  <c r="L16" i="12" s="1"/>
  <c r="N16" i="12" s="1"/>
  <c r="P16" i="12" s="1"/>
  <c r="R16" i="12" s="1"/>
  <c r="T16" i="12" s="1"/>
  <c r="H14" i="12"/>
  <c r="J14" i="12" s="1"/>
  <c r="L14" i="12" s="1"/>
  <c r="N14" i="12" s="1"/>
  <c r="P14" i="12" s="1"/>
  <c r="R14" i="12" s="1"/>
  <c r="T14" i="12" s="1"/>
  <c r="H12" i="12"/>
  <c r="J12" i="12" s="1"/>
  <c r="L12" i="12" s="1"/>
  <c r="N12" i="12" s="1"/>
  <c r="P12" i="12" s="1"/>
  <c r="R12" i="12" s="1"/>
  <c r="T12" i="12" s="1"/>
  <c r="H10" i="12"/>
  <c r="J10" i="12" s="1"/>
  <c r="L10" i="12" s="1"/>
  <c r="P10" i="12" s="1"/>
  <c r="H8" i="12"/>
  <c r="J8" i="12" s="1"/>
  <c r="L8" i="12" s="1"/>
  <c r="N8" i="12" s="1"/>
  <c r="P8" i="12" s="1"/>
  <c r="R8" i="12" s="1"/>
  <c r="T8" i="12" s="1"/>
  <c r="H11" i="11" l="1"/>
  <c r="H24" i="11" s="1"/>
  <c r="N10" i="12"/>
  <c r="R10" i="12" s="1"/>
  <c r="T10" i="12" s="1"/>
  <c r="D7" i="10"/>
  <c r="C32" i="12" l="1"/>
  <c r="C12" i="12"/>
  <c r="C26" i="12"/>
  <c r="D131" i="10"/>
  <c r="D130" i="10"/>
  <c r="D120" i="10"/>
  <c r="D119" i="10"/>
  <c r="D97" i="10"/>
  <c r="D96" i="10"/>
  <c r="D95" i="10"/>
  <c r="D94" i="10"/>
  <c r="D93" i="10"/>
  <c r="D87" i="10"/>
  <c r="D218" i="11" l="1"/>
  <c r="C42" i="12" s="1"/>
  <c r="E78" i="10"/>
  <c r="J40" i="10"/>
  <c r="E71" i="10" s="1"/>
  <c r="I39" i="10"/>
  <c r="J39" i="10"/>
  <c r="N39" i="10" s="1"/>
  <c r="J38" i="10"/>
  <c r="L38" i="10" s="1"/>
  <c r="P38" i="10" s="1"/>
  <c r="C179" i="10"/>
  <c r="C174" i="10"/>
  <c r="D174" i="10"/>
  <c r="C173" i="10"/>
  <c r="D173" i="10"/>
  <c r="E77" i="10"/>
  <c r="L41" i="10"/>
  <c r="E4" i="10"/>
  <c r="O41" i="10"/>
  <c r="Q41" i="10" s="1"/>
  <c r="M41" i="10"/>
  <c r="N41" i="10"/>
  <c r="M38" i="10"/>
  <c r="M37" i="10"/>
  <c r="O36" i="10"/>
  <c r="N36" i="10"/>
  <c r="M36" i="10"/>
  <c r="L36" i="10"/>
  <c r="K48" i="10" l="1"/>
  <c r="N38" i="10"/>
  <c r="O38" i="10"/>
  <c r="Q38" i="10" s="1"/>
  <c r="L39" i="10"/>
  <c r="P36" i="10"/>
  <c r="Q36" i="10"/>
  <c r="P41" i="10"/>
  <c r="M39" i="10"/>
  <c r="L40" i="10"/>
  <c r="D201" i="11" l="1"/>
  <c r="C8" i="12" s="1"/>
  <c r="G68" i="11"/>
  <c r="C10" i="12"/>
  <c r="E48" i="10"/>
  <c r="J37" i="10"/>
  <c r="D184" i="10"/>
  <c r="C184" i="10"/>
  <c r="D183" i="10"/>
  <c r="C183" i="10"/>
  <c r="D182" i="10"/>
  <c r="C182" i="10"/>
  <c r="D175" i="10"/>
  <c r="C175" i="10"/>
  <c r="D169" i="10"/>
  <c r="C169" i="10"/>
  <c r="D77" i="10"/>
  <c r="H68" i="11" l="1"/>
  <c r="C16" i="12"/>
  <c r="O37" i="10"/>
  <c r="N37" i="10"/>
  <c r="P37" i="10" s="1"/>
  <c r="L37" i="10"/>
  <c r="D207" i="11" l="1"/>
  <c r="C20" i="12" s="1"/>
  <c r="C24" i="12"/>
  <c r="H73" i="11"/>
  <c r="G73" i="11"/>
  <c r="D217" i="11"/>
  <c r="C40" i="12" s="1"/>
  <c r="C34" i="12"/>
  <c r="Q37" i="10"/>
  <c r="P42" i="10"/>
  <c r="O42" i="10"/>
  <c r="D208" i="11" l="1"/>
  <c r="C22" i="12" s="1"/>
  <c r="G64" i="11"/>
  <c r="G193" i="11" s="1"/>
  <c r="E47" i="10"/>
  <c r="C36" i="12" l="1"/>
  <c r="C28" i="12"/>
  <c r="D81" i="10"/>
  <c r="D78" i="10"/>
  <c r="D70" i="10"/>
  <c r="D60" i="10"/>
  <c r="D59" i="10"/>
  <c r="D53" i="10"/>
  <c r="D48" i="10"/>
  <c r="D46" i="10"/>
  <c r="D42" i="10"/>
  <c r="D41" i="10"/>
  <c r="D28" i="10"/>
  <c r="D21" i="10"/>
  <c r="D13" i="10"/>
  <c r="D12" i="10"/>
  <c r="D11" i="10"/>
  <c r="D10" i="10"/>
  <c r="D9" i="10"/>
  <c r="D8" i="10"/>
  <c r="D6" i="10"/>
  <c r="D5" i="10"/>
  <c r="C81" i="10"/>
  <c r="C78" i="10"/>
  <c r="C71" i="10"/>
  <c r="C70" i="10"/>
  <c r="C65" i="10"/>
  <c r="C60" i="10"/>
  <c r="C59" i="10"/>
  <c r="C53" i="10"/>
  <c r="C48" i="10"/>
  <c r="C47" i="10"/>
  <c r="C46" i="10"/>
  <c r="C45" i="10"/>
  <c r="C44" i="10"/>
  <c r="C43" i="10"/>
  <c r="C42" i="10"/>
  <c r="C41" i="10"/>
  <c r="C39" i="10"/>
  <c r="C38" i="10"/>
  <c r="C35" i="10"/>
  <c r="C34" i="10"/>
  <c r="C28" i="10"/>
  <c r="C27" i="10"/>
  <c r="C22" i="10"/>
  <c r="C21" i="10"/>
  <c r="C20" i="10"/>
  <c r="C19" i="10"/>
  <c r="C14" i="10"/>
  <c r="C13" i="10"/>
  <c r="C12" i="10"/>
  <c r="C11" i="10"/>
  <c r="C10" i="10"/>
  <c r="C9" i="10"/>
  <c r="C8" i="10"/>
  <c r="C6" i="10"/>
  <c r="C5" i="10"/>
  <c r="D206" i="11" l="1"/>
  <c r="C18" i="12" s="1"/>
  <c r="H193" i="11"/>
  <c r="H195" i="11" s="1"/>
  <c r="C14" i="12" l="1"/>
  <c r="C30" i="12"/>
  <c r="D216" i="11"/>
  <c r="D219" i="11" s="1"/>
  <c r="C38" i="12" l="1"/>
  <c r="C44" i="12" s="1"/>
  <c r="E210" i="11"/>
  <c r="E205" i="11"/>
  <c r="E208" i="11"/>
  <c r="E201" i="11"/>
  <c r="E215" i="11"/>
  <c r="E219" i="11"/>
  <c r="E212" i="11"/>
  <c r="E209" i="11"/>
  <c r="E217" i="11"/>
  <c r="E206" i="11"/>
  <c r="E211" i="11"/>
  <c r="E203" i="11"/>
  <c r="E204" i="11"/>
  <c r="E213" i="11"/>
  <c r="E218" i="11"/>
  <c r="E214" i="11"/>
  <c r="E207" i="11"/>
  <c r="E202" i="11"/>
  <c r="E216" i="11"/>
  <c r="D34" i="12" l="1"/>
  <c r="D32" i="12"/>
  <c r="D10" i="12"/>
  <c r="D36" i="12"/>
  <c r="D40" i="12"/>
  <c r="D12" i="12"/>
  <c r="D8" i="12"/>
  <c r="D42" i="12"/>
  <c r="D14" i="12"/>
  <c r="D16" i="12"/>
  <c r="D26" i="12"/>
  <c r="D22" i="12"/>
  <c r="D20" i="12"/>
  <c r="D18" i="12"/>
  <c r="D30" i="12"/>
  <c r="D28" i="12"/>
  <c r="D24" i="12"/>
  <c r="D38" i="12"/>
  <c r="S44" i="12" l="1"/>
  <c r="O44" i="12"/>
  <c r="O45" i="12" s="1"/>
  <c r="M44" i="12"/>
  <c r="M45" i="12" s="1"/>
  <c r="I44" i="12"/>
  <c r="I45" i="12" s="1"/>
  <c r="K44" i="12"/>
  <c r="K45" i="12" s="1"/>
  <c r="G44" i="12"/>
  <c r="G45" i="12" s="1"/>
  <c r="Q44" i="12"/>
  <c r="D44" i="12"/>
  <c r="E44" i="12"/>
  <c r="Q45" i="12" l="1"/>
  <c r="F44" i="12"/>
  <c r="H44" i="12" s="1"/>
  <c r="J44" i="12" s="1"/>
  <c r="L44" i="12" s="1"/>
  <c r="N44" i="12" s="1"/>
  <c r="P44" i="12" s="1"/>
  <c r="R44" i="12" s="1"/>
  <c r="T44" i="12" s="1"/>
  <c r="E45" i="12"/>
  <c r="F45" i="12" s="1"/>
  <c r="H45" i="12" s="1"/>
  <c r="J45" i="12" s="1"/>
  <c r="L45" i="12" s="1"/>
  <c r="N45" i="12" s="1"/>
  <c r="P45" i="12" s="1"/>
  <c r="S45" i="12"/>
  <c r="R45" i="12" l="1"/>
  <c r="T45" i="12" s="1"/>
</calcChain>
</file>

<file path=xl/sharedStrings.xml><?xml version="1.0" encoding="utf-8"?>
<sst xmlns="http://schemas.openxmlformats.org/spreadsheetml/2006/main" count="41575" uniqueCount="23347">
  <si>
    <t>CODIGO</t>
  </si>
  <si>
    <t>0101000101</t>
  </si>
  <si>
    <t>0101000106</t>
  </si>
  <si>
    <t>0101000108</t>
  </si>
  <si>
    <t>0101000110</t>
  </si>
  <si>
    <t>0101000111</t>
  </si>
  <si>
    <t>0101000112</t>
  </si>
  <si>
    <t>0101000113</t>
  </si>
  <si>
    <t>0101000114</t>
  </si>
  <si>
    <t>0101000115</t>
  </si>
  <si>
    <t>0101000116</t>
  </si>
  <si>
    <t>0101000117</t>
  </si>
  <si>
    <t>0101000118</t>
  </si>
  <si>
    <t>0101000119</t>
  </si>
  <si>
    <t>0101000120</t>
  </si>
  <si>
    <t>0101000121</t>
  </si>
  <si>
    <t>0101000122</t>
  </si>
  <si>
    <t>0101000142</t>
  </si>
  <si>
    <t>0101000144</t>
  </si>
  <si>
    <t>0101000146</t>
  </si>
  <si>
    <t>0101000150</t>
  </si>
  <si>
    <t>0101000152</t>
  </si>
  <si>
    <t>0101000154</t>
  </si>
  <si>
    <t>0101000166</t>
  </si>
  <si>
    <t>0101000168</t>
  </si>
  <si>
    <t>0101000169</t>
  </si>
  <si>
    <t>0101000200</t>
  </si>
  <si>
    <t>0101000205</t>
  </si>
  <si>
    <t>0101000210</t>
  </si>
  <si>
    <t>0101000215</t>
  </si>
  <si>
    <t>0101000220</t>
  </si>
  <si>
    <t>0101000230</t>
  </si>
  <si>
    <t>0101000235</t>
  </si>
  <si>
    <t>0201002000</t>
  </si>
  <si>
    <t>0201002002</t>
  </si>
  <si>
    <t>0201002006</t>
  </si>
  <si>
    <t>0201002008</t>
  </si>
  <si>
    <t>0201002009</t>
  </si>
  <si>
    <t>0201002010</t>
  </si>
  <si>
    <t>0201002012</t>
  </si>
  <si>
    <t>0201002014</t>
  </si>
  <si>
    <t>0201002016</t>
  </si>
  <si>
    <t>0201002028</t>
  </si>
  <si>
    <t>0201002031</t>
  </si>
  <si>
    <t>0201002034</t>
  </si>
  <si>
    <t>0201002035</t>
  </si>
  <si>
    <t>0201002036</t>
  </si>
  <si>
    <t>0201002038</t>
  </si>
  <si>
    <t>0201002039</t>
  </si>
  <si>
    <t>0201002040</t>
  </si>
  <si>
    <t>0201002042</t>
  </si>
  <si>
    <t>0201002045</t>
  </si>
  <si>
    <t>0201002046</t>
  </si>
  <si>
    <t>0201002047</t>
  </si>
  <si>
    <t>0201002050</t>
  </si>
  <si>
    <t>0201002051</t>
  </si>
  <si>
    <t>0201002084</t>
  </si>
  <si>
    <t>0201002085</t>
  </si>
  <si>
    <t>0201002092</t>
  </si>
  <si>
    <t>0201002096</t>
  </si>
  <si>
    <t>0201002098</t>
  </si>
  <si>
    <t>0201002100</t>
  </si>
  <si>
    <t>0201002102</t>
  </si>
  <si>
    <t>0201002106</t>
  </si>
  <si>
    <t>0201002110</t>
  </si>
  <si>
    <t>0201002116</t>
  </si>
  <si>
    <t>0201002118</t>
  </si>
  <si>
    <t>0201002123</t>
  </si>
  <si>
    <t>0201002128</t>
  </si>
  <si>
    <t>0201002130</t>
  </si>
  <si>
    <t>0201002132</t>
  </si>
  <si>
    <t>0201002134</t>
  </si>
  <si>
    <t>0201002136</t>
  </si>
  <si>
    <t>0201002138</t>
  </si>
  <si>
    <t>0201002140</t>
  </si>
  <si>
    <t>0201002142</t>
  </si>
  <si>
    <t>0201002144</t>
  </si>
  <si>
    <t>0201002152</t>
  </si>
  <si>
    <t>0201002154</t>
  </si>
  <si>
    <t>0201002156</t>
  </si>
  <si>
    <t>0201002158</t>
  </si>
  <si>
    <t>0201002161</t>
  </si>
  <si>
    <t>0201002170</t>
  </si>
  <si>
    <t>0201002310</t>
  </si>
  <si>
    <t>0201002313</t>
  </si>
  <si>
    <t>0201002316</t>
  </si>
  <si>
    <t>0201002319</t>
  </si>
  <si>
    <t>0201002322</t>
  </si>
  <si>
    <t>0201002325</t>
  </si>
  <si>
    <t>0201002328</t>
  </si>
  <si>
    <t>0201002331</t>
  </si>
  <si>
    <t>0301000100</t>
  </si>
  <si>
    <t>0301000102</t>
  </si>
  <si>
    <t>0301000104</t>
  </si>
  <si>
    <t>0301000105</t>
  </si>
  <si>
    <t>0301000107</t>
  </si>
  <si>
    <t>0301000108</t>
  </si>
  <si>
    <t>0301000110</t>
  </si>
  <si>
    <t>0301000112</t>
  </si>
  <si>
    <t>0301000114</t>
  </si>
  <si>
    <t>0301000116</t>
  </si>
  <si>
    <t>0301000118</t>
  </si>
  <si>
    <t>0301000122</t>
  </si>
  <si>
    <t>0301000130</t>
  </si>
  <si>
    <t>0301000134</t>
  </si>
  <si>
    <t>0301000137</t>
  </si>
  <si>
    <t>0301000140</t>
  </si>
  <si>
    <t>0301000145</t>
  </si>
  <si>
    <t>0401001100</t>
  </si>
  <si>
    <t>0401001101</t>
  </si>
  <si>
    <t>0401001109</t>
  </si>
  <si>
    <t>0401001111</t>
  </si>
  <si>
    <t>0401001113</t>
  </si>
  <si>
    <t>0401001115</t>
  </si>
  <si>
    <t>0401001117</t>
  </si>
  <si>
    <t>0401001122</t>
  </si>
  <si>
    <t>0401001124</t>
  </si>
  <si>
    <t>0401001126</t>
  </si>
  <si>
    <t>0401002000</t>
  </si>
  <si>
    <t>0401002003</t>
  </si>
  <si>
    <t>0401002005</t>
  </si>
  <si>
    <t>0401002006</t>
  </si>
  <si>
    <t>0401002007</t>
  </si>
  <si>
    <t>0401002013</t>
  </si>
  <si>
    <t>0401002018</t>
  </si>
  <si>
    <t>0401002019</t>
  </si>
  <si>
    <t>0401002021</t>
  </si>
  <si>
    <t>0401002022</t>
  </si>
  <si>
    <t>0401002023</t>
  </si>
  <si>
    <t>0401002040</t>
  </si>
  <si>
    <t>0401002045</t>
  </si>
  <si>
    <t>0501000100</t>
  </si>
  <si>
    <t>0501000102</t>
  </si>
  <si>
    <t>0501000104</t>
  </si>
  <si>
    <t>0501000106</t>
  </si>
  <si>
    <t>0501000108</t>
  </si>
  <si>
    <t>0501000110</t>
  </si>
  <si>
    <t>0501000115</t>
  </si>
  <si>
    <t>0501000117</t>
  </si>
  <si>
    <t>0501000125</t>
  </si>
  <si>
    <t>0501000130</t>
  </si>
  <si>
    <t>0501000135</t>
  </si>
  <si>
    <t>0501000137</t>
  </si>
  <si>
    <t>0501000139</t>
  </si>
  <si>
    <t>0501000145</t>
  </si>
  <si>
    <t>0501000147</t>
  </si>
  <si>
    <t>0501000148</t>
  </si>
  <si>
    <t>0501000150</t>
  </si>
  <si>
    <t>0501000151</t>
  </si>
  <si>
    <t>0501000152</t>
  </si>
  <si>
    <t>0501000153</t>
  </si>
  <si>
    <t>0501000160</t>
  </si>
  <si>
    <t>0501000162</t>
  </si>
  <si>
    <t>0601001000</t>
  </si>
  <si>
    <t>0601001001</t>
  </si>
  <si>
    <t>0601001006</t>
  </si>
  <si>
    <t>0601001007</t>
  </si>
  <si>
    <t>0601001010</t>
  </si>
  <si>
    <t>0601001011</t>
  </si>
  <si>
    <t>0601001012</t>
  </si>
  <si>
    <t>0601001016</t>
  </si>
  <si>
    <t>0601001018</t>
  </si>
  <si>
    <t>0601002000</t>
  </si>
  <si>
    <t>0601002002</t>
  </si>
  <si>
    <t>0601002003</t>
  </si>
  <si>
    <t>0601002010</t>
  </si>
  <si>
    <t>0601002015</t>
  </si>
  <si>
    <t>0601003000</t>
  </si>
  <si>
    <t>0601003004</t>
  </si>
  <si>
    <t>0601003006</t>
  </si>
  <si>
    <t>0601003008</t>
  </si>
  <si>
    <t>0601003016</t>
  </si>
  <si>
    <t>0601003019</t>
  </si>
  <si>
    <t>0601003025</t>
  </si>
  <si>
    <t>0601003050</t>
  </si>
  <si>
    <t>0601003054</t>
  </si>
  <si>
    <t>0601003058</t>
  </si>
  <si>
    <t>0601003126</t>
  </si>
  <si>
    <t>0601003132</t>
  </si>
  <si>
    <t>0601003135</t>
  </si>
  <si>
    <t>0601003162</t>
  </si>
  <si>
    <t>0601003165</t>
  </si>
  <si>
    <t>0601003174</t>
  </si>
  <si>
    <t>0601003200</t>
  </si>
  <si>
    <t>0601003215</t>
  </si>
  <si>
    <t>0701000100</t>
  </si>
  <si>
    <t>0701000102</t>
  </si>
  <si>
    <t>0701000104</t>
  </si>
  <si>
    <t>0701000106</t>
  </si>
  <si>
    <t>0701000107</t>
  </si>
  <si>
    <t>0701000108</t>
  </si>
  <si>
    <t>0701000109</t>
  </si>
  <si>
    <t>0701000110</t>
  </si>
  <si>
    <t>0701000111</t>
  </si>
  <si>
    <t>0701000112</t>
  </si>
  <si>
    <t>0701000113</t>
  </si>
  <si>
    <t>0701000115</t>
  </si>
  <si>
    <t>0701000117</t>
  </si>
  <si>
    <t>0701000119</t>
  </si>
  <si>
    <t>0701000121</t>
  </si>
  <si>
    <t>0701000124</t>
  </si>
  <si>
    <t>0701000126</t>
  </si>
  <si>
    <t>0801000100</t>
  </si>
  <si>
    <t>0801000101</t>
  </si>
  <si>
    <t>0801000102</t>
  </si>
  <si>
    <t>0801000103</t>
  </si>
  <si>
    <t>0801000104</t>
  </si>
  <si>
    <t>0801000105</t>
  </si>
  <si>
    <t>0801000106</t>
  </si>
  <si>
    <t>0801000110</t>
  </si>
  <si>
    <t>0801000112</t>
  </si>
  <si>
    <t>0801000114</t>
  </si>
  <si>
    <t>0801000115</t>
  </si>
  <si>
    <t>0801000116</t>
  </si>
  <si>
    <t>0801000117</t>
  </si>
  <si>
    <t>0801000120</t>
  </si>
  <si>
    <t>0801000121</t>
  </si>
  <si>
    <t>0801000125</t>
  </si>
  <si>
    <t>0801000127</t>
  </si>
  <si>
    <t>0801000129</t>
  </si>
  <si>
    <t>0801000132</t>
  </si>
  <si>
    <t>0801000134</t>
  </si>
  <si>
    <t>0801000150</t>
  </si>
  <si>
    <t>0801000155</t>
  </si>
  <si>
    <t>0801000160</t>
  </si>
  <si>
    <t>0801000165</t>
  </si>
  <si>
    <t>0801000170</t>
  </si>
  <si>
    <t>0901000100</t>
  </si>
  <si>
    <t>0901000101</t>
  </si>
  <si>
    <t>0901000102</t>
  </si>
  <si>
    <t>0901000105</t>
  </si>
  <si>
    <t>0901000106</t>
  </si>
  <si>
    <t>0901000107</t>
  </si>
  <si>
    <t>0901000108</t>
  </si>
  <si>
    <t>0901000110</t>
  </si>
  <si>
    <t>0901000112</t>
  </si>
  <si>
    <t>0901000114</t>
  </si>
  <si>
    <t>0901000115</t>
  </si>
  <si>
    <t>0901000117</t>
  </si>
  <si>
    <t>0901000118</t>
  </si>
  <si>
    <t>0901000119</t>
  </si>
  <si>
    <t>0901000120</t>
  </si>
  <si>
    <t>0901000121</t>
  </si>
  <si>
    <t>0901000122</t>
  </si>
  <si>
    <t>0901000124</t>
  </si>
  <si>
    <t>0901000126</t>
  </si>
  <si>
    <t>0901000128</t>
  </si>
  <si>
    <t>0901000130</t>
  </si>
  <si>
    <t>0901000131</t>
  </si>
  <si>
    <t>0901000132</t>
  </si>
  <si>
    <t>0901000135</t>
  </si>
  <si>
    <t>0901000137</t>
  </si>
  <si>
    <t>0901000138</t>
  </si>
  <si>
    <t>0901000139</t>
  </si>
  <si>
    <t>0901000140</t>
  </si>
  <si>
    <t>0901000141</t>
  </si>
  <si>
    <t>0901000142</t>
  </si>
  <si>
    <t>1001000100</t>
  </si>
  <si>
    <t>1001000101</t>
  </si>
  <si>
    <t>1001000102</t>
  </si>
  <si>
    <t>1001000103</t>
  </si>
  <si>
    <t>1001000112</t>
  </si>
  <si>
    <t>1001000114</t>
  </si>
  <si>
    <t>1001000120</t>
  </si>
  <si>
    <t>1001000128</t>
  </si>
  <si>
    <t>1001000130</t>
  </si>
  <si>
    <t>1001000132</t>
  </si>
  <si>
    <t>1001000135</t>
  </si>
  <si>
    <t>1001000136</t>
  </si>
  <si>
    <t>1001000140</t>
  </si>
  <si>
    <t>1001000150</t>
  </si>
  <si>
    <t>1001000155</t>
  </si>
  <si>
    <t>1001000157</t>
  </si>
  <si>
    <t>1001000180</t>
  </si>
  <si>
    <t>1001000182</t>
  </si>
  <si>
    <t>1001000183</t>
  </si>
  <si>
    <t>1001000190</t>
  </si>
  <si>
    <t>1001000191</t>
  </si>
  <si>
    <t>1001000192</t>
  </si>
  <si>
    <t>1001000193</t>
  </si>
  <si>
    <t>1001000195</t>
  </si>
  <si>
    <t>1001000197</t>
  </si>
  <si>
    <t>1001000199</t>
  </si>
  <si>
    <t>1001000200</t>
  </si>
  <si>
    <t>1001000201</t>
  </si>
  <si>
    <t>1101001000</t>
  </si>
  <si>
    <t>1101001001</t>
  </si>
  <si>
    <t>1101001002</t>
  </si>
  <si>
    <t>1101001003</t>
  </si>
  <si>
    <t>1101001005</t>
  </si>
  <si>
    <t>1101001006</t>
  </si>
  <si>
    <t>1101001007</t>
  </si>
  <si>
    <t>1101001008</t>
  </si>
  <si>
    <t>1101001009</t>
  </si>
  <si>
    <t>1101001015</t>
  </si>
  <si>
    <t>1101001016</t>
  </si>
  <si>
    <t>1101001017</t>
  </si>
  <si>
    <t>1101001018</t>
  </si>
  <si>
    <t>1101001022</t>
  </si>
  <si>
    <t>1101001023</t>
  </si>
  <si>
    <t>1101001024</t>
  </si>
  <si>
    <t>1101001028</t>
  </si>
  <si>
    <t>1101001030</t>
  </si>
  <si>
    <t>1101001032</t>
  </si>
  <si>
    <t>1101001034</t>
  </si>
  <si>
    <t>1101001054</t>
  </si>
  <si>
    <t>1101002000</t>
  </si>
  <si>
    <t>1101002006</t>
  </si>
  <si>
    <t>1101002010</t>
  </si>
  <si>
    <t>1101002012</t>
  </si>
  <si>
    <t>1101002016</t>
  </si>
  <si>
    <t>1101002017</t>
  </si>
  <si>
    <t>1101002018</t>
  </si>
  <si>
    <t>1101002021</t>
  </si>
  <si>
    <t>1101002023</t>
  </si>
  <si>
    <t>1101002026</t>
  </si>
  <si>
    <t>1101002027</t>
  </si>
  <si>
    <t>1101002028</t>
  </si>
  <si>
    <t>1101002030</t>
  </si>
  <si>
    <t>1101002032</t>
  </si>
  <si>
    <t>1101002034</t>
  </si>
  <si>
    <t>1101002036</t>
  </si>
  <si>
    <t>1101002037</t>
  </si>
  <si>
    <t>1101002038</t>
  </si>
  <si>
    <t>1101002039</t>
  </si>
  <si>
    <t>1101002042</t>
  </si>
  <si>
    <t>1101002044</t>
  </si>
  <si>
    <t>1101002046</t>
  </si>
  <si>
    <t>1101002049</t>
  </si>
  <si>
    <t>1101002050</t>
  </si>
  <si>
    <t>1101002051</t>
  </si>
  <si>
    <t>1101002052</t>
  </si>
  <si>
    <t>1101002058</t>
  </si>
  <si>
    <t>1101002061</t>
  </si>
  <si>
    <t>1101002064</t>
  </si>
  <si>
    <t>1101003015</t>
  </si>
  <si>
    <t>1101003017</t>
  </si>
  <si>
    <t>1101003018</t>
  </si>
  <si>
    <t>1101003019</t>
  </si>
  <si>
    <t>1101003020</t>
  </si>
  <si>
    <t>1101003021</t>
  </si>
  <si>
    <t>1101003022</t>
  </si>
  <si>
    <t>1101003030</t>
  </si>
  <si>
    <t>1101003035</t>
  </si>
  <si>
    <t>1101003038</t>
  </si>
  <si>
    <t>1101003040</t>
  </si>
  <si>
    <t>1101004010</t>
  </si>
  <si>
    <t>1201001002</t>
  </si>
  <si>
    <t>1201001004</t>
  </si>
  <si>
    <t>1201001006</t>
  </si>
  <si>
    <t>1201001007</t>
  </si>
  <si>
    <t>1201001008</t>
  </si>
  <si>
    <t>1201001104</t>
  </si>
  <si>
    <t>1201001113</t>
  </si>
  <si>
    <t>1201001114</t>
  </si>
  <si>
    <t>1201001115</t>
  </si>
  <si>
    <t>1201001116</t>
  </si>
  <si>
    <t>1201001120</t>
  </si>
  <si>
    <t>1201001127</t>
  </si>
  <si>
    <t>1201001132</t>
  </si>
  <si>
    <t>1201001133</t>
  </si>
  <si>
    <t>1201001138</t>
  </si>
  <si>
    <t>1201001146</t>
  </si>
  <si>
    <t>1201001147</t>
  </si>
  <si>
    <t>1201001153</t>
  </si>
  <si>
    <t>1201001155</t>
  </si>
  <si>
    <t>1201001158</t>
  </si>
  <si>
    <t>1201001159</t>
  </si>
  <si>
    <t>1201001161</t>
  </si>
  <si>
    <t>1201001162</t>
  </si>
  <si>
    <t>1201001163</t>
  </si>
  <si>
    <t>1201001165</t>
  </si>
  <si>
    <t>1201001166</t>
  </si>
  <si>
    <t>1201001167</t>
  </si>
  <si>
    <t>1201001170</t>
  </si>
  <si>
    <t>1201001171</t>
  </si>
  <si>
    <t>1201001173</t>
  </si>
  <si>
    <t>1201001175</t>
  </si>
  <si>
    <t>1201001176</t>
  </si>
  <si>
    <t>1201001177</t>
  </si>
  <si>
    <t>1201001178</t>
  </si>
  <si>
    <t>1201001179</t>
  </si>
  <si>
    <t>1201001181</t>
  </si>
  <si>
    <t>1201001182</t>
  </si>
  <si>
    <t>1201001183</t>
  </si>
  <si>
    <t>1201001185</t>
  </si>
  <si>
    <t>1201001187</t>
  </si>
  <si>
    <t>1201001188</t>
  </si>
  <si>
    <t>1201001189</t>
  </si>
  <si>
    <t>1201001194</t>
  </si>
  <si>
    <t>1201001197</t>
  </si>
  <si>
    <t>1201001198</t>
  </si>
  <si>
    <t>1201001199</t>
  </si>
  <si>
    <t>1201002000</t>
  </si>
  <si>
    <t>1201002002</t>
  </si>
  <si>
    <t>1201002004</t>
  </si>
  <si>
    <t>1201002006</t>
  </si>
  <si>
    <t>1201002010</t>
  </si>
  <si>
    <t>1201002012</t>
  </si>
  <si>
    <t>1201002014</t>
  </si>
  <si>
    <t>1201002016</t>
  </si>
  <si>
    <t>1201002018</t>
  </si>
  <si>
    <t>1201002020</t>
  </si>
  <si>
    <t>1201002021</t>
  </si>
  <si>
    <t>1201002022</t>
  </si>
  <si>
    <t>1201002023</t>
  </si>
  <si>
    <t>1201002024</t>
  </si>
  <si>
    <t>1201002028</t>
  </si>
  <si>
    <t>1201002029</t>
  </si>
  <si>
    <t>1201002030</t>
  </si>
  <si>
    <t>1201002031</t>
  </si>
  <si>
    <t>1201002032</t>
  </si>
  <si>
    <t>1201002033</t>
  </si>
  <si>
    <t>1201002048</t>
  </si>
  <si>
    <t>1201002049</t>
  </si>
  <si>
    <t>1201002050</t>
  </si>
  <si>
    <t>1201002052</t>
  </si>
  <si>
    <t>1201002053</t>
  </si>
  <si>
    <t>1201002054</t>
  </si>
  <si>
    <t>1201002056</t>
  </si>
  <si>
    <t>1201002058</t>
  </si>
  <si>
    <t>1201002080</t>
  </si>
  <si>
    <t>1201002082</t>
  </si>
  <si>
    <t>1201002083</t>
  </si>
  <si>
    <t>1201003000</t>
  </si>
  <si>
    <t>1201003002</t>
  </si>
  <si>
    <t>1201003004</t>
  </si>
  <si>
    <t>1201003006</t>
  </si>
  <si>
    <t>1201003007</t>
  </si>
  <si>
    <t>1201003009</t>
  </si>
  <si>
    <t>1201003010</t>
  </si>
  <si>
    <t>1201003012</t>
  </si>
  <si>
    <t>1201003014</t>
  </si>
  <si>
    <t>1201003016</t>
  </si>
  <si>
    <t>1201003018</t>
  </si>
  <si>
    <t>1201003020</t>
  </si>
  <si>
    <t>1201003021</t>
  </si>
  <si>
    <t>1201003022</t>
  </si>
  <si>
    <t>1201003024</t>
  </si>
  <si>
    <t>1201003025</t>
  </si>
  <si>
    <t>1201003026</t>
  </si>
  <si>
    <t>1201003027</t>
  </si>
  <si>
    <t>1201003028</t>
  </si>
  <si>
    <t>1201003029</t>
  </si>
  <si>
    <t>1201003030</t>
  </si>
  <si>
    <t>1201003031</t>
  </si>
  <si>
    <t>1201003032</t>
  </si>
  <si>
    <t>1201003033</t>
  </si>
  <si>
    <t>1201003034</t>
  </si>
  <si>
    <t>1201003035</t>
  </si>
  <si>
    <t>1201003040</t>
  </si>
  <si>
    <t>1201003042</t>
  </si>
  <si>
    <t>1201003044</t>
  </si>
  <si>
    <t>1201003045</t>
  </si>
  <si>
    <t>1201003046</t>
  </si>
  <si>
    <t>1201003047</t>
  </si>
  <si>
    <t>1201003048</t>
  </si>
  <si>
    <t>1201003050</t>
  </si>
  <si>
    <t>1201003052</t>
  </si>
  <si>
    <t>1201003054</t>
  </si>
  <si>
    <t>1201003056</t>
  </si>
  <si>
    <t>1201003058</t>
  </si>
  <si>
    <t>1201003060</t>
  </si>
  <si>
    <t>1201003062</t>
  </si>
  <si>
    <t>1201003064</t>
  </si>
  <si>
    <t>1201003070</t>
  </si>
  <si>
    <t>1201003072</t>
  </si>
  <si>
    <t>1201003076</t>
  </si>
  <si>
    <t>1201003077</t>
  </si>
  <si>
    <t>1201003078</t>
  </si>
  <si>
    <t>1201003079</t>
  </si>
  <si>
    <t>1201003081</t>
  </si>
  <si>
    <t>1201003082</t>
  </si>
  <si>
    <t>1201003083</t>
  </si>
  <si>
    <t>1201003084</t>
  </si>
  <si>
    <t>1201003085</t>
  </si>
  <si>
    <t>1201003086</t>
  </si>
  <si>
    <t>1201003087</t>
  </si>
  <si>
    <t>1201003088</t>
  </si>
  <si>
    <t>1201003089</t>
  </si>
  <si>
    <t>1201003090</t>
  </si>
  <si>
    <t>1201003200</t>
  </si>
  <si>
    <t>1201003205</t>
  </si>
  <si>
    <t>1201003210</t>
  </si>
  <si>
    <t>1201003215</t>
  </si>
  <si>
    <t>1201003220</t>
  </si>
  <si>
    <t>1201003225</t>
  </si>
  <si>
    <t>1201003230</t>
  </si>
  <si>
    <t>1201003235</t>
  </si>
  <si>
    <t>1201003240</t>
  </si>
  <si>
    <t>1201003245</t>
  </si>
  <si>
    <t>1201003250</t>
  </si>
  <si>
    <t>1201003255</t>
  </si>
  <si>
    <t>1201003260</t>
  </si>
  <si>
    <t>1201003265</t>
  </si>
  <si>
    <t>1201003405</t>
  </si>
  <si>
    <t>1201003410</t>
  </si>
  <si>
    <t>1201004000</t>
  </si>
  <si>
    <t>1201004002</t>
  </si>
  <si>
    <t>1201004003</t>
  </si>
  <si>
    <t>1201004004</t>
  </si>
  <si>
    <t>1201004006</t>
  </si>
  <si>
    <t>1201004008</t>
  </si>
  <si>
    <t>1201004010</t>
  </si>
  <si>
    <t>1201004012</t>
  </si>
  <si>
    <t>1201004040</t>
  </si>
  <si>
    <t>1201004042</t>
  </si>
  <si>
    <t>1201004044</t>
  </si>
  <si>
    <t>1201004046</t>
  </si>
  <si>
    <t>1201004048</t>
  </si>
  <si>
    <t>1201004050</t>
  </si>
  <si>
    <t>1201004053</t>
  </si>
  <si>
    <t>1201004061</t>
  </si>
  <si>
    <t>1201004062</t>
  </si>
  <si>
    <t>1201004063</t>
  </si>
  <si>
    <t>1201004064</t>
  </si>
  <si>
    <t>1201004065</t>
  </si>
  <si>
    <t>1201004066</t>
  </si>
  <si>
    <t>1201004067</t>
  </si>
  <si>
    <t>1201004068</t>
  </si>
  <si>
    <t>1201005000</t>
  </si>
  <si>
    <t>1201005003</t>
  </si>
  <si>
    <t>1201005005</t>
  </si>
  <si>
    <t>1201005007</t>
  </si>
  <si>
    <t>1201005008</t>
  </si>
  <si>
    <t>1201005009</t>
  </si>
  <si>
    <t>1201005010</t>
  </si>
  <si>
    <t>1201005011</t>
  </si>
  <si>
    <t>1201005013</t>
  </si>
  <si>
    <t>1201005014</t>
  </si>
  <si>
    <t>1201005017</t>
  </si>
  <si>
    <t>1201005018</t>
  </si>
  <si>
    <t>1201005032</t>
  </si>
  <si>
    <t>1201005038</t>
  </si>
  <si>
    <t>1201005039</t>
  </si>
  <si>
    <t>1201005040</t>
  </si>
  <si>
    <t>1201005056</t>
  </si>
  <si>
    <t>1201005057</t>
  </si>
  <si>
    <t>1201005058</t>
  </si>
  <si>
    <t>1201005059</t>
  </si>
  <si>
    <t>1201005060</t>
  </si>
  <si>
    <t>1201005078</t>
  </si>
  <si>
    <t>1201005084</t>
  </si>
  <si>
    <t>1201005085</t>
  </si>
  <si>
    <t>1201005086</t>
  </si>
  <si>
    <t>1201005087</t>
  </si>
  <si>
    <t>1201005088</t>
  </si>
  <si>
    <t>1201005089</t>
  </si>
  <si>
    <t>1201005090</t>
  </si>
  <si>
    <t>1201005098</t>
  </si>
  <si>
    <t>1201005120</t>
  </si>
  <si>
    <t>1201005122</t>
  </si>
  <si>
    <t>1201005126</t>
  </si>
  <si>
    <t>1201005128</t>
  </si>
  <si>
    <t>1201005130</t>
  </si>
  <si>
    <t>1201005132</t>
  </si>
  <si>
    <t>1201005200</t>
  </si>
  <si>
    <t>1201005300</t>
  </si>
  <si>
    <t>1201005302</t>
  </si>
  <si>
    <t>1201005304</t>
  </si>
  <si>
    <t>1201005320</t>
  </si>
  <si>
    <t>1201005330</t>
  </si>
  <si>
    <t>1201005340</t>
  </si>
  <si>
    <t>1201005345</t>
  </si>
  <si>
    <t>1201005346</t>
  </si>
  <si>
    <t>1201005398</t>
  </si>
  <si>
    <t>1201005399</t>
  </si>
  <si>
    <t>1201005400</t>
  </si>
  <si>
    <t>1201005401</t>
  </si>
  <si>
    <t>1201005402</t>
  </si>
  <si>
    <t>1201005403</t>
  </si>
  <si>
    <t>1201005404</t>
  </si>
  <si>
    <t>1201005408</t>
  </si>
  <si>
    <t>1201005410</t>
  </si>
  <si>
    <t>1201005412</t>
  </si>
  <si>
    <t>1201005414</t>
  </si>
  <si>
    <t>1201005416</t>
  </si>
  <si>
    <t>1201005418</t>
  </si>
  <si>
    <t>1201005420</t>
  </si>
  <si>
    <t>1201005424</t>
  </si>
  <si>
    <t>1201005426</t>
  </si>
  <si>
    <t>1201005428</t>
  </si>
  <si>
    <t>1201005438</t>
  </si>
  <si>
    <t>1201005440</t>
  </si>
  <si>
    <t>1201005442</t>
  </si>
  <si>
    <t>1201005444</t>
  </si>
  <si>
    <t>1201005458</t>
  </si>
  <si>
    <t>1201005459</t>
  </si>
  <si>
    <t>1201005460</t>
  </si>
  <si>
    <t>1201005461</t>
  </si>
  <si>
    <t>1201006000</t>
  </si>
  <si>
    <t>1201006002</t>
  </si>
  <si>
    <t>1201006004</t>
  </si>
  <si>
    <t>1201006006</t>
  </si>
  <si>
    <t>1201006008</t>
  </si>
  <si>
    <t>1201006010</t>
  </si>
  <si>
    <t>1201006014</t>
  </si>
  <si>
    <t>1201006016</t>
  </si>
  <si>
    <t>1201006018</t>
  </si>
  <si>
    <t>1201006020</t>
  </si>
  <si>
    <t>1201006022</t>
  </si>
  <si>
    <t>1201006026</t>
  </si>
  <si>
    <t>1201006028</t>
  </si>
  <si>
    <t>1201006030</t>
  </si>
  <si>
    <t>1201006032</t>
  </si>
  <si>
    <t>1201006035</t>
  </si>
  <si>
    <t>1201007004</t>
  </si>
  <si>
    <t>1201007005</t>
  </si>
  <si>
    <t>1201007006</t>
  </si>
  <si>
    <t>1201007008</t>
  </si>
  <si>
    <t>1201007010</t>
  </si>
  <si>
    <t>1201007012</t>
  </si>
  <si>
    <t>1201007020</t>
  </si>
  <si>
    <t>1201007022</t>
  </si>
  <si>
    <t>1201007024</t>
  </si>
  <si>
    <t>1201007026</t>
  </si>
  <si>
    <t>1201007028</t>
  </si>
  <si>
    <t>1201007030</t>
  </si>
  <si>
    <t>1201007032</t>
  </si>
  <si>
    <t>1201007034</t>
  </si>
  <si>
    <t>1201007036</t>
  </si>
  <si>
    <t>1201007038</t>
  </si>
  <si>
    <t>1201007040</t>
  </si>
  <si>
    <t>1201007042</t>
  </si>
  <si>
    <t>1201007044</t>
  </si>
  <si>
    <t>1201007050</t>
  </si>
  <si>
    <t>1201007052</t>
  </si>
  <si>
    <t>1201007054</t>
  </si>
  <si>
    <t>1201007056</t>
  </si>
  <si>
    <t>1201007058</t>
  </si>
  <si>
    <t>1201007074</t>
  </si>
  <si>
    <t>1201007106</t>
  </si>
  <si>
    <t>1201007108</t>
  </si>
  <si>
    <t>1201007110</t>
  </si>
  <si>
    <t>1201007111</t>
  </si>
  <si>
    <t>1201007112</t>
  </si>
  <si>
    <t>1201007113</t>
  </si>
  <si>
    <t>1201007114</t>
  </si>
  <si>
    <t>1201007115</t>
  </si>
  <si>
    <t>1201007116</t>
  </si>
  <si>
    <t>1201007121</t>
  </si>
  <si>
    <t>1201007123</t>
  </si>
  <si>
    <t>1201007126</t>
  </si>
  <si>
    <t>1201007129</t>
  </si>
  <si>
    <t>1201007131</t>
  </si>
  <si>
    <t>1201007134</t>
  </si>
  <si>
    <t>1201007136</t>
  </si>
  <si>
    <t>1201007138</t>
  </si>
  <si>
    <t>1201007140</t>
  </si>
  <si>
    <t>1201007142</t>
  </si>
  <si>
    <t>1201007144</t>
  </si>
  <si>
    <t>1201007146</t>
  </si>
  <si>
    <t>1201007148</t>
  </si>
  <si>
    <t>1201007150</t>
  </si>
  <si>
    <t>1201007152</t>
  </si>
  <si>
    <t>1201007154</t>
  </si>
  <si>
    <t>1201007156</t>
  </si>
  <si>
    <t>1201007158</t>
  </si>
  <si>
    <t>1201007160</t>
  </si>
  <si>
    <t>1201007162</t>
  </si>
  <si>
    <t>1201008000</t>
  </si>
  <si>
    <t>1201008010</t>
  </si>
  <si>
    <t>1201008012</t>
  </si>
  <si>
    <t>1201008014</t>
  </si>
  <si>
    <t>1201008030</t>
  </si>
  <si>
    <t>1201008032</t>
  </si>
  <si>
    <t>1201008034</t>
  </si>
  <si>
    <t>1201008046</t>
  </si>
  <si>
    <t>1201008050</t>
  </si>
  <si>
    <t>1201008062</t>
  </si>
  <si>
    <t>1201008104</t>
  </si>
  <si>
    <t>1201008107</t>
  </si>
  <si>
    <t>1201008109</t>
  </si>
  <si>
    <t>1201008111</t>
  </si>
  <si>
    <t>1201008113</t>
  </si>
  <si>
    <t>1201008114</t>
  </si>
  <si>
    <t>1201008116</t>
  </si>
  <si>
    <t>1201008118</t>
  </si>
  <si>
    <t>1201008119</t>
  </si>
  <si>
    <t>1201008120</t>
  </si>
  <si>
    <t>1201008121</t>
  </si>
  <si>
    <t>1201008122</t>
  </si>
  <si>
    <t>1201008123</t>
  </si>
  <si>
    <t>1201008124</t>
  </si>
  <si>
    <t>1201008125</t>
  </si>
  <si>
    <t>1201008126</t>
  </si>
  <si>
    <t>1201008127</t>
  </si>
  <si>
    <t>1201008128</t>
  </si>
  <si>
    <t>1201008129</t>
  </si>
  <si>
    <t>1201008130</t>
  </si>
  <si>
    <t>1201008131</t>
  </si>
  <si>
    <t>1201008133</t>
  </si>
  <si>
    <t>1201008134</t>
  </si>
  <si>
    <t>1201008135</t>
  </si>
  <si>
    <t>1201008136</t>
  </si>
  <si>
    <t>1201008140</t>
  </si>
  <si>
    <t>1201008141</t>
  </si>
  <si>
    <t>1201008142</t>
  </si>
  <si>
    <t>1201008143</t>
  </si>
  <si>
    <t>1201008144</t>
  </si>
  <si>
    <t>1201008145</t>
  </si>
  <si>
    <t>1201008146</t>
  </si>
  <si>
    <t>1201008148</t>
  </si>
  <si>
    <t>1201008149</t>
  </si>
  <si>
    <t>1201008150</t>
  </si>
  <si>
    <t>1201008151</t>
  </si>
  <si>
    <t>1201008152</t>
  </si>
  <si>
    <t>1201008153</t>
  </si>
  <si>
    <t>1201008154</t>
  </si>
  <si>
    <t>1201008156</t>
  </si>
  <si>
    <t>1201008157</t>
  </si>
  <si>
    <t>1201008158</t>
  </si>
  <si>
    <t>1201008160</t>
  </si>
  <si>
    <t>1201008162</t>
  </si>
  <si>
    <t>1201008164</t>
  </si>
  <si>
    <t>1201008166</t>
  </si>
  <si>
    <t>1201008168</t>
  </si>
  <si>
    <t>1201008170</t>
  </si>
  <si>
    <t>1201008172</t>
  </si>
  <si>
    <t>1201008174</t>
  </si>
  <si>
    <t>1201008176</t>
  </si>
  <si>
    <t>1201008178</t>
  </si>
  <si>
    <t>1201008180</t>
  </si>
  <si>
    <t>1201008182</t>
  </si>
  <si>
    <t>1201008183</t>
  </si>
  <si>
    <t>1201008186</t>
  </si>
  <si>
    <t>1201008187</t>
  </si>
  <si>
    <t>1201008188</t>
  </si>
  <si>
    <t>1201008189</t>
  </si>
  <si>
    <t>1201008190</t>
  </si>
  <si>
    <t>1201008192</t>
  </si>
  <si>
    <t>1201008194</t>
  </si>
  <si>
    <t>1201008196</t>
  </si>
  <si>
    <t>1201008197</t>
  </si>
  <si>
    <t>1201008198</t>
  </si>
  <si>
    <t>1201008300</t>
  </si>
  <si>
    <t>1201008301</t>
  </si>
  <si>
    <t>1201008302</t>
  </si>
  <si>
    <t>1201008304</t>
  </si>
  <si>
    <t>1201008306</t>
  </si>
  <si>
    <t>1201008308</t>
  </si>
  <si>
    <t>1201008309</t>
  </si>
  <si>
    <t>1201008316</t>
  </si>
  <si>
    <t>1201008318</t>
  </si>
  <si>
    <t>1201008320</t>
  </si>
  <si>
    <t>1201008334</t>
  </si>
  <si>
    <t>1201008336</t>
  </si>
  <si>
    <t>1201008338</t>
  </si>
  <si>
    <t>1201008340</t>
  </si>
  <si>
    <t>1201008342</t>
  </si>
  <si>
    <t>1201008344</t>
  </si>
  <si>
    <t>1201008346</t>
  </si>
  <si>
    <t>1201008348</t>
  </si>
  <si>
    <t>1201008352</t>
  </si>
  <si>
    <t>1201008354</t>
  </si>
  <si>
    <t>1201008356</t>
  </si>
  <si>
    <t>1201008358</t>
  </si>
  <si>
    <t>1201008359</t>
  </si>
  <si>
    <t>1201008360</t>
  </si>
  <si>
    <t>1201008361</t>
  </si>
  <si>
    <t>1201008362</t>
  </si>
  <si>
    <t>1201008364</t>
  </si>
  <si>
    <t>1201008366</t>
  </si>
  <si>
    <t>1201008370</t>
  </si>
  <si>
    <t>1201008372</t>
  </si>
  <si>
    <t>1201008374</t>
  </si>
  <si>
    <t>1201008376</t>
  </si>
  <si>
    <t>1201008380</t>
  </si>
  <si>
    <t>1201008382</t>
  </si>
  <si>
    <t>1201008384</t>
  </si>
  <si>
    <t>1201008386</t>
  </si>
  <si>
    <t>1201008388</t>
  </si>
  <si>
    <t>1201008390</t>
  </si>
  <si>
    <t>1201008392</t>
  </si>
  <si>
    <t>1201008394</t>
  </si>
  <si>
    <t>1201008398</t>
  </si>
  <si>
    <t>1201008400</t>
  </si>
  <si>
    <t>1201008402</t>
  </si>
  <si>
    <t>1201008404</t>
  </si>
  <si>
    <t>1201008406</t>
  </si>
  <si>
    <t>1201008408</t>
  </si>
  <si>
    <t>1201008410</t>
  </si>
  <si>
    <t>1201008412</t>
  </si>
  <si>
    <t>1201008414</t>
  </si>
  <si>
    <t>1201008416</t>
  </si>
  <si>
    <t>1201008418</t>
  </si>
  <si>
    <t>1201008420</t>
  </si>
  <si>
    <t>1201008422</t>
  </si>
  <si>
    <t>1201008424</t>
  </si>
  <si>
    <t>1201008426</t>
  </si>
  <si>
    <t>1201008428</t>
  </si>
  <si>
    <t>1201008430</t>
  </si>
  <si>
    <t>1201008432</t>
  </si>
  <si>
    <t>1201008434</t>
  </si>
  <si>
    <t>1201008436</t>
  </si>
  <si>
    <t>1201008438</t>
  </si>
  <si>
    <t>1201008440</t>
  </si>
  <si>
    <t>1201008442</t>
  </si>
  <si>
    <t>1201008444</t>
  </si>
  <si>
    <t>1201008470</t>
  </si>
  <si>
    <t>1201008472</t>
  </si>
  <si>
    <t>1201009001</t>
  </si>
  <si>
    <t>1201009003</t>
  </si>
  <si>
    <t>1201009005</t>
  </si>
  <si>
    <t>1201009009</t>
  </si>
  <si>
    <t>1201009010</t>
  </si>
  <si>
    <t>1201009011</t>
  </si>
  <si>
    <t>1201009013</t>
  </si>
  <si>
    <t>1201009014</t>
  </si>
  <si>
    <t>1201009015</t>
  </si>
  <si>
    <t>1201009016</t>
  </si>
  <si>
    <t>1201009017</t>
  </si>
  <si>
    <t>1201009018</t>
  </si>
  <si>
    <t>1201009020</t>
  </si>
  <si>
    <t>1201009022</t>
  </si>
  <si>
    <t>1201009023</t>
  </si>
  <si>
    <t>1201009024</t>
  </si>
  <si>
    <t>1201009050</t>
  </si>
  <si>
    <t>1201009052</t>
  </si>
  <si>
    <t>1201009054</t>
  </si>
  <si>
    <t>1201009058</t>
  </si>
  <si>
    <t>1201009060</t>
  </si>
  <si>
    <t>1201009062</t>
  </si>
  <si>
    <t>1201009064</t>
  </si>
  <si>
    <t>1201009065</t>
  </si>
  <si>
    <t>1201009066</t>
  </si>
  <si>
    <t>1201009080</t>
  </si>
  <si>
    <t>1201009082</t>
  </si>
  <si>
    <t>1201009084</t>
  </si>
  <si>
    <t>1201009090</t>
  </si>
  <si>
    <t>1201009092</t>
  </si>
  <si>
    <t>1201009094</t>
  </si>
  <si>
    <t>1301001000</t>
  </si>
  <si>
    <t>1301001050</t>
  </si>
  <si>
    <t>1301001052</t>
  </si>
  <si>
    <t>1301001053</t>
  </si>
  <si>
    <t>1301001054</t>
  </si>
  <si>
    <t>1301001056</t>
  </si>
  <si>
    <t>1301001060</t>
  </si>
  <si>
    <t>1301001062</t>
  </si>
  <si>
    <t>1301001063</t>
  </si>
  <si>
    <t>1301001064</t>
  </si>
  <si>
    <t>1301001065</t>
  </si>
  <si>
    <t>1301001066</t>
  </si>
  <si>
    <t>1301001067</t>
  </si>
  <si>
    <t>1301001068</t>
  </si>
  <si>
    <t>1301001069</t>
  </si>
  <si>
    <t>1301001070</t>
  </si>
  <si>
    <t>1301001072</t>
  </si>
  <si>
    <t>1301001074</t>
  </si>
  <si>
    <t>1301001076</t>
  </si>
  <si>
    <t>1301001078</t>
  </si>
  <si>
    <t>1301001080</t>
  </si>
  <si>
    <t>1301001082</t>
  </si>
  <si>
    <t>1301001084</t>
  </si>
  <si>
    <t>1301001086</t>
  </si>
  <si>
    <t>1301001090</t>
  </si>
  <si>
    <t>1301001092</t>
  </si>
  <si>
    <t>1301001093</t>
  </si>
  <si>
    <t>1301001094</t>
  </si>
  <si>
    <t>1301001096</t>
  </si>
  <si>
    <t>1301001098</t>
  </si>
  <si>
    <t>1301001099</t>
  </si>
  <si>
    <t>1301001100</t>
  </si>
  <si>
    <t>1301001101</t>
  </si>
  <si>
    <t>1301001102</t>
  </si>
  <si>
    <t>1301001105</t>
  </si>
  <si>
    <t>1301001107</t>
  </si>
  <si>
    <t>1301001108</t>
  </si>
  <si>
    <t>1301001109</t>
  </si>
  <si>
    <t>1301001110</t>
  </si>
  <si>
    <t>1301001111</t>
  </si>
  <si>
    <t>1301001115</t>
  </si>
  <si>
    <t>1301001116</t>
  </si>
  <si>
    <t>1301001117</t>
  </si>
  <si>
    <t>1301001118</t>
  </si>
  <si>
    <t>1301001120</t>
  </si>
  <si>
    <t>1301001121</t>
  </si>
  <si>
    <t>1301001122</t>
  </si>
  <si>
    <t>1301001123</t>
  </si>
  <si>
    <t>1301001124</t>
  </si>
  <si>
    <t>1301001125</t>
  </si>
  <si>
    <t>1301001130</t>
  </si>
  <si>
    <t>1301001132</t>
  </si>
  <si>
    <t>1301001134</t>
  </si>
  <si>
    <t>1301001136</t>
  </si>
  <si>
    <t>1301001138</t>
  </si>
  <si>
    <t>1301001140</t>
  </si>
  <si>
    <t>1301001144</t>
  </si>
  <si>
    <t>1301001146</t>
  </si>
  <si>
    <t>1301001148</t>
  </si>
  <si>
    <t>1301001160</t>
  </si>
  <si>
    <t>1301001164</t>
  </si>
  <si>
    <t>1301001165</t>
  </si>
  <si>
    <t>1301001166</t>
  </si>
  <si>
    <t>1301001168</t>
  </si>
  <si>
    <t>1301001180</t>
  </si>
  <si>
    <t>1301001184</t>
  </si>
  <si>
    <t>1301001190</t>
  </si>
  <si>
    <t>1301001195</t>
  </si>
  <si>
    <t>1301001196</t>
  </si>
  <si>
    <t>1301001197</t>
  </si>
  <si>
    <t>1301001210</t>
  </si>
  <si>
    <t>1301001211</t>
  </si>
  <si>
    <t>1301001212</t>
  </si>
  <si>
    <t>1301001220</t>
  </si>
  <si>
    <t>1301001221</t>
  </si>
  <si>
    <t>1301001222</t>
  </si>
  <si>
    <t>1301001223</t>
  </si>
  <si>
    <t>1301001224</t>
  </si>
  <si>
    <t>1301001226</t>
  </si>
  <si>
    <t>1301002000</t>
  </si>
  <si>
    <t>1301002001</t>
  </si>
  <si>
    <t>1301002002</t>
  </si>
  <si>
    <t>1301002003</t>
  </si>
  <si>
    <t>1301002004</t>
  </si>
  <si>
    <t>1301002006</t>
  </si>
  <si>
    <t>1301002007</t>
  </si>
  <si>
    <t>1301002008</t>
  </si>
  <si>
    <t>1301002013</t>
  </si>
  <si>
    <t>1301002014</t>
  </si>
  <si>
    <t>1301002018</t>
  </si>
  <si>
    <t>1301002019</t>
  </si>
  <si>
    <t>1301002022</t>
  </si>
  <si>
    <t>1301002024</t>
  </si>
  <si>
    <t>1301002026</t>
  </si>
  <si>
    <t>1301002029</t>
  </si>
  <si>
    <t>1301002030</t>
  </si>
  <si>
    <t>1301002033</t>
  </si>
  <si>
    <t>1301003000</t>
  </si>
  <si>
    <t>1301003004</t>
  </si>
  <si>
    <t>1301003015</t>
  </si>
  <si>
    <t>1301003026</t>
  </si>
  <si>
    <t>1301003030</t>
  </si>
  <si>
    <t>1301003050</t>
  </si>
  <si>
    <t>1301003052</t>
  </si>
  <si>
    <t>1301003058</t>
  </si>
  <si>
    <t>1301003062</t>
  </si>
  <si>
    <t>1301003063</t>
  </si>
  <si>
    <t>1301003064</t>
  </si>
  <si>
    <t>1301003066</t>
  </si>
  <si>
    <t>1301003068</t>
  </si>
  <si>
    <t>1301003200</t>
  </si>
  <si>
    <t>1301003209</t>
  </si>
  <si>
    <t>1301003220</t>
  </si>
  <si>
    <t>1301003230</t>
  </si>
  <si>
    <t>1301003240</t>
  </si>
  <si>
    <t>1301003249</t>
  </si>
  <si>
    <t>1301003260</t>
  </si>
  <si>
    <t>1301003270</t>
  </si>
  <si>
    <t>1301003276</t>
  </si>
  <si>
    <t>1301003282</t>
  </si>
  <si>
    <t>1301003288</t>
  </si>
  <si>
    <t>1301003294</t>
  </si>
  <si>
    <t>1301003300</t>
  </si>
  <si>
    <t>1301003304</t>
  </si>
  <si>
    <t>1301003308</t>
  </si>
  <si>
    <t>1301003500</t>
  </si>
  <si>
    <t>1301003502</t>
  </si>
  <si>
    <t>1301003504</t>
  </si>
  <si>
    <t>1301003506</t>
  </si>
  <si>
    <t>1301003520</t>
  </si>
  <si>
    <t>1301004001</t>
  </si>
  <si>
    <t>1301004004</t>
  </si>
  <si>
    <t>1301004008</t>
  </si>
  <si>
    <t>1301004009</t>
  </si>
  <si>
    <t>1301004011</t>
  </si>
  <si>
    <t>1301004012</t>
  </si>
  <si>
    <t>1301004016</t>
  </si>
  <si>
    <t>1301004024</t>
  </si>
  <si>
    <t>1301004032</t>
  </si>
  <si>
    <t>1301004042</t>
  </si>
  <si>
    <t>1301004044</t>
  </si>
  <si>
    <t>1301004045</t>
  </si>
  <si>
    <t>1301004050</t>
  </si>
  <si>
    <t>1301004052</t>
  </si>
  <si>
    <t>1301004053</t>
  </si>
  <si>
    <t>1301004054</t>
  </si>
  <si>
    <t>1301004060</t>
  </si>
  <si>
    <t>1301004064</t>
  </si>
  <si>
    <t>1301004065</t>
  </si>
  <si>
    <t>1301004070</t>
  </si>
  <si>
    <t>1301004072</t>
  </si>
  <si>
    <t>1301004074</t>
  </si>
  <si>
    <t>1301004078</t>
  </si>
  <si>
    <t>1301004079</t>
  </si>
  <si>
    <t>1301004080</t>
  </si>
  <si>
    <t>1301004090</t>
  </si>
  <si>
    <t>1301004092</t>
  </si>
  <si>
    <t>1301004094</t>
  </si>
  <si>
    <t>1301004096</t>
  </si>
  <si>
    <t>1301004098</t>
  </si>
  <si>
    <t>1301004100</t>
  </si>
  <si>
    <t>1301005000</t>
  </si>
  <si>
    <t>1301005001</t>
  </si>
  <si>
    <t>1301005002</t>
  </si>
  <si>
    <t>1301005003</t>
  </si>
  <si>
    <t>1301005004</t>
  </si>
  <si>
    <t>1301005007</t>
  </si>
  <si>
    <t>1301005008</t>
  </si>
  <si>
    <t>1301005013</t>
  </si>
  <si>
    <t>1301005014</t>
  </si>
  <si>
    <t>1301005015</t>
  </si>
  <si>
    <t>1301005016</t>
  </si>
  <si>
    <t>1301005017</t>
  </si>
  <si>
    <t>1301005018</t>
  </si>
  <si>
    <t>1301005020</t>
  </si>
  <si>
    <t>1301005022</t>
  </si>
  <si>
    <t>1301005024</t>
  </si>
  <si>
    <t>1301005034</t>
  </si>
  <si>
    <t>1301005038</t>
  </si>
  <si>
    <t>1301005048</t>
  </si>
  <si>
    <t>1301005057</t>
  </si>
  <si>
    <t>1301005058</t>
  </si>
  <si>
    <t>1301005059</t>
  </si>
  <si>
    <t>1301005060</t>
  </si>
  <si>
    <t>1301005061</t>
  </si>
  <si>
    <t>1301005062</t>
  </si>
  <si>
    <t>1301005065</t>
  </si>
  <si>
    <t>1301005066</t>
  </si>
  <si>
    <t>1301005067</t>
  </si>
  <si>
    <t>1301005069</t>
  </si>
  <si>
    <t>1301005070</t>
  </si>
  <si>
    <t>1301005071</t>
  </si>
  <si>
    <t>1301005074</t>
  </si>
  <si>
    <t>1301005075</t>
  </si>
  <si>
    <t>1301005076</t>
  </si>
  <si>
    <t>1301005090</t>
  </si>
  <si>
    <t>1301005091</t>
  </si>
  <si>
    <t>1301005092</t>
  </si>
  <si>
    <t>1301005093</t>
  </si>
  <si>
    <t>1301005094</t>
  </si>
  <si>
    <t>1301005095</t>
  </si>
  <si>
    <t>1301005098</t>
  </si>
  <si>
    <t>1301005099</t>
  </si>
  <si>
    <t>1301005100</t>
  </si>
  <si>
    <t>1301005104</t>
  </si>
  <si>
    <t>1301005105</t>
  </si>
  <si>
    <t>1301005106</t>
  </si>
  <si>
    <t>1301005110</t>
  </si>
  <si>
    <t>1301005111</t>
  </si>
  <si>
    <t>1301005112</t>
  </si>
  <si>
    <t>1301005113</t>
  </si>
  <si>
    <t>1301005114</t>
  </si>
  <si>
    <t>1301005156</t>
  </si>
  <si>
    <t>1301005159</t>
  </si>
  <si>
    <t>1301005164</t>
  </si>
  <si>
    <t>1301005170</t>
  </si>
  <si>
    <t>1301005179</t>
  </si>
  <si>
    <t>1301005180</t>
  </si>
  <si>
    <t>1301005181</t>
  </si>
  <si>
    <t>1301005182</t>
  </si>
  <si>
    <t>1301005183</t>
  </si>
  <si>
    <t>1301005185</t>
  </si>
  <si>
    <t>1301005191</t>
  </si>
  <si>
    <t>1301005194</t>
  </si>
  <si>
    <t>1301005206</t>
  </si>
  <si>
    <t>1301005212</t>
  </si>
  <si>
    <t>1301005220</t>
  </si>
  <si>
    <t>1301005221</t>
  </si>
  <si>
    <t>1301005227</t>
  </si>
  <si>
    <t>1301005230</t>
  </si>
  <si>
    <t>1301005233</t>
  </si>
  <si>
    <t>1301005235</t>
  </si>
  <si>
    <t>1301005239</t>
  </si>
  <si>
    <t>1301005250</t>
  </si>
  <si>
    <t>1301005260</t>
  </si>
  <si>
    <t>1301005262</t>
  </si>
  <si>
    <t>1301005270</t>
  </si>
  <si>
    <t>1301005275</t>
  </si>
  <si>
    <t>1301005406</t>
  </si>
  <si>
    <t>1301005409</t>
  </si>
  <si>
    <t>1301005412</t>
  </si>
  <si>
    <t>1301005415</t>
  </si>
  <si>
    <t>1301005418</t>
  </si>
  <si>
    <t>1301005421</t>
  </si>
  <si>
    <t>1301005424</t>
  </si>
  <si>
    <t>1301005427</t>
  </si>
  <si>
    <t>1301006000</t>
  </si>
  <si>
    <t>1301006002</t>
  </si>
  <si>
    <t>1301006012</t>
  </si>
  <si>
    <t>1301006014</t>
  </si>
  <si>
    <t>1301006016</t>
  </si>
  <si>
    <t>1301006018</t>
  </si>
  <si>
    <t>1301006020</t>
  </si>
  <si>
    <t>1301006025</t>
  </si>
  <si>
    <t>1301006027</t>
  </si>
  <si>
    <t>1301006030</t>
  </si>
  <si>
    <t>1301006032</t>
  </si>
  <si>
    <t>1301006034</t>
  </si>
  <si>
    <t>1301006036</t>
  </si>
  <si>
    <t>1301006038</t>
  </si>
  <si>
    <t>1301006040</t>
  </si>
  <si>
    <t>1301006050</t>
  </si>
  <si>
    <t>1301006052</t>
  </si>
  <si>
    <t>1301006054</t>
  </si>
  <si>
    <t>1301006056</t>
  </si>
  <si>
    <t>1301006058</t>
  </si>
  <si>
    <t>1301006060</t>
  </si>
  <si>
    <t>1301006064</t>
  </si>
  <si>
    <t>1301006065</t>
  </si>
  <si>
    <t>1301006067</t>
  </si>
  <si>
    <t>1301006068</t>
  </si>
  <si>
    <t>1301006070</t>
  </si>
  <si>
    <t>1301006082</t>
  </si>
  <si>
    <t>1301006086</t>
  </si>
  <si>
    <t>1301006088</t>
  </si>
  <si>
    <t>1301006094</t>
  </si>
  <si>
    <t>1301006095</t>
  </si>
  <si>
    <t>1301006096</t>
  </si>
  <si>
    <t>1301006097</t>
  </si>
  <si>
    <t>1401000050</t>
  </si>
  <si>
    <t>1401000102</t>
  </si>
  <si>
    <t>1401000104</t>
  </si>
  <si>
    <t>1401000106</t>
  </si>
  <si>
    <t>1401000108</t>
  </si>
  <si>
    <t>1401000109</t>
  </si>
  <si>
    <t>1401000110</t>
  </si>
  <si>
    <t>1401000112</t>
  </si>
  <si>
    <t>1401000115</t>
  </si>
  <si>
    <t>1401000117</t>
  </si>
  <si>
    <t>1401000120</t>
  </si>
  <si>
    <t>1401000125</t>
  </si>
  <si>
    <t>1401000127</t>
  </si>
  <si>
    <t>1401000135</t>
  </si>
  <si>
    <t>1401000136</t>
  </si>
  <si>
    <t>1401000140</t>
  </si>
  <si>
    <t>1401000142</t>
  </si>
  <si>
    <t>1401000144</t>
  </si>
  <si>
    <t>1401000146</t>
  </si>
  <si>
    <t>1401000148</t>
  </si>
  <si>
    <t>1401000150</t>
  </si>
  <si>
    <t>1401000154</t>
  </si>
  <si>
    <t>1401000160</t>
  </si>
  <si>
    <t>1401000162</t>
  </si>
  <si>
    <t>1401000164</t>
  </si>
  <si>
    <t>1401000167</t>
  </si>
  <si>
    <t>1401000170</t>
  </si>
  <si>
    <t>1401000173</t>
  </si>
  <si>
    <t>1401000176</t>
  </si>
  <si>
    <t>1501000100</t>
  </si>
  <si>
    <t>1501000102</t>
  </si>
  <si>
    <t>1501000104</t>
  </si>
  <si>
    <t>1501000105</t>
  </si>
  <si>
    <t>1501000108</t>
  </si>
  <si>
    <t>1501000109</t>
  </si>
  <si>
    <t>1501000113</t>
  </si>
  <si>
    <t>1501000114</t>
  </si>
  <si>
    <t>1601000095</t>
  </si>
  <si>
    <t>1601000100</t>
  </si>
  <si>
    <t>1601000101</t>
  </si>
  <si>
    <t>1601000102</t>
  </si>
  <si>
    <t>1601000108</t>
  </si>
  <si>
    <t>1601000110</t>
  </si>
  <si>
    <t>1601000111</t>
  </si>
  <si>
    <t>1601000112</t>
  </si>
  <si>
    <t>1601000115</t>
  </si>
  <si>
    <t>1601000120</t>
  </si>
  <si>
    <t>1701000100</t>
  </si>
  <si>
    <t>1701000101</t>
  </si>
  <si>
    <t>1701000102</t>
  </si>
  <si>
    <t>1701000106</t>
  </si>
  <si>
    <t>1701000107</t>
  </si>
  <si>
    <t>1701000108</t>
  </si>
  <si>
    <t>1701000109</t>
  </si>
  <si>
    <t>1701000110</t>
  </si>
  <si>
    <t>1701000111</t>
  </si>
  <si>
    <t>1701000116</t>
  </si>
  <si>
    <t>1701000117</t>
  </si>
  <si>
    <t>1701000118</t>
  </si>
  <si>
    <t>1701000119</t>
  </si>
  <si>
    <t>1701000120</t>
  </si>
  <si>
    <t>1701000124</t>
  </si>
  <si>
    <t>1701000125</t>
  </si>
  <si>
    <t>1701000126</t>
  </si>
  <si>
    <t>1701000127</t>
  </si>
  <si>
    <t>1701000128</t>
  </si>
  <si>
    <t>1701000130</t>
  </si>
  <si>
    <t>1701000131</t>
  </si>
  <si>
    <t>1701000132</t>
  </si>
  <si>
    <t>1701000142</t>
  </si>
  <si>
    <t>1701000146</t>
  </si>
  <si>
    <t>1701000148</t>
  </si>
  <si>
    <t>1701000150</t>
  </si>
  <si>
    <t>1701000152</t>
  </si>
  <si>
    <t>1701000156</t>
  </si>
  <si>
    <t>1701000160</t>
  </si>
  <si>
    <t>1701000162</t>
  </si>
  <si>
    <t>1701000165</t>
  </si>
  <si>
    <t>1701000167</t>
  </si>
  <si>
    <t>1701000197</t>
  </si>
  <si>
    <t>1801000102</t>
  </si>
  <si>
    <t>1801000104</t>
  </si>
  <si>
    <t>1801000105</t>
  </si>
  <si>
    <t>1801000108</t>
  </si>
  <si>
    <t>1801000110</t>
  </si>
  <si>
    <t>1801000112</t>
  </si>
  <si>
    <t>1801000114</t>
  </si>
  <si>
    <t>1801000130</t>
  </si>
  <si>
    <t>1801000132</t>
  </si>
  <si>
    <t>1901003010</t>
  </si>
  <si>
    <t>1901003016</t>
  </si>
  <si>
    <t>1901003017</t>
  </si>
  <si>
    <t>1901003020</t>
  </si>
  <si>
    <t>1901003025</t>
  </si>
  <si>
    <t>1901003030</t>
  </si>
  <si>
    <t>1901003035</t>
  </si>
  <si>
    <t>1901003115</t>
  </si>
  <si>
    <t>1901003120</t>
  </si>
  <si>
    <t>1901003135</t>
  </si>
  <si>
    <t>1901003140</t>
  </si>
  <si>
    <t>1901003190</t>
  </si>
  <si>
    <t>1901003193</t>
  </si>
  <si>
    <t>1901003205</t>
  </si>
  <si>
    <t>1901003210</t>
  </si>
  <si>
    <t>1901003215</t>
  </si>
  <si>
    <t>1901003220</t>
  </si>
  <si>
    <t>1901003225</t>
  </si>
  <si>
    <t>1901003235</t>
  </si>
  <si>
    <t>1901003240</t>
  </si>
  <si>
    <t>1901003245</t>
  </si>
  <si>
    <t>1901003305</t>
  </si>
  <si>
    <t>1901003310</t>
  </si>
  <si>
    <t>1901003315</t>
  </si>
  <si>
    <t>1901003320</t>
  </si>
  <si>
    <t>1901003335</t>
  </si>
  <si>
    <t>1901003505</t>
  </si>
  <si>
    <t>1901003515</t>
  </si>
  <si>
    <t>2401001000</t>
  </si>
  <si>
    <t>2401001005</t>
  </si>
  <si>
    <t>2401001010</t>
  </si>
  <si>
    <t>2401001015</t>
  </si>
  <si>
    <t>2401001020</t>
  </si>
  <si>
    <t>2401002000</t>
  </si>
  <si>
    <t>2401002005</t>
  </si>
  <si>
    <t>2401002010</t>
  </si>
  <si>
    <t>2401002012</t>
  </si>
  <si>
    <t>2401002015</t>
  </si>
  <si>
    <t>2401002020</t>
  </si>
  <si>
    <t>2401002025</t>
  </si>
  <si>
    <t>2401002030</t>
  </si>
  <si>
    <t>2401002035</t>
  </si>
  <si>
    <t>2401002040</t>
  </si>
  <si>
    <t>2401002045</t>
  </si>
  <si>
    <t>2401002050</t>
  </si>
  <si>
    <t>2401002055</t>
  </si>
  <si>
    <t>2401002057</t>
  </si>
  <si>
    <t>2401002058</t>
  </si>
  <si>
    <t>2401002060</t>
  </si>
  <si>
    <t>2401002061</t>
  </si>
  <si>
    <t>2401002063</t>
  </si>
  <si>
    <t>2401002065</t>
  </si>
  <si>
    <t>2401002070</t>
  </si>
  <si>
    <t>2401002075</t>
  </si>
  <si>
    <t>2401003000</t>
  </si>
  <si>
    <t>2401003005</t>
  </si>
  <si>
    <t>2401003010</t>
  </si>
  <si>
    <t>2401003015</t>
  </si>
  <si>
    <t>2401003020</t>
  </si>
  <si>
    <t>2401003025</t>
  </si>
  <si>
    <t>2401003030</t>
  </si>
  <si>
    <t>2401003035</t>
  </si>
  <si>
    <t>2001001040</t>
  </si>
  <si>
    <t>2001001045</t>
  </si>
  <si>
    <t>2001001200</t>
  </si>
  <si>
    <t>2001003000</t>
  </si>
  <si>
    <t>2001003002</t>
  </si>
  <si>
    <t>2001003003</t>
  </si>
  <si>
    <t>2001003004</t>
  </si>
  <si>
    <t>2001003005</t>
  </si>
  <si>
    <t>2001003012</t>
  </si>
  <si>
    <t>2001003013</t>
  </si>
  <si>
    <t>2001003014</t>
  </si>
  <si>
    <t>2001003015</t>
  </si>
  <si>
    <t>2001003016</t>
  </si>
  <si>
    <t>2001003018</t>
  </si>
  <si>
    <t>2001003022</t>
  </si>
  <si>
    <t>2001003023</t>
  </si>
  <si>
    <t>2001003026</t>
  </si>
  <si>
    <t>2001003028</t>
  </si>
  <si>
    <t>2001003032</t>
  </si>
  <si>
    <t>2001003040</t>
  </si>
  <si>
    <t>2001003044</t>
  </si>
  <si>
    <t>2001003046</t>
  </si>
  <si>
    <t>2001003150</t>
  </si>
  <si>
    <t>2001003155</t>
  </si>
  <si>
    <t>2001003160</t>
  </si>
  <si>
    <t>2001003165</t>
  </si>
  <si>
    <t>2001003990</t>
  </si>
  <si>
    <t>2001003992</t>
  </si>
  <si>
    <t>2001003995</t>
  </si>
  <si>
    <t>2001003997</t>
  </si>
  <si>
    <t>2001003998</t>
  </si>
  <si>
    <t>2001004000</t>
  </si>
  <si>
    <t>2001004001</t>
  </si>
  <si>
    <t>2001004006</t>
  </si>
  <si>
    <t>2001004007</t>
  </si>
  <si>
    <t>2001004030</t>
  </si>
  <si>
    <t>2001004035</t>
  </si>
  <si>
    <t>2001004040</t>
  </si>
  <si>
    <t>2001004041</t>
  </si>
  <si>
    <t>2001004042</t>
  </si>
  <si>
    <t>2001004043</t>
  </si>
  <si>
    <t>2001004044</t>
  </si>
  <si>
    <t>2001004045</t>
  </si>
  <si>
    <t>2001004046</t>
  </si>
  <si>
    <t>2001004047</t>
  </si>
  <si>
    <t>2001004048</t>
  </si>
  <si>
    <t>2101000101</t>
  </si>
  <si>
    <t>2101000102</t>
  </si>
  <si>
    <t>2101000103</t>
  </si>
  <si>
    <t>2101000104</t>
  </si>
  <si>
    <t>2201000010</t>
  </si>
  <si>
    <t>2201000012</t>
  </si>
  <si>
    <t>2201000014</t>
  </si>
  <si>
    <t>2201000016</t>
  </si>
  <si>
    <t>2201000018</t>
  </si>
  <si>
    <t>2201000020</t>
  </si>
  <si>
    <t>2301000100</t>
  </si>
  <si>
    <t>2301000101</t>
  </si>
  <si>
    <t>2301000104</t>
  </si>
  <si>
    <t>2301000105</t>
  </si>
  <si>
    <t>2301000106</t>
  </si>
  <si>
    <t>2301000108</t>
  </si>
  <si>
    <t>2301000109</t>
  </si>
  <si>
    <t>2301000110</t>
  </si>
  <si>
    <t>2301000111</t>
  </si>
  <si>
    <t>2301000112</t>
  </si>
  <si>
    <t>2301000113</t>
  </si>
  <si>
    <t>2301000114</t>
  </si>
  <si>
    <t>2301000119</t>
  </si>
  <si>
    <t>2301000120</t>
  </si>
  <si>
    <t>2301000121</t>
  </si>
  <si>
    <t>2301000126</t>
  </si>
  <si>
    <t>2301000130</t>
  </si>
  <si>
    <t>2301000132</t>
  </si>
  <si>
    <t>2301000134</t>
  </si>
  <si>
    <t>2301000136</t>
  </si>
  <si>
    <t>2301000138</t>
  </si>
  <si>
    <t>2301000140</t>
  </si>
  <si>
    <t>2301000142</t>
  </si>
  <si>
    <t>2301000144</t>
  </si>
  <si>
    <t>2301000146</t>
  </si>
  <si>
    <t>2301000148</t>
  </si>
  <si>
    <t>2301000500</t>
  </si>
  <si>
    <t>S E R V I C O S</t>
  </si>
  <si>
    <t>PLACA DE OBRA EM CHAPA GALVANIZADA N. 22, ADESIVADA /M2</t>
  </si>
  <si>
    <t>CORTE DE CAPOEIRA FINA A FOICE /M2</t>
  </si>
  <si>
    <t>REGULARIZACAO DO SOLO COM IRREGULARIDADES ATE 0,20 M /M2</t>
  </si>
  <si>
    <t>SINAPI - 100575 - REGULARIZACAO DE SUPERFICIES COM MOTONIVELADORA. AF_11/2019 /M2</t>
  </si>
  <si>
    <t>LIMPEZA MECANIZADA DE TERRENO COM REMOCAO DE CAMADA VEGETAL, UTILIZANDO MOTONIVELADORA /M2</t>
  </si>
  <si>
    <t>INSTALACAO PROVISORIA DE AGUA E ESGOTO /UN</t>
  </si>
  <si>
    <t>PADRAO PROVISORIO TRIFASICO ATE 27 KW /UN</t>
  </si>
  <si>
    <t>PADRAO PROVISORIO TRIFASICO ATE 47 KW /UN</t>
  </si>
  <si>
    <t>INSTALACAO PROVISORIA DE LUZ (PADRAO MONTADO) /UN</t>
  </si>
  <si>
    <t>INSTALACAO PROVISORIA DE LUZ E FORCA /UN</t>
  </si>
  <si>
    <t>PADRAO PROVISORIO TRIFASICO ATE 75 KW /UN</t>
  </si>
  <si>
    <t>SINAPI - 93207 - EXECUCAO DE ESCRITORIO EM CANTEIRO DE OBRA EM CHAPA DE MADEIRA COMPENSADA, NAO INCLUSO MOBILIARIO E EQUIPAMENTOS. AF_02/2016 /M2</t>
  </si>
  <si>
    <t>SINAPI - 93584 - EXECUCAO DE DEPOSITO EM CANTEIRO DE OBRA EM CHAPA DE MADEIRA COMPENSADA, NAO INCLUSO MOBILIARIO. AF_04/2016 /M2</t>
  </si>
  <si>
    <t>SINAPI - 98459 - TAPUME COM TELHA METALICA. AF_05/2018 /M2</t>
  </si>
  <si>
    <t>PORTAO PARA TAPUME COM TELHA TRAPEZOIDAL EM ACO GALVANIZADO,  ESP=0,5MM, EM ESTRUTURA DE MADEIRA, INCLUSIVE FERRAGENS /M2</t>
  </si>
  <si>
    <t>SINAPI - 93210 - EXECUCAO DE REFEITORIO EM CANTEIRO DE OBRA EM CHAPA DE MADEIRA COMPENSADA, NAO INCLUSO MOBILIARIO E EQUIPAMENTOS. AF_02/2016 /M2</t>
  </si>
  <si>
    <t>SINAPI - 93212 - EXECUCAO DE SANITARIO E VESTIARIO EM CANTEIRO DE OBRA EM CHAPA DE MADEIRA COMPENSADA, NAO INCLUSO MOBILIARIO. AF_02/2016 /M2</t>
  </si>
  <si>
    <t>LOCACAO DE CONTAINER PARA DEPOSITO DE (2,30 X 6,00)M, ALT. 2,50M, SEM DIVISORIAS INTERNAS E SEM SANITARIO, EXC TRANSP/CARGA/DESCARGA /MES</t>
  </si>
  <si>
    <t>LOCACAO DE CONTAINER 2,30 X 6,00 M, ALT. 2,50 M, COM 1 SANITARIO, PARA ESCRITORIO, COMPLETO, SEM DIVISORIAS INTERNAS, EXCLUSIVE TRANSPORTE/CARGA/DESCARGA /MES</t>
  </si>
  <si>
    <t>LOCACAO DE CONTAINER 2,30 X 4,30 M, ALT. 2,50 M, PARA SANITARIO, COM 3 BACIAS, 4 CHUVEIROS, 1 LAVATORIO E 1 MICTORIO, EXCLUSIVE TRANSPORTE/CARGA/DESCARGA /MES</t>
  </si>
  <si>
    <t>BAIA DE RESIDUOS PARA ENTULHO CONSTRUCAO DESCOBERTA - MEDINDO (3,00X2,00)M - PAREDES EM CHAPA DE MADEIRA COMPENSADA 12MM H=1,10M, PISO EM TERRENO NATURAL FORTEMENTE APILOADO, PILARETE EM EUCALIPTO TRATADO 15CM, CONFORME PROJETO /UN</t>
  </si>
  <si>
    <t>BAIA DE RESIDUOS P/ COLETA SELETIVA CONST. COBERTA-3 CELULAS - SENDO INTERNAMENTE 1,50X1,50M CADA CELULA -PAREDES EM CH. DE MADEIRA COMPENSADA 12MM H=1,10M, PISO EM TERRENO NATURAL FORTEMENTE APILOADO, PILARETE EM EUCALIPTO TRAT. 15CM, CONF. PROJ /UN</t>
  </si>
  <si>
    <t>DEMOLICOES E RETIRADAS</t>
  </si>
  <si>
    <t>SINAPI - 97624 - DEMOLICAO DE ALVENARIA DE TIJOLO MACICO, DE FORMA MANUAL, SEM REAPROVEITAMENTO. AF_12/2017 /M3</t>
  </si>
  <si>
    <t>SINAPI - 97622 - DEMOLICAO DE ALVENARIA DE BLOCO FURADO, DE FORMA MANUAL, SEM REAPROVEITAMENTO. AF_12/2017 /M3</t>
  </si>
  <si>
    <t>DEMOLICAO MANUAL DE CONCRETO SIMPLES /M3</t>
  </si>
  <si>
    <t>SINAPI - 97629 - DEMOLICAO DE LAJES, DE FORMA MECANIZADA COM MARTELETE, SEM REAPROVEITAMENTO. AF_12/2017 /M3</t>
  </si>
  <si>
    <t>SINAPI - 97627 - DEMOLICAO DE PILARES E VIGAS EM CONCRETO ARMADO, DE FORMA MECANIZADA COM MARTELETE, SEM REAPROVEITAMENTO. AF_12/2017 /M3</t>
  </si>
  <si>
    <t>SINAPI - 97647 - REMOCAO DE TELHAS, DE FIBROCIMENTO, METALICA E CERAMICA, DE FORMA MANUAL, SEM REAPROVEITAMENTO. AF_12/2017 /M2</t>
  </si>
  <si>
    <t>DEMOLICAO DE COBERTURA COM TELHAS DE FIBROCIMENTO /M2</t>
  </si>
  <si>
    <t>DEMOLICAO DE CUMEEIRA OU ESPIGAO (SEM REAPROVEITAMENTO) /M</t>
  </si>
  <si>
    <t>SINAPI - 97655 - REMOCAO DE TRAMA METALICA PARA COBERTURA, DE FORMA MANUAL, SEM REAPROVEITAMENTO. AF_12/2017 /M2</t>
  </si>
  <si>
    <t>DEMOLICAO DE REVESTIMENTO DE LAMBRIS, INCLUSIVE ENTARUGAMENTO /M2</t>
  </si>
  <si>
    <t>SINAPI - 97631 - DEMOLICAO DE ARGAMASSAS, DE FORMA MANUAL, SEM REAPROVEITAMENTO. AF_12/2017 /M2</t>
  </si>
  <si>
    <t>DEMOLICAO DE PEITORIL /M</t>
  </si>
  <si>
    <t>SINAPI - 97642 - REMOCAO DE TRAMA METALICA OU DE MADEIRA PARA FORRO, DE FORMA MANUAL, SEM REAPROVEITAMENTO. AF_12/2017 /M2</t>
  </si>
  <si>
    <t>DEMOLICAO DE FORRO DE TABUAS DE PINHO /M2</t>
  </si>
  <si>
    <t>DEMOLICAO DE FORRO DE ESTUQUE /M2</t>
  </si>
  <si>
    <t>SINAPI - 97641 - REMOCAO DE FORRO DE GESSO, DE FORMA MANUAL, SEM REAPROVEITAMENTO. AF_12/2017 /M2</t>
  </si>
  <si>
    <t>SINAPI - 97643 - REMOCAO DE PISO DE MADEIRA (ASSOALHO E BARROTE), DE FORMA MANUAL, SEM REAPROVEITAMENTO. AF_12/2017 /M2</t>
  </si>
  <si>
    <t>DEMOLICAO DE PISO REVESTIDO COM TACOS /M2</t>
  </si>
  <si>
    <t>DEMOLICAO DE PISO DE GRANILITE INCLUSIVE LASTRO /M2</t>
  </si>
  <si>
    <t>DEMOLICAO DE PISO CIMENTADO, INCLUSIVE LASTRO DE CONCRETO /M3</t>
  </si>
  <si>
    <t>DEMOLICAO DE PISO CIMENTADO, SOBRE LASTRO DE CONCRETO /M2</t>
  </si>
  <si>
    <t>DEMOLICAO DE SOLEIRA /M</t>
  </si>
  <si>
    <t>DEMOLICAO DE PISO CERAMICO /M2</t>
  </si>
  <si>
    <t>SINAPI - 97640 - REMOCAO DE FORROS DE DRYWALL, PVC E FIBROMINERAL, DE FORMA MANUAL, SEM REAPROVEITAMENTO. AF_12/2017 /M2</t>
  </si>
  <si>
    <t>RETIRADA DE CUMEEIRA NORMAL OU ARTICULADA DE FIBROCIMENTO /M</t>
  </si>
  <si>
    <t>SINAPI - 97650 - REMOCAO DE TRAMA DE MADEIRA PARA COBERTURA, DE FORMA MANUAL, SEM REAPROVEITAMENTO. AF_12/2017 /M2</t>
  </si>
  <si>
    <t>RETIRADA DE ESTRUTURA DE MADEIRA PARA TELHADO /M2</t>
  </si>
  <si>
    <t>REMOCAO DE ESQUADRIA DE MADEIRA, INCLUSIVE BATENTE /M2</t>
  </si>
  <si>
    <t>REMOCAO DE ESQUADRIA METALICA SEM REAPROVEITAMENTO /M2</t>
  </si>
  <si>
    <t>RETIRADA DE GUARNICOES /UN</t>
  </si>
  <si>
    <t>RETIRADA DE FECHADURA /UN</t>
  </si>
  <si>
    <t>RETIRADA DE ELETRODUTO COM BITOLA ATE 2" /M</t>
  </si>
  <si>
    <t>RETIRADA DE ELETRODUTO COM BITOLA SUPERIOR A 2" /M</t>
  </si>
  <si>
    <t>SINAPI - 97665 - REMOCAO DE LUMINARIAS, DE FORMA MANUAL, SEM REAPROVEITAMENTO. AF_12/2017 /UN</t>
  </si>
  <si>
    <t>RETIRADA DE LUMINARIA INSTALADA EM POSTE /UN</t>
  </si>
  <si>
    <t>RETIRADA DE QUADRO DE DISTRIBUICAO ATE 10 DISJUNTORES /UN</t>
  </si>
  <si>
    <t>RETIRADA DE QUADRO DE DISTRIBUICAO COM 12 A 20 DISJUNTORES /UN</t>
  </si>
  <si>
    <t>RETIRADA DE QUADRO DE DISTRIBUICAO COM 22 A 30 DISJUNTORES /UN</t>
  </si>
  <si>
    <t>RETIRADA DE QUADRO DE DISTRIBUICAO COM 32 A 42 DISJUNTORES /UN</t>
  </si>
  <si>
    <t>RETIRADA DE CAIXA DE DESCARGA /UN</t>
  </si>
  <si>
    <t>SINAPI - 97663 - REMOCAO DE LOUCAS, DE FORMA MANUAL, SEM REAPROVEITAMENTO. AF_12/2017 /UN</t>
  </si>
  <si>
    <t>RETIRADA DE VALVULA DE DESCARGA /UN</t>
  </si>
  <si>
    <t>SINAPI - 97666 - REMOCAO DE METAIS SANITARIOS, DE FORMA MANUAL, SEM REAPROVEITAMENTO. AF_12/2017 /UN</t>
  </si>
  <si>
    <t>RETIRADA DE PINTURA ANTIGA A CAL /M2</t>
  </si>
  <si>
    <t>RETIRADA DE PINTURA ANTIGA A TEMPERA /M2</t>
  </si>
  <si>
    <t>RETIRADA DE PINTURA ANTIGA A OLEO OU ESMALTE /M2</t>
  </si>
  <si>
    <t>LOCACAO DE CACAMBA (4M3) (7 DIAS) /UN</t>
  </si>
  <si>
    <t>SINAPI - 97662 - REMOCAO DE TUBULACOES (TUBOS E CONEXOES) DE AGUA FRIA, DE FORMA MANUAL, SEM REAPROVEITAMENTO. AF_12/2017 /M</t>
  </si>
  <si>
    <t>REMOCAO DE CALHAS E CONDUTORES DE AGUAS PLUVIAIS /M</t>
  </si>
  <si>
    <t>REMOCAO DE PISO EM CARPETE /M2</t>
  </si>
  <si>
    <t>REMOCAO DE PISO EM PLACAS DE BORRACHA COLADA /M2</t>
  </si>
  <si>
    <t>SINAPI - 97661 - REMOCAO DE CABOS ELETRICOS, DE FORMA MANUAL, SEM REAPROVEITAMENTO. AF_12/2017 /M</t>
  </si>
  <si>
    <t>SINAPI - 97660 - REMOCAO DE INTERRUPTORES/TOMADAS ELETRICAS, DE FORMA MANUAL, SEM REAPROVEITAMENTO. AF_12/2017 /UN</t>
  </si>
  <si>
    <t>SINAPI - 97633 - DEMOLICAO DE REVESTIMENTO CERAMICO, DE FORMA MANUAL, SEM REAPROVEITAMENTO. AF_12/2017 /M2</t>
  </si>
  <si>
    <t>FUNDACAO</t>
  </si>
  <si>
    <t>SONDAGEM A PERCUSSAO PARA RECONHECIMENTO DO TERRENO /M</t>
  </si>
  <si>
    <t>TAXA DE MONTAGEM, DESMONTAGEM E AGUA POR FURO /UN</t>
  </si>
  <si>
    <t>SINAPI - 101174 - ESTACA BROCA DE CONCRETO, DIAMETRO DE 25CM, ESCAVACAO MANUAL COM TRADO CONCHA, COM ARMADURA DE ARRANQUE. AF_05/2020 /M</t>
  </si>
  <si>
    <t>SINAPI - 101175 - ESTACA BROCA DE CONCRETO, DIAMETRO DE 30CM, ESCAVACAO MANUAL COM TRADO CONCHA, COM ARMADURA DE ARRANQUE. AF_05/2020 /M</t>
  </si>
  <si>
    <t>ESTACAS MOLDADAS IN-LOCO, TIPO STRAUSS, INCLUSIVE ENCAMISAMENTO, NO(S) DIAMETRO(S) E CARGA MAXIMA DE TRABALHO DE:- 25 CM (20 TON.) /M</t>
  </si>
  <si>
    <t>- 32 CM (30 TON.) /M</t>
  </si>
  <si>
    <t>- 38 CM (40 TON.) /M</t>
  </si>
  <si>
    <t>CORTE E PREPARO EM CABECA DE ESTACA /UN</t>
  </si>
  <si>
    <t>SINAPI - 101166 - ALVENARIA DE EMBASAMENTO COM BLOCO ESTRUTURAL DE CERAMICA, DE 14X19X29CM E ARGAMASSA DE ASSENTAMENTO COM PREPARO EM BETONEIRA. AF_05/2020 /M3</t>
  </si>
  <si>
    <t>SINAPI - 100896 - ESTACA ESCAVADA MECANICAMENTE, SEM FLUIDO ESTABILIZANTE, COM 25CM DE DIAMETRO, CONCRETO LANCADO POR CAMINHAO BETONEIRA (EXCLUSIVE MOBILIZACAO E DESMOBILIZACAO). AF_01/2020 /M</t>
  </si>
  <si>
    <t>SINAPI - 100897 - ESTACA ESCAVADA MECANICAMENTE, SEM FLUIDO ESTABILIZANTE, COM 40CM DE DIAMETRO, CONCRETO LANCADO POR CAMINHAO BETONEIRA (EXCLUSIVE MOBILIZACAO E DESMOBILIZACAO). AF_01/2020 /M</t>
  </si>
  <si>
    <t>SINAPI - 100898 - ESTACA ESCAVADA MECANICAMENTE, SEM FLUIDO ESTABILIZANTE, COM 60CM DE DIAMETRO, CONCRETO LANCADO POR CAMINHAO BETONEIRA (EXCLUSIVE MOBILIZACAO E DESMOBILIZACAO). AF_01/2020 /M</t>
  </si>
  <si>
    <t>SINAPI - 100899 - ESTACA ESCAVADA MECANICAMENTE, SEM FLUIDO ESTABILIZANTE, COM 25CM DE DIAMETRO, CONCRETO LANCADO MANUALMENTE (EXCLUSIVE MOBILIZACAO E DESMOBILIZACAO). AF_01/2020 /M</t>
  </si>
  <si>
    <t>SINAPI - 100900 - ESTACA ESCAVADA MECANICAMENTE, SEM FLUIDO ESTABILIZANTE, COM 60CM DE DIAMETRO, CONCRETO LANCADO POR BOMBA LANCA (EXCLUSIVE MOBILIZACAO E DESMOBILIZACAO). AF_01/2020 /M</t>
  </si>
  <si>
    <t>ESCAVACAO DE VALAS EM SOLO DE QUALQUER CATEGORIA, NA(S) PROFUNDIDADE(S):- ATE 2,00 M (SEM PRESENCA DE AGUA) /M3</t>
  </si>
  <si>
    <t>- ATE 2,00 M (COM PRESENCA DE AGUA) /M3</t>
  </si>
  <si>
    <t>REGULARIZACAO E COMPACTACAO MANUAL DE TERRENO COM SOQUETE /M2</t>
  </si>
  <si>
    <t>REGULARIZACAO E APILOAMENTO DE TERRENO PARA ASSENTAMENTO DE TUBULACAO /M2</t>
  </si>
  <si>
    <t>SINAPI - 96995 - REATERRO MANUAL APILOADO COM SOQUETE. AF_10/2017 /M3</t>
  </si>
  <si>
    <t>CORTE E ATERRO COMPENSADO /M3</t>
  </si>
  <si>
    <t>ESPALHAMENTO DE TERRA /M3</t>
  </si>
  <si>
    <t>ATERRO EM CAMADAS DE 10 CM, UMEDECIDAS E FORTEMENTE APILOADAS, COM TERRA DISPONIVEL NA OBRA /M3</t>
  </si>
  <si>
    <t>ATERRO EM CAMADAS DE 20 CM, UMEDECIDAS E FORTEMENTE APILOADAS, COM TERRA DISPONIVEL NA OBRA /M3</t>
  </si>
  <si>
    <t>ATERRO MANUAL EM CAMADAS DE 20 CM, UMIDECIDAS E FORTEMENTE APILOADAS, COM AQUISICAO DE TERRA /M3</t>
  </si>
  <si>
    <t>SINAPI - 100574 - ESPALHAMENTO DE MATERIAL COM TRATOR DE ESTEIRAS. AF_11/2019 /M3</t>
  </si>
  <si>
    <t>REGULARIZACAO E COMPACTACAO DE ATERRO /M3</t>
  </si>
  <si>
    <t>COMPACTACAO MECANICA, SEM CONTROLE DO GC (C/ COMPACTADOR PLACA 400 KG) /M3</t>
  </si>
  <si>
    <t>DRENAGEM</t>
  </si>
  <si>
    <t>SINAPI - 92210 - TUBO DE CONCRETO PARA REDES COLETORAS DE AGUAS PLUVIAIS, DIAMETRO DE 400 MM, JUNTA RIGIDA, INSTALADO EM LOCAL COM BAIXO NIVEL DE INTERFERENCIAS - FORNECIMENTO E ASSENTAMENTO. AF_12/2015 /M</t>
  </si>
  <si>
    <t>SINAPI - 92212 - TUBO DE CONCRETO PARA REDES COLETORAS DE AGUAS PLUVIAIS, DIAMETRO DE 600 MM, JUNTA RIGIDA, INSTALADO EM LOCAL COM BAIXO NIVEL DE INTERFERENCIAS - FORNECIMENTO E ASSENTAMENTO. AF_12/2015 /M</t>
  </si>
  <si>
    <t>SINAPI - 92214 - TUBO DE CONCRETO PARA REDES COLETORAS DE AGUAS PLUVIAIS, DIAMETRO DE 800 MM, JUNTA RIGIDA, INSTALADO EM LOCAL COM BAIXO NIVEL DE INTERFERENCIAS - FORNECIMENTO E ASSENTAMENTO. AF_12/2015 /M</t>
  </si>
  <si>
    <t>SINAPI - 92216 - TUBO DE CONCRETO PARA REDES COLETORAS DE AGUAS PLUVIAIS, DIAMETRO DE 1000 MM, JUNTA RIGIDA, INSTALADO EM LOCAL COM BAIXO NIVEL DE INTERFERENCIAS - FORNECIMENTO E ASSENTAMENTO. AF_12/2015 /M</t>
  </si>
  <si>
    <t>SINAPI - 92816 - TUBO DE CONCRETO PARA REDES COLETORAS DE AGUAS PLUVIAIS, DIAMETRO DE 1200 MM, JUNTA RIGIDA, INSTALADO EM LOCAL COM BAIXO NIVEL DE INTERFERENCIAS - FORNECIMENTO E ASSENTAMENTO. AF_12/2015 /M</t>
  </si>
  <si>
    <t>SINAPI - 92818 - TUBO DE CONCRETO PARA REDES COLETORAS DE AGUAS PLUVIAIS, DIAMETRO DE 1500 MM, JUNTA RIGIDA, INSTALADO EM LOCAL COM BAIXO NIVEL DE INTERFERENCIAS - FORNECIMENTO E ASSENTAMENTO. AF_12/2015 /M</t>
  </si>
  <si>
    <t>TUBOS DE CONCRETO POROSOS, COM 200 MM DE DIAMETRO, PARA DRENOS, EM CONCRETO SIMPLES, MACHO-FEMEA /M</t>
  </si>
  <si>
    <t>FORNECIMENTO E ASSENTAMENTO DE BRITA 2 - DRENOS E FILTROS /M3</t>
  </si>
  <si>
    <t>SINAPI - 98546 - IMPERMEABILIZACAO DE SUPERFICIE COM MANTA ASFALTICA, UMA CAMADA, INCLUSIVE APLICACAO DE PRIMER ASFALTICO, E=3MM. AF_06/2018 /M2</t>
  </si>
  <si>
    <t>TAMPAO DE FERRO FUNDIDO (T-170) PARA POCOS DE VISITA, ASSENTADO COM ARGAMASSA DE CIMENTO E AREIA NO TRACO 1:3 /UN</t>
  </si>
  <si>
    <t>ESGOTAMENTO DE AGUA DE LENCOL FREATICO, COM BOMBA ELETRICA, DE 3" DE RECALQUE /M3</t>
  </si>
  <si>
    <t>ENROCAMENTO COM PEDRA DE MAO, MEDIDO NO VOLUME ACABADO /M3</t>
  </si>
  <si>
    <t>EMBOCO OU MASSA UNICA EM ARGAMASSA TRACO 1:2:8, PREPARO MANUAL, ESP=25MM /M2</t>
  </si>
  <si>
    <t>POCO DE VISITA COM CHAMINE DE ALTURA 1,00M DE ALTURA - ANEXO D-120, PARA OS TUBOS:- PV 400 MM /UN</t>
  </si>
  <si>
    <t>- PV 600 MM /UN</t>
  </si>
  <si>
    <t>- PV 800 MM /UN</t>
  </si>
  <si>
    <t>- PV 1000 MM /UN</t>
  </si>
  <si>
    <t>- PV 1200 MM /UN</t>
  </si>
  <si>
    <t>- PV 1500 MM /UN</t>
  </si>
  <si>
    <t>EXECUCAO DE BOCA DE LOBO, NO(S) TIPO(S):- BL-02 - ANEXO D-122 /UN</t>
  </si>
  <si>
    <t>- BL-04 - ANEXO D-124 /UN</t>
  </si>
  <si>
    <t>FABRICACAO, MONTAGEM E DESMONTAGEM DE FORMA PARA FUNDACAO COM TABUAS E SARRAFOS, COM REAPROVEITAMENTO DE 2X /M2</t>
  </si>
  <si>
    <t>FABRICACAO, MONTAGEM E DESMONTAGEM DE FORMA PARA FUNDACAO COM TABUAS E SARRAFOS, SEM REAPROVEITAMENTO /M2</t>
  </si>
  <si>
    <t>FORMA CURVA, COM TABUAS DE CEDRINHO E CHAPAS DE MADEIRA COMPENSADA RESINADA DE 6 MM DE ESPESSURA, COM UTILIZACAO DE 2 VEZES, INCLUSIVE ESCORAMENTO /M2</t>
  </si>
  <si>
    <t>FORMA EM CHAPA DE MADEIRA TIPO RESINADA DE 10MM DE ESPESSURA (5 FLS.), COM UTILIZACAO DE 3 VEZES APENAS DE UM LADO, INCLUSIVE ESCORAMENTO /M2</t>
  </si>
  <si>
    <t>FORMA INTERNA, EM CHAPA DE MADEIRA TIPO RESINADA DE 10 MM DE ESPESSURA, PARA GALERIAS MOLDADAS "IN-LOCO", INCLUSIVE ESCORAMENTO /M2</t>
  </si>
  <si>
    <t>FORMA EM CHAPA DE MADEIRA TIPO RESINADA DE 12 MM DE ESPESSURA (7 FLS), COM UTILIZACAO DE 3 VEZES APENAS DE UM LADO /M2</t>
  </si>
  <si>
    <t>FORMA EM CHAPA DE MADEIRA TIPO PLASTIFICADA DE 12 MM DE ESPESSURA (7 FLS.), COM UTILIZACAO DE 3 VEZES, APENAS DE UM LADO, INCLUSIVE ESCORAMENTO /M2</t>
  </si>
  <si>
    <t>CIMBRAMENTO DE MADEIRA PARA ALTURAS ATE 4M, ESTRUTURA LEVES - FORNECIMENTO E MONTAGEM /M3</t>
  </si>
  <si>
    <t>CIMBRAMENTO PARA GALERIAS RETANGULARES /M3</t>
  </si>
  <si>
    <t>ARMACAO DE ACO CA-60 DIAM. 3,4 A 6,0MM - FORNECIMENTO / CORTE (C/PERDA DE 10%) / DOBRA / COLOCACAO /KG</t>
  </si>
  <si>
    <t>ARMACAO ACO CA-50, GROSSA, DIAM.16,0 (5/8) A  25,0MM (1) - FORNECIMENTO / CORTE (PERDA DE 10%) / DOBRA / COLOCACAO /KG</t>
  </si>
  <si>
    <t>ARMACAO ACO CA-50, MEDIA, DIAM. 6,3 (1/4) A 12,5MM(1/2) - FORNECIMENTO / CORTE (PERDA DE 10%) / DOBRA / COLOCACAO /KG</t>
  </si>
  <si>
    <t>TELA DE ACO MALHA 15X15, 4,2MM REF. EAQ 92 DA TELCON - FORNECIMENTO E COLOCACAO /M2</t>
  </si>
  <si>
    <t>ARMACAO EM TELA DE ACO SOLDADA NERVURADA Q-138, ACO CA-60, 4,2MM, MALHA 10X10CM /KG</t>
  </si>
  <si>
    <t>LANCAMENTO/APLICACAO MANUAL DE CONCRETO EM FUNDACOES /M3</t>
  </si>
  <si>
    <t>LANCAMENTO/APLICACAO MANUAL DE CONCRETO EM ESTRUTURAS /M3</t>
  </si>
  <si>
    <t>CONCRETO USINADO CONVENCIONAL, CONTROLE TIPO A, CONSISTENCIA NORMAL PARA VIBRACAO, BRITA 1, FCK=20,0 MPA (SEM LANCAMENTO E ADENSAMENTO) /M3</t>
  </si>
  <si>
    <t>CONCRETO USINADO CONVENCIONAL, CONTROLE TIPO A, CONSISTENCIA NORMAL PARA VIBRACAO, BRITA 1, FCK=25,0 MPA (SEM LANCAMENTO E ADENSAMENTO) /M3</t>
  </si>
  <si>
    <t>CONCRETO USINADO CONVENCIONAL, CONTROLE TIPO A, CONSISTENCIA NORMAL PARA VIBRACAO, BRITA 1, FCK=30,0 MPA (SEM LANCAMENTO E ADENSAMENTO) /M3</t>
  </si>
  <si>
    <t>BOMBEAMENTO, ADENSAMENTO E ACABAMENTO DE CONCRETO /M3</t>
  </si>
  <si>
    <t>ESCORAMENTO EM MADEIRA PARA LAJES DE EDIFICACOES COM PONTALETES /M2</t>
  </si>
  <si>
    <t>REGULARIZACAO DE SUPERFICIE, COM ARGAMASSA DE CIMENTO E AREIA NO TRACO 1:3, ESPESSURA 2 CM /M2</t>
  </si>
  <si>
    <t>REGULARIZACAO DE SUPERFICIE, COM ARGAMASSA DE CIMENTO E AREIA NO TRACO 1:3, ESPESSURA 3 CM /M2</t>
  </si>
  <si>
    <t>SINAPI - 98560 - IMPERMEABILIZACAO DE PISO COM ARGAMASSA DE CIMENTO E AREIA, COM ADITIVO IMPERMEABILIZANTE, E = 2CM. AF_06/2018 /M2</t>
  </si>
  <si>
    <t>SINAPI - 98561 - IMPERMEABILIZACAO DE PAREDES COM ARGAMASSA DE CIMENTO E AREIA, COM ADITIVO IMPERMEABILIZANTE, E = 2CM. AF_06/2018 /M2</t>
  </si>
  <si>
    <t>IMPERMEABILIZACAO COM REVESTIMENTO SEMI-FLEXIVEL VIAPLUS 1000, VIAPOL OU SIMILAR, CONSUMO DE 2KG/M2 /M2</t>
  </si>
  <si>
    <t>SINAPI - 98556 - IMPERMEABILIZACAO DE SUPERFICIE COM ARGAMASSA POLIMERICA / MEMBRANA ACRILICA, 4 DEMAOS, REFORCADA COM VEU DE POLIESTER (MAV). AF_06/2018 /M2</t>
  </si>
  <si>
    <t>IMPERM. INT. DE RESERV.COMPOSTA: 1a. CAMADA C/ CHAPISCO DE ARG. DE CIM. E AREIA TRACO 1:2 C/ VEDACIT ESP. 0,5 CM; 2a.CAM. C/ ARG. DE CIM. E AREIA TRACO 1:3 C/ VEDACIT ESP. 1,5 CM; 3a.CAM.C/ CHAPISCO (IDEM 1a.CAM.);4a. CAM. C/ ARG. (IDEM 2a. CAM.) /M2</t>
  </si>
  <si>
    <t>SINAPI - 98547 - IMPERMEABILIZACAO DE SUPERFICIE COM MANTA ASFALTICA, DUAS CAMADAS, INCLUSIVE APLICACAO DE PRIMER ASFALTICO, E=3MM E E=4MM. AF_06/2018 /M2</t>
  </si>
  <si>
    <t>SINAPI - 98554 - IMPERMEABILIZACAO DE SUPERFICIE COM MEMBRANA A BASE DE RESINA ACRILICA, 3 DEMAOS. AF_06/2018 /M2</t>
  </si>
  <si>
    <t>IMPERMEABILIZACAO DE LAJES E MARQUISES UTILIZANDO VIAPOL LAJE ALUMINIO 3MM DA VIAPOL OU SIMILAR E PINTURA ASFALTICA PRIMER (UMA DEMAO) - FORNECIMENTO E APLICACAO /M2</t>
  </si>
  <si>
    <t>IMPERMEABILIZACAO DE FLOREIRAS UTILIZANDO MANTA TORODIN HIDRUS RAIZ DA VIAPOL OU SIMILAR, PINTURA ASFALTICA PRIMER (UMA DEMAO) E VEU DE POLIESTER - FORNECIMENTO E APLICACAO /M2</t>
  </si>
  <si>
    <t>SINAPI - 98563 - PROTECAO MECANICA DE SUPERFICIE HORIZONTAL COM ARGAMASSA DE CIMENTO E AREIA, TRACO 1:3, E=2CM. AF_06/2018 /M2</t>
  </si>
  <si>
    <t>ALVENARIA</t>
  </si>
  <si>
    <t>ALVENARIA DE ELEVACAO COM TIJOLO CERAMICO COMUM (5X10X20)CM, 1/4 VEZ (ESPESSURA DE 5CM), ASSENTADA COM ARGAMASSA MISTA DE CIMENTO, CAL HIDRATADA E AREIA SEM PENEIRAR, NO TRACO 1:2:8 /M2</t>
  </si>
  <si>
    <t>SINAPI - 101159 - ALVENARIA DE VEDACAO DE BLOCOS CERAMICOS MACICOS DE 5X10X20CM (ESPESSURA 10CM) E ARGAMASSA DE ASSENTAMENTO COM PREPARO EM BETONEIRA. AF_05/2020 /M2</t>
  </si>
  <si>
    <t>ALVENARIA DE ELEVACAO COM TIJOLO CERAMICO FURADO (9X19X19)CM, 1/2 VEZ (ESPESSURA DE 9CM), ASSENTADA COM ARGAMASSA MISTA DE CIMENTO, CAL HIDRATADA E AREIA SEM PENEIRAR, NO TRACO 1:2:8 /M2</t>
  </si>
  <si>
    <t>ALVENARIA DE ELEVACAO COM TIJOLO CERAMICO COMUM (5X10X20)CM, 1 VEZ (ESPESSURA DE 20 CM), ASSENTADA COM ARGAMASSA MISTA DE CIMENTO, CAL HIDRATADA E AREIA SEM PENEIRAR, NO TRACO 1:2:8 /M2</t>
  </si>
  <si>
    <t>ALVENARIA DE ELEVACAO COM TIJOLO CERAMICO FURADO (9X19X19)CM, 1 VEZ (ESPESSURA DE 19CM), ASSENTADA COM ARGAMASSA MISTA DE CIMENTO, CAL HIDRATADA E AREIA SEM PENEIRAR, NO TRACO 1:2:8 /M2</t>
  </si>
  <si>
    <t>ALVENARIA DE ELEVACAO COM TIJOLO CERAMICO COMUM (5X10X20)CM, 1 1/2 VEZ (ESPESSURA DE 30CM), ASSENTADA COM ARGAMASSA MISTA DE CIMENTO, CAL HIDRATADA E AREIA SEM PENEIRAR, NO TRACO 1:2:8 /M2</t>
  </si>
  <si>
    <t>ALVENARIA DE ELEVACAO COM TIJOLO CERAMICO FURADO (11,50X19X19)CM, 1/2 VEZ (ESPESSURA DE 11,50CM), ASSENTADA COM ARGAMASSA MISTA DE CIMENTO, CAL HIDRATADA E AREIA SEM PENEIRAR, NO TRACO 1:2:8 /M2</t>
  </si>
  <si>
    <t>ALVENARIA DE ELEVACAO COM TIJOLOS CERAMICOS LAMINADOS (5,5X11X23,5)CM, ESP=11CM, ASSENTADO COM ARGAMASSA MISTA NO TRACO 1:1:6 /M2</t>
  </si>
  <si>
    <t>ALVENARIA DE ELEVACAO, UTILIZANDO ARGAMASSA MISA DE CIMENTO, CAL HIDRATADA E AREIA SEM PENEIRAR, NO TRACO 1:2:8, NA(S) SEGUINTE(S) ESPECIFICACAO(OES):- 1 VEZ, T. CERAMICO LAMINADO 21 FUROS (5,5 X 11 X 23,5)CM E ESP. 23,5 CM /M2</t>
  </si>
  <si>
    <t>ALVENARIA DE BLOCOS DE CONCRETO ESTRUTURAL TIPO CANALETA 9X19X19CM, ASSENTADOS COM ARGAMASSA TRACO 1:0,25:4 (CIMENTO, CAL E AREIA) /M2</t>
  </si>
  <si>
    <t>ALVENARIA DE VEDACAO DE BLOCOS VAZADOS DE CONCRETO DE 9X19X39CM (ESP=9CM), ASSENTADOS COM ARGAMASSA MISTA NO TRACO 1:2:8, PREPARO MANUAL /M2</t>
  </si>
  <si>
    <t>SINAPI - 89456 - ALVENARIA DE BLOCOS DE CONCRETO ESTRUTURAL 14X19X39 CM, (ESPESSURA 14 CM) FBK = 14,0 MPA, PARA PAREDES COM AREA LIQUIDA MAIOR OU IGUAL A 6M2, SEM VAOS, UTILIZANDO PALHETA. AF_12/2014 /M2</t>
  </si>
  <si>
    <t>ALVENARIA DE VEDACAO DE BLOCOS VAZADOS DE CONCRETO DE 19X19X39CM (ESP=19CM), ASSENTADOS COM ARGAMASSA MISTA NO TRACO 1:2:8, PREPARO MANUAL /M2</t>
  </si>
  <si>
    <t>ALVENARIA DE ELEVACAO TIPO SANDUICHE - ANEXO A-017 (ALV.) /M2</t>
  </si>
  <si>
    <t>REPAROS EM RACHADURAS /M</t>
  </si>
  <si>
    <t>CONSTRUCAO E DEMOLICAO DE ANDAIME, PARA 1,00 M2 DE ALVENARIA, COM REAPROVEITAMENTO DE 6 VEZES /M2</t>
  </si>
  <si>
    <t>ANDAIME PARA USO INTERNO COMPOSTO DE PLATAFORMA DE TABUA COM 0,90M DE LARGURA SOBRE CAVALETES MOVEIS DE MADEIRA COM ELEVACAO DE ATE 1M /M2</t>
  </si>
  <si>
    <t>REFORMA DE ANDAIME, PARA 1,00 M2 DE REVESTIMENTO EXTERNO DE EDIFICIOS DE ATE 3 ANDARES ANDAIME /M2</t>
  </si>
  <si>
    <t>SINAPI - 93202 - FIXACAO (ENCUNHAMENTO) DE ALVENARIA DE VEDACAO COM TIJOLO MACICO. AF_03/2016 /M</t>
  </si>
  <si>
    <t>SINAPI - 93201 - FIXACAO (ENCUNHAMENTO) DE ALVENARIA DE VEDACAO COM ARGAMASSA APLICADA COM COLHER. AF_03/2016 /M</t>
  </si>
  <si>
    <t>VERGA RETA MOLDADA NO LOCAL COM FORMA DE MADEIRA, CONSIDERANDO CINCO REAPROVEITAMENTOS, CONCRETO ARMADO FCK=20MPa, CONTROLE TIPO "B" /M3</t>
  </si>
  <si>
    <t>SINAPI - 93182 - VERGA PRE-MOLDADA PARA JANELAS COM ATE 1,5 M DE VAO. AF_03/2016 /M</t>
  </si>
  <si>
    <t>SINAPI - 93183 - VERGA PRE-MOLDADA PARA JANELAS COM MAIS DE 1,5 M DE VAO. AF_03/2016 /M</t>
  </si>
  <si>
    <t>SINAPI - 93184 - VERGA PRE-MOLDADA PARA PORTAS COM ATE 1,5 M DE VAO. AF_03/2016 /M</t>
  </si>
  <si>
    <t>SINAPI - 93185 - VERGA PRE-MOLDADA PARA PORTAS COM MAIS DE 1,5 M DE VAO. AF_03/2016 /M</t>
  </si>
  <si>
    <t>ESTRUTURA DE COBERTURA</t>
  </si>
  <si>
    <t>ESTRUTURA DE MADEIRA COM TESOURA PARA COBERTURA COM TELHAS CERAMICAS, NO(S) VAO(S):- 3,00 A 7,00 M /M2</t>
  </si>
  <si>
    <t>ESTRUTURA DE MADEIRA DE LEI PRIMEIRA QUALIDADE, SERRADA, NAO APARELHADA, PARA TELHAS CERAMICAS, VAOS DE 7M ATE 10M /M2</t>
  </si>
  <si>
    <t>ESTRUTURA DE MADEIRA COM TESOURA PARA COBERTURA COM TELHAS CERAMICAS, NO(S) VAO(S):- 10,10 A 13,00 M /M2</t>
  </si>
  <si>
    <t>ESTRUTURA DE MADEIRA PARA COBERTURA COM TELHAS ONDULADAS DE FIBROCIMENTO, ALUMINIO OU PLASTICAS, NO(S) VAO(S):- ATE 10,00 M /M2</t>
  </si>
  <si>
    <t>ESTRUTURA DE MADEIRA PARA COBERTURA COM TELHAS ONDULADAS DE FIBROCIMENTO, ALUMINIO OU PLASTICAS, NO(S) VAO(S):- 10,10 A 15,00 M /M2</t>
  </si>
  <si>
    <t>ESTRUTURA DE MADEIRA PARA COBERTURA COM TELHAS ONDULADAS DE FIBROCIMENTO, ALUMINIO OU PLASTICAS, NO(S) VAO(S):- 20,00 M /M2</t>
  </si>
  <si>
    <t>ESTRIBO COM PARAFUSO EM CHAPA DE FERRO FUNDIDO DE 2" X 3/16" X 35 CM, SECAO "U", PARA MADEIRAMENTO DE TELHADO /UN</t>
  </si>
  <si>
    <t>ESTRUTURA DE MADEIRA PONTALETADA, APOIADA SOBRE PAREDES OU LAJES, PARA TELHAS CERAMICAS /M2</t>
  </si>
  <si>
    <t>PARA TELHAS ONDULADAS DE FIBROCIMENTO, ALUMINIO OU PLASTICAS, COM ESTRUTURA PONTALETADA, APOIADA SOBRE PAREDES OU LAJES /M2</t>
  </si>
  <si>
    <t>ESTRUTURA DE MADEIRA ANCORADA EM LAJES OU PAREDES, PARA TELHAS ESTRUTURAIS DE FIBROCIMENTO /M2</t>
  </si>
  <si>
    <t>MADEIRAMENTO, PARA COBERTURA, NA(S) ESPECIFICACAO(OES):- RIPAO (5,0 X 2,5) CM - CEDRINHO /M</t>
  </si>
  <si>
    <t>- CAIBRO (5,0 X 6,0) CM - PEROBA DO NORTE /M</t>
  </si>
  <si>
    <t>- VIGA (6,0 X 12,0) CM - PEROBA DO NORTE /M</t>
  </si>
  <si>
    <t>- VIGA (6,0 X 16,0) CM - PEROBA DO NORTE /M</t>
  </si>
  <si>
    <t>BEIRAL EM TABUA APARELHADA, NAS DIMENSOES:- (15 X 2,5) CM /M</t>
  </si>
  <si>
    <t>- (25 X 2,5) CM /M</t>
  </si>
  <si>
    <t>- (30 X 2,5) CM /M</t>
  </si>
  <si>
    <t>SUBSTITUICAO(OES) DE:- RIPAO (5,0 X 2,5) CM - CEDRINHO /M</t>
  </si>
  <si>
    <t>MAO-DE-OBRA PARA EXECUCAO DE:- ESTRUTURA DE MADEIRA PARA TELHA CERAMICA (INCLUSIVE PREGOS) /M2</t>
  </si>
  <si>
    <t>- ESTRUTURA DE MADEIRAMENTO PARA TELHA FIBROCIMENTO (INCLUSIVE PREGOS) /M2</t>
  </si>
  <si>
    <t>FORNECIMENTO, MONTAGEM E INSTALACAO DE ESTRUTURA METALICA, INCLUSIVE PINTURA COM FUNDO ANTICORROSIVO /KG</t>
  </si>
  <si>
    <t>FORNECIMENTO, MONTAGEM E INSTALACAO DE ESTRUTURA METALICA COM SISTEMA DE MULTIVIGAS, INCLUSIVE PINTURA COM FUNDO ANTICORROSIVO /KG</t>
  </si>
  <si>
    <t>SINAPI - 100773 - ESTRUTURA TRELICADA DE COBERTURA, TIPO ARCO, COM LIGACOES SOLDADAS, INCLUSOS PERFIS METALICOS, CHAPAS METALICAS, MAO DE OBRA E TRANSPORTE COM GUINDASTE - FORNECIMENTO E INSTALACAO. AF_01/2020_P /KG</t>
  </si>
  <si>
    <t>TESTEIRA EM CHAPA METALICA N. 14 SEM SUSTENTACAO (CONSIDERANDO DESENVOLVIMENTO TOTAL DA CHAPA) /M2</t>
  </si>
  <si>
    <t>TESTEIRA EM CHAPA METALICA N. 16 SEM SUSTENTACAO (CONSIDERANDO DESENVOLVIMENTO TOTAL DA CHAPA) /M2</t>
  </si>
  <si>
    <t>COBERTURA</t>
  </si>
  <si>
    <t>SINAPI - 94440 - TELHAMENTO COM TELHA CERAMICA DE ENCAIXE, TIPO FRANCESA, COM ATE 2 AGUAS, INCLUSO TRANSPORTE VERTICAL. AF_07/2019 /M2</t>
  </si>
  <si>
    <t>SINAPI - 94441 - TELHAMENTO COM TELHA CERAMICA DE ENCAIXE, TIPO FRANCESA, COM MAIS DE 2 AGUAS, INCLUSO TRANSPORTE VERTICAL. AF_07/2019 /M2</t>
  </si>
  <si>
    <t>SINAPI - 94442 - TELHAMENTO COM TELHA CERAMICA DE ENCAIXE, TIPO ROMANA, COM ATE 2 AGUAS, INCLUSO TRANSPORTE VERTICAL. AF_07/2019 /M2</t>
  </si>
  <si>
    <t>SINAPI - 94443 - TELHAMENTO COM TELHA CERAMICA DE ENCAIXE, TIPO ROMANA, COM MAIS DE 2 AGUAS, INCLUSO TRANSPORTE VERTICAL. AF_07/2019 /M2</t>
  </si>
  <si>
    <t>COBERTURA COM TELHA DE FIBROCIMENTO, PERFIL TRAPEZOIDAL, TIPO CANALETE 49, ESP=8MM, LARGURA NOMINAL 521MM, INCLINACAO DE 3% /M2</t>
  </si>
  <si>
    <t>COBERTURA COM TELHA DE FIBROCIMENTO, PERFIL TRAPEZOIDAL, TIPO CANALETE 90, ESP=8MM, LARGURA NOMINAL 1008MM, INCLINACAO DE 3% /M2</t>
  </si>
  <si>
    <t>SINAPI - 94213 - TELHAMENTO COM TELHA DE ACO/ALUMINIO E = 0,5 MM, COM ATE 2 AGUAS, INCLUSO ICAMENTO. AF_07/2019 /M2</t>
  </si>
  <si>
    <t>SINAPI - 94223 - CUMEEIRA PARA TELHA DE FIBROCIMENTO ONDULADA E = 6 MM, INCLUSO ACESSORIOS DE FIXACAO E ICAMENTO. AF_07/2019 /M</t>
  </si>
  <si>
    <t>SINAPI - 94451 - CUMEEIRA PARA TELHA DE FIBROCIMENTO ESTRUTURAL E = 6 MM, INCLUSO ACESSORIOS DE FIXACAO E ICAMENTO. AF_07/2019 /M</t>
  </si>
  <si>
    <t>FECHAMENTO LATERAL, COM TELHA ONDULADA DE FIBROCIMENTO (ESPESSURA 6 MM) /M2</t>
  </si>
  <si>
    <t>SINAPI - 100325 - CUMEEIRA SHED PARA TELHA ONDULADA DE FIBROCIMENTO, E = 6 MM, INCLUSO ACESSORIOS DE FIXACAO E ICAMENTO. AF_07/2019 /M</t>
  </si>
  <si>
    <t>ACESSORIO(S) PARA CANALETE 90:- PINGADEIRA PLASTICA PARA TELHA DE FIBROCIMENTO CANALETE 49/KALHETA OU CANALETE 90/KALHETAO /UN</t>
  </si>
  <si>
    <t>- TIRANTE EM FERRO GALVANIZADO PARA CONTRAVENTAMENTO DE TELHA CANALETE 90, 1/4" X 400 MM /UN</t>
  </si>
  <si>
    <t>PLACA DE VENTILACAO PARA TELHA DE FIBROCIMENTO, CANALETE 90 OU KALHETAO /UN</t>
  </si>
  <si>
    <t>SINAPI - 94227 - CALHA EM CHAPA DE ACO GALVANIZADO NUMERO 24, DESENVOLVIMENTO DE 33 CM, INCLUSO TRANSPORTE VERTICAL. AF_07/2019 /M</t>
  </si>
  <si>
    <t>SINAPI - 94228 - CALHA EM CHAPA DE ACO GALVANIZADO NUMERO 24, DESENVOLVIMENTO DE 50 CM, INCLUSO TRANSPORTE VERTICAL. AF_07/2019 /M</t>
  </si>
  <si>
    <t>MAO-DE-OBRA PARA EXECUCAO DE:- COBERTURA COM TELHA CERAMICA /M2</t>
  </si>
  <si>
    <t>- COBERTURA COM TELHA DE FIBROCIMENTO /M2</t>
  </si>
  <si>
    <t>- COBERTURA COM TELHA ESTRUTURAL DE FIBROCIMENTO /M2</t>
  </si>
  <si>
    <t>MAO-DE-OBRA PARA ASSENTAMENTO DE:- CUMEEIRA NORMAL OU ARTICULADA DE FIBROCIMENTO /M</t>
  </si>
  <si>
    <t>- CUMEEIRA PARA TELHA CERAMICA /M</t>
  </si>
  <si>
    <t>- CALHAS OU RUFOS /M</t>
  </si>
  <si>
    <t>SINAPI - 90847 - KIT DE PORTA DE MADEIRA PARA PINTURA, SEMI-OCA (LEVE OU MEDIA), PADRAO MEDIO, 60X210CM, ESPESSURA DE 3,5CM, ITENS INCLUSOS: DOBRADICAS, MONTAGEM E INSTALACAO DO BATENTE, SEM FECHADURA - FORNECIMENTO E INSTALACAO. AF_12/2019 /UN</t>
  </si>
  <si>
    <t>SINAPI - 90848 - KIT DE PORTA DE MADEIRA PARA PINTURA, SEMI-OCA (LEVE OU MEDIA), PADRAO MEDIO, 70X210CM, ESPESSURA DE 3,5CM, ITENS INCLUSOS: DOBRADICAS, MONTAGEM E INSTALACAO DO BATENTE, SEM FECHADURA - FORNECIMENTO E INSTALACAO. AF_12/2019 /UN</t>
  </si>
  <si>
    <t>SINAPI - 90849 - KIT DE PORTA DE MADEIRA PARA PINTURA, SEMI-OCA (LEVE OU MEDIA), PADRAO MEDIO, 80X210CM, ESPESSURA DE 3,5CM, ITENS INCLUSOS: DOBRADICAS, MONTAGEM E INSTALACAO DO BATENTE, SEM FECHADURA - FORNECIMENTO E INSTALACAO. AF_12/2019 /UN</t>
  </si>
  <si>
    <t>SINAPI - 90850 - KIT DE PORTA DE MADEIRA PARA PINTURA, SEMI-OCA (LEVE OU MEDIA), PADRAO MEDIO, 90X210CM, ESPESSURA DE 3,5CM, ITENS INCLUSOS: DOBRADICAS, MONTAGEM E INSTALACAO DO BATENTE, SEM FECHADURA - FORNECIMENTO E INSTALACAO. AF_12/2019 /UN</t>
  </si>
  <si>
    <t>SINAPI - 91013 - KIT DE PORTA DE MADEIRA PARA VERNIZ, SEMI-OCA (LEVE OU MEDIA), PADRAO MEDIO, 60X210CM, ESPESSURA DE 3,5CM, ITENS INCLUSOS: DOBRADICAS, MONTAGEM E INSTALACAO DO BATENTE, SEM FECHADURA - FORNECIMENTO E INSTALACAO. AF_12/2019 /UN</t>
  </si>
  <si>
    <t>SINAPI - 91014 - KIT DE PORTA DE MADEIRA PARA VERNIZ, SEMI-OCA (LEVE OU MEDIA), PADRAO MEDIO, 70X210CM, ESPESSURA DE 3,5CM, ITENS INCLUSOS: DOBRADICAS, MONTAGEM E INSTALACAO DO BATENTE, SEM FECHADURA - FORNECIMENTO E INSTALACAO. AF_12/2019 /UN</t>
  </si>
  <si>
    <t>SINAPI - 91015 - KIT DE PORTA DE MADEIRA PARA VERNIZ, SEMI-OCA (LEVE OU MEDIA), PADRAO MEDIO, 80X210CM, ESPESSURA DE 3,5CM, ITENS INCLUSOS: DOBRADICAS, MONTAGEM E INSTALACAO DO BATENTE, SEM FECHADURA - FORNECIMENTO E INSTALACAO. AF_12/2019 /UN</t>
  </si>
  <si>
    <t>SINAPI - 91016 - KIT DE PORTA DE MADEIRA PARA VERNIZ, SEMI-OCA (LEVE OU MEDIA), PADRAO MEDIO, 90X210CM, ESPESSURA DE 3,5CM, ITENS INCLUSOS: DOBRADICAS, MONTAGEM E INSTALACAO DO BATENTE, SEM FECHADURA - FORNECIMENTO E INSTALACAO. AF_12/2019 /UN</t>
  </si>
  <si>
    <t>PORTA LISA DE MADEIRA COMPENSADA PARA VERNIZ, INCLUSIVE BATENTE (15 X 3,5)CM E GUARNICOES (5 X 1)CM, NA DIMENSAO DE (1,00 X 2,10) M /UN</t>
  </si>
  <si>
    <t>SINAPI - 91009 - PORTA DE MADEIRA PARA VERNIZ, SEMI-OCA (LEVE OU MEDIA), 60X210CM, ESPESSURA DE 3,5CM, INCLUSO DOBRADICAS - FORNECIMENTO E INSTALACAO. AF_12/2019 /UN</t>
  </si>
  <si>
    <t>SINAPI - 91010 - PORTA DE MADEIRA PARA VERNIZ, SEMI-OCA (LEVE OU MEDIA), 70X210CM, ESPESSURA DE 3,5CM, INCLUSO DOBRADICAS - FORNECIMENTO E INSTALACAO. AF_12/2019 /UN</t>
  </si>
  <si>
    <t>SINAPI - 91011 - PORTA DE MADEIRA PARA VERNIZ, SEMI-OCA (LEVE OU MEDIA), 80X210CM, ESPESSURA DE 3,5CM, INCLUSO DOBRADICAS - FORNECIMENTO E INSTALACAO. AF_12/2019 /UN</t>
  </si>
  <si>
    <t>SINAPI - 91012 - PORTA DE MADEIRA PARA VERNIZ, SEMI-OCA (LEVE OU MEDIA), 90X210CM, ESPESSURA DE 3,5CM, INCLUSO DOBRADICAS - FORNECIMENTO E INSTALACAO. AF_12/2019 /UN</t>
  </si>
  <si>
    <t>SINAPI - 90801 - BATENTE PARA PORTA DE MADEIRA, PADRAO MEDIO - FORNECIMENTO E MONTAGEM. AF_12/2019 /UN</t>
  </si>
  <si>
    <t>SINAPI - 90806 - BATENTE PARA PORTA DE MADEIRA, FIXACAO COM ARGAMASSA, PADRAO MEDIO - FORNECIMENTO E INSTALACAO. AF_12/2019_P /UN</t>
  </si>
  <si>
    <t>SINAPI - 100659 - ALIZAR DE 5X1,5CM PARA PORTA FIXADO COM PREGOS, PADRAO MEDIO - FORNECIMENTO E INSTALACAO. AF_12/2019 /M</t>
  </si>
  <si>
    <t>MAO-DE-OBRA PARA ASSENTAMENTO DE:- BATENTE /UN</t>
  </si>
  <si>
    <t>- PORTA (FOLHA) /UN</t>
  </si>
  <si>
    <t>- GUARNICOES /CJ</t>
  </si>
  <si>
    <t>- PORTA (COMPLETA) /UN</t>
  </si>
  <si>
    <t>SINAPI - 100700 - PORTA DE MADEIRA COMPENSADA LISA PARA PINTURA, 120X210X3,5CM, 2 FOLHAS, INCLUSO ADUELA 2A, ALIZAR 2A E DOBRADICAS. AF_12/2019 /UN</t>
  </si>
  <si>
    <t>SINAPI - 94559 - JANELA DE ACO TIPO BASCULANTE PARA VIDROS, COM BATENTE, FERRAGENS E PINTURA ANTICORROSIVA. EXCLUSIVE VIDROS, ACABAMENTO, ALIZAR E CONTRAMARCO. FORNECIMENTO E INSTALACAO. AF_12/2019 /M2</t>
  </si>
  <si>
    <t>SINAPI - 94562 - JANELA DE ACO DE CORRER COM 4 FOLHAS PARA VIDRO, COM BATENTE, FERRAGENS E PINTURA ANTICORROSIVA. EXCLUSIVE VIDROS, ALIZAR E CONTRAMARCO. FORNECIMENTO E INSTALACAO. AF_12/2019 /M2</t>
  </si>
  <si>
    <t>PORTA EM CHAPA VINCADA - 1 FOLHA, INCLUSIVE ACABAMENTO E FERRAGENS - ANEXO A-045 (ESQ.) /M2</t>
  </si>
  <si>
    <t>PORTA EM ACO DE ABRIR TIPO VENEZIANA COM BATENTE, FIXADA COM PARAFUSOS - FORNECIMENTO E INSTALACAO /M2</t>
  </si>
  <si>
    <t>PORTA EM PERFIL CHAPA DOBRADA N.18, INCLUSIVE FERRAGENS, CONFORME DETALHE:- DE CORRER (EXCLUSIVE VIDRO) ANEXO A-046 /M2</t>
  </si>
  <si>
    <t>- 1 FOLHA, CHAPA/VIDRO (EXCLUSIVE VIDRO) ANEXO A-046 /M2</t>
  </si>
  <si>
    <t>- DUAS FOLHAS, CHAPA/VIDRO (EXCLUSIVE VIDRO) ANEXO A-046 /M2</t>
  </si>
  <si>
    <t>PORTAO EM CHAPA FRISADA (LAMBRIL), INCLUSIVE FERRAGENS, NA(S) ESPECIFICACAO(OES):- 1 FOLHA - PARA PEDESTRES - ANEXO A-047 (ESQ.) /M2</t>
  </si>
  <si>
    <t>- 2 FOLHAS - PARA VEICULOS - ANEXO A-047 (ESQ.) /M2</t>
  </si>
  <si>
    <t>PORTAO EM CHAPA VINCADA, INCLUSIVE FERRAGENS, NA(S) ESPECIFICACAO(OES):- 1 FOLHA - PARA PEDESTRES - ANEXO A-048 (ESQ.) /M2</t>
  </si>
  <si>
    <t>- 2 FOLHAS - PARA VEICULOS - ANEXO A-048 (ESQ.) /M2</t>
  </si>
  <si>
    <t>ALCAPAO EM FERRO 70X70CM, INCLUSO FERRAGENS /UN</t>
  </si>
  <si>
    <t>ESCADA MARINHEIRO SEM GUARDA CORPO  INCLUSIVE FUNDO ANTICORROSIVO 2 DEMAOS - ANEXO A-058 (ESQ.) /M</t>
  </si>
  <si>
    <t>GUARDA CORPO PARA ESCADA MARINHEIRO INCLUSIVE FUNDO ANTICORROSIVO 2 DEMAOS - ANEXO A-059 (ESQ.) /M</t>
  </si>
  <si>
    <t>ASSENTAMENTO DE ESQUADRIA DE FERRO (JANELA BASCULANTE - COM GRAPA/CHUMBADORES) INCLUSIVE ARGAMASSA 1:3 /M2</t>
  </si>
  <si>
    <t>ASSENTAMENTO DE ESQUADRIA DE FERRO (JANELA MAXIM-AR E CORRER - COM GRAPA/CHUMBADORES) INCLUSIVE ARGAMASSA 1:3 /M2</t>
  </si>
  <si>
    <t>ASSENTAMENTO DE ESQUADRIA DE FERRO (PORTA DE BATER - COM GRAPA/CHUMBADORES) INCLUSIVE ARGAMASSA 1:3 /M2</t>
  </si>
  <si>
    <t>ASSENTAMENTO DE ESQUADRIA DE FERRO (PORTA DE CORRER) INCLUSIVE ARGAMASSA 1:3 /M2</t>
  </si>
  <si>
    <t>GUARDA CORPO EM TUBO IND. 2.1/2", 2 CORRIMAOS (H=0,70M E 0,92M) EM TUBO IND. 1.1/2" CH.18, FECHAMENTO EM TUBO IND.1" CH.18 A CADA 15CM E PILARETES EM TUBO IND. 2.1/2"CH 18, INCL.FUNDO E PINT.ESMALTE, CONF. DET. ANEXO (A-15.002) /M2</t>
  </si>
  <si>
    <t>GUARDA CORPO EM TUBO IND. 2.1/2" CH.18, FIXADO EM PILARETES DE TUBO IND. 2.1/2  CH 18, FECHAMENTO EM TUBO IND. 1" CH 18 A CADA 15CM, INCLUS. FUNDO E ESMALTE SINTETICO, AMBOS EM DUAS DEMAOS, CONF. DETALHE ANEXO (A-15.001) /M2</t>
  </si>
  <si>
    <t>CORRIMAO DUPLO CENTRAL COM ALTURAS DE H=0,70M E H=0,92M EM TUBO DE ACO IND. 1.1/2" CH 18, FIXADOS EM PILARETES EM TUBO IND. 2.1/2" CHAPA 18 LF, INCLUS. FUNDO E PINTURA ESMALTE, AMBOS EM 2 DEMAOS, CONFORME DETALHE ANEXO (A-15.005) /M</t>
  </si>
  <si>
    <t>CORRIMAO LATERAL COM H=0,92M E H=0,70M EM TUBO IND. 1.1/2" CH 18, FIXADOS EM PILARETES EM TUBO IND. 2.1/2" CH 18, INCLUSIVE FUNDO E PINTURA ESMALTE, AMBOS EM 2 DEMAOS, CONFORME DETALHE ANEXO (A-15.007) /M</t>
  </si>
  <si>
    <t>CORRIMAO DUPLO LATERAL EM TUBO INDUSTRIAL 1.1/2" CH 18, COM ALTURAS DE H=0.70M E H=0.92M EM TUBO DE ACO IND. 1.1/2" CH 18, FIXADOS EM PAREDE COM BUCHA S12, INCLUSIVE FUNDO E ESMALTE SINTETICO, AMBOS EM 2 DEMAOS, CONF. DET. ANEXO (A-15.006) /M</t>
  </si>
  <si>
    <t>GUARDA CORPO EM TUBO INDUSTRIAL DE 2.1/2" CH 18, FIXADO EM PILARETE DE TUBO INDUSTRIAL 2.1/2" CH 18, FECHAMENTO EM TELA ONDULADA MALHA 2", INCLUSIVE PINTURA FUNDO ANTICORROSIVO E PINTURA ESMALTE, AMBOS EM 2 DEMAOS, CONF. DET. ANEXO (A-15.003) /M2</t>
  </si>
  <si>
    <t>GUARDA CORPO EM TUBO IND.2.1/2" CH 18, 2 CORRIMAOS (H=0,70M E 0,92M) EM TUBO IND.1.1/2" CH 18, FIXADO EM PILARETE TUBO IND. 2.1/2" CH 18, FECHAMENTO TELA ONDULADA MALHA 2", INCLUS.FUNDO E PINTURA ESMALTE, CONF. DETALHE ANEXO (A-15.004) /M2</t>
  </si>
  <si>
    <t>SINAPI - 90830 - FECHADURA DE EMBUTIR COM CILINDRO, EXTERNA, COMPLETA, ACABAMENTO PADRAO MEDIO, INCLUSO EXECUCAO DE FURO - FORNECIMENTO E INSTALACAO. AF_12/2019 /UN</t>
  </si>
  <si>
    <t>SINAPI - 91304 - FECHADURA DE EMBUTIR COM CILINDRO, EXTERNA, COMPLETA, ACABAMENTO PADRAO POPULAR, INCLUSO EXECUCAO DE FURO - FORNECIMENTO E INSTALACAO. AF_12/2019 /UN</t>
  </si>
  <si>
    <t>SINAPI - 91306 - FECHADURA DE EMBUTIR PARA PORTAS INTERNAS, COMPLETA, ACABAMENTO PADRAO MEDIO, COM EXECUCAO DE FURO - FORNECIMENTO E INSTALACAO. AF_12/2019 /UN</t>
  </si>
  <si>
    <t>SINAPI - 91305 - FECHADURA DE EMBUTIR PARA PORTA DE BANHEIRO, COMPLETA, ACABAMENTO PADRAO POPULAR, INCLUSO EXECUCAO DE FURO - FORNECIMENTO E INSTALACAO. AF_12/2019 /UN</t>
  </si>
  <si>
    <t>SINAPI - 91307 - FECHADURA DE EMBUTIR PARA PORTAS INTERNAS, COMPLETA, ACABAMENTO PADRAO POPULAR, COM EXECUCAO DE FURO - FORNECIMENTO E INSTALACAO. AF_12/2019 /UN</t>
  </si>
  <si>
    <t>SINAPI - 90831 - FECHADURA DE EMBUTIR PARA PORTA DE BANHEIRO, COMPLETA, ACABAMENTO PADRAO MEDIO, INCLUSO EXECUCAO DE FURO - FORNECIMENTO E INSTALACAO. AF_12/2019 /UN</t>
  </si>
  <si>
    <t>CALCO/PRENDEDOR DE LATAO CROMADO PARA PORTA /UN</t>
  </si>
  <si>
    <t>MAO-DE-OBRA PARA COLOCACAO DE:- DOBRADICA /UN</t>
  </si>
  <si>
    <t>- FECHADURA /UN</t>
  </si>
  <si>
    <t>SINAPI - 91341 - PORTA EM ALUMINIO DE ABRIR TIPO VENEZIANA COM GUARNICAO, FIXACAO COM PARAFUSOS - FORNECIMENTO E INSTALACAO. AF_12/2019 /M2</t>
  </si>
  <si>
    <t>LUMINARIA PUBLICA FECHADA MOD. SB123/250 COM POSTE GALVANIZADO CURVO SIMPLES MOD. 810/060-3020-J-GF (H=6,00M), AMBOS DA SHOMEI OU SIMILAR, INCLUSIVE LAMPADA VAPOR DE SODIO DE 250W E REATOR - FORNECIMENTO E INSTALACAO /CJ</t>
  </si>
  <si>
    <t>LUMINARIA PUBLICA FECHADA MOD. SB123/250 COM POSTE GALVANIZADO CURVO DUPLO MOD. 820/060-3020-J-GF (H=6,00M), AMBOS DA SHOMEI OU SIMILAR, INCLUSIVE LAMPADA VAPOR DE SODIO DE 250W E REATOR - FORNECIMENTO E INSTALACAO /CJ</t>
  </si>
  <si>
    <t>LUMINARIA PUBLICA ABERTA MOD. 102/2 E-40, COM BRACO EM TUBO DE ACO GALVANIZADO MOD. 1/25-15 COMP=1500MM, AMBOS DA SHOMEI OU SIMILAR, INCLUSIVE LAMPADA VAPOR DE SODIO 250W E REATOR - FORNECIMENTO E INSTALACAO /CJ</t>
  </si>
  <si>
    <t>LUMINARIA DECORATIVA ANTIVANDALISMO, SBD-207/150 E-27 COM POSTE FLAGEADO SBP 850-B/1-25 E CHUMBADOR, AMBOS DA SHOMEI OU SIMILAR, INCLUSIVE LAMPADA VAPOR METALICO 150W E REATOR - FORNECIMENTO E INSTALACAO /UN</t>
  </si>
  <si>
    <t>LAMPADA LED 15 W BIVOLT BRANCA, FORMATO TRADICIONAL (BASE E27) - FORNECIMENTO E INSTALACAO /UN</t>
  </si>
  <si>
    <t>SOQUETE ANTIVIBRATORIO PANAN, INSOL OU SIMILAR PARA LAMPADA FLUORESCENTE /UN</t>
  </si>
  <si>
    <t>REATOR PARTIDA RAPIDA 2X20W DA PHILIPS OU SIMILAR /UN</t>
  </si>
  <si>
    <t>REATOR PARA LAMPADA VAPOR METALICO DE 150W /UN</t>
  </si>
  <si>
    <t>REATOR PARA LAMPADA A VAPOR DE SODIO DE ALTA PRESSAO, COM IGNITOR, NA(S) ESPECIFICACAO(OES):- 400 W RVS 400 A-26 OC-IG - PHILIPS OU SIMILAR /UN</t>
  </si>
  <si>
    <t>SINAPI - 91953 - INTERRUPTOR SIMPLES (1 MODULO), 10A/250V, INCLUINDO SUPORTE E PLACA - FORNECIMENTO E INSTALACAO. AF_12/2015 /UN</t>
  </si>
  <si>
    <t>SINAPI - 91959 - INTERRUPTOR SIMPLES (2 MODULOS), 10A/250V, INCLUINDO SUPORTE E PLACA - FORNECIMENTO E INSTALACAO. AF_12/2015 /UN</t>
  </si>
  <si>
    <t>SINAPI - 91967 - INTERRUPTOR SIMPLES (3 MODULOS), 10A/250V, INCLUINDO SUPORTE E PLACA - FORNECIMENTO E INSTALACAO. AF_12/2015 /UN</t>
  </si>
  <si>
    <t>SINAPI - 91957 - INTERRUPTOR SIMPLES (1 MODULO) COM INTERRUPTOR PARALELO (1 MODULO), 10A/250V, INCLUINDO SUPORTE E PLACA - FORNECIMENTO E INSTALACAO. AF_12/2015 /UN</t>
  </si>
  <si>
    <t>SINAPI - 91961 - INTERRUPTOR PARALELO (2 MODULOS), 10A/250V, INCLUINDO SUPORTE E PLACA - FORNECIMENTO E INSTALACAO. AF_12/2015 /UN</t>
  </si>
  <si>
    <t>SINAPI - 91965 - INTERRUPTOR SIMPLES (2 MODULOS) COM INTERRUPTOR PARALELO (1 MODULO), 10A/250V, INCLUINDO SUPORTE E PLACA - FORNECIMENTO E INSTALACAO. AF_12/2015 /UN</t>
  </si>
  <si>
    <t>SINAPI - 91992 - TOMADA ALTA DE EMBUTIR (1 MODULO), 2P+T 10 A, INCLUINDO SUPORTE E PLACA - FORNECIMENTO E INSTALACAO. AF_12/2015 /UN</t>
  </si>
  <si>
    <t>SINAPI - 91996 - TOMADA MEDIA DE EMBUTIR (1 MODULO), 2P+T 10 A, INCLUINDO SUPORTE E PLACA - FORNECIMENTO E INSTALACAO. AF_12/2015 /UN</t>
  </si>
  <si>
    <t>SINAPI - 92000 - TOMADA BAIXA DE EMBUTIR (1 MODULO), 2P+T 10 A, INCLUINDO SUPORTE E PLACA - FORNECIMENTO E INSTALACAO. AF_12/2015 /UN</t>
  </si>
  <si>
    <t>SINAPI - 91997 - TOMADA MEDIA DE EMBUTIR (1 MODULO), 2P+T 20 A, INCLUINDO SUPORTE E PLACA - FORNECIMENTO E INSTALACAO. AF_12/2015 /UN</t>
  </si>
  <si>
    <t>SINAPI - 92004 - TOMADA MEDIA DE EMBUTIR (2 MODULOS), 2P+T 10 A, INCLUINDO SUPORTE E PLACA - FORNECIMENTO E INSTALACAO. AF_12/2015 /UN</t>
  </si>
  <si>
    <t>SINAPI - 92008 - TOMADA BAIXA DE EMBUTIR (2 MODULOS), 2P+T 10 A, INCLUINDO SUPORTE E PLACA - FORNECIMENTO E INSTALACAO. AF_12/2015 /UN</t>
  </si>
  <si>
    <t>SINAPI - 98307 - TOMADA DE REDE RJ45 - FORNECIMENTO E INSTALACAO. AF_11/2019 /UN</t>
  </si>
  <si>
    <t>SINAPI - 98308 - TOMADA PARA TELEFONE RJ11 - FORNECIMENTO E INSTALACAO. AF_11/2019 /UN</t>
  </si>
  <si>
    <t>ESPELHO, FABRICACAO PIAL OU SIMILAR, NA(S) ESPECIFICACAO(OES):- CEGO (4" X 2") REF. 8510 /UN</t>
  </si>
  <si>
    <t>ESPELHO, FABRICACAO PIAL OU SIMILAR, NA(S) ESPECIFICACAO(OES):- CEGO (4" X 4"), REF. 8500 /UN</t>
  </si>
  <si>
    <t>ESPELHO, FABRICACAO PIAL OU SIMILAR, NA(S) ESPECIFICACAO(OES):- 4" x 4", PARA 2 INTERRUPTOR BIPOLAR /UN</t>
  </si>
  <si>
    <t>- CEGO REDONDO 4", REF. 8540  /UN</t>
  </si>
  <si>
    <t>- COM 1 FURO  (4" X 2") REF. 8508 /UN</t>
  </si>
  <si>
    <t>- PARA 2 TOMADAS (4" X 4"), REF. 8555 /UN</t>
  </si>
  <si>
    <t>SIRENE BITONAL AUDIOVISUAL 24VOLTS, 120DB PARA ALARME DE INCENDIO /UN</t>
  </si>
  <si>
    <t>ACIONADOR MANUAL TIPO QUEBRA VIDRO PARA ALARME, DA ACERO OU SIMILAR /UN</t>
  </si>
  <si>
    <t>ACIONADOR MANUAL (QUEBRA-VIDRO) LIGA-DESLIGA PARA ACIONAMENTO DE BOMBA DE INCENDIO /UN</t>
  </si>
  <si>
    <t>FIO DE COBRE, ISOLAMENTO PARA 750 V, TIPO PIRASTIC ANTIFLAN DA PIRELLI OU SIMILAR, NA(S) BITOLA(S):- 2,5 MM2 /M</t>
  </si>
  <si>
    <t>- 4,0 MM2 /M</t>
  </si>
  <si>
    <t>- 6,0 MM2 /M</t>
  </si>
  <si>
    <t>- 10,0 MM2 /M</t>
  </si>
  <si>
    <t>CABO DE COBRE FLEX. ISOLADO, 2,5 MM2, ANTICHAMA 450/750 V, ISOLACAO EM DUPLA CAMADA DE COMPOSTO TERMOPLASTICO LIVRE DE HALOGENIO, BAIXA EMISSAO DE FUMACA AFUMEX GREEN DA PRYSMIAN OU SIMILAR CONF. NBR 5410/13570, P/ CIRCUITOS TERMINAIS -FORN. INST. /M</t>
  </si>
  <si>
    <t>CABO DE COBRE FLEX. ISOLADO, 4,0 MM2, ANTICHAMA 450/750 V, ISOLACAO EM DUPLA CAMADA DE COMPOSTO TERMOPLASTICO LIVRE DE HALOGENIO, BAIXA EMISSAO DE FUMACA AFUMEX GREEN DA PRYSMIAN OU SIMILAR CONF. NBR 5410/13570, P/ CIRCUITOS TERMINAIS -FORN. INST. /M</t>
  </si>
  <si>
    <t>CABO DE COBRE FLEX. ISOLADO, 6,0 MM2, ANTICHAMA 450/750 V, ISOLACAO EM DUPLA CAMADA DE COMPOSTO TERMOPLASTICO LIVRE DE HALOGENIO, BAIXA EMISSAO DE FUMACA AFUMEX GREEN DA PRYSMIAN OU SIMILAR CONF. NBR 5410/13570, P/ CIRCUITOS TERMINAIS -FORN. INST. /M</t>
  </si>
  <si>
    <t>CABO DE COBRE FLEX. ISOLADO, 10,0 MM2, ANTICHAMA 450/750 V, ISOLACAO EM DUPLA CAMADA DE COMPOSTO TERMOPLASTICO LIVRE DE HALOGENIO, BAIXA EMISSAO DE FUMACA AFUMEX GREEN DA PRYSMIAN OU SIMILAR CONF. NBR 5410/13570, P/ CIRCUITOS TERMINAIS-FORN. INST. /M</t>
  </si>
  <si>
    <t>CABO DE COBRE FLEX. ISOLADO, 16,0 MM2, ANTICHAMA 450/750 V, ISOLACAO EM DUPLA CAMADA DE COMPOSTO TERMOPLASTICO LIVRE DE HALOGENIO, BAIXA EMISSAO DE FUMACA AFUMEX GREEN DA PRYSMIAN OU SIMILAR CONF. NBR 5410/13570, P/ CIRCUITOS TERMINAIS-FORN. INST. /M</t>
  </si>
  <si>
    <t>CABO DE COBRE FLEX. ISOLADO, 3 CONDUTORES DE 6,0 MM2, ANTICHAMA 0,6/1 KV, ISOLACAO EM DUPLA CAMADA DE BORRACHA HEPR, LIVRE DE HALOGENIO, BAIXA EMISSAO DE FUMACA AFUMEX FLEX DA PRYSMIAN OU SIMILAR CONF. NBR 5410/13570, P/ DISTRIBUICAO - FORN. INST. /M</t>
  </si>
  <si>
    <t>CABO DE COBRE FLEX. ISOLADO, 3 CONDUTORES DE 10,0 MM2, ANTICHAMA 0,6/1 KV, ISOLACAO EM DUPLA CAMADA DE BORRACHA HEPR, LIVRE DE HALOGENIO, BAIXA EMISSAO DE FUMACA AFUMEX FLEX DA PRYSMIAN OU SIMILAR CONF. NBR 5410/13570, P/ DISTRIBUICAO -FORN. INST. /M</t>
  </si>
  <si>
    <t>CABO DE COBRE FLEX. ISOLADO, 3 CONDUTORES DE 16,0 MM2, ANTICHAMA 0,6/1 KV, ISOLACAO EM DUPLA CAMADA DE BORRACHA HEPR, LIVRE DE HALOGENIO, BAIXA EMISSAO DE FUMACA AFUMEX FLEX DA PRYSMIAN OU SIMILAR CONF. NBR 5410/13570, P/ DISTRIBUICAO -FORN. INST. /M</t>
  </si>
  <si>
    <t>CABO DE COBRE FLEX. ISOLADO, 3 CONDUTORES DE 25,0 MM2, ANTICHAMA 0,6/1 KV, ISOLACAO EM DUPLA CAMADA DE BORRACHA HEPR, LIVRE DE HALOGENIO, BAIXA EMISSAO DE FUMACA AFUMEX FLEX DA PRYSMIAN OU SIMILAR CONF. NBR 5410/13570, P/ DISTRIBUICAO -FORN. INST. /M</t>
  </si>
  <si>
    <t>CABO DE COBRE FLEX. ISOLADO, 3 CONDUTORES DE 35,0 MM2, ANTICHAMA 0,6/1 KV, ISOLACAO EM DUPLA CAMADA DE BORRACHA HEPR, LIVRE DE HALOGENIO, BAIXA EMISSAO DE FUMACA AFUMEX FLEX DA PRYSMIAN OU SIMILAR CONF. NBR 5410/13570, P/ DISTRIBUICAO -FORN. INST. /M</t>
  </si>
  <si>
    <t>CABO DE COBRE FLEX. ISOLADO, 3 CONDUTORES DE 50,0 MM2, ANTICHAMA 0,6/1 KV, ISOLACAO EM DUPLA CAMADA DE BORRACHA HEPR, LIVRE DE HALOGENIO, BAIXA EMISSAO DE FUMACA AFUMEX FLEX DA PRYSMIAN OU SIMILAR CONF. NBR 5410/13570, P/ DISTRIBUICAO -FORN. INST. /M</t>
  </si>
  <si>
    <t>CABO DE COBRE FLEX. ISOLADO, 3 CONDUTORES DE 70,0 MM2, ANTICHAMA 0,6/1 KV, ISOLACAO EM DUPLA CAMADA DE BORRACHA HEPR, LIVRE DE HALOGENIO, BAIXA EMISSAO DE FUMACA AFUMEX FLEX DA PRYSMIAN OU SIMILAR CONF. NBR 5410/13570, P/ DISTRIBUICAO -FORN. INST. /M</t>
  </si>
  <si>
    <t>CABO DE COBRE FLEX. ISOLADO, 3 CONDUTORES DE 95,0 MM2, ANTICHAMA 0,6/1 KV, ISOLACAO EM DUPLA CAMADA DE BORRACHA HEPR, LIVRE DE HALOGENIO, BAIXA EMISSAO DE FUMACA AFUMEX FLEX DA PRYSMIAN OU SIMILAR CONF. NBR 5410/13570, P/ DISTRIBUICAO -FORN. INST. /M</t>
  </si>
  <si>
    <t>FIO/CORDAO EM COBRE ISOLADO PARALELO OU TORCIDO 2 X 1,5 MM2, TIPO PLASTIFLEX, PIRELLI OU SIMILAR /M</t>
  </si>
  <si>
    <t>CABO CORDPLAST , 750V, NA(S) BITOLA(S):- 3 # 1,5 MM2 /M</t>
  </si>
  <si>
    <t>- 3 # 2,5 MM2 /M</t>
  </si>
  <si>
    <t>- 3 # 4,0 MM2 /M</t>
  </si>
  <si>
    <t>SINAPI - 91929 - CABO DE COBRE FLEXIVEL ISOLADO, 4 MM2, ANTI-CHAMA 0,6/1,0 KV, PARA CIRCUITOS TERMINAIS - FORNECIMENTO E INSTALACAO. AF_12/2015 /M</t>
  </si>
  <si>
    <t>SINAPI - 91931 - CABO DE COBRE FLEXIVEL ISOLADO, 6 MM2, ANTI-CHAMA 0,6/1,0 KV, PARA CIRCUITOS TERMINAIS - FORNECIMENTO E INSTALACAO. AF_12/2015 /M</t>
  </si>
  <si>
    <t>SINAPI - 91933 - CABO DE COBRE FLEXIVEL ISOLADO, 10 MM2, ANTI-CHAMA 0,6/1,0 KV, PARA CIRCUITOS TERMINAIS - FORNECIMENTO E INSTALACAO. AF_12/2015 /M</t>
  </si>
  <si>
    <t>SINAPI - 92980 - CABO DE COBRE FLEXIVEL ISOLADO, 10 MM2, ANTI-CHAMA 0,6/1,0 KV, PARA DISTRIBUICAO - FORNECIMENTO E INSTALACAO. AF_12/2015 /M</t>
  </si>
  <si>
    <t>SINAPI - 91935 - CABO DE COBRE FLEXIVEL ISOLADO, 16 MM2, ANTI-CHAMA 0,6/1,0 KV, PARA CIRCUITOS TERMINAIS - FORNECIMENTO E INSTALACAO. AF_12/2015 /M</t>
  </si>
  <si>
    <t>SINAPI - 92982 - CABO DE COBRE FLEXIVEL ISOLADO, 16 MM2, ANTI-CHAMA 0,6/1,0 KV, PARA DISTRIBUICAO - FORNECIMENTO E INSTALACAO. AF_12/2015 /M</t>
  </si>
  <si>
    <t>CABO DE COBRE, ISOLADO PARA 15.000 V (15 KV), TIPO EPROTENAX, FABRICACAO PIRELLI OU SIMILAR, NA(S) BITOLA(S):- 25,0 MM2 /M</t>
  </si>
  <si>
    <t>FIO PARA TELEFONE FI 2X22 AWG /M</t>
  </si>
  <si>
    <t>CABO DE COBRE NU 6 MM2 - FORNECIMENTO E INSTALACAO /M</t>
  </si>
  <si>
    <t>CABO DE COBRE NU 10 MM2 - FORNECIMENTO E INSTALACAO /M</t>
  </si>
  <si>
    <t>CABO DE COBRE NU 120 MM2 - FORNECIMENTO E INSTALACAO /M</t>
  </si>
  <si>
    <t>CABO DE COBRE ISOLADO COM EPR/XLPE 1KV (90G) 4MM2 - FORNECIMENTO E INSTALACAO /M</t>
  </si>
  <si>
    <t>CABO DE COBRE ISOLADO COM EPR/XLPE 1KV (90G) 6MM2 - FORNECIMENTO E INSTALACAO /M</t>
  </si>
  <si>
    <t>CABO DE COBRE ISOLADO COM EPR/XLPE 1KV (90G) 10MM2 - FORNECIMENTO E INSTALACAO /M</t>
  </si>
  <si>
    <t>CABO DE COBRE ISOLADO COM EPR/XLPE 1KV (90G) 16MM2 - FORNECIMENTO E INSTALACAO /M</t>
  </si>
  <si>
    <t>CABO DE COBRE ISOLADO COM EPR/XLPE 1KV (90G) 25MM2 - FORNECIMENTO E INSTALACAO /M</t>
  </si>
  <si>
    <t>CABO DE COBRE ISOLADO COM EPR/XLPE 1KV (90G) 35MM2 - FORNECIMENTO E INSTALACAO /M</t>
  </si>
  <si>
    <t>CABO DE COBRE ISOLADO COM EPR/XLPE 1KV (90G) 50MM2 - FORNECIMENTO E INSTALACAO /M</t>
  </si>
  <si>
    <t>CABO DE COBRE ISOLADO COM EPR/XLPE 1KV (90G) 70MM2 - FORNECIMENTO E INSTALACAO /M</t>
  </si>
  <si>
    <t>CABO DE COBRE ISOLADO COM EPR/XLPE 1KV (90G) 95MM2 - FORNECIMENTO E INSTALACAO /M</t>
  </si>
  <si>
    <t>CABO DE COBRE ISOLADO COM EPR/XLPE 1KV (90G) 120MM2 - FORNECIMENTO E INSTALACAO /M</t>
  </si>
  <si>
    <t>CABO DE COBRE ISOLADO COM EPR/XLPE 1KV (90G) 150MM2 - FORNECIMENTO E INSTALACAO /M</t>
  </si>
  <si>
    <t>CABO DE COBRE ISOLADO COM EPR/XLPE 1KV (90G) 185MM2 - FORNECIMENTO E INSTALACAO /M</t>
  </si>
  <si>
    <t>CABO DE COBRE ISOLADO COM EPR/XLPE 1KV (90G) 240MM2 - FORNECIMENTO E INSTALACAO /M</t>
  </si>
  <si>
    <t>CABO DE COBRE ISOLADO COM EPR/XLPE 1KV (90G) 300MM2 - FORNECIMENTO E INSTALACAO /M</t>
  </si>
  <si>
    <t>BUCHA E ARRUELA ALUMINIO FUNDIDO P/ ELETRODUTO 20MM (3/4") - FORNECIMENTO E INSTALACAO /CJ</t>
  </si>
  <si>
    <t>BUCHA E ARRUELA ALUMINIO FUNDIDO P/ ELETRODUTO 25MM (1") - FORNECIMENTO E INSTALACAO /CJ</t>
  </si>
  <si>
    <t>BUCHA E ARRUELA ALUMINIO FUNDIDO P/ ELETRODUTO 32MM (1.1/4") - FORNECIMENTO E INSTALACAO /CJ</t>
  </si>
  <si>
    <t>BUCHA E ARRUELA ALUMINIO FUNDIDO P/ ELETRODUTO 40MM (1.1/2") - FORNECIMENTO E INSTALACAO /CJ</t>
  </si>
  <si>
    <t>BUCHA E ARRUELA ALUMINIO FUNDIDO P/ ELETRODUTO 50MM (2") - FORNECIMENTO E INSTALACAO /CJ</t>
  </si>
  <si>
    <t>BUCHA E ARRUELA ALUMINIO FUNDIDO P/ ELETRODUTO 60MM (2.1/2") - FORNECIMENTO E INSTALACAO /CJ</t>
  </si>
  <si>
    <t>BUCHA E ARRUELA ALUMINIO FUNDIDO P/ ELETRODUTO 75MM (3") - FORNECIMENTO E INSTALACAO /CJ</t>
  </si>
  <si>
    <t>BUCHA E ARRUELA ALUMINIO FUNDIDO P/ ELETRODUTO 100MM (4") - FORNECIMENTO E INSTALACAO /CJ</t>
  </si>
  <si>
    <t>QUADRO DE DISTRIBUICAO DE ENERGIA DE EMBUTIR, BARRAMENTO TRIFASICO DE 100A, CAPACIDADE PARA 12 MODULOS DIN DA CEMAR OU SIMILAR - FORNECIMENTO E INSTALACAO /UN</t>
  </si>
  <si>
    <t>QUADRO DE DISTRIBUICAO DE ENERGIA DE EMBUTIR, BARRAMENTO TRIFASICO DE 100A, CAPACIDADE PARA 24 MODULOS DIN DA CEMAR OU SIMILAR - FORNECIMENTO E INSTALACAO /UN</t>
  </si>
  <si>
    <t>QUADRO DE DISTRIBUICAO DE ENERGIA DE EMBUTIR, BARRAMENTO TRIFASICO DE 100A, CAPACIDADE PARA 30 MODULOS DIN DA CEMAR OU SIMILAR - FORNECIMENTO E INSTALACAO /UN</t>
  </si>
  <si>
    <t>QUADRO DE DISTRIBUICAO DE ENERGIA DE EMBUTIR, BARRAMENTO TRIFASICO DE 100A, CAPACIDADE PARA 36 MODULOS DIN DA CEMAR OU SIMILAR - FORNECIMENTO E INSTALACAO /UN</t>
  </si>
  <si>
    <t>QUADRO DE DISTRIBUICAO DE ENRGIA DE EMBUTIR, BARRAMENTO TRIFASICO DE 100A, CAPACIDADE PARA 48 MODULOS DIN DA CEMAR OU SIMILAR - FORNECIMENTO E INSTALACAO /UN</t>
  </si>
  <si>
    <t>QUADRO DE DISTRIBUICAO DE ENERGIA DE EMBUTIR, BARRAMENTO TRIFASICO 150A, CAPACIDADE PARA 16 MODULOS DIN DA CEMAR OU SIMILAR - FORNECIMENTO E INSTALACAO /UN</t>
  </si>
  <si>
    <t>QUADRO DE DISTRIBUICAO DE ENERGIA DE EMBUTIR, BARRAMENTO TRIFASICO DE 150A, CAPACIDADE PARA 30 MODULOS DIN DA CEMAR OU SIMILAR - FORNECIMENTO E INSTALACAO /UN</t>
  </si>
  <si>
    <t>QUADRO DE DISTRIBUICAO DE ENERGIA DE EMBUTIR, BARRAMENTO TRIFASICO DE 150A, CAPACIDADE PAR 34 MODULOS DIN DA CEMAR OU SIMILAR - FORNECIMENTO E INSTALACAO /UN</t>
  </si>
  <si>
    <t>QUADRO DE DISTRIBUICAO DE ENERGIA DE EMBUTIR, BARRAMENTO TRIFASICO DE 150A, CAPACIDADE PARA 42 MODULOS DIN DA CEMAR OU SIMILAR - FORNECIMENTO E INSTALACAO /UN</t>
  </si>
  <si>
    <t>QUADRO DE DISTRIBUICAO DE ENERGIA DE EMBUTIR, BARRAMENTO TRIFASICO 225A, CAPACIDADE PARA 70 MODULOS DIN DA CEMAR OU SIMILAR - FORNECIMENTO E INSTALACAO /UN</t>
  </si>
  <si>
    <t>QUADRO DE DISTRIBUICAO DE ENERGIA DE EMBUTIR, BARRAMENTO TRIFASICO DE 225A, CAPACIDADE PARA 56 MODULOS DIN DA CEMAR OU SIMILAR - FORNECIMENTO E INSTALACAO /UN</t>
  </si>
  <si>
    <t>CAIXA PARA MONTAGEM DE QUADRO CE (40 X 30 X 20)CM, CEMAR OU SIMILAR /UN</t>
  </si>
  <si>
    <t>DISJUNTOR NORMA DIN CURVA C 3P (TRIPOLAR) DE 70A STECK, SIEMENS OU SIMILAR /UN</t>
  </si>
  <si>
    <t>DISJUNTOR NORMA DIN CURVA C 3P (TRIPOLAR) DE 80A STECK, SIEMENS OU SIMILAR /UN</t>
  </si>
  <si>
    <t>CHAVE DE ALAVANCA METALICA TRIPOLAR, REF. 14323, DA MARGIRUS OU SIMILAR /UN</t>
  </si>
  <si>
    <t>CHAVE DE ALAVANCA MONOPOLAR, REF.14123 DA MARGIRUS OU SIMILAR /UN</t>
  </si>
  <si>
    <t>CHAVE DE ALAVANCA METALICA INVERSORA (VENTILADOR), REF. 14103 DA MARGIRUS OU SIMILAR /UN</t>
  </si>
  <si>
    <t>CHAVE BLINDADA COM ALAVANCA FRONTAL, CONFORME NORMA ABNT-NEMA 1, FABRICACAO BEGHIM OU SIMILAR,  NA(S) ESPECIFICACAO(OES):- 200 A /UN</t>
  </si>
  <si>
    <t>- 400 A /UN</t>
  </si>
  <si>
    <t>- 600 A /UN</t>
  </si>
  <si>
    <t>SINAPI - 92867 - CAIXA RETANGULAR 4" X 2" ALTA (2,00 M DO PISO), METALICA, INSTALADA EM PAREDE - FORNECIMENTO E INSTALACAO. AF_12/2015 /UN</t>
  </si>
  <si>
    <t>SINAPI - 92869 - CAIXA RETANGULAR 4" X 2" BAIXA (0,30 M DO PISO), METALICA, INSTALADA EM PAREDE - FORNECIMENTO E INSTALACAO. AF_12/2015 /UN</t>
  </si>
  <si>
    <t>SINAPI - 92870 - CAIXA RETANGULAR 4" X 4" ALTA (2,00 M DO PISO), METALICA, INSTALADA EM PAREDE - FORNECIMENTO E INSTALACAO. AF_12/2015 /UN</t>
  </si>
  <si>
    <t>SINAPI - 92871 - CAIXA RETANGULAR 4" X 4" MEDIA (1,30 M DO PISO), METALICA, INSTALADA EM PAREDE - FORNECIMENTO E INSTALACAO. AF_12/2015 /UN</t>
  </si>
  <si>
    <t>SINAPI - 92872 - CAIXA RETANGULAR 4" X 4" BAIXA (0,30 M DO PISO), METALICA, INSTALADA EM PAREDE - FORNECIMENTO E INSTALACAO. AF_12/2015 /UN</t>
  </si>
  <si>
    <t>SINAPI - 92865 - CAIXA OCTOGONAL 4" X 4", METALICA, INSTALADA EM LAJE - FORNECIMENTO E INSTALACAO. AF_12/2015 /UN</t>
  </si>
  <si>
    <t>SINAPI - 100561 - QUADRO DE DISTRIBUICAO PARA TELEFONE N.3, 40X40X12CM EM CHAPA METALICA, DE EMBUTIR, SEM ACESSORIOS, PADRAO TELEBRAS, FORNECIMENTO E INSTALACAO. AF_11/2019 /UN</t>
  </si>
  <si>
    <t>SINAPI - 100562 - QUADRO DE DISTRIBUICAO PARA TELEFONE N.4, 60X60X12CM EM CHAPA METALICA, DE EMBUTIR, SEM ACESSORIOS, PADRAO TELEBRAS, FORNECIMENTO E INSTALACAO. AF_11/2019 /UN</t>
  </si>
  <si>
    <t>SINAPI - 100557 - CAIXA DE PASSAGEM PARA TELEFONE 80X80X15CM (SOBREPOR) FORNECIMENTO E INSTALACAO. AF_11/2019 /UN</t>
  </si>
  <si>
    <t>SINAPI - 100556 - CAIXA DE PASSAGEM PARA TELEFONE 15X15X10CM (SOBREPOR), FORNECIMENTO E INSTALACAO. AF_11/2019 /UN</t>
  </si>
  <si>
    <t>SINAPI - 95801 - CONDULETE DE ALUMINIO, TIPO X, PARA ELETRODUTO DE ACO GALVANIZADO DN 20 MM (3/4''), APARENTE - FORNECIMENTO E INSTALACAO. AF_11/2016_P /UN</t>
  </si>
  <si>
    <t>SINAPI - 95802 - CONDULETE DE ALUMINIO, TIPO X, PARA ELETRODUTO DE ACO GALVANIZADO DN 25 MM (1''), APARENTE - FORNECIMENTO E INSTALACAO. AF_11/2016_P /UN</t>
  </si>
  <si>
    <t>CONECTOR REFORCADO, CABO X HASTE EM BRONZE NATURAL PARA CABO DE 16-70MM2, REF.585 DA TERMOTECNICA OU SIMILAR /UN</t>
  </si>
  <si>
    <t>SUPORTE ISOLADOR REFORCADO PARA FIXACAO EM CANTO 90o. REF. PRT 218 DA PARATEC OU SIMILAR /UN</t>
  </si>
  <si>
    <t>SUPORTE ISOLADOR REFORCADO DIAMETRO NOMINAL DIAMETRO NOMINAL DE 5/16" COM ROSCA SOBERBA E BUCHA /UN</t>
  </si>
  <si>
    <t>BRACADEIRA PARA FIXACAO DE MASTRO OU TUBO DE PVC DE 1 1/2", REF. TEL-100 DA TERMOTECNICA OU SIMILAR /UN</t>
  </si>
  <si>
    <t>BRACADEIRA COM ROLDANA PARA MASTRO DE 1 1/2", REF. TEL-340 DA TERMOTECNICA OU SIMILAR /UN</t>
  </si>
  <si>
    <t>CONJUNTO DE ESTAIS COM CORDOALHAS E ESTICADORES, TEL-400 DA TERMOTECNICA OU SIMILAR /UN</t>
  </si>
  <si>
    <t>ESTICADOR PARA CABO DE COBRE (70 MM2), CONECTOR TIPO PARAFUSO FENDIDO (SPLIT-BOLT) /UN</t>
  </si>
  <si>
    <t>FITA ISOLANTE 3M OU SIMILAR /M</t>
  </si>
  <si>
    <t>FITA ISOLANTE AUTO FUSAO 3M OU SIMILAR /M</t>
  </si>
  <si>
    <t>ARAME GALVANIZADO No. 14 BWG /M</t>
  </si>
  <si>
    <t>CANALETA (20 X 10 X 2.200)MM, COM TAMPA SEPARADA (REF.30801) SISTEMA X DA PIAL OU SIMILAR /M</t>
  </si>
  <si>
    <t>MATA-JUNTAS, TIPO COTOVELO 90o. (REF.30990) SISTEMA X DA PIAL OU SIMILAR /UN</t>
  </si>
  <si>
    <t>CAIXA DE SOBREPOR (75 X 75 X 31)MM REF.89148, SISTEMA X DA PIAL OU SIMILAR /UN</t>
  </si>
  <si>
    <t>INTERRUPTOR, SISTEMA X DA PIAL OU SIMILAR, NA(S) ESPECIFICACAO(OES):- 01 TECLA SIMPLES (REF.675000) /UN</t>
  </si>
  <si>
    <t>- 02 TECLAS SIMPLES (REF.675020) /UN</t>
  </si>
  <si>
    <t>TOMADA SISTEMA X DA PIAL OU SIMILAR, NA(S) ESPECIFICACAO(OES):- 2P+T (10A) REF. 675060 /UN</t>
  </si>
  <si>
    <t>- PARA TELEFONE RJ-11 REF. 675017 /UN</t>
  </si>
  <si>
    <t>VENTILADOR DE TETO, TIPO COMERCIAL, COM TRES PAS METALICAS, FABRICACAO VENTI-DELTA OU SIMILAR /UN</t>
  </si>
  <si>
    <t>EXAUSTOR DE PAREDE DIAMETRO 30CM /UN</t>
  </si>
  <si>
    <t>EXAUSTOR DE PAREDE DIAMETRO 40CM /UN</t>
  </si>
  <si>
    <t>CONECTOR PARALELO DE ALUMINIO BIMETALICO, PARA CABOS NA(S) BITOLA(S):- 4 AWG /UN</t>
  </si>
  <si>
    <t>- 2 AWG /UN</t>
  </si>
  <si>
    <t>- 1/0 AWG /UN</t>
  </si>
  <si>
    <t>CONECTOR PARAFUSO FENDIDO SPLIT BOLT - PARA CABO DE 16MM2 - FORNECIMENTO E INSTALACAO /UN</t>
  </si>
  <si>
    <t>TERMINAL OU CONECTOR DE PRESSAO - PARA CABO 10MM2 - FORNECIMENTO E INSTALACAO /UN</t>
  </si>
  <si>
    <t>TERMINAL OU CONECTOR DE PRESSAO - PARA CABO 50MM2 - FORNECIMENTO E INSTALACAO /UN</t>
  </si>
  <si>
    <t>TERMINAL OU CONECTOR DE PRESSAO - PARA CABO 70MM2 - FORNECIMENTO E INSTALACAO /UN</t>
  </si>
  <si>
    <t>TERMINAL OU CONECTOR DE PRESSAO - PARA CABO 185MM2 - FORNECIMENTO E INSTALACAO /UN</t>
  </si>
  <si>
    <t>TERMINAL OU CONECTOR DE PRESSAO - PARA CABO 240MM2 - FORNECIMENTO E INSTALACAO /UN</t>
  </si>
  <si>
    <t>TERMINAL OU CONECTOR DE PRESSAO - PARA CABO 300MM2 - FORNECIMENTO E INSTALACAO /UN</t>
  </si>
  <si>
    <t>QUADRO DE COMANDO (EXCLUSIVE BOMBA) PARA BOMBA DE RECALQUE COM MOTOR DE:- 1 CV /UN</t>
  </si>
  <si>
    <t>- 1,5 CV /UN</t>
  </si>
  <si>
    <t>- 2 CV /UN</t>
  </si>
  <si>
    <t>- 3 CV /UN</t>
  </si>
  <si>
    <t>QUADRO DE COMANDO PARA BOMBA DE INCENDIO COM MOTOR DE:- 5 CV /UN</t>
  </si>
  <si>
    <t>- 7,5 CV /UN</t>
  </si>
  <si>
    <t>- 10 CV /UN</t>
  </si>
  <si>
    <t>- 12 CV /UN</t>
  </si>
  <si>
    <t>MAO-DE-OBRA PARA INSTALACAO DE:- REATOR DUPLO, PARA LAMPADAS FLUORESCENTES /UN</t>
  </si>
  <si>
    <t>- QUADRO DE DISTRIBUICAO ATE 10 DISJUNTORES /UN</t>
  </si>
  <si>
    <t>- QUADRO DE DISTRIBUICAO COM 12 A 20 DISJUNTORES /UN</t>
  </si>
  <si>
    <t>- QUADRO DE DISTRIBUICAO COM 32 A 42 DISJUNTORES /UN</t>
  </si>
  <si>
    <t>- INTERRUPTORES, TOMADAS, CAMPAINHAS, ETC (INCLUSIVE CAIXAS) /UN</t>
  </si>
  <si>
    <t>- APARELHOS FLUORESCENTES /UN</t>
  </si>
  <si>
    <t>- APARELHOS INCANDESCENTES /UN</t>
  </si>
  <si>
    <t>- LUMINARIA INSTALADA EM POSTE /UN</t>
  </si>
  <si>
    <t>- FIACAO (2,5 A 6,0)MM2 /M</t>
  </si>
  <si>
    <t>- FIACAO (10,0 A 16,0)MM2 /M</t>
  </si>
  <si>
    <t>- CABOS (25 A 50)MM2 /M</t>
  </si>
  <si>
    <t>- LAMPADAS /UN</t>
  </si>
  <si>
    <t>POSTO C/ TRANSF. TRIF. WEG, TRAFO OU SIM., DE 150KVA-15KV, EM 01 POSTE DUPLO T (ESTR. H) DE 10/600KGF, C/ CX. DE MED. DE DEMANDO E REATIVA, CX. P/ TC E CHAVE BLIND., EM MURETA DE ALV. (1 1/2VEZ), MED.(2,00X2,00)M, CONFORME PADRAO ENERGISA /UN</t>
  </si>
  <si>
    <t>POSTO C/ TRANSF. TRIF. WEG, TRAFO OU SIM., DE 225KVA - 15KV, EM 02 POSTES DUPLO T (ESTR. H) DE 10/600KGF, C/ CX. DE MED. DE DEMANDO E REATIVA, CX P/ TC E CHAVE BLIND., EM MURETA DE ALV. (1 1/2VEZ), MED. (2,00 X 2,00)M, CONFORME PADRAO ENERGISA /UN</t>
  </si>
  <si>
    <t>DERIVACAO DE ALTA TENSAO /UN</t>
  </si>
  <si>
    <t>POSTE DE CONCRETO SECAO CIRCULAR COMPRIMENTO = 10M, CARGA NOMINAL NO TOPO 150 KGF, INCLUSIVE ESCAVACAO, TRANSPORTE, FORNECIMENTO E INSTALACAO /UN</t>
  </si>
  <si>
    <t>POSTE DE CONCRETO SECAO CIRCULAR COMPRIMENTO = 10M, CARGA NOMINAL NO TOPO 600 KGF, INCLUSIVE ESCAVACAO, TRANSPORTE, FORNECIMENTO E INSTALACAO /UN</t>
  </si>
  <si>
    <t>POSTE DE CONCRETO SECAO CIRCULAR COMPRIMENTO = 11M, CARGA NOMINAL NO TOPO 400 KGF, INCLUSIVE ESCAVACAO, TRANSPORTE, FORNECIMENTO E INSTALACAO /UN</t>
  </si>
  <si>
    <t>POSTE DE CONCRETO SECAO DUPLO T COMPRIMENTO = 10M, CARGA NOMINAL NO TOPO 150 KGF, INCLUSIVE ESCAVACAO, TRANSPORTE, FORNECIMENTO E INSTALACAO /UN</t>
  </si>
  <si>
    <t>POSTE DE CONCRETO SECAO DUPLO T COMPRIMENTO = 10M, CARGA NOMINAL NO TOPO 600 KGF, INCLUSIVE ESCAVACAO, TRANSPORTE, FORNECIMENTO E INSTALACAO /UN</t>
  </si>
  <si>
    <t>POSTE DE CONCRETO SECAO DUPLO T COMPRIMENTO = 11M, CARGA NOMINAL NO TOPO 300 KGF, INCLUSIVE ESCAVACAO, TRANSPORTE, FORNECIMENTO E INSTALACAO /UN</t>
  </si>
  <si>
    <t>POSTE DE CONCRETO SECAO DUPLO T COMPRIMENTO = 11M, CARGA NOMINAL NO TOPO 600 KGF, INCLUSIVE ESCAVACAO, TRANSPORTE, FORNECIMENTO E INSTALACAO /UN</t>
  </si>
  <si>
    <t>TRANSFORMADOR DE DISTRIBUICAO TRIFASICO, CLASSE 15 KV, MARCA WEG, TRAFO OU SIMILAR COM POTENCIA DE:- 15 KVA /UN</t>
  </si>
  <si>
    <t>CRUZETA DE MADEIRA DE LEI (2400 X 115 X 90) MM PADRAO ENERGISA /UN</t>
  </si>
  <si>
    <t>CRUZETA DE CONCRETO RETANGULAR 250DAN /UN</t>
  </si>
  <si>
    <t>MAO FRANCESA NORMAL DE 726 MM /UN</t>
  </si>
  <si>
    <t>MAO FRANCESA PARA BECO /UN</t>
  </si>
  <si>
    <t>ISOLADOR SUSPENSAO POLIMERICO, CLASSE 15 KV /UN</t>
  </si>
  <si>
    <t>CRUZETA DE CONCRETO RETANGULAR 400DAN /UN</t>
  </si>
  <si>
    <t>MANILHA SAPATILHA /UN</t>
  </si>
  <si>
    <t>PARA RAIO POLIMERICO, CLASSE 12 KV /UN</t>
  </si>
  <si>
    <t>CHAVE FUSIVEL TIPO XS - 100 A, CLASSE 15 KV, LORENZETTI OU SIMILAR /UN</t>
  </si>
  <si>
    <t>LACO PREFORMADO PARA CABO 2 AWG /UN</t>
  </si>
  <si>
    <t>LACO PREFORMADO PARA CABO 1/0 AWG /UN</t>
  </si>
  <si>
    <t>FIO DE ALUMINIO PARA ARMACAO DE ISOLADOR DE TOPO /M</t>
  </si>
  <si>
    <t>FITA DE ALUMINIO PARA PROTECAO DE ISOLADOR DE TOPO /M</t>
  </si>
  <si>
    <t>ALCA PREFORMADA PARA ESTAI DE ANCORA /UN</t>
  </si>
  <si>
    <t>ALCA PREFORMADA DE DISTRIBUICAO PARA CABO 1/0 AWG /UN</t>
  </si>
  <si>
    <t>ELO FUSIVEL, PARA PROTECAO DE TRANSFORMADOR DE:- 3 H /UN</t>
  </si>
  <si>
    <t>- 2 H /UN</t>
  </si>
  <si>
    <t>- 5 H /UN</t>
  </si>
  <si>
    <t>- 6 K /UN</t>
  </si>
  <si>
    <t>- 10K /UN</t>
  </si>
  <si>
    <t>- 15 K /UN</t>
  </si>
  <si>
    <t>- 25 K /UN</t>
  </si>
  <si>
    <t>CABO DE ALUMINIO, SEM ALMA DE ACO, NA(S) BITOLA(S):- 4 AWG /M</t>
  </si>
  <si>
    <t>- 2 AWG /M</t>
  </si>
  <si>
    <t>- 1/0 AWG /M</t>
  </si>
  <si>
    <t>PARAFUSO, COM PORCA, NA(S) ESPECIFICACAO(OES):- MAQUINA (16 X 125)MM /UN</t>
  </si>
  <si>
    <t>- CABECA QUADRADA (16 X 150)MM /UN</t>
  </si>
  <si>
    <t>- CABECA QUADRADA (16 X 250)MM /UN</t>
  </si>
  <si>
    <t>- ROSCA DUPLA (PASSANTE) - (16 X 450)MM /UN</t>
  </si>
  <si>
    <t>- FRANCES (16 X 45)MM /UN</t>
  </si>
  <si>
    <t>- FRANCES (16 X 150)MM /UN</t>
  </si>
  <si>
    <t>ARRUELA QUADRADA FURO DE 18 MM /UN</t>
  </si>
  <si>
    <t>ARRUELA DE PRESSAO PARA PARAFUSO DE 16 MM /UN</t>
  </si>
  <si>
    <t>DISJUNTOR, A VACUO 630A, MOD. MAF-15-630, CAPACIDADE 350MVA, COM PROTECAO DE CURTO, SOBRECARGA E FALTA DE FASE, PROTECAO SECUNDARIA DA BEGHIN OU SIMILAR /UN</t>
  </si>
  <si>
    <t>CHAVE SECCIONADORA TRIPOLAR PARA MEDIA TENSAO 400A/15KV COM COMANDO MANUAL SIMULTANEO NAS TRES FASE ATRAVES DE PUNHO /UN</t>
  </si>
  <si>
    <t>PORTA COM TELA MALHA 20MM COM DISPOSITIVO PARA LACRE DE (0,80 X 2,10)M, INCLUSIVE FUNDO ANTICORROSIVO 2 DEMAOS /UN</t>
  </si>
  <si>
    <t>PORTA DE AA 2 FOLHAS TIPO VENEZIANA EM CHAPA DOBRADA No.18 DE (1,40 X 2,10)M, INCLUSIVE FUNDO ANTICORROSIVO 2 DEMAOS - ANEXO A-042 /UN</t>
  </si>
  <si>
    <t>PORTA TIPO VENEZIANA EM CHAPA DOBRADA No. 18, INCLUSIVE FUNDO ANTICORROSIVO 2 DEMAOS, DE:- (0,80 X 2,10)M /UN</t>
  </si>
  <si>
    <t>- INTERNO-INTERNO /UN</t>
  </si>
  <si>
    <t>- PEDESTAL /UN</t>
  </si>
  <si>
    <t>PRATELEIRA PARA INSTALACAO DE TC E TP (PADRAO ENERGISA) /UN</t>
  </si>
  <si>
    <t>SUPORTE PARA TRANSFORMADOR EM POSTE DE CONCRETO CIRCULAR ATE 270MM /UN</t>
  </si>
  <si>
    <t>SUPORTE PARA TRANSFORMADOR EM POSTE DE CONCRETO DUPLO T 195/100 /UN</t>
  </si>
  <si>
    <t>*ACESSORIOS PARA CABINE DE TRANSFORMADOR:</t>
  </si>
  <si>
    <t>JANELA FIXA COM VIDRO PARA ILUMINACAO NATURAL DE (1,00 X 0,50)M, INCLUSIVE FUNDO ANTICORROSIVO 2 DEMAOS -  ANEXO A-025 (ESQ.) (EXCLUSIVE VIDRO) /UN</t>
  </si>
  <si>
    <t>JANELA MISTA (VIDRO/VENEZIANA) PARA ILUMINACAO E VENTILACAO NATURAL (1,20 X 0,60)M, INCLUSIVE FUNDO ANTICORROSIVO 2 DEMAOS - ANEXO A-027 (EXCLUSIVE VIDRO) /UN</t>
  </si>
  <si>
    <t>TELA DE PROTECAO PARA JANELA DE (1,00 X 0,75)M, INCLUSIVE FUNDO ANTICORROSIVO 2 DEMAOS - ANEXO A-026 (ESQ.) /UN</t>
  </si>
  <si>
    <t>JANELA VENEZIANA PARA VENTILACAO NATURAL DE (1,00 X 0,50)M, INCLUSIVE FUNDO ANTICORROSIVO 2 DEMAOS - ANEXO A-024 (ESQ.) /UN</t>
  </si>
  <si>
    <t>GRADE DE PROTECAO REMOVIVEL (2,00 X 2,00)M, INCLUSIVE FUNDO ANTICORROSIVO 2 DEMAOS - ANEXO A-028 (ESQ.) /UN</t>
  </si>
  <si>
    <t>BARRAMENTO DE COBRE, PARA 13,8 KV, TIPO VERGALHAO, REDONDO E DIAMETRO 1/4" /M</t>
  </si>
  <si>
    <t>BARRAMENTO DE COBRE, PARA 15KV, TIPO VERGALHAO, REDONDO E DIAMETRO 3/8" /M</t>
  </si>
  <si>
    <t>BORNE CONCENTRICO DE 3/8" NO(S) TIPO(S):- TERMINAL CENTRAL /UN</t>
  </si>
  <si>
    <t>- TERMINAL ANGULAR /UN</t>
  </si>
  <si>
    <t>- DERIVACAO T /UN</t>
  </si>
  <si>
    <t>SUPORTE PARA SECCIONADORA 15 KV EM FERRO L 1 1/2"X 3/16" COM 4 CHUMBADORES, INCLUSIVE FUNDO ANTICORROSIVO 2 DEMAOS /UN</t>
  </si>
  <si>
    <t>SUPORTE PARA MUFLA EM CANTONEIRA 2"X 3/16" COM 4 FUROS 5/8", INCLUSIVE FUNDO ANTICORROSIVO 2 DEMAOS /UN</t>
  </si>
  <si>
    <t>SUPORTE EM CANTONEIRA 50 X 50 X 5MM, PARA ISOLADOR PEDESTRAL 30 X 120 X 30CM, INCLUSIVE FUNDO ANTICORROSIVO 2 DEMAOS /UN</t>
  </si>
  <si>
    <t>SUPORTE PARA ALAVANCA DE MANOBRA DA CHAVE SECCIONADORA, INCLUSIVE FUNDO ANTICORROSIVO 2 DEMAOS /UN</t>
  </si>
  <si>
    <t>CHAPA DE FERRO GALVANIZADO DE 3,5 X 700 X 1700MM PARA 3 BUCHAS DE PASSAGEM, INCLUSIVE FUNDO ANTICORROSIVO 2 DEMAOS /UN</t>
  </si>
  <si>
    <t>PLACA DE ADVERTENCIA EM PVC 2MM, COM OS DIZERES:- ESTA CHAVE NAO DEVE SER MANOBRADA /UN</t>
  </si>
  <si>
    <t>- PERIGO DE MORTE /UN</t>
  </si>
  <si>
    <t>PARAFUSO DE FERRO C/PORCA, 2 ARRUELAS LISAS E 1 ARRUELA DE PRESSAO DE:- 3/8" X 1 1/2"/UN</t>
  </si>
  <si>
    <t>- 5/8" X 1 1/2"/UN</t>
  </si>
  <si>
    <t>PARAFUSO LATONADO C/PORCA, 2 ARRUELAS LISAS E 1  ARRUELA DE PRESSAO DE:- 3/8" X 1 1/2"/UN</t>
  </si>
  <si>
    <t>- 1/2"X 1 1/2"/UN</t>
  </si>
  <si>
    <t>CANALETA EM ALVENARIA (35X35)CM COM TAMPA ANTIDERRAPANTE, INCLUSIVE FUNDO ANTICORROSIVO /M</t>
  </si>
  <si>
    <t>CANALETA EM ALVENARIA (40X40)CM COM TAMPA ANTIDERRAPANTE, INCLUSIVE FUNDO ANTICORROSIVO /M</t>
  </si>
  <si>
    <t>CANALETA EM ALVENARIA (20X20)CM COM TAMPA ANTIDERRAPANTE, INCLUSIVE FUNDO ANTICORROSIVO /M</t>
  </si>
  <si>
    <t>CONECTOR CUNHA PARA CABO 2 AWG /UN</t>
  </si>
  <si>
    <t>CONECTOR CUNHA ESTRIBO PARA CABO 2 AWG /UN</t>
  </si>
  <si>
    <t>CARTUCHO VERMELHO PARA CONECTOR CUNHA /UN</t>
  </si>
  <si>
    <t>CABO DE ALUMINIO COM ALMA, NA(S) BITOLA(S):- 4 AWG /M</t>
  </si>
  <si>
    <t>- 4/0 AWG /M</t>
  </si>
  <si>
    <t>CABO MULTIPLEXADO DE ALUMINIO CA/CAL 3X1X35+35MM2 /M</t>
  </si>
  <si>
    <t>CABO MULTIPLEXADO DE ALUMINIO CA/CAL 3X1X70+70MM2 /M</t>
  </si>
  <si>
    <t>CABO MULTIPLEXADO DE ALUMINIO CA/CAL 3X1X120+70MM2 /M</t>
  </si>
  <si>
    <t>TERMINAL CONTRATIL PINO MACICO LONGO PARA CABO 70MM2 /UN</t>
  </si>
  <si>
    <t>CABO DE ALUMINIO CA, PROTEGIDO 15KV - 50MM2 /M</t>
  </si>
  <si>
    <t>CABO DE ACO ZINCADO 3/8" (9,5MM) - CLASSE B /M</t>
  </si>
  <si>
    <t>ANEL ESPACADOR LOSANGULAR DE 15/35 KV /UN</t>
  </si>
  <si>
    <t>ABRACADEIRA PARA POSTE DE CONCRETO CIRCULAR DIAMETRO 150MM /UN</t>
  </si>
  <si>
    <t>ABRACADEIRA PARA POSTE DE CONCRETO CIRCULAR DIAMETRO 160MM /UN</t>
  </si>
  <si>
    <t>ABRACADEIRA PARA POSTE DE CONCRETO CIRCULAR DIAMETRO 200MM /UN</t>
  </si>
  <si>
    <t>ABRACADEIRA PARA POSTE DE CONCRETO CIRCULAR DIAMETRO 210MM /UN</t>
  </si>
  <si>
    <t>ABRACADEIRA PARA POSTE DE CONCRETO CIRCULAR DIAMETRO 220MM /UN</t>
  </si>
  <si>
    <t>ABRACADEIRA PARA POSTE DE CONCRETO CIRCULAR DIAMETRO 240MM /UN</t>
  </si>
  <si>
    <t>ABRACADEIRA PARA POSTE DE CONCRETO CIRCULAR DIAMETRO 250MM /UN</t>
  </si>
  <si>
    <t>ABRACADEIRA PARA POSTE DE CONCRETO CIRCULAR DIAMETRO 290MM /UN</t>
  </si>
  <si>
    <t>CAPA PROTETORA 15 KV CONECTOR CUNHA COM ESTRIBO 4-2 AWG / 25-50MM2 /UN</t>
  </si>
  <si>
    <t>CONECTOR PARA LINHA VIVA /UN</t>
  </si>
  <si>
    <t>CONECTOR CUNHA ESTRIBO PARA CABO 50MM2 /UN</t>
  </si>
  <si>
    <t>CONECTOR CUNHA ESTRIBO PARA CABO 70MM2 /UN</t>
  </si>
  <si>
    <t>CONECTOR PERFURANTE ISOLADO - PRINC. 240-240MM2 / DERIV. 70-240MM2 /UN</t>
  </si>
  <si>
    <t>CONECTOR PERFURANTE ISOLADO - PRINC. 120-240MM2 / DERIV. 50-120MM2 /UN</t>
  </si>
  <si>
    <t>ESPACADOR LOSANGULAR 15 KV - 50MM2 /UN</t>
  </si>
  <si>
    <t>BRACO SUPORTE TIPO L /UN</t>
  </si>
  <si>
    <t>BRACO SUPORTE TIPO C /UN</t>
  </si>
  <si>
    <t>SUPORTE COMPACTO TIPO Z /UN</t>
  </si>
  <si>
    <t>SUPORTE COMPACTO TIPO T, 13,8 KV /UN</t>
  </si>
  <si>
    <t>ALCA PREFORMADA PARA CABO DE ACO 3/8" /UN</t>
  </si>
  <si>
    <t>PINO ISOLADOR POLIMERICO 15 KV, 3/8" X 180MM /UN</t>
  </si>
  <si>
    <t>GRAMPO DE SUSPENSAO PARA MENSAGEIRO 35MM2 /UN</t>
  </si>
  <si>
    <t>GRAMPO DE SUSPENSAO PARA MENSAGEIRO  70MM2 /UN</t>
  </si>
  <si>
    <t>GRAMPO DE ANCORAGEM DIELETRICO 16-50MM /UN</t>
  </si>
  <si>
    <t>MAO DE OBRA EM SERVICOS DE ILUMINACAO PUBLICA ORNAMENTAL EM POSTE DE ATE 12M /UN</t>
  </si>
  <si>
    <t>MAO DE OBRA EM SERVICOS DE ILUMINACAO PUBLICA ORNAMENTAL EM POSTE DE ATE 13 A 19M /UN</t>
  </si>
  <si>
    <t>ENTRADA DE SERVICO, EM BAIXA TENSAO, COM CAIXA DE MEDICAO INSTALADA EM MURETA DE ALVENARIA (1 1/2 VEZ), MEDINDO (1,20 X 2,10)M, CONFORME PADRAO ENERGISA, NA(S) ESPECIFICACAO(OES):- MONOFASICO - 0 A 3,8 KW /UN</t>
  </si>
  <si>
    <t>- MONOFASICO DE 3,9 A 6,3 KW /UN</t>
  </si>
  <si>
    <t>- MONOFASICO DE 6,4 A 8,8 KW /UN</t>
  </si>
  <si>
    <t>- BIFASICO 0 A 10,1 KW /UN</t>
  </si>
  <si>
    <t>- BIFASICO DE 10,2 A 12,7 KW /UN</t>
  </si>
  <si>
    <t>- BIFASICO DE 12,8 A 17,7 KW /UN</t>
  </si>
  <si>
    <t>- TRIFASICO 0 A 14,00 KW /UN</t>
  </si>
  <si>
    <t>- TRIFASICO DE 14,01 A 17,28 KW /UN</t>
  </si>
  <si>
    <t>- TRIFASICO DE 17,29 A 24,47 KW /UN</t>
  </si>
  <si>
    <t>- TRIFASICO DE 24,48 A 35,05 KW /UN</t>
  </si>
  <si>
    <t>- TRIFASICO DE 35,06 A 52,23 KW /UN</t>
  </si>
  <si>
    <t>- TRIFASICO DE 52,24 A 75,0 KW /UN</t>
  </si>
  <si>
    <t>ENTR. DE SERV. EM BAIXA TENSAO, C/ CX. DE MEDICAO INDIRETA E CAIXA P/DISJUNTOR PADRAO ENERGISA, INSTALADA EM MURETA DE ALV. (1 1/2 VEZ), MED.(2,20 X 2,00)M, NA(S) ESPECIFICACAO(OES):- TRIFASICO (27 A 38)KW - ANEXO E-30(PADRAO) /UN</t>
  </si>
  <si>
    <t>- TRIFASICO (38,1 a 47)KW - ANEXO E-031 (PADRAO) /UN</t>
  </si>
  <si>
    <t>- TRIFASICO (47,1 A 60)KW - ANEXO E-032 (PADRAO) /UN</t>
  </si>
  <si>
    <t>- TRIFASICO (60,1 A 75)KW - ANEXO E-033 /UN</t>
  </si>
  <si>
    <t>CAIXA DE MEDICAO MONOFASICA EM POLICARBONATO OU NORYL (285X326X165)MM, PADRAO ENERGISA /UN</t>
  </si>
  <si>
    <t>CAIXA DE MEDICAO POLIFASICA EM POLICARBONATO OU NORYL (377X476X213)MM, PADRAO ENERGISA /UN</t>
  </si>
  <si>
    <t>CAIXA PARA MEDICAO DIRETA ATE 200A (600X1000X200)MM, PADRAO ENERGISA /UN</t>
  </si>
  <si>
    <t>CAIXA PARA TC, PADRAO ENERGISA /UN</t>
  </si>
  <si>
    <t>ISOLADOR DE ROLDANA, PARA BAIXA TENSAO /UN</t>
  </si>
  <si>
    <t>ARMACAO SECUNDARIA, COM HASTE, NA(S) ESPECIFICACAO(OES):- 1 ESTRIBO /UN</t>
  </si>
  <si>
    <t>CABO DE ALUMINIO TRANCADO TRIPLEX:- 6 AWG /M</t>
  </si>
  <si>
    <t>- 4 AWG /M</t>
  </si>
  <si>
    <t>CABO DE ALUMINIO TRANCADO QUADRUPLEX :- 6 AWG /M</t>
  </si>
  <si>
    <t>ADAPTADOR COM ROSCA E FLANGES DE PVC (DA TIGRE, FORTILIT OU SIMILAR), PARA CAIXA D'AGUA DE FIBROCIMENTO, NO(S) DIAMETRO(S):- 3/4" /UN</t>
  </si>
  <si>
    <t>- 1" /UN</t>
  </si>
  <si>
    <t>- 1 1/4" /UN</t>
  </si>
  <si>
    <t>- 1 1/2" /UN</t>
  </si>
  <si>
    <t>- 2" /UN</t>
  </si>
  <si>
    <t>TUBO PVC SOLDAVEL AGUA FRIA DN 25MM, INCLUSIVE CONEXOES - FORNECIMENTO E INSTALACAO /M</t>
  </si>
  <si>
    <t>TUBO PVC SOLDAVEL AGUA FRIA DN 32MM, INCLUSIVE CONEXOES - FORNECIMENTO E INSTALACAO /M</t>
  </si>
  <si>
    <t>TUBO PVC SOLDAVEL AGUA FRIA DN 40MM, INCLUSIVE CONEXOES- FORNECIMENTO E INSTALACAO /M</t>
  </si>
  <si>
    <t>TUBO PVC SOLDAVEL AGUA FRIA DN 50MM, INCLUSIVE CONEXOES - FORNECIMENTO E INSTALACAO /M</t>
  </si>
  <si>
    <t>TUBO PVC SOLDAVEL AGUA FRIA DN 60MM, INCLUSIVE CONEXOES - FORNECIMENTO E INSTALACAO /M</t>
  </si>
  <si>
    <t>TUBO PVC SOLDAVEL AGUA FRIA DN 75MM, INCLUSIVE CONEXOES - FORNECIMENTO E INSTALACAO /M</t>
  </si>
  <si>
    <t>TUBO PVC SOLDAVEL AGUA FRIA DN 85MM, INCLUSIVE CONEXOES - FORNECIMENTO E INSTALACAO /M</t>
  </si>
  <si>
    <t>TUBO PVC SOLDAVEL AGUA FRIA DN 110MM, INCLUSIVE CONEXOES - FORNECIMENTO E INSTALACAO /M</t>
  </si>
  <si>
    <t>ESCAVACAO (MANUAL) DE VALAS, PARA ASSENTAMENTO DE TUBOS, COM DIAMETRO DE 2 1/2" (75 MM) A 4" (110 MM) /M</t>
  </si>
  <si>
    <t>REATERRO (MANUAL) DE VALAS /M</t>
  </si>
  <si>
    <t>- JOELHO DE REDUCAO (32 X 3/4)  MM X POL. /UN</t>
  </si>
  <si>
    <t>- LUVA DE REDUCAO (25 X 1/2) MM X POL. /UN</t>
  </si>
  <si>
    <t>- TEE 90o. (25 X 3/4) MM X POL.  /UN</t>
  </si>
  <si>
    <t>- 2 1/2" /UN</t>
  </si>
  <si>
    <t>- 3" /UN</t>
  </si>
  <si>
    <t>CAIXA D'AGUA DE 15.000 LITROS - ANEXO H.S.-001 (A.F.) /UN</t>
  </si>
  <si>
    <t>ALGIBE DE 8.500 LITROS - ANEXO H.S.-003 (A.F.) /UN</t>
  </si>
  <si>
    <t>ALGIBE DE 15.000 LITROS - ANEXO H.S.-005 (A.F) /UN</t>
  </si>
  <si>
    <t>ALGIBE DE 30.000 LITROS - ANEXO H.S.-006 (A.F.) /UN</t>
  </si>
  <si>
    <t>ALGIBE DE 80.000 LITROS - (PADRAO  AGESUL), SEM IMPERMEABILIZACAO /UN</t>
  </si>
  <si>
    <t>RESERVATORIO METALICO ELEVADO TIPO TACA, COLUNA SECA, ANEXO H.S.-012 (A.F.), NA(S) CAPACIDADE(S):- 5.000 LITROS E H=4,50 M /UN</t>
  </si>
  <si>
    <t>- 10.000 LITROS E H=6,00 M /UN</t>
  </si>
  <si>
    <t>- 15.000 LITROS E H=6,00 M /UN</t>
  </si>
  <si>
    <t>- 20.000 LITROS E H=7,50 M /UN</t>
  </si>
  <si>
    <t>BASE EM CONCRETO ARMADO, PARA RESERVATORIO METALICO, NA(S) ESPECIFICACAO(OES):-  5 M3 E H=4,50 M (CONFIRMAR COM PROJETISTA APOS SONDAGEM) /UN</t>
  </si>
  <si>
    <t>- 10 M3 E H=6,00 M (CONFIRMAR COM PROJETISTA APOS SONDAGEM) /UN</t>
  </si>
  <si>
    <t>- 15 M3 E H=6,00 M (CONFIRMAR COM PROJETISTA APOS SONDAGEM) /UN</t>
  </si>
  <si>
    <t>- 20 M3 E H=7,50 M (CONFIRMAR COM PROJETISTA APOS SONDAGEM) /UN</t>
  </si>
  <si>
    <t>CASA DE BOMBA - ANEXO H.S.-030 (A.F.) /UN</t>
  </si>
  <si>
    <t>MOTO-BOMBA TRIFASICO - CENTRIFUGA (DANCOR OU SIMILAR), NA(S) POTENCIA(S):- 3/4 HP, MOD. 240 /UN</t>
  </si>
  <si>
    <t>- 1 HP, MOD. 250 /UN</t>
  </si>
  <si>
    <t>- 1 1/2 HP, MOD.260 /UN</t>
  </si>
  <si>
    <t>VALVULA DE SUCCAO METAL, PE COM CRIVO DE BRONZE, (MIPEL OU SIMILAR), NO(S) DIAMETRO(S):- 1" /UN</t>
  </si>
  <si>
    <t>BACIA SANITARIA SIFONADA DE LOUCA BRANCA, LINHA RAVENA, REF. P 9.17 DA DECA OU SIMILAR, INCLUSIVE PERTENCES, COM TUBO DE LIGACAO E COBERTURA DE BOLSA CROMADOS (ESTEVES OU SIMILAR) /UN</t>
  </si>
  <si>
    <t>SINAPI - 100848 - VASO SANITARIO INFANTIL LOUCA BRANCA - FORNECIMENTO E INSTALACAO. AF_01/2020 /UN</t>
  </si>
  <si>
    <t>BACIA SANITARIA SIFONADA DE LOUCA BRANCA STUDIO KIDS, REF.PI.16.17, DECA OU SIMILAR, INCLUSIVE PERTENCES, COM TUBO DE LIGACAO E COBERTURA DE BOLSA, CROMADOS /UN</t>
  </si>
  <si>
    <t>ASSENTO SANITARIO PARA BACIA RAVENA REF. AP 01.17 DA DECA OU SIMILAR  /UN</t>
  </si>
  <si>
    <t>SINAPI - 100849 - ASSENTO SANITARIO CONVENCIONAL - FORNECIMENTO E INSTALACAO. AF_01/2020 /UN</t>
  </si>
  <si>
    <t>ASSENTO SANITARIO PARA BACIA INFANTIL STUDIO KIDS REF. API 166.17 DA DECA OU SIMILAR /UN</t>
  </si>
  <si>
    <t>SINAPI - 100851 - ASSENTO SANITARIO INFANTIL - FORNECIMENTO E INSTALACAO. AF_01/2020 /UN</t>
  </si>
  <si>
    <t>MICTORIO SIFONADO DE LOUCA BRANCA, DA CELITE OU SIMILAR, COM PERTENCES, INCLUSIVE VALVULA C/ FECHAMENTO AUTOMATICO, L.C., ANTIVANDALISMO PRESSMATIC MICTORIO COD. 17015006 DA DOCOL OU SIMILAR /UN</t>
  </si>
  <si>
    <t>LAVATORIO DE LOUCA BRANCA REF. L 91.17, COM COLUNA REF. C 9.17, AMBOS DA LINHA RAVENA, DA DECA OU SIMILAR, INCLUSIVE PERTENCES (VALVULA, SIFAO E ENGATE CROMADOS) /UN</t>
  </si>
  <si>
    <t>SINAPI - 86943 - LAVATORIO LOUCA BRANCA SUSPENSO, 29,5 X 39CM OU EQUIVALENTE, PADRAO POPULAR, INCLUSO SIFAO FLEXIVEL EM PVC, VALVULA E ENGATE FLEXIVEL 30CM EM PLASTICO E TORNEIRA CROMADA DE MESA, PADRAO POPULAR - FORNECIMENTO E INSTALACAO. AF_01/2020</t>
  </si>
  <si>
    <t>SINAPI - 86919 - TANQUE DE LOUCA BRANCA COM COLUNA, 30L OU EQUIVALENTE, INCLUSO SIFAO FLEXIVEL EM PVC, VALVULA METALICA E TORNEIRA DE METAL CROMADO PADRAO MEDIO - FORNECIMENTO E INSTALACAO. AF_01/2020 /UN</t>
  </si>
  <si>
    <t>SINAPI - 100855 - SABONETEIRA DE PAREDE EM PLASTICO ABS COM ACABAMENTO CROMADO E ACRILICO, INCLUSO FIXACAO. AF_01/2020 /UN</t>
  </si>
  <si>
    <t>SINAPI - 95544 - PAPELEIRA DE PAREDE EM METAL CROMADO SEM TAMPA, INCLUSO FIXACAO. AF_01/2020 /UN</t>
  </si>
  <si>
    <t>PAPELEIRA PLASTICA TIPO DISPENSER PARA PAPEL HIGIENICO ROLAO - FORNECIMENTO E INSTALACAO /UN</t>
  </si>
  <si>
    <t>SINAPI - 95543 - PORTA TOALHA BANHO EM METAL CROMADO, TIPO BARRA, INCLUSO FIXACAO. AF_01/2020 /UN</t>
  </si>
  <si>
    <t>TORNEIRA CROMADA COM BICO PARA JARDIM/TANQUE 1/2" OU 3/4" (REF 1153) /UN</t>
  </si>
  <si>
    <t>TORNEIRA AMARELA PARA JARDIM COM BICO DE 3/4", REF.1128, DA PEVILON OU SIMILAR /UN</t>
  </si>
  <si>
    <t>TORNEIRA PARA USO GERAL/JARDIM REF.1130 LINHA PERTUTTI COD. 00903706 DA DOCOL OU SIMILAR /UN</t>
  </si>
  <si>
    <t>TORNEIRA PARA LAVATORIO DE MESA DOCOL ELETRIC COD. 00396706 (TS) DA DOCOL OU SIMILAR /UN</t>
  </si>
  <si>
    <t>TORNEIRA PARA LAVATORIO DE MESA PRESSMATIC 110 COD. 17160806 DA DOCOL OU SIMILAR /UN</t>
  </si>
  <si>
    <t>TORNEIRA PARA PIA DE ACIONAMENTO HIDROMECANICO, C/FECHAMENTO AUTOMATICO, ACABAMENTO L.C., PRESSMATIC 120 DE PAREDE, REF. 17160706 1/2" E 3/4" DA DOCOL OU SIMILAR /UN</t>
  </si>
  <si>
    <t>TORNEIRA PARA LAVATORIO DE ACIONAMENTO HIDROMECANICO, FECHAMENTO AUTOMATICO, ACABAMENTO L.C., PRESSMATIC MESA COMPACT, REF.17160606, 1/2" DA DOCOL OU SIMILAR /UN</t>
  </si>
  <si>
    <t>TORNEIRA DE PAREDE PRESSMATIC ANTIVANDALISMO 135MM CICLO FIXO DE 3/4", REF. 00633206, DA DOCOL OU SIMILAR /UN</t>
  </si>
  <si>
    <t>DUCHA HIGIENICA COM REGISTRO E GATILHO, REF. 00455706, LINHA PERTUTTI DA DOCOL OU SIMILAR /UN</t>
  </si>
  <si>
    <t>TROCA DE REPARO DE VALVULA /UN</t>
  </si>
  <si>
    <t>ACABAMENTO ANTIVANDALISMO PARA VALVULA DE DESCARGA, DOCOL OU SIMILAR /UN</t>
  </si>
  <si>
    <t>VALVULA DE DESCARGA 1 1/2" SEM ACABAMENTO (BASE), DOCOL OU SIMILAR /UN</t>
  </si>
  <si>
    <t>CAIXA DE DESCARGA DE PLASTICO, EXTERNA, DE 9L, PUXADOR FIO DE NYLON, NAO INCLUSO CANO, BOLSA, ENGATE /UN</t>
  </si>
  <si>
    <t>TUBO DE DESCARGA DE PVC, PARA VALVULA DE DESCARGA (TUBO PONTA AZUL) /UN</t>
  </si>
  <si>
    <t>BEBEDOURO ELETRICO DE PRESSAO EM ACO INOX, REF. PDF300 2T DA IBBL OU SIMILAR, CAPACIDADE DE 3 LITROS /UN</t>
  </si>
  <si>
    <t>VALVULA E SIFAO CROMADOS (ESTEVES OU SIMILAR) PARA BEBEDOURO /CJ</t>
  </si>
  <si>
    <t>VALVULA E SIFAO CROMADOS (ESTEVES OU SIMILAR) PARA LAVATORIO /CJ</t>
  </si>
  <si>
    <t>VALVULA E SIFAO CROMADO (ESTEVES OU SIMILAR) PARA MICTORIO /CJ</t>
  </si>
  <si>
    <t>SINAPI - 86936 - CUBA DE EMBUTIR DE ACO INOXIDAVEL MEDIA, INCLUSO VALVULA TIPO AMERICANA E SIFAO TIPO GARRAFA EM METAL CROMADO - FORNECIMENTO E INSTALACAO. AF_01/2020 /UN</t>
  </si>
  <si>
    <t>SINAPI - 86929 - TANQUE DE MARMORE SINTETICO SUSPENSO, 22L OU EQUIVALENTE, INCLUSO SIFAO FLEXIVEL EM PVC, VALVULA PLASTICA E TORNEIRA DE METAL CROMADO PADRAO POPULAR - FORNECIMENTO E INSTALACAO. AF_01/2020 /UN</t>
  </si>
  <si>
    <t>SINAPI - 95547 - SABONETEIRA PLASTICA TIPO DISPENSER PARA SABONETE LIQUIDO COM RESERVATORIO 800 A 1500 ML, INCLUSO FIXACAO. AF_01/2020 /UN</t>
  </si>
  <si>
    <t>CAIXA PARA ABRIGO DE TORNEIRA DE JARDIM - ANEXO H.S.-043 (D) /UN</t>
  </si>
  <si>
    <t>SUPORTE DE TORNEIRA - ANEXO H.S.050 (D) /UN</t>
  </si>
  <si>
    <t>DESENTUPIMENTO DE ESGOTO /M</t>
  </si>
  <si>
    <t>MAO-DE-OBRA PARA INSTALACAO DE:- CAIXA DE DESCARGA /UN</t>
  </si>
  <si>
    <t>- APARELHOS SANITARIOS /UN</t>
  </si>
  <si>
    <t>- VALVULA HIDRA OU SIMILAR /UN</t>
  </si>
  <si>
    <t>- REGISTROS (GAVETA OU PRESSAO) DE 2" /UN</t>
  </si>
  <si>
    <t>TUBO PVC ESGOTO PREDIAL DN 40MM, INCLUSIVE CONEXOES - FORNECIMENTO E INSTALACAO /M</t>
  </si>
  <si>
    <t>TUBO PVC ESGOTO PREDIAL DN 50MM, INCLUSIVE CONEXOES - FORNECIMENTO E INSTALACAO /M</t>
  </si>
  <si>
    <t>TUBO PVC ESGOTO PREDIAL DN 75MM, INCLUSIVE CONEXOES - FORNECIMENTO E INSTALACAO /M</t>
  </si>
  <si>
    <t>TUBO PVC ESGOTO PREDIAL DN 100MM, INCLUSIVE CONEXOES - FORNECIMENTO E INSTALACAO /M</t>
  </si>
  <si>
    <t>TUBO PVC ESGOTO PREDIAL DN 150MM, INCLUSIVE CONEXOES - FORNECIMENTO E INSTALACAO /M</t>
  </si>
  <si>
    <t>ESCAVACAO (MANUAL) DE VALAS, PARA ASSENTAMENTO DE TUBOS, COM DIAMETROS DE (100 A 150)MM /M</t>
  </si>
  <si>
    <t>SINAPI - 89728 - CURVA CURTA 90 GRAUS, PVC, SERIE NORMAL, ESGOTO PREDIAL, DN 40 MM, JUNTA SOLDAVEL, FORNECIDO E INSTALADO EM RAMAL DE DESCARGA OU RAMAL DE ESGOTO SANITARIO. AF_12/2014 /UN</t>
  </si>
  <si>
    <t>SINAPI - 89730 - CURVA LONGA 90 GRAUS, PVC, SERIE NORMAL, ESGOTO PREDIAL, DN 40 MM, JUNTA SOLDAVEL, FORNECIDO E INSTALADO EM RAMAL DE DESCARGA OU RAMAL DE ESGOTO SANITARIO. AF_12/2014 /UN</t>
  </si>
  <si>
    <t>SINAPI - 89726 - JOELHO 45 GRAUS, PVC, SERIE NORMAL, ESGOTO PREDIAL, DN 40 MM, JUNTA SOLDAVEL, FORNECIDO E INSTALADO EM RAMAL DE DESCARGA OU RAMAL DE ESGOTO SANITARIO. AF_12/2014 /UN</t>
  </si>
  <si>
    <t>SINAPI - 89724 - JOELHO 90 GRAUS, PVC, SERIE NORMAL, ESGOTO PREDIAL, DN 40 MM, JUNTA SOLDAVEL, FORNECIDO E INSTALADO EM RAMAL DE DESCARGA OU RAMAL DE ESGOTO SANITARIO. AF_12/2014 /UN</t>
  </si>
  <si>
    <t>- BUCHA DE REDUCAO (1 1/4" X 3/4") /UN</t>
  </si>
  <si>
    <t>CONEXOES DE PVC (DA TIGRE,FORTILIT OU SIMILAR),PARA ESGOTO PRIMARIO E VENTILACAO, NA(S) ESPECIFICACAO(OES):- VEDACAO PARA SAIDA DE VASO SANITARIO EG-27 /UN</t>
  </si>
  <si>
    <t>SINAPI - 89803 - CURVA CURTA 90 GRAUS, PVC, SERIE NORMAL, ESGOTO PREDIAL, DN 50 MM, JUNTA ELASTICA, FORNECIDO E INSTALADO EM PRUMADA DE ESGOTO SANITARIO OU VENTILACAO. AF_12/2014 /UN</t>
  </si>
  <si>
    <t>SINAPI - 89807 - CURVA CURTA 90 GRAUS, PVC, SERIE NORMAL, ESGOTO PREDIAL, DN 75 MM, JUNTA ELASTICA, FORNECIDO E INSTALADO EM PRUMADA DE ESGOTO SANITARIO OU VENTILACAO. AF_12/2014 /UN</t>
  </si>
  <si>
    <t>SINAPI - 89748 - CURVA CURTA 90 GRAUS, PVC, SERIE NORMAL, ESGOTO PREDIAL, DN 100 MM, JUNTA ELASTICA, FORNECIDO E INSTALADO EM RAMAL DE DESCARGA OU RAMAL DE ESGOTO SANITARIO. AF_12/2014 /UN</t>
  </si>
  <si>
    <t>SINAPI - 89804 - CURVA LONGA 90 GRAUS, PVC, SERIE NORMAL, ESGOTO PREDIAL, DN 50 MM, JUNTA ELASTICA, FORNECIDO E INSTALADO EM PRUMADA DE ESGOTO SANITARIO OU VENTILACAO. AF_12/2014 /UN</t>
  </si>
  <si>
    <t>SINAPI - 89808 - CURVA LONGA 90 GRAUS, PVC, SERIE NORMAL, ESGOTO PREDIAL, DN 75 MM, JUNTA ELASTICA, FORNECIDO E INSTALADO EM PRUMADA DE ESGOTO SANITARIO OU VENTILACAO. AF_12/2014 /UN</t>
  </si>
  <si>
    <t>SINAPI - 89750 - CURVA LONGA 90 GRAUS, PVC, SERIE NORMAL, ESGOTO PREDIAL, DN 100 MM, JUNTA ELASTICA, FORNECIDO E INSTALADO EM RAMAL DE DESCARGA OU RAMAL DE ESGOTO SANITARIO. AF_12/2014 /UN</t>
  </si>
  <si>
    <t>SINAPI - 89802 - JOELHO 45 GRAUS, PVC, SERIE NORMAL, ESGOTO PREDIAL, DN 50 MM, JUNTA ELASTICA, FORNECIDO E INSTALADO EM PRUMADA DE ESGOTO SANITARIO OU VENTILACAO. AF_12/2014 /UN</t>
  </si>
  <si>
    <t>SINAPI - 89806 - JOELHO 45 GRAUS, PVC, SERIE NORMAL, ESGOTO PREDIAL, DN 75 MM, JUNTA ELASTICA, FORNECIDO E INSTALADO EM PRUMADA DE ESGOTO SANITARIO OU VENTILACAO. AF_12/2014 /UN</t>
  </si>
  <si>
    <t>SINAPI - 89746 - JOELHO 45 GRAUS, PVC, SERIE NORMAL, ESGOTO PREDIAL, DN 100 MM, JUNTA ELASTICA, FORNECIDO E INSTALADO EM RAMAL DE DESCARGA OU RAMAL DE ESGOTO SANITARIO. AF_12/2014 /UN</t>
  </si>
  <si>
    <t>SINAPI - 89801 - JOELHO 90 GRAUS, PVC, SERIE NORMAL, ESGOTO PREDIAL, DN 50 MM, JUNTA ELASTICA, FORNECIDO E INSTALADO EM PRUMADA DE ESGOTO SANITARIO OU VENTILACAO. AF_12/2014 /UN</t>
  </si>
  <si>
    <t>SINAPI - 89805 - JOELHO 90 GRAUS, PVC, SERIE NORMAL, ESGOTO PREDIAL, DN 75 MM, JUNTA ELASTICA, FORNECIDO E INSTALADO EM PRUMADA DE ESGOTO SANITARIO OU VENTILACAO. AF_12/2014 /UN</t>
  </si>
  <si>
    <t>SINAPI - 89744 - JOELHO 90 GRAUS, PVC, SERIE NORMAL, ESGOTO PREDIAL, DN 100 MM, JUNTA ELASTICA, FORNECIDO E INSTALADO EM RAMAL DE DESCARGA OU RAMAL DE ESGOTO SANITARIO. AF_12/2014 /UN</t>
  </si>
  <si>
    <t>SINAPI - 89813 - LUVA SIMPLES, PVC, SERIE NORMAL, ESGOTO PREDIAL, DN 50 MM, JUNTA ELASTICA, FORNECIDO E INSTALADO EM PRUMADA DE ESGOTO SANITARIO OU VENTILACAO. AF_12/2014 /UN</t>
  </si>
  <si>
    <t>SINAPI - 89817 - LUVA SIMPLES, PVC, SERIE NORMAL, ESGOTO PREDIAL, DN 75 MM, JUNTA ELASTICA, FORNECIDO E INSTALADO EM PRUMADA DE ESGOTO SANITARIO OU VENTILACAO. AF_12/2014 /UN</t>
  </si>
  <si>
    <t>SINAPI - 89778 - LUVA SIMPLES, PVC, SERIE NORMAL, ESGOTO PREDIAL, DN 100 MM, JUNTA ELASTICA, FORNECIDO E INSTALADO EM RAMAL DE DESCARGA OU RAMAL DE ESGOTO SANITARIO. AF_12/2014 /UN</t>
  </si>
  <si>
    <t>SINAPI - 89827 - JUNCAO SIMPLES, PVC, SERIE NORMAL, ESGOTO PREDIAL, DN 50 X 50 MM, JUNTA ELASTICA, FORNECIDO E INSTALADO EM PRUMADA DE ESGOTO SANITARIO OU VENTILACAO. AF_12/2014 /UN</t>
  </si>
  <si>
    <t>SINAPI - 89830 - JUNCAO SIMPLES, PVC, SERIE NORMAL, ESGOTO PREDIAL, DN 75 X 75 MM, JUNTA ELASTICA, FORNECIDO E INSTALADO EM PRUMADA DE ESGOTO SANITARIO OU VENTILACAO. AF_12/2014 /UN</t>
  </si>
  <si>
    <t>SINAPI - 89797 - JUNCAO SIMPLES, PVC, SERIE NORMAL, ESGOTO PREDIAL, DN 100 X 100 MM, JUNTA ELASTICA, FORNECIDO E INSTALADO EM RAMAL DE DESCARGA OU RAMAL DE ESGOTO SANITARIO. AF_12/2014 /UN</t>
  </si>
  <si>
    <t>CONEXOES DE PVC (DA TIGRE, FORTILIT OU SIMILAR), PARA ESGOTO PRIMARIO E VENTILACAO, NA(S) ESPECIFICACAO(OES):- JUNCAO SIMPLES COM REDUCAO (75 X 50) MM /UN</t>
  </si>
  <si>
    <t>- JUNCAO SIMPLES COM REDUCAO (100 X 50) MM /UN</t>
  </si>
  <si>
    <t>- JUNCAO SIMPLES COM REDUCAO (100 X 75) MM /UN</t>
  </si>
  <si>
    <t>SINAPI - 89825 - TE, PVC, SERIE NORMAL, ESGOTO PREDIAL, DN 50 X 50 MM, JUNTA ELASTICA, FORNECIDO E INSTALADO EM PRUMADA DE ESGOTO SANITARIO OU VENTILACAO. AF_12/2014 /UN</t>
  </si>
  <si>
    <t>SINAPI - 89829 - TE, PVC, SERIE NORMAL, ESGOTO PREDIAL, DN 75 X 75 MM, JUNTA ELASTICA, FORNECIDO E INSTALADO EM PRUMADA DE ESGOTO SANITARIO OU VENTILACAO. AF_12/2014 /UN</t>
  </si>
  <si>
    <t>SINAPI - 89796 - TE, PVC, SERIE NORMAL, ESGOTO PREDIAL, DN 100 X 100 MM, JUNTA ELASTICA, FORNECIDO E INSTALADO EM RAMAL DE DESCARGA OU RAMAL DE ESGOTO SANITARIO. AF_12/2014 /UN</t>
  </si>
  <si>
    <t>TE SANITARIO 75X50MM, COM ANEIS - FORNECIMENTO E INSTALACAO /UN</t>
  </si>
  <si>
    <t>TE SANITARIO 100X50MM, COM ANEIS - FORNECIMENTO E INSTALACAO /UN</t>
  </si>
  <si>
    <t>TE SANITARIO 100X75MM, COM ANEIS - FORNECIMENTO E INSTALACAO /UN</t>
  </si>
  <si>
    <t>SINAPI - 89849 - TUBO PVC, SERIE NORMAL, ESGOTO PREDIAL, DN 150 MM, FORNECIDO E INSTALADO EM SUBCOLETOR AEREO DE ESGOTO SANITARIO. AF_12/2014 /M</t>
  </si>
  <si>
    <t>SINAPI - 89707 - CAIXA SIFONADA, PVC, DN 100 X 100 X 50 MM, JUNTA ELASTICA, FORNECIDA E INSTALADA EM RAMAL DE DESCARGA OU EM RAMAL DE ESGOTO SANITARIO. AF_12/2014 /UN</t>
  </si>
  <si>
    <t>CAIXA SIFONADA (TIGRE, FORTILIT OU SIMILAR) COM PORTA GRELHA DE PVC NAS DIMENSOES DE (150 X 150 X 50)MM /UN</t>
  </si>
  <si>
    <t>SINAPI - 89708 - CAIXA SIFONADA, PVC, DN 150 X 185 X 75 MM, JUNTA ELASTICA, FORNECIDA E INSTALADA EM RAMAL DE DESCARGA OU EM RAMAL DE ESGOTO SANITARIO. AF_12/2014 /UN</t>
  </si>
  <si>
    <t>PROLONGAMENTO DE CAIXA SIFONADA NO(S) DIAMETRO(S):- 100MM X 15CM /UN</t>
  </si>
  <si>
    <t>- 150MM X 15CM /UN</t>
  </si>
  <si>
    <t>CONJUNTO DE PORTA GRELHA E GRELHA EM PVC CROMADO, NA(S) ESPECIFICACAO(OES):- 100 MM (REDONDO) /UN</t>
  </si>
  <si>
    <t>- 150 MM (REDONDA) /UN</t>
  </si>
  <si>
    <t>- 150 MM (QUADRADA) /UN</t>
  </si>
  <si>
    <t>CAIXA DE GORDURA - ANEXO H.S.-053 (E) /UN</t>
  </si>
  <si>
    <t>CAIXA DE GORDURA 700L - 500 REFEICOES - ANEXO H.S. -054 (E) /UN</t>
  </si>
  <si>
    <t>FOSSA SEPTICA NA(S) DIMENSAO(OES):- V=1,92 M3 (TIPO 1) - ANEXO H.S.-058 (E) /UN</t>
  </si>
  <si>
    <t>- V=6,00 M3 (TIPO 2) - ANEXO H.S.-062 (E) /UN</t>
  </si>
  <si>
    <t>- V=12,00 M3 (TIPO 2) - ANEXO H.S.-066 (E) /UN</t>
  </si>
  <si>
    <t>- V=18,00 M3 (TIPO 2) - ANEXO H.S.-070 (E) /UN</t>
  </si>
  <si>
    <t>CAIXA DE DISTRIBUICAO - ANEXO H.S.-055 (E), COM TAMPA DE CONCRETO, NA(S) DIMENSAO(OES):- (60X60X100)CM /UN</t>
  </si>
  <si>
    <t>SUMIDOURO, NO(S) DIAMETRO(S):- 1,50 M - ANEXO H.S.-072 (E) /M</t>
  </si>
  <si>
    <t>- 2.00 M - ANEXO H.S.-072 (E) /M</t>
  </si>
  <si>
    <t>FILTRO ANAEROBIO - ANEXO H.S.-078 (E) /UN</t>
  </si>
  <si>
    <t>VALA DE FILTRACAO COM TUBO 100MM, MANTA GEOTEXTIL E LONA PRETA, CONFORME DETALHE /M</t>
  </si>
  <si>
    <t>POCO DE INSPECAO E VISITA COM ANEL DE CONCRETO ARMADO PONTA E BOLSA O=0,60M, PROFUNDIDADE ATE 1,00M COM TAMPAO DE FERRO FUNDIDO T-137, ARTICULADO E COM TRAVA /UN</t>
  </si>
  <si>
    <t>POCO DE INSPECAO E VISITA COM ANEL DE CONCRETO ARMADO PONTA E BOLSA O=0,60M, PROFUNDIDADE DE 1,01M A 1,50M, COM TAMPAO DE FERRO FUNDIDO T-137, ARTICULADO E COM TRAVA /UN</t>
  </si>
  <si>
    <t>POCO DE INSPECAO E VISITA COM ANEL DE CONCRETO ARMADO PONTA E BOLSA O=0,80M, PROFUNDIDADE DE 1,51M A 2,00M, COM TAMPAO DE FERRO FUNDIDO T-137, ARTICULADO E COM TRAVA /UN</t>
  </si>
  <si>
    <t>POCO DE INSPECAO E VISITA COM ANEL DE CONCRETO ARMADO PONTA E BOLSA O=0,80M, PROFUNDIDADE DE 2,01M A 2,50M, COM TAMPAO DE FERRO FUNDIDO T-137, ARTICULADO E COM TRAVA /UN</t>
  </si>
  <si>
    <t>POCO DE INSPECAO E VISITA COM ANEL DE CONCRETO ARMADO PONTA E BOLSA O=0,80M, PROFUNDIDADE DE 2,51M A 3,00M, COM TAMPAO DE FERRO FUNDIDO T-137, ARTICULADO E COM TRAVA /UN</t>
  </si>
  <si>
    <t>POCO DE INSPECAO E VISITA COM ANEL DE CONCRETO ARMADO PONTA E BOLSA O=1,00M, PROFUNDIDADE DE 2,51M A 3,00M, COM TAMPAO DE FERRO FUNDIDO T-137, ARTICULADO E COM TRAVA /UN</t>
  </si>
  <si>
    <t>POCO DE INSPECAO E VISITA COM ANEL DE CONCRETO ARMADO PONTA E BOLSA O=1,00M, PROFUNDIDADE DE 3,01M A 3,50M, COM TAMPAO DE FERRO FUNDIDO T-137, ARTICULADO E COM TRAVA /UN</t>
  </si>
  <si>
    <t>POCO DE INSPECAO E VISITA COM ANEL DE CONCRETO ARMADO PONTA E BOLSA O=1,00M, PROFUNDIDADE DE 3,51M A 4,00M, COM TAMPAO DE FERRO FUNDIDO T-137, ARTICULADO E COM TRAVA /UN</t>
  </si>
  <si>
    <t>- 100 MM /M</t>
  </si>
  <si>
    <t>- CURVA 45o - 100 MM /UN</t>
  </si>
  <si>
    <t>- CURVA 90o - 75 MM /UN</t>
  </si>
  <si>
    <t>- CURVA 90o - 100 MM /UN</t>
  </si>
  <si>
    <t>- JUNCAO SIMPLES - 75 MM /UN</t>
  </si>
  <si>
    <t>- JUNCAO SIMPLES - 100 MM /UN</t>
  </si>
  <si>
    <t>SINAPI - 89512 - TUBO PVC, SERIE R, AGUA PLUVIAL, DN 100 MM, FORNECIDO E INSTALADO EM RAMAL DE ENCAMINHAMENTO. AF_12/2014 /M</t>
  </si>
  <si>
    <t>TUBO DE PVC RIGIDO, (DA TIGRE, FORTILIT OU SIMILAR), NO(S) DIAMETRO(S):- 75 MM /M</t>
  </si>
  <si>
    <t>- 150 MM /M</t>
  </si>
  <si>
    <t>- 200 MM /M</t>
  </si>
  <si>
    <t>- 250 MM /M</t>
  </si>
  <si>
    <t>- 300 MM /M</t>
  </si>
  <si>
    <t>ESCAVACAO (MANUAL) DE VALAS, PARA ASSENTAMENTO DE TUBOS, NO(S) DIAMETRO(S):- (100 A 150)MM /M</t>
  </si>
  <si>
    <t>- (200 A 300)MM /M</t>
  </si>
  <si>
    <t>REATERRO (MANUAL) DE VALAS, COM TUBOS ASSENTADOS, NO(S) DIAMETRO(S):- (100 A 150)MM /M</t>
  </si>
  <si>
    <t>GRELHA EM FERRO REMOVIVEL, CONTORNO EM FERRO CANTONEIRA DE 3/4" X 1/8" E FERRO PERFIL LAMINADO "T" 3/4" X 1/8", MODULO (0,40 X 1,00)M, INCLUSIVE FUNDO ANTICORROSIVO - ANEXO H-090 /M</t>
  </si>
  <si>
    <t>CANALETA A CEU ABERTO EM ALVENARIA DE TIJOLO MACICO DE 1/2 VEZ COM LARGURA DE 30CM E PROFUNDIDADE DE 30CM - ANEXO H.S.-087 (A.P.) /M</t>
  </si>
  <si>
    <t>GRELHA EM FERRO REMOVIVEL, CONTORNO EM FERRO CANTONEIRA DE 7/8" X 1/8" E FERRO CHATO DE 3/4" X 1/8", ESPACADOS A CADA 1,00CM, COM PORTA GRELHA EM FERRO CANTONEIRA DE 1" X 3/16", MODULO DE (0,40 X 1,00)M, INCL. FUNDO ANTICORROSIVO - ANEXO HS-090 /M</t>
  </si>
  <si>
    <t>CANALETA EM ALVENARIA FECHADO COM LAJE DE CONCRETO - ANEXO H.S.-100 (A.P.) /M</t>
  </si>
  <si>
    <t>- 4" /M</t>
  </si>
  <si>
    <t>ESCAVACAO (MANUAL) DE VALAS, PARA ASSENTAMENTO DE TUBOS, COM DIAMETROS ATE 4" /M</t>
  </si>
  <si>
    <t>- 30,00 M /CJ</t>
  </si>
  <si>
    <t>CAIXA EM ALVENARIA PARA HIDRANTE DE PASSEIO, INCLUSIVE REQUADRO E TAMPA DE FERRO FUNDIDO COM INSCRICAO "INCENDIO" - ANEXO H.S.-112 (I) /UN</t>
  </si>
  <si>
    <t>REGISTRO TIPO GLOBO ANGULAR 45o, 2 1/2", BUCKA SPIERO, NLF, PIRABRONZE OU SIMILAR, INCLUSIVE TAMPAO CEGO E CORRENTE, DE LATAO, COM ADAPTADOR STORZ (ROSCA 2 1/2"X STORZ 2 1/2") /CJ</t>
  </si>
  <si>
    <t>REGISTRO TIPO GLOBO ANGULAR 45o 2 1/2", BUCKA SPIERO, NLF, PIRABRONZE OU SIMILAR, INCLUSIVE ADAPTADOR STORZ (ROSCA 2 1/2" X STORZ 1 1/2") /UN</t>
  </si>
  <si>
    <t>VALVULA DE RETENCAO VERTICAL, COM PORTINHOLA PARA SISTEMA HIDRAULICO DE INCENDIO, MARCA MIPEL, DOCOL OU SIMILAR, NO(S) DIAMETRO(S):- 2 1/2" /UN</t>
  </si>
  <si>
    <t>CHAVE DE FLUXO DE 1" CFP-92 DA MARCA EICA OU SIMILAR /UN</t>
  </si>
  <si>
    <t>CONJUNTO MOTO-BOMBA SCHNEIDER OU SIMILAR, BPI-92SJ/3,0 CV TR /UN</t>
  </si>
  <si>
    <t>CONJUNTO MOTO-BOMBA SCHNEIDER OU SIMILAR, BPI-21R/5,0 CV TR 220V /UN</t>
  </si>
  <si>
    <t>CONJUNTO MOTO-BOMBA SCHNEIDER OU SIMILAR, BPI-22R/7,5 CV TR 220V /UN</t>
  </si>
  <si>
    <t>CONJUNTO MOTO-BOMBA SCHNEIDER OU SIMILAR, BPI-22R/10 CV TR 220V /UN</t>
  </si>
  <si>
    <t>PLACA DE SINALIZACAO DE ALERTA, SIMBOLO TRIANGULAR, FUNDO AMARELO, PICTOGRAMA PRETO, FAIXA TRIANGULAR PRETA, EM PVC, 2MM ANTI-CHAMAS, NAS DIMENSOES (14X14)CM /UN</t>
  </si>
  <si>
    <t>PLACA DE SINALIZACAO DE PROIBICAO, SIMBOLO CIRCULAR, FUNDO BRANCO, PICTOGRAMA PRETO, FAIXA CIRCULAR E BARRA DIAMETRAL VERMELHA, EM PVC, 2MM ANTI-CHAMAS /UN</t>
  </si>
  <si>
    <t>PLACA DE SINALIZACAO DE ORIENTACAO E SALVAMENTO, SIMBOLO RETANGULAR, FUNDO VERDE, PICTOGRAMA FOTOLUMINESCENTE, EM PVC, 2MM ANTI-CHAMAS, NAS DIMENSOES (13X26)CM /UN</t>
  </si>
  <si>
    <t>PLACA DE EQUIPAMENTOS DE COMBATE A INCENDIO E ALARME, SIMBOLO QUADRADO, FUNDO VERMELHO, PICTOGRAMA FOTOLUMINESCENTE, EM PVC, 2MM ANTI-CHAMAS, NAS DIMENSOES (21X21)CM /UN</t>
  </si>
  <si>
    <t>PLACA DE INDICACAO CONTINUADA DE ROTAS DE FUGA "DIRECAO DE ROTA DE SAIDA", SIMBOLO RETANGULAR, FUNDO VERDE, PICTOGRAMA FOTOLUMINESCENTE, EM PVC, 2MM ANTI-CHAMAS, NAS DIMENSOES (7X20)CM /UN</t>
  </si>
  <si>
    <t>REVESTIMENTO DE PAREDES</t>
  </si>
  <si>
    <t>CHAPISCO PARA PAREDES EXTERNAS E INTERNAS COM ARGAMASSA DE CIMENTO E AREIA NO TRACO 1:3 /M2</t>
  </si>
  <si>
    <t>REVESTIMENTO DE PAREDE CERAMICO, PLACAS DE (30 X 60)CM, LINHA WHITE PLAIN, BORDA BOLD DA PORTINARI OU SIMILAR, ASSENTADO COM ARGAMASSA COLANTE EM PO (CIMENTCOLA, QUARTZOLIT OU SIMILAR), INCL. REJUNTE L FLEX DA PORTOCOL OU SIMILAR /M2</t>
  </si>
  <si>
    <t>SINAPI - 87273 - REVESTIMENTO CERAMICO PARA PAREDES INTERNAS COM PLACAS TIPO ESMALTADA EXTRA DE DIMENSOES 33X45 CM APLICADAS EM AMBIENTES DE AREA MAIOR QUE 5 M2 NA ALTURA INTEIRA DAS PAREDES. AF_06/2014 /M2</t>
  </si>
  <si>
    <t>SINAPI - 87242 - REVESTIMENTO CERAMICO PARA PAREDES EXTERNAS EM PASTILHAS DE PORCELANA 5 X 5 CM (PLACAS DE 30 X 30 CM), ALINHADAS A PRUMO, APLICADO EM PANOS COM VAOS. AF_06/2014 /M2</t>
  </si>
  <si>
    <t>REVESTIMENTO DE FORROS</t>
  </si>
  <si>
    <t>CHAPISCO PARA TETO COM ARGAMASSA DE CIMENTO E AREIA NO TRACO 1:3 /M2</t>
  </si>
  <si>
    <t>EMBOCO PARA FORRO, EMPREGANDO ARGAMASSA MISTA DE CIMENTO, CAL E AREIA NO TRACO 1:2:9, ESPESSURA DE 2 CM /M2</t>
  </si>
  <si>
    <t>SINAPI - 96117 - FORRO EM MADEIRA PINUS, PARA AMBIENTES COMERCIAIS, INCLUSIVE ESTRUTURA DE FIXACAO. AF_05/2017 /M2</t>
  </si>
  <si>
    <t>SINAPI - 96122 - ACABAMENTOS PARA FORRO (RODA-FORRO EM MADEIRA PINUS). AF_05/2017 /M</t>
  </si>
  <si>
    <t>SINAPI - 96113 - FORRO EM PLACAS DE GESSO, PARA AMBIENTES COMERCIAIS. AF_05/2017_P /M2</t>
  </si>
  <si>
    <t>SINAPI - 96114 - FORRO EM DRYWALL, PARA AMBIENTES COMERCIAIS, INCLUSIVE ESTRUTURA DE FIXACAO. AF_05/2017_P /M2</t>
  </si>
  <si>
    <t>MOLDURA DE GESSO (4X8)CM - FORNECIMENTO E INSTALACAO /M</t>
  </si>
  <si>
    <t>SINAPI - 96116 - FORRO EM REGUAS DE PVC, FRISADO, PARA AMBIENTES COMERCIAIS, INCLUSIVE ESTRUTURA DE FIXACAO. AF_05/2017_P /M2</t>
  </si>
  <si>
    <t>REVESTIMENTO DE PISOS</t>
  </si>
  <si>
    <t>APILOAMENTO DE SOLO, PARA RECEBIMENTO DE LASTRO, COM MACO DE 30 KG /M2</t>
  </si>
  <si>
    <t>CONTRAPISO EM CONCRETO FCK=15MPa, TRACO 1:3,4:3,5 (CIMENTO, AREIA MEDIA E BRITA 1), ESPESSURA DE 5CM /M2</t>
  </si>
  <si>
    <t>SINAPI - 87257 - REVESTIMENTO CERAMICO PARA PISO COM PLACAS TIPO ESMALTADA EXTRA DE DIMENSOES 60X60 CM APLICADA EM AMBIENTES DE AREA MAIOR QUE 10 M2. AF_06/2014 /M2</t>
  </si>
  <si>
    <t>SINAPI - 88650 - RODAPE CERAMICO DE 7CM DE ALTURA COM PLACAS TIPO ESMALTADA EXTRA DE DIMENSOES 60X60CM. AF_06/2014 /M</t>
  </si>
  <si>
    <t>- 3 CM /M2</t>
  </si>
  <si>
    <t>APLICACAO DE CERA INCOLOR LIQUIDA (BRILHO VAX OU SIMILAR), EM DUAS DEMAOS, SOBRE SUPERFICIE DE GRANILITE /M2</t>
  </si>
  <si>
    <t>APLICACAO DE RESINA ACRILICA (HIDRONORTH OU SIMILAR), EM DUAS DEMAOS, SOBRE SUPERFICIE DE GRANILITE /M2</t>
  </si>
  <si>
    <t>PEITORIL DE GRANILITE PRE-MOLDADO DE 15 CM DE LARGURA, ASSENTADOS COM ARGAMASSA DE CIMENTO E AREIA NO TRACO 1:4 /M</t>
  </si>
  <si>
    <t>SINAPI - 94994 - EXECUCAO DE PASSEIO (CALCADA) OU PISO DE CONCRETO COM CONCRETO MOLDADO IN LOCO, FEITO EM OBRA, ACABAMENTO CONVENCIONAL, ESPESSURA 8 CM, ARMADO. AF_07/2016 /M2</t>
  </si>
  <si>
    <t>SINAPI - 94997 - EXECUCAO DE PASSEIO (CALCADA) OU PISO DE CONCRETO COM CONCRETO MOLDADO IN LOCO, USINADO, ACABAMENTO CONVENCIONAL, ESPESSURA 10 CM, ARMADO. AF_07/2016 /M2</t>
  </si>
  <si>
    <t>SINAPI - 94990 - EXECUCAO DE PASSEIO (CALCADA) OU PISO DE CONCRETO COM CONCRETO MOLDADO IN LOCO, FEITO EM OBRA, ACABAMENTO CONVENCIONAL, NAO ARMADO. AF_07/2016 /M3</t>
  </si>
  <si>
    <t>PISO DE CONCRETO FCK=20 MPA, VIBRADO EM OBRA, CONTROLE B,  ESPESSURA 7CM, ARMADO, ACABAMENTO POLIDO COM ACABADORA DE SUPERFICIE, JUNTA SERRADA /M2</t>
  </si>
  <si>
    <t>PISO DE CONCRETO FCK=20 MPA, VIBRADO EM OBRA, CONTROLE B, ESPESSURA 10CM, ARMADO, ACABAMENTO POLIDO COM ACABADORA DE SUPERFICIE, JUNTA SERRADA /M2</t>
  </si>
  <si>
    <t>PEITORIL DE GRANITO CINZA ANDORINHA DE 15 CM DE LARGURA, ASSENTADO COM ARGAMASSA DE CIMENTO E AREIA MEDIA NO TRACO 1:3 /M</t>
  </si>
  <si>
    <t>RASPAGEM DE ASSOALHO DE MADEIRA, COM PALHA DE ACO, PARA REMOCAO DE ENCERAMENTOS /M2</t>
  </si>
  <si>
    <t>VIDROS</t>
  </si>
  <si>
    <t>SINAPI - 101164 - ALVENARIA DE VEDACAO COM BLOCO DE VIDRO, TIPO CANELADO, DE 8X19X19CM E ARGAMASSA DE ASSENTAMENTO COM PREPARO EM BETONEIRA. AF_05/2020 /M2</t>
  </si>
  <si>
    <t>SINAPI - 101163 - ALVENARIA DE VEDACAO COM BLOCO DE VIDRO VAZADO, TIPO VENEZIANA, DE 6X20X20CM E ARGAMASSA DE ASSENTAMENTO COM PREPARO EM BETONEIRA. AF_05/2020 /M2</t>
  </si>
  <si>
    <t>PINTURA</t>
  </si>
  <si>
    <t>PINTURA COM FUNDO PREPARADOR EM PAREDES E TETOS (SUPERFICIES VELHAS) EM 1(UMA) DEMAO /M2</t>
  </si>
  <si>
    <t>SINAPI - 88484 - APLICACAO DE FUNDO SELADOR ACRILICO EM TETO, UMA DEMAO. AF_06/2014 /M2</t>
  </si>
  <si>
    <t>SINAPI - 88485 - APLICACAO DE FUNDO SELADOR ACRILICO EM PAREDES, UMA DEMAO. AF_06/2014 /M2</t>
  </si>
  <si>
    <t>SINAPI - 88497 - APLICACAO E LIXAMENTO DE MASSA LATEX EM PAREDES, DUAS DEMAOS. AF_06/2014 /M2</t>
  </si>
  <si>
    <t>SINAPI - 88496 - APLICACAO E LIXAMENTO DE MASSA LATEX EM TETO, DUAS DEMAOS. AF_06/2014 /M2</t>
  </si>
  <si>
    <t>APLICACAO E LIXAMENTO DE MASSA ACRILICA EM PAREDES EM DUAS DEMAOS /M2</t>
  </si>
  <si>
    <t>SINAPI - 88489 - APLICACAO MANUAL DE PINTURA COM TINTA LATEX ACRILICA EM PAREDES, DUAS DEMAOS. AF_06/2014 /M2</t>
  </si>
  <si>
    <t>PINTURA LATEX ACRILICO EM PLACAS OU TELHAS DE FIBROCIMENTO /M2</t>
  </si>
  <si>
    <t>SINAPI - 100758 - PINTURA COM TINTA ALQUIDICA DE ACABAMENTO (ESMALTE SINTETICO ACETINADO) APLICADA A ROLO OU PINCEL SOBRE SUPERFICIES METALICAS (EXCETO PERFIL) EXECUTADO EM OBRA (02 DEMAOS). AF_01/2020 /M2</t>
  </si>
  <si>
    <t>PINTURA ESMALTE EM PAREDES EM 1(UMA) DEMAO /M2</t>
  </si>
  <si>
    <t>PINTURA ESMALTE EM PAREDES INTERNAS/EXTERNAS EM 2(DUAS) DEMAOS /M2</t>
  </si>
  <si>
    <t>SINAPI - 100762 - PINTURA COM TINTA ALQUIDICA DE ACABAMENTO (ESMALTE SINTETICO FOSCO) APLICADA A ROLO OU PINCEL SOBRE SUPERFICIES METALICAS (EXCETO PERFIL) EXECUTADO EM OBRA (02 DEMAOS). AF_01/2020 /M2</t>
  </si>
  <si>
    <t>PINTURA VERNIZ EM ESQUADRIAS DE MADEIRA EM 1(UMA) DEMAO /M2</t>
  </si>
  <si>
    <t>PINTURA VERNIZ EM FORRO DE MADEIRA EM 1(UMA) DEMAO /M2</t>
  </si>
  <si>
    <t>ASSENTO UNIVERSAL PARA BACIA SANITARIA, EM POLIPROPILENO LINHA EVOLUTION SOFT CLOSE DA TUPAN OU SIMILAR /UN</t>
  </si>
  <si>
    <t>SINAPI - 95472 - VASO SANITARIO SIFONADO CONVENCIONAL PARA PCD SEM FURO FRONTAL COM LOUCA BRANCA SEM ASSENTO, INCLUSO CONJUNTO DE LIGACAO PARA BACIA SANITARIA AJUSTAVEL - FORNECIMENTO E INSTALACAO. AF_01/2020 /UN</t>
  </si>
  <si>
    <t>LAVATORIO DE LOUCA BRANCA REF. L.510.17 COM COLUNA SUSPENSA REF. C.510.17, AMBOS DECA VOGUE PLUS OU SIMILAR PARA P.N.E., INCLUSIVE PERTENCES, COM VALVULA, SIFAO, ENGATES CROMADOS /UN</t>
  </si>
  <si>
    <t>ACABAMENTO PARA VALVULA DE DESCARGA PARA DEFICIENTE FISICO VD BENEFIT COD 00184906 DA DOCOL OU SIMILAR /UN</t>
  </si>
  <si>
    <t>LAVATORIO DE CANTO LOUCA BRANCA SUSPENSO *40 X 30* CM, FORNECIMENTO E INSTALACAO /UN</t>
  </si>
  <si>
    <t>BARRA DE APOIO RETA, EM ACO INOX POLIDO, COMPRIMENTO DE 40CM, DIAMETRO MINIMO DE 3CM /UN</t>
  </si>
  <si>
    <t>BARRA DE APOIO DE 25X25CM, EM ACO INOX POLIDO, DIAMETRO DE 3,8CM, CHAPA 18CM /UN</t>
  </si>
  <si>
    <t>SINAPI - 100865 - BARRA DE APOIO LATERAL ARTICULADA, COM TRAVA, EM ACO INOX POLIDO, FIXADA NA PAREDE - FORNECIMENTO E INSTALACAO. AF_01/2020 /UN</t>
  </si>
  <si>
    <t>SINAPI - 100863 - BARRA DE APOIO EM "L", EM ACO INOX POLIDO 70 X 70 CM, FIXADA NA PAREDE - FORNECIMENTO E INSTALACAO. AF_01/2020 /UN</t>
  </si>
  <si>
    <t>SINAPI - 100875 - BANCO ARTICULADO, EM ACO INOX, PARA PCD, FIXADO NA PAREDE - FORNECIMENTO E INSTALACAO. AF_01/2020 /UN</t>
  </si>
  <si>
    <t>PINTURA E DEMARCACAO NO PISO PARA SINALIZAR VAGA DE ESTACIONAMENTO, USO INTERNO OU EXTERNO, COM O SIMBOLO "CADEIRANTE", NA MEDIDA DE (1,20 X 1,20)M /UN</t>
  </si>
  <si>
    <t>PINTURA E DEMARCACAO NO PISO PARA SINALIZAR VAGA DE ESTACIONAMENTO, USO INTERNO OU EXTERNO, COM O SIMBOLO "IDOSO", NA MEDIDA DE (1,50 X 0,40)M /UN</t>
  </si>
  <si>
    <t>PINTURA E DEMARCACAO NO PISO PARA COMPLEMENTAR A VAGA DE ESTACIONAMENTO ACESSIVEL, NA MEDIDA DE (5,20 X 1,20)M /UN</t>
  </si>
  <si>
    <t>PISO TATIL, ALERTA EM PLACA CIMENTICIA 25X25X2,5CM, ASSENTADO COM ARGAMASSA TRACO 1:3 JUNTA 0,5M COM TRACO 1:4 /UN</t>
  </si>
  <si>
    <t>PISO TATIL, DIRECIONAL EM PLACA CIMENTICIA 25X25X2,5CM, ASSENTADO COM ARGAMASSA TRACO 1:3 JUNTA 0,5CM COM TRACO 1:4 /M</t>
  </si>
  <si>
    <t>PISO TATIL, ALERTA EM PLACA CIMENTICIA 40X40X2,5CM, ASSENTADO COM ARGAMASSA TRACO 1:3 JUNTA 0,5CM COM TRACO 1:4 /UN</t>
  </si>
  <si>
    <t>PISO TATIL, DIRECIONAL EM PLACA CIMENTICIA 40X40X2,5CM, ASSENTADO COM ARGAMASSA TRACO 1:3 JUNTA 0,5CM COM TRACO 1:4 /M</t>
  </si>
  <si>
    <t>PISO TATIL ALERTA EM PLACAS DE BORRACHAS SINTETICA FLEXIVEL DE 25 X 25 X 5MM, ASSENTADO SOBRE AREAS INTERNAS COLADO SOBRE PISO EXISTENTE /UN</t>
  </si>
  <si>
    <t>PISO TATIL DIRECIONAL EM PLACAS DE BORRACHA SINTETICA FLEXIVEL DE 25 X 25 X 5MM, ASSENTADO SOBRE AREAS INTERNAS COLADO SOBRE PISO EXISTENTE /M</t>
  </si>
  <si>
    <t>PISO TATIL ALERTA EM PLACAS DE BORRACHA SINTETICA FLEXIVEL DE 25 X 25 X 12MM, ASSENTADO SOBRE AREAS EXTERNAS, COM ARGAMASSA /UN</t>
  </si>
  <si>
    <t>PISO TATIL DIRECIONAL EM PLACAS DE BORRACHA SINTETICA FLEXIVEL DE 25 X 25 X 12MM, ASSENTADO SOBRE AREAS EXTERNAS, COM ARGAMASSA /M</t>
  </si>
  <si>
    <t>SINAPI - 98522 - ALAMBRADO EM MOUROES DE CONCRETO, COM TELA DE ARAME GALVANIZADO (INCLUSIVE MURETA EM CONCRETO). AF_05/2018 /M</t>
  </si>
  <si>
    <t>SINAPI - 96361 - PAREDE COM PLACAS DE GESSO ACARTONADO (DRYWALL), PARA USO INTERNO, COM DUAS FACES SIMPLES E ESTRUTURA METALICA COM GUIAS DUPLAS, COM VAOS. AF_06/2017_P /M2</t>
  </si>
  <si>
    <t>MAO DE OBRA PARA MONTAGEM DE DIVISORIA NAVAL /M2</t>
  </si>
  <si>
    <t>CERCA DE FECHAMENTO COM TELA E MURETA, INCLUSO CAIACAO - ANEXO A-121 /M</t>
  </si>
  <si>
    <t>SINAPI - 92393 - EXECUCAO DE PAVIMENTO EM PISO INTERTRAVADO, COM BLOCO SEXTAVADO DE 25 X 25 CM, ESPESSURA 6 CM. AF_12/2015 /M2</t>
  </si>
  <si>
    <t>SINAPI - 92397 - EXECUCAO DE PATIO/ESTACIONAMENTO EM PISO INTERTRAVADO, COM BLOCO RETANGULAR COR NATURAL DE 20 X 10 CM, ESPESSURA 6 CM. AF_12/2015 /M2</t>
  </si>
  <si>
    <t>SINAPI - 86934 - BANCADA DE MARMORE SINTETICO 120 X 60CM, COM CUBA INTEGRADA, INCLUSO SIFAO TIPO FLEXIVEL EM PVC, VALVULA EM PLASTICO CROMADO TIPO AMERICANA E TORNEIRA CROMADA LONGA, DE PAREDE, PADRAO POPULAR - FORNECIMENTO E INSTALACAO. AF_01/2020 /</t>
  </si>
  <si>
    <t>FRONTAO/ESPELHO EM GRANITO CINZA ANDORINHA COM H=10CM, ESP=2CM /M</t>
  </si>
  <si>
    <t>PLACA DE SINALIZACAO EM ACRILICO ATE 240 CM2 COM 10 LETRAS, PARA PORTAS /UN</t>
  </si>
  <si>
    <t>MASTRO TRIPLICE - ANEXO A-155 (S.C.) /UN</t>
  </si>
  <si>
    <t>ABRIGO PARA GAS, EM TIJOLO COMUM INTERTRAVADO E LAJE EM CONCRETO ARMADO, REVESTIDO E PINTADO MEDINDO:- (2,00 X 0,95)M, H=2,27M - PARA 2 CILINDROS DE 45KG /UN</t>
  </si>
  <si>
    <t>- (2,70 X 0,95)M, H=2,27M - PARA 4 CILINDROS DE 45KG /UN</t>
  </si>
  <si>
    <t>ALUGUEL CAMINHAO MUNCK, TIPO TOCO, MODELO 12/18 6M ATE 5T /DIA</t>
  </si>
  <si>
    <t>ALUGUEL CAMINHAO MUNCK, TIPO TOCO, MODELO 12/18 6M ATE 5T /H</t>
  </si>
  <si>
    <t>LOCACAO MENSAL DE ANDAIME TIPO FACHADEIRO, CONTENDO PLATAFORMA, SAPATAS AJUSTAVEIS, RODAPES, ESCADA MARINHEIRO E GUARDA CORPO, CONFORME AS NORMAS NBR 6494 E NR 18, INCLUSIVE PRIMEIRA MONTAGEM /M2</t>
  </si>
  <si>
    <t>GRADIL EM METALON, H=2,00M, INCLUSIVE BROCA DE 25CM (0,80M), PINTURA EM FUNDO ANTICORROSIVO (2 DEMAOS) E ESMALTE EM 2 DEMAOS /M</t>
  </si>
  <si>
    <t>GRADIL EM METALON, H=1,80M, INCLUSIVE BROCA DE 25CM (0,80M), PINTURA EM FUNDO ANTICORROSIVO (2 DEMAOS) E ESMALTE EM 2 DEMAOS - ANEXO A-061 (S.C.) /M</t>
  </si>
  <si>
    <t>GRADIL EM METALON SOBRE MURETA DE CONCRETO H=1,80M, SENDO H=1,30M DE GRADIL E MURETA H=0,50M, REVESTIDO E PINTADO COM FUNDO ANTICORROSIVO E ESMALTE SINTETICO EM 2 DEMAOS ANEXO A-062 (S.C.) /M</t>
  </si>
  <si>
    <t>GRADIL EM METALON SOBRE MURETA DE CONCRETO H=2,00M, SENDO H=1,50M DE GRADIL E MURETA H=0,50M, REVESTIDO E PINTADO COM FUNDO ANTICORROSIVO E ESMALTE SINTETICO EM 2 DEMAOS ANEXO A-062 (S.C.) /M</t>
  </si>
  <si>
    <t>PORTAO EM METALON - 1 FOLHA - PARA PEDESTRES, INCLUSIVE 2 BROCAS DE 25CM (0,80M), PINTURA EM FUNDO ANTICORROSIVO (2 DEMAOS) E ESMALTE EM 2 DEMAOS - ANEXO A-060 (S.C.) /M2</t>
  </si>
  <si>
    <t>PORTAO EM METALON - 2 FOLHAS - PARA VEICULOS, INCLUSIVE 2 BROCAS DE 25CM (0,80M), PINTURA EM FUNDO ANTICORROSIVO (2 DEMAOS) E ESMALTE EM 2 DEMAOS - ANEXO A-060 (S.C.) /M2</t>
  </si>
  <si>
    <t>GRADIL EM METALON, SOBRE MURETA DE ALVENARIA H=1,80M, SENDO H=1,30M DE GRADIL E MURETA H=0,50M, INCLUSIVE PINTURA C/FUNDO ANTICORROSIVO (2 DEMAOS), ESMALTE (2 DEMAOS) NO GRADIL, NA MURETA REVESTIMENTO, SELADOR E LATEX (2 DEMAOS), ANEXO A-062(S.C.) /M</t>
  </si>
  <si>
    <t>GRADIL EM METALON, SOBRE MURETA DE ALVENARIA H=2,00M, SENDO H=1,50M DE GRADIL E MURETA H=0,50M, INCLUSIVE PINTURA C/FUNDO ANTICORROSIVO (2 DEMAOS), ESMALTE (2 DEMAOS) NO GRADIL, NA MURETA REVESTIMENTO, SELADOR E LATEX (2 DEMAOS), ANEXO A-062(S.C.) /M</t>
  </si>
  <si>
    <t>URBANIZACAO</t>
  </si>
  <si>
    <t>SINAPI - 98510 - PLANTIO DE ARVORE ORNAMENTAL COM ALTURA DE MUDA MENOR OU IGUAL A 2,00 M. AF_05/2018 /UN</t>
  </si>
  <si>
    <t>SINAPI - 98511 - PLANTIO DE ARVORE ORNAMENTAL COM ALTURA DE MUDA MAIOR QUE 2,00 M E MENOR OU IGUAL A 4,00 M. AF_05/2018 /UN</t>
  </si>
  <si>
    <t>LIMPEZA</t>
  </si>
  <si>
    <t>LIMPEZA FINAL DA OBRA /M2</t>
  </si>
  <si>
    <t>LIMPEZA VIDROS COMUM /M2</t>
  </si>
  <si>
    <t>LIMPEZA DE LOUCAS E METAIS /UN</t>
  </si>
  <si>
    <t>LAVAGEM DE PISOS CERAMICOS /M2</t>
  </si>
  <si>
    <t>MAO DE OBRA:- SERVENTE COM ENCARGOS COMPLEMENTARES /H</t>
  </si>
  <si>
    <t>- JARDINEIRO COM ENCARGOS COMPLEMENTARES /H</t>
  </si>
  <si>
    <t>- AUXILIAR DE SERVICOS GERAIS COM ENCARGOS COMPLEMENTARES /H</t>
  </si>
  <si>
    <t>- BLASTER, DINAMITADOR OU CABO DE FOGO COM ENCARGOS COMPLEMENTARES /H</t>
  </si>
  <si>
    <t>- POCEIRO COM ENCARGOS COMPLEMENTARES /H</t>
  </si>
  <si>
    <t>- ARMADOR COM ENCARGOS COMPLEMENTARES /H</t>
  </si>
  <si>
    <t>- CARPINTEIRO DE FORMAS COM ENCARGOS COMPLEMENTARES /H</t>
  </si>
  <si>
    <t>- CALCETEIRO COM ENCARGOS COMPLEMENTARES /H</t>
  </si>
  <si>
    <t>- AZULEJISTA OU LADRILHISTA COM ENCARGOS COMPLEMENTARES /H</t>
  </si>
  <si>
    <t>- PEDREIRO COM ENCARGOS COMPLEMENTARES /H</t>
  </si>
  <si>
    <t>- TAQUEADOR OU TAQUEIRO COM ENCARGOS COMPLEMENTARES /H</t>
  </si>
  <si>
    <t>- TELHADISTA COM ENCARGOS COMPLEMENTARES /H</t>
  </si>
  <si>
    <t>- ELETRICISTA COM ENCARGOS COMPLEMENTARES /H</t>
  </si>
  <si>
    <t>- ENCANADOR COM ENCARGOS COMPLEMENTARES /H</t>
  </si>
  <si>
    <t>- PINTOR COM ENCARGOS COMPLEMENTARES /H</t>
  </si>
  <si>
    <t>SINAPI - 90781 - TOPOGRAFO COM ENCARGOS COMPLEMENTARES /H</t>
  </si>
  <si>
    <t>SINAPI - 90766 - ALMOXARIFE COM ENCARGOS COMPLEMENTARES /H</t>
  </si>
  <si>
    <t>SINAPI - 90767 - APONTADOR OU APROPRIADOR COM ENCARGOS COMPLEMENTARES /H</t>
  </si>
  <si>
    <t>SINAPI - 88253 - AUXILIAR DE TOPOGRAFO COM ENCARGOS COMPLEMENTARES /H</t>
  </si>
  <si>
    <t>SINAPI - 90776 - ENCARREGADO GERAL COM ENCARGOS COMPLEMENTARES /H</t>
  </si>
  <si>
    <t>SINAPI - 90777 - ENGENHEIRO CIVIL DE OBRA JUNIOR COM ENCARGOS COMPLEMENTARES /H</t>
  </si>
  <si>
    <t>SINAPI - 90778 - ENGENHEIRO CIVIL DE OBRA PLENO COM ENCARGOS COMPLEMENTARES /H</t>
  </si>
  <si>
    <t>SINAPI - 90779 - ENGENHEIRO CIVIL DE OBRA SENIOR COM ENCARGOS COMPLEMENTARES /H</t>
  </si>
  <si>
    <t>SINAPI - 90780 - MESTRE DE OBRAS COM ENCARGOS COMPLEMENTARES /H</t>
  </si>
  <si>
    <t>SINAPI - 88296 - OPERADOR DE GUINDASTE COM ENCARGHOS COMPLEMENTARES /H</t>
  </si>
  <si>
    <t>SINAPI - 88326 - VIGIA NOTURNO COM ENCARGOS COMPLEMENTARES /H</t>
  </si>
  <si>
    <t>OBRA(S) PADRAO(OES):- ESCOLA (12 SALAS DE AULA) /M2</t>
  </si>
  <si>
    <t>TOTAL</t>
  </si>
  <si>
    <t>M2</t>
  </si>
  <si>
    <t>H</t>
  </si>
  <si>
    <t>UN</t>
  </si>
  <si>
    <t>M</t>
  </si>
  <si>
    <t>M3</t>
  </si>
  <si>
    <t>KG</t>
  </si>
  <si>
    <t>M3XKM</t>
  </si>
  <si>
    <t>MES</t>
  </si>
  <si>
    <t>SERVICOS EM TERRA - MANUAL</t>
  </si>
  <si>
    <t>SERVICOS EM TERRA -MECANIZADO</t>
  </si>
  <si>
    <t>ESTRUTURA DE CONCRETO -FORMAS</t>
  </si>
  <si>
    <t>ESTRUTURA DE CONCRETO -CONCRETO</t>
  </si>
  <si>
    <t>IMPERNEABILIZACAO</t>
  </si>
  <si>
    <t>ESQUADRIAS E FERRAGENS - DE MADEIRA</t>
  </si>
  <si>
    <t>ESQUADRIAS E FERRAGENS - DE FERRO</t>
  </si>
  <si>
    <t>ESQUADRIAS E FERRAGENS - FERRAGENS</t>
  </si>
  <si>
    <t>ESQUADRIAS E FERRAGENS - ALUMINIO E INOX</t>
  </si>
  <si>
    <t>INSTALAÇOES ELETRICAS - LUMINARIAS E ACESSORIOS</t>
  </si>
  <si>
    <t>INSTALAÇOES ELETRICAS - INTERRUPTORES E TOMADAS</t>
  </si>
  <si>
    <t>INSTALAÇOES ELETRICAS - FIOS E CABOS DE COBRE</t>
  </si>
  <si>
    <t>INSTALAÇOES ELETRICAS - ELETRODUTOS</t>
  </si>
  <si>
    <t>INSTALAÇOES ELETRICAS - QUADROS, DISJUNTORES E CAIXA</t>
  </si>
  <si>
    <t>INSTALAÇOES ELETRICAS - PARA-RAIO</t>
  </si>
  <si>
    <t>INSTALAÇOES ELETRICAS - DIVERSOS</t>
  </si>
  <si>
    <t>INSTALAÇOES ELETRICAS - SUBSTACAO E ACESSORIOS</t>
  </si>
  <si>
    <t>INSTALAÇOES ELETRICAS - PADRAO E ACESSORIOS</t>
  </si>
  <si>
    <t>INSTALAÇOES HIDRO-SANITARIAS E AGUAS PLUVIAIS - AGUA FRIA</t>
  </si>
  <si>
    <t>INSTALAÇOES HIDRO-SANITARIAS E AGUAS PLUVIAIS - LOUCAS</t>
  </si>
  <si>
    <t>INSTALAÇOES HIDRO-SANITARIAS E AGUAS PLUVIAIS - TORNEIRAS E REGISTROS</t>
  </si>
  <si>
    <t>INSTALAÇOES HIDRO-SANITARIAS E AGUAS PLUVIAIS - DIVERSOS</t>
  </si>
  <si>
    <t>INSTALAÇOES HIDRO-SANITARIAS E AGUAS PLUVIAIS - ESGOTO</t>
  </si>
  <si>
    <t>INSTALAÇOES HIDRO-SANITARIAS E AGUAS PLUVIAIS -AGUAS PLUVIAIS</t>
  </si>
  <si>
    <t>INSTALAÇOESPREVENTIVAS DE INCENDIO</t>
  </si>
  <si>
    <t>ACESSIBILIDADE - LOUCAS</t>
  </si>
  <si>
    <t>ACESSIBILIDADE -ACESSORIOS</t>
  </si>
  <si>
    <t>SERVIÇOS COMPLEMENTARES</t>
  </si>
  <si>
    <t>ADMINISTRAÇÃO LOCAL</t>
  </si>
  <si>
    <t>SERVIÇOS INICIAIS</t>
  </si>
  <si>
    <t>AGESUL DESONERADO</t>
  </si>
  <si>
    <t>AGESUL ONERADO</t>
  </si>
  <si>
    <t>ESTRUTURA DE CONCRETO -FERRAGEM</t>
  </si>
  <si>
    <t>ACESSIBILIDADE -REVESTIMENTO DE PISO</t>
  </si>
  <si>
    <t>5678</t>
  </si>
  <si>
    <t>RETROESCAVADEIRA SOBRE RODAS COM CARREGADEIRA, TRAÇÃO 4X4, POTÊNCIA LÍQ. 88 HP, CAÇAMBA CARREG. CAP. MÍN. 1 M3, CAÇAMBA RETRO CAP. 0,26 M3, PESO OPERACIONAL MÍN. 6.674 KG, PROFUNDIDADE ESCAVAÇÃO MÁX. 4,37 M - CHP DIURNO. AF_06/2014</t>
  </si>
  <si>
    <t>CHP</t>
  </si>
  <si>
    <t>5679</t>
  </si>
  <si>
    <t>RETROESCAVADEIRA SOBRE RODAS COM CARREGADEIRA, TRAÇÃO 4X4, POTÊNCIA LÍQ. 88 HP, CAÇAMBA CARREG. CAP. MÍN. 1 M3, CAÇAMBA RETRO CAP. 0,26 M3, PESO OPERACIONAL MÍN. 6.674 KG, PROFUNDIDADE ESCAVAÇÃO MÁX. 4,37 M - CHI DIURNO. AF_06/2014</t>
  </si>
  <si>
    <t>CHI</t>
  </si>
  <si>
    <t>88246</t>
  </si>
  <si>
    <t>ASSENTADOR DE TUBOS COM ENCARGOS COMPLEMENTARES</t>
  </si>
  <si>
    <t>88316</t>
  </si>
  <si>
    <t>SERVENTE COM ENCARGOS COMPLEMENTARES</t>
  </si>
  <si>
    <t>5631</t>
  </si>
  <si>
    <t>ESCAVADEIRA HIDRÁULICA SOBRE ESTEIRAS, CAÇAMBA 0,80 M3, PESO OPERACIONAL 17 T, POTENCIA BRUTA 111 HP - CHP DIURNO. AF_06/2014</t>
  </si>
  <si>
    <t>5632</t>
  </si>
  <si>
    <t>ESCAVADEIRA HIDRÁULICA SOBRE ESTEIRAS, CAÇAMBA 0,80 M3, PESO OPERACIONAL 17 T, POTENCIA BRUTA 111 HP - CHI DIURNO. AF_06/2014</t>
  </si>
  <si>
    <t>88317</t>
  </si>
  <si>
    <t>SOLDADOR COM ENCARGOS COMPLEMENTARES</t>
  </si>
  <si>
    <t>88907</t>
  </si>
  <si>
    <t>ESCAVADEIRA HIDRÁULICA SOBRE ESTEIRAS, CAÇAMBA 1,20 M3, PESO OPERACIONAL 21 T, POTÊNCIA BRUTA 155 HP - CHP DIURNO. AF_06/2014</t>
  </si>
  <si>
    <t>88908</t>
  </si>
  <si>
    <t>ESCAVADEIRA HIDRÁULICA SOBRE ESTEIRAS, CAÇAMBA 1,20 M3, PESO OPERACIONAL 21 T, POTÊNCIA BRUTA 155 HP - CHI DIURNO. AF_06/2014</t>
  </si>
  <si>
    <t>88629</t>
  </si>
  <si>
    <t>ARGAMASSA TRAÇO 1:3 (EM VOLUME DE CIMENTO E AREIA MÉDIA ÚMIDA), PREPARO MANUAL. AF_08/2019</t>
  </si>
  <si>
    <t>88277</t>
  </si>
  <si>
    <t>MONTADOR (TUBO AÇO/EQUIPAMENTOS) COM ENCARGOS COMPLEMENTARES</t>
  </si>
  <si>
    <t>86888</t>
  </si>
  <si>
    <t>VASO SANITÁRIO SIFONADO COM CAIXA ACOPLADA LOUÇA BRANCA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</si>
  <si>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</si>
  <si>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</si>
  <si>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</si>
  <si>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</si>
  <si>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87548</t>
  </si>
  <si>
    <t>MASSA ÚNICA, PARA RECEBIMENTO DE PINTURA, EM ARGAMASSA TRAÇO 1:2:8, PREPARO MANUAL, APLICADA MANUALMENTE EM FACES INTERNAS DE PAREDES, ESPESSURA DE 10MM, COM EXECUÇÃO DE TALISCAS. AF_06/2014</t>
  </si>
  <si>
    <t>87777</t>
  </si>
  <si>
    <t>EMBOÇO OU MASSA ÚNICA EM ARGAMASSA TRAÇO 1:2:8, PREPARO MANUAL, APLICADA MANUALMENTE EM PANOS DE FACHADA COM PRESENÇA DE VÃOS, ESPESSURA DE 25 MM. AF_06/2014</t>
  </si>
  <si>
    <t>87877</t>
  </si>
  <si>
    <t>CHAPISCO APLICADO EM ALVENARIAS E ESTRUTURAS DE CONCRETO INTERNAS, COM ROLO PARA TEXTURA ACRÍLICA.  ARGAMASSA INDUSTRIALIZADA COM PREPARO EM MISTURADOR 300 KG. AF_06/2014</t>
  </si>
  <si>
    <t>87903</t>
  </si>
  <si>
    <t>CHAPISCO APLICADO EM ALVENARIA (COM PRESENÇA DE VÃOS) E ESTRUTURAS DE CONCRETO DE FACHADA, COM ROLO PARA TEXTURA ACRÍLICA.  ARGAMASSA INDUSTRIALIZADA COM PREPARO EM MISTURADOR 300 KG. AF_06/2014</t>
  </si>
  <si>
    <t>89171</t>
  </si>
  <si>
    <t>89173</t>
  </si>
  <si>
    <t>(COMPOSIÇÃO REPRESENTATIVA) DO SERVIÇO DE EMBOÇO/MASSA ÚNICA, APLICADO MANUALMENTE, TRAÇO 1:2:8, EM BETONEIRA DE 400L, PAREDES INTERNAS, COM EXECUÇÃO DE TALISCAS, EDIFICAÇÃO HABITACIONAL UNIFAMILIAR (CASAS) E EDIFICAÇÃO PÚBLICA PADRÃO. AF_12/2014</t>
  </si>
  <si>
    <t>89482</t>
  </si>
  <si>
    <t>CAIXA SIFONADA, PVC, DN 100 X 100 X 50 MM, FORNECIDA E INSTALADA EM RAMAIS DE ENCAMINHAMENTO DE ÁGUA PLUVIAL.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</si>
  <si>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</si>
  <si>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</si>
  <si>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</si>
  <si>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</si>
  <si>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89714</t>
  </si>
  <si>
    <t>TUBO PVC, SERIE NORMAL, ESGOTO PREDIAL, DN 100 MM, FORNECIDO E INSTALADO EM RAMAL DE DESCARGA OU RAMAL DE ESGOTO SANITÁRIO. AF_12/2014</t>
  </si>
  <si>
    <t>89724</t>
  </si>
  <si>
    <t>JOELHO 90 GRAUS, PVC, SERIE NORMAL, ESGOTO PREDIAL, DN 40 MM, JUNTA SOLDÁVEL, FORNECIDO E INSTALADO EM RAMAL DE DESCARGA OU RAMAL DE ESGOTO SANITÁRIO. AF_12/2014</t>
  </si>
  <si>
    <t>89726</t>
  </si>
  <si>
    <t>JOELHO 45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</si>
  <si>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</si>
  <si>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</si>
  <si>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89748</t>
  </si>
  <si>
    <t>CURVA CURTA 90 GRAUS, PVC, SERIE NORMAL, ESGOTO PREDIAL, DN 100 MM, JUNTA ELÁSTICA, FORNECIDO E INSTALADO EM RAMAL DE DESCARGA OU RAMAL DE ESGOTO SANITÁRIO. AF_12/2014</t>
  </si>
  <si>
    <t>89784</t>
  </si>
  <si>
    <t>TE, PVC, SERIE NORMAL, ESGOTO PREDIAL, DN 50 X 50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</si>
  <si>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</si>
  <si>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</si>
  <si>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89957</t>
  </si>
  <si>
    <t>PONTO DE CONSUMO TERMINAL DE ÁGUA FRIA (SUBRAMAL) COM TUBULAÇÃO DE PVC, DN 25 MM, INSTALADO EM RAMAL DE ÁGUA, INCLUSOS RASGO E CHUMBAMENTO EM ALVENARIA. AF_12/2014</t>
  </si>
  <si>
    <t>90443</t>
  </si>
  <si>
    <t>RASGO EM ALVENARIA PARA RAMAIS/ DISTRIBUIÇÃO COM DIAMETROS MENORES OU IGUAIS A 40 MM. AF_05/2015</t>
  </si>
  <si>
    <t>90447</t>
  </si>
  <si>
    <t>RASGO EM ALVENARIA PARA ELETRODUTOS COM DIAMETROS MENORES OU IGUAIS A 40 MM. AF_05/2015</t>
  </si>
  <si>
    <t>90456</t>
  </si>
  <si>
    <t>QUEBRA EM ALVENARIA PARA INSTALAÇÃO DE CAIXA DE TOMADA (4X4 OU 4X2). AF_05/2015</t>
  </si>
  <si>
    <t>90457</t>
  </si>
  <si>
    <t>QUEBRA EM ALVENARIA PARA INSTALAÇÃO DE QUADRO DISTRIBUIÇÃO PEQUENO (19X25 CM). AF_05/2015</t>
  </si>
  <si>
    <t>90466</t>
  </si>
  <si>
    <t>CHUMBAMENTO LINEAR EM ALVENARIA PARA RAMAIS/DISTRIBUIÇÃO COM DIÂMETROS MENORES OU IGUAIS A 40 MM. AF_05/2015</t>
  </si>
  <si>
    <t>90820</t>
  </si>
  <si>
    <t>PORTA DE MADEIRA PARA PINTURA, SEMI-OCA (LEVE OU MÉDIA), 60X210CM, ESPESSURA DE 3,5CM, INCLUSO DOBRADIÇAS - FORNECIMENTO E INSTALAÇÃO. AF_12/2019</t>
  </si>
  <si>
    <t>90822</t>
  </si>
  <si>
    <t>PORTA DE MADEIRA PARA PINTURA, SEMI-OCA (LEVE OU MÉDIA), 80X210CM, ESPESSURA DE 3,5CM, INCLUSO DOBRADIÇAS - FORNECIMENTO E INSTALAÇÃO. AF_12/2019</t>
  </si>
  <si>
    <t>91170</t>
  </si>
  <si>
    <t>FIXAÇÃO DE TUBOS HORIZONTAIS DE PVC, CPVC OU COBRE DIÂMETROS MENORES OU IGUAIS A 40 MM OU ELETROCALHAS ATÉ 150MM DE LARGURA, COM ABRAÇADEIRA METÁLICA RÍGIDA TIPO D 1/2, FIXADA EM PERFILADO EM LAJE. AF_05/2015</t>
  </si>
  <si>
    <t>91341</t>
  </si>
  <si>
    <t>PORTA EM ALUMÍNIO DE ABRIR TIPO VENEZIANA COM GUARNIÇÃO, FIXAÇÃO COM PARAFUSOS - FORNECIMENTO E INSTALAÇÃO. AF_12/2019</t>
  </si>
  <si>
    <t>91831</t>
  </si>
  <si>
    <t>ELETRODUTO FLEXÍVEL CORRUGADO, PVC, DN 20 MM (1/2"), PARA CIRCUITOS TERMINAIS, INSTALADO EM FORRO - FORNECIMENTO E INSTALAÇÃO. AF_12/2015</t>
  </si>
  <si>
    <t>91852</t>
  </si>
  <si>
    <t>ELETRODUTO FLEXÍVEL CORRUGADO, PVC, DN 20 MM (1/2"), PARA CIRCUITOS TERMINAIS, INSTALADO EM PAREDE - FORNECIMENTO E INSTALAÇÃO. AF_12/2015</t>
  </si>
  <si>
    <t>91924</t>
  </si>
  <si>
    <t>CABO DE COBRE FLEXÍVEL ISOLADO, 1,5 MM², ANTI-CHAMA 450/750 V, PARA CIRCUITOS TERMINAIS - FORNECIMENTO E INSTALAÇÃO. AF_12/2015</t>
  </si>
  <si>
    <t>91926</t>
  </si>
  <si>
    <t>CABO DE COBRE FLEXÍVEL ISOLADO, 2,5 MM², ANTI-CHAMA 450/750 V, PARA CIRCUITOS TERMINAIS - FORNECIMENTO E INSTALAÇÃO. AF_12/2015</t>
  </si>
  <si>
    <t>91928</t>
  </si>
  <si>
    <t>CABO DE COBRE FLEXÍVEL ISOLADO, 4 MM², ANTI-CHAMA 450/750 V, PARA CIRCUITOS TERMINAIS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</si>
  <si>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</si>
  <si>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</si>
  <si>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</si>
  <si>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</si>
  <si>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</si>
  <si>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</si>
  <si>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</si>
  <si>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</si>
  <si>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91945</t>
  </si>
  <si>
    <t>SUPORTE PARAFUSADO COM PLACA DE ENCAIXE 4" X 2" ALTO (2,00 M DO PISO) PARA PONTO ELÉTRICO - FORNECIMENTO E INSTALAÇÃO. AF_12/2015</t>
  </si>
  <si>
    <t>92000</t>
  </si>
  <si>
    <t>TOMADA BAIXA DE EMBUTIR (1 MÓDULO), 2P+T 10 A, INCLUINDO SUPORTE E PLACA - FORNECIMENTO E INSTALAÇÃO. AF_12/2015</t>
  </si>
  <si>
    <t>92008</t>
  </si>
  <si>
    <t>TOMADA BAIXA DE EMBUTIR (2 MÓDULOS), 2P+T 10 A, INCLUINDO SUPORTE E PLACA - FORNECIMENTO E INSTALAÇÃO. AF_12/2015</t>
  </si>
  <si>
    <t>92023</t>
  </si>
  <si>
    <t>INTERRUPTOR SIMPLES (1 MÓDULO) COM 1 TOMADA DE EMBUTIR 2P+T 10 A,  INCLUINDO SUPORTE E PLACA - FORNECIMENTO E INSTALAÇÃO. AF_12/2015</t>
  </si>
  <si>
    <t>92543</t>
  </si>
  <si>
    <t>TRAMA DE MADEIRA COMPOSTA POR TERÇAS PARA TELHADOS DE ATÉ 2 ÁGUAS PARA TELHA ONDULADA DE FIBROCIMENTO, METÁLICA, PLÁSTICA OU TERMOACÚSTICA, INCLUSO TRANSPORTE VERTICAL. AF_07/2019</t>
  </si>
  <si>
    <t>92981</t>
  </si>
  <si>
    <t>CABO DE COBRE FLEXÍVEL ISOLADO, 16 MM², ANTI-CHAMA 450/750 V, PARA DISTRIBUIÇÃO - FORNECIMENTO E INSTALAÇÃO. AF_12/2015</t>
  </si>
  <si>
    <t>93205</t>
  </si>
  <si>
    <t>CINTA DE AMARRAÇÃO DE ALVENARIA MOLDADA IN LOCO COM UTILIZAÇÃO DE BLOCOS CANALETA. AF_03/2016</t>
  </si>
  <si>
    <t>93358</t>
  </si>
  <si>
    <t>94210</t>
  </si>
  <si>
    <t>TELHAMENTO COM TELHA ONDULADA DE FIBROCIMENTO E = 6 MM, COM RECOBRIMENTO LATERAL DE 1 1/4 DE ONDA PARA TELHADO COM INCLINAÇÃO MÁXIMA DE 10°, COM ATÉ 2 ÁGUAS, INCLUSO IÇAMENTO. AF_07/2019</t>
  </si>
  <si>
    <t>94559</t>
  </si>
  <si>
    <t>JANELA DE AÇO TIPO BASCULANTE PARA VIDROS, COM BATENTE, FERRAGENS E PINTURA ANTICORROSIVA. EXCLUSIVE VIDROS, ACABAMENTO, ALIZAR E CONTRAMARCO. FORNECIMENTO E INSTALAÇÃO. AF_12/2019</t>
  </si>
  <si>
    <t>95240</t>
  </si>
  <si>
    <t>95241</t>
  </si>
  <si>
    <t>96985</t>
  </si>
  <si>
    <t>HASTE DE ATERRAMENTO 5/8  PARA SPDA - FORNECIMENTO E INSTALAÇÃO. AF_12/2017</t>
  </si>
  <si>
    <t>96995</t>
  </si>
  <si>
    <t>REATERRO MANUAL APILOADO COM SOQUETE. AF_10/2017</t>
  </si>
  <si>
    <t>97586</t>
  </si>
  <si>
    <t>97593</t>
  </si>
  <si>
    <t>97611</t>
  </si>
  <si>
    <t>97612</t>
  </si>
  <si>
    <t>97886</t>
  </si>
  <si>
    <t>97906</t>
  </si>
  <si>
    <t>98283</t>
  </si>
  <si>
    <t>CABO TELEFÔNICO CCI-50 4 PARES, SEM BLINDAGEM, INSTALADO EM DISTRIBUIÇÃO DE EDIFICAÇÃO RESIDENCIAL - FORNECIMENTO E INSTALAÇÃO. AF_11/2019</t>
  </si>
  <si>
    <t>100556</t>
  </si>
  <si>
    <t>CAIXA DE PASSAGEM PARA TELEFONE 15X15X10CM (SOBREPOR), FORNECIMENTO E INSTALACAO. AF_11/2019</t>
  </si>
  <si>
    <t>100665</t>
  </si>
  <si>
    <t>JANELA DE MADEIRA - CEDRINHO/ANGELIM OU EQUIVALENTE DA REGIÃO - DE ABRIR COM 4 FOLHAS (2 VENEZIANAS E 2 GUILHOTINAS PARA VIDRO), COM BATENTE, ALIZAR E FERRAGENS. EXCLUSIVE VIDROS, ACABAMENTO E CONTRAMARCO. FORNECIMENTO E INSTALAÇÃO. AF_12/2019</t>
  </si>
  <si>
    <t>91173</t>
  </si>
  <si>
    <t>FIXAÇÃO DE TUBOS VERTICAIS DE PPR DIÂMETROS MENORES OU IGUAIS A 40 MM COM ABRAÇADEIRA METÁLICA RÍGIDA TIPO D 1/2", FIXADA EM PERFILADO EM ALVENARIA. AF_05/2015</t>
  </si>
  <si>
    <t>91862</t>
  </si>
  <si>
    <t>ELETRODUTO RÍGIDO ROSCÁVEL, PVC, DN 20 MM (1/2"), PARA CIRCUITOS TERMINAIS, INSTALADO EM FORRO - FORNECIMENTO E INSTALAÇÃO. AF_12/2015</t>
  </si>
  <si>
    <t>91870</t>
  </si>
  <si>
    <t>ELETRODUTO RÍGIDO ROSCÁVEL, PVC, DN 20 MM (1/2"), PARA CIRCUITOS TERMINAIS, INSTALADO EM PAREDE - FORNECIMENTO E INSTALAÇÃO. AF_12/2015</t>
  </si>
  <si>
    <t>91911</t>
  </si>
  <si>
    <t>CURVA 90 GRAUS PARA ELETRODUTO, PVC, ROSCÁVEL, DN 20 MM (1/2"), PARA CIRCUITOS TERMINAIS, INSTALADA EM PAREDE - FORNECIMENTO E INSTALAÇÃO. AF_12/2015</t>
  </si>
  <si>
    <t>95805</t>
  </si>
  <si>
    <t>CONDULETE DE PVC, TIPO B, PARA ELETRODUTO DE PVC SOLDÁVEL DN 25 MM (3/4''), APARENTE - FORNECIMENTO E INSTALAÇÃO. AF_11/2016</t>
  </si>
  <si>
    <t>95811</t>
  </si>
  <si>
    <t>CONDULETE DE PVC, TIPO LB, PARA ELETRODUTO DE PVC SOLDÁVEL DN 25 MM (3/4''), APARENTE - FORNECIMENTO E INSTALAÇÃO. AF_11/2016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</si>
  <si>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</si>
  <si>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</si>
  <si>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</si>
  <si>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</si>
  <si>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</si>
  <si>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</si>
  <si>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</si>
  <si>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</si>
  <si>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</si>
  <si>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</si>
  <si>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</si>
  <si>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</si>
  <si>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</si>
  <si>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</si>
  <si>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</si>
  <si>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</si>
  <si>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88262</t>
  </si>
  <si>
    <t>CARPINTEIRO DE FORMAS COM ENCARGOS COMPLEMENTARES</t>
  </si>
  <si>
    <t>92025</t>
  </si>
  <si>
    <t>INTERRUPTOR SIMPLES (1 MÓDULO) COM 2 TOMADAS DE EMBUTIR 2P+T 10 A,  INCLUINDO SUPORTE E PLACA - FORNECIMENTO E INSTALAÇÃO. AF_12/2015</t>
  </si>
  <si>
    <t>87794</t>
  </si>
  <si>
    <t>EMBOÇO OU MASSA ÚNICA EM ARGAMASSA TRAÇO 1:2:8, PREPARO MANUAL, APLICADA MANUALMENTE EM PANOS CEGOS DE FACHADA (SEM PRESENÇA DE VÃOS), ESPESSURA DE 25 MM. AF_06/2014</t>
  </si>
  <si>
    <t>87892</t>
  </si>
  <si>
    <t>CHAPISCO APLICADO EM ALVENARIA (SEM PRESENÇA DE VÃOS) E ESTRUTURAS DE CONCRETO DE FACHADA, COM ROLO PARA TEXTURA ACRÍLICA.  ARGAMASSA INDUSTRIALIZADA COM PREPARO EM MISTURADOR 300 KG. AF_06/2014</t>
  </si>
  <si>
    <t>98102</t>
  </si>
  <si>
    <t>89709</t>
  </si>
  <si>
    <t>RALO SIFONADO, PVC, DN 100 X 40 MM, JUNTA SOLDÁVEL, FORNECIDO E INSTALADO EM RAMAL DE DESCARGA OU EM RAMAL DE ESGOTO SANITÁRIO. AF_12/2014</t>
  </si>
  <si>
    <t>89970</t>
  </si>
  <si>
    <t>KIT DE REGISTRO DE PRESSÃO BRUTO DE LATÃO ¾", INCLUSIVE CONEXÕES, ROSCÁVEL, INSTALADO EM RAMAL DE ÁGUA FRIA - FORNECIMENTO E INSTALAÇÃO. AF_12/2014</t>
  </si>
  <si>
    <t>91305</t>
  </si>
  <si>
    <t>FECHADURA DE EMBUTIR PARA PORTA DE BANHEIRO, COMPLETA, ACABAMENTO PADRÃO POPULAR, INCLUSO EXECUÇÃO DE FURO - FORNECIMENTO E INSTALAÇÃO. AF_12/2019</t>
  </si>
  <si>
    <t>91863</t>
  </si>
  <si>
    <t>ELETRODUTO RÍGIDO ROSCÁVEL, PVC, DN 25 MM (3/4"), PARA CIRCUITOS TERMINAIS, INSTALADO EM FORRO - FORNECIMENTO E INSTALAÇÃO. AF_12/2015</t>
  </si>
  <si>
    <t>91871</t>
  </si>
  <si>
    <t>ELETRODUTO RÍGIDO ROSCÁVEL, PVC, DN 25 MM (3/4"), PARA CIRCUITOS TERMINAIS, INSTALADO EM PAREDE - FORNECIMENTO E INSTALAÇÃO. AF_12/2015</t>
  </si>
  <si>
    <t>91875</t>
  </si>
  <si>
    <t>LUVA PARA ELETRODUTO, PVC, ROSCÁVEL, DN 25 MM (3/4"), PARA CIRCUITOS TERMINAIS, INSTALADA EM FORRO - FORNECIMENTO E INSTALAÇÃO. AF_12/2015</t>
  </si>
  <si>
    <t>91882</t>
  </si>
  <si>
    <t>LUVA PARA ELETRODUTO, PVC, ROSCÁVEL, DN 20 MM (1/2"), PARA CIRCUITOS TERMINAIS, INSTALADA EM PAREDE - FORNECIMENTO E INSTALAÇÃO. AF_12/2015</t>
  </si>
  <si>
    <t>91890</t>
  </si>
  <si>
    <t>CURVA 90 GRAUS PARA ELETRODUTO, PVC, ROSCÁVEL, DN 25 MM (3/4"), PARA CIRCUITOS TERMINAIS, INSTALADA EM FORRO - FORNECIMENTO E INSTALAÇÃO. AF_12/2015</t>
  </si>
  <si>
    <t>91959</t>
  </si>
  <si>
    <t>INTERRUPTOR SIMPLES (2 MÓDULOS), 10A/250V, INCLUINDO SUPORTE E PLACA - FORNECIMENTO E INSTALAÇÃO. AF_12/2015</t>
  </si>
  <si>
    <t>91967</t>
  </si>
  <si>
    <t>INTERRUPTOR SIMPLES (3 MÓDULOS), 10A/250V, INCLUINDO SUPORTE E PLACA - FORNECIMENTO E INSTALAÇÃO. AF_12/2015</t>
  </si>
  <si>
    <t>98679</t>
  </si>
  <si>
    <t>100860</t>
  </si>
  <si>
    <t>CHUVEIRO ELÉTRICO COMUM CORPO PLÁSTICO, TIPO DUCHA  FORNECIMENTO E INSTALAÇÃO. AF_01/2020</t>
  </si>
  <si>
    <t>91834</t>
  </si>
  <si>
    <t>ELETRODUTO FLEXÍVEL CORRUGADO, PVC, DN 25 MM (3/4"), PARA CIRCUITOS TERMINAIS, INSTALADO EM FORRO - FORNECIMENTO E INSTALAÇÃO. AF_12/2015</t>
  </si>
  <si>
    <t>91854</t>
  </si>
  <si>
    <t>ELETRODUTO FLEXÍVEL CORRUGADO, PVC, DN 25 MM (3/4"), PARA CIRCUITOS TERMINAIS, INSTALADO EM PAREDE - FORNECIMENTO E INSTALAÇÃO. AF_12/2015</t>
  </si>
  <si>
    <t>89408</t>
  </si>
  <si>
    <t>JOELHO 90 GRAUS, PVC, SOLDÁVEL, DN 25MM, INSTALADO EM RAMAL DE DISTRIBUIÇÃO DE ÁGUA - FORNECIMENTO E INSTALAÇÃO. AF_12/2014</t>
  </si>
  <si>
    <t>89972</t>
  </si>
  <si>
    <t>KIT DE REGISTRO DE GAVETA BRUTO DE LATÃO ¾", INCLUSIVE CONEXÕES, ROSCÁVEL, INSTALADO EM RAMAL DE ÁGUA FRIA - FORNECIMENTO E INSTALAÇÃO. AF_12/2014</t>
  </si>
  <si>
    <t>94648</t>
  </si>
  <si>
    <t>TUBO, PVC, SOLDÁVEL, DN  25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</si>
  <si>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</si>
  <si>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</si>
  <si>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</si>
  <si>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</si>
  <si>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94796</t>
  </si>
  <si>
    <t>98461</t>
  </si>
  <si>
    <t>98462</t>
  </si>
  <si>
    <t>92001</t>
  </si>
  <si>
    <t>TOMADA BAIXA DE EMBUTIR (1 MÓDULO), 2P+T 20 A, INCLUINDO SUPORTE E PLACA - FORNECIMENTO E INSTALAÇÃO. AF_12/2015</t>
  </si>
  <si>
    <t>92027</t>
  </si>
  <si>
    <t>INTERRUPTOR SIMPLES (2 MÓDULOS) COM 1 TOMADA DE EMBUTIR 2P+T 10 A,  INCLUINDO SUPORTE E PLACA - FORNECIMENTO E INSTALAÇÃO. AF_12/2015</t>
  </si>
  <si>
    <t>98308</t>
  </si>
  <si>
    <t>TOMADA PARA TELEFONE RJ11 - FORNECIMENTO E INSTALAÇÃO. AF_11/2019</t>
  </si>
  <si>
    <t>88239</t>
  </si>
  <si>
    <t>AJUDANTE DE CARPINTEIRO COM ENCARGOS COMPLEMENTARES</t>
  </si>
  <si>
    <t>91692</t>
  </si>
  <si>
    <t>SERRA CIRCULAR DE BANCADA COM MOTOR ELÉTRICO POTÊNCIA DE 5HP, COM COIFA PARA DISCO 10" - CHP DIURNO. AF_08/2015</t>
  </si>
  <si>
    <t>91693</t>
  </si>
  <si>
    <t>SERRA CIRCULAR DE BANCADA COM MOTOR ELÉTRICO POTÊNCIA DE 5HP, COM COIFA PARA DISCO 10" - CHI DIURNO. AF_08/2015</t>
  </si>
  <si>
    <t>94974</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</si>
  <si>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</si>
  <si>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</si>
  <si>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</si>
  <si>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</si>
  <si>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</si>
  <si>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</si>
  <si>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</si>
  <si>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</si>
  <si>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88294</t>
  </si>
  <si>
    <t>OPERADOR DE ESCAVADEIRA COM ENCARGOS COMPLEMENTARES</t>
  </si>
  <si>
    <t>5664</t>
  </si>
  <si>
    <t>RETROESCAVADEIRA SOBRE RODAS COM CARREGADEIRA, TRAÇÃO 4X4, POTÊNCIA LÍQ. 88 HP, CAÇAMBA CARREG. CAP. MÍN. 1 M3, CAÇAMBA RETRO CAP. 0,26 M3, PESO OPERACIONAL MÍN. 6.674 KG, PROFUNDIDADE ESCAVAÇÃO MÁX. 4,37 M - MANUTENÇÃO.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</si>
  <si>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</si>
  <si>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</si>
  <si>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</si>
  <si>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</si>
  <si>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</si>
  <si>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</si>
  <si>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</si>
  <si>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</si>
  <si>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</si>
  <si>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</si>
  <si>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</si>
  <si>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</si>
  <si>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</si>
  <si>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</si>
  <si>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5674</t>
  </si>
  <si>
    <t>ROLO COMPACTADOR VIBRATÓRIO DE UM CILINDRO AÇO LISO, POTÊNCIA 80 HP, PESO OPERACIONAL MÁXIMO 8,1 T, IMPACTO DINÂMICO 16,15 / 9,5 T, LARGURA DE TRABALHO 1,68 M - MANUTENÇÃO. AF_06/2014</t>
  </si>
  <si>
    <t>53788</t>
  </si>
  <si>
    <t>ROLO COMPACTADOR VIBRATÓRIO DE UM CILINDRO AÇO LISO, POTÊNCIA 80 HP, PESO OPERACIONAL MÁXIMO 8,1 T, IMPACTO DINÂMICO 16,15 / 9,5 T, LARGURA DE TRABALHO 1,68 M - MATERIAIS NA OPERAÇÃO. AF_06/2014</t>
  </si>
  <si>
    <t>88303</t>
  </si>
  <si>
    <t>OPERADOR DE ROLO COMPACTADOR COM ENCARGOS COMPLEMENTARES</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</si>
  <si>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</si>
  <si>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</si>
  <si>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</si>
  <si>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</si>
  <si>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5658</t>
  </si>
  <si>
    <t>GRADE DE DISCO CONTROLE REMOTO REBOCÁVEL, COM 24 DISCOS 24 X 6 MM COM PNEUS PARA TRANSPORTE - MANUTENÇÃO.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</si>
  <si>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</si>
  <si>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</si>
  <si>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</si>
  <si>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</si>
  <si>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53863</t>
  </si>
  <si>
    <t>MARTELETE OU ROMPEDOR PNEUMÁTICO MANUAL, 28 KG, COM SILENCIADOR - MANUTENÇÃO. AF_07/2016</t>
  </si>
  <si>
    <t>88298</t>
  </si>
  <si>
    <t>OPERADOR DE MARTELETE OU MARTELETEIRO COM ENCARGOS COMPLEMENTARES</t>
  </si>
  <si>
    <t>95114</t>
  </si>
  <si>
    <t>MARTELETE OU ROMPEDOR PNEUMÁTICO MANUAL, 28 KG, COM SILENCIADOR - DEPRECIAÇÃO. AF_07/2016</t>
  </si>
  <si>
    <t>95115</t>
  </si>
  <si>
    <t>MARTELETE OU ROMPEDOR PNEUMÁTICO MANUAL, 28 KG, COM SILENCIADOR - JUROS. AF_07/2016</t>
  </si>
  <si>
    <t>5695</t>
  </si>
  <si>
    <t>CAMINHÃO BASCULANTE 6 M3, PESO BRUTO TOTAL 16.000 KG, CARGA ÚTIL MÁXIMA 13.071 KG, DISTÂNCIA ENTRE EIXOS 4,80 M, POTÊNCIA 230 CV INCLUSIVE CAÇAMBA METÁLICA - MANUTENÇÃO. AF_06/2014</t>
  </si>
  <si>
    <t>53792</t>
  </si>
  <si>
    <t>CAMINHÃO BASCULANTE 6 M3, PESO BRUTO TOTAL 16.000 KG, CARGA ÚTIL MÁXIMA 13.071 KG, DISTÂNCIA ENTRE EIXOS 4,80 M, POTÊNCIA 230 CV INCLUSIVE CAÇAMBA METÁLICA - MATERIAIS NA OPERAÇÃO. AF_06/2014</t>
  </si>
  <si>
    <t>88281</t>
  </si>
  <si>
    <t>MOTORISTA DE BASCULANTE COM ENCARGOS COMPLEMENTARES</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</si>
  <si>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</si>
  <si>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</si>
  <si>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</si>
  <si>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</si>
  <si>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</si>
  <si>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</si>
  <si>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5703</t>
  </si>
  <si>
    <t>USINA DE CONCRETO FIXA, CAPACIDADE NOMINAL DE 90 A 120 M3/H, SEM SILO - MATERIAIS NA OPERAÇÃO. AF_07/2016</t>
  </si>
  <si>
    <t>53794</t>
  </si>
  <si>
    <t>USINA DE CONCRETO FIXA, CAPACIDADE NOMINAL DE 90 A 120 M3/H, SEM SILO - MANUTENÇÃO. AF_07/2016</t>
  </si>
  <si>
    <t>88304</t>
  </si>
  <si>
    <t>OPERADOR DE USINA DE ASFALTO, DE SOLOS OU DE CONCRETO COM ENCARGOS COMPLEMENTARES</t>
  </si>
  <si>
    <t>95116</t>
  </si>
  <si>
    <t>USINA DE CONCRETO FIXA, CAPACIDADE NOMINAL DE 90 A 120 M3/H, SEM SILO - DEPRECIAÇÃO. AF_07/2016</t>
  </si>
  <si>
    <t>95117</t>
  </si>
  <si>
    <t>USINA DE CONCRETO FIXA, CAPACIDADE NOMINAL DE 90 A 120 M3/H, SEM SILO - JUROS. AF_07/2016</t>
  </si>
  <si>
    <t>5705</t>
  </si>
  <si>
    <t>CAMINHÃO TOCO, PBT 16.000 KG, CARGA ÚTIL MÁX. 10.685 KG, DIST. ENTRE EIXOS 4,8 M, POTÊNCIA 189 CV, INCLUSIVE CARROCERIA FIXA ABERTA DE MADEIRA P/ TRANSPORTE GERAL DE CARGA SECA, DIMEN. APROX. 2,5 X 7,00 X 0,50 M - MANUTENÇÃO. AF_06/2014</t>
  </si>
  <si>
    <t>53797</t>
  </si>
  <si>
    <t>CAMINHÃO TOCO, PBT 16.000 KG, CARGA ÚTIL MÁX. 10.685 KG, DIST. ENTRE EIXOS 4,8 M, POTÊNCIA 189 CV, INCLUSIVE CARROCERIA FIXA ABERTA DE MADEIRA P/ TRANSPORTE GERAL DE CARGA SECA, DIMEN. APROX. 2,5 X 7,00 X 0,50 M - MATERIAIS NA OPERAÇÃO. AF_06/2014</t>
  </si>
  <si>
    <t>88282</t>
  </si>
  <si>
    <t>MOTORISTA DE CAMINHÃO COM ENCARGOS COMPLEMENTARES</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</si>
  <si>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</si>
  <si>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</si>
  <si>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</si>
  <si>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</si>
  <si>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</si>
  <si>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</si>
  <si>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</si>
  <si>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</si>
  <si>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</si>
  <si>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</si>
  <si>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88302</t>
  </si>
  <si>
    <t>OPERADOR DE PAVIMENTADORA COM ENCARGOS COMPLEMENTARES</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</si>
  <si>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</si>
  <si>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</si>
  <si>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</si>
  <si>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</si>
  <si>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53804</t>
  </si>
  <si>
    <t>VASSOURA MECÂNICA REBOCÁVEL COM ESCOVA CILÍNDRICA, LARGURA ÚTIL DE VARRIMENTO DE 2,44 M - MANUTENÇÃO.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</si>
  <si>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</si>
  <si>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</si>
  <si>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</si>
  <si>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</si>
  <si>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</si>
  <si>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</si>
  <si>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</si>
  <si>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</si>
  <si>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</si>
  <si>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</si>
  <si>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</si>
  <si>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</si>
  <si>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88324</t>
  </si>
  <si>
    <t>TRATORISTA COM ENCARGOS COMPLEMENTARES</t>
  </si>
  <si>
    <t>5718</t>
  </si>
  <si>
    <t>TRATOR DE ESTEIRAS, POTÊNCIA 170 HP, PESO OPERACIONAL 19 T, CAÇAMBA 5,2 M3 - MATERIAIS NA OPERAÇÃO. AF_06/2014</t>
  </si>
  <si>
    <t>53806</t>
  </si>
  <si>
    <t>TRATOR DE ESTEIRAS, POTÊNCIA 170 HP, PESO OPERACIONAL 19 T, CAÇAMBA 5,2 M3 - MANUTENÇÃO. AF_06/2014</t>
  </si>
  <si>
    <t>89017</t>
  </si>
  <si>
    <t>TRATOR DE ESTEIRAS, POTÊNCIA 170 HP, PESO OPERACIONAL 19 T, CAÇAMBA 5,2 M3 - DEPRECIAÇÃO. AF_06/2014</t>
  </si>
  <si>
    <t>89018</t>
  </si>
  <si>
    <t>TRATOR DE ESTEIRAS, POTÊNCIA 170 HP, PESO OPERACIONAL 19 T, CAÇAMBA 5,2 M3 - JUROS. AF_06/2014</t>
  </si>
  <si>
    <t>5721</t>
  </si>
  <si>
    <t>TRATOR DE ESTEIRAS, POTÊNCIA 150 HP, PESO OPERACIONAL 16,7 T, COM RODA MOTRIZ ELEVADA E LÂMINA 3,18 M3 - MATERIAIS NA OPERAÇÃO. AF_06/2014</t>
  </si>
  <si>
    <t>53810</t>
  </si>
  <si>
    <t>TRATOR DE ESTEIRAS, POTÊNCIA 150 HP, PESO OPERACIONAL 16,7 T, COM RODA MOTRIZ ELEVADA E LÂMINA 3,18 M3 - MANUTENÇÃO.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</si>
  <si>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</si>
  <si>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</si>
  <si>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</si>
  <si>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</si>
  <si>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5722</t>
  </si>
  <si>
    <t>TRATOR DE ESTEIRAS, POTÊNCIA 347 HP, PESO OPERACIONAL 38,5 T, COM LÂMINA 8,70 M3 - MATERIAIS NA OPERAÇÃO. AF_06/2014</t>
  </si>
  <si>
    <t>53814</t>
  </si>
  <si>
    <t>TRATOR DE ESTEIRAS, POTÊNCIA 347 HP, PESO OPERACIONAL 38,5 T, COM LÂMINA 8,70 M3 - MANUTENÇÃO. AF_06/2014</t>
  </si>
  <si>
    <t>89013</t>
  </si>
  <si>
    <t>TRATOR DE ESTEIRAS, POTÊNCIA 347 HP, PESO OPERACIONAL 38,5 T, COM LÂMINA 8,70 M3 - DEPRECIAÇÃO. AF_06/2014</t>
  </si>
  <si>
    <t>89014</t>
  </si>
  <si>
    <t>TRATOR DE ESTEIRAS, POTÊNCIA 347 HP, PESO OPERACIONAL 38,5 T, COM LÂMINA 8,70 M3 - JUROS. AF_06/2014</t>
  </si>
  <si>
    <t>5727</t>
  </si>
  <si>
    <t>ROLO COMPACTADOR VIBRATÓRIO REBOCÁVEL, CILINDRO DE AÇO LISO, POTÊNCIA DE TRAÇÃO DE 65 CV, PESO 4,7 T, IMPACTO DINÂMICO 18,3 T, LARGURA DE TRABALHO 1,67 M - MANUTENÇÃO. AF_02/2016</t>
  </si>
  <si>
    <t>53818</t>
  </si>
  <si>
    <t>ROLO COMPACTADOR VIBRATÓRIO REBOCÁVEL, CILINDRO DE AÇO LISO, POTÊNCIA DE TRAÇÃO DE 65 CV, PESO 4,7 T, IMPACTO DINÂMICO 18,3 T, LARGURA DE TRABALHO 1,67 M - DEPRECIAÇÃO. AF_02/2016</t>
  </si>
  <si>
    <t>93238</t>
  </si>
  <si>
    <t>ROLO COMPACTADOR VIBRATÓRIO REBOCÁVEL, CILINDRO DE AÇO LISO, POTÊNCIA DE TRAÇÃO DE 65 CV, PESO 4,7 T, IMPACTO DINÂMICO 18,3 T, LARGURA DE TRABALHO 1,67 M - JUROS.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</si>
  <si>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</si>
  <si>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</si>
  <si>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</si>
  <si>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</si>
  <si>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</si>
  <si>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</si>
  <si>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</si>
  <si>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</si>
  <si>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</si>
  <si>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</si>
  <si>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</si>
  <si>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</si>
  <si>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</si>
  <si>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</si>
  <si>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</si>
  <si>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</si>
  <si>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</si>
  <si>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</si>
  <si>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</si>
  <si>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</si>
  <si>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</si>
  <si>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</si>
  <si>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</si>
  <si>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</si>
  <si>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</si>
  <si>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</si>
  <si>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</si>
  <si>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</si>
  <si>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</si>
  <si>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</si>
  <si>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</si>
  <si>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</si>
  <si>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5751</t>
  </si>
  <si>
    <t>CAMINHÃO TOCO, PESO BRUTO TOTAL 14.300 KG, CARGA ÚTIL MÁXIMA 9590 KG, DISTÂNCIA ENTRE EIXOS 4,76 M, POTÊNCIA 185 CV (NÃO INCLUI CARROCERIA) - MANUTENÇÃO. AF_06/2014</t>
  </si>
  <si>
    <t>53827</t>
  </si>
  <si>
    <t>CAMINHÃO TOCO, PESO BRUTO TOTAL 14.300 KG, CARGA ÚTIL MÁXIMA 9590 KG, DISTÂNCIA ENTRE EIXOS 4,76 M, POTÊNCIA 185 CV (NÃO INCLUI CARROCERIA) - MATERIAIS NA OPERAÇÃO. AF_06/2014</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</si>
  <si>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</si>
  <si>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</si>
  <si>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</si>
  <si>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</si>
  <si>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</si>
  <si>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</si>
  <si>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5754</t>
  </si>
  <si>
    <t>CAMINHÃO TOCO, PESO BRUTO TOTAL 16.000 KG, CARGA ÚTIL MÁXIMA DE 10.685 KG, DISTÂNCIA ENTRE EIXOS 4,80 M, POTÊNCIA 189 CV EXCLUSIVE CARROCERIA - MANUTENÇÃO. AF_06/2014</t>
  </si>
  <si>
    <t>53829</t>
  </si>
  <si>
    <t>CAMINHÃO TOCO, PESO BRUTO TOTAL 16.000 KG, CARGA ÚTIL MÁXIMA DE 10.685 KG, DISTÂNCIA ENTRE EIXOS 4,80 M, POTÊNCIA 189 CV EXCLUSIVE CARROCERIA - MATERIAIS NA OPERAÇÃO.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</si>
  <si>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</si>
  <si>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</si>
  <si>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</si>
  <si>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</si>
  <si>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</si>
  <si>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</si>
  <si>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5763</t>
  </si>
  <si>
    <t>CAMINHÃO PIPA 10.000 L TRUCADO, PESO BRUTO TOTAL 23.000 KG, CARGA ÚTIL MÁXIMA 15.935 KG, DISTÂNCIA ENTRE EIXOS 4,8 M, POTÊNCIA 230 CV, INCLUSIVE TANQUE DE AÇO PARA TRANSPORTE DE ÁGUA - MANUTENÇÃO. AF_06/2014</t>
  </si>
  <si>
    <t>53831</t>
  </si>
  <si>
    <t>CAMINHÃO PIPA 10.000 L TRUCADO, PESO BRUTO TOTAL 23.000 KG, CARGA ÚTIL MÁXIMA 15.935 KG, DISTÂNCIA ENTRE EIXOS 4,8 M, POTÊNCIA 230 CV, INCLUSIVE TANQUE DE AÇO PARA TRANSPORTE DE ÁGUA - MATERIAIS NA OPERAÇÃO.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</si>
  <si>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</si>
  <si>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</si>
  <si>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</si>
  <si>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</si>
  <si>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</si>
  <si>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</si>
  <si>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</si>
  <si>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</si>
  <si>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</si>
  <si>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</si>
  <si>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</si>
  <si>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</si>
  <si>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</si>
  <si>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</si>
  <si>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53840</t>
  </si>
  <si>
    <t>GRADE DE DISCO REBOCÁVEL COM 20 DISCOS 24" X 6 MM COM PNEUS PARA TRANSPORTE - DEPRECIAÇÃO. AF_06/2014</t>
  </si>
  <si>
    <t>53841</t>
  </si>
  <si>
    <t>GRADE DE DISCO REBOCÁVEL COM 20 DISCOS 24" X 6 MM COM PNEUS PARA TRANSPORTE - MANUTENÇÃO. AF_06/2014</t>
  </si>
  <si>
    <t>87026</t>
  </si>
  <si>
    <t>GRADE DE DISCO REBOCÁVEL COM 20 DISCOS 24" X 6 MM COM PNEUS PARA TRANSPORTE - JUROS. AF_06/2014</t>
  </si>
  <si>
    <t>88286</t>
  </si>
  <si>
    <t>MOTORISTA OPERADOR DE MUNCK COM ENCARGOS COMPLEMENTARES</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</si>
  <si>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</si>
  <si>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</si>
  <si>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</si>
  <si>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</si>
  <si>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</si>
  <si>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</si>
  <si>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</si>
  <si>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</si>
  <si>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</si>
  <si>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</si>
  <si>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5779</t>
  </si>
  <si>
    <t>MOTONIVELADORA POTÊNCIA BÁSICA LÍQUIDA (PRIMEIRA MARCHA) 125 HP, PESO BRUTO 13032 KG, LARGURA DA LÂMINA DE 3,7 M - MANUTENÇÃO. AF_06/2014</t>
  </si>
  <si>
    <t>53849</t>
  </si>
  <si>
    <t>MOTONIVELADORA POTÊNCIA BÁSICA LÍQUIDA (PRIMEIRA MARCHA) 125 HP, PESO BRUTO 13032 KG, LARGURA DA LÂMINA DE 3,7 M - MATERIAIS NA OPERAÇÃO. AF_06/2014</t>
  </si>
  <si>
    <t>88300</t>
  </si>
  <si>
    <t>OPERADOR DE MOTONIVELADORA COM ENCARGOS COMPLEMENTARES</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</si>
  <si>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</si>
  <si>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</si>
  <si>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</si>
  <si>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</si>
  <si>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</si>
  <si>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</si>
  <si>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</si>
  <si>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</si>
  <si>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88301</t>
  </si>
  <si>
    <t>OPERADOR DE PÁ CARREGADEIRA COM ENCARGOS COMPLEMENTARES</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</si>
  <si>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</si>
  <si>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</si>
  <si>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</si>
  <si>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</si>
  <si>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5787</t>
  </si>
  <si>
    <t>PÁ CARREGADEIRA SOBRE RODAS, POTÊNCIA 197 HP, CAPACIDADE DA CAÇAMBA 2,5 A 3,5 M3, PESO OPERACIONAL 18338 KG - MATERIAIS NA OPERAÇÃO. AF_06/2014</t>
  </si>
  <si>
    <t>53861</t>
  </si>
  <si>
    <t>PÁ CARREGADEIRA SOBRE RODAS, POTÊNCIA 197 HP, CAPACIDADE DA CAÇAMBA 2,5 A 3,5 M3, PESO OPERACIONAL 18338 KG - MANUTENÇÃO.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</si>
  <si>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</si>
  <si>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</si>
  <si>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</si>
  <si>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</si>
  <si>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5797</t>
  </si>
  <si>
    <t>COMPRESSOR DE AR REBOCÁVEL, VAZÃO 189 PCM, PRESSÃO EFETIVA DE TRABALHO 102 PSI, MOTOR DIESEL, POTÊNCIA 63 CV - MANUTENÇÃO. AF_06/2015</t>
  </si>
  <si>
    <t>53865</t>
  </si>
  <si>
    <t>COMPRESSOR DE AR REBOCÁVEL, VAZÃO 189 PCM, PRESSÃO EFETIVA DE TRABALHO 102 PSI, MOTOR DIESEL, POTÊNCIA 63 CV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</si>
  <si>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</si>
  <si>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</si>
  <si>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</si>
  <si>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</si>
  <si>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5747</t>
  </si>
  <si>
    <t>CAMINHÃO PIPA 6.000 L, PESO BRUTO TOTAL 13.000 KG, DISTÂNCIA ENTRE EIXOS 4,80 M, POTÊNCIA 189 CV INCLUSIVE TANQUE DE AÇO PARA TRANSPORTE DE ÁGUA, CAPACIDADE 6 M3 - MATERIAIS NA OPERAÇÃO. AF_06/2014</t>
  </si>
  <si>
    <t>53882</t>
  </si>
  <si>
    <t>CAMINHÃO PIPA 6.000 L, PESO BRUTO TOTAL 13.000 KG, DISTÂNCIA ENTRE EIXOS 4,80 M, POTÊNCIA 189 CV INCLUSIVE TANQUE DE AÇO PARA TRANSPORTE DE ÁGUA, CAPACIDADE 6 M3 - MANUTENÇÃO.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</si>
  <si>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</si>
  <si>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</si>
  <si>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</si>
  <si>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</si>
  <si>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</si>
  <si>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</si>
  <si>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</si>
  <si>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</si>
  <si>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</si>
  <si>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</si>
  <si>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</si>
  <si>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</si>
  <si>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55263</t>
  </si>
  <si>
    <t>ROLO COMPACTADOR DE PNEUS ESTÁTICO, PRESSÃO VARIÁVEL, POTÊNCIA 111 HP, PESO SEM/COM LASTRO 9,5 / 26 T, LARGURA DE TRABALHO 1,90 M - MATERIAIS NA OPERAÇÃO. AF_07/2014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</si>
  <si>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</si>
  <si>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</si>
  <si>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</si>
  <si>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</si>
  <si>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</si>
  <si>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</si>
  <si>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</si>
  <si>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</si>
  <si>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</si>
  <si>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</si>
  <si>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</si>
  <si>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</si>
  <si>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</si>
  <si>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</si>
  <si>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</si>
  <si>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</si>
  <si>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</si>
  <si>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</si>
  <si>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</si>
  <si>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</si>
  <si>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</si>
  <si>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</si>
  <si>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</si>
  <si>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</si>
  <si>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</si>
  <si>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</si>
  <si>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</si>
  <si>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</si>
  <si>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</si>
  <si>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</si>
  <si>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</si>
  <si>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</si>
  <si>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91402</t>
  </si>
  <si>
    <t>CAMINHÃO BASCULANTE 6 M3 TOCO, PESO BRUTO TOTAL 16.000 KG, CARGA ÚTIL MÁXIMA 11.130 KG, DISTÂNCIA ENTRE EIXOS 5,36 M, POTÊNCIA 185 CV, INCLUSIVE CAÇAMBA METÁLICA - IMPOSTOS E SEGUROS. AF_06/2014</t>
  </si>
  <si>
    <t>73303</t>
  </si>
  <si>
    <t>GRUPO GERADOR ESTACIONÁRIO, MOTOR DIESEL POTÊNCIA 170 KVA - DEPRECIAÇÃO. AF_02/2016</t>
  </si>
  <si>
    <t>73307</t>
  </si>
  <si>
    <t>GRUPO GERADOR ESTACIONÁRIO, MOTOR DIESEL POTÊNCIA 170 KVA - MANUTENÇÃO. AF_02/2016</t>
  </si>
  <si>
    <t>73311</t>
  </si>
  <si>
    <t>GRUPO GERADOR ESTACIONÁRIO, MOTOR DIESEL POTÊNCIA 170 KVA - MATERIAIS NA OPERAÇÃO. AF_02/2016</t>
  </si>
  <si>
    <t>5089</t>
  </si>
  <si>
    <t>ROLO COMPACTADOR VIBRATÓRIO PÉ DE CARNEIRO PARA SOLOS, POTÊNCIA 80 HP, PESO OPERACIONAL SEM/COM LASTRO 7,4 / 8,8 T, LARGURA DE TRABALHO 1,68 M - MANUTENÇÃO. AF_02/2016</t>
  </si>
  <si>
    <t>73309</t>
  </si>
  <si>
    <t>ROLO COMPACTADOR VIBRATÓRIO PÉ DE CARNEIRO PARA SOLOS, POTÊNCIA 80 HP, PESO OPERACIONAL SEM/COM LASTRO 7,4 / 8,8 T, LARGURA DE TRABALHO 1,68 M - DEPRECIAÇÃO.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</si>
  <si>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</si>
  <si>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</si>
  <si>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</si>
  <si>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</si>
  <si>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</si>
  <si>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</si>
  <si>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</si>
  <si>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</si>
  <si>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</si>
  <si>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</si>
  <si>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</si>
  <si>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</si>
  <si>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</si>
  <si>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</si>
  <si>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</si>
  <si>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</si>
  <si>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</si>
  <si>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</si>
  <si>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</si>
  <si>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</si>
  <si>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</si>
  <si>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</si>
  <si>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83361</t>
  </si>
  <si>
    <t>ESPARGIDOR DE ASFALTO PRESSURIZADO, TANQUE 6 M3 COM ISOLAÇÃO TÉRMICA, AQUECIDO COM 2 MAÇARICOS, COM BARRA ESPARGIDORA 3,60 M, MONTADO SOBRE CAMINHÃO  TOCO, PBT 14.300 KG, POTÊNCIA 185 CV - MANUTENÇÃO.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</si>
  <si>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</si>
  <si>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</si>
  <si>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</si>
  <si>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</si>
  <si>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</si>
  <si>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</si>
  <si>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</si>
  <si>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</si>
  <si>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</si>
  <si>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</si>
  <si>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</si>
  <si>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</si>
  <si>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</si>
  <si>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</si>
  <si>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</si>
  <si>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</si>
  <si>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87441</t>
  </si>
  <si>
    <t>87442</t>
  </si>
  <si>
    <t>87443</t>
  </si>
  <si>
    <t>87444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</si>
  <si>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</si>
  <si>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</si>
  <si>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</si>
  <si>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</si>
  <si>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</si>
  <si>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</si>
  <si>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</si>
  <si>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</si>
  <si>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</si>
  <si>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</si>
  <si>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</si>
  <si>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</si>
  <si>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</si>
  <si>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</si>
  <si>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</si>
  <si>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</si>
  <si>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</si>
  <si>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</si>
  <si>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</si>
  <si>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</si>
  <si>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</si>
  <si>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</si>
  <si>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</si>
  <si>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</si>
  <si>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</si>
  <si>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</si>
  <si>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</si>
  <si>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</si>
  <si>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</si>
  <si>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</si>
  <si>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</si>
  <si>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</si>
  <si>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</si>
  <si>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</si>
  <si>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</si>
  <si>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</si>
  <si>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</si>
  <si>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</si>
  <si>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</si>
  <si>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</si>
  <si>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</si>
  <si>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</si>
  <si>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</si>
  <si>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</si>
  <si>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</si>
  <si>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</si>
  <si>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</si>
  <si>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</si>
  <si>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</si>
  <si>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</si>
  <si>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</si>
  <si>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</si>
  <si>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</si>
  <si>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</si>
  <si>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</si>
  <si>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</si>
  <si>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</si>
  <si>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</si>
  <si>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</si>
  <si>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</si>
  <si>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</si>
  <si>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</si>
  <si>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</si>
  <si>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</si>
  <si>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5800</t>
  </si>
  <si>
    <t>BOMBA SUBMERSÍVEL ELÉTRICA TRIFÁSICA, POTÊNCIA 2,96 HP, Ø ROTOR 144 MM SEMI-ABERTO, BOCAL DE SAÍDA Ø 2, HM/Q = 2 MCA / 38,8 M3/H A 28 MCA / 5 M3/H - MANUTENÇÃO. AF_06/2014</t>
  </si>
  <si>
    <t>53866</t>
  </si>
  <si>
    <t>BOMBA SUBMERSÍVEL ELÉTRICA TRIFÁSICA, POTÊNCIA 2,96 HP, Ø ROTOR 144 MM SEMI-ABERTO, BOCAL DE SAÍDA Ø 2, HM/Q = 2 MCA / 38,8 M3/H A 28 MCA / 5 M3/H - MATERIAIS NA OPERAÇÃO.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</si>
  <si>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</si>
  <si>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</si>
  <si>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</si>
  <si>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</si>
  <si>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</si>
  <si>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</si>
  <si>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</si>
  <si>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</si>
  <si>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</si>
  <si>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</si>
  <si>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</si>
  <si>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</si>
  <si>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5724</t>
  </si>
  <si>
    <t>TRATOR DE ESTEIRAS, POTÊNCIA 100 HP, PESO OPERACIONAL 9,4 T, COM LÂMINA 2,19 M3 - MANUTENÇÃO. AF_06/2014</t>
  </si>
  <si>
    <t>53817</t>
  </si>
  <si>
    <t>TRATOR DE ESTEIRAS, POTÊNCIA 100 HP, PESO OPERACIONAL 9,4 T, COM LÂMINA 2,19 M3 -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</si>
  <si>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</si>
  <si>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</si>
  <si>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</si>
  <si>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</si>
  <si>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5714</t>
  </si>
  <si>
    <t>TRATOR DE PNEUS, POTÊNCIA 85 CV, TRAÇÃO 4X4, PESO COM LASTRO DE 4.675 KG - MANUTENÇÃO. AF_06/2014</t>
  </si>
  <si>
    <t>5715</t>
  </si>
  <si>
    <t>TRATOR DE PNEUS, POTÊNCIA 85 CV, TRAÇÃO 4X4, PESO COM LASTRO DE 4.675 KG - MATERIAIS NA OPERAÇÃO. AF_06/2014</t>
  </si>
  <si>
    <t>89033</t>
  </si>
  <si>
    <t>TRATOR DE PNEUS, POTÊNCIA 85 CV, TRAÇÃO 4X4, PESO COM LASTRO DE 4.675 KG - DEPRECIAÇÃO. AF_06/2014</t>
  </si>
  <si>
    <t>89034</t>
  </si>
  <si>
    <t>TRATOR DE PNEUS, POTÊNCIA 85 CV, TRAÇÃO 4X4, PESO COM LASTRO DE 4.675 KG - JUROS. AF_06/2014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</si>
  <si>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</si>
  <si>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</si>
  <si>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</si>
  <si>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</si>
  <si>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</si>
  <si>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</si>
  <si>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</si>
  <si>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</si>
  <si>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</si>
  <si>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</si>
  <si>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</si>
  <si>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</si>
  <si>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</si>
  <si>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</si>
  <si>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</si>
  <si>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</si>
  <si>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</si>
  <si>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</si>
  <si>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</si>
  <si>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</si>
  <si>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</si>
  <si>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</si>
  <si>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</si>
  <si>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</si>
  <si>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</si>
  <si>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</si>
  <si>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</si>
  <si>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</si>
  <si>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</si>
  <si>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</si>
  <si>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</si>
  <si>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</si>
  <si>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</si>
  <si>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</si>
  <si>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</si>
  <si>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</si>
  <si>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</si>
  <si>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</si>
  <si>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</si>
  <si>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</si>
  <si>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88296</t>
  </si>
  <si>
    <t>OPERADOR DE GUINDASTE COM ENCARGOS COMPLEMENTARES</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</si>
  <si>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</si>
  <si>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</si>
  <si>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</si>
  <si>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</si>
  <si>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</si>
  <si>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</si>
  <si>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</si>
  <si>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</si>
  <si>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</si>
  <si>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</si>
  <si>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</si>
  <si>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89275</t>
  </si>
  <si>
    <t>89276</t>
  </si>
  <si>
    <t>89277</t>
  </si>
  <si>
    <t>88307</t>
  </si>
  <si>
    <t>OPERADOR PARA BATE ESTACAS COM ENCARGOS COMPLEMENTARES</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</si>
  <si>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</si>
  <si>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</si>
  <si>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</si>
  <si>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</si>
  <si>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</si>
  <si>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</si>
  <si>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</si>
  <si>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</si>
  <si>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</si>
  <si>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</si>
  <si>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</si>
  <si>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</si>
  <si>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</si>
  <si>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</si>
  <si>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</si>
  <si>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</si>
  <si>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</si>
  <si>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</si>
  <si>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</si>
  <si>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</si>
  <si>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</si>
  <si>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</si>
  <si>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</si>
  <si>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</si>
  <si>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</si>
  <si>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</si>
  <si>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</si>
  <si>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</si>
  <si>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</si>
  <si>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</si>
  <si>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</si>
  <si>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</si>
  <si>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</si>
  <si>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</si>
  <si>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</si>
  <si>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</si>
  <si>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</si>
  <si>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</si>
  <si>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</si>
  <si>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</si>
  <si>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</si>
  <si>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</si>
  <si>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</si>
  <si>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</si>
  <si>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88297</t>
  </si>
  <si>
    <t>OPERADOR DE MÁQUINAS E EQUIPAMENTOS COM ENCARGOS COMPLEMENTARES</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</si>
  <si>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</si>
  <si>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</si>
  <si>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</si>
  <si>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</si>
  <si>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</si>
  <si>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</si>
  <si>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</si>
  <si>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</si>
  <si>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</si>
  <si>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</si>
  <si>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</si>
  <si>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</si>
  <si>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</si>
  <si>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</si>
  <si>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</si>
  <si>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</si>
  <si>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</si>
  <si>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</si>
  <si>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</si>
  <si>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</si>
  <si>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</si>
  <si>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</si>
  <si>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</si>
  <si>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</si>
  <si>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</si>
  <si>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</si>
  <si>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</si>
  <si>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</si>
  <si>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</si>
  <si>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</si>
  <si>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</si>
  <si>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</si>
  <si>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</si>
  <si>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</si>
  <si>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</si>
  <si>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</si>
  <si>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</si>
  <si>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</si>
  <si>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</si>
  <si>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</si>
  <si>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</si>
  <si>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</si>
  <si>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</si>
  <si>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</si>
  <si>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</si>
  <si>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</si>
  <si>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</si>
  <si>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</si>
  <si>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</si>
  <si>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</si>
  <si>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</si>
  <si>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</si>
  <si>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</si>
  <si>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</si>
  <si>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</si>
  <si>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</si>
  <si>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</si>
  <si>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</si>
  <si>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</si>
  <si>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</si>
  <si>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</si>
  <si>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</si>
  <si>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</si>
  <si>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</si>
  <si>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</si>
  <si>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</si>
  <si>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</si>
  <si>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</si>
  <si>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</si>
  <si>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</si>
  <si>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</si>
  <si>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</si>
  <si>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</si>
  <si>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</si>
  <si>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</si>
  <si>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</si>
  <si>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</si>
  <si>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</si>
  <si>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</si>
  <si>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</si>
  <si>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</si>
  <si>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</si>
  <si>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</si>
  <si>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</si>
  <si>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</si>
  <si>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</si>
  <si>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</si>
  <si>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</si>
  <si>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</si>
  <si>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</si>
  <si>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</si>
  <si>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</si>
  <si>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</si>
  <si>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</si>
  <si>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</si>
  <si>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</si>
  <si>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</si>
  <si>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</si>
  <si>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</si>
  <si>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</si>
  <si>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</si>
  <si>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</si>
  <si>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</si>
  <si>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</si>
  <si>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</si>
  <si>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</si>
  <si>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</si>
  <si>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</si>
  <si>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</si>
  <si>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</si>
  <si>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</si>
  <si>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</si>
  <si>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</si>
  <si>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</si>
  <si>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</si>
  <si>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</si>
  <si>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</si>
  <si>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</si>
  <si>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</si>
  <si>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</si>
  <si>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</si>
  <si>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</si>
  <si>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</si>
  <si>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</si>
  <si>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</si>
  <si>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</si>
  <si>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</si>
  <si>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</si>
  <si>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</si>
  <si>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</si>
  <si>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</si>
  <si>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</si>
  <si>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</si>
  <si>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</si>
  <si>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</si>
  <si>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</si>
  <si>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</si>
  <si>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</si>
  <si>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</si>
  <si>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</si>
  <si>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</si>
  <si>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</si>
  <si>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</si>
  <si>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</si>
  <si>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</si>
  <si>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</si>
  <si>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</si>
  <si>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</si>
  <si>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</si>
  <si>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</si>
  <si>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</si>
  <si>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</si>
  <si>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</si>
  <si>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</si>
  <si>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</si>
  <si>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</si>
  <si>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</si>
  <si>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</si>
  <si>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</si>
  <si>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</si>
  <si>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</si>
  <si>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</si>
  <si>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</si>
  <si>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</si>
  <si>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</si>
  <si>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</si>
  <si>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</si>
  <si>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</si>
  <si>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</si>
  <si>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</si>
  <si>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</si>
  <si>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</si>
  <si>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</si>
  <si>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</si>
  <si>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</si>
  <si>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</si>
  <si>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</si>
  <si>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</si>
  <si>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</si>
  <si>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</si>
  <si>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</si>
  <si>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</si>
  <si>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</si>
  <si>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</si>
  <si>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88283</t>
  </si>
  <si>
    <t>MOTORISTA DE CAMINHÃO E CARRETA COM ENCARGOS COMPLEMENTARES</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</si>
  <si>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</si>
  <si>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</si>
  <si>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</si>
  <si>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</si>
  <si>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</si>
  <si>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</si>
  <si>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</si>
  <si>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</si>
  <si>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</si>
  <si>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</si>
  <si>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</si>
  <si>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</si>
  <si>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</si>
  <si>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</si>
  <si>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</si>
  <si>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</si>
  <si>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</si>
  <si>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</si>
  <si>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</si>
  <si>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</si>
  <si>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</si>
  <si>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</si>
  <si>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</si>
  <si>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</si>
  <si>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</si>
  <si>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</si>
  <si>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</si>
  <si>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</si>
  <si>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</si>
  <si>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</si>
  <si>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</si>
  <si>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</si>
  <si>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</si>
  <si>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</si>
  <si>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</si>
  <si>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</si>
  <si>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</si>
  <si>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</si>
  <si>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</si>
  <si>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</si>
  <si>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</si>
  <si>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</si>
  <si>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</si>
  <si>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</si>
  <si>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</si>
  <si>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</si>
  <si>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</si>
  <si>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</si>
  <si>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88284</t>
  </si>
  <si>
    <t>MOTORISTA DE VEIÍCULO LEVE COM ENCARGOS COMPLEMENTARES</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</si>
  <si>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</si>
  <si>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</si>
  <si>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</si>
  <si>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</si>
  <si>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</si>
  <si>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</si>
  <si>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</si>
  <si>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</si>
  <si>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</si>
  <si>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</si>
  <si>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</si>
  <si>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</si>
  <si>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</si>
  <si>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</si>
  <si>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</si>
  <si>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</si>
  <si>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</si>
  <si>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</si>
  <si>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</si>
  <si>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</si>
  <si>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</si>
  <si>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</si>
  <si>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</si>
  <si>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</si>
  <si>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</si>
  <si>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</si>
  <si>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</si>
  <si>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</si>
  <si>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</si>
  <si>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</si>
  <si>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</si>
  <si>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</si>
  <si>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</si>
  <si>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</si>
  <si>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</si>
  <si>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</si>
  <si>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</si>
  <si>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</si>
  <si>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</si>
  <si>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</si>
  <si>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</si>
  <si>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</si>
  <si>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</si>
  <si>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</si>
  <si>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</si>
  <si>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</si>
  <si>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</si>
  <si>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</si>
  <si>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</si>
  <si>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</si>
  <si>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</si>
  <si>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</si>
  <si>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</si>
  <si>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</si>
  <si>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</si>
  <si>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</si>
  <si>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</si>
  <si>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</si>
  <si>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</si>
  <si>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</si>
  <si>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</si>
  <si>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93230</t>
  </si>
  <si>
    <t>93231</t>
  </si>
  <si>
    <t>93232</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</si>
  <si>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</si>
  <si>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</si>
  <si>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</si>
  <si>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</si>
  <si>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</si>
  <si>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</si>
  <si>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</si>
  <si>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</si>
  <si>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88295</t>
  </si>
  <si>
    <t>OPERADOR DE GUINCHO COM ENCARGOS COMPLEMENTARES</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</si>
  <si>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</si>
  <si>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</si>
  <si>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</si>
  <si>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</si>
  <si>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</si>
  <si>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</si>
  <si>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</si>
  <si>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</si>
  <si>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</si>
  <si>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</si>
  <si>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</si>
  <si>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</si>
  <si>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</si>
  <si>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</si>
  <si>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</si>
  <si>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</si>
  <si>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</si>
  <si>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</si>
  <si>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</si>
  <si>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</si>
  <si>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</si>
  <si>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</si>
  <si>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</si>
  <si>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</si>
  <si>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</si>
  <si>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</si>
  <si>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</si>
  <si>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</si>
  <si>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88306</t>
  </si>
  <si>
    <t>OPERADOR JATO DE AREIA OU JATISTA COM ENCARGOS COMPLEMENTARES</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</si>
  <si>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</si>
  <si>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</si>
  <si>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</si>
  <si>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</si>
  <si>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</si>
  <si>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</si>
  <si>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</si>
  <si>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</si>
  <si>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</si>
  <si>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</si>
  <si>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</si>
  <si>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</si>
  <si>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</si>
  <si>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</si>
  <si>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</si>
  <si>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</si>
  <si>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</si>
  <si>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</si>
  <si>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</si>
  <si>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</si>
  <si>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</si>
  <si>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</si>
  <si>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</si>
  <si>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</si>
  <si>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</si>
  <si>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</si>
  <si>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</si>
  <si>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</si>
  <si>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</si>
  <si>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</si>
  <si>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</si>
  <si>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</si>
  <si>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</si>
  <si>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</si>
  <si>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</si>
  <si>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</si>
  <si>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</si>
  <si>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</si>
  <si>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</si>
  <si>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</si>
  <si>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</si>
  <si>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</si>
  <si>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</si>
  <si>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</si>
  <si>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</si>
  <si>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</si>
  <si>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</si>
  <si>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</si>
  <si>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5707</t>
  </si>
  <si>
    <t>USINA MISTURADORA DE SOLOS, CAPACIDADE DE 200 A 500 TON/H, POTENCIA 75KW - MANUTENÇÃO.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</si>
  <si>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</si>
  <si>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</si>
  <si>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</si>
  <si>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</si>
  <si>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</si>
  <si>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</si>
  <si>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</si>
  <si>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</si>
  <si>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</si>
  <si>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</si>
  <si>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</si>
  <si>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</si>
  <si>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</si>
  <si>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</si>
  <si>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88293</t>
  </si>
  <si>
    <t>OPERADOR DE DEMARCADORA DE FAIXAS COM ENCARGOS COMPLEMENTARES</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</si>
  <si>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</si>
  <si>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</si>
  <si>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</si>
  <si>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</si>
  <si>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</si>
  <si>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</si>
  <si>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</si>
  <si>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</si>
  <si>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</si>
  <si>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</si>
  <si>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</si>
  <si>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</si>
  <si>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</si>
  <si>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</si>
  <si>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</si>
  <si>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</si>
  <si>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</si>
  <si>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</si>
  <si>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</si>
  <si>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</si>
  <si>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</si>
  <si>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</si>
  <si>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88310</t>
  </si>
  <si>
    <t>PINTOR COM ENCARGOS COMPLEMENTARES</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</si>
  <si>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</si>
  <si>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</si>
  <si>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</si>
  <si>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</si>
  <si>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</si>
  <si>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</si>
  <si>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</si>
  <si>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</si>
  <si>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</si>
  <si>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</si>
  <si>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</si>
  <si>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</si>
  <si>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</si>
  <si>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</si>
  <si>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</si>
  <si>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</si>
  <si>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</si>
  <si>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</si>
  <si>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</si>
  <si>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</si>
  <si>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</si>
  <si>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</si>
  <si>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</si>
  <si>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</si>
  <si>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</si>
  <si>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</si>
  <si>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</si>
  <si>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</si>
  <si>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</si>
  <si>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</si>
  <si>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</si>
  <si>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</si>
  <si>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</si>
  <si>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</si>
  <si>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</si>
  <si>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</si>
  <si>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</si>
  <si>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</si>
  <si>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</si>
  <si>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</si>
  <si>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</si>
  <si>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</si>
  <si>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</si>
  <si>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</si>
  <si>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</si>
  <si>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</si>
  <si>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</si>
  <si>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</si>
  <si>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</si>
  <si>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</si>
  <si>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</si>
  <si>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</si>
  <si>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</si>
  <si>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</si>
  <si>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</si>
  <si>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</si>
  <si>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</si>
  <si>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</si>
  <si>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</si>
  <si>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</si>
  <si>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</si>
  <si>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</si>
  <si>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</si>
  <si>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</si>
  <si>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</si>
  <si>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</si>
  <si>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</si>
  <si>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</si>
  <si>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</si>
  <si>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</si>
  <si>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</si>
  <si>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</si>
  <si>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</si>
  <si>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</si>
  <si>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</si>
  <si>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</si>
  <si>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</si>
  <si>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</si>
  <si>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</si>
  <si>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</si>
  <si>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</si>
  <si>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</si>
  <si>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</si>
  <si>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</si>
  <si>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</si>
  <si>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</si>
  <si>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</si>
  <si>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</si>
  <si>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</si>
  <si>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</si>
  <si>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</si>
  <si>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</si>
  <si>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</si>
  <si>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</si>
  <si>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</si>
  <si>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</si>
  <si>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</si>
  <si>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</si>
  <si>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</si>
  <si>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</si>
  <si>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</si>
  <si>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</si>
  <si>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</si>
  <si>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</si>
  <si>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</si>
  <si>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</si>
  <si>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</si>
  <si>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</si>
  <si>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</si>
  <si>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</si>
  <si>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</si>
  <si>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</si>
  <si>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</si>
  <si>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</si>
  <si>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</si>
  <si>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</si>
  <si>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</si>
  <si>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</si>
  <si>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</si>
  <si>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</si>
  <si>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</si>
  <si>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</si>
  <si>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</si>
  <si>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</si>
  <si>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</si>
  <si>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</si>
  <si>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</si>
  <si>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</si>
  <si>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</si>
  <si>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</si>
  <si>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</si>
  <si>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</si>
  <si>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</si>
  <si>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</si>
  <si>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</si>
  <si>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</si>
  <si>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96054</t>
  </si>
  <si>
    <t>MINICARREGADEIRA SOBRE RODAS POTENCIA 47HP CAPACIDADE OPERACAO 646 KG, COM VASSOURA MECÂNICA ACOPLADA - DEPRECIAÇÃO.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</si>
  <si>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</si>
  <si>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</si>
  <si>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</si>
  <si>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</si>
  <si>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</si>
  <si>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</si>
  <si>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</si>
  <si>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</si>
  <si>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</si>
  <si>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</si>
  <si>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</si>
  <si>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</si>
  <si>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</si>
  <si>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</si>
  <si>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</si>
  <si>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</si>
  <si>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</si>
  <si>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</si>
  <si>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</si>
  <si>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</si>
  <si>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</si>
  <si>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</si>
  <si>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</si>
  <si>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</si>
  <si>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</si>
  <si>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</si>
  <si>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</si>
  <si>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</si>
  <si>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</si>
  <si>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</si>
  <si>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</si>
  <si>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</si>
  <si>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</si>
  <si>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</si>
  <si>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</si>
  <si>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</si>
  <si>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</si>
  <si>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</si>
  <si>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</si>
  <si>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</si>
  <si>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</si>
  <si>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</si>
  <si>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</si>
  <si>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</si>
  <si>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</si>
  <si>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</si>
  <si>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</si>
  <si>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</si>
  <si>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</si>
  <si>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</si>
  <si>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</si>
  <si>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</si>
  <si>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</si>
  <si>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</si>
  <si>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</si>
  <si>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</si>
  <si>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93235</t>
  </si>
  <si>
    <t>GRUPO GERADOR ESTACIONÁRIO, MOTOR DIESEL POTÊNCIA 170 KVA - JUROS. AF_02/2016</t>
  </si>
  <si>
    <t>L</t>
  </si>
  <si>
    <t>93287</t>
  </si>
  <si>
    <t>GUINDASTE HIDRÁULICO AUTOPROPELIDO, COM LANÇA TELESCÓPICA 40 M, CAPACIDADE MÁXIMA 60 T, POTÊNCIA 260 KW - CHP DIURNO. AF_03/2016</t>
  </si>
  <si>
    <t>93288</t>
  </si>
  <si>
    <t>GUINDASTE HIDRÁULICO AUTOPROPELIDO, COM LANÇA TELESCÓPICA 40 M, CAPACIDADE MÁXIMA 60 T, POTÊNCIA 260 KW - CHI DIURNO. AF_03/2016</t>
  </si>
  <si>
    <t>93281</t>
  </si>
  <si>
    <t>GUINCHO ELÉTRICO DE COLUNA, CAPACIDADE 400 KG, COM MOTO FREIO, MOTOR TRIFÁSICO DE 1,25 CV - CHP DIURNO. AF_03/2016</t>
  </si>
  <si>
    <t>93282</t>
  </si>
  <si>
    <t>GUINCHO ELÉTRICO DE COLUNA, CAPACIDADE 400 KG, COM MOTO FREIO, MOTOR TRIFÁSICO DE 1,25 CV - CHI DIURNO. AF_03/2016</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</si>
  <si>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</si>
  <si>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</si>
  <si>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</si>
  <si>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</si>
  <si>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</si>
  <si>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</si>
  <si>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</si>
  <si>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</si>
  <si>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93272</t>
  </si>
  <si>
    <t>GRUA ASCENSIONAL, LANCA DE 30 M, CAPACIDADE DE 1,0 T A 30 M, ALTURA ATE 39 M - CHP DIURNO. AF_03/2016</t>
  </si>
  <si>
    <t>93274</t>
  </si>
  <si>
    <t>GRUA ASCENSIONAL, LANÇA DE 30 M, CAPACIDADE DE 1,0 T A 30 M, ALTURA ATÉ 39 M - CHI DIURNO. AF_03/2016</t>
  </si>
  <si>
    <t>88323</t>
  </si>
  <si>
    <t>TELHADISTA COM ENCARGOS COMPLEMENTARES</t>
  </si>
  <si>
    <t>87337</t>
  </si>
  <si>
    <t>ARGAMASSA TRAÇO 1:2:9 (EM VOLUME DE CIMENTO, CAL E AREIA MÉDIA ÚMIDA) PARA EMBOÇO/MASSA ÚNICA/ASSENTAMENTO DE ALVENARIA DE VEDAÇÃO, PREPARO MECÂNICO COM MISTURADOR DE EIXO HORIZONTAL DE 300 KG. AF_08/2019</t>
  </si>
  <si>
    <t>88278</t>
  </si>
  <si>
    <t>MONTADOR DE ESTRUTURA METÁLICA COM ENCARGOS COMPLEMENTARES</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</si>
  <si>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</si>
  <si>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</si>
  <si>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</si>
  <si>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</si>
  <si>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</si>
  <si>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</si>
  <si>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</si>
  <si>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</si>
  <si>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5811</t>
  </si>
  <si>
    <t>CAMINHÃO BASCULANTE 6 M3, PESO BRUTO TOTAL 16.000 KG, CARGA ÚTIL MÁXIMA 13.071 KG, DISTÂNCIA ENTRE EIXOS 4,80 M, POTÊNCIA 230 CV INCLUSIVE CAÇAMBA METÁLICA - CHP DIURNO. AF_06/2014</t>
  </si>
  <si>
    <t>88267</t>
  </si>
  <si>
    <t>ENCANADOR OU BOMBEIRO HIDRÁULICO COM ENCARGOS COMPLEMENTARES</t>
  </si>
  <si>
    <t>91277</t>
  </si>
  <si>
    <t>PLACA VIBRATÓRIA REVERSÍVEL COM MOTOR 4 TEMPOS A GASOLINA, FORÇA CENTRÍFUGA DE 25 KN (2500 KGF), POTÊNCIA 5,5 CV - CHP DIURNO. AF_08/2015</t>
  </si>
  <si>
    <t>88248</t>
  </si>
  <si>
    <t>AUXILIAR DE ENCANADOR OU BOMBEIRO HIDRÁULICO COM ENCARGOS COMPLEMENTARES</t>
  </si>
  <si>
    <t>88309</t>
  </si>
  <si>
    <t>PEDREIRO COM ENCARGOS COMPLEMENTARES</t>
  </si>
  <si>
    <t>90099</t>
  </si>
  <si>
    <t>88377</t>
  </si>
  <si>
    <t>OPERADOR DE BETONEIRA ESTACIONÁRIA/MISTURADOR COM ENCARGOS COMPLEMENTARES</t>
  </si>
  <si>
    <t>88830</t>
  </si>
  <si>
    <t>BETONEIRA CAPACIDADE NOMINAL DE 400 L, CAPACIDADE DE MISTURA 280 L, MOTOR ELÉTRICO TRIFÁSICO POTÊNCIA DE 2 CV, SEM CARREGADOR - CHP DIURNO. AF_10/2014</t>
  </si>
  <si>
    <t>88831</t>
  </si>
  <si>
    <t>BETONEIRA CAPACIDADE NOMINAL DE 400 L, CAPACIDADE DE MISTURA 280 L, MOTOR ELÉTRICO TRIFÁSICO POTÊNCIA DE 2 CV, SEM CARREGADOR - CHI DIURNO. AF_10/2014</t>
  </si>
  <si>
    <t>89509</t>
  </si>
  <si>
    <t>TUBO PVC, SÉRIE R, ÁGUA PLUVIAL, DN 50 MM, FORNECIDO E INSTALADO EM RAMAL DE ENCAMINHAMENTO. AF_12/2014</t>
  </si>
  <si>
    <t>90650</t>
  </si>
  <si>
    <t>BOMBA CENTRÍFUGA MONOESTÁGIO COM MOTOR ELÉTRICO MONOFÁSICO, POTÊNCIA 15 HP, DIÂMETRO DO ROTOR 173 MM, HM/Q = 30 MCA / 90 M3/H A 45 MCA / 55 M3/H - CHP DIURNO. AF_06/2015</t>
  </si>
  <si>
    <t>90651</t>
  </si>
  <si>
    <t>BOMBA CENTRÍFUGA MONOESTÁGIO COM MOTOR ELÉTRICO MONOFÁSICO, POTÊNCIA 15 HP, DIÂMETRO DO ROTOR 173 MM, HM/Q = 30 MCA / 90 M3/H A 45 MCA / 55 M3/H - CHI DIURNO. AF_06/2015</t>
  </si>
  <si>
    <t>90662</t>
  </si>
  <si>
    <t>BOMBA DE PROJEÇÃO DE CONCRETO SECO, POTÊNCIA 10 CV, VAZÃO 6 M3/H - CHP DIURNO. AF_06/2015</t>
  </si>
  <si>
    <t>90663</t>
  </si>
  <si>
    <t>BOMBA DE PROJEÇÃO DE CONCRETO SECO, POTÊNCIA 10 CV, VAZÃO 6 M3/H - CHI DIURNO. AF_06/2015</t>
  </si>
  <si>
    <t>90979</t>
  </si>
  <si>
    <t>COMPRESSOR DE AR REBOCÁVEL, VAZÃO 748 PCM, PRESSÃO EFETIVA DE TRABALHO 102 PSI, MOTOR DIESEL, POTÊNCIA 210 CV - CHP DIURNO. AF_06/2015</t>
  </si>
  <si>
    <t>90982</t>
  </si>
  <si>
    <t>COMPRESSOR DE AR REBOCÁVEL, VAZÃO 748 PCM, PRESSÃO EFETIVA DE TRABALHO 102 PSI, MOTOR DIESEL, POTÊNCIA 210 CV - CHI DIURNO. AF_06/2015</t>
  </si>
  <si>
    <t>90656</t>
  </si>
  <si>
    <t>BOMBA DE PROJEÇÃO DE CONCRETO SECO, POTÊNCIA 10 CV, VAZÃO 3 M3/H - CHP DIURNO. AF_06/2015</t>
  </si>
  <si>
    <t>90657</t>
  </si>
  <si>
    <t>BOMBA DE PROJEÇÃO DE CONCRETO SECO, POTÊNCIA 10 CV, VAZÃO 3 M3/H - CHI DIURNO. AF_06/2015</t>
  </si>
  <si>
    <t>90999</t>
  </si>
  <si>
    <t>COMPRESSOR DE AR REBOCAVEL, VAZÃO 400 PCM, PRESSAO DE TRABALHO 102 PSI, MOTOR A DIESEL POTÊNCIA 110 CV - CHP DIURNO. AF_06/2015</t>
  </si>
  <si>
    <t>91001</t>
  </si>
  <si>
    <t>COMPRESSOR DE AR REBOCAVEL, VAZÃO 400 PCM, PRESSAO DE TRABALHO 102 PSI, MOTOR A DIESEL POTÊNCIA 110 CV - CHI DIURNO. AF_06/2015</t>
  </si>
  <si>
    <t>6259</t>
  </si>
  <si>
    <t>CAMINHÃO PIPA 6.000 L, PESO BRUTO TOTAL 13.000 KG, DISTÂNCIA ENTRE EIXOS 4,80 M, POTÊNCIA 189 CV INCLUSIVE TANQUE DE AÇO PARA TRANSPORTE DE ÁGUA, CAPACIDADE 6 M3 - CHP DIURNO. AF_06/2014</t>
  </si>
  <si>
    <t>6260</t>
  </si>
  <si>
    <t>CAMINHÃO PIPA 6.000 L, PESO BRUTO TOTAL 13.000 KG, DISTÂNCIA ENTRE EIXOS 4,80 M, POTÊNCIA 189 CV INCLUSIVE TANQUE DE AÇO PARA TRANSPORTE DE ÁGUA, CAPACIDADE 6 M3 - CHI DIURNO. AF_06/2014</t>
  </si>
  <si>
    <t>88245</t>
  </si>
  <si>
    <t>ARMADOR COM ENCARGOS COMPLEMENTARES</t>
  </si>
  <si>
    <t>90625</t>
  </si>
  <si>
    <t>PERFURATRIZ MANUAL, TORQUE MÁXIMO 83 N.M, POTÊNCIA 5 CV, COM DIÂMETRO MÁXIMO 4" - CHP DIURNO. AF_06/2015</t>
  </si>
  <si>
    <t>90626</t>
  </si>
  <si>
    <t>PERFURATRIZ MANUAL, TORQUE MÁXIMO 83 N.M, POTÊNCIA 5 CV, COM DIÂMETRO MÁXIMO 4" - CHI DIURNO. AF_06/2015</t>
  </si>
  <si>
    <t>90637</t>
  </si>
  <si>
    <t>MISTURADOR DUPLO HORIZONTAL DE ALTA TURBULÊNCIA, CAPACIDADE / VOLUME 2 X 500 LITROS, MOTORES ELÉTRICOS MÍNIMO 5 CV CADA, PARA NATA CIMENTO, ARGAMASSA E OUTROS - CHP DIURNO. AF_06/2015</t>
  </si>
  <si>
    <t>90638</t>
  </si>
  <si>
    <t>MISTURADOR DUPLO HORIZONTAL DE ALTA TURBULÊNCIA, CAPACIDADE / VOLUME 2 X 500 LITROS, MOTORES ELÉTRICOS MÍNIMO 5 CV CADA, PARA NATA CIMENTO, ARGAMASSA E OUTROS - CHI DIURNO. AF_06/2015</t>
  </si>
  <si>
    <t>90643</t>
  </si>
  <si>
    <t>BOMBA TRIPLEX, PARA INJEÇÃO DE NATA DE CIMENTO, VAZÃO MÁXIMA DE 100 LITROS/MINUTO, PRESSÃO MÁXIMA DE 70 BAR - CHP DIURNO. AF_06/2015</t>
  </si>
  <si>
    <t>90644</t>
  </si>
  <si>
    <t>BOMBA TRIPLEX, PARA INJEÇÃO DE NATA DE CIMENTO, VAZÃO MÁXIMA DE 100 LITROS/MINUTO, PRESSÃO MÁXIMA DE 70 BAR - CHI DIURNO. AF_06/2015</t>
  </si>
  <si>
    <t>95967</t>
  </si>
  <si>
    <t>SERVIÇOS TÉCNICOS ESPECIALIZADOS PARA ACOMPANHAMENTO DE EXECUÇÃO DE FUNDAÇÕES PROFUNDAS E ESTRUTURAS DE CONTENÇÃO</t>
  </si>
  <si>
    <t>100725</t>
  </si>
  <si>
    <t>92443</t>
  </si>
  <si>
    <t>94963</t>
  </si>
  <si>
    <t>100892</t>
  </si>
  <si>
    <t>ESTACA METÁLICA PARA CONTENÇÃO, UTILIZANDO PERFIL LAMINADO W250X32,7 (EXCLUSIVE MOBILIZAÇÃO E DESMOBILIZAÇÃO). AF_01/2020</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</si>
  <si>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</si>
  <si>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</si>
  <si>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</si>
  <si>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</si>
  <si>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</si>
  <si>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</si>
  <si>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</si>
  <si>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</si>
  <si>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</si>
  <si>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</si>
  <si>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</si>
  <si>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</si>
  <si>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</si>
  <si>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</si>
  <si>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90586</t>
  </si>
  <si>
    <t>VIBRADOR DE IMERSÃO, DIÂMETRO DE PONTEIRA 45MM, MOTOR ELÉTRICO TRIFÁSICO POTÊNCIA DE 2 CV - CHP DIURNO. AF_06/2015</t>
  </si>
  <si>
    <t>90587</t>
  </si>
  <si>
    <t>VIBRADOR DE IMERSÃO, DIÂMETRO DE PONTEIRA 45MM, MOTOR ELÉTRICO TRIFÁSICO POTÊNCIA DE 2 CV - CHI DIURNO. AF_06/2015</t>
  </si>
  <si>
    <t>87316</t>
  </si>
  <si>
    <t>ARGAMASSA TRAÇO 1:4 (EM VOLUME DE CIMENTO E AREIA GROSSA ÚMIDA) PARA CHAPISCO CONVENCIONAL, PREPARO MECÂNICO COM BETONEIRA 400 L. AF_08/2019</t>
  </si>
  <si>
    <t>92411</t>
  </si>
  <si>
    <t>5875</t>
  </si>
  <si>
    <t>RETROESCAVADEIRA SOBRE RODAS COM CARREGADEIRA, TRAÇÃO 4X4, POTÊNCIA LÍQ. 72 HP, CAÇAMBA CARREG. CAP. MÍN. 0,79 M3, CAÇAMBA RETRO CAP. 0,18 M3, PESO OPERACIONAL MÍN. 7.140 KG, PROFUNDIDADE ESCAVAÇÃO MÁX. 4,50 M - CHP DIURNO. AF_06/2014</t>
  </si>
  <si>
    <t>5877</t>
  </si>
  <si>
    <t>RETROESCAVADEIRA SOBRE RODAS COM CARREGADEIRA, TRAÇÃO 4X4, POTÊNCIA LÍQ. 72 HP, CAÇAMBA CARREG. CAP. MÍN. 0,79 M3, CAÇAMBA RETRO CAP. 0,18 M3, PESO OPERACIONAL MÍN. 7.140 KG, PROFUNDIDADE ESCAVAÇÃO MÁX. 4,50 M - CHI DIURNO. AF_06/2014</t>
  </si>
  <si>
    <t>87313</t>
  </si>
  <si>
    <t>ARGAMASSA TRAÇO 1:3 (EM VOLUME DE CIMENTO E AREIA GROSSA ÚMIDA) PARA CHAPISCO CONVENCIONAL, PREPARO MECÂNICO COM BETONEIRA 400 L. AF_08/2019</t>
  </si>
  <si>
    <t>92419</t>
  </si>
  <si>
    <t>92915</t>
  </si>
  <si>
    <t>ARMAÇÃO DE ESTRUTURAS DE CONCRETO ARMADO, EXCETO VIGAS, PILARES, LAJES E FUNDAÇÕES, UTILIZANDO AÇO CA-60 DE 5,0 MM - MONTAGEM. AF_12/2015</t>
  </si>
  <si>
    <t>94969</t>
  </si>
  <si>
    <t>89995</t>
  </si>
  <si>
    <t>89998</t>
  </si>
  <si>
    <t>92783</t>
  </si>
  <si>
    <t>ARMAÇÃO DE LAJE DE UMA ESTRUTURA CONVENCIONAL DE CONCRETO ARMADO EM UMA EDIFICAÇÃO TÉRREA OU SOBRADO UTILIZANDO AÇO CA-60 DE 4,2 MM - MONTAGEM. AF_12/2015</t>
  </si>
  <si>
    <t>94970</t>
  </si>
  <si>
    <t>96536</t>
  </si>
  <si>
    <t>FABRICAÇÃO, MONTAGEM E DESMONTAGEM DE FÔRMA PARA VIGA BALDRAME, EM MADEIRA SERRADA, E=25 MM, 4 UTILIZAÇÕES. AF_06/2017</t>
  </si>
  <si>
    <t>97738</t>
  </si>
  <si>
    <t>PEÇA CIRCULAR PRÉ-MOLDADA, VOLUME DE CONCRETO DE 10 A 30 LITROS, TAXA DE FIBRA DE POLIPROPILENO APROXIMADA DE 6 KG/M³. AF_01/2018_P</t>
  </si>
  <si>
    <t>100475</t>
  </si>
  <si>
    <t>ARGAMASSA TRAÇO 1:3 (EM VOLUME DE CIMENTO E AREIA MÉDIA ÚMIDA) COM ADIÇÃO DE IMPERMEABILIZANTE, PREPARO MECÂNICO COM BETONEIRA 400 L. AF_08/2019</t>
  </si>
  <si>
    <t>97740</t>
  </si>
  <si>
    <t>PEÇA CIRCULAR PRÉ-MOLDADA, VOLUME DE CONCRETO ACIMA DE 100 LITROS, TAXA DE AÇO APROXIMADA DE 30KG/M³. AF_01/2018</t>
  </si>
  <si>
    <t>89993</t>
  </si>
  <si>
    <t>89996</t>
  </si>
  <si>
    <t>97736</t>
  </si>
  <si>
    <t>PEÇA RETANGULAR PRÉ-MOLDADA, VOLUME DE CONCRETO ACIMA DE 100 LITROS, TAXA DE AÇO APROXIMADA DE 30KG/M³. AF_01/2018</t>
  </si>
  <si>
    <t>94962</t>
  </si>
  <si>
    <t>97983</t>
  </si>
  <si>
    <t>98414</t>
  </si>
  <si>
    <t>98050</t>
  </si>
  <si>
    <t>98114</t>
  </si>
  <si>
    <t>97988</t>
  </si>
  <si>
    <t>97989</t>
  </si>
  <si>
    <t>98051</t>
  </si>
  <si>
    <t>88628</t>
  </si>
  <si>
    <t>ARGAMASSA TRAÇO 1:3 (EM VOLUME DE CIMENTO E AREIA MÉDIA ÚMIDA), PREPARO MECÂNICO COM BETONEIRA 400 L. AF_08/2019</t>
  </si>
  <si>
    <t>88243</t>
  </si>
  <si>
    <t>AJUDANTE ESPECIALIZADO COM ENCARGOS COMPLEMENTARES</t>
  </si>
  <si>
    <t>88631</t>
  </si>
  <si>
    <t>ARGAMASSA TRAÇO 1:4 (EM VOLUME DE CIMENTO E AREIA MÉDIA ÚMIDA), PREPARO MANUAL. AF_08/2019</t>
  </si>
  <si>
    <t>92960</t>
  </si>
  <si>
    <t>MÁQUINA EXTRUSORA DE CONCRETO PARA GUIAS E SARJETAS, MOTOR A DIESEL, POTÊNCIA 14 CV - CHP DIURNO. AF_12/2015</t>
  </si>
  <si>
    <t>92961</t>
  </si>
  <si>
    <t>MÁQUINA EXTRUSORA DE CONCRETO PARA GUIAS E SARJETAS, MOTOR A DIESEL, POTÊNCIA 14 CV - CHI DIURNO. AF_12/2015</t>
  </si>
  <si>
    <t>88261</t>
  </si>
  <si>
    <t>CARPINTEIRO DE ESQUADRIA COM ENCARGOS COMPLEMENTARES</t>
  </si>
  <si>
    <t>90801</t>
  </si>
  <si>
    <t>BATENTE PARA PORTA DE MADEIRA, PADRÃO MÉDIO - FORNECIMENTO E MONTAGEM. AF_12/2019</t>
  </si>
  <si>
    <t>90806</t>
  </si>
  <si>
    <t>BATENTE PARA PORTA DE MADEIRA, FIXAÇÃO COM ARGAMASSA, PADRÃO MÉDIO - FORNECIMENTO E INSTALAÇÃO. AF_12/2019_P</t>
  </si>
  <si>
    <t>90831</t>
  </si>
  <si>
    <t>FECHADURA DE EMBUTIR PARA PORTA DE BANHEIRO, COMPLETA, ACABAMENTO PADRÃO MÉDIO, INCLUSO EXECUÇÃO DE FURO - FORNECIMENTO E INSTALAÇÃO. AF_12/2019</t>
  </si>
  <si>
    <t>100659</t>
  </si>
  <si>
    <t>ALIZAR DE 5X1,5CM PARA PORTA FIXADO COM PREGOS, PADRÃO MÉDIO - FORNECIMENTO E INSTALAÇÃO. AF_12/2019</t>
  </si>
  <si>
    <t>90821</t>
  </si>
  <si>
    <t>PORTA DE MADEIRA PARA PINTURA, SEMI-OCA (LEVE OU MÉDIA), 70X210CM, ESPESSURA DE 3,5CM, INCLUSO DOBRADIÇAS - FORNECIMENTO E INSTALAÇÃO. AF_12/2019</t>
  </si>
  <si>
    <t>91306</t>
  </si>
  <si>
    <t>FECHADURA DE EMBUTIR PARA PORTAS INTERNAS, COMPLETA, ACABAMENTO PADRÃO MÉDIO, COM EXECUÇÃO DE FURO - FORNECIMENTO E INSTALAÇÃO. AF_12/2019</t>
  </si>
  <si>
    <t>90830</t>
  </si>
  <si>
    <t>FECHADURA DE EMBUTIR COM CILINDRO, EXTERNA, COMPLETA, ACABAMENTO PADRÃO MÉDIO, INCLUSO EXECUÇÃO DE FURO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</si>
  <si>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</si>
  <si>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</si>
  <si>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</si>
  <si>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</si>
  <si>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</si>
  <si>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</si>
  <si>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</si>
  <si>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</si>
  <si>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</si>
  <si>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</si>
  <si>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</si>
  <si>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</si>
  <si>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</si>
  <si>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</si>
  <si>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91287</t>
  </si>
  <si>
    <t>BATENTE PARA PORTA DE MADEIRA, PADRÃO POPULAR - FORNECIMENTO E MONTAGEM. AF_12/2019</t>
  </si>
  <si>
    <t>91292</t>
  </si>
  <si>
    <t>BATENTE PARA PORTA DE MADEIRA, FIXAÇÃO COM ARGAMASSA, PADRÃO POPULAR. FORNECIMENTO E INSTALAÇÃO. AF_12/2019_P</t>
  </si>
  <si>
    <t>100660</t>
  </si>
  <si>
    <t>ALIZAR DE 5X1,5CM PARA PORTA FIXADO COM PREGOS, PADRÃO POPULAR - FORNECIMENTO E INSTALAÇÃO. AF_12/2019</t>
  </si>
  <si>
    <t>91307</t>
  </si>
  <si>
    <t>FECHADURA DE EMBUTIR PARA PORTAS INTERNAS, COMPLETA, ACABAMENTO PADRÃO POPULAR, COM EXECUÇÃO DE FURO - FORNECIMENTO E INSTALAÇÃO. AF_12/2019</t>
  </si>
  <si>
    <t>91304</t>
  </si>
  <si>
    <t>FECHADURA DE EMBUTIR COM CILINDRO, EXTERNA, COMPLETA, ACABAMENTO PADRÃO POPULAR, INCLUSO EXECUÇÃO DE FURO -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</si>
  <si>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</si>
  <si>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</si>
  <si>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</si>
  <si>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</si>
  <si>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</si>
  <si>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</si>
  <si>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</si>
  <si>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</si>
  <si>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</si>
  <si>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</si>
  <si>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88627</t>
  </si>
  <si>
    <t>ARGAMASSA TRAÇO 1:0,5:4,5 (EM VOLUME DE CIMENTO, CAL E AREIA MÉDIA ÚMIDA) PARA ASSENTAMENTO DE ALVENARIA, PREPARO MANUAL. AF_08/2019</t>
  </si>
  <si>
    <t>88251</t>
  </si>
  <si>
    <t>AUXILIAR DE SERRALHEIRO COM ENCARGOS COMPLEMENTARES</t>
  </si>
  <si>
    <t>88315</t>
  </si>
  <si>
    <t>SERRALHEIRO COM ENCARGOS COMPLEMENTARES</t>
  </si>
  <si>
    <t>88325</t>
  </si>
  <si>
    <t>VIDRACEIRO COM ENCARGOS COMPLEMENTARES</t>
  </si>
  <si>
    <t>88313</t>
  </si>
  <si>
    <t>POCEIRO COM ENCARGOS COMPLEMENTARES</t>
  </si>
  <si>
    <t>90776</t>
  </si>
  <si>
    <t>ENCARREGADO GERAL COM ENCARGOS COMPLEMENTARES</t>
  </si>
  <si>
    <t>90778</t>
  </si>
  <si>
    <t>ENGENHEIRO CIVIL DE OBRA PLENO COM ENCARGOS COMPLEMENTARES</t>
  </si>
  <si>
    <t>94971</t>
  </si>
  <si>
    <t>95576</t>
  </si>
  <si>
    <t>95579</t>
  </si>
  <si>
    <t>97913</t>
  </si>
  <si>
    <t>100206</t>
  </si>
  <si>
    <t>TRANSPORTE HORIZONTAL COM JERICA DE 90 L, DE MASSA/ GRANEL (UNIDADE: M3XKM). AF_07/2019</t>
  </si>
  <si>
    <t>95580</t>
  </si>
  <si>
    <t>90680</t>
  </si>
  <si>
    <t>PERFURATRIZ HIDRÁULICA SOBRE CAMINHÃO COM TRADO CURTO ACOPLADO, PROFUNDIDADE MÁXIMA DE 20 M, DIÂMETRO MÁXIMO DE 1500 MM, POTÊNCIA INSTALADA DE 137 HP, MESA ROTATIVA COM TORQUE MÁXIMO DE 30 KNM - CHP DIURNO. AF_06/2015</t>
  </si>
  <si>
    <t>90681</t>
  </si>
  <si>
    <t>PERFURATRIZ HIDRÁULICA SOBRE CAMINHÃO COM TRADO CURTO ACOPLADO, PROFUNDIDADE MÁXIMA DE 20 M, DIÂMETRO MÁXIMO DE 1500 MM, POTÊNCIA INSTALADA DE 137 HP, MESA ROTATIVA COM TORQUE MÁXIMO DE 30 KNM - CHI DIURNO. AF_06/2015</t>
  </si>
  <si>
    <t>95620</t>
  </si>
  <si>
    <t>PERFURATRIZ PNEUMATICA MANUAL DE PESO MEDIO, MARTELETE, 18KG, COMPRIMENTO MÁXIMO DE CURSO DE 6 M, DIAMETRO DO PISTAO DE 5,5 CM - CHP DIURNO. AF_11/2016</t>
  </si>
  <si>
    <t>95621</t>
  </si>
  <si>
    <t>PERFURATRIZ PNEUMATICA MANUAL DE PESO MEDIO, MARTELETE, 18KG, COMPRIMENTO MÁXIMO DE CURSO DE 6 M, DIAMETRO DO PISTAO DE 5,5 CM - CHI DIURNO. AF_11/2016</t>
  </si>
  <si>
    <t>5795</t>
  </si>
  <si>
    <t>MARTELETE OU ROMPEDOR PNEUMÁTICO MANUAL, 28 KG, COM SILENCIADOR - CHP DIURNO. AF_07/2016</t>
  </si>
  <si>
    <t>5952</t>
  </si>
  <si>
    <t>MARTELETE OU ROMPEDOR PNEUMÁTICO MANUAL, 28 KG, COM SILENCIADOR - CHI DIURNO. AF_07/2016</t>
  </si>
  <si>
    <t>92716</t>
  </si>
  <si>
    <t>APARELHO PARA CORTE E SOLDA OXI-ACETILENO SOBRE RODAS, INCLUSIVE CILINDROS E MAÇARICOS - CHP DIURNO. AF_12/2015</t>
  </si>
  <si>
    <t>92717</t>
  </si>
  <si>
    <t>APARELHO PARA CORTE E SOLDA OXI-ACETILENO SOBRE RODAS, INCLUSIVE CILINDROS E MAÇARICOS - CHI DIURNO. AF_12/2015</t>
  </si>
  <si>
    <t>90674</t>
  </si>
  <si>
    <t>PERFURATRIZ COM TORRE METÁLICA PARA EXECUÇÃO DE ESTACA HÉLICE CONTÍNUA, PROFUNDIDADE MÁXIMA DE 30 M, DIÂMETRO MÁXIMO DE 800 MM, POTÊNCIA INSTALADA DE 268 HP, MESA ROTATIVA COM TORQUE MÁXIMO DE 170 KNM - CHP DIURNO. AF_06/2015</t>
  </si>
  <si>
    <t>90675</t>
  </si>
  <si>
    <t>PERFURATRIZ COM TORRE METÁLICA PARA EXECUÇÃO DE ESTACA HÉLICE CONTÍNUA, PROFUNDIDADE MÁXIMA DE 30 M, DIÂMETRO MÁXIMO DE 800 MM, POTÊNCIA INSTALADA DE 268 HP, MESA ROTATIVA COM TORQUE MÁXIMO DE 170 KNM - CHI DIURNO. AF_06/2015</t>
  </si>
  <si>
    <t>95584</t>
  </si>
  <si>
    <t>93224</t>
  </si>
  <si>
    <t>PERFURATRIZ COM TORRE METÁLICA PARA EXECUÇÃO DE ESTACA HÉLICE CONTÍNUA, PROFUNDIDADE MÁXIMA DE 32 M, DIÂMETRO MÁXIMO DE 1000 MM, POTÊNCIA INSTALADA DE 350 HP, MESA ROTATIVA COM TORQUE MÁXIMO DE 263 KNM - CHP DIURNO. AF_01/2016</t>
  </si>
  <si>
    <t>93225</t>
  </si>
  <si>
    <t>PERFURATRIZ COM TORRE METÁLICA PARA EXECUÇÃO DE ESTACA HÉLICE CONTÍNUA, PROFUNDIDADE MÁXIMA DE 32 M, DIÂMETRO MÁXIMO DE 1000 MM, POTÊNCIA INSTALADA DE 350 HP, MESA ROTATIVA COM TORQUE MÁXIMO DE 263 KNM - CHI DIURNO. AF_01/2016</t>
  </si>
  <si>
    <t>89218</t>
  </si>
  <si>
    <t>BATE-ESTACAS POR GRAVIDADE, POTÊNCIA DE 160 HP, PESO DO MARTELO ATÉ 3 TONELADAS - CHI DIURNO. AF_11/2014</t>
  </si>
  <si>
    <t>89843</t>
  </si>
  <si>
    <t>BATE-ESTACAS POR GRAVIDADE, POTÊNCIA DE 160 HP, PESO DO MARTELO ATÉ 3 TONELADAS - CHP DIURNO. AF_11/2014</t>
  </si>
  <si>
    <t>95578</t>
  </si>
  <si>
    <t>95563</t>
  </si>
  <si>
    <t>95583</t>
  </si>
  <si>
    <t>95581</t>
  </si>
  <si>
    <t>5953</t>
  </si>
  <si>
    <t>COMPRESSOR DE AR REBOCÁVEL, VAZÃO 189 PCM, PRESSÃO EFETIVA DE TRABALHO 102 PSI, MOTOR DIESEL, POTÊNCIA 63 CV - CHP DIURNO. AF_06/2015</t>
  </si>
  <si>
    <t>5954</t>
  </si>
  <si>
    <t>COMPRESSOR DE AR REBOCÁVEL, VAZÃO 189 PCM, PRESSÃO EFETIVA DE TRABALHO 102 PSI, MOTOR DIESEL, POTÊNCIA 63 CV - CHI DIURNO. AF_06/2015</t>
  </si>
  <si>
    <t>94968</t>
  </si>
  <si>
    <t>91278</t>
  </si>
  <si>
    <t>PLACA VIBRATÓRIA REVERSÍVEL COM MOTOR 4 TEMPOS A GASOLINA, FORÇA CENTRÍFUGA DE 25 KN (2500 KGF), POTÊNCIA 5,5 CV - CHI DIURNO. AF_08/2015</t>
  </si>
  <si>
    <t>95264</t>
  </si>
  <si>
    <t>COMPACTADOR DE SOLOS DE PERCUSÃO (SOQUETE) COM MOTOR A GASOLINA, POTÊNCIA 3 CV - CHP DIURNO. AF_09/2016</t>
  </si>
  <si>
    <t>95265</t>
  </si>
  <si>
    <t>COMPACTADOR DE SOLOS DE PERCUSÃO (SOQUETE) COM MOTOR A GASOLINA, POTÊNCIA 3 CV - CHI DIURNO. AF_09/2016</t>
  </si>
  <si>
    <t>95282</t>
  </si>
  <si>
    <t>DESEMPENADEIRA DE CONCRETO, PESO DE 75KG, 4 PÁS, MOTOR A GASOLINA, POTÊNCIA 5,5 HP - CHP DIURNO. AF_09/2016</t>
  </si>
  <si>
    <t>92269</t>
  </si>
  <si>
    <t>92263</t>
  </si>
  <si>
    <t>92264</t>
  </si>
  <si>
    <t>92270</t>
  </si>
  <si>
    <t>92273</t>
  </si>
  <si>
    <t>92265</t>
  </si>
  <si>
    <t>92272</t>
  </si>
  <si>
    <t>92266</t>
  </si>
  <si>
    <t>92271</t>
  </si>
  <si>
    <t>92267</t>
  </si>
  <si>
    <t>92268</t>
  </si>
  <si>
    <t>96252</t>
  </si>
  <si>
    <t>FABRICAÇÃO DE FÔRMA PARA PILARES CIRCULARES, EM CHAPA DE MADEIRA COMPENSADA RESINADA. AF_06/2017</t>
  </si>
  <si>
    <t>88238</t>
  </si>
  <si>
    <t>AJUDANTE DE ARMADOR COM ENCARGOS COMPLEMENTARES</t>
  </si>
  <si>
    <t>92791</t>
  </si>
  <si>
    <t>CORTE E DOBRA DE AÇO CA-60, DIÂMETRO DE 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</si>
  <si>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</si>
  <si>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</si>
  <si>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</si>
  <si>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</si>
  <si>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</si>
  <si>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</si>
  <si>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</si>
  <si>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</si>
  <si>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</si>
  <si>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</si>
  <si>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</si>
  <si>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</si>
  <si>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</si>
  <si>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</si>
  <si>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</si>
  <si>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</si>
  <si>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</si>
  <si>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</si>
  <si>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</si>
  <si>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</si>
  <si>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</si>
  <si>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</si>
  <si>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</si>
  <si>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</si>
  <si>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</si>
  <si>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</si>
  <si>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</si>
  <si>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</si>
  <si>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</si>
  <si>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</si>
  <si>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95448</t>
  </si>
  <si>
    <t>CORTE E DOBRA DE AÇO CA-50, DIÂMERO DE 32 MM, UTILIZADO EM ESTRUTURAS DIVERSAS, EXCETO LAJE. AF_10/2016</t>
  </si>
  <si>
    <t>95445</t>
  </si>
  <si>
    <t>95446</t>
  </si>
  <si>
    <t>90279</t>
  </si>
  <si>
    <t>89225</t>
  </si>
  <si>
    <t>BETONEIRA CAPACIDADE NOMINAL DE 600 L, CAPACIDADE DE MISTURA 360 L, MOTOR ELÉTRICO TRIFÁSICO POTÊNCIA DE 4 CV, SEM CARREGADOR - CHP DIURNO. AF_11/2014</t>
  </si>
  <si>
    <t>89226</t>
  </si>
  <si>
    <t>BETONEIRA CAPACIDADE NOMINAL DE 600 L, CAPACIDADE DE MISTURA 360 L, MOTOR ELÉTRICO TRIFÁSICO POTÊNCIA DE 4 CV, SEM CARREGADOR - CHI DIURNO. AF_11/2014</t>
  </si>
  <si>
    <t>94972</t>
  </si>
  <si>
    <t>92874</t>
  </si>
  <si>
    <t>LANÇAMENTO COM USO DE BOMBA, ADENSAMENTO E ACABAMENTO DE CONCRETO EM ESTRUTURAS. AF_12/2015</t>
  </si>
  <si>
    <t>87292</t>
  </si>
  <si>
    <t>ARGAMASSA TRAÇO 1:2:8 (EM VOLUME DE CIMENTO, CAL E AREIA MÉDIA ÚMIDA) PARA EMBOÇO/MASSA ÚNICA/ASSENTAMENTO DE ALVENARIA DE VEDAÇÃO, PREPARO MECÂNICO COM BETONEIRA 400 L. AF_08/2019</t>
  </si>
  <si>
    <t>88270</t>
  </si>
  <si>
    <t>IMPERMEABILIZADOR COM ENCARGOS COMPLEMENTARES</t>
  </si>
  <si>
    <t>87294</t>
  </si>
  <si>
    <t>ARGAMASSA TRAÇO 1:2:9 (EM VOLUME DE CIMENTO, CAL E AREIA MÉDIA ÚMIDA) PARA EMBOÇO/MASSA ÚNICA/ASSENTAMENTO DE ALVENARIA DE VEDAÇÃO, PREPARO MECÂNICO COM BETONEIRA 600 L. AF_08/2019</t>
  </si>
  <si>
    <t>92873</t>
  </si>
  <si>
    <t>LANÇAMENTO COM USO DE BALDES, ADENSAMENTO E ACABAMENTO DE CONCRETO EM ESTRUTURAS. AF_12/2015</t>
  </si>
  <si>
    <t>92919</t>
  </si>
  <si>
    <t>ARMAÇÃO DE ESTRUTURAS DE CONCRETO ARMADO, EXCETO VIGAS, PILARES, LAJES E FUNDAÇÕES, UTILIZANDO AÇO CA-50 DE 10,0 MM - MONTAGEM. AF_12/2015</t>
  </si>
  <si>
    <t>92451</t>
  </si>
  <si>
    <t>92463</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</si>
  <si>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</si>
  <si>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</si>
  <si>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</si>
  <si>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</si>
  <si>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</si>
  <si>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</si>
  <si>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</si>
  <si>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</si>
  <si>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</si>
  <si>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</si>
  <si>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</si>
  <si>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</si>
  <si>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</si>
  <si>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</si>
  <si>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</si>
  <si>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</si>
  <si>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</si>
  <si>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</si>
  <si>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</si>
  <si>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</si>
  <si>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</si>
  <si>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</si>
  <si>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95944</t>
  </si>
  <si>
    <t>95945</t>
  </si>
  <si>
    <t>96533</t>
  </si>
  <si>
    <t>FABRICAÇÃO, MONTAGEM E DESMONTAGEM DE FÔRMA PARA VIGA BALDRAME, EM MADEIRA SERRADA, E=25 MM, 2 UTILIZAÇÕES. AF_06/2017</t>
  </si>
  <si>
    <t>96543</t>
  </si>
  <si>
    <t>ARMAÇÃO DE BLOCO, VIGA BALDRAME E SAPATA UTILIZANDO AÇO CA-60 DE 5 MM - MONTAGEM. AF_06/2017</t>
  </si>
  <si>
    <t>96544</t>
  </si>
  <si>
    <t>ARMAÇÃO DE BLOCO, VIGA BALDRAME OU SAPATA UTILIZANDO AÇO CA-50 DE 6,3 MM - MONTAGEM. AF_06/2017</t>
  </si>
  <si>
    <t>96546</t>
  </si>
  <si>
    <t>ARMAÇÃO DE BLOCO, VIGA BALDRAME OU SAPATA UTILIZANDO AÇO CA-50 DE 10 MM - MONTAGEM. AF_06/2017</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</si>
  <si>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</si>
  <si>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</si>
  <si>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</si>
  <si>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</si>
  <si>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</si>
  <si>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</si>
  <si>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</si>
  <si>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</si>
  <si>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</si>
  <si>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</si>
  <si>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</si>
  <si>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</si>
  <si>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</si>
  <si>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</si>
  <si>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</si>
  <si>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</si>
  <si>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95943</t>
  </si>
  <si>
    <t>96545</t>
  </si>
  <si>
    <t>ARMAÇÃO DE BLOCO, VIGA BALDRAME OU SAPATA UTILIZANDO AÇO CA-50 DE 8 MM - MONTAGEM. AF_06/2017</t>
  </si>
  <si>
    <t>96547</t>
  </si>
  <si>
    <t>ARMAÇÃO DE BLOCO, VIGA BALDRAME OU SAPATA UTILIZANDO AÇO CA-50 DE 12,5 MM - MONTAGEM. AF_06/2017</t>
  </si>
  <si>
    <t>92479</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</si>
  <si>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</si>
  <si>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</si>
  <si>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</si>
  <si>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</si>
  <si>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</si>
  <si>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</si>
  <si>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</si>
  <si>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</si>
  <si>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</si>
  <si>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</si>
  <si>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91634</t>
  </si>
  <si>
    <t>GUINDAUTO HIDRÁULICO, CAPACIDADE MÁXIMA DE CARGA 6500 KG, MOMENTO MÁXIMO DE CARGA 5,8 TM, ALCANCE MÁXIMO HORIZONTAL 7,60 M, INCLUSIVE CAMINHÃO TOCO PBT 9.700 KG, POTÊNCIA DE 160 CV - CHP DIURNO. AF_08/2015</t>
  </si>
  <si>
    <t>91635</t>
  </si>
  <si>
    <t>GUINDAUTO HIDRÁULICO, CAPACIDADE MÁXIMA DE CARGA 6500 KG, MOMENTO MÁXIMO DE CARGA 5,8 TM, ALCANCE MÁXIMO HORIZONTAL 7,60 M, INCLUSIVE CAMINHÃO TOCO PBT 9.700 KG, POTÊNCIA DE 160 CV - CHI DIURNO. AF_08/2015</t>
  </si>
  <si>
    <t>96525</t>
  </si>
  <si>
    <t>88240</t>
  </si>
  <si>
    <t>AJUDANTE DE ESTRUTURA METÁLICA COM ENCARGOS COMPLEMENTARES</t>
  </si>
  <si>
    <t>100716</t>
  </si>
  <si>
    <t>JATEAMENTO ABRASIVO COM GRANALHA DE AÇO EM PERFIL METÁLICO EM FÁBRICA. AF_01/2020</t>
  </si>
  <si>
    <t>100719</t>
  </si>
  <si>
    <t>95212</t>
  </si>
  <si>
    <t>GRUA ASCENCIONAL, LANCA DE 42 M, CAPACIDADE DE 1,5 T A 30 M, ALTURA ATE 39 M - CHP DIURNO. AF_08/2016</t>
  </si>
  <si>
    <t>95213</t>
  </si>
  <si>
    <t>GRUA ASCENCIONAL, LANÇA DE 42 M, CAPACIDADE DE 1,5 T A 30 M, ALTURA ATÉ 39 M - CHI DIURNO. AF_08/2016</t>
  </si>
  <si>
    <t>87298</t>
  </si>
  <si>
    <t>ARGAMASSA TRAÇO 1:3 (EM VOLUME DE CIMENTO E AREIA MÉDIA ÚMIDA) PARA CONTRAPISO, PREPARO MECÂNICO COM BETONEIRA 400 L. AF_08/2019</t>
  </si>
  <si>
    <t>87286</t>
  </si>
  <si>
    <t>ARGAMASSA TRAÇO 1:1:6 (EM VOLUME DE CIMENTO, CAL E AREIA MÉDIA ÚMIDA) PARA EMBOÇO/MASSA ÚNICA/ASSENTAMENTO DE ALVENARIA DE VEDAÇÃO, PREPARO MECÂNICO COM BETONEIRA 400 L. AF_08/2019</t>
  </si>
  <si>
    <t>87372</t>
  </si>
  <si>
    <t>ARGAMASSA TRAÇO 1:3 (EM VOLUME DE CIMENTO E AREIA MÉDIA ÚMIDA) PARA CONTRAPISO, PREPARO MANUAL. AF_08/2019</t>
  </si>
  <si>
    <t>88247</t>
  </si>
  <si>
    <t>AUXILIAR DE ELETRICISTA COM ENCARGOS COMPLEMENTARES</t>
  </si>
  <si>
    <t>88264</t>
  </si>
  <si>
    <t>ELETRICISTA COM ENCARGOS COMPLEMENTARES</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</si>
  <si>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</si>
  <si>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</si>
  <si>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</si>
  <si>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</si>
  <si>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</si>
  <si>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</si>
  <si>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</si>
  <si>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</si>
  <si>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</si>
  <si>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</si>
  <si>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</si>
  <si>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</si>
  <si>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</si>
  <si>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</si>
  <si>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</si>
  <si>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</si>
  <si>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97734</t>
  </si>
  <si>
    <t>PEÇA RETANGULAR PRÉ-MOLDADA, VOLUME DE CONCRETO DE 10 A 30 LITROS, TAXA DE AÇO APROXIMADA DE 30KG/M³. AF_01/2018</t>
  </si>
  <si>
    <t>97735</t>
  </si>
  <si>
    <t>PEÇA RETANGULAR PRÉ-MOLDADA, VOLUME DE CONCRETO DE 30 A 100 LITROS, TAXA DE AÇO APROXIMADA DE 30KG/M³. AF_01/2018</t>
  </si>
  <si>
    <t>88266</t>
  </si>
  <si>
    <t>ELETROTÉCNICO COM ENCARGOS COMPLEMENTARES</t>
  </si>
  <si>
    <t>91946</t>
  </si>
  <si>
    <t>SUPORTE PARAFUSADO COM PLACA DE ENCAIXE 4" X 2" MÉDIO (1,30 M DO PISO) PARA PONTO ELÉTRICO - FORNECIMENTO E INSTALAÇÃO. AF_12/2015</t>
  </si>
  <si>
    <t>91952</t>
  </si>
  <si>
    <t>INTERRUPTOR SIMPLES (1 MÓDULO), 10A/250V, SEM SUPORTE E SEM PLACA - FORNECIMENTO E INSTALAÇÃO. AF_12/2015</t>
  </si>
  <si>
    <t>91954</t>
  </si>
  <si>
    <t>INTERRUPTOR PARALELO (1 MÓDULO), 10A/250V, SEM SUPORTE E SEM PLACA - FORNECIMENTO E INSTALAÇÃO. AF_12/2015</t>
  </si>
  <si>
    <t>91956</t>
  </si>
  <si>
    <t>INTERRUPTOR SIMPLES (1 MÓDULO) COM INTERRUPTOR PARALELO (1 MÓDULO), 10A/250V, SEM SUPORTE E SEM PLACA - FORNECIMENTO E INSTALAÇÃO. AF_12/2015</t>
  </si>
  <si>
    <t>91958</t>
  </si>
  <si>
    <t>INTERRUPTOR SIMPLES (2 MÓDULOS), 10A/250V, SEM SUPORTE E SEM PLACA - FORNECIMENTO E INSTALAÇÃO. AF_12/2015</t>
  </si>
  <si>
    <t>91960</t>
  </si>
  <si>
    <t>INTERRUPTOR PARALELO (2 MÓDULOS), 10A/250V, SEM SUPORTE E SEM PLACA - FORNECIMENTO E INSTALAÇÃO. AF_12/2015</t>
  </si>
  <si>
    <t>91962</t>
  </si>
  <si>
    <t>INTERRUPTOR SIMPLES (1 MÓDULO) COM INTERRUPTOR PARALELO (2 MÓDULOS), 10A/250V, SEM SUPORTE E SEM PLACA - FORNECIMENTO E INSTALAÇÃO. AF_12/2015</t>
  </si>
  <si>
    <t>91964</t>
  </si>
  <si>
    <t>INTERRUPTOR SIMPLES (2 MÓDULOS) COM INTERRUPTOR PARALELO (1 MÓDULO), 10A/250V, SEM SUPORTE E SEM PLACA - FORNECIMENTO E INSTALAÇÃO. AF_12/2015</t>
  </si>
  <si>
    <t>91966</t>
  </si>
  <si>
    <t>INTERRUPTOR SIMPLES (3 MÓDULOS), 10A/250V, SEM SUPORTE E SEM PLACA - FORNECIMENTO E INSTALAÇÃO. AF_12/2015</t>
  </si>
  <si>
    <t>91968</t>
  </si>
  <si>
    <t>INTERRUPTOR PARALELO (3 MÓDULOS), 10A/250V, SEM SUPORTE E SEM PLACA - FORNECIMENTO E INSTALAÇÃO. AF_12/2015</t>
  </si>
  <si>
    <t>91950</t>
  </si>
  <si>
    <t>SUPORTE PARAFUSADO COM PLACA DE ENCAIXE 4" X 4" MÉDIO (1,30 M DO PISO) PARA PONTO ELÉTRICO - FORNECIMENTO E INSTALAÇÃO. AF_12/2015</t>
  </si>
  <si>
    <t>91970</t>
  </si>
  <si>
    <t>INTERRUPTOR SIMPLES (3 MÓDULOS) COM INTERRUPTOR PARALELO (1 MÓDULO), 10A/250V, SEM SUPORTE E SEM PLACA - FORNECIMENTO E INSTALAÇÃO. AF_12/2015</t>
  </si>
  <si>
    <t>91972</t>
  </si>
  <si>
    <t>INTERRUPTOR SIMPLES (2 MÓDULOS) COM INTERRUPTOR PARALELO (2 MÓDULOS), 10A/250V, SEM SUPORTE E SEM PLACA - FORNECIMENTO E INSTALAÇÃO. AF_12/2015</t>
  </si>
  <si>
    <t>91974</t>
  </si>
  <si>
    <t>INTERRUPTOR SIMPLES (4 MÓDULOS), 10A/250V, SEM SUPORTE E SEM PLACA - FORNECIMENTO E INSTALAÇÃO. AF_12/2015</t>
  </si>
  <si>
    <t>91976</t>
  </si>
  <si>
    <t>INTERRUPTOR SIMPLES (6 MÓDULOS), 10A/250V, SEM SUPORTE E SEM PLACA - FORNECIMENTO E INSTALAÇÃO. AF_12/2015</t>
  </si>
  <si>
    <t>91978</t>
  </si>
  <si>
    <t>INTERRUPTOR INTERMEDIÁRIO (1 MÓDULO), 10A/250V, SEM SUPORTE E SEM PLACA - FORNECIMENTO E INSTALAÇÃO. AF_09/2017</t>
  </si>
  <si>
    <t>91980</t>
  </si>
  <si>
    <t>INTERRUPTOR BIPOLAR (1 MÓDULO), 10A/250V, SEM SUPORTE E SEM PLACA - FORNECIMENTO E INSTALAÇÃO. AF_09/2017</t>
  </si>
  <si>
    <t>91982</t>
  </si>
  <si>
    <t>DIMMER ROTATIVO (1 MÓDULO), 220V/600W, SEM SUPORTE E SEM PLACA - FORNECIMENTO E INSTALAÇÃO. AF_09/2017</t>
  </si>
  <si>
    <t>91984</t>
  </si>
  <si>
    <t>INTERRUPTOR PULSADOR CAMPAINHA (1 MÓDULO), 10A/250V, SEM SUPORTE E SEM PLACA - FORNECIMENTO E INSTALAÇÃO. AF_09/2017</t>
  </si>
  <si>
    <t>91986</t>
  </si>
  <si>
    <t>CAMPAINHA CIGARRA (1 MÓDULO), 10A/250V, SEM SUPORTE E SEM PLACA - FORNECIMENTO E INSTALAÇÃO. AF_09/2017</t>
  </si>
  <si>
    <t>91988</t>
  </si>
  <si>
    <t>INTERRUPTOR PULSADOR MINUTERIA (1 MÓDULO), 10A/250V, SEM SUPORTE E SEM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</si>
  <si>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</si>
  <si>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</si>
  <si>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</si>
  <si>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</si>
  <si>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</si>
  <si>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</si>
  <si>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</si>
  <si>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</si>
  <si>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</si>
  <si>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</si>
  <si>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</si>
  <si>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</si>
  <si>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</si>
  <si>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</si>
  <si>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</si>
  <si>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</si>
  <si>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</si>
  <si>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</si>
  <si>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</si>
  <si>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</si>
  <si>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</si>
  <si>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</si>
  <si>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</si>
  <si>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</si>
  <si>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</si>
  <si>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</si>
  <si>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</si>
  <si>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</si>
  <si>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92018</t>
  </si>
  <si>
    <t>TOMADA BAIXA DE EMBUTIR (4 MÓDULOS), 2P+T 10 A, SEM SUPORTE E SEM PLACA - FORNECIMENTO E INSTALAÇÃO. AF_12/2015</t>
  </si>
  <si>
    <t>92020</t>
  </si>
  <si>
    <t>TOMADA BAIXA DE EMBUTIR (6 MÓDULOS), 2P+T 10 A, SEM SUPORTE E SEM PLACA - FORNECIMENTO E INSTALAÇÃO. AF_12/2015</t>
  </si>
  <si>
    <t>92022</t>
  </si>
  <si>
    <t>INTERRUPTOR SIMPLES (1 MÓDULO) COM 1 TOMADA DE EMBUTIR 2P+T 10 A,  SEM SUPORTE E SEM PLACA - FORNECIMENTO E INSTALAÇÃO. AF_12/2015</t>
  </si>
  <si>
    <t>92024</t>
  </si>
  <si>
    <t>INTERRUPTOR SIMPLES (1 MÓDULO) COM 2 TOMADAS DE EMBUTIR 2P+T 10 A,  SEM SUPORTE E SEM PLACA - FORNECIMENTO E INSTALAÇÃO. AF_12/2015</t>
  </si>
  <si>
    <t>92026</t>
  </si>
  <si>
    <t>INTERRUPTOR SIMPLES (2 MÓDULOS) COM 1 TOMADA DE EMBUTIR 2P+T 10 A,  SEM SUPORTE E SEM PLACA - FORNECIMENTO E INSTALAÇÃO. AF_12/2015</t>
  </si>
  <si>
    <t>92028</t>
  </si>
  <si>
    <t>INTERRUPTOR PARALELO (1 MÓDULO) COM 1 TOMADA DE EMBUTIR 2P+T 10 A,  SEM SUPORTE E SEM PLACA - FORNECIMENTO E INSTALAÇÃO. AF_12/2015</t>
  </si>
  <si>
    <t>92030</t>
  </si>
  <si>
    <t>INTERRUPTOR PARALELO (1 MÓDULO) COM 2 TOMADAS DE EMBUTIR 2P+T 10 A,  SEM SUPORTE E SEM PLACA - FORNECIMENTO E INSTALAÇÃO. AF_12/2015</t>
  </si>
  <si>
    <t>92032</t>
  </si>
  <si>
    <t>INTERRUPTOR PARALELO (2 MÓDULOS) COM 1 TOMADA DE EMBUTIR 2P+T 10 A,  SEM SUPORTE E SEM PLACA - FORNECIMENTO E INSTALAÇÃO. AF_12/2015</t>
  </si>
  <si>
    <t>92034</t>
  </si>
  <si>
    <t>INTERRUPTOR SIMPLES (1 MÓDULO), INTERRUPTOR PARALELO (1 MÓDULO) E 1 TOMADA DE EMBUTIR 2P+T 10 A,  SEM SUPORTE E SEM PLACA - FORNECIMENTO E INSTALAÇÃO. AF_12/2015</t>
  </si>
  <si>
    <t>91872</t>
  </si>
  <si>
    <t>ELETRODUTO RÍGIDO ROSCÁVEL, PVC, DN 32 MM (1"), PARA CIRCUITOS TERMINAIS, INSTALADO EM PAREDE - FORNECIMENTO E INSTALAÇÃO. AF_12/2015</t>
  </si>
  <si>
    <t>91885</t>
  </si>
  <si>
    <t>LUVA PARA ELETRODUTO, PVC, ROSCÁVEL, DN 32 MM (1"), PARA CIRCUITOS TERMINAIS, INSTALADA EM PAREDE - FORNECIMENTO E INSTALAÇÃO. AF_12/2015</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</si>
  <si>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</si>
  <si>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</si>
  <si>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</si>
  <si>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</si>
  <si>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91933</t>
  </si>
  <si>
    <t>CABO DE COBRE FLEXÍVEL ISOLADO, 10 MM², ANTI-CHAMA 0,6/1,0 KV, PARA CIRCUITOS TERMINAIS - FORNECIMENTO E INSTALAÇÃO. AF_12/2015</t>
  </si>
  <si>
    <t>93659</t>
  </si>
  <si>
    <t>96977</t>
  </si>
  <si>
    <t>CORDOALHA DE COBRE NU 50 MM², ENTERRADA, SEM ISOLADOR - FORNECIMENTO E INSTALAÇÃO. AF_12/2017</t>
  </si>
  <si>
    <t>96986</t>
  </si>
  <si>
    <t>HASTE DE ATERRAMENTO 3/4  PARA SPDA - FORNECIMENTO E INSTALAÇÃO. AF_12/2017</t>
  </si>
  <si>
    <t>100578</t>
  </si>
  <si>
    <t>ASSENTAMENTO DE POSTE DE CONCRETO COM COMPRIMENTO NOMINAL DE 9 M, CARGA NOMINAL MENOR OU IGUAL A 1000 DAN, ENGASTAMENTO SIMPLES COM 1,5 M DE SOLO (NÃO INCLUI FORNECIMENTO). AF_11/2019</t>
  </si>
  <si>
    <t>91935</t>
  </si>
  <si>
    <t>CABO DE COBRE FLEXÍVEL ISOLADO, 16 MM², ANTI-CHAMA 0,6/1,0 KV, PARA CIRCUITOS TERMINAIS - FORNECIMENTO E INSTALAÇÃO. AF_12/2015</t>
  </si>
  <si>
    <t>92984</t>
  </si>
  <si>
    <t>91873</t>
  </si>
  <si>
    <t>ELETRODUTO RÍGIDO ROSCÁVEL, PVC, DN 40 MM (1 1/4"), PARA CIRCUITOS TERMINAIS, INSTALADO EM PAREDE - FORNECIMENTO E INSTALAÇÃO. AF_12/2015</t>
  </si>
  <si>
    <t>91886</t>
  </si>
  <si>
    <t>LUVA PARA ELETRODUTO, PVC, ROSCÁVEL, DN 40 MM (1 1/4"),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</si>
  <si>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</si>
  <si>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</si>
  <si>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</si>
  <si>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</si>
  <si>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92986</t>
  </si>
  <si>
    <t>87367</t>
  </si>
  <si>
    <t>ARGAMASSA TRAÇO 1:1:6 (EM VOLUME DE CIMENTO, CAL E AREIA MÉDIA ÚMIDA) PARA EMBOÇO/MASSA ÚNICA/ASSENTAMENTO DE ALVENARIA DE VEDAÇÃO, PREPARO MANUAL. AF_08/2019</t>
  </si>
  <si>
    <t>93666</t>
  </si>
  <si>
    <t>93673</t>
  </si>
  <si>
    <t>97668</t>
  </si>
  <si>
    <t>5928</t>
  </si>
  <si>
    <t>GUINDAUTO HIDRÁULICO, CAPACIDADE MÁXIMA DE CARGA 6200 KG, MOMENTO MÁXIMO DE CARGA 11,7 TM, ALCANCE MÁXIMO HORIZONTAL 9,70 M, INCLUSIVE CAMINHÃO TOCO PBT 16.000 KG, POTÊNCIA DE 189 CV - CHP DIURNO. AF_06/2014</t>
  </si>
  <si>
    <t>91842</t>
  </si>
  <si>
    <t>ELETRODUTO FLEXÍVEL CORRUGADO, PVC, DN 20 MM (1/2"), PARA CIRCUITOS TERMINAIS, INSTALADO EM LAJE - FORNECIMENTO E INSTALAÇÃO. AF_12/2015</t>
  </si>
  <si>
    <t>91953</t>
  </si>
  <si>
    <t>INTERRUPTOR SIMPLES (1 MÓDULO), 10A/250V, INCLUINDO SUPORTE E PLACA - FORNECIMENTO E INSTALAÇÃO. AF_12/2015</t>
  </si>
  <si>
    <t>91955</t>
  </si>
  <si>
    <t>INTERRUPTOR PARALELO (1 MÓDULO), 10A/250V, INCLUINDO SUPORTE E PLACA - FORNECIMENTO E INSTALAÇÃO. AF_12/2015</t>
  </si>
  <si>
    <t>91961</t>
  </si>
  <si>
    <t>INTERRUPTOR PARALELO (2 MÓDULOS), 10A/250V, INCLUINDO SUPORTE E PLACA - FORNECIMENTO E INSTALAÇÃO. AF_12/2015</t>
  </si>
  <si>
    <t>91957</t>
  </si>
  <si>
    <t>INTERRUPTOR SIMPLES (1 MÓDULO) COM INTERRUPTOR PARALELO (1 MÓDULO), 10A/250V, INCLUINDO SUPORTE E PLACA - FORNECIMENTO E INSTALAÇÃO. AF_12/2015</t>
  </si>
  <si>
    <t>91996</t>
  </si>
  <si>
    <t>TOMADA MÉDIA DE EMBUTIR (1 MÓDULO), 2P+T 10 A, INCLUINDO SUPORTE E PLACA - FORNECIMENTO E INSTALAÇÃO. AF_12/2015</t>
  </si>
  <si>
    <t>92004</t>
  </si>
  <si>
    <t>TOMADA MÉDIA DE EMBUTIR (2 MÓDULOS), 2P+T 10 A, INCLUINDO SUPORTE E PLACA - FORNECIMENTO E INSTALAÇÃO. AF_12/2015</t>
  </si>
  <si>
    <t>91997</t>
  </si>
  <si>
    <t>TOMADA MÉDIA DE EMBUTIR (1 MÓDULO), 2P+T 20 A, INCLUINDO SUPORTE E PLACA - FORNECIMENTO E INSTALAÇÃO. AF_12/2015</t>
  </si>
  <si>
    <t>92029</t>
  </si>
  <si>
    <t>INTERRUPTOR PARALELO (1 MÓDULO) COM 1 TOMADA DE EMBUTIR 2P+T 10 A,  INCLUINDO SUPORTE E PLACA - FORNECIMENTO E INSTALAÇÃO. AF_12/2015</t>
  </si>
  <si>
    <t>92035</t>
  </si>
  <si>
    <t>INTERRUPTOR SIMPLES (1 MÓDULO), INTERRUPTOR PARALELO (1 MÓDULO) E 1 TOMADA DE EMBUTIR 2P+T 10 A,  INCLUINDO SUPORTE E PLACA - FORNECIMENTO E INSTALAÇÃO. AF_12/2015</t>
  </si>
  <si>
    <t>98463</t>
  </si>
  <si>
    <t>SUPORTE ISOLADOR PARA CORDOALHA DE COBRE - FORNECIMENTO E INSTALAÇÃO. AF_12/2017</t>
  </si>
  <si>
    <t>87545</t>
  </si>
  <si>
    <t>EMBOÇO, PARA RECEBIMENTO DE CERÂMICA, EM ARGAMASSA TRAÇO 1:2:8, PREPARO MECÂNICO COM BETONEIRA 400L, APLICADO MANUALMENTE EM FACES INTERNAS DE PAREDES, PARA AMBIENTE COM ÁREA MENOR QUE 5M2, ESPESSURA DE 10MM, COM EXECUÇÃO DE TALISCAS. AF_06/2014</t>
  </si>
  <si>
    <t>87879</t>
  </si>
  <si>
    <t>CHAPISCO APLICADO EM ALVENARIAS E ESTRUTURAS DE CONCRETO INTERNAS, COM COLHER DE PEDREIRO.  ARGAMASSA TRAÇO 1:3 COM PREPARO EM BETONEIRA 400L. AF_06/2014</t>
  </si>
  <si>
    <t>88279</t>
  </si>
  <si>
    <t>MONTADOR ELETROMECÃNICO COM ENCARGOS COMPLEMENTARES</t>
  </si>
  <si>
    <t>89355</t>
  </si>
  <si>
    <t>TUBO, PVC, SOLDÁVEL, DN 20MM, INSTALADO EM RAMAL OU SUB-RAMAL DE ÁGUA - FORNECIMENTO E INSTALAÇÃO. AF_12/2014</t>
  </si>
  <si>
    <t>89358</t>
  </si>
  <si>
    <t>JOELHO 90 GRAUS, PVC, SOLDÁVEL, DN 20MM, INSTALADO EM RAMAL OU SUB-RAMAL DE ÁGUA - FORNECIMENTO E INSTALAÇÃO. AF_12/2014</t>
  </si>
  <si>
    <t>89371</t>
  </si>
  <si>
    <t>LUVA, PVC, SOLDÁVEL, DN 20MM, INSTALADO EM RAMAL OU SUB-RAMAL DE ÁGUA - FORNECIMENTO E INSTALAÇÃO. AF_12/2014</t>
  </si>
  <si>
    <t>89373</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</si>
  <si>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</si>
  <si>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</si>
  <si>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89376</t>
  </si>
  <si>
    <t>ADAPTADOR CURTO COM BOLSA E ROSCA PARA REGISTRO, PVC, SOLDÁVEL, DN 20MM X 1/2, INSTALADO EM RAMAL OU SUB-RAMAL DE ÁGUA - FORNECIMENTO E INSTALAÇÃO. AF_12/2014</t>
  </si>
  <si>
    <t>89393</t>
  </si>
  <si>
    <t>TE, PVC, SOLDÁVEL, DN 20MM, INSTALADO EM RAMAL OU SUB-RAMAL DE ÁGUA - FORNECIMENTO E INSTALAÇÃO. AF_12/2014</t>
  </si>
  <si>
    <t>89397</t>
  </si>
  <si>
    <t>TÊ DE REDUÇÃO, PVC, SOLDÁVEL, DN 25MM X 20MM, INSTALADO EM RAMAL OU SUB-RAMAL DE ÁGUA - FORNECIMENTO E INSTALAÇÃO. AF_12/2014</t>
  </si>
  <si>
    <t>89401</t>
  </si>
  <si>
    <t>TUBO, PVC, SOLDÁVEL, DN 20MM, INSTALADO EM RAMAL DE DISTRIBUIÇÃO DE ÁGUA - FORNECIMENTO E INSTALAÇÃO. AF_12/2014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</si>
  <si>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</si>
  <si>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</si>
  <si>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</si>
  <si>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89417</t>
  </si>
  <si>
    <t>LUVA,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</si>
  <si>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</si>
  <si>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</si>
  <si>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89438</t>
  </si>
  <si>
    <t>TE, PVC, SOLDÁVEL, DN 20MM, INSTALADO EM RAMAL DE DISTRIBUIÇÃO DE ÁGUA - FORNECIMENTO E INSTALAÇÃO. AF_12/2014</t>
  </si>
  <si>
    <t>89442</t>
  </si>
  <si>
    <t>TÊ DE REDUÇÃO, PVC, SOLDÁVEL, DN 25MM X 20MM, INSTALADO EM RAMAL DE DISTRIBUIÇÃO DE ÁGUA - FORNECIMENTO E INSTALAÇÃO. AF_12/2014</t>
  </si>
  <si>
    <t>90436</t>
  </si>
  <si>
    <t>FURO EM ALVENARIA PARA DIÂMETROS MENORES OU IGUAIS A 40 MM. AF_05/2015</t>
  </si>
  <si>
    <t>91190</t>
  </si>
  <si>
    <t>CHUMBAMENTO PONTUAL EM PASSAGEM DE TUBO COM DIÂMETRO MENOR OU IGUAL A 40 MM. AF_05/2015</t>
  </si>
  <si>
    <t>89356</t>
  </si>
  <si>
    <t>TUBO, PVC, SOLDÁVEL, DN 25MM, INSTALADO EM RAMAL OU SUB-RAMAL DE ÁGUA - FORNECIMENTO E INSTALAÇÃO. AF_12/2014</t>
  </si>
  <si>
    <t>89362</t>
  </si>
  <si>
    <t>JOELHO 90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</si>
  <si>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</si>
  <si>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</si>
  <si>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89378</t>
  </si>
  <si>
    <t>LUVA,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</si>
  <si>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</si>
  <si>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</si>
  <si>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</si>
  <si>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</si>
  <si>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</si>
  <si>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</si>
  <si>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TÊ DE REDUÇÃO, PVC, SOLDÁVEL, DN 32MM X 25MM, INSTALADO EM RAMAL OU SUB-RAMAL DE ÁGUA - FORNECIMENTO E INSTALAÇÃO. AF_12/2014</t>
  </si>
  <si>
    <t>89402</t>
  </si>
  <si>
    <t>TUBO, PVC, SOLDÁVEL, DN 25MM, INSTALADO EM RAMAL DE DISTRIBUIÇÃO DE ÁGUA - FORNECIMENTO E INSTALAÇÃO. AF_12/2014</t>
  </si>
  <si>
    <t>89424</t>
  </si>
  <si>
    <t>LUVA, PVC, SOLDÁVEL, DN 25MM, INSTALADO EM RAMAL DE DISTRIBUIÇÃO DE ÁGUA - FORNECIMENTO E INSTALAÇÃO. AF_12/2014</t>
  </si>
  <si>
    <t>89440</t>
  </si>
  <si>
    <t>TE, PVC, SOLDÁVEL, DN 25MM, INSTALADO EM RAMAL DE DISTRIBUIÇÃO DE ÁGUA - FORNECIMENTO E INSTALAÇÃO. AF_12/2014</t>
  </si>
  <si>
    <t>89445</t>
  </si>
  <si>
    <t>TÊ DE REDUÇÃO, PVC, SOLDÁVEL, DN 32MM X 25MM, INSTALADO EM RAMAL DE DISTRIBUIÇÃO DE ÁGUA - FORNECIMENTO E INSTALAÇÃO. AF_12/2014</t>
  </si>
  <si>
    <t>89446</t>
  </si>
  <si>
    <t>TUBO, PVC, SOLDÁVEL, DN 25MM, INSTALADO EM PRUMADA DE ÁGUA - FORNECIMENTO E INSTALAÇÃO. AF_12/2014</t>
  </si>
  <si>
    <t>89481</t>
  </si>
  <si>
    <t>JOELHO 90 GRAUS, PVC, SOLDÁVEL, DN 25MM, INSTALADO EM PRUMADA DE ÁGUA - FORNECIMENTO E INSTALAÇÃO. AF_12/2014</t>
  </si>
  <si>
    <t>89528</t>
  </si>
  <si>
    <t>LUVA, PVC, SOLDÁVEL, DN 25MM, INSTALADO EM PRUMADA DE ÁGUA - FORNECIMENTO E INSTALAÇÃO. AF_12/2014</t>
  </si>
  <si>
    <t>89532</t>
  </si>
  <si>
    <t>LUVA DE REDUÇÃO, PVC, SOLDÁVEL, DN 32MM X 25MM, INSTALADO EM PRUMADA DE ÁGUA - FORNECIMENTO E INSTALAÇÃO. AF_12/2014</t>
  </si>
  <si>
    <t>89622</t>
  </si>
  <si>
    <t>TÊ DE REDUÇÃO, PVC, SOLDÁVEL, DN 32MM X 25MM, INSTALADO EM PRUMADA DE ÁGUA - FORNECIMENTO E INSTALAÇÃO. AF_12/2014</t>
  </si>
  <si>
    <t>89627</t>
  </si>
  <si>
    <t>TÊ DE REDUÇÃO, PVC, SOLDÁVEL, DN 50MM X 25MM, INSTALADO EM PRUMADA DE ÁGUA - FORNECIMENTO E INSTALAÇÃO. AF_12/2014</t>
  </si>
  <si>
    <t>90453</t>
  </si>
  <si>
    <t>PASSANTE TIPO TUBO DE DIÂMETRO MENOR OU IGUAL A 40 MM, FIXADO EM LAJE. AF_05/2015</t>
  </si>
  <si>
    <t>91185</t>
  </si>
  <si>
    <t>FIXAÇÃO DE TUBOS HORIZONTAIS DE PVC, CPVC OU COBRE DIÂMETROS MENORES OU IGUAIS A 40 MM COM ABRAÇADEIRA METÁLICA FLEXÍVEL 18 MM, FIXADA DIRETAMENTE NA LAJE. AF_05/2015</t>
  </si>
  <si>
    <t>89357</t>
  </si>
  <si>
    <t>TUBO, PVC, SOLDÁVEL, DN 32MM, INSTALADO EM RAMAL OU SUB-RAMAL DE ÁGUA - FORNECIMENTO E INSTALAÇÃO. AF_12/2014</t>
  </si>
  <si>
    <t>89386</t>
  </si>
  <si>
    <t>LUVA, PVC, SOLDÁVEL, DN 32MM, INSTALADO EM RAMAL OU SUB-RAMAL DE ÁGUA - FORNECIMENTO E INSTALAÇÃO. AF_12/2014</t>
  </si>
  <si>
    <t>89388</t>
  </si>
  <si>
    <t>LUVA DE REDUÇÃO, PVC, SOLDÁVEL, DN 40MM X 32MM, INSTALADO EM RAMAL OU SUB-RAMAL DE ÁGUA - FORNECIMENTO E INSTALAÇÃO. AF_12/2014</t>
  </si>
  <si>
    <t>89398</t>
  </si>
  <si>
    <t>TE, PVC, SOLDÁVEL, DN 32MM, INSTALADO EM RAMAL OU SUB-RAMAL DE ÁGUA - FORNECIMENTO E INSTALAÇÃO. AF_12/2014</t>
  </si>
  <si>
    <t>89403</t>
  </si>
  <si>
    <t>TUBO, PVC, SOLDÁVEL, DN 32MM,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</si>
  <si>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</si>
  <si>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</si>
  <si>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</si>
  <si>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</si>
  <si>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89431</t>
  </si>
  <si>
    <t>LUVA, PVC, SOLDÁVEL, DN 32MM,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</si>
  <si>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</si>
  <si>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</si>
  <si>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</si>
  <si>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</si>
  <si>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89443</t>
  </si>
  <si>
    <t>TE, PVC, SOLDÁVEL, DN 32MM, INSTALADO EM RAMAL DE DISTRIBUIÇÃO DE ÁGUA - FORNECIMENTO E INSTALAÇÃO. AF_12/2014</t>
  </si>
  <si>
    <t>89447</t>
  </si>
  <si>
    <t>TUBO, PVC, SOLDÁVEL, DN 32MM, INSTALADO EM PRUMADA DE ÁGUA - FORNECIMENTO E INSTALAÇÃO. AF_12/2014</t>
  </si>
  <si>
    <t>89492</t>
  </si>
  <si>
    <t>JOELHO 90 GRAUS, PVC, SOLDÁVEL, DN 32MM, INSTALADO EM PRUMADA DE ÁGUA - FORNECIMENTO E INSTALAÇÃO. AF_12/2014</t>
  </si>
  <si>
    <t>89541</t>
  </si>
  <si>
    <t>LUVA, PVC, SOLDÁVEL, DN 32MM, INSTALADO EM PRUMADA DE ÁGUA - FORNECIMENTO E INSTALAÇÃO. AF_12/2014</t>
  </si>
  <si>
    <t>89553</t>
  </si>
  <si>
    <t>ADAPTADOR CURTO COM BOLSA E ROSCA PARA REGISTRO, PVC, SOLDÁVEL, DN 32MM X 1, INSTALADO EM PRUMADA DE ÁGUA - FORNECIMENTO E INSTALAÇÃO. AF_12/2014</t>
  </si>
  <si>
    <t>89562</t>
  </si>
  <si>
    <t>LUVA DE REDUÇÃO, PVC, SOLDÁVEL, DN 40MM X 32MM, INSTALADO EM PRUMADA DE ÁGUA - FORNECIMENTO E INSTALAÇÃO. AF_12/2014</t>
  </si>
  <si>
    <t>89620</t>
  </si>
  <si>
    <t>TE, PVC, SOLDÁVEL, DN 32MM, INSTALADO EM PRUMADA DE ÁGUA - FORNECIMENTO E INSTALAÇÃO. AF_12/2014</t>
  </si>
  <si>
    <t>89624</t>
  </si>
  <si>
    <t>TÊ DE REDUÇÃO, PVC, SOLDÁVEL, DN 40MM X 32MM, INSTALADO EM PRUMADA DE ÁGUA - FORNECIMENTO E INSTALAÇÃO. AF_12/2014</t>
  </si>
  <si>
    <t>90439</t>
  </si>
  <si>
    <t>FURO EM CONCRETO PARA DIÂMETROS MENORES OU IGUAIS A 40 MM. AF_05/2015</t>
  </si>
  <si>
    <t>89448</t>
  </si>
  <si>
    <t>TUBO, PVC, SOLDÁVEL, DN 40MM,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</si>
  <si>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</si>
  <si>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</si>
  <si>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</si>
  <si>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</si>
  <si>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89558</t>
  </si>
  <si>
    <t>LUVA, PVC, SOLDÁVEL, DN 40MM, INSTALADO EM PRUMADA DE ÁGUA - FORNECIMENTO E INSTALAÇÃO. AF_12/2014</t>
  </si>
  <si>
    <t>89568</t>
  </si>
  <si>
    <t>UNIÃO, PVC, SOLDÁVEL, DN 40MM, INSTALADO EM PRUMADA DE ÁGUA - FORNECIMENTO E INSTALAÇÃO. AF_12/2014</t>
  </si>
  <si>
    <t>89570</t>
  </si>
  <si>
    <t>ADAPTADOR CURTO COM BOLSA E ROSCA PARA REGISTRO, PVC, SOLDÁVEL, DN 40MM X 1.1/2, INSTALADO EM PRUMADA DE ÁGUA - FORNECIMENTO E INSTALAÇÃO. AF_12/2014</t>
  </si>
  <si>
    <t>89572</t>
  </si>
  <si>
    <t>ADAPTADOR CURTO COM BOLSA E ROSCA PARA REGISTRO, PVC, SOLDÁVEL, DN 40MM X 1.1/4, INSTALADO EM PRUMADA DE ÁGUA - FORNECIMENTO E INSTALAÇÃO. AF_12/2014</t>
  </si>
  <si>
    <t>89623</t>
  </si>
  <si>
    <t>TE, PVC, SOLDÁVEL, DN 40MM, INSTALADO EM PRUMADA DE ÁGUA - FORNECIMENTO E INSTALAÇÃO. AF_12/2014</t>
  </si>
  <si>
    <t>89626</t>
  </si>
  <si>
    <t>TÊ DE REDUÇÃO, PVC, SOLDÁVEL, DN 50MM X 40MM, INSTALADO EM PRUMADA DE ÁGUA - FORNECIMENTO E INSTALAÇÃO. AF_12/2014</t>
  </si>
  <si>
    <t>89449</t>
  </si>
  <si>
    <t>TUBO, PVC, SOLDÁVEL, DN 50MM, INSTALADO EM PRUMADA DE ÁGUA - FORNECIMENTO E INSTALAÇÃO. AF_12/2014</t>
  </si>
  <si>
    <t>JOELHO 90 GRAUS, PVC, SOLDÁVEL, DN 50MM, INSTALADO EM PRUMADA DE ÁGUA - FORNECIMENTO E INSTALAÇÃO. AF_12/2014</t>
  </si>
  <si>
    <t>89502</t>
  </si>
  <si>
    <t>JOELHO 45 GRAUS, PVC, SOLDÁVEL, DN 50MM, INSTALADO EM PRUMADA DE ÁGUA - FORNECIMENTO E INSTALAÇÃO. AF_12/2014</t>
  </si>
  <si>
    <t>89575</t>
  </si>
  <si>
    <t>LUVA, PVC, SOLDÁVEL, DN 50MM, INSTALADO EM PRUMADA DE ÁGUA - FORNECIMENTO E INSTALAÇÃO. AF_12/2014</t>
  </si>
  <si>
    <t>89594</t>
  </si>
  <si>
    <t>UNIÃO, PVC, SOLDÁVEL, DN 50MM, INSTALADO EM PRUMADA DE ÁGUA - FORNECIMENTO E INSTALAÇÃO. AF_12/2014</t>
  </si>
  <si>
    <t>89596</t>
  </si>
  <si>
    <t>ADAPTADOR CURTO COM BOLSA E ROSCA PARA REGISTRO, PVC, SOLDÁVEL, DN 50MM X 1.1/2, INSTALADO EM PRUMADA DE ÁGUA - FORNECIMENTO E INSTALAÇÃO. AF_12/2014</t>
  </si>
  <si>
    <t>89625</t>
  </si>
  <si>
    <t>TE, PVC, SOLDÁVEL, DN 50MM, INSTALADO EM PRUMADA DE ÁGUA - FORNECIMENTO E INSTALAÇÃO. AF_12/2014</t>
  </si>
  <si>
    <t>90437</t>
  </si>
  <si>
    <t>FURO EM ALVENARIA PARA DIÂMETROS MAIORES QUE 40 MM E MENORES OU IGUAIS A 75 MM. AF_05/2015</t>
  </si>
  <si>
    <t>90454</t>
  </si>
  <si>
    <t>PASSANTE TIPO TUBO DE DIÂMETRO MAIORES QUE 40 MM E MENORES OU IGUAIS A 75 MM, FIXADO EM LAJE. AF_05/2015</t>
  </si>
  <si>
    <t>91186</t>
  </si>
  <si>
    <t>FIXAÇÃO DE TUBOS HORIZONTAIS DE PVC, CPVC OU COBRE DIÂMETROS MAIORES QUE 40 MM E MENORES OU IGUAIS A 75 MM COM ABRAÇADEIRA METÁLICA FLEXÍVEL 18 MM, FIXADA DIRETAMENTE NA LAJE. AF_05/2015</t>
  </si>
  <si>
    <t>91191</t>
  </si>
  <si>
    <t>CHUMBAMENTO PONTUAL EM PASSAGEM DE TUBO COM DIÂMETROS ENTRE 40 MM E 75 MM. AF_05/2015</t>
  </si>
  <si>
    <t>89511</t>
  </si>
  <si>
    <t>TUBO PVC, SÉRIE R, ÁGUA PLUVIAL, DN 75 MM, FORNECIDO E INSTALADO EM RAMAL DE ENCAMINHAMENTO. AF_12/2014</t>
  </si>
  <si>
    <t>89522</t>
  </si>
  <si>
    <t>JOELHO 90 GRAUS, PVC, SERIE R, ÁGUA PLUVIAL, DN 75 MM, JUNTA ELÁSTICA, FORNECIDO E INSTALADO EM RAMAL DE ENCAMINHAMENTO. AF_12/2014</t>
  </si>
  <si>
    <t>89524</t>
  </si>
  <si>
    <t>JOELHO 45 GRAUS, PVC, SERIE R, ÁGUA PLUVIAL, DN 75 MM, JUNTA ELÁSTICA, FORNECIDO E INSTALADO EM RAMAL DE ENCAMINHAMENTO. AF_12/2014</t>
  </si>
  <si>
    <t>89547</t>
  </si>
  <si>
    <t>LUVA SIMPLES, PVC, SERIE R, ÁGUA PLUVIAL, DN 75 MM, JUNTA ELÁSTICA, FORNECIDO E INSTALADO EM RAMAL DE ENCAMINHAMENTO. AF_12/2014</t>
  </si>
  <si>
    <t>89557</t>
  </si>
  <si>
    <t>REDUÇÃO EXCÊNTRICA, PVC, SERIE R, ÁGUA PLUVIAL, DN 100 X 75 MM, JUNTA ELÁSTICA, FORNECIDO E INSTALADO EM RAMAL DE ENCAMINHAMENTO. AF_12/2014</t>
  </si>
  <si>
    <t>89576</t>
  </si>
  <si>
    <t>TUBO PVC, SÉRIE R, ÁGUA PLUVIAL, DN 75 MM, FORNECIDO E INSTALADO EM CONDUTORES VERTICAIS DE ÁGUAS PLUVIAIS.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</si>
  <si>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</si>
  <si>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</si>
  <si>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</si>
  <si>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</si>
  <si>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89599</t>
  </si>
  <si>
    <t>LUVA SIMPLES, PVC, SERIE R, ÁGUA PLUVIAL, DN 75 MM, JUNTA ELÁSTICA, FORNECIDO E INSTALADO EM CONDUTORES VERTICAIS DE ÁGUAS PLUVIAIS. AF_12/2014</t>
  </si>
  <si>
    <t>89685</t>
  </si>
  <si>
    <t>JUNÇÃO SIMPLES, PVC, SERIE R, ÁGUA PLUVIAL, DN 75 X 75 MM, JUNTA ELÁSTICA, FORNECIDO E INSTALADO EM CONDUTORES VERTICAIS DE ÁGUAS PLUVIAIS. AF_12/2014</t>
  </si>
  <si>
    <t>89687</t>
  </si>
  <si>
    <t>TÊ, PVC, SERIE R, ÁGUA PLUVIAL, DN 75 X 75 MM, JUNTA ELÁSTICA, FORNECIDO E INSTALADO EM CONDUTORES VERTICAIS DE ÁGUAS PLUVIAIS. AF_12/2014</t>
  </si>
  <si>
    <t>89692</t>
  </si>
  <si>
    <t>JUNÇÃO SIMPLES, PVC, SERIE R, ÁGUA PLUVIAL, DN 100 X 75 MM, JUNTA ELÁSTICA, FORNECIDO E INSTALADO EM CONDUTORES VERTICAIS DE ÁGUAS PLUVIAIS. AF_12/2014</t>
  </si>
  <si>
    <t>89512</t>
  </si>
  <si>
    <t>TUBO PVC, SÉRIE R, ÁGUA PLUVIAL, DN 100 MM, FORNECIDO E INSTALADO EM RAMAL DE ENCAMINHAMENTO. AF_12/2014</t>
  </si>
  <si>
    <t>89529</t>
  </si>
  <si>
    <t>JOELHO 90 GRAUS, PVC, SERIE R, ÁGUA PLUVIAL, DN 100 MM, JUNTA ELÁSTICA, FORNECIDO E INSTALADO EM RAMAL DE ENCAMINHAMENTO. AF_12/2014</t>
  </si>
  <si>
    <t>89554</t>
  </si>
  <si>
    <t>LUVA SIMPLES, PVC, SERIE R, ÁGUA PLUVIAL, DN 100 MM, JUNTA ELÁSTICA, FORNECIDO E INSTALADO EM RAMAL DE ENCAMINHAMENTO. AF_12/2014</t>
  </si>
  <si>
    <t>89559</t>
  </si>
  <si>
    <t>TÊ DE INSPEÇÃO, PVC, SERIE R, ÁGUA PLUVIAL, DN 100 MM, JUNTA ELÁSTICA, FORNECIDO E INSTALADO EM RAMAL DE ENCAMINHAMENTO. AF_12/2014</t>
  </si>
  <si>
    <t>89578</t>
  </si>
  <si>
    <t>TUBO PVC, SÉRIE R, ÁGUA PLUVIAL, DN 100 MM,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</si>
  <si>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</si>
  <si>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</si>
  <si>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</si>
  <si>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</si>
  <si>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89669</t>
  </si>
  <si>
    <t>LUVA SIMPLES, PVC, SERIE R, ÁGUA PLUVIAL, DN 100 MM, JUNTA ELÁSTICA, FORNECIDO E INSTALADO EM CONDUTORES VERTICAIS DE ÁGUAS PLUVIAIS. AF_12/2014</t>
  </si>
  <si>
    <t>89673</t>
  </si>
  <si>
    <t>REDUÇÃO EXCÊNTRICA, PVC, SERIE R, ÁGUA PLUVIAL, DN 100 X 75 MM, JUNTA ELÁSTICA, FORNECIDO E INSTALADO EM CONDUTORES VERTICAIS DE ÁGUAS PLUVIAIS. AF_12/2014</t>
  </si>
  <si>
    <t>89675</t>
  </si>
  <si>
    <t>TÊ DE INSPEÇÃO, PVC, SERIE R, ÁGUA PLUVIAL, DN 100 MM, JUNTA ELÁSTICA, FORNECIDO E INSTALADO EM CONDUTORES VERTICAIS DE ÁGUAS PLUVIAIS. AF_12/2014</t>
  </si>
  <si>
    <t>89681</t>
  </si>
  <si>
    <t>REDUÇÃO EXCÊNTRICA, PVC, SERIE R, ÁGUA PLUVIAL, DN 150 X 100 MM, JUNTA ELÁSTICA, FORNECIDO E INSTALADO EM CONDUTORES VERTICAIS DE ÁGUAS PLUVIAIS. AF_12/2014</t>
  </si>
  <si>
    <t>89690</t>
  </si>
  <si>
    <t>JUNÇÃO SIMPLES, PVC, SERIE R, ÁGUA PLUVIAL, DN 100 X 100 MM, JUNTA ELÁSTICA, FORNECIDO E INSTALADO EM CONDUTORES VERTICAIS DE ÁGUAS PLUVIAIS. AF_12/2014</t>
  </si>
  <si>
    <t>89699</t>
  </si>
  <si>
    <t>JUNÇÃO SIMPLES, PVC, SERIE R, ÁGUA PLUVIAL, DN 150 X 100 MM, JUNTA ELÁSTICA, FORNECIDO E INSTALADO EM CONDUTORES VERTICAIS DE ÁGUAS PLUVIAIS. AF_12/2014</t>
  </si>
  <si>
    <t>90438</t>
  </si>
  <si>
    <t>FURO EM ALVENARIA PARA DIÂMETROS MAIORES QUE 75 MM. AF_05/2015</t>
  </si>
  <si>
    <t>90455</t>
  </si>
  <si>
    <t>PASSANTE TIPO TUBO DE DIÂMETRO MAIOR QUE 75 MM, FIXADO EM LAJE. AF_05/2015</t>
  </si>
  <si>
    <t>91187</t>
  </si>
  <si>
    <t>FIXAÇÃO DE TUBOS HORIZONTAIS DE PVC, CPVC OU COBRE DIÂMETROS MAIORES QUE 75 MM COM ABRAÇADEIRA METÁLICA FLEXÍVEL 18 MM, FIXADA DIRETAMENTE NA LAJE. AF_05/2015</t>
  </si>
  <si>
    <t>91192</t>
  </si>
  <si>
    <t>CHUMBAMENTO PONTUAL EM PASSAGEM DE TUBO COM DIÂMETRO MAIOR QUE 75 MM. AF_05/2015</t>
  </si>
  <si>
    <t>89580</t>
  </si>
  <si>
    <t>TUBO PVC, SÉRIE R, ÁGUA PLUVIAL, DN 150 MM,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</si>
  <si>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</si>
  <si>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</si>
  <si>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</si>
  <si>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</si>
  <si>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89677</t>
  </si>
  <si>
    <t>LUVA SIMPLES, PVC, SERIE R, ÁGUA PLUVIAL, DN 150 MM, JUNTA ELÁSTICA, FORNECIDO E INSTALADO EM CONDUTORES VERTICAIS DE ÁGUAS PLUVIAIS. AF_12/2014</t>
  </si>
  <si>
    <t>89752</t>
  </si>
  <si>
    <t>LUVA SIMPLES, PVC, SERIE NORMAL, ESGOTO PREDIAL, DN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</si>
  <si>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</si>
  <si>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</si>
  <si>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89732</t>
  </si>
  <si>
    <t>JOELHO 45 GRAUS, PVC, SERIE NORMAL, ESGOTO PREDIAL, DN 50 MM, JUNTA ELÁSTICA, FORNECIDO E INSTALADO EM RAMAL DE DESCARGA OU RAMAL DE ESGOTO SANITÁRIO. AF_12/2014</t>
  </si>
  <si>
    <t>89753</t>
  </si>
  <si>
    <t>LUVA SIMPLES, PVC, SERIE NORMAL, ESGOTO PREDIAL, DN 50 MM, JUNTA ELÁSTICA, FORNECIDO E INSTALADO EM RAMAL DE DESCARGA OU RAMAL DE ESGOTO SANITÁRIO. AF_12/2014</t>
  </si>
  <si>
    <t>89813</t>
  </si>
  <si>
    <t>LUVA SIMPLES, PVC, SERIE NORMAL, ESGOTO PREDIAL, DN 50 MM, JUNTA ELÁSTICA, FORNECIDO E INSTALADO EM PRUMADA DE ESGOTO SANITÁRIO OU VENTILAÇÃO. AF_12/2014</t>
  </si>
  <si>
    <t>90467</t>
  </si>
  <si>
    <t>CHUMBAMENTO LINEAR EM ALVENARIA PARA RAMAIS/DISTRIBUIÇÃO COM DIÂMETROS MAIORES QUE 40 MM E MENORES OU IGUAIS A 75 MM. AF_05/2015</t>
  </si>
  <si>
    <t>91222</t>
  </si>
  <si>
    <t>RASGO EM ALVENARIA PARA RAMAIS/ DISTRIBUIÇÃO COM DIÂMETROS MAIORES QUE 40 MM E MENORES OU IGUAIS A 75 MM. AF_05/2015</t>
  </si>
  <si>
    <t>89713</t>
  </si>
  <si>
    <t>TUBO PVC, SERIE NORMAL, ESGOTO PREDIAL, DN 75 MM, FORNECIDO E INSTALADO EM RAMAL DE DESCARGA OU RAMAL DE ESGOTO SANITÁRIO. AF_12/2014</t>
  </si>
  <si>
    <t>89737</t>
  </si>
  <si>
    <t>JOELHO 90 GRAUS, PVC, SERIE NORMAL, ESGOTO PREDIAL, DN 75 MM, JUNTA ELÁSTICA, FORNECIDO E INSTALADO EM RAMAL DE DESCARGA OU RAMAL DE ESGOTO SANITÁRIO. AF_12/2014</t>
  </si>
  <si>
    <t>89739</t>
  </si>
  <si>
    <t>JOELHO 45 GRAUS, PVC, SERIE NORMAL, ESGOTO PREDIAL, DN 75 MM, JUNTA ELÁSTICA, FORNECIDO E INSTALADO EM RAMAL DE DESCARGA OU RAMAL DE ESGOTO SANITÁRIO. AF_12/2014</t>
  </si>
  <si>
    <t>89774</t>
  </si>
  <si>
    <t>LUVA SIMPLES, PVC, SERIE NORMAL, ESGOTO PREDIAL, DN 75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</si>
  <si>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</si>
  <si>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</si>
  <si>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89795</t>
  </si>
  <si>
    <t>JUNÇÃO SIMPLES, PVC, SERIE NORMAL, ESGOTO PREDIAL, DN 75 X 75 MM, JUNTA ELÁSTICA, FORNECIDO E INSTALADO EM RAMAL DE DESCARGA OU RAMAL DE ESGOTO SANITÁRIO. AF_12/2014</t>
  </si>
  <si>
    <t>89799</t>
  </si>
  <si>
    <t>TUBO PVC, SERIE NORMAL, ESGOTO PREDIAL, DN 75 MM,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</si>
  <si>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</si>
  <si>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</si>
  <si>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</si>
  <si>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</si>
  <si>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89817</t>
  </si>
  <si>
    <t>LUVA SIMPLES, PVC, SERIE NORMAL, ESGOTO PREDIAL, DN 75 MM, JUNTA ELÁSTICA, FORNECIDO E INSTALADO EM PRUMADA DE ESGOTO SANITÁRIO OU VENTILAÇÃO.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</si>
  <si>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</si>
  <si>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</si>
  <si>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</si>
  <si>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</si>
  <si>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89746</t>
  </si>
  <si>
    <t>JOELHO 45 GRAUS, PVC, SERIE NORMAL, ESGOTO PREDIAL, DN 100 MM, JUNTA ELÁSTICA, FORNECIDO E INSTALADO EM RAMAL DE DESCARGA OU RAMAL DE ESGOTO SANITÁRIO. AF_12/2014</t>
  </si>
  <si>
    <t>89778</t>
  </si>
  <si>
    <t>LUVA SIMPLES, PVC, SERIE NORMAL, ESGOTO PREDIAL, DN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</si>
  <si>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</si>
  <si>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</si>
  <si>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89800</t>
  </si>
  <si>
    <t>TUBO PVC, SERIE NORMAL, ESGOTO PREDIAL, DN 100 MM, FORNECIDO E INSTALADO EM PRUMADA DE ESGOTO SANITÁRIO OU VENTILAÇÃO. AF_12/2014</t>
  </si>
  <si>
    <t>89810</t>
  </si>
  <si>
    <t>JOELHO 45 GRAUS, PVC, SERIE NORMAL, ESGOTO PREDIAL, DN 100 MM, JUNTA ELÁSTICA, FORNECIDO E INSTALADO EM PRUMADA DE ESGOTO SANITÁRIO OU VENTILAÇÃO. AF_12/2014</t>
  </si>
  <si>
    <t>89821</t>
  </si>
  <si>
    <t>LUVA SIMPLES, PVC, SERIE NORMAL, ESGOTO PREDIAL, DN 100 MM, JUNTA ELÁSTICA, FORNECIDO E INSTALADO EM PRUMADA DE ESGOTO SANITÁRIO OU VENTILAÇÃO.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</si>
  <si>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</si>
  <si>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</si>
  <si>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</si>
  <si>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</si>
  <si>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89848</t>
  </si>
  <si>
    <t>TUBO PVC, SERIE NORMAL, ESGOTO PREDIAL, DN 100 MM, FORNECIDO E INSTALADO EM SUBCOLETOR AÉREO DE ESGOTO SANITÁRIO. AF_12/2014</t>
  </si>
  <si>
    <t>89851</t>
  </si>
  <si>
    <t>JOELHO 45 GRAUS, PVC, SERIE NORMAL, ESGOTO PREDIAL, DN 100 MM, JUNTA ELÁSTICA, FORNECIDO E INSTALADO EM SUBCOLETOR AÉREO DE ESGOTO SANITÁRIO. AF_12/2014</t>
  </si>
  <si>
    <t>89856</t>
  </si>
  <si>
    <t>LUVA SIMPLES, PVC, SERIE NORMAL, ESGOTO PREDIAL, DN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</si>
  <si>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</si>
  <si>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</si>
  <si>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89849</t>
  </si>
  <si>
    <t>TUBO PVC, SERIE NORMAL, ESGOTO PREDIAL, DN 150 MM, FORNECIDO E INSTALADO EM SUBCOLETOR AÉREO DE ESGOTO SANITÁRIO. AF_12/2014</t>
  </si>
  <si>
    <t>89855</t>
  </si>
  <si>
    <t>JOELHO 45 GRAUS, PVC, SERIE NORMAL, ESGOTO PREDIAL, DN 150 MM, JUNTA ELÁSTICA, FORNECIDO E INSTALADO EM SUBCOLETOR AÉREO DE ESGOTO SANITÁRIO. AF_12/2014</t>
  </si>
  <si>
    <t>91189</t>
  </si>
  <si>
    <t>CHUMBAMENTO PONTUAL DE ABERTURA EM LAJE COM PASSAGEM DE MAIS DE 1 TUBO DE  DIAMETRO EQUIVALENTE IGUAL À  50 MM. AF_05/2015</t>
  </si>
  <si>
    <t>97733</t>
  </si>
  <si>
    <t>PEÇA RETANGULAR PRÉ-MOLDADA, VOLUME DE CONCRETO DE ATÉ 10 LITROS, TAXA DE AÇO APROXIMADA DE 30KG/M³. AF_01/2018</t>
  </si>
  <si>
    <t>88274</t>
  </si>
  <si>
    <t>MARMORISTA/GRANITEIRO COM ENCARGOS COMPLEMENTARES</t>
  </si>
  <si>
    <t>86872</t>
  </si>
  <si>
    <t>TANQUE DE LOUÇA BRANCA COM COLUNA, 30L OU EQUIVALENTE - FORNECIMENTO E INSTALAÇÃO. AF_01/2020</t>
  </si>
  <si>
    <t>86877</t>
  </si>
  <si>
    <t>VÁLVULA EM METAL CROMADO 1.1/2 X 1.1/2 PARA TANQUE OU LAVATÓRIO, COM OU SEM LADRÃO - FORNECIMENTO E INSTALAÇÃO. AF_01/2020</t>
  </si>
  <si>
    <t>86883</t>
  </si>
  <si>
    <t>SIFÃO DO TIPO FLEXÍVEL EM PVC 1  X 1.1/2  - FORNECIMENTO E INSTALAÇÃO. AF_01/2020</t>
  </si>
  <si>
    <t>86914</t>
  </si>
  <si>
    <t>TORNEIRA CROMADA 1/2 OU 3/4 PARA TANQUE, PADRÃO MÉDIO - FORNECIMENTO E INSTALAÇÃO. AF_01/2020</t>
  </si>
  <si>
    <t>86879</t>
  </si>
  <si>
    <t>VÁLVULA EM PLÁSTICO 1 PARA PIA, TANQUE OU LAVATÓRIO, COM OU SEM LADRÃO - FORNECIMENTO E INSTALAÇÃO. AF_01/2020</t>
  </si>
  <si>
    <t>86913</t>
  </si>
  <si>
    <t>TORNEIRA CROMADA 1/2 OU 3/4 PARA TANQUE, PADRÃO POPULAR - FORNECIMENTO E INSTALAÇÃO. AF_01/2020</t>
  </si>
  <si>
    <t>86916</t>
  </si>
  <si>
    <t>TORNEIRA PLÁSTICA 3/4 PARA TANQUE - FORNECIMENTO E INSTALAÇÃO. AF_01/2020</t>
  </si>
  <si>
    <t>86874</t>
  </si>
  <si>
    <t>TANQUE DE LOUÇA BRANCA SUSPENSO, 18L OU EQUIVALENTE - FORNECIMENTO E INSTALAÇÃO. AF_01/2020</t>
  </si>
  <si>
    <t>86881</t>
  </si>
  <si>
    <t>SIFÃO DO TIPO GARRAFA EM METAL CROMADO 1 X 1.1/2 - FORNECIMENTO E INSTALAÇÃO. AF_01/2020</t>
  </si>
  <si>
    <t>86882</t>
  </si>
  <si>
    <t>SIFÃO DO TIPO GARRAFA/COPO EM PVC 1.1/4  X 1.1/2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</si>
  <si>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</si>
  <si>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</si>
  <si>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</si>
  <si>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</si>
  <si>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86885</t>
  </si>
  <si>
    <t>ENGATE FLEXÍVEL EM PLÁSTICO BRANCO, 1/2 X 40CM - FORNECIMENTO E INSTALAÇÃO. AF_01/2020</t>
  </si>
  <si>
    <t>86887</t>
  </si>
  <si>
    <t>ENGATE FLEXÍVEL EM INOX, 1/2  X 40CM - FORNECIMENTO E INSTALAÇÃO. AF_01/2020</t>
  </si>
  <si>
    <t>86880</t>
  </si>
  <si>
    <t>VÁLVULA EM PLÁSTICO CROMADO TIPO AMERICANA 3.1/2 X 1.1/2 SEM ADAPTADOR PARA PIA - FORNECIMENTO E INSTALAÇÃO. AF_01/2020</t>
  </si>
  <si>
    <t>86894</t>
  </si>
  <si>
    <t>86911</t>
  </si>
  <si>
    <t>TORNEIRA CROMADA LONGA, DE PAREDE, 1/2 OU 3/4, PARA PIA DE COZINHA, PADRÃO POPULAR - FORNECIMENTO E INSTALAÇÃO. AF_01/2020</t>
  </si>
  <si>
    <t>86878</t>
  </si>
  <si>
    <t>VÁLVULA EM METAL CROMADO TIPO AMERICANA 3.1/2 X 1.1/2 PARA PIA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</si>
  <si>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</si>
  <si>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</si>
  <si>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</si>
  <si>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</si>
  <si>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86884</t>
  </si>
  <si>
    <t>ENGATE FLEXÍVEL EM PLÁSTICO BRANCO, 1/2 X 30CM - FORNECIMENTO E INSTALAÇÃO. AF_01/2020</t>
  </si>
  <si>
    <t>86902</t>
  </si>
  <si>
    <t>LAVATÓRIO LOUÇA BRANCA COM COLUNA, *44 X 35,5* CM, PADRÃO POPULAR - FORNECIMENTO E INSTALAÇÃO. AF_01/2020</t>
  </si>
  <si>
    <t>86906</t>
  </si>
  <si>
    <t>TORNEIRA CROMADA DE MESA, 1/2 OU 3/4, PARA LAVATÓRIO, PADRÃO POPULAR - FORNECIMENTO E INSTALAÇÃO. AF_01/2020</t>
  </si>
  <si>
    <t>86903</t>
  </si>
  <si>
    <t>LAVATÓRIO LOUÇA BRANCA COM COLUNA, 45 X 55CM OU EQUIVALENTE, PADRÃO MÉDIO - FORNECIMENTO E INSTALAÇÃO. AF_01/2020</t>
  </si>
  <si>
    <t>86905</t>
  </si>
  <si>
    <t>APARELHO MISTURADOR DE MESA PARA LAVATÓRIO, PADRÃO MÉDIO - FORNECIMENTO E INSTALAÇÃO. AF_01/2020</t>
  </si>
  <si>
    <t>86915</t>
  </si>
  <si>
    <t>TORNEIRA CROMADA DE MESA, 1/2 OU 3/4, PARA LAVATÓRIO, PADRÃO MÉDIO - FORNECIMENTO E INSTALAÇÃO. AF_01/2020</t>
  </si>
  <si>
    <t>86904</t>
  </si>
  <si>
    <t>LAVATÓRIO LOUÇA BRANCA SUSPENSO, 29,5 X 39CM OU EQUIVALENTE, PADRÃO POPULAR - FORNECIMENTO E INSTALAÇÃO. AF_01/2020</t>
  </si>
  <si>
    <t>86899</t>
  </si>
  <si>
    <t>86938</t>
  </si>
  <si>
    <t>CUBA DE EMBUTIR OVAL EM LOUÇA BRANCA, 35 X 50CM OU EQUIVALENTE, INCLUSO VÁLVULA E SIFÃO TIPO GARRAFA EM METAL CROMADO - FORNECIMENTO E INSTALAÇÃO. AF_01/2020</t>
  </si>
  <si>
    <t>86895</t>
  </si>
  <si>
    <t>86937</t>
  </si>
  <si>
    <t>CUBA DE EMBUTIR OVAL EM LOUÇA BRANCA, 35 X 50CM OU EQUIVALENTE, INCLUSO VÁLVULA EM METAL CROMADO E SIFÃO FLEXÍVEL EM PVC - FORNECIMENTO E INSTALAÇÃO. AF_01/2020</t>
  </si>
  <si>
    <t>86889</t>
  </si>
  <si>
    <t>86935</t>
  </si>
  <si>
    <t>CUBA DE EMBUTIR DE AÇO INOXIDÁVEL MÉDIA, INCLUSO VÁLVULA TIPO AMERICANA EM METAL CROMADO E SIFÃO FLEXÍVEL EM PVC - FORNECIMENTO E INSTALAÇÃO. AF_01/2020</t>
  </si>
  <si>
    <t>86893</t>
  </si>
  <si>
    <t>86909</t>
  </si>
  <si>
    <t>TORNEIRA CROMADA TUBO MÓVEL, DE MESA, 1/2 OU 3/4, PARA PIA DE COZINHA, PADRÃO ALTO - FORNECIMENTO E INSTALAÇÃO. AF_01/2020</t>
  </si>
  <si>
    <t>86936</t>
  </si>
  <si>
    <t>CUBA DE EMBUTIR DE AÇO INOXIDÁVEL MÉDIA, INCLUSO VÁLVULA TIPO AMERICANA E SIFÃO TIPO GARRAFA EM METAL CROMADO - FORNECIMENTO E INSTALAÇÃO. AF_01/2020</t>
  </si>
  <si>
    <t>95469</t>
  </si>
  <si>
    <t>VASO SANITARIO SIFONADO CONVENCIONAL COM  LOUÇA BRANCA - FORNECIMENTO E INSTALAÇÃO. AF_01/2020</t>
  </si>
  <si>
    <t>95471</t>
  </si>
  <si>
    <t>VASO SANITARIO SIFONADO CONVENCIONAL PARA PCD SEM FURO FRONTAL COM  LOUÇA BRANCA SEM ASSENTO -  FORNECIMENTO E INSTALAÇÃO. AF_01/2020</t>
  </si>
  <si>
    <t>97739</t>
  </si>
  <si>
    <t>PEÇA CIRCULAR PRÉ-MOLDADA, VOLUME DE CONCRETO DE 30 A 100 LITROS, TAXA DE AÇO APROXIMADA DE 30KG/M³. AF_01/2018</t>
  </si>
  <si>
    <t>89634</t>
  </si>
  <si>
    <t>TUBO, CPVC, SOLDÁVEL, DN 22MM, INSTALADO EM RAMAL OU SUB-RAMAL DE ÁGUA - FORNECIMENTO E INSTALAÇÃO. AF_12/2014</t>
  </si>
  <si>
    <t>89641</t>
  </si>
  <si>
    <t>JOELHO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</si>
  <si>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</si>
  <si>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</si>
  <si>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89697</t>
  </si>
  <si>
    <t>TE, CPVC, SOLDÁVEL, DN 22MM, INSTALADO EM RAMAL OU SUB-RAMAL DE ÁGUA - FORNECIMENTO E INSTALAÇÃO. AF_12/2014</t>
  </si>
  <si>
    <t>89349</t>
  </si>
  <si>
    <t>89420</t>
  </si>
  <si>
    <t>LUVA COM BUCHA DE LATÃO, PVC, SOLDÁVEL, DN 20MM X 1/2, INSTALADO EM RAMAL DE DISTRIBUIÇÃO DE ÁGUA - FORNECIMENTO E INSTALAÇÃO. AF_12/2014</t>
  </si>
  <si>
    <t>89351</t>
  </si>
  <si>
    <t>89385</t>
  </si>
  <si>
    <t>LUVA SOLDÁVEL E COM ROSCA, PVC, SOLDÁVEL, DN 25MM X 3/4, INSTALADO EM RAMAL OU SUB-RAMAL DE ÁGUA - FORNECIMENTO E INSTALAÇÃO. AF_12/2014</t>
  </si>
  <si>
    <t>89352</t>
  </si>
  <si>
    <t>89353</t>
  </si>
  <si>
    <t>89354</t>
  </si>
  <si>
    <t>89660</t>
  </si>
  <si>
    <t>LUVA DE TRANSIÇÃO, CPVC, SOLDÁVEL, DN22MM X 25MM, INSTALADO EM RAMAL OU SUB-RAMAL DE ÁGUA - FORNECIMENTO E INSTALAÇÃO. AF_12/2014</t>
  </si>
  <si>
    <t>89668</t>
  </si>
  <si>
    <t>CONECTOR, CPVC, SOLDÁVEL, DN22MM X 3/4", INSTALADO EM RAMAL OU SUB-RAMAL DE ÁGUA - FORNECIMENTO E INSTALAÇÃO. AF_12/2014</t>
  </si>
  <si>
    <t>89703</t>
  </si>
  <si>
    <t>TE MISTURADOR DE TRANSIÇÃO, CPVC, SOLDÁVEL, DN 22MM X 3/4", INSTALADO EM RAMAL OU SUB-RAMAL DE ÁGUA - FORNECIMENTO E INSTALAÇÃO. AF_12/2014</t>
  </si>
  <si>
    <t>88292</t>
  </si>
  <si>
    <t>OPERADOR DE COMPRESSOR OU COMPRESSORISTA COM ENCARGOS COMPLEMENTARES</t>
  </si>
  <si>
    <t>95139</t>
  </si>
  <si>
    <t>TALHA MANUAL DE CORRENTE, CAPACIDADE DE 2 TON. COM ELEVAÇÃO DE 3 M - CHP DIURNO. AF_07/2016</t>
  </si>
  <si>
    <t>90724</t>
  </si>
  <si>
    <t>93382</t>
  </si>
  <si>
    <t>REATERRO MANUAL DE VALAS COM COMPACTAÇÃO MECANIZADA. AF_04/2016</t>
  </si>
  <si>
    <t>90105</t>
  </si>
  <si>
    <t>93378</t>
  </si>
  <si>
    <t>REATERRO MECANIZADO DE VALA COM RETROESCAVADEIRA (CAPACIDADE DA CAÇAMBA DA RETRO: 0,26 M³ / POTÊNCIA: 88 HP), LARGURA ATÉ 0,8 M, PROFUNDIDADE ATÉ 1,5 M, COM SOLO DE 1ª CATEGORIA EM LOCAIS COM BAIXO NÍVEL DE INTERFERÊNCIA. AF_04/2016</t>
  </si>
  <si>
    <t>5851</t>
  </si>
  <si>
    <t>TRATOR DE ESTEIRAS, POTÊNCIA 150 HP, PESO OPERACIONAL 16,7 T, COM RODA MOTRIZ ELEVADA E LÂMINA 3,18 M3 - CHP DIURNO. AF_06/2014</t>
  </si>
  <si>
    <t>5944</t>
  </si>
  <si>
    <t>PÁ CARREGADEIRA SOBRE RODAS, POTÊNCIA 197 HP, CAPACIDADE DA CAÇAMBA 2,5 A 3,5 M3, PESO OPERACIONAL 18338 KG - CHP DIURNO. AF_06/2014</t>
  </si>
  <si>
    <t>5946</t>
  </si>
  <si>
    <t>PÁ CARREGADEIRA SOBRE RODAS, POTÊNCIA 197 HP, CAPACIDADE DA CAÇAMBA 2,5 A 3,5 M3, PESO OPERACIONAL 18338 KG - CHI DIURNO. AF_06/2014</t>
  </si>
  <si>
    <t>5855</t>
  </si>
  <si>
    <t>TRATOR DE ESTEIRAS, POTÊNCIA 347 HP, PESO OPERACIONAL 38,5 T, COM LÂMINA 8,70 M3 - CHP DIURNO. AF_06/2014</t>
  </si>
  <si>
    <t>5847</t>
  </si>
  <si>
    <t>TRATOR DE ESTEIRAS, POTÊNCIA 170 HP, PESO OPERACIONAL 19 T, CAÇAMBA 5,2 M3 - CHP DIURNO. AF_06/2014</t>
  </si>
  <si>
    <t>89032</t>
  </si>
  <si>
    <t>TRATOR DE ESTEIRAS, POTÊNCIA 100 HP, PESO OPERACIONAL 9,4 T, COM LÂMINA 2,19 M3 - CHP DIURNO. AF_06/2014</t>
  </si>
  <si>
    <t>90991</t>
  </si>
  <si>
    <t>ESCAVADEIRA HIDRÁULICA SOBRE ESTEIRAS, CAÇAMBA 0,80 M3, PESO OPERACIONAL 17,8 T, POTÊNCIA LÍQUIDA 110 HP - CHP DIURNO. AF_10/2014</t>
  </si>
  <si>
    <t>84013</t>
  </si>
  <si>
    <t>ESCAVADEIRA HIDRÁULICA SOBRE ESTEIRAS, CAÇAMBA 0,80 M3, PESO OPERACIONAL 17,8 T, POTÊNCIA LÍQUIDA 110 HP - CHI DIURNO. AF_10/2014</t>
  </si>
  <si>
    <t>96245</t>
  </si>
  <si>
    <t>MINIESCAVADEIRA SOBRE ESTEIRAS, POTENCIA LIQUIDA DE *30* HP, PESO OPERACIONAL DE *3.500* KG - CHP DIURNO. AF_04/2017</t>
  </si>
  <si>
    <t>96246</t>
  </si>
  <si>
    <t>MINIESCAVADEIRA SOBRE ESTEIRAS, POTENCIA LIQUIDA DE *30* HP, PESO OPERACIONAL DE *3.500* KG - CHI DIURNO. AF_04/2017</t>
  </si>
  <si>
    <t>89031</t>
  </si>
  <si>
    <t>TRATOR DE ESTEIRAS, POTÊNCIA 100 HP, PESO OPERACIONAL 9,4 T, COM LÂMINA 2,19 M3 - CHI DIURNO. AF_06/2014</t>
  </si>
  <si>
    <t>5853</t>
  </si>
  <si>
    <t>TRATOR DE ESTEIRAS, POTÊNCIA 150 HP, PESO OPERACIONAL 16,7 T, COM RODA MOTRIZ ELEVADA E LÂMINA 3,18 M3 - CHI DIURNO. AF_06/2014</t>
  </si>
  <si>
    <t>5849</t>
  </si>
  <si>
    <t>TRATOR DE ESTEIRAS, POTÊNCIA 170 HP, PESO OPERACIONAL 19 T, CAÇAMBA 5,2 M3 - CHI DIURNO. AF_06/2014</t>
  </si>
  <si>
    <t>5857</t>
  </si>
  <si>
    <t>TRATOR DE ESTEIRAS, POTÊNCIA 347 HP, PESO OPERACIONAL 38,5 T, COM LÂMINA 8,70 M3 - CHI DIURNO. AF_06/2014</t>
  </si>
  <si>
    <t>88843</t>
  </si>
  <si>
    <t>TRATOR DE ESTEIRAS, POTÊNCIA 125 HP, PESO OPERACIONAL 12,9 T, COM LÂMINA 2,7 M3 - CHP DIURNO. AF_10/2014</t>
  </si>
  <si>
    <t>88844</t>
  </si>
  <si>
    <t>TRATOR DE ESTEIRAS, POTÊNCIA 125 HP, PESO OPERACIONAL 12,9 T, COM LÂMINA 2,7 M3 - CHI DIURNO. AF_10/2014</t>
  </si>
  <si>
    <t>93589</t>
  </si>
  <si>
    <t>93592</t>
  </si>
  <si>
    <t>89876</t>
  </si>
  <si>
    <t>CAMINHÃO BASCULANTE 14 M3, COM CAVALO MECÂNICO DE CAPACIDADE MÁXIMA DE TRAÇÃO COMBINADO DE 36000 KG, POTÊNCIA 286 CV, INCLUSIVE SEMIREBOQUE COM CAÇAMBA METÁLICA - CHP DIURNO. AF_12/2014</t>
  </si>
  <si>
    <t>89877</t>
  </si>
  <si>
    <t>CAMINHÃO BASCULANTE 14 M3, COM CAVALO MECÂNICO DE CAPACIDADE MÁXIMA DE TRAÇÃO COMBINADO DE 36000 KG, POTÊNCIA 286 CV, INCLUSIVE SEMIREBOQUE COM CAÇAMBA METÁLICA - CHI DIURNO. AF_12/2014</t>
  </si>
  <si>
    <t>89883</t>
  </si>
  <si>
    <t>CAMINHÃO BASCULANTE 18 M3, COM CAVALO MECÂNICO DE CAPACIDADE MÁXIMA DE TRAÇÃO COMBINADO DE 45000 KG, POTÊNCIA 330 CV, INCLUSIVE SEMIREBOQUE COM CAÇAMBA METÁLICA - CHP DIURNO. AF_12/2014</t>
  </si>
  <si>
    <t>89884</t>
  </si>
  <si>
    <t>CAMINHÃO BASCULANTE 18 M3, COM CAVALO MECÂNICO DE CAPACIDADE MÁXIMA DE TRAÇÃO COMBINADO DE 45000 KG, POTÊNCIA 330 CV, INCLUSIVE SEMIREBOQUE COM CAÇAMBA METÁLICA - CHI DIURNO. AF_12/2014</t>
  </si>
  <si>
    <t>91386</t>
  </si>
  <si>
    <t>CAMINHÃO BASCULANTE 10 M3, TRUCADO CABINE SIMPLES, PESO BRUTO TOTAL 23.000 KG, CARGA ÚTIL MÁXIMA 15.935 KG, DISTÂNCIA ENTRE EIXOS 4,80 M, POTÊNCIA 230 CV INCLUSIVE CAÇAMBA METÁLICA - CHP DIURNO. AF_06/2014</t>
  </si>
  <si>
    <t>91387</t>
  </si>
  <si>
    <t>CAMINHÃO BASCULANTE 10 M3, TRUCADO CABINE SIMPLES, PESO BRUTO TOTAL 23.000 KG, CARGA ÚTIL MÁXIMA 15.935 KG, DISTÂNCIA ENTRE EIXOS 4,80 M, POTÊNCIA 230 CV INCLUSIVE CAÇAMBA METÁLICA - CHI DIURNO. AF_06/2014</t>
  </si>
  <si>
    <t>5901</t>
  </si>
  <si>
    <t>CAMINHÃO PIPA 10.000 L TRUCADO, PESO BRUTO TOTAL 23.000 KG, CARGA ÚTIL MÁXIMA 15.935 KG, DISTÂNCIA ENTRE EIXOS 4,8 M, POTÊNCIA 230 CV, INCLUSIVE TANQUE DE AÇO PARA TRANSPORTE DE ÁGUA - CHP DIURNO. AF_06/2014</t>
  </si>
  <si>
    <t>5903</t>
  </si>
  <si>
    <t>CAMINHÃO PIPA 10.000 L TRUCADO, PESO BRUTO TOTAL 23.000 KG, CARGA ÚTIL MÁXIMA 15.935 KG, DISTÂNCIA ENTRE EIXOS 4,8 M, POTÊNCIA 230 CV, INCLUSIVE TANQUE DE AÇO PARA TRANSPORTE DE ÁGUA - CHI DIURNO. AF_06/2014</t>
  </si>
  <si>
    <t>91533</t>
  </si>
  <si>
    <t>COMPACTADOR DE SOLOS DE PERCUSSÃO (SOQUETE) COM MOTOR A GASOLINA 4 TEMPOS, POTÊNCIA 4 CV - CHP DIURNO. AF_08/2015</t>
  </si>
  <si>
    <t>91534</t>
  </si>
  <si>
    <t>COMPACTADOR DE SOLOS DE PERCUSSÃO (SOQUETE) COM MOTOR A GASOLINA 4 TEMPOS, POTÊNCIA 4 CV - CHI DIURNO. AF_08/2015</t>
  </si>
  <si>
    <t>5932</t>
  </si>
  <si>
    <t>MOTONIVELADORA POTÊNCIA BÁSICA LÍQUIDA (PRIMEIRA MARCHA) 125 HP, PESO BRUTO 13032 KG, LARGURA DA LÂMINA DE 3,7 M - CHP DIURNO. AF_06/2014</t>
  </si>
  <si>
    <t>5934</t>
  </si>
  <si>
    <t>MOTONIVELADORA POTÊNCIA BÁSICA LÍQUIDA (PRIMEIRA MARCHA) 125 HP, PESO BRUTO 13032 KG, LARGURA DA LÂMINA DE 3,7 M - CHI DIURNO. AF_06/2014</t>
  </si>
  <si>
    <t>73436</t>
  </si>
  <si>
    <t>ROLO COMPACTADOR VIBRATÓRIO PÉ DE CARNEIRO PARA SOLOS, POTÊNCIA 80 HP, PESO OPERACIONAL SEM/COM LASTRO 7,4 / 8,8 T, LARGURA DE TRABALHO 1,68 M - CHP DIURNO. AF_02/2016</t>
  </si>
  <si>
    <t>93244</t>
  </si>
  <si>
    <t>ROLO COMPACTADOR VIBRATÓRIO PÉ DE CARNEIRO PARA SOLOS, POTÊNCIA 80 HP, PESO OPERACIONAL SEM/COM LASTRO 7,4 / 8,8 T, LARGURA DE TRABALHO 1,68 M - CHI DIURNO. AF_02/2016</t>
  </si>
  <si>
    <t>96463</t>
  </si>
  <si>
    <t>ROLO COMPACTADOR DE PNEUS, ESTATICO, PRESSAO VARIAVEL, POTENCIA 110 HP, PESO SEM/COM LASTRO 10,8/27 T, LARGURA DE ROLAGEM 2,30 M - CHP DIURNO. AF_06/2017</t>
  </si>
  <si>
    <t>96464</t>
  </si>
  <si>
    <t>ROLO COMPACTADOR DE PNEUS, ESTATICO, PRESSAO VARIAVEL, POTENCIA 110 HP, PESO SEM/COM LASTRO 10,8/27 T, LARGURA DE ROLAGEM 2,30 M - CHI DIURNO. AF_06/2017</t>
  </si>
  <si>
    <t>95606</t>
  </si>
  <si>
    <t>UMIDIFICAÇÃO DE MATERIAL PARA VALAS COM CAMINHÃO PIPA 10000L. AF_11/2016</t>
  </si>
  <si>
    <t>5824</t>
  </si>
  <si>
    <t>CAMINHÃO TOCO, PBT 16.000 KG, CARGA ÚTIL MÁX. 10.685 KG, DIST. ENTRE EIXOS 4,8 M, POTÊNCIA 189 CV, INCLUSIVE CARROCERIA FIXA ABERTA DE MADEIRA P/ TRANSPORTE GERAL DE CARGA SECA, DIMEN. APROX. 2,5 X 7,00 X 0,50 M - CHP DIURNO. AF_06/2014</t>
  </si>
  <si>
    <t>5961</t>
  </si>
  <si>
    <t>CAMINHÃO BASCULANTE 6 M3, PESO BRUTO TOTAL 16.000 KG, CARGA ÚTIL MÁXIMA 13.071 KG, DISTÂNCIA ENTRE EIXOS 4,80 M, POTÊNCIA 230 CV INCLUSIVE CAÇAMBA METÁLICA - CHI DIURNO. AF_06/2014</t>
  </si>
  <si>
    <t>67826</t>
  </si>
  <si>
    <t>CAMINHÃO BASCULANTE 6 M3 TOCO, PESO BRUTO TOTAL 16.000 KG, CARGA ÚTIL MÁXIMA 11.130 KG, DISTÂNCIA ENTRE EIXOS 5,36 M, POTÊNCIA 185 CV, INCLUSIVE CAÇAMBA METÁLICA - CHP DIURNO. AF_06/2014</t>
  </si>
  <si>
    <t>67827</t>
  </si>
  <si>
    <t>CAMINHÃO BASCULANTE 6 M3 TOCO, PESO BRUTO TOTAL 16.000 KG, CARGA ÚTIL MÁXIMA 11.130 KG, DISTÂNCIA ENTRE EIXOS 5,36 M, POTÊNCIA 185 CV, INCLUSIVE CAÇAMBA METÁLICA - CHI DIURNO. AF_06/2014</t>
  </si>
  <si>
    <t>87369</t>
  </si>
  <si>
    <t>ARGAMASSA TRAÇO 1:2:8 (EM VOLUME DE CIMENTO, CAL E AREIA MÉDIA ÚMIDA) PARA EMBOÇO/MASSA ÚNICA/ASSENTAMENTO DE ALVENARIA DE VEDAÇÃO, PREPARO MANUAL. AF_08/2019</t>
  </si>
  <si>
    <t>100489</t>
  </si>
  <si>
    <t>ARGAMASSA TRAÇO 1:3 (EM VOLUME DE CIMENTO E AREIA MÉDIA ÚMIDA), PREPARO MECÂNICO COM BETONEIRA 600 L. AF_08/2019</t>
  </si>
  <si>
    <t>88715</t>
  </si>
  <si>
    <t>ARGAMASSA TRAÇO 1:2:9 (EM VOLUME DE CIMENTO, CAL E AREIA MÉDIA ÚMIDA) PARA EMBOÇO/MASSA ÚNICA/ASSENTAMENTO DE ALVENARIA DE VEDAÇÃO, PREPARO MECÂNICO COM BETONEIRA 400 L. AF_08/2019</t>
  </si>
  <si>
    <t>88626</t>
  </si>
  <si>
    <t>ARGAMASSA TRAÇO 1:0,5:4,5 (EM VOLUME DE CIMENTO, CAL E AREIA MÉDIA ÚMIDA), PREPARO MECÂNICO COM BETONEIRA 400 L. AF_08/2019</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</si>
  <si>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</si>
  <si>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</si>
  <si>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</si>
  <si>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</si>
  <si>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</si>
  <si>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</si>
  <si>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</si>
  <si>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</si>
  <si>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</si>
  <si>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</si>
  <si>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</si>
  <si>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</si>
  <si>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</si>
  <si>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</si>
  <si>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</si>
  <si>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</si>
  <si>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T</t>
  </si>
  <si>
    <t>88260</t>
  </si>
  <si>
    <t>CALCETEIRO COM ENCARGOS COMPLEMENTARES</t>
  </si>
  <si>
    <t>6879</t>
  </si>
  <si>
    <t>ROLO COMPACTADOR DE PNEUS ESTÁTICO, PRESSÃO VARIÁVEL, POTÊNCIA 111 HP, PESO SEM/COM LASTRO 9,5 / 26 T, LARGURA DE TRABALHO 1,90 M - CHP DIURNO. AF_07/2014</t>
  </si>
  <si>
    <t>6880</t>
  </si>
  <si>
    <t>ROLO COMPACTADOR DE PNEUS ESTÁTICO, PRESSÃO VARIÁVEL, POTÊNCIA 111 HP, PESO SEM/COM LASTRO 9,5 / 26 T, LARGURA DE TRABALHO 1,90 M - CHI DIURNO. AF_07/2014</t>
  </si>
  <si>
    <t>5684</t>
  </si>
  <si>
    <t>ROLO COMPACTADOR VIBRATÓRIO DE UM CILINDRO AÇO LISO, POTÊNCIA 80 HP, PESO OPERACIONAL MÁXIMO 8,1 T, IMPACTO DINÂMICO 16,15 / 9,5 T, LARGURA DE TRABALHO 1,68 M - CHP DIURNO. AF_06/2014</t>
  </si>
  <si>
    <t>5685</t>
  </si>
  <si>
    <t>ROLO COMPACTADOR VIBRATÓRIO DE UM CILINDRO AÇO LISO, POTÊNCIA 80 HP, PESO OPERACIONAL MÁXIMO 8,1 T, IMPACTO DINÂMICO 16,15 / 9,5 T, LARGURA DE TRABALHO 1,68 M - CHI DIURNO. AF_06/2014</t>
  </si>
  <si>
    <t>5921</t>
  </si>
  <si>
    <t>GRADE DE DISCO REBOCÁVEL COM 20 DISCOS 24" X 6 MM COM PNEUS PARA TRANSPORTE - CHP DIURNO. AF_06/2014</t>
  </si>
  <si>
    <t>5923</t>
  </si>
  <si>
    <t>GRADE DE DISCO REBOCÁVEL COM 20 DISCOS 24" X 6 MM COM PNEUS PARA TRANSPORTE - CHI DIURNO. AF_06/2014</t>
  </si>
  <si>
    <t>89035</t>
  </si>
  <si>
    <t>TRATOR DE PNEUS, POTÊNCIA 85 CV, TRAÇÃO 4X4, PESO COM LASTRO DE 4.675 KG - CHP DIURNO. AF_06/2014</t>
  </si>
  <si>
    <t>89036</t>
  </si>
  <si>
    <t>TRATOR DE PNEUS, POTÊNCIA 85 CV, TRAÇÃO 4X4, PESO COM LASTRO DE 4.675 KG - CHI DIURNO. AF_06/2014</t>
  </si>
  <si>
    <t>96393</t>
  </si>
  <si>
    <t>96394</t>
  </si>
  <si>
    <t>96395</t>
  </si>
  <si>
    <t>5839</t>
  </si>
  <si>
    <t>VASSOURA MECÂNICA REBOCÁVEL COM ESCOVA CILÍNDRICA, LARGURA ÚTIL DE VARRIMENTO DE 2,44 M - CHP DIURNO. AF_06/2014</t>
  </si>
  <si>
    <t>5841</t>
  </si>
  <si>
    <t>VASSOURA MECÂNICA REBOCÁVEL COM ESCOVA CILÍNDRICA, LARGURA ÚTIL DE VARRIMENTO DE 2,44 M - CHI DIURNO. AF_06/2014</t>
  </si>
  <si>
    <t>83362</t>
  </si>
  <si>
    <t>ESPARGIDOR DE ASFALTO PRESSURIZADO, TANQUE 6 M3 COM ISOLAÇÃO TÉRMICA, AQUECIDO COM 2 MAÇARICOS, COM BARRA ESPARGIDORA 3,60 M, MONTADO SOBRE CAMINHÃO  TOCO, PBT 14.300 KG, POTÊNCIA 185 CV - CHP DIURNO. AF_08/2015</t>
  </si>
  <si>
    <t>91486</t>
  </si>
  <si>
    <t>ESPARGIDOR DE ASFALTO PRESSURIZADO, TANQUE 6 M3 COM ISOLAÇÃO TÉRMICA, AQUECIDO COM 2 MAÇARICOS, COM BARRA ESPARGIDORA 3,60 M, MONTADO SOBRE CAMINHÃO  TOCO, PBT 14.300 KG, POTÊNCIA 185 CV - CHI DIURNO. AF_08/2015</t>
  </si>
  <si>
    <t>91283</t>
  </si>
  <si>
    <t>CORTADORA DE PISO COM MOTOR 4 TEMPOS A GASOLINA, POTÊNCIA DE 13 HP, COM DISCO DE CORTE DIAMANTADO SEGMENTADO PARA CONCRETO, DIÂMETRO DE 350 MM, FURO DE 1" (14 X 1") - CHP DIURNO. AF_08/2015</t>
  </si>
  <si>
    <t>91285</t>
  </si>
  <si>
    <t>CORTADORA DE PISO COM MOTOR 4 TEMPOS A GASOLINA, POTÊNCIA DE 13 HP, COM DISCO DE CORTE DIAMANTADO SEGMENTADO PARA CONCRETO, DIÂMETRO DE 350 MM, FURO DE 1" (14 X 1") - CHI DIURNO. AF_08/2015</t>
  </si>
  <si>
    <t>7030</t>
  </si>
  <si>
    <t>TANQUE DE ASFALTO ESTACIONÁRIO COM SERPENTINA, CAPACIDADE 30.000 L - CHP DIURNO. AF_06/2014</t>
  </si>
  <si>
    <t>95133</t>
  </si>
  <si>
    <t>MÁQUINA DEMARCADORA DE FAIXA DE TRÁFEGO À FRIO, AUTOPROPELIDA, POTÊNCIA 38 HP - CHP DIURNO. AF_07/2016</t>
  </si>
  <si>
    <t>5835</t>
  </si>
  <si>
    <t>VIBROACABADORA DE ASFALTO SOBRE ESTEIRAS, LARGURA DE PAVIMENTAÇÃO 1,90 M A 5,30 M, POTÊNCIA 105 HP CAPACIDADE 450 T/H - CHP DIURNO. AF_11/2014</t>
  </si>
  <si>
    <t>5837</t>
  </si>
  <si>
    <t>VIBROACABADORA DE ASFALTO SOBRE ESTEIRAS, LARGURA DE PAVIMENTAÇÃO 1,90 M A 5,30 M, POTÊNCIA 105 HP CAPACIDADE 450 T/H - CHI DIURNO. AF_11/2014</t>
  </si>
  <si>
    <t>88314</t>
  </si>
  <si>
    <t>RASTELEIRO COM ENCARGOS COMPLEMENTARES</t>
  </si>
  <si>
    <t>95631</t>
  </si>
  <si>
    <t>ROLO COMPACTADOR VIBRATORIO TANDEM, ACO LISO, POTENCIA 125 HP, PESO SEM/COM LASTRO 10,20/11,65 T, LARGURA DE TRABALHO 1,73 M - CHP DIURNO. AF_11/2016</t>
  </si>
  <si>
    <t>95632</t>
  </si>
  <si>
    <t>ROLO COMPACTADOR VIBRATORIO TANDEM, ACO LISO, POTENCIA 125 HP, PESO SEM/COM LASTRO 10,20/11,65 T, LARGURA DE TRABALHO 1,73 M - CHI DIURNO. AF_11/2016</t>
  </si>
  <si>
    <t>96155</t>
  </si>
  <si>
    <t>TRATOR DE PNEUS COM POTÊNCIA DE 85 CV, TRAÇÃO 4X4, COM VASSOURA MECÂNICA ACOPLADA - CHI DIURNO. AF_02/2017</t>
  </si>
  <si>
    <t>96157</t>
  </si>
  <si>
    <t>TRATOR DE PNEUS COM POTÊNCIA DE 85 CV, TRAÇÃO 4X4, COM VASSOURA MECÂNICA ACOPLADA - CHP DIURNO. AF_03/2017</t>
  </si>
  <si>
    <t>89234</t>
  </si>
  <si>
    <t>FRESADORA DE ASFALTO A FRIO SOBRE RODAS, LARGURA FRESAGEM DE 1,0 M, POTÊNCIA 208 HP - CHP DIURNO. AF_11/2014</t>
  </si>
  <si>
    <t>89235</t>
  </si>
  <si>
    <t>FRESADORA DE ASFALTO A FRIO SOBRE RODAS, LARGURA FRESAGEM DE 1,0 M, POTÊNCIA 208 HP - CHI DIURNO. AF_11/2014</t>
  </si>
  <si>
    <t>96156</t>
  </si>
  <si>
    <t>MINICARREGADEIRA SOBRE RODAS POTENCIA 47HP CAPACIDADE OPERACAO 646 KG, COM VASSOURA MECÂNICA ACOPLADA - CHI DIURNO. AF_03/2017</t>
  </si>
  <si>
    <t>96158</t>
  </si>
  <si>
    <t>MINICARREGADEIRA SOBRE RODAS POTENCIA 47HP CAPACIDADE OPERACAO 646 KG, COM VASSOURA MECÂNICA ACOPLADA - CHP DIURNO. AF_03/2017</t>
  </si>
  <si>
    <t>5940</t>
  </si>
  <si>
    <t>PÁ CARREGADEIRA SOBRE RODAS, POTÊNCIA LÍQUIDA 128 HP, CAPACIDADE DA CAÇAMBA 1,7 A 2,8 M3, PESO OPERACIONAL 11632 KG - CHP DIURNO. AF_06/2014</t>
  </si>
  <si>
    <t>5942</t>
  </si>
  <si>
    <t>PÁ CARREGADEIRA SOBRE RODAS, POTÊNCIA LÍQUIDA 128 HP, CAPACIDADE DA CAÇAMBA 1,7 A 2,8 M3, PESO OPERACIONAL 11632 KG - CHI DIURNO. AF_06/2014</t>
  </si>
  <si>
    <t>93427</t>
  </si>
  <si>
    <t>GRUPO GERADOR ESTACIONÁRIO, POTÊNCIA 150 KVA, MOTOR A DIESEL- CHP DIURNO. AF_03/2016</t>
  </si>
  <si>
    <t>95121</t>
  </si>
  <si>
    <t>USINA MISTURADORA DE SOLOS, CAPACIDADE DE 200 A 500 TON/H, POTENCIA 75KW - CHP DIURNO. AF_07/2016</t>
  </si>
  <si>
    <t>95122</t>
  </si>
  <si>
    <t>USINA MISTURADORA DE SOLOS, CAPACIDADE DE 200 A 500 TON/H, POTENCIA 75KW - CHI DIURNO. AF_07/2016</t>
  </si>
  <si>
    <t>5823</t>
  </si>
  <si>
    <t>USINA DE CONCRETO FIXA, CAPACIDADE NOMINAL DE 90 A 120 M3/H, SEM SILO - CHP DIURNO. AF_07/2016</t>
  </si>
  <si>
    <t>5829</t>
  </si>
  <si>
    <t>USINA DE CONCRETO FIXA, CAPACIDADE NOMINAL DE 90 A 120 M3/H, SEM SILO - CHI DIURNO. AF_07/2016</t>
  </si>
  <si>
    <t>95872</t>
  </si>
  <si>
    <t>GRUPO GERADOR COM CARENAGEM, MOTOR DIESEL POTÊNCIA STANDART ENTRE 250 E 260 KVA - CHP DIURNO. AF_12/2016</t>
  </si>
  <si>
    <t>95873</t>
  </si>
  <si>
    <t>GRUPO GERADOR COM CARENAGEM, MOTOR DIESEL POTÊNCIA STANDART ENTRE 250 E 260 KVA - CHI DIURNO. AF_12/2016</t>
  </si>
  <si>
    <t>93433</t>
  </si>
  <si>
    <t>USINA DE MISTURA ASFÁLTICA À QUENTE, TIPO CONTRA FLUXO, PROD 40 A 80 TON/HORA - CHP DIURNO. AF_03/2016</t>
  </si>
  <si>
    <t>93434</t>
  </si>
  <si>
    <t>USINA DE MISTURA ASFÁLTICA À QUENTE, TIPO CONTRA FLUXO, PROD 40 A 80 TON/HORA - CHI DIURNO. AF_03/2016</t>
  </si>
  <si>
    <t>100641</t>
  </si>
  <si>
    <t>USINA DE MISTURA ASFÁLTICA À QUENTE, TIPO CONTRA FLUXO, PROD 100 A 140 TON/HORA - CHP DIURNO. AF_12/2019</t>
  </si>
  <si>
    <t>100642</t>
  </si>
  <si>
    <t>USINA DE MISTURA ASFÁLTICA À QUENTE, TIPO CONTRA FLUXO, PROD 100 A 140 TON/HORA - CHI DIURNO. AF_12/2019</t>
  </si>
  <si>
    <t>100647</t>
  </si>
  <si>
    <t>USINA DE ASFALTO, TIPO GRAVIMÉTRICA, PROD 150 TON/HORA - CHP DIURNO. AF_12/2019</t>
  </si>
  <si>
    <t>100648</t>
  </si>
  <si>
    <t>USINA DE ASFALTO, TIPO GRAVIMÉTRICA, PROD 150 TON/HORA - CHI DIURNO. AF_12/2019</t>
  </si>
  <si>
    <t>93421</t>
  </si>
  <si>
    <t>GRUPO GERADOR REBOCÁVEL, POTÊNCIA 66 KVA, MOTOR A DIESEL - CHP DIURNO. AF_03/2016</t>
  </si>
  <si>
    <t>93422</t>
  </si>
  <si>
    <t>GRUPO GERADOR REBOCÁVEL, POTÊNCIA 66 KVA, MOTOR A DIESEL - CHI DIURNO. AF_03/2016</t>
  </si>
  <si>
    <t>93439</t>
  </si>
  <si>
    <t>USINA DE ASFALTO À FRIO, CAPACIDADE DE 40 A 60 TON/HORA, ELÉTRICA POTÊNCIA 30 CV - CHP DIURNO. AF_03/2016</t>
  </si>
  <si>
    <t>93440</t>
  </si>
  <si>
    <t>USINA DE ASFALTO À FRIO, CAPACIDADE DE 40 A 60 TON/HORA, ELÉTRICA POTÊNCIA 30 CV - CHI DIURNO. AF_03/2016</t>
  </si>
  <si>
    <t>93408</t>
  </si>
  <si>
    <t>MÁQUINA JATO DE PRESSAO PORTÁTIL, CAMARA DE 1 SAIDA, CAPACIDADE 280 L, DIAMETRO 670 MM, BICO DE JATO CURTO VENTURI DE 5/16'' , MANGUEIRA DE 1'' COM COMPRESSOR DE AR REBOCÁVEL 189 PCM E MOTOR DIESEL 63 CV - CHP DIURNO. AF_03/2016</t>
  </si>
  <si>
    <t>93409</t>
  </si>
  <si>
    <t>MÁQUINA JATO DE PRESSAO PORTÁTIL, CAMARA DE 1 SAIDA, CAPACIDADE 280 L, DIAMETRO 670 MM, BICO DE JATO CURTO VENTURI DE 5/16'' , MANGUEIRA DE 1'' COM COMPRESSOR DE AR REBOCÁVEL 189 PCM E MOTOR DIESEL 63 CV - CHI DIURNO. AF_03/2016</t>
  </si>
  <si>
    <t>88312</t>
  </si>
  <si>
    <t>PINTOR PARA TINTA EPÓXI COM ENCARGOS COMPLEMENTARES</t>
  </si>
  <si>
    <t>95276</t>
  </si>
  <si>
    <t>POLIDORA DE PISO (POLITRIZ), PESO DE 100KG, DIÂMETRO 450 MM, MOTOR ELÉTRICO, POTÊNCIA 4 HP - CHP DIURNO. AF_09/2016</t>
  </si>
  <si>
    <t>87373</t>
  </si>
  <si>
    <t>ARGAMASSA TRAÇO 1:4 (EM VOLUME DE CIMENTO E AREIA MÉDIA ÚMIDA) PARA CONTRAPISO, PREPARO MANUAL. AF_08/2019</t>
  </si>
  <si>
    <t>88320</t>
  </si>
  <si>
    <t>TAQUEADOR OU TAQUEIRO COM ENCARGOS COMPLEMENTARES</t>
  </si>
  <si>
    <t>88256</t>
  </si>
  <si>
    <t>AZULEJISTA OU LADRILHISTA COM ENCARGOS COMPLEMENTARES</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</si>
  <si>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</si>
  <si>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</si>
  <si>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</si>
  <si>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</si>
  <si>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</si>
  <si>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</si>
  <si>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95277</t>
  </si>
  <si>
    <t>POLIDORA DE PISO (POLITRIZ), PESO DE 100KG, DIÂMETRO 450 MM, MOTOR ELÉTRICO, POTÊNCIA 4 HP - CHI DIURNO. AF_09/2016</t>
  </si>
  <si>
    <t>94964</t>
  </si>
  <si>
    <t>87301</t>
  </si>
  <si>
    <t>ARGAMASSA TRAÇO 1:4 (EM VOLUME DE CIMENTO E AREIA MÉDIA ÚMIDA) PARA CONTRAPISO, PREPARO MECÂNICO COM BETONEIRA 400 L. AF_08/2019</t>
  </si>
  <si>
    <t>87386</t>
  </si>
  <si>
    <t>ARGAMASSA PRONTA PARA CONTRAPISO, PREPARO COM MISTURADOR DE EIXO HORIZONTAL DE 300 KG. AF_08/2019</t>
  </si>
  <si>
    <t>87399</t>
  </si>
  <si>
    <t>ARGAMASSA PRONTA PARA CONTRAPISO, PREPARO MANUAL. AF_08/2019</t>
  </si>
  <si>
    <t>87630</t>
  </si>
  <si>
    <t>87745</t>
  </si>
  <si>
    <t>87755</t>
  </si>
  <si>
    <t>87640</t>
  </si>
  <si>
    <t>87765</t>
  </si>
  <si>
    <t>87402</t>
  </si>
  <si>
    <t>ARGAMASSA INDUSTRIALIZADA PARA CHAPISCO COLANTE, PREPARO MANUAL. AF_08/2019</t>
  </si>
  <si>
    <t>87396</t>
  </si>
  <si>
    <t>ARGAMASSA INDUSTRIALIZADA PARA CHAPISCO COLANTE, PREPARO COM MISTURADOR DE EIXO HORIZONTAL DE 300 KG. AF_08/2019</t>
  </si>
  <si>
    <t>87381</t>
  </si>
  <si>
    <t>ARGAMASSA TRAÇO 1:4 (EM VOLUME DE CIMENTO E AREIA GROSSA ÚMIDA) COM ADIÇÃO DE EMULSÃO POLIMÉRICA PARA CHAPISCO ROLADO, PREPARO MANUAL. AF_08/2019</t>
  </si>
  <si>
    <t>87325</t>
  </si>
  <si>
    <t>ARGAMASSA TRAÇO 1:4 (EM VOLUME DE CIMENTO E AREIA GROSSA ÚMIDA) COM ADIÇÃO DE EMULSÃO POLIMÉRICA PARA CHAPISCO ROLADO, PREPARO MECÂNICO COM BETONEIRA 400 L. AF_08/2019</t>
  </si>
  <si>
    <t>87401</t>
  </si>
  <si>
    <t>ARGAMASSA INDUSTRIALIZADA PARA CHAPISCO ROLADO, PREPARO MANUAL. AF_08/2019</t>
  </si>
  <si>
    <t>87393</t>
  </si>
  <si>
    <t>ARGAMASSA INDUSTRIALIZADA PARA CHAPISCO ROLADO, PREPARO COM MISTURADOR DE EIXO HORIZONTAL DE 300 KG. AF_08/2019</t>
  </si>
  <si>
    <t>87377</t>
  </si>
  <si>
    <t>ARGAMASSA TRAÇO 1:3 (EM VOLUME DE CIMENTO E AREIA GROSSA ÚMIDA) PARA CHAPISCO CONVENCIONAL, PREPARO MANUAL. AF_08/2019</t>
  </si>
  <si>
    <t>90668</t>
  </si>
  <si>
    <t>PROJETOR PNEUMÁTICO DE ARGAMASSA PARA CHAPISCO E REBOCO COM RECIPIENTE ACOPLADO, TIPO CANEQUINHA, COM COMPRESSOR DE AR REBOCÁVEL VAZÃO 89 PCM E MOTOR DIESEL DE 20 CV - CHP DIURNO. AF_06/2015</t>
  </si>
  <si>
    <t>90669</t>
  </si>
  <si>
    <t>PROJETOR PNEUMÁTICO DE ARGAMASSA PARA CHAPISCO E REBOCO COM RECIPIENTE ACOPLADO, TIPO CANEQUINHA, COM COMPRESSOR DE AR REBOCÁVEL VAZÃO 89 PCM E MOTOR DIESEL DE 20 CV - CHI DIURNO. AF_06/2015</t>
  </si>
  <si>
    <t>88269</t>
  </si>
  <si>
    <t>GESSEIRO COM ENCARGOS COMPLEMENTARES</t>
  </si>
  <si>
    <t>87410</t>
  </si>
  <si>
    <t>ARGAMASSA À BASE DE GESSO, MISTURA E PROJEÇÃO DE 1,5 M³/H DE ARGAMASSA. AF_08/2019</t>
  </si>
  <si>
    <t>87407</t>
  </si>
  <si>
    <t>ARGAMASSA INDUSTRIALIZADA PARA REVESTIMENTOS, MISTURA E PROJEÇÃO DE 1,5 M³/H DE ARGAMASSA. AF_08/2019</t>
  </si>
  <si>
    <t>87389</t>
  </si>
  <si>
    <t>ARGAMASSA PARA REVESTIMENTO DECORATIVO MONOCAMADA (MONOCAPA), PREPARO COM MISTURADOR DE EIXO HORIZONTAL DE 300 KG. AF_08/2019</t>
  </si>
  <si>
    <t>87404</t>
  </si>
  <si>
    <t>ARGAMASSA PARA REVESTIMENTO DECORATIVO MONOCAMADA (MONOCAPA), MISTURA E PROJEÇÃO DE 1,5 M3/H DE ARGAMASSA. AF_08/2019</t>
  </si>
  <si>
    <t>87527</t>
  </si>
  <si>
    <t>EMBOÇO, PARA RECEBIMENTO DE CERÂMICA, EM ARGAMASSA TRAÇO 1:2:8, PREPARO MECÂNICO COM BETONEIRA 400L,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</si>
  <si>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</si>
  <si>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</si>
  <si>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</si>
  <si>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</si>
  <si>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</si>
  <si>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</si>
  <si>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</si>
  <si>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</si>
  <si>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</si>
  <si>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</si>
  <si>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</si>
  <si>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</si>
  <si>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</si>
  <si>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</si>
  <si>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</si>
  <si>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</si>
  <si>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</si>
  <si>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</si>
  <si>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88252</t>
  </si>
  <si>
    <t>AUXILIAR DE SERVIÇOS GERAIS COM ENCARGOS COMPLEMENTARES</t>
  </si>
  <si>
    <t>88242</t>
  </si>
  <si>
    <t>AJUDANTE DE PEDREIRO COM ENCARGOS COMPLEMENTARES</t>
  </si>
  <si>
    <t>88386</t>
  </si>
  <si>
    <t>MISTURADOR DE ARGAMASSA, EIXO HORIZONTAL, CAPACIDADE DE MISTURA 300 KG, MOTOR ELÉTRICO POTÊNCIA 5 CV - CHP DIURNO. AF_06/2014</t>
  </si>
  <si>
    <t>88392</t>
  </si>
  <si>
    <t>MISTURADOR DE ARGAMASSA, EIXO HORIZONTAL, CAPACIDADE DE MISTURA 300 KG, MOTOR ELÉTRICO POTÊNCIA 5 CV - CHI DIURNO. AF_06/2014</t>
  </si>
  <si>
    <t>88393</t>
  </si>
  <si>
    <t>MISTURADOR DE ARGAMASSA, EIXO HORIZONTAL, CAPACIDADE DE MISTURA 600 KG, MOTOR ELÉTRICO POTÊNCIA 7,5 CV - CHP DIURNO. AF_06/2014</t>
  </si>
  <si>
    <t>88398</t>
  </si>
  <si>
    <t>MISTURADOR DE ARGAMASSA, EIXO HORIZONTAL, CAPACIDADE DE MISTURA 600 KG, MOTOR ELÉTRICO POTÊNCIA 7,5 CV - CHI DIURNO. AF_06/2014</t>
  </si>
  <si>
    <t>88399</t>
  </si>
  <si>
    <t>MISTURADOR DE ARGAMASSA, EIXO HORIZONTAL, CAPACIDADE DE MISTURA 160 KG, MOTOR ELÉTRICO POTÊNCIA 3 CV - CHP DIURNO. AF_06/2014</t>
  </si>
  <si>
    <t>88404</t>
  </si>
  <si>
    <t>MISTURADOR DE ARGAMASSA, EIXO HORIZONTAL, CAPACIDADE DE MISTURA 160 KG, MOTOR ELÉTRICO POTÊNCIA 3 CV - CHI DIURNO. AF_06/2014</t>
  </si>
  <si>
    <t>88418</t>
  </si>
  <si>
    <t>PROJETOR DE ARGAMASSA, CAPACIDADE DE PROJEÇÃO 1,5 M3/H, ALCANCE DE 30 ATÉ 60 M, MOTOR ELÉTRICO POTÊNCIA 7,5 HP - CHP DIURNO. AF_06/2014</t>
  </si>
  <si>
    <t>88430</t>
  </si>
  <si>
    <t>PROJETOR DE ARGAMASSA, CAPACIDADE DE PROJEÇÃO 1,5 M3/H, ALCANCE DE 30 ATÉ 60 M, MOTOR ELÉTRICO POTÊNCIA 7,5 HP - CHI DIURNO. AF_06/2014</t>
  </si>
  <si>
    <t>88433</t>
  </si>
  <si>
    <t>PROJETOR DE ARGAMASSA, CAPACIDADE DE PROJEÇÃO 2 M3/H, ALCANCE ATÉ 50 M, MOTOR ELÉTRICO POTÊNCIA 7,5 HP - CHP DIURNO. AF_06/2014</t>
  </si>
  <si>
    <t>88438</t>
  </si>
  <si>
    <t>PROJETOR DE ARGAMASSA, CAPACIDADE DE PROJEÇÃO 2 M3/H, ALCANCE ATÉ 50 M, MOTOR ELÉTRICO POTÊNCIA 7,5 HP - CHI DIURNO. AF_06/2014</t>
  </si>
  <si>
    <t>92112</t>
  </si>
  <si>
    <t>PENEIRA ROTATIVA COM MOTOR ELÉTRICO TRIFÁSICO DE 2 CV, CILINDRO DE 1 M X 0,60 M, COM FUROS DE 3,17 MM - CHP DIURNO. AF_11/2015</t>
  </si>
  <si>
    <t>92113</t>
  </si>
  <si>
    <t>PENEIRA ROTATIVA COM MOTOR ELÉTRICO TRIFÁSICO DE 2 CV, CILINDRO DE 1 M X 0,60 M, COM FUROS DE 3,17 MM - CHI DIURNO. AF_11/2015</t>
  </si>
  <si>
    <t>92118</t>
  </si>
  <si>
    <t>DOSADOR DE AREIA, CAPACIDADE DE 26 LITROS - CHP DIURNO. AF_11/2015</t>
  </si>
  <si>
    <t>92119</t>
  </si>
  <si>
    <t>DOSADOR DE AREIA, CAPACIDADE DE 26 LITROS - CHI DIURNO. AF_11/2015</t>
  </si>
  <si>
    <t>90686</t>
  </si>
  <si>
    <t>MANIPULADOR TELESCÓPICO, POTÊNCIA DE 85 HP, CAPACIDADE DE CARGA DE 3.500 KG, ALTURA MÁXIMA DE ELEVAÇÃO DE 12,3 M - CHP DIURNO. AF_06/2015</t>
  </si>
  <si>
    <t>90687</t>
  </si>
  <si>
    <t>MANIPULADOR TELESCÓPICO, POTÊNCIA DE 85 HP, CAPACIDADE DE CARGA DE 3.500 KG, ALTURA MÁXIMA DE ELEVAÇÃO DE 12,3 M - CHI DIURNO. AF_06/2015</t>
  </si>
  <si>
    <t>90692</t>
  </si>
  <si>
    <t>MINICARREGADEIRA SOBRE RODAS, POTÊNCIA LÍQUIDA DE 47 HP, CAPACIDADE NOMINAL DE OPERAÇÃO DE 646 KG - CHP DIURNO. AF_06/2015</t>
  </si>
  <si>
    <t>90693</t>
  </si>
  <si>
    <t>MINICARREGADEIRA SOBRE RODAS, POTÊNCIA LÍQUIDA DE 47 HP, CAPACIDADE NOMINAL DE OPERAÇÃO DE 646 KG - CHI DIURNO. AF_06/2015</t>
  </si>
  <si>
    <t>99833</t>
  </si>
  <si>
    <t>LAVADORA DE ALTA PRESSAO (LAVA-JATO) PARA AGUA FRIA, PRESSAO DE OPERACAO ENTRE 1400 E 1900 LIB/POL2, VAZAO MAXIMA ENTRE 400 E 700 L/H - CHP DIURNO. AF_04/2019</t>
  </si>
  <si>
    <t>100251</t>
  </si>
  <si>
    <t>TRANSPORTE HORIZONTAL MANUAL, DE TUBO DE AÇO CARBONO LEVE OU MÉDIO, PRETO OU GALVANIZADO, COM DIÂMETRO MAIOR QUE 32 MM E MENOR OU IGUAL A 65 MM (UNIDADE: MXKM). AF_07/2019</t>
  </si>
  <si>
    <t>MXKM</t>
  </si>
  <si>
    <t>97063</t>
  </si>
  <si>
    <t>MONTAGEM E DESMONTAGEM DE ANDAIME MODULAR FACHADEIRO, COM PISO METÁLICO, PARA EDIFICAÇÕES COM MÚLTIPLOS PAVIMENTOS (EXCLUSIVE ANDAIME E LIMPEZA). AF_11/2017</t>
  </si>
  <si>
    <t>88253</t>
  </si>
  <si>
    <t>AUXILIAR DE TOPÓGRAFO COM ENCARGOS COMPLEMENTARES</t>
  </si>
  <si>
    <t>90781</t>
  </si>
  <si>
    <t>TOPOGRAFO COM ENCARGOS COMPLEMENTARES</t>
  </si>
  <si>
    <t>99062</t>
  </si>
  <si>
    <t>MARCAÇÃO DE PONTOS EM GABARITO OU CAVALETE. AF_10/2018</t>
  </si>
  <si>
    <t>99061</t>
  </si>
  <si>
    <t>99058</t>
  </si>
  <si>
    <t>LOCAÇÃO DE PONTO PARA REFERÊNCIA TOPOGRÁFICA. AF_10/2018</t>
  </si>
  <si>
    <t>5826</t>
  </si>
  <si>
    <t>CAMINHÃO TOCO, PBT 16.000 KG, CARGA ÚTIL MÁX. 10.685 KG, DIST. ENTRE EIXOS 4,8 M, POTÊNCIA 189 CV, INCLUSIVE CARROCERIA FIXA ABERTA DE MADEIRA P/ TRANSPORTE GERAL DE CARGA SECA, DIMEN. APROX. 2,5 X 7,00 X 0,50 M - CHI DIURNO. AF_06/2014</t>
  </si>
  <si>
    <t>5930</t>
  </si>
  <si>
    <t>GUINDAUTO HIDRÁULICO, CAPACIDADE MÁXIMA DE CARGA 6200 KG, MOMENTO MÁXIMO DE CARGA 11,7 TM, ALCANCE MÁXIMO HORIZONTAL 9,70 M, INCLUSIVE CAMINHÃO TOCO PBT 16.000 KG, POTÊNCIA DE 189 CV - CHI DIURNO. AF_06/2014</t>
  </si>
  <si>
    <t>91645</t>
  </si>
  <si>
    <t>CAMINHÃO DE TRANSPORTE DE MATERIAL ASFÁLTICO 30.000 L, COM CAVALO MECÂNICO DE CAPACIDADE MÁXIMA DE TRAÇÃO COMBINADO DE 66.000 KG, POTÊNCIA 360 CV, INCLUSIVE TANQUE DE ASFALTO COM SERPENTINA - CHP DIURNO. AF_08/2015</t>
  </si>
  <si>
    <t>91646</t>
  </si>
  <si>
    <t>CAMINHÃO DE TRANSPORTE DE MATERIAL ASFÁLTICO 30.000 L, COM CAVALO MECÂNICO DE CAPACIDADE MÁXIMA DE TRAÇÃO COMBINADO DE 66.000 KG, POTÊNCIA 360 CV, INCLUSIVE TANQUE DE ASFALTO COM SERPENTINA - CHI DIURNO. AF_08/2015</t>
  </si>
  <si>
    <t>92242</t>
  </si>
  <si>
    <t>CAMINHÃO DE TRANSPORTE DE MATERIAL ASFÁLTICO 20.000 L, COM CAVALO MECÂNICO DE CAPACIDADE MÁXIMA DE TRAÇÃO COMBINADO DE 45.000 KG, POTÊNCIA 330 CV, INCLUSIVE TANQUE DE ASFALTO COM MAÇARICO - CHP DIURNO. AF_12/2015</t>
  </si>
  <si>
    <t>92243</t>
  </si>
  <si>
    <t>CAMINHÃO DE TRANSPORTE DE MATERIAL ASFÁLTICO 20.000 L, COM CAVALO MECÂNICO DE CAPACIDADE MÁXIMA DE TRAÇÃO COMBINADO DE 45.000 KG, POTÊNCIA 330 CV, INCLUSIVE TANQUE DE ASFALTO COM MAÇARICO - CHI DIURNO. AF_12/2015</t>
  </si>
  <si>
    <t>88441</t>
  </si>
  <si>
    <t>JARDINEIRO COM ENCARGOS COMPLEMENTARES</t>
  </si>
  <si>
    <t>5680</t>
  </si>
  <si>
    <t>RETROESCAVADEIRA SOBRE RODAS COM CARREGADEIRA, TRAÇÃO 4X2, POTÊNCIA LÍQ. 79 HP, CAÇAMBA CARREG. CAP. MÍN. 1 M3, CAÇAMBA RETRO CAP. 0,20 M3, PESO OPERACIONAL MÍN. 6.570 KG, PROFUNDIDADE ESCAVAÇÃO MÁX. 4,37 M - CHP DIURNO. AF_06/2014</t>
  </si>
  <si>
    <t>89272</t>
  </si>
  <si>
    <t>GUINDASTE HIDRÁULICO AUTOPROPELIDO, COM LANÇA TELESCÓPICA 28,80 M, CAPACIDADE MÁXIMA 30 T, POTÊNCIA 97 KW, TRAÇÃO 4 X 4 - CHP DIURNO. AF_11/2014</t>
  </si>
  <si>
    <t>89273</t>
  </si>
  <si>
    <t>GUINDASTE HIDRÁULICO AUTOPROPELIDO, COM LANÇA TELESCÓPICA 28,80 M, CAPACIDADE MÁXIMA 30 T, POTÊNCIA 97 KW, TRAÇÃO 4 X 4 - CHI DIURNO. AF_11/2014</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</si>
  <si>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</si>
  <si>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</si>
  <si>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</si>
  <si>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</si>
  <si>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</si>
  <si>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</si>
  <si>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</si>
  <si>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</si>
  <si>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</si>
  <si>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</si>
  <si>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</si>
  <si>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</si>
  <si>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</si>
  <si>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</si>
  <si>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</si>
  <si>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</si>
  <si>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</si>
  <si>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</si>
  <si>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</si>
  <si>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</si>
  <si>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</si>
  <si>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</si>
  <si>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</si>
  <si>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</si>
  <si>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</si>
  <si>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</si>
  <si>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</si>
  <si>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</si>
  <si>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</si>
  <si>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</si>
  <si>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</si>
  <si>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</si>
  <si>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</si>
  <si>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</si>
  <si>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</si>
  <si>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</si>
  <si>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</si>
  <si>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</si>
  <si>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</si>
  <si>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</si>
  <si>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</si>
  <si>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</si>
  <si>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</si>
  <si>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</si>
  <si>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</si>
  <si>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</si>
  <si>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</si>
  <si>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</si>
  <si>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</si>
  <si>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</si>
  <si>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</si>
  <si>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</si>
  <si>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</si>
  <si>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</si>
  <si>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</si>
  <si>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</si>
  <si>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</si>
  <si>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</si>
  <si>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</si>
  <si>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</si>
  <si>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</si>
  <si>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</si>
  <si>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</si>
  <si>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</si>
  <si>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</si>
  <si>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</si>
  <si>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</si>
  <si>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</si>
  <si>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</si>
  <si>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</si>
  <si>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</si>
  <si>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</si>
  <si>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</si>
  <si>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</si>
  <si>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</si>
  <si>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</si>
  <si>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</si>
  <si>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</si>
  <si>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</si>
  <si>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</si>
  <si>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</si>
  <si>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</si>
  <si>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</si>
  <si>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</si>
  <si>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</si>
  <si>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</si>
  <si>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</si>
  <si>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</si>
  <si>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</si>
  <si>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</si>
  <si>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</si>
  <si>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</si>
  <si>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</si>
  <si>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</si>
  <si>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</si>
  <si>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</si>
  <si>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</si>
  <si>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</si>
  <si>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</si>
  <si>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</si>
  <si>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</si>
  <si>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</si>
  <si>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</si>
  <si>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</si>
  <si>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</si>
  <si>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</si>
  <si>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</si>
  <si>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</si>
  <si>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</si>
  <si>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</si>
  <si>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</si>
  <si>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</si>
  <si>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</si>
  <si>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</si>
  <si>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</si>
  <si>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</si>
  <si>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</si>
  <si>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</si>
  <si>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</si>
  <si>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</si>
  <si>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</si>
  <si>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</si>
  <si>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</si>
  <si>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</si>
  <si>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</si>
  <si>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</si>
  <si>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</si>
  <si>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</si>
  <si>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</si>
  <si>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</si>
  <si>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</si>
  <si>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</si>
  <si>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</si>
  <si>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</si>
  <si>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</si>
  <si>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</si>
  <si>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</si>
  <si>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</si>
  <si>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</si>
  <si>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</si>
  <si>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</si>
  <si>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</si>
  <si>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</si>
  <si>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</si>
  <si>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</si>
  <si>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</si>
  <si>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</si>
  <si>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</si>
  <si>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</si>
  <si>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</si>
  <si>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</si>
  <si>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</si>
  <si>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</si>
  <si>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</si>
  <si>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</si>
  <si>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</si>
  <si>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</si>
  <si>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</si>
  <si>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</si>
  <si>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</si>
  <si>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</si>
  <si>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</si>
  <si>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</si>
  <si>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</si>
  <si>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</si>
  <si>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</si>
  <si>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</si>
  <si>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</si>
  <si>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</si>
  <si>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</si>
  <si>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</si>
  <si>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</si>
  <si>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</si>
  <si>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</si>
  <si>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</si>
  <si>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</si>
  <si>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</si>
  <si>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</si>
  <si>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</si>
  <si>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</si>
  <si>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</si>
  <si>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</si>
  <si>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</si>
  <si>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</si>
  <si>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</si>
  <si>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</si>
  <si>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</si>
  <si>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</si>
  <si>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</si>
  <si>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</si>
  <si>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</si>
  <si>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</si>
  <si>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</si>
  <si>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</si>
  <si>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</si>
  <si>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</si>
  <si>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</si>
  <si>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</si>
  <si>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</si>
  <si>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</si>
  <si>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</si>
  <si>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</si>
  <si>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</si>
  <si>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</si>
  <si>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</si>
  <si>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</si>
  <si>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</si>
  <si>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</si>
  <si>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</si>
  <si>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</si>
  <si>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</si>
  <si>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</si>
  <si>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</si>
  <si>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</si>
  <si>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</si>
  <si>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</si>
  <si>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</si>
  <si>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</si>
  <si>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</si>
  <si>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</si>
  <si>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</si>
  <si>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</si>
  <si>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</si>
  <si>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</si>
  <si>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</si>
  <si>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</si>
  <si>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</si>
  <si>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</si>
  <si>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</si>
  <si>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</si>
  <si>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</si>
  <si>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</si>
  <si>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</si>
  <si>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</si>
  <si>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</si>
  <si>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</si>
  <si>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</si>
  <si>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</si>
  <si>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100296</t>
  </si>
  <si>
    <t>CURSO DE CAPACITAÇÃO PARA ENGENHEIRO CIVIL JUNIOR (ENCARGOS COMPLEMENTARES) - HORISTA</t>
  </si>
  <si>
    <t>100297</t>
  </si>
  <si>
    <t>CURSO DE CAPACITAÇÃO PARA ENGENHEIRO CIVIL PLENO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</si>
  <si>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</si>
  <si>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</si>
  <si>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</si>
  <si>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</si>
  <si>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</si>
  <si>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</si>
  <si>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</si>
  <si>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</si>
  <si>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</si>
  <si>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</si>
  <si>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</si>
  <si>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</si>
  <si>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</si>
  <si>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</si>
  <si>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</si>
  <si>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</si>
  <si>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</si>
  <si>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</si>
  <si>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100535</t>
  </si>
  <si>
    <t>CURSO DE CAPACITAÇÃO PARA TECNICO DE EDIFICACOES (ENCARGOS COMPLEMENTARES) - HORISTA</t>
  </si>
  <si>
    <t>100536</t>
  </si>
  <si>
    <t>CURSO DE CAPACITAÇÃO PARA TECNICO DE EDIFICACOES (ENCARGOS COMPLEMENTARES) - MENSALISTA</t>
  </si>
  <si>
    <t>14,13</t>
  </si>
  <si>
    <t>18,70</t>
  </si>
  <si>
    <t>143,38</t>
  </si>
  <si>
    <t>17,12</t>
  </si>
  <si>
    <t>36,91</t>
  </si>
  <si>
    <t>10,66</t>
  </si>
  <si>
    <t>12,81</t>
  </si>
  <si>
    <t>65,75</t>
  </si>
  <si>
    <t>18,82</t>
  </si>
  <si>
    <t>71,83</t>
  </si>
  <si>
    <t>40,00</t>
  </si>
  <si>
    <t>7,53</t>
  </si>
  <si>
    <t>9,01</t>
  </si>
  <si>
    <t>13,03</t>
  </si>
  <si>
    <t>6,99</t>
  </si>
  <si>
    <t>7,80</t>
  </si>
  <si>
    <t>8,54</t>
  </si>
  <si>
    <t>4,67</t>
  </si>
  <si>
    <t>6,24</t>
  </si>
  <si>
    <t>2,20</t>
  </si>
  <si>
    <t>5,62</t>
  </si>
  <si>
    <t>5,83</t>
  </si>
  <si>
    <t>1,79</t>
  </si>
  <si>
    <t>2,56</t>
  </si>
  <si>
    <t>4,11</t>
  </si>
  <si>
    <t>8,38</t>
  </si>
  <si>
    <t>10,77</t>
  </si>
  <si>
    <t>6,92</t>
  </si>
  <si>
    <t>11,88</t>
  </si>
  <si>
    <t>9,18</t>
  </si>
  <si>
    <t>11,18</t>
  </si>
  <si>
    <t>14,96</t>
  </si>
  <si>
    <t>6,79</t>
  </si>
  <si>
    <t>1,11</t>
  </si>
  <si>
    <t>6,78</t>
  </si>
  <si>
    <t>7,57</t>
  </si>
  <si>
    <t>8,21</t>
  </si>
  <si>
    <t>4,63</t>
  </si>
  <si>
    <t>11,10</t>
  </si>
  <si>
    <t>14,77</t>
  </si>
  <si>
    <t>33,18</t>
  </si>
  <si>
    <t>4,64</t>
  </si>
  <si>
    <t>5,55</t>
  </si>
  <si>
    <t>4,14</t>
  </si>
  <si>
    <t>6,73</t>
  </si>
  <si>
    <t>7,67</t>
  </si>
  <si>
    <t>13,45</t>
  </si>
  <si>
    <t>8,26</t>
  </si>
  <si>
    <t>14,61</t>
  </si>
  <si>
    <t>8,34</t>
  </si>
  <si>
    <t>30,59</t>
  </si>
  <si>
    <t>14,97</t>
  </si>
  <si>
    <t>2,03</t>
  </si>
  <si>
    <t>13,32</t>
  </si>
  <si>
    <t>1,80</t>
  </si>
  <si>
    <t>19,97</t>
  </si>
  <si>
    <t>32,75</t>
  </si>
  <si>
    <t>18,00</t>
  </si>
  <si>
    <t>0,24</t>
  </si>
  <si>
    <t>1,61</t>
  </si>
  <si>
    <t>19,17</t>
  </si>
  <si>
    <t>1,29</t>
  </si>
  <si>
    <t>0,15</t>
  </si>
  <si>
    <t>16,53</t>
  </si>
  <si>
    <t>2,79</t>
  </si>
  <si>
    <t>1,09</t>
  </si>
  <si>
    <t>35,00</t>
  </si>
  <si>
    <t>17,32</t>
  </si>
  <si>
    <t>31,99</t>
  </si>
  <si>
    <t>5,04</t>
  </si>
  <si>
    <t>17,29</t>
  </si>
  <si>
    <t>1,97</t>
  </si>
  <si>
    <t>0,76</t>
  </si>
  <si>
    <t>0,27</t>
  </si>
  <si>
    <t>10,47</t>
  </si>
  <si>
    <t>1,45</t>
  </si>
  <si>
    <t>11,45</t>
  </si>
  <si>
    <t>18,30</t>
  </si>
  <si>
    <t>5,56</t>
  </si>
  <si>
    <t>53,74</t>
  </si>
  <si>
    <t>5,60</t>
  </si>
  <si>
    <t>18,34</t>
  </si>
  <si>
    <t>24,52</t>
  </si>
  <si>
    <t>18,06</t>
  </si>
  <si>
    <t>25,93</t>
  </si>
  <si>
    <t>3,02</t>
  </si>
  <si>
    <t>6,86</t>
  </si>
  <si>
    <t>15,81</t>
  </si>
  <si>
    <t>3,05</t>
  </si>
  <si>
    <t>2,19</t>
  </si>
  <si>
    <t>0,85</t>
  </si>
  <si>
    <t>16,49</t>
  </si>
  <si>
    <t>8,79</t>
  </si>
  <si>
    <t>1,84</t>
  </si>
  <si>
    <t>0,71</t>
  </si>
  <si>
    <t>3,11</t>
  </si>
  <si>
    <t>1,21</t>
  </si>
  <si>
    <t>1,92</t>
  </si>
  <si>
    <t>2,46</t>
  </si>
  <si>
    <t>0,53</t>
  </si>
  <si>
    <t>1,38</t>
  </si>
  <si>
    <t>0,96</t>
  </si>
  <si>
    <t>0,19</t>
  </si>
  <si>
    <t>18,35</t>
  </si>
  <si>
    <t>11,30</t>
  </si>
  <si>
    <t>2,36</t>
  </si>
  <si>
    <t>21,20</t>
  </si>
  <si>
    <t>0,91</t>
  </si>
  <si>
    <t>23,20</t>
  </si>
  <si>
    <t>4,17</t>
  </si>
  <si>
    <t>18,27</t>
  </si>
  <si>
    <t>20,58</t>
  </si>
  <si>
    <t>3,49</t>
  </si>
  <si>
    <t>0,38</t>
  </si>
  <si>
    <t>2,42</t>
  </si>
  <si>
    <t>0,93</t>
  </si>
  <si>
    <t>24,94</t>
  </si>
  <si>
    <t>31,21</t>
  </si>
  <si>
    <t>0,20</t>
  </si>
  <si>
    <t>0,02</t>
  </si>
  <si>
    <t>0,22</t>
  </si>
  <si>
    <t>2,66</t>
  </si>
  <si>
    <t>4,39</t>
  </si>
  <si>
    <t>3,91</t>
  </si>
  <si>
    <t>20,76</t>
  </si>
  <si>
    <t>16,59</t>
  </si>
  <si>
    <t>2,35</t>
  </si>
  <si>
    <t>0,90</t>
  </si>
  <si>
    <t>0,18</t>
  </si>
  <si>
    <t>0,16</t>
  </si>
  <si>
    <t>0,01</t>
  </si>
  <si>
    <t>11,99</t>
  </si>
  <si>
    <t>3,32</t>
  </si>
  <si>
    <t>11,70</t>
  </si>
  <si>
    <t>0,28</t>
  </si>
  <si>
    <t>0,03</t>
  </si>
  <si>
    <t>0,55</t>
  </si>
  <si>
    <t>0,06</t>
  </si>
  <si>
    <t>0,69</t>
  </si>
  <si>
    <t>0,07</t>
  </si>
  <si>
    <t>0,82</t>
  </si>
  <si>
    <t>3,79</t>
  </si>
  <si>
    <t>0,52</t>
  </si>
  <si>
    <t>1,52</t>
  </si>
  <si>
    <t>0,40</t>
  </si>
  <si>
    <t>4,54</t>
  </si>
  <si>
    <t>4,96</t>
  </si>
  <si>
    <t>0,21</t>
  </si>
  <si>
    <t>1,01</t>
  </si>
  <si>
    <t>20,08</t>
  </si>
  <si>
    <t>4,52</t>
  </si>
  <si>
    <t>35,91</t>
  </si>
  <si>
    <t>4,07</t>
  </si>
  <si>
    <t>0,29</t>
  </si>
  <si>
    <t>1,56</t>
  </si>
  <si>
    <t>0,43</t>
  </si>
  <si>
    <t>34,31</t>
  </si>
  <si>
    <t>19,19</t>
  </si>
  <si>
    <t>0,10</t>
  </si>
  <si>
    <t>0,80</t>
  </si>
  <si>
    <t>2,02</t>
  </si>
  <si>
    <t>18,84</t>
  </si>
  <si>
    <t>4,75</t>
  </si>
  <si>
    <t>16,63</t>
  </si>
  <si>
    <t>0,12</t>
  </si>
  <si>
    <t>4,87</t>
  </si>
  <si>
    <t>15,18</t>
  </si>
  <si>
    <t>2,39</t>
  </si>
  <si>
    <t>14,25</t>
  </si>
  <si>
    <t>23,59</t>
  </si>
  <si>
    <t>1,71</t>
  </si>
  <si>
    <t>4,58</t>
  </si>
  <si>
    <t>0,31</t>
  </si>
  <si>
    <t>1,72</t>
  </si>
  <si>
    <t>2,15</t>
  </si>
  <si>
    <t>2,63</t>
  </si>
  <si>
    <t>5,07</t>
  </si>
  <si>
    <t>3,93</t>
  </si>
  <si>
    <t>0,46</t>
  </si>
  <si>
    <t>5,28</t>
  </si>
  <si>
    <t>0,57</t>
  </si>
  <si>
    <t>0,63</t>
  </si>
  <si>
    <t>7,89</t>
  </si>
  <si>
    <t>0,30</t>
  </si>
  <si>
    <t>5,19</t>
  </si>
  <si>
    <t>0,32</t>
  </si>
  <si>
    <t>3,00</t>
  </si>
  <si>
    <t>4,50</t>
  </si>
  <si>
    <t>0,51</t>
  </si>
  <si>
    <t>9,41</t>
  </si>
  <si>
    <t>14,40</t>
  </si>
  <si>
    <t>3,73</t>
  </si>
  <si>
    <t>4,66</t>
  </si>
  <si>
    <t>4,68</t>
  </si>
  <si>
    <t>34,74</t>
  </si>
  <si>
    <t>9,49</t>
  </si>
  <si>
    <t>4,43</t>
  </si>
  <si>
    <t>0,61</t>
  </si>
  <si>
    <t>13,37</t>
  </si>
  <si>
    <t>0,05</t>
  </si>
  <si>
    <t>0,50</t>
  </si>
  <si>
    <t>0,68</t>
  </si>
  <si>
    <t>0,59</t>
  </si>
  <si>
    <t>0,08</t>
  </si>
  <si>
    <t>0,74</t>
  </si>
  <si>
    <t>4,45</t>
  </si>
  <si>
    <t>10,57</t>
  </si>
  <si>
    <t>21,73</t>
  </si>
  <si>
    <t>2,04</t>
  </si>
  <si>
    <t>4,13</t>
  </si>
  <si>
    <t>3,44</t>
  </si>
  <si>
    <t>16,35</t>
  </si>
  <si>
    <t>1,33</t>
  </si>
  <si>
    <t>0,48</t>
  </si>
  <si>
    <t>0,00</t>
  </si>
  <si>
    <t>18,23</t>
  </si>
  <si>
    <t>1,24</t>
  </si>
  <si>
    <t>0,49</t>
  </si>
  <si>
    <t>22,70</t>
  </si>
  <si>
    <t>0,14</t>
  </si>
  <si>
    <t>2,99</t>
  </si>
  <si>
    <t>3,84</t>
  </si>
  <si>
    <t>0,23</t>
  </si>
  <si>
    <t>3,88</t>
  </si>
  <si>
    <t>4,24</t>
  </si>
  <si>
    <t>1,66</t>
  </si>
  <si>
    <t>27,21</t>
  </si>
  <si>
    <t>6,23</t>
  </si>
  <si>
    <t>2,87</t>
  </si>
  <si>
    <t>26,44</t>
  </si>
  <si>
    <t>0,25</t>
  </si>
  <si>
    <t>50,81</t>
  </si>
  <si>
    <t>9,65</t>
  </si>
  <si>
    <t>81,69</t>
  </si>
  <si>
    <t>3,55</t>
  </si>
  <si>
    <t>6,57</t>
  </si>
  <si>
    <t>0,70</t>
  </si>
  <si>
    <t>3,57</t>
  </si>
  <si>
    <t>18,78</t>
  </si>
  <si>
    <t>20,23</t>
  </si>
  <si>
    <t>3,64</t>
  </si>
  <si>
    <t>3,25</t>
  </si>
  <si>
    <t>1,14</t>
  </si>
  <si>
    <t>0,13</t>
  </si>
  <si>
    <t>0,47</t>
  </si>
  <si>
    <t>1,19</t>
  </si>
  <si>
    <t>3,33</t>
  </si>
  <si>
    <t>0,41</t>
  </si>
  <si>
    <t>0,04</t>
  </si>
  <si>
    <t>0,44</t>
  </si>
  <si>
    <t>0,34</t>
  </si>
  <si>
    <t>0,94</t>
  </si>
  <si>
    <t>0,11</t>
  </si>
  <si>
    <t>1,17</t>
  </si>
  <si>
    <t>3,31</t>
  </si>
  <si>
    <t>29,87</t>
  </si>
  <si>
    <t>0,45</t>
  </si>
  <si>
    <t>4,77</t>
  </si>
  <si>
    <t>4,29</t>
  </si>
  <si>
    <t>1,12</t>
  </si>
  <si>
    <t>5,57</t>
  </si>
  <si>
    <t>13,57</t>
  </si>
  <si>
    <t>1,70</t>
  </si>
  <si>
    <t>10,39</t>
  </si>
  <si>
    <t>15,30</t>
  </si>
  <si>
    <t>2,07</t>
  </si>
  <si>
    <t>19,12</t>
  </si>
  <si>
    <t>0,17</t>
  </si>
  <si>
    <t>1,02</t>
  </si>
  <si>
    <t>33,13</t>
  </si>
  <si>
    <t>3,67</t>
  </si>
  <si>
    <t>26,47</t>
  </si>
  <si>
    <t>0,81</t>
  </si>
  <si>
    <t>13,22</t>
  </si>
  <si>
    <t>27,05</t>
  </si>
  <si>
    <t>1,50</t>
  </si>
  <si>
    <t>11,58</t>
  </si>
  <si>
    <t>11,68</t>
  </si>
  <si>
    <t>15,32</t>
  </si>
  <si>
    <t>3,01</t>
  </si>
  <si>
    <t>45,88</t>
  </si>
  <si>
    <t>18,37</t>
  </si>
  <si>
    <t>5,69</t>
  </si>
  <si>
    <t>19,11</t>
  </si>
  <si>
    <t>1,44</t>
  </si>
  <si>
    <t>1,41</t>
  </si>
  <si>
    <t>2,32</t>
  </si>
  <si>
    <t>29,40</t>
  </si>
  <si>
    <t>13,90</t>
  </si>
  <si>
    <t>8,29</t>
  </si>
  <si>
    <t>11,39</t>
  </si>
  <si>
    <t>61,23</t>
  </si>
  <si>
    <t>16,91</t>
  </si>
  <si>
    <t>6,15</t>
  </si>
  <si>
    <t>5,06</t>
  </si>
  <si>
    <t>15,78</t>
  </si>
  <si>
    <t>65,38</t>
  </si>
  <si>
    <t>4,94</t>
  </si>
  <si>
    <t>8,03</t>
  </si>
  <si>
    <t>16,95</t>
  </si>
  <si>
    <t>9,83</t>
  </si>
  <si>
    <t>6,11</t>
  </si>
  <si>
    <t>4,09</t>
  </si>
  <si>
    <t>9,99</t>
  </si>
  <si>
    <t>6,13</t>
  </si>
  <si>
    <t>6,25</t>
  </si>
  <si>
    <t>15,60</t>
  </si>
  <si>
    <t>3,06</t>
  </si>
  <si>
    <t>10,85</t>
  </si>
  <si>
    <t>15,70</t>
  </si>
  <si>
    <t>6,60</t>
  </si>
  <si>
    <t>10,89</t>
  </si>
  <si>
    <t>2,94</t>
  </si>
  <si>
    <t>13,97</t>
  </si>
  <si>
    <t>5,35</t>
  </si>
  <si>
    <t>6,48</t>
  </si>
  <si>
    <t>13,40</t>
  </si>
  <si>
    <t>7,29</t>
  </si>
  <si>
    <t>15,75</t>
  </si>
  <si>
    <t>8,10</t>
  </si>
  <si>
    <t>6,36</t>
  </si>
  <si>
    <t>6,29</t>
  </si>
  <si>
    <t>7,41</t>
  </si>
  <si>
    <t>7,39</t>
  </si>
  <si>
    <t>8,04</t>
  </si>
  <si>
    <t>4,70</t>
  </si>
  <si>
    <t>0,56</t>
  </si>
  <si>
    <t>12,71</t>
  </si>
  <si>
    <t>41,24</t>
  </si>
  <si>
    <t>8,19</t>
  </si>
  <si>
    <t>16,82</t>
  </si>
  <si>
    <t>13,89</t>
  </si>
  <si>
    <t>28,75</t>
  </si>
  <si>
    <t>1,20</t>
  </si>
  <si>
    <t>8,08</t>
  </si>
  <si>
    <t>19,33</t>
  </si>
  <si>
    <t>15,28</t>
  </si>
  <si>
    <t>7,76</t>
  </si>
  <si>
    <t>5,23</t>
  </si>
  <si>
    <t>64,44</t>
  </si>
  <si>
    <t>4,42</t>
  </si>
  <si>
    <t>0,36</t>
  </si>
  <si>
    <t>14,26</t>
  </si>
  <si>
    <t>6,17</t>
  </si>
  <si>
    <t>14,15</t>
  </si>
  <si>
    <t>8,80</t>
  </si>
  <si>
    <t>7,48</t>
  </si>
  <si>
    <t>10,55</t>
  </si>
  <si>
    <t>2,37</t>
  </si>
  <si>
    <t>6,89</t>
  </si>
  <si>
    <t>20,55</t>
  </si>
  <si>
    <t>17,93</t>
  </si>
  <si>
    <t>15,84</t>
  </si>
  <si>
    <t>9,94</t>
  </si>
  <si>
    <t>1,86</t>
  </si>
  <si>
    <t>5,14</t>
  </si>
  <si>
    <t>22,22</t>
  </si>
  <si>
    <t>6,38</t>
  </si>
  <si>
    <t>7,68</t>
  </si>
  <si>
    <t>9,73</t>
  </si>
  <si>
    <t>12,12</t>
  </si>
  <si>
    <t>3,17</t>
  </si>
  <si>
    <t>5,12</t>
  </si>
  <si>
    <t>0,60</t>
  </si>
  <si>
    <t>5,54</t>
  </si>
  <si>
    <t>7,06</t>
  </si>
  <si>
    <t>14,31</t>
  </si>
  <si>
    <t>16,33</t>
  </si>
  <si>
    <t>31,01</t>
  </si>
  <si>
    <t>37,72</t>
  </si>
  <si>
    <t>12,99</t>
  </si>
  <si>
    <t>9,34</t>
  </si>
  <si>
    <t>6,88</t>
  </si>
  <si>
    <t>5,30</t>
  </si>
  <si>
    <t>9,53</t>
  </si>
  <si>
    <t>7,93</t>
  </si>
  <si>
    <t>7,36</t>
  </si>
  <si>
    <t>6,31</t>
  </si>
  <si>
    <t>6,22</t>
  </si>
  <si>
    <t>6,97</t>
  </si>
  <si>
    <t>7,44</t>
  </si>
  <si>
    <t>7,32</t>
  </si>
  <si>
    <t>7,86</t>
  </si>
  <si>
    <t>7,79</t>
  </si>
  <si>
    <t>7,19</t>
  </si>
  <si>
    <t>17,55</t>
  </si>
  <si>
    <t>3,77</t>
  </si>
  <si>
    <t>0,95</t>
  </si>
  <si>
    <t>1,82</t>
  </si>
  <si>
    <t>17,85</t>
  </si>
  <si>
    <t>9,27</t>
  </si>
  <si>
    <t>10,38</t>
  </si>
  <si>
    <t>7,47</t>
  </si>
  <si>
    <t>7,14</t>
  </si>
  <si>
    <t>8,07</t>
  </si>
  <si>
    <t>7,91</t>
  </si>
  <si>
    <t>9,64</t>
  </si>
  <si>
    <t>9,74</t>
  </si>
  <si>
    <t>9,69</t>
  </si>
  <si>
    <t>33,94</t>
  </si>
  <si>
    <t>16,03</t>
  </si>
  <si>
    <t>19,60</t>
  </si>
  <si>
    <t>6,59</t>
  </si>
  <si>
    <t>6,07</t>
  </si>
  <si>
    <t>5,34</t>
  </si>
  <si>
    <t>6,19</t>
  </si>
  <si>
    <t>14,49</t>
  </si>
  <si>
    <t>1,40</t>
  </si>
  <si>
    <t>2,61</t>
  </si>
  <si>
    <t>2,33</t>
  </si>
  <si>
    <t>10,84</t>
  </si>
  <si>
    <t>4,37</t>
  </si>
  <si>
    <t>10,12</t>
  </si>
  <si>
    <t>9,93</t>
  </si>
  <si>
    <t>7,01</t>
  </si>
  <si>
    <t>11,31</t>
  </si>
  <si>
    <t>0,98</t>
  </si>
  <si>
    <t>1,37</t>
  </si>
  <si>
    <t>2,12</t>
  </si>
  <si>
    <t>3,86</t>
  </si>
  <si>
    <t>2,92</t>
  </si>
  <si>
    <t>9,39</t>
  </si>
  <si>
    <t>12,61</t>
  </si>
  <si>
    <t>0,87</t>
  </si>
  <si>
    <t>1,54</t>
  </si>
  <si>
    <t>2,10</t>
  </si>
  <si>
    <t>14,04</t>
  </si>
  <si>
    <t>27,51</t>
  </si>
  <si>
    <t>50,73</t>
  </si>
  <si>
    <t>1,95</t>
  </si>
  <si>
    <t>0,99</t>
  </si>
  <si>
    <t>7,16</t>
  </si>
  <si>
    <t>4,79</t>
  </si>
  <si>
    <t>7,54</t>
  </si>
  <si>
    <t>11,67</t>
  </si>
  <si>
    <t>5,53</t>
  </si>
  <si>
    <t>8,90</t>
  </si>
  <si>
    <t>13,23</t>
  </si>
  <si>
    <t>15,00</t>
  </si>
  <si>
    <t>10,86</t>
  </si>
  <si>
    <t>0,67</t>
  </si>
  <si>
    <t>1,13</t>
  </si>
  <si>
    <t>1,16</t>
  </si>
  <si>
    <t>48,23</t>
  </si>
  <si>
    <t>28,06</t>
  </si>
  <si>
    <t>12,16</t>
  </si>
  <si>
    <t>26,26</t>
  </si>
  <si>
    <t>16,60</t>
  </si>
  <si>
    <t>14,09</t>
  </si>
  <si>
    <t>29,48</t>
  </si>
  <si>
    <t>27,53</t>
  </si>
  <si>
    <t>38,51</t>
  </si>
  <si>
    <t>47,36</t>
  </si>
  <si>
    <t>8,36</t>
  </si>
  <si>
    <t>5,10</t>
  </si>
  <si>
    <t>6,64</t>
  </si>
  <si>
    <t>18,98</t>
  </si>
  <si>
    <t>18,24</t>
  </si>
  <si>
    <t>4,04</t>
  </si>
  <si>
    <t>0,73</t>
  </si>
  <si>
    <t>7,61</t>
  </si>
  <si>
    <t>12,77</t>
  </si>
  <si>
    <t>14,41</t>
  </si>
  <si>
    <t>14,91</t>
  </si>
  <si>
    <t>16,45</t>
  </si>
  <si>
    <t>13,70</t>
  </si>
  <si>
    <t>14,56</t>
  </si>
  <si>
    <t>16,32</t>
  </si>
  <si>
    <t>22,14</t>
  </si>
  <si>
    <t>38,77</t>
  </si>
  <si>
    <t>5,78</t>
  </si>
  <si>
    <t>1,77</t>
  </si>
  <si>
    <t>88,25</t>
  </si>
  <si>
    <t>12,80</t>
  </si>
  <si>
    <t>39,90</t>
  </si>
  <si>
    <t>2,65</t>
  </si>
  <si>
    <t>11,76</t>
  </si>
  <si>
    <t>7,10</t>
  </si>
  <si>
    <t>14,88</t>
  </si>
  <si>
    <t>2,27</t>
  </si>
  <si>
    <t>15,65</t>
  </si>
  <si>
    <t>5,84</t>
  </si>
  <si>
    <t>16,42</t>
  </si>
  <si>
    <t>63,23</t>
  </si>
  <si>
    <t>14,07</t>
  </si>
  <si>
    <t>24,65</t>
  </si>
  <si>
    <t>13,88</t>
  </si>
  <si>
    <t>5,02</t>
  </si>
  <si>
    <t>3,80</t>
  </si>
  <si>
    <t>4,25</t>
  </si>
  <si>
    <t>6,93</t>
  </si>
  <si>
    <t>9,80</t>
  </si>
  <si>
    <t>6,00</t>
  </si>
  <si>
    <t>10,56</t>
  </si>
  <si>
    <t>4,59</t>
  </si>
  <si>
    <t>13,68</t>
  </si>
  <si>
    <t>3,27</t>
  </si>
  <si>
    <t>2,64</t>
  </si>
  <si>
    <t>9,10</t>
  </si>
  <si>
    <t>19,75</t>
  </si>
  <si>
    <t>4,71</t>
  </si>
  <si>
    <t>13,59</t>
  </si>
  <si>
    <t>9,11</t>
  </si>
  <si>
    <t>3,94</t>
  </si>
  <si>
    <t>6,45</t>
  </si>
  <si>
    <t>7,70</t>
  </si>
  <si>
    <t>12,95</t>
  </si>
  <si>
    <t>7,85</t>
  </si>
  <si>
    <t>8,53</t>
  </si>
  <si>
    <t>6,06</t>
  </si>
  <si>
    <t>23,25</t>
  </si>
  <si>
    <t>8,25</t>
  </si>
  <si>
    <t>5,75</t>
  </si>
  <si>
    <t>12,25</t>
  </si>
  <si>
    <t>20,38</t>
  </si>
  <si>
    <t>11,20</t>
  </si>
  <si>
    <t>10,79</t>
  </si>
  <si>
    <t>26,12</t>
  </si>
  <si>
    <t>7,63</t>
  </si>
  <si>
    <t>14,93</t>
  </si>
  <si>
    <t>22,82</t>
  </si>
  <si>
    <t>3,30</t>
  </si>
  <si>
    <t>19,49</t>
  </si>
  <si>
    <t>18,80</t>
  </si>
  <si>
    <t>29,55</t>
  </si>
  <si>
    <t>42,13</t>
  </si>
  <si>
    <t>51,86</t>
  </si>
  <si>
    <t>32,71</t>
  </si>
  <si>
    <t>4,46</t>
  </si>
  <si>
    <t>6,53</t>
  </si>
  <si>
    <t>5,01</t>
  </si>
  <si>
    <t>13,55</t>
  </si>
  <si>
    <t>13,28</t>
  </si>
  <si>
    <t>19,15</t>
  </si>
  <si>
    <t>20,80</t>
  </si>
  <si>
    <t>13,53</t>
  </si>
  <si>
    <t>30,39</t>
  </si>
  <si>
    <t>12,11</t>
  </si>
  <si>
    <t>24,40</t>
  </si>
  <si>
    <t>13,19</t>
  </si>
  <si>
    <t>11,16</t>
  </si>
  <si>
    <t>17,16</t>
  </si>
  <si>
    <t>28,95</t>
  </si>
  <si>
    <t>2,18</t>
  </si>
  <si>
    <t>13,42</t>
  </si>
  <si>
    <t>17,62</t>
  </si>
  <si>
    <t>13,34</t>
  </si>
  <si>
    <t>0,62</t>
  </si>
  <si>
    <t>1,26</t>
  </si>
  <si>
    <t>1,53</t>
  </si>
  <si>
    <t>3,58</t>
  </si>
  <si>
    <t>7,15</t>
  </si>
  <si>
    <t>2,57</t>
  </si>
  <si>
    <t>17,10</t>
  </si>
  <si>
    <t>3,13</t>
  </si>
  <si>
    <t>1,27</t>
  </si>
  <si>
    <t>12,94</t>
  </si>
  <si>
    <t>6,16</t>
  </si>
  <si>
    <t>3,63</t>
  </si>
  <si>
    <t>5,16</t>
  </si>
  <si>
    <t>10,59</t>
  </si>
  <si>
    <t>20,01</t>
  </si>
  <si>
    <t>4,03</t>
  </si>
  <si>
    <t>1,51</t>
  </si>
  <si>
    <t>22,08</t>
  </si>
  <si>
    <t>4,85</t>
  </si>
  <si>
    <t>15,76</t>
  </si>
  <si>
    <t>20,53</t>
  </si>
  <si>
    <t>35,96</t>
  </si>
  <si>
    <t>8,37</t>
  </si>
  <si>
    <t>4,93</t>
  </si>
  <si>
    <t>35,78</t>
  </si>
  <si>
    <t>5,68</t>
  </si>
  <si>
    <t>30,32</t>
  </si>
  <si>
    <t>8,06</t>
  </si>
  <si>
    <t>6,33</t>
  </si>
  <si>
    <t>7,03</t>
  </si>
  <si>
    <t>12,52</t>
  </si>
  <si>
    <t>17,74</t>
  </si>
  <si>
    <t>4,19</t>
  </si>
  <si>
    <t>10,16</t>
  </si>
  <si>
    <t>6,35</t>
  </si>
  <si>
    <t>7,34</t>
  </si>
  <si>
    <t>3,83</t>
  </si>
  <si>
    <t>7,99</t>
  </si>
  <si>
    <t>4,26</t>
  </si>
  <si>
    <t>5,81</t>
  </si>
  <si>
    <t>14,19</t>
  </si>
  <si>
    <t>1,30</t>
  </si>
  <si>
    <t>6,98</t>
  </si>
  <si>
    <t>21,67</t>
  </si>
  <si>
    <t>3,52</t>
  </si>
  <si>
    <t>7,49</t>
  </si>
  <si>
    <t>22,21</t>
  </si>
  <si>
    <t>2,50</t>
  </si>
  <si>
    <t>6,68</t>
  </si>
  <si>
    <t>11,54</t>
  </si>
  <si>
    <t>2,31</t>
  </si>
  <si>
    <t>4,84</t>
  </si>
  <si>
    <t>117,14</t>
  </si>
  <si>
    <t>26,58</t>
  </si>
  <si>
    <t>4,28</t>
  </si>
  <si>
    <t>6,70</t>
  </si>
  <si>
    <t>14,05</t>
  </si>
  <si>
    <t>17,82</t>
  </si>
  <si>
    <t>2,97</t>
  </si>
  <si>
    <t>26,43</t>
  </si>
  <si>
    <t>15,51</t>
  </si>
  <si>
    <t>12,93</t>
  </si>
  <si>
    <t>19,00</t>
  </si>
  <si>
    <t>17,22</t>
  </si>
  <si>
    <t>11,44</t>
  </si>
  <si>
    <t>4,15</t>
  </si>
  <si>
    <t>4,38</t>
  </si>
  <si>
    <t>10,64</t>
  </si>
  <si>
    <t>12,90</t>
  </si>
  <si>
    <t>10,04</t>
  </si>
  <si>
    <t>10,48</t>
  </si>
  <si>
    <t>10,49</t>
  </si>
  <si>
    <t>23,11</t>
  </si>
  <si>
    <t>29,70</t>
  </si>
  <si>
    <t>5,79</t>
  </si>
  <si>
    <t>5,39</t>
  </si>
  <si>
    <t>2,34</t>
  </si>
  <si>
    <t>5,48</t>
  </si>
  <si>
    <t>8,28</t>
  </si>
  <si>
    <t>46,31</t>
  </si>
  <si>
    <t>7,69</t>
  </si>
  <si>
    <t>12,03</t>
  </si>
  <si>
    <t>14,38</t>
  </si>
  <si>
    <t>10,52</t>
  </si>
  <si>
    <t>13,65</t>
  </si>
  <si>
    <t>10,43</t>
  </si>
  <si>
    <t>16,01</t>
  </si>
  <si>
    <t>22,98</t>
  </si>
  <si>
    <t>14,82</t>
  </si>
  <si>
    <t>17,27</t>
  </si>
  <si>
    <t>12,79</t>
  </si>
  <si>
    <t>20,89</t>
  </si>
  <si>
    <t>8,23</t>
  </si>
  <si>
    <t>13,30</t>
  </si>
  <si>
    <t>16,00</t>
  </si>
  <si>
    <t>22,03</t>
  </si>
  <si>
    <t>41,38</t>
  </si>
  <si>
    <t>45,42</t>
  </si>
  <si>
    <t>11,52</t>
  </si>
  <si>
    <t>8,58</t>
  </si>
  <si>
    <t>19,42</t>
  </si>
  <si>
    <t>0,86</t>
  </si>
  <si>
    <t>7,00</t>
  </si>
  <si>
    <t>36,49</t>
  </si>
  <si>
    <t>6,75</t>
  </si>
  <si>
    <t>12,98</t>
  </si>
  <si>
    <t>80,65</t>
  </si>
  <si>
    <t>23,52</t>
  </si>
  <si>
    <t>21,96</t>
  </si>
  <si>
    <t>5,17</t>
  </si>
  <si>
    <t>8,63</t>
  </si>
  <si>
    <t>14,81</t>
  </si>
  <si>
    <t>20,45</t>
  </si>
  <si>
    <t>24,97</t>
  </si>
  <si>
    <t>9,26</t>
  </si>
  <si>
    <t>20,67</t>
  </si>
  <si>
    <t>18,90</t>
  </si>
  <si>
    <t>35,26</t>
  </si>
  <si>
    <t>3,70</t>
  </si>
  <si>
    <t>23,60</t>
  </si>
  <si>
    <t>5,18</t>
  </si>
  <si>
    <t>23,85</t>
  </si>
  <si>
    <t>7,45</t>
  </si>
  <si>
    <t>15,44</t>
  </si>
  <si>
    <t>19,21</t>
  </si>
  <si>
    <t>66,69</t>
  </si>
  <si>
    <t>37,59</t>
  </si>
  <si>
    <t>1,36</t>
  </si>
  <si>
    <t>34,65</t>
  </si>
  <si>
    <t>2,45</t>
  </si>
  <si>
    <t>44,22</t>
  </si>
  <si>
    <t>57,75</t>
  </si>
  <si>
    <t>3,53</t>
  </si>
  <si>
    <t>1,57</t>
  </si>
  <si>
    <t>31,09</t>
  </si>
  <si>
    <t>14,48</t>
  </si>
  <si>
    <t>45,18</t>
  </si>
  <si>
    <t>24,55</t>
  </si>
  <si>
    <t>24,89</t>
  </si>
  <si>
    <t>7,46</t>
  </si>
  <si>
    <t>11,08</t>
  </si>
  <si>
    <t>50,02</t>
  </si>
  <si>
    <t>6,56</t>
  </si>
  <si>
    <t>18,99</t>
  </si>
  <si>
    <t>17,31</t>
  </si>
  <si>
    <t>64,86</t>
  </si>
  <si>
    <t>18,50</t>
  </si>
  <si>
    <t>19,56</t>
  </si>
  <si>
    <t>14,00</t>
  </si>
  <si>
    <t>15,88</t>
  </si>
  <si>
    <t>0,58</t>
  </si>
  <si>
    <t>11,41</t>
  </si>
  <si>
    <t>2,17</t>
  </si>
  <si>
    <t>14,02</t>
  </si>
  <si>
    <t>4,51</t>
  </si>
  <si>
    <t>11,35</t>
  </si>
  <si>
    <t>8,64</t>
  </si>
  <si>
    <t>7,26</t>
  </si>
  <si>
    <t>8,59</t>
  </si>
  <si>
    <t>0,35</t>
  </si>
  <si>
    <t>0,09</t>
  </si>
  <si>
    <t>16,51</t>
  </si>
  <si>
    <t>8,74</t>
  </si>
  <si>
    <t>0,54</t>
  </si>
  <si>
    <t>14,06</t>
  </si>
  <si>
    <t>13,36</t>
  </si>
  <si>
    <t>13,80</t>
  </si>
  <si>
    <t>16,40</t>
  </si>
  <si>
    <t>13,18</t>
  </si>
  <si>
    <t>9,09</t>
  </si>
  <si>
    <t>14,83</t>
  </si>
  <si>
    <t>14,87</t>
  </si>
  <si>
    <t>1,46</t>
  </si>
  <si>
    <t>13,67</t>
  </si>
  <si>
    <t>9,20</t>
  </si>
  <si>
    <t>11,47</t>
  </si>
  <si>
    <t>26,34</t>
  </si>
  <si>
    <t>10,02</t>
  </si>
  <si>
    <t>8,95</t>
  </si>
  <si>
    <t>24,45</t>
  </si>
  <si>
    <t>5,63</t>
  </si>
  <si>
    <t>157,87</t>
  </si>
  <si>
    <t>42,19</t>
  </si>
  <si>
    <t>42,47</t>
  </si>
  <si>
    <t>8,98</t>
  </si>
  <si>
    <t>20,54</t>
  </si>
  <si>
    <t>26,14</t>
  </si>
  <si>
    <t>28,19</t>
  </si>
  <si>
    <t>9,23</t>
  </si>
  <si>
    <t>34,48</t>
  </si>
  <si>
    <t>12,22</t>
  </si>
  <si>
    <t>13,24</t>
  </si>
  <si>
    <t>45,78</t>
  </si>
  <si>
    <t>14,43</t>
  </si>
  <si>
    <t>12,44</t>
  </si>
  <si>
    <t>5,59</t>
  </si>
  <si>
    <t>16,93</t>
  </si>
  <si>
    <t>22,64</t>
  </si>
  <si>
    <t>12,57</t>
  </si>
  <si>
    <t>20,62</t>
  </si>
  <si>
    <t>25,29</t>
  </si>
  <si>
    <t>4,35</t>
  </si>
  <si>
    <t>18,96</t>
  </si>
  <si>
    <t>13,69</t>
  </si>
  <si>
    <t>8,88</t>
  </si>
  <si>
    <t>19,16</t>
  </si>
  <si>
    <t>22,39</t>
  </si>
  <si>
    <t>14,14</t>
  </si>
  <si>
    <t>10,22</t>
  </si>
  <si>
    <t>21,37</t>
  </si>
  <si>
    <t>18,14</t>
  </si>
  <si>
    <t>16,25</t>
  </si>
  <si>
    <t>27,10</t>
  </si>
  <si>
    <t>97141</t>
  </si>
  <si>
    <t>ASSENTAMENTO DE TUBO DE FERRO FUNDIDO PARA REDE DE ÁGUA, DN 80 MM, JUNTA ELÁSTICA, INSTALADO EM LOCAL COM NÍVEL ALTO DE INTERFERÊNCIAS (NÃO INCLUI FORNECIMENTO). AF_11/2017</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</si>
  <si>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</si>
  <si>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</si>
  <si>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</si>
  <si>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</si>
  <si>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</si>
  <si>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</si>
  <si>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</si>
  <si>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</si>
  <si>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</si>
  <si>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</si>
  <si>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</si>
  <si>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</si>
  <si>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</si>
  <si>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</si>
  <si>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</si>
  <si>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</si>
  <si>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</si>
  <si>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</si>
  <si>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</si>
  <si>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</si>
  <si>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</si>
  <si>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</si>
  <si>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</si>
  <si>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</si>
  <si>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</si>
  <si>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</si>
  <si>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</si>
  <si>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</si>
  <si>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</si>
  <si>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</si>
  <si>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</si>
  <si>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</si>
  <si>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</si>
  <si>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</si>
  <si>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</si>
  <si>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</si>
  <si>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</si>
  <si>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</si>
  <si>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</si>
  <si>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</si>
  <si>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</si>
  <si>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</si>
  <si>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</si>
  <si>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</si>
  <si>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</si>
  <si>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</si>
  <si>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</si>
  <si>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</si>
  <si>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</si>
  <si>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</si>
  <si>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</si>
  <si>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</si>
  <si>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</si>
  <si>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</si>
  <si>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</si>
  <si>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</si>
  <si>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</si>
  <si>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</si>
  <si>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</si>
  <si>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</si>
  <si>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</si>
  <si>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</si>
  <si>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</si>
  <si>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</si>
  <si>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</si>
  <si>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</si>
  <si>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</si>
  <si>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</si>
  <si>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</si>
  <si>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</si>
  <si>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</si>
  <si>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</si>
  <si>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</si>
  <si>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</si>
  <si>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</si>
  <si>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</si>
  <si>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</si>
  <si>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</si>
  <si>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</si>
  <si>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</si>
  <si>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</si>
  <si>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</si>
  <si>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</si>
  <si>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</si>
  <si>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</si>
  <si>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</si>
  <si>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</si>
  <si>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</si>
  <si>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</si>
  <si>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</si>
  <si>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</si>
  <si>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</si>
  <si>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</si>
  <si>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</si>
  <si>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</si>
  <si>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</si>
  <si>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</si>
  <si>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</si>
  <si>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</si>
  <si>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</si>
  <si>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</si>
  <si>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</si>
  <si>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</si>
  <si>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</si>
  <si>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</si>
  <si>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</si>
  <si>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</si>
  <si>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</si>
  <si>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</si>
  <si>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</si>
  <si>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</si>
  <si>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</si>
  <si>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</si>
  <si>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</si>
  <si>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</si>
  <si>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</si>
  <si>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</si>
  <si>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</si>
  <si>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</si>
  <si>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</si>
  <si>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</si>
  <si>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</si>
  <si>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</si>
  <si>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</si>
  <si>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</si>
  <si>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</si>
  <si>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</si>
  <si>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</si>
  <si>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</si>
  <si>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</si>
  <si>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</si>
  <si>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</si>
  <si>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</si>
  <si>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</si>
  <si>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</si>
  <si>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</si>
  <si>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</si>
  <si>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</si>
  <si>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</si>
  <si>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</si>
  <si>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</si>
  <si>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</si>
  <si>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</si>
  <si>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</si>
  <si>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</si>
  <si>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</si>
  <si>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</si>
  <si>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</si>
  <si>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</si>
  <si>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</si>
  <si>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</si>
  <si>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</si>
  <si>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</si>
  <si>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</si>
  <si>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</si>
  <si>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</si>
  <si>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</si>
  <si>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</si>
  <si>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</si>
  <si>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</si>
  <si>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</si>
  <si>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</si>
  <si>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</si>
  <si>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</si>
  <si>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</si>
  <si>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</si>
  <si>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</si>
  <si>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</si>
  <si>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</si>
  <si>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</si>
  <si>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</si>
  <si>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</si>
  <si>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</si>
  <si>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</si>
  <si>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</si>
  <si>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</si>
  <si>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</si>
  <si>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</si>
  <si>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</si>
  <si>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</si>
  <si>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</si>
  <si>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</si>
  <si>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</si>
  <si>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</si>
  <si>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</si>
  <si>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</si>
  <si>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</si>
  <si>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</si>
  <si>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</si>
  <si>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</si>
  <si>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</si>
  <si>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</si>
  <si>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</si>
  <si>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</si>
  <si>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</si>
  <si>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</si>
  <si>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</si>
  <si>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</si>
  <si>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</si>
  <si>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</si>
  <si>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</si>
  <si>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</si>
  <si>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</si>
  <si>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</si>
  <si>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</si>
  <si>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</si>
  <si>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</si>
  <si>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</si>
  <si>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</si>
  <si>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</si>
  <si>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</si>
  <si>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</si>
  <si>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</si>
  <si>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</si>
  <si>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</si>
  <si>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</si>
  <si>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</si>
  <si>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</si>
  <si>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</si>
  <si>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</si>
  <si>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</si>
  <si>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</si>
  <si>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</si>
  <si>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</si>
  <si>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</si>
  <si>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</si>
  <si>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</si>
  <si>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</si>
  <si>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</si>
  <si>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</si>
  <si>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</si>
  <si>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</si>
  <si>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</si>
  <si>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</si>
  <si>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</si>
  <si>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</si>
  <si>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</si>
  <si>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</si>
  <si>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</si>
  <si>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</si>
  <si>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</si>
  <si>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</si>
  <si>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</si>
  <si>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</si>
  <si>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</si>
  <si>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</si>
  <si>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</si>
  <si>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</si>
  <si>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</si>
  <si>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</si>
  <si>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</si>
  <si>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</si>
  <si>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</si>
  <si>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</si>
  <si>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</si>
  <si>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</si>
  <si>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</si>
  <si>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</si>
  <si>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</si>
  <si>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</si>
  <si>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</si>
  <si>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</si>
  <si>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</si>
  <si>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</si>
  <si>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</si>
  <si>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</si>
  <si>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</si>
  <si>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</si>
  <si>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</si>
  <si>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</si>
  <si>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</si>
  <si>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</si>
  <si>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</si>
  <si>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</si>
  <si>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</si>
  <si>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</si>
  <si>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</si>
  <si>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</si>
  <si>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</si>
  <si>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</si>
  <si>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</si>
  <si>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</si>
  <si>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</si>
  <si>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</si>
  <si>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</si>
  <si>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</si>
  <si>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</si>
  <si>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</si>
  <si>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</si>
  <si>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</si>
  <si>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</si>
  <si>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</si>
  <si>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</si>
  <si>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</si>
  <si>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</si>
  <si>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</si>
  <si>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</si>
  <si>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</si>
  <si>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</si>
  <si>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</si>
  <si>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</si>
  <si>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</si>
  <si>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</si>
  <si>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</si>
  <si>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</si>
  <si>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</si>
  <si>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</si>
  <si>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</si>
  <si>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</si>
  <si>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</si>
  <si>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</si>
  <si>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</si>
  <si>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</si>
  <si>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</si>
  <si>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</si>
  <si>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</si>
  <si>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</si>
  <si>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</si>
  <si>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</si>
  <si>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</si>
  <si>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</si>
  <si>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</si>
  <si>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</si>
  <si>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</si>
  <si>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</si>
  <si>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</si>
  <si>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</si>
  <si>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</si>
  <si>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</si>
  <si>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</si>
  <si>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</si>
  <si>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</si>
  <si>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</si>
  <si>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</si>
  <si>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</si>
  <si>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</si>
  <si>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</si>
  <si>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</si>
  <si>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</si>
  <si>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</si>
  <si>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</si>
  <si>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</si>
  <si>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</si>
  <si>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</si>
  <si>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</si>
  <si>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</si>
  <si>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</si>
  <si>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</si>
  <si>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</si>
  <si>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</si>
  <si>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</si>
  <si>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</si>
  <si>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</si>
  <si>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</si>
  <si>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</si>
  <si>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</si>
  <si>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</si>
  <si>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</si>
  <si>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</si>
  <si>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</si>
  <si>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</si>
  <si>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</si>
  <si>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</si>
  <si>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</si>
  <si>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</si>
  <si>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</si>
  <si>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</si>
  <si>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</si>
  <si>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</si>
  <si>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</si>
  <si>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</si>
  <si>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</si>
  <si>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</si>
  <si>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</si>
  <si>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</si>
  <si>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</si>
  <si>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</si>
  <si>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</si>
  <si>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</si>
  <si>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</si>
  <si>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</si>
  <si>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</si>
  <si>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</si>
  <si>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</si>
  <si>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</si>
  <si>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</si>
  <si>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</si>
  <si>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</si>
  <si>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</si>
  <si>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5689</t>
  </si>
  <si>
    <t>GRADE DE DISCO CONTROLE REMOTO REBOCÁVEL, COM 24 DISCOS 24 X 6 MM COM PNEUS PARA TRANSPORTE - CHP DIURNO. AF_06/2014</t>
  </si>
  <si>
    <t>5843</t>
  </si>
  <si>
    <t>TRATOR DE PNEUS, POTÊNCIA 122 CV, TRAÇÃO 4X4, PESO COM LASTRO DE 4.510 KG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</si>
  <si>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</si>
  <si>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</si>
  <si>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</si>
  <si>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</si>
  <si>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</si>
  <si>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</si>
  <si>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</si>
  <si>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</si>
  <si>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</si>
  <si>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</si>
  <si>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</si>
  <si>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</si>
  <si>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5909</t>
  </si>
  <si>
    <t>ESPARGIDOR DE ASFALTO PRESSURIZADO COM TANQUE DE 2500 L, REBOCÁVEL COM MOTOR A GASOLINA POTÊNCIA 3,4 HP - CHP DIURNO. AF_07/2014</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</si>
  <si>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</si>
  <si>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</si>
  <si>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</si>
  <si>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</si>
  <si>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73417</t>
  </si>
  <si>
    <t>GRUPO GERADOR ESTACIONÁRIO, MOTOR DIESEL POTÊNCIA 170 KVA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</si>
  <si>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</si>
  <si>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</si>
  <si>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</si>
  <si>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</si>
  <si>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</si>
  <si>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</si>
  <si>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</si>
  <si>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</si>
  <si>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</si>
  <si>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</si>
  <si>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</si>
  <si>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</si>
  <si>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</si>
  <si>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</si>
  <si>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</si>
  <si>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</si>
  <si>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</si>
  <si>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</si>
  <si>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89278</t>
  </si>
  <si>
    <t>BETONEIRA CAPACIDADE NOMINAL DE 600 L, CAPACIDADE DE MISTURA 440 L, MOTOR A DIESEL POTÊNCIA 10 HP, COM CARREGADOR - CHP DIURNO. AF_11/2014</t>
  </si>
  <si>
    <t>90631</t>
  </si>
  <si>
    <t>PERFURATRIZ SOBRE ESTEIRA, TORQUE MÁXIMO 600 KGF, PESO MÉDIO 1000 KG, POTÊNCIA 20 HP, DIÂMETRO MÁXIMO 10"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</si>
  <si>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</si>
  <si>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</si>
  <si>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</si>
  <si>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</si>
  <si>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91031</t>
  </si>
  <si>
    <t>CAMINHÃO TRUCADO (C/ TERCEIRO EIXO) ELETRÔNICO - POTÊNCIA 231CV - PBT = 22000KG - DIST. ENTRE EIXOS 5170 MM - INCLUI CARROCERIA FIXA ABERTA DE MADEIRA - CHP DIURNO. AF_06/2015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</si>
  <si>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</si>
  <si>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</si>
  <si>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</si>
  <si>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</si>
  <si>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92138</t>
  </si>
  <si>
    <t>CAMINHONETE COM MOTOR A DIESEL, POTÊNCIA 180 CV, CABINE DUPLA, 4X4 - CHP DIURNO. AF_11/2015</t>
  </si>
  <si>
    <t>92145</t>
  </si>
  <si>
    <t>CAMINHONETE CABINE SIMPLES COM MOTOR 1.6 FLEX, CÂMBIO MANUAL, POTÊNCIA 101/104 CV, 2 PORTAS - CHP DIURNO. AF_11/2015</t>
  </si>
  <si>
    <t>92966</t>
  </si>
  <si>
    <t>MARTELO PERFURADOR PNEUMÁTICO MANUAL, HASTE 25 X 75 MM, 21 KG - CHP DIURNO. AF_12/2015</t>
  </si>
  <si>
    <t>93233</t>
  </si>
  <si>
    <t>BETONEIRA CAPACIDADE NOMINAL 400 L, CAPACIDADE DE MISTURA 310 L, MOTOR A GASOLINA POTÊNCIA 5,5 HP, SEM CARREGADOR - CHP DIURNO. AF_02/2016</t>
  </si>
  <si>
    <t>93402</t>
  </si>
  <si>
    <t>GUINDAUTO HIDRÁULICO, CAPACIDADE MÁXIMA DE CARGA 3300 KG, MOMENTO MÁXIMO DE CARGA 5,8 TM, ALCANCE MÁXIMO HORIZONTAL 7,60 M, INCLUSIVE CAMINHÃO TOCO PBT 16.000 KG, POTÊNCIA DE 189 CV - CHP DIURNO. AF_03/2016</t>
  </si>
  <si>
    <t>93415</t>
  </si>
  <si>
    <t>GERADOR PORTÁTIL MONOFÁSICO, POTÊNCIA 5500 VA, MOTOR A GASOLINA, POTÊNCIA DO MOTOR 13 CV - CHP DIURNO. AF_03/2016</t>
  </si>
  <si>
    <t>95127</t>
  </si>
  <si>
    <t>DISTRIBUIDOR DE AGREGADOS AUTOPROPELIDO, CAP 3 M3, A DIESEL, POTÊNCIA 176CV - CHP DIURNO. AF_07/2016</t>
  </si>
  <si>
    <t>95258</t>
  </si>
  <si>
    <t>MARTELO DEMOLIDOR PNEUMÁTICO MANUAL, 32 KG - CHP DIURNO. AF_09/2016</t>
  </si>
  <si>
    <t>95270</t>
  </si>
  <si>
    <t>RÉGUA VIBRATÓRIA DUPLA PARA CONCRETO, PESO DE 60KG, COMPRIMENTO 4 M, COM MOTOR A GASOLINA, POTÊNCIA 5,5 HP - CHP DIURNO. AF_09/2016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</si>
  <si>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</si>
  <si>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</si>
  <si>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</si>
  <si>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</si>
  <si>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</si>
  <si>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</si>
  <si>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</si>
  <si>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</si>
  <si>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</si>
  <si>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</si>
  <si>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</si>
  <si>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</si>
  <si>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</si>
  <si>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</si>
  <si>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</si>
  <si>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</si>
  <si>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98764</t>
  </si>
  <si>
    <t>INVERSOR DE SOLDA MONOFÁSICO DE 160 A, POTÊNCIA DE 5400 W, TENSÃO DE 220 V, PARA SOLDA COM ELETRODOS DE 2,0 A 4,0 MM E PROCESSO TIG - CHP DIURNO. AF_06/2018</t>
  </si>
  <si>
    <t>5681</t>
  </si>
  <si>
    <t>RETROESCAVADEIRA SOBRE RODAS COM CARREGADEIRA, TRAÇÃO 4X2, POTÊNCIA LÍQ. 79 HP, CAÇAMBA CARREG. CAP. MÍN. 1 M3, CAÇAMBA RETRO CAP. 0,20 M3, PESO OPERACIONAL MÍN. 6.570 KG, PROFUNDIDADE ESCAVAÇÃO MÁX. 4,37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</si>
  <si>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</si>
  <si>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</si>
  <si>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</si>
  <si>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</si>
  <si>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5845</t>
  </si>
  <si>
    <t>TRATOR DE PNEUS, POTÊNCIA 122 CV, TRAÇÃO 4X4, PESO COM LASTRO DE 4.510 KG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</si>
  <si>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</si>
  <si>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</si>
  <si>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</si>
  <si>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</si>
  <si>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</si>
  <si>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</si>
  <si>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</si>
  <si>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</si>
  <si>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</si>
  <si>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</si>
  <si>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</si>
  <si>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</si>
  <si>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5911</t>
  </si>
  <si>
    <t>ESPARGIDOR DE ASFALTO PRESSURIZADO COM TANQUE DE 2500 L, REBOCÁVEL COM MOTOR A GASOLINA POTÊNCIA 3,4 HP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</si>
  <si>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</si>
  <si>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</si>
  <si>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</si>
  <si>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</si>
  <si>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</si>
  <si>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</si>
  <si>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</si>
  <si>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</si>
  <si>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</si>
  <si>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</si>
  <si>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87446</t>
  </si>
  <si>
    <t>BETONEIRA CAPACIDADE NOMINAL 400 L, CAPACIDADE DE MISTURA 310 L, MOTOR A DIESEL POTÊNCIA 5,0 HP, SEM CARREGADOR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</si>
  <si>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</si>
  <si>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</si>
  <si>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</si>
  <si>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</si>
  <si>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</si>
  <si>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</si>
  <si>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</si>
  <si>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</si>
  <si>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</si>
  <si>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</si>
  <si>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89279</t>
  </si>
  <si>
    <t>BETONEIRA CAPACIDADE NOMINAL DE 600 L, CAPACIDADE DE MISTURA 440 L, MOTOR A DIESEL POTÊNCIA 10 HP, COM CARREGADOR - CHI DIURNO. AF_11/2014</t>
  </si>
  <si>
    <t>90632</t>
  </si>
  <si>
    <t>PERFURATRIZ SOBRE ESTEIRA, TORQUE MÁXIMO 600 KGF, PESO MÉDIO 1000 KG, POTÊNCIA 20 HP, DIÂMETRO MÁXIMO 10"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</si>
  <si>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</si>
  <si>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</si>
  <si>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</si>
  <si>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</si>
  <si>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91032</t>
  </si>
  <si>
    <t>CAMINHÃO TRUCADO (C/ TERCEIRO EIXO) ELETRÔNICO - POTÊNCIA 231CV - PBT = 22000KG - DIST. ENTRE EIXOS 5170 MM - INCLUI CARROCERIA FIXA ABERTA DE MADEIRA - CHI DIURNO. AF_06/2015</t>
  </si>
  <si>
    <t>91395</t>
  </si>
  <si>
    <t>CAMINHÃO TOCO, PBT 14.300 KG, CARGA ÚTIL MÁX. 9.710 KG, DIST. ENTRE EIXOS 3,56 M, POTÊNCIA 185 CV, INCLUSIVE CARROCERIA FIXA ABERTA DE MADEIRA P/ TRANSPORTE GERAL DE CARGA SECA, DIMEN. APROX. 2,50 X 6,50 X 0,50 M - CHI DIURNO. AF_06/2014</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</si>
  <si>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</si>
  <si>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</si>
  <si>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</si>
  <si>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</si>
  <si>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92139</t>
  </si>
  <si>
    <t>CAMINHONETE COM MOTOR A DIESEL, POTÊNCIA 180 CV, CABINE DUPLA, 4X4 - CHI DIURNO. AF_11/2015</t>
  </si>
  <si>
    <t>92146</t>
  </si>
  <si>
    <t>CAMINHONETE CABINE SIMPLES COM MOTOR 1.6 FLEX, CÂMBIO MANUAL, POTÊNCIA 101/104 CV, 2 PORTAS - CHI DIURNO. AF_11/2015</t>
  </si>
  <si>
    <t>92967</t>
  </si>
  <si>
    <t>MARTELO PERFURADOR PNEUMÁTICO MANUAL, HASTE 25 X 75 MM, 21 KG - CHI DIURNO. AF_12/2015</t>
  </si>
  <si>
    <t>93234</t>
  </si>
  <si>
    <t>BETONEIRA CAPACIDADE NOMINAL 400 L, CAPACIDADE DE MISTURA 310 L, MOTOR A GASOLINA POTÊNCIA 5,5 HP, SEM CARREGADOR - CHI DIURNO. AF_02/2016</t>
  </si>
  <si>
    <t>93403</t>
  </si>
  <si>
    <t>GUINDAUTO HIDRÁULICO, CAPACIDADE MÁXIMA DE CARGA 3300 KG, MOMENTO MÁXIMO DE CARGA 5,8 TM, ALCANCE MÁXIMO HORIZONTAL 7,60 M, INCLUSIVE CAMINHÃO TOCO PBT 16.000 KG, POTÊNCIA DE 189 CV - CHI DIURNO. AF_03/2016</t>
  </si>
  <si>
    <t>93416</t>
  </si>
  <si>
    <t>GERADOR PORTÁTIL MONOFÁSICO, POTÊNCIA 5500 VA, MOTOR A GASOLINA, POTÊNCIA DO MOTOR 13 CV - CHI DIURNO. AF_03/2016</t>
  </si>
  <si>
    <t>93428</t>
  </si>
  <si>
    <t>GRUPO GERADOR ESTACIONÁRIO, POTÊNCIA 150 KVA, MOTOR A DIESEL- CHI DIURNO. AF_03/2016</t>
  </si>
  <si>
    <t>95128</t>
  </si>
  <si>
    <t>DISTRIBUIDOR DE AGREGADOS AUTOPROPELIDO, CAP 3 M3, A DIESEL, POTÊNCIA 176CV - CHI DIURNO. AF_07/2016</t>
  </si>
  <si>
    <t>95140</t>
  </si>
  <si>
    <t>TALHA MANUAL DE CORRENTE, CAPACIDADE DE 2 TON. COM ELEVAÇÃO DE 3 M - CHI DIURNO. AF_07/2016</t>
  </si>
  <si>
    <t>95259</t>
  </si>
  <si>
    <t>MARTELO DEMOLIDOR PNEUMÁTICO MANUAL, 32 KG - CHI DIURNO. AF_09/2016</t>
  </si>
  <si>
    <t>95271</t>
  </si>
  <si>
    <t>RÉGUA VIBRATÓRIA DUPLA PARA CONCRETO, PESO DE 60KG, COMPRIMENTO 4 M, COM MOTOR A GASOLINA, POTÊNCIA 5,5 HP - CHI DIURNO. AF_09/2016</t>
  </si>
  <si>
    <t>95283</t>
  </si>
  <si>
    <t>DESEMPENADEIRA DE CONCRETO, PESO DE 75KG, 4 PÁS, MOTOR A GASOLINA, POTÊNCIA 5,5 HP - CHI DIURNO. AF_09/2016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</si>
  <si>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</si>
  <si>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</si>
  <si>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</si>
  <si>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</si>
  <si>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</si>
  <si>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</si>
  <si>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</si>
  <si>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</si>
  <si>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</si>
  <si>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</si>
  <si>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</si>
  <si>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</si>
  <si>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</si>
  <si>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</si>
  <si>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</si>
  <si>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</si>
  <si>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96159</t>
  </si>
  <si>
    <t>MÁQUINA DEMARCADORA DE FAIXA DE TRÁFEGO À FRIO, AUTOPROPELIDA, POTÊNCIA 38 HP - CHI DIURNO. AF_07/2016</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</si>
  <si>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</si>
  <si>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</si>
  <si>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</si>
  <si>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</si>
  <si>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</si>
  <si>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</si>
  <si>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</si>
  <si>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</si>
  <si>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</si>
  <si>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</si>
  <si>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</si>
  <si>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</si>
  <si>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</si>
  <si>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</si>
  <si>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</si>
  <si>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</si>
  <si>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</si>
  <si>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</si>
  <si>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</si>
  <si>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</si>
  <si>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</si>
  <si>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</si>
  <si>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</si>
  <si>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</si>
  <si>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</si>
  <si>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</si>
  <si>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</si>
  <si>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</si>
  <si>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</si>
  <si>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</si>
  <si>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</si>
  <si>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</si>
  <si>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</si>
  <si>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</si>
  <si>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</si>
  <si>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</si>
  <si>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</si>
  <si>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</si>
  <si>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</si>
  <si>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</si>
  <si>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</si>
  <si>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</si>
  <si>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</si>
  <si>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</si>
  <si>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</si>
  <si>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</si>
  <si>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</si>
  <si>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</si>
  <si>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</si>
  <si>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</si>
  <si>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</si>
  <si>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</si>
  <si>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</si>
  <si>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</si>
  <si>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</si>
  <si>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</si>
  <si>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</si>
  <si>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</si>
  <si>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</si>
  <si>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</si>
  <si>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</si>
  <si>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</si>
  <si>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</si>
  <si>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</si>
  <si>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</si>
  <si>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</si>
  <si>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</si>
  <si>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</si>
  <si>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</si>
  <si>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</si>
  <si>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</si>
  <si>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</si>
  <si>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</si>
  <si>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</si>
  <si>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</si>
  <si>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</si>
  <si>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</si>
  <si>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</si>
  <si>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</si>
  <si>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</si>
  <si>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</si>
  <si>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</si>
  <si>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</si>
  <si>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</si>
  <si>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</si>
  <si>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</si>
  <si>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</si>
  <si>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</si>
  <si>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</si>
  <si>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</si>
  <si>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</si>
  <si>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</si>
  <si>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</si>
  <si>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</si>
  <si>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</si>
  <si>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</si>
  <si>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</si>
  <si>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</si>
  <si>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</si>
  <si>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</si>
  <si>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</si>
  <si>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</si>
  <si>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</si>
  <si>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</si>
  <si>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</si>
  <si>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</si>
  <si>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</si>
  <si>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</si>
  <si>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</si>
  <si>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</si>
  <si>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</si>
  <si>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</si>
  <si>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</si>
  <si>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</si>
  <si>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</si>
  <si>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</si>
  <si>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</si>
  <si>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</si>
  <si>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</si>
  <si>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</si>
  <si>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</si>
  <si>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</si>
  <si>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</si>
  <si>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</si>
  <si>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</si>
  <si>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</si>
  <si>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</si>
  <si>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</si>
  <si>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94218</t>
  </si>
  <si>
    <t>94213</t>
  </si>
  <si>
    <t>TELHAMENTO COM TELHA DE AÇO/ALUMÍNIO E = 0,5 MM, COM ATÉ 2 ÁGUAS, INCLUSO IÇAMENTO. AF_07/2019</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</si>
  <si>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</si>
  <si>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</si>
  <si>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</si>
  <si>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</si>
  <si>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</si>
  <si>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</si>
  <si>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</si>
  <si>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</si>
  <si>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</si>
  <si>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</si>
  <si>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</si>
  <si>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</si>
  <si>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</si>
  <si>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</si>
  <si>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</si>
  <si>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</si>
  <si>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</si>
  <si>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</si>
  <si>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</si>
  <si>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</si>
  <si>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</si>
  <si>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</si>
  <si>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</si>
  <si>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</si>
  <si>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</si>
  <si>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</si>
  <si>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</si>
  <si>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</si>
  <si>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</si>
  <si>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</si>
  <si>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</si>
  <si>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</si>
  <si>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</si>
  <si>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</si>
  <si>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</si>
  <si>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</si>
  <si>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</si>
  <si>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</si>
  <si>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</si>
  <si>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</si>
  <si>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</si>
  <si>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</si>
  <si>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</si>
  <si>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</si>
  <si>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</si>
  <si>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</si>
  <si>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</si>
  <si>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</si>
  <si>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</si>
  <si>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</si>
  <si>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</si>
  <si>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</si>
  <si>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</si>
  <si>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</si>
  <si>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</si>
  <si>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</si>
  <si>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</si>
  <si>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</si>
  <si>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</si>
  <si>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</si>
  <si>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</si>
  <si>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</si>
  <si>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</si>
  <si>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</si>
  <si>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</si>
  <si>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</si>
  <si>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</si>
  <si>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</si>
  <si>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</si>
  <si>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</si>
  <si>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</si>
  <si>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</si>
  <si>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</si>
  <si>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</si>
  <si>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</si>
  <si>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</si>
  <si>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</si>
  <si>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</si>
  <si>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</si>
  <si>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</si>
  <si>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</si>
  <si>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</si>
  <si>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</si>
  <si>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</si>
  <si>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</si>
  <si>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</si>
  <si>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</si>
  <si>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</si>
  <si>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</si>
  <si>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</si>
  <si>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</si>
  <si>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</si>
  <si>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</si>
  <si>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</si>
  <si>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</si>
  <si>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</si>
  <si>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</si>
  <si>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</si>
  <si>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</si>
  <si>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</si>
  <si>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</si>
  <si>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</si>
  <si>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</si>
  <si>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</si>
  <si>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</si>
  <si>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</si>
  <si>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</si>
  <si>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</si>
  <si>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</si>
  <si>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</si>
  <si>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</si>
  <si>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</si>
  <si>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</si>
  <si>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</si>
  <si>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</si>
  <si>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</si>
  <si>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</si>
  <si>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</si>
  <si>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</si>
  <si>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</si>
  <si>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</si>
  <si>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</si>
  <si>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</si>
  <si>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</si>
  <si>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</si>
  <si>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</si>
  <si>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</si>
  <si>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</si>
  <si>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</si>
  <si>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</si>
  <si>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</si>
  <si>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</si>
  <si>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</si>
  <si>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</si>
  <si>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</si>
  <si>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</si>
  <si>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</si>
  <si>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</si>
  <si>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</si>
  <si>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</si>
  <si>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</si>
  <si>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</si>
  <si>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</si>
  <si>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</si>
  <si>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</si>
  <si>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</si>
  <si>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</si>
  <si>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</si>
  <si>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</si>
  <si>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</si>
  <si>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</si>
  <si>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</si>
  <si>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</si>
  <si>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</si>
  <si>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</si>
  <si>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</si>
  <si>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</si>
  <si>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</si>
  <si>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</si>
  <si>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</si>
  <si>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</si>
  <si>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</si>
  <si>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</si>
  <si>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</si>
  <si>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</si>
  <si>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</si>
  <si>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</si>
  <si>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</si>
  <si>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</si>
  <si>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</si>
  <si>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</si>
  <si>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</si>
  <si>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</si>
  <si>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</si>
  <si>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</si>
  <si>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</si>
  <si>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</si>
  <si>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</si>
  <si>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</si>
  <si>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</si>
  <si>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</si>
  <si>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</si>
  <si>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</si>
  <si>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</si>
  <si>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</si>
  <si>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</si>
  <si>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</si>
  <si>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</si>
  <si>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</si>
  <si>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</si>
  <si>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</si>
  <si>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</si>
  <si>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</si>
  <si>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</si>
  <si>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</si>
  <si>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</si>
  <si>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</si>
  <si>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</si>
  <si>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</si>
  <si>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</si>
  <si>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</si>
  <si>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</si>
  <si>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</si>
  <si>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</si>
  <si>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</si>
  <si>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</si>
  <si>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</si>
  <si>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</si>
  <si>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</si>
  <si>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</si>
  <si>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</si>
  <si>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</si>
  <si>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</si>
  <si>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</si>
  <si>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</si>
  <si>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</si>
  <si>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</si>
  <si>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</si>
  <si>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</si>
  <si>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</si>
  <si>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</si>
  <si>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</si>
  <si>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</si>
  <si>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</si>
  <si>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</si>
  <si>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</si>
  <si>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</si>
  <si>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</si>
  <si>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</si>
  <si>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</si>
  <si>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</si>
  <si>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</si>
  <si>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</si>
  <si>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</si>
  <si>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</si>
  <si>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</si>
  <si>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</si>
  <si>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</si>
  <si>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</si>
  <si>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</si>
  <si>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</si>
  <si>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</si>
  <si>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</si>
  <si>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</si>
  <si>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</si>
  <si>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</si>
  <si>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</si>
  <si>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</si>
  <si>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</si>
  <si>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</si>
  <si>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</si>
  <si>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</si>
  <si>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</si>
  <si>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</si>
  <si>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</si>
  <si>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</si>
  <si>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</si>
  <si>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</si>
  <si>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</si>
  <si>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</si>
  <si>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</si>
  <si>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</si>
  <si>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</si>
  <si>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</si>
  <si>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</si>
  <si>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</si>
  <si>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</si>
  <si>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</si>
  <si>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</si>
  <si>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</si>
  <si>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</si>
  <si>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</si>
  <si>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</si>
  <si>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</si>
  <si>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</si>
  <si>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</si>
  <si>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</si>
  <si>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</si>
  <si>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</si>
  <si>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</si>
  <si>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</si>
  <si>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</si>
  <si>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</si>
  <si>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</si>
  <si>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</si>
  <si>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</si>
  <si>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</si>
  <si>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</si>
  <si>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</si>
  <si>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</si>
  <si>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</si>
  <si>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</si>
  <si>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</si>
  <si>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</si>
  <si>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</si>
  <si>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</si>
  <si>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</si>
  <si>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</si>
  <si>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</si>
  <si>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</si>
  <si>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</si>
  <si>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</si>
  <si>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</si>
  <si>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</si>
  <si>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</si>
  <si>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</si>
  <si>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</si>
  <si>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</si>
  <si>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</si>
  <si>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</si>
  <si>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</si>
  <si>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</si>
  <si>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</si>
  <si>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</si>
  <si>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</si>
  <si>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</si>
  <si>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</si>
  <si>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</si>
  <si>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</si>
  <si>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</si>
  <si>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</si>
  <si>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</si>
  <si>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97976</t>
  </si>
  <si>
    <t>97977</t>
  </si>
  <si>
    <t>97980</t>
  </si>
  <si>
    <t>97981</t>
  </si>
  <si>
    <t>97985</t>
  </si>
  <si>
    <t>97987</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</si>
  <si>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</si>
  <si>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</si>
  <si>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</si>
  <si>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</si>
  <si>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</si>
  <si>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</si>
  <si>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</si>
  <si>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</si>
  <si>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</si>
  <si>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</si>
  <si>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</si>
  <si>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</si>
  <si>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</si>
  <si>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</si>
  <si>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</si>
  <si>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</si>
  <si>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</si>
  <si>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</si>
  <si>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</si>
  <si>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</si>
  <si>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</si>
  <si>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</si>
  <si>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</si>
  <si>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</si>
  <si>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</si>
  <si>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</si>
  <si>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</si>
  <si>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</si>
  <si>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</si>
  <si>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</si>
  <si>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</si>
  <si>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</si>
  <si>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</si>
  <si>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</si>
  <si>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</si>
  <si>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</si>
  <si>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</si>
  <si>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</si>
  <si>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</si>
  <si>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</si>
  <si>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</si>
  <si>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</si>
  <si>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</si>
  <si>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</si>
  <si>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</si>
  <si>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</si>
  <si>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</si>
  <si>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</si>
  <si>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</si>
  <si>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</si>
  <si>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</si>
  <si>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</si>
  <si>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</si>
  <si>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</si>
  <si>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</si>
  <si>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</si>
  <si>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98405</t>
  </si>
  <si>
    <t>98406</t>
  </si>
  <si>
    <t>98407</t>
  </si>
  <si>
    <t>98408</t>
  </si>
  <si>
    <t>98409</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</si>
  <si>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</si>
  <si>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</si>
  <si>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</si>
  <si>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</si>
  <si>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</si>
  <si>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</si>
  <si>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</si>
  <si>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</si>
  <si>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</si>
  <si>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</si>
  <si>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</si>
  <si>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</si>
  <si>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</si>
  <si>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</si>
  <si>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</si>
  <si>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</si>
  <si>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</si>
  <si>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</si>
  <si>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</si>
  <si>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</si>
  <si>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</si>
  <si>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</si>
  <si>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</si>
  <si>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</si>
  <si>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</si>
  <si>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</si>
  <si>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</si>
  <si>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</si>
  <si>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</si>
  <si>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</si>
  <si>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</si>
  <si>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</si>
  <si>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</si>
  <si>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</si>
  <si>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</si>
  <si>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</si>
  <si>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</si>
  <si>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</si>
  <si>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</si>
  <si>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</si>
  <si>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</si>
  <si>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</si>
  <si>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</si>
  <si>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</si>
  <si>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</si>
  <si>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</si>
  <si>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</si>
  <si>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</si>
  <si>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</si>
  <si>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</si>
  <si>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</si>
  <si>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</si>
  <si>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</si>
  <si>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</si>
  <si>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</si>
  <si>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</si>
  <si>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</si>
  <si>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</si>
  <si>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</si>
  <si>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</si>
  <si>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</si>
  <si>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</si>
  <si>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</si>
  <si>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</si>
  <si>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</si>
  <si>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</si>
  <si>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</si>
  <si>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</si>
  <si>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</si>
  <si>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</si>
  <si>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</si>
  <si>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</si>
  <si>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</si>
  <si>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</si>
  <si>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</si>
  <si>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</si>
  <si>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</si>
  <si>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</si>
  <si>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</si>
  <si>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</si>
  <si>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</si>
  <si>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</si>
  <si>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</si>
  <si>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</si>
  <si>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</si>
  <si>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</si>
  <si>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</si>
  <si>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</si>
  <si>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</si>
  <si>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</si>
  <si>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</si>
  <si>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</si>
  <si>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</si>
  <si>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</si>
  <si>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</si>
  <si>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</si>
  <si>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</si>
  <si>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</si>
  <si>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</si>
  <si>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</si>
  <si>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</si>
  <si>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</si>
  <si>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</si>
  <si>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</si>
  <si>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</si>
  <si>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</si>
  <si>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</si>
  <si>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</si>
  <si>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</si>
  <si>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</si>
  <si>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</si>
  <si>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</si>
  <si>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</si>
  <si>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</si>
  <si>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</si>
  <si>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</si>
  <si>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</si>
  <si>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</si>
  <si>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</si>
  <si>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</si>
  <si>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</si>
  <si>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</si>
  <si>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</si>
  <si>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</si>
  <si>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</si>
  <si>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</si>
  <si>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</si>
  <si>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</si>
  <si>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</si>
  <si>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</si>
  <si>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</si>
  <si>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</si>
  <si>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</si>
  <si>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</si>
  <si>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</si>
  <si>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</si>
  <si>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</si>
  <si>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</si>
  <si>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</si>
  <si>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</si>
  <si>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</si>
  <si>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</si>
  <si>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</si>
  <si>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</si>
  <si>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</si>
  <si>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</si>
  <si>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</si>
  <si>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</si>
  <si>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</si>
  <si>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</si>
  <si>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</si>
  <si>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</si>
  <si>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</si>
  <si>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</si>
  <si>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</si>
  <si>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</si>
  <si>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</si>
  <si>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</si>
  <si>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</si>
  <si>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</si>
  <si>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</si>
  <si>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</si>
  <si>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</si>
  <si>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</si>
  <si>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</si>
  <si>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</si>
  <si>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</si>
  <si>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</si>
  <si>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</si>
  <si>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</si>
  <si>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</si>
  <si>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</si>
  <si>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</si>
  <si>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</si>
  <si>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</si>
  <si>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90793</t>
  </si>
  <si>
    <t>90794</t>
  </si>
  <si>
    <t>90795</t>
  </si>
  <si>
    <t>90796</t>
  </si>
  <si>
    <t>90797</t>
  </si>
  <si>
    <t>90798</t>
  </si>
  <si>
    <t>90799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</si>
  <si>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</si>
  <si>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</si>
  <si>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</si>
  <si>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</si>
  <si>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</si>
  <si>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</si>
  <si>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</si>
  <si>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</si>
  <si>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</si>
  <si>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</si>
  <si>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</si>
  <si>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</si>
  <si>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</si>
  <si>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</si>
  <si>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</si>
  <si>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</si>
  <si>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</si>
  <si>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</si>
  <si>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</si>
  <si>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</si>
  <si>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</si>
  <si>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</si>
  <si>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</si>
  <si>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</si>
  <si>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</si>
  <si>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</si>
  <si>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</si>
  <si>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</si>
  <si>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</si>
  <si>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</si>
  <si>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</si>
  <si>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</si>
  <si>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</si>
  <si>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</si>
  <si>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</si>
  <si>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</si>
  <si>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</si>
  <si>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</si>
  <si>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</si>
  <si>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</si>
  <si>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</si>
  <si>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</si>
  <si>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</si>
  <si>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</si>
  <si>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</si>
  <si>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</si>
  <si>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</si>
  <si>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</si>
  <si>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</si>
  <si>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</si>
  <si>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</si>
  <si>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</si>
  <si>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</si>
  <si>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</si>
  <si>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</si>
  <si>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</si>
  <si>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</si>
  <si>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</si>
  <si>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</si>
  <si>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</si>
  <si>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</si>
  <si>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</si>
  <si>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</si>
  <si>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</si>
  <si>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</si>
  <si>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</si>
  <si>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</si>
  <si>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</si>
  <si>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</si>
  <si>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</si>
  <si>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</si>
  <si>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</si>
  <si>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</si>
  <si>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</si>
  <si>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</si>
  <si>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</si>
  <si>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</si>
  <si>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</si>
  <si>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</si>
  <si>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</si>
  <si>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</si>
  <si>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</si>
  <si>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</si>
  <si>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</si>
  <si>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</si>
  <si>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</si>
  <si>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</si>
  <si>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</si>
  <si>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</si>
  <si>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</si>
  <si>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</si>
  <si>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</si>
  <si>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</si>
  <si>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</si>
  <si>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</si>
  <si>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</si>
  <si>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</si>
  <si>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</si>
  <si>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</si>
  <si>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</si>
  <si>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</si>
  <si>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</si>
  <si>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</si>
  <si>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</si>
  <si>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</si>
  <si>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</si>
  <si>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</si>
  <si>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</si>
  <si>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</si>
  <si>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</si>
  <si>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</si>
  <si>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</si>
  <si>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</si>
  <si>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</si>
  <si>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</si>
  <si>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</si>
  <si>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</si>
  <si>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</si>
  <si>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</si>
  <si>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</si>
  <si>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</si>
  <si>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</si>
  <si>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</si>
  <si>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</si>
  <si>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</si>
  <si>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</si>
  <si>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</si>
  <si>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</si>
  <si>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</si>
  <si>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</si>
  <si>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</si>
  <si>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</si>
  <si>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</si>
  <si>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</si>
  <si>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</si>
  <si>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</si>
  <si>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</si>
  <si>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</si>
  <si>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</si>
  <si>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</si>
  <si>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</si>
  <si>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</si>
  <si>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</si>
  <si>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</si>
  <si>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</si>
  <si>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</si>
  <si>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</si>
  <si>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</si>
  <si>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</si>
  <si>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</si>
  <si>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</si>
  <si>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</si>
  <si>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</si>
  <si>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</si>
  <si>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</si>
  <si>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</si>
  <si>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</si>
  <si>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</si>
  <si>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</si>
  <si>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</si>
  <si>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</si>
  <si>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</si>
  <si>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</si>
  <si>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</si>
  <si>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</si>
  <si>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</si>
  <si>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</si>
  <si>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</si>
  <si>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</si>
  <si>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</si>
  <si>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</si>
  <si>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</si>
  <si>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</si>
  <si>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</si>
  <si>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</si>
  <si>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</si>
  <si>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</si>
  <si>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</si>
  <si>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</si>
  <si>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</si>
  <si>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</si>
  <si>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</si>
  <si>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</si>
  <si>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</si>
  <si>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</si>
  <si>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</si>
  <si>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</si>
  <si>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</si>
  <si>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</si>
  <si>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</si>
  <si>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</si>
  <si>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</si>
  <si>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</si>
  <si>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</si>
  <si>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</si>
  <si>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</si>
  <si>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95601</t>
  </si>
  <si>
    <t>95602</t>
  </si>
  <si>
    <t>95603</t>
  </si>
  <si>
    <t>95604</t>
  </si>
  <si>
    <t>95605</t>
  </si>
  <si>
    <t>95607</t>
  </si>
  <si>
    <t>95608</t>
  </si>
  <si>
    <t>95609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</si>
  <si>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</si>
  <si>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</si>
  <si>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</si>
  <si>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</si>
  <si>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</si>
  <si>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</si>
  <si>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</si>
  <si>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</si>
  <si>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</si>
  <si>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</si>
  <si>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</si>
  <si>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</si>
  <si>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</si>
  <si>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</si>
  <si>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</si>
  <si>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</si>
  <si>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</si>
  <si>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</si>
  <si>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</si>
  <si>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</si>
  <si>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</si>
  <si>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</si>
  <si>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</si>
  <si>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</si>
  <si>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</si>
  <si>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</si>
  <si>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</si>
  <si>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</si>
  <si>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</si>
  <si>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</si>
  <si>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</si>
  <si>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</si>
  <si>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</si>
  <si>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</si>
  <si>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</si>
  <si>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</si>
  <si>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96621</t>
  </si>
  <si>
    <t>LASTRO COM MATERIAL GRANULAR, APLICAÇÃO EM BLOCOS DE COROAMENTO, ESPESSURA DE *5 CM*. AF_08/2017</t>
  </si>
  <si>
    <t>96622</t>
  </si>
  <si>
    <t>96623</t>
  </si>
  <si>
    <t>LASTRO COM MATERIAL GRANULAR, APLICADO EM BLOCOS DE COROAMENTO, ESPESSURA DE *10 CM*. AF_08/2017</t>
  </si>
  <si>
    <t>96624</t>
  </si>
  <si>
    <t>97082</t>
  </si>
  <si>
    <t>97083</t>
  </si>
  <si>
    <t>97084</t>
  </si>
  <si>
    <t>97086</t>
  </si>
  <si>
    <t>97096</t>
  </si>
  <si>
    <t>97097</t>
  </si>
  <si>
    <t>100322</t>
  </si>
  <si>
    <t>100323</t>
  </si>
  <si>
    <t>100324</t>
  </si>
  <si>
    <t>92409</t>
  </si>
  <si>
    <t>92413</t>
  </si>
  <si>
    <t>92415</t>
  </si>
  <si>
    <t>92417</t>
  </si>
  <si>
    <t>92421</t>
  </si>
  <si>
    <t>92423</t>
  </si>
  <si>
    <t>92425</t>
  </si>
  <si>
    <t>92427</t>
  </si>
  <si>
    <t>92429</t>
  </si>
  <si>
    <t>92431</t>
  </si>
  <si>
    <t>92433</t>
  </si>
  <si>
    <t>92435</t>
  </si>
  <si>
    <t>92437</t>
  </si>
  <si>
    <t>92439</t>
  </si>
  <si>
    <t>92441</t>
  </si>
  <si>
    <t>92445</t>
  </si>
  <si>
    <t>92446</t>
  </si>
  <si>
    <t>92447</t>
  </si>
  <si>
    <t>92448</t>
  </si>
  <si>
    <t>92449</t>
  </si>
  <si>
    <t>92450</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</si>
  <si>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</si>
  <si>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</si>
  <si>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</si>
  <si>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</si>
  <si>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</si>
  <si>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</si>
  <si>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</si>
  <si>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</si>
  <si>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</si>
  <si>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</si>
  <si>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</si>
  <si>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</si>
  <si>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92464</t>
  </si>
  <si>
    <t>92465</t>
  </si>
  <si>
    <t>92466</t>
  </si>
  <si>
    <t>92467</t>
  </si>
  <si>
    <t>92468</t>
  </si>
  <si>
    <t>92469</t>
  </si>
  <si>
    <t>92470</t>
  </si>
  <si>
    <t>92471</t>
  </si>
  <si>
    <t>92472</t>
  </si>
  <si>
    <t>92473</t>
  </si>
  <si>
    <t>92474</t>
  </si>
  <si>
    <t>92475</t>
  </si>
  <si>
    <t>92476</t>
  </si>
  <si>
    <t>92477</t>
  </si>
  <si>
    <t>92478</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</si>
  <si>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</si>
  <si>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</si>
  <si>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</si>
  <si>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</si>
  <si>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</si>
  <si>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</si>
  <si>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</si>
  <si>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</si>
  <si>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</si>
  <si>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</si>
  <si>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</si>
  <si>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</si>
  <si>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</si>
  <si>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</si>
  <si>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</si>
  <si>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</si>
  <si>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</si>
  <si>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</si>
  <si>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</si>
  <si>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</si>
  <si>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</si>
  <si>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</si>
  <si>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</si>
  <si>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</si>
  <si>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</si>
  <si>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</si>
  <si>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</si>
  <si>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</si>
  <si>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</si>
  <si>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</si>
  <si>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</si>
  <si>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</si>
  <si>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</si>
  <si>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</si>
  <si>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</si>
  <si>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</si>
  <si>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</si>
  <si>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</si>
  <si>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</si>
  <si>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</si>
  <si>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</si>
  <si>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</si>
  <si>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</si>
  <si>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</si>
  <si>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</si>
  <si>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</si>
  <si>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</si>
  <si>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</si>
  <si>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</si>
  <si>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</si>
  <si>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</si>
  <si>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</si>
  <si>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</si>
  <si>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</si>
  <si>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</si>
  <si>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</si>
  <si>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</si>
  <si>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</si>
  <si>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</si>
  <si>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</si>
  <si>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97747</t>
  </si>
  <si>
    <t>MONTAGEM E DESMONTAGEM DE FÔRMA DE PILARES CIRCULARES, COM ÁREA MÉDIA DAS SEÇÕES MAIOR QUE 0,28 M², PÉ-DIREITO DUPLO, EM MADEIRA, 2 UTILIZAÇÕES.  AF_06/2017</t>
  </si>
  <si>
    <t>89997</t>
  </si>
  <si>
    <t>89999</t>
  </si>
  <si>
    <t>90000</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</si>
  <si>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</si>
  <si>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</si>
  <si>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</si>
  <si>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</si>
  <si>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</si>
  <si>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</si>
  <si>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</si>
  <si>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</si>
  <si>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</si>
  <si>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</si>
  <si>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</si>
  <si>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</si>
  <si>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</si>
  <si>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</si>
  <si>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</si>
  <si>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</si>
  <si>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</si>
  <si>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</si>
  <si>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</si>
  <si>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</si>
  <si>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</si>
  <si>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</si>
  <si>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92767</t>
  </si>
  <si>
    <t>ARMAÇÃO DE LAJE DE UMA ESTRUTURA CONVENCIONAL DE CONCRETO ARMADO EM UM EDIFÍCIO DE MÚLTIPLOS PAVIMENTOS UTILIZANDO AÇO CA-60 DE 4,2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</si>
  <si>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</si>
  <si>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</si>
  <si>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</si>
  <si>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</si>
  <si>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</si>
  <si>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</si>
  <si>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</si>
  <si>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</si>
  <si>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</si>
  <si>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</si>
  <si>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</si>
  <si>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</si>
  <si>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</si>
  <si>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</si>
  <si>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</si>
  <si>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</si>
  <si>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</si>
  <si>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</si>
  <si>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</si>
  <si>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</si>
  <si>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</si>
  <si>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</si>
  <si>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</si>
  <si>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</si>
  <si>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</si>
  <si>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</si>
  <si>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</si>
  <si>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</si>
  <si>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</si>
  <si>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</si>
  <si>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</si>
  <si>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</si>
  <si>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</si>
  <si>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</si>
  <si>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</si>
  <si>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</si>
  <si>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</si>
  <si>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</si>
  <si>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95577</t>
  </si>
  <si>
    <t>95592</t>
  </si>
  <si>
    <t>95593</t>
  </si>
  <si>
    <t>95946</t>
  </si>
  <si>
    <t>95947</t>
  </si>
  <si>
    <t>95948</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</si>
  <si>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</si>
  <si>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</si>
  <si>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</si>
  <si>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</si>
  <si>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</si>
  <si>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</si>
  <si>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</si>
  <si>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</si>
  <si>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</si>
  <si>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</si>
  <si>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</si>
  <si>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</si>
  <si>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89994</t>
  </si>
  <si>
    <t>90278</t>
  </si>
  <si>
    <t>90280</t>
  </si>
  <si>
    <t>90281</t>
  </si>
  <si>
    <t>90282</t>
  </si>
  <si>
    <t>90283</t>
  </si>
  <si>
    <t>90284</t>
  </si>
  <si>
    <t>90285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</si>
  <si>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</si>
  <si>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</si>
  <si>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</si>
  <si>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</si>
  <si>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</si>
  <si>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</si>
  <si>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</si>
  <si>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</si>
  <si>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</si>
  <si>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</si>
  <si>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</si>
  <si>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</si>
  <si>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</si>
  <si>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</si>
  <si>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</si>
  <si>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</si>
  <si>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</si>
  <si>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</si>
  <si>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</si>
  <si>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</si>
  <si>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</si>
  <si>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</si>
  <si>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</si>
  <si>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</si>
  <si>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</si>
  <si>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</si>
  <si>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</si>
  <si>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</si>
  <si>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</si>
  <si>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</si>
  <si>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</si>
  <si>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</si>
  <si>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</si>
  <si>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</si>
  <si>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</si>
  <si>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</si>
  <si>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</si>
  <si>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</si>
  <si>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</si>
  <si>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</si>
  <si>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</si>
  <si>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</si>
  <si>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</si>
  <si>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</si>
  <si>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</si>
  <si>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</si>
  <si>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94965</t>
  </si>
  <si>
    <t>94966</t>
  </si>
  <si>
    <t>94967</t>
  </si>
  <si>
    <t>94973</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</si>
  <si>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</si>
  <si>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</si>
  <si>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</si>
  <si>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</si>
  <si>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</si>
  <si>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</si>
  <si>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</si>
  <si>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</si>
  <si>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</si>
  <si>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</si>
  <si>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99431</t>
  </si>
  <si>
    <t>99432</t>
  </si>
  <si>
    <t>99433</t>
  </si>
  <si>
    <t>99434</t>
  </si>
  <si>
    <t>99435</t>
  </si>
  <si>
    <t>99436</t>
  </si>
  <si>
    <t>99437</t>
  </si>
  <si>
    <t>99438</t>
  </si>
  <si>
    <t>99439</t>
  </si>
  <si>
    <t>98576</t>
  </si>
  <si>
    <t>TRATAMENTO DE JUNTA DE DILATAÇÃO COM MANTA ASFÁLTICA ADERIDA COM MAÇARICO.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</si>
  <si>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</si>
  <si>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</si>
  <si>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</si>
  <si>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</si>
  <si>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</si>
  <si>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</si>
  <si>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</si>
  <si>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</si>
  <si>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</si>
  <si>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</si>
  <si>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</si>
  <si>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</si>
  <si>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</si>
  <si>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</si>
  <si>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</si>
  <si>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</si>
  <si>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</si>
  <si>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</si>
  <si>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</si>
  <si>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</si>
  <si>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</si>
  <si>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</si>
  <si>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</si>
  <si>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</si>
  <si>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</si>
  <si>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</si>
  <si>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</si>
  <si>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</si>
  <si>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</si>
  <si>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</si>
  <si>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</si>
  <si>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</si>
  <si>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</si>
  <si>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</si>
  <si>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</si>
  <si>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</si>
  <si>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</si>
  <si>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</si>
  <si>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</si>
  <si>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</si>
  <si>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</si>
  <si>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</si>
  <si>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</si>
  <si>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</si>
  <si>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</si>
  <si>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</si>
  <si>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</si>
  <si>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</si>
  <si>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</si>
  <si>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</si>
  <si>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</si>
  <si>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</si>
  <si>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</si>
  <si>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</si>
  <si>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</si>
  <si>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</si>
  <si>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</si>
  <si>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</si>
  <si>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</si>
  <si>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</si>
  <si>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97737</t>
  </si>
  <si>
    <t>PEÇA RETANGULAR PRÉ-MOLDADA, VOLUME DE CONCRETO DE 30 A 70 LITROS , TAXA DE AÇO APROXIMADA DE 70KG/M³.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</si>
  <si>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</si>
  <si>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</si>
  <si>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</si>
  <si>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</si>
  <si>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</si>
  <si>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</si>
  <si>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</si>
  <si>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</si>
  <si>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</si>
  <si>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</si>
  <si>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</si>
  <si>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</si>
  <si>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</si>
  <si>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</si>
  <si>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</si>
  <si>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</si>
  <si>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</si>
  <si>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</si>
  <si>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</si>
  <si>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</si>
  <si>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</si>
  <si>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</si>
  <si>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</si>
  <si>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</si>
  <si>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</si>
  <si>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</si>
  <si>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</si>
  <si>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</si>
  <si>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</si>
  <si>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</si>
  <si>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</si>
  <si>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</si>
  <si>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</si>
  <si>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</si>
  <si>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</si>
  <si>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</si>
  <si>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</si>
  <si>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</si>
  <si>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</si>
  <si>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</si>
  <si>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</si>
  <si>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</si>
  <si>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</si>
  <si>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</si>
  <si>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</si>
  <si>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</si>
  <si>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</si>
  <si>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</si>
  <si>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</si>
  <si>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</si>
  <si>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</si>
  <si>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</si>
  <si>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</si>
  <si>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</si>
  <si>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</si>
  <si>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</si>
  <si>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</si>
  <si>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</si>
  <si>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</si>
  <si>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</si>
  <si>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</si>
  <si>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</si>
  <si>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</si>
  <si>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</si>
  <si>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</si>
  <si>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</si>
  <si>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</si>
  <si>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</si>
  <si>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</si>
  <si>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</si>
  <si>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</si>
  <si>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</si>
  <si>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</si>
  <si>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</si>
  <si>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</si>
  <si>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</si>
  <si>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</si>
  <si>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</si>
  <si>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</si>
  <si>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</si>
  <si>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</si>
  <si>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</si>
  <si>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</si>
  <si>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</si>
  <si>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</si>
  <si>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</si>
  <si>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</si>
  <si>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</si>
  <si>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</si>
  <si>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</si>
  <si>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</si>
  <si>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</si>
  <si>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</si>
  <si>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</si>
  <si>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</si>
  <si>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</si>
  <si>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</si>
  <si>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</si>
  <si>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</si>
  <si>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</si>
  <si>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</si>
  <si>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</si>
  <si>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</si>
  <si>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</si>
  <si>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</si>
  <si>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</si>
  <si>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</si>
  <si>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</si>
  <si>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</si>
  <si>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</si>
  <si>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</si>
  <si>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</si>
  <si>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</si>
  <si>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</si>
  <si>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</si>
  <si>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</si>
  <si>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</si>
  <si>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</si>
  <si>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</si>
  <si>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</si>
  <si>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91836</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</si>
  <si>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</si>
  <si>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</si>
  <si>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</si>
  <si>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</si>
  <si>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</si>
  <si>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</si>
  <si>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</si>
  <si>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</si>
  <si>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</si>
  <si>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</si>
  <si>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</si>
  <si>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</si>
  <si>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</si>
  <si>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</si>
  <si>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</si>
  <si>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</si>
  <si>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</si>
  <si>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</si>
  <si>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</si>
  <si>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</si>
  <si>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</si>
  <si>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</si>
  <si>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</si>
  <si>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</si>
  <si>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</si>
  <si>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</si>
  <si>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</si>
  <si>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</si>
  <si>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</si>
  <si>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</si>
  <si>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</si>
  <si>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</si>
  <si>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</si>
  <si>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</si>
  <si>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</si>
  <si>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</si>
  <si>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</si>
  <si>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</si>
  <si>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</si>
  <si>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</si>
  <si>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</si>
  <si>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</si>
  <si>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</si>
  <si>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</si>
  <si>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</si>
  <si>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</si>
  <si>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</si>
  <si>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</si>
  <si>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</si>
  <si>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</si>
  <si>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</si>
  <si>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93008</t>
  </si>
  <si>
    <t>93009</t>
  </si>
  <si>
    <t>93010</t>
  </si>
  <si>
    <t>93011</t>
  </si>
  <si>
    <t>93012</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</si>
  <si>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</si>
  <si>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</si>
  <si>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</si>
  <si>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</si>
  <si>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</si>
  <si>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</si>
  <si>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</si>
  <si>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</si>
  <si>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</si>
  <si>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</si>
  <si>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</si>
  <si>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</si>
  <si>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</si>
  <si>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</si>
  <si>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</si>
  <si>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</si>
  <si>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</si>
  <si>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</si>
  <si>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</si>
  <si>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</si>
  <si>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</si>
  <si>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</si>
  <si>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</si>
  <si>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</si>
  <si>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</si>
  <si>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</si>
  <si>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</si>
  <si>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</si>
  <si>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</si>
  <si>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</si>
  <si>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97667</t>
  </si>
  <si>
    <t>97669</t>
  </si>
  <si>
    <t>97670</t>
  </si>
  <si>
    <t>91874</t>
  </si>
  <si>
    <t>LUVA PARA ELETRODUTO, PVC, ROSCÁVEL, DN 20 MM (1/2"),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</si>
  <si>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</si>
  <si>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</si>
  <si>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</si>
  <si>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</si>
  <si>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</si>
  <si>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</si>
  <si>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</si>
  <si>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</si>
  <si>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</si>
  <si>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</si>
  <si>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</si>
  <si>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</si>
  <si>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91884</t>
  </si>
  <si>
    <t>LUVA PARA ELETRODUTO, PVC, ROSCÁVEL, DN 25 MM (3/4"),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</si>
  <si>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</si>
  <si>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</si>
  <si>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</si>
  <si>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</si>
  <si>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</si>
  <si>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</si>
  <si>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</si>
  <si>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</si>
  <si>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</si>
  <si>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</si>
  <si>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</si>
  <si>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</si>
  <si>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</si>
  <si>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</si>
  <si>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</si>
  <si>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</si>
  <si>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</si>
  <si>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</si>
  <si>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</si>
  <si>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</si>
  <si>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</si>
  <si>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</si>
  <si>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</si>
  <si>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</si>
  <si>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</si>
  <si>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</si>
  <si>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</si>
  <si>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</si>
  <si>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</si>
  <si>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</si>
  <si>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</si>
  <si>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</si>
  <si>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</si>
  <si>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</si>
  <si>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</si>
  <si>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</si>
  <si>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93013</t>
  </si>
  <si>
    <t>93014</t>
  </si>
  <si>
    <t>93015</t>
  </si>
  <si>
    <t>93016</t>
  </si>
  <si>
    <t>93017</t>
  </si>
  <si>
    <t>93018</t>
  </si>
  <si>
    <t>93020</t>
  </si>
  <si>
    <t>93022</t>
  </si>
  <si>
    <t>93024</t>
  </si>
  <si>
    <t>93026</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</si>
  <si>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</si>
  <si>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</si>
  <si>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</si>
  <si>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</si>
  <si>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</si>
  <si>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</si>
  <si>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</si>
  <si>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</si>
  <si>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</si>
  <si>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</si>
  <si>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</si>
  <si>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</si>
  <si>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</si>
  <si>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</si>
  <si>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</si>
  <si>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</si>
  <si>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91925</t>
  </si>
  <si>
    <t>CABO DE COBRE FLEXÍVEL ISOLADO, 1,5 MM², ANTI-CHAMA 0,6/1,0 KV, PARA CIRCUITOS TERMINAIS - FORNECIMENTO E INSTALAÇÃO. AF_12/2015</t>
  </si>
  <si>
    <t>91927</t>
  </si>
  <si>
    <t>CABO DE COBRE FLEXÍVEL ISOLADO, 2,5 MM², ANTI-CHAMA 0,6/1,0 KV,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</si>
  <si>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</si>
  <si>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</si>
  <si>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</si>
  <si>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</si>
  <si>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</si>
  <si>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</si>
  <si>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</si>
  <si>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</si>
  <si>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91934</t>
  </si>
  <si>
    <t>CABO DE COBRE FLEXÍVEL ISOLADO, 16 MM², ANTI-CHAMA 450/750 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</si>
  <si>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</si>
  <si>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</si>
  <si>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</si>
  <si>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</si>
  <si>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92982</t>
  </si>
  <si>
    <t>CABO DE COBRE FLEXÍVEL ISOLADO, 16 MM², ANTI-CHAMA 0,6/1,0 KV, PARA DISTRIBUIÇÃO - FORNECIMENTO E INSTALAÇÃO. AF_12/2015</t>
  </si>
  <si>
    <t>92988</t>
  </si>
  <si>
    <t>92990</t>
  </si>
  <si>
    <t>92992</t>
  </si>
  <si>
    <t>92994</t>
  </si>
  <si>
    <t>92996</t>
  </si>
  <si>
    <t>92998</t>
  </si>
  <si>
    <t>93000</t>
  </si>
  <si>
    <t>93002</t>
  </si>
  <si>
    <t>91936</t>
  </si>
  <si>
    <t>CAIXA OCTOGONAL 4" X 4", PVC, INSTALADA EM LAJE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</si>
  <si>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</si>
  <si>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</si>
  <si>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</si>
  <si>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</si>
  <si>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</si>
  <si>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</si>
  <si>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</si>
  <si>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</si>
  <si>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</si>
  <si>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</si>
  <si>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</si>
  <si>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</si>
  <si>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</si>
  <si>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</si>
  <si>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</si>
  <si>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</si>
  <si>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</si>
  <si>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</si>
  <si>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</si>
  <si>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</si>
  <si>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</si>
  <si>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</si>
  <si>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</si>
  <si>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</si>
  <si>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</si>
  <si>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</si>
  <si>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</si>
  <si>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</si>
  <si>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</si>
  <si>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</si>
  <si>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</si>
  <si>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</si>
  <si>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</si>
  <si>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</si>
  <si>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</si>
  <si>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</si>
  <si>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</si>
  <si>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</si>
  <si>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</si>
  <si>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</si>
  <si>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</si>
  <si>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</si>
  <si>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</si>
  <si>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</si>
  <si>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</si>
  <si>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</si>
  <si>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</si>
  <si>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</si>
  <si>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</si>
  <si>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</si>
  <si>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</si>
  <si>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</si>
  <si>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</si>
  <si>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</si>
  <si>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</si>
  <si>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</si>
  <si>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</si>
  <si>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</si>
  <si>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</si>
  <si>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</si>
  <si>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</si>
  <si>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</si>
  <si>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</si>
  <si>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</si>
  <si>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</si>
  <si>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</si>
  <si>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</si>
  <si>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</si>
  <si>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</si>
  <si>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</si>
  <si>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</si>
  <si>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</si>
  <si>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</si>
  <si>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</si>
  <si>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</si>
  <si>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</si>
  <si>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</si>
  <si>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</si>
  <si>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</si>
  <si>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</si>
  <si>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97887</t>
  </si>
  <si>
    <t>97888</t>
  </si>
  <si>
    <t>97889</t>
  </si>
  <si>
    <t>97890</t>
  </si>
  <si>
    <t>97891</t>
  </si>
  <si>
    <t>97892</t>
  </si>
  <si>
    <t>97893</t>
  </si>
  <si>
    <t>97894</t>
  </si>
  <si>
    <t>93653</t>
  </si>
  <si>
    <t>93654</t>
  </si>
  <si>
    <t>93655</t>
  </si>
  <si>
    <t>93656</t>
  </si>
  <si>
    <t>93657</t>
  </si>
  <si>
    <t>93658</t>
  </si>
  <si>
    <t>93660</t>
  </si>
  <si>
    <t>93661</t>
  </si>
  <si>
    <t>93662</t>
  </si>
  <si>
    <t>93663</t>
  </si>
  <si>
    <t>93664</t>
  </si>
  <si>
    <t>93665</t>
  </si>
  <si>
    <t>93667</t>
  </si>
  <si>
    <t>93668</t>
  </si>
  <si>
    <t>93669</t>
  </si>
  <si>
    <t>93670</t>
  </si>
  <si>
    <t>93671</t>
  </si>
  <si>
    <t>93672</t>
  </si>
  <si>
    <t>97359</t>
  </si>
  <si>
    <t>97360</t>
  </si>
  <si>
    <t>97361</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</si>
  <si>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</si>
  <si>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</si>
  <si>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</si>
  <si>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</si>
  <si>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91951</t>
  </si>
  <si>
    <t>SUPORTE PARAFUSADO COM PLACA DE ENCAIXE 4" X 4" BAIXO (0,30 M DO PISO) PARA PONTO ELÉTRICO - FORNECIMENTO E INSTALAÇÃO. AF_12/2015</t>
  </si>
  <si>
    <t>91963</t>
  </si>
  <si>
    <t>INTERRUPTOR SIMPLES (1 MÓDULO) COM INTERRUPTOR PARALELO (2 MÓDULOS), 10A/250V, INCLUINDO SUPORTE E PLACA - FORNECIMENTO E INSTALAÇÃO. AF_12/2015</t>
  </si>
  <si>
    <t>91965</t>
  </si>
  <si>
    <t>INTERRUPTOR SIMPLES (2 MÓDULOS) COM INTERRUPTOR PARALELO (1 MÓDULO), 10A/250V, INCLUINDO SUPORTE E PLACA - FORNECIMENTO E INSTALAÇÃO. AF_12/2015</t>
  </si>
  <si>
    <t>91969</t>
  </si>
  <si>
    <t>INTERRUPTOR PARALELO (3 MÓDULOS), 10A/250V, INCLUINDO SUPORTE E PLACA - FORNECIMENTO E INSTALAÇÃO. AF_12/2015</t>
  </si>
  <si>
    <t>91971</t>
  </si>
  <si>
    <t>INTERRUPTOR SIMPLES (3 MÓDULOS) COM INTERRUPTOR PARALELO (1 MÓDULO), 10A/250V, INCLUINDO SUPORTE E PLACA - FORNECIMENTO E INSTALAÇÃO. AF_12/2015</t>
  </si>
  <si>
    <t>91973</t>
  </si>
  <si>
    <t>INTERRUPTOR SIMPLES (2 MÓDULOS) COM INTERRUPTOR PARALELO (2 MÓDULOS), 10A/250V, INCLUINDO SUPORTE E PLACA - FORNECIMENTO E INSTALAÇÃO. AF_12/2015</t>
  </si>
  <si>
    <t>91975</t>
  </si>
  <si>
    <t>INTERRUPTOR SIMPLES (4 MÓDULOS), 10A/250V, INCLUINDO SUPORTE E PLACA - FORNECIMENTO E INSTALAÇÃO. AF_12/2015</t>
  </si>
  <si>
    <t>91977</t>
  </si>
  <si>
    <t>INTERRUPTOR SIMPLES (6 MÓDULOS), 10A/250V, INCLUINDO SUPORTE E PLACA - FORNECIMENTO E INSTALAÇÃO. AF_12/2015</t>
  </si>
  <si>
    <t>91979</t>
  </si>
  <si>
    <t>INTERRUPTOR INTERMEDIÁRIO (1 MÓDULO), 10A/250V, INCLUINDO SUPORTE E PLACA - FORNECIMENTO E INSTALAÇÃO. AF_09/2017</t>
  </si>
  <si>
    <t>91981</t>
  </si>
  <si>
    <t>INTERRUPTOR BIPOLAR (1 MÓDULO), 10A/250V, INCLUINDO SUPORTE E PLACA - FORNECIMENTO E INSTALAÇÃO. AF_09/2017</t>
  </si>
  <si>
    <t>91983</t>
  </si>
  <si>
    <t>DIMMER ROTATIVO (1 MÓDULO), 220V/600W, INCLUINDO SUPORTE E PLACA - FORNECIMENTO E INSTALAÇÃO. AF_09/2017</t>
  </si>
  <si>
    <t>91985</t>
  </si>
  <si>
    <t>INTERRUPTOR PULSADOR CAMPAINHA (1 MÓDULO), 10A/250V, INCLUINDO SUPORTE E PLACA - FORNECIMENTO E INSTALAÇÃO. AF_09/2017</t>
  </si>
  <si>
    <t>91987</t>
  </si>
  <si>
    <t>CAMPAINHA CIGARRA (1 MÓDULO), 10A/250V, INCLUINDO SUPORTE E PLACA - FORNECIMENTO E INSTALAÇÃO. AF_09/2017</t>
  </si>
  <si>
    <t>91989</t>
  </si>
  <si>
    <t>INTERRUPTOR PULSADOR MINUTERIA (1 MÓDULO), 10A/250V, INCLUINDO SUPORTE E PLACA - FORNECIMENTO E INSTALAÇÃO. AF_09/2017</t>
  </si>
  <si>
    <t>91992</t>
  </si>
  <si>
    <t>TOMADA ALTA DE EMBUTIR (1 MÓDULO), 2P+T 10 A, INCLUINDO SUPORTE E PLACA - FORNECIMENTO E INSTALAÇÃO. AF_12/2015</t>
  </si>
  <si>
    <t>91993</t>
  </si>
  <si>
    <t>TOMADA ALTA DE EMBUTIR (1 MÓDULO), 2P+T 20 A, INCLUINDO SUPORTE E PLACA - FORNECIMENTO E INSTALAÇÃO. AF_12/2015</t>
  </si>
  <si>
    <t>92005</t>
  </si>
  <si>
    <t>TOMADA MÉDIA DE EMBUTIR (2 MÓDULOS), 2P+T 20 A, INCLUINDO SUPORTE E PLACA - FORNECIMENTO E INSTALAÇÃO. AF_12/2015</t>
  </si>
  <si>
    <t>92009</t>
  </si>
  <si>
    <t>TOMADA BAIXA DE EMBUTIR (2 MÓDULOS), 2P+T 20 A, INCLUINDO SUPORTE E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</si>
  <si>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</si>
  <si>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</si>
  <si>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</si>
  <si>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</si>
  <si>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</si>
  <si>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</si>
  <si>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</si>
  <si>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</si>
  <si>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92019</t>
  </si>
  <si>
    <t>TOMADA BAIXA DE EMBUTIR (4 MÓDULOS), 2P+T 10 A, INCLUINDO SUPORTE E PLACA - FORNECIMENTO E INSTALAÇÃO. AF_12/2015</t>
  </si>
  <si>
    <t>92021</t>
  </si>
  <si>
    <t>TOMADA BAIXA DE EMBUTIR (6 MÓDULOS), 2P+T 10 A, INCLUINDO SUPORTE E PLACA - FORNECIMENTO E INSTALAÇÃO. AF_12/2015</t>
  </si>
  <si>
    <t>92031</t>
  </si>
  <si>
    <t>INTERRUPTOR PARALELO (1 MÓDULO) COM 2 TOMADAS DE EMBUTIR 2P+T 10 A,  INCLUINDO SUPORTE E PLACA - FORNECIMENTO E INSTALAÇÃO. AF_12/2015</t>
  </si>
  <si>
    <t>92033</t>
  </si>
  <si>
    <t>INTERRUPTOR PARALELO (2 MÓDULOS) COM 1 TOMADA DE EMBUTIR 2P+T 10 A,  INCLUINDO SUPORTE E PLACA - FORNECIMENTO E INSTALAÇÃO. AF_12/2015</t>
  </si>
  <si>
    <t>97583</t>
  </si>
  <si>
    <t>97584</t>
  </si>
  <si>
    <t>97585</t>
  </si>
  <si>
    <t>97587</t>
  </si>
  <si>
    <t>97589</t>
  </si>
  <si>
    <t>97590</t>
  </si>
  <si>
    <t>97591</t>
  </si>
  <si>
    <t>97592</t>
  </si>
  <si>
    <t>97594</t>
  </si>
  <si>
    <t>97595</t>
  </si>
  <si>
    <t>97596</t>
  </si>
  <si>
    <t>97597</t>
  </si>
  <si>
    <t>97598</t>
  </si>
  <si>
    <t>97599</t>
  </si>
  <si>
    <t>97609</t>
  </si>
  <si>
    <t>97610</t>
  </si>
  <si>
    <t>97613</t>
  </si>
  <si>
    <t>97614</t>
  </si>
  <si>
    <t>97615</t>
  </si>
  <si>
    <t>97616</t>
  </si>
  <si>
    <t>97617</t>
  </si>
  <si>
    <t>97618</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</si>
  <si>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</si>
  <si>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</si>
  <si>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</si>
  <si>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</si>
  <si>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</si>
  <si>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</si>
  <si>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</si>
  <si>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</si>
  <si>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</si>
  <si>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</si>
  <si>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</si>
  <si>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</si>
  <si>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</si>
  <si>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</si>
  <si>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</si>
  <si>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</si>
  <si>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</si>
  <si>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</si>
  <si>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</si>
  <si>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</si>
  <si>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</si>
  <si>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</si>
  <si>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</si>
  <si>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</si>
  <si>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</si>
  <si>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</si>
  <si>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</si>
  <si>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</si>
  <si>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</si>
  <si>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</si>
  <si>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</si>
  <si>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</si>
  <si>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</si>
  <si>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</si>
  <si>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</si>
  <si>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</si>
  <si>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</si>
  <si>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</si>
  <si>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</si>
  <si>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</si>
  <si>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</si>
  <si>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</si>
  <si>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</si>
  <si>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</si>
  <si>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</si>
  <si>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</si>
  <si>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</si>
  <si>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</si>
  <si>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</si>
  <si>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</si>
  <si>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</si>
  <si>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</si>
  <si>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</si>
  <si>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</si>
  <si>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</si>
  <si>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</si>
  <si>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</si>
  <si>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</si>
  <si>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</si>
  <si>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</si>
  <si>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</si>
  <si>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</si>
  <si>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</si>
  <si>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</si>
  <si>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</si>
  <si>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</si>
  <si>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</si>
  <si>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</si>
  <si>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</si>
  <si>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</si>
  <si>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</si>
  <si>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</si>
  <si>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</si>
  <si>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</si>
  <si>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</si>
  <si>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</si>
  <si>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</si>
  <si>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</si>
  <si>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</si>
  <si>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</si>
  <si>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</si>
  <si>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</si>
  <si>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</si>
  <si>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</si>
  <si>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</si>
  <si>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</si>
  <si>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</si>
  <si>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</si>
  <si>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</si>
  <si>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</si>
  <si>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97600</t>
  </si>
  <si>
    <t>97601</t>
  </si>
  <si>
    <t>97605</t>
  </si>
  <si>
    <t>97606</t>
  </si>
  <si>
    <t>97607</t>
  </si>
  <si>
    <t>97608</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</si>
  <si>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</si>
  <si>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</si>
  <si>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</si>
  <si>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</si>
  <si>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</si>
  <si>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</si>
  <si>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</si>
  <si>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</si>
  <si>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</si>
  <si>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</si>
  <si>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</si>
  <si>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</si>
  <si>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</si>
  <si>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</si>
  <si>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</si>
  <si>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</si>
  <si>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</si>
  <si>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</si>
  <si>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</si>
  <si>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</si>
  <si>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</si>
  <si>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</si>
  <si>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</si>
  <si>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</si>
  <si>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</si>
  <si>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</si>
  <si>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</si>
  <si>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</si>
  <si>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</si>
  <si>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</si>
  <si>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</si>
  <si>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</si>
  <si>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</si>
  <si>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</si>
  <si>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</si>
  <si>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</si>
  <si>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</si>
  <si>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</si>
  <si>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</si>
  <si>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</si>
  <si>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</si>
  <si>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</si>
  <si>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</si>
  <si>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</si>
  <si>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</si>
  <si>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</si>
  <si>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</si>
  <si>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</si>
  <si>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96765</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</si>
  <si>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</si>
  <si>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</si>
  <si>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</si>
  <si>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</si>
  <si>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</si>
  <si>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</si>
  <si>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</si>
  <si>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</si>
  <si>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</si>
  <si>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</si>
  <si>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</si>
  <si>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</si>
  <si>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</si>
  <si>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</si>
  <si>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</si>
  <si>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</si>
  <si>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</si>
  <si>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</si>
  <si>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</si>
  <si>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</si>
  <si>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</si>
  <si>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</si>
  <si>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</si>
  <si>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</si>
  <si>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</si>
  <si>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</si>
  <si>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</si>
  <si>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</si>
  <si>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</si>
  <si>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</si>
  <si>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</si>
  <si>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</si>
  <si>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</si>
  <si>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</si>
  <si>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</si>
  <si>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</si>
  <si>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</si>
  <si>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</si>
  <si>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</si>
  <si>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</si>
  <si>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</si>
  <si>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</si>
  <si>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</si>
  <si>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</si>
  <si>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</si>
  <si>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</si>
  <si>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</si>
  <si>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</si>
  <si>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</si>
  <si>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</si>
  <si>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</si>
  <si>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</si>
  <si>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</si>
  <si>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</si>
  <si>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</si>
  <si>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</si>
  <si>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</si>
  <si>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</si>
  <si>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</si>
  <si>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</si>
  <si>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</si>
  <si>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</si>
  <si>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</si>
  <si>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</si>
  <si>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</si>
  <si>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</si>
  <si>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</si>
  <si>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</si>
  <si>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</si>
  <si>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</si>
  <si>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</si>
  <si>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</si>
  <si>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</si>
  <si>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</si>
  <si>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</si>
  <si>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</si>
  <si>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</si>
  <si>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</si>
  <si>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</si>
  <si>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</si>
  <si>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98397</t>
  </si>
  <si>
    <t>PINTURA ANTICORROSIVA DE DUTO METÁLICO. AF_04/2018</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</si>
  <si>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</si>
  <si>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</si>
  <si>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</si>
  <si>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</si>
  <si>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</si>
  <si>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</si>
  <si>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</si>
  <si>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</si>
  <si>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</si>
  <si>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</si>
  <si>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</si>
  <si>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</si>
  <si>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</si>
  <si>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</si>
  <si>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98307</t>
  </si>
  <si>
    <t>TOMADA DE REDE RJ45 - FORNECIMENTO E INSTALAÇÃO. AF_11/2019</t>
  </si>
  <si>
    <t>98593</t>
  </si>
  <si>
    <t>PATCH PANEL 48 PORTAS, CATEGORIA 5E - FORNECIMENTO E INSTALAÇÃO. AF_11/2019</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</si>
  <si>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</si>
  <si>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</si>
  <si>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</si>
  <si>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</si>
  <si>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</si>
  <si>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</si>
  <si>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</si>
  <si>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</si>
  <si>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89633</t>
  </si>
  <si>
    <t>TUBO, CPVC, SOLDÁVEL, DN 15MM,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</si>
  <si>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</si>
  <si>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</si>
  <si>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</si>
  <si>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</si>
  <si>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</si>
  <si>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</si>
  <si>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</si>
  <si>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</si>
  <si>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</si>
  <si>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</si>
  <si>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</si>
  <si>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</si>
  <si>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</si>
  <si>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</si>
  <si>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</si>
  <si>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</si>
  <si>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TUBO PVC, SERIE NORMAL, ESGOTO PREDIAL, DN 50 MM, FORNECIDO E INSTALADO EM PRUMADA DE ESGOTO SANITÁRIO OU VENTILAÇÃO.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</si>
  <si>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</si>
  <si>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</si>
  <si>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</si>
  <si>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</si>
  <si>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</si>
  <si>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</si>
  <si>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</si>
  <si>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</si>
  <si>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</si>
  <si>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</si>
  <si>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</si>
  <si>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</si>
  <si>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</si>
  <si>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</si>
  <si>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</si>
  <si>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</si>
  <si>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</si>
  <si>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</si>
  <si>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</si>
  <si>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</si>
  <si>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</si>
  <si>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</si>
  <si>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</si>
  <si>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</si>
  <si>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</si>
  <si>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</si>
  <si>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</si>
  <si>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</si>
  <si>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</si>
  <si>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</si>
  <si>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</si>
  <si>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</si>
  <si>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</si>
  <si>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</si>
  <si>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</si>
  <si>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</si>
  <si>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</si>
  <si>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</si>
  <si>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</si>
  <si>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</si>
  <si>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</si>
  <si>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</si>
  <si>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</si>
  <si>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</si>
  <si>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</si>
  <si>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</si>
  <si>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</si>
  <si>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</si>
  <si>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</si>
  <si>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</si>
  <si>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</si>
  <si>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</si>
  <si>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</si>
  <si>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</si>
  <si>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</si>
  <si>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</si>
  <si>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</si>
  <si>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</si>
  <si>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</si>
  <si>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</si>
  <si>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</si>
  <si>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</si>
  <si>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</si>
  <si>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</si>
  <si>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</si>
  <si>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</si>
  <si>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</si>
  <si>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</si>
  <si>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</si>
  <si>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</si>
  <si>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</si>
  <si>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</si>
  <si>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</si>
  <si>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</si>
  <si>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</si>
  <si>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</si>
  <si>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</si>
  <si>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</si>
  <si>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</si>
  <si>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</si>
  <si>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</si>
  <si>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</si>
  <si>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</si>
  <si>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</si>
  <si>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</si>
  <si>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</si>
  <si>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</si>
  <si>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</si>
  <si>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</si>
  <si>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</si>
  <si>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</si>
  <si>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</si>
  <si>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</si>
  <si>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</si>
  <si>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</si>
  <si>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</si>
  <si>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</si>
  <si>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</si>
  <si>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</si>
  <si>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</si>
  <si>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</si>
  <si>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</si>
  <si>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</si>
  <si>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</si>
  <si>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</si>
  <si>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</si>
  <si>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</si>
  <si>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</si>
  <si>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</si>
  <si>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</si>
  <si>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</si>
  <si>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</si>
  <si>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</si>
  <si>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</si>
  <si>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</si>
  <si>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</si>
  <si>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</si>
  <si>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</si>
  <si>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</si>
  <si>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</si>
  <si>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</si>
  <si>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</si>
  <si>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</si>
  <si>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</si>
  <si>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</si>
  <si>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</si>
  <si>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</si>
  <si>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</si>
  <si>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</si>
  <si>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</si>
  <si>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</si>
  <si>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</si>
  <si>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</si>
  <si>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</si>
  <si>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</si>
  <si>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</si>
  <si>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</si>
  <si>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</si>
  <si>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</si>
  <si>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</si>
  <si>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</si>
  <si>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</si>
  <si>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</si>
  <si>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</si>
  <si>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</si>
  <si>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</si>
  <si>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</si>
  <si>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</si>
  <si>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</si>
  <si>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</si>
  <si>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</si>
  <si>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</si>
  <si>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</si>
  <si>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</si>
  <si>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</si>
  <si>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</si>
  <si>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</si>
  <si>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</si>
  <si>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</si>
  <si>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</si>
  <si>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</si>
  <si>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</si>
  <si>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</si>
  <si>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</si>
  <si>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</si>
  <si>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</si>
  <si>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</si>
  <si>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</si>
  <si>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</si>
  <si>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</si>
  <si>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</si>
  <si>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</si>
  <si>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</si>
  <si>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</si>
  <si>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</si>
  <si>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</si>
  <si>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</si>
  <si>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</si>
  <si>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</si>
  <si>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</si>
  <si>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</si>
  <si>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</si>
  <si>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</si>
  <si>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</si>
  <si>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</si>
  <si>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</si>
  <si>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</si>
  <si>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</si>
  <si>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</si>
  <si>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</si>
  <si>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</si>
  <si>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</si>
  <si>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</si>
  <si>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</si>
  <si>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</si>
  <si>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</si>
  <si>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</si>
  <si>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</si>
  <si>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</si>
  <si>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</si>
  <si>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</si>
  <si>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</si>
  <si>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</si>
  <si>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</si>
  <si>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</si>
  <si>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</si>
  <si>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</si>
  <si>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</si>
  <si>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</si>
  <si>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</si>
  <si>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</si>
  <si>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</si>
  <si>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</si>
  <si>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</si>
  <si>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</si>
  <si>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</si>
  <si>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</si>
  <si>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</si>
  <si>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</si>
  <si>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</si>
  <si>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</si>
  <si>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</si>
  <si>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</si>
  <si>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</si>
  <si>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</si>
  <si>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</si>
  <si>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</si>
  <si>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</si>
  <si>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</si>
  <si>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</si>
  <si>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</si>
  <si>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</si>
  <si>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</si>
  <si>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</si>
  <si>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</si>
  <si>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</si>
  <si>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</si>
  <si>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</si>
  <si>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</si>
  <si>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</si>
  <si>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</si>
  <si>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</si>
  <si>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</si>
  <si>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</si>
  <si>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</si>
  <si>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</si>
  <si>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</si>
  <si>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</si>
  <si>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</si>
  <si>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</si>
  <si>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</si>
  <si>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</si>
  <si>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</si>
  <si>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</si>
  <si>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</si>
  <si>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</si>
  <si>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</si>
  <si>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</si>
  <si>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</si>
  <si>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</si>
  <si>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</si>
  <si>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</si>
  <si>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</si>
  <si>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</si>
  <si>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</si>
  <si>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</si>
  <si>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</si>
  <si>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</si>
  <si>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</si>
  <si>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</si>
  <si>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</si>
  <si>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</si>
  <si>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</si>
  <si>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</si>
  <si>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</si>
  <si>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</si>
  <si>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</si>
  <si>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</si>
  <si>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</si>
  <si>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</si>
  <si>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</si>
  <si>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</si>
  <si>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</si>
  <si>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</si>
  <si>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</si>
  <si>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</si>
  <si>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</si>
  <si>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</si>
  <si>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</si>
  <si>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</si>
  <si>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</si>
  <si>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</si>
  <si>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</si>
  <si>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</si>
  <si>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</si>
  <si>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</si>
  <si>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</si>
  <si>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</si>
  <si>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</si>
  <si>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</si>
  <si>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</si>
  <si>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</si>
  <si>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</si>
  <si>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</si>
  <si>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</si>
  <si>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</si>
  <si>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</si>
  <si>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</si>
  <si>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</si>
  <si>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</si>
  <si>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</si>
  <si>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</si>
  <si>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</si>
  <si>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</si>
  <si>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</si>
  <si>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</si>
  <si>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</si>
  <si>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</si>
  <si>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</si>
  <si>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</si>
  <si>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</si>
  <si>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</si>
  <si>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</si>
  <si>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</si>
  <si>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</si>
  <si>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</si>
  <si>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</si>
  <si>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</si>
  <si>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</si>
  <si>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</si>
  <si>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</si>
  <si>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</si>
  <si>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</si>
  <si>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</si>
  <si>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</si>
  <si>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</si>
  <si>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</si>
  <si>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</si>
  <si>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</si>
  <si>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</si>
  <si>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</si>
  <si>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</si>
  <si>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</si>
  <si>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</si>
  <si>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</si>
  <si>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</si>
  <si>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</si>
  <si>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</si>
  <si>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</si>
  <si>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</si>
  <si>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</si>
  <si>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89372</t>
  </si>
  <si>
    <t>LUVA DE CORRER, PVC, SOLDÁVEL, DN 20MM, INSTALADO EM RAMAL OU SUB-RAMAL DE ÁGUA - FORNECIMENTO E INSTALAÇÃO. AF_12/2014</t>
  </si>
  <si>
    <t>89375</t>
  </si>
  <si>
    <t>UNIÃO, PVC, SOLDÁVEL, DN 20MM, INSTALADO EM RAMAL OU SUB-RAMAL DE ÁGUA - FORNECIMENTO E INSTALAÇÃO. AF_12/2014</t>
  </si>
  <si>
    <t>89377</t>
  </si>
  <si>
    <t>CURVA DE TRANSPOSIÇÃO, PVC, SOLDÁVEL, DN 20MM,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</si>
  <si>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</si>
  <si>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</si>
  <si>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</si>
  <si>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</si>
  <si>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</si>
  <si>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</si>
  <si>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</si>
  <si>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</si>
  <si>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89384</t>
  </si>
  <si>
    <t>CURVA DE TRANSPOSIÇÃO, PVC, SOLDÁVEL, DN 25MM, INSTALADO EM RAMAL OU SUB-RAMAL DE ÁGUA   FORNECIMENTO E INSTALAÇÃO. AF_12/2014</t>
  </si>
  <si>
    <t>89387</t>
  </si>
  <si>
    <t>LUVA DE CORRER, PVC, SOLDÁVEL, DN 32MM, INSTALADO EM RAMAL OU SUB-RAMAL DE ÁGUA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</si>
  <si>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</si>
  <si>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</si>
  <si>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</si>
  <si>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</si>
  <si>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</si>
  <si>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</si>
  <si>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</si>
  <si>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</si>
  <si>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89394</t>
  </si>
  <si>
    <t>TÊ COM BUCHA DE LATÃO NA BOLSA CENTRAL, PVC, SOLDÁVEL, DN 20MM X 1/2, INSTALADO EM RAMAL OU SUB-RAMAL DE ÁGUA - FORNECIMENTO E INSTALAÇÃO. AF_12/2014</t>
  </si>
  <si>
    <t>89399</t>
  </si>
  <si>
    <t>TÊ COM BUCHA DE LATÃO NA BOLSA CENTRAL, PVC, SOLDÁVEL, DN 32MM X 3/4, INSTALADO EM RAMAL OU SUB-RAMAL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</si>
  <si>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</si>
  <si>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</si>
  <si>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</si>
  <si>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</si>
  <si>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</si>
  <si>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</si>
  <si>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</si>
  <si>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</si>
  <si>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</si>
  <si>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</si>
  <si>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</si>
  <si>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</si>
  <si>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</si>
  <si>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</si>
  <si>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</si>
  <si>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</si>
  <si>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</si>
  <si>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</si>
  <si>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</si>
  <si>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</si>
  <si>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89421</t>
  </si>
  <si>
    <t>UNIÃO, PVC, SOLDÁVEL, DN 20MM, INSTALADO EM RAMAL DE DISTRIBUIÇÃO DE ÁGUA - FORNECIMENTO E INSTALAÇÃO. AF_12/2014</t>
  </si>
  <si>
    <t>89423</t>
  </si>
  <si>
    <t>CURVA DE TRANSPOSIÇÃO, PVC, SOLDÁVEL, DN 20MM, INSTALADO EM RAMAL DE DISTRIBUIÇÃO DE ÁGUA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</si>
  <si>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</si>
  <si>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</si>
  <si>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</si>
  <si>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</si>
  <si>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</si>
  <si>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</si>
  <si>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</si>
  <si>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</si>
  <si>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</si>
  <si>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</si>
  <si>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</si>
  <si>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</si>
  <si>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</si>
  <si>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</si>
  <si>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</si>
  <si>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</si>
  <si>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</si>
  <si>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</si>
  <si>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89437</t>
  </si>
  <si>
    <t>CURVA DE TRANSPOSIÇÃO, PVC, SOLDÁVEL, DN 32MM, INSTALADO EM RAMAL DE DISTRIBUIÇÃO DE ÁGUA   FORNECIMENTO E INSTALAÇÃO. AF_12/2014</t>
  </si>
  <si>
    <t>89439</t>
  </si>
  <si>
    <t>TÊ SOLDÁVEL E COM ROSCA NA BOLSA CENTRAL, PVC, SOLDÁVEL, DN 20MM X 1/2, INSTALADO EM RAMAL DE DISTRIBUIÇÃO DE ÁGUA - FORNECIMENTO E INSTALAÇÃO. AF_12/2014</t>
  </si>
  <si>
    <t>89441</t>
  </si>
  <si>
    <t>TÊ COM BUCHA DE LATÃO NA BOLSA CENTRAL, PVC, SOLDÁVEL, DN 25MM X 1/2, INSTALADO EM RAMAL DE DISTRIBUIÇÃO DE ÁGUA - FORNECIMENTO E INSTALAÇÃO. AF_12/2014</t>
  </si>
  <si>
    <t>89444</t>
  </si>
  <si>
    <t>TÊ COM BUCHA DE LATÃO NA BOLSA CENTRAL, PVC, SOLDÁVEL, DN 32MM X 3/4, INSTALADO EM RAMAL DE DISTRIBUIÇÃO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</si>
  <si>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</si>
  <si>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</si>
  <si>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</si>
  <si>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</si>
  <si>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</si>
  <si>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</si>
  <si>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</si>
  <si>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</si>
  <si>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</si>
  <si>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</si>
  <si>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</si>
  <si>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</si>
  <si>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</si>
  <si>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</si>
  <si>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</si>
  <si>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</si>
  <si>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</si>
  <si>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</si>
  <si>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</si>
  <si>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</si>
  <si>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</si>
  <si>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</si>
  <si>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</si>
  <si>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</si>
  <si>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</si>
  <si>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</si>
  <si>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</si>
  <si>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</si>
  <si>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</si>
  <si>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</si>
  <si>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</si>
  <si>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</si>
  <si>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</si>
  <si>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</si>
  <si>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</si>
  <si>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</si>
  <si>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</si>
  <si>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</si>
  <si>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</si>
  <si>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</si>
  <si>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</si>
  <si>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</si>
  <si>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</si>
  <si>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</si>
  <si>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</si>
  <si>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</si>
  <si>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89523</t>
  </si>
  <si>
    <t>JOELHO 45 GRAUS, PVC, SOLDÁVEL, DN 85MM, INSTALADO EM PRUMADA DE ÁGUA - FORNECIMENTO E INSTALAÇÃO.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</si>
  <si>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</si>
  <si>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</si>
  <si>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</si>
  <si>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</si>
  <si>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</si>
  <si>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</si>
  <si>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</si>
  <si>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</si>
  <si>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</si>
  <si>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</si>
  <si>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</si>
  <si>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</si>
  <si>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</si>
  <si>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</si>
  <si>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</si>
  <si>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</si>
  <si>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</si>
  <si>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</si>
  <si>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</si>
  <si>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</si>
  <si>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</si>
  <si>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</si>
  <si>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</si>
  <si>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</si>
  <si>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</si>
  <si>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</si>
  <si>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</si>
  <si>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</si>
  <si>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</si>
  <si>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</si>
  <si>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</si>
  <si>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</si>
  <si>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</si>
  <si>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</si>
  <si>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</si>
  <si>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</si>
  <si>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</si>
  <si>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</si>
  <si>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</si>
  <si>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</si>
  <si>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</si>
  <si>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</si>
  <si>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</si>
  <si>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</si>
  <si>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89561</t>
  </si>
  <si>
    <t>JUNÇÃO SIMPLES, PVC, SERIE R, ÁGUA PLUVIAL, DN 40 MM, JUNTA SOLDÁVEL, FORNECIDO E INSTALADO EM RAMAL DE ENCAMINHAMENTO.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</si>
  <si>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</si>
  <si>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</si>
  <si>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</si>
  <si>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</si>
  <si>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</si>
  <si>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</si>
  <si>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</si>
  <si>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</si>
  <si>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</si>
  <si>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</si>
  <si>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89569</t>
  </si>
  <si>
    <t>JUNÇÃO SIMPLES, PVC, SERIE R, ÁGUA PLUVIAL, DN 100 X 75 MM, JUNTA ELÁSTICA, FORNECIDO E INSTALADO EM RAMAL DE ENCAMINHAMENTO. AF_12/2014</t>
  </si>
  <si>
    <t>89571</t>
  </si>
  <si>
    <t>TÊ, PVC, SERIE R, ÁGUA PLUVIAL, DN 100 X 100 MM, JUNTA ELÁSTICA, FORNECIDO E INSTALADO EM RAMAL DE ENCAMINHAMENTO.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</si>
  <si>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</si>
  <si>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</si>
  <si>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</si>
  <si>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</si>
  <si>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</si>
  <si>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</si>
  <si>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</si>
  <si>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</si>
  <si>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89583</t>
  </si>
  <si>
    <t>CURVA 87 GRAUS E 30 MINUTOS, PVC, SERIE R, ÁGUA PLUVIAL, DN 75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</si>
  <si>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</si>
  <si>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</si>
  <si>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</si>
  <si>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</si>
  <si>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</si>
  <si>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</si>
  <si>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</si>
  <si>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</si>
  <si>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89595</t>
  </si>
  <si>
    <t>ADAPTADOR CURTO COM BOLSA E ROSCA PARA REGISTRO, PVC, SOLDÁVEL, DN 50MM X 1.1/4,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</si>
  <si>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</si>
  <si>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</si>
  <si>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</si>
  <si>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</si>
  <si>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</si>
  <si>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</si>
  <si>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</si>
  <si>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</si>
  <si>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</si>
  <si>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</si>
  <si>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</si>
  <si>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</si>
  <si>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</si>
  <si>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</si>
  <si>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</si>
  <si>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</si>
  <si>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</si>
  <si>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</si>
  <si>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</si>
  <si>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</si>
  <si>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</si>
  <si>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</si>
  <si>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</si>
  <si>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</si>
  <si>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</si>
  <si>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</si>
  <si>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</si>
  <si>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</si>
  <si>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</si>
  <si>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</si>
  <si>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89621</t>
  </si>
  <si>
    <t>TÊ COM BUCHA DE LATÃO NA BOLSA CENTRAL, PVC, SOLDÁVEL, DN 32MM X 3/4, INSTALADO EM PRUMADA DE ÁGUA - FORNECIMENTO E INSTALAÇÃO. AF_12/2014</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</si>
  <si>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</si>
  <si>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</si>
  <si>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</si>
  <si>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</si>
  <si>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</si>
  <si>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</si>
  <si>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</si>
  <si>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</si>
  <si>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</si>
  <si>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</si>
  <si>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</si>
  <si>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</si>
  <si>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</si>
  <si>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</si>
  <si>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</si>
  <si>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</si>
  <si>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</si>
  <si>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</si>
  <si>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</si>
  <si>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</si>
  <si>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</si>
  <si>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</si>
  <si>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</si>
  <si>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</si>
  <si>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</si>
  <si>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</si>
  <si>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</si>
  <si>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</si>
  <si>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</si>
  <si>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</si>
  <si>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</si>
  <si>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</si>
  <si>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</si>
  <si>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</si>
  <si>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</si>
  <si>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</si>
  <si>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</si>
  <si>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</si>
  <si>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</si>
  <si>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</si>
  <si>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</si>
  <si>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</si>
  <si>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</si>
  <si>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</si>
  <si>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</si>
  <si>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</si>
  <si>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</si>
  <si>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</si>
  <si>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</si>
  <si>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</si>
  <si>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</si>
  <si>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</si>
  <si>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</si>
  <si>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</si>
  <si>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</si>
  <si>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</si>
  <si>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</si>
  <si>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</si>
  <si>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</si>
  <si>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</si>
  <si>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</si>
  <si>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</si>
  <si>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</si>
  <si>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</si>
  <si>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</si>
  <si>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</si>
  <si>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</si>
  <si>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</si>
  <si>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</si>
  <si>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</si>
  <si>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</si>
  <si>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</si>
  <si>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89674</t>
  </si>
  <si>
    <t>UNIÃO, CPVC, SOLDÁVEL, DN28MM, INSTALADO EM RAMAL OU SUB-RAMAL DE ÁGUA  FORNECIMENTO E INSTALAÇÃO. AF_12/2014</t>
  </si>
  <si>
    <t>89676</t>
  </si>
  <si>
    <t>CONECTOR, CPVC, SOLDÁVEL, DN 28MM X 1, INSTALADO EM RAMAL OU SUB-RAMAL DE ÁGUA  FORNECIMENTO E INSTALAÇÃO.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</si>
  <si>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</si>
  <si>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</si>
  <si>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</si>
  <si>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</si>
  <si>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</si>
  <si>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</si>
  <si>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</si>
  <si>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</si>
  <si>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</si>
  <si>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</si>
  <si>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89686</t>
  </si>
  <si>
    <t>CONECTOR, CPVC, SOLDÁVEL, DN 35MM X 1 1/4, INSTALADO EM RAMAL OU SUB-RAMAL DE ÁGUA  FORNECIMENTO E INSTALAÇÃO. AF_12/2014</t>
  </si>
  <si>
    <t>89689</t>
  </si>
  <si>
    <t>BUCHA DE REDUÇÃO, CPVC, SOLDÁVEL, DN35MM X 28MM, INSTALADO EM RAMAL OU SUB-RAMAL DE ÁGUA  FORNECIMENTO E INSTALAÇÃO. AF_12/2014</t>
  </si>
  <si>
    <t>89691</t>
  </si>
  <si>
    <t>TE, CPVC, SOLDÁVEL, DN 15MM, INSTALADO EM RAMAL OU SUB-RAMAL DE ÁGUA - FORNECIMENTO E INSTALAÇÃO.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</si>
  <si>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</si>
  <si>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</si>
  <si>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</si>
  <si>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</si>
  <si>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</si>
  <si>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</si>
  <si>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</si>
  <si>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</si>
  <si>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89698</t>
  </si>
  <si>
    <t>JUNÇÃO SIMPLES, PVC, SERIE R, ÁGUA PLUVIAL, DN 150 X 150 MM, JUNTA ELÁSTICA, FORNECIDO E INSTALADO EM CONDUTORES VERTICAIS DE ÁGUAS PLUVIAIS. AF_12/2014</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</si>
  <si>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</si>
  <si>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</si>
  <si>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</si>
  <si>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</si>
  <si>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</si>
  <si>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</si>
  <si>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</si>
  <si>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</si>
  <si>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</si>
  <si>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</si>
  <si>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</si>
  <si>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</si>
  <si>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</si>
  <si>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</si>
  <si>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</si>
  <si>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</si>
  <si>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</si>
  <si>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</si>
  <si>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</si>
  <si>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</si>
  <si>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</si>
  <si>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</si>
  <si>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89723</t>
  </si>
  <si>
    <t>JOELHO 90 GRAUS, CPVC, SOLDÁVEL, DN 28MM, INSTALADO EM RAMAL DE DISTRIBUIÇÃO DE ÁGUA   FORNECIMENTO E INSTALAÇÃO. AF_12/2014</t>
  </si>
  <si>
    <t>89725</t>
  </si>
  <si>
    <t>JOELHO 45 GRAUS, CPVC, SOLDÁVEL, DN 28MM, INSTALADO EM RAMAL DE DISTRIBUIÇÃO DE ÁGUA   FORNECIMENTO E INSTALAÇÃO.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</si>
  <si>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</si>
  <si>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</si>
  <si>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</si>
  <si>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</si>
  <si>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</si>
  <si>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</si>
  <si>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</si>
  <si>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</si>
  <si>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</si>
  <si>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</si>
  <si>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</si>
  <si>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</si>
  <si>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</si>
  <si>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</si>
  <si>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</si>
  <si>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</si>
  <si>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89738</t>
  </si>
  <si>
    <t>LUVA DE CORRER, CPVC, SOLDÁVEL, DN 22MM, INSTALADO EM RAMAL DE DISTRIBUIÇÃO DE ÁGUA   FORNECIMENTO E INSTALAÇÃO.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</si>
  <si>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</si>
  <si>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</si>
  <si>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</si>
  <si>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</si>
  <si>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</si>
  <si>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</si>
  <si>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</si>
  <si>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</si>
  <si>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</si>
  <si>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</si>
  <si>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</si>
  <si>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</si>
  <si>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89747</t>
  </si>
  <si>
    <t>ADAPTADOR, CPVC, SOLDÁVEL, DN 22MM, INSTALADO EM RAMAL DE DISTRIBUIÇÃO DE ÁGUA   FORNECIMENTO E INSTALAÇÃO.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</si>
  <si>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</si>
  <si>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</si>
  <si>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</si>
  <si>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</si>
  <si>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</si>
  <si>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</si>
  <si>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</si>
  <si>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</si>
  <si>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</si>
  <si>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</si>
  <si>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</si>
  <si>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</si>
  <si>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</si>
  <si>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</si>
  <si>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</si>
  <si>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</si>
  <si>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</si>
  <si>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</si>
  <si>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</si>
  <si>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</si>
  <si>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</si>
  <si>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</si>
  <si>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</si>
  <si>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</si>
  <si>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</si>
  <si>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</si>
  <si>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</si>
  <si>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</si>
  <si>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</si>
  <si>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</si>
  <si>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</si>
  <si>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</si>
  <si>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</si>
  <si>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</si>
  <si>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</si>
  <si>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</si>
  <si>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</si>
  <si>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</si>
  <si>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</si>
  <si>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</si>
  <si>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</si>
  <si>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</si>
  <si>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</si>
  <si>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</si>
  <si>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</si>
  <si>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</si>
  <si>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</si>
  <si>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</si>
  <si>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</si>
  <si>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</si>
  <si>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</si>
  <si>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</si>
  <si>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</si>
  <si>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</si>
  <si>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</si>
  <si>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</si>
  <si>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</si>
  <si>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</si>
  <si>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</si>
  <si>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</si>
  <si>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</si>
  <si>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</si>
  <si>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</si>
  <si>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</si>
  <si>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</si>
  <si>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</si>
  <si>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</si>
  <si>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</si>
  <si>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</si>
  <si>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</si>
  <si>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</si>
  <si>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</si>
  <si>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</si>
  <si>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</si>
  <si>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</si>
  <si>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</si>
  <si>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</si>
  <si>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</si>
  <si>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</si>
  <si>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</si>
  <si>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</si>
  <si>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</si>
  <si>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</si>
  <si>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</si>
  <si>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</si>
  <si>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</si>
  <si>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</si>
  <si>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</si>
  <si>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</si>
  <si>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</si>
  <si>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</si>
  <si>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</si>
  <si>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</si>
  <si>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</si>
  <si>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</si>
  <si>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</si>
  <si>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</si>
  <si>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</si>
  <si>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</si>
  <si>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</si>
  <si>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</si>
  <si>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</si>
  <si>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</si>
  <si>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</si>
  <si>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</si>
  <si>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</si>
  <si>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</si>
  <si>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</si>
  <si>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</si>
  <si>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</si>
  <si>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</si>
  <si>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</si>
  <si>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</si>
  <si>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</si>
  <si>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</si>
  <si>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</si>
  <si>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</si>
  <si>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</si>
  <si>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</si>
  <si>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</si>
  <si>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</si>
  <si>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</si>
  <si>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</si>
  <si>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</si>
  <si>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</si>
  <si>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</si>
  <si>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</si>
  <si>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</si>
  <si>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</si>
  <si>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</si>
  <si>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</si>
  <si>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</si>
  <si>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</si>
  <si>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</si>
  <si>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</si>
  <si>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</si>
  <si>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</si>
  <si>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</si>
  <si>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</si>
  <si>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</si>
  <si>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</si>
  <si>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</si>
  <si>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</si>
  <si>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</si>
  <si>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</si>
  <si>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</si>
  <si>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</si>
  <si>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</si>
  <si>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</si>
  <si>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</si>
  <si>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</si>
  <si>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</si>
  <si>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</si>
  <si>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</si>
  <si>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</si>
  <si>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</si>
  <si>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</si>
  <si>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</si>
  <si>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</si>
  <si>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</si>
  <si>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</si>
  <si>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</si>
  <si>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</si>
  <si>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</si>
  <si>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</si>
  <si>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</si>
  <si>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</si>
  <si>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</si>
  <si>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</si>
  <si>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</si>
  <si>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</si>
  <si>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</si>
  <si>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</si>
  <si>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</si>
  <si>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</si>
  <si>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</si>
  <si>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</si>
  <si>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</si>
  <si>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</si>
  <si>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</si>
  <si>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</si>
  <si>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</si>
  <si>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</si>
  <si>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</si>
  <si>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</si>
  <si>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</si>
  <si>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</si>
  <si>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</si>
  <si>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</si>
  <si>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</si>
  <si>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</si>
  <si>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</si>
  <si>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</si>
  <si>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</si>
  <si>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</si>
  <si>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</si>
  <si>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</si>
  <si>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</si>
  <si>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</si>
  <si>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</si>
  <si>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</si>
  <si>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</si>
  <si>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</si>
  <si>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</si>
  <si>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</si>
  <si>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</si>
  <si>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</si>
  <si>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</si>
  <si>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</si>
  <si>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</si>
  <si>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</si>
  <si>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</si>
  <si>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</si>
  <si>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</si>
  <si>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</si>
  <si>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</si>
  <si>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</si>
  <si>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</si>
  <si>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</si>
  <si>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</si>
  <si>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</si>
  <si>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</si>
  <si>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</si>
  <si>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</si>
  <si>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</si>
  <si>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</si>
  <si>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</si>
  <si>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</si>
  <si>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</si>
  <si>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</si>
  <si>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</si>
  <si>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</si>
  <si>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</si>
  <si>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</si>
  <si>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</si>
  <si>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</si>
  <si>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</si>
  <si>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</si>
  <si>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</si>
  <si>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</si>
  <si>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</si>
  <si>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</si>
  <si>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92330</t>
  </si>
  <si>
    <t>LUVA EM COBRE, DN 22 MM, SEM ANEL DE SOLDA, INSTALADO EM RAMAL E SUB-RAMAL  FORNECIMENTO E INSTALAÇÃO. AF_12/2015</t>
  </si>
  <si>
    <t>92331</t>
  </si>
  <si>
    <t>LUVA EM COBRE, DN 28 MM, SEM ANEL DE SOLDA, INSTALADO EM RAMAL E SUB-RAMAL  FORNECIMENTO E INSTALAÇÃO. AF_12/2015</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</si>
  <si>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</si>
  <si>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</si>
  <si>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</si>
  <si>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</si>
  <si>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</si>
  <si>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</si>
  <si>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</si>
  <si>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</si>
  <si>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</si>
  <si>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</si>
  <si>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</si>
  <si>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</si>
  <si>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</si>
  <si>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</si>
  <si>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</si>
  <si>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</si>
  <si>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</si>
  <si>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</si>
  <si>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</si>
  <si>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</si>
  <si>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</si>
  <si>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</si>
  <si>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</si>
  <si>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</si>
  <si>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</si>
  <si>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</si>
  <si>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</si>
  <si>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</si>
  <si>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</si>
  <si>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</si>
  <si>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</si>
  <si>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</si>
  <si>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</si>
  <si>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</si>
  <si>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</si>
  <si>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</si>
  <si>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</si>
  <si>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</si>
  <si>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</si>
  <si>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</si>
  <si>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</si>
  <si>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</si>
  <si>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</si>
  <si>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</si>
  <si>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</si>
  <si>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</si>
  <si>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</si>
  <si>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</si>
  <si>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</si>
  <si>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</si>
  <si>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</si>
  <si>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</si>
  <si>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</si>
  <si>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</si>
  <si>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</si>
  <si>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</si>
  <si>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</si>
  <si>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</si>
  <si>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</si>
  <si>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</si>
  <si>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</si>
  <si>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</si>
  <si>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</si>
  <si>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</si>
  <si>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</si>
  <si>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</si>
  <si>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</si>
  <si>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</si>
  <si>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</si>
  <si>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</si>
  <si>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</si>
  <si>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</si>
  <si>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</si>
  <si>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</si>
  <si>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</si>
  <si>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</si>
  <si>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</si>
  <si>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</si>
  <si>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</si>
  <si>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</si>
  <si>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</si>
  <si>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</si>
  <si>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</si>
  <si>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</si>
  <si>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</si>
  <si>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</si>
  <si>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</si>
  <si>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</si>
  <si>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</si>
  <si>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</si>
  <si>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</si>
  <si>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</si>
  <si>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</si>
  <si>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</si>
  <si>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</si>
  <si>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</si>
  <si>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</si>
  <si>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</si>
  <si>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</si>
  <si>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</si>
  <si>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</si>
  <si>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</si>
  <si>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</si>
  <si>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</si>
  <si>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</si>
  <si>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</si>
  <si>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</si>
  <si>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</si>
  <si>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</si>
  <si>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</si>
  <si>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</si>
  <si>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</si>
  <si>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</si>
  <si>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</si>
  <si>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</si>
  <si>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</si>
  <si>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</si>
  <si>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</si>
  <si>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</si>
  <si>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</si>
  <si>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</si>
  <si>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</si>
  <si>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</si>
  <si>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</si>
  <si>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</si>
  <si>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</si>
  <si>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</si>
  <si>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</si>
  <si>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</si>
  <si>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</si>
  <si>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</si>
  <si>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</si>
  <si>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</si>
  <si>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</si>
  <si>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</si>
  <si>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</si>
  <si>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</si>
  <si>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</si>
  <si>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</si>
  <si>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</si>
  <si>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</si>
  <si>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</si>
  <si>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</si>
  <si>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</si>
  <si>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</si>
  <si>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</si>
  <si>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</si>
  <si>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</si>
  <si>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</si>
  <si>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</si>
  <si>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</si>
  <si>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</si>
  <si>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</si>
  <si>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</si>
  <si>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</si>
  <si>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</si>
  <si>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</si>
  <si>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</si>
  <si>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</si>
  <si>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</si>
  <si>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</si>
  <si>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</si>
  <si>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</si>
  <si>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</si>
  <si>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</si>
  <si>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</si>
  <si>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</si>
  <si>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</si>
  <si>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</si>
  <si>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</si>
  <si>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</si>
  <si>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</si>
  <si>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</si>
  <si>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</si>
  <si>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</si>
  <si>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</si>
  <si>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</si>
  <si>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</si>
  <si>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</si>
  <si>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</si>
  <si>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</si>
  <si>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</si>
  <si>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</si>
  <si>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</si>
  <si>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</si>
  <si>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</si>
  <si>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</si>
  <si>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</si>
  <si>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</si>
  <si>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</si>
  <si>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</si>
  <si>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</si>
  <si>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</si>
  <si>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</si>
  <si>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</si>
  <si>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</si>
  <si>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</si>
  <si>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</si>
  <si>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</si>
  <si>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</si>
  <si>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</si>
  <si>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</si>
  <si>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</si>
  <si>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</si>
  <si>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</si>
  <si>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</si>
  <si>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</si>
  <si>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</si>
  <si>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</si>
  <si>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</si>
  <si>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</si>
  <si>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</si>
  <si>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</si>
  <si>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</si>
  <si>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</si>
  <si>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</si>
  <si>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</si>
  <si>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</si>
  <si>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</si>
  <si>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</si>
  <si>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</si>
  <si>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</si>
  <si>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</si>
  <si>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</si>
  <si>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</si>
  <si>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</si>
  <si>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</si>
  <si>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</si>
  <si>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</si>
  <si>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</si>
  <si>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</si>
  <si>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</si>
  <si>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</si>
  <si>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</si>
  <si>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</si>
  <si>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</si>
  <si>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</si>
  <si>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</si>
  <si>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</si>
  <si>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</si>
  <si>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</si>
  <si>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</si>
  <si>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</si>
  <si>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</si>
  <si>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</si>
  <si>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</si>
  <si>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</si>
  <si>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</si>
  <si>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</si>
  <si>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</si>
  <si>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</si>
  <si>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</si>
  <si>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</si>
  <si>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</si>
  <si>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</si>
  <si>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</si>
  <si>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</si>
  <si>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</si>
  <si>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</si>
  <si>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</si>
  <si>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</si>
  <si>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</si>
  <si>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</si>
  <si>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</si>
  <si>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</si>
  <si>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</si>
  <si>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</si>
  <si>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</si>
  <si>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</si>
  <si>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</si>
  <si>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</si>
  <si>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</si>
  <si>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</si>
  <si>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</si>
  <si>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</si>
  <si>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</si>
  <si>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</si>
  <si>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</si>
  <si>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</si>
  <si>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</si>
  <si>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</si>
  <si>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</si>
  <si>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</si>
  <si>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</si>
  <si>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</si>
  <si>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</si>
  <si>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</si>
  <si>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</si>
  <si>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</si>
  <si>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</si>
  <si>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</si>
  <si>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</si>
  <si>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</si>
  <si>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</si>
  <si>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</si>
  <si>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</si>
  <si>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</si>
  <si>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</si>
  <si>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</si>
  <si>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</si>
  <si>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</si>
  <si>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</si>
  <si>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</si>
  <si>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</si>
  <si>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</si>
  <si>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</si>
  <si>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</si>
  <si>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</si>
  <si>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</si>
  <si>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</si>
  <si>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</si>
  <si>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</si>
  <si>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</si>
  <si>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</si>
  <si>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</si>
  <si>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</si>
  <si>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</si>
  <si>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</si>
  <si>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</si>
  <si>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</si>
  <si>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</si>
  <si>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</si>
  <si>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</si>
  <si>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</si>
  <si>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</si>
  <si>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</si>
  <si>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</si>
  <si>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</si>
  <si>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</si>
  <si>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</si>
  <si>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</si>
  <si>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</si>
  <si>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</si>
  <si>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</si>
  <si>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</si>
  <si>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</si>
  <si>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</si>
  <si>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</si>
  <si>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</si>
  <si>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</si>
  <si>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</si>
  <si>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</si>
  <si>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</si>
  <si>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</si>
  <si>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</si>
  <si>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</si>
  <si>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</si>
  <si>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</si>
  <si>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</si>
  <si>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</si>
  <si>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</si>
  <si>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</si>
  <si>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</si>
  <si>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</si>
  <si>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</si>
  <si>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</si>
  <si>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</si>
  <si>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</si>
  <si>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</si>
  <si>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</si>
  <si>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</si>
  <si>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</si>
  <si>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</si>
  <si>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</si>
  <si>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</si>
  <si>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</si>
  <si>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</si>
  <si>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</si>
  <si>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</si>
  <si>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</si>
  <si>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</si>
  <si>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</si>
  <si>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</si>
  <si>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</si>
  <si>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</si>
  <si>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</si>
  <si>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</si>
  <si>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</si>
  <si>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</si>
  <si>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</si>
  <si>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</si>
  <si>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</si>
  <si>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</si>
  <si>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</si>
  <si>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</si>
  <si>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</si>
  <si>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</si>
  <si>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</si>
  <si>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</si>
  <si>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</si>
  <si>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</si>
  <si>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</si>
  <si>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</si>
  <si>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</si>
  <si>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</si>
  <si>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</si>
  <si>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</si>
  <si>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</si>
  <si>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</si>
  <si>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</si>
  <si>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</si>
  <si>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</si>
  <si>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</si>
  <si>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</si>
  <si>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</si>
  <si>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</si>
  <si>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</si>
  <si>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</si>
  <si>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</si>
  <si>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</si>
  <si>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</si>
  <si>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</si>
  <si>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</si>
  <si>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</si>
  <si>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</si>
  <si>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</si>
  <si>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</si>
  <si>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</si>
  <si>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</si>
  <si>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</si>
  <si>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</si>
  <si>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</si>
  <si>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</si>
  <si>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</si>
  <si>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</si>
  <si>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</si>
  <si>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</si>
  <si>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</si>
  <si>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</si>
  <si>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</si>
  <si>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</si>
  <si>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</si>
  <si>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</si>
  <si>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</si>
  <si>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</si>
  <si>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</si>
  <si>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</si>
  <si>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</si>
  <si>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</si>
  <si>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</si>
  <si>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</si>
  <si>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</si>
  <si>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</si>
  <si>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</si>
  <si>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</si>
  <si>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</si>
  <si>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</si>
  <si>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</si>
  <si>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</si>
  <si>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</si>
  <si>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</si>
  <si>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</si>
  <si>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</si>
  <si>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</si>
  <si>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</si>
  <si>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</si>
  <si>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</si>
  <si>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</si>
  <si>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</si>
  <si>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</si>
  <si>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</si>
  <si>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</si>
  <si>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</si>
  <si>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</si>
  <si>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</si>
  <si>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</si>
  <si>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</si>
  <si>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</si>
  <si>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</si>
  <si>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</si>
  <si>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</si>
  <si>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</si>
  <si>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</si>
  <si>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</si>
  <si>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</si>
  <si>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</si>
  <si>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</si>
  <si>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</si>
  <si>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</si>
  <si>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</si>
  <si>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</si>
  <si>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</si>
  <si>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</si>
  <si>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</si>
  <si>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</si>
  <si>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</si>
  <si>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</si>
  <si>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</si>
  <si>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</si>
  <si>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</si>
  <si>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</si>
  <si>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</si>
  <si>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</si>
  <si>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</si>
  <si>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</si>
  <si>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</si>
  <si>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</si>
  <si>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</si>
  <si>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</si>
  <si>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</si>
  <si>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</si>
  <si>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</si>
  <si>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</si>
  <si>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</si>
  <si>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</si>
  <si>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</si>
  <si>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</si>
  <si>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</si>
  <si>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</si>
  <si>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</si>
  <si>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</si>
  <si>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</si>
  <si>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</si>
  <si>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</si>
  <si>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</si>
  <si>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</si>
  <si>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</si>
  <si>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</si>
  <si>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</si>
  <si>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</si>
  <si>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</si>
  <si>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</si>
  <si>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</si>
  <si>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</si>
  <si>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</si>
  <si>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</si>
  <si>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</si>
  <si>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</si>
  <si>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</si>
  <si>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</si>
  <si>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</si>
  <si>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</si>
  <si>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</si>
  <si>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</si>
  <si>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</si>
  <si>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</si>
  <si>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</si>
  <si>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</si>
  <si>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</si>
  <si>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</si>
  <si>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</si>
  <si>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</si>
  <si>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</si>
  <si>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</si>
  <si>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</si>
  <si>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</si>
  <si>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</si>
  <si>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</si>
  <si>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</si>
  <si>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</si>
  <si>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</si>
  <si>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</si>
  <si>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</si>
  <si>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</si>
  <si>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</si>
  <si>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</si>
  <si>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</si>
  <si>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</si>
  <si>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</si>
  <si>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</si>
  <si>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</si>
  <si>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</si>
  <si>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</si>
  <si>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</si>
  <si>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</si>
  <si>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</si>
  <si>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</si>
  <si>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</si>
  <si>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</si>
  <si>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</si>
  <si>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</si>
  <si>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</si>
  <si>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</si>
  <si>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</si>
  <si>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</si>
  <si>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</si>
  <si>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</si>
  <si>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</si>
  <si>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</si>
  <si>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</si>
  <si>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</si>
  <si>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</si>
  <si>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</si>
  <si>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</si>
  <si>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</si>
  <si>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</si>
  <si>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</si>
  <si>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</si>
  <si>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</si>
  <si>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</si>
  <si>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</si>
  <si>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</si>
  <si>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</si>
  <si>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</si>
  <si>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</si>
  <si>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</si>
  <si>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</si>
  <si>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</si>
  <si>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</si>
  <si>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</si>
  <si>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</si>
  <si>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</si>
  <si>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</si>
  <si>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</si>
  <si>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</si>
  <si>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</si>
  <si>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</si>
  <si>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</si>
  <si>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</si>
  <si>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</si>
  <si>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</si>
  <si>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</si>
  <si>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</si>
  <si>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</si>
  <si>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</si>
  <si>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</si>
  <si>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</si>
  <si>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</si>
  <si>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</si>
  <si>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</si>
  <si>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</si>
  <si>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</si>
  <si>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</si>
  <si>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</si>
  <si>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</si>
  <si>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</si>
  <si>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</si>
  <si>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</si>
  <si>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</si>
  <si>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</si>
  <si>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</si>
  <si>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</si>
  <si>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</si>
  <si>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</si>
  <si>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</si>
  <si>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</si>
  <si>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</si>
  <si>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</si>
  <si>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</si>
  <si>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</si>
  <si>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</si>
  <si>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</si>
  <si>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</si>
  <si>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</si>
  <si>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</si>
  <si>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</si>
  <si>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</si>
  <si>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</si>
  <si>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</si>
  <si>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</si>
  <si>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</si>
  <si>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</si>
  <si>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</si>
  <si>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</si>
  <si>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</si>
  <si>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</si>
  <si>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</si>
  <si>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</si>
  <si>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</si>
  <si>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</si>
  <si>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</si>
  <si>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</si>
  <si>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</si>
  <si>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</si>
  <si>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</si>
  <si>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</si>
  <si>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</si>
  <si>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</si>
  <si>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</si>
  <si>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</si>
  <si>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</si>
  <si>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</si>
  <si>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</si>
  <si>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</si>
  <si>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</si>
  <si>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</si>
  <si>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</si>
  <si>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</si>
  <si>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</si>
  <si>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</si>
  <si>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</si>
  <si>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</si>
  <si>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</si>
  <si>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</si>
  <si>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</si>
  <si>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</si>
  <si>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</si>
  <si>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</si>
  <si>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</si>
  <si>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</si>
  <si>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</si>
  <si>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</si>
  <si>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</si>
  <si>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</si>
  <si>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</si>
  <si>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</si>
  <si>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</si>
  <si>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</si>
  <si>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</si>
  <si>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</si>
  <si>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</si>
  <si>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</si>
  <si>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</si>
  <si>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</si>
  <si>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</si>
  <si>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</si>
  <si>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</si>
  <si>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</si>
  <si>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</si>
  <si>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</si>
  <si>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</si>
  <si>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</si>
  <si>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</si>
  <si>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</si>
  <si>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</si>
  <si>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</si>
  <si>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</si>
  <si>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</si>
  <si>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</si>
  <si>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</si>
  <si>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</si>
  <si>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</si>
  <si>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</si>
  <si>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</si>
  <si>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</si>
  <si>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</si>
  <si>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</si>
  <si>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</si>
  <si>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</si>
  <si>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</si>
  <si>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</si>
  <si>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</si>
  <si>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</si>
  <si>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</si>
  <si>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</si>
  <si>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</si>
  <si>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</si>
  <si>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</si>
  <si>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</si>
  <si>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</si>
  <si>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</si>
  <si>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</si>
  <si>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</si>
  <si>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</si>
  <si>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</si>
  <si>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</si>
  <si>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</si>
  <si>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</si>
  <si>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</si>
  <si>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</si>
  <si>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</si>
  <si>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</si>
  <si>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</si>
  <si>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</si>
  <si>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</si>
  <si>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</si>
  <si>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</si>
  <si>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</si>
  <si>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</si>
  <si>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</si>
  <si>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</si>
  <si>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</si>
  <si>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</si>
  <si>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</si>
  <si>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</si>
  <si>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</si>
  <si>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</si>
  <si>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</si>
  <si>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</si>
  <si>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</si>
  <si>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</si>
  <si>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</si>
  <si>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</si>
  <si>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</si>
  <si>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</si>
  <si>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</si>
  <si>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</si>
  <si>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</si>
  <si>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</si>
  <si>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</si>
  <si>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</si>
  <si>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</si>
  <si>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</si>
  <si>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</si>
  <si>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</si>
  <si>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</si>
  <si>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</si>
  <si>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</si>
  <si>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</si>
  <si>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</si>
  <si>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</si>
  <si>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</si>
  <si>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</si>
  <si>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</si>
  <si>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</si>
  <si>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</si>
  <si>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</si>
  <si>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</si>
  <si>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</si>
  <si>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</si>
  <si>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</si>
  <si>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</si>
  <si>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</si>
  <si>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</si>
  <si>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</si>
  <si>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</si>
  <si>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</si>
  <si>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</si>
  <si>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</si>
  <si>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</si>
  <si>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</si>
  <si>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</si>
  <si>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</si>
  <si>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</si>
  <si>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</si>
  <si>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</si>
  <si>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</si>
  <si>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</si>
  <si>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</si>
  <si>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</si>
  <si>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</si>
  <si>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</si>
  <si>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</si>
  <si>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</si>
  <si>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</si>
  <si>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</si>
  <si>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</si>
  <si>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</si>
  <si>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</si>
  <si>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</si>
  <si>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</si>
  <si>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</si>
  <si>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</si>
  <si>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</si>
  <si>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</si>
  <si>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</si>
  <si>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</si>
  <si>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</si>
  <si>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</si>
  <si>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</si>
  <si>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</si>
  <si>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</si>
  <si>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</si>
  <si>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</si>
  <si>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</si>
  <si>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</si>
  <si>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</si>
  <si>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</si>
  <si>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</si>
  <si>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</si>
  <si>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</si>
  <si>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</si>
  <si>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</si>
  <si>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</si>
  <si>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</si>
  <si>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</si>
  <si>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</si>
  <si>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</si>
  <si>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</si>
  <si>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</si>
  <si>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</si>
  <si>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</si>
  <si>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</si>
  <si>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</si>
  <si>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</si>
  <si>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</si>
  <si>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</si>
  <si>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</si>
  <si>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</si>
  <si>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</si>
  <si>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</si>
  <si>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</si>
  <si>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</si>
  <si>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</si>
  <si>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</si>
  <si>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</si>
  <si>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</si>
  <si>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</si>
  <si>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</si>
  <si>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</si>
  <si>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</si>
  <si>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</si>
  <si>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</si>
  <si>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</si>
  <si>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</si>
  <si>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</si>
  <si>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</si>
  <si>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</si>
  <si>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</si>
  <si>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</si>
  <si>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</si>
  <si>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</si>
  <si>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</si>
  <si>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</si>
  <si>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</si>
  <si>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</si>
  <si>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</si>
  <si>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</si>
  <si>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</si>
  <si>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</si>
  <si>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</si>
  <si>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</si>
  <si>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</si>
  <si>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</si>
  <si>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</si>
  <si>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</si>
  <si>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</si>
  <si>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</si>
  <si>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</si>
  <si>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</si>
  <si>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</si>
  <si>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</si>
  <si>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</si>
  <si>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</si>
  <si>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</si>
  <si>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</si>
  <si>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</si>
  <si>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</si>
  <si>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</si>
  <si>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</si>
  <si>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</si>
  <si>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</si>
  <si>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</si>
  <si>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</si>
  <si>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</si>
  <si>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</si>
  <si>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</si>
  <si>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</si>
  <si>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</si>
  <si>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</si>
  <si>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</si>
  <si>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</si>
  <si>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</si>
  <si>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</si>
  <si>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</si>
  <si>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</si>
  <si>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</si>
  <si>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</si>
  <si>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</si>
  <si>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</si>
  <si>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</si>
  <si>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</si>
  <si>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</si>
  <si>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</si>
  <si>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</si>
  <si>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</si>
  <si>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</si>
  <si>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</si>
  <si>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</si>
  <si>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</si>
  <si>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</si>
  <si>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</si>
  <si>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</si>
  <si>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</si>
  <si>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</si>
  <si>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</si>
  <si>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</si>
  <si>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</si>
  <si>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</si>
  <si>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</si>
  <si>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</si>
  <si>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</si>
  <si>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</si>
  <si>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</si>
  <si>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</si>
  <si>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</si>
  <si>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</si>
  <si>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</si>
  <si>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</si>
  <si>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</si>
  <si>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</si>
  <si>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</si>
  <si>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</si>
  <si>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</si>
  <si>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</si>
  <si>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</si>
  <si>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</si>
  <si>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</si>
  <si>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</si>
  <si>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</si>
  <si>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</si>
  <si>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</si>
  <si>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</si>
  <si>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</si>
  <si>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</si>
  <si>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</si>
  <si>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</si>
  <si>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</si>
  <si>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</si>
  <si>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</si>
  <si>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</si>
  <si>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</si>
  <si>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</si>
  <si>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</si>
  <si>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</si>
  <si>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</si>
  <si>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</si>
  <si>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</si>
  <si>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</si>
  <si>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</si>
  <si>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</si>
  <si>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</si>
  <si>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</si>
  <si>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</si>
  <si>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</si>
  <si>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</si>
  <si>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</si>
  <si>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</si>
  <si>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</si>
  <si>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</si>
  <si>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CONECTOR EM BRONZE/LATÃO, DN 22 MM X 1/2", SEM ANEL DE SOLDA, BOLSA X ROSCA F, INSTALADO EM PRUMADA  FORNECIMENTO E INSTALAÇÃO. AF_01/2016</t>
  </si>
  <si>
    <t>97900</t>
  </si>
  <si>
    <t>97901</t>
  </si>
  <si>
    <t>97902</t>
  </si>
  <si>
    <t>97903</t>
  </si>
  <si>
    <t>97904</t>
  </si>
  <si>
    <t>97905</t>
  </si>
  <si>
    <t>97907</t>
  </si>
  <si>
    <t>97908</t>
  </si>
  <si>
    <t>98104</t>
  </si>
  <si>
    <t>98105</t>
  </si>
  <si>
    <t>98106</t>
  </si>
  <si>
    <t>98107</t>
  </si>
  <si>
    <t>98108</t>
  </si>
  <si>
    <t>99250</t>
  </si>
  <si>
    <t>99251</t>
  </si>
  <si>
    <t>99253</t>
  </si>
  <si>
    <t>99255</t>
  </si>
  <si>
    <t>99257</t>
  </si>
  <si>
    <t>99258</t>
  </si>
  <si>
    <t>99260</t>
  </si>
  <si>
    <t>99262</t>
  </si>
  <si>
    <t>99264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</si>
  <si>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</si>
  <si>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</si>
  <si>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</si>
  <si>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</si>
  <si>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</si>
  <si>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</si>
  <si>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</si>
  <si>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</si>
  <si>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89710</t>
  </si>
  <si>
    <t>RALO SECO, PVC, DN 100 X 40 MM, JUNTA SOLDÁVEL, FORNECIDO E INSTALADO EM RAMAL DE DESCARGA OU EM RAMAL DE ESGOTO SANITÁRIO. AF_12/2014</t>
  </si>
  <si>
    <t>86886</t>
  </si>
  <si>
    <t>ENGATE FLEXÍVEL EM INOX, 1/2  X 30CM - FORNECIMENTO E INSTALAÇÃO. AF_01/2020</t>
  </si>
  <si>
    <t>86908</t>
  </si>
  <si>
    <t>APARELHO MISTURADOR DE MESA PARA PIA DE COZINHA, PADRÃO MÉDIO - FORNECIMENTO E INSTALAÇÃO. AF_01/2020</t>
  </si>
  <si>
    <t>86910</t>
  </si>
  <si>
    <t>TORNEIRA CROMADA TUBO MÓVEL, DE PAREDE, 1/2 OU 3/4, PARA PIA DE COZINHA, PADRÃO MÉDIO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</si>
  <si>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</si>
  <si>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</si>
  <si>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</si>
  <si>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</si>
  <si>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</si>
  <si>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</si>
  <si>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</si>
  <si>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</si>
  <si>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</si>
  <si>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</si>
  <si>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</si>
  <si>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</si>
  <si>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</si>
  <si>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</si>
  <si>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</si>
  <si>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</si>
  <si>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</si>
  <si>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</si>
  <si>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</si>
  <si>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</si>
  <si>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</si>
  <si>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</si>
  <si>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</si>
  <si>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</si>
  <si>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</si>
  <si>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</si>
  <si>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</si>
  <si>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</si>
  <si>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</si>
  <si>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</si>
  <si>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</si>
  <si>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</si>
  <si>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</si>
  <si>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</si>
  <si>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</si>
  <si>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</si>
  <si>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</si>
  <si>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</si>
  <si>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</si>
  <si>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</si>
  <si>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</si>
  <si>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</si>
  <si>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</si>
  <si>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</si>
  <si>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</si>
  <si>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</si>
  <si>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AF_10/2016</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</si>
  <si>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</si>
  <si>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</si>
  <si>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</si>
  <si>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</si>
  <si>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</si>
  <si>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</si>
  <si>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</si>
  <si>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</si>
  <si>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</si>
  <si>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</si>
  <si>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</si>
  <si>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</si>
  <si>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</si>
  <si>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</si>
  <si>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</si>
  <si>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</si>
  <si>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</si>
  <si>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</si>
  <si>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</si>
  <si>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</si>
  <si>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</si>
  <si>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</si>
  <si>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</si>
  <si>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</si>
  <si>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</si>
  <si>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</si>
  <si>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</si>
  <si>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</si>
  <si>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</si>
  <si>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</si>
  <si>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</si>
  <si>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</si>
  <si>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</si>
  <si>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</si>
  <si>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</si>
  <si>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</si>
  <si>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</si>
  <si>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</si>
  <si>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</si>
  <si>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</si>
  <si>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</si>
  <si>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</si>
  <si>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</si>
  <si>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</si>
  <si>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</si>
  <si>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</si>
  <si>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</si>
  <si>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</si>
  <si>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</si>
  <si>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</si>
  <si>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</si>
  <si>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</si>
  <si>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</si>
  <si>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</si>
  <si>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</si>
  <si>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</si>
  <si>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</si>
  <si>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</si>
  <si>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</si>
  <si>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</si>
  <si>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</si>
  <si>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</si>
  <si>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</si>
  <si>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</si>
  <si>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</si>
  <si>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</si>
  <si>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</si>
  <si>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</si>
  <si>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</si>
  <si>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</si>
  <si>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</si>
  <si>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</si>
  <si>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</si>
  <si>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</si>
  <si>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</si>
  <si>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</si>
  <si>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</si>
  <si>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</si>
  <si>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</si>
  <si>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</si>
  <si>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</si>
  <si>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</si>
  <si>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</si>
  <si>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</si>
  <si>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</si>
  <si>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</si>
  <si>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</si>
  <si>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</si>
  <si>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</si>
  <si>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</si>
  <si>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</si>
  <si>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</si>
  <si>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</si>
  <si>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</si>
  <si>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</si>
  <si>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</si>
  <si>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</si>
  <si>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</si>
  <si>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</si>
  <si>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</si>
  <si>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</si>
  <si>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</si>
  <si>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</si>
  <si>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98115</t>
  </si>
  <si>
    <t>89959</t>
  </si>
  <si>
    <t>PONTO DE CONSUMO TERMINAL DE ÁGUA QUENTE (SUBRAMAL) COM TUBULAÇÃO DE CPVC, DN 22 MM, INSTALADO EM RAMAL DE ÁGUA, INCLUSOS RASGO E CHUMBAMENTO EM ALVENARIA. AF_12/2014</t>
  </si>
  <si>
    <t>89969</t>
  </si>
  <si>
    <t>KIT DE REGISTRO DE PRESSÃO BRUTO DE LATÃO ½",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</si>
  <si>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</si>
  <si>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</si>
  <si>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</si>
  <si>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</si>
  <si>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</si>
  <si>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</si>
  <si>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</si>
  <si>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</si>
  <si>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</si>
  <si>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</si>
  <si>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</si>
  <si>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</si>
  <si>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</si>
  <si>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</si>
  <si>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</si>
  <si>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</si>
  <si>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</si>
  <si>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</si>
  <si>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</si>
  <si>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</si>
  <si>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</si>
  <si>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</si>
  <si>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</si>
  <si>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</si>
  <si>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</si>
  <si>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</si>
  <si>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</si>
  <si>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</si>
  <si>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</si>
  <si>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</si>
  <si>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</si>
  <si>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</si>
  <si>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</si>
  <si>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</si>
  <si>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</si>
  <si>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</si>
  <si>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</si>
  <si>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</si>
  <si>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</si>
  <si>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</si>
  <si>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</si>
  <si>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</si>
  <si>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</si>
  <si>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</si>
  <si>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</si>
  <si>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</si>
  <si>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</si>
  <si>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</si>
  <si>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</si>
  <si>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</si>
  <si>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</si>
  <si>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</si>
  <si>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</si>
  <si>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</si>
  <si>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</si>
  <si>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</si>
  <si>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</si>
  <si>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</si>
  <si>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</si>
  <si>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</si>
  <si>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</si>
  <si>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</si>
  <si>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</si>
  <si>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</si>
  <si>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</si>
  <si>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</si>
  <si>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</si>
  <si>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</si>
  <si>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</si>
  <si>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</si>
  <si>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</si>
  <si>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</si>
  <si>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</si>
  <si>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</si>
  <si>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</si>
  <si>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</si>
  <si>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</si>
  <si>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</si>
  <si>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</si>
  <si>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</si>
  <si>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</si>
  <si>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</si>
  <si>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</si>
  <si>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</si>
  <si>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</si>
  <si>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</si>
  <si>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</si>
  <si>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</si>
  <si>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90440</t>
  </si>
  <si>
    <t>FURO EM CONCRETO PARA DIÂMETROS MAIORES QUE 40 MM E MENORES OU IGUAIS A 75 MM. AF_05/2015</t>
  </si>
  <si>
    <t>90441</t>
  </si>
  <si>
    <t>FURO EM CONCRETO PARA DIÂMETROS MAIORES QUE 75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</si>
  <si>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</si>
  <si>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</si>
  <si>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</si>
  <si>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</si>
  <si>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</si>
  <si>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</si>
  <si>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90451</t>
  </si>
  <si>
    <t>PASSANTE TIPO PEÇA EM POLIESTIRENO PARA ABERTURA PARA PASSAGEM DE 1 TUBO, FIXADO EM LAJE. AF_05/2015</t>
  </si>
  <si>
    <t>90452</t>
  </si>
  <si>
    <t>PASSANTE TIPO PEÇA EM POLIESTIRENO PARA ABERTURA PARA PASSAGEM DE MAIS DE 1 TUBO, FIXADO EM LAJE. AF_05/2015</t>
  </si>
  <si>
    <t>90458</t>
  </si>
  <si>
    <t>QUEBRA EM ALVENARIA PARA INSTALAÇÃO DE QUADRO DISTRIBUIÇÃO GRANDE (76X40 CM). AF_05/2015</t>
  </si>
  <si>
    <t>90459</t>
  </si>
  <si>
    <t>QUEBRA EM ALVENARIA PARA INSTALAÇÃO DE ABRIGO PARA MANGUEIRAS (90X60 CM). AF_05/2015</t>
  </si>
  <si>
    <t>90460</t>
  </si>
  <si>
    <t>90461</t>
  </si>
  <si>
    <t>90462</t>
  </si>
  <si>
    <t>90463</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</si>
  <si>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</si>
  <si>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</si>
  <si>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</si>
  <si>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</si>
  <si>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</si>
  <si>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</si>
  <si>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</si>
  <si>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</si>
  <si>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</si>
  <si>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</si>
  <si>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</si>
  <si>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</si>
  <si>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</si>
  <si>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</si>
  <si>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</si>
  <si>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</si>
  <si>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</si>
  <si>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</si>
  <si>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</si>
  <si>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</si>
  <si>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</si>
  <si>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</si>
  <si>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</si>
  <si>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</si>
  <si>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</si>
  <si>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</si>
  <si>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</si>
  <si>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</si>
  <si>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</si>
  <si>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</si>
  <si>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</si>
  <si>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</si>
  <si>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</si>
  <si>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</si>
  <si>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</si>
  <si>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</si>
  <si>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</si>
  <si>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</si>
  <si>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</si>
  <si>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</si>
  <si>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91188</t>
  </si>
  <si>
    <t>CHUMBAMENTO PONTUAL DE ABERTURA EM LAJE COM PASSAGEM DE 1 TUBO DE DIAMETRO EQUIVALENTE IGUAL À  50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</si>
  <si>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</si>
  <si>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</si>
  <si>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</si>
  <si>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</si>
  <si>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</si>
  <si>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</si>
  <si>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</si>
  <si>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</si>
  <si>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</si>
  <si>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</si>
  <si>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96559</t>
  </si>
  <si>
    <t>96560</t>
  </si>
  <si>
    <t>96561</t>
  </si>
  <si>
    <t>96562</t>
  </si>
  <si>
    <t>96563</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</si>
  <si>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</si>
  <si>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</si>
  <si>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</si>
  <si>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</si>
  <si>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</si>
  <si>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</si>
  <si>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</si>
  <si>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</si>
  <si>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</si>
  <si>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</si>
  <si>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</si>
  <si>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</si>
  <si>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</si>
  <si>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</si>
  <si>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</si>
  <si>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</si>
  <si>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96520</t>
  </si>
  <si>
    <t>96521</t>
  </si>
  <si>
    <t>96522</t>
  </si>
  <si>
    <t>96523</t>
  </si>
  <si>
    <t>96524</t>
  </si>
  <si>
    <t>96526</t>
  </si>
  <si>
    <t>96527</t>
  </si>
  <si>
    <t>96528</t>
  </si>
  <si>
    <t>FABRICAÇÃO, MONTAGEM E DESMONTAGEM DE FÔRMA PARA BLOCO DE COROAMENTO, EM MADEIRA SERRADA, E=25 MM, 1 UTILIZAÇÃO. AF_06/2017</t>
  </si>
  <si>
    <t>90082</t>
  </si>
  <si>
    <t>90084</t>
  </si>
  <si>
    <t>90086</t>
  </si>
  <si>
    <t>90087</t>
  </si>
  <si>
    <t>90090</t>
  </si>
  <si>
    <t>90091</t>
  </si>
  <si>
    <t>90092</t>
  </si>
  <si>
    <t>90094</t>
  </si>
  <si>
    <t>90095</t>
  </si>
  <si>
    <t>90098</t>
  </si>
  <si>
    <t>90100</t>
  </si>
  <si>
    <t>90101</t>
  </si>
  <si>
    <t>90102</t>
  </si>
  <si>
    <t>90106</t>
  </si>
  <si>
    <t>90107</t>
  </si>
  <si>
    <t>90108</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</si>
  <si>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</si>
  <si>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</si>
  <si>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</si>
  <si>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</si>
  <si>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</si>
  <si>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</si>
  <si>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</si>
  <si>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</si>
  <si>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</si>
  <si>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</si>
  <si>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</si>
  <si>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</si>
  <si>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</si>
  <si>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</si>
  <si>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</si>
  <si>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</si>
  <si>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</si>
  <si>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</si>
  <si>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</si>
  <si>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</si>
  <si>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</si>
  <si>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</si>
  <si>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</si>
  <si>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</si>
  <si>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</si>
  <si>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</si>
  <si>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</si>
  <si>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</si>
  <si>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</si>
  <si>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</si>
  <si>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</si>
  <si>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</si>
  <si>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</si>
  <si>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</si>
  <si>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</si>
  <si>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</si>
  <si>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</si>
  <si>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</si>
  <si>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</si>
  <si>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</si>
  <si>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</si>
  <si>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</si>
  <si>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</si>
  <si>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</si>
  <si>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</si>
  <si>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</si>
  <si>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</si>
  <si>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</si>
  <si>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</si>
  <si>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</si>
  <si>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</si>
  <si>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</si>
  <si>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</si>
  <si>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</si>
  <si>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</si>
  <si>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</si>
  <si>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</si>
  <si>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</si>
  <si>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</si>
  <si>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</si>
  <si>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</si>
  <si>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</si>
  <si>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</si>
  <si>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</si>
  <si>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</si>
  <si>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</si>
  <si>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</si>
  <si>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</si>
  <si>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</si>
  <si>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</si>
  <si>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</si>
  <si>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</si>
  <si>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</si>
  <si>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</si>
  <si>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</si>
  <si>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</si>
  <si>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</si>
  <si>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</si>
  <si>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</si>
  <si>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</si>
  <si>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</si>
  <si>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</si>
  <si>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</si>
  <si>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</si>
  <si>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</si>
  <si>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</si>
  <si>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</si>
  <si>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</si>
  <si>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</si>
  <si>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</si>
  <si>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</si>
  <si>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</si>
  <si>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</si>
  <si>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</si>
  <si>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97916</t>
  </si>
  <si>
    <t>TXKM</t>
  </si>
  <si>
    <t>97917</t>
  </si>
  <si>
    <t>97918</t>
  </si>
  <si>
    <t>97919</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</si>
  <si>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</si>
  <si>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</si>
  <si>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</si>
  <si>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</si>
  <si>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</si>
  <si>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</si>
  <si>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</si>
  <si>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</si>
  <si>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</si>
  <si>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</si>
  <si>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</si>
  <si>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</si>
  <si>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</si>
  <si>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</si>
  <si>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</si>
  <si>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</si>
  <si>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</si>
  <si>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</si>
  <si>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</si>
  <si>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</si>
  <si>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</si>
  <si>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</si>
  <si>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</si>
  <si>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</si>
  <si>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</si>
  <si>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</si>
  <si>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</si>
  <si>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</si>
  <si>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</si>
  <si>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</si>
  <si>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</si>
  <si>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</si>
  <si>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</si>
  <si>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</si>
  <si>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</si>
  <si>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</si>
  <si>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</si>
  <si>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</si>
  <si>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</si>
  <si>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</si>
  <si>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</si>
  <si>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</si>
  <si>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</si>
  <si>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</si>
  <si>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</si>
  <si>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</si>
  <si>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</si>
  <si>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</si>
  <si>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</si>
  <si>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</si>
  <si>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</si>
  <si>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</si>
  <si>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</si>
  <si>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</si>
  <si>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</si>
  <si>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</si>
  <si>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</si>
  <si>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</si>
  <si>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</si>
  <si>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</si>
  <si>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</si>
  <si>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</si>
  <si>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</si>
  <si>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</si>
  <si>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</si>
  <si>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</si>
  <si>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</si>
  <si>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</si>
  <si>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</si>
  <si>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</si>
  <si>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</si>
  <si>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</si>
  <si>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</si>
  <si>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</si>
  <si>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</si>
  <si>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</si>
  <si>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</si>
  <si>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</si>
  <si>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</si>
  <si>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</si>
  <si>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</si>
  <si>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</si>
  <si>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</si>
  <si>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</si>
  <si>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</si>
  <si>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</si>
  <si>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</si>
  <si>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</si>
  <si>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</si>
  <si>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</si>
  <si>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</si>
  <si>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</si>
  <si>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</si>
  <si>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</si>
  <si>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</si>
  <si>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</si>
  <si>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</si>
  <si>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</si>
  <si>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</si>
  <si>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</si>
  <si>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</si>
  <si>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</si>
  <si>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</si>
  <si>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</si>
  <si>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</si>
  <si>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</si>
  <si>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</si>
  <si>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</si>
  <si>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</si>
  <si>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</si>
  <si>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</si>
  <si>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</si>
  <si>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</si>
  <si>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</si>
  <si>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</si>
  <si>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</si>
  <si>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</si>
  <si>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</si>
  <si>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</si>
  <si>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</si>
  <si>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</si>
  <si>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</si>
  <si>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</si>
  <si>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</si>
  <si>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</si>
  <si>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</si>
  <si>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</si>
  <si>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</si>
  <si>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</si>
  <si>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</si>
  <si>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</si>
  <si>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</si>
  <si>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</si>
  <si>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</si>
  <si>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</si>
  <si>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</si>
  <si>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</si>
  <si>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</si>
  <si>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</si>
  <si>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</si>
  <si>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</si>
  <si>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</si>
  <si>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</si>
  <si>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</si>
  <si>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96373</t>
  </si>
  <si>
    <t>INSTALAÇÃO DE REFORÇO METÁLICO EM PAREDE DRYWALL. AF_06/2017</t>
  </si>
  <si>
    <t>96374</t>
  </si>
  <si>
    <t>INSTALAÇÃO DE REFORÇO DE MADEIRA EM PAREDE DRYWALL. AF_06/2017</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</si>
  <si>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</si>
  <si>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</si>
  <si>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</si>
  <si>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</si>
  <si>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</si>
  <si>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</si>
  <si>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</si>
  <si>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96390</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</si>
  <si>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</si>
  <si>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</si>
  <si>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</si>
  <si>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</si>
  <si>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</si>
  <si>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</si>
  <si>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</si>
  <si>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</si>
  <si>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</si>
  <si>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</si>
  <si>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</si>
  <si>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96400</t>
  </si>
  <si>
    <t>EXECUÇÃO E COMPACTAÇÃO DE BASE E OU SUB BASE PARA PAVIMENTAÇÃO DE MACADAME SECO - EXCLUSIVE CARGA E TRANSPORTE. AF_11/2019</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</si>
  <si>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</si>
  <si>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</si>
  <si>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</si>
  <si>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</si>
  <si>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</si>
  <si>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</si>
  <si>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</si>
  <si>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</si>
  <si>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</si>
  <si>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</si>
  <si>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</si>
  <si>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</si>
  <si>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</si>
  <si>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</si>
  <si>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</si>
  <si>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</si>
  <si>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</si>
  <si>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</si>
  <si>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</si>
  <si>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</si>
  <si>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</si>
  <si>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</si>
  <si>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</si>
  <si>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</si>
  <si>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</si>
  <si>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</si>
  <si>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</si>
  <si>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</si>
  <si>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</si>
  <si>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</si>
  <si>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</si>
  <si>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</si>
  <si>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</si>
  <si>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</si>
  <si>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</si>
  <si>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</si>
  <si>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</si>
  <si>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</si>
  <si>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</si>
  <si>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</si>
  <si>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</si>
  <si>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</si>
  <si>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</si>
  <si>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</si>
  <si>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</si>
  <si>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</si>
  <si>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</si>
  <si>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</si>
  <si>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</si>
  <si>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</si>
  <si>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</si>
  <si>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</si>
  <si>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</si>
  <si>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</si>
  <si>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</si>
  <si>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</si>
  <si>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</si>
  <si>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</si>
  <si>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</si>
  <si>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</si>
  <si>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</si>
  <si>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</si>
  <si>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</si>
  <si>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</si>
  <si>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</si>
  <si>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</si>
  <si>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</si>
  <si>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</si>
  <si>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</si>
  <si>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</si>
  <si>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</si>
  <si>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</si>
  <si>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</si>
  <si>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</si>
  <si>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</si>
  <si>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</si>
  <si>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</si>
  <si>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</si>
  <si>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</si>
  <si>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</si>
  <si>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</si>
  <si>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</si>
  <si>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</si>
  <si>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</si>
  <si>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</si>
  <si>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</si>
  <si>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</si>
  <si>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</si>
  <si>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</si>
  <si>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</si>
  <si>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</si>
  <si>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</si>
  <si>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</si>
  <si>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</si>
  <si>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</si>
  <si>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</si>
  <si>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</si>
  <si>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</si>
  <si>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</si>
  <si>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</si>
  <si>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</si>
  <si>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</si>
  <si>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</si>
  <si>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</si>
  <si>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</si>
  <si>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</si>
  <si>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</si>
  <si>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</si>
  <si>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</si>
  <si>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</si>
  <si>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</si>
  <si>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</si>
  <si>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</si>
  <si>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</si>
  <si>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</si>
  <si>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</si>
  <si>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</si>
  <si>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</si>
  <si>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</si>
  <si>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</si>
  <si>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</si>
  <si>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</si>
  <si>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</si>
  <si>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</si>
  <si>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</si>
  <si>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</si>
  <si>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</si>
  <si>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</si>
  <si>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</si>
  <si>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</si>
  <si>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</si>
  <si>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</si>
  <si>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</si>
  <si>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</si>
  <si>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</si>
  <si>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</si>
  <si>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</si>
  <si>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</si>
  <si>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</si>
  <si>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</si>
  <si>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</si>
  <si>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</si>
  <si>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</si>
  <si>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</si>
  <si>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</si>
  <si>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</si>
  <si>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</si>
  <si>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</si>
  <si>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</si>
  <si>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</si>
  <si>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</si>
  <si>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</si>
  <si>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</si>
  <si>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</si>
  <si>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</si>
  <si>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</si>
  <si>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</si>
  <si>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</si>
  <si>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</si>
  <si>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</si>
  <si>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</si>
  <si>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</si>
  <si>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</si>
  <si>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</si>
  <si>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</si>
  <si>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</si>
  <si>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</si>
  <si>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</si>
  <si>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</si>
  <si>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</si>
  <si>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</si>
  <si>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</si>
  <si>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</si>
  <si>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</si>
  <si>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</si>
  <si>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</si>
  <si>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</si>
  <si>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</si>
  <si>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100717</t>
  </si>
  <si>
    <t>LIXAMENTO MANUAL EM SUPERFÍCIES METÁLICAS EM OBRA. AF_01/2020</t>
  </si>
  <si>
    <t>100718</t>
  </si>
  <si>
    <t>COLOCAÇÃO DE FITA PROTETORA PARA PINTURA. AF_01/2020</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</si>
  <si>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</si>
  <si>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</si>
  <si>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</si>
  <si>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</si>
  <si>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</si>
  <si>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</si>
  <si>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</si>
  <si>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</si>
  <si>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</si>
  <si>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</si>
  <si>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</si>
  <si>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</si>
  <si>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</si>
  <si>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</si>
  <si>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</si>
  <si>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</si>
  <si>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</si>
  <si>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</si>
  <si>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</si>
  <si>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</si>
  <si>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</si>
  <si>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</si>
  <si>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</si>
  <si>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</si>
  <si>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</si>
  <si>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</si>
  <si>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</si>
  <si>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</si>
  <si>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</si>
  <si>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</si>
  <si>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</si>
  <si>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</si>
  <si>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</si>
  <si>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</si>
  <si>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</si>
  <si>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</si>
  <si>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</si>
  <si>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</si>
  <si>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</si>
  <si>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</si>
  <si>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</si>
  <si>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</si>
  <si>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</si>
  <si>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</si>
  <si>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</si>
  <si>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</si>
  <si>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</si>
  <si>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</si>
  <si>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</si>
  <si>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</si>
  <si>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</si>
  <si>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</si>
  <si>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</si>
  <si>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</si>
  <si>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</si>
  <si>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</si>
  <si>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</si>
  <si>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</si>
  <si>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</si>
  <si>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</si>
  <si>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</si>
  <si>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</si>
  <si>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</si>
  <si>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</si>
  <si>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</si>
  <si>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</si>
  <si>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</si>
  <si>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</si>
  <si>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</si>
  <si>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</si>
  <si>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</si>
  <si>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</si>
  <si>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</si>
  <si>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</si>
  <si>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</si>
  <si>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</si>
  <si>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</si>
  <si>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</si>
  <si>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</si>
  <si>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</si>
  <si>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</si>
  <si>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</si>
  <si>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</si>
  <si>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</si>
  <si>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</si>
  <si>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</si>
  <si>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98671</t>
  </si>
  <si>
    <t>98672</t>
  </si>
  <si>
    <t>98680</t>
  </si>
  <si>
    <t>98681</t>
  </si>
  <si>
    <t>98682</t>
  </si>
  <si>
    <t>98685</t>
  </si>
  <si>
    <t>98686</t>
  </si>
  <si>
    <t>98688</t>
  </si>
  <si>
    <t>98689</t>
  </si>
  <si>
    <t>98695</t>
  </si>
  <si>
    <t>98697</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</si>
  <si>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</si>
  <si>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</si>
  <si>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</si>
  <si>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</si>
  <si>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</si>
  <si>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</si>
  <si>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</si>
  <si>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</si>
  <si>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</si>
  <si>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</si>
  <si>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</si>
  <si>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</si>
  <si>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</si>
  <si>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</si>
  <si>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</si>
  <si>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</si>
  <si>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</si>
  <si>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</si>
  <si>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</si>
  <si>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</si>
  <si>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</si>
  <si>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</si>
  <si>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</si>
  <si>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</si>
  <si>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</si>
  <si>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</si>
  <si>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</si>
  <si>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</si>
  <si>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87620</t>
  </si>
  <si>
    <t>87622</t>
  </si>
  <si>
    <t>87623</t>
  </si>
  <si>
    <t>87624</t>
  </si>
  <si>
    <t>87632</t>
  </si>
  <si>
    <t>87633</t>
  </si>
  <si>
    <t>87634</t>
  </si>
  <si>
    <t>87642</t>
  </si>
  <si>
    <t>87643</t>
  </si>
  <si>
    <t>87644</t>
  </si>
  <si>
    <t>87680</t>
  </si>
  <si>
    <t>87682</t>
  </si>
  <si>
    <t>87683</t>
  </si>
  <si>
    <t>87684</t>
  </si>
  <si>
    <t>87690</t>
  </si>
  <si>
    <t>87692</t>
  </si>
  <si>
    <t>87693</t>
  </si>
  <si>
    <t>87694</t>
  </si>
  <si>
    <t>87700</t>
  </si>
  <si>
    <t>87702</t>
  </si>
  <si>
    <t>87703</t>
  </si>
  <si>
    <t>87704</t>
  </si>
  <si>
    <t>87735</t>
  </si>
  <si>
    <t>87737</t>
  </si>
  <si>
    <t>87738</t>
  </si>
  <si>
    <t>87739</t>
  </si>
  <si>
    <t>87747</t>
  </si>
  <si>
    <t>87748</t>
  </si>
  <si>
    <t>87749</t>
  </si>
  <si>
    <t>87757</t>
  </si>
  <si>
    <t>87758</t>
  </si>
  <si>
    <t>87759</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</si>
  <si>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</si>
  <si>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</si>
  <si>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</si>
  <si>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</si>
  <si>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</si>
  <si>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</si>
  <si>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</si>
  <si>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</si>
  <si>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</si>
  <si>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</si>
  <si>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</si>
  <si>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</si>
  <si>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</si>
  <si>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</si>
  <si>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</si>
  <si>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</si>
  <si>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</si>
  <si>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</si>
  <si>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</si>
  <si>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</si>
  <si>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</si>
  <si>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</si>
  <si>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</si>
  <si>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</si>
  <si>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94779</t>
  </si>
  <si>
    <t>(COMPOSIÇÃO REPRESENTATIVA) DO SERVIÇO DE CONTRAPISO EM ARGAMASSA TRAÇO 1:4 (CIM E AREIA), EM BETONEIRA 400 L, ESPESSURA 3 CM ÁREAS SECAS E 3 CM ÁREAS MOLHADAS, PARA EDIFICAÇÃO HABITACIONAL MULTIFAMILIAR (PRÉDIO). AF_11/2014</t>
  </si>
  <si>
    <t>94782</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</si>
  <si>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</si>
  <si>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</si>
  <si>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</si>
  <si>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</si>
  <si>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</si>
  <si>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</si>
  <si>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</si>
  <si>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</si>
  <si>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</si>
  <si>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</si>
  <si>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87878</t>
  </si>
  <si>
    <t>CHAPISCO APLICADO EM ALVENARIAS E ESTRUTURAS DE CONCRETO INTERNAS, COM COLHER DE PEDREIRO.  ARGAMASSA TRAÇO 1:3 COM PREPARO MANUAL.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</si>
  <si>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</si>
  <si>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</si>
  <si>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</si>
  <si>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</si>
  <si>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</si>
  <si>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</si>
  <si>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</si>
  <si>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</si>
  <si>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</si>
  <si>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</si>
  <si>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</si>
  <si>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</si>
  <si>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</si>
  <si>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</si>
  <si>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</si>
  <si>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</si>
  <si>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</si>
  <si>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</si>
  <si>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</si>
  <si>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</si>
  <si>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</si>
  <si>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</si>
  <si>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</si>
  <si>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</si>
  <si>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</si>
  <si>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</si>
  <si>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</si>
  <si>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</si>
  <si>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</si>
  <si>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</si>
  <si>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</si>
  <si>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</si>
  <si>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</si>
  <si>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</si>
  <si>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</si>
  <si>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</si>
  <si>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</si>
  <si>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</si>
  <si>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</si>
  <si>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</si>
  <si>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</si>
  <si>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</si>
  <si>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</si>
  <si>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</si>
  <si>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</si>
  <si>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</si>
  <si>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</si>
  <si>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</si>
  <si>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</si>
  <si>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</si>
  <si>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</si>
  <si>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</si>
  <si>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</si>
  <si>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</si>
  <si>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</si>
  <si>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</si>
  <si>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</si>
  <si>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</si>
  <si>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</si>
  <si>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</si>
  <si>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</si>
  <si>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</si>
  <si>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</si>
  <si>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</si>
  <si>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</si>
  <si>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</si>
  <si>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</si>
  <si>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</si>
  <si>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</si>
  <si>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</si>
  <si>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</si>
  <si>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</si>
  <si>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</si>
  <si>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</si>
  <si>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</si>
  <si>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</si>
  <si>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</si>
  <si>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</si>
  <si>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</si>
  <si>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</si>
  <si>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</si>
  <si>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</si>
  <si>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</si>
  <si>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</si>
  <si>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</si>
  <si>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</si>
  <si>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</si>
  <si>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</si>
  <si>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</si>
  <si>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</si>
  <si>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</si>
  <si>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</si>
  <si>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</si>
  <si>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</si>
  <si>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</si>
  <si>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</si>
  <si>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</si>
  <si>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</si>
  <si>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87528</t>
  </si>
  <si>
    <t>EMBOÇO, PARA RECEBIMENTO DE CERÂMICA, EM ARGAMASSA TRAÇO 1:2:8, PREPARO MANUAL, APLICADO MANUALMENTE EM FACES INTERNAS DE PAREDES, PARA AMBIENTE COM ÁREA MENOR QUE 5M2, ESPESSURA DE 20MM, COM EXECUÇÃO DE TALISCAS. AF_06/2014</t>
  </si>
  <si>
    <t>87530</t>
  </si>
  <si>
    <t>MASSA ÚNICA, PARA RECEBIMENTO DE PINTURA, EM ARGAMASSA TRAÇO 1:2:8, PREPARO MANUAL, APLICADA MANUALMENTE EM FACES INTERNAS DE PAREDES,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</si>
  <si>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</si>
  <si>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</si>
  <si>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</si>
  <si>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</si>
  <si>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</si>
  <si>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</si>
  <si>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</si>
  <si>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</si>
  <si>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</si>
  <si>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</si>
  <si>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</si>
  <si>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</si>
  <si>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</si>
  <si>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</si>
  <si>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</si>
  <si>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</si>
  <si>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</si>
  <si>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</si>
  <si>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</si>
  <si>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</si>
  <si>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</si>
  <si>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</si>
  <si>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</si>
  <si>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</si>
  <si>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</si>
  <si>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</si>
  <si>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</si>
  <si>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</si>
  <si>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</si>
  <si>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</si>
  <si>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</si>
  <si>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</si>
  <si>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</si>
  <si>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</si>
  <si>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</si>
  <si>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</si>
  <si>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</si>
  <si>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</si>
  <si>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</si>
  <si>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</si>
  <si>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</si>
  <si>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</si>
  <si>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</si>
  <si>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</si>
  <si>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</si>
  <si>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</si>
  <si>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</si>
  <si>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</si>
  <si>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</si>
  <si>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</si>
  <si>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</si>
  <si>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</si>
  <si>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</si>
  <si>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</si>
  <si>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</si>
  <si>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</si>
  <si>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</si>
  <si>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</si>
  <si>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</si>
  <si>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</si>
  <si>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</si>
  <si>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</si>
  <si>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</si>
  <si>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</si>
  <si>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</si>
  <si>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</si>
  <si>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</si>
  <si>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</si>
  <si>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</si>
  <si>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</si>
  <si>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</si>
  <si>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</si>
  <si>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</si>
  <si>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</si>
  <si>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</si>
  <si>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</si>
  <si>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</si>
  <si>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</si>
  <si>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</si>
  <si>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</si>
  <si>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</si>
  <si>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</si>
  <si>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</si>
  <si>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</si>
  <si>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</si>
  <si>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</si>
  <si>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</si>
  <si>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</si>
  <si>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</si>
  <si>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</si>
  <si>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</si>
  <si>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</si>
  <si>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</si>
  <si>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</si>
  <si>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</si>
  <si>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</si>
  <si>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</si>
  <si>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</si>
  <si>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</si>
  <si>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</si>
  <si>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</si>
  <si>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</si>
  <si>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</si>
  <si>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</si>
  <si>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</si>
  <si>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</si>
  <si>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</si>
  <si>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</si>
  <si>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</si>
  <si>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</si>
  <si>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</si>
  <si>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</si>
  <si>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</si>
  <si>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</si>
  <si>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</si>
  <si>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</si>
  <si>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</si>
  <si>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</si>
  <si>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</si>
  <si>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</si>
  <si>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</si>
  <si>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</si>
  <si>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</si>
  <si>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</si>
  <si>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</si>
  <si>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</si>
  <si>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</si>
  <si>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</si>
  <si>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</si>
  <si>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</si>
  <si>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</si>
  <si>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</si>
  <si>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</si>
  <si>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</si>
  <si>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</si>
  <si>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</si>
  <si>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</si>
  <si>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</si>
  <si>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</si>
  <si>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</si>
  <si>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</si>
  <si>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</si>
  <si>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</si>
  <si>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</si>
  <si>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</si>
  <si>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</si>
  <si>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</si>
  <si>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</si>
  <si>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</si>
  <si>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</si>
  <si>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</si>
  <si>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</si>
  <si>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</si>
  <si>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</si>
  <si>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</si>
  <si>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</si>
  <si>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</si>
  <si>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</si>
  <si>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</si>
  <si>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</si>
  <si>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</si>
  <si>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</si>
  <si>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</si>
  <si>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</si>
  <si>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</si>
  <si>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</si>
  <si>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</si>
  <si>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</si>
  <si>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</si>
  <si>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</si>
  <si>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</si>
  <si>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</si>
  <si>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</si>
  <si>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</si>
  <si>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</si>
  <si>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</si>
  <si>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</si>
  <si>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</si>
  <si>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</si>
  <si>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</si>
  <si>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</si>
  <si>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</si>
  <si>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</si>
  <si>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</si>
  <si>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</si>
  <si>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</si>
  <si>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</si>
  <si>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</si>
  <si>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</si>
  <si>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</si>
  <si>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</si>
  <si>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</si>
  <si>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</si>
  <si>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</si>
  <si>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</si>
  <si>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</si>
  <si>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</si>
  <si>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</si>
  <si>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</si>
  <si>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</si>
  <si>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</si>
  <si>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</si>
  <si>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</si>
  <si>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</si>
  <si>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</si>
  <si>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</si>
  <si>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</si>
  <si>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</si>
  <si>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</si>
  <si>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</si>
  <si>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</si>
  <si>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</si>
  <si>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</si>
  <si>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</si>
  <si>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</si>
  <si>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</si>
  <si>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</si>
  <si>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</si>
  <si>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</si>
  <si>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</si>
  <si>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</si>
  <si>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</si>
  <si>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</si>
  <si>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</si>
  <si>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</si>
  <si>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</si>
  <si>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</si>
  <si>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</si>
  <si>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</si>
  <si>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</si>
  <si>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</si>
  <si>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</si>
  <si>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</si>
  <si>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</si>
  <si>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</si>
  <si>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</si>
  <si>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</si>
  <si>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</si>
  <si>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</si>
  <si>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</si>
  <si>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</si>
  <si>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</si>
  <si>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</si>
  <si>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</si>
  <si>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</si>
  <si>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</si>
  <si>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</si>
  <si>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</si>
  <si>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</si>
  <si>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</si>
  <si>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</si>
  <si>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</si>
  <si>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</si>
  <si>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</si>
  <si>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</si>
  <si>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</si>
  <si>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</si>
  <si>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</si>
  <si>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</si>
  <si>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</si>
  <si>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</si>
  <si>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</si>
  <si>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</si>
  <si>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</si>
  <si>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</si>
  <si>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</si>
  <si>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</si>
  <si>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</si>
  <si>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</si>
  <si>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</si>
  <si>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</si>
  <si>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</si>
  <si>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</si>
  <si>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</si>
  <si>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</si>
  <si>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</si>
  <si>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</si>
  <si>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</si>
  <si>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</si>
  <si>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</si>
  <si>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</si>
  <si>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</si>
  <si>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</si>
  <si>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</si>
  <si>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</si>
  <si>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</si>
  <si>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</si>
  <si>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</si>
  <si>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</si>
  <si>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</si>
  <si>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</si>
  <si>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</si>
  <si>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</si>
  <si>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</si>
  <si>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</si>
  <si>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</si>
  <si>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87299</t>
  </si>
  <si>
    <t>ARGAMASSA TRAÇO 1:3 (EM VOLUME DE CIMENTO E AREIA MÉDIA ÚMIDA) PARA CONTRAPISO, PREPARO MECÂNICO COM BETONEIRA 600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</si>
  <si>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</si>
  <si>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</si>
  <si>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</si>
  <si>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</si>
  <si>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</si>
  <si>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</si>
  <si>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</si>
  <si>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</si>
  <si>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</si>
  <si>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</si>
  <si>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</si>
  <si>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</si>
  <si>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</si>
  <si>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</si>
  <si>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87314</t>
  </si>
  <si>
    <t>ARGAMASSA TRAÇO 1:3 (EM VOLUME DE CIMENTO E AREIA GROSSA ÚMIDA) PARA CHAPISCO CONVENCIONAL, PREPARO MECÂNICO COM BETONEIRA 600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</si>
  <si>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</si>
  <si>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</si>
  <si>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</si>
  <si>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</si>
  <si>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</si>
  <si>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</si>
  <si>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</si>
  <si>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</si>
  <si>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</si>
  <si>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</si>
  <si>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</si>
  <si>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</si>
  <si>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</si>
  <si>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</si>
  <si>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</si>
  <si>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</si>
  <si>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</si>
  <si>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</si>
  <si>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</si>
  <si>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</si>
  <si>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</si>
  <si>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</si>
  <si>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</si>
  <si>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</si>
  <si>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</si>
  <si>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</si>
  <si>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</si>
  <si>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</si>
  <si>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</si>
  <si>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</si>
  <si>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</si>
  <si>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</si>
  <si>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</si>
  <si>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</si>
  <si>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</si>
  <si>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</si>
  <si>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</si>
  <si>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</si>
  <si>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</si>
  <si>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</si>
  <si>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</si>
  <si>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</si>
  <si>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</si>
  <si>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</si>
  <si>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</si>
  <si>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</si>
  <si>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</si>
  <si>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</si>
  <si>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</si>
  <si>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</si>
  <si>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</si>
  <si>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</si>
  <si>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</si>
  <si>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</si>
  <si>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</si>
  <si>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</si>
  <si>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</si>
  <si>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</si>
  <si>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</si>
  <si>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</si>
  <si>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</si>
  <si>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</si>
  <si>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</si>
  <si>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</si>
  <si>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</si>
  <si>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</si>
  <si>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</si>
  <si>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</si>
  <si>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</si>
  <si>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</si>
  <si>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</si>
  <si>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</si>
  <si>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</si>
  <si>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</si>
  <si>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</si>
  <si>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</si>
  <si>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</si>
  <si>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</si>
  <si>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</si>
  <si>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</si>
  <si>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</si>
  <si>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</si>
  <si>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</si>
  <si>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</si>
  <si>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</si>
  <si>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</si>
  <si>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</si>
  <si>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</si>
  <si>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</si>
  <si>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</si>
  <si>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</si>
  <si>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</si>
  <si>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</si>
  <si>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</si>
  <si>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</si>
  <si>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</si>
  <si>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</si>
  <si>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</si>
  <si>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</si>
  <si>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</si>
  <si>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</si>
  <si>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</si>
  <si>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</si>
  <si>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</si>
  <si>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</si>
  <si>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</si>
  <si>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</si>
  <si>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</si>
  <si>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</si>
  <si>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</si>
  <si>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</si>
  <si>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</si>
  <si>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</si>
  <si>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</si>
  <si>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</si>
  <si>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</si>
  <si>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</si>
  <si>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</si>
  <si>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</si>
  <si>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</si>
  <si>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</si>
  <si>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</si>
  <si>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</si>
  <si>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</si>
  <si>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</si>
  <si>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</si>
  <si>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</si>
  <si>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</si>
  <si>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</si>
  <si>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</si>
  <si>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</si>
  <si>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</si>
  <si>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87405</t>
  </si>
  <si>
    <t>ARGAMASSA PARA REVESTIMENTO DECORATIVO MONOCAMADA (MONOCAPA), MISTURA E PROJEÇÃO DE 2 M3/H DE ARGAMASSA. AF_06/2014</t>
  </si>
  <si>
    <t>87408</t>
  </si>
  <si>
    <t>ARGAMASSA INDUSTRIALIZADA PARA REVESTIMENTOS, MISTURA E PROJEÇÃO DE 2 M³/H DE ARGAMASSA. AF_06/2014</t>
  </si>
  <si>
    <t>88630</t>
  </si>
  <si>
    <t>ARGAMASSA TRAÇO 1:4 (CIMENTO E AREIA MÉDIA), PREPARO MECÂNICO COM BETONEIRA 400 L. AF_08/2014</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</si>
  <si>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</si>
  <si>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</si>
  <si>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</si>
  <si>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</si>
  <si>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</si>
  <si>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</si>
  <si>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</si>
  <si>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</si>
  <si>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</si>
  <si>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</si>
  <si>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</si>
  <si>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</si>
  <si>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</si>
  <si>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</si>
  <si>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</si>
  <si>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</si>
  <si>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</si>
  <si>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</si>
  <si>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</si>
  <si>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</si>
  <si>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</si>
  <si>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</si>
  <si>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</si>
  <si>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</si>
  <si>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</si>
  <si>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</si>
  <si>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</si>
  <si>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</si>
  <si>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</si>
  <si>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</si>
  <si>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</si>
  <si>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</si>
  <si>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</si>
  <si>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</si>
  <si>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</si>
  <si>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</si>
  <si>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</si>
  <si>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</si>
  <si>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</si>
  <si>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</si>
  <si>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</si>
  <si>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</si>
  <si>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</si>
  <si>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</si>
  <si>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</si>
  <si>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</si>
  <si>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</si>
  <si>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</si>
  <si>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</si>
  <si>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</si>
  <si>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</si>
  <si>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</si>
  <si>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</si>
  <si>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</si>
  <si>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</si>
  <si>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</si>
  <si>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</si>
  <si>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</si>
  <si>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</si>
  <si>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</si>
  <si>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</si>
  <si>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</si>
  <si>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</si>
  <si>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</si>
  <si>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</si>
  <si>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</si>
  <si>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</si>
  <si>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</si>
  <si>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</si>
  <si>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</si>
  <si>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</si>
  <si>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</si>
  <si>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</si>
  <si>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</si>
  <si>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</si>
  <si>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</si>
  <si>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</si>
  <si>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</si>
  <si>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</si>
  <si>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</si>
  <si>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</si>
  <si>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</si>
  <si>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</si>
  <si>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</si>
  <si>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</si>
  <si>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</si>
  <si>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</si>
  <si>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</si>
  <si>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</si>
  <si>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</si>
  <si>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</si>
  <si>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</si>
  <si>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</si>
  <si>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</si>
  <si>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</si>
  <si>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</si>
  <si>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</si>
  <si>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</si>
  <si>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</si>
  <si>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</si>
  <si>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</si>
  <si>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</si>
  <si>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</si>
  <si>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</si>
  <si>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</si>
  <si>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</si>
  <si>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</si>
  <si>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</si>
  <si>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</si>
  <si>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</si>
  <si>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</si>
  <si>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</si>
  <si>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</si>
  <si>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</si>
  <si>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</si>
  <si>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</si>
  <si>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</si>
  <si>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</si>
  <si>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</si>
  <si>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</si>
  <si>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</si>
  <si>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</si>
  <si>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</si>
  <si>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</si>
  <si>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</si>
  <si>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</si>
  <si>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</si>
  <si>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</si>
  <si>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</si>
  <si>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</si>
  <si>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</si>
  <si>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</si>
  <si>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</si>
  <si>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</si>
  <si>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</si>
  <si>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</si>
  <si>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</si>
  <si>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</si>
  <si>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</si>
  <si>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</si>
  <si>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</si>
  <si>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</si>
  <si>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</si>
  <si>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</si>
  <si>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</si>
  <si>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</si>
  <si>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</si>
  <si>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</si>
  <si>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</si>
  <si>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</si>
  <si>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</si>
  <si>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</si>
  <si>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</si>
  <si>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</si>
  <si>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</si>
  <si>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</si>
  <si>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</si>
  <si>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</si>
  <si>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</si>
  <si>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</si>
  <si>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</si>
  <si>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</si>
  <si>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</si>
  <si>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</si>
  <si>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</si>
  <si>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</si>
  <si>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</si>
  <si>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</si>
  <si>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</si>
  <si>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</si>
  <si>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</si>
  <si>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</si>
  <si>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</si>
  <si>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</si>
  <si>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</si>
  <si>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</si>
  <si>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</si>
  <si>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</si>
  <si>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</si>
  <si>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</si>
  <si>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</si>
  <si>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</si>
  <si>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</si>
  <si>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</si>
  <si>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</si>
  <si>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</si>
  <si>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</si>
  <si>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</si>
  <si>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</si>
  <si>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</si>
  <si>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</si>
  <si>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</si>
  <si>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</si>
  <si>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</si>
  <si>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</si>
  <si>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</si>
  <si>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</si>
  <si>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</si>
  <si>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</si>
  <si>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</si>
  <si>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</si>
  <si>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</si>
  <si>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</si>
  <si>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</si>
  <si>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</si>
  <si>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</si>
  <si>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</si>
  <si>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</si>
  <si>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</si>
  <si>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</si>
  <si>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</si>
  <si>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</si>
  <si>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</si>
  <si>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</si>
  <si>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</si>
  <si>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</si>
  <si>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</si>
  <si>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</si>
  <si>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</si>
  <si>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</si>
  <si>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</si>
  <si>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</si>
  <si>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</si>
  <si>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</si>
  <si>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</si>
  <si>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</si>
  <si>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</si>
  <si>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</si>
  <si>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</si>
  <si>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</si>
  <si>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</si>
  <si>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</si>
  <si>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</si>
  <si>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</si>
  <si>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</si>
  <si>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</si>
  <si>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</si>
  <si>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</si>
  <si>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</si>
  <si>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</si>
  <si>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</si>
  <si>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</si>
  <si>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</si>
  <si>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</si>
  <si>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</si>
  <si>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</si>
  <si>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</si>
  <si>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</si>
  <si>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</si>
  <si>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</si>
  <si>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</si>
  <si>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</si>
  <si>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</si>
  <si>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</si>
  <si>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</si>
  <si>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</si>
  <si>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</si>
  <si>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</si>
  <si>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</si>
  <si>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</si>
  <si>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</si>
  <si>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</si>
  <si>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</si>
  <si>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</si>
  <si>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</si>
  <si>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</si>
  <si>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</si>
  <si>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</si>
  <si>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</si>
  <si>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</si>
  <si>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</si>
  <si>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</si>
  <si>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</si>
  <si>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</si>
  <si>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</si>
  <si>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</si>
  <si>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</si>
  <si>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</si>
  <si>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</si>
  <si>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</si>
  <si>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</si>
  <si>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</si>
  <si>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</si>
  <si>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</si>
  <si>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</si>
  <si>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</si>
  <si>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</si>
  <si>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</si>
  <si>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</si>
  <si>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</si>
  <si>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</si>
  <si>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</si>
  <si>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</si>
  <si>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</si>
  <si>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</si>
  <si>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</si>
  <si>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</si>
  <si>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</si>
  <si>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</si>
  <si>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COLOCAÇÃO DE TELA EM ANDAIME FACHADEIRO.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</si>
  <si>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</si>
  <si>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</si>
  <si>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</si>
  <si>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</si>
  <si>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</si>
  <si>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</si>
  <si>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</si>
  <si>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</si>
  <si>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</si>
  <si>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</si>
  <si>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</si>
  <si>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</si>
  <si>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</si>
  <si>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</si>
  <si>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</si>
  <si>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</si>
  <si>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</si>
  <si>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</si>
  <si>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</si>
  <si>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</si>
  <si>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</si>
  <si>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</si>
  <si>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</si>
  <si>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</si>
  <si>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</si>
  <si>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</si>
  <si>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</si>
  <si>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</si>
  <si>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</si>
  <si>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</si>
  <si>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</si>
  <si>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</si>
  <si>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</si>
  <si>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</si>
  <si>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</si>
  <si>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</si>
  <si>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</si>
  <si>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</si>
  <si>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</si>
  <si>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</si>
  <si>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</si>
  <si>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</si>
  <si>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</si>
  <si>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</si>
  <si>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</si>
  <si>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</si>
  <si>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</si>
  <si>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</si>
  <si>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</si>
  <si>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</si>
  <si>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</si>
  <si>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</si>
  <si>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</si>
  <si>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</si>
  <si>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</si>
  <si>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</si>
  <si>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</si>
  <si>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</si>
  <si>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</si>
  <si>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</si>
  <si>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</si>
  <si>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</si>
  <si>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</si>
  <si>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</si>
  <si>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</si>
  <si>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</si>
  <si>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</si>
  <si>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</si>
  <si>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</si>
  <si>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</si>
  <si>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</si>
  <si>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</si>
  <si>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</si>
  <si>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</si>
  <si>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</si>
  <si>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</si>
  <si>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</si>
  <si>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</si>
  <si>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</si>
  <si>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</si>
  <si>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</si>
  <si>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</si>
  <si>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</si>
  <si>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</si>
  <si>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</si>
  <si>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</si>
  <si>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</si>
  <si>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</si>
  <si>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</si>
  <si>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</si>
  <si>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</si>
  <si>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</si>
  <si>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</si>
  <si>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</si>
  <si>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</si>
  <si>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</si>
  <si>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99059</t>
  </si>
  <si>
    <t>LOCACAO CONVENCIONAL DE OBRA, UTILIZANDO GABARITO DE TÁBUAS CORRIDAS PONTALETADAS A CADA 2,00M -  2 UTILIZAÇÕES. AF_10/2018</t>
  </si>
  <si>
    <t>99060</t>
  </si>
  <si>
    <t>99063</t>
  </si>
  <si>
    <t>LOCAÇÃO DE REDE DE ÁGUA OU ESGOTO. AF_10/2018</t>
  </si>
  <si>
    <t>99064</t>
  </si>
  <si>
    <t>LOCAÇÃO DE PAVIMENTAÇÃO. AF_10/2018</t>
  </si>
  <si>
    <t>93588</t>
  </si>
  <si>
    <t>93590</t>
  </si>
  <si>
    <t>93591</t>
  </si>
  <si>
    <t>93593</t>
  </si>
  <si>
    <t>93594</t>
  </si>
  <si>
    <t>93595</t>
  </si>
  <si>
    <t>93596</t>
  </si>
  <si>
    <t>93597</t>
  </si>
  <si>
    <t>93598</t>
  </si>
  <si>
    <t>93599</t>
  </si>
  <si>
    <t>95425</t>
  </si>
  <si>
    <t>95426</t>
  </si>
  <si>
    <t>95427</t>
  </si>
  <si>
    <t>95428</t>
  </si>
  <si>
    <t>95429</t>
  </si>
  <si>
    <t>95430</t>
  </si>
  <si>
    <t>95875</t>
  </si>
  <si>
    <t>95876</t>
  </si>
  <si>
    <t>95877</t>
  </si>
  <si>
    <t>95878</t>
  </si>
  <si>
    <t>95879</t>
  </si>
  <si>
    <t>95880</t>
  </si>
  <si>
    <t>97912</t>
  </si>
  <si>
    <t>97914</t>
  </si>
  <si>
    <t>97915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</si>
  <si>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</si>
  <si>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</si>
  <si>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</si>
  <si>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</si>
  <si>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</si>
  <si>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</si>
  <si>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</si>
  <si>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</si>
  <si>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</si>
  <si>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</si>
  <si>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</si>
  <si>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</si>
  <si>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</si>
  <si>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</si>
  <si>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</si>
  <si>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</si>
  <si>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</si>
  <si>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</si>
  <si>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</si>
  <si>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</si>
  <si>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</si>
  <si>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</si>
  <si>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</si>
  <si>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</si>
  <si>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</si>
  <si>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</si>
  <si>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</si>
  <si>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</si>
  <si>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</si>
  <si>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</si>
  <si>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</si>
  <si>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</si>
  <si>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</si>
  <si>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</si>
  <si>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</si>
  <si>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</si>
  <si>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</si>
  <si>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</si>
  <si>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</si>
  <si>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</si>
  <si>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</si>
  <si>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</si>
  <si>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</si>
  <si>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</si>
  <si>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</si>
  <si>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</si>
  <si>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88241</t>
  </si>
  <si>
    <t>AJUDANTE DE OPERAÇÃO EM GERAL COM ENCARGOS COMPLEMENTARES</t>
  </si>
  <si>
    <t>88249</t>
  </si>
  <si>
    <t>AUXILIAR DE LABORATÓRIO COM ENCARGOS COMPLEMENTARES</t>
  </si>
  <si>
    <t>88250</t>
  </si>
  <si>
    <t>AUXILIAR DE MECÂNICO COM ENCARGOS COMPLEMENTARES</t>
  </si>
  <si>
    <t>88255</t>
  </si>
  <si>
    <t>AUXILIAR TÉCNICO DE ENGENHARIA COM ENCARGOS COMPLEMENTARES</t>
  </si>
  <si>
    <t>88257</t>
  </si>
  <si>
    <t>BLASTER, DINAMITADOR OU CABO DE FOGO COM ENCARGOS COMPLEMENTARES</t>
  </si>
  <si>
    <t>88258</t>
  </si>
  <si>
    <t>CADASTRISTA DE REDES DE AGUA E ESGOTO COM ENCARGOS COMPLEMENTARES</t>
  </si>
  <si>
    <t>88263</t>
  </si>
  <si>
    <t>CAVOUQUEIRO OU OPERADOR PERFURATRIZ/ROMPEDOR COM ENCARGOS COMPLEMENTARES</t>
  </si>
  <si>
    <t>88265</t>
  </si>
  <si>
    <t>ELETRICISTA INDUSTRIAL COM ENCARGOS COMPLEMENTARES</t>
  </si>
  <si>
    <t>88272</t>
  </si>
  <si>
    <t>MACARIQUEIRO COM ENCARGOS COMPLEMENTARES</t>
  </si>
  <si>
    <t>88273</t>
  </si>
  <si>
    <t>MARCENEIRO COM ENCARGOS COMPLEMENTARES</t>
  </si>
  <si>
    <t>88275</t>
  </si>
  <si>
    <t>MECÃNICO DE EQUIPAMENTOS PESADOS COM ENCARGOS COMPLEMENTARES</t>
  </si>
  <si>
    <t>88285</t>
  </si>
  <si>
    <t>MOTORISTA DE VEÍCULO PESADO COM ENCARGOS COMPLEMENTARES</t>
  </si>
  <si>
    <t>88288</t>
  </si>
  <si>
    <t>NIVELADOR COM ENCARGOS COMPLEMENTARES</t>
  </si>
  <si>
    <t>88291</t>
  </si>
  <si>
    <t>OPERADOR DE BETONEIRA (CAMINHÃO) COM ENCARGOS COMPLEMENTARES</t>
  </si>
  <si>
    <t>88299</t>
  </si>
  <si>
    <t>OPERADOR DE MOTO-ESCREIPER COM ENCARGOS COMPLEMENTARES</t>
  </si>
  <si>
    <t>88308</t>
  </si>
  <si>
    <t>PASTILHEIRO COM ENCARGOS COMPLEMENTARES</t>
  </si>
  <si>
    <t>88311</t>
  </si>
  <si>
    <t>PINTOR DE LETREIROS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</si>
  <si>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</si>
  <si>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</si>
  <si>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</si>
  <si>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</si>
  <si>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</si>
  <si>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</si>
  <si>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88326</t>
  </si>
  <si>
    <t>VIGIA NOTURNO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</si>
  <si>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</si>
  <si>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</si>
  <si>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</si>
  <si>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</si>
  <si>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</si>
  <si>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</si>
  <si>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</si>
  <si>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</si>
  <si>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</si>
  <si>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</si>
  <si>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</si>
  <si>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</si>
  <si>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</si>
  <si>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</si>
  <si>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</si>
  <si>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</si>
  <si>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</si>
  <si>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</si>
  <si>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</si>
  <si>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</si>
  <si>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90777</t>
  </si>
  <si>
    <t>ENGENHEIRO CIVIL DE OBRA JUNIOR COM ENCARGOS COMPLEMENTARES</t>
  </si>
  <si>
    <t>90779</t>
  </si>
  <si>
    <t>ENGENHEIRO CIVIL DE OBRA SENIOR COM ENCARGOS COMPLEMENTARES</t>
  </si>
  <si>
    <t>90780</t>
  </si>
  <si>
    <t>MESTRE DE OBRAS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</si>
  <si>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</si>
  <si>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</si>
  <si>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</si>
  <si>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</si>
  <si>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</si>
  <si>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</si>
  <si>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</si>
  <si>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</si>
  <si>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</si>
  <si>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</si>
  <si>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</si>
  <si>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</si>
  <si>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</si>
  <si>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</si>
  <si>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</si>
  <si>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</si>
  <si>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</si>
  <si>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</si>
  <si>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</si>
  <si>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</si>
  <si>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</si>
  <si>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</si>
  <si>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</si>
  <si>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</si>
  <si>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</si>
  <si>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</si>
  <si>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100289</t>
  </si>
  <si>
    <t>VIGIA DIURNO COM ENCARGOS COMPLEMENTARES</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</si>
  <si>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</si>
  <si>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</si>
  <si>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</si>
  <si>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</si>
  <si>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</si>
  <si>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</si>
  <si>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</si>
  <si>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</si>
  <si>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</si>
  <si>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</si>
  <si>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</si>
  <si>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</si>
  <si>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</si>
  <si>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</si>
  <si>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</si>
  <si>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</si>
  <si>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</si>
  <si>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</si>
  <si>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</si>
  <si>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</si>
  <si>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100316</t>
  </si>
  <si>
    <t>100317</t>
  </si>
  <si>
    <t>COORDENADOR / GERENTE DE OBRA COM ENCARGOS COMPLEMENTARES</t>
  </si>
  <si>
    <t>100318</t>
  </si>
  <si>
    <t>100319</t>
  </si>
  <si>
    <t>100320</t>
  </si>
  <si>
    <t>100321</t>
  </si>
  <si>
    <t>100533</t>
  </si>
  <si>
    <t>TECNICO DE EDIFICACOES COM ENCARGOS COMPLEMENTARES</t>
  </si>
  <si>
    <t>100534</t>
  </si>
  <si>
    <t>5,86</t>
  </si>
  <si>
    <t>8,30</t>
  </si>
  <si>
    <t>13,49</t>
  </si>
  <si>
    <t>17,00</t>
  </si>
  <si>
    <t>5,05</t>
  </si>
  <si>
    <t>6,10</t>
  </si>
  <si>
    <t>7,18</t>
  </si>
  <si>
    <t>9,32</t>
  </si>
  <si>
    <t>16,46</t>
  </si>
  <si>
    <t>18,64</t>
  </si>
  <si>
    <t>20,95</t>
  </si>
  <si>
    <t>30,72</t>
  </si>
  <si>
    <t>30,94</t>
  </si>
  <si>
    <t>34,61</t>
  </si>
  <si>
    <t>19,01</t>
  </si>
  <si>
    <t>28,05</t>
  </si>
  <si>
    <t>21,94</t>
  </si>
  <si>
    <t>43,28</t>
  </si>
  <si>
    <t>3,95</t>
  </si>
  <si>
    <t>5,58</t>
  </si>
  <si>
    <t>6,51</t>
  </si>
  <si>
    <t>10,97</t>
  </si>
  <si>
    <t>5,13</t>
  </si>
  <si>
    <t>6,30</t>
  </si>
  <si>
    <t>8,15</t>
  </si>
  <si>
    <t>16,62</t>
  </si>
  <si>
    <t>0,89</t>
  </si>
  <si>
    <t>19,31</t>
  </si>
  <si>
    <t>27,09</t>
  </si>
  <si>
    <t>26,71</t>
  </si>
  <si>
    <t>92,02</t>
  </si>
  <si>
    <t>3,99</t>
  </si>
  <si>
    <t>7,20</t>
  </si>
  <si>
    <t>8,92</t>
  </si>
  <si>
    <t>103,50</t>
  </si>
  <si>
    <t>74,83</t>
  </si>
  <si>
    <t>8,00</t>
  </si>
  <si>
    <t>31,73</t>
  </si>
  <si>
    <t>20,65</t>
  </si>
  <si>
    <t>10,54</t>
  </si>
  <si>
    <t>14,45</t>
  </si>
  <si>
    <t>26,30</t>
  </si>
  <si>
    <t>13,39</t>
  </si>
  <si>
    <t>11,61</t>
  </si>
  <si>
    <t>16,57</t>
  </si>
  <si>
    <t>43,68</t>
  </si>
  <si>
    <t>73,85</t>
  </si>
  <si>
    <t>40,82</t>
  </si>
  <si>
    <t>6,65</t>
  </si>
  <si>
    <t>5,42</t>
  </si>
  <si>
    <t>10,60</t>
  </si>
  <si>
    <t>37,05</t>
  </si>
  <si>
    <t>16,47</t>
  </si>
  <si>
    <t>108,34</t>
  </si>
  <si>
    <t>125,60</t>
  </si>
  <si>
    <t>10,03</t>
  </si>
  <si>
    <t>8,99</t>
  </si>
  <si>
    <t>7,59</t>
  </si>
  <si>
    <t>8,13</t>
  </si>
  <si>
    <t>7,94</t>
  </si>
  <si>
    <t>21,93</t>
  </si>
  <si>
    <t>24,48</t>
  </si>
  <si>
    <t>40,92</t>
  </si>
  <si>
    <t>33,91</t>
  </si>
  <si>
    <t>14,27</t>
  </si>
  <si>
    <t>11,23</t>
  </si>
  <si>
    <t>14,30</t>
  </si>
  <si>
    <t>18,95</t>
  </si>
  <si>
    <t>7,77</t>
  </si>
  <si>
    <t>13,43</t>
  </si>
  <si>
    <t>18,03</t>
  </si>
  <si>
    <t>54,53</t>
  </si>
  <si>
    <t>118,84</t>
  </si>
  <si>
    <t>4,76</t>
  </si>
  <si>
    <t>5,50</t>
  </si>
  <si>
    <t>85,03</t>
  </si>
  <si>
    <t>13,95</t>
  </si>
  <si>
    <t>10,82</t>
  </si>
  <si>
    <t>11,69</t>
  </si>
  <si>
    <t>48,47</t>
  </si>
  <si>
    <t>36,43</t>
  </si>
  <si>
    <t>32,80</t>
  </si>
  <si>
    <t>72,53</t>
  </si>
  <si>
    <t>59,35</t>
  </si>
  <si>
    <t>50,97</t>
  </si>
  <si>
    <t>47,43</t>
  </si>
  <si>
    <t>6,72</t>
  </si>
  <si>
    <t>6,82</t>
  </si>
  <si>
    <t>11,07</t>
  </si>
  <si>
    <t>6,90</t>
  </si>
  <si>
    <t>9,72</t>
  </si>
  <si>
    <t>9,38</t>
  </si>
  <si>
    <t>8,97</t>
  </si>
  <si>
    <t>11,13</t>
  </si>
  <si>
    <t>7,78</t>
  </si>
  <si>
    <t>7,35</t>
  </si>
  <si>
    <t>6,74</t>
  </si>
  <si>
    <t>9,03</t>
  </si>
  <si>
    <t>14,90</t>
  </si>
  <si>
    <t>22,53</t>
  </si>
  <si>
    <t>26,16</t>
  </si>
  <si>
    <t>13,44</t>
  </si>
  <si>
    <t>12,37</t>
  </si>
  <si>
    <t>26,78</t>
  </si>
  <si>
    <t>33,02</t>
  </si>
  <si>
    <t>40,84</t>
  </si>
  <si>
    <t>8,87</t>
  </si>
  <si>
    <t>7,64</t>
  </si>
  <si>
    <t>15,48</t>
  </si>
  <si>
    <t>3,50</t>
  </si>
  <si>
    <t>7,13</t>
  </si>
  <si>
    <t>6,42</t>
  </si>
  <si>
    <t>12,91</t>
  </si>
  <si>
    <t>10,45</t>
  </si>
  <si>
    <t>13,06</t>
  </si>
  <si>
    <t>36,78</t>
  </si>
  <si>
    <t>20,86</t>
  </si>
  <si>
    <t>5,66</t>
  </si>
  <si>
    <t>2,47</t>
  </si>
  <si>
    <t>30,98</t>
  </si>
  <si>
    <t>7,05</t>
  </si>
  <si>
    <t>31,03</t>
  </si>
  <si>
    <t>21,33</t>
  </si>
  <si>
    <t>14,85</t>
  </si>
  <si>
    <t>25,71</t>
  </si>
  <si>
    <t>10,24</t>
  </si>
  <si>
    <t>10,69</t>
  </si>
  <si>
    <t>33,86</t>
  </si>
  <si>
    <t>30,54</t>
  </si>
  <si>
    <t>40,30</t>
  </si>
  <si>
    <t>59,76</t>
  </si>
  <si>
    <t>25,78</t>
  </si>
  <si>
    <t>15,20</t>
  </si>
  <si>
    <t>36,90</t>
  </si>
  <si>
    <t>34,16</t>
  </si>
  <si>
    <t>39,88</t>
  </si>
  <si>
    <t>47,31</t>
  </si>
  <si>
    <t>5,33</t>
  </si>
  <si>
    <t>12,64</t>
  </si>
  <si>
    <t>12,87</t>
  </si>
  <si>
    <t>5,61</t>
  </si>
  <si>
    <t>20,17</t>
  </si>
  <si>
    <t>27,86</t>
  </si>
  <si>
    <t>22,77</t>
  </si>
  <si>
    <t>39,56</t>
  </si>
  <si>
    <t>149,51</t>
  </si>
  <si>
    <t>3,10</t>
  </si>
  <si>
    <t>5,21</t>
  </si>
  <si>
    <t>3,14</t>
  </si>
  <si>
    <t>5,27</t>
  </si>
  <si>
    <t>11,26</t>
  </si>
  <si>
    <t>15,90</t>
  </si>
  <si>
    <t>1,75</t>
  </si>
  <si>
    <t>2,70</t>
  </si>
  <si>
    <t>1,93</t>
  </si>
  <si>
    <t>34,68</t>
  </si>
  <si>
    <t>30,47</t>
  </si>
  <si>
    <t>17,83</t>
  </si>
  <si>
    <t>40,86</t>
  </si>
  <si>
    <t>114,86</t>
  </si>
  <si>
    <t>21,81</t>
  </si>
  <si>
    <t>35,38</t>
  </si>
  <si>
    <t>44,21</t>
  </si>
  <si>
    <t>70,83</t>
  </si>
  <si>
    <t>45,81</t>
  </si>
  <si>
    <t>36,95</t>
  </si>
  <si>
    <t>36,58</t>
  </si>
  <si>
    <t>48,70</t>
  </si>
  <si>
    <t>14,21</t>
  </si>
  <si>
    <t>33,96</t>
  </si>
  <si>
    <t>6,40</t>
  </si>
  <si>
    <t>30,50</t>
  </si>
  <si>
    <t>46,60</t>
  </si>
  <si>
    <t>56,10</t>
  </si>
  <si>
    <t>34,64</t>
  </si>
  <si>
    <t>18,54</t>
  </si>
  <si>
    <t>33,55</t>
  </si>
  <si>
    <t>6,32</t>
  </si>
  <si>
    <t>6,54</t>
  </si>
  <si>
    <t>8,55</t>
  </si>
  <si>
    <t>8,70</t>
  </si>
  <si>
    <t>10,21</t>
  </si>
  <si>
    <t>21,95</t>
  </si>
  <si>
    <t>17,79</t>
  </si>
  <si>
    <t>5,96</t>
  </si>
  <si>
    <t>7,50</t>
  </si>
  <si>
    <t>20,46</t>
  </si>
  <si>
    <t>18,09</t>
  </si>
  <si>
    <t>24,11</t>
  </si>
  <si>
    <t>24,05</t>
  </si>
  <si>
    <t>8,32</t>
  </si>
  <si>
    <t>7,90</t>
  </si>
  <si>
    <t>26,07</t>
  </si>
  <si>
    <t>15,61</t>
  </si>
  <si>
    <t>23,95</t>
  </si>
  <si>
    <t>13,93</t>
  </si>
  <si>
    <t>14,16</t>
  </si>
  <si>
    <t>20,78</t>
  </si>
  <si>
    <t>29,91</t>
  </si>
  <si>
    <t>16,68</t>
  </si>
  <si>
    <t>9,76</t>
  </si>
  <si>
    <t>15,73</t>
  </si>
  <si>
    <t>23,78</t>
  </si>
  <si>
    <t>19,34</t>
  </si>
  <si>
    <t>29,19</t>
  </si>
  <si>
    <t>13,17</t>
  </si>
  <si>
    <t>15,86</t>
  </si>
  <si>
    <t>33,46</t>
  </si>
  <si>
    <t>8,46</t>
  </si>
  <si>
    <t>8,01</t>
  </si>
  <si>
    <t>21,89</t>
  </si>
  <si>
    <t>27,89</t>
  </si>
  <si>
    <t>11,62</t>
  </si>
  <si>
    <t>27,19</t>
  </si>
  <si>
    <t>10,05</t>
  </si>
  <si>
    <t>25,61</t>
  </si>
  <si>
    <t>19,53</t>
  </si>
  <si>
    <t>10,94</t>
  </si>
  <si>
    <t>12,14</t>
  </si>
  <si>
    <t>25,32</t>
  </si>
  <si>
    <t>36,84</t>
  </si>
  <si>
    <t>6,81</t>
  </si>
  <si>
    <t>15,53</t>
  </si>
  <si>
    <t>9,77</t>
  </si>
  <si>
    <t>28,49</t>
  </si>
  <si>
    <t>43,15</t>
  </si>
  <si>
    <t>40,51</t>
  </si>
  <si>
    <t>12,55</t>
  </si>
  <si>
    <t>11,34</t>
  </si>
  <si>
    <t>14,32</t>
  </si>
  <si>
    <t>21,34</t>
  </si>
  <si>
    <t>27,54</t>
  </si>
  <si>
    <t>69,93</t>
  </si>
  <si>
    <t>22,16</t>
  </si>
  <si>
    <t>26,36</t>
  </si>
  <si>
    <t>38,54</t>
  </si>
  <si>
    <t>56,76</t>
  </si>
  <si>
    <t>72,06</t>
  </si>
  <si>
    <t>57,94</t>
  </si>
  <si>
    <t>16,44</t>
  </si>
  <si>
    <t>23,43</t>
  </si>
  <si>
    <t>22,13</t>
  </si>
  <si>
    <t>43,31</t>
  </si>
  <si>
    <t>66,74</t>
  </si>
  <si>
    <t>57,74</t>
  </si>
  <si>
    <t>20,93</t>
  </si>
  <si>
    <t>20,59</t>
  </si>
  <si>
    <t>23,46</t>
  </si>
  <si>
    <t>37,12</t>
  </si>
  <si>
    <t>17,97</t>
  </si>
  <si>
    <t>11,38</t>
  </si>
  <si>
    <t>10,10</t>
  </si>
  <si>
    <t>19,13</t>
  </si>
  <si>
    <t>19,74</t>
  </si>
  <si>
    <t>14,01</t>
  </si>
  <si>
    <t>35,84</t>
  </si>
  <si>
    <t>16,07</t>
  </si>
  <si>
    <t>54,00</t>
  </si>
  <si>
    <t>11,75</t>
  </si>
  <si>
    <t>46,30</t>
  </si>
  <si>
    <t>12,96</t>
  </si>
  <si>
    <t>21,12</t>
  </si>
  <si>
    <t>3,37</t>
  </si>
  <si>
    <t>8,35</t>
  </si>
  <si>
    <t>53,25</t>
  </si>
  <si>
    <t>18,42</t>
  </si>
  <si>
    <t>22,54</t>
  </si>
  <si>
    <t>13,35</t>
  </si>
  <si>
    <t>37,33</t>
  </si>
  <si>
    <t>11,86</t>
  </si>
  <si>
    <t>17,66</t>
  </si>
  <si>
    <t>15,21</t>
  </si>
  <si>
    <t>16,88</t>
  </si>
  <si>
    <t>21,69</t>
  </si>
  <si>
    <t>26,37</t>
  </si>
  <si>
    <t>22,45</t>
  </si>
  <si>
    <t>23,80</t>
  </si>
  <si>
    <t>23,14</t>
  </si>
  <si>
    <t>32,45</t>
  </si>
  <si>
    <t>16,13</t>
  </si>
  <si>
    <t>32,20</t>
  </si>
  <si>
    <t>28,12</t>
  </si>
  <si>
    <t>80,66</t>
  </si>
  <si>
    <t>23,10</t>
  </si>
  <si>
    <t>426,18</t>
  </si>
  <si>
    <t>33,52</t>
  </si>
  <si>
    <t>20,10</t>
  </si>
  <si>
    <t>22,85</t>
  </si>
  <si>
    <t>82,74</t>
  </si>
  <si>
    <t>24,93</t>
  </si>
  <si>
    <t>43,95</t>
  </si>
  <si>
    <t>37,11</t>
  </si>
  <si>
    <t>17,73</t>
  </si>
  <si>
    <t>4,10</t>
  </si>
  <si>
    <t>0,77</t>
  </si>
  <si>
    <t>3,78</t>
  </si>
  <si>
    <t>6,05</t>
  </si>
  <si>
    <t>2,29</t>
  </si>
  <si>
    <t>3,81</t>
  </si>
  <si>
    <t>27,32</t>
  </si>
  <si>
    <t>7,88</t>
  </si>
  <si>
    <t>9,78</t>
  </si>
  <si>
    <t>10,17</t>
  </si>
  <si>
    <t>10,31</t>
  </si>
  <si>
    <t>6,28</t>
  </si>
  <si>
    <t>13,16</t>
  </si>
  <si>
    <t>10,71</t>
  </si>
  <si>
    <t>12,62</t>
  </si>
  <si>
    <t>8,86</t>
  </si>
  <si>
    <t>10,99</t>
  </si>
  <si>
    <t>6,39</t>
  </si>
  <si>
    <t>11,15</t>
  </si>
  <si>
    <t>11,77</t>
  </si>
  <si>
    <t>13,64</t>
  </si>
  <si>
    <t>15,14</t>
  </si>
  <si>
    <t>17,80</t>
  </si>
  <si>
    <t>6,44</t>
  </si>
  <si>
    <t>3,47</t>
  </si>
  <si>
    <t>3,54</t>
  </si>
  <si>
    <t>3,39</t>
  </si>
  <si>
    <t>22,30</t>
  </si>
  <si>
    <t>19,06</t>
  </si>
  <si>
    <t>21,83</t>
  </si>
  <si>
    <t>16,96</t>
  </si>
  <si>
    <t>6,09</t>
  </si>
  <si>
    <t>1,23</t>
  </si>
  <si>
    <t>132,10</t>
  </si>
  <si>
    <t>56,22</t>
  </si>
  <si>
    <t>52,33</t>
  </si>
  <si>
    <t>67,33</t>
  </si>
  <si>
    <t>55,48</t>
  </si>
  <si>
    <t>74,44</t>
  </si>
  <si>
    <t>68,39</t>
  </si>
  <si>
    <t>74,39</t>
  </si>
  <si>
    <t>43,64</t>
  </si>
  <si>
    <t>13,21</t>
  </si>
  <si>
    <t>23,42</t>
  </si>
  <si>
    <t>75,99</t>
  </si>
  <si>
    <t>63,44</t>
  </si>
  <si>
    <t>55,60</t>
  </si>
  <si>
    <t>51,61</t>
  </si>
  <si>
    <t>29,49</t>
  </si>
  <si>
    <t>15,12</t>
  </si>
  <si>
    <t>19,08</t>
  </si>
  <si>
    <t>19,92</t>
  </si>
  <si>
    <t>11,74</t>
  </si>
  <si>
    <t>19,25</t>
  </si>
  <si>
    <t>27,27</t>
  </si>
  <si>
    <t>14,54</t>
  </si>
  <si>
    <t>16,74</t>
  </si>
  <si>
    <t>15,38</t>
  </si>
  <si>
    <t>15,34</t>
  </si>
  <si>
    <t>15,45</t>
  </si>
  <si>
    <t>19,81</t>
  </si>
  <si>
    <t>18,12</t>
  </si>
  <si>
    <t>48,46</t>
  </si>
  <si>
    <t>54,05</t>
  </si>
  <si>
    <t>5,08</t>
  </si>
  <si>
    <t>40,58</t>
  </si>
  <si>
    <t>14,53</t>
  </si>
  <si>
    <t>24,10</t>
  </si>
  <si>
    <t>5,90</t>
  </si>
  <si>
    <t>16,75</t>
  </si>
  <si>
    <t>24,38</t>
  </si>
  <si>
    <t>13,79</t>
  </si>
  <si>
    <t>20,42</t>
  </si>
  <si>
    <t>20,70</t>
  </si>
  <si>
    <t>19,67</t>
  </si>
  <si>
    <t>116,90</t>
  </si>
  <si>
    <t>16,18</t>
  </si>
  <si>
    <t>34,15</t>
  </si>
  <si>
    <t>20,98</t>
  </si>
  <si>
    <t>48,34</t>
  </si>
  <si>
    <t>1,98</t>
  </si>
  <si>
    <t>20,16</t>
  </si>
  <si>
    <t>33,88</t>
  </si>
  <si>
    <t>2,22</t>
  </si>
  <si>
    <t>25,89</t>
  </si>
  <si>
    <t>1,25</t>
  </si>
  <si>
    <t>12,09</t>
  </si>
  <si>
    <t>103,10</t>
  </si>
  <si>
    <t>27,70</t>
  </si>
  <si>
    <t>17,08</t>
  </si>
  <si>
    <t>4,73</t>
  </si>
  <si>
    <t>36,74</t>
  </si>
  <si>
    <t>69,09</t>
  </si>
  <si>
    <t>3,36</t>
  </si>
  <si>
    <t>0,33</t>
  </si>
  <si>
    <t>1,47</t>
  </si>
  <si>
    <t>1,07</t>
  </si>
  <si>
    <t>2,58</t>
  </si>
  <si>
    <t>3,35</t>
  </si>
  <si>
    <t>22,34</t>
  </si>
  <si>
    <t>16,16</t>
  </si>
  <si>
    <t>20,13</t>
  </si>
  <si>
    <t>72,15</t>
  </si>
  <si>
    <t>35,37</t>
  </si>
  <si>
    <t>27,93</t>
  </si>
  <si>
    <t>13,82</t>
  </si>
  <si>
    <t>18,53</t>
  </si>
  <si>
    <t>16,02</t>
  </si>
  <si>
    <t>23,44</t>
  </si>
  <si>
    <t>27,44</t>
  </si>
  <si>
    <t>11,06</t>
  </si>
  <si>
    <t>18,59</t>
  </si>
  <si>
    <t>18,05</t>
  </si>
  <si>
    <t>SINAPI DESONERADO</t>
  </si>
  <si>
    <t>29,15</t>
  </si>
  <si>
    <t>7,81</t>
  </si>
  <si>
    <t>26,82</t>
  </si>
  <si>
    <t>43,78</t>
  </si>
  <si>
    <t>21,35</t>
  </si>
  <si>
    <t>26,33</t>
  </si>
  <si>
    <t>31,34</t>
  </si>
  <si>
    <t>36,32</t>
  </si>
  <si>
    <t>10,61</t>
  </si>
  <si>
    <t>5,72</t>
  </si>
  <si>
    <t>3,16</t>
  </si>
  <si>
    <t>5,22</t>
  </si>
  <si>
    <t>6,77</t>
  </si>
  <si>
    <t>14,20</t>
  </si>
  <si>
    <t>13,91</t>
  </si>
  <si>
    <t>17,70</t>
  </si>
  <si>
    <t>33,80</t>
  </si>
  <si>
    <t>1,10</t>
  </si>
  <si>
    <t>6,43</t>
  </si>
  <si>
    <t>18,74</t>
  </si>
  <si>
    <t>22,09</t>
  </si>
  <si>
    <t>4,97</t>
  </si>
  <si>
    <t>24,60</t>
  </si>
  <si>
    <t>26,39</t>
  </si>
  <si>
    <t>23,23</t>
  </si>
  <si>
    <t>19,88</t>
  </si>
  <si>
    <t>23,77</t>
  </si>
  <si>
    <t>53,41</t>
  </si>
  <si>
    <t>33,20</t>
  </si>
  <si>
    <t>43,87</t>
  </si>
  <si>
    <t>52,00</t>
  </si>
  <si>
    <t>84,22</t>
  </si>
  <si>
    <t>85,19</t>
  </si>
  <si>
    <t>34,52</t>
  </si>
  <si>
    <t>44,37</t>
  </si>
  <si>
    <t>14,35</t>
  </si>
  <si>
    <t>15,63</t>
  </si>
  <si>
    <t>25,98</t>
  </si>
  <si>
    <t>28,61</t>
  </si>
  <si>
    <t>6,80</t>
  </si>
  <si>
    <t>5,45</t>
  </si>
  <si>
    <t>96,04</t>
  </si>
  <si>
    <t>59,39</t>
  </si>
  <si>
    <t>8,17</t>
  </si>
  <si>
    <t>33,29</t>
  </si>
  <si>
    <t>38,93</t>
  </si>
  <si>
    <t>11,27</t>
  </si>
  <si>
    <t>17,36</t>
  </si>
  <si>
    <t>32,90</t>
  </si>
  <si>
    <t>34,01</t>
  </si>
  <si>
    <t>66,48</t>
  </si>
  <si>
    <t>19,94</t>
  </si>
  <si>
    <t>7,52</t>
  </si>
  <si>
    <t>39,49</t>
  </si>
  <si>
    <t>79,96</t>
  </si>
  <si>
    <t>15,89</t>
  </si>
  <si>
    <t>15,09</t>
  </si>
  <si>
    <t>10,41</t>
  </si>
  <si>
    <t>55,86</t>
  </si>
  <si>
    <t>47,46</t>
  </si>
  <si>
    <t>31,80</t>
  </si>
  <si>
    <t>35,83</t>
  </si>
  <si>
    <t>50,95</t>
  </si>
  <si>
    <t>49,82</t>
  </si>
  <si>
    <t>18,86</t>
  </si>
  <si>
    <t>15,99</t>
  </si>
  <si>
    <t>92,12</t>
  </si>
  <si>
    <t>11,48</t>
  </si>
  <si>
    <t>6,67</t>
  </si>
  <si>
    <t>8,73</t>
  </si>
  <si>
    <t>13,52</t>
  </si>
  <si>
    <t>8,42</t>
  </si>
  <si>
    <t>11,73</t>
  </si>
  <si>
    <t>10,98</t>
  </si>
  <si>
    <t>9,52</t>
  </si>
  <si>
    <t>9,46</t>
  </si>
  <si>
    <t>9,17</t>
  </si>
  <si>
    <t>16,15</t>
  </si>
  <si>
    <t>14,79</t>
  </si>
  <si>
    <t>14,95</t>
  </si>
  <si>
    <t>31,28</t>
  </si>
  <si>
    <t>9,51</t>
  </si>
  <si>
    <t>14,73</t>
  </si>
  <si>
    <t>3,18</t>
  </si>
  <si>
    <t>44,15</t>
  </si>
  <si>
    <t>5,00</t>
  </si>
  <si>
    <t>6,96</t>
  </si>
  <si>
    <t>28,04</t>
  </si>
  <si>
    <t>9,97</t>
  </si>
  <si>
    <t>17,52</t>
  </si>
  <si>
    <t>25,66</t>
  </si>
  <si>
    <t>63,39</t>
  </si>
  <si>
    <t>7,72</t>
  </si>
  <si>
    <t>11,19</t>
  </si>
  <si>
    <t>1,87</t>
  </si>
  <si>
    <t>16,28</t>
  </si>
  <si>
    <t>16,70</t>
  </si>
  <si>
    <t>31,24</t>
  </si>
  <si>
    <t>26,50</t>
  </si>
  <si>
    <t>20,91</t>
  </si>
  <si>
    <t>7,33</t>
  </si>
  <si>
    <t>6,08</t>
  </si>
  <si>
    <t>36,31</t>
  </si>
  <si>
    <t>57,42</t>
  </si>
  <si>
    <t>63,34</t>
  </si>
  <si>
    <t>68,11</t>
  </si>
  <si>
    <t>27,63</t>
  </si>
  <si>
    <t>22,23</t>
  </si>
  <si>
    <t>19,48</t>
  </si>
  <si>
    <t>33,77</t>
  </si>
  <si>
    <t>45,44</t>
  </si>
  <si>
    <t>44,87</t>
  </si>
  <si>
    <t>40,98</t>
  </si>
  <si>
    <t>15,68</t>
  </si>
  <si>
    <t>30,79</t>
  </si>
  <si>
    <t>5,43</t>
  </si>
  <si>
    <t>41,16</t>
  </si>
  <si>
    <t>59,20</t>
  </si>
  <si>
    <t>39,71</t>
  </si>
  <si>
    <t>11,92</t>
  </si>
  <si>
    <t>21,10</t>
  </si>
  <si>
    <t>9,82</t>
  </si>
  <si>
    <t>30,08</t>
  </si>
  <si>
    <t>41,33</t>
  </si>
  <si>
    <t>31,23</t>
  </si>
  <si>
    <t>32,60</t>
  </si>
  <si>
    <t>61,53</t>
  </si>
  <si>
    <t>26,24</t>
  </si>
  <si>
    <t>7,17</t>
  </si>
  <si>
    <t>12,58</t>
  </si>
  <si>
    <t>37,74</t>
  </si>
  <si>
    <t>59,52</t>
  </si>
  <si>
    <t>44,91</t>
  </si>
  <si>
    <t>10,30</t>
  </si>
  <si>
    <t>5,46</t>
  </si>
  <si>
    <t>9,06</t>
  </si>
  <si>
    <t>11,60</t>
  </si>
  <si>
    <t>18,57</t>
  </si>
  <si>
    <t>38,64</t>
  </si>
  <si>
    <t>17,15</t>
  </si>
  <si>
    <t>43,20</t>
  </si>
  <si>
    <t>15,33</t>
  </si>
  <si>
    <t>11,78</t>
  </si>
  <si>
    <t>28,68</t>
  </si>
  <si>
    <t>36,37</t>
  </si>
  <si>
    <t>14,11</t>
  </si>
  <si>
    <t>30,31</t>
  </si>
  <si>
    <t>11,01</t>
  </si>
  <si>
    <t>17,59</t>
  </si>
  <si>
    <t>8,91</t>
  </si>
  <si>
    <t>30,26</t>
  </si>
  <si>
    <t>8,43</t>
  </si>
  <si>
    <t>12,48</t>
  </si>
  <si>
    <t>7,66</t>
  </si>
  <si>
    <t>101,73</t>
  </si>
  <si>
    <t>21,31</t>
  </si>
  <si>
    <t>16,05</t>
  </si>
  <si>
    <t>18,19</t>
  </si>
  <si>
    <t>12,72</t>
  </si>
  <si>
    <t>18,28</t>
  </si>
  <si>
    <t>21,17</t>
  </si>
  <si>
    <t>91,27</t>
  </si>
  <si>
    <t>65,93</t>
  </si>
  <si>
    <t>6,94</t>
  </si>
  <si>
    <t>16,72</t>
  </si>
  <si>
    <t>13,08</t>
  </si>
  <si>
    <t>22,27</t>
  </si>
  <si>
    <t>19,87</t>
  </si>
  <si>
    <t>28,15</t>
  </si>
  <si>
    <t>59,23</t>
  </si>
  <si>
    <t>17,45</t>
  </si>
  <si>
    <t>20,92</t>
  </si>
  <si>
    <t>23,66</t>
  </si>
  <si>
    <t>23,64</t>
  </si>
  <si>
    <t>29,28</t>
  </si>
  <si>
    <t>46,34</t>
  </si>
  <si>
    <t>68,75</t>
  </si>
  <si>
    <t>14,33</t>
  </si>
  <si>
    <t>48,38</t>
  </si>
  <si>
    <t>18,93</t>
  </si>
  <si>
    <t>11,81</t>
  </si>
  <si>
    <t>33,95</t>
  </si>
  <si>
    <t>214,67</t>
  </si>
  <si>
    <t>5,38</t>
  </si>
  <si>
    <t>31,70</t>
  </si>
  <si>
    <t>13,48</t>
  </si>
  <si>
    <t>14,03</t>
  </si>
  <si>
    <t>23,26</t>
  </si>
  <si>
    <t>22,86</t>
  </si>
  <si>
    <t>3,96</t>
  </si>
  <si>
    <t>14,75</t>
  </si>
  <si>
    <t>19,24</t>
  </si>
  <si>
    <t>19,65</t>
  </si>
  <si>
    <t>22,32</t>
  </si>
  <si>
    <t>86,45</t>
  </si>
  <si>
    <t>37,40</t>
  </si>
  <si>
    <t>29,05</t>
  </si>
  <si>
    <t>19,63</t>
  </si>
  <si>
    <t>28,29</t>
  </si>
  <si>
    <t>73,30</t>
  </si>
  <si>
    <t>20,31</t>
  </si>
  <si>
    <t>108,29</t>
  </si>
  <si>
    <t>20,21</t>
  </si>
  <si>
    <t>34,53</t>
  </si>
  <si>
    <t>136,31</t>
  </si>
  <si>
    <t>55,71</t>
  </si>
  <si>
    <t>25,44</t>
  </si>
  <si>
    <t>6,58</t>
  </si>
  <si>
    <t>356,65</t>
  </si>
  <si>
    <t>10,37</t>
  </si>
  <si>
    <t>14,50</t>
  </si>
  <si>
    <t>9,75</t>
  </si>
  <si>
    <t>12,46</t>
  </si>
  <si>
    <t>17,78</t>
  </si>
  <si>
    <t>57,66</t>
  </si>
  <si>
    <t>8,51</t>
  </si>
  <si>
    <t>9,28</t>
  </si>
  <si>
    <t>4,05</t>
  </si>
  <si>
    <t>121,30</t>
  </si>
  <si>
    <t>80,24</t>
  </si>
  <si>
    <t>60,58</t>
  </si>
  <si>
    <t>60,19</t>
  </si>
  <si>
    <t>64,39</t>
  </si>
  <si>
    <t>74,43</t>
  </si>
  <si>
    <t>76,60</t>
  </si>
  <si>
    <t>49,38</t>
  </si>
  <si>
    <t>49,13</t>
  </si>
  <si>
    <t>76,57</t>
  </si>
  <si>
    <t>61,08</t>
  </si>
  <si>
    <t>41,13</t>
  </si>
  <si>
    <t>63,42</t>
  </si>
  <si>
    <t>38,29</t>
  </si>
  <si>
    <t>30,63</t>
  </si>
  <si>
    <t>3,56</t>
  </si>
  <si>
    <t>14,17</t>
  </si>
  <si>
    <t>27,58</t>
  </si>
  <si>
    <t>21,40</t>
  </si>
  <si>
    <t>15,62</t>
  </si>
  <si>
    <t>11,04</t>
  </si>
  <si>
    <t>16,37</t>
  </si>
  <si>
    <t>16,23</t>
  </si>
  <si>
    <t>27,16</t>
  </si>
  <si>
    <t>32,30</t>
  </si>
  <si>
    <t>32,47</t>
  </si>
  <si>
    <t>13,41</t>
  </si>
  <si>
    <t>36,56</t>
  </si>
  <si>
    <t>61,14</t>
  </si>
  <si>
    <t>40,02</t>
  </si>
  <si>
    <t>40,04</t>
  </si>
  <si>
    <t>34,59</t>
  </si>
  <si>
    <t>14,80</t>
  </si>
  <si>
    <t>54,94</t>
  </si>
  <si>
    <t>101,03</t>
  </si>
  <si>
    <t>17,72</t>
  </si>
  <si>
    <t>25,53</t>
  </si>
  <si>
    <t>24,56</t>
  </si>
  <si>
    <t>26,38</t>
  </si>
  <si>
    <t>28,93</t>
  </si>
  <si>
    <t>71,33</t>
  </si>
  <si>
    <t>58,50</t>
  </si>
  <si>
    <t>92,96</t>
  </si>
  <si>
    <t>24,35</t>
  </si>
  <si>
    <t>23,37</t>
  </si>
  <si>
    <t>46,03</t>
  </si>
  <si>
    <t>8,69</t>
  </si>
  <si>
    <t>28,58</t>
  </si>
  <si>
    <t>30,58</t>
  </si>
  <si>
    <t>13,00</t>
  </si>
  <si>
    <t>0,39</t>
  </si>
  <si>
    <t>1,39</t>
  </si>
  <si>
    <t>37,53</t>
  </si>
  <si>
    <t>5,87</t>
  </si>
  <si>
    <t>0,78</t>
  </si>
  <si>
    <t>4,86</t>
  </si>
  <si>
    <t>13,77</t>
  </si>
  <si>
    <t>9,31</t>
  </si>
  <si>
    <t>15,91</t>
  </si>
  <si>
    <t>54,80</t>
  </si>
  <si>
    <t>37,83</t>
  </si>
  <si>
    <t>57,26</t>
  </si>
  <si>
    <t>54,27</t>
  </si>
  <si>
    <t>9,40</t>
  </si>
  <si>
    <t>21,16</t>
  </si>
  <si>
    <t>18,92</t>
  </si>
  <si>
    <t>25,33</t>
  </si>
  <si>
    <t>20,50</t>
  </si>
  <si>
    <t>24,21</t>
  </si>
  <si>
    <t>18,11</t>
  </si>
  <si>
    <t>87,42</t>
  </si>
  <si>
    <t>91,75</t>
  </si>
  <si>
    <t>15,85</t>
  </si>
  <si>
    <t>22,26</t>
  </si>
  <si>
    <t>25,14</t>
  </si>
  <si>
    <t>30,28</t>
  </si>
  <si>
    <t>23,89</t>
  </si>
  <si>
    <t>56,77</t>
  </si>
  <si>
    <t>29,29</t>
  </si>
  <si>
    <t>21,01</t>
  </si>
  <si>
    <t>SINAPI ONERADO</t>
  </si>
  <si>
    <t>46,28</t>
  </si>
  <si>
    <t>69,89</t>
  </si>
  <si>
    <t>64,80</t>
  </si>
  <si>
    <t>1,67</t>
  </si>
  <si>
    <t>3,19</t>
  </si>
  <si>
    <t>0,42</t>
  </si>
  <si>
    <t>22,18</t>
  </si>
  <si>
    <t>3,09</t>
  </si>
  <si>
    <t>20,05</t>
  </si>
  <si>
    <t>10,13</t>
  </si>
  <si>
    <t>39,85</t>
  </si>
  <si>
    <t>4,62</t>
  </si>
  <si>
    <t>13,01</t>
  </si>
  <si>
    <t>90,27</t>
  </si>
  <si>
    <t>12,33</t>
  </si>
  <si>
    <t>0,84</t>
  </si>
  <si>
    <t>3,72</t>
  </si>
  <si>
    <t>11,85</t>
  </si>
  <si>
    <t>9,90</t>
  </si>
  <si>
    <t>2,40</t>
  </si>
  <si>
    <t>2,68</t>
  </si>
  <si>
    <t>30,86</t>
  </si>
  <si>
    <t>2,41</t>
  </si>
  <si>
    <t>39,00</t>
  </si>
  <si>
    <t>23,67</t>
  </si>
  <si>
    <t>64,48</t>
  </si>
  <si>
    <t>13,94</t>
  </si>
  <si>
    <t>32,88</t>
  </si>
  <si>
    <t>2,49</t>
  </si>
  <si>
    <t>15,59</t>
  </si>
  <si>
    <t>4,60</t>
  </si>
  <si>
    <t>25,34</t>
  </si>
  <si>
    <t>20,35</t>
  </si>
  <si>
    <t>69,06</t>
  </si>
  <si>
    <t>13,63</t>
  </si>
  <si>
    <t>38,70</t>
  </si>
  <si>
    <t>2,96</t>
  </si>
  <si>
    <t>6,83</t>
  </si>
  <si>
    <t>29,62</t>
  </si>
  <si>
    <t>198,57</t>
  </si>
  <si>
    <t>14,68</t>
  </si>
  <si>
    <t>1,94</t>
  </si>
  <si>
    <t>21,72</t>
  </si>
  <si>
    <t>10,00</t>
  </si>
  <si>
    <t>34,67</t>
  </si>
  <si>
    <t>24,24</t>
  </si>
  <si>
    <t>7,07</t>
  </si>
  <si>
    <t>26,03</t>
  </si>
  <si>
    <t>23,94</t>
  </si>
  <si>
    <t>67,60</t>
  </si>
  <si>
    <t>11,95</t>
  </si>
  <si>
    <t>14,74</t>
  </si>
  <si>
    <t>5,40</t>
  </si>
  <si>
    <t>8,52</t>
  </si>
  <si>
    <t>61,32</t>
  </si>
  <si>
    <t>19,22</t>
  </si>
  <si>
    <t>10,20</t>
  </si>
  <si>
    <t>15,71</t>
  </si>
  <si>
    <t>14,72</t>
  </si>
  <si>
    <t>19,62</t>
  </si>
  <si>
    <t>12,41</t>
  </si>
  <si>
    <t>13,04</t>
  </si>
  <si>
    <t>25,86</t>
  </si>
  <si>
    <t>13,58</t>
  </si>
  <si>
    <t>27,64</t>
  </si>
  <si>
    <t>21,88</t>
  </si>
  <si>
    <t>15,64</t>
  </si>
  <si>
    <t>18,51</t>
  </si>
  <si>
    <t>23,33</t>
  </si>
  <si>
    <t>15,03</t>
  </si>
  <si>
    <t>18,79</t>
  </si>
  <si>
    <t>66,06</t>
  </si>
  <si>
    <t>16,43</t>
  </si>
  <si>
    <t>47,32</t>
  </si>
  <si>
    <t>15,19</t>
  </si>
  <si>
    <t>15,82</t>
  </si>
  <si>
    <t>19,83</t>
  </si>
  <si>
    <t>8,93</t>
  </si>
  <si>
    <t>40,05</t>
  </si>
  <si>
    <t>3,03</t>
  </si>
  <si>
    <t>28,91</t>
  </si>
  <si>
    <t>33,05</t>
  </si>
  <si>
    <t>18,55</t>
  </si>
  <si>
    <t>29,93</t>
  </si>
  <si>
    <t>26,69</t>
  </si>
  <si>
    <t>11,46</t>
  </si>
  <si>
    <t>5,89</t>
  </si>
  <si>
    <t>64,76</t>
  </si>
  <si>
    <t>18,15</t>
  </si>
  <si>
    <t>56,58</t>
  </si>
  <si>
    <t>17,18</t>
  </si>
  <si>
    <t>50,42</t>
  </si>
  <si>
    <t>84,32</t>
  </si>
  <si>
    <t>12,73</t>
  </si>
  <si>
    <t>1,62</t>
  </si>
  <si>
    <t>5,64</t>
  </si>
  <si>
    <t>18,62</t>
  </si>
  <si>
    <t>32,99</t>
  </si>
  <si>
    <t>25,76</t>
  </si>
  <si>
    <t>59,93</t>
  </si>
  <si>
    <t>33,66</t>
  </si>
  <si>
    <t>82,35</t>
  </si>
  <si>
    <t>35,43</t>
  </si>
  <si>
    <t>9,30</t>
  </si>
  <si>
    <t>10,36</t>
  </si>
  <si>
    <t>7,02</t>
  </si>
  <si>
    <t>5,99</t>
  </si>
  <si>
    <t>12,23</t>
  </si>
  <si>
    <t>4,22</t>
  </si>
  <si>
    <t>4,55</t>
  </si>
  <si>
    <t>19,68</t>
  </si>
  <si>
    <t>6,46</t>
  </si>
  <si>
    <t>51,98</t>
  </si>
  <si>
    <t>12,42</t>
  </si>
  <si>
    <t>17,06</t>
  </si>
  <si>
    <t>3,65</t>
  </si>
  <si>
    <t>12,30</t>
  </si>
  <si>
    <t>18,26</t>
  </si>
  <si>
    <t>15,35</t>
  </si>
  <si>
    <t>27,17</t>
  </si>
  <si>
    <t>13,26</t>
  </si>
  <si>
    <t>25,41</t>
  </si>
  <si>
    <t>38,71</t>
  </si>
  <si>
    <t>49,55</t>
  </si>
  <si>
    <t>3,34</t>
  </si>
  <si>
    <t>31,85</t>
  </si>
  <si>
    <t>14,89</t>
  </si>
  <si>
    <t>10,34</t>
  </si>
  <si>
    <t>29,42</t>
  </si>
  <si>
    <t>54,35</t>
  </si>
  <si>
    <t>26,05</t>
  </si>
  <si>
    <t>81,07</t>
  </si>
  <si>
    <t>64,20</t>
  </si>
  <si>
    <t>13,81</t>
  </si>
  <si>
    <t>2,48</t>
  </si>
  <si>
    <t>10,40</t>
  </si>
  <si>
    <t>75,93</t>
  </si>
  <si>
    <t>23,12</t>
  </si>
  <si>
    <t>18,61</t>
  </si>
  <si>
    <t>34,75</t>
  </si>
  <si>
    <t>29,14</t>
  </si>
  <si>
    <t>27,50</t>
  </si>
  <si>
    <t>44,05</t>
  </si>
  <si>
    <t>10,42</t>
  </si>
  <si>
    <t>136,70</t>
  </si>
  <si>
    <t>49,06</t>
  </si>
  <si>
    <t>89,16</t>
  </si>
  <si>
    <t>23,28</t>
  </si>
  <si>
    <t>36,11</t>
  </si>
  <si>
    <t>79,65</t>
  </si>
  <si>
    <t>25,57</t>
  </si>
  <si>
    <t>25,85</t>
  </si>
  <si>
    <t>22,62</t>
  </si>
  <si>
    <t>7,73</t>
  </si>
  <si>
    <t>41,93</t>
  </si>
  <si>
    <t>28,62</t>
  </si>
  <si>
    <t>55,42</t>
  </si>
  <si>
    <t>22,28</t>
  </si>
  <si>
    <t>63,65</t>
  </si>
  <si>
    <t>22,59</t>
  </si>
  <si>
    <t>43,60</t>
  </si>
  <si>
    <t>3,60</t>
  </si>
  <si>
    <t>46,84</t>
  </si>
  <si>
    <t>50,89</t>
  </si>
  <si>
    <t>59,99</t>
  </si>
  <si>
    <t>47,61</t>
  </si>
  <si>
    <t>33,74</t>
  </si>
  <si>
    <t>23,65</t>
  </si>
  <si>
    <t>15,06</t>
  </si>
  <si>
    <t>30,49</t>
  </si>
  <si>
    <t>OBRA</t>
  </si>
  <si>
    <t xml:space="preserve">LOCAL </t>
  </si>
  <si>
    <t>TIPO</t>
  </si>
  <si>
    <t>TAXA DE BENEFICIOS E DESPESAS INDIRETAS GERAL ( EM PORCENTAGEM - %)=</t>
  </si>
  <si>
    <t>ITEM</t>
  </si>
  <si>
    <t>CODIGO SINAPI/AGESUL</t>
  </si>
  <si>
    <t>INSTALACOES HIDRO-SANITARIA E AGUAS PLUVIAIS</t>
  </si>
  <si>
    <t>*  AGUA FRIA</t>
  </si>
  <si>
    <t>*  LOUCAS</t>
  </si>
  <si>
    <t>*  TORNEIRAS E REGISTROS</t>
  </si>
  <si>
    <t>*  DIVERSOS</t>
  </si>
  <si>
    <t>*  ESGOTO</t>
  </si>
  <si>
    <t>CÓDIGO SINAPI</t>
  </si>
  <si>
    <t>DESCRIÇÃO DOS SERVIÇOS</t>
  </si>
  <si>
    <t>UNID.</t>
  </si>
  <si>
    <t>CUSTO UNITÁRIO DO SERVIÇO</t>
  </si>
  <si>
    <t>BDI TOTAL SOBRE SERVIÇO</t>
  </si>
  <si>
    <t>FUNDAÇÃO</t>
  </si>
  <si>
    <t>3,1</t>
  </si>
  <si>
    <t>3,2</t>
  </si>
  <si>
    <t>3,3</t>
  </si>
  <si>
    <t>SERVIÇOS EM TERRA</t>
  </si>
  <si>
    <t>ESTRUTURA DE CONCRETO</t>
  </si>
  <si>
    <t>*  FORMAS</t>
  </si>
  <si>
    <t>*  FERRAGEM</t>
  </si>
  <si>
    <t>*  CONCRETO</t>
  </si>
  <si>
    <t>IMPERMEABILIZAÇÃO</t>
  </si>
  <si>
    <t>ALVENARIAS</t>
  </si>
  <si>
    <t>7,1</t>
  </si>
  <si>
    <t>ESQUADRIAS E FERRAGENS</t>
  </si>
  <si>
    <t>*  DE MADEIRA</t>
  </si>
  <si>
    <t>*  DE FERRO</t>
  </si>
  <si>
    <t>*  FERRAGENS</t>
  </si>
  <si>
    <t>INSTALACOES ELETRICAS</t>
  </si>
  <si>
    <t>*  LUMINARIAS E ACESSORIOS</t>
  </si>
  <si>
    <t>1,1</t>
  </si>
  <si>
    <t>1,2</t>
  </si>
  <si>
    <t>1,3</t>
  </si>
  <si>
    <t>1,4</t>
  </si>
  <si>
    <t>1,5</t>
  </si>
  <si>
    <t>1,6</t>
  </si>
  <si>
    <t>1,7</t>
  </si>
  <si>
    <t>1,8</t>
  </si>
  <si>
    <t>1,9</t>
  </si>
  <si>
    <t xml:space="preserve"> </t>
  </si>
  <si>
    <t xml:space="preserve">DISCRIMINAÇÃO  </t>
  </si>
  <si>
    <t>VALOR DOS  SERVIÇOS R$</t>
  </si>
  <si>
    <t>PESO</t>
  </si>
  <si>
    <t>MÊS -</t>
  </si>
  <si>
    <t>%</t>
  </si>
  <si>
    <t>% SIMPLES</t>
  </si>
  <si>
    <t>% ACUMULADA</t>
  </si>
  <si>
    <t>INSTALAÇÕES ELÉTRICAS</t>
  </si>
  <si>
    <t>9.1</t>
  </si>
  <si>
    <t>9.2</t>
  </si>
  <si>
    <t>11.1</t>
  </si>
  <si>
    <t>*  INTERRUPTORES E TOMADAS</t>
  </si>
  <si>
    <t>*  ELETRODUTOS</t>
  </si>
  <si>
    <t>8.1</t>
  </si>
  <si>
    <t>*  QUADROS, DISJUNTORES E CAIXAS</t>
  </si>
  <si>
    <t>13.1</t>
  </si>
  <si>
    <t>13.2</t>
  </si>
  <si>
    <t>14.1</t>
  </si>
  <si>
    <t>15.1</t>
  </si>
  <si>
    <t>16.1</t>
  </si>
  <si>
    <t>17.1</t>
  </si>
  <si>
    <t>PINTURAS</t>
  </si>
  <si>
    <t>18.1</t>
  </si>
  <si>
    <t>ACESSIBILIDADE</t>
  </si>
  <si>
    <t>LIMPEZA FINAL DE OBRA</t>
  </si>
  <si>
    <t>TOTAIS</t>
  </si>
  <si>
    <t>1º</t>
  </si>
  <si>
    <t>2º</t>
  </si>
  <si>
    <t>3º</t>
  </si>
  <si>
    <t>4º</t>
  </si>
  <si>
    <t>5º</t>
  </si>
  <si>
    <t>SERVICOS INICIAIS E GERAIS DE CANTEIRO</t>
  </si>
  <si>
    <t>6º</t>
  </si>
  <si>
    <t>7º</t>
  </si>
  <si>
    <t>8º</t>
  </si>
  <si>
    <t>9º</t>
  </si>
  <si>
    <t>10º</t>
  </si>
  <si>
    <t>11º</t>
  </si>
  <si>
    <t>12º</t>
  </si>
  <si>
    <t>13º</t>
  </si>
  <si>
    <t>14º</t>
  </si>
  <si>
    <t>15º</t>
  </si>
  <si>
    <t>16º</t>
  </si>
  <si>
    <t>17º</t>
  </si>
  <si>
    <t>18º</t>
  </si>
  <si>
    <t>REVESTIMENTOS DE FORROS</t>
  </si>
  <si>
    <t>REVESTIMENTOS DE PISO</t>
  </si>
  <si>
    <t>22,92</t>
  </si>
  <si>
    <t>23,45</t>
  </si>
  <si>
    <t>41,69</t>
  </si>
  <si>
    <t>24,90</t>
  </si>
  <si>
    <t>45,87</t>
  </si>
  <si>
    <t>22,05</t>
  </si>
  <si>
    <t>58,77</t>
  </si>
  <si>
    <t>93,77</t>
  </si>
  <si>
    <t>32,64</t>
  </si>
  <si>
    <t>41,61</t>
  </si>
  <si>
    <t>114,39</t>
  </si>
  <si>
    <t>17,42</t>
  </si>
  <si>
    <t>29,90</t>
  </si>
  <si>
    <t>270,37</t>
  </si>
  <si>
    <t>42,22</t>
  </si>
  <si>
    <t>76,92</t>
  </si>
  <si>
    <t>17,58</t>
  </si>
  <si>
    <t>5,41</t>
  </si>
  <si>
    <t>35,90</t>
  </si>
  <si>
    <t>99,66</t>
  </si>
  <si>
    <t>120,12</t>
  </si>
  <si>
    <t>17,04</t>
  </si>
  <si>
    <t>21,74</t>
  </si>
  <si>
    <t>26,84</t>
  </si>
  <si>
    <t>31,13</t>
  </si>
  <si>
    <t>49,33</t>
  </si>
  <si>
    <t>32,53</t>
  </si>
  <si>
    <t>42,59</t>
  </si>
  <si>
    <t>82,15</t>
  </si>
  <si>
    <t>48,91</t>
  </si>
  <si>
    <t>4,21</t>
  </si>
  <si>
    <t>37,46</t>
  </si>
  <si>
    <t>108,62</t>
  </si>
  <si>
    <t>41,46</t>
  </si>
  <si>
    <t>139,52</t>
  </si>
  <si>
    <t>21,32</t>
  </si>
  <si>
    <t>36,76</t>
  </si>
  <si>
    <t>2,73</t>
  </si>
  <si>
    <t>50,28</t>
  </si>
  <si>
    <t>59,75</t>
  </si>
  <si>
    <t>0,64</t>
  </si>
  <si>
    <t>91,24</t>
  </si>
  <si>
    <t>20,71</t>
  </si>
  <si>
    <t>16,67</t>
  </si>
  <si>
    <t>178,50</t>
  </si>
  <si>
    <t>23,79</t>
  </si>
  <si>
    <t>33,99</t>
  </si>
  <si>
    <t>21,51</t>
  </si>
  <si>
    <t>40,12</t>
  </si>
  <si>
    <t>42,37</t>
  </si>
  <si>
    <t>28,55</t>
  </si>
  <si>
    <t>76,10</t>
  </si>
  <si>
    <t>9,48</t>
  </si>
  <si>
    <t>148,29</t>
  </si>
  <si>
    <t>109,46</t>
  </si>
  <si>
    <t>463,09</t>
  </si>
  <si>
    <t>98,24</t>
  </si>
  <si>
    <t>20,24</t>
  </si>
  <si>
    <t>23,69</t>
  </si>
  <si>
    <t>40,91</t>
  </si>
  <si>
    <t>32,12</t>
  </si>
  <si>
    <t>38,23</t>
  </si>
  <si>
    <t>19,69</t>
  </si>
  <si>
    <t>127,91</t>
  </si>
  <si>
    <t>67,16</t>
  </si>
  <si>
    <t>312,40</t>
  </si>
  <si>
    <t>108,22</t>
  </si>
  <si>
    <t>35,87</t>
  </si>
  <si>
    <t>37,76</t>
  </si>
  <si>
    <t>62,34</t>
  </si>
  <si>
    <t>183,65</t>
  </si>
  <si>
    <t>558,03</t>
  </si>
  <si>
    <t>5,95</t>
  </si>
  <si>
    <t>270,50</t>
  </si>
  <si>
    <t>326,36</t>
  </si>
  <si>
    <t>173,44</t>
  </si>
  <si>
    <t>33,47</t>
  </si>
  <si>
    <t>67,07</t>
  </si>
  <si>
    <t>38,34</t>
  </si>
  <si>
    <t>137,03</t>
  </si>
  <si>
    <t>89,13</t>
  </si>
  <si>
    <t>56,47</t>
  </si>
  <si>
    <t>51,08</t>
  </si>
  <si>
    <t>50,25</t>
  </si>
  <si>
    <t>62,53</t>
  </si>
  <si>
    <t>81,99</t>
  </si>
  <si>
    <t>60,57</t>
  </si>
  <si>
    <t>31,50</t>
  </si>
  <si>
    <t>57,59</t>
  </si>
  <si>
    <t>67,02</t>
  </si>
  <si>
    <t>53,26</t>
  </si>
  <si>
    <t>51,93</t>
  </si>
  <si>
    <t>47,47</t>
  </si>
  <si>
    <t>42,24</t>
  </si>
  <si>
    <t>139,85</t>
  </si>
  <si>
    <t>57,18</t>
  </si>
  <si>
    <t>77,37</t>
  </si>
  <si>
    <t>359,73</t>
  </si>
  <si>
    <t>350,16</t>
  </si>
  <si>
    <t>268,62</t>
  </si>
  <si>
    <t>66,62</t>
  </si>
  <si>
    <t>81,58</t>
  </si>
  <si>
    <t>28,08</t>
  </si>
  <si>
    <t>28,76</t>
  </si>
  <si>
    <t>30,20</t>
  </si>
  <si>
    <t>23,96</t>
  </si>
  <si>
    <t>63,96</t>
  </si>
  <si>
    <t>12,68</t>
  </si>
  <si>
    <t>5,65</t>
  </si>
  <si>
    <t>21,27</t>
  </si>
  <si>
    <t>36,30</t>
  </si>
  <si>
    <t>79,56</t>
  </si>
  <si>
    <t>24,98</t>
  </si>
  <si>
    <t>22,97</t>
  </si>
  <si>
    <t>17,54</t>
  </si>
  <si>
    <t>17,87</t>
  </si>
  <si>
    <t>19,44</t>
  </si>
  <si>
    <t>65,64</t>
  </si>
  <si>
    <t>15,31</t>
  </si>
  <si>
    <t>38,89</t>
  </si>
  <si>
    <t>53,36</t>
  </si>
  <si>
    <t>70,84</t>
  </si>
  <si>
    <t>29,04</t>
  </si>
  <si>
    <t>31,46</t>
  </si>
  <si>
    <t>51,66</t>
  </si>
  <si>
    <t>46,81</t>
  </si>
  <si>
    <t>52,51</t>
  </si>
  <si>
    <t>38,97</t>
  </si>
  <si>
    <t>24,42</t>
  </si>
  <si>
    <t>29,37</t>
  </si>
  <si>
    <t>26,04</t>
  </si>
  <si>
    <t>354,95</t>
  </si>
  <si>
    <t>28,86</t>
  </si>
  <si>
    <t>229,16</t>
  </si>
  <si>
    <t>29,81</t>
  </si>
  <si>
    <t>51,60</t>
  </si>
  <si>
    <t>313,64</t>
  </si>
  <si>
    <t>25,81</t>
  </si>
  <si>
    <t>3,29</t>
  </si>
  <si>
    <t>43,14</t>
  </si>
  <si>
    <t>28,47</t>
  </si>
  <si>
    <t>36,29</t>
  </si>
  <si>
    <t>41,20</t>
  </si>
  <si>
    <t>67,87</t>
  </si>
  <si>
    <t>86,59</t>
  </si>
  <si>
    <t>37,09</t>
  </si>
  <si>
    <t>96,42</t>
  </si>
  <si>
    <t>47,89</t>
  </si>
  <si>
    <t>26,19</t>
  </si>
  <si>
    <t>35,32</t>
  </si>
  <si>
    <t>108,99</t>
  </si>
  <si>
    <t>148,73</t>
  </si>
  <si>
    <t>9,66</t>
  </si>
  <si>
    <t>17,94</t>
  </si>
  <si>
    <t>11,94</t>
  </si>
  <si>
    <t>4,27</t>
  </si>
  <si>
    <t>5,74</t>
  </si>
  <si>
    <t>4,80</t>
  </si>
  <si>
    <t>18,16</t>
  </si>
  <si>
    <t>22,58</t>
  </si>
  <si>
    <t>34,19</t>
  </si>
  <si>
    <t>29,73</t>
  </si>
  <si>
    <t>46,22</t>
  </si>
  <si>
    <t>12,88</t>
  </si>
  <si>
    <t>30,95</t>
  </si>
  <si>
    <t>28,39</t>
  </si>
  <si>
    <t>32,55</t>
  </si>
  <si>
    <t>28,59</t>
  </si>
  <si>
    <t>22,55</t>
  </si>
  <si>
    <t>27,85</t>
  </si>
  <si>
    <t>24,81</t>
  </si>
  <si>
    <t>57,11</t>
  </si>
  <si>
    <t>27,55</t>
  </si>
  <si>
    <t>118,26</t>
  </si>
  <si>
    <t>156,47</t>
  </si>
  <si>
    <t>64,45</t>
  </si>
  <si>
    <t>54,18</t>
  </si>
  <si>
    <t>54,22</t>
  </si>
  <si>
    <t>70,66</t>
  </si>
  <si>
    <t>25,59</t>
  </si>
  <si>
    <t>36,73</t>
  </si>
  <si>
    <t>23,83</t>
  </si>
  <si>
    <t>28,65</t>
  </si>
  <si>
    <t>301,13</t>
  </si>
  <si>
    <t>19,14</t>
  </si>
  <si>
    <t>21,22</t>
  </si>
  <si>
    <t>48,62</t>
  </si>
  <si>
    <t>64,75</t>
  </si>
  <si>
    <t>136,69</t>
  </si>
  <si>
    <t>52,88</t>
  </si>
  <si>
    <t>53,92</t>
  </si>
  <si>
    <t>33,82</t>
  </si>
  <si>
    <t>42,84</t>
  </si>
  <si>
    <t>10,62</t>
  </si>
  <si>
    <t>23,76</t>
  </si>
  <si>
    <t>15,27</t>
  </si>
  <si>
    <t>20,14</t>
  </si>
  <si>
    <t>36,85</t>
  </si>
  <si>
    <t>189,44</t>
  </si>
  <si>
    <t>54,57</t>
  </si>
  <si>
    <t>32,79</t>
  </si>
  <si>
    <t>95,10</t>
  </si>
  <si>
    <t>150,87</t>
  </si>
  <si>
    <t>81,92</t>
  </si>
  <si>
    <t>47,22</t>
  </si>
  <si>
    <t>400,83</t>
  </si>
  <si>
    <t>505,97</t>
  </si>
  <si>
    <t>35,60</t>
  </si>
  <si>
    <t>21,04</t>
  </si>
  <si>
    <t>181,67</t>
  </si>
  <si>
    <t>22,04</t>
  </si>
  <si>
    <t>22,67</t>
  </si>
  <si>
    <t>21,43</t>
  </si>
  <si>
    <t>44,04</t>
  </si>
  <si>
    <t>52,67</t>
  </si>
  <si>
    <t>68,94</t>
  </si>
  <si>
    <t>46,62</t>
  </si>
  <si>
    <t>63,08</t>
  </si>
  <si>
    <t>72,44</t>
  </si>
  <si>
    <t>28,92</t>
  </si>
  <si>
    <t>52,41</t>
  </si>
  <si>
    <t>65,83</t>
  </si>
  <si>
    <t>16,06</t>
  </si>
  <si>
    <t>64,63</t>
  </si>
  <si>
    <t>55,15</t>
  </si>
  <si>
    <t>70,19</t>
  </si>
  <si>
    <t>70,97</t>
  </si>
  <si>
    <t>63,82</t>
  </si>
  <si>
    <t>51,56</t>
  </si>
  <si>
    <t>48,40</t>
  </si>
  <si>
    <t>64,57</t>
  </si>
  <si>
    <t>65,69</t>
  </si>
  <si>
    <t>61,09</t>
  </si>
  <si>
    <t>56,34</t>
  </si>
  <si>
    <t>67,92</t>
  </si>
  <si>
    <t>63,62</t>
  </si>
  <si>
    <t>98,22</t>
  </si>
  <si>
    <t>55,85</t>
  </si>
  <si>
    <t>193,19</t>
  </si>
  <si>
    <t>99,37</t>
  </si>
  <si>
    <t>24,66</t>
  </si>
  <si>
    <t>55,78</t>
  </si>
  <si>
    <t>42,32</t>
  </si>
  <si>
    <t>58,28</t>
  </si>
  <si>
    <t>58,47</t>
  </si>
  <si>
    <t>132,65</t>
  </si>
  <si>
    <t>16,89</t>
  </si>
  <si>
    <t>16,64</t>
  </si>
  <si>
    <t>30,13</t>
  </si>
  <si>
    <t>29,66</t>
  </si>
  <si>
    <t>58,26</t>
  </si>
  <si>
    <t>81,10</t>
  </si>
  <si>
    <t>30,64</t>
  </si>
  <si>
    <t>29,53</t>
  </si>
  <si>
    <t>155,96</t>
  </si>
  <si>
    <t>80,95</t>
  </si>
  <si>
    <t>48,55</t>
  </si>
  <si>
    <t>35,54</t>
  </si>
  <si>
    <t>34,28</t>
  </si>
  <si>
    <t>74,57</t>
  </si>
  <si>
    <t>77,35</t>
  </si>
  <si>
    <t>52,22</t>
  </si>
  <si>
    <t>125,73</t>
  </si>
  <si>
    <t>103,64</t>
  </si>
  <si>
    <t>32,36</t>
  </si>
  <si>
    <t>24,29</t>
  </si>
  <si>
    <t>43,13</t>
  </si>
  <si>
    <t>41,88</t>
  </si>
  <si>
    <t>93,86</t>
  </si>
  <si>
    <t>42,54</t>
  </si>
  <si>
    <t>79,59</t>
  </si>
  <si>
    <t>43,93</t>
  </si>
  <si>
    <t>249,32</t>
  </si>
  <si>
    <t>497,47</t>
  </si>
  <si>
    <t>34,72</t>
  </si>
  <si>
    <t>35,24</t>
  </si>
  <si>
    <t>44,45</t>
  </si>
  <si>
    <t>17,38</t>
  </si>
  <si>
    <t>243,20</t>
  </si>
  <si>
    <t>12,67</t>
  </si>
  <si>
    <t>21,76</t>
  </si>
  <si>
    <t>45,49</t>
  </si>
  <si>
    <t>63,93</t>
  </si>
  <si>
    <t>126,99</t>
  </si>
  <si>
    <t>46,16</t>
  </si>
  <si>
    <t>44,41</t>
  </si>
  <si>
    <t>117,09</t>
  </si>
  <si>
    <t>78,06</t>
  </si>
  <si>
    <t>64,70</t>
  </si>
  <si>
    <t>91,97</t>
  </si>
  <si>
    <t>23,61</t>
  </si>
  <si>
    <t>121,40</t>
  </si>
  <si>
    <t>81,67</t>
  </si>
  <si>
    <t>61,45</t>
  </si>
  <si>
    <t>132,63</t>
  </si>
  <si>
    <t>30,30</t>
  </si>
  <si>
    <t>44,12</t>
  </si>
  <si>
    <t>44,82</t>
  </si>
  <si>
    <t>43,04</t>
  </si>
  <si>
    <t>37,23</t>
  </si>
  <si>
    <t>22,76</t>
  </si>
  <si>
    <t>38,41</t>
  </si>
  <si>
    <t>49,86</t>
  </si>
  <si>
    <t>25,91</t>
  </si>
  <si>
    <t>38,67</t>
  </si>
  <si>
    <t>79,74</t>
  </si>
  <si>
    <t>34,56</t>
  </si>
  <si>
    <t>23,32</t>
  </si>
  <si>
    <t>40,50</t>
  </si>
  <si>
    <t>156,99</t>
  </si>
  <si>
    <t>97,45</t>
  </si>
  <si>
    <t>92,91</t>
  </si>
  <si>
    <t>93,81</t>
  </si>
  <si>
    <t>87,12</t>
  </si>
  <si>
    <t>104,34</t>
  </si>
  <si>
    <t>133,66</t>
  </si>
  <si>
    <t>151,89</t>
  </si>
  <si>
    <t>1.967,56</t>
  </si>
  <si>
    <t>47,16</t>
  </si>
  <si>
    <t>64,23</t>
  </si>
  <si>
    <t>45,26</t>
  </si>
  <si>
    <t>19,09</t>
  </si>
  <si>
    <t>32,17</t>
  </si>
  <si>
    <t>37,47</t>
  </si>
  <si>
    <t>395,59</t>
  </si>
  <si>
    <t>79,49</t>
  </si>
  <si>
    <t>94,98</t>
  </si>
  <si>
    <t>78,43</t>
  </si>
  <si>
    <t>70,91</t>
  </si>
  <si>
    <t>93,40</t>
  </si>
  <si>
    <t>66,37</t>
  </si>
  <si>
    <t>101,20</t>
  </si>
  <si>
    <t>157,38</t>
  </si>
  <si>
    <t>52,10</t>
  </si>
  <si>
    <t>46,20</t>
  </si>
  <si>
    <t>58,52</t>
  </si>
  <si>
    <t>16,66</t>
  </si>
  <si>
    <t>189,14</t>
  </si>
  <si>
    <t>114,62</t>
  </si>
  <si>
    <t>297,39</t>
  </si>
  <si>
    <t>96,41</t>
  </si>
  <si>
    <t>40,27</t>
  </si>
  <si>
    <t>29,61</t>
  </si>
  <si>
    <t>24,43</t>
  </si>
  <si>
    <t>74,00</t>
  </si>
  <si>
    <t>58,00</t>
  </si>
  <si>
    <t>29,83</t>
  </si>
  <si>
    <t>50,98</t>
  </si>
  <si>
    <t>24,27</t>
  </si>
  <si>
    <t>10,50</t>
  </si>
  <si>
    <t>22,66</t>
  </si>
  <si>
    <t>27,99</t>
  </si>
  <si>
    <t>50,41</t>
  </si>
  <si>
    <t>18,87</t>
  </si>
  <si>
    <t>196,71</t>
  </si>
  <si>
    <t>51,96</t>
  </si>
  <si>
    <t>84,26</t>
  </si>
  <si>
    <t>57,77</t>
  </si>
  <si>
    <t>35,13</t>
  </si>
  <si>
    <t>71,99</t>
  </si>
  <si>
    <t>50,36</t>
  </si>
  <si>
    <t>45,23</t>
  </si>
  <si>
    <t>95,32</t>
  </si>
  <si>
    <t>119,25</t>
  </si>
  <si>
    <t>48,02</t>
  </si>
  <si>
    <t>45,58</t>
  </si>
  <si>
    <t>129,33</t>
  </si>
  <si>
    <t>39,95</t>
  </si>
  <si>
    <t>110,01</t>
  </si>
  <si>
    <t>68,59</t>
  </si>
  <si>
    <t>21,29</t>
  </si>
  <si>
    <t>37,28</t>
  </si>
  <si>
    <t>20,57</t>
  </si>
  <si>
    <t>38,17</t>
  </si>
  <si>
    <t>268,84</t>
  </si>
  <si>
    <t>20,15</t>
  </si>
  <si>
    <t>13,15</t>
  </si>
  <si>
    <t>87,04</t>
  </si>
  <si>
    <t>39,18</t>
  </si>
  <si>
    <t>69,76</t>
  </si>
  <si>
    <t>44,99</t>
  </si>
  <si>
    <t>79,32</t>
  </si>
  <si>
    <t>13,61</t>
  </si>
  <si>
    <t>23,24</t>
  </si>
  <si>
    <t>98,20</t>
  </si>
  <si>
    <t>24,73</t>
  </si>
  <si>
    <t>36,10</t>
  </si>
  <si>
    <t>17,19</t>
  </si>
  <si>
    <t>58,22</t>
  </si>
  <si>
    <t>82,99</t>
  </si>
  <si>
    <t>66,85</t>
  </si>
  <si>
    <t>129,84</t>
  </si>
  <si>
    <t>34,82</t>
  </si>
  <si>
    <t>85,33</t>
  </si>
  <si>
    <t>138,19</t>
  </si>
  <si>
    <t>55,56</t>
  </si>
  <si>
    <t>68,12</t>
  </si>
  <si>
    <t>78,77</t>
  </si>
  <si>
    <t>69,74</t>
  </si>
  <si>
    <t>96,20</t>
  </si>
  <si>
    <t>37,55</t>
  </si>
  <si>
    <t>52,48</t>
  </si>
  <si>
    <t>79,93</t>
  </si>
  <si>
    <t>119,31</t>
  </si>
  <si>
    <t>58,80</t>
  </si>
  <si>
    <t>29,88</t>
  </si>
  <si>
    <t>57,13</t>
  </si>
  <si>
    <t>88,22</t>
  </si>
  <si>
    <t>99,85</t>
  </si>
  <si>
    <t>117,85</t>
  </si>
  <si>
    <t>67,47</t>
  </si>
  <si>
    <t>38,37</t>
  </si>
  <si>
    <t>427,53</t>
  </si>
  <si>
    <t>49,41</t>
  </si>
  <si>
    <t>60,89</t>
  </si>
  <si>
    <t>375,99</t>
  </si>
  <si>
    <t>181,14</t>
  </si>
  <si>
    <t>71,00</t>
  </si>
  <si>
    <t>136,79</t>
  </si>
  <si>
    <t>170,08</t>
  </si>
  <si>
    <t>194,87</t>
  </si>
  <si>
    <t>22,74</t>
  </si>
  <si>
    <t>197,53</t>
  </si>
  <si>
    <t>71,55</t>
  </si>
  <si>
    <t>73,68</t>
  </si>
  <si>
    <t>71,74</t>
  </si>
  <si>
    <t>133,60</t>
  </si>
  <si>
    <t>18,68</t>
  </si>
  <si>
    <t>60,68</t>
  </si>
  <si>
    <t>19,54</t>
  </si>
  <si>
    <t>4,44</t>
  </si>
  <si>
    <t>97,18</t>
  </si>
  <si>
    <t>41,53</t>
  </si>
  <si>
    <t>67,53</t>
  </si>
  <si>
    <t>74,23</t>
  </si>
  <si>
    <t>132,35</t>
  </si>
  <si>
    <t>60,87</t>
  </si>
  <si>
    <t>68,10</t>
  </si>
  <si>
    <t>79,41</t>
  </si>
  <si>
    <t>107,98</t>
  </si>
  <si>
    <t>115,10</t>
  </si>
  <si>
    <t>13,38</t>
  </si>
  <si>
    <t>29,71</t>
  </si>
  <si>
    <t>94,61</t>
  </si>
  <si>
    <t>33,70</t>
  </si>
  <si>
    <t>26,23</t>
  </si>
  <si>
    <t>77,95</t>
  </si>
  <si>
    <t>82,55</t>
  </si>
  <si>
    <t>37,36</t>
  </si>
  <si>
    <t>94,73</t>
  </si>
  <si>
    <t>95,01</t>
  </si>
  <si>
    <t>54,44</t>
  </si>
  <si>
    <t>31,05</t>
  </si>
  <si>
    <t>62,64</t>
  </si>
  <si>
    <t>47,58</t>
  </si>
  <si>
    <t>93,34</t>
  </si>
  <si>
    <t>353,00</t>
  </si>
  <si>
    <t>51,09</t>
  </si>
  <si>
    <t>SINAPI - 98524 - LIMPEZA MANUAL DE VEGETACAO EM TERRENO COM ENXADA.AF_05/2018 /M2</t>
  </si>
  <si>
    <t>SINAPI - 98458 - TAPUME COM COMPENSADO DE MADEIRA. AF_05/2018 /M2</t>
  </si>
  <si>
    <t>SINAPI - 101197 - CERCA COM MOUROES DE CONCRETO, SECAO "T" PONTA INCLINADA, 10X10 CM, ESPACAMENTO DE 2,5 M, CRAVADOS 0,5 M, COM 11 FIOS DE ARAME FARPADO Nº 14 - FORNECIMENTO E INSTALACAO. AF_05/2020 /M</t>
  </si>
  <si>
    <t>SINAPI - 101190 - CERCA COM MOUROES DE CONCRETO, RETO, H=3,00 M, ESPACAMENTO DE 2,5 M, CRAVADOS 0,5 M, COM 4 FIOS DE ARAME DE ACO OVALADO 15X17 - FORNECIMENTO E INSTALACAO. AF_05/2020 /M</t>
  </si>
  <si>
    <t>SINAPI - 101201 - CERCA COM MOUROES DE MADEIRA, 7,5X7,5 CM, ESPACAMENTO DE 2,5 M, ALTURA LIVRE DE 2 M, CRAVADOS 0,5 M, COM 8 FIOS DE ARAME FARPADO Nº 14 CLASSE 250 - FORNECIMENTO E INSTALACAO. AF_05/2020 /M</t>
  </si>
  <si>
    <t>SINAPI - 98525 - LIMPEZA MECANIZADA DE CAMADA VEGETAL, VEGETACAO E PEQUENAS ARVORES (DIAMETRO DE TRONCO MENOR QUE 0,20 M), COM TRATOR DE ESTEIRAS.AF_05/2018 /M2</t>
  </si>
  <si>
    <t>RETIRADA DE DIVISORIAS EM CHAPAS DE MADEIRA, COM MONTANTES METALICOS /M2</t>
  </si>
  <si>
    <t>CARGA MANUAL DE ENTULHO EM CAMINHAO BASCULANTE 6 M3 /M3</t>
  </si>
  <si>
    <t>SINAPI - 102190 - REMOCAO DE VIDRO LISO COMUM DE ESQUADRIA COM BAGUETE DE MADEIRA. AF_01/2021 /M2</t>
  </si>
  <si>
    <t>0201002314</t>
  </si>
  <si>
    <t>SINAPI - 102191 - REMOCAO DE VIDRO LISO COMUM DE ESQUADRIA COM BAGUETE DE ALUMINIO OU PVC. AF_01/2021 /M2</t>
  </si>
  <si>
    <t>SINAPI - 97632 - DEMOLICAO DE RODAPE CERAMICO, DE FORMA MANUAL, SEM REAPROVEITAMENTO. AF_12/2017 /M</t>
  </si>
  <si>
    <t>SINAPI - 101173 - ESTACA BROCA DE CONCRETO, DIAMETRO DE 20CM, ESCAVACAO MANUAL COM TRADO CONCHA, COM ARMADURA DE ARRANQUE. AF_05/2020 /M</t>
  </si>
  <si>
    <t>SINAPI - 101176 - ESTACA BROCA DE CONCRETO, DIAMETRO DE 30CM, ESCAVACAO MANUAL COM TRADO CONCHA, INTEIRAMENTE ARMADA. AF_05/2020 /M</t>
  </si>
  <si>
    <t>ALVENARIA DE EMBASAMENTO EM TIJOLOS CERAMICOS MACICOS 5X10X20, ASSENTADO COM ARGAMASSA TRACO 1:2:8 (CIMENTO, CAL E AREIA) /M3</t>
  </si>
  <si>
    <t>0301000119</t>
  </si>
  <si>
    <t>SERVICOS EM TERRA</t>
  </si>
  <si>
    <t>*  SERVICOS EM TERRA (MANUAL)</t>
  </si>
  <si>
    <t>0401001114</t>
  </si>
  <si>
    <t>SINAPI - 93382 - REATERRO MANUAL DE VALAS COM COMPACTACAO MECANIZADA. AF_04/2016 /M3</t>
  </si>
  <si>
    <t>*  SERVICOS EM TERRA (MECANIZADO)</t>
  </si>
  <si>
    <t>ATERRO MECANIZADO DE SOLO, COM AQUISICAO DE TERRA, INCLUSO COMPACTACAO COM ROLO COMPACTADOR DE PNEUS /M3</t>
  </si>
  <si>
    <t>SINAPI - 100976 - CARGA, MANOBRA E DESCARGA DE SOLOS E MATERIAIS GRANULARES EM CAMINHAO BASCULANTE 18 M3 - CARGA COM PA CARREGADEIRA (CACAMBA DE 1,7 A 2,8 M3 / 128 HP) E DESCARGA LIVRE (UNIDADE: M3). AF_07/2020 /M3</t>
  </si>
  <si>
    <t>SINAPI - 97913 - TRANSPORTE COM CAMINHAO BASCULANTE DE 6 M3, EM VIA URBANA EM REVESTIMENTO PRIMARIO (UNIDADE: M3XKM). AF_07/2020 /M3XKM</t>
  </si>
  <si>
    <t>SINAPI - 97914 - TRANSPORTE COM CAMINHAO BASCULANTE DE 6 M3, EM VIA URBANA PAVIMENTADA, DMT ATE 30 KM (UNIDADE: M3XKM). AF_07/2020 /M3XKM</t>
  </si>
  <si>
    <t>IMPERMEABILIZACAO</t>
  </si>
  <si>
    <t>SINAPI - 98562 - IMPERMEABILIZACAO DE FLOREIRA OU VIGA BALDRAME COM ARGAMASSA DE CIMENTO E AREIA, COM ADITIVO IMPERMEABILIZANTE, E = 2 CM. AF_06/2018 /M2</t>
  </si>
  <si>
    <t>SINAPI - 102234 - PINTURA IMUNIZANTE PARA MADEIRA, 2 DEMAOS. AF_01/2021 /M2</t>
  </si>
  <si>
    <t>SINAPI - 98567 - PROTECAO MECANICA DE SUPERFICIE HORIZONTAL COM ARGAMASSA DE CIMENTO E AREIA, TRACO 1:3, E=4CM. AF_06/2018 /M2</t>
  </si>
  <si>
    <t>0801000108</t>
  </si>
  <si>
    <t>SINAPI - 100774 - ESTRUTURA TRELICADA DE COBERTURA, TIPO SHED, COM LIGACOES SOLDADAS, INCLUSOS PERFIS METALICOS, CHAPAS METALICAS, MAO DE OBRA E TRANSPORTE COM GUINDASTE - FORNECIMENTO E INSTALACAO. AF_01/2020_P /KG</t>
  </si>
  <si>
    <t>SINAPI - 100775 - ESTRUTURA TRELICADA DE COBERTURA, TIPO FINK, COM LIGACOES SOLDADAS, INCLUSOS PERFIS METALICOS, CHAPAS METALICAS, MAO DE OBRA E TRANSPORTE COM GUINDASTE - FORNECIMENTO E INSTALACAO. AF_01/2020_P /KG</t>
  </si>
  <si>
    <t>SINAPI - 94221 - CUMEEIRA PARA TELHA CERAMICA EMBOCADA COM ARGAMASSA TRACO 1:2:9 (CIMENTO, CAL E AREIA) PARA TELHADOS COM ATE 2 AGUAS, INCLUSO TRANSPORTE VERTICAL. AF_07/2019 /M</t>
  </si>
  <si>
    <t>SINAPI - 94219 - CUMEEIRA E ESPIGAO PARA TELHA CERAMICA EMBOCADA COM ARGAMASSA TRACO 1:2:9 (CIMENTO, CAL E AREIA), PARA TELHADOS COM MAIS DE 2 AGUAS, INCLUSO TRANSPORTE VERTICAL. AF_07/2019 /M</t>
  </si>
  <si>
    <t>SINAPI - 94207 - TELHAMENTO COM TELHA ONDULADA DE FIBROCIMENTO E = 6 MM, COM RECOBRIMENTO LATERAL DE 1/4 DE ONDA PARA TELHADO COM INCLINACAO MAIOR QUE 10°, COM ATE 2 AGUAS, INCLUSO ICAMENTO. AF_07/2019 /M2</t>
  </si>
  <si>
    <t>SINAPI - 94231 - RUFO EM CHAPA DE ACO GALVANIZADO NUMERO 24, CORTE DE 25 CM, INCLUSO TRANSPORTE VERTICAL. AF_07/2019 /M</t>
  </si>
  <si>
    <t>SINAPI - 99861 - GRADIL EM FERRO FIXADO EM VAOS DE JANELAS, FORMADO POR BARRAS CHATAS DE 25X4,8 MM. AF_04/2019 /M2</t>
  </si>
  <si>
    <t>1101003013</t>
  </si>
  <si>
    <t>FECHADURA TIPO BICO DE PAPAGAIO PARA PORTA DE CORRER EXTERNA, EM ACO INOX COM ACABAMENTO CROMADO, MAQUINA COM 45 MM, INCLUINDO CHAVE TIPO CILINDRO - FORNECIMENTO E INSTALACAO /UN</t>
  </si>
  <si>
    <t>SINAPI - 100709 - DOBRADICA EM ACO/FERRO, 3" X 21/2", E=1,9 A 2MM, SEN ANEL, CROMADO OU ZINCADO, TAMPA BOLA, COM PARAFUSOS. AF_12/2019 /UN</t>
  </si>
  <si>
    <t>SINAPI - 100705 - TARJETA TIPO LIVRE/OCUPADO PARA PORTA DE BANHEIRO. AF_12/2019 /UN</t>
  </si>
  <si>
    <t>*  ALUMINIO E INOX</t>
  </si>
  <si>
    <t>LUMINARIA TIPO PLAFON REDONDO COM VIDRO FOSCO, DIAMETRO DE 30 CM, INCLUSIVE DUAS LAMPADAS LED 10W - FORNECIMENTO E INSTALACAO /UN</t>
  </si>
  <si>
    <t>LUMINARIA SPOT DE SOBREPOR EM ALUMINIO COM ALETA PLASTICA, INCLUSIVE DUAS LAMPADAS LED 10W - FORNECIMENTO E INSTALACAO /UN</t>
  </si>
  <si>
    <t>SINAPI - 97607 - LUMINARIA ARANDELA TIPO TARTARUGA, DE SOBREPOR, COM 1 LAMPADA LED DE 6 W, SEM REATOR - FORNECIMENTO E INSTALACAO. AF_02/2020 /UN</t>
  </si>
  <si>
    <t>LUMINARIA LED DE EMBUTIR EM FORRO DE GESSO OU MODULADO, COM ALETAS E REFLETORES EM ALUMINIO ALTO BRILHO, REF. CAA01-E216 DA LUMICENTER OU SIMILAR, INCLUSO DUAS LAMPADAS T 8 DE 9W - FORNECIMENTO E INSTALACAO /CJ</t>
  </si>
  <si>
    <t>LUMINARIA LED DE EMBUTIR EM FORRO DE GESSO OU MODULADO, COM ALETAS E REFLETORES EM ALUMINIO ALTO BRILHO, REF. CAA01-E232 DA LUMICENTER OU SIMILAR, INCLUSO DUAS LAMPADAS T 8 DE 18W - FORNECIMENTO E INSTALACAO /CJ</t>
  </si>
  <si>
    <t>LUMINARIA TUBULAR LED, REF. CALHA SLIN (2X18W), 3.250LM, 120CM LINEAR, DA RCA OU SIMILAR - FORNECIMENTO E INSTALACAO /UN</t>
  </si>
  <si>
    <t>LUMINARIA LED DE SOBREPOR, COM ALETAS E REFLETORES EM ALUMINIO ALTO BRILHO, REF. CAA01-S216 DA LUMICENTER OU SIMILAR, INCLUSO DUAS LAMPADAS T 8 DE 9W - FORNECIMENTO E INSTALACAO /CJ</t>
  </si>
  <si>
    <t>LUMINARIA LED DE SOBREPOR, COM ALETAS E REFLETORES EM ALUMINIO ALTO BRILHO, REF. C06 DA ABALUX OU SIMILAR, INCLUSO DUAS LAMPADAS T 8 DE 18W - FORNECIMENTO E INSTALACAO /CJ</t>
  </si>
  <si>
    <t>SINAPI - 97585 - LUMINARIA TIPO CALHA, DE SOBREPOR, COM 2 LAMPADAS TUBULARES FLUORESCENTES DE 18 W, COM REATOR DE PARTIDA RAPIDA - FORNECIMENTO E INSTALACAO. AF_02/2020 /UN</t>
  </si>
  <si>
    <t>SINAPI - 97586 - LUMINARIA TIPO CALHA, DE SOBREPOR, COM 2 LAMPADAS TUBULARES FLUORESCENTES DE 36 W, COM REATOR DE PARTIDA RAPIDA - FORNECIMENTO E INSTALACAO. AF_02/2020 /UN</t>
  </si>
  <si>
    <t>SINAPI - 97599 - LUMINARIA DE EMERGENCIA, COM 30 LAMPADAS LED DE 2 W, SEM REATOR - FORNECIMENTO E INSTALACAO. AF_02/2020 /UN</t>
  </si>
  <si>
    <t>LUMINARIA REDONDA TIPO INDUSTRIAL LED, REF. UFO INDUSTRIAL HIGH BAY, 150W, 14.500LM DA RCA OU SIMILAR - FORNECIMENTO E INSTALACAO /UN</t>
  </si>
  <si>
    <t>SINAPI - 101666 - REFLETOR RETANGULAR FECHADO, COM LAMPADA VAPOR METALICO 400 W - FORNECIMENTO E INSTALACAO. AF_08/2020 /UN</t>
  </si>
  <si>
    <t>REFLETOR RETANGULAR FECHADO LED, REF. FLOOD LIGHT IP 68, 250W, 26.000LM, COM DOIS MODULOS DA RCA OU SIMILAR - FORNECIMENTO E INSTALACAO /UN</t>
  </si>
  <si>
    <t>LUMINARIA DECORATIVA MOD. SBD 216-GL COM POSTE FLANGEADO MOD. SBP-852B/1-20GF PINTADO E CHUMBADOR 1/2"X300MM AMBOS DA SHOMEI OU SIMILAR, INCLUSIVE LAMPADA LED DE 60/70W - FORNECIMENTO E INSTALACAO /CJ</t>
  </si>
  <si>
    <t>SINAPI - 100620 - POSTE DE ACO CONICO CONTINUO CURVO SIMPLES, FLANGEADO, H=9M, INCLUSIVE LUMINARIA, SEM LAMPADA - FORNECIMENTO E INSTALACAO. AF_11/2019 /UN</t>
  </si>
  <si>
    <t>SINAPI - 100621 - POSTE DE ACO CONICO CONTINUO CURVO DUPLO, FLANGEADO, H=9M, INCLUSIVE LUMINARIAS, SEM LAMPADAS - FORNECIMENTO E INSTALACAO. AF_11/2019 /UN</t>
  </si>
  <si>
    <t>SINAPI - 97610 - LAMPADA COMPACTA DE LED 10 W, BASE E27 - FORNECIMENTO E INSTALACAO. AF_02/2020 /UN</t>
  </si>
  <si>
    <t>SINAPI - 97611 - LAMPADA COMPACTA FLUORESCENTE DE 15 W, BASE E27 - FORNECIMENTO E INSTALACAO. AF_02/2020 /UN</t>
  </si>
  <si>
    <t>SINAPI - 97612 - LAMPADA COMPACTA FLUORESCENTE DE 20 W, BASE E27 - FORNECIMENTO E INSTALACAO. AF_02/2020 /UN</t>
  </si>
  <si>
    <t>SINAPI - 97615 - LAMPADA TUBULAR FLUORESCENTE T8 DE 16/18 W, BASE G13 - FORNECIMENTO E INSTALACAO. AF_02/2020_P /UN</t>
  </si>
  <si>
    <t>SINAPI - 97617 - LAMPADA TUBULAR FLUORESCENTE T10 DE 20/40 W, BASE G13 - FORNECIMENTO E INSTALACAO. AF_02/2020_P /UN</t>
  </si>
  <si>
    <t>SINAPI - 97616 - LAMPADA TUBULAR FLUORESCENTE T8 DE 32/36 W, BASE G13 - FORNECIMENTO E INSTALACAO. AF_02/2020_P /UN</t>
  </si>
  <si>
    <t>SINAPI - 101645 - LAMPADA MISTA 160 W - FORNECIMENTO E INSTALACAO. AF_08/2020 /UN</t>
  </si>
  <si>
    <t>SINAPI - 101646 - LAMPADA MISTA 250 W - FORNECIMENTO E INSTALACAO. AF_08/2020 /UN</t>
  </si>
  <si>
    <t>SINAPI - 101647 - LAMPADA MISTA 500 W - FORNECIMENTO E INSTALACAO. AF_08/2020 /UN</t>
  </si>
  <si>
    <t>SINAPI - 97614 - LAMPADA COMPACTA DE VAPOR METALICO OVOIDE 150 W, BASE E27 - FORNECIMENTO E INSTALACAO. AF_02/2020 /UN</t>
  </si>
  <si>
    <t>SINAPI - 101649 - LAMPADA VAPOR DE SODIO 250 W - FORNECIMENTO E INSTALACAO. AF_08/2020 /UN</t>
  </si>
  <si>
    <t>SINAPI - 101650 - LAMPADA VAPOR DE SODIO 400 W - FORNECIMENTO E INSTALACAO. AF_08/2020 /UN</t>
  </si>
  <si>
    <t>SINAPI - 101640 - LAMPADA VAPOR METALICO 400 W - FORNECIMENTO E INSTALACAO. AF_08/2020 /UN</t>
  </si>
  <si>
    <t>SINAPI - 100921 - REATOR DE PARTIDA RAPIDA PARA LAMPADA FLUORESCENTE 2X40W - FORNECIMENTO E INSTALACAO. AF_02/2020 /UN</t>
  </si>
  <si>
    <t>REATOR DUPLO ELETRONICO ALTO FATOR PARA LAMPADA FLUORESCENTE 18/20 W, PHILIPS OU SIMILAR /UN</t>
  </si>
  <si>
    <t>REATOR DUPLO ELETRONICO ALTO FATOR PARA LAMPADA FLUORESCENTE 36/40 W, PHILIPS OU SIMILAR /UN</t>
  </si>
  <si>
    <t>SINAPI - 101627 - REATOR PARA LAMPADA VAPOR DE SODIO 250 W, USO EXTERNO - FORNECIMENTO E INSTALACAO. AF_08/2020 /UN</t>
  </si>
  <si>
    <t>INTERRUPTOR BIPOLAR EMBUTIR 20A/250V COM PLACA, TIPO SILENTOQUE PIAL OU EQUIVALENTE - FORNECIMENTO E INSTALACAO /UN</t>
  </si>
  <si>
    <t>SINAPI - 91985 - INTERRUPTOR PULSADOR CAMPAINHA (1 MODULO), 10A/250V, INCLUINDO SUPORTE E PLACA - FORNECIMENTO E INSTALACAO. AF_09/2017 /UN</t>
  </si>
  <si>
    <t>*  FIOS E CABOS DE COBRE</t>
  </si>
  <si>
    <t>SINAPI - 91926 - CABO DE COBRE FLEXIVEL ISOLADO, 2,5 MM2, ANTI-CHAMA 450/750 V, PARA CIRCUITOS TERMINAIS - FORNECIMENTO E INSTALACAO. AF_12/2015 /M</t>
  </si>
  <si>
    <t>SINAPI - 91928 - CABO DE COBRE FLEXIVEL ISOLADO, 4 MM2, ANTI-CHAMA 450/750 V, PARA CIRCUITOS TERMINAIS - FORNECIMENTO E INSTALACAO. AF_12/2015 /M</t>
  </si>
  <si>
    <t>SINAPI - 91930 - CABO DE COBRE FLEXIVEL ISOLADO, 6 MM2, ANTI-CHAMA 450/750 V, PARA CIRCUITOS TERMINAIS - FORNECIMENTO E INSTALACAO. AF_12/2015 /M</t>
  </si>
  <si>
    <t>SINAPI - 91932 - CABO DE COBRE FLEXIVEL ISOLADO, 10 MM2, ANTI-CHAMA 450/750 V, PARA CIRCUITOS TERMINAIS - FORNECIMENTO E INSTALACAO. AF_12/2015 /M</t>
  </si>
  <si>
    <t>SINAPI - 91934 - CABO DE COBRE FLEXIVEL ISOLADO, 16 MM2, ANTI-CHAMA 450/750 V, PARA CIRCUITOS TERMINAIS - FORNECIMENTO E INSTALACAO. AF_12/2015 /M</t>
  </si>
  <si>
    <t>CABO DE COBRE UNIPOLAR 35 MM2, BLINDADO, ISOLACAO 1220 KV EPR, COBERTURA EM PVC - FORNECIMENTO E INSTALACAO /M</t>
  </si>
  <si>
    <t>FIO TELEFONICO INTERNO (FI) EM COBRE ESTANHADO, ISOLACAO EM PVC ANTICHAMA, 2 CONDUTORES DE 0,6 MM - FORNECIMENTO E INSTALACAO /M</t>
  </si>
  <si>
    <t>CABO DE COBRE NU 150MM2 - FORNECIMENTO E INSTALACAO /M</t>
  </si>
  <si>
    <t>CABO DE COBRE NU 185MM2 - FORNECIMENTO E INSTALACAO /M</t>
  </si>
  <si>
    <t>SINAPI - 96971 - CORDOALHA DE COBRE NU 16 MM2, NAO ENTERRADA, COM ISOLADOR - FORNECIMENTO E INSTALACAO. AF_12/2017 /M</t>
  </si>
  <si>
    <t>SINAPI - 96972 - CORDOALHA DE COBRE NU 25 MM2, NAO ENTERRADA, COM ISOLADOR - FORNECIMENTO E INSTALACAO. AF_12/2017 /M</t>
  </si>
  <si>
    <t>SINAPI - 96973 - CORDOALHA DE COBRE NU 35 MM2, NAO ENTERRADA, COM ISOLADOR - FORNECIMENTO E INSTALACAO. AF_12/2017 /M</t>
  </si>
  <si>
    <t>SINAPI - 96974 - CORDOALHA DE COBRE NU 50 MM2, NAO ENTERRADA, COM ISOLADOR - FORNECIMENTO E INSTALACAO. AF_12/2017 /M</t>
  </si>
  <si>
    <t>SINAPI - 96975 - CORDOALHA DE COBRE NU 70 MM2, NAO ENTERRADA, COM ISOLADOR - FORNECIMENTO E INSTALACAO. AF_12/2017 /M</t>
  </si>
  <si>
    <t>SINAPI - 96976 - CORDOALHA DE COBRE NU 95 MM2, NAO ENTERRADA, COM ISOLADOR - FORNECIMENTO E INSTALACAO. AF_12/2017 /M</t>
  </si>
  <si>
    <t>ELETRODUTO DE PVC RIGIDO ROSCAVEL DN 25MM (3/4"), INCL CONEXOES, FORNECIMENTO E INSTALACAO /M</t>
  </si>
  <si>
    <t>ELETRODUTO DE PVC RIGIDO ROSCAVEL DN 32MM (1"), INCL CONEXOES, FORNECIMENTO E INSTALACAO /M</t>
  </si>
  <si>
    <t>ELETRODUTO DE PVC RIGIDO ROSCAVEL DN 40MM (1 1/4"), INCL CONEXOES, FORNECIMENTO E INSTALACAO /M</t>
  </si>
  <si>
    <t>ELETRODUTO DE PVC RIGIDO ROSCAVEL DN 50MM (1 1/2"), INCL CONEXOES, FORNECIMENTO E INSTALACAO /M</t>
  </si>
  <si>
    <t>ELETRODUTO DE PVC RIGIDO ROSCAVEL DN 60MM (2"), INCL CONEXOES, FORNECIMENTO E INSTALACAO /M</t>
  </si>
  <si>
    <t>ELETRODUTO DE PVC RIGIDO ROSCAVEL DN 75MM (2 1/2"), INCL CONEXOES, FORNECIMENTO E INSTALACAO /M</t>
  </si>
  <si>
    <t>ELETRODUTO DE PVC RIGIDO ROSCAVEL DN 85MM (3"), INCL CONEXOES, FORNECIMENTO E ISNTALACAO /M</t>
  </si>
  <si>
    <t>ELETRODUTO DE PVC RIGIDO ROSCAVEL DN 110MM (4"), INCL CONEXOES, FORNECIMENTO E INSTALACAO /M</t>
  </si>
  <si>
    <t>ELETRODUTO EM ACO GALVANIZADO PRE-ZINCADO, SEMI-PESADO, DIAMETRO 2", PAREDE DE 0,90 MM - FORNECIMENTO E INSTALACAO /M</t>
  </si>
  <si>
    <t>ELETRODUTO EM ACO GALVANIZADO PRE-ZINCADO, SEMI PESADO, DIAMETRO 2 1/2", PAREDE DE 1,20 MM - FORNECIMENTO E INSTALACAO /M</t>
  </si>
  <si>
    <t>ELETRODUTO EM ACO GALVANIZADO PRE-ZINCADO, SEMI PESADO, DIAMETRO 3", PAREDE DE 1,50 MM - FORNECIMENTO E INSTALACAO /M</t>
  </si>
  <si>
    <t>ELETRODUTO EM ACO GALVANIZADO PRE-ZINCADO, SEMI-PESADO, DIAMETRO 4", PAREDE DE 3,75 MM - FORNECIMENTO E INSTALACAO /M</t>
  </si>
  <si>
    <t>1201004100</t>
  </si>
  <si>
    <t>ELETROCALHA PERFURADA 100X100MM, EM CHAPA DE ACO GALVANIZADA CH. 24, SEM TAMPA, INCLUSIVE CONEXOES /M</t>
  </si>
  <si>
    <t>1201004110</t>
  </si>
  <si>
    <t>ELETROCALHA PERFURADA 100X200MM, EM CHAPA DE ACO GALVANIZADA CH. 24, SEM TAMPA, INCLUSIVE CONEXOES /M</t>
  </si>
  <si>
    <t>SINAPI - 101877 - QUADRO DE DISTRIBUICAO DE ENERGIA EM PVC, DE EMBUTIR, SEM BARRAMENTO, PARA 3 DISJUNTORES - FORNECIMENTO E INSTALACAO. AF_10/2020 /UN</t>
  </si>
  <si>
    <t>1201005037</t>
  </si>
  <si>
    <t>SINAPI - 93654 - DISJUNTOR MONOPOLAR TIPO DIN, CORRENTE NOMINAL DE 16A - FORNECIMENTO E INSTALACAO. AF_10/2020 /UN</t>
  </si>
  <si>
    <t>SINAPI - 93655 - DISJUNTOR MONOPOLAR TIPO DIN, CORRENTE NOMINAL DE 20A - FORNECIMENTO E INSTALACAO. AF_10/2020 /UN</t>
  </si>
  <si>
    <t>SINAPI - 93656 - DISJUNTOR MONOPOLAR TIPO DIN, CORRENTE NOMINAL DE 25A - FORNECIMENTO E INSTALACAO. AF_10/2020 /UN</t>
  </si>
  <si>
    <t>SINAPI - 101890 - DISJUNTOR MONOPOLAR TIPO NEMA, CORRENTE NOMINAL DE 10 ATE 30A - FORNECIMENTO E INSTALACAO. AF_10/2020 /UN</t>
  </si>
  <si>
    <t>SINAPI - 93661 - DISJUNTOR BIPOLAR TIPO DIN, CORRENTE NOMINAL DE 16A - FORNECIMENTO E INSTALACAO. AF_10/2020 /UN</t>
  </si>
  <si>
    <t>SINAPI - 93662 - DISJUNTOR BIPOLAR TIPO DIN, CORRENTE NOMINAL DE 20A - FORNECIMENTO E INSTALACAO. AF_10/2020 /UN</t>
  </si>
  <si>
    <t>SINAPI - 93663 - DISJUNTOR BIPOLAR TIPO DIN, CORRENTE NOMINAL DE 25A - FORNECIMENTO E INSTALACAO. AF_10/2020 /UN</t>
  </si>
  <si>
    <t>SINAPI - 93664 - DISJUNTOR BIPOLAR TIPO DIN, CORRENTE NOMINAL DE 32A - FORNECIMENTO E INSTALACAO. AF_10/2020 /UN</t>
  </si>
  <si>
    <t>SINAPI - 101892 - DISJUNTOR BIPOLAR TIPO NEMA, CORRENTE NOMINAL DE 10 ATE 50A - FORNECIMENTO E INSTALACAO. AF_10/2020 /UN</t>
  </si>
  <si>
    <t>DISJUNTOR TIPO NEMA, BIPOLAR 60 ATE 100A, TENSAO MAXIMA 415 V - FORNECIMENTO E INSTALACAO /UN</t>
  </si>
  <si>
    <t>SINAPI - 93668 - DISJUNTOR TRIPOLAR TIPO DIN, CORRENTE NOMINAL DE 16A - FORNECIMENTO E INSTALACAO. AF_10/2020 /UN</t>
  </si>
  <si>
    <t>SINAPI - 93669 - DISJUNTOR TRIPOLAR TIPO DIN, CORRENTE NOMINAL DE 20A - FORNECIMENTO E INSTALACAO. AF_10/2020 /UN</t>
  </si>
  <si>
    <t>SINAPI - 93670 - DISJUNTOR TRIPOLAR TIPO DIN, CORRENTE NOMINAL DE 25A - FORNECIMENTO E INSTALACAO. AF_10/2020 /UN</t>
  </si>
  <si>
    <t>SINAPI - 93673 - DISJUNTOR TRIPOLAR TIPO DIN, CORRENTE NOMINAL DE 50A - FORNECIMENTO E INSTALACAO. AF_10/2020 /UN</t>
  </si>
  <si>
    <t>SINAPI - 101893 - DISJUNTOR TRIPOLAR TIPO NEMA, CORRENTE NOMINAL DE 10 ATE 50A - FORNECIMENTO E INSTALACAO. AF_10/2020 /UN</t>
  </si>
  <si>
    <t>SINAPI - 101894 - DISJUNTOR TRIPOLAR TIPO NEMA, CORRENTE NOMINAL DE 60 ATE 100A - FORNECIMENTO E INSTALACAO. AF_10/2020 /UN</t>
  </si>
  <si>
    <t>SINAPI - 101895 - DISJUNTOR TERMOMAGNETICO TRIPOLAR , CORRENTE NOMINAL DE 125A - FORNECIMENTO E INSTALACAO. AF_10/2020 /UN</t>
  </si>
  <si>
    <t>SINAPI - 101896 - DISJUNTOR TERMOMAGNETICO TRIPOLAR , CORRENTE NOMINAL DE 200A - FORNECIMENTO E INSTALACAO. AF_10/2020 /UN</t>
  </si>
  <si>
    <t>SINAPI - 101897 - DISJUNTOR TERMOMAGNETICO TRIPOLAR , CORRENTE NOMINAL DE 250A - FORNECIMENTO E INSTALACAO. AF_10/2020 /UN</t>
  </si>
  <si>
    <t>SINAPI - 101898 - DISJUNTOR TERMOMAGNETICO TRIPOLAR , CORRENTE NOMINAL DE 400A - FORNECIMENTO E INSTALACAO. AF_10/2020 /UN</t>
  </si>
  <si>
    <t>SINAPI - 101899 - DISJUNTOR TERMOMAGNETICO TRIPOLAR , CORRENTE NOMINAL DE 600A - FORNECIMENTO E INSTALACAO. AF_10/2020 /UN</t>
  </si>
  <si>
    <t>DISPOSITIVO DPS CLASSE II, 1 POLO, TENSAO MAXIMA DE 175 V, CORRENTE MAXIMA DE *20* KA (TIPO AC) /UN</t>
  </si>
  <si>
    <t>INTERRUPTOR DE TECLA TRIPOLAR DE 30A CS-101 - SEM CAIXA (BOTOEIRA BLINDADA), TIPO LIGA-DESLIGA DA MARGIRUS /UN</t>
  </si>
  <si>
    <t>CAIXA DE PASSAGEM METALICA DE SOBREPOR COM TAMPA PARAFUSADA, DIMENSOES 15 X 15 X 10 CM - FORNECIMENTO E INSTALACAO /UN</t>
  </si>
  <si>
    <t>CAIXA DE PASSAGEM METALICA DE SOBREPOR COM TAMPA PARAFUSADA, DIMENSOES 40 X 40 15 CM - FORNECIMENTO E INSTALACAO /UN</t>
  </si>
  <si>
    <t>1201005348</t>
  </si>
  <si>
    <t>CAIXA DE PASSAGEM METALICA DE SOBREPOR COM TAMPA PARAFUSADA, DIMENSOES 25 X 25 X 10 CM - FORNECIMENTO E INSTALACAO /UN</t>
  </si>
  <si>
    <t>1201005350</t>
  </si>
  <si>
    <t>CAIXA DE PASSAGEM METALICA DE SOBREPOR COM TAMPA PARAFUSADA, DIMENSOES 35 X 35 X 10 CM - FORNECIMENTO E INSTALACAO /UN</t>
  </si>
  <si>
    <t>SINAPI - 92868 - CAIXA RETANGULAR 4" X 2" MEDIA (1,30 M DO PISO), METALICA, INSTALADA EM PAREDE - FORNECIMENTO E INSTALACAO. AF_12/2015 /UN</t>
  </si>
  <si>
    <t>SINAPI - 100560 - QUADRO DE DISTRIBUICAO PARA TELEFONE N.2, 20X20X12CM EM CHAPA METALICA, DE EMBUTIR, SEM ACESSORIOS, PADRAO TELEBRAS, FORNECIMENTO E INSTALACAO. AF_11/2019 /UN</t>
  </si>
  <si>
    <t>CAIXA DE PASSAGEM/ LUZ / TELEFONIA, DE EMBUTIR, EM CHAPA DE ACO GALVANIZADO, DIMENSOES 120 X 120 X *12* CM (PADRAO CONCESSIONARIA LOCAL) /UN</t>
  </si>
  <si>
    <t>CAIXA DE PASSAGEM/ LUZ/ TELEFONIA, DE EMBUTIR, EM CHAPA DE ACO GALVANIZADO, DIMENSOES 200 X 200 X 20 CM (PADRAO CONCESSIONARIA LOCAL) /UN</t>
  </si>
  <si>
    <t>SINAPI - 97886 - CAIXA ENTERRADA ELETRICA RETANGULAR, EM ALVENARIA COM TIJOLOS CERAMICOS MACICOS, FUNDO COM BRITA, DIMENSOES INTERNAS: 0,3X0,3X0,3 M. AF_12/2020 /UN</t>
  </si>
  <si>
    <t>SINAPI - 97887 - CAIXA ENTERRADA ELETRICA RETANGULAR, EM ALVENARIA COM TIJOLOS CERAMICOS MACICOS, FUNDO COM BRITA, DIMENSOES INTERNAS: 0,4X0,4X0,4 M. AF_12/2020 /UN</t>
  </si>
  <si>
    <t>SINAPI - 97888 - CAIXA ENTERRADA ELETRICA RETANGULAR, EM ALVENARIA COM TIJOLOS CERAMICOS MACICOS, FUNDO COM BRITA, DIMENSOES INTERNAS: 0,6X0,6X0,6 M. AF_12/2020 /UN</t>
  </si>
  <si>
    <t>SINAPI - 97889 - CAIXA ENTERRADA ELETRICA RETANGULAR, EM ALVENARIA COM TIJOLOS CERAMICOS MACICOS, FUNDO COM BRITA, DIMENSOES INTERNAS: 0,8X0,8X0,6 M. AF_12/2020 /UN</t>
  </si>
  <si>
    <t>SINAPI - 97890 - CAIXA ENTERRADA ELETRICA RETANGULAR, EM ALVENARIA COM TIJOLOS CERAMICOS MACICOS, FUNDO COM BRITA, DIMENSOES INTERNAS: 1X1X0,6 M. AF_12/2020 /UN</t>
  </si>
  <si>
    <t>CAIXA ENTERRADA PARA INSTALACOES TELEFONICAS TIPO R1, EM ALVENARIA COM BLOCOS DE CONCRETO, DIMENSOES INTERNAS: 0,35X0,60X0,60 M, INCLUSIVE TAMPAO /UN</t>
  </si>
  <si>
    <t>CAIXA ENTERRADA PARA INSTALACOES TELEFONICAS TIPO R2 1,07X0,52X0,50M EM BLOCOS DE CONCRETO ESTRUTURAL, INCLUSIVE TAMPAO /UN</t>
  </si>
  <si>
    <t>SINAPI - 95787 - CONDULETE DE ALUMINIO, TIPO LR, PARA ELETRODUTO DE ACO GALVANIZADO DN 20 MM (3/4''), APARENTE - FORNECIMENTO E INSTALACAO. AF_11/2016_P /UN</t>
  </si>
  <si>
    <t>SINAPI - 95789 - CONDULETE DE ALUMINIO, TIPO LR, PARA ELETRODUTO DE ACO GALVANIZADO DN 25 MM (1''), APARENTE - FORNECIMENTO E INSTALACAO. AF_11/2016_P /UN</t>
  </si>
  <si>
    <t>*  PARA-RAIO</t>
  </si>
  <si>
    <t>CONECTOR METALICO TIPO PARAFUSO FENDIDO (SPLIT BOLT), COM SEPARADOR DE CABOS BIMETALICOS, PARA CABOS ATE 70 MM2 - FORNECIMENTO E INSTALACAO /UN</t>
  </si>
  <si>
    <t>ELETRODUTO DE PVC RIGIDO ROSCAVEL DE 1 1/2 " X 3M, SEM LUVA PARA PROTECAO DO CABO DO PARA RAIO - FORNECIEMNTO E INSTALACAO /UN</t>
  </si>
  <si>
    <t>SINALIZADOR DE TOPO SIMPLES COM RELE FOTOELETRICO, REF. TEL 0590 YT DA TERMOTECNICA OU SIMILAR, INCLUSIVE LAMPADA DE LED 10 W - FORNECIMENTO E INSTALACAO /UN</t>
  </si>
  <si>
    <t>SINAPI - 96989 - CAPTOR TIPO FRANKLIN PARA SPDA - FORNECIMENTO E INSTALACAO. AF_12/2017 /UN</t>
  </si>
  <si>
    <t>SINAPI - 98463 - SUPORTE ISOLADOR PARA CORDOALHA DE COBRE - FORNECIMENTO E INSTALACAO. AF_12/2017 /UN</t>
  </si>
  <si>
    <t>CONEXAO ATRAVES DE SOLDA EXOTERMICA, INCLUSO MOLDE, PALITO IGNITOR E ALICATE - FORNECIMENTO E INSTALACAO /UN</t>
  </si>
  <si>
    <t>SIRENE ELETROMAGNETICA UNIDIRECIONAL 110DB, 127V, REF. RT-10 DA ROTAN OU SIMILAR - FORNECIMENTO E INSTALACAO /UN</t>
  </si>
  <si>
    <t>RELE FOTOELETRICO INTERNO E EXTERNO BIVOLT 1000W, DE CONECTOR, COM BASE - FORNECIMENTO E INSTALACAO /UN</t>
  </si>
  <si>
    <t>KIT DE PROTECAO ARSTOP PARA AR CONDICIONADO, TOMADA PADRAO 2P+T 20 A, COM DISJUNTOR UNIPOLAR DIN 20A - FORNECIMENTO E INSTALACAO /CJ</t>
  </si>
  <si>
    <t>CONECTOR METALICO TIPO PARAFUSO FENDIDO (SPLIT BOLT), PARA CABO ATE 25MM2 - FORNECIMENTO E INSTALACAO /UN</t>
  </si>
  <si>
    <t>CONECTOR METALICO TIPO PARAFUSO FENDIDO (SPLIT BOLT), PARA CABOS ATE 35MM2 - FORNECIMENTO E INSTALACAO /UN</t>
  </si>
  <si>
    <t>CONECTOR METALICO TIPO PARAFUSO FENDIDO (SPLIT BOLT), PARA CABOS ATE 50 MM2 - FORNECIMENTO E INSTALACAO /UN</t>
  </si>
  <si>
    <t>CONECTOR METALICO TIPO PARAFUSO FENDIDO (SPLIT BOLT), PARA CABOS ATE 70 MM2 - FORNECIMENTO E INSTALACAO /UN</t>
  </si>
  <si>
    <t>SINAPI - 90447 - RASGO EM ALVENARIA PARA ELETRODUTOS COM DIAMETROS MENORES OU IGUAIS A 40 MM. AF_05/2015 /M</t>
  </si>
  <si>
    <t>CONJUNTO PINO DE ACO COM FURO E FINCA PINO CURTO PARA CONCRETO - FORNECIMENTO E INSTALACAO /UN</t>
  </si>
  <si>
    <t>PINO DE ACO COM FURO, HASTE = 27 MM (ACAO DIRETA) - FORNECIMENTO E INSTALACAO /UN</t>
  </si>
  <si>
    <t>PINO DE ACO COM ROSCA 1/4", COMPRIMENTO DA HASTE = 30 MM E ROSCA = 20 MM (ACAO DIRETA) - FORNECIMENTO E INSTALACAO /UN</t>
  </si>
  <si>
    <t>*  SUBSTACAO E ACESSORIOS</t>
  </si>
  <si>
    <t>POSTO C/ TRANSF. TRIF. WEG, TRAFO OU SIM., EM POSTE DUPLO T-10/600KGF, C/ CX. DE MED. DE DEM. E REAT., CX.P/ TC E CHAVE BLIND. EM MURETA DE ALV. (1 1/2 VEZ), MED.(2,00 X 2,00)M, CONF. PADRAO ENERGISA, NAS ESPECIFICACOES: 150 KVA-15KV /UN</t>
  </si>
  <si>
    <t>POSTO C/ TRANSF. TRIF. WEG, TRAFO OU SIM., EM POSTE DUPLO T-10/600KGF, C/ CX. DE MED. DE DEM. E REAT., CX. P/ TC E CHAVE BLIND. EM MURETA DE ALV.(1 1/2 VEZ), MED.(2,00 X 2,00)M, CONF. PADRAO ENERGISA, NA(S) ESPECIFICACOES: 45 KVA-15KV /UN</t>
  </si>
  <si>
    <t>POSTO C/ TRANSF. TRIF. WEG, TRAFO OU SIM.,EM POSTE DUPLO T-10/600KGF, C/ CX. DE MED. DE DEM. E REAT., CX. P/ TC E CHAVE BLIND. EM MURETA DE ALV. (1 1/2 VEZ), MED. (2,00 X 2,00)M, CONF. PADRAO ENERGISA, NAS ESPECIFICACOES: 75 KVA-15KV /UN</t>
  </si>
  <si>
    <t>POSTO C/ TRANSF. TRIF. WEG, TRAFO OU SIM., EM POSTE DUPLO T-10/600KGF, C/ CX. DE MED. DE DEM. E REAT., CX. P/ TC E CHAVE BLIND. EM MURETA DE ALV. (1 1/2 VEZ), MED. (2,00 X 2,00)M, CONF. PADRAO ENERGISA, NAS ESPECIFICACOES: 112,50 KVA-15KV /UN</t>
  </si>
  <si>
    <t>TRANSFORMADOR DISTRIBUICAO 1000KVA TRIFASICO 60HZ CLASE 15KV IMERSO EM OLEO MINERAL FORNECIMENTO E INSTALACAO /UN</t>
  </si>
  <si>
    <t>SINAPI - 102102 - TRANSFORMADOR DE DISTRIBUICAO, 30 KVA, TRIFASICO, 60 HZ, CLASSE 15 KV, IMERSO EM OLEO MINERAL, INSTALACAO EM POSTE (NAO INCLUSO SUPORTE) - FORNECIMENTO E INSTALACAO. AF_12/2020 /UN</t>
  </si>
  <si>
    <t>SINAPI - 102103 - TRANSFORMADOR DE DISTRIBUICAO, 45 KVA, TRIFASICO, 60 HZ, CLASSE 15 KV, IMERSO EM OLEO MINERAL, INSTALACAO EM POSTE (NAO INCLUSO SUPORTE) - FORNECIMENTO E INSTALACAO. AF_12/2020 /UN</t>
  </si>
  <si>
    <t>SINAPI - 102108 - TRANSFORMADOR DE DISTRIBUICAO, 300 KVA, TRIFASICO, 60 HZ, CLASSE 15 KV, IMERSO EM OLEO MINERAL, INSTALACAO EM POSTE (NAO INCLUSO SUPORTE) - FORNECIMENTO E INSTALACAO. AF_12/2020 /UN</t>
  </si>
  <si>
    <t>SINAPI - 102104 - TRANSFORMADOR DE DISTRIBUICAO, 75 KVA, TRIFASICO, 60 HZ, CLASSE 15 KV, IMERSO EM OLEO MINERAL, INSTALACAO EM POSTE (NAO INCLUSO SUPORTE) - FORNECIMENTO E INSTALACAO. AF_12/2020 /UN</t>
  </si>
  <si>
    <t>TRANSFORMADOR DISTRIBUICAO 500KVA TRIFASICO 60HZ CLASSE 15KV IMERSO EM OLEO MINERAL FORNECIMENTO E INSTALACAO /UN</t>
  </si>
  <si>
    <t>SINAPI - 102105 - TRANSFORMADOR DE DISTRIBUICAO, 112,5 KVA, TRIFASICO, 60 HZ, CLASSE 15 KV, IMERSO EM OLEO MINERAL, INSTALACAO EM POSTE (NAO INCLUSO SUPORTE) - FORNECIMENTO E INSTALACAO. AF_12/2020 /UN</t>
  </si>
  <si>
    <t>SINAPI - 102106 - TRANSFORMADOR DE DISTRIBUICAO, 150 KVA, TRIFASICO, 60 HZ, CLASSE 15 KV, IMERSO EM OLEO MINERAL, INSTALACAO EM POSTE (NAO INCLUSO SUPORTE) - FORNECIMENTO E INSTALACAO. AF_12/2020 /UN</t>
  </si>
  <si>
    <t>SINAPI - 102107 - TRANSFORMADOR DE DISTRIBUICAO, 225 KVA, TRIFASICO, 60 HZ, CLASSE 15 KV, IMERSO EM OLEO MINERAL, INSTALACAO EM POSTE (NAO INCLUSO SUPORTE) - FORNECIMENTO E INSTALACAO. AF_12/2020 /UN</t>
  </si>
  <si>
    <t>TRANSFORMADOR DISTRIBUICAO 750KVA TRIFASICO 60HZ CLASSE 15KV IMERSO EM OLEO MINERAL FORNECIMENTO E INSTALACAO /UN</t>
  </si>
  <si>
    <t>ISOLADOR DE PORCELANA, TIPO PINO MONOCORPO, PARA TENSAO DE *15* KV, COM PINO ROSCA EXTERNA - FORNECIMENTO E INSTALACAO /UN</t>
  </si>
  <si>
    <t>ISOLADOR TIPO PILAR CLASSE 15 KV COM PINO ROSCA EXTERNA - FORNECIMENTO E INSTALACAO /UN</t>
  </si>
  <si>
    <t>GANCHO OLHAL EM ACO GALVANIZADO, ESPESSURA 16MM, ABERTURA 21MM /UN</t>
  </si>
  <si>
    <t>PARA-RAIOS DE DISTRIBUICAO, TENSAO NOMINAL 15 KV, CORRENTE NOMINAL DE DESCARGA 5 KA - FORNECIMENTO E INSTALACAO /UN</t>
  </si>
  <si>
    <t>SUPORTE EM ACO GALVANIZADO PARA TRANSFORMADOR PARA POSTE DUPLO T 185 X 95 MM, CHAPA DE 5/16" - FORNECIMENTO E INSTALACAO /UN</t>
  </si>
  <si>
    <t>ISOLADOR DE PORCELANA, TIPO BUCHA, PARA TENSAO DE 15KV - FORNECIMENTO E INSTALACAO /UN</t>
  </si>
  <si>
    <t>1201008299</t>
  </si>
  <si>
    <t>CAIXA DE PROTECAO  PARA TRANSFORMADOR CORRENTE, EM CHAPA DE ACO 18 USG (PADRAO DA CONCESSIONARIA LOCAL) - FORNECIMENTO E INSTALACAO /UN</t>
  </si>
  <si>
    <t>SAPATILHA EM ACO GALVANIZADO PARA CABOS COM DIAMETRO NOMINAL ATE 5/8" - FORNECIMENTO E INSTALACAO /UN</t>
  </si>
  <si>
    <t>*  PADRAO E ACESSORIOS</t>
  </si>
  <si>
    <t>SINAPI - 101539 - ARMACAO SECUNDARIA, COM 2 ESTRIBOS E 2 ISOLADORES - FORNECIMENTO E INSTALACAO. AF_07/2020 /UN</t>
  </si>
  <si>
    <t>SINAPI - 101540 - ARMACAO SECUNDARIA, COM 3 ESTRIBOS E 3 ISOLADORES - FORNECIMENTO E INSTALACAO. AF_07/2020 /UN</t>
  </si>
  <si>
    <t>SINAPI - 101541 - ARMACAO SECUNDARIA, COM 4 ESTRIBOS E 4 ISOLADORES - FORNECIMENTO E INSTALACAO. AF_07/2020 /UN</t>
  </si>
  <si>
    <t>SINAPI - 90443 - RASGO EM ALVENARIA PARA RAMAIS/ DISTRIBUICAO COM DIAMETROS MENORES OU IGUAIS A 40 MM. AF_05/2015 /M</t>
  </si>
  <si>
    <t>SINAPI - 89378 - LUVA, PVC, SOLDAVEL, DN 25MM, INSTALADO EM RAMAL OU SUB-RAMAL DE AGUA - FORNECIMENTO E INSTALACAO. AF_12/2014 /UN</t>
  </si>
  <si>
    <t>SINAPI - 102137 - CHAVE DE BOIA AUTOMATICA SUPERIOR/INFERIOR 15A/250V - FORNECIMENTO E INSTALACAO. AF_12/2020 /UN</t>
  </si>
  <si>
    <t>SINAPI - 86938 - CUBA DE EMBUTIR OVAL EM LOUCA BRANCA, 35 X 50CM OU EQUIVALENTE, INCLUSO VALVULA E SIFAO TIPO GARRAFA EM METAL CROMADO - FORNECIMENTO E INSTALACAO. AF_01/2020 /UN</t>
  </si>
  <si>
    <t>SINAPI - 86906 - TORNEIRA CROMADA DE MESA, 1/2ö OU 3/4ö, PARA LAVATORIO, PADRAO POPULAR - FORNECIMENTO E INSTALACAO. AF_01/2020 /UN</t>
  </si>
  <si>
    <t>SINAPI - 86881 - SIFAO DO TIPO GARRAFA EM METAL CROMADO 1 X 1.1/2ö - FORNECIMENTO E INSTALACAO. AF_01/2020 /UN</t>
  </si>
  <si>
    <t>CUBA DE ACO INOX N.304 INDUSTRIAL DE (60 X 50 X 40) CM, COM VALVULA AMERICANA E SIFAO TIPO GARRAFA EM METRAL CROMADO (ESTEVES OU SIMILAR) - FORNECIMENTO E INSTALACAO /CJ</t>
  </si>
  <si>
    <t>SINAPI - 86878 - VALVULA EM METAL CROMADO TIPO AMERICANA 3.1/2ö X 1.1/2ö PARA PIA - FORNECIMENTO E INSTALACAO. AF_01/2020 /UN</t>
  </si>
  <si>
    <t>CUBA DUPLA DE ACO INOX (70 X 40 X 15)CM, DA STRAKE OU SIMILAR, INCLUSIVE VALVULA AMERICANA E SIFAO CROMADOS (ESTEVES OU SIMILAR) - FORNECIMENTO E INSTALACAO /CJ</t>
  </si>
  <si>
    <t>TOALHEIRO PLASTICO TIPO DISPENSER PARA PAPEL TOALHA INTERFOLHADO /UN</t>
  </si>
  <si>
    <t>CHUVEIRO PLASTICO BRANCO SIMPLES 5" - (AGUA FRIA) PARA ACOPLAR EM HASTE 1/2" - FORNECIMENTO E INSTALACAO /UN</t>
  </si>
  <si>
    <t>CHUVEIRO COMUM EM PLASTICO BRANCO, COM CANO, 3 TEMPERATURAS, 5500 W (110/220 V) - FORNECIMENTO E INSTALACAO /UN</t>
  </si>
  <si>
    <t>CHUVEIRO PRESSMATIC ANTIVANDALISMO - 3/4" REF 17125006 COM VALVULA DE ACIONAMENTO DA DOCOL OU SIMILAR - FORNECIMENTO E INSTALACAO /UN</t>
  </si>
  <si>
    <t>BRACO OU HASTE COM CANOPLA METAL CROMADO 1/2" PARA CHUVEIRO SIMPLES - FORNECIMENTO E INSTALACAO /UN</t>
  </si>
  <si>
    <t>SINAPI - 89783 - JUNCAO SIMPLES, PVC, SERIE NORMAL, ESGOTO PREDIAL, DN 40 MM, JUNTA SOLDAVEL, FORNECIDO E INSTALADO EM RAMAL DE DESCARGA OU RAMAL DE ESGOTO SANITARIO. AF_12/2014 /UN</t>
  </si>
  <si>
    <t>SINAPI - 89752 - LUVA SIMPLES, PVC, SERIE NORMAL, ESGOTO PREDIAL, DN 40 MM, JUNTA SOLDAVEL, FORNECIDO E INSTALADO EM RAMAL DE DESCARGA OU RAMAL DE ESGOTO SANITARIO. AF_12/2014 /UN</t>
  </si>
  <si>
    <t>SINAPI - 89782 - TE, PVC, SERIE NORMAL, ESGOTO PREDIAL, DN 40 X 40 MM, JUNTA SOLDAVEL, FORNECIDO E INSTALADO EM RAMAL DE DESCARGA OU RAMAL DE ESGOTO SANITARIO. AF_12/2014 /UN</t>
  </si>
  <si>
    <t>SINAPI - 89784 - TE, PVC, SERIE NORMAL, ESGOTO PREDIAL, DN 50 X 50 MM, JUNTA ELASTICA, FORNECIDO E INSTALADO EM RAMAL DE DESCARGA OU RAMAL DE ESGOTO SANITARIO. AF_12/2014 /UN</t>
  </si>
  <si>
    <t>JOELHO PVC, COM BOLSA E ANEL, 90 GRAUS, DN 40 X *38* MM, SERIE NORMAL, PARA ESGOTO PREDIAL - FORNECIMENTO E INSTALACAO /UN</t>
  </si>
  <si>
    <t>SINAPI - 89572 - ADAPTADOR CURTO COM BOLSA E ROSCA PARA REGISTRO, PVC, SOLDAVEL, DN 40MM X 1.1/4ö, INSTALADO EM PRUMADA DE AGUA - FORNECIMENTO E INSTALACAO. AF_12/2014 /UN</t>
  </si>
  <si>
    <t>ADAPTADOR PVC PARA SIFAO METALICO, SOLDAVEL, COM ANEL BORRACHA (JE), 40 MM X 1 1/2" - FORNECIMENTO E INSTALACAO /UN</t>
  </si>
  <si>
    <t>SINAPI - 89711 - TUBO PVC, SERIE NORMAL, ESGOTO PREDIAL, DN 40 MM, FORNECIDO E INSTALADO EM RAMAL DE DESCARGA OU RAMAL DE ESGOTO SANITARIO. AF_12/2014 /M</t>
  </si>
  <si>
    <t>SINAPI - 89712 - TUBO PVC, SERIE NORMAL, ESGOTO PREDIAL, DN 50 MM, FORNECIDO E INSTALADO EM RAMAL DE DESCARGA OU RAMAL DE ESGOTO SANITARIO. AF_12/2014 /M</t>
  </si>
  <si>
    <t>SINAPI - 89713 - TUBO PVC, SERIE NORMAL, ESGOTO PREDIAL, DN 75 MM, FORNECIDO E INSTALADO EM RAMAL DE DESCARGA OU RAMAL DE ESGOTO SANITARIO. AF_12/2014 /M</t>
  </si>
  <si>
    <t>SINAPI - 89714 - TUBO PVC, SERIE NORMAL, ESGOTO PREDIAL, DN 100 MM, FORNECIDO E INSTALADO EM RAMAL DE DESCARGA OU RAMAL DE ESGOTO SANITARIO. AF_12/2014 /M</t>
  </si>
  <si>
    <t>CAIXA SIFONADA PVC, 250 X 230 X 75 MM, COM TAMPA E PORTA TAMPA QUADRADA BRANCA - FORNECIMENTO E INSTALACAO /UN</t>
  </si>
  <si>
    <t>RALO SECO PVC QUADRADO, 100 X 100 X 53 MM, SAIDA 40 MM, COM GRELHA BRANCA - FORNECIMENTO E INSTALACAO /UN</t>
  </si>
  <si>
    <t>SINAPI - 97900 - CAIXA ENTERRADA HIDRAULICA RETANGULAR EM ALVENARIA COM TIJOLOS CERAMICOS MACICOS, DIMENSOES INTERNAS: 0,3X0,3X0,3 M PARA REDE DE ESGOTO. AF_12/2020 /UN</t>
  </si>
  <si>
    <t>SINAPI - 97901 - CAIXA ENTERRADA HIDRAULICA RETANGULAR EM ALVENARIA COM TIJOLOS CERAMICOS MACICOS, DIMENSOES INTERNAS: 0,4X0,4X0,4 M PARA REDE DE ESGOTO. AF_12/2020 /UN</t>
  </si>
  <si>
    <t>SINAPI - 97902 - CAIXA ENTERRADA HIDRAULICA RETANGULAR EM ALVENARIA COM TIJOLOS CERAMICOS MACICOS, DIMENSOES INTERNAS: 0,6X0,6X0,6 M PARA REDE DE ESGOTO. AF_12/2020 /UN</t>
  </si>
  <si>
    <t>SINAPI - 97903 - CAIXA ENTERRADA HIDRAULICA RETANGULAR EM ALVENARIA COM TIJOLOS CERAMICOS MACICOS, DIMENSOES INTERNAS: 0,8X0,8X0,6 M PARA REDE DE ESGOTO. AF_12/2020 /UN</t>
  </si>
  <si>
    <t>1301005214</t>
  </si>
  <si>
    <t>SINAPI - 97904 - CAIXA ENTERRADA HIDRAULICA RETANGULAR EM ALVENARIA COM TIJOLOS CERAMICOS MACICOS, DIMENSOES INTERNAS: 1X1X0,6 M PARA REDE DE ESGOTO. AF_12/2020 /UN</t>
  </si>
  <si>
    <t>SINAPI - 98105 - CAIXA DE GORDURA DUPLA (CAPACIDADE: 126 L), RETANGULAR, EM ALVENARIA COM TIJOLOS CERAMICOS MACICOS, DIMENSOES INTERNAS = 0,4X0,7 M, ALTURA INTERNA = 0,8 M. AF_12/2020 /UN</t>
  </si>
  <si>
    <t>*  AGUAS PLUVIAIS</t>
  </si>
  <si>
    <t>SINAPI - 89576 - TUBO PVC, SERIE R, AGUA PLUVIAL, DN 75 MM, FORNECIDO E INSTALADO EM CONDUTORES VERTICAIS DE AGUAS PLUVIAIS. AF_12/2014 /M</t>
  </si>
  <si>
    <t>SINAPI - 89578 - TUBO PVC, SERIE R, AGUA PLUVIAL, DN 100 MM, FORNECIDO E INSTALADO EM CONDUTORES VERTICAIS DE AGUAS PLUVIAIS. AF_12/2014 /M</t>
  </si>
  <si>
    <t>SINAPI - 89511 - TUBO PVC, SERIE R, AGUA PLUVIAL, DN 75 MM, FORNECIDO E INSTALADO EM RAMAL DE ENCAMINHAMENTO. AF_12/2014 /M</t>
  </si>
  <si>
    <t>SINAPI - 89582 - JOELHO 45 GRAUS, PVC, SERIE R, AGUA PLUVIAL, DN 75 MM, JUNTA ELASTICA, FORNECIDO E INSTALADO EM CONDUTORES VERTICAIS DE AGUAS PLUVIAIS. AF_12/2014 /UN</t>
  </si>
  <si>
    <t>SINAPI - 89531 - JOELHO 45 GRAUS, PVC, SERIE R, AGUA PLUVIAL, DN 100 MM, JUNTA ELASTICA, FORNECIDO E INSTALADO EM RAMAL DE ENCAMINHAMENTO. AF_12/2014 /UN</t>
  </si>
  <si>
    <t>SINAPI - 89522 - JOELHO 90 GRAUS, PVC, SERIE R, AGUA PLUVIAL, DN 75 MM, JUNTA ELASTICA, FORNECIDO E INSTALADO EM RAMAL DE ENCAMINHAMENTO. AF_12/2014 /UN</t>
  </si>
  <si>
    <t>SINAPI - 89529 - JOELHO 90 GRAUS, PVC, SERIE R, AGUA PLUVIAL, DN 100 MM, JUNTA ELASTICA, FORNECIDO E INSTALADO EM RAMAL DE ENCAMINHAMENTO. AF_12/2014 /UN</t>
  </si>
  <si>
    <t>SINAPI - 89565 - JUNCAO SIMPLES, PVC, SERIE R, AGUA PLUVIAL, DN 75 X 75 MM, JUNTA ELASTICA, FORNECIDO E INSTALADO EM RAMAL DE ENCAMINHAMENTO. AF_12/2014 /UN</t>
  </si>
  <si>
    <t>SINAPI - 89567 - JUNCAO SIMPLES, PVC, SERIE R, AGUA PLUVIAL, DN 100 X 100 MM, JUNTA ELASTICA, FORNECIDO E INSTALADO EM RAMAL DE ENCAMINHAMENTO. AF_12/2014 /UN</t>
  </si>
  <si>
    <t>SINAPI - 99250 - CAIXA ENTERRADA HIDRAULICA RETANGULAR EM ALVENARIA COM TIJOLOS CERAMICOS MACICOS, DIMENSOES INTERNAS: 0,3X0,3X0,3 M PARA REDE DE DRENAGEM. AF_12/2020 /UN</t>
  </si>
  <si>
    <t>SINAPI - 99253 - CAIXA ENTERRADA HIDRAULICA RETANGULAR EM ALVENARIA COM TIJOLOS CERAMICOS MACICOS, DIMENSOES INTERNAS: 0,6X0,6X0,6 M PARA REDE DE DRENAGEM. AF_12/2020 /UN</t>
  </si>
  <si>
    <t>SINAPI - 99255 - CAIXA ENTERRADA HIDRAULICA RETANGULAR EM ALVENARIA COM TIJOLOS CERAMICOS MACICOS, DIMENSOES INTERNAS: 0,8X0,8X0,6 M PARA REDE DE DRENAGEM. AF_12/2020 /UN</t>
  </si>
  <si>
    <t>SINAPI - 99257 - CAIXA ENTERRADA HIDRAULICA RETANGULAR EM ALVENARIA COM TIJOLOS CERAMICOS MACICOS, DIMENSOES INTERNAS: 1X1X0,6 M PARA REDE DE DRENAGEM. AF_12/2020 /UN</t>
  </si>
  <si>
    <t>INSTALACOES PREVENTIVAS DE INCENDIO</t>
  </si>
  <si>
    <t>SINAPI - 92342 - TUBO DE ACO GALVANIZADO COM COSTURA, CLASSE MEDIA, DN 65 (2 1/2"), CONEXAO ROSQUEADA, INSTALADO EM PRUMADAS - FORNECIMENTO E INSTALACAO. AF_10/2020 /M</t>
  </si>
  <si>
    <t>SINAPI - 92343 - TUBO DE ACO GALVANIZADO COM COSTURA, CLASSE MEDIA, DN 80 (3"), CONEXAO ROSQUEADA, INSTALADO EM PRUMADAS - FORNECIMENTO E INSTALACAO. AF_10/2020 /M</t>
  </si>
  <si>
    <t>SINAPI - 101913 - CAIXA DE INCENDIO 45X75X17CM - FORNECIMENTO E INSTALACAO. AF_10/2020 /UN</t>
  </si>
  <si>
    <t>SINAPI - 101914 - CAIXA DE INCENDIO 60X90X17CM - FORNECIMENTO E INSTALACAO. AF_10/2020 /UN</t>
  </si>
  <si>
    <t>MANGUEIRA DE INCENDIO, TIPO 2, DE 1 1/2", TECIDO EM FIO DE POLIESTER E TUBO INTERNO EM BORRACHA SINTETICA, COM UNIOES ENGATE RAPIDO, NO(S) COMPRIMENTO(S):- 15,00 M /CJ</t>
  </si>
  <si>
    <t>1401000119</t>
  </si>
  <si>
    <t>ABRIGO P/ HIDRANTE, 90X60X17CM, C/ REG. GLOBO ANGULAR 45G 2.1/2", ADAP.STORZ 2.1/2"X1.1/2",2 MANGUEIRAS INCENDIO 1.1/2", TIPO 2, 15M CADA,ESGUINCHO LATAO 1.1/2",CH DUPLA P/ CONEXOES TIPO STORZ,TAMPAO C/ CORRENTE, EM LATAO,ENGATE RAPIDO-FORN. INST /UN</t>
  </si>
  <si>
    <t>SINAPI - 101905 - EXTINTOR DE INCENDIO PORTATIL COM CARGA DE AGUA PRESSURIZADA DE 10 L, CLASSE A - FORNECIMENTO E INSTALACAO. AF_10/2020_P /UN</t>
  </si>
  <si>
    <t>SINAPI - 101906 - EXTINTOR DE INCENDIO PORTATIL COM CARGA DE CO2 DE 4 KG, CLASSE BC - FORNECIMENTO E INSTALACAO. AF_10/2020_P /UN</t>
  </si>
  <si>
    <t>1401000155</t>
  </si>
  <si>
    <t>SINAPI - 101907 - EXTINTOR DE INCENDIO PORTATIL COM CARGA DE CO2 DE 6 KG, CLASSE BC - FORNECIMENTO E INSTALACAO. AF_10/2020_P /UN</t>
  </si>
  <si>
    <t>1401000156</t>
  </si>
  <si>
    <t>SINAPI - 101908 - EXTINTOR DE INCENDIO PORTATIL COM CARGA DE PQS DE 4 KG, CLASSE BC - FORNECIMENTO E INSTALACAO. AF_10/2020_P /UN</t>
  </si>
  <si>
    <t>1401000157</t>
  </si>
  <si>
    <t>SINAPI - 101909 - EXTINTOR DE INCENDIO PORTATIL COM CARGA DE PQS DE 6 KG, CLASSE BC - FORNECIMENTO E INSTALACAO. AF_10/2020_P /UN</t>
  </si>
  <si>
    <t>1401000158</t>
  </si>
  <si>
    <t>SINAPI - 101910 - EXTINTOR DE INCENDIO PORTATIL COM CARGA DE PQS DE 8 KG, CLASSE BC - FORNECIMENTO E INSTALACAO. AF_10/2020_P /UN</t>
  </si>
  <si>
    <t>1401000159</t>
  </si>
  <si>
    <t>SINAPI - 101911 - EXTINTOR DE INCENDIO PORTATIL COM CARGA DE PQS DE 12 KG, CLASSE BC - FORNECIMENTO E INSTALACAO. AF_10/2020_P /UN</t>
  </si>
  <si>
    <t>1501000080</t>
  </si>
  <si>
    <t>SINAPI - 87879 - CHAPISCO APLICADO EM ALVENARIAS E ESTRUTURAS DE CONCRETO INTERNAS, COM COLHER DE PEDREIRO.  ARGAMASSA TRACO 1:3 COM PREPARO EM BETONEIRA 400L. AF_06/2014 /M2</t>
  </si>
  <si>
    <t>1501000085</t>
  </si>
  <si>
    <t>CANTONEIRA DE ALUMINIO ABAS IGUAIS 1", E = 3/16", PARA PROTECAO DE QUINA DE PAREDE /M</t>
  </si>
  <si>
    <t>SINAPI - 87881 - CHAPISCO APLICADO NO TETO, COM ROLO PARA TEXTURA ACRILICA. ARGAMASSA TRACO 1:4 E EMULSAO POLIMERICA (ADESIVO) COM PREPARO MANUAL. AF_06/2014 /M2</t>
  </si>
  <si>
    <t>1601000097</t>
  </si>
  <si>
    <t>SINAPI - 87885 - CHAPISCO APLICADO NO TETO, COM ROLO PARA TEXTURA ACRILICA. ARGAMASSA INDUSTRIALIZADA COM PREPARO EM MISTURADOR 300 KG. AF_06/2014 /M2</t>
  </si>
  <si>
    <t>REGULARIZACAO SARRAFEADA PARA REVESTIMENTO DE PISO COM ARGAMASSA DE CIMENTO E AREIA NO TRACO 1:3, NA(S) ESPESSURA(S):- 2 CM /M2</t>
  </si>
  <si>
    <t>SINAPI - 98688 - RODAPE EM POLIESTIRENO, ALTURA 5 CM. AF_09/2020 /M</t>
  </si>
  <si>
    <t>RODAPE PRE-MOLDADO DE GRANILITE, MARMORITE OU GRANITINA L=10 CM, ASSENTADA COM ARGAMASSA DE CIMENTO E AREIA TRACO 1:4 - FORNECIMENTO E INSTALACAO /M</t>
  </si>
  <si>
    <t>SOLEIRA PRE-MOLDADA EM GRANILITE, MARMORITE OU GRANITINA, L=15CM, ASSENTADA COM ARGAMASSA DE CIMENTO E AREIA NO TRACO 1:4 /M</t>
  </si>
  <si>
    <t>SINAPI - 101747 - PISO EM CONCRETO 20 MPA PREPARO MECANICO, ESPESSURA 7CM. AF_09/2020 /M2</t>
  </si>
  <si>
    <t>SINAPI - 98679 - PISO CIMENTADO, TRACO 1:3 (CIMENTO E AREIA), ACABAMENTO LISO, ESPESSURA 2,0 CM, PREPARO MECANICO DA ARGAMASSA. AF_09/2020 /M2</t>
  </si>
  <si>
    <t>SINAPI - 98680 - PISO CIMENTADO, TRACO 1:3 (CIMENTO E AREIA), ACABAMENTO LISO, ESPESSURA 3,0 CM, PREPARO MECANICO DA ARGAMASSA. AF_09/2020 /M2</t>
  </si>
  <si>
    <t>SINAPI - 98681 - PISO CIMENTADO, TRACO 1:3 (CIMENTO E AREIA), ACABAMENTO RUSTICO, ESPESSURA 2,0 CM, PREPARO MECANICO DA ARGAMASSA. AF_09/2020 /M2</t>
  </si>
  <si>
    <t>RODAPE EM CIMENTADO DESEMPENADO E ALISADO COM ALTURA DE 7CM /M</t>
  </si>
  <si>
    <t>RODAPE EM CIMENTADO DESEMPENADO E ALISADO COM ALTURA DE 10CM /M</t>
  </si>
  <si>
    <t>SINAPI - 98689 - SOLEIRA EM GRANITO, LARGURA 15 CM, ESPESSURA 2,0 CM. AF_09/2020 /M</t>
  </si>
  <si>
    <t>1801000080</t>
  </si>
  <si>
    <t>SINAPI - 102151 - INSTALACAO DE VIDRO LISO INCOLOR, E = 3 MM, EM ESQUADRIA DE MADEIRA, FIXADO COM BAGUETE. AF_01/2021 /M2</t>
  </si>
  <si>
    <t>1801000085</t>
  </si>
  <si>
    <t>SINAPI - 102161 - INSTALACAO DE VIDRO LISO INCOLOR, E = 3 MM, EM ESQUADRIA DE ALUMINIO OU PVC, FIXADO COM BAGUETE. AF_01/2021_P /M2</t>
  </si>
  <si>
    <t>1801000090</t>
  </si>
  <si>
    <t>SINAPI - 102152 - INSTALACAO DE VIDRO LISO, E = 4 MM, EM ESQUADRIA DE MADEIRA, FIXADO COM BAGUETE. AF_01/2021 /M2</t>
  </si>
  <si>
    <t>1801000095</t>
  </si>
  <si>
    <t>SINAPI - 102162 - INSTALACAO DE VIDRO LISO INCOLOR, E = 4 MM, EM ESQUADRIA DE ALUMINIO OU PVC, FIXADO COM BAGUETE. AF_01/2021_P /M2</t>
  </si>
  <si>
    <t>INSTALACAO DE VIDRO CANELADO OU MARTELADO LISO, E = 4 MM, EM ESQUADRIA DE MADEIRA, FIXADO COM BAGUETE. AF_01/2021 /M2</t>
  </si>
  <si>
    <t>INSTALACAO DE VIDRO CANELADO OU MARTELADO LISO, E = 4 MM, EM ESQUADRIA DE ALUMINIO OU PVC, FIXADO COM BAGUETE. AF_01/2021 /M2</t>
  </si>
  <si>
    <t>SINAPI - 102153 - INSTALACAO DE VIDRO LISO FUME, E = 4 MM, EM ESQUADRIA DE MADEIRA, FIXADO COM BAGUETE. AF_01/2021 /M2</t>
  </si>
  <si>
    <t>1801000106</t>
  </si>
  <si>
    <t>SINAPI - 102163 - INSTALACAO DE VIDRO LISO FUME, E = 4 MM, EM ESQUADRIA DE ALUMINIO OU PVC, FIXADO COM BAGUETE. AF_01/2021_P /M2</t>
  </si>
  <si>
    <t>SINAPI - 102172 - INSTALACAO DE VIDRO ARAMADO, E = 7 MM, EM ESQUADRIA DE ALUMINIO OU PVC, FIXADO COM BAGUETE. AF_01/2021_P /M2</t>
  </si>
  <si>
    <t>SINAPI - 102179 - INSTALACAO DE VIDRO TEMPERADO, E = 6 MM, ENCAIXADO EM PERFIL U. AF_01/2021_P /M2</t>
  </si>
  <si>
    <t>SINAPI - 102180 - INSTALACAO DE VIDRO TEMPERADO, E = 8 MM, ENCAIXADO EM PERFIL U. AF_01/2021_P /M2</t>
  </si>
  <si>
    <t>SINAPI - 102181 - INSTALACAO DE VIDRO TEMPERADO, E = 10 MM, ENCAIXADO EM PERFIL U. AF_01/2021_P /M2</t>
  </si>
  <si>
    <t>1801000120</t>
  </si>
  <si>
    <t>ESPELHO CRISTAL, ESPESSURA 4MM FIXADO COM BOTAO FRANCES DE PLASTICO CROMADO, PARAFUSO E BUCHA, SEM MOLDURA - FORNECIMENTO E INSTALACAO /M2</t>
  </si>
  <si>
    <t>EMASSAMENTO EM ESQUADRIAS DE MADEIRA, COM 1(UMA) MAO DE MASSA A OLEO /M2</t>
  </si>
  <si>
    <t>SINAPI - 102219 - PINTURA TINTA DE ACABAMENTO (PIGMENTADA) ESMALTE SINTETICO ACETINADO EM MADEIRA, 2 DEMAOS. AF_01/2021 /M2</t>
  </si>
  <si>
    <t>SINAPI - 102220 - PINTURA TINTA DE ACABAMENTO (PIGMENTADA) ESMALTE SINTETICO BRILHANTE EM MADEIRA, 2 DEMAOS. AF_01/2021 /M2</t>
  </si>
  <si>
    <t>SINAPI - 100746 - PINTURA COM TINTA ALQUIDICA DE ACABAMENTO (ESMALTE SINTETICO BRILHANTE) APLICADA A ROLO OU PINCEL SOBRE SUPERFICIES METALICAS (EXCETO PERFIL) EXECUTADO EM OBRA (POR DEMAO). AF_01/2020 /M2</t>
  </si>
  <si>
    <t>SINAPI - 100726 - PINTURA COM TINTA ALQUIDICA DE FUNDO E ACABAMENTO (ESMALTE SINTETICO GRAFITE) APLICADA A ROLO OU PINCEL SOBRE SUPERFICIES METALICAS (EXCETO PERFIL) EXECUTADO EM OBRA (POR DEMAO). AF_01/2020 /M2</t>
  </si>
  <si>
    <t>SINAPI - 102223 - PINTURA VERNIZ (INCOLOR) ALQUIDICO EM MADEIRA, USO INTERNO E EXTERNO, 3 DEMAOS. AF_01/2021 /M2</t>
  </si>
  <si>
    <t>SINAPI - 102213 - PINTURA VERNIZ (INCOLOR) ALQUIDICO EM MADEIRA, USO INTERNO E EXTERNO, 2 DEMAOS. AF_01/2021 /M2</t>
  </si>
  <si>
    <t>PINTURA HIDROFUGANTE SOBRE SUPERFICIES DE TIJOLO A VISTA OU CONCRETO APARENTE, COM UMA DEMAO /M2</t>
  </si>
  <si>
    <t>2401001007</t>
  </si>
  <si>
    <t>*  ACESSORIOS</t>
  </si>
  <si>
    <t>SINAPI - 100866 - BARRA DE APOIO RETA, EM ACO INOX POLIDO, COMPRIMENTO 60CM, FIXADA NA PAREDE - FORNECIMENTO E INSTALACAO. AF_01/2020 /UN</t>
  </si>
  <si>
    <t>2401002080</t>
  </si>
  <si>
    <t>ADESIVO EM VINIL IMPRESSO COM SIMBOLO S.I.A (CADEIRANTE) MEDINDO (1,20 X 0,80)M COM LAMINACAO TRANSPARENTE - FORNECIMENTO E INSTALACAO /UN</t>
  </si>
  <si>
    <t>2401002085</t>
  </si>
  <si>
    <t>*  REVESTIMENTO DE PISOS</t>
  </si>
  <si>
    <t>SERVICOS COMPLEMENTARES</t>
  </si>
  <si>
    <t>SINAPI - 102257 - DIVISORIA SANITARIA, TIPO CABINE, EM PAINEL DE GRANILITE, ESP = 3CM, ASSENTADO COM ARGAMASSA COLANTE AC III-E, EXCLUSIVE FERRAGENS. AF_01/2021 /M2</t>
  </si>
  <si>
    <t>SINAPI - 102253 - DIVISORIA SANITARIA, TIPO CABINE, EM GRANITO CINZA POLIDO, ESP = 3CM, ASSENTADO COM ARGAMASSA COLANTE AC III-E, EXCLUSIVE FERRAGENS. AF_01/2021 /M2</t>
  </si>
  <si>
    <t>MURO (H=2,00M) REVESTIDO E PINTADO - ANEXO A-118 (S.C.) - PLANILHA PADRAO 000566 /M</t>
  </si>
  <si>
    <t>MURO (H=2,00 M) - ANEXO A-118 (S.C.) - SIMPLIFICADO(CHAPISCADO/REGULARIZADO/CHAPISCADO DESEMPENADO) - PLANILHA PADRAO 000567 /M</t>
  </si>
  <si>
    <t>CERCA DE MOUROES DE CONCRETO, SECAO "T" PONTA INCLINADA, 10X10 CM, ESPACAMENTO DE 2,5 M, CRAVADOS 0,6 M, COM TELA DE ARAME GALVANIZADA FIO 2,77MM MALHA 5X5CM E 3 FIADAS DE ARAME FARPADO No 14 - FORNECIMENTO E INSTALACAO - ANEXO A-120 /M</t>
  </si>
  <si>
    <t>ARMARIO SOB BANCADA COM H=66CM EM MDF BRANCO ESPESSURA 18MM - ANEXO A-133 /M2</t>
  </si>
  <si>
    <t>CONJUNTO DE CINCO PRATELEIRAS C/ C=150CM, L=40CM, ESP=8CM,CONCRETO MOLDADO IN LOCO FCK=20MPA, ARMADA C/ TELA SOLDADA Q-238 FIO 6.0MM, ENGASTADA EM ALV. DE TIJ. COMUM 1/2 VEZ, REV. E PINTADA C/ LATEX ACRILICO, PRAT.ACAB. SILICONNE-ANEXO A-142(S.C.) /M</t>
  </si>
  <si>
    <t>BANCO DE CONCRETO C=193CM, L=40CM E H=40CM EM CONCRETO MOLDADO IN LOCO FCK=20MPA, ARMADA COM TELA SOLDADA Q-238 FIO 6,0MM, MALHA DUPLA, COM PES DE ALVENARIA DE TIJOLO COMUM 1/2 VEZ, CONFORME DETALHE ANEXO A-147 /UN</t>
  </si>
  <si>
    <t>ABRIGO PARA RESIDUOS SOLIDOS, TIPO B, 2 CELULAS (2,85 X 1,70)M, CONFORME DETALHE DE PROJETO - ANEXO A-159 - PLANILHA PADRAO 000564 /UN</t>
  </si>
  <si>
    <t>LOCACAO MENSAL DE ANDAIME TUBULAR METALICO TIPO TORRE, COM LARGURA DE 1,00 ATE 1,50M E H=1,00M, INCLUSO MONTAGEM E DESMONTAGEM /M</t>
  </si>
  <si>
    <t>PINTURA DE FAIXAS DE DEMARCACAO COM TINTA ACRILICA, L=10CM, APLICADA COM TRINCHA /M</t>
  </si>
  <si>
    <t>2001004032</t>
  </si>
  <si>
    <t>PINTURA DE FAIXAS DE DEMARCACAO COM TINTA ACRILICA, L=20CM, APLICADA COM TRINCHA /M</t>
  </si>
  <si>
    <t>BARREIRA DE PROTECAO HELICOIDAL (CONCERTINA) SIMPLES EM ACO GALVANIZADO CORTANTE, DIAMETRO DE 300MM, INCLUSIVE ACESSORIOS DE FIXACAO /M</t>
  </si>
  <si>
    <t>SINAPI - 98504 - PLANTIO DE GRAMA EM PLACAS. AF_05/2018 /M2</t>
  </si>
  <si>
    <t>SINAPI - 99803 - LIMPEZA DE PISO CERAMICO OU PORCELANATO COM PANO UMIDO. AF_04/2019 /M2</t>
  </si>
  <si>
    <t>SINAPI - 99814 - LIMPEZA DE SUPERFICIE COM JATO DE ALTA PRESSAO. AF_04/2019 /M2</t>
  </si>
  <si>
    <t>ADMINISTRACAO LOCAL</t>
  </si>
  <si>
    <t>ES</t>
  </si>
  <si>
    <t>AF</t>
  </si>
  <si>
    <t xml:space="preserve"> N</t>
  </si>
  <si>
    <t>VE</t>
  </si>
  <si>
    <t>ME</t>
  </si>
  <si>
    <t>01</t>
  </si>
  <si>
    <t>CJ</t>
  </si>
  <si>
    <t>R:</t>
  </si>
  <si>
    <t>20</t>
  </si>
  <si>
    <t>AS</t>
  </si>
  <si>
    <t>IA</t>
  </si>
  <si>
    <t>8.2</t>
  </si>
  <si>
    <t>Conforme projeto</t>
  </si>
  <si>
    <t>4.1</t>
  </si>
  <si>
    <t>4.1.1</t>
  </si>
  <si>
    <t>4.1.2</t>
  </si>
  <si>
    <t>4.2</t>
  </si>
  <si>
    <t>4.2.1</t>
  </si>
  <si>
    <t>4.2.2</t>
  </si>
  <si>
    <t>4.3</t>
  </si>
  <si>
    <t>4.3.1</t>
  </si>
  <si>
    <t>4.3.2</t>
  </si>
  <si>
    <t>4.3.3</t>
  </si>
  <si>
    <t>4.3.4</t>
  </si>
  <si>
    <t>4.3.5</t>
  </si>
  <si>
    <t>4.3.6</t>
  </si>
  <si>
    <t>4.3.7</t>
  </si>
  <si>
    <t>4.3.8</t>
  </si>
  <si>
    <t>5.1</t>
  </si>
  <si>
    <t>9.1.1</t>
  </si>
  <si>
    <t>9.1.2</t>
  </si>
  <si>
    <t>9.2.1</t>
  </si>
  <si>
    <t>6.1</t>
  </si>
  <si>
    <t>6.2</t>
  </si>
  <si>
    <t>Pilar</t>
  </si>
  <si>
    <t>vigas l</t>
  </si>
  <si>
    <t>laje</t>
  </si>
  <si>
    <t>alvenaria</t>
  </si>
  <si>
    <t>Estr. cobert.</t>
  </si>
  <si>
    <t>l</t>
  </si>
  <si>
    <t>c</t>
  </si>
  <si>
    <t>h</t>
  </si>
  <si>
    <t>A1 (l*c)</t>
  </si>
  <si>
    <t>A2 (l*h)</t>
  </si>
  <si>
    <t>A3 (c*h)</t>
  </si>
  <si>
    <t>V</t>
  </si>
  <si>
    <t>A.Formas</t>
  </si>
  <si>
    <t>Armaduras</t>
  </si>
  <si>
    <t>blocos</t>
  </si>
  <si>
    <t>area obra</t>
  </si>
  <si>
    <t>102181</t>
  </si>
  <si>
    <t>10,51</t>
  </si>
  <si>
    <t>35,31</t>
  </si>
  <si>
    <t>40,07</t>
  </si>
  <si>
    <t>49,96</t>
  </si>
  <si>
    <t>54,91</t>
  </si>
  <si>
    <t>65,23</t>
  </si>
  <si>
    <t>21,68</t>
  </si>
  <si>
    <t>24,53</t>
  </si>
  <si>
    <t>33,65</t>
  </si>
  <si>
    <t>40,14</t>
  </si>
  <si>
    <t>32,34</t>
  </si>
  <si>
    <t>37,42</t>
  </si>
  <si>
    <t>42,51</t>
  </si>
  <si>
    <t>47,59</t>
  </si>
  <si>
    <t>78,08</t>
  </si>
  <si>
    <t>102,71</t>
  </si>
  <si>
    <t>113,32</t>
  </si>
  <si>
    <t>30,02</t>
  </si>
  <si>
    <t>46,55</t>
  </si>
  <si>
    <t>54,81</t>
  </si>
  <si>
    <t>63,06</t>
  </si>
  <si>
    <t>91,32</t>
  </si>
  <si>
    <t>TUBO DE PVC PARA REDE COLETORA DE ESGOTO DE PAREDE MACIÇA, DN 100 MM, JUNTA ELÁSTICA - FORNECIMENTO E ASSENTAMENTO. AF_01/2021</t>
  </si>
  <si>
    <t>45,36</t>
  </si>
  <si>
    <t>TUBO DE PVC PARA REDE COLETORA DE ESGOTO DE PAREDE MACIÇA, DN 150 MM, JUNTA ELÁSTICA  - FORNECIMENTO E ASSENTAMENTO. AF_01/2021</t>
  </si>
  <si>
    <t>94,64</t>
  </si>
  <si>
    <t>TUBO DE PVC PARA REDE COLETORA DE ESGOTO DE PAREDE MACIÇA, DN 200 MM, JUNTA ELÁSTICA - FORNECIMENTO E ASSENTAMENTO. AF_01/2021</t>
  </si>
  <si>
    <t>140,67</t>
  </si>
  <si>
    <t>TUBO DE PVC PARA REDE COLETORA DE ESGOTO DE PAREDE MACIÇA, DN 250 MM, JUNTA ELÁSTICA  - FORNECIMENTO E ASSENTAMENTO. AF_01/2021</t>
  </si>
  <si>
    <t>237,32</t>
  </si>
  <si>
    <t>TUBO DE PVC PARA REDE COLETORA DE ESGOTO DE PAREDE MACIÇA, DN 300 MM, JUNTA ELÁSTICA,  FORNECIMENTO E ASSENTAMENTO. AF_01/2021</t>
  </si>
  <si>
    <t>380,72</t>
  </si>
  <si>
    <t>TUBO DE PVC PARA REDE COLETORA DE ESGOTO DE PAREDE MACIÇA, DN 350 MM, JUNTA ELÁSTICA  - FORNECIMENTO E ASSENTAMENTO. AF_01/2021</t>
  </si>
  <si>
    <t>470,77</t>
  </si>
  <si>
    <t>TUBO DE PVC PARA REDE COLETORA DE ESGOTO DE PAREDE MACIÇA, DN 400 MM, JUNTA ELÁSTICA  FORNECIMENTO E ASSENTAMENTO. AF_01/2021</t>
  </si>
  <si>
    <t>610,09</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</si>
  <si>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</si>
  <si>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</si>
  <si>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122,96</t>
  </si>
  <si>
    <t>TUBO DE PVC CORRUGADO DE DUPLA PAREDE PARA REDE COLETORA DE ESGOTO, DN 250 MM, JUNTA ELÁSTICA - FORNECIMENTO E ASSENTAMENTO. AF_01/2021</t>
  </si>
  <si>
    <t>203,28</t>
  </si>
  <si>
    <t>TUBO DE PVC CORRUGADO DE DUPLA PAREDE PARA REDE COLETORA DE ESGOTO, DN 300 MM, JUNTA ELÁSTICA - FORNECIMENTO E ASSENTAMENTO. AF_01/2021</t>
  </si>
  <si>
    <t>287,87</t>
  </si>
  <si>
    <t>TUBO DE PVC CORRUGADO DE DUPLA PAREDE PARA REDE COLETORA DE ESGOTO, DN 350 MM, JUNTA ELÁSTICA - FORNECIMENTO E ASSENTAMENTO. AF_01/2021</t>
  </si>
  <si>
    <t>393,07</t>
  </si>
  <si>
    <t>TUBO DE PVC CORRUGADO DE DUPLA PAREDE PARA REDE COLETORA DE ESGOTO, DN 400 MM, JUNTA ELÁSTICA - FORNECIMENTO E ASSENTAMENTO. AF_01/2021</t>
  </si>
  <si>
    <t>460,16</t>
  </si>
  <si>
    <t>TUBO DE PEAD CORRUGADO DE DUPLA PAREDE PARA REDE COLETORA DE ESGOTO, DN 600 MM, JUNTA ELÁSTICA INTEGRADA - FORNECIMENTO E ASSENTAMENTO. AF_01/2021</t>
  </si>
  <si>
    <t>1.294,91</t>
  </si>
  <si>
    <t>JUNTA ARGAMASSADA ENTRE TUBO DN 100 MM E O POÇO DE VISITA/ CAIXA DE CONCRETO OU ALVENARIA EM REDES DE ESGOTO. AF_01/2021</t>
  </si>
  <si>
    <t>21,80</t>
  </si>
  <si>
    <t>JUNTA ARGAMASSADA ENTRE TUBO DN 150 MM E O POÇO DE VISITA/ CAIXA DE CONCRETO OU ALVENARIA EM REDES DE ESGOTO. AF_01/2021</t>
  </si>
  <si>
    <t>26,81</t>
  </si>
  <si>
    <t>JUNTA ARGAMASSADA ENTRE TUBO DN 200 MM E O POÇO/ CAIXA DE CONCRETO OU ALVENARIA EM REDES DE ESGOTO. AF_01/2021</t>
  </si>
  <si>
    <t>31,89</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</si>
  <si>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</si>
  <si>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</si>
  <si>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</si>
  <si>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46,94</t>
  </si>
  <si>
    <t>JUNTA ARGAMASSADA ENTRE TUBO DN 400 MM E O POÇO DE VISITA/ CAIXA DE CONCRETO OU ALVENARIA EM REDES DE ESGOTO. AF_01/2021</t>
  </si>
  <si>
    <t>51,97</t>
  </si>
  <si>
    <t>JUNTA ARGAMASSADA ENTRE TUBO DN 450 MM E O POÇO DE VISITA/ CAIXA DE CONCRETO OU ALVENARIA EM REDES DE ESGOTO. AF_01/2021</t>
  </si>
  <si>
    <t>56,99</t>
  </si>
  <si>
    <t>JUNTA ARGAMASSADA ENTRE TUBO DN 600 MM E O POÇO DE VISITA/ CAIXA DE CONCRETO OU ALVENARIA EM REDES DE ESGOTO. AF_01/2021</t>
  </si>
  <si>
    <t>72,05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</si>
  <si>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</si>
  <si>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</si>
  <si>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</si>
  <si>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</si>
  <si>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</si>
  <si>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</si>
  <si>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</si>
  <si>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</si>
  <si>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</si>
  <si>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</si>
  <si>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</si>
  <si>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</si>
  <si>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</si>
  <si>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</si>
  <si>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</si>
  <si>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</si>
  <si>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263,82</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</si>
  <si>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</si>
  <si>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</si>
  <si>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</si>
  <si>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</si>
  <si>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1.829,13</t>
  </si>
  <si>
    <t>ASSENTAMENTO DE TUBO DE PEAD CORRUGADO DE DUPLA PAREDE PARA REDE COLETORA DE ESGOTO, DN 800 MM, JUNTA ELÁSTICA INTEGRADA  (NÃO INCLUI FORNECIMENTO). AF_01/2021</t>
  </si>
  <si>
    <t>26,21</t>
  </si>
  <si>
    <t>ASSENTAMENTO DE TUBO DE PEAD CORRUGADO DE DUPLA PAREDE PARA REDE COLETORA DE ESGOTO, DN 900 MM, JUNTA ELÁSTICA INTEGRADA (NÃO INCLUI FORNECIMENTO). AF_01/2021</t>
  </si>
  <si>
    <t>30,29</t>
  </si>
  <si>
    <t>TUBO DE PEAD CORRUGADO DE DUPLA PAREDE PARA REDE COLETORA DE ESGOTO, DN 1000 MM, JUNTA ELÁSTICA INTEGRADA - FORNECIMENTO E ASSENTAMENTO. AF_01/2021</t>
  </si>
  <si>
    <t>2.435,56</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</si>
  <si>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</si>
  <si>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</si>
  <si>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3.806,56</t>
  </si>
  <si>
    <t>ASSENTAMENTO DE TUBO DE PEAD CORRUGADO DE DUPLA PAREDE PARA REDE COLETORA DE ESGOTO, DN 1200 MM, JUNTA ELÁSTICA INTEGRADA (NÃO INCLUI FORNECIMENTO). AF_01/2021</t>
  </si>
  <si>
    <t>45,46</t>
  </si>
  <si>
    <t>ASSENTAMENTO DE TUBO DE PEAD CORRUGADO DE DUPLA PAREDE PARA REDE COLETORA DE ESGOTO, DN 1500 MM, JUNTA ELÁSTICA INTEGRADA (NÃO INCLUI FORNECIMENTO). AF_01/2021</t>
  </si>
  <si>
    <t>58,23</t>
  </si>
  <si>
    <t>2,55</t>
  </si>
  <si>
    <t>102264</t>
  </si>
  <si>
    <t>TUBO DE PVC BRANCO PARA REDE COLETORA DE ESGOTO CONDOMINIAL DE PAREDE MACIÇA, DN 100 MM, JUNTA ELÁSTICA - FORNECIMENTO E ASSENTAMENTO. AF_01/2021</t>
  </si>
  <si>
    <t>25,82</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</si>
  <si>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</si>
  <si>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</si>
  <si>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</si>
  <si>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</si>
  <si>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102,17</t>
  </si>
  <si>
    <t>102267</t>
  </si>
  <si>
    <t>JUNTA ARGAMASSADA ENTRE TUBO DN 1000 MM E O POÇO DE VISITA/ CAIXA DE CONCRETO OU ALVENARIA EM REDES DE ESGOTO. AF_01/2021</t>
  </si>
  <si>
    <t>117,28</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</si>
  <si>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</si>
  <si>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</si>
  <si>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</si>
  <si>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</si>
  <si>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162,46</t>
  </si>
  <si>
    <t>222,77</t>
  </si>
  <si>
    <t>232,57</t>
  </si>
  <si>
    <t>413,98</t>
  </si>
  <si>
    <t>12,53</t>
  </si>
  <si>
    <t>506,75</t>
  </si>
  <si>
    <t>660,67</t>
  </si>
  <si>
    <t>92843</t>
  </si>
  <si>
    <t>TUBO DE CONCRETO PARA REDES COLETORAS DE ESGOTO SANITÁRIO, DIÂMETRO DE 800 MM, JUNTA ELÁSTICA, INSTALADO EM LOCAL COM BAIXO NÍVEL DE INTERFERÊNCIAS - FORNECIMENTO E ASSENTAMENTO. AF_12/2015</t>
  </si>
  <si>
    <t>683,43</t>
  </si>
  <si>
    <t>19,28</t>
  </si>
  <si>
    <t>92845</t>
  </si>
  <si>
    <t>TUBO DE CONCRETO PARA REDES COLETORAS DE ESGOTO SANITÁRIO, DIÂMETRO DE 900 MM, JUNTA ELÁSTICA, INSTALADO EM LOCAL COM BAIXO NÍVEL DE INTERFERÊNCIAS - FORNECIMENTO E ASSENTAMENTO. AF_12/2015</t>
  </si>
  <si>
    <t>1.016,04</t>
  </si>
  <si>
    <t>1.041,79</t>
  </si>
  <si>
    <t>23,71</t>
  </si>
  <si>
    <t>229,95</t>
  </si>
  <si>
    <t>241,49</t>
  </si>
  <si>
    <t>425,05</t>
  </si>
  <si>
    <t>519,72</t>
  </si>
  <si>
    <t>675,54</t>
  </si>
  <si>
    <t>32,08</t>
  </si>
  <si>
    <t>92859</t>
  </si>
  <si>
    <t>TUBO DE CONCRETO PARA REDES COLETORAS DE ESGOTO SANITÁRIO, DIÂMETRO DE 800 MM, JUNTA ELÁSTICA, INSTALADO EM LOCAL COM ALTO NÍVEL DE INTERFERÊNCIAS - FORNECIMENTO E ASSENTAMENTO. AF_12/2015</t>
  </si>
  <si>
    <t>700,58</t>
  </si>
  <si>
    <t>92861</t>
  </si>
  <si>
    <t>TUBO DE CONCRETO PARA REDES COLETORAS DE ESGOTO SANITÁRIO, DIÂMETRO DE 900 MM, JUNTA ELÁSTICA, INSTALADO EM LOCAL COM ALTO NÍVEL DE INTERFERÊNCIAS - FORNECIMENTO E ASSENTAMENTO. AF_12/2015</t>
  </si>
  <si>
    <t>1.035,35</t>
  </si>
  <si>
    <t>40,66</t>
  </si>
  <si>
    <t>1.062,64</t>
  </si>
  <si>
    <t>175,00</t>
  </si>
  <si>
    <t>210,19</t>
  </si>
  <si>
    <t>315,71</t>
  </si>
  <si>
    <t>416,25</t>
  </si>
  <si>
    <t>503,31</t>
  </si>
  <si>
    <t>577,92</t>
  </si>
  <si>
    <t>602,52</t>
  </si>
  <si>
    <t>184,09</t>
  </si>
  <si>
    <t>221,45</t>
  </si>
  <si>
    <t>328,89</t>
  </si>
  <si>
    <t>431,60</t>
  </si>
  <si>
    <t>520,47</t>
  </si>
  <si>
    <t>596,95</t>
  </si>
  <si>
    <t>623,83</t>
  </si>
  <si>
    <t>47,25</t>
  </si>
  <si>
    <t>57,52</t>
  </si>
  <si>
    <t>68,51</t>
  </si>
  <si>
    <t>105,34</t>
  </si>
  <si>
    <t>120,60</t>
  </si>
  <si>
    <t>870,70</t>
  </si>
  <si>
    <t>150,92</t>
  </si>
  <si>
    <t>1.245,95</t>
  </si>
  <si>
    <t>203,15</t>
  </si>
  <si>
    <t>68,78</t>
  </si>
  <si>
    <t>94,67</t>
  </si>
  <si>
    <t>109,18</t>
  </si>
  <si>
    <t>124,37</t>
  </si>
  <si>
    <t>141,91</t>
  </si>
  <si>
    <t>895,83</t>
  </si>
  <si>
    <t>176,05</t>
  </si>
  <si>
    <t>1.276,83</t>
  </si>
  <si>
    <t>234,03</t>
  </si>
  <si>
    <t>149,42</t>
  </si>
  <si>
    <t>156,41</t>
  </si>
  <si>
    <t>79,46</t>
  </si>
  <si>
    <t>97,57</t>
  </si>
  <si>
    <t>106,50</t>
  </si>
  <si>
    <t>143,70</t>
  </si>
  <si>
    <t>15,67</t>
  </si>
  <si>
    <t>4,74</t>
  </si>
  <si>
    <t>5,82</t>
  </si>
  <si>
    <t>103089</t>
  </si>
  <si>
    <t>ASSENTAMENTO DE TUBO DE FERRO FUNDIDO PARA REDE DE ÁGUA, DN 80 MM, JUNTA FLANGEADA (NÃO INCLUI O FORNECIMENTO). AF_09/2021</t>
  </si>
  <si>
    <t>8,44</t>
  </si>
  <si>
    <t>103090</t>
  </si>
  <si>
    <t>ASSENTAMENTO DE TUBO DE FERRO FUNDIDO PARA REDE DE ÁGUA, DN 100 MM, JUNTA FLANGEADA (NÃO INCLUI O FORNECIMENTO). AF_09/2021</t>
  </si>
  <si>
    <t>10,09</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</si>
  <si>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</si>
  <si>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</si>
  <si>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</si>
  <si>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</si>
  <si>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</si>
  <si>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</si>
  <si>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27,92</t>
  </si>
  <si>
    <t>103094</t>
  </si>
  <si>
    <t>ASSENTAMENTO DE TUBO DE FERRO FUNDIDO PARA REDE DE ÁGUA, DN 300 MM, JUNTA FLANGEADA (NÃO INCLUI O FORNECIMENTO). AF_09/2021</t>
  </si>
  <si>
    <t>32,03</t>
  </si>
  <si>
    <t>103095</t>
  </si>
  <si>
    <t>ASSENTAMENTO DE TUBO DE FERRO FUNDIDO PARA REDE DE ÁGUA, DN 350 MM, JUNTA FLANGEADA (NÃO INCLUI O FORNECIMENTO). AF_09/2021</t>
  </si>
  <si>
    <t>41,67</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</si>
  <si>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</si>
  <si>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</si>
  <si>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</si>
  <si>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</si>
  <si>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</si>
  <si>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</si>
  <si>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</si>
  <si>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</si>
  <si>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67,72</t>
  </si>
  <si>
    <t>103100</t>
  </si>
  <si>
    <t>ASSENTAMENTO DE TUBO DE FERRO FUNDIDO PARA REDE DE ÁGUA, DN 700 MM, JUNTA FLANGEADA (NÃO INCLUI O FORNECIMENTO). AF_09/2021</t>
  </si>
  <si>
    <t>72,25</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</si>
  <si>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</si>
  <si>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</si>
  <si>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</si>
  <si>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</si>
  <si>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91,64</t>
  </si>
  <si>
    <t>103103</t>
  </si>
  <si>
    <t>ASSENTAMENTO DE TUBO DE FERRO FUNDIDO PARA REDE DE ÁGUA, DN 1000 MM, JUNTA FLANGEADA (NÃO INCLUI O FORNECIMENTO). AF_09/2021</t>
  </si>
  <si>
    <t>98,96</t>
  </si>
  <si>
    <t>103104</t>
  </si>
  <si>
    <t>ASSENTAMENTO DE TUBO DE FERRO FUNDIDO PARA REDE DE ÁGUA, DN 1200 MM, JUNTA FLANGEADA (NÃO INCLUI O FORNECIMENTO). AF_09/2021</t>
  </si>
  <si>
    <t>118,34</t>
  </si>
  <si>
    <t>103105</t>
  </si>
  <si>
    <t>ASSENTAMENTO DE CONEXÃO COM 2 ACESSOS, FERRO FUNDIDO PARA REDE DE ÁGUA, DN  80 MM, JUNTA FLANGEADA (NÃO INCLUI O FORNECIMENTO). AF_09/2021</t>
  </si>
  <si>
    <t>35,73</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</si>
  <si>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</si>
  <si>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</si>
  <si>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</si>
  <si>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</si>
  <si>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</si>
  <si>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</si>
  <si>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</si>
  <si>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</si>
  <si>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126,35</t>
  </si>
  <si>
    <t>103110</t>
  </si>
  <si>
    <t>ASSENTAMENTO DE CONEXÃO COM 2 ACESSOS, FERRO FUNDIDO PARA REDE DE ÁGUA, DN  300 MM, JUNTA FLANGEADA (NÃO INCLUI O FORNECIMENTO). AF_09/2021</t>
  </si>
  <si>
    <t>143,51</t>
  </si>
  <si>
    <t>103111</t>
  </si>
  <si>
    <t>ASSENTAMENTO DE CONEXÃO COM 2 ACESSOS, FERRO FUNDIDO PARA REDE DE ÁGUA, DN  350 MM, JUNTA FLANGEADA (NÃO INCLUI O FORNECIMENTO). AF_09/2021</t>
  </si>
  <si>
    <t>192,92</t>
  </si>
  <si>
    <t>103112</t>
  </si>
  <si>
    <t>ASSENTAMENTO DE CONEXÃO COM 2 ACESSOS, FERRO FUNDIDO PARA REDE DE ÁGUA, DN  400 MM, JUNTA FLANGEADA (NÃO INCLUI O FORNECIMENTO). AF_09/2021</t>
  </si>
  <si>
    <t>210,10</t>
  </si>
  <si>
    <t>103113</t>
  </si>
  <si>
    <t>ASSENTAMENTO DE CONEXÃO COM 2 ACESSOS, FERRO FUNDIDO PARA REDE DE ÁGUA, DN  450 MM, JUNTA FLANGEADA (NÃO INCLUI O FORNECIMENTO). AF_09/2021</t>
  </si>
  <si>
    <t>259,51</t>
  </si>
  <si>
    <t>103114</t>
  </si>
  <si>
    <t>ASSENTAMENTO DE CONEXÃO COM 2 ACESSOS, FERRO FUNDIDO PARA REDE DE ÁGUA, DN  500 MM, JUNTA FLANGEADA (NÃO INCLUI O FORNECIMENTO). AF_09/2021</t>
  </si>
  <si>
    <t>276,68</t>
  </si>
  <si>
    <t>103115</t>
  </si>
  <si>
    <t>ASSENTAMENTO DE CONEXÃO COM 2 ACESSOS, FERRO FUNDIDO PARA REDE DE ÁGUA, DN  600 MM, JUNTA FLANGEADA (NÃO INCLUI O FORNECIMENTO). AF_09/2021</t>
  </si>
  <si>
    <t>311,01</t>
  </si>
  <si>
    <t>103116</t>
  </si>
  <si>
    <t>ASSENTAMENTO DE CONEXÃO COM 2 ACESSOS, FERRO FUNDIDO PARA REDE DE ÁGUA, DN  700 MM, JUNTA FLANGEADA (NÃO INCLUI O FORNECIMENTO). AF_09/2021</t>
  </si>
  <si>
    <t>377,61</t>
  </si>
  <si>
    <t>103117</t>
  </si>
  <si>
    <t>ASSENTAMENTO DE CONEXÃO COM 2 ACESSOS, FERRO FUNDIDO PARA REDE DE ÁGUA, DN  800 MM, JUNTA FLANGEADA (NÃO INCLUI O FORNECIMENTO). AF_09/2021</t>
  </si>
  <si>
    <t>411,94</t>
  </si>
  <si>
    <t>103118</t>
  </si>
  <si>
    <t>ASSENTAMENTO DE CONEXÃO COM 2 ACESSOS, FERRO FUNDIDO PARA REDE DE ÁGUA, DN  900 MM, JUNTA FLANGEADA (NÃO INCLUI O FORNECIMENTO). AF_09/2021</t>
  </si>
  <si>
    <t>478,52</t>
  </si>
  <si>
    <t>103119</t>
  </si>
  <si>
    <t>ASSENTAMENTO DE CONEXÃO COM 2 ACESSOS, FERRO FUNDIDO PARA REDE DE ÁGUA, DN  1000 MM, JUNTA FLANGEADA (NÃO INCLUI O FORNECIMENTO). AF_09/2021</t>
  </si>
  <si>
    <t>512,85</t>
  </si>
  <si>
    <t>103120</t>
  </si>
  <si>
    <t>ASSENTAMENTO DE CONEXÃO COM 2 ACESSOS, FERRO FUNDIDO PARA REDE DE ÁGUA, DN  1200 MM, JUNTA FLANGEADA (NÃO INCLUI O FORNECIMENTO). AF_09/2021</t>
  </si>
  <si>
    <t>613,77</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</si>
  <si>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</si>
  <si>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</si>
  <si>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</si>
  <si>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</si>
  <si>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57,14</t>
  </si>
  <si>
    <t>103123</t>
  </si>
  <si>
    <t>ASSENTAMENTO DE CONEXÃO COM 3 ACESSOS, FERRO FUNDIDO PARA REDE DE ÁGUA, DN  150 MM, JUNTA FLANGEADA (NÃO INCLUI O FORNECIMENTO). AF_09/2021</t>
  </si>
  <si>
    <t>82,89</t>
  </si>
  <si>
    <t>103124</t>
  </si>
  <si>
    <t>ASSENTAMENTO DE CONEXÃO COM 3 ACESSOS, FERRO FUNDIDO PARA REDE DE ÁGUA, DN  200 MM, JUNTA FLANGEADA (NÃO INCLUI O FORNECIMENTO). AF_09/2021</t>
  </si>
  <si>
    <t>108,63</t>
  </si>
  <si>
    <t>103125</t>
  </si>
  <si>
    <t>ASSENTAMENTO DE CONEXÃO COM 3 ACESSOS, FERRO FUNDIDO PARA REDE DE ÁGUA, DN  250 MM, JUNTA FLANGEADA (NÃO INCLUI O FORNECIMENTO). AF_09/2021</t>
  </si>
  <si>
    <t>182,77</t>
  </si>
  <si>
    <t>103126</t>
  </si>
  <si>
    <t>ASSENTAMENTO DE CONEXÃO COM 3 ACESSOS, FERRO FUNDIDO PARA REDE DE ÁGUA, DN  300 MM, JUNTA FLANGEADA (NÃO INCLUI O FORNECIMENTO). AF_09/2021</t>
  </si>
  <si>
    <t>208,52</t>
  </si>
  <si>
    <t>103127</t>
  </si>
  <si>
    <t>ASSENTAMENTO DE CONEXÃO COM 3 ACESSOS, FERRO FUNDIDO PARA REDE DE ÁGUA, DN  350 MM, JUNTA FLANGEADA (NÃO INCLUI O FORNECIMENTO). AF_09/2021</t>
  </si>
  <si>
    <t>282,66</t>
  </si>
  <si>
    <t>103128</t>
  </si>
  <si>
    <t>ASSENTAMENTO DE CONEXÃO COM 3 ACESSOS, FERRO FUNDIDO PARA REDE DE ÁGUA, DN  400 MM, JUNTA FLANGEADA (NÃO INCLUI O FORNECIMENTO). AF_09/2021</t>
  </si>
  <si>
    <t>308,39</t>
  </si>
  <si>
    <t>103129</t>
  </si>
  <si>
    <t>ASSENTAMENTO DE CONEXÃO COM 3 ACESSOS, FERRO FUNDIDO PARA REDE DE ÁGUA, DN  450 MM, JUNTA FLANGEADA (NÃO INCLUI O FORNECIMENTO). AF_09/2021</t>
  </si>
  <si>
    <t>382,53</t>
  </si>
  <si>
    <t>103130</t>
  </si>
  <si>
    <t>ASSENTAMENTO DE CONEXÃO COM 3 ACESSOS, FERRO FUNDIDO PARA REDE DE ÁGUA, DN  500 MM, JUNTA FLANGEADA (NÃO INCLUI O FORNECIMENTO). AF_09/2021</t>
  </si>
  <si>
    <t>408,28</t>
  </si>
  <si>
    <t>103131</t>
  </si>
  <si>
    <t>ASSENTAMENTO DE CONEXÃO COM 3 ACESSOS, FERRO FUNDIDO PARA REDE DE ÁGUA, DN  600 MM, JUNTA FLANGEADA (NÃO INCLUI O FORNECIMENTO). AF_09/2021</t>
  </si>
  <si>
    <t>459,77</t>
  </si>
  <si>
    <t>103132</t>
  </si>
  <si>
    <t>ASSENTAMENTO DE CONEXÃO COM 3 ACESSOS, FERRO FUNDIDO PARA REDE DE ÁGUA, DN  700 MM, JUNTA FLANGEADA (NÃO INCLUI O FORNECIMENTO). AF_09/2021</t>
  </si>
  <si>
    <t>559,65</t>
  </si>
  <si>
    <t>103133</t>
  </si>
  <si>
    <t>ASSENTAMENTO DE CONEXÃO COM 3 ACESSOS, FERRO FUNDIDO PARA REDE DE ÁGUA, DN  800 MM, JUNTA FLANGEADA (NÃO INCLUI O FORNECIMENTO). AF_09/2021</t>
  </si>
  <si>
    <t>611,15</t>
  </si>
  <si>
    <t>103134</t>
  </si>
  <si>
    <t>ASSENTAMENTO DE CONEXÃO COM 3 ACESSOS, FERRO FUNDIDO PARA REDE DE ÁGUA, DN  900 MM, JUNTA FLANGEADA (NÃO INCLUI O FORNECIMENTO). AF_09/2021</t>
  </si>
  <si>
    <t>711,03</t>
  </si>
  <si>
    <t>103135</t>
  </si>
  <si>
    <t>ASSENTAMENTO DE CONEXÃO COM 3 ACESSOS, FERRO FUNDIDO PARA REDE DE ÁGUA, DN  1000 MM, JUNTA FLANGEADA (NÃO INCLUI O FORNECIMENTO). AF_09/2021</t>
  </si>
  <si>
    <t>762,52</t>
  </si>
  <si>
    <t>103136</t>
  </si>
  <si>
    <t>ASSENTAMENTO DE CONEXÃO COM 3 ACESSOS, FERRO FUNDIDO PARA REDE DE ÁGUA, DN  1200 MM, JUNTA FLANGEADA (NÃO INCLUI O FORNECIMENTO). AF_09/2021</t>
  </si>
  <si>
    <t>913,91</t>
  </si>
  <si>
    <t>103137</t>
  </si>
  <si>
    <t>ASSENTAMENTO DE CONEXÃO COM 1 ACESSO, FERRO FUNDIDO PARA REDE DE ÁGUA, DN  80 MM, JUNTA FLANGEADA (NÃO INCLUI O FORNECIMENTO). AF_09/2021</t>
  </si>
  <si>
    <t>24,62</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</si>
  <si>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</si>
  <si>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</si>
  <si>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</si>
  <si>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</si>
  <si>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36,64</t>
  </si>
  <si>
    <t>103140</t>
  </si>
  <si>
    <t>ASSENTAMENTO DE CONEXÃO COM 1 ACESSO, FERRO FUNDIDO PARA REDE DE ÁGUA, DN  200 MM, JUNTA FLANGEADA (NÃO INCLUI O FORNECIMENTO). AF_09/2021</t>
  </si>
  <si>
    <t>45,22</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</si>
  <si>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</si>
  <si>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</si>
  <si>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</si>
  <si>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</si>
  <si>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78,52</t>
  </si>
  <si>
    <t>103143</t>
  </si>
  <si>
    <t>ASSENTAMENTO DE CONEXÃO COM 1 ACESSO, FERRO FUNDIDO PARA REDE DE ÁGUA, DN  350 MM, JUNTA FLANGEADA (NÃO INCLUI O FORNECIMENTO). AF_09/2021</t>
  </si>
  <si>
    <t>103,22</t>
  </si>
  <si>
    <t>103144</t>
  </si>
  <si>
    <t>ASSENTAMENTO DE CONEXÃO COM 1 ACESSO, FERRO FUNDIDO PARA REDE DE ÁGUA, DN  400 MM, JUNTA FLANGEADA (NÃO INCLUI O FORNECIMENTO). AF_09/2021</t>
  </si>
  <si>
    <t>111,79</t>
  </si>
  <si>
    <t>103145</t>
  </si>
  <si>
    <t>ASSENTAMENTO DE CONEXÃO COM 1 ACESSO, FERRO FUNDIDO PARA REDE DE ÁGUA, DN  450 MM, JUNTA FLANGEADA (NÃO INCLUI O FORNECIMENTO). AF_09/2021</t>
  </si>
  <si>
    <t>136,52</t>
  </si>
  <si>
    <t>103146</t>
  </si>
  <si>
    <t>ASSENTAMENTO DE CONEXÃO COM 1 ACESSO, FERRO FUNDIDO PARA REDE DE ÁGUA, DN  500 MM, JUNTA FLANGEADA (NÃO INCLUI O FORNECIMENTO). AF_09/2021</t>
  </si>
  <si>
    <t>145,09</t>
  </si>
  <si>
    <t>103147</t>
  </si>
  <si>
    <t>ASSENTAMENTO DE CONEXÃO COM 1 ACESSO, FERRO FUNDIDO PARA REDE DE ÁGUA, DN  600 MM, JUNTA FLANGEADA (NÃO INCLUI O FORNECIMENTO). AF_09/2021</t>
  </si>
  <si>
    <t>162,27</t>
  </si>
  <si>
    <t>103148</t>
  </si>
  <si>
    <t>ASSENTAMENTO DE CONEXÃO COM 1 ACESSO, FERRO FUNDIDO PARA REDE DE ÁGUA, DN  700 MM, JUNTA FLANGEADA (NÃO INCLUI O FORNECIMENTO). AF_09/2021</t>
  </si>
  <si>
    <t>195,55</t>
  </si>
  <si>
    <t>103149</t>
  </si>
  <si>
    <t>ASSENTAMENTO DE CONEXÃO COM 1 ACESSO, FERRO FUNDIDO PARA REDE DE ÁGUA, DN  800 MM, JUNTA FLANGEADA (NÃO INCLUI O FORNECIMENTO). AF_09/2021</t>
  </si>
  <si>
    <t>212,72</t>
  </si>
  <si>
    <t>103150</t>
  </si>
  <si>
    <t>ASSENTAMENTO DE CONEXÃO COM 1 ACESSO, FERRO FUNDIDO PARA REDE DE ÁGUA, DN  900 MM, JUNTA FLANGEADA (NÃO INCLUI O FORNECIMENTO). AF_09/2021</t>
  </si>
  <si>
    <t>245,97</t>
  </si>
  <si>
    <t>103151</t>
  </si>
  <si>
    <t>ASSENTAMENTO DE CONEXÃO COM 1 ACESSO, FERRO FUNDIDO PARA REDE DE ÁGUA, DN  1000 MM, JUNTA FLANGEADA (NÃO INCLUI O FORNECIMENTO). AF_09/2021</t>
  </si>
  <si>
    <t>263,18</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</si>
  <si>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</si>
  <si>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</si>
  <si>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</si>
  <si>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</si>
  <si>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</si>
  <si>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</si>
  <si>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11,57</t>
  </si>
  <si>
    <t>103376</t>
  </si>
  <si>
    <t>TUBO PEAD LISO PARA REDE DE ÁGUA OU ESGOTO, DIÂMETRO DE 110 MM, JUNTA SOLDADA (NÃO INCLUI A EXECUÇÃO DE SOLDA) - FORNECIMENTO E ASSENTAMENTO. AF_12/2021</t>
  </si>
  <si>
    <t>138,57</t>
  </si>
  <si>
    <t>103377</t>
  </si>
  <si>
    <t>TUBO PEAD LISO PARA REDE DE ÁGUA OU ESGOTO, DIÂMETRO DE 160 MM, JUNTA SOLDADA (NÃO INCLUI A EXECUÇÃO DE SOLDA) - FORNECIMENTO E ASSENTAMENTO. AF_12/2021</t>
  </si>
  <si>
    <t>1.319,85</t>
  </si>
  <si>
    <t>103379</t>
  </si>
  <si>
    <t>TUBO PEAD LISO PARA REDE DE ÁGUA OU ESGOTO, DIÂMETRO DE 200 MM, JUNTA SOLDADA (NÃO INCLUI A EXECUÇÃO DE SOLDA) - FORNECIMENTO E ASSENTAMENTO. AF_12/2021</t>
  </si>
  <si>
    <t>462,08</t>
  </si>
  <si>
    <t>103383</t>
  </si>
  <si>
    <t>TUBO PEAD LISO PARA REDE DE ÁGUA OU ESGOTO, DIÂMETRO DE 315 MM, JUNTA SOLDADA (NÃO INCLUI A EXECUÇÃO DE SOLDA) - FORNECIMENTO E ASSENTAMENTO. AF_12/2021</t>
  </si>
  <si>
    <t>1.132,06</t>
  </si>
  <si>
    <t>103385</t>
  </si>
  <si>
    <t>TUBO PEAD LISO PARA REDE DE ÁGUA OU ESGOTO, DIÂMETRO DE 400 MM, JUNTA SOLDADA (NÃO INCLUI A EXECUÇÃO DE SOLDA) - FORNECIMENTO E ASSENTAMENTO. AF_12/2021</t>
  </si>
  <si>
    <t>1.824,75</t>
  </si>
  <si>
    <t>103387</t>
  </si>
  <si>
    <t>TUBO PEAD LISO PARA REDE DE ÁGUA OU ESGOTO, DIÂMETRO DE 500 MM, JUNTA SOLDADA (NÃO INCLUI A EXECUÇÃO DE SOLDA) - FORNECIMENTO E ASSENTAMENTO. AF_12/2021</t>
  </si>
  <si>
    <t>3.201,89</t>
  </si>
  <si>
    <t>103389</t>
  </si>
  <si>
    <t>TUBO PEAD LISO PARA REDE DE ÁGUA OU ESGOTO, DIÂMETRO DE 630 MM, JUNTA SOLDADA (NÃO INCLUI A EXECUÇÃO DE SOLDA) - FORNECIMENTO E ASSENTAMENTO. AF_12/2021</t>
  </si>
  <si>
    <t>4.761,84</t>
  </si>
  <si>
    <t>103391</t>
  </si>
  <si>
    <t>TUBO PEAD LISO PARA REDE DE ÁGUA OU ESGOTO, DIÂMETRO DE 800 MM, JUNTA SOLDADA (NÃO INCLUI A EXECUÇÃO DE SOLDA) - FORNECIMENTO E ASSENTAMENTO. AF_12/2021</t>
  </si>
  <si>
    <t>3.130,80</t>
  </si>
  <si>
    <t>103392</t>
  </si>
  <si>
    <t>TUBO PEAD LISO PARA REDE DE ÁGUA OU ESGOTO, DIÂMETRO DE 900 MM, JUNTA SOLDADA (NÃO INCLUI A EXECUÇÃO DE SOLDA) - FORNECIMENTO E ASSENTAMENTO. AF_12/2021</t>
  </si>
  <si>
    <t>5.122,55</t>
  </si>
  <si>
    <t>103393</t>
  </si>
  <si>
    <t>TUBO PEAD LISO PARA REDE DE ÁGUA OU ESGOTO, DIÂMETRO DE 1000 MM, JUNTA SOLDADA (NÃO INCLUI A EXECUÇÃO DE SOLDA) - FORNECIMENTO E ASSENTAMENTO. AF_12/2021</t>
  </si>
  <si>
    <t>5.649,34</t>
  </si>
  <si>
    <t>103394</t>
  </si>
  <si>
    <t>TUBO PEAD LISO PARA REDE DE ÁGUA OU ESGOTO, DIÂMETRO DE 1200 MM, JUNTA SOLDADA (NÃO INCLUI A EXECUÇÃO DE SOLDA) - FORNECIMENTO E ASSENTAMENTO. AF_12/2021</t>
  </si>
  <si>
    <t>4.179,06</t>
  </si>
  <si>
    <t>103395</t>
  </si>
  <si>
    <t>TUBO PEAD LISO PARA REDE DE ÁGUA OU ESGOTO, DIÂMETRO DE 1400 MM, JUNTA SOLDADA (NÃO INCLUI A EXECUÇÃO DE SOLDA) - FORNECIMENTO E ASSENTAMENTO. AF_12/2021</t>
  </si>
  <si>
    <t>2.066,29</t>
  </si>
  <si>
    <t>103396</t>
  </si>
  <si>
    <t>TUBO PEAD LISO PARA REDE DE ÁGUA OU ESGOTO, DIÂMETRO DE 1600 MM, JUNTA SOLDADA (NÃO INCLUI A EXECUÇÃO DE SOLDA) - FORNECIMENTO E ASSENTAMENTO. AF_12/2021</t>
  </si>
  <si>
    <t>1.386,20</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</si>
  <si>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</si>
  <si>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</si>
  <si>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</si>
  <si>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</si>
  <si>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</si>
  <si>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</si>
  <si>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</si>
  <si>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</si>
  <si>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14,84</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</si>
  <si>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</si>
  <si>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</si>
  <si>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</si>
  <si>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</si>
  <si>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</si>
  <si>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</si>
  <si>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</si>
  <si>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</si>
  <si>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33,00</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</si>
  <si>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</si>
  <si>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</si>
  <si>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</si>
  <si>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</si>
  <si>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</si>
  <si>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</si>
  <si>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</si>
  <si>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</si>
  <si>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</si>
  <si>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</si>
  <si>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58,57</t>
  </si>
  <si>
    <t>103410</t>
  </si>
  <si>
    <t>ASSENTAMENTO DE CONEXÃO COM 2 ACESSOS, EM PEAD LISO PARA REDE DE ÁGUA OU ESGOTO, DIÂMETRO DE 400 MM, JUNTA SOLDADA (NÃO INCLUI O FORNECIMENTO E EXECUÇÃO DE SOLDA). AF_12/2021</t>
  </si>
  <si>
    <t>65,99</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</si>
  <si>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</si>
  <si>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</si>
  <si>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</si>
  <si>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</si>
  <si>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</si>
  <si>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</si>
  <si>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</si>
  <si>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</si>
  <si>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</si>
  <si>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</si>
  <si>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</si>
  <si>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</si>
  <si>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52,79</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</si>
  <si>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</si>
  <si>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</si>
  <si>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</si>
  <si>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</si>
  <si>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</si>
  <si>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</si>
  <si>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74,25</t>
  </si>
  <si>
    <t>103420</t>
  </si>
  <si>
    <t>ASSENTAMENTO DE CONEXÃO COM 3 ACESSOS, EM PEAD LISO PARA REDE DE ÁGUA OU ESGOTO, DIÂMETRO DE 250 MM, JUNTA SOLDADA (NÃO INCLUI O FORNECIMENTO E EXECUÇÃO DE SOLDA). AF_12/2021</t>
  </si>
  <si>
    <t>82,49</t>
  </si>
  <si>
    <t>103421</t>
  </si>
  <si>
    <t>ASSENTAMENTO DE CONEXÃO COM 3 ACESSOS, EM PEAD LISO PARA REDE DE ÁGUA OU ESGOTO, DIÂMETRO DE 280 MM, JUNTA SOLDADA (NÃO INCLUI O FORNECIMENTO E EXECUÇÃO DE SOLDA). AF_12/2021</t>
  </si>
  <si>
    <t>92,40</t>
  </si>
  <si>
    <t>103422</t>
  </si>
  <si>
    <t>ASSENTAMENTO DE CONEXÃO COM 3 ACESSOS, EM PEAD LISO PARA REDE DE ÁGUA OU ESGOTO, DIÂMETRO DE 315 MM, JUNTA SOLDADA (NÃO INCLUI O FORNECIMENTO E EXECUÇÃO DE SOLDA). AF_12/2021</t>
  </si>
  <si>
    <t>103,94</t>
  </si>
  <si>
    <t>103423</t>
  </si>
  <si>
    <t>ASSENTAMENTO DE CONEXÃO COM 3 ACESSOS, EM PEAD LISO PARA REDE DE ÁGUA OU ESGOTO, DIÂMETRO DE 355 MM, JUNTA SOLDADA (NÃO INCLUI O FORNECIMENTO E EXECUÇÃO DE SOLDA). AF_12/2021</t>
  </si>
  <si>
    <t>117,15</t>
  </si>
  <si>
    <t>103424</t>
  </si>
  <si>
    <t>ASSENTAMENTO DE CONEXÃO COM 3 ACESSOS, EM PEAD LISO PARA REDE DE ÁGUA OU ESGOTO, DIÂMETRO DE 400 MM, JUNTA SOLDADA (NÃO INCLUI O FORNECIMENTO E EXECUÇÃO DE SOLDA). AF_12/2021</t>
  </si>
  <si>
    <t>132,00</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</si>
  <si>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</si>
  <si>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</si>
  <si>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</si>
  <si>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</si>
  <si>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</si>
  <si>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</si>
  <si>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</si>
  <si>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</si>
  <si>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264,50</t>
  </si>
  <si>
    <t>103429</t>
  </si>
  <si>
    <t>LUVA, EM PEAD LISO PARA REDE DE ÁGUA OU ESGOTO, DIÂMETRO DE 400 MM, JUNTA SOLDADA POR ELETROFUSÃO (NÃO INCLUI A EXECUÇÃO DE SOLDA). AF_12/2021</t>
  </si>
  <si>
    <t>2.993,42</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</si>
  <si>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</si>
  <si>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</si>
  <si>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</si>
  <si>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</si>
  <si>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</si>
  <si>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</si>
  <si>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1.700,24</t>
  </si>
  <si>
    <t>103433</t>
  </si>
  <si>
    <t>COTOVELO 90 GRAUS, EM PEAD LISO PARA REDE DE ÁGUA OU ESGOTO, DIÂMETRO DE 20 MM, JUNTA SOLDADA POR ELETROFUSÃO (NÃO INCLUI A EXECUÇÃO DE SOLDA). AF_12/2021</t>
  </si>
  <si>
    <t>35,25</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</si>
  <si>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</si>
  <si>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</si>
  <si>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</si>
  <si>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</si>
  <si>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90,34</t>
  </si>
  <si>
    <t>103436</t>
  </si>
  <si>
    <t>COTOVELO 90 GRAUS, POLIETILENO DE ALTA DENSIDADE (PEAD) PARA REDE DE ÁGUA OU ESGOTO, DIÂMETRO DE 200 MM, JUNTA SOLDADA POR ELETROFUSÃO (NÃO INCLUI A EXECUÇÃO DE SOLDA). AF_12/2021</t>
  </si>
  <si>
    <t>2.410,71</t>
  </si>
  <si>
    <t>103437</t>
  </si>
  <si>
    <t>TÊ DE SERVIÇO, EM PEAD LISO PARA REDE DE ÁGUA OU ESGOTO, DIÂMETRO DE 63 X 20 MM, JUNTA SOLDADA POR ELETROFUSÃO (NÃO INCLUI A EXECUÇÃO DE SOLDA). AF_12/2021</t>
  </si>
  <si>
    <t>187,61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</si>
  <si>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</si>
  <si>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</si>
  <si>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</si>
  <si>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</si>
  <si>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221,71</t>
  </si>
  <si>
    <t>103440</t>
  </si>
  <si>
    <t>TÊ DE SERVIÇO, EM PEAD LISO PARA REDE DE ÁGUA OU ESGOTO, DIÂMETRO DE 200 X 20 MM, JUNTA SOLDADA POR ELETROFUSÃO (NÃO INCLUI A EXECUÇÃO DE SOLDA). AF_12/2021</t>
  </si>
  <si>
    <t>419,18</t>
  </si>
  <si>
    <t>103441</t>
  </si>
  <si>
    <t>TÊ DE SERVIÇO, EM PEAD LISO PARA REDE DE ÁGUA OU ESGOTO, DIÂMETRO DE 200 X 32 MM, JUNTA SOLDADA POR ELETROFUSÃO (NÃO INCLUI A EXECUÇÃO DE SOLDA). AF_12/2021</t>
  </si>
  <si>
    <t>424,71</t>
  </si>
  <si>
    <t>103442</t>
  </si>
  <si>
    <t>TÊ DE SERVIÇO, EM PEAD LISO PARA REDE DE ÁGUA OU ESGOTO, DIÂMETRO DE 200 X 63 MM, JUNTA SOLDADA POR ELETROFUSÃO (NÃO INCLUI A EXECUÇÃO DE SOLDA). AF_12/2021</t>
  </si>
  <si>
    <t>1.091,76</t>
  </si>
  <si>
    <t>1.114,79</t>
  </si>
  <si>
    <t>914,10</t>
  </si>
  <si>
    <t>917,72</t>
  </si>
  <si>
    <t>608,76</t>
  </si>
  <si>
    <t>590,31</t>
  </si>
  <si>
    <t>981,64</t>
  </si>
  <si>
    <t>967,34</t>
  </si>
  <si>
    <t>5.963,43</t>
  </si>
  <si>
    <t>9.215,20</t>
  </si>
  <si>
    <t>281,93</t>
  </si>
  <si>
    <t>461,42</t>
  </si>
  <si>
    <t>887,12</t>
  </si>
  <si>
    <t>1.147,42</t>
  </si>
  <si>
    <t>140,59</t>
  </si>
  <si>
    <t>143,04</t>
  </si>
  <si>
    <t>125,00</t>
  </si>
  <si>
    <t>126,75</t>
  </si>
  <si>
    <t>168,18</t>
  </si>
  <si>
    <t>213,08</t>
  </si>
  <si>
    <t>146,36</t>
  </si>
  <si>
    <t>181,30</t>
  </si>
  <si>
    <t>184,88</t>
  </si>
  <si>
    <t>163,59</t>
  </si>
  <si>
    <t>165,76</t>
  </si>
  <si>
    <t>213,25</t>
  </si>
  <si>
    <t>189,31</t>
  </si>
  <si>
    <t>234,38</t>
  </si>
  <si>
    <t>136,26</t>
  </si>
  <si>
    <t>118,12</t>
  </si>
  <si>
    <t>172,03</t>
  </si>
  <si>
    <t>ESTRUTURA DE MADEIRA PROVISÓRIA PARA SUPORTE DE CAIXA D ÁGUA ELEVADA DE 1000 LITROS. AF_05/2018_P</t>
  </si>
  <si>
    <t>5.165,15</t>
  </si>
  <si>
    <t>ESTRUTURA DE MADEIRA PROVISÓRIA PARA SUPORTE DE CAIXA D ÁGUA ELEVADA DE 3000 LITROS. AF_05/2018_P</t>
  </si>
  <si>
    <t>7.810,00</t>
  </si>
  <si>
    <t>194,41</t>
  </si>
  <si>
    <t>128,22</t>
  </si>
  <si>
    <t>147,39</t>
  </si>
  <si>
    <t>26,40</t>
  </si>
  <si>
    <t>179,32</t>
  </si>
  <si>
    <t>178,22</t>
  </si>
  <si>
    <t>169,54</t>
  </si>
  <si>
    <t>411,32</t>
  </si>
  <si>
    <t>147,89</t>
  </si>
  <si>
    <t>238,42</t>
  </si>
  <si>
    <t>227,86</t>
  </si>
  <si>
    <t>615,47</t>
  </si>
  <si>
    <t>149,64</t>
  </si>
  <si>
    <t>117,80</t>
  </si>
  <si>
    <t>133,81</t>
  </si>
  <si>
    <t>107,25</t>
  </si>
  <si>
    <t>169,01</t>
  </si>
  <si>
    <t>164,07</t>
  </si>
  <si>
    <t>263,07</t>
  </si>
  <si>
    <t>30,89</t>
  </si>
  <si>
    <t>219,75</t>
  </si>
  <si>
    <t>229,05</t>
  </si>
  <si>
    <t>162,17</t>
  </si>
  <si>
    <t>197,60</t>
  </si>
  <si>
    <t>217,09</t>
  </si>
  <si>
    <t>195,87</t>
  </si>
  <si>
    <t>242,74</t>
  </si>
  <si>
    <t>26,96</t>
  </si>
  <si>
    <t>205,17</t>
  </si>
  <si>
    <t>150,51</t>
  </si>
  <si>
    <t>171,17</t>
  </si>
  <si>
    <t>192,97</t>
  </si>
  <si>
    <t>144,14</t>
  </si>
  <si>
    <t>224,71</t>
  </si>
  <si>
    <t>81,49</t>
  </si>
  <si>
    <t>4,78</t>
  </si>
  <si>
    <t>16,87</t>
  </si>
  <si>
    <t>190,35</t>
  </si>
  <si>
    <t>230,08</t>
  </si>
  <si>
    <t>224,91</t>
  </si>
  <si>
    <t>171,81</t>
  </si>
  <si>
    <t>111,00</t>
  </si>
  <si>
    <t>627,26</t>
  </si>
  <si>
    <t>1.481,06</t>
  </si>
  <si>
    <t>1.283,37</t>
  </si>
  <si>
    <t>351,92</t>
  </si>
  <si>
    <t>177,79</t>
  </si>
  <si>
    <t>11,21</t>
  </si>
  <si>
    <t>185,84</t>
  </si>
  <si>
    <t>274,95</t>
  </si>
  <si>
    <t>306,23</t>
  </si>
  <si>
    <t>137,29</t>
  </si>
  <si>
    <t>10,15</t>
  </si>
  <si>
    <t>655,01</t>
  </si>
  <si>
    <t>369,13</t>
  </si>
  <si>
    <t>138,40</t>
  </si>
  <si>
    <t>67,17</t>
  </si>
  <si>
    <t>173,60</t>
  </si>
  <si>
    <t>188,72</t>
  </si>
  <si>
    <t>89,12</t>
  </si>
  <si>
    <t>212,48</t>
  </si>
  <si>
    <t>179,35</t>
  </si>
  <si>
    <t>30,16</t>
  </si>
  <si>
    <t>192,94</t>
  </si>
  <si>
    <t>397,42</t>
  </si>
  <si>
    <t>280,58</t>
  </si>
  <si>
    <t>83,05</t>
  </si>
  <si>
    <t>347,83</t>
  </si>
  <si>
    <t>26,51</t>
  </si>
  <si>
    <t>979,61</t>
  </si>
  <si>
    <t>119,66</t>
  </si>
  <si>
    <t>21,13</t>
  </si>
  <si>
    <t>282,08</t>
  </si>
  <si>
    <t>214,90</t>
  </si>
  <si>
    <t>77,42</t>
  </si>
  <si>
    <t>154,79</t>
  </si>
  <si>
    <t>2.984,39</t>
  </si>
  <si>
    <t>126,53</t>
  </si>
  <si>
    <t>284,25</t>
  </si>
  <si>
    <t>192,56</t>
  </si>
  <si>
    <t>129,91</t>
  </si>
  <si>
    <t>131,54</t>
  </si>
  <si>
    <t>25,39</t>
  </si>
  <si>
    <t>213,34</t>
  </si>
  <si>
    <t>35,42</t>
  </si>
  <si>
    <t>134,78</t>
  </si>
  <si>
    <t>236,81</t>
  </si>
  <si>
    <t>231,90</t>
  </si>
  <si>
    <t>262,68</t>
  </si>
  <si>
    <t>157,77</t>
  </si>
  <si>
    <t>225,22</t>
  </si>
  <si>
    <t>167,72</t>
  </si>
  <si>
    <t>225,12</t>
  </si>
  <si>
    <t>120,88</t>
  </si>
  <si>
    <t>108,97</t>
  </si>
  <si>
    <t>78,14</t>
  </si>
  <si>
    <t>202,49</t>
  </si>
  <si>
    <t>596,00</t>
  </si>
  <si>
    <t>1.289,23</t>
  </si>
  <si>
    <t>102275</t>
  </si>
  <si>
    <t>MARTELO DEMOLIDOR ELÉTRICO, COM POTÊNCIA DE 2.000 W, 1.000 IMPACTOS POR MINUTO, PESO DE 30 KG - CHP DIURNO. AF_01/2021</t>
  </si>
  <si>
    <t>38,68</t>
  </si>
  <si>
    <t>122,76</t>
  </si>
  <si>
    <t>153,36</t>
  </si>
  <si>
    <t>70,73</t>
  </si>
  <si>
    <t>71,04</t>
  </si>
  <si>
    <t>183,40</t>
  </si>
  <si>
    <t>64,85</t>
  </si>
  <si>
    <t>50,64</t>
  </si>
  <si>
    <t>36,68</t>
  </si>
  <si>
    <t>80,20</t>
  </si>
  <si>
    <t>75,11</t>
  </si>
  <si>
    <t>76,72</t>
  </si>
  <si>
    <t>70,46</t>
  </si>
  <si>
    <t>44,17</t>
  </si>
  <si>
    <t>29,75</t>
  </si>
  <si>
    <t>74,90</t>
  </si>
  <si>
    <t>83,36</t>
  </si>
  <si>
    <t>36,16</t>
  </si>
  <si>
    <t>78,09</t>
  </si>
  <si>
    <t>201,48</t>
  </si>
  <si>
    <t>439,82</t>
  </si>
  <si>
    <t>385,20</t>
  </si>
  <si>
    <t>61,60</t>
  </si>
  <si>
    <t>271,90</t>
  </si>
  <si>
    <t>54,66</t>
  </si>
  <si>
    <t>48,92</t>
  </si>
  <si>
    <t>41,91</t>
  </si>
  <si>
    <t>68,87</t>
  </si>
  <si>
    <t>6,71</t>
  </si>
  <si>
    <t>59,13</t>
  </si>
  <si>
    <t>410,78</t>
  </si>
  <si>
    <t>58,17</t>
  </si>
  <si>
    <t>134,52</t>
  </si>
  <si>
    <t>213,51</t>
  </si>
  <si>
    <t>92,82</t>
  </si>
  <si>
    <t>159,60</t>
  </si>
  <si>
    <t>41,08</t>
  </si>
  <si>
    <t>73,48</t>
  </si>
  <si>
    <t>24,23</t>
  </si>
  <si>
    <t>74,35</t>
  </si>
  <si>
    <t>26,89</t>
  </si>
  <si>
    <t>73,84</t>
  </si>
  <si>
    <t>86,56</t>
  </si>
  <si>
    <t>46,50</t>
  </si>
  <si>
    <t>53,85</t>
  </si>
  <si>
    <t>45,66</t>
  </si>
  <si>
    <t>53,01</t>
  </si>
  <si>
    <t>80,14</t>
  </si>
  <si>
    <t>177,49</t>
  </si>
  <si>
    <t>433,81</t>
  </si>
  <si>
    <t>102274</t>
  </si>
  <si>
    <t>MARTELO DEMOLIDOR ELÉTRICO, COM POTÊNCIA DE 2.000 W, 1.000 IMPACTOS POR MINUTO, PESO DE 30 KG -  CHI DIURNO. AF_01/2021</t>
  </si>
  <si>
    <t>47,04</t>
  </si>
  <si>
    <t>2,80</t>
  </si>
  <si>
    <t>41,44</t>
  </si>
  <si>
    <t>38,96</t>
  </si>
  <si>
    <t>69,83</t>
  </si>
  <si>
    <t>177,46</t>
  </si>
  <si>
    <t>80,50</t>
  </si>
  <si>
    <t>60,91</t>
  </si>
  <si>
    <t>96,08</t>
  </si>
  <si>
    <t>84,77</t>
  </si>
  <si>
    <t>196,05</t>
  </si>
  <si>
    <t>55,58</t>
  </si>
  <si>
    <t>47,84</t>
  </si>
  <si>
    <t>53,23</t>
  </si>
  <si>
    <t>142,98</t>
  </si>
  <si>
    <t>22,06</t>
  </si>
  <si>
    <t>73,17</t>
  </si>
  <si>
    <t>231,87</t>
  </si>
  <si>
    <t>48,65</t>
  </si>
  <si>
    <t>80,71</t>
  </si>
  <si>
    <t>32,66</t>
  </si>
  <si>
    <t>46,14</t>
  </si>
  <si>
    <t>91,59</t>
  </si>
  <si>
    <t>105,33</t>
  </si>
  <si>
    <t>71,61</t>
  </si>
  <si>
    <t>236,02</t>
  </si>
  <si>
    <t>56,48</t>
  </si>
  <si>
    <t>103,11</t>
  </si>
  <si>
    <t>173,98</t>
  </si>
  <si>
    <t>75,68</t>
  </si>
  <si>
    <t>60,65</t>
  </si>
  <si>
    <t>58,87</t>
  </si>
  <si>
    <t>42,63</t>
  </si>
  <si>
    <t>1,65</t>
  </si>
  <si>
    <t>30,18</t>
  </si>
  <si>
    <t>161,05</t>
  </si>
  <si>
    <t>4,49</t>
  </si>
  <si>
    <t>45,38</t>
  </si>
  <si>
    <t>1,28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</si>
  <si>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</si>
  <si>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</si>
  <si>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</si>
  <si>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</si>
  <si>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2,69</t>
  </si>
  <si>
    <t>44,88</t>
  </si>
  <si>
    <t>57,72</t>
  </si>
  <si>
    <t>32,54</t>
  </si>
  <si>
    <t>70,65</t>
  </si>
  <si>
    <t>65,41</t>
  </si>
  <si>
    <t>81,31</t>
  </si>
  <si>
    <t>9,07</t>
  </si>
  <si>
    <t>132,02</t>
  </si>
  <si>
    <t>4,65</t>
  </si>
  <si>
    <t>216,07</t>
  </si>
  <si>
    <t>1,76</t>
  </si>
  <si>
    <t>47,09</t>
  </si>
  <si>
    <t>4,32</t>
  </si>
  <si>
    <t>83,96</t>
  </si>
  <si>
    <t>45,52</t>
  </si>
  <si>
    <t>153,99</t>
  </si>
  <si>
    <t>274,68</t>
  </si>
  <si>
    <t>151,10</t>
  </si>
  <si>
    <t>57,00</t>
  </si>
  <si>
    <t>641,66</t>
  </si>
  <si>
    <t>399,58</t>
  </si>
  <si>
    <t>110,40</t>
  </si>
  <si>
    <t>312,58</t>
  </si>
  <si>
    <t>49,53</t>
  </si>
  <si>
    <t>557,56</t>
  </si>
  <si>
    <t>340,61</t>
  </si>
  <si>
    <t>90,47</t>
  </si>
  <si>
    <t>145,43</t>
  </si>
  <si>
    <t>76,65</t>
  </si>
  <si>
    <t>44,11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</si>
  <si>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</si>
  <si>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</si>
  <si>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</si>
  <si>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</si>
  <si>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159,43</t>
  </si>
  <si>
    <t>183,94</t>
  </si>
  <si>
    <t>47,88</t>
  </si>
  <si>
    <t>6,55</t>
  </si>
  <si>
    <t>59,91</t>
  </si>
  <si>
    <t>11,36</t>
  </si>
  <si>
    <t>6,49</t>
  </si>
  <si>
    <t>219,73</t>
  </si>
  <si>
    <t>274,97</t>
  </si>
  <si>
    <t>108,14</t>
  </si>
  <si>
    <t>100,70</t>
  </si>
  <si>
    <t>82,93</t>
  </si>
  <si>
    <t>51,44</t>
  </si>
  <si>
    <t>18,97</t>
  </si>
  <si>
    <t>36,03</t>
  </si>
  <si>
    <t>142,17</t>
  </si>
  <si>
    <t>6,14</t>
  </si>
  <si>
    <t>2,93</t>
  </si>
  <si>
    <t>17,46</t>
  </si>
  <si>
    <t>19,03</t>
  </si>
  <si>
    <t>38,84</t>
  </si>
  <si>
    <t>2,51</t>
  </si>
  <si>
    <t>139,95</t>
  </si>
  <si>
    <t>16,56</t>
  </si>
  <si>
    <t>121,02</t>
  </si>
  <si>
    <t>31,61</t>
  </si>
  <si>
    <t>272,33</t>
  </si>
  <si>
    <t>1,85</t>
  </si>
  <si>
    <t>31,86</t>
  </si>
  <si>
    <t>43,41</t>
  </si>
  <si>
    <t>40,90</t>
  </si>
  <si>
    <t>249,67</t>
  </si>
  <si>
    <t>341,68</t>
  </si>
  <si>
    <t>427,58</t>
  </si>
  <si>
    <t>141,25</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</si>
  <si>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</si>
  <si>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</si>
  <si>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</si>
  <si>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</si>
  <si>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40,36</t>
  </si>
  <si>
    <t>84,84</t>
  </si>
  <si>
    <t>136,38</t>
  </si>
  <si>
    <t>60,64</t>
  </si>
  <si>
    <t>144,93</t>
  </si>
  <si>
    <t>174,08</t>
  </si>
  <si>
    <t>2.596,80</t>
  </si>
  <si>
    <t>22,72</t>
  </si>
  <si>
    <t>1,58</t>
  </si>
  <si>
    <t>54,82</t>
  </si>
  <si>
    <t>16,77</t>
  </si>
  <si>
    <t>133,14</t>
  </si>
  <si>
    <t>25,43</t>
  </si>
  <si>
    <t>47,75</t>
  </si>
  <si>
    <t>45,73</t>
  </si>
  <si>
    <t>1,15</t>
  </si>
  <si>
    <t>46,57</t>
  </si>
  <si>
    <t>45,89</t>
  </si>
  <si>
    <t>53,09</t>
  </si>
  <si>
    <t>246,91</t>
  </si>
  <si>
    <t>21,56</t>
  </si>
  <si>
    <t>23,58</t>
  </si>
  <si>
    <t>155,42</t>
  </si>
  <si>
    <t>108,30</t>
  </si>
  <si>
    <t>43,06</t>
  </si>
  <si>
    <t>128,21</t>
  </si>
  <si>
    <t>18,77</t>
  </si>
  <si>
    <t>27,28</t>
  </si>
  <si>
    <t>15,74</t>
  </si>
  <si>
    <t>51,65</t>
  </si>
  <si>
    <t>133,02</t>
  </si>
  <si>
    <t>213,83</t>
  </si>
  <si>
    <t>204,68</t>
  </si>
  <si>
    <t>350,24</t>
  </si>
  <si>
    <t>63,04</t>
  </si>
  <si>
    <t>563,02</t>
  </si>
  <si>
    <t>292,40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</si>
  <si>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</si>
  <si>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</si>
  <si>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</si>
  <si>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</si>
  <si>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</si>
  <si>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</si>
  <si>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</si>
  <si>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</si>
  <si>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</si>
  <si>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</si>
  <si>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</si>
  <si>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</si>
  <si>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</si>
  <si>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</si>
  <si>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</si>
  <si>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</si>
  <si>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7,31</t>
  </si>
  <si>
    <t>102843</t>
  </si>
  <si>
    <t>GUINDASTE HIDRAULICO AUTOPROPELIDO, COM LANÇA TRELIÇADA 40 M, CAPACIDADE MÁXIMA 75 T, EQUIPADO COM CLAMSHELL - MATERIAIS NA OPERAÇÃO. AF_04/2019</t>
  </si>
  <si>
    <t>121,72</t>
  </si>
  <si>
    <t>102849</t>
  </si>
  <si>
    <t>GUINDASTE SOBRE ESTEIRAS, COM LANÇA TRELIÇADA 40 M, CAPACIDADE MÁXIMA 75 T - MATERIAIS NA OPERAÇÃO. AF_04/2019</t>
  </si>
  <si>
    <t>59,51</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</si>
  <si>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</si>
  <si>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</si>
  <si>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</si>
  <si>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</si>
  <si>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</si>
  <si>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</si>
  <si>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</si>
  <si>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</si>
  <si>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</si>
  <si>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</si>
  <si>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162,30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</si>
  <si>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</si>
  <si>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</si>
  <si>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</si>
  <si>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</si>
  <si>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</si>
  <si>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</si>
  <si>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</si>
  <si>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</si>
  <si>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</si>
  <si>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</si>
  <si>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84,06</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</si>
  <si>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</si>
  <si>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</si>
  <si>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</si>
  <si>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</si>
  <si>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</si>
  <si>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</si>
  <si>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</si>
  <si>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</si>
  <si>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</si>
  <si>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</si>
  <si>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</si>
  <si>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</si>
  <si>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</si>
  <si>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</si>
  <si>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</si>
  <si>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</si>
  <si>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</si>
  <si>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</si>
  <si>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</si>
  <si>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</si>
  <si>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</si>
  <si>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</si>
  <si>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</si>
  <si>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</si>
  <si>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</si>
  <si>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</si>
  <si>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</si>
  <si>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</si>
  <si>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</si>
  <si>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</si>
  <si>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16,81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</si>
  <si>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</si>
  <si>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</si>
  <si>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</si>
  <si>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</si>
  <si>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78,71</t>
  </si>
  <si>
    <t>103235</t>
  </si>
  <si>
    <t>PERFURATRIZ PARA FURO DIRECIONAL HORIZONTAL (HDD) COM CAPACIDADE DE 201 KN A 560 KN, POTÊNCIA 200 HP A 260 HP (INCLUSO FERRAMENTAS E LOCALIZADOR) - MATERIAIS NA OPERAÇÃO. AF_11/2021</t>
  </si>
  <si>
    <t>139,25</t>
  </si>
  <si>
    <t>103241</t>
  </si>
  <si>
    <t>MISTURADOR PARA PREPARO DE LAMA ESTABILIZANTE COM CAPACIDADE DE *4000* L, COM BOMBA CENTRÍFUGA 5,5 HP A 23,07 HP, PARA SISTEMA DE FURO DIRECIONAL - MATERIAIS NA OPERAÇÃO. AF_11/2021</t>
  </si>
  <si>
    <t>425,52</t>
  </si>
  <si>
    <t>472,68</t>
  </si>
  <si>
    <t>518,38</t>
  </si>
  <si>
    <t>591,99</t>
  </si>
  <si>
    <t>72,22</t>
  </si>
  <si>
    <t>79,38</t>
  </si>
  <si>
    <t>78,02</t>
  </si>
  <si>
    <t>93,27</t>
  </si>
  <si>
    <t>915,13</t>
  </si>
  <si>
    <t>1.118,07</t>
  </si>
  <si>
    <t>1.190,90</t>
  </si>
  <si>
    <t>1.324,75</t>
  </si>
  <si>
    <t>1.633,39</t>
  </si>
  <si>
    <t>2.060,71</t>
  </si>
  <si>
    <t>2.153,97</t>
  </si>
  <si>
    <t>2.334,71</t>
  </si>
  <si>
    <t>2.654,90</t>
  </si>
  <si>
    <t>2.761,69</t>
  </si>
  <si>
    <t>901,28</t>
  </si>
  <si>
    <t>1.093,80</t>
  </si>
  <si>
    <t>1.166,62</t>
  </si>
  <si>
    <t>1.310,89</t>
  </si>
  <si>
    <t>1.607,59</t>
  </si>
  <si>
    <t>2.025,57</t>
  </si>
  <si>
    <t>2.119,78</t>
  </si>
  <si>
    <t>2.276,25</t>
  </si>
  <si>
    <t>2.586,54</t>
  </si>
  <si>
    <t>2.677,96</t>
  </si>
  <si>
    <t>35,94</t>
  </si>
  <si>
    <t>50,80</t>
  </si>
  <si>
    <t>24,68</t>
  </si>
  <si>
    <t>25,52</t>
  </si>
  <si>
    <t>41,30</t>
  </si>
  <si>
    <t>19,78</t>
  </si>
  <si>
    <t>16,85</t>
  </si>
  <si>
    <t>34,86</t>
  </si>
  <si>
    <t>45,83</t>
  </si>
  <si>
    <t>55,06</t>
  </si>
  <si>
    <t>TELHAMENTO COM TELHA ESTRUTURAL DE FIBROCIMENTO E= 8 MM, COM ATÉ 2 ÁGUAS, INCLUSO IÇAMENTO. AF_07/2019_P</t>
  </si>
  <si>
    <t>151,22</t>
  </si>
  <si>
    <t>90,03</t>
  </si>
  <si>
    <t>45,77</t>
  </si>
  <si>
    <t>95,30</t>
  </si>
  <si>
    <t>107,31</t>
  </si>
  <si>
    <t>104,46</t>
  </si>
  <si>
    <t>61,44</t>
  </si>
  <si>
    <t>57,09</t>
  </si>
  <si>
    <t>76,12</t>
  </si>
  <si>
    <t>94,95</t>
  </si>
  <si>
    <t>184,29</t>
  </si>
  <si>
    <t>55,01</t>
  </si>
  <si>
    <t>56,78</t>
  </si>
  <si>
    <t>157,47</t>
  </si>
  <si>
    <t>193,15</t>
  </si>
  <si>
    <t>228,40</t>
  </si>
  <si>
    <t>285,09</t>
  </si>
  <si>
    <t>134,70</t>
  </si>
  <si>
    <t>75,12</t>
  </si>
  <si>
    <t>47,60</t>
  </si>
  <si>
    <t>141,85</t>
  </si>
  <si>
    <t>50,58</t>
  </si>
  <si>
    <t>136,71</t>
  </si>
  <si>
    <t>68,69</t>
  </si>
  <si>
    <t>144,36</t>
  </si>
  <si>
    <t>72,93</t>
  </si>
  <si>
    <t>39,98</t>
  </si>
  <si>
    <t>51,89</t>
  </si>
  <si>
    <t>702,26</t>
  </si>
  <si>
    <t>831,91</t>
  </si>
  <si>
    <t>961,55</t>
  </si>
  <si>
    <t>1.213,85</t>
  </si>
  <si>
    <t>1.343,50</t>
  </si>
  <si>
    <t>1.508,39</t>
  </si>
  <si>
    <t>1.757,82</t>
  </si>
  <si>
    <t>1.949,70</t>
  </si>
  <si>
    <t>2.079,36</t>
  </si>
  <si>
    <t>2.241,80</t>
  </si>
  <si>
    <t>799,12</t>
  </si>
  <si>
    <t>928,76</t>
  </si>
  <si>
    <t>1.148,27</t>
  </si>
  <si>
    <t>1.277,91</t>
  </si>
  <si>
    <t>1.442,80</t>
  </si>
  <si>
    <t>1.626,64</t>
  </si>
  <si>
    <t>1.851,32</t>
  </si>
  <si>
    <t>1.980,98</t>
  </si>
  <si>
    <t>2.110,62</t>
  </si>
  <si>
    <t>953,02</t>
  </si>
  <si>
    <t>1.266,32</t>
  </si>
  <si>
    <t>1.340,35</t>
  </si>
  <si>
    <t>1.488,30</t>
  </si>
  <si>
    <t>1.832,34</t>
  </si>
  <si>
    <t>2.540,85</t>
  </si>
  <si>
    <t>2.633,09</t>
  </si>
  <si>
    <t>2.853,09</t>
  </si>
  <si>
    <t>3.253,24</t>
  </si>
  <si>
    <t>3.494,96</t>
  </si>
  <si>
    <t>925,31</t>
  </si>
  <si>
    <t>1.232,13</t>
  </si>
  <si>
    <t>1.306,17</t>
  </si>
  <si>
    <t>1.560,02</t>
  </si>
  <si>
    <t>1.741,19</t>
  </si>
  <si>
    <t>2.384,66</t>
  </si>
  <si>
    <t>2.474,18</t>
  </si>
  <si>
    <t>2.642,26</t>
  </si>
  <si>
    <t>2.940,85</t>
  </si>
  <si>
    <t>2.875,78</t>
  </si>
  <si>
    <t>11,87</t>
  </si>
  <si>
    <t>800,55</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</si>
  <si>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</si>
  <si>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</si>
  <si>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</si>
  <si>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</si>
  <si>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45,06</t>
  </si>
  <si>
    <t>102664</t>
  </si>
  <si>
    <t>DRENO SUBSUPERFICIAL (SEÇÃO 0,40 X 0,40 M), CEGO, ENCHIMENTO DE BRITA, ENVOLVIDO COM MANTA GEOTÊXTIL. AF_07/2021</t>
  </si>
  <si>
    <t>46,71</t>
  </si>
  <si>
    <t>102665</t>
  </si>
  <si>
    <t>DRENO SUBSUPERFICIAL (SEÇÃO 0,40 X 0,40 M), CEGO, ENCHIMENTO DE BRITA. AF_07/2021</t>
  </si>
  <si>
    <t>17,21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</si>
  <si>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</si>
  <si>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</si>
  <si>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</si>
  <si>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</si>
  <si>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</si>
  <si>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</si>
  <si>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77,71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</si>
  <si>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</si>
  <si>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</si>
  <si>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</si>
  <si>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</si>
  <si>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82,90</t>
  </si>
  <si>
    <t>102677</t>
  </si>
  <si>
    <t>DRENO PROFUNDO (SEÇÃO 0,50 X 1,50 M), COM TUBO DE CONCRETO SIMPLES POROSO, DN 200 MM, ENCHIMENTO COM AREIA. AF_07/2021</t>
  </si>
  <si>
    <t>106,62</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</si>
  <si>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</si>
  <si>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</si>
  <si>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</si>
  <si>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</si>
  <si>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</si>
  <si>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</si>
  <si>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135,67</t>
  </si>
  <si>
    <t>102683</t>
  </si>
  <si>
    <t>DRENO PROFUNDO (SEÇÃO 0,50 X 1,50 M), COM TUBO DE CONCRETO SIMPLES POROSO, DN 200 MM, ENCHIMENTO COM BRITA, ENVOLVIDO COM MANTA GEOTÊXTIL, COM SELO DE ARGILA. AF_07/2021</t>
  </si>
  <si>
    <t>163,51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</si>
  <si>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</si>
  <si>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</si>
  <si>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</si>
  <si>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</si>
  <si>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165,89</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</si>
  <si>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</si>
  <si>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</si>
  <si>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</si>
  <si>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</si>
  <si>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61,63</t>
  </si>
  <si>
    <t>102694</t>
  </si>
  <si>
    <t>DRENO ESPINHA DE PEIXE (SEÇÃO (0,50 X 0,80 M), COM TUBO DE PEAD CORRUGADO PERFURADO, DN 100 MM, ENCHIMENTO COM AREIA, INCLUSIVE CONEXÕES. AF_07/2021</t>
  </si>
  <si>
    <t>58,59</t>
  </si>
  <si>
    <t>102697</t>
  </si>
  <si>
    <t>DRENO ESPINHA DE PEIXE (SEÇÃO (0,50 X 0,80 M), COM TUBO DE PEAD CORRUGADO PERFURADO, DN 100 MM, ENCHIMENTO COM BRITA, ENVOLVIDO COM MANTA GEOTÊXTIL, INCLUSIVE CONEXÕES. AF_07/2021</t>
  </si>
  <si>
    <t>98,92</t>
  </si>
  <si>
    <t>102704</t>
  </si>
  <si>
    <t>TUBO DE PEAD CORRUGADO PERFURADO, DN 100 MM, PARA DRENO - FORNECIMENTO E ASSENTAMENTO. AF_07/2021</t>
  </si>
  <si>
    <t>9,59</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</si>
  <si>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</si>
  <si>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</si>
  <si>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</si>
  <si>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</si>
  <si>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</si>
  <si>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</si>
  <si>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</si>
  <si>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</si>
  <si>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</si>
  <si>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</si>
  <si>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82,46</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</si>
  <si>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</si>
  <si>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</si>
  <si>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</si>
  <si>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</si>
  <si>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</si>
  <si>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</si>
  <si>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</si>
  <si>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</si>
  <si>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95,89</t>
  </si>
  <si>
    <t>102717</t>
  </si>
  <si>
    <t>ENCHIMENTO DE BRITA PARA DRENO, LANÇAMENTO MECANIZADO. AF_07/2021</t>
  </si>
  <si>
    <t>96,03</t>
  </si>
  <si>
    <t>102718</t>
  </si>
  <si>
    <t>ENCHIMENTO DE AREIA PARA DRENO, LANÇAMENTO MANUAL. AF_07/2021</t>
  </si>
  <si>
    <t>101,29</t>
  </si>
  <si>
    <t>102719</t>
  </si>
  <si>
    <t>ENCHIMENTO DE BRITA PARA DRENO, LANÇAMENTO MANUAL. AF_07/2021</t>
  </si>
  <si>
    <t>101,43</t>
  </si>
  <si>
    <t>102722</t>
  </si>
  <si>
    <t>DRENO EM MURO DE CONTENÇÃO, EXECUTADO NO PÉ DO MURO, COM TUBO DE PEAD CORRUGADO FLEXÍVEL PERFURADO, ENCHIMENTO COM BRITA, ENVOLVIDO COM MANTA GEOTÊXTIL. AF_07/2021</t>
  </si>
  <si>
    <t>52,65</t>
  </si>
  <si>
    <t>102723</t>
  </si>
  <si>
    <t>DRENO EM MURO DE CONTENÇÃO, EXECUTADO NO PÉ DO MURO, COM TUBO DE PVC CORRUGADO FLEXÍVEL PERFURADO, ENCHIMENTO COM BRITA, ENVOLVIDO COM MANTA GEOTÊXTIL. AF_07/2021</t>
  </si>
  <si>
    <t>102724</t>
  </si>
  <si>
    <t>DRENO BARBACÃ, DN 100 MM, COM MATERIAL DRENANTE. AF_07/2021</t>
  </si>
  <si>
    <t>31,00</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</si>
  <si>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</si>
  <si>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</si>
  <si>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</si>
  <si>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</si>
  <si>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</si>
  <si>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</si>
  <si>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37,35</t>
  </si>
  <si>
    <t>549,48</t>
  </si>
  <si>
    <t>526,01</t>
  </si>
  <si>
    <t>684,52</t>
  </si>
  <si>
    <t>626,04</t>
  </si>
  <si>
    <t>760,92</t>
  </si>
  <si>
    <t>682,84</t>
  </si>
  <si>
    <t>797,36</t>
  </si>
  <si>
    <t>1.380,77</t>
  </si>
  <si>
    <t>1.719,12</t>
  </si>
  <si>
    <t>2.056,13</t>
  </si>
  <si>
    <t>537,99</t>
  </si>
  <si>
    <t>488,75</t>
  </si>
  <si>
    <t>207,69</t>
  </si>
  <si>
    <t>234,59</t>
  </si>
  <si>
    <t>267,32</t>
  </si>
  <si>
    <t>610,22</t>
  </si>
  <si>
    <t>153,61</t>
  </si>
  <si>
    <t>165,03</t>
  </si>
  <si>
    <t>130,28</t>
  </si>
  <si>
    <t>143,07</t>
  </si>
  <si>
    <t>167,71</t>
  </si>
  <si>
    <t>180,51</t>
  </si>
  <si>
    <t>132,91</t>
  </si>
  <si>
    <t>156,40</t>
  </si>
  <si>
    <t>137,90</t>
  </si>
  <si>
    <t>161,16</t>
  </si>
  <si>
    <t>146,96</t>
  </si>
  <si>
    <t>171,57</t>
  </si>
  <si>
    <t>155,56</t>
  </si>
  <si>
    <t>179,90</t>
  </si>
  <si>
    <t>127,67</t>
  </si>
  <si>
    <t>164,59</t>
  </si>
  <si>
    <t>176,47</t>
  </si>
  <si>
    <t>138,25</t>
  </si>
  <si>
    <t>151,53</t>
  </si>
  <si>
    <t>176,42</t>
  </si>
  <si>
    <t>189,91</t>
  </si>
  <si>
    <t>138,55</t>
  </si>
  <si>
    <t>162,42</t>
  </si>
  <si>
    <t>140,82</t>
  </si>
  <si>
    <t>164,49</t>
  </si>
  <si>
    <t>152,37</t>
  </si>
  <si>
    <t>177,48</t>
  </si>
  <si>
    <t>158,98</t>
  </si>
  <si>
    <t>183,91</t>
  </si>
  <si>
    <t>205,31</t>
  </si>
  <si>
    <t>191,81</t>
  </si>
  <si>
    <t>183,72</t>
  </si>
  <si>
    <t>177,99</t>
  </si>
  <si>
    <t>222,00</t>
  </si>
  <si>
    <t>207,66</t>
  </si>
  <si>
    <t>199,12</t>
  </si>
  <si>
    <t>193,13</t>
  </si>
  <si>
    <t>188,43</t>
  </si>
  <si>
    <t>192,48</t>
  </si>
  <si>
    <t>179,01</t>
  </si>
  <si>
    <t>170,98</t>
  </si>
  <si>
    <t>163,07</t>
  </si>
  <si>
    <t>160,73</t>
  </si>
  <si>
    <t>209,14</t>
  </si>
  <si>
    <t>186,38</t>
  </si>
  <si>
    <t>180,39</t>
  </si>
  <si>
    <t>170,16</t>
  </si>
  <si>
    <t>24,92</t>
  </si>
  <si>
    <t>872,31</t>
  </si>
  <si>
    <t>529,46</t>
  </si>
  <si>
    <t>686,78</t>
  </si>
  <si>
    <t>429,65</t>
  </si>
  <si>
    <t>13,86</t>
  </si>
  <si>
    <t>515,73</t>
  </si>
  <si>
    <t>102989</t>
  </si>
  <si>
    <t>CANALETA MEIA CANA PRÉ-MOLDADA DE CONCRETO (D = 20 CM) - FORNECIMENTO E INSTALAÇÃO. AF_08/2021</t>
  </si>
  <si>
    <t>26,94</t>
  </si>
  <si>
    <t>102990</t>
  </si>
  <si>
    <t>CANALETA MEIA CANA PRÉ-MOLDADA DE CONCRETO (D = 30 CM) - FORNECIMENTO E INSTALAÇÃO. AF_08/2021</t>
  </si>
  <si>
    <t>32,73</t>
  </si>
  <si>
    <t>102991</t>
  </si>
  <si>
    <t>CANALETA MEIA CANA PRÉ-MOLDADA DE CONCRETO (D = 40 CM) - FORNECIMENTO E INSTALAÇÃO. AF_08/2021</t>
  </si>
  <si>
    <t>102992</t>
  </si>
  <si>
    <t>CANALETA MEIA CANA PRÉ-MOLDADA DE CONCRETO (D = 50 CM) - FORNECIMENTO E INSTALAÇÃO. AF_08/2021</t>
  </si>
  <si>
    <t>61,89</t>
  </si>
  <si>
    <t>102993</t>
  </si>
  <si>
    <t>CANALETA MEIA CANA PRÉ-MOLDADA DE CONCRETO (D = 60 CM) - FORNECIMENTO E INSTALAÇÃO. AF_08/2021</t>
  </si>
  <si>
    <t>80,62</t>
  </si>
  <si>
    <t>102994</t>
  </si>
  <si>
    <t>CANALETA MEIA CANA PRÉ-MOLDADA DE CONCRETO (D = 80 CM) - FORNECIMENTO E INSTALAÇÃO. AF_08/2021</t>
  </si>
  <si>
    <t>136,45</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</si>
  <si>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</si>
  <si>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</si>
  <si>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</si>
  <si>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</si>
  <si>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</si>
  <si>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</si>
  <si>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81,94</t>
  </si>
  <si>
    <t>102998</t>
  </si>
  <si>
    <t>EXECUÇÃO DE CANALETA DE CONCRETO MOLDADO IN LOCO, ESPESSURA DE 0,08 M, GEOMETRIA TRAPEZOIDAL (DIMENSÕES INTERNAS: B=1,074 M; B=0,534 M; H=0,27 M). AF_08/2021</t>
  </si>
  <si>
    <t>78,18</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</si>
  <si>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</si>
  <si>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</si>
  <si>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</si>
  <si>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</si>
  <si>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</si>
  <si>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</si>
  <si>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242,73</t>
  </si>
  <si>
    <t>103002</t>
  </si>
  <si>
    <t>GRELHA DE FERRO FUNDIDO SIMPLES COM REQUADRO, 200 X 1000 MM, ASSENTADA COM ARGAMASSA 1 : 3 CIMENTO: AREIA - FORNECIMENTO E INSTALAÇÃO. AF_08/2021</t>
  </si>
  <si>
    <t>304,01</t>
  </si>
  <si>
    <t>103003</t>
  </si>
  <si>
    <t>GRELHA DE FERRO FUNDIDO SIMPLES COM REQUADRO, 300 X 1000 MM, ASSENTADA COM ARGAMASSA 1 : 3 CIMENTO: AREIA - FORNECIMENTO E INSTALAÇÃO. AF_08/2021</t>
  </si>
  <si>
    <t>426,62</t>
  </si>
  <si>
    <t>103005</t>
  </si>
  <si>
    <t>CAIXA COM GRELHA RETANGULAR DE FERRO FUNDIDO, EM ALVENARIA COM TIJOLOS CERÂMICOS MACIÇOS, DIMENSÕES INTERNAS: 0,15 X 1,00 X 0,3 M. AF_08/2021</t>
  </si>
  <si>
    <t>573,64</t>
  </si>
  <si>
    <t>103006</t>
  </si>
  <si>
    <t>CAIXA COM GRELHA RETANGULAR DE FERRO FUNDIDO, EM ALVENARIA COM TIJOLOS CERÂMICOS MACIÇOS, DIMENSÕES INTERNAS: 0,20 X 1,00 X 0,4 M. AF_08/2021</t>
  </si>
  <si>
    <t>782,64</t>
  </si>
  <si>
    <t>103007</t>
  </si>
  <si>
    <t>CAIXA COM GRELHA RETANGULAR DE FERRO FUNDIDO, EM ALVENARIA COM TIJOLOS CERÂMICOS MACIÇOS, DIMENSÕES INTERNAS: 0,30 X 1,00 X 0,5 M. AF_08/2021</t>
  </si>
  <si>
    <t>1.043,58</t>
  </si>
  <si>
    <t>97933</t>
  </si>
  <si>
    <t>CAIXA COM GRELHA SIMPLES RETANGULAR, EM CONCRETO PRÉ-MOLDADO, DIMENSÕES INTERNAS: 0,6X1,0X1,0 M. AF_12/2020</t>
  </si>
  <si>
    <t>1.109,08</t>
  </si>
  <si>
    <t>97934</t>
  </si>
  <si>
    <t>CAIXA COM GRELHA DUPLA RETANGULAR, EM CONCRETO PRÉ-MOLDADO, DIMENSÕES INTERNAS: 0,6X2,2X1,0 M. AF_12/2020</t>
  </si>
  <si>
    <t>2.162,18</t>
  </si>
  <si>
    <t>97935</t>
  </si>
  <si>
    <t>CAIXA PARA BOCA DE LOBO SIMPLES RETANGULAR, EM CONCRETO PRÉ-MOLDADO, DIMENSÕES INTERNAS: 0,6X1,0X1,2 M. AF_12/2020</t>
  </si>
  <si>
    <t>853,53</t>
  </si>
  <si>
    <t>97936</t>
  </si>
  <si>
    <t>CAIXA PARA BOCA DE LOBO DUPLA RETANGULAR, EM CONCRETO PRÉ-MOLDADO, DIMENSÕES INTERNAS: 0,6X2,2X1,2 M. AF_12/2020</t>
  </si>
  <si>
    <t>1.680,10</t>
  </si>
  <si>
    <t>97947</t>
  </si>
  <si>
    <t>CAIXA COM GRELHA SIMPLES RETANGULAR, EM ALVENARIA COM TIJOLOS CERÂMICOS MACIÇOS, DIMENSÕES INTERNAS: 0,5X1X1 M. AF_12/2020</t>
  </si>
  <si>
    <t>1.709,44</t>
  </si>
  <si>
    <t>97948</t>
  </si>
  <si>
    <t>CAIXA COM GRELHA DUPLA RETANGULAR, EM ALVENARIA COM TIJOLOS CERÂMICOS MACIÇOS, DIMENSÕES INTERNAS: 0,5X2,2X1 M. AF_12/2020</t>
  </si>
  <si>
    <t>3.155,34</t>
  </si>
  <si>
    <t>97949</t>
  </si>
  <si>
    <t>CAIXA PARA BOCA DE LOBO SIMPLES RETANGULAR, EM ALVENARIA COM TIJOLOS CERÂMICOS MACIÇOS, DIMENSÕES INTERNAS: 0,6X1X1,2 M. AF_12/2020</t>
  </si>
  <si>
    <t>1.635,42</t>
  </si>
  <si>
    <t>97950</t>
  </si>
  <si>
    <t>CAIXA PARA BOCA DE LOBO DUPLA RETANGULAR, EM ALVENARIA COM TIJOLOS CERÂMICOS MACIÇOS, DIMENSÕES INTERNAS: 0,6X2,2X1,2 M. AF_12/2020</t>
  </si>
  <si>
    <t>2.872,30</t>
  </si>
  <si>
    <t>97951</t>
  </si>
  <si>
    <t>CAIXA PARA BOCA DE LOBO COMBINADA COM GRELHA RETANGULAR, EM ALVENARIA COM TIJOLOS CERÂMICOS MACIÇOS, DIMENSÕES INTERNAS: 1,3X1X1,2 M. AF_12/2020</t>
  </si>
  <si>
    <t>2.686,97</t>
  </si>
  <si>
    <t>97952</t>
  </si>
  <si>
    <t>CAIXA PARA BOCA DE LOBO DUPLA COMBINADA COM GRELHA RETANGULAR, EM ALVENARIA COM TIJOLOS CERÂMICOS MACIÇOS, DIMENSÕES INTERNAS: 1,3X2,2X1,2 M. AF_12/2020</t>
  </si>
  <si>
    <t>4.643,82</t>
  </si>
  <si>
    <t>97953</t>
  </si>
  <si>
    <t>CAIXA COM GRELHA SIMPLES RETANGULAR, EM ALVENARIA COM BLOCOS DE CONCRETO, DIMENSÕES INTERNAS: 0,5X1X1 M. AF_12/2020</t>
  </si>
  <si>
    <t>1.216,25</t>
  </si>
  <si>
    <t>97955</t>
  </si>
  <si>
    <t>CAIXA COM GRELHA DUPLA RETANGULAR, EM ALVENARIA COM BLOCOS DE CONCRETO, DIMENSÕES INTERNAS: 0,5X2,2X1 M. AF_12/2020</t>
  </si>
  <si>
    <t>2.664,52</t>
  </si>
  <si>
    <t>97956</t>
  </si>
  <si>
    <t>CAIXA PARA BOCA DE LOBO SIMPLES RETANGULAR, EM ALVENARIA COM BLOCOS DE CONCRETO, DIMENSÕES INTERNAS: 0,6X1X1,2 M. AF_12/2020</t>
  </si>
  <si>
    <t>1.205,99</t>
  </si>
  <si>
    <t>97957</t>
  </si>
  <si>
    <t>CAIXA PARA BOCA DE LOBO DUPLA RETANGULAR, EM ALVENARIA COM BLOCOS DE CONCRETO, DIMENSÕES INTERNAS: 0,6X2,2X1,2 M. AF_12/2020</t>
  </si>
  <si>
    <t>2.168,01</t>
  </si>
  <si>
    <t>97961</t>
  </si>
  <si>
    <t>CAIXA PARA BOCA DE LOBO COMBINADA COM GRELHA RETANGULAR, EM ALVENARIA COM BLOCOS DE CONCRETO, DIMENSÕES INTERNAS: 1,3X1X1,2 M. AF_12/2020</t>
  </si>
  <si>
    <t>2.061,72</t>
  </si>
  <si>
    <t>97973</t>
  </si>
  <si>
    <t>CAIXA PARA BOCA DE LOBO DUPLA COMBINADA COM GRELHA RETANGULAR, EM ALVENARIA COM BLOCOS DE CONCRETO, DIMENSÕES INTERNAS: 1,3X2,2X1,2 M. AF_12/2020</t>
  </si>
  <si>
    <t>3.918,56</t>
  </si>
  <si>
    <t>97974</t>
  </si>
  <si>
    <t>POÇO DE INSPEÇÃO CIRCULAR PARA ESGOTO, EM CONCRETO PRÉ-MOLDADO, DIÂMETRO INTERNO = 0,6 M, PROFUNDIDADE = 1 M, EXCLUINDO TAMPÃO. AF_12/2020</t>
  </si>
  <si>
    <t>459,40</t>
  </si>
  <si>
    <t>97975</t>
  </si>
  <si>
    <t>POÇO DE INSPEÇÃO CIRCULAR PARA ESGOTO, EM CONCRETO PRÉ-MOLDADO, DIÂMETRO INTERNO = 0,6 M, PROFUNDIDADE = 1,5 M, EXCLUINDO TAMPÃO. AF_12/2020</t>
  </si>
  <si>
    <t>477,93</t>
  </si>
  <si>
    <t>POÇO DE INSPEÇÃO CIRCULAR PARA ESGOTO, EM ALVENARIA COM TIJOLOS CERÂMICOS MACIÇOS, DIÂMETRO INTERNO = 0,6 M, PROFUNDIDADE = 1 M, EXCLUINDO TAMPÃO. AF_12/2020</t>
  </si>
  <si>
    <t>993,56</t>
  </si>
  <si>
    <t>POÇO DE INSPEÇÃO CIRCULAR PARA ESGOTO, EM ALVENARIA COM TIJOLOS CERÂMICOS MACIÇOS, DIÂMETRO INTERNO = 0,6 M, PROFUNDIDADE = 1,5 M, EXCLUINDO TAMPÃO. AF_12/2020</t>
  </si>
  <si>
    <t>1.401,26</t>
  </si>
  <si>
    <t>97978</t>
  </si>
  <si>
    <t>BASE PARA POÇO DE VISITA CIRCULAR PARA ESGOTO, EM CONCRETO PRÉ-MOLDADO, DIÂMETRO INTERNO = 0,8 M, PROFUNDIDADE = 1,45 M, EXCLUINDO TAMPÃO. AF_12/2020</t>
  </si>
  <si>
    <t>886,25</t>
  </si>
  <si>
    <t>BASE PARA POÇO DE VISITA CIRCULAR PARA  ESGOTO, EM ALVENARIA COM TIJOLOS CERÂMICOS MACIÇOS, DIÂMETRO INTERNO = 0,8 M, PROFUNDIDADE = 1,45 M, EXCLUINDO TAMPÃO. AF_12/2020</t>
  </si>
  <si>
    <t>1.853,35</t>
  </si>
  <si>
    <t>ACRÉSCIMO PARA POÇO DE VISITA CIRCULAR PARA ESGOTO, EM ALVENARIA COM TIJOLOS CERÂMICOS MACIÇOS, DIÂMETRO INTERNO = 0,8 M. AF_12/2020</t>
  </si>
  <si>
    <t>1.053,97</t>
  </si>
  <si>
    <t>ACRÉSCIMO PARA POÇO DE VISITA CIRCULAR PARA ESGOTO, EM CONCRETO PRÉ-MOLDADO, DIÂMETRO INTERNO = 1 M. AF_12/2020</t>
  </si>
  <si>
    <t>525,76</t>
  </si>
  <si>
    <t>ACRÉSCIMO PARA POÇO DE VISITA CIRCULAR PARA  ESGOTO, EM ALVENARIA COM TIJOLOS CERÂMICOS MACIÇOS, DIÂMETRO INTERNO = 1 M. AF_12/2020</t>
  </si>
  <si>
    <t>1.273,61</t>
  </si>
  <si>
    <t>ACRÉSCIMO PARA POÇO DE VISITA CIRCULAR PARA ESGOTO, EM CONCRETO PRÉ-MOLDADO, DIÂMETRO INTERNO = 1,2 M. AF_12/2020</t>
  </si>
  <si>
    <t>702,34</t>
  </si>
  <si>
    <t>BASE PARA POÇO DE VISITA CIRCULAR PARA  ESGOTO, EM ALVENARIA COM TIJOLOS CERÂMICOS MACIÇOS, DIÂMETRO INTERNO = 1,2 M, PROFUNDIDADE = 1,45 M, EXCLUINDO TAMPÃO. AF_12/2020</t>
  </si>
  <si>
    <t>2.754,50</t>
  </si>
  <si>
    <t>ACRÉSCIMO PARA POÇO DE VISITA CIRCULAR PARA ESGOTO, EM ALVENARIA COM TIJOLOS CERÂMICOS MACIÇOS, DIÂMETRO INTERNO = 1,2 M. AF_12/2020</t>
  </si>
  <si>
    <t>1.493,25</t>
  </si>
  <si>
    <t>ACRÉSCIMO PARA POÇO DE VISITA CIRCULAR PARA  ESGOTO, EM CONCRETO PRÉ-MOLDADO, DIÂMETRO INTERNO = 1,5 M. AF_12/2020</t>
  </si>
  <si>
    <t>1.002,22</t>
  </si>
  <si>
    <t>BASE PARA POÇO DE VISITA CIRCULAR PARA ESGOTO, EM ALVENARIA COM TIJOLOS CERÂMICOS MACIÇOS, DIÂMETRO INTERNO = 1,5 M, PROFUNDIDADE = 1,45 M, EXCLUINDO TAMPÃO. AF_12/2020</t>
  </si>
  <si>
    <t>3.563,06</t>
  </si>
  <si>
    <t>ACRÉSCIMO PARA POÇO DE VISITA CIRCULAR PARA  ESGOTO, EM ALVENARIA COM TIJOLOS CERÂMICOS MACIÇOS, DIÂMETRO INTERNO = 1,5 M. AF_12/2020</t>
  </si>
  <si>
    <t>1.822,71</t>
  </si>
  <si>
    <t>BASE PARA POÇO DE VISITA RETANGULAR PARA  ESGOTO, EM ALVENARIA COM BLOCOS DE CONCRETO, DIMENSÕES INTERNAS = 1X1 M, PROFUNDIDADE = 1,45 M, EXCLUINDO TAMPÃO. AF_12/2020</t>
  </si>
  <si>
    <t>2.237,33</t>
  </si>
  <si>
    <t>ACRÉSCIMO PARA POÇO DE VISITA RETANGULAR PARA ESGOTO, EM ALVENARIA COM BLOCOS DE CONCRETO, DIMENSÕES INTERNAS = 1X1 M. AF_12/2020</t>
  </si>
  <si>
    <t>1.049,78</t>
  </si>
  <si>
    <t>BASE PARA POÇO DE VISITA RETANGULAR PARA ESGOTO, EM ALVENARIA COM BLOCOS DE CONCRETO, DIMENSÕES INTERNAS = 1X1,5 M, PROFUNDIDADE = 1,45 M, EXCLUINDO TAMPÃO. AF_12/2020</t>
  </si>
  <si>
    <t>2.836,48</t>
  </si>
  <si>
    <t>ACRÉSCIMO PARA POÇO DE VISITA RETANGULAR PARA ESGOTO, EM ALVENARIA COM BLOCOS DE CONCRETO, DIMENSÕES INTERNAS = 1X1,5 M. AF_12/2020</t>
  </si>
  <si>
    <t>1.252,52</t>
  </si>
  <si>
    <t>ACRÉSCIMO PARA POÇO DE VISITA RETANGULAR PARA ESGOTO, EM ALVENARIA COM BLOCOS DE CONCRETO, DIMENSÕES INTERNAS = 1X2 M. AF_12/2020</t>
  </si>
  <si>
    <t>1.455,27</t>
  </si>
  <si>
    <t>ACRÉSCIMO PARA POÇO DE VISITA RETANGULAR PARA ESGOTO, EM ALVENARIA COM BLOCOS DE CONCRETO, DIMENSÕES INTERNAS = 1X2,5 M. AF_12/2020</t>
  </si>
  <si>
    <t>1.658,01</t>
  </si>
  <si>
    <t>BASE PARA POÇO DE VISITA RETANGULAR PARA ESGOTO, EM ALVENARIA COM BLOCOS DE CONCRETO, DIMENSÕES INTERNAS = 1X3 M, PROFUNDIDADE = 1,45 M, EXCLUINDO TAMPÃO. AF_12/2020</t>
  </si>
  <si>
    <t>4.667,26</t>
  </si>
  <si>
    <t>ACRÉSCIMO PARA POÇO DE VISITA RETANGULAR PARA ESGOTO, EM ALVENARIA COM BLOCOS DE CONCRETO, DIMENSÕES INTERNAS = 1X3 M. AF_12/2020</t>
  </si>
  <si>
    <t>1.860,82</t>
  </si>
  <si>
    <t>ACRÉSCIMO PARA POÇO DE VISITA RETANGULAR PARA ESGOTO, EM ALVENARIA COM BLOCOS DE CONCRETO, DIMENSÕES INTERNAS = 1X3,5 M. AF_12/2020</t>
  </si>
  <si>
    <t>2.063,58</t>
  </si>
  <si>
    <t>BASE PARA POÇO DE VISITA RETANGULAR PARA ESGOTO, EM ALVENARIA COM BLOCOS DE CONCRETO, DIMENSÕES INTERNAS = 1X4 M, PROFUNDIDADE = 1,45 M, EXCLUINDO TAMPÃO. AF_12/2020</t>
  </si>
  <si>
    <t>5.869,39</t>
  </si>
  <si>
    <t>ACRÉSCIMO PARA POÇO DE VISITA RETANGULAR PARA ESGOTO, EM ALVENARIA COM BLOCOS DE CONCRETO, DIMENSÕES INTERNAS = 1X4 M. AF_12/2020</t>
  </si>
  <si>
    <t>2.266,32</t>
  </si>
  <si>
    <t>BASE PARA POÇO DE VISITA RETANGULAR PARA ESGOTO, EM ALVENARIA COM BLOCOS DE CONCRETO, DIMENSÕES INTERNAS = 1,5X1,5 M, PROFUNDIDADE = 1,45 M, EXCLUINDO TAMPÃO . AF_12/2020</t>
  </si>
  <si>
    <t>3.533,31</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</si>
  <si>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</si>
  <si>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</si>
  <si>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4.324,10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</si>
  <si>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</si>
  <si>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</si>
  <si>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5.088,15</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</si>
  <si>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</si>
  <si>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</si>
  <si>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5.852,18</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</si>
  <si>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</si>
  <si>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</si>
  <si>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6.620,30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</si>
  <si>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</si>
  <si>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</si>
  <si>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7.380,36</t>
  </si>
  <si>
    <t>ACRÉSCIMO PARA POÇO DE VISITA RETANGULAR PARA ESGOTO, EM ALVENARIA COM BLOCOS DE CONCRETO, DIMENSÕES INTERNAS = 1,5X4 M. AF_12/2020</t>
  </si>
  <si>
    <t>2.488,16</t>
  </si>
  <si>
    <t>BASE PARA POÇO DE VISITA RETANGULAR PARA ESGOTO, EM ALVENARIA COM BLOCOS DE CONCRETO, DIMENSÕES INTERNAS = 2X2 M, PROFUNDIDADE = 1,45 M, EXCLUINDO TAMPÃO. AF_12/2020</t>
  </si>
  <si>
    <t>5.228,15</t>
  </si>
  <si>
    <t>ACRÉSCIMO PARA POÇO DE VISITA RETANGULAR PARA ESGOTO, EM ALVENARIA COM BLOCOS DE CONCRETO, DIMENSÕES INTERNAS = 2X2 M. AF_12/2020</t>
  </si>
  <si>
    <t>1.879,94</t>
  </si>
  <si>
    <t>BASE PARA POÇO DE VISITA RETANGULAR PARA ESGOTO, EM ALVENARIA COM BLOCOS DE CONCRETO, DIMENSÕES INTERNAS = 2X2,5 M, PROFUNDIDADE = 1,45 M, EXCLUINDO TAMPÃO. AF_12/2020</t>
  </si>
  <si>
    <t>6.145,50</t>
  </si>
  <si>
    <t>ACRÉSCIMO PARA POÇO DE VISITA RETANGULAR PARA ESGOTO, EM ALVENARIA COM BLOCOS DE CONCRETO, DIMENSÕES INTERNAS = 2X2,5 M. AF_12/2020</t>
  </si>
  <si>
    <t>2.082,65</t>
  </si>
  <si>
    <t>BASE PARA POÇO DE VISITA RETANGULAR PARA ESGOTO, EM ALVENARIA COM BLOCOS DE CONCRETO, DIMENSÕES INTERNAS = 2X3 M, PROFUNDIDADE = 1,45 M, EXCLUINDO TAMPÃO. AF_12/2020</t>
  </si>
  <si>
    <t>7.117,31</t>
  </si>
  <si>
    <t>ACRÉSCIMO PARA POÇO DE VISITA RETANGULAR PARA ESGOTO, EM ALVENARIA COM BLOCOS DE CONCRETO, DIMENSÕES INTERNAS = 2X3 M. AF_12/2020</t>
  </si>
  <si>
    <t>2.285,45</t>
  </si>
  <si>
    <t>BASE PARA POÇO DE VISITA RETANGULAR PARA ESGOTO, EM ALVENARIA COM BLOCOS DE CONCRETO, DIMENSÕES INTERNAS = 2X3,5 M, PROFUNDIDADE = 1,45 M, EXCLUINDO TAMPÃO. AF_12/2020</t>
  </si>
  <si>
    <t>8.037,55</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</si>
  <si>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</si>
  <si>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</si>
  <si>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8.957,81</t>
  </si>
  <si>
    <t>ACRÉSCIMO PARA POÇO DE VISITA RETANGULAR PARA ESGOTO, EM ALVENARIA COM BLOCOS DE CONCRETO, DIMENSÕES INTERNAS = 2X4 M. AF_12/2020</t>
  </si>
  <si>
    <t>2.694,86</t>
  </si>
  <si>
    <t>BASE PARA POÇO DE VISITA RETANGULAR PARA ESGOTO, EM ALVENARIA COM BLOCOS DE CONCRETO, DIMENSÕES INTERNAS = 2,5X2,5 M, PROFUNDIDADE = 1,45 M, EXCLUINDO TAMPÃO. AF_12/2020</t>
  </si>
  <si>
    <t>7.304,65</t>
  </si>
  <si>
    <t>ACRÉSCIMO PARA POÇO DE VISITA RETANGULAR PARA ESGOTO, EM ALVENARIA COM BLOCOS DE CONCRETO, DIMENSÕES INTERNAS = 2,5X2,5 M. AF_12/2020</t>
  </si>
  <si>
    <t>2.289,44</t>
  </si>
  <si>
    <t>BASE PARA POÇO DE VISITA RETANGULAR PARA ESGOTO, EM ALVENARIA COM BLOCOS DE CONCRETO, DIMENSÕES INTERNAS = 2,5X3 M, PROFUNDIDADE = 1,45 M, EXCLUINDO TAMPÃO. AF_12/2020</t>
  </si>
  <si>
    <t>8.417,93</t>
  </si>
  <si>
    <t>ACRÉSCIMO PARA POÇO DE VISITA RETANGULAR PARA ESGOTO, EM ALVENARIA COM BLOCOS DE CONCRETO, DIMENSÕES INTERNAS = 2,5X3 M. AF_12/2020</t>
  </si>
  <si>
    <t>2.492,15</t>
  </si>
  <si>
    <t>BASE PARA POÇO DE VISITA RETANGULAR PARA ESGOTO, EM ALVENARIA COM BLOCOS DE CONCRETO, DIMENSÕES INTERNAS = 2,5X3,5 M, PROFUNDIDADE = 1,45 M, EXCLUINDO TAMPÃO. AF_12/2020</t>
  </si>
  <si>
    <t>9.531,13</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</si>
  <si>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</si>
  <si>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</si>
  <si>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10.644,41</t>
  </si>
  <si>
    <t>ACRÉSCIMO PARA POÇO DE VISITA RETANGULAR PARA ESGOTO, EM ALVENARIA COM BLOCOS DE CONCRETO, DIMENSÕES INTERNAS = 2,5X4 M. AF_12/2020</t>
  </si>
  <si>
    <t>2.901,59</t>
  </si>
  <si>
    <t>BASE PARA POÇO DE VISITA RETANGULAR PARA ESGOTO, EM ALVENARIA COM BLOCOS DE CONCRETO, DIMENSÕES INTERNAS = 3X3 M, PROFUNDIDADE = 1,45 M, EXCLUINDO TAMPÃO. AF_12/2020</t>
  </si>
  <si>
    <t>9.738,22</t>
  </si>
  <si>
    <t>ACRÉSCIMO PARA POÇO DE VISITA RETANGULAR PARA ESGOTO, EM ALVENARIA COM BLOCOS DE CONCRETO, DIMENSÕES INTERNAS = 3X3 M. AF_12/2020</t>
  </si>
  <si>
    <t>2.698,84</t>
  </si>
  <si>
    <t>BASE PARA POÇO DE VISITA RETANGULAR PARA ESGOTO, EM ALVENARIA COM BLOCOS DE CONCRETO, DIMENSÕES INTERNAS = 3X3,5 M, PROFUNDIDADE = 1,45 M, EXCLUINDO TAMPÃO. AF_12/2020</t>
  </si>
  <si>
    <t>11.021,55</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</si>
  <si>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</si>
  <si>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</si>
  <si>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12.304,91</t>
  </si>
  <si>
    <t>ACRÉSCIMO PARA POÇO DE VISITA RETANGULAR PARA ESGOTO, EM ALVENARIA COM BLOCOS DE CONCRETO, DIMENSÕES INTERNAS = 3X4 M. AF_12/2020</t>
  </si>
  <si>
    <t>3.108,33</t>
  </si>
  <si>
    <t>BASE PARA POÇO DE VISITA RETANGULAR PARA ESGOTO, EM ALVENARIA COM BLOCOS DE CONCRETO, DIMENSÕES INTERNAS = 3,5X3,5 M, PROFUNDIDADE = 1,45 M, EXCLUINDO TAMPÃO. AF_12/2020</t>
  </si>
  <si>
    <t>12.501,67</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</si>
  <si>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</si>
  <si>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</si>
  <si>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13.965,35</t>
  </si>
  <si>
    <t>ACRÉSCIMO PARA POÇO DE VISITA RETANGULAR PARA ESGOTO, EM ALVENARIA COM BLOCOS DE CONCRETO, DIMENSÕES INTERNAS = 3,5X4 M. AF_12/2020</t>
  </si>
  <si>
    <t>3.315,08</t>
  </si>
  <si>
    <t>BASE PARA POÇO DE VISITA RETANGULAR PARA ESGOTO, EM ALVENARIA COM BLOCOS DE CONCRETO, DIMENSÕES INTERNAS = 4X4 M, PROFUNDIDADE = 1,45 M, EXCLUINDO TAMPÃO. AF_12/2020</t>
  </si>
  <si>
    <t>16.316,97</t>
  </si>
  <si>
    <t>ACRÉSCIMO PARA POÇO DE VISITA RETANGULAR PARA ESGOTO, EM ALVENARIA COM BLOCOS DE CONCRETO, DIMENSÕES INTERNAS = 4X4 M. AF_12/2020</t>
  </si>
  <si>
    <t>3.482,81</t>
  </si>
  <si>
    <t>CHAMINÉ CIRCULAR PARA POÇO DE VISITA PARA ESGOTO, EM CONCRETO PRÉ-MOLDADO, DIÂMETRO INTERNO = 0,6 M. AF_12/2020</t>
  </si>
  <si>
    <t>292,12</t>
  </si>
  <si>
    <t>CHAMINÉ CIRCULAR PARA POÇO DE VISITA PARA ESGOTO, EM ALVENARIA COM TIJOLOS CERÂMICOS MACIÇOS, DIÂMETRO INTERNO = 0,6 M. AF_12/2020</t>
  </si>
  <si>
    <t>839,08</t>
  </si>
  <si>
    <t>BASE PARA POÇO DE VISITA CIRCULAR PARA  ESGOTO, EM ALVENARIA COM TIJOLOS CERÂMICOS MACIÇOS, DIÂMETRO INTERNO = 1 M, PROFUNDIDADE = 1,45 M, EXCLUINDO TAMPÃO. AF_12/2020</t>
  </si>
  <si>
    <t>2.301,81</t>
  </si>
  <si>
    <t>BASE PARA POÇO DE VISITA RETANGULAR PARA ESGOTO, EM ALVENARIA COM BLOCOS DE CONCRETO, DIMENSÕES INTERNAS = 1X3,5 M, PROFUNDIDADE = 1,45 M, EXCLUINDO TAMPÃO. AF_12/2020</t>
  </si>
  <si>
    <t>5.270,57</t>
  </si>
  <si>
    <t>BASE PARA POÇO DE VISITA RETANGULAR PARA ESGOTO, EM ALVENARIA COM BLOCOS DE CONCRETO, DIMENSÕES INTERNAS = 1X2 M, PROFUNDIDADE = 1,45 M, EXCLUINDO TAMPÃO. AF_12/2020</t>
  </si>
  <si>
    <t>3.435,48</t>
  </si>
  <si>
    <t>BASE PARA POÇO DE VISITA RETANGULAR PARA ESGOTO, EM ALVENARIA COM BLOCOS DE CONCRETO, DIMENSÕES INTERNAS = 1X2,5 M, PROFUNDIDADE = 1,45 M, EXCLUINDO TAMPÃO. AF_12/2020</t>
  </si>
  <si>
    <t>4.034,59</t>
  </si>
  <si>
    <t>ACRÉSCIMO PARA POÇO DE VISITA CIRCULAR PARA ESGOTO, EM CONCRETO PRÉ-MOLDADO, DIÂMETRO INTERNO = 0,8 M. AF_12/2020</t>
  </si>
  <si>
    <t>396,83</t>
  </si>
  <si>
    <t>98410</t>
  </si>
  <si>
    <t>BASE PARA POÇO DE VISITA CIRCULAR PARA ESGOTO, EM CONCRETO PRÉ-MOLDADO, DIÂMETRO INTERNO = 1 M, PROFUNDIDADE = 1,45 M, EXCLUINDO TAMPÃO. AF_12/2020</t>
  </si>
  <si>
    <t>1.182,79</t>
  </si>
  <si>
    <t>BASE PARA POÇO DE VISITA CIRCULAR PARA  ESGOTO, EM CONCRETO PRÉ-MOLDADO, DIÂMETRO INTERNO = 1 M, PROFUNDIDADE = 1,45 M, EXCLUINDO TAMPÃO. AF_12/2020</t>
  </si>
  <si>
    <t>1.172,19</t>
  </si>
  <si>
    <t>1.319,55</t>
  </si>
  <si>
    <t>1.435,07</t>
  </si>
  <si>
    <t>1.697,95</t>
  </si>
  <si>
    <t>1.844,01</t>
  </si>
  <si>
    <t>1.990,07</t>
  </si>
  <si>
    <t>1.894,60</t>
  </si>
  <si>
    <t>2.157,48</t>
  </si>
  <si>
    <t>2.420,36</t>
  </si>
  <si>
    <t>2.566,42</t>
  </si>
  <si>
    <t>2.712,48</t>
  </si>
  <si>
    <t>3.501,12</t>
  </si>
  <si>
    <t>4.247,75</t>
  </si>
  <si>
    <t>4.667,29</t>
  </si>
  <si>
    <t>5.086,83</t>
  </si>
  <si>
    <t>3.476,91</t>
  </si>
  <si>
    <t>4.223,53</t>
  </si>
  <si>
    <t>4.970,16</t>
  </si>
  <si>
    <t>5.389,70</t>
  </si>
  <si>
    <t>5.809,24</t>
  </si>
  <si>
    <t>ACRÉSCIMO PARA POÇO DE VISITA CIRCULAR PARA DRENAGEM, EM CONCRETO PRÉ-MOLDADO, DIÂMETRO INTERNO = 1,2 M. AF_12/2020</t>
  </si>
  <si>
    <t>699,92</t>
  </si>
  <si>
    <t>ACRÉSCIMO PARA POÇO DE VISITA RETANGULAR PARA DRENAGEM, EM ALVENARIA COM BLOCOS DE CONCRETO, DIMENSÕES INTERNAS = 1,5X1,5 M. AF_12/2020</t>
  </si>
  <si>
    <t>1.404,54</t>
  </si>
  <si>
    <t>BASE PARA POÇO DE VISITA CIRCULAR PARA DRENAGEM, EM ALVENARIA COM TIJOLOS CERÂMICOS MACIÇOS, DIÂMETRO INTERNO = 1,2 M, PROFUNDIDADE = 1,45 M, EXCLUINDO TAMPÃO. AF_12/2020</t>
  </si>
  <si>
    <t>2.685,53</t>
  </si>
  <si>
    <t>ACRÉSCIMO PARA POÇO DE VISITA CIRCULAR PARA DRENAGEM, EM ALVENARIA COM TIJOLOS CERÂMICOS MACIÇOS, DIÂMETRO INTERNO = 1,2 M. AF_12/2020</t>
  </si>
  <si>
    <t>1.427,92</t>
  </si>
  <si>
    <t>BASE PARA POÇO DE VISITA RETANGULAR PARA DRENAGEM, EM ALVENARIA COM BLOCOS DE CONCRETO, DIMENSÕES INTERNAS = 1,5X2 M, PROFUNDIDADE = 1,45 M, EXCLUINDO TAMPÃO. AF_12/2020</t>
  </si>
  <si>
    <t>4.241,23</t>
  </si>
  <si>
    <t>ACRÉSCIMO PARA POÇO DE VISITA CIRCULAR PARA DRENAGEM, EM CONCRETO PRÉ-MOLDADO, DIÂMETRO INTERNO = 1,5 M. AF_12/2020</t>
  </si>
  <si>
    <t>998,92</t>
  </si>
  <si>
    <t>ACRÉSCIMO PARA POÇO DE VISITA RETANGULAR PARA DRENAGEM, EM ALVENARIA COM BLOCOS DE CONCRETO, DIMENSÕES INTERNAS = 1,5X2 M. AF_12/2020</t>
  </si>
  <si>
    <t>1.599,83</t>
  </si>
  <si>
    <t>BASE PARA POÇO DE VISITA CIRCULAR PARA DRENAGEM, EM ALVENARIA COM TIJOLOS CERÂMICOS MACIÇOS, DIÂMETRO INTERNO = 1,5 M, PROFUNDIDADE = 1,45 M, EXCLUINDO TAMPÃO. AF_12/2020</t>
  </si>
  <si>
    <t>4.105,39</t>
  </si>
  <si>
    <t>ACRÉSCIMO PARA POÇO DE VISITA CIRCULAR PARA DRENAGEM, EM ALVENARIA COM TIJOLOS CERÂMICOS MACIÇOS, DIÂMETRO INTERNO = 1,5 M. AF_12/2020</t>
  </si>
  <si>
    <t>1.747,22</t>
  </si>
  <si>
    <t>BASE PARA POÇO DE VISITA RETANGULAR PARA DRENAGEM, EM ALVENARIA COM BLOCOS DE CONCRETO, DIMENSÕES INTERNAS = 1X1 M, PROFUNDIDADE = 1,45 M, EXCLUINDO TAMPÃO. AF_12/2020</t>
  </si>
  <si>
    <t>2.194,14</t>
  </si>
  <si>
    <t>ACRÉSCIMO PARA POÇO DE VISITA RETANGULAR PARA DRENAGEM, EM ALVENARIA COM BLOCOS DE CONCRETO, DIMENSÕES INTERNAS = 1X1 M. AF_12/2020</t>
  </si>
  <si>
    <t>1.013,97</t>
  </si>
  <si>
    <t>BASE PARA POÇO DE VISITA RETANGULAR PARA DRENAGEM, EM ALVENARIA COM BLOCOS DE CONCRETO, DIMENSÕES INTERNAS = 1,5X2,5 M, PROFUNDIDADE = 1,45 M, EXCLUINDO TAMPÃO. AF_12/2020</t>
  </si>
  <si>
    <t>5.003,57</t>
  </si>
  <si>
    <t>BASE PARA POÇO DE VISITA RETANGULAR PARA DRENAGEM, EM ALVENARIA COM BLOCOS DE CONCRETO, DIMENSÕES INTERNAS = 1X1,5 M, PROFUNDIDADE = 1,45 M, EXCLUINDO TAMPÃO. AF_12/2020</t>
  </si>
  <si>
    <t>2.781,35</t>
  </si>
  <si>
    <t>ACRÉSCIMO PARA POÇO DE VISITA RETANGULAR PARA DRENAGEM, EM ALVENARIA COM BLOCOS DE CONCRETO, DIMENSÕES INTERNAS = 1X1,5 M. AF_12/2020</t>
  </si>
  <si>
    <t>1.209,25</t>
  </si>
  <si>
    <t>ACRÉSCIMO PARA POÇO DE VISITA RETANGULAR PARA DRENAGEM, EM ALVENARIA COM BLOCOS DE CONCRETO, DIMENSÕES INTERNAS = 1,5X2,5 M. AF_12/2020</t>
  </si>
  <si>
    <t>1.795,17</t>
  </si>
  <si>
    <t>BASE PARA POÇO DE VISITA RETANGULAR PARA DRENAGEM, EM ALVENARIA COM BLOCOS DE CONCRETO, DIMENSÕES INTERNAS = 1X2 M, PROFUNDIDADE = 1,45 M, EXCLUINDO TAMPÃO. AF_12/2020</t>
  </si>
  <si>
    <t>3.368,40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</si>
  <si>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</si>
  <si>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</si>
  <si>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3.957,65</t>
  </si>
  <si>
    <t>99268</t>
  </si>
  <si>
    <t>POÇO DE INSPEÇÃO CIRCULAR PARA DRENAGEM, EM CONCRETO PRÉ-MOLDADO, DIÂMETRO INTERNO = 0,6 M, PROFUNDIDADE = 1 M, EXCLUINDO TAMPÃO. AF_12/2020</t>
  </si>
  <si>
    <t>456,31</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</si>
  <si>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</si>
  <si>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</si>
  <si>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</si>
  <si>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650,88</t>
  </si>
  <si>
    <t>BASE PARA POÇO DE VISITA RETANGULAR PARA DRENAGEM, EM ALVENARIA COM BLOCOS DE CONCRETO, DIMENSÕES INTERNAS = 1,5X3 M, PROFUNDIDADE = 1,45 M, EXCLUINDO TAMPÃO. AF_12/2020</t>
  </si>
  <si>
    <t>5.739,42</t>
  </si>
  <si>
    <t>POÇO DE INSPEÇÃO CIRCULAR PARA DRENAGEM, EM ALVENARIA COM TIJOLOS CERÂMICOS MACIÇOS, DIÂMETRO INTERNO = 0,6 M, PROFUNDIDADE = 1 M, EXCLUINDO TAMPÃO. AF_12/2020</t>
  </si>
  <si>
    <t>962,51</t>
  </si>
  <si>
    <t>POÇO DE INSPEÇÃO CIRCULAR PARA DRENAGEM, EM ALVENARIA COM TIJOLOS CERÂMICOS MACIÇOS, DIÂMETRO INTERNO = 0,6 M, PROFUNDIDADE = 1,5 M, EXCLUINDO TAMPÃO. AF_12/2020</t>
  </si>
  <si>
    <t>1.364,94</t>
  </si>
  <si>
    <t>BASE PARA POÇO DE VISITA RETANGULAR PARA DRENAGEM, EM ALVENARIA COM BLOCOS DE CONCRETO, DIMENSÕES INTERNAS = 1X3 M, PROFUNDIDADE = 1,45 M, EXCLUINDO TAMPÃO. AF_12/2020</t>
  </si>
  <si>
    <t>4.576,38</t>
  </si>
  <si>
    <t>99275</t>
  </si>
  <si>
    <t>BASE PARA POÇO DE VISITA CIRCULAR PARA DRENAGEM, EM CONCRETO PRÉ-MOLDADO, DIÂMETRO INTERNO = 0,8 M, PROFUNDIDADE = 1,45 M, EXCLUINDO TAMPÃO. AF_12/2020</t>
  </si>
  <si>
    <t>880,19</t>
  </si>
  <si>
    <t>ACRÉSCIMO PARA POÇO DE VISITA RETANGULAR PARA DRENAGEM, EM ALVENARIA COM BLOCOS DE CONCRETO, DIMENSÕES INTERNAS = 1,5X3 M. AF_12/2020</t>
  </si>
  <si>
    <t>1.990,47</t>
  </si>
  <si>
    <t>ACRÉSCIMO PARA POÇO DE VISITA RETANGULAR PARA DRENAGEM, EM ALVENARIA COM BLOCOS DE CONCRETO, DIMENSÕES INTERNAS = 1X3 M. AF_12/2020</t>
  </si>
  <si>
    <t>ACRÉSCIMO PARA POÇO DE VISITA CIRCULAR PARA DRENAGEM, EM CONCRETO PRÉ-MOLDADO, DIÂMETRO INTERNO = 0,8 M. AF_12/2020</t>
  </si>
  <si>
    <t>395,36</t>
  </si>
  <si>
    <t>BASE PARA POÇO DE VISITA RETANGULAR PARA DRENAGEM, EM ALVENARIA COM BLOCOS DE CONCRETO, DIMENSÕES INTERNAS = 1X3,5 M, PROFUNDIDADE = 1,45 M, EXCLUINDO TAMPÃO. AF_12/2020</t>
  </si>
  <si>
    <t>5.167,76</t>
  </si>
  <si>
    <t>BASE PARA POÇO DE VISITA CIRCULAR PARA DRENAGEM, EM ALVENARIA COM TIJOLOS CERÂMICOS MACIÇOS, DIÂMETRO INTERNO = 0,8 M, PROFUNDIDADE = 1,45 M, EXCLUINDO TAMPÃO. AF_12/2020</t>
  </si>
  <si>
    <t>1.798,94</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</si>
  <si>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</si>
  <si>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</si>
  <si>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2.206,17</t>
  </si>
  <si>
    <t>ACRÉSCIMO PARA POÇO DE VISITA CIRCULAR PARA DRENAGEM, EM ALVENARIA COM TIJOLOS CERÂMICOS MACIÇOS, DIÂMETRO INTERNO = 0,8 M. AF_12/2020</t>
  </si>
  <si>
    <t>1.002,19</t>
  </si>
  <si>
    <t>BASE PARA POÇO DE VISITA RETANGULAR PARA DRENAGEM, EM ALVENARIA COM BLOCOS DE CONCRETO, DIMENSÕES INTERNAS = 1,5X3,5 M, PROFUNDIDADE = 1,45 M, EXCLUINDO TAMPÃO. AF_12/2020</t>
  </si>
  <si>
    <t>6.488,63</t>
  </si>
  <si>
    <t>99285</t>
  </si>
  <si>
    <t>BASE PARA POÇO DE VISITA CIRCULAR PARA DRENAGEM, EM CONCRETO PRÉ-MOLDADO, DIÂMETRO INTERNO = 1 M, PROFUNDIDADE = 1,45 M, EXCLUINDO TAMPÃO. AF_05/2018</t>
  </si>
  <si>
    <t>1.255,52</t>
  </si>
  <si>
    <t>BASE PARA POÇO DE VISITA RETANGULAR PARA DRENAGEM, EM ALVENARIA COM BLOCOS DE CONCRETO, DIMENSÕES INTERNAS = 1X4 M, PROFUNDIDADE = 1,45 M, EXCLUINDO TAMPÃO. AF_12/2020</t>
  </si>
  <si>
    <t>5.754,67</t>
  </si>
  <si>
    <t>BASE PARA POÇO DE VISITA RETANGULAR PARA DRENAGEM, EM ALVENARIA COM BLOCOS DE CONCRETO, DIMENSÕES INTERNAS = 2,5X3 M, PROFUNDIDADE = 1,45 M, EXCLUINDO TAMPÃO. AF_12/2020</t>
  </si>
  <si>
    <t>8.255,56</t>
  </si>
  <si>
    <t>ACRÉSCIMO PARA POÇO DE VISITA CIRCULAR PARA DRENAGEM, EM CONCRETO PRÉ-MOLDADO, DIÂMETRO INTERNO = 1 M. AF_12/2020</t>
  </si>
  <si>
    <t>523,84</t>
  </si>
  <si>
    <t>ACRÉSCIMO PARA POÇO DE VISITA RETANGULAR PARA DRENAGEM, EM ALVENARIA COM BLOCOS DE CONCRETO, DIMENSÕES INTERNAS = 1X4 M. AF_12/2020</t>
  </si>
  <si>
    <t>2.162,62</t>
  </si>
  <si>
    <t>BASE PARA POÇO DE VISITA RETANGULAR PARA DRENAGEM, EM ALVENARIA COM BLOCOS DE CONCRETO, DIMENSÕES INTERNAS = 1,5X1,5 M, PROFUNDIDADE = 1,45 M, EXCLUINDO TAMPÃO. AF_12/2020</t>
  </si>
  <si>
    <t>3.465,38</t>
  </si>
  <si>
    <t>ACRÉSCIMO PARA POÇO DE VISITA RETANGULAR PARA DRENAGEM, EM ALVENARIA COM BLOCOS DE CONCRETO, DIMENSÕES INTERNAS = 1,5X3,5 M. AF_12/2020</t>
  </si>
  <si>
    <t>2.185,76</t>
  </si>
  <si>
    <t>BASE PARA POÇO DE VISITA CIRCULAR PARA DRENAGEM, EM ALVENARIA COM TIJOLOS CERÂMICOS MACIÇOS, DIÂMETRO INTERNO = 1 M, PROFUNDIDADE = 1,45 M, EXCLUINDO TAMPÃO. AF_12/2020</t>
  </si>
  <si>
    <t>2.239,79</t>
  </si>
  <si>
    <t>ACRÉSCIMO PARA POÇO DE VISITA CIRCULAR PARA DRENAGEM, EM ALVENARIA COM TIJOLOS CERÂMICOS MACIÇOS, DIÂMETRO INTERNO = 1 M. AF_12/2020</t>
  </si>
  <si>
    <t>1.215,06</t>
  </si>
  <si>
    <t>BASE PARA POÇO DE VISITA RETANGULAR PARA DRENAGEM, EM ALVENARIA COM BLOCOS DE CONCRETO, DIMENSÕES INTERNAS = 1,5X4 M, PROFUNDIDADE = 1,45 M, EXCLUINDO TAMPÃO. AF_12/2020</t>
  </si>
  <si>
    <t>7.179,91</t>
  </si>
  <si>
    <t>ACRÉSCIMO PARA POÇO DE VISITA RETANGULAR PARA DRENAGEM, EM ALVENARIA COM BLOCOS DE CONCRETO, DIMENSÕES INTERNAS = 2,5X3 M. AF_12/2020</t>
  </si>
  <si>
    <t>2.401,42</t>
  </si>
  <si>
    <t>ACRÉSCIMO PARA POÇO DE VISITA RETANGULAR PARA DRENAGEM, EM ALVENARIA COM BLOCOS DE CONCRETO, DIMENSÕES INTERNAS = 1,5X4 M. AF_12/2020</t>
  </si>
  <si>
    <t>2.397,90</t>
  </si>
  <si>
    <t>BASE PARA POÇO DE VISITA RETANGULAR PARA DRENAGEM, EM ALVENARIA COM BLOCOS DE CONCRETO, DIMENSÕES INTERNAS = 2,5X3,5 M, PROFUNDIDADE = 1,45 M, EXCLUINDO TAMPÃO. AF_12/2020</t>
  </si>
  <si>
    <t>9.346,75</t>
  </si>
  <si>
    <t>ACRÉSCIMO PARA POÇO DE VISITA RETANGULAR PARA DRENAGEM, EM ALVENARIA COM BLOCOS DE CONCRETO, DIMENSÕES INTERNAS = 2,5X3,5 M. AF_12/2020</t>
  </si>
  <si>
    <t>2.596,66</t>
  </si>
  <si>
    <t>BASE PARA POÇO DE VISITA RETANGULAR PARA DRENAGEM, EM ALVENARIA COM BLOCOS DE CONCRETO, DIMENSÕES INTERNAS = 2,5X4 M, PROFUNDIDADE = 1,45 M, EXCLUINDO TAMPÃO. AF_12/2020</t>
  </si>
  <si>
    <t>10.438,19</t>
  </si>
  <si>
    <t>BASE PARA POÇO DE VISITA RETANGULAR PARA DRENAGEM, EM ALVENARIA COM BLOCOS DE CONCRETO, DIMENSÕES INTERNAS = 2X2 M, PROFUNDIDADE = 1,45 M, EXCLUINDO TAMPÃO. AF_12/2020</t>
  </si>
  <si>
    <t>5.131,75</t>
  </si>
  <si>
    <t>ACRÉSCIMO PARA POÇO DE VISITA RETANGULAR PARA DRENAGEM, EM ALVENARIA COM BLOCOS DE CONCRETO, DIMENSÕES INTERNAS = 2,5X4 M. AF_12/2020</t>
  </si>
  <si>
    <t>2.795,47</t>
  </si>
  <si>
    <t>BASE PARA POÇO DE VISITA RETANGULAR PARA DRENAGEM, EM ALVENARIA COM BLOCOS DE CONCRETO, DIMENSÕES INTERNAS = 3X3 M, PROFUNDIDADE = 1,45 M, EXCLUINDO TAMPÃO. AF_12/2020</t>
  </si>
  <si>
    <t>9.549,67</t>
  </si>
  <si>
    <t>ACRÉSCIMO PARA POÇO DE VISITA RETANGULAR PARA DRENAGEM, EM ALVENARIA COM BLOCOS DE CONCRETO, DIMENSÕES INTERNAS = 3X3 M. AF_12/2020</t>
  </si>
  <si>
    <t>2.600,18</t>
  </si>
  <si>
    <t>BASE PARA POÇO DE VISITA RETANGULAR PARA DRENAGEM, EM ALVENARIA COM BLOCOS DE CONCRETO, DIMENSÕES INTERNAS = 3X3,5 M, PROFUNDIDADE = 1,45 M, EXCLUINDO TAMPÃO. AF_12/2020</t>
  </si>
  <si>
    <t>10.807,97</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</si>
  <si>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</si>
  <si>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</si>
  <si>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1.876,46</t>
  </si>
  <si>
    <t>BASE PARA POÇO DE VISITA RETANGULAR PARA DRENAGEM, EM ALVENARIA COM BLOCOS DE CONCRETO, DIMENSÕES INTERNAS = 3X4 M, PROFUNDIDADE = 1,45 M, EXCLUINDO TAMPÃO. AF_12/2020</t>
  </si>
  <si>
    <t>12.062,49</t>
  </si>
  <si>
    <t>ACRÉSCIMO PARA POÇO DE VISITA RETANGULAR PARA DRENAGEM, EM ALVENARIA COM BLOCOS DE CONCRETO, DIMENSÕES INTERNAS = 3X4 M. AF_12/2020</t>
  </si>
  <si>
    <t>2.994,28</t>
  </si>
  <si>
    <t>BASE PARA POÇO DE VISITA RETANGULAR PARA DRENAGEM, EM ALVENARIA COM BLOCOS DE CONCRETO, DIMENSÕES INTERNAS = 3,5X3,5 M, PROFUNDIDADE = 1,45 M, EXCLUINDO TAMPÃO. AF_12/2020</t>
  </si>
  <si>
    <t>12.270,97</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</si>
  <si>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</si>
  <si>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</si>
  <si>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6.026,94</t>
  </si>
  <si>
    <t>BASE PARA POÇO DE VISITA RETANGULAR PARA DRENAGEM, EM ALVENARIA COM BLOCOS DE CONCRETO, DIMENSÕES INTERNAS = 3,5X4 M, PROFUNDIDADE = 1,45 M, EXCLUINDO TAMPÃO. AF_12/2020</t>
  </si>
  <si>
    <t>13.694,37</t>
  </si>
  <si>
    <t>ACRÉSCIMO PARA POÇO DE VISITA RETANGULAR PARA DRENAGEM, EM ALVENARIA COM BLOCOS DE CONCRETO, DIMENSÕES INTERNAS = 3,5X4 M. AF_12/2020</t>
  </si>
  <si>
    <t>3.193,10</t>
  </si>
  <si>
    <t>BASE PARA POÇO DE VISITA RETANGULAR PARA DRENAGEM, EM ALVENARIA COM BLOCOS DE CONCRETO, DIMENSÕES INTERNAS = 4X4 M, PROFUNDIDADE = 1,45 M, EXCLUINDO TAMPÃO. AF_12/2020</t>
  </si>
  <si>
    <t>15.322,49</t>
  </si>
  <si>
    <t>ACRÉSCIMO PARA POÇO DE VISITA RETANGULAR PARA DRENAGEM, EM ALVENARIA COM BLOCOS DE CONCRETO, DIMENSÕES INTERNAS = 2X2,5 M. AF_12/2020</t>
  </si>
  <si>
    <t>2.007,30</t>
  </si>
  <si>
    <t>CHAMINÉ CIRCULAR PARA POÇO DE VISITA PARA DRENAGEM, EM CONCRETO PRÉ-MOLDADO, DIÂMETRO INTERNO = 0,6 M. AF_12/2020</t>
  </si>
  <si>
    <t>291,46</t>
  </si>
  <si>
    <t>CHAMINÉ CIRCULAR PARA POÇO DE VISITA PARA DRENAGEM, EM ALVENARIA COM TIJOLOS CERÂMICOS MACIÇOS, DIÂMETRO INTERNO = 0,6 M. AF_12/2020</t>
  </si>
  <si>
    <t>795,76</t>
  </si>
  <si>
    <t>BASE PARA POÇO DE VISITA RETANGULAR PARA DRENAGEM, EM ALVENARIA COM BLOCOS DE CONCRETO, DIMENSÕES INTERNAS = 2X3 M, PROFUNDIDADE = 1,45 M, EXCLUINDO TAMPÃO. AF_12/2020</t>
  </si>
  <si>
    <t>6.981,16</t>
  </si>
  <si>
    <t>ACRÉSCIMO PARA POÇO DE VISITA RETANGULAR PARA DRENAGEM, EM ALVENARIA COM BLOCOS DE CONCRETO, DIMENSÕES INTERNAS = 2X3 M. AF_12/2020</t>
  </si>
  <si>
    <t>2.202,64</t>
  </si>
  <si>
    <t>BASE PARA POÇO DE VISITA RETANGULAR PARA DRENAGEM, EM ALVENARIA COM BLOCOS DE CONCRETO, DIMENSÕES INTERNAS = 2X3,5 M, PROFUNDIDADE = 1,45 M, EXCLUINDO TAMPÃO. AF_12/2020</t>
  </si>
  <si>
    <t>7.883,78</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</si>
  <si>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</si>
  <si>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</si>
  <si>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8.786,43</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</si>
  <si>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</si>
  <si>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</si>
  <si>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7.163,95</t>
  </si>
  <si>
    <t>ACRÉSCIMO PARA POÇO DE VISITA RETANGULAR PARA DRENAGEM, EM ALVENARIA COM BLOCOS DE CONCRETO, DIMENSÕES INTERNAS = 4X4 M. AF_12/2020</t>
  </si>
  <si>
    <t>3.357,49</t>
  </si>
  <si>
    <t>101800</t>
  </si>
  <si>
    <t>CAIXA COM GRELHA RETANGULAR DE FERRO FUNDIDO, EM ALVENARIA COM TIJOLOS CERÂMICOS MACIÇOS, DIMENSÕES INTERNAS: 0,30 X 1,00 X 1,00. AF_12/2020</t>
  </si>
  <si>
    <t>1.380,88</t>
  </si>
  <si>
    <t>101801</t>
  </si>
  <si>
    <t>CAIXA COM GRELHA RETANGULAR DE FERRO FUNDIDO, EM ALVENARIA COM BLOCOS DE CONCRETO, DIMENSÕES INTERNAS: 0,30 X 1,00 X 1,00. AF_12/2020</t>
  </si>
  <si>
    <t>1.025,15</t>
  </si>
  <si>
    <t>101806</t>
  </si>
  <si>
    <t>CAIXA ENTERRADA DISTRIBUIDORA DE VAZÃO (SUMIDOUROS MÚLTIPLOS), RETANGULAR, EM ALVENARIA COM TIJOLOS MACIÇOS, DIMENSÕES INTERNAS: 0,60 X 0,60 X 0,50 M. AF_12/2020</t>
  </si>
  <si>
    <t>460,14</t>
  </si>
  <si>
    <t>101807</t>
  </si>
  <si>
    <t>CAIXA ENTERRADA DISTRIBUIDORA DE VAZÃO (SUMIDOUROS MÚLTIPLOS), RETANGULAR, EM ALVENARIA COM BLOCOS DE CONCRETO, DIMENSÕES INTERNAS: 0,60 X 0,60 X 0,50 M. AF_12/2020</t>
  </si>
  <si>
    <t>391,16</t>
  </si>
  <si>
    <t>101808</t>
  </si>
  <si>
    <t>CAIXA ENTERRADA DISTRIBUIDORA DE VAZÃO (SUMIDOUROS MÚLTIPLOS), RETANGULAR, EM CONCRETO PRÉ-MOLDADO, DIMENSÕES INTERNAS: 0,60 X 0,60 X 0,50 M. AF_12/2020</t>
  </si>
  <si>
    <t>519,27</t>
  </si>
  <si>
    <t>101809</t>
  </si>
  <si>
    <t>BASE PARA POCO DE VISITA RETANGULAR PARA ESGOTO E DRENAGEM, EM CONCRETO ESTRUTURAL, DIMENSÕES INTERNAS DE 90X150 M, PROFUNDIDADE DE 1,25 M, EXCLUINDO TAMPÃO. AF_12/2020</t>
  </si>
  <si>
    <t>2.588,49</t>
  </si>
  <si>
    <t>102139</t>
  </si>
  <si>
    <t>BASE PARA POÇO DE VISITA CIRCULAR PARA  ESGOTO, EM CONCRETO PRÉ-MOLDADO, DIÂMETRO INTERNO = 1,2 M, PROFUNDIDADE = 1,45 M, EXCLUINDO TAMPÃO. AF_12/2020</t>
  </si>
  <si>
    <t>1.640,82</t>
  </si>
  <si>
    <t>102141</t>
  </si>
  <si>
    <t>BASE PARA POÇO DE VISITA CIRCULAR PARA  ESGOTO, EM CONCRETO PRÉ-MOLDADO, DIÂMETRO INTERNO = 1,5 M, PROFUNDIDADE = 1,45 M, EXCLUINDO TAMPÃO. AF_12/2020</t>
  </si>
  <si>
    <t>2.634,13</t>
  </si>
  <si>
    <t>102142</t>
  </si>
  <si>
    <t>BASE PARA POÇO DE VISITA CIRCULAR PARA DRENAGEM, EM CONCRETO PRÉ-MOLDADO, DIÂMETRO INTERNO = 1,5 M, PROFUNDIDADE = 1,45 M, EXCLUINDO TAMPÃO. AF_12/2020</t>
  </si>
  <si>
    <t>2.606,77</t>
  </si>
  <si>
    <t>102457</t>
  </si>
  <si>
    <t>BASE PARA POÇO DE VISITA CIRCULAR PARA DRENAGEM, EM CONCRETO PRÉ-MOLDADO, DIÂMETRO INTERNO = 1,2 M, PROFUNDIDADE = 1,45 M, EXCLUINDO TAMPÃO. AF_05/2021</t>
  </si>
  <si>
    <t>1.624,59</t>
  </si>
  <si>
    <t>46,05</t>
  </si>
  <si>
    <t>60,99</t>
  </si>
  <si>
    <t>65,98</t>
  </si>
  <si>
    <t>46,63</t>
  </si>
  <si>
    <t>48,05</t>
  </si>
  <si>
    <t>94277</t>
  </si>
  <si>
    <t>ASSENTAMENTO DE GUIA (MEIO-FIO) EM TRECHO RETO, CONFECCIONADA EM CONCRETO PRÉ-FABRICADO, DIMENSÕES 80X08X08X25 CM (COMPRIMENTO X BASE INFERIOR X BASE SUPERIOR X ALTURA), PARA URBANIZAÇÃO INTERNA DE EMPREENDIMENTOS. AF_06/2016</t>
  </si>
  <si>
    <t>36,88</t>
  </si>
  <si>
    <t>94278</t>
  </si>
  <si>
    <t>ASSENTAMENTO DE GUIA (MEIO-FIO) EM TRECHO CURVO, CONFECCIONADA EM CONCRETO PRÉ-FABRICADO, DIMENSÕES 80X08X08X25 CM (COMPRIMENTO X BASE INFERIOR X BASE SUPERIOR X ALTURA), PARA URBANIZAÇÃO INTERNA DE EMPREENDIMENTOS. AF_06/2016</t>
  </si>
  <si>
    <t>40,10</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</si>
  <si>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</si>
  <si>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</si>
  <si>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</si>
  <si>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</si>
  <si>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46,53</t>
  </si>
  <si>
    <t>57,34</t>
  </si>
  <si>
    <t>79,57</t>
  </si>
  <si>
    <t>34,32</t>
  </si>
  <si>
    <t>42,90</t>
  </si>
  <si>
    <t>43,52</t>
  </si>
  <si>
    <t>52,27</t>
  </si>
  <si>
    <t>140,29</t>
  </si>
  <si>
    <t>102727</t>
  </si>
  <si>
    <t>FABRICAÇÃO, MONTAGEM E DESMONTAGEM DE FÔRMA PARA BOCA PARA BUEIRO, EM CHAPA DE MADEIRA COMPENSADA RESINADA, E = 17 MM, 2 UTILIZAÇÕES. AF_07/2021</t>
  </si>
  <si>
    <t>83,70</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</si>
  <si>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</si>
  <si>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</si>
  <si>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</si>
  <si>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</si>
  <si>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</si>
  <si>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</si>
  <si>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</si>
  <si>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</si>
  <si>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</si>
  <si>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</si>
  <si>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</si>
  <si>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</si>
  <si>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</si>
  <si>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</si>
  <si>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</si>
  <si>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</si>
  <si>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15,98</t>
  </si>
  <si>
    <t>102736</t>
  </si>
  <si>
    <t>CONCRETAGEM DE BOCA PARA BUEIRO, FCK = 20 MPA, COM USO DE BOMBA - LANÇAMENTO, ADENSAMENTO E ACABAMENTO. AF_07/2021</t>
  </si>
  <si>
    <t>498,45</t>
  </si>
  <si>
    <t>102737</t>
  </si>
  <si>
    <t>BOCA PARA BUEIRO SIMPLES TUBULAR D = 40 CM EM CONCRETO, ALAS COM ESCONSIDADE DE 0°, INCLUINDO FÔRMAS E MATERIAIS. AF_07/2021</t>
  </si>
  <si>
    <t>1.035,37</t>
  </si>
  <si>
    <t>102738</t>
  </si>
  <si>
    <t>BOCA PARA BUEIRO SIMPLES TUBULAR D = 60 CM EM CONCRETO, ALAS COM ESCONSIDADE DE 0°, INCLUINDO FÔRMAS E MATERIAIS. AF_07/2021</t>
  </si>
  <si>
    <t>2.139,46</t>
  </si>
  <si>
    <t>102739</t>
  </si>
  <si>
    <t>BOCA PARA BUEIRO SIMPLES TUBULAR D = 80 CM EM CONCRETO, ALAS COM ESCONSIDADE DE 0°, INCLUINDO FÔRMAS E MATERIAIS. AF_07/2021</t>
  </si>
  <si>
    <t>3.603,38</t>
  </si>
  <si>
    <t>102740</t>
  </si>
  <si>
    <t>BOCA PARA BUEIRO SIMPLES TUBULAR D = 100 CM EM CONCRETO, ALAS COM ESCONSIDADE DE 0°, INCLUINDO FÔRMAS E MATERIAIS. AF_07/2021</t>
  </si>
  <si>
    <t>5.427,80</t>
  </si>
  <si>
    <t>102741</t>
  </si>
  <si>
    <t>BOCA PARA BUEIRO SIMPLES TUBULAR D = 120 CM EM CONCRETO, ALAS COM ESCONSIDADE DE 0°, INCLUINDO FÔRMAS E MATERIAIS. AF_07/2021</t>
  </si>
  <si>
    <t>7.652,06</t>
  </si>
  <si>
    <t>102742</t>
  </si>
  <si>
    <t>BOCA PARA BUEIRO SIMPLES TUBULAR D = 150 CM EM CONCRETO, ALAS COM ESCONSIDADE DE 0°, INCLUINDO FÔRMAS E MATERIAIS. AF_07/2021</t>
  </si>
  <si>
    <t>13.307,52</t>
  </si>
  <si>
    <t>102743</t>
  </si>
  <si>
    <t>BOCA PARA BUEIRO DUPLO TUBULAR D = 80 CM EM CONCRETO, ALAS COM ESCONSIDADE DE 0°, INCLUINDO FÔRMAS E MATERIAIS. AF_07/2021</t>
  </si>
  <si>
    <t>4.354,95</t>
  </si>
  <si>
    <t>102744</t>
  </si>
  <si>
    <t>BOCA PARA BUEIRO DUPLO TUBULAR D = 100 CM EM CONCRETO, ALAS COM ESCONSIDADE DE 0°, INCLUINDO FÔRMAS E MATERIAIS. AF_07/2021</t>
  </si>
  <si>
    <t>6.558,54</t>
  </si>
  <si>
    <t>102745</t>
  </si>
  <si>
    <t>BOCA PARA BUEIRO DUPLO TUBULAR D = 120 CM EM CONCRETO, ALAS COM ESCONSIDADE DE 0°, INCLUINDO FÔRMAS E MATERIAIS. AF_07/2021</t>
  </si>
  <si>
    <t>9.261,57</t>
  </si>
  <si>
    <t>102746</t>
  </si>
  <si>
    <t>BOCA PARA BUEIRO DUPLO TUBULAR D = 150 CM EM CONCRETO, ALAS COM ESCONSIDADE DE 0°, INCLUINDO FÔRMAS E MATERIAIS. AF_07/2021</t>
  </si>
  <si>
    <t>16.129,78</t>
  </si>
  <si>
    <t>102747</t>
  </si>
  <si>
    <t>BOCA PARA BUEIRO TRIPLO TUBULAR D = 100 CM EM CONCRETO, ALAS COM ESCONSIDADE DE 0°, INCLUINDO FÔRMAS E MATERIAIS. AF_07/2021</t>
  </si>
  <si>
    <t>8.148,19</t>
  </si>
  <si>
    <t>102748</t>
  </si>
  <si>
    <t>BOCA PARA BUEIRO TRIPLO TUBULAR D = 120 CM EM CONCRETO, ALAS COM ESCONSIDADE DE 0°, INCLUINDO FÔRMAS E MATERIAIS. AF_07/2021</t>
  </si>
  <si>
    <t>11.454,38</t>
  </si>
  <si>
    <t>102749</t>
  </si>
  <si>
    <t>BOCA PARA BUEIRO TRIPLO TUBULAR D = 150 CM EM CONCRETO, ALAS COM ESCONSIDADE DE 0°, INCLUINDO FÔRMAS E MATERIAIS. AF_07/2021</t>
  </si>
  <si>
    <t>19.754,03</t>
  </si>
  <si>
    <t>102750</t>
  </si>
  <si>
    <t>BOCA PARA BUEIRO SIMPLES TUBULAR D = 60 CM EM CONCRETO, ALAS COM ESCONSIDADE DE 30°, INCLUINDO FÔRMAS E MATERIAIS. AF_07/2021</t>
  </si>
  <si>
    <t>2.617,67</t>
  </si>
  <si>
    <t>102751</t>
  </si>
  <si>
    <t>BOCA PARA BUEIRO SIMPLES TUBULAR D = 80 CM EM CONCRETO, ALAS COM ESCONSIDADE DE 30°, INCLUINDO FÔRMAS E MATERIAIS. AF_07/2021</t>
  </si>
  <si>
    <t>4.592,36</t>
  </si>
  <si>
    <t>102752</t>
  </si>
  <si>
    <t>BOCA PARA BUEIRO SIMPLES TUBULAR D = 100 CM EM CONCRETO, ALAS COM ESCONSIDADE DE 30°, INCLUINDO FÔRMAS E MATERIAIS. AF_07/2021</t>
  </si>
  <si>
    <t>7.367,65</t>
  </si>
  <si>
    <t>102753</t>
  </si>
  <si>
    <t>BOCA PARA BUEIRO SIMPLES TUBULAR D = 120 CM EM CONCRETO, ALAS COM ESCONSIDADE DE 30°, INCLUINDO FÔRMAS E MATERIAIS. AF_07/2021</t>
  </si>
  <si>
    <t>10.972,44</t>
  </si>
  <si>
    <t>102754</t>
  </si>
  <si>
    <t>BOCA PARA BUEIRO SIMPLES TUBULAR D = 150 CM EM CONCRETO, ALAS COM ESCONSIDADE DE 30°, INCLUINDO FÔRMAS E MATERIAIS. AF_07/2021</t>
  </si>
  <si>
    <t>20.959,02</t>
  </si>
  <si>
    <t>102755</t>
  </si>
  <si>
    <t>BOCA PARA BUEIRO DUPLO TUBULAR D = 100 CM EM CONCRETO, ALAS COM ESCONSIDADE DE 30°, INCLUINDO FÔRMAS E MATERIAIS. AF_07/2021</t>
  </si>
  <si>
    <t>10.315,98</t>
  </si>
  <si>
    <t>102756</t>
  </si>
  <si>
    <t>BOCA PARA BUEIRO DUPLO TUBULAR D = 120 CM EM CONCRETO, ALAS COM ESCONSIDADE DE 30°, INCLUINDO FÔRMAS E MATERIAIS. AF_07/2021</t>
  </si>
  <si>
    <t>15.413,43</t>
  </si>
  <si>
    <t>102757</t>
  </si>
  <si>
    <t>BOCA PARA BUEIRO DUPLO TUBULAR D = 150 CM EM CONCRETO, ALAS COM ESCONSIDADE DE 30°, INCLUINDO FÔRMAS E MATERIAIS. AF_07/2021</t>
  </si>
  <si>
    <t>28.808,27</t>
  </si>
  <si>
    <t>102758</t>
  </si>
  <si>
    <t>BOCA PARA BUEIRO TRIPLO TUBULAR D = 100 CM EM CONCRETO, ALAS COM ESCONSIDADE DE 30°, INCLUINDO FÔRMAS E MATERIAIS. AF_07/2021</t>
  </si>
  <si>
    <t>13.279,12</t>
  </si>
  <si>
    <t>102759</t>
  </si>
  <si>
    <t>BOCA PARA BUEIRO TRIPLO TUBULAR D = 120 CM EM CONCRETO, ALAS COM ESCONSIDADE DE 30°, INCLUINDO FÔRMAS E MATERIAIS. AF_07/2021</t>
  </si>
  <si>
    <t>19.876,96</t>
  </si>
  <si>
    <t>102760</t>
  </si>
  <si>
    <t>BOCA PARA BUEIRO TRIPLO TUBULAR D = 150 CM EM CONCRETO, ALAS COM ESCONSIDADE DE 30°, INCLUINDO FÔRMAS E MATERIAIS. AF_07/2021</t>
  </si>
  <si>
    <t>36.805,96</t>
  </si>
  <si>
    <t>102761</t>
  </si>
  <si>
    <t>BOCA PARA BUEIRO SIMPLES CELULAR 150 X 150 CM EM CONCRETO, ALAS COM ESCONSIDADE DE 30°, INCLUINDO FÔRMAS E MATERIAIS. AF_07/2021</t>
  </si>
  <si>
    <t>12.369,93</t>
  </si>
  <si>
    <t>102762</t>
  </si>
  <si>
    <t>BOCA PARA BUEIRO SIMPLES CELULAR 200 X 200 CM EM CONCRETO, ALAS COM ESCONSIDADE DE 30°, INCLUINDO FÔRMAS E MATERIAIS. AF_07/2021</t>
  </si>
  <si>
    <t>19.283,33</t>
  </si>
  <si>
    <t>102763</t>
  </si>
  <si>
    <t>BOCA PARA BUEIRO SIMPLES CELULAR 250 X 250 CM EM CONCRETO, ALAS COM ESCONSIDADE DE 30°, INCLUINDO FÔRMAS E MATERIAIS. AF_07/2021</t>
  </si>
  <si>
    <t>27.010,93</t>
  </si>
  <si>
    <t>102764</t>
  </si>
  <si>
    <t>BOCA PARA BUEIRO SIMPLES CELULAR 300 X 300 CM EM CONCRETO, ALAS COM ESCONSIDADE DE 30°, INCLUINDO FÔRMAS E MATERIAIS. AF_07/2021</t>
  </si>
  <si>
    <t>38.502,25</t>
  </si>
  <si>
    <t>102765</t>
  </si>
  <si>
    <t>BOCA PARA BUEIRO DUPLO CELULAR 150 X 150 CM EM CONCRETO, ALAS COM ESCONSIDADE DE 30°, INCLUINDO FÔRMAS E MATERIAIS. AF_07/2021</t>
  </si>
  <si>
    <t>15.298,72</t>
  </si>
  <si>
    <t>102766</t>
  </si>
  <si>
    <t>BOCA PARA BUEIRO DUPLO CELULAR 200 X 200 CM EM CONCRETO, ALAS COM ESCONSIDADE DE 30°, INCLUINDO FÔRMAS E MATERIAIS. AF_07/2021</t>
  </si>
  <si>
    <t>23.288,41</t>
  </si>
  <si>
    <t>102767</t>
  </si>
  <si>
    <t>BOCA PARA BUEIRO DUPLO CELULAR 250 X 250 CM EM CONCRETO, ALAS COM ESCONSIDADE DE 30°, INCLUINDO FÔRMAS E MATERIAIS. AF_07/2021</t>
  </si>
  <si>
    <t>32.950,64</t>
  </si>
  <si>
    <t>102768</t>
  </si>
  <si>
    <t>BOCA PARA BUEIRO DUPLO CELULAR 300 X 300 CM EM CONCRETO, ALAS COM ESCONSIDADE DE 30°, INCLUINDO FÔRMAS E MATERIAIS. AF_07/2021</t>
  </si>
  <si>
    <t>46.591,57</t>
  </si>
  <si>
    <t>102769</t>
  </si>
  <si>
    <t>BOCA PARA BUEIRO TRIPLO CELULAR 150 X 150 CM EM CONCRETO, ALAS COM ESCONSIDADE DE 30°, INCLUINDO FÔRMAS E MATERIAIS. AF_07/2021</t>
  </si>
  <si>
    <t>17.660,45</t>
  </si>
  <si>
    <t>102770</t>
  </si>
  <si>
    <t>BOCA PARA BUEIRO TRIPLO CELULAR 200 X 200 CM EM CONCRETO, ALAS COM ESCONSIDADE DE 30°, INCLUINDO FÔRMAS E MATERIAIS. AF_07/2021</t>
  </si>
  <si>
    <t>27.362,26</t>
  </si>
  <si>
    <t>102771</t>
  </si>
  <si>
    <t>BOCA PARA BUEIRO TRIPLO CELULAR 250 X 250 CM EM CONCRETO, ALAS COM ESCONSIDADE DE 30°, INCLUINDO FÔRMAS E MATERIAIS. AF_07/2021</t>
  </si>
  <si>
    <t>38.688,94</t>
  </si>
  <si>
    <t>102772</t>
  </si>
  <si>
    <t>BOCA PARA BUEIRO TRIPLO CELULAR 300 X 300 CM EM CONCRETO, ALAS COM ESCONSIDADE DE 30°, INCLUINDO FÔRMAS E MATERIAIS. AF_07/2021</t>
  </si>
  <si>
    <t>55.320,09</t>
  </si>
  <si>
    <t>102773</t>
  </si>
  <si>
    <t>BOCA PARA BUEIRO SIMPLES TUBULAR D = 40 CM EM GABIÃO, ALAS COM ESCONSIDADE DE 45°, INCLUINDO FÔRMAS E MATERIAIS. AF_07/2021</t>
  </si>
  <si>
    <t>6.741,74</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</si>
  <si>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</si>
  <si>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</si>
  <si>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</si>
  <si>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</si>
  <si>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10.038,62</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</si>
  <si>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</si>
  <si>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</si>
  <si>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</si>
  <si>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</si>
  <si>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15.178,38</t>
  </si>
  <si>
    <t>102778</t>
  </si>
  <si>
    <t>BOCA PARA BUEIRO SIMPLES TUBULAR D = 150 CM EM GABIÃO, ALAS COM ESCONSIDADE DE 45°, INCLUINDO FÔRMAS E MATERIAIS. AF_07/2021</t>
  </si>
  <si>
    <t>22.901,51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</si>
  <si>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</si>
  <si>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</si>
  <si>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</si>
  <si>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</si>
  <si>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7.760,40</t>
  </si>
  <si>
    <t>102781</t>
  </si>
  <si>
    <t>BOCA PARA BUEIRO DUPLO TUBULAR D = 80 CM EM GABIÃO, ALAS COM ESCONSIDADE DE 45°, INCLUINDO FÔRMAS E MATERIAIS. AF_07/2021</t>
  </si>
  <si>
    <t>11.469,39</t>
  </si>
  <si>
    <t>102782</t>
  </si>
  <si>
    <t>BOCA PARA BUEIRO DUPLO TUBULAR D = 100 CM EM GABIÃO, ALAS COM ESCONSIDADE DE 45°, INCLUINDO FÔRMAS E MATERIAIS. AF_07/2021</t>
  </si>
  <si>
    <t>12.806,28</t>
  </si>
  <si>
    <t>102783</t>
  </si>
  <si>
    <t>BOCA PARA BUEIRO DUPLO TUBULAR D = 120 CM EM GABIÃO, ALAS COM ESCONSIDADE DE 45°, INCLUINDO FÔRMAS E MATERIAIS. AF_07/2021</t>
  </si>
  <si>
    <t>16.927,38</t>
  </si>
  <si>
    <t>102784</t>
  </si>
  <si>
    <t>BOCA PARA BUEIRO DUPLO TUBULAR D = 150 CM EM GABIÃO, ALAS COM ESCONSIDADE DE 45°, INCLUINDO FÔRMAS E MATERIAIS. AF_07/2021</t>
  </si>
  <si>
    <t>26.763,07</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</si>
  <si>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</si>
  <si>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</si>
  <si>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</si>
  <si>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</si>
  <si>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8.685,18</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</si>
  <si>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</si>
  <si>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</si>
  <si>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</si>
  <si>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</si>
  <si>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14.125,56</t>
  </si>
  <si>
    <t>102789</t>
  </si>
  <si>
    <t>BOCA PARA BUEIRO TRIPLO TUBULAR D = 120 CM EM GABIÃO, ALAS COM ESCONSIDADE DE 45°, INCLUINDO FÔRMAS E MATERIAIS. AF_07/2021</t>
  </si>
  <si>
    <t>18.570,76</t>
  </si>
  <si>
    <t>102790</t>
  </si>
  <si>
    <t>BOCA PARA BUEIRO TRIPLO TUBULAR D = 150 CM EM GABIÃO, ALAS COM ESCONSIDADE DE 45°, INCLUINDO FÔRMAS E MATERIAIS. AF_07/2021</t>
  </si>
  <si>
    <t>30.918,01</t>
  </si>
  <si>
    <t>102791</t>
  </si>
  <si>
    <t>BOCA PARA BUEIRO SIMPLES CELULAR 150 X 150 CM EM GABIÃO, ALAS COM ESCONSIDADE DE 45°, INCLUINDO FÔRMAS E MATERIAIS. AF_07/2021</t>
  </si>
  <si>
    <t>24.627,26</t>
  </si>
  <si>
    <t>102792</t>
  </si>
  <si>
    <t>BOCA PARA BUEIRO SIMPLES CELULAR 200 X 200 CM EM GABIÃO, ALAS COM ESCONSIDADE DE 45°, INCLUINDO FÔRMAS E MATERIAIS. AF_07/2021</t>
  </si>
  <si>
    <t>40.140,44</t>
  </si>
  <si>
    <t>102793</t>
  </si>
  <si>
    <t>BOCA PARA BUEIRO SIMPLES CELULAR 250 X 250 CM EM GABIÃO, ALAS COM ESCONSIDADE DE 45°, INCLUINDO FÔRMAS E MATERIAIS. AF_07/2021</t>
  </si>
  <si>
    <t>54.218,03</t>
  </si>
  <si>
    <t>102794</t>
  </si>
  <si>
    <t>BOCA PARA BUEIRO SIMPLES CELULAR 300 X 300 CM EM GABIÃO, ALAS COM ESCONSIDADE DE 45°, INCLUINDO FÔRMAS E MATERIAIS. AF_07/2021</t>
  </si>
  <si>
    <t>77.657,93</t>
  </si>
  <si>
    <t>102795</t>
  </si>
  <si>
    <t>BOCA PARA BUEIRO DUPLO CELULAR 150 X 150 CM EM GABIÃO, ALAS COM ESCONSIDADE DE 45°, INCLUINDO FÔRMAS E MATERIAIS. AF_07/2021</t>
  </si>
  <si>
    <t>26.297,80</t>
  </si>
  <si>
    <t>102796</t>
  </si>
  <si>
    <t>BOCA PARA BUEIRO DUPLO CELULAR 200 X 200 CM EM GABIÃO, ALAS COM ESCONSIDADE DE 45°, INCLUINDO FÔRMAS E MATERIAIS. AF_07/2021</t>
  </si>
  <si>
    <t>42.507,96</t>
  </si>
  <si>
    <t>102797</t>
  </si>
  <si>
    <t>BOCA PARA BUEIRO DUPLO CELULAR 250 X 250 CM EM GABIÃO, ALAS COM ESCONSIDADE DE 45°, INCLUINDO FÔRMAS E MATERIAIS. AF_07/2021</t>
  </si>
  <si>
    <t>60.365,44</t>
  </si>
  <si>
    <t>102798</t>
  </si>
  <si>
    <t>BOCA PARA BUEIRO DUPLO CELULAR 300 X 300 CM EM GABIÃO, ALAS COM ESCONSIDADE DE 45°, INCLUINDO FÔRMAS E MATERIAIS. AF_07/2021</t>
  </si>
  <si>
    <t>73.876,26</t>
  </si>
  <si>
    <t>102799</t>
  </si>
  <si>
    <t>BOCA PARA BUEIRO TRIPLO CELULAR 150 X 150 CM EM GABIÃO, ALAS COM ESCONSIDADE DE 45°, INCLUINDO FÔRMAS E MATERIAIS. AF_07/2021</t>
  </si>
  <si>
    <t>26.847,28</t>
  </si>
  <si>
    <t>102800</t>
  </si>
  <si>
    <t>BOCA PARA BUEIRO TRIPLO CELULAR 200 X 200 CM EM GABIÃO, ALAS COM ESCONSIDADE DE 45°, INCLUINDO FÔRMAS E MATERIAIS. AF_07/2021</t>
  </si>
  <si>
    <t>46.673,03</t>
  </si>
  <si>
    <t>102801</t>
  </si>
  <si>
    <t>BOCA PARA BUEIRO TRIPLO CELULAR 250 X 250 CM EM GABIÃO, ALAS COM ESCONSIDADE DE 45°, INCLUINDO FÔRMAS E MATERIAIS. AF_07/2021</t>
  </si>
  <si>
    <t>65.478,76</t>
  </si>
  <si>
    <t>102802</t>
  </si>
  <si>
    <t>BOCA PARA BUEIRO TRIPLO CELULAR 300 X 300 CM EM GABIÃO, ALAS COM ESCONSIDADE DE 45°, INCLUINDO FÔRMAS E MATERIAIS. AF_07/2021</t>
  </si>
  <si>
    <t>78.520,88</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</si>
  <si>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</si>
  <si>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</si>
  <si>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</si>
  <si>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</si>
  <si>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</si>
  <si>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</si>
  <si>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14,99</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</si>
  <si>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</si>
  <si>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</si>
  <si>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</si>
  <si>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</si>
  <si>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</si>
  <si>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</si>
  <si>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18,44</t>
  </si>
  <si>
    <t>101576</t>
  </si>
  <si>
    <t>ESCORAMENTO DE VALA, TIPO DESCONTÍNUO, COM PROFUNDIDADE DE 0 A 1,5 M, LARGURA MENOR QUE 1,5 M. AF_08/2020</t>
  </si>
  <si>
    <t>101577</t>
  </si>
  <si>
    <t>ESCORAMENTO DE VALA, TIPO DESCONTÍNUO, COM PROFUNDIDADE DE 0 A 1,5 M, LARGURA MAIOR OU IGUAL A 1,5 M E MENOR QUE 2,5 M. AF_08/2020</t>
  </si>
  <si>
    <t>43,49</t>
  </si>
  <si>
    <t>101578</t>
  </si>
  <si>
    <t>ESCORAMENTO DE VALA, TIPO DESCONTÍNUO, COM PROFUNDIDADE DE 1,5 M A 3,0 M, LARGURA MENOR QUE 1,5 M. AF_08/2020</t>
  </si>
  <si>
    <t>29,58</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</si>
  <si>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</si>
  <si>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</si>
  <si>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</si>
  <si>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</si>
  <si>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27,02</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</si>
  <si>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</si>
  <si>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</si>
  <si>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</si>
  <si>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</si>
  <si>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</si>
  <si>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</si>
  <si>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</si>
  <si>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</si>
  <si>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48,44</t>
  </si>
  <si>
    <t>101585</t>
  </si>
  <si>
    <t>ESCORAMENTO DE VALA, TIPO CONTÍNUO, COM PROFUNDIDADE DE 1,5 A 3,0 M, LARGURA MAIOR OU IGUAL A 1,5 M E MENOR QUE 2,5 M. AF_08/2020</t>
  </si>
  <si>
    <t>61,04</t>
  </si>
  <si>
    <t>101586</t>
  </si>
  <si>
    <t>ESCORAMENTO DE VALA, TIPO CONTÍNUO, COM PROFUNDIDADE DE 3,0 A 4,5 M, LARGURA MENOR QUE 1,5 M. AF_08/2020</t>
  </si>
  <si>
    <t>43,07</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</si>
  <si>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</si>
  <si>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</si>
  <si>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</si>
  <si>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</si>
  <si>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79,88</t>
  </si>
  <si>
    <t>101589</t>
  </si>
  <si>
    <t>ESCORAMENTO DE VALA,TIPO CONTÍNUO COM PERFIL METÁLICO "U", COM PROFUNDIDADE DE 0 A 1,5 M, LARGURA MAIOR OU IGUAL A 1,5 E MENOR QUE 2,5 M. AF_08/2020</t>
  </si>
  <si>
    <t>116,17</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</si>
  <si>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</si>
  <si>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</si>
  <si>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</si>
  <si>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</si>
  <si>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96,94</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</si>
  <si>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</si>
  <si>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</si>
  <si>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</si>
  <si>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</si>
  <si>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</si>
  <si>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</si>
  <si>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</si>
  <si>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</si>
  <si>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</si>
  <si>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</si>
  <si>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</si>
  <si>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</si>
  <si>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</si>
  <si>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</si>
  <si>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</si>
  <si>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</si>
  <si>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882,95</t>
  </si>
  <si>
    <t>884,36</t>
  </si>
  <si>
    <t>911,89</t>
  </si>
  <si>
    <t>KIT DE PORTA-PRONTA DE MADEIRA EM ACABAMENTO MELAMÍNICO BRANCO, FOLHA PESADA OU SUPERPESADA, 80X210CM, FIXAÇÃO COM PREENCHIMENTO PARCIAL DE ESPUMA EXPANSIVA - FORNECIMENTO E INSTALAÇÃO. AF_12/2019</t>
  </si>
  <si>
    <t>1.068,08</t>
  </si>
  <si>
    <t>KIT DE PORTA-PRONTA DE MADEIRA EM ACABAMENTO MELAMÍNICO BRANCO, FOLHA PESADA OU SUPERPESADA, 90X210CM, FIXAÇÃO COM PREENCHIMENTO TOTAL DE ESPUMA EXPANSIVA - FORNECIMENTO E INSTALAÇÃO. AF_12/2019</t>
  </si>
  <si>
    <t>1.125,27</t>
  </si>
  <si>
    <t>KIT DE PORTA-PRONTA DE MADEIRA EM ACABAMENTO MELAMÍNICO BRANCO, FOLHA LEVE OU MÉDIA, E BATENTE METÁLICO, 60X210CM, FIXAÇÃO COM ARGAMASSA - FORNECIMENTO E INSTALAÇÃO. AF_12/2019</t>
  </si>
  <si>
    <t>744,83</t>
  </si>
  <si>
    <t>KIT DE PORTA-PRONTA DE MADEIRA EM ACABAMENTO MELAMÍNICO BRANCO, FOLHA LEVE OU MÉDIA, E BATENTE METÁLICO, 70X210CM, FIXAÇÃO COM ARGAMASSA - FORNECIMENTO E INSTALAÇÃO. AF_12/2019</t>
  </si>
  <si>
    <t>750,46</t>
  </si>
  <si>
    <t>KIT DE PORTA-PRONTA DE MADEIRA EM ACABAMENTO MELAMÍNICO BRANCO, FOLHA LEVE OU MÉDIA, E BATENTE METÁLICO, 80X210CM, FIXAÇÃO COM ARGAMASSA - FORNECIMENTO E INSTALAÇÃO. AF_12/2019</t>
  </si>
  <si>
    <t>756,07</t>
  </si>
  <si>
    <t>KIT DE PORTA-PRONTA DE MADEIRA EM ACABAMENTO MELAMÍNICO BRANCO, FOLHA LEVE OU MÉDIA, E BATENTE METÁLICO, 90X210CM, FIXAÇÃO COM ARGAMASSA - FORNECIMENTO E INSTALAÇÃO. AF_12/2019</t>
  </si>
  <si>
    <t>761,69</t>
  </si>
  <si>
    <t>KIT DE PORTA-PRONTA DE MADEIRA EM ACABAMENTO MELAMÍNICO BRANCO, FOLHA PESADA OU SUPERPESADA, E BATENTE METÁLICO, 80X210CM, FIXAÇÃO COM ARGAMASSA - FORNECIMENTO E INSTALAÇÃO. AF_12/2019</t>
  </si>
  <si>
    <t>1.116,32</t>
  </si>
  <si>
    <t>KIT DE PORTA-PRONTA DE MADEIRA EM ACABAMENTO MELAMÍNICO BRANCO, FOLHA PESADA OU SUPERPESADA, E BATENTE METÁLICO, 90X210CM, FIXAÇÃO COM ARGAMASSA - FORNECIMENTO E INSTALAÇÃO. AF_12/2019</t>
  </si>
  <si>
    <t>1.150,66</t>
  </si>
  <si>
    <t>226,66</t>
  </si>
  <si>
    <t>300,60</t>
  </si>
  <si>
    <t>300,79</t>
  </si>
  <si>
    <t>306,62</t>
  </si>
  <si>
    <t>330,82</t>
  </si>
  <si>
    <t>415,46</t>
  </si>
  <si>
    <t>609,26</t>
  </si>
  <si>
    <t>682,50</t>
  </si>
  <si>
    <t>152,86</t>
  </si>
  <si>
    <t>134,41</t>
  </si>
  <si>
    <t>815,57</t>
  </si>
  <si>
    <t>823,06</t>
  </si>
  <si>
    <t>867,38</t>
  </si>
  <si>
    <t>953,68</t>
  </si>
  <si>
    <t>90845</t>
  </si>
  <si>
    <t>KIT DE PORTA DE MADEIRA PARA PINTURA, SEMI-OCA (PESADA OU SUPERPESADA), PADRÃO MÉDIO, 80X210CM, ESPESSURA DE 3,5CM, ITENS INCLUSOS: DOBRADIÇAS, MONTAGEM E INSTALAÇÃO DO BATENTE, FECHADURA COM EXECUÇÃO DO FURO - FORNECIMENTO E INSTALAÇÃO. AF_12/2019</t>
  </si>
  <si>
    <t>1.145,82</t>
  </si>
  <si>
    <t>90846</t>
  </si>
  <si>
    <t>KIT DE PORTA DE MADEIRA PARA PINTURA, SEMI-OCA (PESADA OU SUPERPESADA), PADRÃO MÉDIO, 90X210CM, ESPESSURA DE 3,5CM, ITENS INCLUSOS: DOBRADIÇAS, MONTAGEM E INSTALAÇÃO DO BATENTE, FECHADURA COM EXECUÇÃO DO FURO - FORNECIMENTO E INSTALAÇÃO. AF_12/2019</t>
  </si>
  <si>
    <t>1.220,72</t>
  </si>
  <si>
    <t>681,16</t>
  </si>
  <si>
    <t>688,65</t>
  </si>
  <si>
    <t>714,52</t>
  </si>
  <si>
    <t>800,82</t>
  </si>
  <si>
    <t>90851</t>
  </si>
  <si>
    <t>KIT DE PORTA DE MADEIRA PARA PINTURA, SEMI-OCA (PESADA OU SUPERPESADA), PADRÃO MÉDIO, 80X210CM, ESPESSURA DE 3,5CM, ITENS INCLUSOS: DOBRADIÇAS, MONTAGEM E INSTALAÇÃO DO BATENTE, SEM FECHADURA - FORNECIMENTO E INSTALAÇÃO. AF_12/2019</t>
  </si>
  <si>
    <t>992,96</t>
  </si>
  <si>
    <t>90852</t>
  </si>
  <si>
    <t>KIT DE PORTA DE MADEIRA PARA PINTURA, SEMI-OCA (PESADA OU SUPERPESADA), PADRÃO MÉDIO, 90X210CM, ESPESSURA DE 3,5CM, ITENS INCLUSOS: DOBRADIÇAS, MONTAGEM E INSTALAÇÃO DO BATENTE, SEM FECHADURA - FORNECIMENTO E INSTALAÇÃO. AF_12/2019</t>
  </si>
  <si>
    <t>1.067,86</t>
  </si>
  <si>
    <t>312,89</t>
  </si>
  <si>
    <t>319,29</t>
  </si>
  <si>
    <t>379,94</t>
  </si>
  <si>
    <t>693,26</t>
  </si>
  <si>
    <t>701,32</t>
  </si>
  <si>
    <t>763,64</t>
  </si>
  <si>
    <t>811,54</t>
  </si>
  <si>
    <t>171,38</t>
  </si>
  <si>
    <t>245,32</t>
  </si>
  <si>
    <t>323,36</t>
  </si>
  <si>
    <t>348,56</t>
  </si>
  <si>
    <t>386,92</t>
  </si>
  <si>
    <t>667,99</t>
  </si>
  <si>
    <t>939,85</t>
  </si>
  <si>
    <t>91,71</t>
  </si>
  <si>
    <t>92,34</t>
  </si>
  <si>
    <t>694,32</t>
  </si>
  <si>
    <t>687,11</t>
  </si>
  <si>
    <t>726,05</t>
  </si>
  <si>
    <t>811,85</t>
  </si>
  <si>
    <t>91316</t>
  </si>
  <si>
    <t>KIT DE PORTA DE MADEIRA PARA PINTURA, SEMI-OCA (PESADA OU SUPERPESADA), PADRÃO POPULAR, 80X210CM, ESPESSURA DE 3,5CM, ITENS INCLUSOS: DOBRADIÇAS, MONTAGEM E INSTALAÇÃO DO BATENTE, FECHADURA COM EXECUÇÃO DO FURO - FORNECIMENTO E INSTALAÇÃO. AF_12/2019</t>
  </si>
  <si>
    <t>1.004,49</t>
  </si>
  <si>
    <t>91317</t>
  </si>
  <si>
    <t>KIT DE PORTA DE MADEIRA PARA PINTURA, SEMI-OCA (PESADA OU SUPERPESADA), PADRÃO POPULAR, 90X210CM, ESPESSURA DE 3,5CM, ITENS INCLUSOS: DOBRADIÇAS, MONTAGEM E INSTALAÇÃO DO BATENTE, FECHADURA COM EXECUÇÃO DO FURO - FORNECIMENTO E INSTALAÇÃO. AF_12/2019</t>
  </si>
  <si>
    <t>1.078,89</t>
  </si>
  <si>
    <t>601,98</t>
  </si>
  <si>
    <t>608,97</t>
  </si>
  <si>
    <t>634,34</t>
  </si>
  <si>
    <t>720,14</t>
  </si>
  <si>
    <t>91322</t>
  </si>
  <si>
    <t>KIT DE PORTA DE MADEIRA PARA PINTURA, SEMI-OCA (PESADA OU SUPERPESADA), PADRÃO POPULAR, 80X210CM, ESPESSURA DE 3,5CM, ITENS INCLUSOS: DOBRADIÇAS, MONTAGEM E INSTALAÇÃO DO BATENTE, SEM FECHADURA - FORNECIMENTO E INSTALAÇÃO. AF_12/2019</t>
  </si>
  <si>
    <t>912,78</t>
  </si>
  <si>
    <t>91323</t>
  </si>
  <si>
    <t>KIT DE PORTA DE MADEIRA PARA PINTURA, SEMI-OCA (PESADA OU SUPERPESADA), PADRÃO POPULAR, 90X210CM, ESPESSURA DE 3,5CM, ITENS INCLUSOS: DOBRADIÇAS, MONTAGEM E INSTALAÇÃO DO BATENTE, SEM FECHADURA - FORNECIMENTO E INSTALAÇÃO. AF_12/2019</t>
  </si>
  <si>
    <t>987,18</t>
  </si>
  <si>
    <t>614,08</t>
  </si>
  <si>
    <t>621,64</t>
  </si>
  <si>
    <t>683,46</t>
  </si>
  <si>
    <t>730,86</t>
  </si>
  <si>
    <t>703,73</t>
  </si>
  <si>
    <t>624,55</t>
  </si>
  <si>
    <t>730,59</t>
  </si>
  <si>
    <t>650,91</t>
  </si>
  <si>
    <t>770,62</t>
  </si>
  <si>
    <t>690,44</t>
  </si>
  <si>
    <t>1.051,69</t>
  </si>
  <si>
    <t>971,51</t>
  </si>
  <si>
    <t>1.323,55</t>
  </si>
  <si>
    <t>1.243,37</t>
  </si>
  <si>
    <t>8,31</t>
  </si>
  <si>
    <t>1.003,71</t>
  </si>
  <si>
    <t>141,14</t>
  </si>
  <si>
    <t>827,67</t>
  </si>
  <si>
    <t>706,42</t>
  </si>
  <si>
    <t>835,73</t>
  </si>
  <si>
    <t>865,00</t>
  </si>
  <si>
    <t>729,05</t>
  </si>
  <si>
    <t>916,50</t>
  </si>
  <si>
    <t>775,17</t>
  </si>
  <si>
    <t>964,40</t>
  </si>
  <si>
    <t>822,57</t>
  </si>
  <si>
    <t>838,14</t>
  </si>
  <si>
    <t>716,89</t>
  </si>
  <si>
    <t>923,48</t>
  </si>
  <si>
    <t>782,15</t>
  </si>
  <si>
    <t>1.204,55</t>
  </si>
  <si>
    <t>1.063,22</t>
  </si>
  <si>
    <t>1.476,41</t>
  </si>
  <si>
    <t>1.335,08</t>
  </si>
  <si>
    <t>52,62</t>
  </si>
  <si>
    <t>57,93</t>
  </si>
  <si>
    <t>63,22</t>
  </si>
  <si>
    <t>75,38</t>
  </si>
  <si>
    <t>758,87</t>
  </si>
  <si>
    <t>699,78</t>
  </si>
  <si>
    <t>856,25</t>
  </si>
  <si>
    <t>675,61</t>
  </si>
  <si>
    <t>1.111,64</t>
  </si>
  <si>
    <t>1.324,36</t>
  </si>
  <si>
    <t>794,02</t>
  </si>
  <si>
    <t>1.068,91</t>
  </si>
  <si>
    <t>1.328,53</t>
  </si>
  <si>
    <t>854,89</t>
  </si>
  <si>
    <t>498,64</t>
  </si>
  <si>
    <t>708,74</t>
  </si>
  <si>
    <t>691,21</t>
  </si>
  <si>
    <t>610,35</t>
  </si>
  <si>
    <t>469,81</t>
  </si>
  <si>
    <t>1.267,61</t>
  </si>
  <si>
    <t>109,13</t>
  </si>
  <si>
    <t>88,23</t>
  </si>
  <si>
    <t>539,68</t>
  </si>
  <si>
    <t>623,45</t>
  </si>
  <si>
    <t>1.252,86</t>
  </si>
  <si>
    <t>972,36</t>
  </si>
  <si>
    <t>757,11</t>
  </si>
  <si>
    <t>925,60</t>
  </si>
  <si>
    <t>577,45</t>
  </si>
  <si>
    <t>525,69</t>
  </si>
  <si>
    <t>536,99</t>
  </si>
  <si>
    <t>102188</t>
  </si>
  <si>
    <t>MOLA HIDRAULICA DE PISO PARA PORTA DE VIDRO TEMPERADO. AF_01/2021</t>
  </si>
  <si>
    <t>837,78</t>
  </si>
  <si>
    <t>102189</t>
  </si>
  <si>
    <t>JOGO DE FERRAGENS CROMADAS PARA PORTA DE VIDRO TEMPERADO, UMA FOLHA COMPOSTO DE DOBRADICAS SUPERIOR E INFERIOR, TRINCO, FECHADURA, CONTRA FECHADURA COM CAPUCHINHO SEM MOLA E PUXADOR. AF_01/2021</t>
  </si>
  <si>
    <t>212,40</t>
  </si>
  <si>
    <t>29,85</t>
  </si>
  <si>
    <t>72,20</t>
  </si>
  <si>
    <t>61,93</t>
  </si>
  <si>
    <t>171,77</t>
  </si>
  <si>
    <t>75,95</t>
  </si>
  <si>
    <t>102151</t>
  </si>
  <si>
    <t>INSTALAÇÃO DE VIDRO LISO INCOLOR, E = 3 MM, EM ESQUADRIA DE MADEIRA, FIXADO COM BAGUETE. AF_01/2021</t>
  </si>
  <si>
    <t>161,77</t>
  </si>
  <si>
    <t>102152</t>
  </si>
  <si>
    <t>INSTALAÇÃO DE VIDRO LISO, E = 4 MM, EM ESQUADRIA DE MADEIRA, FIXADO COM BAGUETE. AF_01/2021</t>
  </si>
  <si>
    <t>205,10</t>
  </si>
  <si>
    <t>102153</t>
  </si>
  <si>
    <t>INSTALAÇÃO DE VIDRO LISO FUME, E = 4 MM, EM ESQUADRIA DE MADEIRA, FIXADO COM BAGUETE. AF_01/2021</t>
  </si>
  <si>
    <t>262,88</t>
  </si>
  <si>
    <t>102154</t>
  </si>
  <si>
    <t>INSTALAÇÃO DE VIDRO LISO INCOLOR, E = 5 MM, EM ESQUADRIA DE MADEIRA, FIXADO COM BAGUETE. AF_01/2021</t>
  </si>
  <si>
    <t>227,78</t>
  </si>
  <si>
    <t>102155</t>
  </si>
  <si>
    <t>INSTALAÇÃO DE VIDRO LISO FUME, E = 5 MM, EM ESQUADRIA DE MADEIRA, FIXADO COM BAGUETE. AF_01/2021</t>
  </si>
  <si>
    <t>275,03</t>
  </si>
  <si>
    <t>102156</t>
  </si>
  <si>
    <t>INSTALAÇÃO DE VIDRO LISO INCOLOR, E = 6 MM, EM ESQUADRIA DE MADEIRA, FIXADO COM BAGUETE. AF_01/2021</t>
  </si>
  <si>
    <t>265,16</t>
  </si>
  <si>
    <t>102157</t>
  </si>
  <si>
    <t>INSTALAÇÃO DE VIDRO LISO FUME, E = 6 MM, EM ESQUADRIA DE MADEIRA, FIXADO COM BAGUETE. AF_01/2021</t>
  </si>
  <si>
    <t>366,27</t>
  </si>
  <si>
    <t>102158</t>
  </si>
  <si>
    <t>INSTALAÇÃO DE VIDRO LISO INCOLOR, E = 8 MM, EM ESQUADRIA DE MADEIRA, FIXADO COM BAGUETE. AF_01/2021</t>
  </si>
  <si>
    <t>372,76</t>
  </si>
  <si>
    <t>102159</t>
  </si>
  <si>
    <t>INSTALAÇÃO DE VIDRO LISO INCOLOR, E = 10 MM, EM ESQUADRIA DE MADEIRA, FIXADO COM BAGUETE. AF_01/2021</t>
  </si>
  <si>
    <t>446,06</t>
  </si>
  <si>
    <t>102160</t>
  </si>
  <si>
    <t>INSTALAÇÃO DE VIDRO IMPRESSO, E = 4 MM, EM ESQUADRIA DE MADEIRA, FIXADO COM BAGUETE. AF_01/2021</t>
  </si>
  <si>
    <t>176,21</t>
  </si>
  <si>
    <t>102161</t>
  </si>
  <si>
    <t>INSTALAÇÃO DE VIDRO LISO INCOLOR, E = 3 MM, EM ESQUADRIA DE ALUMÍNIO OU PVC, FIXADO COM BAGUETE. AF_01/2021_P</t>
  </si>
  <si>
    <t>253,84</t>
  </si>
  <si>
    <t>102162</t>
  </si>
  <si>
    <t>INSTALAÇÃO DE VIDRO LISO INCOLOR, E = 4 MM, EM ESQUADRIA DE ALUMÍNIO OU PVC, FIXADO COM BAGUETE. AF_01/2021_P</t>
  </si>
  <si>
    <t>297,17</t>
  </si>
  <si>
    <t>102163</t>
  </si>
  <si>
    <t>INSTALAÇÃO DE VIDRO LISO FUME, E = 4 MM, EM ESQUADRIA DE ALUMÍNIO OU PVC, FIXADO COM BAGUETE. AF_01/2021_P</t>
  </si>
  <si>
    <t>102164</t>
  </si>
  <si>
    <t>INSTALAÇÃO DE VIDRO LISO INCOLOR, E = 5 MM, EM ESQUADRIA DE ALUMÍNIO OU PVC, FIXADO COM BAGUETE. AF_01/2021_P</t>
  </si>
  <si>
    <t>302,91</t>
  </si>
  <si>
    <t>102165</t>
  </si>
  <si>
    <t>INSTALAÇÃO DE VIDRO LISO FUME, E = 5 MM, EM ESQUADRIA DE ALUMÍNIO OU PVC, FIXADO COM BAGUETE. AF_01/2021_P</t>
  </si>
  <si>
    <t>102166</t>
  </si>
  <si>
    <t>INSTALAÇÃO DE VIDRO LISO INCOLOR, E = 6 MM, EM ESQUADRIA DE ALUMÍNIO OU PVC, FIXADO COM BAGUETE. AF_01/2021_P</t>
  </si>
  <si>
    <t>323,32</t>
  </si>
  <si>
    <t>102167</t>
  </si>
  <si>
    <t>INSTALAÇÃO DE VIDRO LISO FUME, E = 6 MM, EM ESQUADRIA DE ALUMÍNIO OU PVC, FIXADO COM BAGUETE. AF_01/2021_P</t>
  </si>
  <si>
    <t>424,43</t>
  </si>
  <si>
    <t>102168</t>
  </si>
  <si>
    <t>INSTALAÇÃO DE VIDRO LISO INCOLOR, E = 8 MM, EM ESQUADRIA DE ALUMÍNIO OU PVC, FIXADO COM BAGUETE. AF_01/2021_P</t>
  </si>
  <si>
    <t>415,88</t>
  </si>
  <si>
    <t>102169</t>
  </si>
  <si>
    <t>INSTALAÇÃO DE VIDRO LISO INCOLOR, E = 10 MM, EM ESQUADRIA DE ALUMÍNIO OU PVC, FIXADO COM BAGUETE. AF_01/2021_P</t>
  </si>
  <si>
    <t>483,61</t>
  </si>
  <si>
    <t>102170</t>
  </si>
  <si>
    <t>INSTALAÇÃO DE VIDRO IMPRESSO, E = 4 MM, EM ESQUADRIA DE ALUMÍNIO OU PVC, FIXADO COM BAGUETE. AF_01/2021_P</t>
  </si>
  <si>
    <t>268,28</t>
  </si>
  <si>
    <t>102171</t>
  </si>
  <si>
    <t>INSTALAÇÃO DE VIDRO ARAMADO, E = 6 MM, EM ESQUADRIA DE ALUMÍNIO OU PVC, FIXADO COM BAGUETE. AF_01/2021_P</t>
  </si>
  <si>
    <t>534,02</t>
  </si>
  <si>
    <t>102172</t>
  </si>
  <si>
    <t>INSTALAÇÃO DE VIDRO ARAMADO, E = 7 MM, EM ESQUADRIA DE ALUMÍNIO OU PVC, FIXADO COM BAGUETE. AF_01/2021_P</t>
  </si>
  <si>
    <t>525,54</t>
  </si>
  <si>
    <t>102176</t>
  </si>
  <si>
    <t>INSTALAÇÃO DE VIDRO LAMINADO, E = 8 MM (4+4), ENCAIXADO EM PERFIL U. AF_01/2021_P</t>
  </si>
  <si>
    <t>1.002,10</t>
  </si>
  <si>
    <t>102177</t>
  </si>
  <si>
    <t>INSTALAÇÃO DE VIDRO LAMINADO, E = 12 MM (4+4+4), ENCAIXADO EM PERFIL U. AF_01/2021_P</t>
  </si>
  <si>
    <t>2.030,08</t>
  </si>
  <si>
    <t>102178</t>
  </si>
  <si>
    <t>INSTALAÇÃO DE VIDRO LAMINADO, E = 15 MM (5+5+5), ENCAIXADO EM PERFIL U. AF_01/2021_P</t>
  </si>
  <si>
    <t>2.332,59</t>
  </si>
  <si>
    <t>102179</t>
  </si>
  <si>
    <t>INSTALAÇÃO DE VIDRO TEMPERADO, E = 6 MM, ENCAIXADO EM PERFIL U. AF_01/2021_P</t>
  </si>
  <si>
    <t>345,81</t>
  </si>
  <si>
    <t>102180</t>
  </si>
  <si>
    <t>INSTALAÇÃO DE VIDRO TEMPERADO, E = 8 MM, ENCAIXADO EM PERFIL U. AF_01/2021_P</t>
  </si>
  <si>
    <t>INSTALAÇÃO DE VIDRO TEMPERADO, E = 10 MM, ENCAIXADO EM PERFIL U. AF_01/2021_P</t>
  </si>
  <si>
    <t>465,14</t>
  </si>
  <si>
    <t>102182</t>
  </si>
  <si>
    <t>PORTA PIVOTANTE DE VIDRO TEMPERADO, 90X210 CM, ESPESSURA 10 MM, INCLUSIVE ACESSÓRIOS. AF_01/2021</t>
  </si>
  <si>
    <t>927,18</t>
  </si>
  <si>
    <t>102183</t>
  </si>
  <si>
    <t>PORTA PIVOTANTE DE VIDRO TEMPERADO, 2 FOLHAS DE 90X210 CM, ESPESSURA DE 10MM, INCLUSIVE ACESSÓRIOS. AF_01/2021</t>
  </si>
  <si>
    <t>1.863,17</t>
  </si>
  <si>
    <t>102184</t>
  </si>
  <si>
    <t>PORTA DE ABRIR COM MOLA HIDRÁULICA, EM VIDRO TEMPERADO, 90X210 CM, ESPESSURA 10 MM, INCLUSIVE ACESSÓRIOS. AF_01/2021</t>
  </si>
  <si>
    <t>1.748,56</t>
  </si>
  <si>
    <t>102185</t>
  </si>
  <si>
    <t>PORTA DE ABRIR COM MOLA HIDRÁULICA, EM VIDRO TEMPERADO, 2 FOLHAS DE 90X210 CM, ESPESSURA DD 10MM, INCLUSIVE ACESSÓRIOS. AF_01/2021</t>
  </si>
  <si>
    <t>3.505,70</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</si>
  <si>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</si>
  <si>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</si>
  <si>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</si>
  <si>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</si>
  <si>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</si>
  <si>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</si>
  <si>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798,68</t>
  </si>
  <si>
    <t>420,71</t>
  </si>
  <si>
    <t>603,73</t>
  </si>
  <si>
    <t>483,17</t>
  </si>
  <si>
    <t>667,92</t>
  </si>
  <si>
    <t>94589</t>
  </si>
  <si>
    <t>CONTRAMARCO DE ALUMÍNIO, FIXAÇÃO COM ARGAMASSA - FORNECIMENTO E INSTALAÇÃO. AF_12/2019</t>
  </si>
  <si>
    <t>94590</t>
  </si>
  <si>
    <t>CONTRAMARCO DE ALUMÍNIO, FIXAÇÃO COM PARAFUSO - FORNECIMENTO E INSTALAÇÃO. AF_12/2019</t>
  </si>
  <si>
    <t>16,86</t>
  </si>
  <si>
    <t>893,64</t>
  </si>
  <si>
    <t>101096</t>
  </si>
  <si>
    <t>TUBULÃO A CÉU ABERTO, DIÂMETRO DO FUSTE DE 70CM, ESCAVAÇÃO MANUAL, SEM ALARGAMENTO DE BASE, CONCRETO FEITO EM OBRA E LANÇADO COM JERICA. AF_05/2020</t>
  </si>
  <si>
    <t>1.124,37</t>
  </si>
  <si>
    <t>101097</t>
  </si>
  <si>
    <t>TUBULÃO A CÉU ABERTO, DIÂMETRO DO FUSTE DE 80CM, ESCAVAÇÃO MANUAL, SEM ALARGAMENTO DE BASE, CONCRETO FEITO EM OBRA E LANÇADO COM JERICA. AF_05/2020</t>
  </si>
  <si>
    <t>1.071,18</t>
  </si>
  <si>
    <t>101098</t>
  </si>
  <si>
    <t>TUBULÃO A CÉU ABERTO, DIÂMETRO DO FUSTE DE 100CM, ESCAVAÇÃO MANUAL, SEM ALARGAMENTO DE BASE, CONCRETO FEITO EM OBRA E LANÇADO COM JERICA. AF_05/2020</t>
  </si>
  <si>
    <t>1.008,80</t>
  </si>
  <si>
    <t>101099</t>
  </si>
  <si>
    <t>TUBULÃO A CÉU ABERTO, DIÂMETRO DO FUSTE DE 120CM, ESCAVAÇÃO MANUAL, SEM ALARGAMENTO DE BASE, CONCRETO FEITO EM OBRA E LANÇADO COM JERICA. AF_05/2020</t>
  </si>
  <si>
    <t>923,45</t>
  </si>
  <si>
    <t>101100</t>
  </si>
  <si>
    <t>TUBULÃO A CÉU ABERTO, DIÂMETRO DO FUSTE DE 70CM, ESCAVAÇÃO MECÂNICA, SEM ALARGAMENTO DE BASE, CONCRETO FEITO EM OBRA E LANÇADO COM JERICA. AF_05/2020</t>
  </si>
  <si>
    <t>860,77</t>
  </si>
  <si>
    <t>101101</t>
  </si>
  <si>
    <t>TUBULÃO A CÉU ABERTO, DIÂMETRO DO FUSTE DE 80CM, ESCAVAÇÃO MECÂNICA, SEM ALARGAMENTO DE BASE, CONCRETO FEITO EM OBRA E LANÇADO COM JERICA. AF_05/2020</t>
  </si>
  <si>
    <t>844,40</t>
  </si>
  <si>
    <t>101102</t>
  </si>
  <si>
    <t>TUBULÃO A CÉU ABERTO, DIÂMETRO DO FUSTE DE 100CM, ESCAVAÇÃO MECÂNICA, SEM ALARGAMENTO DE BASE, CONCRETO FEITO EM OBRA E LANÇADO COM JERICA. AF_05/2020</t>
  </si>
  <si>
    <t>832,88</t>
  </si>
  <si>
    <t>101103</t>
  </si>
  <si>
    <t>TUBULÃO A CÉU ABERTO, DIÂMETRO DO FUSTE DE 120CM, ESCAVAÇÃO MECÂNICA, SEM ALARGAMENTO DE BASE, CONCRETO FEITO EM OBRA E LANÇADO COM JERICA. AF_05/2020</t>
  </si>
  <si>
    <t>780,57</t>
  </si>
  <si>
    <t>101104</t>
  </si>
  <si>
    <t>TUBULÃO A CÉU ABERTO, DIÂMETRO DO FUSTE DE 70CM, ESCAVAÇÃO MANUAL, SEM ALARGAMENTO DE BASE, CONCRETO USINADO E LANÇADO COM BOMBA OU DIRETAMENTE DO CAMINHÃO. AF_05/2020</t>
  </si>
  <si>
    <t>1.096,38</t>
  </si>
  <si>
    <t>101105</t>
  </si>
  <si>
    <t>TUBULÃO A CÉU ABERTO, DIÂMETRO DO FUSTE DE 80CM, ESCAVAÇÃO MANUAL, SEM ALARGAMENTO DE BASE, CONCRETO USINADO E LANÇADO COM BOMBA OU DIRETAMENTE DO CAMINHÃO. AF_05/2020</t>
  </si>
  <si>
    <t>1.043,82</t>
  </si>
  <si>
    <t>101106</t>
  </si>
  <si>
    <t>TUBULÃO A CÉU ABERTO, DIÂMETRO DO FUSTE DE 100CM, ESCAVAÇÃO MANUAL, SEM ALARGAMENTO DE BASE, CONCRETO USINADO E LANÇADO COM BOMBA OU DIRETAMENTE DO CAMINHÃO. AF_05/2020</t>
  </si>
  <si>
    <t>982,71</t>
  </si>
  <si>
    <t>101107</t>
  </si>
  <si>
    <t>TUBULÃO A CÉU ABERTO, DIÂMETRO DO FUSTE DE 120CM, ESCAVAÇÃO MANUAL, SEM ALARGAMENTO DE BASE, CONCRETO USINADO E LANÇADO COM BOMBA OU DIRETAMENTE DO CAMINHÃO. AF_05/2020</t>
  </si>
  <si>
    <t>898,58</t>
  </si>
  <si>
    <t>101108</t>
  </si>
  <si>
    <t>TUBULÃO A CÉU ABERTO, DIÂMETRO DO FUSTE DE 70CM, ESCAVAÇÃO MECÂNICA, SEM ALARGAMENTO DE BASE, CONCRETO USINADO E LANÇADO COM BOMBA OU DIRETAMENTE DO CAMINHÃO. AF_05/2020</t>
  </si>
  <si>
    <t>828,75</t>
  </si>
  <si>
    <t>101109</t>
  </si>
  <si>
    <t>TUBULÃO A CÉU ABERTO, DIÂMETRO DO FUSTE DE 80CM, ESCAVAÇÃO MECÂNICA, SEM ALARGAMENTO DE BASE, CONCRETO USINADO E LANÇADO COM BOMBA OU DIRETAMENTE DO CAMINHÃO. AF_05/2020</t>
  </si>
  <si>
    <t>813,22</t>
  </si>
  <si>
    <t>101110</t>
  </si>
  <si>
    <t>TUBULÃO A CÉU ABERTO, DIÂMETRO DO FUSTE DE 100CM, ESCAVAÇÃO MECÂNICA, SEM ALARGAMENTO DE BASE, CONCRETO USINADO E LANÇADO COM BOMBA OU DIRETAMENTE DO CAMINHÃO. AF_05/2020</t>
  </si>
  <si>
    <t>803,44</t>
  </si>
  <si>
    <t>101111</t>
  </si>
  <si>
    <t>TUBULÃO A CÉU ABERTO, DIÂMETRO DO FUSTE DE 120CM, ESCAVAÇÃO MECÂNICA, SEM ALARGAMENTO DE BASE, CONCRETO USINADO E LANÇADO COM BOMBA OU DIRETAMENTE DO CAMINHÃO. AF_05/2020</t>
  </si>
  <si>
    <t>752,81</t>
  </si>
  <si>
    <t>101112</t>
  </si>
  <si>
    <t>ALARGAMENTO DE BASE DE TUBULÃO A CÉU ABERTO, ESCAVAÇÃO MANUAL, CONCRETO FEITO EM OBRA E LANÇADO COM JERICA. AF_05/2020</t>
  </si>
  <si>
    <t>763,01</t>
  </si>
  <si>
    <t>101113</t>
  </si>
  <si>
    <t>ALARGAMENTO DE BASE DE TUBULÃO A CÉU ABERTO, ESCAVAÇÃO MANUAL, CONCRETO USINADO E LANÇADO COM BOMBA OU DIRETAMENTE DO CAMINHÃO. AF_05/2020</t>
  </si>
  <si>
    <t>737,97</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</si>
  <si>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</si>
  <si>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</si>
  <si>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</si>
  <si>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40,39</t>
  </si>
  <si>
    <t>ARRASAMENTO MECANICO DE ESTACA DE CONCRETO ARMADO, DIAMETROS DE 81 CM A 100 CM. AF_05/2021</t>
  </si>
  <si>
    <t>62,67</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</si>
  <si>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</si>
  <si>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</si>
  <si>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</si>
  <si>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</si>
  <si>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</si>
  <si>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124,76</t>
  </si>
  <si>
    <t>ESTACA HÉLICE CONTÍNUA , DIÂMETRO DE 50 CM, INCLUSO CONCRETO FCK=30MPA E ARMADURA MÍNIMA (EXCLUSIVE MOBILIZAÇÃO, DESMOBILIZAÇÃO E BOMBEAMENTO). AF_12/2019</t>
  </si>
  <si>
    <t>231,88</t>
  </si>
  <si>
    <t>ESTACA HÉLICE CONTÍNUA, DIÂMETRO DE 70 CM, INCLUSO CONCRETO FCK=30MPA E ARMADURA MÍNIMA (EXCLUSIVE MOBILIZAÇÃO, DESMOBILIZAÇÃO E BOMBEAMENTO). AF_12/2019</t>
  </si>
  <si>
    <t>383,13</t>
  </si>
  <si>
    <t>ESTACA HÉLICE CONTÍNUA, DIÂMETRO DE 80 CM, INCLUSO CONCRETO FCK=30MPA E ARMADURA MÍNIMA (EXCLUSIVE MOBILIZAÇÃO, DESMOBILIZAÇÃO E BOMBEAMENTO). AF_12/2019.</t>
  </si>
  <si>
    <t>533,88</t>
  </si>
  <si>
    <t>ESTACA HÉLICE CONTÍNUA, DIÂMETRO DE 90 CM, INCLUSO CONCRETO FCK=30MPA E ARMADURA MÍNIMA (EXCLUSIVE MOBILIZAÇÃO, DESMOBILIZAÇÃO E BOMBEAMENTO). AF_12/2019.</t>
  </si>
  <si>
    <t>612,08</t>
  </si>
  <si>
    <t>71,91</t>
  </si>
  <si>
    <t>91,37</t>
  </si>
  <si>
    <t>203,23</t>
  </si>
  <si>
    <t>14,23</t>
  </si>
  <si>
    <t>14,08</t>
  </si>
  <si>
    <t>54,43</t>
  </si>
  <si>
    <t>103,92</t>
  </si>
  <si>
    <t>198,10</t>
  </si>
  <si>
    <t>73,04</t>
  </si>
  <si>
    <t>225,30</t>
  </si>
  <si>
    <t>101173</t>
  </si>
  <si>
    <t>ESTACA BROCA DE CONCRETO, DIÂMETRO DE 20CM, ESCAVAÇÃO MANUAL COM TRADO CONCHA, COM ARMADURA DE ARRANQUE. AF_05/2020</t>
  </si>
  <si>
    <t>54,97</t>
  </si>
  <si>
    <t>101174</t>
  </si>
  <si>
    <t>ESTACA BROCA DE CONCRETO, DIÂMETRO DE 25CM, ESCAVAÇÃO MANUAL COM TRADO CONCHA, COM ARMADURA DE ARRANQUE. AF_05/2020</t>
  </si>
  <si>
    <t>74,04</t>
  </si>
  <si>
    <t>101175</t>
  </si>
  <si>
    <t>ESTACA BROCA DE CONCRETO, DIÂMETRO DE 30CM, ESCAVAÇÃO MANUAL COM TRADO CONCHA, COM ARMADURA DE ARRANQUE. AF_05/2020</t>
  </si>
  <si>
    <t>101176</t>
  </si>
  <si>
    <t>ESTACA BROCA DE CONCRETO, DIÂMETRO DE 30CM, ESCAVAÇÃO MANUAL COM TRADO CONCHA, INTEIRAMENTE ARMADA. AF_05/2020</t>
  </si>
  <si>
    <t>133,90</t>
  </si>
  <si>
    <t>102521</t>
  </si>
  <si>
    <t>ARRASAMENTO MECÂNICO DE ESTACA BARRETE DE CONCRETO ARMADO, SEÇÃO DE 0,40 X 2,50 M. AF_05/2021</t>
  </si>
  <si>
    <t>102522</t>
  </si>
  <si>
    <t>ARRASAMENTO MECÂNICO DE ESTACA BARRETE DE CONCRETO ARMADO, SEÇÃO DE 0,60 X 2,50 M. AF_05/2021</t>
  </si>
  <si>
    <t>139,30</t>
  </si>
  <si>
    <t>102523</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</si>
  <si>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</si>
  <si>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</si>
  <si>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</si>
  <si>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510,52</t>
  </si>
  <si>
    <t>LASTRO DE CONCRETO MAGRO, APLICADO EM PISOS, LAJES SOBRE SOLO OU RADIERS. AF_08/2017</t>
  </si>
  <si>
    <t>491,63</t>
  </si>
  <si>
    <t>164,72</t>
  </si>
  <si>
    <t>LASTRO COM MATERIAL GRANULAR, APLICADO EM PISOS OU LAJES SOBRE SOLO, ESPESSURA DE *5 CM*. AF_08/2017</t>
  </si>
  <si>
    <t>151,79</t>
  </si>
  <si>
    <t>LASTRO COM MATERIAL GRANULAR (PEDRA BRITADA N.2), APLICADO EM PISOS OU LAJES SOBRE SOLO, ESPESSURA DE *10 CM*. AF_08/2017</t>
  </si>
  <si>
    <t>104,43</t>
  </si>
  <si>
    <t>ESCAVAÇÃO MANUAL DE VIGA DE BORDA PARA RADIER. AF_09/2021</t>
  </si>
  <si>
    <t>47,33</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</si>
  <si>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</si>
  <si>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</si>
  <si>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</si>
  <si>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</si>
  <si>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</si>
  <si>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</si>
  <si>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</si>
  <si>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</si>
  <si>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</si>
  <si>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</si>
  <si>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</si>
  <si>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</si>
  <si>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</si>
  <si>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</si>
  <si>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</si>
  <si>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21,11</t>
  </si>
  <si>
    <t>97093</t>
  </si>
  <si>
    <t>ARMAÇÃO PARA EXECUÇÃO DE RADIER, PISO DE CONCRETO OU LAJE SOBRE SOLO, COM USO DE TELA Q-283. AF_09/2021</t>
  </si>
  <si>
    <t>CONCRETAGEM DE RADIER, PISO DE CONCRETO OU LAJE SOBRE SOLO, FCK 30 MPA - LANÇAMENTO, ADENSAMENTO E ACABAMENTO. AF_09/2021</t>
  </si>
  <si>
    <t>489,59</t>
  </si>
  <si>
    <t>ACABAMENTO POLIDO PARA PISO DE CONCRETO ARMADO OU LAJE SOBRE SOLO DE ALTA RESISTÊNCIA. AF_09/2021</t>
  </si>
  <si>
    <t>97101</t>
  </si>
  <si>
    <t>EXECUÇÃO DE RADIER, ESPESSURA DE 10 CM, FCK = 30 MPA, COM USO DE FORMAS EM MADEIRA SERRADA. AF_09/2021</t>
  </si>
  <si>
    <t>173,61</t>
  </si>
  <si>
    <t>97102</t>
  </si>
  <si>
    <t>EXECUÇÃO DE RADIER, ESPESSURA DE 15 CM, FCK = 30 MPA, COM USO DE FORMAS EM MADEIRA SERRADA. AF_09/2021</t>
  </si>
  <si>
    <t>216,87</t>
  </si>
  <si>
    <t>97103</t>
  </si>
  <si>
    <t>EXECUÇÃO DE RADIER, ESPESSURA DE 20 CM, FCK = 30 MPA, COM USO DE FORMAS EM MADEIRA SERRADA. AF_09/2021</t>
  </si>
  <si>
    <t>254,45</t>
  </si>
  <si>
    <t>LASTRO COM MATERIAL GRANULAR (PEDRA BRITADA N.3), APLICADO EM PISOS OU LAJES SOBRE SOLO, ESPESSURA DE *10 CM*. AF_07/2019</t>
  </si>
  <si>
    <t>99,71</t>
  </si>
  <si>
    <t>LASTRO COM MATERIAL GRANULAR (AREIA MÉDIA), APLICADO EM PISOS OU LAJES SOBRE SOLO, ESPESSURA DE *10 CM*. AF_07/2019</t>
  </si>
  <si>
    <t>103,30</t>
  </si>
  <si>
    <t>LASTRO COM MATERIAL GRANULAR (PEDRA BRITADA N.1 E PEDRA BRITADA N.2), APLICADO EM PISOS OU LAJES SOBRE SOLO, ESPESSURA DE *10 CM*. AF_07/2019</t>
  </si>
  <si>
    <t>104,21</t>
  </si>
  <si>
    <t>103072</t>
  </si>
  <si>
    <t>EXECUÇÃO DE RADIER, ESPESSURA DE 25 CM, FCK = 30 MPA, COM USO DE FORMAS EM MADEIRA SERRADA. AF_09/2021</t>
  </si>
  <si>
    <t>302,72</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</si>
  <si>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</si>
  <si>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</si>
  <si>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</si>
  <si>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</si>
  <si>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164,67</t>
  </si>
  <si>
    <t>103075</t>
  </si>
  <si>
    <t>EXECUÇÃO DE PISO DE CONCRETO, COM ACABAMENTO SUPERFICIAL, ESPESSURA DE 15 CM, FCK = 30 MPA, COM USO DE FORMAS EM MADEIRA SERRADA. AF_09/2021</t>
  </si>
  <si>
    <t>191,25</t>
  </si>
  <si>
    <t>103076</t>
  </si>
  <si>
    <t>EXECUÇÃO DE LAJE SOBRE SOLO, ESPESSURA DE 10 CM, FCK = 30 MPA, COM USO DE FORMAS EM MADEIRA SERRADA. AF_09/2021</t>
  </si>
  <si>
    <t>154,27</t>
  </si>
  <si>
    <t>103077</t>
  </si>
  <si>
    <t>EXECUÇÃO DE LAJE SOBRE SOLO, ESPESSURA DE 15 CM, FCK = 30 MPA, COM USO DE FORMAS EM MADEIRA SERRADA. AF_09/2021</t>
  </si>
  <si>
    <t>103078</t>
  </si>
  <si>
    <t>EXECUÇÃO DE LAJE SOBRE SOLO, ESPESSURA DE 20 CM, FCK = 30 MPA, COM USO DE FORMAS EM MADEIRA SERRADA. AF_09/2021</t>
  </si>
  <si>
    <t>235,11</t>
  </si>
  <si>
    <t>103079</t>
  </si>
  <si>
    <t>EXECUÇÃO DE LAJE SOBRE SOLO, ESPESSURA DE 25 CM, FCK = 30 MPA, COM USO DE FORMAS EM MADEIRA SERRADA. AF_09/2021</t>
  </si>
  <si>
    <t>283,38</t>
  </si>
  <si>
    <t>103080</t>
  </si>
  <si>
    <t>EXECUÇÃO DE LAJE SOBRE SOLO, ESPESSURA DE 30 CM, FCK = 30 MPA, COM USO DE FORMAS EM MADEIRA SERRADA. AF_09/2021</t>
  </si>
  <si>
    <t>FABRICAÇÃO DE FÔRMA PARA PILARES E ESTRUTURAS SIMILARES, EM CHAPA DE MADEIRA COMPENSADA RESINADA, E = 17 MM. AF_09/2020</t>
  </si>
  <si>
    <t>153,66</t>
  </si>
  <si>
    <t>FABRICAÇÃO DE FÔRMA PARA PILARES E ESTRUTURAS SIMILARES, EM CHAPA DE MADEIRA COMPENSADA PLASTIFICADA, E = 18 MM. AF_09/2020</t>
  </si>
  <si>
    <t>203,78</t>
  </si>
  <si>
    <t>FABRICAÇÃO DE FÔRMA PARA VIGAS, EM CHAPA DE MADEIRA COMPENSADA RESINADA, E = 17 MM. AF_09/2020</t>
  </si>
  <si>
    <t>113,42</t>
  </si>
  <si>
    <t>FABRICAÇÃO DE FÔRMA PARA VIGAS, EM CHAPA DE MADEIRA COMPENSADA PLASTIFICADA, E = 18 MM. AF_09/2020</t>
  </si>
  <si>
    <t>FABRICAÇÃO DE FÔRMA PARA LAJES, EM CHAPA DE MADEIRA COMPENSADA RESINADA, E = 17 MM. AF_09/2020</t>
  </si>
  <si>
    <t>57,55</t>
  </si>
  <si>
    <t>FABRICAÇÃO DE FÔRMA PARA LAJES, EM CHAPA DE MADEIRA COMPENSADA PLASTIFICADA, E = 18 MM. AF_09/2020</t>
  </si>
  <si>
    <t>96,95</t>
  </si>
  <si>
    <t>FABRICAÇÃO DE FÔRMA PARA PILARES E ESTRUTURAS SIMILARES, EM MADEIRA SERRADA, E=25 MM. AF_09/2020</t>
  </si>
  <si>
    <t>209,97</t>
  </si>
  <si>
    <t>FABRICAÇÃO DE FÔRMA PARA VIGAS, COM MADEIRA SERRADA, E = 25 MM. AF_09/2020</t>
  </si>
  <si>
    <t>159,15</t>
  </si>
  <si>
    <t>FABRICAÇÃO DE FÔRMA PARA LAJES, EM MADEIRA SERRADA, E=25 MM. AF_09/2020</t>
  </si>
  <si>
    <t>104,52</t>
  </si>
  <si>
    <t>FABRICAÇÃO DE ESCORAS DE VIGA DO TIPO GARFO, EM MADEIRA. AF_09/2020</t>
  </si>
  <si>
    <t>34,87</t>
  </si>
  <si>
    <t>FABRICAÇÃO DE ESCORAS DO TIPO PONTALETE, EM MADEIRA, PARA PÉ-DIREITO SIMPLES. AF_09/2020</t>
  </si>
  <si>
    <t>MONTAGEM E DESMONTAGEM DE FÔRMA DE PILARES RETANGULARES E ESTRUTURAS SIMILARES, PÉ-DIREITO SIMPLES, EM MADEIRA SERRADA, 1 UTILIZAÇÃO. AF_09/2020</t>
  </si>
  <si>
    <t>283,97</t>
  </si>
  <si>
    <t>MONTAGEM E DESMONTAGEM DE FÔRMA DE PILARES RETANGULARES E ESTRUTURAS SIMILARES, PÉ-DIREITO SIMPLES, EM MADEIRA SERRADA, 2 UTILIZAÇÕES. AF_09/2020</t>
  </si>
  <si>
    <t>173,00</t>
  </si>
  <si>
    <t>MONTAGEM E DESMONTAGEM DE FÔRMA DE PILARES RETANGULARES E ESTRUTURAS SIMILARES, PÉ-DIREITO SIMPLES, EM MADEIRA SERRADA, 4 UTILIZAÇÕES. AF_09/2020</t>
  </si>
  <si>
    <t>105,42</t>
  </si>
  <si>
    <t>MONTAGEM E DESMONTAGEM DE FÔRMA DE PILARES RETANGULARES E ESTRUTURAS SIMILARES, PÉ-DIREITO SIMPLES, EM CHAPA DE MADEIRA COMPENSADA RESINADA, 2 UTILIZAÇÕES. AF_09/2020</t>
  </si>
  <si>
    <t>121,25</t>
  </si>
  <si>
    <t>MONTAGEM E DESMONTAGEM DE FÔRMA DE PILARES RETANGULARES E ESTRUTURAS SIMILARES, PÉ-DIREITO DUPLO, EM CHAPA DE MADEIRA COMPENSADA RESINADA, 2 UTILIZAÇÕES. AF_09/2020</t>
  </si>
  <si>
    <t>137,83</t>
  </si>
  <si>
    <t>MONTAGEM E DESMONTAGEM DE FÔRMA DE PILARES RETANGULARES E ESTRUTURAS SIMILARES, PÉ-DIREITO SIMPLES, EM CHAPA DE MADEIRA COMPENSADA RESINADA, 4 UTILIZAÇÕES. AF_09/2020</t>
  </si>
  <si>
    <t>75,09</t>
  </si>
  <si>
    <t>MONTAGEM E DESMONTAGEM DE FÔRMA DE PILARES RETANGULARES E ESTRUTURAS SIMILARES, PÉ-DIREITO DUPLO, EM CHAPA DE MADEIRA COMPENSADA RESINADA, 4 UTILIZAÇÕES. AF_09/2020</t>
  </si>
  <si>
    <t>87,81</t>
  </si>
  <si>
    <t>MONTAGEM E DESMONTAGEM DE FÔRMA DE PILARES RETANGULARES E ESTRUTURAS SIMILARES, PÉ-DIREITO SIMPLES, EM CHAPA DE MADEIRA COMPENSADA RESINADA, 6 UTILIZAÇÕES. AF_09/2020</t>
  </si>
  <si>
    <t>60,97</t>
  </si>
  <si>
    <t>MONTAGEM E DESMONTAGEM DE FÔRMA DE PILARES RETANGULARES E ESTRUTURAS SIMILARES, PÉ-DIREITO DUPLO, EM CHAPA DE MADEIRA COMPENSADA RESINADA, 6 UTILIZAÇÕES. AF_09/2020</t>
  </si>
  <si>
    <t>72,02</t>
  </si>
  <si>
    <t>MONTAGEM E DESMONTAGEM DE FÔRMA DE PILARES RETANGULARES E ESTRUTURAS SIMILARES, PÉ-DIREITO SIMPLES, EM CHAPA DE MADEIRA COMPENSADA RESINADA, 8 UTILIZAÇÕES. AF_09/2020</t>
  </si>
  <si>
    <t>53,81</t>
  </si>
  <si>
    <t>MONTAGEM E DESMONTAGEM DE FÔRMA DE PILARES RETANGULARES E ESTRUTURAS SIMILARES, PÉ-DIREITO DUPLO, EM CHAPA DE MADEIRA COMPENSADA RESINADA, 8 UTILIZAÇÕES. AF_09/2020</t>
  </si>
  <si>
    <t>64,06</t>
  </si>
  <si>
    <t>MONTAGEM E DESMONTAGEM DE FÔRMA DE PILARES RETANGULARES E ESTRUTURAS SIMILARES, PÉ-DIREITO SIMPLES, EM CHAPA DE MADEIRA COMPENSADA PLASTIFICADA, 10 UTILIZAÇÕES. AF_09/2020</t>
  </si>
  <si>
    <t>51,36</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</si>
  <si>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</si>
  <si>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</si>
  <si>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48,60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</si>
  <si>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</si>
  <si>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</si>
  <si>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</si>
  <si>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</si>
  <si>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</si>
  <si>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</si>
  <si>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260,40</t>
  </si>
  <si>
    <t>MONTAGEM E DESMONTAGEM DE FÔRMA DE VIGA, ESCORAMENTO COM PONTALETE DE MADEIRA, PÉ-DIREITO SIMPLES, EM MADEIRA SERRADA, 2 UTILIZAÇÕES. AF_09/2020</t>
  </si>
  <si>
    <t>178,54</t>
  </si>
  <si>
    <t>MONTAGEM E DESMONTAGEM DE FÔRMA DE VIGA, ESCORAMENTO COM PONTALETE DE MADEIRA, PÉ-DIREITO SIMPLES, EM MADEIRA SERRADA, 4 UTILIZAÇÕES. AF_09/2020</t>
  </si>
  <si>
    <t>138,44</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</si>
  <si>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</si>
  <si>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</si>
  <si>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300,50</t>
  </si>
  <si>
    <t>MONTAGEM E DESMONTAGEM DE FÔRMA DE VIGA, ESCORAMENTO COM GARFO DE MADEIRA, PÉ-DIREITO SIMPLES, EM CHAPA DE MADEIRA RESINADA, 2 UTILIZAÇÕES. AF_09/2020</t>
  </si>
  <si>
    <t>169,60</t>
  </si>
  <si>
    <t>MONTAGEM E DESMONTAGEM DE FÔRMA DE VIGA, ESCORAMENTO METÁLICO, PÉ-DIREITO SIMPLES, EM CHAPA DE MADEIRA RESINADA, 2 UTILIZAÇÕES. AF_09/2020</t>
  </si>
  <si>
    <t>143,56</t>
  </si>
  <si>
    <t>MONTAGEM E DESMONTAGEM DE FÔRMA DE VIGA, ESCORAMENTO COM GARFO DE MADEIRA, PÉ-DIREITO DUPLO, EM CHAPA DE MADEIRA RESINADA, 4 UTILIZAÇÕES. AF_09/2020</t>
  </si>
  <si>
    <t>212,96</t>
  </si>
  <si>
    <t>MONTAGEM E DESMONTAGEM DE FÔRMA DE VIGA, ESCORAMENTO METÁLICO, PÉ-DIREITO DUPLO, EM CHAPA DE MADEIRA RESINADA, 4 UTILIZAÇÕES. AF_09/2020</t>
  </si>
  <si>
    <t>272,97</t>
  </si>
  <si>
    <t>MONTAGEM E DESMONTAGEM DE FÔRMA DE VIGA, ESCORAMENTO COM GARFO DE MADEIRA, PÉ-DIREITO SIMPLES, EM CHAPA DE MADEIRA RESINADA, 4 UTILIZAÇÕES. AF_09/2020</t>
  </si>
  <si>
    <t>138,46</t>
  </si>
  <si>
    <t>MONTAGEM E DESMONTAGEM DE FÔRMA DE VIGA, ESCORAMENTO METÁLICO, PÉ-DIREITO SIMPLES, EM CHAPA DE MADEIRA RESINADA, 4 UTILIZAÇÕES. AF_09/2020</t>
  </si>
  <si>
    <t>115,48</t>
  </si>
  <si>
    <t>MONTAGEM E DESMONTAGEM DE FÔRMA DE VIGA, ESCORAMENTO COM GARFO DE MADEIRA, PÉ-DIREITO DUPLO, EM CHAPA DE MADEIRA RESINADA, 6 UTILIZAÇÕES. AF_09/2020</t>
  </si>
  <si>
    <t>184,61</t>
  </si>
  <si>
    <t>255,93</t>
  </si>
  <si>
    <t>MONTAGEM E DESMONTAGEM DE FÔRMA DE VIGA, ESCORAMENTO COM GARFO DE MADEIRA, PÉ-DIREITO SIMPLES, EM CHAPA DE MADEIRA RESINADA, 6 UTILIZAÇÕES. AF_09/2020</t>
  </si>
  <si>
    <t>117,20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</si>
  <si>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</si>
  <si>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</si>
  <si>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170,46</t>
  </si>
  <si>
    <t>MONTAGEM E DESMONTAGEM DE FÔRMA DE VIGA, ESCORAMENTO METÁLICO, PÉ-DIREITO DUPLO, EM CHAPA DE MADEIRA RESINADA, 8 UTILIZAÇÕES. AF_09/2020</t>
  </si>
  <si>
    <t>245,53</t>
  </si>
  <si>
    <t>MONTAGEM E DESMONTAGEM DE FÔRMA DE VIGA, ESCORAMENTO COM GARFO DE MADEIRA, PÉ-DIREITO SIMPLES, EM CHAPA DE MADEIRA RESINADA, 8 UTILIZAÇÕES. AF_09/2020</t>
  </si>
  <si>
    <t>106,21</t>
  </si>
  <si>
    <t>MONTAGEM E DESMONTAGEM DE FÔRMA DE VIGA, ESCORAMENTO METÁLICO, PÉ-DIREITO SIMPLES, EM CHAPA DE MADEIRA RESINADA, 8 UTILIZAÇÕES. AF_09/2020</t>
  </si>
  <si>
    <t>88,17</t>
  </si>
  <si>
    <t>MONTAGEM E DESMONTAGEM DE FÔRMA DE VIGA, ESCORAMENTO COM GARFO DE MADEIRA, PÉ-DIREITO DUPLO, EM CHAPA DE MADEIRA PLASTIFICADA, 10 UTILIZAÇÕES. AF_09/2020</t>
  </si>
  <si>
    <t>136,21</t>
  </si>
  <si>
    <t>MONTAGEM E DESMONTAGEM DE FÔRMA DE VIGA, ESCORAMENTO METÁLICO, PÉ-DIREITO DUPLO, EM CHAPA DE MADEIRA PLASTIFICADA, 10 UTILIZAÇÕES. AF_09/2020</t>
  </si>
  <si>
    <t>241,34</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</si>
  <si>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</si>
  <si>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</si>
  <si>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84,11</t>
  </si>
  <si>
    <t>MONTAGEM E DESMONTAGEM DE FÔRMA DE VIGA, ESCORAMENTO COM GARFO DE MADEIRA, PÉ-DIREITO DUPLO, EM CHAPA DE MADEIRA PLASTIFICADA, 12 UTILIZAÇÕES. AF_09/2020</t>
  </si>
  <si>
    <t>123,99</t>
  </si>
  <si>
    <t>MONTAGEM E DESMONTAGEM DE FÔRMA DE VIGA, ESCORAMENTO METÁLICO, PÉ-DIREITO DUPLO, EM CHAPA DE MADEIRA PLASTIFICADA, 12 UTILIZAÇÕES. AF_09/2020</t>
  </si>
  <si>
    <t>235,71</t>
  </si>
  <si>
    <t>MONTAGEM E DESMONTAGEM DE FÔRMA DE VIGA, ESCORAMENTO COM GARFO DE MADEIRA, PÉ-DIREITO SIMPLES, EM CHAPA DE MADEIRA PLASTIFICADA, 12 UTILIZAÇÕES. AF_09/2020</t>
  </si>
  <si>
    <t>80,42</t>
  </si>
  <si>
    <t>MONTAGEM E DESMONTAGEM DE FÔRMA DE VIGA, ESCORAMENTO METÁLICO, PÉ-DIREITO SIMPLES, EM CHAPA DE MADEIRA PLASTIFICADA, 12 UTILIZAÇÕES. AF_09/2020</t>
  </si>
  <si>
    <t>79,05</t>
  </si>
  <si>
    <t>MONTAGEM E DESMONTAGEM DE FÔRMA DE VIGA, ESCORAMENTO COM GARFO DE MADEIRA, PÉ-DIREITO DUPLO, EM CHAPA DE MADEIRA PLASTIFICADA, 14 UTILIZAÇÕES. AF_09/2020</t>
  </si>
  <si>
    <t>114,19</t>
  </si>
  <si>
    <t>MONTAGEM E DESMONTAGEM DE FÔRMA DE VIGA, ESCORAMENTO METÁLICO, PÉ-DIREITO DUPLO, EM CHAPA DE MADEIRA PLASTIFICADA, 14 UTILIZAÇÕES. AF_09/2020</t>
  </si>
  <si>
    <t>230,95</t>
  </si>
  <si>
    <t>MONTAGEM E DESMONTAGEM DE FÔRMA DE VIGA, ESCORAMENTO COM GARFO DE MADEIRA, PÉ-DIREITO SIMPLES, EM CHAPA DE MADEIRA PLASTIFICADA, 14 UTILIZAÇÕES. AF_09/2020</t>
  </si>
  <si>
    <t>74,15</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</si>
  <si>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</si>
  <si>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</si>
  <si>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92,98</t>
  </si>
  <si>
    <t>MONTAGEM E DESMONTAGEM DE FÔRMA DE VIGA, ESCORAMENTO METÁLICO, PÉ-DIREITO DUPLO, EM CHAPA DE MADEIRA PLASTIFICADA, 18 UTILIZAÇÕES. AF_09/2020</t>
  </si>
  <si>
    <t>221,34</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</si>
  <si>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</si>
  <si>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</si>
  <si>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66,19</t>
  </si>
  <si>
    <t>MONTAGEM E DESMONTAGEM DE FÔRMA DE LAJE MACIÇA, PÉ-DIREITO SIMPLES, EM MADEIRA SERRADA, 1 UTILIZAÇÃO. AF_09/2020</t>
  </si>
  <si>
    <t>288,75</t>
  </si>
  <si>
    <t>MONTAGEM E DESMONTAGEM DE FÔRMA DE LAJE MACIÇA, PÉ-DIREITO SIMPLES, EM MADEIRA SERRADA, 2 UTILIZAÇÕES. AF_09/2020</t>
  </si>
  <si>
    <t>200,46</t>
  </si>
  <si>
    <t>MONTAGEM E DESMONTAGEM DE FÔRMA DE LAJE MACIÇA, PÉ-DIREITO SIMPLES, EM MADEIRA SERRADA, 4 UTILIZAÇÕES. AF_09/2020</t>
  </si>
  <si>
    <t>136,44</t>
  </si>
  <si>
    <t>MONTAGEM E DESMONTAGEM DE FÔRMA DE LAJE NERVURADA COM CUBETA E ASSOALHO, PÉ-DIREITO DUPLO, EM CHAPA DE MADEIRA COMPENSADA RESINADA, 8 UTILIZAÇÕES. AF_09/2020</t>
  </si>
  <si>
    <t>89,37</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</si>
  <si>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</si>
  <si>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</si>
  <si>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85,94</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</si>
  <si>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</si>
  <si>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</si>
  <si>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83,62</t>
  </si>
  <si>
    <t>MONTAGEM E DESMONTAGEM DE FÔRMA DE LAJE NERVURADA COM CUBETA E ASSOALHO, PÉ-DIREITO SIMPLES, EM CHAPA DE MADEIRA COMPENSADA RESINADA, 12 UTILIZAÇÕES. AF_09/2020</t>
  </si>
  <si>
    <t>45,15</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</si>
  <si>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</si>
  <si>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</si>
  <si>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</si>
  <si>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</si>
  <si>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42,05</t>
  </si>
  <si>
    <t>MONTAGEM E DESMONTAGEM DE FÔRMA DE LAJE MACIÇA, PÉ-DIREITO DUPLO, EM CHAPA DE MADEIRA COMPENSADA RESINADA, 2 UTILIZAÇÕES. AF_09/2020</t>
  </si>
  <si>
    <t>98,07</t>
  </si>
  <si>
    <t>MONTAGEM E DESMONTAGEM DE FÔRMA DE LAJE MACIÇA, PÉ-DIREITO SIMPLES, EM CHAPA DE MADEIRA COMPENSADA RESINADA, 2 UTILIZAÇÕES. AF_09/2020</t>
  </si>
  <si>
    <t>55,40</t>
  </si>
  <si>
    <t>MONTAGEM E DESMONTAGEM DE FÔRMA DE LAJE MACIÇA, PÉ-DIREITO DUPLO, EM CHAPA DE MADEIRA COMPENSADA RESINADA, 4 UTILIZAÇÕES. AF_09/2020</t>
  </si>
  <si>
    <t>78,25</t>
  </si>
  <si>
    <t>MONTAGEM E DESMONTAGEM DE FÔRMA DE LAJE MACIÇA, PÉ-DIREITO SIMPLES, EM CHAPA DE MADEIRA COMPENSADA RESINADA, 4 UTILIZAÇÕES. AF_09/2020</t>
  </si>
  <si>
    <t>38,20</t>
  </si>
  <si>
    <t>MONTAGEM E DESMONTAGEM DE FÔRMA DE LAJE MACIÇA, PÉ-DIREITO DUPLO, EM CHAPA DE MADEIRA COMPENSADA RESINADA, 6 UTILIZAÇÕES. AF_09/2020</t>
  </si>
  <si>
    <t>69,98</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</si>
  <si>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</si>
  <si>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</si>
  <si>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</si>
  <si>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27,43</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</si>
  <si>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</si>
  <si>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</si>
  <si>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28,88</t>
  </si>
  <si>
    <t>MONTAGEM E DESMONTAGEM DE FÔRMA DE LAJE MACIÇA, PÉ-DIREITO DUPLO, EM CHAPA DE MADEIRA COMPENSADA PLASTIFICADA, 12 UTILIZAÇÕES. AF_09/2020</t>
  </si>
  <si>
    <t>64,95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</si>
  <si>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</si>
  <si>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</si>
  <si>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63,48</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</si>
  <si>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</si>
  <si>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</si>
  <si>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</si>
  <si>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175,57</t>
  </si>
  <si>
    <t>165,59</t>
  </si>
  <si>
    <t>192,42</t>
  </si>
  <si>
    <t>299,56</t>
  </si>
  <si>
    <t>169,92</t>
  </si>
  <si>
    <t>113,62</t>
  </si>
  <si>
    <t>184,27</t>
  </si>
  <si>
    <t>124,23</t>
  </si>
  <si>
    <t>66,27</t>
  </si>
  <si>
    <t>168,63</t>
  </si>
  <si>
    <t>228,60</t>
  </si>
  <si>
    <t>107,24</t>
  </si>
  <si>
    <t>112,80</t>
  </si>
  <si>
    <t>76,70</t>
  </si>
  <si>
    <t>180,34</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</si>
  <si>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</si>
  <si>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</si>
  <si>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</si>
  <si>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</si>
  <si>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</si>
  <si>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</si>
  <si>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</si>
  <si>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</si>
  <si>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187,04</t>
  </si>
  <si>
    <t>101971</t>
  </si>
  <si>
    <t>FABRICAÇÃO DE FÔRMA PARA ESCADAS, COM 2 LANCES EM "U" E LAJE PLANA, EM CHAPA DE MADEIRA COMPENSADA RESINADA, E= 17 MM. AF_11/2020</t>
  </si>
  <si>
    <t>142,09</t>
  </si>
  <si>
    <t>101973</t>
  </si>
  <si>
    <t>FABRICAÇÃO DE FÔRMA PARA ESCADAS, COM 2 LANCES EM "U" E LAJE PLANA, EM MADEIRA SERRADA, E=25 MM. AF_11/2020</t>
  </si>
  <si>
    <t>195,39</t>
  </si>
  <si>
    <t>101974</t>
  </si>
  <si>
    <t>MONTAGEM E DESMONTAGEM DE FÔRMA PARA ESCADAS, COM 2 LANCES EM "U" E LAJE PLANA, EM MADEIRA SERRADA, 1 UTILIZAÇÃO. AF_11/2020</t>
  </si>
  <si>
    <t>411,25</t>
  </si>
  <si>
    <t>101975</t>
  </si>
  <si>
    <t>MONTAGEM E DESMONTAGEM DE FÔRMA PARA ESCADAS, COM 2 LANCES EM "U"  E LAJE PLANA, EM MADEIRA SERRADA, 2 UTILIZAÇÕES. AF_11/2020</t>
  </si>
  <si>
    <t>352,79</t>
  </si>
  <si>
    <t>101977</t>
  </si>
  <si>
    <t>MONTAGEM E DESMONTAGEM DE FÔRMA PARA ESCADAS, COM 2 LANCES EM "U" E LAJE PLANA, EM CHAPA DE MADEIRA COMPENSADA RESINADA, 2 UTILIZAÇÕES. AF_11/2020</t>
  </si>
  <si>
    <t>245,73</t>
  </si>
  <si>
    <t>101980</t>
  </si>
  <si>
    <t>MONTAGEM E DESMONTAGEM DE FÔRMA PARA ESCADAS, COM 2 LANCES EM "U" E LAJE PLANA, EM CHAPA DE MADEIRA COMPENSADA RESINADA, 4 UTILIZAÇÕES. AF_11/2020</t>
  </si>
  <si>
    <t>225,69</t>
  </si>
  <si>
    <t>101981</t>
  </si>
  <si>
    <t>MONTAGEM E DESMONTAGEM DE FÔRMA PARA ESCADAS, COM 2 LANCES EM "U" E LAJE PLANA, EM CHAPA DE MADEIRA COMPENSADA PLASTIFICADA, 6 UTILIZAÇÕES. AF_11/2020</t>
  </si>
  <si>
    <t>194,61</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</si>
  <si>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</si>
  <si>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</si>
  <si>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</si>
  <si>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</si>
  <si>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154,61</t>
  </si>
  <si>
    <t>101985</t>
  </si>
  <si>
    <t>FABRICAÇÃO DE FÔRMA PARA ESCADAS, COM 2 LANCES EM "U" E LAJE CASCATA, EM CHAPA DE MADEIRA COMPENSADA PLASTIFICADA, E=18 MM. AF_11/2020</t>
  </si>
  <si>
    <t>198,16</t>
  </si>
  <si>
    <t>101986</t>
  </si>
  <si>
    <t>FABRICAÇÃO DE FÔRMA PARA ESCADAS, COM 2 LANCES EM "U" E LAJE CASCATA, EM CHAPA DE MADEIRA COMPENSADA RESINADA, E= 17 MM. AF_11/2020</t>
  </si>
  <si>
    <t>141,01</t>
  </si>
  <si>
    <t>101987</t>
  </si>
  <si>
    <t>FABRICAÇÃO DE FÔRMA PARA ESCADAS, COM 2 LANCES EM "U" E LAJE CASCATA, EM MADEIRA SERRADA, E=25 MM. AF_11/2020</t>
  </si>
  <si>
    <t>230,72</t>
  </si>
  <si>
    <t>101988</t>
  </si>
  <si>
    <t>FABRICAÇÃO DE FÔRMA PARA ESCADAS, COM 2 LANCES EM "L" E LAJE PLANA, EM CHAPA DE MADEIRA COMPENSADA PLASTIFICADA, E=18 MM. AF_11/2020</t>
  </si>
  <si>
    <t>192,71</t>
  </si>
  <si>
    <t>101989</t>
  </si>
  <si>
    <t>FABRICAÇÃO DE FÔRMA PARA ESCADAS, COM 2 LANCES EM "L" E LAJE PLANA, EM CHAPA DE MADEIRA COMPENSADA RESINADA, E= 17 MM. AF_11/2020</t>
  </si>
  <si>
    <t>148,33</t>
  </si>
  <si>
    <t>101990</t>
  </si>
  <si>
    <t>FABRICAÇÃO DE FÔRMA PARA ESCADAS, COM 2 LANCES EM "L" E LAJE PLANA, EM MADEIRA SERRADA, E=25 MM. AF_11/2020</t>
  </si>
  <si>
    <t>210,21</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</si>
  <si>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</si>
  <si>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</si>
  <si>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</si>
  <si>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</si>
  <si>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142,08</t>
  </si>
  <si>
    <t>101993</t>
  </si>
  <si>
    <t>FABRICAÇÃO DE FÔRMA PARA ESCADAS, COM 2 LANCES EM "L" E LAJE CASCATA, EM MADEIRA SERRADA, E=25 MM. AF_11/2020</t>
  </si>
  <si>
    <t>271,44</t>
  </si>
  <si>
    <t>101994</t>
  </si>
  <si>
    <t>FABRICAÇÃO DE FÔRMA PARA ESCADAS, COM 1 LANCE E LAJE PLANA, EM CHAPA DE MADEIRA COMPENSADA PLASTIFICADA, E=18 MM. AF_11/2020</t>
  </si>
  <si>
    <t>206,21</t>
  </si>
  <si>
    <t>101995</t>
  </si>
  <si>
    <t>FABRICAÇÃO DE FÔRMA PARA ESCADAS, COM 1 LANCE E LAJE PLANA, EM CHAPA DE MADEIRA COMPENSADA RESINADA, E= 17 MM. AF_11/2020</t>
  </si>
  <si>
    <t>156,38</t>
  </si>
  <si>
    <t>101996</t>
  </si>
  <si>
    <t>FABRICAÇÃO DE FÔRMA PARA ESCADAS, COM 1 LANCE E LAJE PLANA, EM MADEIRA SERRADA, E=25 MM. AF_11/2020</t>
  </si>
  <si>
    <t>226,47</t>
  </si>
  <si>
    <t>101997</t>
  </si>
  <si>
    <t>FABRICAÇÃO DE FÔRMA PARA ESCADAS, COM 1 LANCE E LAJE CASCATA, EM CHAPA DE MADEIRA COMPENSADA PLASTIFICADA, E=18 MM. AF_11/2020</t>
  </si>
  <si>
    <t>196,97</t>
  </si>
  <si>
    <t>101998</t>
  </si>
  <si>
    <t>FABRICAÇÃO DE FÔRMA PARA ESCADAS, COM 1 LANCE E LAJE CASCATA, EM CHAPA DE MADEIRA COMPENSADA RESINADA, E= 17 MM. AF_11/2020</t>
  </si>
  <si>
    <t>141,10</t>
  </si>
  <si>
    <t>101999</t>
  </si>
  <si>
    <t>FABRICAÇÃO DE FÔRMA PARA ESCADAS, COM 1 LANCE E LAJE CASCATA, EM MADEIRA SERRADA, E=25 MM. AF_11/2020</t>
  </si>
  <si>
    <t>291,17</t>
  </si>
  <si>
    <t>102000</t>
  </si>
  <si>
    <t>MONTAGEM E DESMONTAGEM DE FÔRMA PARA ESCADAS, COM 2 LANCES EM "U" E LAJE CASCATA, EM MADEIRA SERRADA, 1 UTILIZAÇÃO. AF_11/2020</t>
  </si>
  <si>
    <t>422,83</t>
  </si>
  <si>
    <t>102001</t>
  </si>
  <si>
    <t>MONTAGEM E DESMONTAGEM DE FÔRMA PARA ESCADAS, COM 2 LANCES EM "U" E LAJE CASCATA, EM MADEIRA SERRADA, 2 UTILIZAÇÕES. AF_11/2020</t>
  </si>
  <si>
    <t>367,72</t>
  </si>
  <si>
    <t>102002</t>
  </si>
  <si>
    <t>MONTAGEM E DESMONTAGEM DE FÔRMA PARA ESCADAS, COM 2 LANCES EM "U" E LAJE CASCATA, EM CHAPA DE MADEIRA COMPENSADA RESINADA, 2 UTILIZAÇÕES. AF_11/2020</t>
  </si>
  <si>
    <t>243,88</t>
  </si>
  <si>
    <t>102003</t>
  </si>
  <si>
    <t>MONTAGEM E DESMONTAGEM DE FÔRMA PARA ESCADAS, COM 2 LANCES EM "U" E LAJE CASCATA, EM CHAPA DE MADEIRA COMPENSADA RESINADA, 4 UTILIZAÇÕES. AF_11/2020</t>
  </si>
  <si>
    <t>224,93</t>
  </si>
  <si>
    <t>102004</t>
  </si>
  <si>
    <t>MONTAGEM E DESMONTAGEM DE FÔRMA PARA ESCADAS, COM 2 LANCES EM "U" E LAJE CASCATA, EM CHAPA DE MADEIRA COMPENSADA PLASTIFICADA, 6 UTILIZAÇÕES. AF_11/2020</t>
  </si>
  <si>
    <t>199,38</t>
  </si>
  <si>
    <t>102005</t>
  </si>
  <si>
    <t>MONTAGEM E DESMONTAGEM DE FÔRMA PARA ESCADAS, COM 2 LANCES EM "U" E LAJE CASCATA, EM CHAPA DE MADEIRA COMPENSADA PLASTIFICADA, 8 UTILIZAÇÕES. AF_11/2020</t>
  </si>
  <si>
    <t>173,63</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</si>
  <si>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</si>
  <si>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</si>
  <si>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</si>
  <si>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</si>
  <si>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407,75</t>
  </si>
  <si>
    <t>102008</t>
  </si>
  <si>
    <t>MONTAGEM E DESMONTAGEM DE FÔRMA PARA ESCADAS, COM 2 LANCES EM "L" E LAJE PLANA, EM MADEIRA SERRADA, 2 UTILIZAÇÕES. AF_11/2020</t>
  </si>
  <si>
    <t>343,24</t>
  </si>
  <si>
    <t>102009</t>
  </si>
  <si>
    <t>MONTAGEM E DESMONTAGEM DE FÔRMA PARA ESCADAS, COM 2 LANCES EM "L" E LAJE PLANA, EM CHAPA DE MADEIRA COMPENSADA RESINADA, 2 UTILIZAÇÕES. AF_11/2020</t>
  </si>
  <si>
    <t>247,53</t>
  </si>
  <si>
    <t>102010</t>
  </si>
  <si>
    <t>MONTAGEM E DESMONTAGEM DE FÔRMA PARA ESCADAS, COM 2 LANCES EM "L" E LAJE PLANA, EM CHAPA DE MADEIRA COMPENSADA RESINADA, 4 UTILIZAÇÕES. AF_11/2020</t>
  </si>
  <si>
    <t>225,41</t>
  </si>
  <si>
    <t>102011</t>
  </si>
  <si>
    <t>MONTAGEM E DESMONTAGEM DE FÔRMA PARA ESCADAS, COM 2 LANCES EM "L" E LAJE PLANA, EM CHAPA DE MADEIRA COMPENSADA PLASTIFICADA, 6 UTILIZAÇÕES. AF_11/2020</t>
  </si>
  <si>
    <t>192,49</t>
  </si>
  <si>
    <t>102012</t>
  </si>
  <si>
    <t>MONTAGEM E DESMONTAGEM DE FÔRMA PARA ESCADAS, COM 2 LANCES EM "L" E LAJE PLANA, EM CHAPA DE MADEIRA COMPENSADA PLASTIFICADA, 8 UTILIZAÇÕES. AF_11/2020</t>
  </si>
  <si>
    <t>167,34</t>
  </si>
  <si>
    <t>102013</t>
  </si>
  <si>
    <t>MONTAGEM E DESMONTAGEM DE FÔRMA PARA ESCADAS, COM 2 LANCES EM "L" E LAJE PLANA, EM CHAPA DE MADEIRA COMPENSADA PLASTIFICADA, 10 UTILIZAÇÕES. AF_11/2020</t>
  </si>
  <si>
    <t>153,40</t>
  </si>
  <si>
    <t>102014</t>
  </si>
  <si>
    <t>MONTAGEM E DESMONTAGEM DE FÔRMA PARA ESCADAS, COM 2 LANCES EM "L" E LAJE CASCATA, EM MADEIRA SERRADA, 1 UTILIZAÇÃO. AF_11/2020</t>
  </si>
  <si>
    <t>463,69</t>
  </si>
  <si>
    <t>102015</t>
  </si>
  <si>
    <t>MONTAGEM E DESMONTAGEM DE FÔRMA PARA ESCADAS, COM 2 LANCES EM "L" E LAJE CASCATA, EM MADEIRA SERRADA, 2 UTILIZAÇÕES. AF_11/2020</t>
  </si>
  <si>
    <t>391,00</t>
  </si>
  <si>
    <t>102016</t>
  </si>
  <si>
    <t>MONTAGEM E DESMONTAGEM DE FÔRMA PARA ESCADAS, COM 2 LANCES EM "L" E LAJE CASCATA, EM CHAPA DE MADEIRA COMPENSADA RESINADA, 2 UTILIZAÇÕES. AF_11/2020</t>
  </si>
  <si>
    <t>241,67</t>
  </si>
  <si>
    <t>102017</t>
  </si>
  <si>
    <t>MONTAGEM E DESMONTAGEM DE FÔRMA PARA ESCADAS, COM 2 LANCES EM "L" E LAJE CASCATA, EM CHAPA DE MADEIRA COMPENSADA RESINADA, 4 UTILIZAÇÕES. AF_11/2020</t>
  </si>
  <si>
    <t>221,01</t>
  </si>
  <si>
    <t>102036</t>
  </si>
  <si>
    <t>MONTAGEM E DESMONTAGEM DE FÔRMA PARA ESCADAS, COM 2 LANCES EM "L" E LAJE CASCATA, EM CHAPA DE MADEIRA COMPENSADA PLASTIFICADA, 6 UTILIZAÇÕES. AF_11/2020</t>
  </si>
  <si>
    <t>193,93</t>
  </si>
  <si>
    <t>102037</t>
  </si>
  <si>
    <t>MONTAGEM E DESMONTAGEM DE FÔRMA PARA ESCADAS, COM 2 LANCES EM "L" E LAJE CASCATA, EM CHAPA DE MADEIRA COMPENSADA PLASTIFICADA, 8 UTILIZAÇÕES. AF_11/2020</t>
  </si>
  <si>
    <t>168,34</t>
  </si>
  <si>
    <t>102038</t>
  </si>
  <si>
    <t>MONTAGEM E DESMONTAGEM DE FÔRMA PARA ESCADAS, COM 2 LANCES EM "L" E LAJE CASCATA, EM CHAPA DE MADEIRA COMPENSADA PLASTIFICADA, 10 UTILIZAÇÕES. AF_11/2020</t>
  </si>
  <si>
    <t>154,16</t>
  </si>
  <si>
    <t>102039</t>
  </si>
  <si>
    <t>MONTAGEM E DESMONTAGEM DE FÔRMA PARA ESCADAS, COM 1 LANCE E LAJE PLANA, EM MADEIRA SERRADA, 1 UTILIZAÇÃO. AF_11/2020</t>
  </si>
  <si>
    <t>427,47</t>
  </si>
  <si>
    <t>102040</t>
  </si>
  <si>
    <t>MONTAGEM E DESMONTAGEM DE FÔRMA PARA ESCADAS, COM 1 LANCE E LAJE PLANA, EM MADEIRA SERRADA, 2 UTILIZAÇÕES. AF_11/2020</t>
  </si>
  <si>
    <t>358,57</t>
  </si>
  <si>
    <t>102041</t>
  </si>
  <si>
    <t>MONTAGEM E DESMONTAGEM DE FÔRMA PARA ESCADAS, COM 1 LANCE E LAJE PLANA, EM CHAPA DE MADEIRA COMPENSADA RESINADA, 2 UTILIZAÇÕES. AF_11/2020</t>
  </si>
  <si>
    <t>250,68</t>
  </si>
  <si>
    <t>102042</t>
  </si>
  <si>
    <t>MONTAGEM E DESMONTAGEM DE FÔRMA PARA ESCADAS, COM 1 LANCE E LAJE PLANA, EM CHAPA DE MADEIRA COMPENSADA RESINADA, 4 UTILIZAÇÕES. AF_11/2020</t>
  </si>
  <si>
    <t>226,32</t>
  </si>
  <si>
    <t>102043</t>
  </si>
  <si>
    <t>MONTAGEM E DESMONTAGEM DE FÔRMA PARA ESCADAS, COM 1 LANCE E LAJE PLANA, EM CHAPA DE MADEIRA COMPENSADA PLASTIFICADA, 6 UTILIZAÇÕES. AF_11/2020</t>
  </si>
  <si>
    <t>194,25</t>
  </si>
  <si>
    <t>102044</t>
  </si>
  <si>
    <t>MONTAGEM E DESMONTAGEM DE FÔRMA PARA ESCADAS, COM 1 LANCE E LAJE PLANA, EM CHAPA DE MADEIRA COMPENSADA PLASTIFICADA, 8 UTILIZAÇÕES. AF_11/2020</t>
  </si>
  <si>
    <t>169,68</t>
  </si>
  <si>
    <t>102045</t>
  </si>
  <si>
    <t>MONTAGEM E DESMONTAGEM DE FÔRMA PARA ESCADAS, COM 1 LANCE E LAJE PLANA, EM CHAPA DE MADEIRA COMPENSADA PLASTIFICADA, 10 UTILIZAÇÕES. AF_11/2020</t>
  </si>
  <si>
    <t>154,93</t>
  </si>
  <si>
    <t>102046</t>
  </si>
  <si>
    <t>MONTAGEM E DESMONTAGEM DE FÔRMA PARA ESCADAS, COM 1 LANCE E LAJE CASCATA, EM MADEIRA SERRADA, 1 UTILIZAÇÃO. AF_11/2020</t>
  </si>
  <si>
    <t>473,85</t>
  </si>
  <si>
    <t>102047</t>
  </si>
  <si>
    <t>MONTAGEM E DESMONTAGEM DE FÔRMA PARA ESCADAS, COM 1 LANCE E LAJE CASCATA, EM MADEIRA SERRADA, 2 UTILIZAÇÕES. AF_11/2020</t>
  </si>
  <si>
    <t>407,23</t>
  </si>
  <si>
    <t>102048</t>
  </si>
  <si>
    <t>MONTAGEM E DESMONTAGEM DE FÔRMA PARA ESCADAS, COM 1 LANCE E LAJE CASCATA, EM CHAPA DE MADEIRA COMPENSADA RESINADA, 2 UTILIZAÇÕES. AF_11/2020</t>
  </si>
  <si>
    <t>237,38</t>
  </si>
  <si>
    <t>102049</t>
  </si>
  <si>
    <t>MONTAGEM E DESMONTAGEM DE FÔRMA PARA ESCADAS, COM 1 LANCE E LAJE CASCATA, EM CHAPA DE MADEIRA COMPENSADA RESINADA, 4 UTILIZAÇÕES. AF_11/2020</t>
  </si>
  <si>
    <t>214,32</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</si>
  <si>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</si>
  <si>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</si>
  <si>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</si>
  <si>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</si>
  <si>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163,52</t>
  </si>
  <si>
    <t>102052</t>
  </si>
  <si>
    <t>MONTAGEM E DESMONTAGEM DE FÔRMA PARA ESCADAS, COM 1 LANCE E LAJE CASCATA, EM CHAPA DE MADEIRA COMPENSADA PLASTIFICADA, 10 UTILIZAÇÕES. AF_11/2020</t>
  </si>
  <si>
    <t>149,32</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</si>
  <si>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</si>
  <si>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</si>
  <si>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</si>
  <si>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</si>
  <si>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339,27</t>
  </si>
  <si>
    <t>102061</t>
  </si>
  <si>
    <t>MONTAGEM E DESMONTAGEM DE FÔRMA PARA ESCADA DUPLA COM 2 LANCES EM "X" E LAJE PLANA, EM CHAPA DE MADEIRA COMPENSADA RESINADA, 2 UTILIZAÇÕES. AF_11/2020</t>
  </si>
  <si>
    <t>232,83</t>
  </si>
  <si>
    <t>102062</t>
  </si>
  <si>
    <t>MONTAGEM E DESMONTAGEM DE FÔRMA PARA ESCADA DUPLA COM 2 LANCES EM "X" E LAJE PLANA, EM CHAPA DE MADEIRA COMPENSADA RESINADA, 4 UTILIZAÇÕES. AF_11/2020</t>
  </si>
  <si>
    <t>214,55</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</si>
  <si>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</si>
  <si>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</si>
  <si>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</si>
  <si>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</si>
  <si>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158,41</t>
  </si>
  <si>
    <t>102065</t>
  </si>
  <si>
    <t>MONTAGEM E DESMONTAGEM DE FÔRMA PARA ESCADA DUPLA COM 2 LANCES EM "X" E LAJE PLANA, EM CHAPA DE MADEIRA COMPENSADA PLASTIFICADA, 10 UTILIZAÇÕES. AF_11/2020</t>
  </si>
  <si>
    <t>144,60</t>
  </si>
  <si>
    <t>102066</t>
  </si>
  <si>
    <t>MONTAGEM E DESMONTAGEM DE FÔRMA PARA ESCADA DUPLA COM 2 LANCES EM "X" E LAJE CASCATA, EM MADEIRA SERRADA, 1 UTILIZAÇÃO. AF_11/2020</t>
  </si>
  <si>
    <t>420,56</t>
  </si>
  <si>
    <t>102067</t>
  </si>
  <si>
    <t>MONTAGEM E DESMONTAGEM DE FÔRMA PARA ESCADA DUPLA COM 2 LANCES EM "X" E LAJE CASCATA, EM MADEIRA SERRADA, 2 UTILIZAÇÕES. AF_11/2020</t>
  </si>
  <si>
    <t>363,30</t>
  </si>
  <si>
    <t>102068</t>
  </si>
  <si>
    <t>MONTAGEM E DESMONTAGEM DE FÔRMA PARA ESCADA DUPLA COM 2 LANCES EM "X" E LAJE CASCATA, EM CHAPA DE MADEIRA COMPENSADA RESINADA, 2 UTILIZAÇÕES. AF_11/2020</t>
  </si>
  <si>
    <t>218,05</t>
  </si>
  <si>
    <t>102069</t>
  </si>
  <si>
    <t>MONTAGEM E DESMONTAGEM DE FÔRMA PARA ESCADA DUPLA COM 2 LANCES EM "X" E LAJE CASCATA, EM CHAPA DE MADEIRA COMPENSADA RESINADA, 4 UTILIZAÇÕES. AF_11/2020</t>
  </si>
  <si>
    <t>201,27</t>
  </si>
  <si>
    <t>102070</t>
  </si>
  <si>
    <t>MONTAGEM E DESMONTAGEM DE FÔRMA PARA ESCADA DUPLA COM 2 LANCES EM "X" E LAJE CASCATA, EM CHAPA DE MADEIRA COMPENSADA PLASTIFICADA, 6 UTILIZAÇÕES. AF_11/2020</t>
  </si>
  <si>
    <t>177,18</t>
  </si>
  <si>
    <t>102071</t>
  </si>
  <si>
    <t>MONTAGEM E DESMONTAGEM DE FÔRMA PARA ESCADA DUPLA COM 2 LANCES EM "X" E LAJE CASCATA, EM CHAPA DE MADEIRA COMPENSADA PLASTIFICADA, 8 UTILIZAÇÕES. AF_11/2020</t>
  </si>
  <si>
    <t>153,27</t>
  </si>
  <si>
    <t>102072</t>
  </si>
  <si>
    <t>MONTAGEM E DESMONTAGEM DE FÔRMA PARA ESCADA DUPLA COM 2 LANCES EM "X" E LAJE CASCATA, EM CHAPA DE MADEIRA COMPENSADA PLASTIFICADA, 10 UTILIZAÇÕES. AF_11/2020</t>
  </si>
  <si>
    <t>143,69</t>
  </si>
  <si>
    <t>102073</t>
  </si>
  <si>
    <t>ESCADA EM CONCRETO ARMADO MOLDADO IN LOCO, FCK 20 MPA, COM 1 LANCE E LAJE PLANA, FÔRMA EM CHAPA DE MADEIRA COMPENSADA RESINADA. AF_11/2020</t>
  </si>
  <si>
    <t>3.240,65</t>
  </si>
  <si>
    <t>102074</t>
  </si>
  <si>
    <t>ESCADA EM CONCRETO ARMADO MOLDADO IN LOCO, FCK 20 MPA, COM 2 LANCES EM "U" E LAJE PLANA, FÔRMA EM CHAPA DE MADEIRA COMPENSADA RESINADA. AF_11/2020</t>
  </si>
  <si>
    <t>4.057,80</t>
  </si>
  <si>
    <t>102075</t>
  </si>
  <si>
    <t>ESCADA EM CONCRETO ARMADO MOLDADO IN LOCO, FCK 20 MPA, COM 2 LANCES EM "L" E LAJE PLANA, FÔRMA EM CHAPA DE MADEIRA COMPENSADA RESINADA. AF_11/2020</t>
  </si>
  <si>
    <t>4.305,39</t>
  </si>
  <si>
    <t>102076</t>
  </si>
  <si>
    <t>ESCADA EM CONCRETO ARMADO MOLDADO IN LOCO, FCK 20 MPA, COM 2 LANCES EM "X" E LAJE PLANA, FÔRMA EM CHAPA DE MADEIRA COMPENSADA RESINADA. AF_11/2020</t>
  </si>
  <si>
    <t>4.422,71</t>
  </si>
  <si>
    <t>102077</t>
  </si>
  <si>
    <t>ESCADA EM CONCRETO ARMADO MOLDADO IN LOCO, FCK 20 MPA, COM 1 LANCE E LAJE CASCATA, FÔRMA EM CHAPA DE MADEIRA COMPENSADA RESINADA. AF_11/2020</t>
  </si>
  <si>
    <t>4.782,26</t>
  </si>
  <si>
    <t>102078</t>
  </si>
  <si>
    <t>ESCADA EM CONCRETO ARMADO MOLDADO IN LOCO, FCK 20 MPA, COM 2 LANCES EM "U" E LAJE CASCATA, FÔRMA EM CHAPA DE MADEIRA COMPENSADA RESINADA. AF_11/2020</t>
  </si>
  <si>
    <t>4.820,49</t>
  </si>
  <si>
    <t>102079</t>
  </si>
  <si>
    <t>ESCADA EM CONCRETO ARMADO MOLDADO IN LOCO, FCK 20 MPA, COM 2 LANCES EM "L" E LAJE CASCATA, FÔRMA EM CHAPA DE MADEIRA COMPENSADA RESINADA. AF_11/2020</t>
  </si>
  <si>
    <t>4.693,85</t>
  </si>
  <si>
    <t>102080</t>
  </si>
  <si>
    <t>ESCADA EM CONCRETO ARMADO MOLDADO IN LOCO, FCK 20 MPA, COM 2 LANCES EM "X" E LAJE CASCATA, FÔRMA EM CHAPA DE MADEIRA COMPENSADA RESINADA. AF_11/2020</t>
  </si>
  <si>
    <t>4.197,71</t>
  </si>
  <si>
    <t>102086</t>
  </si>
  <si>
    <t>FABRICAÇÃO DE FÔRMA PARA ESCADA DUPLA COM 2 LANCES EM "X" E LAJE PLANA, EM CHAPA DE MADEIRA COMPENSADA PLASTIFICADA, E=18 MM. AF_11/2020</t>
  </si>
  <si>
    <t>197,06</t>
  </si>
  <si>
    <t>102087</t>
  </si>
  <si>
    <t>FABRICAÇÃO DE FÔRMA PARA ESCADA DUPLA COM 2 LANCES EM "X" E LAJE PLANA, EM CHAPA DE MADEIRA COMPENSADA RESINADA, E= 17 MM. AF_11/2020</t>
  </si>
  <si>
    <t>150,46</t>
  </si>
  <si>
    <t>102088</t>
  </si>
  <si>
    <t>FABRICAÇÃO DE FÔRMA PARA ESCADA DUPLA COM 2 LANCES EM X E LAJE PLANA, EM MADEIRA SERRADA, E=25 MM. AF_11/2020</t>
  </si>
  <si>
    <t>210,40</t>
  </si>
  <si>
    <t>102089</t>
  </si>
  <si>
    <t>FABRICAÇÃO DE FÔRMA PARA ESCADA DUPLA COM 2 LANCES EM "X" E LAJE CASCATA, EM CHAPA DE MADEIRA COMPENSADA PLASTIFICADA, E=18 MM. AF_11/2020</t>
  </si>
  <si>
    <t>187,24</t>
  </si>
  <si>
    <t>102090</t>
  </si>
  <si>
    <t>FABRICAÇÃO DE FÔRMA PARA ESCADA DUPLA COM 2 LANCES EM "X" E LAJE CASCATA, EM CHAPA DE MADEIRA COMPENSADA RESINADA, E= 17 MM. AF_11/2020</t>
  </si>
  <si>
    <t>134,38</t>
  </si>
  <si>
    <t>102091</t>
  </si>
  <si>
    <t>FABRICAÇÃO DE FÔRMA PARA ESCADA DUPLA COM 2 LANCES EM X E LAJE CASCATA, EM MADEIRA SERRADA, E=25 MM. AF_11/2020</t>
  </si>
  <si>
    <t>245,51</t>
  </si>
  <si>
    <t>ARMAÇÃO VERTICAL DE ALVENARIA ESTRUTURAL; DIÂMETRO DE 10,0 MM. AF_09/2021</t>
  </si>
  <si>
    <t>13,25</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</si>
  <si>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</si>
  <si>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</si>
  <si>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</si>
  <si>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</si>
  <si>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15,57</t>
  </si>
  <si>
    <t>15,52</t>
  </si>
  <si>
    <t>15,79</t>
  </si>
  <si>
    <t>14,28</t>
  </si>
  <si>
    <t>17,35</t>
  </si>
  <si>
    <t>12,89</t>
  </si>
  <si>
    <t>13,75</t>
  </si>
  <si>
    <t>12,60</t>
  </si>
  <si>
    <t>13,83</t>
  </si>
  <si>
    <t>13,71</t>
  </si>
  <si>
    <t>13,96</t>
  </si>
  <si>
    <t>15,55</t>
  </si>
  <si>
    <t>CORTE E DOBRA DE AÇO CA-60, DIÂMETRO DE 5,0 MM, UTILIZADO EM ESTRIBO CONTÍNUO HELICOIDAL. AF_09/2021</t>
  </si>
  <si>
    <t>CORTE E DOBRA DE AÇO CA-50, DIÂMETRO DE 6,3 MM, UTILIZADO EM ESTRIBO CONTÍNUO HELICOIDAL. AF_09/2021</t>
  </si>
  <si>
    <t>13,11</t>
  </si>
  <si>
    <t>MONTAGEM DE ARMADURA DE ESTACAS, DIÂMETRO = 8,0 MM. AF_09/2021</t>
  </si>
  <si>
    <t>15,87</t>
  </si>
  <si>
    <t>MONTAGEM DE ARMADURA DE ESTACAS, DIÂMETRO = 10,0 MM. AF_09/2021</t>
  </si>
  <si>
    <t>MONTAGEM DE ARMADURA DE ESTACAS, DIÂMETRO = 12,5 MM. AF_09/2021</t>
  </si>
  <si>
    <t>11,96</t>
  </si>
  <si>
    <t>MONTAGEM DE ARMADURA DE ESTACAS, DIÂMETRO = 16,0 MM. AF_09/2021</t>
  </si>
  <si>
    <t>MONTAGEM DE ARMADURA DE ESTACAS, DIÂMETRO = 20,0 MM. AF_09/2021</t>
  </si>
  <si>
    <t>MONTAGEM DE ARMADURA DE ESTACAS, DIÂMETRO = 25,0 MM. AF_09/2021</t>
  </si>
  <si>
    <t>95582</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</si>
  <si>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</si>
  <si>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</si>
  <si>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</si>
  <si>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</si>
  <si>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17,51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</si>
  <si>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</si>
  <si>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</si>
  <si>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</si>
  <si>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20,97</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</si>
  <si>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</si>
  <si>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</si>
  <si>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</si>
  <si>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12,66</t>
  </si>
  <si>
    <t>ARMAÇÃO DE ESCADA, DE UMA ESTRUTURA CONVENCIONAL DE CONCRETO ARMADO UTILIZANDO AÇO CA-50 DE 16,0 MM - MONTAGEM. AF_11/2020</t>
  </si>
  <si>
    <t>18,43</t>
  </si>
  <si>
    <t>17,56</t>
  </si>
  <si>
    <t>100064</t>
  </si>
  <si>
    <t>ARMAÇÃO DO SISTEMA DE PAREDES DE CONCRETO, EXECUTADA COMO ARMADURA POSITIVA DE LAJES, TELA Q-159. AF_06/2019</t>
  </si>
  <si>
    <t>14,63</t>
  </si>
  <si>
    <t>12,05</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</si>
  <si>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</si>
  <si>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</si>
  <si>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</si>
  <si>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</si>
  <si>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</si>
  <si>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</si>
  <si>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</si>
  <si>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</si>
  <si>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</si>
  <si>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</si>
  <si>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12,10</t>
  </si>
  <si>
    <t>GRAUTEAMENTO VERTICAL EM ALVENARIA ESTRUTURAL. AF_09/2021</t>
  </si>
  <si>
    <t>843,83</t>
  </si>
  <si>
    <t>GRAUTEAMENTO DE CINTA INTERMEDIÁRIA OU DE CONTRAVERGA EM ALVENARIA ESTRUTURAL. AF_09/2021</t>
  </si>
  <si>
    <t>737,54</t>
  </si>
  <si>
    <t>GRAUTEAMENTO DE CINTA SUPERIOR OU DE VERGA EM ALVENARIA ESTRUTURAL. AF_09/2021</t>
  </si>
  <si>
    <t>816,65</t>
  </si>
  <si>
    <t>GRAUTE FGK=15 MPA; TRAÇO 1:0,04:2,2:2,5 (EM MASSA SECA DE CIMENTO/CAL/AREIA GROSSA/BRITA 0) - PREPARO MECÂNICO COM BETONEIRA 400 L. AF_09/2021</t>
  </si>
  <si>
    <t>436,67</t>
  </si>
  <si>
    <t>GRAUTE FGK=20 MPA; TRAÇO 1:0,04:1,8:2,1 (EM MASSA SECA DE CIMENTO/ CAL/ AREIA GROSSA/ BRITA 0) - PREPARO MECÂNICO COM BETONEIRA 400 L. AF_09/2021</t>
  </si>
  <si>
    <t>488,97</t>
  </si>
  <si>
    <t>GRAUTE FGK=25 MPA; TRAÇO 1:0,02:1,3:1,6 (EM MASSA SECA DE CIMENTO/ CAL/ AREIA GROSSA/ BRITA 0) - PREPARO MECÂNICO COM BETONEIRA 400 L. AF_09/2021</t>
  </si>
  <si>
    <t>551,65</t>
  </si>
  <si>
    <t>GRAUTE FGK=30 MPA; TRAÇO 1:0,02:0,9:1,2 (EM MASSA SECA DE CIMENTO/ CAL/ AREIA GROSSA/ BRITA 0) - PREPARO MECÂNICO COM BETONEIRA 400 L. AF_09/2021</t>
  </si>
  <si>
    <t>655,53</t>
  </si>
  <si>
    <t>GRAUTE FGK=15 MPA; TRAÇO 1:2,2:2,5:0,3 (EM MASSA SECA DE CIMENTO/ AREIA GROSSA/ BRITA 0/ ADITIVO) - PREPARO MECÂNICO COM BETONEIRA 400 L. AF_09/2021</t>
  </si>
  <si>
    <t>426,32</t>
  </si>
  <si>
    <t>GRAUTE FGK=20 MPA; TRAÇO 1:1,8:2,1:0,4 (EM MASSA SECA DE CIMENTO/ AREIA GROSSA/ BRITA 0/ ADITIVO) - PREPARO MECÂNICO COM BETONEIRA 400 L. AF_09/2021</t>
  </si>
  <si>
    <t>478,26</t>
  </si>
  <si>
    <t>GRAUTE FGK=25 MPA; TRAÇO 1:1,3:1,6:0,4 (EM MASSA SECA DE CIMENTO/ AREIA GROSSA/ BRITA 0/ ADITIVO) - PREPARO MECÂNICO COM BETONEIRA 400 L. AF_09/2021</t>
  </si>
  <si>
    <t>544,46</t>
  </si>
  <si>
    <t>GRAUTE FGK=30 MPA; TRAÇO 1:0,9:1,2:0,6 (EM MASSA SECA DE CIMENTO/ AREIA GROSSA/ BRITA 0/ ADITIVO) - PREPARO MECÂNICO COM BETONEIRA 400 L. AF_09/2021</t>
  </si>
  <si>
    <t>652,08</t>
  </si>
  <si>
    <t>607,15</t>
  </si>
  <si>
    <t>473,81</t>
  </si>
  <si>
    <t>506,59</t>
  </si>
  <si>
    <t>465,65</t>
  </si>
  <si>
    <t>503,18</t>
  </si>
  <si>
    <t>492,24</t>
  </si>
  <si>
    <t>489,29</t>
  </si>
  <si>
    <t>488,03</t>
  </si>
  <si>
    <t>485,93</t>
  </si>
  <si>
    <t>546,35</t>
  </si>
  <si>
    <t>525,02</t>
  </si>
  <si>
    <t>515,98</t>
  </si>
  <si>
    <t>500,93</t>
  </si>
  <si>
    <t>518,50</t>
  </si>
  <si>
    <t>503,85</t>
  </si>
  <si>
    <t>497,61</t>
  </si>
  <si>
    <t>487,28</t>
  </si>
  <si>
    <t>492,56</t>
  </si>
  <si>
    <t>481,51</t>
  </si>
  <si>
    <t>465,49</t>
  </si>
  <si>
    <t>460,02</t>
  </si>
  <si>
    <t>662,91</t>
  </si>
  <si>
    <t>875,97</t>
  </si>
  <si>
    <t>164,86</t>
  </si>
  <si>
    <t>CONCRETO MAGRO PARA LASTRO, TRAÇO 1:4,5:4,5 (EM MASSA SECA DE CIMENTO/ AREIA MÉDIA/ BRITA 1) - PREPARO MECÂNICO COM BETONEIRA 400 L. AF_05/2021</t>
  </si>
  <si>
    <t>319,96</t>
  </si>
  <si>
    <t>CONCRETO FCK = 15MPA, TRAÇO 1:3,4:3,5 (EM MASSA SECA DE CIMENTO/ AREIA MÉDIA/ BRITA 1) - PREPARO MECÂNICO COM BETONEIRA 400 L. AF_05/2021</t>
  </si>
  <si>
    <t>363,21</t>
  </si>
  <si>
    <t>CONCRETO FCK = 20MPA, TRAÇO 1:2,7:3 (EM MASSA SECA DE CIMENTO/ AREIA MÉDIA/ BRITA 1) - PREPARO MECÂNICO COM BETONEIRA 400 L. AF_05/2021</t>
  </si>
  <si>
    <t>403,37</t>
  </si>
  <si>
    <t>CONCRETO FCK = 25MPA, TRAÇO 1:2,3:2,7 (EM MASSA SECA DE CIMENTO/ AREIA MÉDIA/ BRITA 1) - PREPARO MECÂNICO COM BETONEIRA 400 L. AF_05/2021</t>
  </si>
  <si>
    <t>424,55</t>
  </si>
  <si>
    <t>CONCRETO FCK = 30MPA, TRAÇO 1:2,1:2,5 (EM MASSA SECA DE CIMENTO/ AREIA MÉDIA/ BRITA 1) - PREPARO MECÂNICO COM BETONEIRA 400 L. AF_05/2021</t>
  </si>
  <si>
    <t>442,10</t>
  </si>
  <si>
    <t>CONCRETO FCK = 40MPA, TRAÇO 1:1,6:1,9 (EM MASSA SECA DE CIMENTO/ AREIA MÉDIA/ BRITA 1) - PREPARO MECÂNICO COM BETONEIRA 400 L. AF_05/2021</t>
  </si>
  <si>
    <t>514,53</t>
  </si>
  <si>
    <t>CONCRETO MAGRO PARA LASTRO, TRAÇO 1:4,5:4,5 (EM MASSA SECA DE CIMENTO/ AREIA MÉDIA/ BRITA 1) - PREPARO MECÂNICO COM BETONEIRA 600 L. AF_05/2021</t>
  </si>
  <si>
    <t>317,75</t>
  </si>
  <si>
    <t>CONCRETO FCK = 15MPA, TRAÇO 1:3,4:3,5 (EM MASSA SECA DE CIMENTO/ AREIA MÉDIA/ BRITA 1) - PREPARO MECÂNICO COM BETONEIRA 600 L. AF_05/2021</t>
  </si>
  <si>
    <t>358,48</t>
  </si>
  <si>
    <t>CONCRETO FCK = 20MPA, TRAÇO 1:2,7:3 (EM MASSA SECA DE CIMENTO/ AREIA MÉDIA/ BRITA 1) - PREPARO MECÂNICO COM BETONEIRA 600 L. AF_05/2021</t>
  </si>
  <si>
    <t>393,69</t>
  </si>
  <si>
    <t>CONCRETO FCK = 25MPA, TRAÇO 1:2,3:2,7 (EM MASSA SECA DE CIMENTO/ AREIA MÉDIA/ BRITA 1) - PREPARO MECÂNICO COM BETONEIRA 600 L. AF_05/2021</t>
  </si>
  <si>
    <t>419,91</t>
  </si>
  <si>
    <t>CONCRETO FCK = 30MPA, TRAÇO 1:2,1:2,5 (EM MASSA SECA DE CIMENTO/ AREIA MÉDIA/ BRITA 1) - PREPARO MECÂNICO COM BETONEIRA 600 L. AF_05/2021</t>
  </si>
  <si>
    <t>437,47</t>
  </si>
  <si>
    <t>CONCRETO FCK = 40MPA, TRAÇO 1:1,6:1,9 (EM MASSA SECA DE CIMENTO/ AREIA MÉDIA/ BRITA 1) - PREPARO MECÂNICO COM BETONEIRA 600 L. AF_05/2021</t>
  </si>
  <si>
    <t>508,63</t>
  </si>
  <si>
    <t>CONCRETO MAGRO PARA LASTRO, TRAÇO 1:4,5:4,5 (EM MASSA SECA DE CIMENTO/ AREIA MÉDIA/ BRITA 1) - PREPARO MANUAL. AF_05/2021</t>
  </si>
  <si>
    <t>363,47</t>
  </si>
  <si>
    <t>CONCRETO FCK = 15MPA, TRAÇO 1:3,4:3,5 (EM MASSA SECA DE CIMENTO/ AREIA MÉDIA/ BRITA 1) - PREPARO MANUAL. AF_05/2021</t>
  </si>
  <si>
    <t>402,88</t>
  </si>
  <si>
    <t>591,42</t>
  </si>
  <si>
    <t>655,76</t>
  </si>
  <si>
    <t>531,17</t>
  </si>
  <si>
    <t>537,03</t>
  </si>
  <si>
    <t>CONCRETAGEM DE EDIFICAÇÕES (PAREDES E LAJES) FEITAS COM SISTEMA DE FÔRMAS MANUSEÁVEIS, COM CONCRETO USINADO AUTOADENSÁVEL FCK 25 MPA - LANÇAMENTO E ACABAMENTO. AF_10/2021</t>
  </si>
  <si>
    <t>515,06</t>
  </si>
  <si>
    <t>CONCRETAGEM DE LAJES EM EDIFICAÇÕES UNIFAMILIARES FEITAS COM SISTEMA DE FÔRMAS MANUSEÁVEIS, COM CONCRETO USINADO BOMBEÁVEL FCK 25 MPA - LANÇAMENTO, ADENSAMENTO E ACABAMENTO (EXCLUSIVE BOMBA LANÇA). AF_10/2021</t>
  </si>
  <si>
    <t>532,65</t>
  </si>
  <si>
    <t>CONCRETAGEM DE PAREDES EM EDIFICAÇÕES UNIFAMILIARES FEITAS COM SISTEMA DE FÔRMAS MANUSEÁVEIS, COM CONCRETO USINADO BOMBEÁVEL FCK 25 MPA - LANÇAMENTO, ADENSAMENTO E ACABAMENTO (EXCLUSIVE BOMBA LANÇA). AF_10/2021</t>
  </si>
  <si>
    <t>517,27</t>
  </si>
  <si>
    <t>CONCRETAGEM DE PLATIBANDA EM EDIFICAÇÕES UNIFAMILIARES FEITAS COM SISTEMA DE FÔRMAS MANUSEÁVEIS, COM CONCRETO USINADO BOMBEÁVEL FCK 25 MPA, - LANÇAMENTO, ADENSAMENTO E ACABAMENTO (EXCLUSIVE BOMBA LANÇA). AF_10/2021</t>
  </si>
  <si>
    <t>560,54</t>
  </si>
  <si>
    <t>CONCRETAGEM DE LAJES EM EDIFICAÇÕES MULTIFAMILIARES FEITAS COM SISTEMA DE FÔRMAS MANUSEÁVEIS, COM CONCRETO USINADO BOMBEÁVEL FCK 25 MPA - LANÇAMENTO, ADENSAMENTO E ACABAMENTO (EXCLUSIVE BOMBA LANÇA). AF_10/2021</t>
  </si>
  <si>
    <t>535,76</t>
  </si>
  <si>
    <t>CONCRETAGEM DE PAREDES EM EDIFICAÇÕES MULTIFAMILIARES FEITAS COM SISTEMA DE FÔRMAS MANUSEÁVEIS, COM CONCRETO USINADO BOMBEÁVEL FCK 25 MPA - LANÇAMENTO, ADENSAMENTO E ACABAMENTO (EXCLUSIVE BOMBA LANÇA). AF_10/2021</t>
  </si>
  <si>
    <t>519,42</t>
  </si>
  <si>
    <t>CONCRETAGEM DE PLATIBANDA EM EDIFICAÇÕES MULTIFAMILIARES FEITAS COM SISTEMA DE FÔRMAS MANUSEÁVEIS, COM CONCRETO USINADO BOMBEÁVEL FCK 25 MPA - LANÇAMENTO, ADENSAMENTO E ACABAMENTO (EXCLUSIVE BOMBA LANÇA). AF_10/2021</t>
  </si>
  <si>
    <t>576,86</t>
  </si>
  <si>
    <t>CONCRETAGEM DE PLATIBANDA EM EDIFICAÇÕES UNIFAMILIARES FEITAS COM SISTEMA DE FÔRMAS MANUSEÁVEIS, COM CONCRETO USINADO AUTOADENSÁVEL FCK 25 MPA - LANÇAMENTO E ACABAMENTO. AF_10/2021</t>
  </si>
  <si>
    <t>546,06</t>
  </si>
  <si>
    <t>CONCRETAGEM DE PLATIBANDA EM EDIFICAÇÕES MULTIFAMILIARES FEITAS COM SISTEMA DE FÔRMAS MANUSEÁVEIS, COM CONCRETO USINADO AUTOADENSÁVEL FCK 25 MPA - LANÇAMENTO E ACABAMENTO. AF_10/2021</t>
  </si>
  <si>
    <t>550,54</t>
  </si>
  <si>
    <t>CONCRETAGEM DE EDIFICAÇÕES (PAREDES E LAJES) FEITAS COM SISTEMA DE FÔRMAS MANUSEÁVEIS, COM CONCRETO USINADO BOMBEÁVEL FCK 25 MPA - LANÇAMENTO, ADENSAMENTO E ACABAMENTO (EXCLUSIVE BOMBA LANÇA). AF_10/2021</t>
  </si>
  <si>
    <t>524,31</t>
  </si>
  <si>
    <t>102473</t>
  </si>
  <si>
    <t>CONCRETO MAGRO PARA LASTRO, TRAÇO 1:4,5:4,5 (EM MASSA SECA DE CIMENTO/ AREIA MÉDIA/ SEIXO ROLADO) - PREPARO MECÂNICO COM BETONEIRA 400 L. AF_05/2021</t>
  </si>
  <si>
    <t>420,46</t>
  </si>
  <si>
    <t>102474</t>
  </si>
  <si>
    <t>CONCRETO FCK = 15MPA, TRAÇO 1:3,4:3,4 (EM MASSA SECA DE CIMENTO/ AREIA MÉDIA/ SEIXO ROLADO) - PREPARO MECÂNICO COM BETONEIRA 400 L. AF_05/2021</t>
  </si>
  <si>
    <t>461,95</t>
  </si>
  <si>
    <t>102475</t>
  </si>
  <si>
    <t>CONCRETO FCK = 20MPA, TRAÇO 1:2,6:2,9 (EM MASSA SECA DE CIMENTO/ AREIA MÉDIA/ SEIXO ROLADO) - PREPARO MECÂNICO COM BETONEIRA 400 L. AF_05/2021</t>
  </si>
  <si>
    <t>506,82</t>
  </si>
  <si>
    <t>102476</t>
  </si>
  <si>
    <t>CONCRETO FCK = 25MPA, TRAÇO 1:2,2:2,5 (EM MASSA SECA DE CIMENTO/ AREIA MÉDIA/ SEIXO ROLADO) - PREPARO MECÂNICO COM BETONEIRA 400 L. AF_05/2021</t>
  </si>
  <si>
    <t>529,28</t>
  </si>
  <si>
    <t>102477</t>
  </si>
  <si>
    <t>CONCRETO FCK = 30MPA, TRAÇO 1:1,9:2,3 (EM MASSA SECA DE CIMENTO/ AREIA MÉDIA/ SEIXO ROLADO) - PREPARO MECÂNICO COM BETONEIRA 400 L. AF_05/2021</t>
  </si>
  <si>
    <t>563,56</t>
  </si>
  <si>
    <t>102478</t>
  </si>
  <si>
    <t>CONCRETO FCK = 40MPA, TRAÇO 1:1,4:1,8 (EM MASSA SECA DE CIMENTO/ AREIA MÉDIA/ SEIXO ROLADO) - PREPARO MECÂNICO COM BETONEIRA 400 L. AF_05/2021</t>
  </si>
  <si>
    <t>621,36</t>
  </si>
  <si>
    <t>102479</t>
  </si>
  <si>
    <t>CONCRETO MAGRO PARA LASTRO, TRAÇO 1:4,5:4,5 (EM MASSA SECA DE CIMENTO/ AREIA MÉDIA/ SEIXO ROLADO) - PREPARO MECÂNICO COM BETONEIRA 600 L. AF_05/2021</t>
  </si>
  <si>
    <t>418,65</t>
  </si>
  <si>
    <t>102480</t>
  </si>
  <si>
    <t>CONCRETO FCK = 15MPA, TRAÇO 1:3,4:3,4 (EM MASSA SECA DE CIMENTO/ AREIA MÉDIA/ SEIXO ROLADO) - PREPARO MECÂNICO COM BETONEIRA 600 L. AF_05/2021</t>
  </si>
  <si>
    <t>457,59</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</si>
  <si>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</si>
  <si>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</si>
  <si>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</si>
  <si>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</si>
  <si>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527,79</t>
  </si>
  <si>
    <t>102483</t>
  </si>
  <si>
    <t>CONCRETO FCK = 30MPA, TRAÇO 1:1,9:2,3 (EM MASSA SECA DE CIMENTO/ AREIA MÉDIA/ SEIXO ROLADO) - PREPARO MECÂNICO COM BETONEIRA 600 L. AF_05/2021</t>
  </si>
  <si>
    <t>558,85</t>
  </si>
  <si>
    <t>102484</t>
  </si>
  <si>
    <t>CONCRETO FCK = 40MPA, TRAÇO 1:1,4:1,8 (EM MASSA SECA DE CIMENTO/ AREIA MÉDIA/ SEIXO ROLADO) - PREPARO MECÂNICO COM BETONEIRA 600 L. AF_05/2021</t>
  </si>
  <si>
    <t>621,42</t>
  </si>
  <si>
    <t>102485</t>
  </si>
  <si>
    <t>CONCRETO MAGRO PARA LASTRO, TRAÇO 1:4,5:4,5 (EM MASSA SECA DE CIMENTO/ AREIA MÉDIA/ SEIXO ROLADO) - PREPARO MANUAL. AF_05/2021</t>
  </si>
  <si>
    <t>465,95</t>
  </si>
  <si>
    <t>102486</t>
  </si>
  <si>
    <t>CONCRETO FCK = 15MPA, TRAÇO 1:3,4:3,4 (EM MASSA SECA DE CIMENTO/ AREIA MÉDIA/ SEIXO ROLADO) - PREPARO MANUAL. AF_05/2021</t>
  </si>
  <si>
    <t>502,23</t>
  </si>
  <si>
    <t>102487</t>
  </si>
  <si>
    <t>CONCRETO CICLÓPICO FCK = 15MPA, 30% PEDRA DE MÃO EM VOLUME REAL, INCLUSIVE LANÇAMENTO. AF_05/2021</t>
  </si>
  <si>
    <t>460,99</t>
  </si>
  <si>
    <t>103183</t>
  </si>
  <si>
    <t>CONCRETAGEM DE ESCADAS EM EDIFICAÇÕES MULTIFAMILIARES FEITAS COM SISTEMA DE FÔRMAS MANUSEÁVEIS - CONCRETO USINADO BOMBEÁVEL, FCK 25 MPA - LANÇAMENTO, ADENSAMENTO E ACABAMENTO (EXCLUSIVE BOMBA LANÇA). AF_10/2021</t>
  </si>
  <si>
    <t>555,12</t>
  </si>
  <si>
    <t>103184</t>
  </si>
  <si>
    <t>CONCRETAGEM DE ESCADAS EM EDIFICAÇÕES MULTIFAMILIARES FEITAS COM SISTEMA DE FÔRMAS MANUSEÁVEIS - CONCRETO USINADO AUTOADENSÁVEL, FCK 25 MPA - LANÇAMENTO, ADENSAMENTO E ACABAMENTO. AF_10/2021</t>
  </si>
  <si>
    <t>524,12</t>
  </si>
  <si>
    <t>101963</t>
  </si>
  <si>
    <t>LAJE PRÉ-MOLDADA UNIDIRECIONAL, BIAPOIADA, PARA PISO, ENCHIMENTO EM CERÂMICA, VIGOTA CONVENCIONAL, ALTURA TOTAL DA LAJE (ENCHIMENTO+CAPA) = (8+4). AF_11/2020</t>
  </si>
  <si>
    <t>166,26</t>
  </si>
  <si>
    <t>101964</t>
  </si>
  <si>
    <t>LAJE PRÉ-MOLDADA UNIDIRECIONAL, BIAPOIADA, PARA FORRO, ENCHIMENTO EM CERÂMICA, VIGOTA CONVENCIONAL, ALTURA TOTAL DA LAJE (ENCHIMENTO+CAPA) = (8+3). AF_11/2020</t>
  </si>
  <si>
    <t>155,19</t>
  </si>
  <si>
    <t>101165</t>
  </si>
  <si>
    <t>ALVENARIA DE EMBASAMENTO COM BLOCO ESTRUTURAL DE CONCRETO, DE 14X19X29CM E ARGAMASSA DE ASSENTAMENTO COM PREPARO EM BETONEIRA. AF_05/2020</t>
  </si>
  <si>
    <t>765,04</t>
  </si>
  <si>
    <t>101166</t>
  </si>
  <si>
    <t>ALVENARIA DE EMBASAMENTO COM BLOCO ESTRUTURAL DE CERÂMICA, DE 14X19X29CM E ARGAMASSA DE ASSENTAMENTO COM PREPARO EM BETONEIRA. AF_05/2020</t>
  </si>
  <si>
    <t>621,86</t>
  </si>
  <si>
    <t>98575</t>
  </si>
  <si>
    <t>TRATAMENTO DE JUNTA DE DILATAÇÃO, COM TARUGO DE POLIETILENO E SELANTE PU, INCLUSO PREENCHIMENTO COM ESPUMA EXPANSIVA PU. AF_06/2018</t>
  </si>
  <si>
    <t>98577</t>
  </si>
  <si>
    <t>TRATAMENTO DE JUNTA SERRADA, COM TARUGO DE POLIETILENO E SELANTE À BASE DE SILICONE. AF_06/2018</t>
  </si>
  <si>
    <t>46,39</t>
  </si>
  <si>
    <t>60,02</t>
  </si>
  <si>
    <t>59,21</t>
  </si>
  <si>
    <t>84,07</t>
  </si>
  <si>
    <t>77,92</t>
  </si>
  <si>
    <t>98,10</t>
  </si>
  <si>
    <t>42,67</t>
  </si>
  <si>
    <t>46,75</t>
  </si>
  <si>
    <t>81,41</t>
  </si>
  <si>
    <t>91,29</t>
  </si>
  <si>
    <t>60,29</t>
  </si>
  <si>
    <t>36,59</t>
  </si>
  <si>
    <t>2.212,58</t>
  </si>
  <si>
    <t>3.535,71</t>
  </si>
  <si>
    <t>2.532,82</t>
  </si>
  <si>
    <t>3.137,48</t>
  </si>
  <si>
    <t>2.466,10</t>
  </si>
  <si>
    <t>3.265,90</t>
  </si>
  <si>
    <t>2.968,25</t>
  </si>
  <si>
    <t>2.942,06</t>
  </si>
  <si>
    <t>2.500,51</t>
  </si>
  <si>
    <t>2.114,80</t>
  </si>
  <si>
    <t>1.436,67</t>
  </si>
  <si>
    <t>3.087,38</t>
  </si>
  <si>
    <t>4.582,24</t>
  </si>
  <si>
    <t>2.547,47</t>
  </si>
  <si>
    <t>1.987,87</t>
  </si>
  <si>
    <t>121,90</t>
  </si>
  <si>
    <t>87,08</t>
  </si>
  <si>
    <t>119,74</t>
  </si>
  <si>
    <t>102,57</t>
  </si>
  <si>
    <t>134,89</t>
  </si>
  <si>
    <t>121,08</t>
  </si>
  <si>
    <t>151,62</t>
  </si>
  <si>
    <t>143,88</t>
  </si>
  <si>
    <t>139,91</t>
  </si>
  <si>
    <t>633,92</t>
  </si>
  <si>
    <t>643,04</t>
  </si>
  <si>
    <t>652,15</t>
  </si>
  <si>
    <t>661,26</t>
  </si>
  <si>
    <t>679,48</t>
  </si>
  <si>
    <t>76,80</t>
  </si>
  <si>
    <t>111,78</t>
  </si>
  <si>
    <t>154,01</t>
  </si>
  <si>
    <t>206,61</t>
  </si>
  <si>
    <t>15,15</t>
  </si>
  <si>
    <t>15,02</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</si>
  <si>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</si>
  <si>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</si>
  <si>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20,48</t>
  </si>
  <si>
    <t>20,02</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</si>
  <si>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</si>
  <si>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</si>
  <si>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34,26</t>
  </si>
  <si>
    <t>19,73</t>
  </si>
  <si>
    <t>42,88</t>
  </si>
  <si>
    <t>115,09</t>
  </si>
  <si>
    <t>226,46</t>
  </si>
  <si>
    <t>98553</t>
  </si>
  <si>
    <t>IMPERMEABILIZAÇÃO DE SUPERFÍCIE COM MEMBRANA À BASE DE POLIURETANO, 2 DEMÃOS. AF_06/2018</t>
  </si>
  <si>
    <t>98554</t>
  </si>
  <si>
    <t>IMPERMEABILIZAÇÃO DE SUPERFÍCIE COM MEMBRANA À BASE DE RESINA ACRÍLICA, 3 DEMÃOS. AF_06/2018</t>
  </si>
  <si>
    <t>36,75</t>
  </si>
  <si>
    <t>29,92</t>
  </si>
  <si>
    <t>45,64</t>
  </si>
  <si>
    <t>42,41</t>
  </si>
  <si>
    <t>58,12</t>
  </si>
  <si>
    <t>69,92</t>
  </si>
  <si>
    <t>82,42</t>
  </si>
  <si>
    <t>41,81</t>
  </si>
  <si>
    <t>57,21</t>
  </si>
  <si>
    <t>8,76</t>
  </si>
  <si>
    <t>11,63</t>
  </si>
  <si>
    <t>20,28</t>
  </si>
  <si>
    <t>21,42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</si>
  <si>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</si>
  <si>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</si>
  <si>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29,78</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</si>
  <si>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</si>
  <si>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</si>
  <si>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</si>
  <si>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9,95</t>
  </si>
  <si>
    <t>22,87</t>
  </si>
  <si>
    <t>27,01</t>
  </si>
  <si>
    <t>43,73</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</si>
  <si>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</si>
  <si>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</si>
  <si>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</si>
  <si>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</si>
  <si>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22,33</t>
  </si>
  <si>
    <t>12,29</t>
  </si>
  <si>
    <t>15,40</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</si>
  <si>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</si>
  <si>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</si>
  <si>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</si>
  <si>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</si>
  <si>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</si>
  <si>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</si>
  <si>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</si>
  <si>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</si>
  <si>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</si>
  <si>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50,26</t>
  </si>
  <si>
    <t>CURVA 90 GRAUS PARA ELETRODUTO, PVC, ROSCÁVEL, DN 110 MM (4"), PARA REDE ENTERRADA DE DISTRIBUIÇÃO DE ENERGIA ELÉTRICA - FORNECIMENTO E INSTALAÇÃO. AF_12/2021</t>
  </si>
  <si>
    <t>85,52</t>
  </si>
  <si>
    <t>11,17</t>
  </si>
  <si>
    <t>2,53</t>
  </si>
  <si>
    <t>13,85</t>
  </si>
  <si>
    <t>22,61</t>
  </si>
  <si>
    <t>CABO DE COBRE FLEXÍVEL ISOLADO, 25 MM², ANTI-CHAMA 0,6/1,0 KV, PARA REDE ENTERRADA DE DISTRIBUIÇÃO DE ENERGIA ELÉTRICA - FORNECIMENTO E INSTALAÇÃO. AF_12/2021</t>
  </si>
  <si>
    <t>25,88</t>
  </si>
  <si>
    <t>CABO DE COBRE FLEXÍVEL ISOLADO, 35 MM², ANTI-CHAMA 0,6/1,0 KV, PARA REDE ENTERRADA DE DISTRIBUIÇÃO DE ENERGIA ELÉTRICA - FORNECIMENTO E INSTALAÇÃO. AF_12/2021</t>
  </si>
  <si>
    <t>35,10</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</si>
  <si>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</si>
  <si>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</si>
  <si>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</si>
  <si>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89,73</t>
  </si>
  <si>
    <t>CABO DE COBRE FLEXÍVEL ISOLADO, 120 MM², ANTI-CHAMA 0,6/1,0 KV, PARA REDE ENTERRADA DE DISTRIBUIÇÃO DE ENERGIA ELÉTRICA - FORNECIMENTO E INSTALAÇÃO. AF_12/2021</t>
  </si>
  <si>
    <t>116,22</t>
  </si>
  <si>
    <t>CABO DE COBRE FLEXÍVEL ISOLADO, 150 MM², ANTI-CHAMA 0,6/1,0 KV, PARA REDE ENTERRADA DE DISTRIBUIÇÃO DE ENERGIA ELÉTRICA - FORNECIMENTO E INSTALAÇÃO. AF_12/2021</t>
  </si>
  <si>
    <t>143,67</t>
  </si>
  <si>
    <t>CABO DE COBRE FLEXÍVEL ISOLADO, 185 MM², ANTI-CHAMA 0,6/1,0 KV, PARA REDE ENTERRADA DE DISTRIBUIÇÃO DE ENERGIA ELÉTRICA - FORNECIMENTO E INSTALAÇÃO. AF_12/2021</t>
  </si>
  <si>
    <t>175,82</t>
  </si>
  <si>
    <t>CABO DE COBRE FLEXÍVEL ISOLADO, 240 MM², ANTI-CHAMA 0,6/1,0 KV, PARA REDE ENTERRADA DE DISTRIBUIÇÃO DE ENERGIA ELÉTRICA - FORNECIMENTO E INSTALAÇÃO. AF_12/2021</t>
  </si>
  <si>
    <t>230,89</t>
  </si>
  <si>
    <t>CABO DE COBRE FLEXÍVEL ISOLADO, 300 MM², ANTI-CHAMA 0,6/1,0 KV, PARA REDE ENTERRADA DE DISTRIBUIÇÃO DE ENERGIA ELÉTRICA - FORNECIMENTO E INSTALAÇÃO. AF_12/2021</t>
  </si>
  <si>
    <t>288,56</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</si>
  <si>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</si>
  <si>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</si>
  <si>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</si>
  <si>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</si>
  <si>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</si>
  <si>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</si>
  <si>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14,67</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</si>
  <si>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</si>
  <si>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</si>
  <si>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</si>
  <si>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</si>
  <si>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23,55</t>
  </si>
  <si>
    <t>101889</t>
  </si>
  <si>
    <t>CABO DE COBRE ISOLADO, 25 MM², ANTI-CHAMA 0,6/1 KV, INSTALADO EM ELETROCALHA OU PERFILADO - FORNECIMENTO E INSTALAÇÃO. AF_10/2020</t>
  </si>
  <si>
    <t>11,03</t>
  </si>
  <si>
    <t>23,97</t>
  </si>
  <si>
    <t>23,02</t>
  </si>
  <si>
    <t>28,54</t>
  </si>
  <si>
    <t>16,20</t>
  </si>
  <si>
    <t>11,59</t>
  </si>
  <si>
    <t>23,47</t>
  </si>
  <si>
    <t>21,63</t>
  </si>
  <si>
    <t>42,82</t>
  </si>
  <si>
    <t>28,09</t>
  </si>
  <si>
    <t>31,16</t>
  </si>
  <si>
    <t>20,19</t>
  </si>
  <si>
    <t>21,03</t>
  </si>
  <si>
    <t>27,11</t>
  </si>
  <si>
    <t>34,47</t>
  </si>
  <si>
    <t>42,66</t>
  </si>
  <si>
    <t>97881</t>
  </si>
  <si>
    <t>CAIXA ENTERRADA ELÉTRICA RETANGULAR, EM CONCRETO PRÉ-MOLDADO, FUNDO COM BRITA, DIMENSÕES INTERNAS: 0,3X0,3X0,3 M. AF_12/2020</t>
  </si>
  <si>
    <t>132,68</t>
  </si>
  <si>
    <t>97882</t>
  </si>
  <si>
    <t>CAIXA ENTERRADA ELÉTRICA RETANGULAR, EM CONCRETO PRÉ-MOLDADO, FUNDO COM BRITA, DIMENSÕES INTERNAS: 0,4X0,4X0,4 M. AF_12/2020</t>
  </si>
  <si>
    <t>209,89</t>
  </si>
  <si>
    <t>97883</t>
  </si>
  <si>
    <t>CAIXA ENTERRADA ELÉTRICA RETANGULAR, EM CONCRETO PRÉ-MOLDADO, FUNDO COM BRITA, DIMENSÕES INTERNAS: 0,6X0,6X0,5 M. AF_12/2020</t>
  </si>
  <si>
    <t>406,51</t>
  </si>
  <si>
    <t>97884</t>
  </si>
  <si>
    <t>CAIXA ENTERRADA ELÉTRICA RETANGULAR, EM CONCRETO PRÉ-MOLDADO, FUNDO COM BRITA, DIMENSÕES INTERNAS: 0,8X0,8X0,5 M. AF_12/2020</t>
  </si>
  <si>
    <t>801,11</t>
  </si>
  <si>
    <t>97885</t>
  </si>
  <si>
    <t>CAIXA ENTERRADA ELÉTRICA RETANGULAR, EM CONCRETO PRÉ-MOLDADO, FUNDO COM BRITA, DIMENSÕES INTERNAS: 1X1X0,5 M. AF_12/2020</t>
  </si>
  <si>
    <t>1.243,97</t>
  </si>
  <si>
    <t>CAIXA ENTERRADA ELÉTRICA RETANGULAR, EM ALVENARIA COM TIJOLOS CERÂMICOS MACIÇOS, FUNDO COM BRITA, DIMENSÕES INTERNAS: 0,3X0,3X0,3 M. AF_12/2020</t>
  </si>
  <si>
    <t>160,59</t>
  </si>
  <si>
    <t>CAIXA ENTERRADA ELÉTRICA RETANGULAR, EM ALVENARIA COM TIJOLOS CERÂMICOS MACIÇOS, FUNDO COM BRITA, DIMENSÕES INTERNAS: 0,4X0,4X0,4 M. AF_12/2020</t>
  </si>
  <si>
    <t>254,64</t>
  </si>
  <si>
    <t>CAIXA ENTERRADA ELÉTRICA RETANGULAR, EM ALVENARIA COM TIJOLOS CERÂMICOS MACIÇOS, FUNDO COM BRITA, DIMENSÕES INTERNAS: 0,6X0,6X0,6 M. AF_12/2020</t>
  </si>
  <si>
    <t>499,15</t>
  </si>
  <si>
    <t>CAIXA ENTERRADA ELÉTRICA RETANGULAR, EM ALVENARIA COM TIJOLOS CERÂMICOS MACIÇOS, FUNDO COM BRITA, DIMENSÕES INTERNAS: 0,8X0,8X0,6 M. AF_12/2020</t>
  </si>
  <si>
    <t>666,36</t>
  </si>
  <si>
    <t>CAIXA ENTERRADA ELÉTRICA RETANGULAR, EM ALVENARIA COM TIJOLOS CERÂMICOS MACIÇOS, FUNDO COM BRITA, DIMENSÕES INTERNAS: 1X1X0,6 M. AF_12/2020</t>
  </si>
  <si>
    <t>779,69</t>
  </si>
  <si>
    <t>CAIXA ENTERRADA ELÉTRICA RETANGULAR, EM ALVENARIA COM BLOCOS DE CONCRETO, FUNDO COM BRITA, DIMENSÕES INTERNAS: 0,4X0,4X0,4 M. AF_12/2020</t>
  </si>
  <si>
    <t>172,93</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</si>
  <si>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</si>
  <si>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</si>
  <si>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446,02</t>
  </si>
  <si>
    <t>CAIXA ENTERRADA ELÉTRICA RETANGULAR, EM ALVENARIA COM BLOCOS DE CONCRETO, FUNDO COM BRITA, DIMENSÕES INTERNAS: 1X1X0,6 M. AF_12/2020</t>
  </si>
  <si>
    <t>512,68</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</si>
  <si>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</si>
  <si>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</si>
  <si>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</si>
  <si>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</si>
  <si>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</si>
  <si>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</si>
  <si>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</si>
  <si>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23,17</t>
  </si>
  <si>
    <t>DISJUNTOR BIPOLAR TIPO DIN, CORRENTE NOMINAL DE 10A - FORNECIMENTO E INSTALAÇÃO. AF_10/2020</t>
  </si>
  <si>
    <t>57,53</t>
  </si>
  <si>
    <t>DISJUNTOR BIPOLAR TIPO DIN, CORRENTE NOMINAL DE 16A - FORNECIMENTO E INSTALAÇÃO. AF_10/2020</t>
  </si>
  <si>
    <t>DISJUNTOR BIPOLAR TIPO DIN, CORRENTE NOMINAL DE 20A - FORNECIMENTO E INSTALAÇÃO. AF_10/2020</t>
  </si>
  <si>
    <t>60,62</t>
  </si>
  <si>
    <t>DISJUNTOR BIPOLAR TIPO DIN, CORRENTE NOMINAL DE 25A - FORNECIMENTO E INSTALAÇÃO. AF_10/2020</t>
  </si>
  <si>
    <t>DISJUNTOR BIPOLAR TIPO DIN, CORRENTE NOMINAL DE 32A - FORNECIMENTO E INSTALAÇÃO. AF_10/2020</t>
  </si>
  <si>
    <t>63,11</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</si>
  <si>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</si>
  <si>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</si>
  <si>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</si>
  <si>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</si>
  <si>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</si>
  <si>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76,46</t>
  </si>
  <si>
    <t>DISJUNTOR TRIPOLAR TIPO DIN, CORRENTE NOMINAL DE 25A - FORNECIMENTO E INSTALAÇÃO. AF_10/2020</t>
  </si>
  <si>
    <t>DISJUNTOR TRIPOLAR TIPO DIN, CORRENTE NOMINAL DE 32A - FORNECIMENTO E INSTALAÇÃO. AF_10/2020</t>
  </si>
  <si>
    <t>80,19</t>
  </si>
  <si>
    <t>DISJUNTOR TRIPOLAR TIPO DIN, CORRENTE NOMINAL DE 40A - FORNECIMENTO E INSTALAÇÃO. AF_10/2020</t>
  </si>
  <si>
    <t>85,82</t>
  </si>
  <si>
    <t>DISJUNTOR TRIPOLAR TIPO DIN, CORRENTE NOMINAL DE 50A - FORNECIMENTO E INSTALAÇÃO. AF_10/2020</t>
  </si>
  <si>
    <t>93,20</t>
  </si>
  <si>
    <t>QUADRO DE MEDIÇÃO GERAL DE ENERGIA COM 8 MEDIDORES - FORNECIMENTO E INSTALAÇÃO. AF_10/2020</t>
  </si>
  <si>
    <t>3.154,71</t>
  </si>
  <si>
    <t>QUADRO DE MEDIÇÃO GERAL DE ENERGIA COM 12 MEDIDORES - FORNECIMENTO E INSTALAÇÃO. AF_10/2020</t>
  </si>
  <si>
    <t>6.086,75</t>
  </si>
  <si>
    <t>QUADRO DE MEDIÇÃO GERAL DE ENERGIA COM 16 MEDIDORES - FORNECIMENTO E INSTALAÇÃO. AF_10/2020</t>
  </si>
  <si>
    <t>8.115,68</t>
  </si>
  <si>
    <t>97362</t>
  </si>
  <si>
    <t>QUADRO DE MEDIÇÃO GERAL DE ENERGIA PARA BARRAMENTO BLINDADO COM 4 MEDIDORES - FORNECIMENTO E INSTALAÇÃO. AF_10/2020</t>
  </si>
  <si>
    <t>2.342,12</t>
  </si>
  <si>
    <t>101875</t>
  </si>
  <si>
    <t>QUADRO DE DISTRIBUIÇÃO DE ENERGIA EM CHAPA DE AÇO GALVANIZADO, DE EMBUTIR, COM BARRAMENTO TRIFÁSICO, PARA 12 DISJUNTORES DIN 100A - FORNECIMENTO E INSTALAÇÃO. AF_10/2020</t>
  </si>
  <si>
    <t>493,36</t>
  </si>
  <si>
    <t>101876</t>
  </si>
  <si>
    <t>QUADRO DE DISTRIBUIÇÃO DE ENERGIA EM PVC, DE EMBUTIR, SEM BARRAMENTO, PARA 6 DISJUNTORES - FORNECIMENTO E INSTALAÇÃO. AF_10/2020</t>
  </si>
  <si>
    <t>69,80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</si>
  <si>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</si>
  <si>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</si>
  <si>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</si>
  <si>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</si>
  <si>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666,73</t>
  </si>
  <si>
    <t>101879</t>
  </si>
  <si>
    <t>QUADRO DE DISTRIBUIÇÃO DE ENERGIA EM CHAPA DE AÇO GALVANIZADO, DE EMBUTIR, COM BARRAMENTO TRIFÁSICO, PARA 24 DISJUNTORES DIN 100A - FORNECIMENTO E INSTALAÇÃO. AF_10/2020</t>
  </si>
  <si>
    <t>718,11</t>
  </si>
  <si>
    <t>101880</t>
  </si>
  <si>
    <t>QUADRO DE DISTRIBUIÇÃO DE ENERGIA EM CHAPA DE AÇO GALVANIZADO, DE EMBUTIR, COM BARRAMENTO TRIFÁSICO, PARA 30 DISJUNTORES DIN 150A - FORNECIMENTO E INSTALAÇÃO. AF_10/2020</t>
  </si>
  <si>
    <t>825,88</t>
  </si>
  <si>
    <t>101881</t>
  </si>
  <si>
    <t>QUADRO DE DISTRIBUIÇÃO DE ENERGIA EM CHAPA DE AÇO GALVANIZADO, DE EMBUTIR, COM BARRAMENTO TRIFÁSICO, PARA 40 DISJUNTORES DIN 100A - FORNECIMENTO E INSTALAÇÃO. AF_10/2020</t>
  </si>
  <si>
    <t>1.195,08</t>
  </si>
  <si>
    <t>101882</t>
  </si>
  <si>
    <t>QUADRO DE DISTRIBUIÇÃO DE ENERGIA EM CHAPA DE AÇO GALVANIZADO, DE EMBUTIR, COM BARRAMENTO TRIFÁSICO, PARA 30 DISJUNTORES DIN 225A - FORNECIMENTO E INSTALAÇÃO. AF_10/2020</t>
  </si>
  <si>
    <t>1.703,96</t>
  </si>
  <si>
    <t>101883</t>
  </si>
  <si>
    <t>QUADRO DE DISTRIBUIÇÃO DE ENERGIA EM CHAPA DE AÇO GALVANIZADO, DE EMBUTIR, COM BARRAMENTO TRIFÁSICO, PARA 18 DISJUNTORES DIN 100A - FORNECIMENTO E INSTALAÇÃO. AF_10/2020</t>
  </si>
  <si>
    <t>684,12</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</si>
  <si>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</si>
  <si>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</si>
  <si>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</si>
  <si>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</si>
  <si>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</si>
  <si>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</si>
  <si>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</si>
  <si>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</si>
  <si>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91,81</t>
  </si>
  <si>
    <t>101894</t>
  </si>
  <si>
    <t>DISJUNTOR TRIPOLAR TIPO NEMA, CORRENTE NOMINAL DE 60 ATÉ 100A - FORNECIMENTO E INSTALAÇÃO. AF_10/2020</t>
  </si>
  <si>
    <t>152,11</t>
  </si>
  <si>
    <t>101895</t>
  </si>
  <si>
    <t>DISJUNTOR TERMOMAGNÉTICO TRIPOLAR , CORRENTE NOMINAL DE 125A - FORNECIMENTO E INSTALAÇÃO. AF_10/2020</t>
  </si>
  <si>
    <t>421,17</t>
  </si>
  <si>
    <t>101896</t>
  </si>
  <si>
    <t>DISJUNTOR TERMOMAGNÉTICO TRIPOLAR , CORRENTE NOMINAL DE 200A - FORNECIMENTO E INSTALAÇÃO. AF_10/2020</t>
  </si>
  <si>
    <t>638,70</t>
  </si>
  <si>
    <t>101897</t>
  </si>
  <si>
    <t>DISJUNTOR TERMOMAGNÉTICO TRIPOLAR , CORRENTE NOMINAL DE 250A - FORNECIMENTO E INSTALAÇÃO. AF_10/2020</t>
  </si>
  <si>
    <t>1.027,40</t>
  </si>
  <si>
    <t>101898</t>
  </si>
  <si>
    <t>DISJUNTOR TERMOMAGNÉTICO TRIPOLAR , CORRENTE NOMINAL DE 400A - FORNECIMENTO E INSTALAÇÃO. AF_10/2020</t>
  </si>
  <si>
    <t>1.378,03</t>
  </si>
  <si>
    <t>101899</t>
  </si>
  <si>
    <t>DISJUNTOR TERMOMAGNÉTICO TRIPOLAR , CORRENTE NOMINAL DE 600A - FORNECIMENTO E INSTALAÇÃO. AF_10/2020</t>
  </si>
  <si>
    <t>2.212,05</t>
  </si>
  <si>
    <t>101900</t>
  </si>
  <si>
    <t>DISJUNTOR BAIXA TENSÃO TRIPOLAR A SECO  800A/600V - FORNECIMENTO E INSTALAÇÃO. AF_10/2020</t>
  </si>
  <si>
    <t>4.627,72</t>
  </si>
  <si>
    <t>101901</t>
  </si>
  <si>
    <t>CONTATOR TRIPOLAR I NOMINAL 12A - FORNECIMENTO E INSTALAÇÃO. AF_10/2020</t>
  </si>
  <si>
    <t>137,26</t>
  </si>
  <si>
    <t>101902</t>
  </si>
  <si>
    <t>CONTATOR TRIPOLAR I NOMINAL 22A - FORNECIMENTO E INSTALAÇÃO. AF_10/2020</t>
  </si>
  <si>
    <t>169,48</t>
  </si>
  <si>
    <t>101903</t>
  </si>
  <si>
    <t>CONTATOR TRIPOLAR I NOMINAL 38A - FORNECIMENTO E INSTALAÇÃO. AF_10/2020</t>
  </si>
  <si>
    <t>353,17</t>
  </si>
  <si>
    <t>101904</t>
  </si>
  <si>
    <t>CONTATOR TRIPOLAR I NOMIMAL 95A - FORNECIMENTO E INSTALAÇÃO. AF_10/2020</t>
  </si>
  <si>
    <t>1.301,97</t>
  </si>
  <si>
    <t>101938</t>
  </si>
  <si>
    <t>CAIXA DE PROTEÇÃO PARA MEDIDOR MONOFÁSICO DE EMBUTIR - FORNECIMENTO E INSTALAÇÃO. AF_10/2020</t>
  </si>
  <si>
    <t>101946</t>
  </si>
  <si>
    <t>QUADRO DE MEDIÇÃO GERAL DE ENERGIA PARA 1 MEDIDOR DE SOBREPOR - FORNECIMENTO E INSTALAÇÃO. AF_10/2020</t>
  </si>
  <si>
    <t>10,46</t>
  </si>
  <si>
    <t>41,04</t>
  </si>
  <si>
    <t>39,31</t>
  </si>
  <si>
    <t>59,54</t>
  </si>
  <si>
    <t>47,21</t>
  </si>
  <si>
    <t>54,24</t>
  </si>
  <si>
    <t>41,94</t>
  </si>
  <si>
    <t>48,97</t>
  </si>
  <si>
    <t>72,07</t>
  </si>
  <si>
    <t>55,38</t>
  </si>
  <si>
    <t>66,77</t>
  </si>
  <si>
    <t>81,85</t>
  </si>
  <si>
    <t>93,24</t>
  </si>
  <si>
    <t>39,74</t>
  </si>
  <si>
    <t>83,35</t>
  </si>
  <si>
    <t>90,38</t>
  </si>
  <si>
    <t>14,47</t>
  </si>
  <si>
    <t>21,50</t>
  </si>
  <si>
    <t>31,76</t>
  </si>
  <si>
    <t>38,79</t>
  </si>
  <si>
    <t>18,41</t>
  </si>
  <si>
    <t>26,02</t>
  </si>
  <si>
    <t>41,35</t>
  </si>
  <si>
    <t>60,83</t>
  </si>
  <si>
    <t>61,47</t>
  </si>
  <si>
    <t>67,86</t>
  </si>
  <si>
    <t>52,20</t>
  </si>
  <si>
    <t>52,84</t>
  </si>
  <si>
    <t>60,67</t>
  </si>
  <si>
    <t>89,81</t>
  </si>
  <si>
    <t>39,93</t>
  </si>
  <si>
    <t>50,29</t>
  </si>
  <si>
    <t>57,32</t>
  </si>
  <si>
    <t>46,10</t>
  </si>
  <si>
    <t>53,13</t>
  </si>
  <si>
    <t>55,55</t>
  </si>
  <si>
    <t>62,58</t>
  </si>
  <si>
    <t>56,66</t>
  </si>
  <si>
    <t>63,69</t>
  </si>
  <si>
    <t>51,40</t>
  </si>
  <si>
    <t>58,43</t>
  </si>
  <si>
    <t>LUMINÁRIA TIPO CALHA, DE SOBREPOR, COM 1 LÂMPADA TUBULAR FLUORESCENTE DE 18 W, COM REATOR DE PARTIDA RÁPIDA - FORNECIMENTO E INSTALAÇÃO. AF_02/2020</t>
  </si>
  <si>
    <t>106,35</t>
  </si>
  <si>
    <t>LUMINÁRIA TIPO CALHA, DE SOBREPOR, COM 1 LÂMPADA TUBULAR FLUORESCENTE DE 36 W, COM REATOR DE PARTIDA RÁPIDA - FORNECIMENTO E INSTALAÇÃO. AF_02/2020</t>
  </si>
  <si>
    <t>151,84</t>
  </si>
  <si>
    <t>LUMINÁRIA TIPO CALHA, DE SOBREPOR, COM 2 LÂMPADAS TUBULARES FLUORESCENTES DE 18 W, COM REATOR DE PARTIDA RÁPIDA - FORNECIMENTO E INSTALAÇÃO. AF_02/2020</t>
  </si>
  <si>
    <t>144,73</t>
  </si>
  <si>
    <t>LUMINÁRIA TIPO CALHA, DE SOBREPOR, COM 2 LÂMPADAS TUBULARES FLUORESCENTES DE 36 W, COM REATOR DE PARTIDA RÁPIDA - FORNECIMENTO E INSTALAÇÃO. AF_02/2020</t>
  </si>
  <si>
    <t>199,66</t>
  </si>
  <si>
    <t>LUMINÁRIA TIPO CALHA, DE EMBUTIR, COM 2 LÂMPADAS FLUORESCENTES DE 14 W, COM REATOR DE PARTIDA RÁPIDA - FORNECIMENTO E INSTALAÇÃO. AF_02/2020</t>
  </si>
  <si>
    <t>372,79</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</si>
  <si>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</si>
  <si>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</si>
  <si>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108,95</t>
  </si>
  <si>
    <t>LUMINÁRIA TIPO PLAFON REDONDO COM VIDRO FOSCO, DE SOBREPOR, COM 2 LÂMPADAS FLUORESCENTES DE 15 W, SEM REATOR - FORNECIMENTO E INSTALAÇÃO. AF_02/2020</t>
  </si>
  <si>
    <t>135,30</t>
  </si>
  <si>
    <t>LUMINÁRIA TIPO PLAFON, DE SOBREPOR, COM 1 LÂMPADA LED DE 12/13 W, SEM REATOR - FORNECIMENTO E INSTALAÇÃO. AF_02/2020</t>
  </si>
  <si>
    <t>38,44</t>
  </si>
  <si>
    <t>LUMINÁRIA TIPO SPOT, DE SOBREPOR, COM 1 LÂMPADA FLUORESCENTE DE 15 W, SEM REATOR - FORNECIMENTO E INSTALAÇÃO. AF_02/2020</t>
  </si>
  <si>
    <t>168,97</t>
  </si>
  <si>
    <t>LUMINÁRIA TIPO SPOT, DE SOBREPOR, COM 2 LÂMPADAS FLUORESCENTES DE 15 W, SEM REATOR - FORNECIMENTO E INSTALAÇÃO. AF_02/2020</t>
  </si>
  <si>
    <t>138,37</t>
  </si>
  <si>
    <t>SENSOR DE PRESENÇA COM FOTOCÉLULA, FIXAÇÃO EM PAREDE - FORNECIMENTO E INSTALAÇÃO. AF_02/2020</t>
  </si>
  <si>
    <t>124,01</t>
  </si>
  <si>
    <t>SENSOR DE PRESENÇA SEM FOTOCÉLULA, FIXAÇÃO EM PAREDE - FORNECIMENTO E INSTALAÇÃO. AF_02/2020</t>
  </si>
  <si>
    <t>83,00</t>
  </si>
  <si>
    <t>SENSOR DE PRESENÇA COM FOTOCÉLULA, FIXAÇÃO EM TETO - FORNECIMENTO E INSTALAÇÃO. AF_02/2020</t>
  </si>
  <si>
    <t>85,80</t>
  </si>
  <si>
    <t>SENSOR DE PRESENÇA SEM FOTOCÉLULA, FIXAÇÃO EM TETO - FORNECIMENTO E INSTALAÇÃO. AF_02/2020</t>
  </si>
  <si>
    <t>80,56</t>
  </si>
  <si>
    <t>LUMINÁRIA DE EMERGÊNCIA, COM 30 LÂMPADAS LED DE 2 W, SEM REATOR - FORNECIMENTO E INSTALAÇÃO. AF_02/2020</t>
  </si>
  <si>
    <t>30,12</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</si>
  <si>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</si>
  <si>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</si>
  <si>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</si>
  <si>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</si>
  <si>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</si>
  <si>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</si>
  <si>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35,65</t>
  </si>
  <si>
    <t>LÂMPADA TUBULAR FLUORESCENTE T8 DE 16/18 W, BASE G13 - FORNECIMENTO E INSTALAÇÃO. AF_02/2020_P</t>
  </si>
  <si>
    <t>58,01</t>
  </si>
  <si>
    <t>LÂMPADA TUBULAR FLUORESCENTE T8 DE 32/36 W, BASE G13 - FORNECIMENTO E INSTALAÇÃO. AF_02/2020_P</t>
  </si>
  <si>
    <t>LÂMPADA TUBULAR FLUORESCENTE T10 DE 20/40 W, BASE G13 - FORNECIMENTO E INSTALAÇÃO. AF_02/2020_P</t>
  </si>
  <si>
    <t>67,93</t>
  </si>
  <si>
    <t>LÂMPADA TUBULAR FLUORESCENTE T5 DE 14 W, BASE G13 - FORNECIMENTO E INSTALAÇÃO. AF_02/2020_P</t>
  </si>
  <si>
    <t>59,66</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</si>
  <si>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</si>
  <si>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</si>
  <si>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</si>
  <si>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</si>
  <si>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</si>
  <si>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</si>
  <si>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</si>
  <si>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</si>
  <si>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289,48</t>
  </si>
  <si>
    <t>100906</t>
  </si>
  <si>
    <t>LUMINÁRIA DUPLA TIPO CALHA, DE SOBREPOR, COM 4 LÂMPADAS TUBULARES FLUORESCENTES DE 36 W, COM REATORES DE PARTIDA RÁPIDA -FORNECIMENTO E INSTALAÇÃO. AF_02/2020</t>
  </si>
  <si>
    <t>399,34</t>
  </si>
  <si>
    <t>100919</t>
  </si>
  <si>
    <t>LÂMPADA FLUORESCENTE ESPIRAL BRANCA 45 W, BASE E27 - FORNECIMENTO E INSTALAÇÃO. AF_02/2020</t>
  </si>
  <si>
    <t>100920</t>
  </si>
  <si>
    <t>LÂMPADA FLUORESCENTE ESPIRAL BRANCA 65 W, BASE E27 - FORNECIMENTO E INSTALAÇÃO. AF_02/2020</t>
  </si>
  <si>
    <t>66,36</t>
  </si>
  <si>
    <t>100921</t>
  </si>
  <si>
    <t>REATOR DE PARTIDA RÁPIDA PARA LÂMPADA FLUORESCENTE 2X40W - FORNECIMENTO E INSTALAÇÃO. AF_02/2020</t>
  </si>
  <si>
    <t>73,61</t>
  </si>
  <si>
    <t>100922</t>
  </si>
  <si>
    <t>REATOR DE PARTIDA RÁPIDA PARA LÂMPADA FLUORESCENTE 1X20W - FORNECIMENTO E INSTALAÇÃO. AF_02/2020</t>
  </si>
  <si>
    <t>100923</t>
  </si>
  <si>
    <t>REATOR DE PARTIDA RÁPIDA PARA LÂMPADA FLUORESCENTE 1X40W - FORNECIMENTO E INSTALAÇÃO. AF_02/2020</t>
  </si>
  <si>
    <t>63,07</t>
  </si>
  <si>
    <t>101489</t>
  </si>
  <si>
    <t>ENTRADA DE ENERGIA ELÉTRICA, AÉREA, MONOFÁSICA, COM CAIXA DE SOBREPOR, CABO DE 10 MM2 E DISJUNTOR DIN 50A (NÃO INCLUSO O POSTE DE CONCRETO). AF_07/2020_P</t>
  </si>
  <si>
    <t>1.424,84</t>
  </si>
  <si>
    <t>101490</t>
  </si>
  <si>
    <t>ENTRADA DE ENERGIA ELÉTRICA, AÉREA, MONOFÁSICA, COM CAIXA DE SOBREPOR, CABO DE 16 MM2 E DISJUNTOR DIN 50A (NÃO INCLUSO O POSTE DE CONCRETO). AF_07/2020_P</t>
  </si>
  <si>
    <t>1.510,31</t>
  </si>
  <si>
    <t>101491</t>
  </si>
  <si>
    <t>ENTRADA DE ENERGIA ELÉTRICA, AÉREA, MONOFÁSICA, COM CAIXA DE SOBREPOR, CABO DE 25 MM2 E DISJUNTOR DIN 50A (NÃO INCLUSO O POSTE DE CONCRETO). AF_07/2020_P</t>
  </si>
  <si>
    <t>1.546,28</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</si>
  <si>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</si>
  <si>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</si>
  <si>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</si>
  <si>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</si>
  <si>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1.413,01</t>
  </si>
  <si>
    <t>101494</t>
  </si>
  <si>
    <t>ENTRADA DE ENERGIA ELÉTRICA, AÉREA, MONOFÁSICA, COM CAIXA DE EMBUTIR, CABO DE 16 MM2 E DISJUNTOR DIN 50A (NÃO INCLUSO O POSTE DE CONCRETO). AF_07/2020_P</t>
  </si>
  <si>
    <t>1.498,48</t>
  </si>
  <si>
    <t>101495</t>
  </si>
  <si>
    <t>ENTRADA DE ENERGIA ELÉTRICA, AÉREA, MONOFÁSICA, COM CAIXA DE EMBUTIR, CABO DE 25 MM2 E DISJUNTOR DIN 50A (NÃO INCLUSO O POSTE DE CONCRETO). AF_07/2020_P</t>
  </si>
  <si>
    <t>1.534,45</t>
  </si>
  <si>
    <t>101496</t>
  </si>
  <si>
    <t>ENTRADA DE ENERGIA ELÉTRICA, AÉREA, MONOFÁSICA, COM CAIXA DE EMBUTIR, CABO DE 35 MM2 E DISJUNTOR DIN 50A (NÃO INCLUSO O POSTE DE CONCRETO). AF_07/2020_P</t>
  </si>
  <si>
    <t>1.668,27</t>
  </si>
  <si>
    <t>101497</t>
  </si>
  <si>
    <t>ENTRADA DE ENERGIA ELÉTRICA, AÉREA, BIFÁSICA, COM CAIXA DE SOBREPOR, CABO DE 10 MM2 E DISJUNTOR DIN 50A (NÃO INCLUSO O POSTE DE CONCRETO). AF_07/2020_P</t>
  </si>
  <si>
    <t>1.657,14</t>
  </si>
  <si>
    <t>101498</t>
  </si>
  <si>
    <t>ENTRADA DE ENERGIA ELÉTRICA, AÉREA, BIFÁSICA, COM CAIXA DE SOBREPOR, CABO DE 16 MM2 E DISJUNTOR DIN 50A (NÃO INCLUSO O POSTE DE CONCRETO). AF_07/2020_P</t>
  </si>
  <si>
    <t>1.786,51</t>
  </si>
  <si>
    <t>101499</t>
  </si>
  <si>
    <t>ENTRADA DE ENERGIA ELÉTRICA, AÉREA, BIFÁSICA, COM CAIXA DE SOBREPOR, CABO DE 25 MM2 E DISJUNTOR DIN 50A (NÃO INCLUSO O POSTE DE CONCRETO). AF_07/2020_P</t>
  </si>
  <si>
    <t>1.840,96</t>
  </si>
  <si>
    <t>101500</t>
  </si>
  <si>
    <t>ENTRADA DE ENERGIA ELÉTRICA, AÉREA, BIFÁSICA, COM CAIXA DE SOBREPOR, CABO DE 35 MM2 E DISJUNTOR DIN 50A (NÃO INCLUSO O POSTE DE CONCRETO). AF_07/2020_P</t>
  </si>
  <si>
    <t>2.026,87</t>
  </si>
  <si>
    <t>101501</t>
  </si>
  <si>
    <t>ENTRADA DE ENERGIA ELÉTRICA, AÉREA, BIFÁSICA, COM CAIXA DE EMBUTIR, CABO DE 10 MM2 E DISJUNTOR DIN 50A (NÃO INCLUSO O POSTE DE CONCRETO). AF_07/2020_P</t>
  </si>
  <si>
    <t>1.651,73</t>
  </si>
  <si>
    <t>101502</t>
  </si>
  <si>
    <t>ENTRADA DE ENERGIA ELÉTRICA, AÉREA, BIFÁSICA, COM CAIXA DE EMBUTIR, CABO DE 16 MM2 E DISJUNTOR DIN 50A (NÃO INCLUSO O POSTE DE CONCRETO). AF_07/2020_P</t>
  </si>
  <si>
    <t>1.781,10</t>
  </si>
  <si>
    <t>101503</t>
  </si>
  <si>
    <t>ENTRADA DE ENERGIA ELÉTRICA, AÉREA, BIFÁSICA, COM CAIXA DE EMBUTIR, CABO DE 25 MM2 E DISJUNTOR DIN 50A (NÃO INCLUSO O POSTE DE CONCRETO). AF_07/2020_P</t>
  </si>
  <si>
    <t>1.835,55</t>
  </si>
  <si>
    <t>101504</t>
  </si>
  <si>
    <t>ENTRADA DE ENERGIA ELÉTRICA, AÉREA, BIFÁSICA, COM CAIXA DE EMBUTIR, CABO DE 35 MM2 E DISJUNTOR DIN 50A (NÃO INCLUSO O POSTE DE CONCRETO). AF_07/2020_P</t>
  </si>
  <si>
    <t>2.021,46</t>
  </si>
  <si>
    <t>101505</t>
  </si>
  <si>
    <t>ENTRADA DE ENERGIA ELÉTRICA, AÉREA, TRIFÁSICA, COM CAIXA DE SOBREPOR, CABO DE 10 MM2 E DISJUNTOR DIN 50A (NÃO INCLUSO O POSTE DE CONCRETO). AF_07/2020_P</t>
  </si>
  <si>
    <t>1.761,73</t>
  </si>
  <si>
    <t>101506</t>
  </si>
  <si>
    <t>ENTRADA DE ENERGIA ELÉTRICA, AÉREA, TRIFÁSICA, COM CAIXA DE SOBREPOR, CABO DE 16 MM2 E DISJUNTOR DIN 50A (NÃO INCLUSO O POSTE DE CONCRETO). AF_07/2020_P</t>
  </si>
  <si>
    <t>1.934,23</t>
  </si>
  <si>
    <t>101507</t>
  </si>
  <si>
    <t>ENTRADA DE ENERGIA ELÉTRICA, AÉREA, TRIFÁSICA, COM CAIXA DE SOBREPOR, CABO DE 25 MM2 E DISJUNTOR DIN 50A (NÃO INCLUSO O POSTE DE CONCRETO). AF_07/2020_P</t>
  </si>
  <si>
    <t>2.006,82</t>
  </si>
  <si>
    <t>101508</t>
  </si>
  <si>
    <t>ENTRADA DE ENERGIA ELÉTRICA, AÉREA, TRIFÁSICA, COM CAIXA DE SOBREPOR, CABO DE 35 MM2 E DISJUNTOR DIN 50A (NÃO INCLUSO O POSTE DE CONCRETO). AF_07/2020_P</t>
  </si>
  <si>
    <t>2.243,91</t>
  </si>
  <si>
    <t>101509</t>
  </si>
  <si>
    <t>ENTRADA DE ENERGIA ELÉTRICA, AÉREA, TRIFÁSICA, COM CAIXA DE EMBUTIR, CABO DE 10 MM2 E DISJUNTOR DIN 50A (NÃO INCLUSO O POSTE DE CONCRETO). AF_07/2020</t>
  </si>
  <si>
    <t>1.933,90</t>
  </si>
  <si>
    <t>101510</t>
  </si>
  <si>
    <t>ENTRADA DE ENERGIA ELÉTRICA, AÉREA, TRIFÁSICA, COM CAIXA DE EMBUTIR, CABO DE 16 MM2 E DISJUNTOR DIN 50A (NÃO INCLUSO O POSTE DE CONCRETO). AF_07/2020</t>
  </si>
  <si>
    <t>2.106,40</t>
  </si>
  <si>
    <t>101511</t>
  </si>
  <si>
    <t>ENTRADA DE ENERGIA ELÉTRICA, AÉREA, TRIFÁSICA, COM CAIXA DE EMBUTIR, CABO DE 25 MM2 E DISJUNTOR DIN 50A (NÃO INCLUSO O POSTE DE CONCRETO). AF_07/2020</t>
  </si>
  <si>
    <t>2.178,99</t>
  </si>
  <si>
    <t>101512</t>
  </si>
  <si>
    <t>ENTRADA DE ENERGIA ELÉTRICA, AÉREA, TRIFÁSICA, COM CAIXA DE EMBUTIR, CABO DE 35 MM2 E DISJUNTOR DIN 50A (NÃO INCLUSO O POSTE DE CONCRETO). AF_07/2020</t>
  </si>
  <si>
    <t>2.416,08</t>
  </si>
  <si>
    <t>101513</t>
  </si>
  <si>
    <t>ENTRADA DE ENERGIA ELÉTRICA, SUBTERRÂNEA, MONOFÁSICA, COM CAIXA DE SOBREPOR, CABO DE 10 MM2 E DISJUNTOR DIN 50A (NÃO INCLUSA MURETA DE ALVENARIA). AF_07/2020_P</t>
  </si>
  <si>
    <t>779,64</t>
  </si>
  <si>
    <t>101514</t>
  </si>
  <si>
    <t>ENTRADA DE ENERGIA ELÉTRICA, SUBTERRÂNEA, MONOFÁSICA, COM CAIXA DE SOBREPOR, CABO DE 16 MM2 E DISJUNTOR DIN 50A (NÃO INCLUSA MURETA DE ALVENARIA). AF_07/2020_P</t>
  </si>
  <si>
    <t>882,21</t>
  </si>
  <si>
    <t>101515</t>
  </si>
  <si>
    <t>ENTRADA DE ENERGIA ELÉTRICA, SUBTERRÂNEA, MONOFÁSICA, COM CAIXA DE SOBREPOR, CABO DE 25 MM2 E DISJUNTOR DIN 50A (NÃO INCLUSA MURETA DE ALVENARIA). AF_07/2020_P</t>
  </si>
  <si>
    <t>925,37</t>
  </si>
  <si>
    <t>101516</t>
  </si>
  <si>
    <t>ENTRADA DE ENERGIA ELÉTRICA, SUBTERRÂNEA, MONOFÁSICA, COM CAIXA DE SOBREPOR, CABO DE 35 MM2 E DISJUNTOR DIN 50A (NÃO INCLUSA MURETA DE ALVENARIA). AF_07/2020_P</t>
  </si>
  <si>
    <t>1.047,08</t>
  </si>
  <si>
    <t>101517</t>
  </si>
  <si>
    <t>ENTRADA DE ENERGIA ELÉTRICA, SUBTERRÂNEA, MONOFÁSICA, COM CAIXA DE EMBUTIR, CABO DE 10 MM2 E DISJUNTOR DIN 50A (NÃO INCLUSA MURETA DE ALVENARIA). AF_07/2020_P</t>
  </si>
  <si>
    <t>767,81</t>
  </si>
  <si>
    <t>101518</t>
  </si>
  <si>
    <t>ENTRADA DE ENERGIA ELÉTRICA, SUBTERRÂNEA, MONOFÁSICA, COM CAIXA DE EMBUTIR, CABO DE 16 MM2 E DISJUNTOR DIN 50A (NÃO INCLUSA MURETA DE ALVENARIA). AF_07/2020_P</t>
  </si>
  <si>
    <t>870,38</t>
  </si>
  <si>
    <t>101519</t>
  </si>
  <si>
    <t>ENTRADA DE ENERGIA ELÉTRICA, SUBTERRÂNEA, MONOFÁSICA, COM CAIXA DE EMBUTIR, CABO DE 25 MM2 E DISJUNTOR DIN 50A (NÃO INCLUSA MURETA DE ALVENARIA). AF_07/2020_P</t>
  </si>
  <si>
    <t>913,54</t>
  </si>
  <si>
    <t>101520</t>
  </si>
  <si>
    <t>ENTRADA DE ENERGIA ELÉTRICA, SUBTERRÂNEA, MONOFÁSICA, COM CAIXA DE EMBUTIR, CABO DE 35 MM2 E DISJUNTOR DIN 50A (NÃO INCLUSA MURETA DE ALVENARIA). AF_07/2020_P</t>
  </si>
  <si>
    <t>1.035,25</t>
  </si>
  <si>
    <t>101521</t>
  </si>
  <si>
    <t>ENTRADA DE ENERGIA ELÉTRICA, SUBTERRÂNEA, BIFÁSICA, COM CAIXA DE SOBREPOR, CABO DE 10 MM2 E DISJUNTOR DIN 50A (NÃO INCLUSA MURETA DE ALVENARIA). AF_07/2020_P</t>
  </si>
  <si>
    <t>1.026,05</t>
  </si>
  <si>
    <t>101522</t>
  </si>
  <si>
    <t>ENTRADA DE ENERGIA ELÉTRICA, SUBTERRÂNEA, BIFÁSICA, COM CAIXA DE SOBREPOR, CABO DE 16 MM2 E DISJUNTOR DIN 50A (NÃO INCLUSA MURETA DE ALVENARIA). AF_07/2020_P</t>
  </si>
  <si>
    <t>1.179,89</t>
  </si>
  <si>
    <t>101523</t>
  </si>
  <si>
    <t>ENTRADA DE ENERGIA ELÉTRICA, SUBTERRÂNEA, BIFÁSICA, COM CAIXA DE SOBREPOR, CABO DE 25 MM2 E DISJUNTOR DIN 50A (NÃO INCLUSA MURETA DE ALVENARIA). AF_07/2020_P</t>
  </si>
  <si>
    <t>1.244,64</t>
  </si>
  <si>
    <t>101524</t>
  </si>
  <si>
    <t>ENTRADA DE ENERGIA ELÉTRICA, SUBTERRÂNEA, BIFÁSICA, COM CAIXA DE SOBREPOR, CABO DE 35 MM2 E DISJUNTOR DIN 50A (NÃO INCLUSA MURETA DE ALVENARIA). AF_07/2020_P</t>
  </si>
  <si>
    <t>1.427,20</t>
  </si>
  <si>
    <t>101525</t>
  </si>
  <si>
    <t>ENTRADA DE ENERGIA ELÉTRICA, SUBTERRÂNEA, BIFÁSICA, COM CAIXA DE EMBUTIR, CABO DE 10 MM2 E DISJUNTOR DIN 50A (NÃO INCLUSA MURETA DE ALVENARIA). AF_07/2020_P</t>
  </si>
  <si>
    <t>1.020,65</t>
  </si>
  <si>
    <t>101526</t>
  </si>
  <si>
    <t>ENTRADA DE ENERGIA ELÉTRICA, SUBTERRÂNEA, BIFÁSICA, COM CAIXA DE EMBUTIR, CABO DE 16 MM2 E DISJUNTOR DIN 50A (NÃO INCLUSA MURETA DE ALVENARIA). AF_07/2020_P</t>
  </si>
  <si>
    <t>1.174,49</t>
  </si>
  <si>
    <t>101527</t>
  </si>
  <si>
    <t>ENTRADA DE ENERGIA ELÉTRICA, SUBTERRÂNEA, BIFÁSICA, COM CAIXA DE EMBUTIR, CABO DE 25 MM2 E DISJUNTOR DIN 50A (NÃO INCLUSA MURETA DE ALVENARIA). AF_07/2020_P</t>
  </si>
  <si>
    <t>1.239,24</t>
  </si>
  <si>
    <t>101528</t>
  </si>
  <si>
    <t>ENTRADA DE ENERGIA ELÉTRICA, SUBTERRÂNEA, BIFÁSICA, COM CAIXA DE EMBUTIR, CABO DE 35 MM2 E DISJUNTOR DIN 50A (NÃO INCLUSA MURETA DE ALVENARIA). AF_07/2020_P</t>
  </si>
  <si>
    <t>1.421,80</t>
  </si>
  <si>
    <t>101529</t>
  </si>
  <si>
    <t>ENTRADA DE ENERGIA ELÉTRICA, SUBTERRÂNEA, TRIFÁSICA, COM CAIXA DE SOBREPOR, CABO DE 10 MM2 E DISJUNTOR DIN 50A (NÃO INCLUSA MURETA DE ALVENARIA). AF_07/2020_P</t>
  </si>
  <si>
    <t>1.146,22</t>
  </si>
  <si>
    <t>101530</t>
  </si>
  <si>
    <t>ENTRADA DE ENERGIA ELÉTRICA, SUBTERRÂNEA, TRIFÁSICA, COM CAIXA DE SOBREPOR, CABO DE 16 MM2 E DISJUNTOR DIN 50A (NÃO INCLUSA MURETA DE ALVENARIA). AF_07/2020_P</t>
  </si>
  <si>
    <t>1.351,35</t>
  </si>
  <si>
    <t>101531</t>
  </si>
  <si>
    <t>ENTRADA DE ENERGIA ELÉTRICA, SUBTERRÂNEA, TRIFÁSICA, COM CAIXA DE SOBREPOR, CABO DE 25 MM2 E DISJUNTOR DIN 50A (NÃO INCLUSA MURETA DE ALVENARIA). AF_07/2020_P</t>
  </si>
  <si>
    <t>1.437,68</t>
  </si>
  <si>
    <t>101532</t>
  </si>
  <si>
    <t>ENTRADA DE ENERGIA ELÉTRICA, SUBTERRÂNEA, TRIFÁSICA, COM CAIXA DE SOBREPOR, CABO DE 35 MM2 E DISJUNTOR DIN 50A (NÃO INCLUSA MURETA DE ALVENARIA). AF_07/2020_P</t>
  </si>
  <si>
    <t>1.681,09</t>
  </si>
  <si>
    <t>101533</t>
  </si>
  <si>
    <t>ENTRADA DE ENERGIA ELÉTRICA, SUBTERRÂNEA, TRIFÁSICA, COM CAIXA DE EMBUTIR, CABO DE 10 MM2 E DISJUNTOR DIN 50A (NÃO INCLUSA MURETA DE ALVENARIA). AF_07/2020</t>
  </si>
  <si>
    <t>1.318,40</t>
  </si>
  <si>
    <t>101534</t>
  </si>
  <si>
    <t>ENTRADA DE ENERGIA ELÉTRICA, SUBTERRÂNEA, TRIFÁSICA, COM CAIXA DE EMBUTIR, CABO DE 16 MM2 E DISJUNTOR DIN 50A (NÃO INCLUSA MURETA DE ALVENARIA). AF_07/2020</t>
  </si>
  <si>
    <t>1.523,53</t>
  </si>
  <si>
    <t>101535</t>
  </si>
  <si>
    <t>ENTRADA DE ENERGIA ELÉTRICA, SUBTERRÂNEA, TRIFÁSICA, COM CAIXA DE EMBUTIR, CABO DE 25 MM2 E DISJUNTOR DIN 50A (NÃO INCLUSA MURETA DE ALVENARIA). AF_07/2020</t>
  </si>
  <si>
    <t>1.609,86</t>
  </si>
  <si>
    <t>101536</t>
  </si>
  <si>
    <t>ENTRADA DE ENERGIA ELÉTRICA, SUBTERRÂNEA, TRIFÁSICA, COM CAIXA DE EMBUTIR, CABO DE 35 MM2 E DISJUNTOR DIN 50A (NÃO INCLUSA MURETA DE ALVENARIA). AF_07/2020</t>
  </si>
  <si>
    <t>1.853,27</t>
  </si>
  <si>
    <t>101537</t>
  </si>
  <si>
    <t>APARELHO SINALIZADOR DE SAÍDA DE GARAGEM, COM CÉLULA FOTOELÉTRICA - FORNECIMENTO E INSTALAÇÃO. AF_07/2020</t>
  </si>
  <si>
    <t>141,41</t>
  </si>
  <si>
    <t>101538</t>
  </si>
  <si>
    <t>ARMAÇÃO SECUNDÁRIA, COM 1 ESTRIBO E 1 ISOLADOR - FORNECIMENTO E INSTALAÇÃO. AF_07/2020</t>
  </si>
  <si>
    <t>41,97</t>
  </si>
  <si>
    <t>101539</t>
  </si>
  <si>
    <t>ARMAÇÃO SECUNDÁRIA, COM 2 ESTRIBOS E 2 ISOLADORES - FORNECIMENTO E INSTALAÇÃO. AF_07/2020</t>
  </si>
  <si>
    <t>68,54</t>
  </si>
  <si>
    <t>101540</t>
  </si>
  <si>
    <t>ARMAÇÃO SECUNDÁRIA, COM 3 ESTRIBOS E 3 ISOLADORES - FORNECIMENTO E INSTALAÇÃO. AF_07/2020</t>
  </si>
  <si>
    <t>116,52</t>
  </si>
  <si>
    <t>101541</t>
  </si>
  <si>
    <t>ARMAÇÃO SECUNDÁRIA, COM 4 ESTRIBOS E 4 ISOLADORES - FORNECIMENTO E INSTALAÇÃO. AF_07/2020</t>
  </si>
  <si>
    <t>151,75</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</si>
  <si>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</si>
  <si>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</si>
  <si>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</si>
  <si>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</si>
  <si>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</si>
  <si>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</si>
  <si>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</si>
  <si>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</si>
  <si>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130,11</t>
  </si>
  <si>
    <t>101546</t>
  </si>
  <si>
    <t>ISOLADOR, TIPO PINO, PARA TENSÃO 15 KV - FORNECIMENTO E INSTALAÇÃO. AF_07/2020</t>
  </si>
  <si>
    <t>101547</t>
  </si>
  <si>
    <t>ISOLADOR, TIPO DISCO, PARA TENSÃO 15 KV - FORNECIMENTO E INSTALAÇÃO. AF_07/2020</t>
  </si>
  <si>
    <t>102,74</t>
  </si>
  <si>
    <t>101548</t>
  </si>
  <si>
    <t>ISOLADOR, TIPO ROLDANA, PARA BAIXA TENSÃO - FORNECIMENTO E INSTALAÇÃO. AF_07/2020</t>
  </si>
  <si>
    <t>101549</t>
  </si>
  <si>
    <t>GRAMPO PARALELO METÁLICO, PARA REDES AÉREAS DE DISTRIBUIÇÃO DE ENERGIA ELÉTRICA DE BAIXA TENSÃO - FORNECIMENTO E INSTALAÇÃO. AF_07/2020</t>
  </si>
  <si>
    <t>19,82</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</si>
  <si>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</si>
  <si>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</si>
  <si>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</si>
  <si>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</si>
  <si>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</si>
  <si>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</si>
  <si>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</si>
  <si>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</si>
  <si>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</si>
  <si>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</si>
  <si>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</si>
  <si>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</si>
  <si>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</si>
  <si>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</si>
  <si>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</si>
  <si>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</si>
  <si>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33,21</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</si>
  <si>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</si>
  <si>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</si>
  <si>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</si>
  <si>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</si>
  <si>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65,53</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</si>
  <si>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</si>
  <si>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</si>
  <si>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</si>
  <si>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</si>
  <si>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113,29</t>
  </si>
  <si>
    <t>101626</t>
  </si>
  <si>
    <t>REATOR PARA LÂMPADA VAPOR DE MERCÚRIO 400 W, USO EXTERNO - FORNECIMENTO E INSTALAÇÃO. AF_08/2020</t>
  </si>
  <si>
    <t>219,20</t>
  </si>
  <si>
    <t>101627</t>
  </si>
  <si>
    <t>REATOR PARA LÂMPADA VAPOR DE SÓDIO 250 W, USO EXTERNO - FORNECIMENTO E INSTALAÇÃO. AF_08/2020</t>
  </si>
  <si>
    <t>343,58</t>
  </si>
  <si>
    <t>101628</t>
  </si>
  <si>
    <t>REATOR PARA LÂMPADA VAPOR DE MERCÚRIO 125 W, USO EXTERNO - FORNECIMENTO E INSTALAÇÃO. AF_08/2020</t>
  </si>
  <si>
    <t>161,66</t>
  </si>
  <si>
    <t>101629</t>
  </si>
  <si>
    <t>REATOR PARA LÂMPADA VAPOR DE MERCÚRIO 250 W, USO EXTERNO - FORNECIMENTO E INSTALAÇÃO. AF_08/2020</t>
  </si>
  <si>
    <t>191,30</t>
  </si>
  <si>
    <t>101630</t>
  </si>
  <si>
    <t>SUBSTITUIÇÃO DE REATOR PARA ILUMINAÇÃO PÚBLICA (NÃO INCLUI FORNECIMENTO). AF_08/2020</t>
  </si>
  <si>
    <t>63,40</t>
  </si>
  <si>
    <t>101631</t>
  </si>
  <si>
    <t>IGNITOR PARA PARTIDA LÂMPADA VAPOR SÓDIO / VAPOR METÁLICO ATÉ 400 W - FORNECIMENTO E INSTALAÇÃO. AF_08/2020</t>
  </si>
  <si>
    <t>101632</t>
  </si>
  <si>
    <t>RELÉ FOTOELÉTRICO PARA COMANDO DE ILUMINAÇÃO EXTERNA 1000 W - FORNECIMENTO E INSTALAÇÃO. AF_08/2020</t>
  </si>
  <si>
    <t>49,37</t>
  </si>
  <si>
    <t>101633</t>
  </si>
  <si>
    <t>SUBSTITUIÇÃO DE RELÉ FOTOELÉTRICO PARA COMANDO DE ILUMINAÇÃO EXTERNA 1000 W - FORNECIMENTO E INSTALAÇÃO. AF_08/2020</t>
  </si>
  <si>
    <t>102,49</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</si>
  <si>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</si>
  <si>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</si>
  <si>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</si>
  <si>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</si>
  <si>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141,97</t>
  </si>
  <si>
    <t>101640</t>
  </si>
  <si>
    <t>LÂMPADA VAPOR METÁLICO 400 W - FORNECIMENTO E INSTALAÇÃO. AF_08/2020</t>
  </si>
  <si>
    <t>55,10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</si>
  <si>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</si>
  <si>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</si>
  <si>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</si>
  <si>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</si>
  <si>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</si>
  <si>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</si>
  <si>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25,07</t>
  </si>
  <si>
    <t>101644</t>
  </si>
  <si>
    <t>LÂMPADA VAPOR DE MERCÚRIO 400 W - FORNECIMENTO E INSTALAÇÃO. AF_08/2020</t>
  </si>
  <si>
    <t>101645</t>
  </si>
  <si>
    <t>LÂMPADA MISTA 160 W - FORNECIMENTO E INSTALAÇÃO. AF_08/2020</t>
  </si>
  <si>
    <t>16,17</t>
  </si>
  <si>
    <t>101646</t>
  </si>
  <si>
    <t>LÂMPADA MISTA 250 W - FORNECIMENTO E INSTALAÇÃO. AF_08/2020</t>
  </si>
  <si>
    <t>101647</t>
  </si>
  <si>
    <t>LÂMPADA MISTA 500 W - FORNECIMENTO E INSTALAÇÃO. AF_08/2020</t>
  </si>
  <si>
    <t>101648</t>
  </si>
  <si>
    <t>LÂMPADA VAPOR DE SÓDIO 150 W - FORNECIMENTO E INSTALAÇÃO. AF_08/2020</t>
  </si>
  <si>
    <t>30,24</t>
  </si>
  <si>
    <t>101649</t>
  </si>
  <si>
    <t>LÂMPADA VAPOR DE SÓDIO 250 W - FORNECIMENTO E INSTALAÇÃO. AF_08/2020</t>
  </si>
  <si>
    <t>34,79</t>
  </si>
  <si>
    <t>101650</t>
  </si>
  <si>
    <t>LÂMPADA VAPOR DE SÓDIO 400 W - FORNECIMENTO E INSTALAÇÃO. AF_08/2020</t>
  </si>
  <si>
    <t>101651</t>
  </si>
  <si>
    <t>SUBSTITUIÇÃO DE LÂMPADA PARA ILUMINAÇÃO PÚBLICA (NÃO INCLUI FORNECIMENTO). AF_08/2020</t>
  </si>
  <si>
    <t>54,76</t>
  </si>
  <si>
    <t>101652</t>
  </si>
  <si>
    <t>LUMINÁRIA FECHADA, PARA ILUMINAÇÃO PÚBLICA, PARA LÂMPADA DE VAPOR - FORNECIMENTO E INSTALAÇÃO (EXCLUSIVE LÂMPADA E REATOR). AF_08/2020</t>
  </si>
  <si>
    <t>619,50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</si>
  <si>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</si>
  <si>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</si>
  <si>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294,97</t>
  </si>
  <si>
    <t>101654</t>
  </si>
  <si>
    <t>LUMINÁRIA DE LED PARA ILUMINAÇÃO PÚBLICA, DE 33 W ATÉ 50 W - FORNECIMENTO E INSTALAÇÃO. AF_08/2020</t>
  </si>
  <si>
    <t>317,01</t>
  </si>
  <si>
    <t>101655</t>
  </si>
  <si>
    <t>LUMINÁRIA DE LED PARA ILUMINAÇÃO PÚBLICA, DE 51 W ATÉ 67 W - FORNECIMENTO E INSTALAÇÃO. AF_08/2020</t>
  </si>
  <si>
    <t>532,66</t>
  </si>
  <si>
    <t>101656</t>
  </si>
  <si>
    <t>LUMINÁRIA DE LED PARA ILUMINAÇÃO PÚBLICA, DE 68 W ATÉ 97 W - FORNECIMENTO E INSTALAÇÃO. AF_08/2020</t>
  </si>
  <si>
    <t>583,01</t>
  </si>
  <si>
    <t>101657</t>
  </si>
  <si>
    <t>LUMINÁRIA DE LED PARA ILUMINAÇÃO PÚBLICA, DE 98 W ATÉ 137 W - FORNECIMENTO E INSTALAÇÃO. AF_08/2020</t>
  </si>
  <si>
    <t>690,26</t>
  </si>
  <si>
    <t>101658</t>
  </si>
  <si>
    <t>LUMINÁRIA DE LED PARA ILUMINAÇÃO PÚBLICA, DE 138 W ATÉ 180 W - FORNECIMENTO E INSTALAÇÃO. AF_08/2020</t>
  </si>
  <si>
    <t>910,80</t>
  </si>
  <si>
    <t>101659</t>
  </si>
  <si>
    <t>LUMINÁRIA DE LED PARA ILUMINAÇÃO PÚBLICA, DE 181 W ATÉ 239 W - FORNECIMENTO E INSTALAÇÃO. AF_08/2020</t>
  </si>
  <si>
    <t>1.047,96</t>
  </si>
  <si>
    <t>101660</t>
  </si>
  <si>
    <t>LUMINÁRIA DE LED PARA ILUMINAÇÃO PÚBLICA, DE 240 W ATÉ 350 W - FORNECIMENTO E INSTALAÇÃO. AF_08/2020</t>
  </si>
  <si>
    <t>1.695,47</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</si>
  <si>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</si>
  <si>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</si>
  <si>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</si>
  <si>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</si>
  <si>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835,90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</si>
  <si>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</si>
  <si>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</si>
  <si>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</si>
  <si>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</si>
  <si>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</si>
  <si>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</si>
  <si>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</si>
  <si>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</si>
  <si>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436,99</t>
  </si>
  <si>
    <t>102085</t>
  </si>
  <si>
    <t>LUMINÁRIA ESTANQUE COM PROTEÇÃO CONTRA ÁGUA, POEIRA OU IMPACTOS - FORNECIMENTO E INSTALAÇÃO. AF_08/2020</t>
  </si>
  <si>
    <t>244,21</t>
  </si>
  <si>
    <t>522,98</t>
  </si>
  <si>
    <t>575,56</t>
  </si>
  <si>
    <t>613,92</t>
  </si>
  <si>
    <t>601,69</t>
  </si>
  <si>
    <t>670,78</t>
  </si>
  <si>
    <t>629,07</t>
  </si>
  <si>
    <t>670,65</t>
  </si>
  <si>
    <t>682,76</t>
  </si>
  <si>
    <t>749,06</t>
  </si>
  <si>
    <t>737,75</t>
  </si>
  <si>
    <t>789,30</t>
  </si>
  <si>
    <t>800,88</t>
  </si>
  <si>
    <t>851,73</t>
  </si>
  <si>
    <t>806,32</t>
  </si>
  <si>
    <t>848,48</t>
  </si>
  <si>
    <t>863,63</t>
  </si>
  <si>
    <t>935,18</t>
  </si>
  <si>
    <t>1.035,53</t>
  </si>
  <si>
    <t>1.132,12</t>
  </si>
  <si>
    <t>1.182,96</t>
  </si>
  <si>
    <t>1.262,62</t>
  </si>
  <si>
    <t>541,26</t>
  </si>
  <si>
    <t>616,71</t>
  </si>
  <si>
    <t>745,73</t>
  </si>
  <si>
    <t>906,66</t>
  </si>
  <si>
    <t>1.320,11</t>
  </si>
  <si>
    <t>661,55</t>
  </si>
  <si>
    <t>958,43</t>
  </si>
  <si>
    <t>1.380,76</t>
  </si>
  <si>
    <t>683,22</t>
  </si>
  <si>
    <t>984,03</t>
  </si>
  <si>
    <t>1.412,62</t>
  </si>
  <si>
    <t>704,86</t>
  </si>
  <si>
    <t>839,99</t>
  </si>
  <si>
    <t>1.009,32</t>
  </si>
  <si>
    <t>1.443,90</t>
  </si>
  <si>
    <t>886,55</t>
  </si>
  <si>
    <t>1.059,58</t>
  </si>
  <si>
    <t>1.508,82</t>
  </si>
  <si>
    <t>1.109,68</t>
  </si>
  <si>
    <t>1.578,49</t>
  </si>
  <si>
    <t>634,05</t>
  </si>
  <si>
    <t>4.016,80</t>
  </si>
  <si>
    <t>4.569,38</t>
  </si>
  <si>
    <t>2.960,44</t>
  </si>
  <si>
    <t>3.181,12</t>
  </si>
  <si>
    <t>REFLETOR EM ALUMÍNIO, DE SUPORTE E ALÇA, COM 1 LÂMPADA VAPOR DE MERCÚRIO DE 125 W, COM REATOR ALTO FATOR DE POTÊNCIA - FORNECIMENTO E INSTALAÇÃO. AF_02/2020</t>
  </si>
  <si>
    <t>367,37</t>
  </si>
  <si>
    <t>REFLETOR EM ALUMÍNIO, DE SUPORTE E ALÇA, COM LÂMPADA VAPOR DE MERCÚRIO DE 250 W, COM REATOR ALTO FATOR DE POTÊNCIA - FORNECIMENTO E INSTALAÇÃO. AF_02/2020</t>
  </si>
  <si>
    <t>377,91</t>
  </si>
  <si>
    <t>LUMINÁRIA ARANDELA TIPO MEIA LUA, DE SOBREPOR, COM 1 LÂMPADA LED DE 6 W, SEM REATOR - FORNECIMENTO E INSTALAÇÃO. AF_02/2020</t>
  </si>
  <si>
    <t>112,00</t>
  </si>
  <si>
    <t>LUMINÁRIA ARANDELA TIPO MEIA LUA, DE SOBREPOR, COM 1 LÂMPADA FLUORESCENTE DE 15 W, SEM REATOR - FORNECIMENTO E INSTALAÇÃO. AF_02/2020</t>
  </si>
  <si>
    <t>111,76</t>
  </si>
  <si>
    <t>LUMINÁRIA ARANDELA TIPO TARTARUGA, DE SOBREPOR, COM 1 LÂMPADA LED DE 6 W, SEM REATOR - FORNECIMENTO E INSTALAÇÃO. AF_02/2020</t>
  </si>
  <si>
    <t>135,59</t>
  </si>
  <si>
    <t>LUMINÁRIA ARANDELA TIPO TARTARUGA, COM GRADE, DE SOBREPOR, COM 1 LÂMPADA FLUORESCENTE DE 15 W, SEM REATOR - FORNECIMENTO E INSTALAÇÃO. AF_02/2020</t>
  </si>
  <si>
    <t>135,35</t>
  </si>
  <si>
    <t>102102</t>
  </si>
  <si>
    <t>TRANSFORMADOR DE DISTRIBUIÇÃO, 30 KVA, TRIFÁSICO, 60 HZ, CLASSE 15 KV, IMERSO EM ÓLEO MINERAL, INSTALAÇÃO EM POSTE (NÃO INCLUSO SUPORTE) - FORNECIMENTO E INSTALAÇÃO. AF_12/2020</t>
  </si>
  <si>
    <t>9.064,49</t>
  </si>
  <si>
    <t>102103</t>
  </si>
  <si>
    <t>TRANSFORMADOR DE DISTRIBUIÇÃO, 45 KVA, TRIFÁSICO, 60 HZ, CLASSE 15 KV, IMERSO EM ÓLEO MINERAL, INSTALAÇÃO EM POSTE (NÃO INCLUSO SUPORTE) - FORNECIMENTO E INSTALAÇÃO. AF_12/2020</t>
  </si>
  <si>
    <t>10.090,90</t>
  </si>
  <si>
    <t>102104</t>
  </si>
  <si>
    <t>TRANSFORMADOR DE DISTRIBUIÇÃO, 75 KVA, TRIFÁSICO, 60 HZ, CLASSE 15 KV, IMERSO EM ÓLEO MINERAL, INSTALAÇÃO EM POSTE (NÃO INCLUSO SUPORTE) - FORNECIMENTO E INSTALAÇÃO. AF_12/2020</t>
  </si>
  <si>
    <t>12.953,55</t>
  </si>
  <si>
    <t>102105</t>
  </si>
  <si>
    <t>TRANSFORMADOR DE DISTRIBUIÇÃO, 112,5 KVA, TRIFÁSICO, 60 HZ, CLASSE 15 KV, IMERSO EM ÓLEO MINERAL, INSTALAÇÃO EM POSTE (NÃO INCLUSO SUPORTE) - FORNECIMENTO E INSTALAÇÃO. AF_12/2020</t>
  </si>
  <si>
    <t>15.927,99</t>
  </si>
  <si>
    <t>102106</t>
  </si>
  <si>
    <t>TRANSFORMADOR DE DISTRIBUIÇÃO, 150 KVA, TRIFÁSICO, 60 HZ, CLASSE 15 KV, IMERSO EM ÓLEO MINERAL, INSTALAÇÃO EM POSTE (NÃO INCLUSO SUPORTE) - FORNECIMENTO E INSTALAÇÃO. AF_12/2020</t>
  </si>
  <si>
    <t>19.988,72</t>
  </si>
  <si>
    <t>102107</t>
  </si>
  <si>
    <t>TRANSFORMADOR DE DISTRIBUIÇÃO, 225 KVA, TRIFÁSICO, 60 HZ, CLASSE 15 KV, IMERSO EM ÓLEO MINERAL, INSTALAÇÃO EM POSTE (NÃO INCLUSO SUPORTE) - FORNECIMENTO E INSTALAÇÃO. AF_12/2020</t>
  </si>
  <si>
    <t>27.904,98</t>
  </si>
  <si>
    <t>102108</t>
  </si>
  <si>
    <t>TRANSFORMADOR DE DISTRIBUIÇÃO, 300 KVA, TRIFÁSICO, 60 HZ, CLASSE 15 KV, IMERSO EM ÓLEO MINERAL, INSTALAÇÃO EM POSTE (NÃO INCLUSO SUPORTE) - FORNECIMENTO E INSTALAÇÃO. AF_12/2020</t>
  </si>
  <si>
    <t>32.500,81</t>
  </si>
  <si>
    <t>102109</t>
  </si>
  <si>
    <t>SUPORTE PARA TRANSFORMADOR EM POSTE DE CONCRETO CIRCULAR - FORNECIMENTO E INSTALAÇÃO. AF_12/2020</t>
  </si>
  <si>
    <t>54,79</t>
  </si>
  <si>
    <t>102110</t>
  </si>
  <si>
    <t>SUPORTE PARA TRANSFORMADOR EM POSTE DE CONCRETO DUPLO T - FORNECIMENTO E INSTALAÇÃO. AF_12/2020</t>
  </si>
  <si>
    <t>180,16</t>
  </si>
  <si>
    <t>128,07</t>
  </si>
  <si>
    <t>144,00</t>
  </si>
  <si>
    <t>183,71</t>
  </si>
  <si>
    <t>173,09</t>
  </si>
  <si>
    <t>157,89</t>
  </si>
  <si>
    <t>175,23</t>
  </si>
  <si>
    <t>160,02</t>
  </si>
  <si>
    <t>192,29</t>
  </si>
  <si>
    <t>208,21</t>
  </si>
  <si>
    <t>237,35</t>
  </si>
  <si>
    <t>67,55</t>
  </si>
  <si>
    <t>88,53</t>
  </si>
  <si>
    <t>117,51</t>
  </si>
  <si>
    <t>68,76</t>
  </si>
  <si>
    <t>96,59</t>
  </si>
  <si>
    <t>135,65</t>
  </si>
  <si>
    <t>56,19</t>
  </si>
  <si>
    <t>87,11</t>
  </si>
  <si>
    <t>129,73</t>
  </si>
  <si>
    <t>111,85</t>
  </si>
  <si>
    <t>204,77</t>
  </si>
  <si>
    <t>171,49</t>
  </si>
  <si>
    <t>103490</t>
  </si>
  <si>
    <t>PLACA DE CONCRETO PRÉ-MOLDADO COMO PROTEÇÃO MECÂNICA ADICIONAL NO REATERRO PARA REDE ENTERRADA DE DISTRIBUIÇÃO DE ENERGIA ELÉTRICA - FORNECIMENTO E INSTALAÇÃO. AF_12/2021</t>
  </si>
  <si>
    <t>2.620,97</t>
  </si>
  <si>
    <t>103491</t>
  </si>
  <si>
    <t>CONCRETAGEM COMO PROTEÇÃO MECÂNICA ADICIONAL NO REATERRO PARA REDE ENTERRADA DE DISTRIBUIÇÃO DE ENERGIA ELÉTRICA - FORNECIMENTO E INSTALAÇÃO. AF_12/2021</t>
  </si>
  <si>
    <t>637,55</t>
  </si>
  <si>
    <t>ABRIGO PARA HIDRANTE, 90X60X17CM, COM REGISTRO GLOBO ANGULAR 45 GRAUS 2 1/2", ADAPTADOR STORZ 2 1/2", MANGUEIRA DE INCÊNDIO 20M, REDUÇÃO 2 1/2" X 1 1/2" E ESGUICHO EM LATÃO 1 1/2" - FORNECIMENTO E INSTALAÇÃO. AF_10/2020</t>
  </si>
  <si>
    <t>1.549,33</t>
  </si>
  <si>
    <t>101905</t>
  </si>
  <si>
    <t>EXTINTOR DE INCÊNDIO PORTÁTIL COM CARGA DE ÁGUA PRESSURIZADA DE 10 L, CLASSE A - FORNECIMENTO E INSTALAÇÃO. AF_10/2020_P</t>
  </si>
  <si>
    <t>244,66</t>
  </si>
  <si>
    <t>101906</t>
  </si>
  <si>
    <t>EXTINTOR DE INCÊNDIO PORTÁTIL COM CARGA DE CO2 DE 4 KG, CLASSE BC - FORNECIMENTO E INSTALAÇÃO. AF_10/2020_P</t>
  </si>
  <si>
    <t>737,15</t>
  </si>
  <si>
    <t>101907</t>
  </si>
  <si>
    <t>EXTINTOR DE INCÊNDIO PORTÁTIL COM CARGA DE CO2 DE 6 KG, CLASSE BC - FORNECIMENTO E INSTALAÇÃO. AF_10/2020_P</t>
  </si>
  <si>
    <t>797,16</t>
  </si>
  <si>
    <t>101908</t>
  </si>
  <si>
    <t>EXTINTOR DE INCÊNDIO PORTÁTIL COM CARGA DE PQS DE 4 KG, CLASSE BC - FORNECIMENTO E INSTALAÇÃO. AF_10/2020_P</t>
  </si>
  <si>
    <t>237,15</t>
  </si>
  <si>
    <t>101909</t>
  </si>
  <si>
    <t>EXTINTOR DE INCÊNDIO PORTÁTIL COM CARGA DE PQS DE 6 KG, CLASSE BC - FORNECIMENTO E INSTALAÇÃO. AF_10/2020_P</t>
  </si>
  <si>
    <t>277,16</t>
  </si>
  <si>
    <t>101910</t>
  </si>
  <si>
    <t>EXTINTOR DE INCÊNDIO PORTÁTIL COM CARGA DE PQS DE 8 KG, CLASSE BC - FORNECIMENTO E INSTALAÇÃO. AF_10/2020_P</t>
  </si>
  <si>
    <t>327,15</t>
  </si>
  <si>
    <t>101911</t>
  </si>
  <si>
    <t>EXTINTOR DE INCÊNDIO PORTÁTIL COM CARGA DE PQS DE 12 KG, CLASSE BC - FORNECIMENTO E INSTALAÇÃO. AF_10/2020_P</t>
  </si>
  <si>
    <t>377,15</t>
  </si>
  <si>
    <t>101912</t>
  </si>
  <si>
    <t>ABRIGO PARA HIDRANTE, 75X45X17CM, COM REGISTRO GLOBO ANGULAR 45 GRAUS 2 1/2", ADAPTADOR STORZ 2 1/2", MANGUEIRA DE INCÊNDIO 15M 2 1/2" E ESGUICHO EM LATÃO 2 1/2" - FORNECIMENTO E INSTALAÇÃO. AF_10/2020</t>
  </si>
  <si>
    <t>1.963,61</t>
  </si>
  <si>
    <t>101913</t>
  </si>
  <si>
    <t>CAIXA DE INCÊNDIO 45X75X17CM - FORNECIMENTO E INSTALAÇÃO. AF_10/2020</t>
  </si>
  <si>
    <t>534,12</t>
  </si>
  <si>
    <t>101914</t>
  </si>
  <si>
    <t>CAIXA DE INCÊNDIO 60X90X17CM - FORNECIMENTO E INSTALAÇÃO. AF_10/2020</t>
  </si>
  <si>
    <t>487,92</t>
  </si>
  <si>
    <t>101915</t>
  </si>
  <si>
    <t>CONJUNTO DE MANGUEIRA PARA COMBATE A INCÊNDIO EM FIBRA DE POLIESTER PURA, COM 1.1/2", REVESTIDA INTERNAMENTE, COMPRIMENTO DE 15M - FORNECIMENTO E INSTALAÇÃO. AF_10/2020</t>
  </si>
  <si>
    <t>424,89</t>
  </si>
  <si>
    <t>101916</t>
  </si>
  <si>
    <t>HIDRANTE SUBTERRÂNEO PREDIAL (COM CURVA LONGA E CAIXA), DN 75 MM - FORNECIMENTO E INSTALAÇÃO. AF_10/2020</t>
  </si>
  <si>
    <t>2.929,85</t>
  </si>
  <si>
    <t>101917</t>
  </si>
  <si>
    <t>MANÔMETRO 0 A 200 PSI (0 A 14 KGF/CM2), D = 50MM - FORNECIMENTO E INSTALAÇÃO. AF_10/2020</t>
  </si>
  <si>
    <t>121,62</t>
  </si>
  <si>
    <t>3,23</t>
  </si>
  <si>
    <t>20,82</t>
  </si>
  <si>
    <t>45,43</t>
  </si>
  <si>
    <t>71,53</t>
  </si>
  <si>
    <t>170,26</t>
  </si>
  <si>
    <t>9,87</t>
  </si>
  <si>
    <t>18,45</t>
  </si>
  <si>
    <t>2,11</t>
  </si>
  <si>
    <t>590,33</t>
  </si>
  <si>
    <t>117,08</t>
  </si>
  <si>
    <t>223,10</t>
  </si>
  <si>
    <t>351,12</t>
  </si>
  <si>
    <t>510,88</t>
  </si>
  <si>
    <t>101795</t>
  </si>
  <si>
    <t>CAIXA ENTERRADA PARA INSTALAÇÕES TELEFÔNICAS TIPO R1, EM ALVENARIA COM BLOCOS DE CONCRETO, DIMENSÕES INTERNAS: 0,35X0,60X0,60 M, EXCLUINDO TAMPÃO. AF_12/2020</t>
  </si>
  <si>
    <t>476,22</t>
  </si>
  <si>
    <t>101798</t>
  </si>
  <si>
    <t>TAMPA PARA CAIXA TIPO R1, EM FERRO FUNDIDO, DIMENSÕES INTERNAS: 0,40 X 0,60 M - FORNECIMENTO E INSTALAÇÃO. AF_12/2020</t>
  </si>
  <si>
    <t>372,88</t>
  </si>
  <si>
    <t>101799</t>
  </si>
  <si>
    <t>TAMPA PARA CAIXA TIPO R2 E R3, EM FERRO FUNDIDO, DIMENSÕES INTERNAS: 0,55 X 1,10 M - FORNECIMENTO E INSTALAÇÃO. AF_12/2020</t>
  </si>
  <si>
    <t>914,82</t>
  </si>
  <si>
    <t>103244</t>
  </si>
  <si>
    <t>AR CONDICIONADO SPLIT INVERTER, HI-WALL (PAREDE), 9000 BTU/H, CICLO FRIO - FORNECIMENTO E INSTALAÇÃO. AF_11/2021_P</t>
  </si>
  <si>
    <t>2.292,78</t>
  </si>
  <si>
    <t>103245</t>
  </si>
  <si>
    <t>AR CONDICIONADO SPLIT ON/OFF, HI-WALL (PAREDE), 9000 BTUS/H, CICLO FRIO - FORNECIMENTO E INSTALAÇÃO. AF_11/2021_P</t>
  </si>
  <si>
    <t>1.801,37</t>
  </si>
  <si>
    <t>103246</t>
  </si>
  <si>
    <t>AR CONDICIONADO SPLIT ON/OFF, HI-WALL (PAREDE), 9000 BTUS/H, CICLO QUENTE/FRIO - FORNECIMENTO E INSTALAÇÃO. AF_11/2021_P</t>
  </si>
  <si>
    <t>103247</t>
  </si>
  <si>
    <t>AR CONDICIONADO SPLIT INVERTER, HI-WALL (PAREDE), 12000 BTU/H, CICLO FRIO - FORNECIMENTO E INSTALAÇÃO. AF_11/2021_P</t>
  </si>
  <si>
    <t>2.548,37</t>
  </si>
  <si>
    <t>103248</t>
  </si>
  <si>
    <t>AR CONDICIONADO SPLIT ON/OFF, HI-WALL (PAREDE), 12000 BTUS/H, CICLO FRIO - FORNECIMENTO E INSTALAÇÃO. AF_11/2021_P</t>
  </si>
  <si>
    <t>2.076,37</t>
  </si>
  <si>
    <t>103249</t>
  </si>
  <si>
    <t>AR CONDICIONADO SPLIT ON/OFF, HI-WALL (PAREDE), 12000 BTUS/H, CICLO QUENTE/FRIO - FORNECIMENTO E INSTALAÇÃO. AF_11/2021_P</t>
  </si>
  <si>
    <t>2.233,21</t>
  </si>
  <si>
    <t>103250</t>
  </si>
  <si>
    <t>AR CONDICIONADO SPLIT INVERTER, HI-WALL (PAREDE), 18000 BTU/H, CICLO FRIO - FORNECIMENTO E INSTALAÇÃO. AF_11/2021_P</t>
  </si>
  <si>
    <t>3.713,98</t>
  </si>
  <si>
    <t>103251</t>
  </si>
  <si>
    <t>AR CONDICIONADO SPLIT ON/OFF, HI-WALL (PAREDE), 18000 BTUS/H, CICLO FRIO - FORNECIMENTO E INSTALAÇÃO. AF_11/2021_P</t>
  </si>
  <si>
    <t>2.925,66</t>
  </si>
  <si>
    <t>103252</t>
  </si>
  <si>
    <t>AR CONDICIONADO SPLIT ON/OFF, HI-WALL (PAREDE), 18000 BTUS/H, CICLO QUENTE/FRIO - FORNECIMENTO E INSTALAÇÃO. AF_11/2021_P</t>
  </si>
  <si>
    <t>3.243,57</t>
  </si>
  <si>
    <t>103253</t>
  </si>
  <si>
    <t>AR CONDICIONADO SPLIT INVERTER, HI-WALL (PAREDE), 24000 BTU/H, CICLO FRIO - FORNECIMENTO E INSTALAÇÃO. AF_11/2021_P</t>
  </si>
  <si>
    <t>5.074,28</t>
  </si>
  <si>
    <t>103254</t>
  </si>
  <si>
    <t>AR CONDICIONADO SPLIT ON/OFF, HI-WALL (PAREDE), 24000 BTUS/H, CICLO FRIO - FORNECIMENTO E INSTALAÇÃO. AF_11/2021_P</t>
  </si>
  <si>
    <t>3.785,47</t>
  </si>
  <si>
    <t>103255</t>
  </si>
  <si>
    <t>AR CONDICIONADO SPLIT ON/OFF, HI-WALL (PAREDE), 24000 BTUS/H, CICLO QUENTE/FRIO - FORNECIMENTO E INSTALAÇÃO. AF_11/2021_P</t>
  </si>
  <si>
    <t>4.240,20</t>
  </si>
  <si>
    <t>103256</t>
  </si>
  <si>
    <t>AR CONDICIONADO SPLIT INVERTER, PISO TETO, 18000 BTU/H, CICLO FRIO - FORNECIMENTO E INSTALAÇÃO. AF_11/2021_P</t>
  </si>
  <si>
    <t>9.435,36</t>
  </si>
  <si>
    <t>103257</t>
  </si>
  <si>
    <t>AR CONDICIONADO SPLIT ON/OFF, PISO TETO, 18.000 BTU/H, CICLO FRIO - FORNECIMENTO E INSTALAÇÃO. AF_11/2021_P</t>
  </si>
  <si>
    <t>5.366,81</t>
  </si>
  <si>
    <t>103258</t>
  </si>
  <si>
    <t>AR CONDICIONADO SPLIT INVERTER, PISO TETO, 24000 BTU/H, CICLO FRIO - FORNECIMENTO E INSTALAÇÃO. AF_11/2021_P</t>
  </si>
  <si>
    <t>10.553,74</t>
  </si>
  <si>
    <t>103259</t>
  </si>
  <si>
    <t>AR CONDICIONADO SPLIT ON/OFF, PISO TETO, 24.000 BTU/H, CICLO FRIO - FORNECIMENTO E INSTALAÇÃO. AF_11/2021_P</t>
  </si>
  <si>
    <t>5.660,38</t>
  </si>
  <si>
    <t>103260</t>
  </si>
  <si>
    <t>AR CONDICIONADO SPLIT INVERTER, PISO TETO, 24000 BTU/H, QUENTE/FRIO - FORNECIMENTO E INSTALAÇÃO. AF_11/2021_P</t>
  </si>
  <si>
    <t>5.816,11</t>
  </si>
  <si>
    <t>103261</t>
  </si>
  <si>
    <t>AR CONDICIONADO SPLIT INVERTER, PISO TETO, 36000 BTU/H, CICLO FRIO - FORNECIMENTO E INSTALAÇÃO. AF_11/2021_P</t>
  </si>
  <si>
    <t>11.907,84</t>
  </si>
  <si>
    <t>103262</t>
  </si>
  <si>
    <t>AR CONDICIONADO SPLIT ON/OFF, PISO TETO, 36.000 BTU/H, CICLO FRIO - FORNECIMENTO E INSTALAÇÃO. AF_11/2021_P</t>
  </si>
  <si>
    <t>7.449,34</t>
  </si>
  <si>
    <t>103263</t>
  </si>
  <si>
    <t>AR CONDICIONADO SPLIT INVERTER, PISO TETO, 48000 BTU/H, CICLO FRIO - FORNECIMENTO E INSTALAÇÃO. AF_11/2021_P</t>
  </si>
  <si>
    <t>16.488,38</t>
  </si>
  <si>
    <t>103264</t>
  </si>
  <si>
    <t>AR CONDICIONADO SPLIT ON/OFF, PISO TETO, 48.000 BTU/H, CICLO FRIO - FORNECIMENTO E INSTALAÇÃO. AF_11/2021_P</t>
  </si>
  <si>
    <t>9.188,53</t>
  </si>
  <si>
    <t>103265</t>
  </si>
  <si>
    <t>AR CONDICIONADO SPLIT INVERTER, PISO TETO, APRESENTANDO ENTRE 54000 E 58000 BTU/H, CICLO FRIO - FORNECIMENTO E INSTALAÇÃO. AF_11/2021_P</t>
  </si>
  <si>
    <t>19.905,30</t>
  </si>
  <si>
    <t>103266</t>
  </si>
  <si>
    <t>AR CONDICIONADO SPLIT ON/OFF, PISO TETO, 60.000 BTU/H, CICLO FRIO - FORNECIMENTO E INSTALAÇÃO. AF_11/2021_P</t>
  </si>
  <si>
    <t>10.277,41</t>
  </si>
  <si>
    <t>103267</t>
  </si>
  <si>
    <t>AR CONDICIONADO SPLIT ON/OFF, CASSETE (TETO), FRIO 4 VIAS 18000 BTU/H - FORNECIMENTO E INSTALAÇÃO. AF_11/2021_P</t>
  </si>
  <si>
    <t>5.876,09</t>
  </si>
  <si>
    <t>103268</t>
  </si>
  <si>
    <t>AR CONDICIONADO SPLIT ON/OFF, CASSETE (TETO), 18000 BTU/H, CICLO QUENTE/FRIO - FORNECIMENTO E INSTALAÇÃO. AF_11/2021_P</t>
  </si>
  <si>
    <t>6.985,21</t>
  </si>
  <si>
    <t>103269</t>
  </si>
  <si>
    <t>AR CONDICIONADO SPLIT ON/OFF, CASSETE (TETO), FRIO 4 VIAS 24000 BTU/H - FORNECIMENTO E INSTALAÇÃO. AF_11/2021_P</t>
  </si>
  <si>
    <t>7.232,51</t>
  </si>
  <si>
    <t>103270</t>
  </si>
  <si>
    <t>AR CONDICIONADO SPLIT ON/OFF, CASSETE (TETO), 24000 BTU/H, CICLO QUENTE/FRIO - FORNECIMENTO E INSTALAÇÃO. AF_11/2021_P</t>
  </si>
  <si>
    <t>7.509,59</t>
  </si>
  <si>
    <t>103271</t>
  </si>
  <si>
    <t>AR CONDICIONADO SPLIT ON/OFF, CASSETE (TETO), FRIO 4 VIAS 36000 BTU/H - FORNECIMENTO E INSTALAÇÃO. AF_11/2021_P</t>
  </si>
  <si>
    <t>10.654,45</t>
  </si>
  <si>
    <t>103272</t>
  </si>
  <si>
    <t>AR CONDICIONADO SPLIT ON/OFF, CASSETE (TETO), 36000 BTU/H, CICLO QUENTE/FRIO - FORNECIMENTO E INSTALAÇÃO. AF_11/2021_P</t>
  </si>
  <si>
    <t>11.006,80</t>
  </si>
  <si>
    <t>103273</t>
  </si>
  <si>
    <t>AR CONDICIONADO SPLIT ON/OFF, CASSETE (TETO), FRIO 4 VIAS 48000 BTU/H - FORNECIMENTO E INSTALAÇÃO. AF_11/2021_P</t>
  </si>
  <si>
    <t>11.252,47</t>
  </si>
  <si>
    <t>103274</t>
  </si>
  <si>
    <t>AR CONDICIONADO SPLIT ON/OFF, CASSETE (TETO), 48000 BTU/H, CICLO QUENTE/FRIO - FORNECIMENTO E INSTALAÇÃO. AF_11/2021_P</t>
  </si>
  <si>
    <t>12.909,62</t>
  </si>
  <si>
    <t>103275</t>
  </si>
  <si>
    <t>AR CONDICIONADO SPLIT ON/OFF, CASSETE (TETO), FRIO 4 VIAS 60000 BTU/H - FORNECIMENTO E INSTALAÇÃO. AF_11/2021_P</t>
  </si>
  <si>
    <t>12.841,96</t>
  </si>
  <si>
    <t>103276</t>
  </si>
  <si>
    <t>AR CONDICIONADO SPLIT ON/OFF, CASSETE (TETO), 60000 BTU/H, CICLO QUENTE/FRIO - FORNECIMENTO E INSTALAÇÃO. AF_11/2021_P</t>
  </si>
  <si>
    <t>13.482,89</t>
  </si>
  <si>
    <t>103277</t>
  </si>
  <si>
    <t>AR CONDICIONADO SPLITÃO 10 TR - FORNECIMENTO E INSTALAÇÃO. AF_11/2021_P</t>
  </si>
  <si>
    <t>24.940,72</t>
  </si>
  <si>
    <t>103278</t>
  </si>
  <si>
    <t>AR CONDICIONADO SPLITÃO 15 TR - FORNECIMENTO E INSTALAÇÃO. AF_11/2021_P</t>
  </si>
  <si>
    <t>31.979,40</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</si>
  <si>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</si>
  <si>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</si>
  <si>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</si>
  <si>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</si>
  <si>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</si>
  <si>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</si>
  <si>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57,37</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</si>
  <si>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</si>
  <si>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</si>
  <si>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</si>
  <si>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</si>
  <si>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101936</t>
  </si>
  <si>
    <t>INSTALAÇÃO DE TUBOS E CONEXÕES, EM AÇO/FERRO GALVANIZADO, PARA O CENTRO DE MEDIÇÃO DE GÁS DE EDIFÍCIO RESIDENCIAL, COM 4 PAVIMENTOS, 16 UNIDADES HABITACIONAIS, DN 32 (1 1/4) - FORNECIMENTO E INSTALAÇÃO. AF_10/2020</t>
  </si>
  <si>
    <t>6.037,37</t>
  </si>
  <si>
    <t>101937</t>
  </si>
  <si>
    <t>INSTALAÇÃO DE TUBOS E CONEXÕES, EM AÇO/FERRO GALVANIZADO, PARA O CENTRO DE MEDIÇÃO DE GÁS DE EDIFÍCIO RESIDENCIAL, COM 4 PAVIMENTOS, 16 UNIDADES HABITACIONAIS, DN 50 (2) - FORNECIMENTO E INSTALAÇÃO. AF_10/2020</t>
  </si>
  <si>
    <t>10.824,04</t>
  </si>
  <si>
    <t>607,94</t>
  </si>
  <si>
    <t>877,97</t>
  </si>
  <si>
    <t>1.340,18</t>
  </si>
  <si>
    <t>42,93</t>
  </si>
  <si>
    <t>1.017,66</t>
  </si>
  <si>
    <t>9,58</t>
  </si>
  <si>
    <t>36,52</t>
  </si>
  <si>
    <t>60,66</t>
  </si>
  <si>
    <t>75,58</t>
  </si>
  <si>
    <t>47,11</t>
  </si>
  <si>
    <t>33,56</t>
  </si>
  <si>
    <t>116,12</t>
  </si>
  <si>
    <t>32,39</t>
  </si>
  <si>
    <t>47,00</t>
  </si>
  <si>
    <t>57,36</t>
  </si>
  <si>
    <t>18,49</t>
  </si>
  <si>
    <t>28,69</t>
  </si>
  <si>
    <t>43,50</t>
  </si>
  <si>
    <t>41,77</t>
  </si>
  <si>
    <t>133,13</t>
  </si>
  <si>
    <t>210,43</t>
  </si>
  <si>
    <t>89798</t>
  </si>
  <si>
    <t>12,24</t>
  </si>
  <si>
    <t>47,74</t>
  </si>
  <si>
    <t>56,81</t>
  </si>
  <si>
    <t>84,56</t>
  </si>
  <si>
    <t>122,84</t>
  </si>
  <si>
    <t>72,76</t>
  </si>
  <si>
    <t>84,85</t>
  </si>
  <si>
    <t>116,62</t>
  </si>
  <si>
    <t>157,03</t>
  </si>
  <si>
    <t>227,16</t>
  </si>
  <si>
    <t>156,95</t>
  </si>
  <si>
    <t>177,74</t>
  </si>
  <si>
    <t>239,44</t>
  </si>
  <si>
    <t>297,13</t>
  </si>
  <si>
    <t>394,65</t>
  </si>
  <si>
    <t>489,14</t>
  </si>
  <si>
    <t>40,38</t>
  </si>
  <si>
    <t>162,01</t>
  </si>
  <si>
    <t>183,08</t>
  </si>
  <si>
    <t>47,76</t>
  </si>
  <si>
    <t>79,69</t>
  </si>
  <si>
    <t>101,54</t>
  </si>
  <si>
    <t>67,15</t>
  </si>
  <si>
    <t>172,92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</si>
  <si>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</si>
  <si>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</si>
  <si>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134,44</t>
  </si>
  <si>
    <t>TUBO DE AÇO GALVANIZADO COM COSTURA, CLASSE MÉDIA, CONEXÃO RANHURADA, DN 80 (3"), INSTALADO EM PRUMADAS - FORNECIMENTO E INSTALAÇÃO. AF_10/2020</t>
  </si>
  <si>
    <t>178,65</t>
  </si>
  <si>
    <t>TUBO DE AÇO PRETO SEM COSTURA, CONEXÃO SOLDADA, DN 50 (2"), INSTALADO EM PRUMADAS - FORNECIMENTO E INSTALAÇÃO. AF_10/2020</t>
  </si>
  <si>
    <t>115,86</t>
  </si>
  <si>
    <t>TUBO DE AÇO PRETO SEM COSTURA, CONEXÃO SOLDADA, DN 65 (2 1/2"), INSTALADO EM PRUMADAS - FORNECIMENTO E INSTALAÇÃO. AF_10/2020</t>
  </si>
  <si>
    <t>176,91</t>
  </si>
  <si>
    <t>TUBO DE AÇO GALVANIZADO COM COSTURA, CLASSE MÉDIA, DN 50 (2"), CONEXÃO ROSQUEADA, INSTALADO EM PRUMADAS - FORNECIMENTO E INSTALAÇÃO. AF_10/2020</t>
  </si>
  <si>
    <t>116,34</t>
  </si>
  <si>
    <t>TUBO DE AÇO GALVANIZADO COM COSTURA, CLASSE MÉDIA, DN 65 (2 1/2"), CONEXÃO ROSQUEADA, INSTALADO EM PRUMADAS - FORNECIMENTO E INSTALAÇÃO. AF_10/2020</t>
  </si>
  <si>
    <t>141,86</t>
  </si>
  <si>
    <t>TUBO DE AÇO GALVANIZADO COM COSTURA, CLASSE MÉDIA, DN 80 (3"), CONEXÃO ROSQUEADA, INSTALADO EM PRUMADAS - FORNECIMENTO E INSTALAÇÃO. AF_10/2020</t>
  </si>
  <si>
    <t>186,14</t>
  </si>
  <si>
    <t>92359</t>
  </si>
  <si>
    <t>TUBO DE AÇO PRETO SEM COSTURA, CONEXÃO SOLDADA, DN 25 (1"), INSTALADO EM REDE DE ALIMENTAÇÃO PARA HIDRANTE - FORNECIMENTO E INSTALAÇÃO. AF_10/2020</t>
  </si>
  <si>
    <t>55,64</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</si>
  <si>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</si>
  <si>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</si>
  <si>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</si>
  <si>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100,31</t>
  </si>
  <si>
    <t>TUBO DE AÇO PRETO SEM COSTURA, CONEXÃO SOLDADA, DN 65 (2 1/2"), INSTALADO EM REDE DE ALIMENTAÇÃO PARA HIDRANTE - FORNECIMENTO E INSTALAÇÃO. AF_10/2020</t>
  </si>
  <si>
    <t>160,74</t>
  </si>
  <si>
    <t>TUBO DE AÇO GALVANIZADO COM COSTURA, CLASSE MÉDIA, DN 32 (1 1/4"), CONEXÃO ROSQUEADA, INSTALADO EM REDE DE ALIMENTAÇÃO PARA HIDRANTE - FORNECIMENTO E INSTALAÇÃO. AF_10/2020</t>
  </si>
  <si>
    <t>65,73</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</si>
  <si>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</si>
  <si>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</si>
  <si>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</si>
  <si>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132,33</t>
  </si>
  <si>
    <t>TUBO DE AÇO GALVANIZADO COM COSTURA, CLASSE MÉDIA, DN 80 (3"), CONEXÃO ROSQUEADA, INSTALADO EM REDE DE ALIMENTAÇÃO PARA HIDRANTE - FORNECIMENTO E INSTALAÇÃO. AF_10/2020</t>
  </si>
  <si>
    <t>176,23</t>
  </si>
  <si>
    <t>92645</t>
  </si>
  <si>
    <t>TUBO DE AÇO PRETO SEM COSTURA, CONEXÃO SOLDADA, DN 25 (1"), INSTALADO EM REDE DE ALIMENTAÇÃO PARA SPRINKLER - FORNECIMENTO E INSTALAÇÃO. AF_10/2020</t>
  </si>
  <si>
    <t>58,45</t>
  </si>
  <si>
    <t>92646</t>
  </si>
  <si>
    <t>TUBO DE AÇO PRETO SEM COSTURA, CONEXÃO SOLDADA, DN 32 (1 1/4"), INSTALADO EM REDE DE ALIMENTAÇÃO PARA SPRINKLER - FORNECIMENTO E INSTALAÇÃO. AF_10/2020</t>
  </si>
  <si>
    <t>77,20</t>
  </si>
  <si>
    <t>TUBO DE AÇO PRETO SEM COSTURA, CONEXÃO SOLDADA, DN 40 (1 1/2"), INSTALADO EM REDE DE ALIMENTAÇÃO PARA SPRINKLER - FORNECIMENTO E INSTALAÇÃO. AF_10/2020</t>
  </si>
  <si>
    <t>84,45</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</si>
  <si>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</si>
  <si>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</si>
  <si>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163,53</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</si>
  <si>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</si>
  <si>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</si>
  <si>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</si>
  <si>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110,64</t>
  </si>
  <si>
    <t>TUBO DE AÇO GALVANIZADO COM COSTURA, CLASSE MÉDIA, CONEXÃO ROSQUEADA, DN 65 (2 1/2"), INSTALADO EM REDE DE ALIMENTAÇÃO PARA SPRINKLER - FORNECIMENTO E INSTALAÇÃO. AF_10/2020</t>
  </si>
  <si>
    <t>135,79</t>
  </si>
  <si>
    <t>TUBO DE AÇO GALVANIZADO COM COSTURA, CLASSE MÉDIA, CONEXÃO ROSQUEADA, DN 80 (3"), INSTALADO EM REDE DE ALIMENTAÇÃO PARA SPRINKLER - FORNECIMENTO E INSTALAÇÃO. AF_10/2020</t>
  </si>
  <si>
    <t>179,69</t>
  </si>
  <si>
    <t>TUBO DE AÇO GALVANIZADO COM COSTURA, CLASSE MÉDIA, CONEXÃO ROSQUEADA, DN 15 (1/2"), INSTALADO EM RAMAIS E SUB-RAMAIS DE GÁS - FORNECIMENTO E INSTALAÇÃO. AF_10/2020</t>
  </si>
  <si>
    <t>31,15</t>
  </si>
  <si>
    <t>TUBO DE AÇO GALVANIZADO COM COSTURA, CLASSE MÉDIA, CONEXÃO ROSQUEADA, DN 20 (3/4"), INSTALADO EM RAMAIS E SUB-RAMAIS DE GÁS - FORNECIMENTO E INSTALAÇÃO. AF_10/2020</t>
  </si>
  <si>
    <t>42,11</t>
  </si>
  <si>
    <t>TUBO DE AÇO PRETO SEM COSTURA, CLASSE MÉDIA, CONEXÃO SOLDADA, DN 15 (1/2"), INSTALADO EM RAMAIS E SUB-RAMAIS DE GÁS - FORNECIMENTO E INSTALAÇÃO. AF_10/2020</t>
  </si>
  <si>
    <t>40,80</t>
  </si>
  <si>
    <t>TUBO DE AÇO PRETO SEM COSTURA, CLASSE MÉDIA, CONEXÃO SOLDADA, DN 20 (3/4"), INSTALADO EM RAMAIS E SUB-RAMAIS DE GÁS - FORNECIMENTO E INSTALAÇÃO. AF_10/2020</t>
  </si>
  <si>
    <t>57,92</t>
  </si>
  <si>
    <t>92691</t>
  </si>
  <si>
    <t>TUBO DE AÇO PRETO SEM COSTURA, CLASSE MÉDIA, CONEXÃO SOLDADA, DN 25 (1"), INSTALADO EM RAMAIS  E SUB-RAMAIS DE GÁS - FORNECIMENTO E INSTALAÇÃO. AF_10/2020</t>
  </si>
  <si>
    <t>112,10</t>
  </si>
  <si>
    <t>134,28</t>
  </si>
  <si>
    <t>191,78</t>
  </si>
  <si>
    <t>232,39</t>
  </si>
  <si>
    <t>317,74</t>
  </si>
  <si>
    <t>438,51</t>
  </si>
  <si>
    <t>634,41</t>
  </si>
  <si>
    <t>24,25</t>
  </si>
  <si>
    <t>43,66</t>
  </si>
  <si>
    <t>59,38</t>
  </si>
  <si>
    <t>89,19</t>
  </si>
  <si>
    <t>131,73</t>
  </si>
  <si>
    <t>228,65</t>
  </si>
  <si>
    <t>TUBO DE AÇO PRETO SEM COSTURA, CONEXÃO SOLDADA, DN 40 (1 1/2"), INSTALADO EM REDE DE ALIMENTAÇÃO PARA HIDRANTE - FORNECIMENTO E INSTALAÇÃO. AF_10/2020</t>
  </si>
  <si>
    <t>81,64</t>
  </si>
  <si>
    <t>19,46</t>
  </si>
  <si>
    <t>29,57</t>
  </si>
  <si>
    <t>39,40</t>
  </si>
  <si>
    <t>133,35</t>
  </si>
  <si>
    <t>233,34</t>
  </si>
  <si>
    <t>35,81</t>
  </si>
  <si>
    <t>52,19</t>
  </si>
  <si>
    <t>132,15</t>
  </si>
  <si>
    <t>195,20</t>
  </si>
  <si>
    <t>266,39</t>
  </si>
  <si>
    <t>18,56</t>
  </si>
  <si>
    <t>95,88</t>
  </si>
  <si>
    <t>129,12</t>
  </si>
  <si>
    <t>211,10</t>
  </si>
  <si>
    <t>38,48</t>
  </si>
  <si>
    <t>56,04</t>
  </si>
  <si>
    <t>71,15</t>
  </si>
  <si>
    <t>131,87</t>
  </si>
  <si>
    <t>187,55</t>
  </si>
  <si>
    <t>241,59</t>
  </si>
  <si>
    <t>24,19</t>
  </si>
  <si>
    <t>17,03</t>
  </si>
  <si>
    <t>68,34</t>
  </si>
  <si>
    <t>83,69</t>
  </si>
  <si>
    <t>31,59</t>
  </si>
  <si>
    <t>54,32</t>
  </si>
  <si>
    <t>91,95</t>
  </si>
  <si>
    <t>116,86</t>
  </si>
  <si>
    <t>175,87</t>
  </si>
  <si>
    <t>211,47</t>
  </si>
  <si>
    <t>227,75</t>
  </si>
  <si>
    <t>60,15</t>
  </si>
  <si>
    <t>120,46</t>
  </si>
  <si>
    <t>107,99</t>
  </si>
  <si>
    <t>137,74</t>
  </si>
  <si>
    <t>110,93</t>
  </si>
  <si>
    <t>153,39</t>
  </si>
  <si>
    <t>221,35</t>
  </si>
  <si>
    <t>371,89</t>
  </si>
  <si>
    <t>482,15</t>
  </si>
  <si>
    <t>71,39</t>
  </si>
  <si>
    <t>114,30</t>
  </si>
  <si>
    <t>126,97</t>
  </si>
  <si>
    <t>174,27</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</si>
  <si>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</si>
  <si>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</si>
  <si>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56,24</t>
  </si>
  <si>
    <t>TUBO DE AÇO GALVANIZADO COM COSTURA, CLASSE MÉDIA, CONEXÃO ROSQUEADA, DN 25 (1"), INSTALADO EM RAMAIS  E SUB-RAMAIS DE GÁS - FORNECIMENTO E INSTALAÇÃO. AF_10/2020</t>
  </si>
  <si>
    <t>509,60</t>
  </si>
  <si>
    <t>26,60</t>
  </si>
  <si>
    <t>35,61</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</si>
  <si>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</si>
  <si>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</si>
  <si>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</si>
  <si>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</si>
  <si>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</si>
  <si>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</si>
  <si>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</si>
  <si>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</si>
  <si>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48,74</t>
  </si>
  <si>
    <t>25,77</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</si>
  <si>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</si>
  <si>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</si>
  <si>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</si>
  <si>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</si>
  <si>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</si>
  <si>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</si>
  <si>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</si>
  <si>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</si>
  <si>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55,79</t>
  </si>
  <si>
    <t>101918</t>
  </si>
  <si>
    <t>TUBO DE AÇO GALVANIZADO COM COSTURA, CLASSE MÉDIA, DN 100 (4"), CONEXÃO ROSQUEADA, INSTALADO EM PRUMADAS - FORNECIMENTO E INSTALAÇÃO. AF_10/2020</t>
  </si>
  <si>
    <t>251,08</t>
  </si>
  <si>
    <t>101919</t>
  </si>
  <si>
    <t>UNIÃO, EM FERRO GALVANIZADO, 4", CONEXÃO ROSQUEADA, INSTALADO EM PRUMADAS - FORNECIMENTO E INSTALAÇÃO. AF_10/2020</t>
  </si>
  <si>
    <t>296,57</t>
  </si>
  <si>
    <t>101920</t>
  </si>
  <si>
    <t>LUVA, EM FERRO GALVANIZADO, 4", CONEXÃO ROSQUEADA, INSTALADO EM PRUMADAS - FORNECIMENTO E INSTALAÇÃO. AF_10/2020</t>
  </si>
  <si>
    <t>141,03</t>
  </si>
  <si>
    <t>101921</t>
  </si>
  <si>
    <t>LUVA DE REDUÇÃO, EM FERRO GALVANIZADO, 4" X 2 1/2", CONEXÃO ROSQUEADA, INSTALADO EM PRUMADAS - FORNECIMENTO E INSTALAÇÃO. AF_10/2020</t>
  </si>
  <si>
    <t>161,06</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</si>
  <si>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</si>
  <si>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</si>
  <si>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</si>
  <si>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</si>
  <si>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</si>
  <si>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</si>
  <si>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</si>
  <si>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</si>
  <si>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221,77</t>
  </si>
  <si>
    <t>101926</t>
  </si>
  <si>
    <t>TÊ, EM FERRO GALVANIZADO, 4", CONEXÃO ROSQUEADA, INSTALADO EM PRUMADAS - FORNECIMENTO E INSTALAÇÃO. AF_10/2020</t>
  </si>
  <si>
    <t>285,93</t>
  </si>
  <si>
    <t>101927</t>
  </si>
  <si>
    <t>TUBO DE AÇO GALVANIZADO COM COSTURA, CLASSE MÉDIA, DN 100 (4"), CONEXÃO ROSQUEADA, INSTALADO EM REDE DE ALIMENTAÇÃO PARA HIDRANTE - FORNECIMENTO E INSTALAÇÃO. AF_10/2020</t>
  </si>
  <si>
    <t>240,61</t>
  </si>
  <si>
    <t>101928</t>
  </si>
  <si>
    <t>UNIÃO, EM FERRO GALVANIZADO, 4", CONEXÃO ROSQUEADA, INSTALADO EM REDE DE ALIMENTAÇÃO PARA HIDRANTE - FORNECIMENTO E INSTALAÇÃO. AF_10/2020</t>
  </si>
  <si>
    <t>300,58</t>
  </si>
  <si>
    <t>101929</t>
  </si>
  <si>
    <t>LUVA, EM FERRO GALVANIZADO, 4", CONEXÃO ROSQUEADA, INSTALADO EM REDE DE ALIMENTAÇÃO PARA HIDRANTE - FORNECIMENTO E INSTALAÇÃO. AF_10/2020</t>
  </si>
  <si>
    <t>145,04</t>
  </si>
  <si>
    <t>101930</t>
  </si>
  <si>
    <t>LUVA DE REDUÇÃO, EM FERRO GALVANIZADO, 4" X 2 1/2", CONEXÃO ROSQUEADA, INSTALADO EM REDE DE ALIMENTAÇÃO PARA HIDRANTE - FORNECIMENTO E INSTALAÇÃO. AF_10/2020</t>
  </si>
  <si>
    <t>165,07</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</si>
  <si>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</si>
  <si>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</si>
  <si>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</si>
  <si>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</si>
  <si>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</si>
  <si>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</si>
  <si>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136,66</t>
  </si>
  <si>
    <t>101934</t>
  </si>
  <si>
    <t>JOELHO 90°, EM FERRO GALVANIZADO, 4", CONEXÃO ROSQUEADA, INSTALADO EM REDE DE ALIMENTAÇÃO PARA HIDRANTE - FORNECIMENTO E INSTALAÇÃO. AF_10/2020</t>
  </si>
  <si>
    <t>227,80</t>
  </si>
  <si>
    <t>101935</t>
  </si>
  <si>
    <t>TÊ, EM FERRO GALVANIZADO, 4", CONEXÃO ROSQUEADA, INSTALADO EM REDE DE ALIMENTAÇÃO PARA HIDRANTE - FORNECIMENTO E INSTALAÇÃO. AF_10/2020</t>
  </si>
  <si>
    <t>293,96</t>
  </si>
  <si>
    <t>6,61</t>
  </si>
  <si>
    <t>89374</t>
  </si>
  <si>
    <t>11,12</t>
  </si>
  <si>
    <t>19,07</t>
  </si>
  <si>
    <t>40,25</t>
  </si>
  <si>
    <t>11,93</t>
  </si>
  <si>
    <t>31,83</t>
  </si>
  <si>
    <t>16,39</t>
  </si>
  <si>
    <t>89400</t>
  </si>
  <si>
    <t>19,23</t>
  </si>
  <si>
    <t>89404</t>
  </si>
  <si>
    <t>9,04</t>
  </si>
  <si>
    <t>15,77</t>
  </si>
  <si>
    <t>38,53</t>
  </si>
  <si>
    <t>24,61</t>
  </si>
  <si>
    <t>30,11</t>
  </si>
  <si>
    <t>22,47</t>
  </si>
  <si>
    <t>89501</t>
  </si>
  <si>
    <t>16,94</t>
  </si>
  <si>
    <t>42,69</t>
  </si>
  <si>
    <t>48,68</t>
  </si>
  <si>
    <t>61,18</t>
  </si>
  <si>
    <t>38,25</t>
  </si>
  <si>
    <t>141,47</t>
  </si>
  <si>
    <t>104,93</t>
  </si>
  <si>
    <t>87,16</t>
  </si>
  <si>
    <t>167,01</t>
  </si>
  <si>
    <t>123,98</t>
  </si>
  <si>
    <t>30,82</t>
  </si>
  <si>
    <t>121,80</t>
  </si>
  <si>
    <t>91,61</t>
  </si>
  <si>
    <t>53,70</t>
  </si>
  <si>
    <t>71,70</t>
  </si>
  <si>
    <t>89539</t>
  </si>
  <si>
    <t>CURVAR 45 GRAUS, PVC, SERIE R, ÁGUA PLUVIAL, DN 100 MM, JUNTA ELÁSTICA, FORNECIDO E INSTALADO EM RAMAL DE ENCAMINHAMENTO. AF_12/2014</t>
  </si>
  <si>
    <t>49,00</t>
  </si>
  <si>
    <t>29,30</t>
  </si>
  <si>
    <t>44,54</t>
  </si>
  <si>
    <t>82,81</t>
  </si>
  <si>
    <t>14,98</t>
  </si>
  <si>
    <t>65,60</t>
  </si>
  <si>
    <t>98,99</t>
  </si>
  <si>
    <t>93,14</t>
  </si>
  <si>
    <t>90,07</t>
  </si>
  <si>
    <t>81,06</t>
  </si>
  <si>
    <t>163,84</t>
  </si>
  <si>
    <t>44,57</t>
  </si>
  <si>
    <t>34,14</t>
  </si>
  <si>
    <t>52,32</t>
  </si>
  <si>
    <t>70,32</t>
  </si>
  <si>
    <t>89589</t>
  </si>
  <si>
    <t>CURVAR 45 GRAUS, PVC, SERIE R, ÁGUA PLUVIAL, DN 100 MM, JUNTA ELÁSTICA, FORNECIDO E INSTALADO EM CONDUTORES VERTICAIS DE ÁGUAS PLUVIAIS. AF_12/2014</t>
  </si>
  <si>
    <t>168,51</t>
  </si>
  <si>
    <t>135,54</t>
  </si>
  <si>
    <t>231,40</t>
  </si>
  <si>
    <t>11,50</t>
  </si>
  <si>
    <t>22,20</t>
  </si>
  <si>
    <t>116,75</t>
  </si>
  <si>
    <t>39,46</t>
  </si>
  <si>
    <t>232,08</t>
  </si>
  <si>
    <t>79,03</t>
  </si>
  <si>
    <t>29,59</t>
  </si>
  <si>
    <t>21,06</t>
  </si>
  <si>
    <t>23,38</t>
  </si>
  <si>
    <t>34,41</t>
  </si>
  <si>
    <t>54,11</t>
  </si>
  <si>
    <t>102,15</t>
  </si>
  <si>
    <t>159,31</t>
  </si>
  <si>
    <t>128,55</t>
  </si>
  <si>
    <t>17,47</t>
  </si>
  <si>
    <t>26,13</t>
  </si>
  <si>
    <t>15,29</t>
  </si>
  <si>
    <t>47,96</t>
  </si>
  <si>
    <t>27,61</t>
  </si>
  <si>
    <t>11,89</t>
  </si>
  <si>
    <t>81,95</t>
  </si>
  <si>
    <t>40,46</t>
  </si>
  <si>
    <t>80,53</t>
  </si>
  <si>
    <t>137,84</t>
  </si>
  <si>
    <t>90,67</t>
  </si>
  <si>
    <t>89683</t>
  </si>
  <si>
    <t>TÊ DE INSPEÇÃO, PVC, SERIE R, ÁGUA PLUVIAL, DN 150 X 100 MM, JUNTA ELÁSTICA, FORNECIDO E INSTALADO EM CONDUTORES VERTICAIS DE ÁGUAS PLUVIAIS. AF_12/2014</t>
  </si>
  <si>
    <t>371,58</t>
  </si>
  <si>
    <t>63,70</t>
  </si>
  <si>
    <t>142,73</t>
  </si>
  <si>
    <t>53,52</t>
  </si>
  <si>
    <t>97,09</t>
  </si>
  <si>
    <t>16,99</t>
  </si>
  <si>
    <t>79,16</t>
  </si>
  <si>
    <t>288,29</t>
  </si>
  <si>
    <t>249,87</t>
  </si>
  <si>
    <t>218,35</t>
  </si>
  <si>
    <t>149,60</t>
  </si>
  <si>
    <t>46,02</t>
  </si>
  <si>
    <t>55,37</t>
  </si>
  <si>
    <t>25,01</t>
  </si>
  <si>
    <t>44,53</t>
  </si>
  <si>
    <t>19,77</t>
  </si>
  <si>
    <t>140,96</t>
  </si>
  <si>
    <t>18,04</t>
  </si>
  <si>
    <t>42,45</t>
  </si>
  <si>
    <t>86,82</t>
  </si>
  <si>
    <t>22,24</t>
  </si>
  <si>
    <t>64,03</t>
  </si>
  <si>
    <t>154,29</t>
  </si>
  <si>
    <t>157,84</t>
  </si>
  <si>
    <t>182,28</t>
  </si>
  <si>
    <t>187,07</t>
  </si>
  <si>
    <t>39,34</t>
  </si>
  <si>
    <t>51,27</t>
  </si>
  <si>
    <t>74,65</t>
  </si>
  <si>
    <t>140,17</t>
  </si>
  <si>
    <t>16,30</t>
  </si>
  <si>
    <t>31,36</t>
  </si>
  <si>
    <t>51,81</t>
  </si>
  <si>
    <t>34,49</t>
  </si>
  <si>
    <t>171,13</t>
  </si>
  <si>
    <t>36,14</t>
  </si>
  <si>
    <t>37,31</t>
  </si>
  <si>
    <t>231,08</t>
  </si>
  <si>
    <t>116,07</t>
  </si>
  <si>
    <t>168,24</t>
  </si>
  <si>
    <t>148,07</t>
  </si>
  <si>
    <t>246,94</t>
  </si>
  <si>
    <t>51,94</t>
  </si>
  <si>
    <t>80,00</t>
  </si>
  <si>
    <t>178,12</t>
  </si>
  <si>
    <t>220,00</t>
  </si>
  <si>
    <t>24,58</t>
  </si>
  <si>
    <t>44,18</t>
  </si>
  <si>
    <t>78,81</t>
  </si>
  <si>
    <t>97,80</t>
  </si>
  <si>
    <t>104,77</t>
  </si>
  <si>
    <t>34,13</t>
  </si>
  <si>
    <t>110,14</t>
  </si>
  <si>
    <t>42,85</t>
  </si>
  <si>
    <t>50,92</t>
  </si>
  <si>
    <t>232,25</t>
  </si>
  <si>
    <t>31,65</t>
  </si>
  <si>
    <t>12,00</t>
  </si>
  <si>
    <t>29,12</t>
  </si>
  <si>
    <t>29,68</t>
  </si>
  <si>
    <t>53,44</t>
  </si>
  <si>
    <t>82,17</t>
  </si>
  <si>
    <t>126,82</t>
  </si>
  <si>
    <t>403,69</t>
  </si>
  <si>
    <t>18,08</t>
  </si>
  <si>
    <t>46,61</t>
  </si>
  <si>
    <t>72,68</t>
  </si>
  <si>
    <t>208,26</t>
  </si>
  <si>
    <t>37,67</t>
  </si>
  <si>
    <t>76,26</t>
  </si>
  <si>
    <t>101,59</t>
  </si>
  <si>
    <t>188,61</t>
  </si>
  <si>
    <t>497,73</t>
  </si>
  <si>
    <t>45,34</t>
  </si>
  <si>
    <t>NIPLE, EM FERRO GALVANIZADO, DN 50 (2"), CONEXÃO ROSQUEADA, INSTALADO EM PRUMADAS - FORNECIMENTO E INSTALAÇÃO. AF_10/2020</t>
  </si>
  <si>
    <t>48,53</t>
  </si>
  <si>
    <t>LUVA, EM FERRO GALVANIZADO, DN 50 (2"), CONEXÃO ROSQUEADA, INSTALADO EM PRUMADAS - FORNECIMENTO E INSTALAÇÃO. AF_10/2020</t>
  </si>
  <si>
    <t>48,51</t>
  </si>
  <si>
    <t>NIPLE, EM FERRO GALVANIZADO, DN 65 (2 1/2"), CONEXÃO ROSQUEADA, INSTALADO EM PRUMADAS - FORNECIMENTO E INSTALAÇÃO. AF_10/2020</t>
  </si>
  <si>
    <t>LUVA, EM FERRO GALVANIZADO, DN 65 (2 1/2"), CONEXÃO ROSQUEADA, INSTALADO EM PRUMADAS - FORNECIMENTO E INSTALAÇÃO. AF_10/2020</t>
  </si>
  <si>
    <t>71,66</t>
  </si>
  <si>
    <t>NIPLE, EM FERRO GALVANIZADO, DN 80 (3"), CONEXÃO ROSQUEADA, INSTALADO EM PRUMADAS - FORNECIMENTO E INSTALAÇÃO. AF_10/2020</t>
  </si>
  <si>
    <t>90,79</t>
  </si>
  <si>
    <t>LUVA, EM FERRO GALVANIZADO, DN 80 (3"), CONEXÃO ROSQUEADA, INSTALADO EM PRUMADAS - FORNECIMENTO E INSTALAÇÃO. AF_10/2020</t>
  </si>
  <si>
    <t>97,43</t>
  </si>
  <si>
    <t>JOELHO 45 GRAUS, EM FERRO GALVANIZADO, DN 50 (2"), CONEXÃO ROSQUEADA, INSTALADO EM PRUMADAS - FORNECIMENTO E INSTALAÇÃO. AF_10/2020</t>
  </si>
  <si>
    <t>JOELHO 90 GRAUS, EM FERRO GALVANIZADO, DN 50 (2"), CONEXÃO ROSQUEADA, INSTALADO EM PRUMADAS - FORNECIMENTO E INSTALAÇÃO. AF_10/2020</t>
  </si>
  <si>
    <t>70,40</t>
  </si>
  <si>
    <t>JOELHO 45 GRAUS, EM FERRO GALVANIZADO, DN 65 (2 1/2"), CONEXÃO ROSQUEADA, INSTALADO EM PRUMADAS - FORNECIMENTO E INSTALAÇÃO. AF_10/2020</t>
  </si>
  <si>
    <t>110,52</t>
  </si>
  <si>
    <t>JOELHO 90 GRAUS, EM FERRO GALVANIZADO, DN 65 (2 1/2"), CONEXÃO ROSQUEADA, INSTALADO EM PRUMADAS - FORNECIMENTO E INSTALAÇÃO. AF_10/2020</t>
  </si>
  <si>
    <t>JOELHO 45 GRAUS, EM FERRO GALVANIZADO, DN 80 (3"), CONEXÃO ROSQUEADA, INSTALADO EM PRUMADAS - FORNECIMENTO E INSTALAÇÃO. AF_10/2020</t>
  </si>
  <si>
    <t>147,46</t>
  </si>
  <si>
    <t>JOELHO 90 GRAUS, EM FERRO GALVANIZADO, DN 80 (3"), CONEXÃO ROSQUEADA, INSTALADO EM PRUMADAS - FORNECIMENTO E INSTALAÇÃO. AF_10/2020</t>
  </si>
  <si>
    <t>133,38</t>
  </si>
  <si>
    <t>TÊ, EM FERRO GALVANIZADO, DN 50 (2"), CONEXÃO ROSQUEADA, INSTALADO EM PRUMADAS - FORNECIMENTO E INSTALAÇÃO. AF_10/2020</t>
  </si>
  <si>
    <t>93,87</t>
  </si>
  <si>
    <t>TÊ, EM FERRO GALVANIZADO, DN 65 (2 1/2"), CONEXÃO ROSQUEADA, INSTALADO EM PRUMADAS - FORNECIMENTO E INSTALAÇÃO. AF_10/2020</t>
  </si>
  <si>
    <t>141,34</t>
  </si>
  <si>
    <t>TÊ, EM FERRO GALVANIZADO, DN 80 (3"), CONEXÃO ROSQUEADA, INSTALADO EM PRUMADAS - FORNECIMENTO E INSTALAÇÃO. AF_10/2020</t>
  </si>
  <si>
    <t>176,55</t>
  </si>
  <si>
    <t>NIPLE, EM FERRO GALVANIZADO, DN 25 (1"), CONEXÃO ROSQUEADA, INSTALADO EM REDE DE ALIMENTAÇÃO PARA HIDRANTE - FORNECIMENTO E INSTALAÇÃO. AF_10/2020</t>
  </si>
  <si>
    <t>25,70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</si>
  <si>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</si>
  <si>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</si>
  <si>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</si>
  <si>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</si>
  <si>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</si>
  <si>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</si>
  <si>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48,49</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</si>
  <si>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</si>
  <si>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</si>
  <si>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</si>
  <si>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72,84</t>
  </si>
  <si>
    <t>NIPLE, EM FERRO GALVANIZADO, DN 80 (3"), CONEXÃO ROSQUEADA, INSTALADO EM REDE DE ALIMENTAÇÃO PARA HIDRANTE - FORNECIMENTO E INSTALAÇÃO. AF_10/2020</t>
  </si>
  <si>
    <t>93,21</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</si>
  <si>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</si>
  <si>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</si>
  <si>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</si>
  <si>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</si>
  <si>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</si>
  <si>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</si>
  <si>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</si>
  <si>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54,31</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</si>
  <si>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</si>
  <si>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</si>
  <si>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70,33</t>
  </si>
  <si>
    <t>JOELHO 45 GRAUS, EM FERRO GALVANIZADO, DN 65 (2 1/2"), CONEXÃO ROSQUEADA, INSTALADO EM REDE DE ALIMENTAÇÃO PARA HIDRANTE - FORNECIMENTO E INSTALAÇÃO. AF_10/2020</t>
  </si>
  <si>
    <t>112,33</t>
  </si>
  <si>
    <t>JOELHO 90 GRAUS, EM FERRO GALVANIZADO, DN 65 (2 1/2"), CONEXÃO ROSQUEADA, INSTALADO EM REDE DE ALIMENTAÇÃO PARA HIDRANTE - FORNECIMENTO E INSTALAÇÃO. AF_10/2020</t>
  </si>
  <si>
    <t>105,03</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</si>
  <si>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</si>
  <si>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</si>
  <si>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137,02</t>
  </si>
  <si>
    <t>TÊ, EM FERRO GALVANIZADO, CONEXÃO ROSQUEADA, DN 25 (1"), INSTALADO EM REDE DE ALIMENTAÇÃO PARA HIDRANTE - FORNECIMENTO E INSTALAÇÃO. AF_10/2020</t>
  </si>
  <si>
    <t>50,18</t>
  </si>
  <si>
    <t>TÊ, EM FERRO GALVANIZADO, CONEXÃO ROSQUEADA, DN 32 (1 1/4"), INSTALADO EM REDE DE ALIMENTAÇÃO PARA HIDRANTE - FORNECIMENTO E INSTALAÇÃO. AF_10/2020</t>
  </si>
  <si>
    <t>61,62</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</si>
  <si>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</si>
  <si>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</si>
  <si>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</si>
  <si>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143,71</t>
  </si>
  <si>
    <t>TÊ, EM FERRO GALVANIZADO, CONEXÃO ROSQUEADA, DN 80 (3"), INSTALADO EM REDE DE ALIMENTAÇÃO PARA HIDRANTE - FORNECIMENTO E INSTALAÇÃO. AF_10/2020</t>
  </si>
  <si>
    <t>181,41</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</si>
  <si>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</si>
  <si>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</si>
  <si>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20,49</t>
  </si>
  <si>
    <t>NIPLE, EM FERRO GALVANIZADO, CONEXÃO ROSQUEADA, DN 32 (1 1/4"), INSTALADO EM REDE DE ALIMENTAÇÃO PARA SPRINKLER - FORNECIMENTO E INSTALAÇÃO. AF_10/2020</t>
  </si>
  <si>
    <t>23,82</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</si>
  <si>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</si>
  <si>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</si>
  <si>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</si>
  <si>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</si>
  <si>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38,73</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</si>
  <si>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</si>
  <si>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</si>
  <si>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53,68</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</si>
  <si>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</si>
  <si>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</si>
  <si>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</si>
  <si>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86,23</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</si>
  <si>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</si>
  <si>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</si>
  <si>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</si>
  <si>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38,26</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</si>
  <si>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</si>
  <si>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</si>
  <si>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</si>
  <si>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41,60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</si>
  <si>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</si>
  <si>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</si>
  <si>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</si>
  <si>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94,79</t>
  </si>
  <si>
    <t>JOELHO 90 GRAUS, EM FERRO GALVANIZADO, CONEXÃO ROSQUEADA, DN 65 (2 1/2"), INSTALADO EM REDE DE ALIMENTAÇÃO PARA SPRINKLER - FORNECIMENTO E INSTALAÇÃO. AF_10/2020</t>
  </si>
  <si>
    <t>87,49</t>
  </si>
  <si>
    <t>JOELHO 45 GRAUS, EM FERRO GALVANIZADO, CONEXÃO ROSQUEADA, DN 80 (3"), INSTALADO EM REDE DE ALIMENTAÇÃO PARA SPRINKLER - FORNECIMENTO E INSTALAÇÃO. AF_10/2020</t>
  </si>
  <si>
    <t>130,70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</si>
  <si>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</si>
  <si>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</si>
  <si>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</si>
  <si>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46,69</t>
  </si>
  <si>
    <t>TÊ, EM FERRO GALVANIZADO, CONEXÃO ROSQUEADA, DN 40 (1 1/2"), INSTALADO EM REDE DE ALIMENTAÇÃO PARA SPRINKLER - FORNECIMENTO E INSTALAÇÃO. AF_10/2020</t>
  </si>
  <si>
    <t>54,60</t>
  </si>
  <si>
    <t>TÊ, EM FERRO GALVANIZADO, CONEXÃO ROSQUEADA, DN 50 (2"), INSTALADO EM REDE DE ALIMENTAÇÃO PARA SPRINKLER - FORNECIMENTO E INSTALAÇÃO. AF_10/2020</t>
  </si>
  <si>
    <t>74,27</t>
  </si>
  <si>
    <t>TÊ, EM FERRO GALVANIZADO, CONEXÃO ROSQUEADA, DN 65 (2 1/2"), INSTALADO EM REDE DE ALIMENTAÇÃO PARA SPRINKLER - FORNECIMENTO E INSTALAÇÃO. AF_10/2020</t>
  </si>
  <si>
    <t>120,36</t>
  </si>
  <si>
    <t>TÊ, EM FERRO GALVANIZADO, CONEXÃO ROSQUEADA, DN 80 (3"), INSTALADO EM REDE DE ALIMENTAÇÃO PARA SPRINKLER - FORNECIMENTO E INSTALAÇÃO. AF_10/2020</t>
  </si>
  <si>
    <t>154,17</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</si>
  <si>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</si>
  <si>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</si>
  <si>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</si>
  <si>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16,27</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</si>
  <si>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</si>
  <si>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</si>
  <si>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</si>
  <si>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26,76</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</si>
  <si>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</si>
  <si>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</si>
  <si>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</si>
  <si>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24,69</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</si>
  <si>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</si>
  <si>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</si>
  <si>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</si>
  <si>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</si>
  <si>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</si>
  <si>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</si>
  <si>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49,66</t>
  </si>
  <si>
    <t>UNIÃO, EM FERRO GALVANIZADO, DN 50 (2"), CONEXÃO ROSQUEADA, INSTALADO EM PRUMADAS - FORNECIMENTO E INSTALAÇÃO. AF_10/2020</t>
  </si>
  <si>
    <t>96,99</t>
  </si>
  <si>
    <t>UNIÃO, EM FERRO GALVANIZADO, DN 65 (2 1/2"), CONEXÃO ROSQUEADA, INSTALADO EM PRUMADAS - FORNECIMENTO E INSTALAÇÃO. AF_10/2020</t>
  </si>
  <si>
    <t>147,55</t>
  </si>
  <si>
    <t>UNIÃO, EM FERRO GALVANIZADO, DN 80 (3"), CONEXÃO ROSQUEADA, INSTALADO EM PRUMADAS - FORNECIMENTO E INSTALAÇÃO. AF_10/2020</t>
  </si>
  <si>
    <t>216,89</t>
  </si>
  <si>
    <t>UNIÃO, EM FERRO GALVANIZADO, DN 25 (1"), CONEXÃO ROSQUEADA, INSTALADO EM REDE DE ALIMENTAÇÃO PARA HIDRANTE - FORNECIMENTO E INSTALAÇÃO. AF_10/2020</t>
  </si>
  <si>
    <t>41,48</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</si>
  <si>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</si>
  <si>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</si>
  <si>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71,03</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</si>
  <si>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</si>
  <si>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</si>
  <si>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</si>
  <si>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219,31</t>
  </si>
  <si>
    <t>UNIÃO, EM FERRO GALVANIZADO, CONEXÃO ROSQUEADA, DN 25 (1"), INSTALADO EM REDE DE ALIMENTAÇÃO PARA SPRINKLER - FORNECIMENTO E INSTALAÇÃO. AF_10/2020</t>
  </si>
  <si>
    <t>34,92</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</si>
  <si>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</si>
  <si>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</si>
  <si>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</si>
  <si>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87,19</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</si>
  <si>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</si>
  <si>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</si>
  <si>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205,69</t>
  </si>
  <si>
    <t>UNIÃO, EM FERRO GALVANIZADO, CONEXÃO ROSQUEADA, DN 15 (1/2"), INSTALADO EM RAMAIS E SUB-RAMAIS DE GÁS - FORNECIMENTO E INSTALAÇÃO. AF_10/2020</t>
  </si>
  <si>
    <t>23,84</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</si>
  <si>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</si>
  <si>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</si>
  <si>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41,19</t>
  </si>
  <si>
    <t>LUVA DE REDUÇÃO, EM FERRO GALVANIZADO, 2" X 1 1/2", CONEXÃO ROSQUEADA, INSTALADO EM PRUMADAS - FORNECIMENTO E INSTALAÇÃO. AF_10/2020</t>
  </si>
  <si>
    <t>51,33</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</si>
  <si>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</si>
  <si>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</si>
  <si>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</si>
  <si>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74,82</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</si>
  <si>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</si>
  <si>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</si>
  <si>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100,85</t>
  </si>
  <si>
    <t>LUVA DE REDUÇÃO, EM FERRO GALVANIZADO, 3" X 2 1/2", CONEXÃO ROSQUEADA, INSTALADO EM PRUMADAS - FORNECIMENTO E INSTALAÇÃO. AF_10/2020</t>
  </si>
  <si>
    <t>102,94</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</si>
  <si>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</si>
  <si>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</si>
  <si>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</si>
  <si>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27,12</t>
  </si>
  <si>
    <t>LUVA DE REDUÇÃO, EM FERRO GALVANIZADO, 1 1/4" X 1", CONEXÃO ROSQUEADA, INSTALADO EM REDE DE ALIMENTAÇÃO PARA HIDRANTE - FORNECIMENTO E INSTALAÇÃO. AF_10/2020</t>
  </si>
  <si>
    <t>33,53</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</si>
  <si>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</si>
  <si>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</si>
  <si>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</si>
  <si>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38,40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</si>
  <si>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</si>
  <si>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</si>
  <si>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</si>
  <si>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51,29</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</si>
  <si>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</si>
  <si>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</si>
  <si>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</si>
  <si>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76,00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</si>
  <si>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</si>
  <si>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</si>
  <si>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105,36</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</si>
  <si>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</si>
  <si>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</si>
  <si>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</si>
  <si>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20,56</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</si>
  <si>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</si>
  <si>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</si>
  <si>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26,06</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</si>
  <si>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</si>
  <si>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</si>
  <si>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</si>
  <si>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</si>
  <si>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</si>
  <si>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</si>
  <si>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</si>
  <si>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</si>
  <si>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64,30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</si>
  <si>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</si>
  <si>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</si>
  <si>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91,74</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</si>
  <si>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</si>
  <si>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</si>
  <si>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597,64</t>
  </si>
  <si>
    <t>657,08</t>
  </si>
  <si>
    <t>89,38</t>
  </si>
  <si>
    <t>34,90</t>
  </si>
  <si>
    <t>752,60</t>
  </si>
  <si>
    <t>54,51</t>
  </si>
  <si>
    <t>944,89</t>
  </si>
  <si>
    <t>81,28</t>
  </si>
  <si>
    <t>1.309,78</t>
  </si>
  <si>
    <t>1.728,44</t>
  </si>
  <si>
    <t>31,78</t>
  </si>
  <si>
    <t>25,38</t>
  </si>
  <si>
    <t>515,94</t>
  </si>
  <si>
    <t>13,62</t>
  </si>
  <si>
    <t>599,12</t>
  </si>
  <si>
    <t>25,99</t>
  </si>
  <si>
    <t>52,40</t>
  </si>
  <si>
    <t>658,56</t>
  </si>
  <si>
    <t>90,86</t>
  </si>
  <si>
    <t>95,82</t>
  </si>
  <si>
    <t>12,07</t>
  </si>
  <si>
    <t>22,02</t>
  </si>
  <si>
    <t>516,09</t>
  </si>
  <si>
    <t>14,94</t>
  </si>
  <si>
    <t>600,44</t>
  </si>
  <si>
    <t>27,15</t>
  </si>
  <si>
    <t>53,72</t>
  </si>
  <si>
    <t>93,26</t>
  </si>
  <si>
    <t>660,96</t>
  </si>
  <si>
    <t>98,48</t>
  </si>
  <si>
    <t>100,95</t>
  </si>
  <si>
    <t>147,62</t>
  </si>
  <si>
    <t>331,37</t>
  </si>
  <si>
    <t>38,19</t>
  </si>
  <si>
    <t>51,74</t>
  </si>
  <si>
    <t>86,08</t>
  </si>
  <si>
    <t>79,44</t>
  </si>
  <si>
    <t>56,60</t>
  </si>
  <si>
    <t>84,67</t>
  </si>
  <si>
    <t>116,44</t>
  </si>
  <si>
    <t>130,52</t>
  </si>
  <si>
    <t>73,14</t>
  </si>
  <si>
    <t>116,46</t>
  </si>
  <si>
    <t>153,81</t>
  </si>
  <si>
    <t>83,46</t>
  </si>
  <si>
    <t>215,96</t>
  </si>
  <si>
    <t>323,74</t>
  </si>
  <si>
    <t>457,50</t>
  </si>
  <si>
    <t>142,57</t>
  </si>
  <si>
    <t>163,37</t>
  </si>
  <si>
    <t>415,94</t>
  </si>
  <si>
    <t>343,62</t>
  </si>
  <si>
    <t>407,30</t>
  </si>
  <si>
    <t>948,27</t>
  </si>
  <si>
    <t>210,03</t>
  </si>
  <si>
    <t>514,10</t>
  </si>
  <si>
    <t>788,76</t>
  </si>
  <si>
    <t>1.658,87</t>
  </si>
  <si>
    <t>29,50</t>
  </si>
  <si>
    <t>90,26</t>
  </si>
  <si>
    <t>87,30</t>
  </si>
  <si>
    <t>132,37</t>
  </si>
  <si>
    <t>26,28</t>
  </si>
  <si>
    <t>145,44</t>
  </si>
  <si>
    <t>91,13</t>
  </si>
  <si>
    <t>181,85</t>
  </si>
  <si>
    <t>136,64</t>
  </si>
  <si>
    <t>352,28</t>
  </si>
  <si>
    <t>284,14</t>
  </si>
  <si>
    <t>24,86</t>
  </si>
  <si>
    <t>26,29</t>
  </si>
  <si>
    <t>107,50</t>
  </si>
  <si>
    <t>92,47</t>
  </si>
  <si>
    <t>179,78</t>
  </si>
  <si>
    <t>149,02</t>
  </si>
  <si>
    <t>277,34</t>
  </si>
  <si>
    <t>261,61</t>
  </si>
  <si>
    <t>26,99</t>
  </si>
  <si>
    <t>47,56</t>
  </si>
  <si>
    <t>36,97</t>
  </si>
  <si>
    <t>60,34</t>
  </si>
  <si>
    <t>69,17</t>
  </si>
  <si>
    <t>95,99</t>
  </si>
  <si>
    <t>266,19</t>
  </si>
  <si>
    <t>364,34</t>
  </si>
  <si>
    <t>506,66</t>
  </si>
  <si>
    <t>36,36</t>
  </si>
  <si>
    <t>138,28</t>
  </si>
  <si>
    <t>168,07</t>
  </si>
  <si>
    <t>34,03</t>
  </si>
  <si>
    <t>143,62</t>
  </si>
  <si>
    <t>149,59</t>
  </si>
  <si>
    <t>181,72</t>
  </si>
  <si>
    <t>38,72</t>
  </si>
  <si>
    <t>78,59</t>
  </si>
  <si>
    <t>170,50</t>
  </si>
  <si>
    <t>217,27</t>
  </si>
  <si>
    <t>37,64</t>
  </si>
  <si>
    <t>99,18</t>
  </si>
  <si>
    <t>331,97</t>
  </si>
  <si>
    <t>385,52</t>
  </si>
  <si>
    <t>543,93</t>
  </si>
  <si>
    <t>122,82</t>
  </si>
  <si>
    <t>91,16</t>
  </si>
  <si>
    <t>89,78</t>
  </si>
  <si>
    <t>SPRINKLER TIPO PENDENTE, 68 °C, UNIÃO POR ROSCA DN 15 (1/2") - FORNECIMENTO E INSTALAÇÃO. AF_10/2020</t>
  </si>
  <si>
    <t>27,80</t>
  </si>
  <si>
    <t>56,07</t>
  </si>
  <si>
    <t>17,11</t>
  </si>
  <si>
    <t>28,17</t>
  </si>
  <si>
    <t>11,64</t>
  </si>
  <si>
    <t>12,18</t>
  </si>
  <si>
    <t>39,08</t>
  </si>
  <si>
    <t>96,37</t>
  </si>
  <si>
    <t>145,81</t>
  </si>
  <si>
    <t>16,54</t>
  </si>
  <si>
    <t>61,72</t>
  </si>
  <si>
    <t>52,05</t>
  </si>
  <si>
    <t>101,58</t>
  </si>
  <si>
    <t>153,46</t>
  </si>
  <si>
    <t>243,12</t>
  </si>
  <si>
    <t>64,15</t>
  </si>
  <si>
    <t>97,65</t>
  </si>
  <si>
    <t>155,93</t>
  </si>
  <si>
    <t>31,26</t>
  </si>
  <si>
    <t>42,58</t>
  </si>
  <si>
    <t>100,01</t>
  </si>
  <si>
    <t>144,91</t>
  </si>
  <si>
    <t>218,31</t>
  </si>
  <si>
    <t>25,27</t>
  </si>
  <si>
    <t>106,39</t>
  </si>
  <si>
    <t>152,24</t>
  </si>
  <si>
    <t>243,05</t>
  </si>
  <si>
    <t>305,17</t>
  </si>
  <si>
    <t>273,56</t>
  </si>
  <si>
    <t>312,16</t>
  </si>
  <si>
    <t>148,24</t>
  </si>
  <si>
    <t>244,55</t>
  </si>
  <si>
    <t>22,63</t>
  </si>
  <si>
    <t>45,19</t>
  </si>
  <si>
    <t>38,08</t>
  </si>
  <si>
    <t>38,63</t>
  </si>
  <si>
    <t>24,88</t>
  </si>
  <si>
    <t>32,62</t>
  </si>
  <si>
    <t>47,94</t>
  </si>
  <si>
    <t>41,17</t>
  </si>
  <si>
    <t>43,98</t>
  </si>
  <si>
    <t>28,48</t>
  </si>
  <si>
    <t>36,17</t>
  </si>
  <si>
    <t>55,11</t>
  </si>
  <si>
    <t>31,47</t>
  </si>
  <si>
    <t>32,95</t>
  </si>
  <si>
    <t>68,64</t>
  </si>
  <si>
    <t>25,87</t>
  </si>
  <si>
    <t>66,42</t>
  </si>
  <si>
    <t>78,03</t>
  </si>
  <si>
    <t>36,92</t>
  </si>
  <si>
    <t>86,77</t>
  </si>
  <si>
    <t>90,74</t>
  </si>
  <si>
    <t>94,10</t>
  </si>
  <si>
    <t>114,69</t>
  </si>
  <si>
    <t>209,99</t>
  </si>
  <si>
    <t>224,94</t>
  </si>
  <si>
    <t>227,74</t>
  </si>
  <si>
    <t>227,15</t>
  </si>
  <si>
    <t>260,63</t>
  </si>
  <si>
    <t>275,79</t>
  </si>
  <si>
    <t>31,32</t>
  </si>
  <si>
    <t>47,80</t>
  </si>
  <si>
    <t>ACOPLAMENTO RÍGIDO EM AÇO, CONEXÃO RANHURADA, DN 50 (2"), INSTALADO EM PRUMADAS - FORNECIMENTO E INSTALAÇÃO. AF_10/2020</t>
  </si>
  <si>
    <t>43,84</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</si>
  <si>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</si>
  <si>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</si>
  <si>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</si>
  <si>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108,86</t>
  </si>
  <si>
    <t>CURVA 90 GRAUS, EM AÇO, CONEXÃO RANHURADA, DN 50 (2"), INSTALADO EM PRUMADAS - FORNECIMENTO E INSTALAÇÃO. AF_10/2020</t>
  </si>
  <si>
    <t>111,23</t>
  </si>
  <si>
    <t>CURVA 45 GRAUS, EM AÇO, CONEXÃO RANHURADA, DN 65 (2 1/2"), INSTALADO EM PRUMADAS - FORNECIMENTO E INSTALAÇÃO. AF_10/2020</t>
  </si>
  <si>
    <t>127,59</t>
  </si>
  <si>
    <t>CURVA 90 GRAUS, EM AÇO, CONEXÃO RANHURADA, DN 65 (2 1/2"), INSTALADO EM PRUMADAS - FORNECIMENTO E INSTALAÇÃO. AF_10/2020</t>
  </si>
  <si>
    <t>132,13</t>
  </si>
  <si>
    <t>CURVA 45 GRAUS, EM AÇO, CONEXÃO RANHURADA, DN 80 (3), INSTALADO EM PRUMADAS - FORNECIMENTO E INSTALAÇÃO. AF_10/2020</t>
  </si>
  <si>
    <t>146,23</t>
  </si>
  <si>
    <t>CURVA 90 GRAUS, EM AÇO, CONEXÃO RANHURADA, DN 80 (3"), INSTALADO EM PRUMADAS - FORNECIMENTO E INSTALAÇÃO. AF_10/2020</t>
  </si>
  <si>
    <t>151,09</t>
  </si>
  <si>
    <t>TÊ, EM AÇO, CONEXÃO RANHURADA, DN 50 (2"), INSTALADO EM PRUMADAS - FORNECIMENTO E INSTALAÇÃO. AF_10/2020</t>
  </si>
  <si>
    <t>167,78</t>
  </si>
  <si>
    <t>TÊ, EM AÇO, CONEXÃO RANHURADA, DN 65 (2 1/2"), INSTALADO EM PRUMADAS - FORNECIMENTO E INSTALAÇÃO. AF_10/2020</t>
  </si>
  <si>
    <t>202,13</t>
  </si>
  <si>
    <t>TÊ, EM AÇO, CONEXÃO RANHURADA, DN 80 (3"), INSTALADO EM PRUMADAS - FORNECIMENTO E INSTALAÇÃO. AF_10/2020</t>
  </si>
  <si>
    <t>222,70</t>
  </si>
  <si>
    <t>LUVA, EM AÇO, CONEXÃO SOLDADA, DN 50 (2"), INSTALADO EM PRUMADAS - FORNECIMENTO E INSTALAÇÃO. AF_10/2020</t>
  </si>
  <si>
    <t>101,01</t>
  </si>
  <si>
    <t>LUVA COM REDUÇÃO, EM AÇO, CONEXÃO SOLDADA, DN 50 X 40 MM (2  X 1 1/2"), INSTALADO EM PRUMADAS - FORNECIMENTO E INSTALAÇÃO. AF_10/2020</t>
  </si>
  <si>
    <t>121,18</t>
  </si>
  <si>
    <t>LUVA, EM AÇO, CONEXÃO SOLDADA, DN 65 (2 1/2"), INSTALADO EM PRUMADAS - FORNECIMENTO E INSTALAÇÃO. AF_10/2020</t>
  </si>
  <si>
    <t>217,57</t>
  </si>
  <si>
    <t>LUVA COM REDUÇÃO, EM AÇO, CONEXÃO SOLDADA, DN 65 X 50 MM (2 1/2" X 2"), INSTALADO EM PRUMADAS - FORNECIMENTO E INSTALAÇÃO. AF_10/2020</t>
  </si>
  <si>
    <t>LUVA, EM AÇO, CONEXÃO SOLDADA, DN 80 (3"), INSTALADO EM PRUMADAS - FORNECIMENTO E INSTALAÇÃO. AF_10/2020</t>
  </si>
  <si>
    <t>231,20</t>
  </si>
  <si>
    <t>LUVA COM REDUÇÃO, EM AÇO, CONEXÃO SOLDADA, DN 80 X 65 MM (3" X 2 1/2"), INSTALADO EM PRUMADAS - FORNECIMENTO E INSTALAÇÃO. AF_10/2020</t>
  </si>
  <si>
    <t>286,11</t>
  </si>
  <si>
    <t>CURVA 45 GRAUS, EM AÇO, CONEXÃO SOLDADA, DN 50 (2"), INSTALADO EM PRUMADAS - FORNECIMENTO E INSTALAÇÃO. AF_10/2020</t>
  </si>
  <si>
    <t>168,12</t>
  </si>
  <si>
    <t>CURVA 90 GRAUS, EM AÇO, CONEXÃO SOLDADA, DN 50 (2"), INSTALADO EM PRUMADAS - FORNECIMENTO E INSTALAÇÃO. AF_10/2020</t>
  </si>
  <si>
    <t>179,63</t>
  </si>
  <si>
    <t>CURVA 45 GRAUS, EM AÇO, CONEXÃO SOLDADA, DN 65 (2 1/2"), INSTALADO EM PRUMADAS - FORNECIMENTO E INSTALAÇÃO. AF_10/2020</t>
  </si>
  <si>
    <t>CURVA 90 GRAUS, EM AÇO, CONEXÃO SOLDADA, DN 65 (2 1/2"), INSTALADO EM PRUMADAS - FORNECIMENTO E INSTALAÇÃO. AF_10/2020</t>
  </si>
  <si>
    <t>315,80</t>
  </si>
  <si>
    <t>CURVA 45 GRAUS, EM AÇO, CONEXÃO SOLDADA, DN 80 (3"), INSTALADO EM PRUMADAS - FORNECIMENTO E INSTALAÇÃO. AF_10/2020</t>
  </si>
  <si>
    <t>698,25</t>
  </si>
  <si>
    <t>CURVA 90 GRAUS, EM AÇO, CONEXÃO SOLDADA, DN 80 (3"), INSTALADO EM PRUMADAS - FORNECIMENTO E INSTALAÇÃO. AF_10/2020</t>
  </si>
  <si>
    <t>615,67</t>
  </si>
  <si>
    <t>TÊ, EM AÇO, CONEXÃO SOLDADA, DN 50 (2"), INSTALADO EM PRUMADAS - FORNECIMENTO E INSTALAÇÃO. AF_10/2020</t>
  </si>
  <si>
    <t>TÊ, EM AÇO, CONEXÃO SOLDADA, DN 65 (2 1/2"), INSTALADO EM PRUMADAS - FORNECIMENTO E INSTALAÇÃO. AF_10/2020</t>
  </si>
  <si>
    <t>479,15</t>
  </si>
  <si>
    <t>TÊ, EM AÇO, CONEXÃO SOLDADA, DN 80 (3"), INSTALADO EM PRUMADAS - FORNECIMENTO E INSTALAÇÃO. AF_10/2020</t>
  </si>
  <si>
    <t>748,79</t>
  </si>
  <si>
    <t>LUVA, EM AÇO, CONEXÃO SOLDADA, DN 25 (1"), INSTALADO EM REDE DE ALIMENTAÇÃO PARA HIDRANTE - FORNECIMENTO E INSTALAÇÃO. AF_10/2020</t>
  </si>
  <si>
    <t>32,10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</si>
  <si>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</si>
  <si>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</si>
  <si>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</si>
  <si>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</si>
  <si>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</si>
  <si>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72,26</t>
  </si>
  <si>
    <t>LUVA, EM AÇO, CONEXÃO SOLDADA, DN 50 (2"), INSTALADO EM REDE DE ALIMENTAÇÃO PARA HIDRANTE - FORNECIMENTO E INSTALAÇÃO. AF_10/2020</t>
  </si>
  <si>
    <t>89,20</t>
  </si>
  <si>
    <t>LUVA COM REDUÇÃO, EM AÇO, CONEXÃO SOLDADA, DN 50 X 40 MM (2" X 1 1/2"), INSTALADO EM REDE DE ALIMENTAÇÃO PARA HIDRANTE - FORNECIMENTO E INSTALAÇÃO. AF_10/2020</t>
  </si>
  <si>
    <t>109,37</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</si>
  <si>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</si>
  <si>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</si>
  <si>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207,77</t>
  </si>
  <si>
    <t>LUVA, EM AÇO, CONEXÃO SOLDADA, DN 80 (3"), INSTALADO EM REDE DE ALIMENTAÇÃO PARA HIDRANTE - FORNECIMENTO E INSTALAÇÃO. AF_10/2020</t>
  </si>
  <si>
    <t>223,41</t>
  </si>
  <si>
    <t>LUVA COM REDUÇÃO, EM AÇO, CONEXÃO SOLDADA, DN 80 X 65 MM (3" X 2 1/2"), INSTALADO EM REDE DE ALIMENTAÇÃO PARA HIDRANTE - FORNECIMENTO E INSTALAÇÃO. AF_10/2020</t>
  </si>
  <si>
    <t>278,32</t>
  </si>
  <si>
    <t>CURVA 45 GRAUS, EM AÇO, CONEXÃO SOLDADA, DN 25 (1"), INSTALADO EM REDE DE ALIMENTAÇÃO PARA HIDRANTE - FORNECIMENTO E INSTALAÇÃO. AF_10/2020</t>
  </si>
  <si>
    <t>52,21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</si>
  <si>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</si>
  <si>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</si>
  <si>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</si>
  <si>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</si>
  <si>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</si>
  <si>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</si>
  <si>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150,43</t>
  </si>
  <si>
    <t>CURVA 90 GRAUS, EM AÇO, CONEXÃO SOLDADA, DN 50 (2"), INSTALADO EM REDE DE ALIMENTAÇÃO PARA HIDRANTE - FORNECIMENTO E INSTALAÇÃO. AF_10/2020</t>
  </si>
  <si>
    <t>161,94</t>
  </si>
  <si>
    <t>CURVA 45 GRAUS, EM AÇO, CONEXÃO SOLDADA, DN 65 (2 1/2"), INSTALADO EM REDE DE ALIMENTAÇÃO PARA HIDRANTE - FORNECIMENTO E INSTALAÇÃO. AF_10/2020</t>
  </si>
  <si>
    <t>282,72</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</si>
  <si>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</si>
  <si>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</si>
  <si>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686,55</t>
  </si>
  <si>
    <t>CURVA 90 GRAUS, EM AÇO, CONEXÃO SOLDADA, DN 80 (3"), INSTALADO EM REDE DE ALIMENTAÇÃO PARA HIDRANTE - FORNECIMENTO E INSTALAÇÃO. AF_10/2020</t>
  </si>
  <si>
    <t>603,97</t>
  </si>
  <si>
    <t>TÊ, EM AÇO, CONEXÃO SOLDADA, DN 25 (1"), INSTALADO EM REDE DE ALIMENTAÇÃO PARA HIDRANTE - FORNECIMENTO E INSTALAÇÃO. AF_10/2020</t>
  </si>
  <si>
    <t>81,82</t>
  </si>
  <si>
    <t>TÊ, EM AÇO, CONEXÃO SOLDADA, DN 32 (1 1/4"), INSTALADO EM REDE DE ALIMENTAÇÃO PARA HIDRANTE - FORNECIMENTO E INSTALAÇÃO. AF_10/2020</t>
  </si>
  <si>
    <t>121,33</t>
  </si>
  <si>
    <t>TÊ, EM AÇO, CONEXÃO SOLDADA, DN 40 (1 1/2"), INSTALADO EM REDE DE ALIMENTAÇÃO PARA HIDRANTE - FORNECIMENTO E INSTALAÇÃO. AF_10/2020</t>
  </si>
  <si>
    <t>156,84</t>
  </si>
  <si>
    <t>TÊ, EM AÇO, CONEXÃO SOLDADA, DN 50 (2"), INSTALADO EM REDE DE ALIMENTAÇÃO PARA HIDRANTE - FORNECIMENTO E INSTALAÇÃO. AF_10/2020</t>
  </si>
  <si>
    <t>246,75</t>
  </si>
  <si>
    <t>TÊ, EM AÇO, CONEXÃO SOLDADA, DN 65 (2 1/2"), INSTALADO EM REDE DE ALIMENTAÇÃO PARA HIDRANTE - FORNECIMENTO E INSTALAÇÃO. AF_10/2020</t>
  </si>
  <si>
    <t>459,55</t>
  </si>
  <si>
    <t>TÊ, EM AÇO, CONEXÃO SOLDADA, DN 80 (3"), INSTALADO EM REDE DE ALIMENTAÇÃO PARA HIDRANTE - FORNECIMENTO E INSTALAÇÃO. AF_10/2020</t>
  </si>
  <si>
    <t>733,22</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</si>
  <si>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</si>
  <si>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</si>
  <si>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</si>
  <si>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</si>
  <si>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53,42</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</si>
  <si>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</si>
  <si>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</si>
  <si>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67,28</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</si>
  <si>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</si>
  <si>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</si>
  <si>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102,32</t>
  </si>
  <si>
    <t>LUVA, EM AÇO, CONEXÃO SOLDADA, DN 65 (2 1/2"), INSTALADO EM REDE DE ALIMENTAÇÃO PARA SPRINKLER - FORNECIMENTO E INSTALAÇÃO. AF_10/2020</t>
  </si>
  <si>
    <t>156,87</t>
  </si>
  <si>
    <t>LUVA COM REDUÇÃO, EM AÇO, CONEXÃO SOLDADA, DN 65 X 50 MM (2 1/2" X 2"), INSTALADO EM REDE DE ALIMENTAÇÃO PARA SPRINKLER - FORNECIMENTO E INSTALAÇÃO. AF_10/2020</t>
  </si>
  <si>
    <t>197,63</t>
  </si>
  <si>
    <t>LUVA, EM AÇO, CONEXÃO SOLDADA, DN 80 (3"), INSTALADO EM REDE DE ALIMENTAÇÃO PARA SPRINKLER - FORNECIMENTO E INSTALAÇÃO. AF_10/2020</t>
  </si>
  <si>
    <t>210,09</t>
  </si>
  <si>
    <t>LUVA COM REDUÇÃO, EM AÇO, CONEXÃO SOLDADA, DN 80 X 65 MM (3" X 2 1/2"), INSTALADO EM REDE DE ALIMENTAÇÃO PARA SPRINKLER - FORNECIMENTO E INSTALAÇÃO. AF_10/2020</t>
  </si>
  <si>
    <t>265,00</t>
  </si>
  <si>
    <t>CURVA 45 GRAUS, EM AÇO, CONEXÃO SOLDADA, DN 25 (1"), INSTALADO EM REDE DE ALIMENTAÇÃO PARA SPRINKLER - FORNECIMENTO E INSTALAÇÃO. AF_10/2020</t>
  </si>
  <si>
    <t>49,36</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</si>
  <si>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</si>
  <si>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</si>
  <si>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71,54</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</si>
  <si>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</si>
  <si>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</si>
  <si>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100,79</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</si>
  <si>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</si>
  <si>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</si>
  <si>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</si>
  <si>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151,36</t>
  </si>
  <si>
    <t>CURVA 45 GRAUS, EM AÇO, CONEXÃO SOLDADA, DN 65 (2 1/2"), INSTALADO EM REDE DE ALIMENTAÇÃO PARA SPRINKLER - FORNECIMENTO E INSTALAÇÃO. AF_10/2020</t>
  </si>
  <si>
    <t>267,44</t>
  </si>
  <si>
    <t>CURVA 90 GRAUS, EM AÇO, CONEXÃO SOLDADA, DN 65 (2 1/2"), INSTALADO EM REDE DE ALIMENTAÇÃO PARA SPRINKLER - FORNECIMENTO E INSTALAÇÃO. AF_10/2020</t>
  </si>
  <si>
    <t>285,85</t>
  </si>
  <si>
    <t>CURVA 45 GRAUS, EM AÇO, CONEXÃO SOLDADA, DN 80 (3"), INSTALADO EM REDE DE ALIMENTAÇÃO PARA SPRINKLER - FORNECIMENTO E INSTALAÇÃO. AF_10/2020</t>
  </si>
  <si>
    <t>666,62</t>
  </si>
  <si>
    <t>CURVA 90 GRAUS, EM AÇO, CONEXÃO SOLDADA, DN 80 (3"), INSTALADO EM REDE DE ALIMENTAÇÃO PARA SPRINKLER - FORNECIMENTO E INSTALAÇÃO. AF_10/2020</t>
  </si>
  <si>
    <t>584,04</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</si>
  <si>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</si>
  <si>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</si>
  <si>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</si>
  <si>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146,82</t>
  </si>
  <si>
    <t>TÊ, EM AÇO, CONEXÃO SOLDADA, DN 50 (2"), INSTALADO EM REDE DE ALIMENTAÇÃO PARA SPRINKLER - FORNECIMENTO E INSTALAÇÃO. AF_10/2020</t>
  </si>
  <si>
    <t>232,64</t>
  </si>
  <si>
    <t>TÊ, EM AÇO, CONEXÃO SOLDADA, DN 65 (2 1/2"), INSTALADO EM REDE DE ALIMENTAÇÃO PARA SPRINKLER - FORNECIMENTO E INSTALAÇÃO. AF_10/2020</t>
  </si>
  <si>
    <t>442,21</t>
  </si>
  <si>
    <t>TÊ, EM AÇO, CONEXÃO SOLDADA, DN 80 (3"), INSTALADO EM REDE DE ALIMENTAÇÃO PARA SPRINKLER - FORNECIMENTO E INSTALAÇÃO. AF_10/2020</t>
  </si>
  <si>
    <t>706,64</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</si>
  <si>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</si>
  <si>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</si>
  <si>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</si>
  <si>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</si>
  <si>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45,04</t>
  </si>
  <si>
    <t>LUVA COM REDUÇÃO, EM AÇO, CONEXÃO SOLDADA, DN 25 X 20 MM (1" X 3/4"), INSTALADO EM RAMAIS E SUB-RAMAIS DE GÁS - FORNECIMENTO E INSTALAÇÃO. AF_10/2020</t>
  </si>
  <si>
    <t>39,13</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</si>
  <si>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</si>
  <si>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</si>
  <si>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</si>
  <si>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44,35</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</si>
  <si>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</si>
  <si>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</si>
  <si>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71,63</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</si>
  <si>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</si>
  <si>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</si>
  <si>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</si>
  <si>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</si>
  <si>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107,80</t>
  </si>
  <si>
    <t>97895</t>
  </si>
  <si>
    <t>CAIXA ENTERRADA HIDRÁULICA RETANGULAR, EM CONCRETO PRÉ-MOLDADO, DIMENSÕES INTERNAS: 0,3X0,3X0,3 M. AF_12/2020</t>
  </si>
  <si>
    <t>191,86</t>
  </si>
  <si>
    <t>97896</t>
  </si>
  <si>
    <t>CAIXA ENTERRADA HIDRÁULICA RETANGULAR, EM CONCRETO PRÉ-MOLDADO, DIMENSÕES INTERNAS: 0,4X0,4X0,4 M. AF_12/2020</t>
  </si>
  <si>
    <t>354,80</t>
  </si>
  <si>
    <t>97897</t>
  </si>
  <si>
    <t>CAIXA ENTERRADA HIDRÁULICA RETANGULAR, EM CONCRETO PRÉ-MOLDADO, DIMENSÕES INTERNAS: 0,6X0,6X0,5 M. AF_12/2020</t>
  </si>
  <si>
    <t>458,72</t>
  </si>
  <si>
    <t>97898</t>
  </si>
  <si>
    <t>CAIXA ENTERRADA HIDRÁULICA RETANGULAR, EM CONCRETO PRÉ-MOLDADO, DIMENSÕES INTERNAS: 0,8X0,8X0,5 M. AF_12/2020</t>
  </si>
  <si>
    <t>859,70</t>
  </si>
  <si>
    <t>CAIXA ENTERRADA HIDRÁULICA RETANGULAR EM ALVENARIA COM TIJOLOS CERÂMICOS MACIÇOS, DIMENSÕES INTERNAS: 0,3X0,3X0,3 M PARA REDE DE ESGOTO. AF_12/2020</t>
  </si>
  <si>
    <t>175,75</t>
  </si>
  <si>
    <t>CAIXA ENTERRADA HIDRÁULICA RETANGULAR EM ALVENARIA COM TIJOLOS CERÂMICOS MACIÇOS, DIMENSÕES INTERNAS: 0,4X0,4X0,4 M PARA REDE DE ESGOTO. AF_12/2020</t>
  </si>
  <si>
    <t>279,78</t>
  </si>
  <si>
    <t>CAIXA ENTERRADA HIDRÁULICA RETANGULAR EM ALVENARIA COM TIJOLOS CERÂMICOS MACIÇOS, DIMENSÕES INTERNAS: 0,6X0,6X0,6 M PARA REDE DE ESGOTO. AF_12/2020</t>
  </si>
  <si>
    <t>557,55</t>
  </si>
  <si>
    <t>CAIXA ENTERRADA HIDRÁULICA RETANGULAR EM ALVENARIA COM TIJOLOS CERÂMICOS MACIÇOS, DIMENSÕES INTERNAS: 0,8X0,8X0,6 M PARA REDE DE ESGOTO. AF_12/2020</t>
  </si>
  <si>
    <t>765,45</t>
  </si>
  <si>
    <t>CAIXA ENTERRADA HIDRÁULICA RETANGULAR EM ALVENARIA COM TIJOLOS CERÂMICOS MACIÇOS, DIMENSÕES INTERNAS: 1X1X0,6 M PARA REDE DE ESGOTO. AF_12/2020</t>
  </si>
  <si>
    <t>915,88</t>
  </si>
  <si>
    <t>CAIXA ENTERRADA HIDRÁULICA RETANGULAR, EM ALVENARIA COM BLOCOS DE CONCRETO, DIMENSÕES INTERNAS: 0,4X0,4X0,4 M PARA REDE DE ESGOTO. AF_12/2020</t>
  </si>
  <si>
    <t>205,14</t>
  </si>
  <si>
    <t>CAIXA ENTERRADA HIDRÁULICA RETANGULAR, EM ALVENARIA COM BLOCOS DE CONCRETO, DIMENSÕES INTERNAS: 0,6X0,6X0,6 M PARA REDE DE ESGOTO. AF_12/2020</t>
  </si>
  <si>
    <t>383,96</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</si>
  <si>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</si>
  <si>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</si>
  <si>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653,75</t>
  </si>
  <si>
    <t>CAIXA DE GORDURA SIMPLES, CIRCULAR, EM CONCRETO PRÉ-MOLDADO, DIÂMETRO INTERNO = 0,4 M, ALTURA INTERNA = 0,4 M. AF_12/2020</t>
  </si>
  <si>
    <t>181,31</t>
  </si>
  <si>
    <t>CAIXA DE GORDURA SIMPLES (CAPACIDADE: 36L), RETANGULAR, EM ALVENARIA COM TIJOLOS CERÂMICOS MACIÇOS, DIMENSÕES INTERNAS = 0,2X0,4 M, ALTURA INTERNA = 0,8 M. AF_12/2020</t>
  </si>
  <si>
    <t>379,08</t>
  </si>
  <si>
    <t>CAIXA DE GORDURA DUPLA (CAPACIDADE: 126 L), RETANGULAR, EM ALVENARIA COM TIJOLOS CERÂMICOS MACIÇOS, DIMENSÕES INTERNAS = 0,4X0,7 M, ALTURA INTERNA = 0,8 M. AF_12/2020</t>
  </si>
  <si>
    <t>649,97</t>
  </si>
  <si>
    <t>CAIXA DE GORDURA ESPECIAL (CAPACIDADE: 312 L - PARA ATÉ 146 PESSOAS SERVIDAS NO PICO), RETANGULAR, EM ALVENARIA COM TIJOLOS CERÂMICOS MACIÇOS, DIMENSÕES INTERNAS = 0,4X1,2 M, ALTURA INTERNA = 1 M. AF_12/2020</t>
  </si>
  <si>
    <t>1.078,69</t>
  </si>
  <si>
    <t>CAIXA DE GORDURA SIMPLES (CAPACIDADE: 36 L), RETANGULAR, EM ALVENARIA COM BLOCOS DE CONCRETO, DIMENSÕES INTERNAS = 0,2X0,4 M, ALTURA INTERNA = 0,8 M. AF_12/2020</t>
  </si>
  <si>
    <t>243,97</t>
  </si>
  <si>
    <t>CAIXA DE GORDURA DUPLA (CAPACIDADE: 126 L), RETANGULAR, EM ALVENARIA COM BLOCOS DE CONCRETO, DIMENSÕES INTERNAS = 0,4X0,7 M, ALTURA INTERNA = 0,8 M. AF_12/2020</t>
  </si>
  <si>
    <t>432,20</t>
  </si>
  <si>
    <t>CAIXA ENTERRADA HIDRÁULICA RETANGULAR EM ALVENARIA COM TIJOLOS CERÂMICOS MACIÇOS, DIMENSÕES INTERNAS: 0,3X0,3X0,3 M PARA REDE DE DRENAGEM. AF_12/2020</t>
  </si>
  <si>
    <t>172,55</t>
  </si>
  <si>
    <t>CAIXA ENTERRADA HIDRÁULICA RETANGULAR EM ALVENARIA COM TIJOLOS CERÂMICOS MACIÇOS, DIMENSÕES INTERNAS: 0,4X0,4X0,4 M PARA REDE DE DRENAGEM. AF_12/2020</t>
  </si>
  <si>
    <t>274,29</t>
  </si>
  <si>
    <t>CAIXA ENTERRADA HIDRÁULICA RETANGULAR EM ALVENARIA COM TIJOLOS CERÂMICOS MACIÇOS, DIMENSÕES INTERNAS: 0,6X0,6X0,6 M PARA REDE DE DRENAGEM. AF_12/2020</t>
  </si>
  <si>
    <t>545,24</t>
  </si>
  <si>
    <t>CAIXA ENTERRADA HIDRÁULICA RETANGULAR EM ALVENARIA COM TIJOLOS CERÂMICOS MACIÇOS, DIMENSÕES INTERNAS: 0,8X0,8X0,6 M PARA REDE DE DRENAGEM. AF_12/2020</t>
  </si>
  <si>
    <t>748,58</t>
  </si>
  <si>
    <t>CAIXA ENTERRADA HIDRÁULICA RETANGULAR EM ALVENARIA COM TIJOLOS CERÂMICOS MACIÇOS, DIMENSÕES INTERNAS: 1X1X0,6 M PARA REDE DE DRENAGEM. AF_12/2020</t>
  </si>
  <si>
    <t>894,05</t>
  </si>
  <si>
    <t>CAIXA ENTERRADA HIDRÁULICA RETANGULAR, EM ALVENARIA COM BLOCOS DE CONCRETO, DIMENSÕES INTERNAS: 0,4X0,4X0,4 M PARA REDE DE DRENAGEM. AF_12/2020</t>
  </si>
  <si>
    <t>200,62</t>
  </si>
  <si>
    <t>CAIXA ENTERRADA HIDRÁULICA RETANGULAR, EM ALVENARIA COM BLOCOS DE CONCRETO, DIMENSÕES INTERNAS: 0,6X0,6X0,6 M PARA REDE DE DRENAGEM. AF_12/2020</t>
  </si>
  <si>
    <t>376,20</t>
  </si>
  <si>
    <t>CAIXA ENTERRADA HIDRÁULICA RETANGULAR, EM ALVENARIA COM BLOCOS DE CONCRETO, DIMENSÕES INTERNAS: 0,8X0,8X0,6 M PARA REDE DE DRENAGEM. AF_12/2020</t>
  </si>
  <si>
    <t>532,87</t>
  </si>
  <si>
    <t>CAIXA ENTERRADA HIDRÁULICA RETANGULAR, EM ALVENARIA COM BLOCOS DE CONCRETO, DIMENSÕES INTERNAS: 1X1X0,6 M PARA REDE DE DRENAGEM. AF_12/2020</t>
  </si>
  <si>
    <t>638,80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</si>
  <si>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</si>
  <si>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</si>
  <si>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</si>
  <si>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</si>
  <si>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</si>
  <si>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</si>
  <si>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</si>
  <si>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</si>
  <si>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</si>
  <si>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</si>
  <si>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</si>
  <si>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</si>
  <si>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</si>
  <si>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</si>
  <si>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</si>
  <si>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</si>
  <si>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</si>
  <si>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</si>
  <si>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</si>
  <si>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</si>
  <si>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</si>
  <si>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</si>
  <si>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</si>
  <si>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</si>
  <si>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</si>
  <si>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</si>
  <si>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</si>
  <si>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</si>
  <si>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</si>
  <si>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</si>
  <si>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</si>
  <si>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</si>
  <si>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</si>
  <si>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</si>
  <si>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</si>
  <si>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</si>
  <si>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</si>
  <si>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</si>
  <si>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271,07</t>
  </si>
  <si>
    <t>102606</t>
  </si>
  <si>
    <t>CAIXA D´ÁGUA EM POLIETILENO, 750 LITROS - FORNECIMENTO E INSTALAÇÃO. AF_06/2021</t>
  </si>
  <si>
    <t>102607</t>
  </si>
  <si>
    <t>CAIXA D´ÁGUA EM POLIETILENO, 1000 LITROS - FORNECIMENTO E INSTALAÇÃO. AF_06/2021</t>
  </si>
  <si>
    <t>471,01</t>
  </si>
  <si>
    <t>102608</t>
  </si>
  <si>
    <t>CAIXA D´ÁGUA EM POLIETILENO, 1500 LITROS - FORNECIMENTO E INSTALAÇÃO. AF_06/2021</t>
  </si>
  <si>
    <t>952,96</t>
  </si>
  <si>
    <t>102609</t>
  </si>
  <si>
    <t>CAIXA D´ÁGUA EM POLIETILENO, 2000 LITROS - FORNECIMENTO E INSTALAÇÃO. AF_06/2021</t>
  </si>
  <si>
    <t>1.071,92</t>
  </si>
  <si>
    <t>102611</t>
  </si>
  <si>
    <t>CAIXA D´ÁGUA EM POLIÉSTER REFORÇADO COM FIBRA DE VIDRO, 500 LITROS - FORNECIMENTO E INSTALAÇÃO. AF_06/2021</t>
  </si>
  <si>
    <t>388,24</t>
  </si>
  <si>
    <t>102613</t>
  </si>
  <si>
    <t>CAIXA D´ÁGUA EM POLIÉSTER REFORÇADO COM FIBRA DE VIDRO, 1000 LITROS - FORNECIMENTO E INSTALAÇÃO. AF_06/2021</t>
  </si>
  <si>
    <t>533,43</t>
  </si>
  <si>
    <t>102614</t>
  </si>
  <si>
    <t>CAIXA D´ÁGUA EM POLIÉSTER REFORÇADO COM FIBRA DE VIDRO, 1500 LITROS - FORNECIMENTO E INSTALAÇÃO. AF_06/2021</t>
  </si>
  <si>
    <t>863,68</t>
  </si>
  <si>
    <t>102615</t>
  </si>
  <si>
    <t>CAIXA D´ÁGUA EM POLIÉSTER REFORÇADO COM FIBRA DE VIDRO, 2000 LITROS - FORNECIMENTO E INSTALAÇÃO. AF_06/2021</t>
  </si>
  <si>
    <t>1.113,10</t>
  </si>
  <si>
    <t>102617</t>
  </si>
  <si>
    <t>CAIXA D´ÁGUA EM POLIÉSTER REFORÇADO COM FIBRA DE VIDRO, 5000 LITROS - FORNECIMENTO E INSTALAÇÃO. AF_06/2021</t>
  </si>
  <si>
    <t>2.903,21</t>
  </si>
  <si>
    <t>102619</t>
  </si>
  <si>
    <t>CAIXA D´ÁGUA EM POLIÉSTER REFORÇADO COM FIBRA DE VIDRO, 10000 LITROS - FORNECIMENTO E INSTALAÇÃO. AF_06/2021</t>
  </si>
  <si>
    <t>5.544,20</t>
  </si>
  <si>
    <t>102622</t>
  </si>
  <si>
    <t>CAIXA D´ÁGUA EM POLIETILENO, 500 LITROS (INCLUSOS TUBOS, CONEXÕES E TORNEIRA DE BÓIA) - FORNECIMENTO E INSTALAÇÃO. AF_06/2021</t>
  </si>
  <si>
    <t>617,42</t>
  </si>
  <si>
    <t>102623</t>
  </si>
  <si>
    <t>CAIXA D´ÁGUA EM POLIETILENO, 1000 LITROS (INCLUSOS TUBOS, CONEXÕES E TORNEIRA DE BÓIA) - FORNECIMENTO E INSTALAÇÃO. AF_06/2021</t>
  </si>
  <si>
    <t>873,66</t>
  </si>
  <si>
    <t>86,98</t>
  </si>
  <si>
    <t>39,30</t>
  </si>
  <si>
    <t>92,69</t>
  </si>
  <si>
    <t>16,12</t>
  </si>
  <si>
    <t>604,82</t>
  </si>
  <si>
    <t>423,78</t>
  </si>
  <si>
    <t>542,71</t>
  </si>
  <si>
    <t>308,03</t>
  </si>
  <si>
    <t>87,58</t>
  </si>
  <si>
    <t>94,69</t>
  </si>
  <si>
    <t>270,97</t>
  </si>
  <si>
    <t>70,12</t>
  </si>
  <si>
    <t>410,86</t>
  </si>
  <si>
    <t>BANCADA DE GRANITO CINZA POLIDO, DE 1,50 X 0,60 M, PARA PIA DE COZINHA - FORNECIMENTO E INSTALAÇÃO. AF_01/2020</t>
  </si>
  <si>
    <t>798,35</t>
  </si>
  <si>
    <t>BANCADA DE MÁRMORE BRANCO POLIDO, DE 1,50 X 0,60 M, PARA PIA DE COZINHA - FORNECIMENTO E INSTALAÇÃO. AF_01/2020</t>
  </si>
  <si>
    <t>659,69</t>
  </si>
  <si>
    <t>BANCADA DE MÁRMORE SINTÉTICO, DE 120 X 60CM, COM CUBA INTEGRADA - FORNECIMENTO E INSTALAÇÃO. AF_01/2020</t>
  </si>
  <si>
    <t>304,34</t>
  </si>
  <si>
    <t>BANCADA DE GRANITO CINZA POLIDO, DE 0,50 X 0,60 M, PARA LAVATÓRIO - FORNECIMENTO E INSTALAÇÃO. AF_01/2020</t>
  </si>
  <si>
    <t>366,62</t>
  </si>
  <si>
    <t>BANCADA DE MÁRMORE BRANCO POLIDO, DE 0,50 X 0,60 M, PARA LAVATÓRIO - FORNECIMENTO E INSTALAÇÃO. AF_01/2020</t>
  </si>
  <si>
    <t>314,60</t>
  </si>
  <si>
    <t>201,79</t>
  </si>
  <si>
    <t>272,32</t>
  </si>
  <si>
    <t>304,43</t>
  </si>
  <si>
    <t>125,87</t>
  </si>
  <si>
    <t>298,97</t>
  </si>
  <si>
    <t>55,34</t>
  </si>
  <si>
    <t>357,83</t>
  </si>
  <si>
    <t>96,07</t>
  </si>
  <si>
    <t>94,55</t>
  </si>
  <si>
    <t>40,61</t>
  </si>
  <si>
    <t>72,71</t>
  </si>
  <si>
    <t>105,84</t>
  </si>
  <si>
    <t>776,30</t>
  </si>
  <si>
    <t>663,02</t>
  </si>
  <si>
    <t>657,54</t>
  </si>
  <si>
    <t>855,04</t>
  </si>
  <si>
    <t>490,41</t>
  </si>
  <si>
    <t>484,93</t>
  </si>
  <si>
    <t>600,91</t>
  </si>
  <si>
    <t>595,43</t>
  </si>
  <si>
    <t>374,66</t>
  </si>
  <si>
    <t>369,18</t>
  </si>
  <si>
    <t>366,23</t>
  </si>
  <si>
    <t>360,75</t>
  </si>
  <si>
    <t>421,72</t>
  </si>
  <si>
    <t>480,98</t>
  </si>
  <si>
    <t>407,91</t>
  </si>
  <si>
    <t>399,48</t>
  </si>
  <si>
    <t>307,67</t>
  </si>
  <si>
    <t>567,45</t>
  </si>
  <si>
    <t>221,59</t>
  </si>
  <si>
    <t>481,37</t>
  </si>
  <si>
    <t>353,10</t>
  </si>
  <si>
    <t>1.102,19</t>
  </si>
  <si>
    <t>838,94</t>
  </si>
  <si>
    <t>215,08</t>
  </si>
  <si>
    <t>206,65</t>
  </si>
  <si>
    <t>1.235,18</t>
  </si>
  <si>
    <t>651,40</t>
  </si>
  <si>
    <t>1.178,63</t>
  </si>
  <si>
    <t>1.331,06</t>
  </si>
  <si>
    <t>254,49</t>
  </si>
  <si>
    <t>95470</t>
  </si>
  <si>
    <t>263,57</t>
  </si>
  <si>
    <t>639,58</t>
  </si>
  <si>
    <t>648,66</t>
  </si>
  <si>
    <t>32,76</t>
  </si>
  <si>
    <t>54,45</t>
  </si>
  <si>
    <t>39,68</t>
  </si>
  <si>
    <t>130,63</t>
  </si>
  <si>
    <t>67,63</t>
  </si>
  <si>
    <t>463,54</t>
  </si>
  <si>
    <t>88,65</t>
  </si>
  <si>
    <t>221,42</t>
  </si>
  <si>
    <t>100853</t>
  </si>
  <si>
    <t>TORNEIRA CROMADA DE MESA PARA LAVATORIO, TIPO MONOCOMANDO. AF_01/2020</t>
  </si>
  <si>
    <t>254,13</t>
  </si>
  <si>
    <t>1.323,30</t>
  </si>
  <si>
    <t>387,89</t>
  </si>
  <si>
    <t>538,23</t>
  </si>
  <si>
    <t>100859</t>
  </si>
  <si>
    <t>MICTÓRIO SIFONADO LOUÇA BRANCA PARA ENTRADA DE ÁGUA EMBUTIDA  PADRÃO ALTO  FORNECIMENTO E INSTALAÇÃO. AF_01/2020</t>
  </si>
  <si>
    <t>834,08</t>
  </si>
  <si>
    <t>80,92</t>
  </si>
  <si>
    <t>549,24</t>
  </si>
  <si>
    <t>602,17</t>
  </si>
  <si>
    <t>529,90</t>
  </si>
  <si>
    <t>285,00</t>
  </si>
  <si>
    <t>302,46</t>
  </si>
  <si>
    <t>314,07</t>
  </si>
  <si>
    <t>322,98</t>
  </si>
  <si>
    <t>263,44</t>
  </si>
  <si>
    <t>283,42</t>
  </si>
  <si>
    <t>296,18</t>
  </si>
  <si>
    <t>304,15</t>
  </si>
  <si>
    <t>978,89</t>
  </si>
  <si>
    <t>100878</t>
  </si>
  <si>
    <t>VASO SANITÁRIO SIFONADO COM CAIXA ACOPLADA, LOUÇA BRANCA - PADRÃO ALTO - FORNECIMENTO E INSTALAÇÃO. AF_01/2020</t>
  </si>
  <si>
    <t>547,40</t>
  </si>
  <si>
    <t>TANQUE SÉPTICO CIRCULAR, EM CONCRETO PRÉ-MOLDADO, DIÂMETRO INTERNO = 1,10 M, ALTURA INTERNA = 2,50 M, VOLUME ÚTIL: 2138,2 L (PARA 5 CONTRIBUINTES). AF_12/2020</t>
  </si>
  <si>
    <t>2.186,01</t>
  </si>
  <si>
    <t>TANQUE SÉPTICO CIRCULAR, EM CONCRETO PRÉ-MOLDADO, DIÂMETRO INTERNO = 1,40 M, ALTURA INTERNA = 2,50 M, VOLUME ÚTIL: 3463,6 L (PARA 13 CONTRIBUINTES). AF_12/2020</t>
  </si>
  <si>
    <t>2.992,36</t>
  </si>
  <si>
    <t>TANQUE SÉPTICO CIRCULAR, EM CONCRETO PRÉ-MOLDADO, DIÂMETRO INTERNO = 1,88 M, ALTURA INTERNA = 2,50 M, VOLUME ÚTIL: 6245,8 L (PARA 32 CONTRIBUINTES). AF_12/2020</t>
  </si>
  <si>
    <t>4.883,68</t>
  </si>
  <si>
    <t>TANQUE SÉPTICO CIRCULAR, EM CONCRETO PRÉ-MOLDADO, DIÂMETRO INTERNO = 2,38 M, ALTURA INTERNA = 2,50 M, VOLUME ÚTIL: 10009,8 L (PARA 69 CONTRIBUINTES). AF_12/2020</t>
  </si>
  <si>
    <t>6.602,03</t>
  </si>
  <si>
    <t>TANQUE SÉPTICO CIRCULAR, EM CONCRETO PRÉ-MOLDADO, DIÂMETRO INTERNO = 2,38 M, ALTURA INTERNA = 3,0 M, VOLUME ÚTIL: 12234,2 L (PARA 86 CONTRIBUINTES). AF_12/2020</t>
  </si>
  <si>
    <t>7.730,75</t>
  </si>
  <si>
    <t>TANQUE SÉPTICO CIRCULAR, EM CONCRETO PRÉ-MOLDADO, DIÂMETRO INTERNO = 2,88 M, ALTURA INTERNA = 2,50 M, VOLUME ÚTIL: 14657,4 L (PARA 105 CONTRIBUINTES). AF_12/2020</t>
  </si>
  <si>
    <t>9.119,06</t>
  </si>
  <si>
    <t>98058</t>
  </si>
  <si>
    <t>FILTRO ANAERÓBIO CIRCULAR, EM CONCRETO PRÉ-MOLDADO, DIÂMETRO INTERNO = 1,10 M, ALTURA INTERNA = 1,50 M, VOLUME ÚTIL: 1140,4 L (PARA 5 CONTRIBUINTES). AF_12/2020</t>
  </si>
  <si>
    <t>1.805,77</t>
  </si>
  <si>
    <t>98059</t>
  </si>
  <si>
    <t>FILTRO ANAERÓBIO CIRCULAR, EM CONCRETO PRÉ-MOLDADO, DIÂMETRO INTERNO = 1,88 M, ALTURA INTERNA = 1,50 M, VOLUME ÚTIL: 3331,1 L (PARA 19 CONTRIBUINTES). AF_12/2020</t>
  </si>
  <si>
    <t>3.889,05</t>
  </si>
  <si>
    <t>98060</t>
  </si>
  <si>
    <t>FILTRO ANAERÓBIO CIRCULAR, EM CONCRETO PRÉ-MOLDADO, DIÂMETRO INTERNO = 2,38 M, ALTURA INTERNA = 1,50 M, VOLUME ÚTIL: 5338,6 L (PARA 34 CONTRIBUINTES). AF_12/2020</t>
  </si>
  <si>
    <t>5.372,31</t>
  </si>
  <si>
    <t>98061</t>
  </si>
  <si>
    <t>FILTRO ANAERÓBIO CIRCULAR, EM CONCRETO PRÉ-MOLDADO, DIÂMETRO INTERNO = 2,88 M, ALTURA INTERNA = 1,50 M, VOLUME ÚTIL: 7817,3 L (PARA 75 CONTRIBUINTES). AF_12/2020</t>
  </si>
  <si>
    <t>7.437,67</t>
  </si>
  <si>
    <t>98062</t>
  </si>
  <si>
    <t>SUMIDOURO CIRCULAR, EM CONCRETO PRÉ-MOLDADO, DIÂMETRO INTERNO = 1,88 M, ALTURA INTERNA = 2,00 M, ÁREA DE INFILTRAÇÃO: 13,1 M² (PARA 5 CONTRIBUINTES). AF_12/2020</t>
  </si>
  <si>
    <t>3.093,94</t>
  </si>
  <si>
    <t>98063</t>
  </si>
  <si>
    <t>SUMIDOURO CIRCULAR, EM CONCRETO PRÉ-MOLDADO, DIÂMETRO INTERNO = 2,38 M, ALTURA INTERNA = 2,50 M, ÁREA DE INFILTRAÇÃO: 21,3 M² (PARA 8 CONTRIBUINTES). AF_12/2020</t>
  </si>
  <si>
    <t>4.715,52</t>
  </si>
  <si>
    <t>98064</t>
  </si>
  <si>
    <t>SUMIDOURO CIRCULAR, EM CONCRETO PRÉ-MOLDADO, DIÂMETRO INTERNO = 2,38 M, ALTURA INTERNA = 3,0 M, ÁREA DE INFILTRAÇÃO: 25 M² (PARA 10 CONTRIBUINTES). AF_12/2020</t>
  </si>
  <si>
    <t>5.470,27</t>
  </si>
  <si>
    <t>98065</t>
  </si>
  <si>
    <t>SUMIDOURO CIRCULAR, EM CONCRETO PRÉ-MOLDADO, DIÂMETRO INTERNO = 2,88 M, ALTURA INTERNA = 3,0 M, ÁREA DE INFILTRAÇÃO: 31,4 M² (PARA 12 CONTRIBUINTES). AF_12/2020</t>
  </si>
  <si>
    <t>7.588,61</t>
  </si>
  <si>
    <t>TANQUE SÉPTICO RETANGULAR, EM ALVENARIA COM TIJOLOS CERÂMICOS MACIÇOS, DIMENSÕES INTERNAS: 1,0 X 2,0 X 1,4 M, VOLUME ÚTIL: 2000 L (PARA 5 CONTRIBUINTES). AF_12/2020</t>
  </si>
  <si>
    <t>5.185,92</t>
  </si>
  <si>
    <t>TANQUE SÉPTICO RETANGULAR, EM ALVENARIA COM TIJOLOS CERÂMICOS MACIÇOS, DIMENSÕES INTERNAS: 1,2 X 2,4 X 1,6 M, VOLUME ÚTIL: 3456 L (PARA 13 CONTRIBUINTES). AF_12/2020</t>
  </si>
  <si>
    <t>6.930,39</t>
  </si>
  <si>
    <t>TANQUE SÉPTICO RETANGULAR, EM ALVENARIA COM TIJOLOS CERÂMICOS MACIÇOS, DIMENSÕES INTERNAS: 1,4 X 3,2 X 1,8 M, VOLUME ÚTIL: 6272 L (PARA 32 CONTRIBUINTES). AF_12/2020</t>
  </si>
  <si>
    <t>9.788,36</t>
  </si>
  <si>
    <t>TANQUE SÉPTICO RETANGULAR, EM ALVENARIA COM TIJOLOS CERÂMICOS MACIÇOS, DIMENSÕES INTERNAS: 1,6 X 4,4 X 1,8 M, VOLUME ÚTIL: 9856 L (PARA 68 CONTRIBUINTES). AF_12/2020</t>
  </si>
  <si>
    <t>13.045,86</t>
  </si>
  <si>
    <t>TANQUE SÉPTICO RETANGULAR, EM ALVENARIA COM TIJOLOS CERÂMICOS MACIÇOS, DIMENSÕES INTERNAS: 1,6 X 4,8 X 2,0 M, VOLUME ÚTIL: 12288 L (PARA 86 CONTRIBUINTES). AF_12/2020</t>
  </si>
  <si>
    <t>15.000,89</t>
  </si>
  <si>
    <t>TANQUE SÉPTICO RETANGULAR, EM ALVENARIA COM TIJOLOS CERÂMICOS MACIÇOS, DIMENSÕES INTERNAS: 1,6 X 4,6 X 2,4 M, VOLUME ÚTIL: 14720 L (PARA 105 CONTRIBUINTES). AF_12/2020</t>
  </si>
  <si>
    <t>16.583,02</t>
  </si>
  <si>
    <t>FILTRO ANAERÓBIO RETANGULAR, EM ALVENARIA COM TIJOLOS CERÂMICOS MACIÇOS, DIMENSÕES INTERNAS: 0,8 X 1,2 X 1,67 M, VOLUME ÚTIL: 1152 L (PARA 5 CONTRIBUINTES). AF_12/2020</t>
  </si>
  <si>
    <t>4.285,24</t>
  </si>
  <si>
    <t>FILTRO ANAERÓBIO RETANGULAR, EM ALVENARIA COM TIJOLOS CERÂMICOS MACIÇOS, DIMENSÕES INTERNAS: 1,2 X 1,8 X 1,67 M, VOLUME ÚTIL: 2592 L (PARA 13 CONTRIBUINTES). AF_12/2020</t>
  </si>
  <si>
    <t>6.595,30</t>
  </si>
  <si>
    <t>FILTRO ANAERÓBIO RETANGULAR, EM ALVENARIA COM TIJOLOS CERÂMICOS MACIÇOS, DIMENSÕES INTERNAS: 1,4 X 3,0 X 1,67 M, VOLUME ÚTIL: 5040 L (PARA 32 CONTRIBUINTES). AF_12/2020</t>
  </si>
  <si>
    <t>10.099,67</t>
  </si>
  <si>
    <t>FILTRO ANAERÓBIO RETANGULAR, EM ALVENARIA COM TIJOLOS CERÂMICOS MACIÇOS, DIMENSÕES INTERNAS: 1,4 X 4,2 X 1,67 M, VOLUME ÚTIL: 7056 L (PARA 67 CONTRIBUINTES). AF_12/2020</t>
  </si>
  <si>
    <t>13.059,98</t>
  </si>
  <si>
    <t>FILTRO ANAERÓBIO RETANGULAR, EM ALVENARIA COM TIJOLOS CERÂMICOS MACIÇOS, DIMENSÕES INTERNAS: 1,6 X 4,6 X 1,67 M, VOLUME ÚTIL: 8832 L (PARA 84 CONTRIBUINTES). AF_12/2020</t>
  </si>
  <si>
    <t>14.962,34</t>
  </si>
  <si>
    <t>FILTRO ANAERÓBIO RETANGULAR, EM ALVENARIA COM TIJOLOS CERÂMICOS MACIÇOS, DIMENSÕES INTERNAS: 1,6 X 5,6 X 1,67 M, VOLUME ÚTIL: 10752 L (PARA 103 CONTRIBUINTES). AF_12/2020</t>
  </si>
  <si>
    <t>17.564,48</t>
  </si>
  <si>
    <t>SUMIDOURO RETANGULAR, EM ALVENARIA COM TIJOLOS CERÂMICOS MACIÇOS, DIMENSÕES INTERNAS: 0,8 X 1,4 X 3,0 M, ÁREA DE INFILTRAÇÃO: 13,2 M² (PARA 5 CONTRIBUINTES). AF_12/2020</t>
  </si>
  <si>
    <t>4.668,74</t>
  </si>
  <si>
    <t>SUMIDOURO RETANGULAR, EM ALVENARIA COM TIJOLOS CERÂMICOS MACIÇOS, DIMENSÕES INTERNAS: 1,0 X 3,0 X 3,0 M, ÁREA DE INFILTRAÇÃO: 25 M² (PARA 10 CONTRIBUINTES). AF_12/2020</t>
  </si>
  <si>
    <t>8.123,66</t>
  </si>
  <si>
    <t>SUMIDOURO RETANGULAR, EM ALVENARIA COM TIJOLOS CERÂMICOS MACIÇOS, DIMENSÕES INTERNAS: 1,6 X 3,4 X 3,0 M, ÁREA DE INFILTRAÇÃO: 32,9 M² (PARA 13 CONTRIBUINTES). AF_12/2020</t>
  </si>
  <si>
    <t>10.349,25</t>
  </si>
  <si>
    <t>SUMIDOURO RETANGULAR, EM ALVENARIA COM TIJOLOS CERÂMICOS MACIÇOS, DIMENSÕES INTERNAS: 1,6 X 5,8 X 3,0 M, ÁREA DE INFILTRAÇÃO: 50 M² (PARA 20 CONTRIBUINTES). AF_12/2020</t>
  </si>
  <si>
    <t>15.256,83</t>
  </si>
  <si>
    <t>TANQUE SÉPTICO RETANGULAR, EM ALVENARIA COM BLOCOS DE CONCRETO, DIMENSÕES INTERNAS: 1,0 X 2,0 X 1,4 M, VOLUME ÚTIL: 2000 L (PARA 5 CONTRIBUINTES). AF_12/2020</t>
  </si>
  <si>
    <t>3.549,37</t>
  </si>
  <si>
    <t>TANQUE SÉPTICO RETANGULAR, EM ALVENARIA COM BLOCOS DE CONCRETO, DIMENSÕES INTERNAS: 1,2 X 2,4 X 1,6 M, VOLUME ÚTIL: 3456 L (PARA 13 CONTRIBUINTES). AF_12/2020</t>
  </si>
  <si>
    <t>4.680,68</t>
  </si>
  <si>
    <t>TANQUE SÉPTICO RETANGULAR, EM ALVENARIA COM BLOCOS DE CONCRETO, DIMENSÕES INTERNAS: 1,4 X 3,2 X 1,8 M, VOLUME ÚTIL: 6272 L (PARA 32 CONTRIBUINTES). AF_12/2020</t>
  </si>
  <si>
    <t>6.558,98</t>
  </si>
  <si>
    <t>TANQUE SÉPTICO RETANGULAR, EM ALVENARIA COM BLOCOS DE CONCRETO, DIMENSÕES INTERNAS: 1,6 X 4,4 X 1,8 M, VOLUME ÚTIL: 9856 L (PARA 68 CONTRIBUINTES). AF_12/2020</t>
  </si>
  <si>
    <t>8.875,36</t>
  </si>
  <si>
    <t>TANQUE SÉPTICO RETANGULAR, EM ALVENARIA COM BLOCOS DE CONCRETO, DIMENSÕES INTERNAS: 1,6 X 4,8 X 2,0 M, VOLUME ÚTIL: 12288 L (PARA 86 CONTRIBUINTES). AF_12/2020</t>
  </si>
  <si>
    <t>10.028,37</t>
  </si>
  <si>
    <t>TANQUE SÉPTICO RETANGULAR, EM ALVENARIA COM BLOCOS DE CONCRETO, DIMENSÕES INTERNAS: 1,6 X 4,6 X 2,4 M, VOLUME ÚTIL: 14720 L (PARA 105 CONTRIBUINTES). AF_12/2020</t>
  </si>
  <si>
    <t>10.729,03</t>
  </si>
  <si>
    <t>FILTRO ANAERÓBIO RETANGULAR, EM ALVENARIA COM BLOCOS DE CONCRETO, DIMENSÕES INTERNAS: 0,8 X 1,2 X 1,67 M, VOLUME ÚTIL: 1152 L (PARA 5 CONTRIBUINTES). AF_12/2020</t>
  </si>
  <si>
    <t>3.032,41</t>
  </si>
  <si>
    <t>FILTRO ANAERÓBIO RETANGULAR, EM ALVENARIA COM BLOCOS DE CONCRETO, DIMENSÕES INTERNAS: 1,2 X 1,8 X 1,67 M, VOLUME ÚTIL: 2592 L (PARA 13 CONTRIBUINTES). AF_12/2020</t>
  </si>
  <si>
    <t>4.760,11</t>
  </si>
  <si>
    <t>FILTRO ANAERÓBIO RETANGULAR, EM ALVENARIA COM BLOCOS DE CONCRETO, DIMENSÕES INTERNAS: 1,4 X 3,0 X 1,67 M, VOLUME ÚTIL: 5040 L (PARA 32 CONTRIBUINTES). AF_12/2020</t>
  </si>
  <si>
    <t>7.434,87</t>
  </si>
  <si>
    <t>FILTRO ANAERÓBIO RETANGULAR, EM ALVENARIA COM BLOCOS DE CONCRETO, DIMENSÕES INTERNAS: 1,4 X 4,2 X 1,67 M, VOLUME ÚTIL: 7056 L (PARA 67 CONTRIBUINTES). AF_12/2020</t>
  </si>
  <si>
    <t>9.567,71</t>
  </si>
  <si>
    <t>FILTRO ANAERÓBIO RETANGULAR, EM ALVENARIA COM BLOCOS DE CONCRETO, DIMENSÕES INTERNAS: 1,6 X 4,6 X 1,67 M, VOLUME ÚTIL: 8832 L (PARA 84 CONTRIBUINTES). AF_12/2020</t>
  </si>
  <si>
    <t>11.230,94</t>
  </si>
  <si>
    <t>FILTRO ANAERÓBIO RETANGULAR, EM ALVENARIA COM BLOCOS DE CONCRETO, DIMENSÕES INTERNAS: 1,6 X 5,6 X 1,67 M, VOLUME ÚTIL: 10752 L (PARA 103 CONTRIBUINTES). AF_12/2020</t>
  </si>
  <si>
    <t>13.242,18</t>
  </si>
  <si>
    <t>SUMIDOURO RETANGULAR, EM ALVENARIA COM BLOCOS DE CONCRETO, DIMENSÕES INTERNAS: 0,8 X 1,4 X 3,0 M, ÁREA DE INFILTRAÇÃO: 13,2 M² (PARA 5 CONTRIBUINTES). AF_12/2020</t>
  </si>
  <si>
    <t>2.515,31</t>
  </si>
  <si>
    <t>SUMIDOURO RETANGULAR, EM ALVENARIA COM BLOCOS DE CONCRETO, DIMENSÕES INTERNAS: 1,0 X 3,0 X 3,0 M, ÁREA DE INFILTRAÇÃO: 25 M² (PARA 10 CONTRIBUINTES). AF_12/2020</t>
  </si>
  <si>
    <t>4.280,36</t>
  </si>
  <si>
    <t>SUMIDOURO RETANGULAR, EM ALVENARIA COM BLOCOS DE CONCRETO, DIMENSÕES INTERNAS: 1,6 X 3,4 X 3,0 M, ÁREA DE INFILTRAÇÃO: 32,9 M² (PARA 13 CONTRIBUINTES). . AF_12/2020</t>
  </si>
  <si>
    <t>5.567,07</t>
  </si>
  <si>
    <t>SUMIDOURO RETANGULAR, EM ALVENARIA COM BLOCOS DE CONCRETO, DIMENSÕES INTERNAS: 1,6 X 5,8 X 3,0 M, ÁREA DE INFILTRAÇÃO: 50 M² (PARA 20 CONTRIBUINTES). . AF_12/2020</t>
  </si>
  <si>
    <t>8.202,23</t>
  </si>
  <si>
    <t>CAIXA DE GORDURA ESPECIAL (CAPACIDADE: 312 L - PARA ATÉ 146 PESSOAS SERVIDAS NO PICO), RETANGULAR, EM ALVENARIA COM BLOCOS DE CONCRETO, DIMENSÕES INTERNAS = 0,4X1,2 M, ALTURA INTERNA = 1 M. AF_12/2020</t>
  </si>
  <si>
    <t>702,92</t>
  </si>
  <si>
    <t>CAIXA DE GORDURA PEQUENA (CAPACIDADE: 19 L), CIRCULAR, EM PVC, DIÂMETRO INTERNO= 0,3 M. AF_12/2020</t>
  </si>
  <si>
    <t>419,33</t>
  </si>
  <si>
    <t>CAIXA DE INSPEÇÃO PARA ATERRAMENTO, CIRCULAR, EM POLIETILENO, DIÂMETRO INTERNO = 0,3 M. AF_12/2020</t>
  </si>
  <si>
    <t>98112</t>
  </si>
  <si>
    <t>TIL (TUBO DE INSPEÇÃO E LIMPEZA) CONDOMINIAL PARA ESGOTO, EM PVC, DN 100 X 100 MM. AF_12/2020</t>
  </si>
  <si>
    <t>120,80</t>
  </si>
  <si>
    <t>TAMPA CIRCULAR PARA ESGOTO E DRENAGEM, EM FERRO FUNDIDO, DIÂMETRO INTERNO = 0,6 M. AF_12/2020</t>
  </si>
  <si>
    <t>722,41</t>
  </si>
  <si>
    <t>TAMPA CIRCULAR PARA ESGOTO E DRENAGEM, EM CONCRETO PRÉ-MOLDADO, DIÂMETRO INTERNO = 0,6 M. AF_12/2020</t>
  </si>
  <si>
    <t>124,68</t>
  </si>
  <si>
    <t>116,80</t>
  </si>
  <si>
    <t>195,27</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</si>
  <si>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</si>
  <si>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</si>
  <si>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</si>
  <si>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24,54</t>
  </si>
  <si>
    <t>REGISTRO DE GAVETA BRUTO, LATÃO, ROSCÁVEL, 3/4" - FORNECIMENTO E INSTALAÇÃO. AF_08/2021</t>
  </si>
  <si>
    <t>27,13</t>
  </si>
  <si>
    <t>MISTURADOR MONOCOMANDO PARA CHUVEIRO, BASE BRUTA E ACABAMENTO CROMADO - FORNECIMENTO E INSTALAÇÃO. AF_08/2021</t>
  </si>
  <si>
    <t>401,28</t>
  </si>
  <si>
    <t>32,93</t>
  </si>
  <si>
    <t>35,27</t>
  </si>
  <si>
    <t>586,96</t>
  </si>
  <si>
    <t>244,06</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</si>
  <si>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</si>
  <si>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</si>
  <si>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</si>
  <si>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</si>
  <si>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64,25</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</si>
  <si>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</si>
  <si>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</si>
  <si>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</si>
  <si>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</si>
  <si>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</si>
  <si>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</si>
  <si>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125,86</t>
  </si>
  <si>
    <t>REGISTRO DE GAVETA BRUTO, LATÃO, ROSCÁVEL, 1" - FORNECIMENTO E INSTALAÇÃO. AF_08/2021</t>
  </si>
  <si>
    <t>REGISTRO DE GAVETA BRUTO, LATÃO, ROSCÁVEL, 1 1/4" - FORNECIMENTO E INSTALAÇÃO. AF_08/2021</t>
  </si>
  <si>
    <t>57,03</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</si>
  <si>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</si>
  <si>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</si>
  <si>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</si>
  <si>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197,67</t>
  </si>
  <si>
    <t>REGISTRO DE GAVETA BRUTO, LATÃO, ROSCÁVEL, 3" - FORNECIMENTO E INSTALAÇÃO. AF_08/2021</t>
  </si>
  <si>
    <t>239,96</t>
  </si>
  <si>
    <t>REGISTRO DE GAVETA BRUTO, LATÃO, ROSCÁVEL, 4" - FORNECIMENTO E INSTALAÇÃO. AF_08/2021</t>
  </si>
  <si>
    <t>483,41</t>
  </si>
  <si>
    <t>REGISTRO DE GAVETA BRUTO, LATÃO, ROSCÁVEL, 1", COM ACABAMENTO E CANOPLA CROMADOS - FORNECIMENTO E INSTALAÇÃO. AF_08/2021</t>
  </si>
  <si>
    <t>78,27</t>
  </si>
  <si>
    <t>REGISTRO DE GAVETA BRUTO, LATÃO, ROSCÁVEL, 1 1/4", COM ACABAMENTO E CANOPLA CROMADOS - FORNECIMENTO E INSTALAÇÃO. AF_08/2021</t>
  </si>
  <si>
    <t>107,14</t>
  </si>
  <si>
    <t>REGISTRO DE GAVETA BRUTO, LATÃO, ROSCÁVEL, 1 1/2", COM ACABAMENTO E CANOPLA CROMADOS - FORNECIMENTO E INSTALAÇÃO. AF_08/2021</t>
  </si>
  <si>
    <t>113,72</t>
  </si>
  <si>
    <t>TORNEIRA DE BOIA PARA CAIXA D'ÁGUA, ROSCÁVEL, 1/2" - FORNECIMENTO E INSTALAÇÃO. AF_08/2021</t>
  </si>
  <si>
    <t>TORNEIRA DE BOIA PARA CAIXA D'ÁGUA, ROSCÁVEL, 3/4" - FORNECIMENTO E INSTALAÇÃO. AF_08/2021</t>
  </si>
  <si>
    <t>45,03</t>
  </si>
  <si>
    <t>TORNEIRA DE BOIA PARA CAIXA D'ÁGUA, ROSCÁVEL, 1" - FORNECIMENTO E INSTALAÇÃO. AF_08/2021</t>
  </si>
  <si>
    <t>95,25</t>
  </si>
  <si>
    <t>TORNEIRA DE BOIA PARA CAIXA D'ÁGUA, ROSCÁVEL, 1 1/4" - FORNECIMENTO E INSTALAÇÃO. AF_08/2021</t>
  </si>
  <si>
    <t>159,14</t>
  </si>
  <si>
    <t>TORNEIRA DE BOIA PARA CAIXA D'ÁGUA, ROSCÁVEL, 1 1/2" - FORNECIMENTO E INSTALAÇÃO. AF_08/2021</t>
  </si>
  <si>
    <t>194,99</t>
  </si>
  <si>
    <t>TORNEIRA DE BOIA PARA CAIXA D'ÁGUA, ROSCÁVEL, 2" - FORNECIMENTO E INSTALAÇÃO. AF_08/2021</t>
  </si>
  <si>
    <t>250,28</t>
  </si>
  <si>
    <t>VÁLVULA DE ESFERA BRUTA, BRONZE, ROSCÁVEL, 1/2" - FORNECIMENTO E INSTALAÇÃO. AF_08/2021</t>
  </si>
  <si>
    <t>35,48</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</si>
  <si>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</si>
  <si>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</si>
  <si>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</si>
  <si>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83,61</t>
  </si>
  <si>
    <t>VÁLVULA DE ESFERA BRUTA, BRONZE, ROSCÁVEL, 1 1/2'' - FORNECIMENTO E INSTALAÇÃO. AF_08/2021</t>
  </si>
  <si>
    <t>101,42</t>
  </si>
  <si>
    <t>VÁLVULA DE ESFERA BRUTA, BRONZE, ROSCÁVEL, 2'' - FORNECIMENTO E INSTALAÇÃO. AF_08/2021</t>
  </si>
  <si>
    <t>154,00</t>
  </si>
  <si>
    <t>VÁLVULA DE RETENÇÃO HORIZONTAL, DE BRONZE, ROSCÁVEL, 3/4" - FORNECIMENTO E INSTALAÇÃO. AF_08/2021</t>
  </si>
  <si>
    <t>91,55</t>
  </si>
  <si>
    <t>VÁLVULA DE RETENÇÃO HORIZONTAL, DE BRONZE, ROSCÁVEL, 1" - FORNECIMENTO E INSTALAÇÃO. AF_08/2021</t>
  </si>
  <si>
    <t>VÁLVULA DE RETENÇÃO HORIZONTAL, DE BRONZE, ROSCÁVEL, 1 1/4" - FORNECIMENTO E INSTALAÇÃO. AF_08/2021</t>
  </si>
  <si>
    <t>185,42</t>
  </si>
  <si>
    <t>VÁLVULA DE RETENÇÃO HORIZONTAL, DE BRONZE, ROSCÁVEL, 1 1/2"  - FORNECIMENTO E INSTALAÇÃO. AF_08/2021</t>
  </si>
  <si>
    <t>208,53</t>
  </si>
  <si>
    <t>VÁLVULA DE RETENÇÃO HORIZONTAL, DE BRONZE, ROSCÁVEL, 2"  - FORNECIMENTO E INSTALAÇÃO. AF_08/2021</t>
  </si>
  <si>
    <t>291,09</t>
  </si>
  <si>
    <t>VÁLVULA DE RETENÇÃO HORIZONTAL, DE BRONZE, ROSCÁVEL, 2 1/2" - FORNECIMENTO E INSTALAÇÃO. AF_08/2021</t>
  </si>
  <si>
    <t>415,11</t>
  </si>
  <si>
    <t>VÁLVULA DE RETENÇÃO HORIZONTAL, DE BRONZE, ROSCÁVEL, 3" - FORNECIMENTO E INSTALAÇÃO. AF_08/2021</t>
  </si>
  <si>
    <t>571,22</t>
  </si>
  <si>
    <t>VÁLVULA DE RETENÇÃO HORIZONTAL, DE BRONZE, ROSCÁVEL, 4" - FORNECIMENTO E INSTALAÇÃO. AF_08/2021</t>
  </si>
  <si>
    <t>880,22</t>
  </si>
  <si>
    <t>VÁLVULA DE RETENÇÃO VERTICAL, DE BRONZE, ROSCÁVEL, 1/2" - FORNECIMENTO E INSTALAÇÃO. AF_08/2021</t>
  </si>
  <si>
    <t>55,22</t>
  </si>
  <si>
    <t>VÁLVULA DE RETENÇÃO VERTICAL, DE BRONZE, ROSCÁVEL, 3/4" - FORNECIMENTO E INSTALAÇÃO. AF_08/2021</t>
  </si>
  <si>
    <t>60,13</t>
  </si>
  <si>
    <t>VÁLVULA DE RETENÇÃO VERTICAL, DE BRONZE, ROSCÁVEL, 1" - FORNECIMENTO E INSTALAÇÃO. AF_08/2021</t>
  </si>
  <si>
    <t>66,70</t>
  </si>
  <si>
    <t>VÁLVULA DE RETENÇÃO VERTICAL, DE BRONZE, ROSCÁVEL, 1 1/4" - FORNECIMENTO E INSTALAÇÃO. AF_08/2021</t>
  </si>
  <si>
    <t>99,28</t>
  </si>
  <si>
    <t>VÁLVULA DE RETENÇÃO VERTICAL, DE BRONZE, ROSCÁVEL, 1 1/2" - FORNECIMENTO E INSTALAÇÃO. AF_08/2021</t>
  </si>
  <si>
    <t>115,44</t>
  </si>
  <si>
    <t>VÁLVULA DE RETENÇÃO VERTICAL, DE BRONZE, ROSCÁVEL, 2" - FORNECIMENTO E INSTALAÇÃO. AF_08/2021</t>
  </si>
  <si>
    <t>166,62</t>
  </si>
  <si>
    <t>VÁLVULA DE RETENÇÃO VERTICAL, DE BRONZE, ROSCÁVEL, 3" - FORNECIMENTO E INSTALAÇÃO. AF_08/2021</t>
  </si>
  <si>
    <t>358,25</t>
  </si>
  <si>
    <t>VÁLVULA DE RETENÇÃO VERTICAL, DE BRONZE, ROSCÁVEL, 4" - FORNECIMENTO E INSTALAÇÃO. AF_08/2021</t>
  </si>
  <si>
    <t>612,27</t>
  </si>
  <si>
    <t>VÁLVULA DE DESCARGA METÁLICA, BASE 1 1/2", ACABAMENTO METALICO CROMADO - FORNECIMENTO E INSTALAÇÃO. AF_08/2021</t>
  </si>
  <si>
    <t>230,17</t>
  </si>
  <si>
    <t>103008</t>
  </si>
  <si>
    <t>VÁLVULA DE RETENÇÃO HORIZONTAL, DE BRONZE, ROSCÁVEL, 1/2" - FORNECIMENTO E INSTALAÇÃO. AF_08/2021</t>
  </si>
  <si>
    <t>74,86</t>
  </si>
  <si>
    <t>103009</t>
  </si>
  <si>
    <t>VÁLVULA DE RETENÇÃO VERTICAL, DE BRONZE, ROSCÁVEL, 2 1/2" - FORNECIMENTO E INSTALAÇÃO. AF_08/2021</t>
  </si>
  <si>
    <t>263,72</t>
  </si>
  <si>
    <t>103010</t>
  </si>
  <si>
    <t>VÁLVULA DE RETENÇÃO, DE BRONZE, PÉ COM CRIVOS, ROSCÁVEL, 3/4" - FORNECIMENTO E INSTALAÇÃO. AF_08/2021</t>
  </si>
  <si>
    <t>103011</t>
  </si>
  <si>
    <t>VÁLVULA DE RETENÇÃO, DE BRONZE, PÉ COM CRIVOS, ROSCÁVEL, 1" - FORNECIMENTO E INSTALAÇÃO. AF_08/2021</t>
  </si>
  <si>
    <t>63,24</t>
  </si>
  <si>
    <t>103012</t>
  </si>
  <si>
    <t>VÁLVULA DE RETENÇÃO, DE BRONZE, PÉ COM CRIVOS, ROSCÁVEL, 1 1/4" - FORNECIMENTO E INSTALAÇÃO. AF_08/2021</t>
  </si>
  <si>
    <t>99,78</t>
  </si>
  <si>
    <t>103013</t>
  </si>
  <si>
    <t>VÁLVULA DE RETENÇÃO, DE BRONZE, PÉ COM CRIVOS, ROSCÁVEL, 1 1/2" - FORNECIMENTO E INSTALAÇÃO. AF_08/2021</t>
  </si>
  <si>
    <t>107,32</t>
  </si>
  <si>
    <t>103014</t>
  </si>
  <si>
    <t>VÁLVULA DE RETENÇÃO, DE BRONZE, PÉ COM CRIVOS, ROSCÁVEL, 2" - FORNECIMENTO E INSTALAÇÃO. AF_08/2021</t>
  </si>
  <si>
    <t>161,50</t>
  </si>
  <si>
    <t>103015</t>
  </si>
  <si>
    <t>VÁLVULA DE RETENÇÃO, DE BRONZE, PÉ COM CRIVOS, ROSCÁVEL, 2 1/2" - FORNECIMENTO E INSTALAÇÃO. AF_08/2021</t>
  </si>
  <si>
    <t>103016</t>
  </si>
  <si>
    <t>VÁLVULA DE RETENÇÃO, DE BRONZE, PÉ COM CRIVOS, ROSCÁVEL, 3" - FORNECIMENTO E INSTALAÇÃO. AF_08/2021</t>
  </si>
  <si>
    <t>390,90</t>
  </si>
  <si>
    <t>103017</t>
  </si>
  <si>
    <t>VÁLVULA DE RETENÇÃO, DE BRONZE, PÉ COM CRIVOS, ROSCÁVEL, 4" - FORNECIMENTO E INSTALAÇÃO. AF_08/2021</t>
  </si>
  <si>
    <t>682,95</t>
  </si>
  <si>
    <t>103018</t>
  </si>
  <si>
    <t>VÁLVULA DE DESCARGA METÁLICA, BASE 1 1/4", ACABAMENTO METALICO CROMADO - FORNECIMENTO E INSTALAÇÃO. AF_08/2021</t>
  </si>
  <si>
    <t>188,32</t>
  </si>
  <si>
    <t>103019</t>
  </si>
  <si>
    <t>REGISTRO OU VÁLVULA GLOBO ANGULAR EM LATÃO, PARA HIDRANTES EM INSTALAÇÃO PREDIAL DE INCÊNDIO, 45 GRAUS, 2 1/2" - FORNECIMENTO E INSTALAÇÃO. AF_08/2021</t>
  </si>
  <si>
    <t>206,25</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</si>
  <si>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</si>
  <si>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</si>
  <si>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</si>
  <si>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</si>
  <si>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</si>
  <si>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</si>
  <si>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</si>
  <si>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</si>
  <si>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67,95</t>
  </si>
  <si>
    <t>103039</t>
  </si>
  <si>
    <t>REGISTRO DE ESFERA, PVC, ROSCÁVEL, COM VOLANTE, 1 1/2" - FORNECIMENTO E INSTALAÇÃO. AF_08/2021</t>
  </si>
  <si>
    <t>73,15</t>
  </si>
  <si>
    <t>103040</t>
  </si>
  <si>
    <t>REGISTRO DE ESFERA, PVC, ROSCÁVEL, COM VOLANTE, 2" - FORNECIMENTO E INSTALAÇÃO. AF_08/2021</t>
  </si>
  <si>
    <t>109,68</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</si>
  <si>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</si>
  <si>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</si>
  <si>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</si>
  <si>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</si>
  <si>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</si>
  <si>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</si>
  <si>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24,84</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</si>
  <si>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</si>
  <si>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</si>
  <si>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</si>
  <si>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</si>
  <si>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</si>
  <si>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</si>
  <si>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</si>
  <si>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</si>
  <si>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</si>
  <si>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</si>
  <si>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</si>
  <si>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</si>
  <si>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20,88</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</si>
  <si>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</si>
  <si>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</si>
  <si>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</si>
  <si>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</si>
  <si>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</si>
  <si>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</si>
  <si>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34,77</t>
  </si>
  <si>
    <t>181,32</t>
  </si>
  <si>
    <t>95636</t>
  </si>
  <si>
    <t>KIT CAVALETE PARA MEDIÇÃO DE ÁGUA - ENTRADA PRINCIPAL, EM AÇO GALVANIZADO DN 25 (1 )   FORNECIMENTO E INSTALAÇÃO (EXCLUSIVE HIDRÔMETRO). AF_11/2016</t>
  </si>
  <si>
    <t>283,13</t>
  </si>
  <si>
    <t>433,69</t>
  </si>
  <si>
    <t>678,41</t>
  </si>
  <si>
    <t>269,85</t>
  </si>
  <si>
    <t>398,11</t>
  </si>
  <si>
    <t>520,31</t>
  </si>
  <si>
    <t>202,38</t>
  </si>
  <si>
    <t>368,26</t>
  </si>
  <si>
    <t>548,71</t>
  </si>
  <si>
    <t>718,72</t>
  </si>
  <si>
    <t>125,03</t>
  </si>
  <si>
    <t>133,04</t>
  </si>
  <si>
    <t>162,84</t>
  </si>
  <si>
    <t>130,53</t>
  </si>
  <si>
    <t>152,58</t>
  </si>
  <si>
    <t>87,76</t>
  </si>
  <si>
    <t>23,51</t>
  </si>
  <si>
    <t>25,10</t>
  </si>
  <si>
    <t>SUPORTE PARA ATÉ 3 TUBOS HORIZONTAIS, ESPAÇADO A CADA 1 M, EM PERFILADO DE SEÇÃO 38X76 MM, POR METRO DE TUBULAÇÃO FIXADA. AF_05/2015</t>
  </si>
  <si>
    <t>10,32</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</si>
  <si>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</si>
  <si>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</si>
  <si>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</si>
  <si>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21,98</t>
  </si>
  <si>
    <t>45,53</t>
  </si>
  <si>
    <t>2.077,14</t>
  </si>
  <si>
    <t>1.456,37</t>
  </si>
  <si>
    <t>1.147,77</t>
  </si>
  <si>
    <t>964,89</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</si>
  <si>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</si>
  <si>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</si>
  <si>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19,61</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</si>
  <si>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</si>
  <si>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</si>
  <si>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</si>
  <si>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</si>
  <si>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</si>
  <si>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1.378,84</t>
  </si>
  <si>
    <t>101803</t>
  </si>
  <si>
    <t>CAIXA ENTERRADA SEPARADORA DE ÓLEO RETANGULAR, EM ALVENARIA COM BLOCOS DE CONCRETO, DIMENSÕES INTERNAS: 0,6 X 0,6 X 1,00 M, EXCLUINDO TAMPÃO. AF_12/2020</t>
  </si>
  <si>
    <t>843,32</t>
  </si>
  <si>
    <t>101804</t>
  </si>
  <si>
    <t>CAIXA ENTERRADA SEPARADORA DE ÓLEO RETANGULAR, EM ALVENARIA COM BLOCOS DE CONCRETO, DIMENSÕES INTERNAS: 0,8 X 0,8 X 1,00 M, EXCLUINDO TAMPÃO. AF_12/2020</t>
  </si>
  <si>
    <t>1.069,55</t>
  </si>
  <si>
    <t>101805</t>
  </si>
  <si>
    <t>CAIXA ENTERRADA SEPARADORA DE ÓLEO RETANGULAR, EM ALVENARIA COM BLOCOS DE CONCRETO, DIMENSÕES INTERNAS: 1,00 X 1,00 X 1,00 M, EXCLUINDO TAMPÃO. AF_12/2020</t>
  </si>
  <si>
    <t>1.365,37</t>
  </si>
  <si>
    <t>102111</t>
  </si>
  <si>
    <t>BOMBA CENTRÍFUGA, MONOFÁSICA, 0,5 CV OU 0,49 HP, HM 6 A 20 M, Q 1,2 A 8,3 M3/H - FORNECIMENTO E INSTALAÇÃO. AF_12/2020</t>
  </si>
  <si>
    <t>959,96</t>
  </si>
  <si>
    <t>102112</t>
  </si>
  <si>
    <t>BOMBA CENTRÍFUGA, MONOFÁSICA, 0,5 CV OU 0,49 HP, HM 6 A 20 M, Q 1,2 A 8,3 M3/H (NÃO INCLUI O FORNECIMENTO DA BOMBA). AF_12/2020</t>
  </si>
  <si>
    <t>101,07</t>
  </si>
  <si>
    <t>102113</t>
  </si>
  <si>
    <t>BOMBA CENTRÍFUGA, TRIFÁSICA, 1 CV OU 0,99 HP, HM 14 A 40 M, Q 0,6 A 8,4 M3/H - FORNECIMENTO E INSTALAÇÃO. AF_12/2020</t>
  </si>
  <si>
    <t>1.551,36</t>
  </si>
  <si>
    <t>102114</t>
  </si>
  <si>
    <t>BOMBA CENTRÍFUGA, TRIFÁSICA, 1 CV OU 0,99 HP, HM 14 A 40 M, Q 0,6 A 8,4 M3/H (NÃO INCLUI O FORNECIMENTO DA BOMBA). AF_12/2020</t>
  </si>
  <si>
    <t>103,56</t>
  </si>
  <si>
    <t>102115</t>
  </si>
  <si>
    <t>BOMBA CENTRÍFUGA, TRIFÁSICA, 1,5 CV OU 1,48 HP, HM 10 A 70 M, Q 1,8 A 5,3 M3/H - FORNECIMENTO E INSTALAÇÃO. AF_12/2020</t>
  </si>
  <si>
    <t>2.719,80</t>
  </si>
  <si>
    <t>102116</t>
  </si>
  <si>
    <t>BOMBA CENTRÍFUGA, TRIFÁSICA, 1,5 CV OU 1,48 HP, HM 10 A 24 M, Q 6,1 A 21,9 M3/H - FORNECIMENTO E INSTALAÇÃO. AF_12/2020</t>
  </si>
  <si>
    <t>1.658,63</t>
  </si>
  <si>
    <t>102117</t>
  </si>
  <si>
    <t>BOMBA CENTRÍFUGA, TRIFÁSICA, 1,5 CV OU 1,48 HP (NÃO INCLUI O FORNECIMENTO DA BOMBA). AF_12/2020</t>
  </si>
  <si>
    <t>106,59</t>
  </si>
  <si>
    <t>102118</t>
  </si>
  <si>
    <t>BOMBA CENTRÍFUGA, TRIFÁSICA, 3 CV OU 2,96 HP, HM 34 A 40 M, Q 8,6 A 14,8 M3/H - FORNECIMENTO E INSTALAÇÃO. AF_12/2020</t>
  </si>
  <si>
    <t>2.274,78</t>
  </si>
  <si>
    <t>102119</t>
  </si>
  <si>
    <t>BOMBA CENTRÍFUGA, TRIFÁSICA, 3 CV OU 2,96 HP, HM 34 A 40 M, Q 8,6 A 14,8 M3/H (NÃO INCLUI O FORNECIMENTO DA BOMBA). AF_12/2020</t>
  </si>
  <si>
    <t>109,20</t>
  </si>
  <si>
    <t>102121</t>
  </si>
  <si>
    <t>MOTO BOMBA HORIZONTAL ATÉ 10 CV, HM 75 A 80 M, Q 25,4 A 48 (NÃO INCLUI O FORNECIMENTO DA BOMBA). AF_12/2020</t>
  </si>
  <si>
    <t>136,48</t>
  </si>
  <si>
    <t>102122</t>
  </si>
  <si>
    <t>BOMBA CENTRÍFUGA, TRIFÁSICA, 10 CV OU 9,86 HP, HM 85 A 140 M, Q 4,2 A 14,9 M3/H - FORNECIMENTO E INSTALAÇÃO. AF_12/2020</t>
  </si>
  <si>
    <t>7.781,95</t>
  </si>
  <si>
    <t>102123</t>
  </si>
  <si>
    <t>BOMBA CENTRÍFUGA, TRIFÁSICA, 10 CV OU 9,86 HP, HM 85 A 140 M, Q 4,2 A 14,9 M3/H (NÃO INCLUI O FORNECIMENTO DA BOMBA). AF_12/2020</t>
  </si>
  <si>
    <t>144,24</t>
  </si>
  <si>
    <t>102136</t>
  </si>
  <si>
    <t>INSTALAÇÃO DE QUADRO ELÉTRICO PARA BOMBAS TRIFÁSICAS ATÉ 25 CV (NÃO INCLUI O FORNECIMENTO DO QUADRO). AF_12/2020</t>
  </si>
  <si>
    <t>55,82</t>
  </si>
  <si>
    <t>102137</t>
  </si>
  <si>
    <t>CHAVE DE BOIA AUTOMÁTICA SUPERIOR/INFERIOR 15A/250V - FORNECIMENTO E INSTALAÇÃO. AF_12/2020</t>
  </si>
  <si>
    <t>69,45</t>
  </si>
  <si>
    <t>102138</t>
  </si>
  <si>
    <t>MOTO BOMBA HORIZONTAL DE 12,5 A 25 CV, HM 140 M (NÃO INCLUI O FORNECIMENTO DA BOMBA). AF_12/2020</t>
  </si>
  <si>
    <t>156,89</t>
  </si>
  <si>
    <t>103517</t>
  </si>
  <si>
    <t>AQUECEDOR SOLAR COMPACTO, KIT PARA 1 COLETOR SOLAR EM VIDRO TEMPERADO E SERPENTINA EM TUBO DE COBRE COM SUPORTE, RESERVATÓRIO, FIXAÇÕES E TUBOS - FORNECIMENTO E INSTALAÇÃO. AF_12/2021</t>
  </si>
  <si>
    <t>3.444,70</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</si>
  <si>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</si>
  <si>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</si>
  <si>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</si>
  <si>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</si>
  <si>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5.728,17</t>
  </si>
  <si>
    <t>103521</t>
  </si>
  <si>
    <t>RESERVATÓRIO TÉRMICO/BOILER SOLAR EM AÇO INOX 600 L COM 3 PLACAS COLETORAS EM VIDRO TEMPERADO COM SERPENTINA EM TUBO DE COBRE 2 X 1 M - FORNECIMENTO E INSTALAÇÃO. AF_12/2021</t>
  </si>
  <si>
    <t>7.604,78</t>
  </si>
  <si>
    <t>103522</t>
  </si>
  <si>
    <t>RESERVATÓRIO TÉRMICO/BOILER SOLAR EM AÇO INOX 800 L COM 4 PLACAS COLETORAS EM VIDRO TEMPERADO COM SERPENTINA EM TUBO DE COBRE 2 X 1 M - FORNECIMENTO E INSTALAÇÃO. AF_12/2021</t>
  </si>
  <si>
    <t>7.550,84</t>
  </si>
  <si>
    <t>103523</t>
  </si>
  <si>
    <t>RESERVATÓRIO TÉRMICO/BOILER SOLAR EM AÇO INOX 1000 L COM 5 PLACAS COLETORAS EM VIDRO TEMPERADO COM SERPENTINA EM TUBO DE COBRE 2 X 1 M - FORNECIMENTO E INSTALAÇÃO. AF_12/2021</t>
  </si>
  <si>
    <t>11.425,18</t>
  </si>
  <si>
    <t>1.099,42</t>
  </si>
  <si>
    <t>905,57</t>
  </si>
  <si>
    <t>712,48</t>
  </si>
  <si>
    <t>523,38</t>
  </si>
  <si>
    <t>827,91</t>
  </si>
  <si>
    <t>691,62</t>
  </si>
  <si>
    <t>554,45</t>
  </si>
  <si>
    <t>419,65</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</si>
  <si>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</si>
  <si>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</si>
  <si>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38,14</t>
  </si>
  <si>
    <t>ESCAVAÇÃO MANUAL PARA BLOCO DE COROAMENTO OU SAPATA (SEM ESCAVAÇÃO PARA COLOCAÇÃO DE FÔRMAS). AF_06/2017</t>
  </si>
  <si>
    <t>114,66</t>
  </si>
  <si>
    <t>ESCAVAÇÃO MANUAL PARA BLOCO DE COROAMENTO OU SAPATA (INCLUINDO ESCAVAÇÃO PARA COLOCAÇÃO DE FÔRMAS). AF_06/2017</t>
  </si>
  <si>
    <t>73,46</t>
  </si>
  <si>
    <t>ESCAVAÇÃO MECANIZADA PARA VIGA BALDRAME COM MINI-ESCAVADEIRA (SEM ESCAVAÇÃO PARA COLOCAÇÃO DE FÔRMAS). AF_06/2017</t>
  </si>
  <si>
    <t>139,59</t>
  </si>
  <si>
    <t>ESCAVAÇÃO MECANIZADA PARA VIGA BALDRAME COM MINI-ESCAVADEIRA (INCLUINDO ESCAVAÇÃO PARA COLOCAÇÃO DE FÔRMAS). AF_06/2017</t>
  </si>
  <si>
    <t>ESCAVAÇÃO MANUAL DE VALA PARA VIGA BALDRAME (SEM ESCAVAÇÃO PARA COLOCAÇÃO DE FÔRMAS). AF_06/2017</t>
  </si>
  <si>
    <t>231,23</t>
  </si>
  <si>
    <t>ESCAVAÇÃO MANUAL DE VALA PARA VIGA BALDRAME (INCLUINDO ESCAVAÇÃO PARA COLOCAÇÃO DE FÔRMAS). AF_06/2017</t>
  </si>
  <si>
    <t>96,53</t>
  </si>
  <si>
    <t>185,82</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</si>
  <si>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</si>
  <si>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</si>
  <si>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</si>
  <si>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</si>
  <si>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</si>
  <si>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</si>
  <si>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</si>
  <si>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</si>
  <si>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</si>
  <si>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</si>
  <si>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</si>
  <si>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</si>
  <si>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</si>
  <si>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</si>
  <si>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5,91</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</si>
  <si>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</si>
  <si>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</si>
  <si>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</si>
  <si>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</si>
  <si>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</si>
  <si>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</si>
  <si>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</si>
  <si>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</si>
  <si>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</si>
  <si>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</si>
  <si>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</si>
  <si>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</si>
  <si>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</si>
  <si>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</si>
  <si>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</si>
  <si>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</si>
  <si>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10,87</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</si>
  <si>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</si>
  <si>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</si>
  <si>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</si>
  <si>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</si>
  <si>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</si>
  <si>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</si>
  <si>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</si>
  <si>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</si>
  <si>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</si>
  <si>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</si>
  <si>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</si>
  <si>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</si>
  <si>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</si>
  <si>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</si>
  <si>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</si>
  <si>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</si>
  <si>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</si>
  <si>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</si>
  <si>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</si>
  <si>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</si>
  <si>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11,32</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</si>
  <si>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</si>
  <si>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</si>
  <si>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</si>
  <si>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</si>
  <si>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</si>
  <si>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</si>
  <si>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12,20</t>
  </si>
  <si>
    <t>101142</t>
  </si>
  <si>
    <t>ESCAVAÇÃO HORIZONTAL, INCLUINDO ESCARIFICAÇÃO, CARGA, DESCARGA E TRANSPORTE EM SOLO DE 2A CATEGORIA COM TRATOR DE ESTEIRAS (347HP/LÂMINA: 8,70M3) E CAMINHÃO BASCULANTE DE 10M3, DMT ATÉ 200M. AF_07/2020</t>
  </si>
  <si>
    <t>13,84</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</si>
  <si>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</si>
  <si>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</si>
  <si>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</si>
  <si>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</si>
  <si>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</si>
  <si>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</si>
  <si>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</si>
  <si>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</si>
  <si>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</si>
  <si>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</si>
  <si>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</si>
  <si>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</si>
  <si>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</si>
  <si>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</si>
  <si>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</si>
  <si>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</si>
  <si>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</si>
  <si>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</si>
  <si>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13,50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</si>
  <si>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</si>
  <si>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</si>
  <si>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</si>
  <si>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</si>
  <si>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</si>
  <si>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</si>
  <si>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</si>
  <si>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</si>
  <si>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</si>
  <si>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</si>
  <si>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</si>
  <si>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</si>
  <si>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8,33</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</si>
  <si>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</si>
  <si>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</si>
  <si>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</si>
  <si>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</si>
  <si>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</si>
  <si>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</si>
  <si>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</si>
  <si>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</si>
  <si>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</si>
  <si>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</si>
  <si>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</si>
  <si>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</si>
  <si>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</si>
  <si>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</si>
  <si>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</si>
  <si>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</si>
  <si>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</si>
  <si>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</si>
  <si>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</si>
  <si>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</si>
  <si>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22,29</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</si>
  <si>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</si>
  <si>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</si>
  <si>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</si>
  <si>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</si>
  <si>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</si>
  <si>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</si>
  <si>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</si>
  <si>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</si>
  <si>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</si>
  <si>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</si>
  <si>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</si>
  <si>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</si>
  <si>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</si>
  <si>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</si>
  <si>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</si>
  <si>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</si>
  <si>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</si>
  <si>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</si>
  <si>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</si>
  <si>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</si>
  <si>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</si>
  <si>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</si>
  <si>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</si>
  <si>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</si>
  <si>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</si>
  <si>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</si>
  <si>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</si>
  <si>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</si>
  <si>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</si>
  <si>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</si>
  <si>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</si>
  <si>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</si>
  <si>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</si>
  <si>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</si>
  <si>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17,68</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</si>
  <si>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</si>
  <si>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</si>
  <si>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</si>
  <si>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</si>
  <si>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</si>
  <si>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</si>
  <si>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</si>
  <si>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</si>
  <si>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</si>
  <si>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</si>
  <si>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</si>
  <si>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</si>
  <si>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</si>
  <si>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</si>
  <si>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</si>
  <si>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</si>
  <si>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</si>
  <si>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</si>
  <si>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</si>
  <si>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</si>
  <si>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</si>
  <si>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</si>
  <si>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</si>
  <si>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</si>
  <si>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</si>
  <si>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</si>
  <si>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</si>
  <si>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</si>
  <si>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</si>
  <si>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</si>
  <si>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</si>
  <si>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</si>
  <si>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</si>
  <si>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</si>
  <si>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</si>
  <si>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</si>
  <si>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</si>
  <si>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</si>
  <si>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</si>
  <si>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</si>
  <si>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</si>
  <si>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</si>
  <si>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</si>
  <si>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</si>
  <si>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</si>
  <si>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</si>
  <si>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18,76</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</si>
  <si>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</si>
  <si>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</si>
  <si>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23,27</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</si>
  <si>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</si>
  <si>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</si>
  <si>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</si>
  <si>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</si>
  <si>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</si>
  <si>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</si>
  <si>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</si>
  <si>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</si>
  <si>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</si>
  <si>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</si>
  <si>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</si>
  <si>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</si>
  <si>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</si>
  <si>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</si>
  <si>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</si>
  <si>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</si>
  <si>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</si>
  <si>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</si>
  <si>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</si>
  <si>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</si>
  <si>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</si>
  <si>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</si>
  <si>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</si>
  <si>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</si>
  <si>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</si>
  <si>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</si>
  <si>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</si>
  <si>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</si>
  <si>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</si>
  <si>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</si>
  <si>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</si>
  <si>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</si>
  <si>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</si>
  <si>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</si>
  <si>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</si>
  <si>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</si>
  <si>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138,73</t>
  </si>
  <si>
    <t>102355</t>
  </si>
  <si>
    <t>DESMONTE DE MATERIAL DE 3ª CATEGORIA (BLOCOS DE ROCHAS OU MATACOS), EM VALA, COM MARTELETE PNEUMÁTICO MANUAL   EXCLUSIVE RETIRADA, CARGA E TRANSPORTE. AF_03/2021</t>
  </si>
  <si>
    <t>162,97</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</si>
  <si>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</si>
  <si>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</si>
  <si>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</si>
  <si>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</si>
  <si>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30,38</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</si>
  <si>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</si>
  <si>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</si>
  <si>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</si>
  <si>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</si>
  <si>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</si>
  <si>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</si>
  <si>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</si>
  <si>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5,36</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</si>
  <si>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</si>
  <si>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</si>
  <si>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</si>
  <si>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</si>
  <si>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</si>
  <si>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11,29</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</si>
  <si>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</si>
  <si>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</si>
  <si>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</si>
  <si>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</si>
  <si>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</si>
  <si>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</si>
  <si>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</si>
  <si>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</si>
  <si>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</si>
  <si>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</si>
  <si>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</si>
  <si>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</si>
  <si>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</si>
  <si>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</si>
  <si>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</si>
  <si>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</si>
  <si>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</si>
  <si>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</si>
  <si>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</si>
  <si>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</si>
  <si>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</si>
  <si>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</si>
  <si>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</si>
  <si>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</si>
  <si>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</si>
  <si>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</si>
  <si>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</si>
  <si>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</si>
  <si>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</si>
  <si>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</si>
  <si>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</si>
  <si>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</si>
  <si>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</si>
  <si>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</si>
  <si>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</si>
  <si>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</si>
  <si>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</si>
  <si>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</si>
  <si>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</si>
  <si>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</si>
  <si>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</si>
  <si>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</si>
  <si>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</si>
  <si>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</si>
  <si>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</si>
  <si>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</si>
  <si>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</si>
  <si>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</si>
  <si>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</si>
  <si>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</si>
  <si>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</si>
  <si>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</si>
  <si>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</si>
  <si>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</si>
  <si>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</si>
  <si>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</si>
  <si>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</si>
  <si>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12,40</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</si>
  <si>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</si>
  <si>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</si>
  <si>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</si>
  <si>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</si>
  <si>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</si>
  <si>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</si>
  <si>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</si>
  <si>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</si>
  <si>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</si>
  <si>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</si>
  <si>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</si>
  <si>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</si>
  <si>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</si>
  <si>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</si>
  <si>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</si>
  <si>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</si>
  <si>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12,17</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</si>
  <si>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</si>
  <si>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</si>
  <si>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</si>
  <si>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</si>
  <si>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</si>
  <si>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</si>
  <si>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</si>
  <si>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</si>
  <si>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</si>
  <si>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</si>
  <si>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</si>
  <si>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</si>
  <si>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</si>
  <si>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</si>
  <si>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</si>
  <si>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</si>
  <si>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</si>
  <si>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</si>
  <si>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</si>
  <si>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</si>
  <si>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</si>
  <si>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</si>
  <si>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</si>
  <si>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</si>
  <si>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</si>
  <si>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</si>
  <si>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</si>
  <si>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</si>
  <si>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</si>
  <si>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</si>
  <si>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</si>
  <si>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</si>
  <si>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</si>
  <si>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</si>
  <si>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12,69</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</si>
  <si>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</si>
  <si>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</si>
  <si>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</si>
  <si>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</si>
  <si>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</si>
  <si>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</si>
  <si>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</si>
  <si>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</si>
  <si>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61,24</t>
  </si>
  <si>
    <t>53,33</t>
  </si>
  <si>
    <t>52,86</t>
  </si>
  <si>
    <t>66,99</t>
  </si>
  <si>
    <t>55,77</t>
  </si>
  <si>
    <t>51,34</t>
  </si>
  <si>
    <t>68,86</t>
  </si>
  <si>
    <t>57,82</t>
  </si>
  <si>
    <t>51,68</t>
  </si>
  <si>
    <t>52,94</t>
  </si>
  <si>
    <t>59,29</t>
  </si>
  <si>
    <t>51,42</t>
  </si>
  <si>
    <t>10,90</t>
  </si>
  <si>
    <t>17,33</t>
  </si>
  <si>
    <t>14,18</t>
  </si>
  <si>
    <t>39,09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</si>
  <si>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</si>
  <si>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</si>
  <si>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</si>
  <si>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</si>
  <si>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</si>
  <si>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</si>
  <si>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</si>
  <si>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</si>
  <si>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</si>
  <si>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</si>
  <si>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168,20</t>
  </si>
  <si>
    <t>101619</t>
  </si>
  <si>
    <t>PREPARO DE FUNDO DE VALA COM LARGURA MENOR QUE 1,5 M, COM CAMADA DE BRITA, LANÇAMENTO MANUAL. AF_08/2020</t>
  </si>
  <si>
    <t>201,51</t>
  </si>
  <si>
    <t>101620</t>
  </si>
  <si>
    <t>PREPARO DE FUNDO DE VALA COM LARGURA MAIOR OU IGUAL A 1,5 M E MENOR QUE 2,5 M, COM CAMADA DE AREIA, LANÇAMENTO MANUAL. AF_08/2020</t>
  </si>
  <si>
    <t>149,13</t>
  </si>
  <si>
    <t>101621</t>
  </si>
  <si>
    <t>PREPARO DE FUNDO DE VALA COM LARGURA MAIOR OU IGUAL A 1,5 M E MENOR QUE 2,5 M, COM CAMADA DE BRITA, LANÇAMENTO MANUAL. AF_08/2020</t>
  </si>
  <si>
    <t>182,43</t>
  </si>
  <si>
    <t>101622</t>
  </si>
  <si>
    <t>PREPARO DE FUNDO DE VALA COM LARGURA MENOR QUE 1,5 M, COM CAMADA DE AREIA, LANÇAMENTO MECANIZADO. AF_08/2020</t>
  </si>
  <si>
    <t>151,67</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</si>
  <si>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</si>
  <si>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</si>
  <si>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</si>
  <si>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</si>
  <si>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144,87</t>
  </si>
  <si>
    <t>101625</t>
  </si>
  <si>
    <t>PREPARO DE FUNDO DE VALA COM LARGURA MAIOR OU IGUAL A 1,5 M E MENOR QUE 2,5 M, COM CAMADA DE AREIA, LANÇAMENTO MECANIZADO. AF_08/2020</t>
  </si>
  <si>
    <t>119,98</t>
  </si>
  <si>
    <t>101159</t>
  </si>
  <si>
    <t>ALVENARIA DE VEDAÇÃO DE BLOCOS CERÂMICOS MACIÇOS DE 5X10X20CM (ESPESSURA 10CM) E ARGAMASSA DE ASSENTAMENTO COM PREPARO EM BETONEIRA. AF_05/2020</t>
  </si>
  <si>
    <t>128,14</t>
  </si>
  <si>
    <t>103322</t>
  </si>
  <si>
    <t>ALVENARIA DE VEDAÇÃO DE BLOCOS CERÂMICOS FURADOS NA VERTICAL DE 9X19X39 CM (ESPESSURA 9 CM) E ARGAMASSA DE ASSENTAMENTO COM PREPARO EM BETONEIRA. AF_12/2021</t>
  </si>
  <si>
    <t>56,80</t>
  </si>
  <si>
    <t>103323</t>
  </si>
  <si>
    <t>ALVENARIA DE VEDAÇÃO DE BLOCOS CERÂMICOS FURADOS NA VERTICAL DE 9X19X39 CM (ESPESSURA 9 CM) E ARGAMASSA DE ASSENTAMENTO COM PREPARO MANUAL. AF_12/2021</t>
  </si>
  <si>
    <t>57,71</t>
  </si>
  <si>
    <t>103324</t>
  </si>
  <si>
    <t>ALVENARIA DE VEDAÇÃO DE BLOCOS CERÂMICOS FURADOS NA VERTICAL DE 14X19X39 CM (ESPESSURA 14 CM) E ARGAMASSA DE ASSENTAMENTO COM PREPARO EM BETONEIRA. AF_12/2021</t>
  </si>
  <si>
    <t>75,03</t>
  </si>
  <si>
    <t>103325</t>
  </si>
  <si>
    <t>ALVENARIA DE VEDAÇÃO DE BLOCOS CERÂMICOS FURADOS NA VERTICAL DE 14X19X39 CM (ESPESSURA 14 CM) E ARGAMASSA DE ASSENTAMENTO COM PREPARO MANUAL. AF_12/2021</t>
  </si>
  <si>
    <t>76,06</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</si>
  <si>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</si>
  <si>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</si>
  <si>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</si>
  <si>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</si>
  <si>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92,97</t>
  </si>
  <si>
    <t>103328</t>
  </si>
  <si>
    <t>ALVENARIA DE VEDAÇÃO DE BLOCOS CERÂMICOS FURADOS NA HORIZONTAL DE 9X19X19 CM (ESPESSURA 9 CM) E ARGAMASSA DE ASSENTAMENTO COM PREPARO EM BETONEIRA. AF_12/2021</t>
  </si>
  <si>
    <t>77,99</t>
  </si>
  <si>
    <t>103329</t>
  </si>
  <si>
    <t>ALVENARIA DE VEDAÇÃO DE BLOCOS CERÂMICOS FURADOS NA HORIZONTAL DE 9X19X19 CM (ESPESSURA 9 CM) E ARGAMASSA DE ASSENTAMENTO COM PREPARO MANUAL. AF_12/2021</t>
  </si>
  <si>
    <t>78,79</t>
  </si>
  <si>
    <t>ALVENARIA DE VEDAÇÃO DE BLOCOS CERÂMICOS FURADOS NA HORIZONTAL DE 11,5X19X19 CM (ESPESSURA 11,5 CM) E ARGAMASSA DE ASSENTAMENTO COM PREPARO EM BETONEIRA. AF_12/2021</t>
  </si>
  <si>
    <t>76,81</t>
  </si>
  <si>
    <t>103331</t>
  </si>
  <si>
    <t>ALVENARIA DE VEDAÇÃO DE BLOCOS CERÂMICOS FURADOS NA HORIZONTAL DE 11,5X19X19 CM (ESPESSURA 11,5 CM) E ARGAMASSA DE ASSENTAMENTO COM PREPARO MANUAL. AF_12/2021</t>
  </si>
  <si>
    <t>77,67</t>
  </si>
  <si>
    <t>103332</t>
  </si>
  <si>
    <t>ALVENARIA DE VEDAÇÃO DE BLOCOS CERÂMICOS FURADOS NA HORIZONTAL DE 9X14X19 CM (ESPESSURA 9 CM) E ARGAMASSA DE ASSENTAMENTO COM PREPARO EM BETONEIRA. AF_12/2021</t>
  </si>
  <si>
    <t>101,76</t>
  </si>
  <si>
    <t>103333</t>
  </si>
  <si>
    <t>ALVENARIA DE VEDAÇÃO DE BLOCOS CERÂMICOS FURADOS NA HORIZONTAL DE 9X14X19 CM (ESPESSURA 9 CM) E ARGAMASSA DE ASSENTAMENTO COM PREPARO MANUAL. AF_12/2021</t>
  </si>
  <si>
    <t>102,69</t>
  </si>
  <si>
    <t>103334</t>
  </si>
  <si>
    <t>ALVENARIA DE VEDAÇÃO DE BLOCOS CERÂMICOS FURADOS NA HORIZONTAL DE 14X9X19 CM (ESPESSURA 14 CM, BLOCO DEITADO) E ARGAMASSA DE ASSENTAMENTO COM PREPARO EM BETONEIRA. AF_12/2021</t>
  </si>
  <si>
    <t>128,28</t>
  </si>
  <si>
    <t>103335</t>
  </si>
  <si>
    <t>ALVENARIA DE VEDAÇÃO DE BLOCOS CERÂMICOS FURADOS NA HORIZONTAL DE 14X9X19 CM (ESPESSURA 14 CM, BLOCO DEITADO) E ARGAMASSA DE ASSENTAMENTO COM PREPARO MANUAL. AF_12/2021</t>
  </si>
  <si>
    <t>129,89</t>
  </si>
  <si>
    <t>103350</t>
  </si>
  <si>
    <t>ALVENARIA DE VEDAÇÃO DE BLOCOS CERÂMICOS FURADOS NA HORIZONTAL DE 9X9X19 CM (ESPESSURA 9 CM) E ARGAMASSA DE ASSENTAMENTO COM PREPARO EM BETONEIRA. AF_12/2021</t>
  </si>
  <si>
    <t>156,69</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</si>
  <si>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</si>
  <si>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</si>
  <si>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</si>
  <si>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</si>
  <si>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52,01</t>
  </si>
  <si>
    <t>103357</t>
  </si>
  <si>
    <t>ALVENARIA DE VEDAÇÃO DE BLOCOS CERÂMICOS FURADOS NA HORIZONTAL DE 9X19X29 CM (ESPESSURA 9 CM) E ARGAMASSA DE ASSENTAMENTO COM PREPARO MANUAL. AF_12/2021</t>
  </si>
  <si>
    <t>52,69</t>
  </si>
  <si>
    <t>76,44</t>
  </si>
  <si>
    <t>77,48</t>
  </si>
  <si>
    <t>70,09</t>
  </si>
  <si>
    <t>71,13</t>
  </si>
  <si>
    <t>72,63</t>
  </si>
  <si>
    <t>73,67</t>
  </si>
  <si>
    <t>85,26</t>
  </si>
  <si>
    <t>86,40</t>
  </si>
  <si>
    <t>78,88</t>
  </si>
  <si>
    <t>80,02</t>
  </si>
  <si>
    <t>92,85</t>
  </si>
  <si>
    <t>82,32</t>
  </si>
  <si>
    <t>87,10</t>
  </si>
  <si>
    <t>88,56</t>
  </si>
  <si>
    <t>80,74</t>
  </si>
  <si>
    <t>82,20</t>
  </si>
  <si>
    <t>94,58</t>
  </si>
  <si>
    <t>85,13</t>
  </si>
  <si>
    <t>97,83</t>
  </si>
  <si>
    <t>91,44</t>
  </si>
  <si>
    <t>109,02</t>
  </si>
  <si>
    <t>110,65</t>
  </si>
  <si>
    <t>96,73</t>
  </si>
  <si>
    <t>101157</t>
  </si>
  <si>
    <t>ALVENARIA DE VEDAÇÃO DE BLOCOS DE GESSO DE 7X50X66CM (ESPESSURA 7CM). AF_05/2020</t>
  </si>
  <si>
    <t>101158</t>
  </si>
  <si>
    <t>ALVENARIA DE VEDAÇÃO DE BLOCOS DE GESSO DE 10X50X66CM (ESPESSURA 10CM). AF_05/2020</t>
  </si>
  <si>
    <t>73,20</t>
  </si>
  <si>
    <t>101162</t>
  </si>
  <si>
    <t>ALVENARIA DE VEDAÇÃO COM ELEMENTO VAZADO DE CERÂMICA (COBOGÓ) DE 7X20X20CM E ARGAMASSA DE ASSENTAMENTO COM PREPARO EM BETONEIRA. AF_05/2020</t>
  </si>
  <si>
    <t>143,10</t>
  </si>
  <si>
    <t>103316</t>
  </si>
  <si>
    <t>ALVENARIA DE VEDAÇÃO DE BLOCOS VAZADOS DE CONCRETO DE 9X19X39 CM (ESPESSURA 9 CM) E ARGAMASSA DE ASSENTAMENTO COM PREPARO EM BETONEIRA. AF_12/2021</t>
  </si>
  <si>
    <t>60,46</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</si>
  <si>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</si>
  <si>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</si>
  <si>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</si>
  <si>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</si>
  <si>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78,35</t>
  </si>
  <si>
    <t>103319</t>
  </si>
  <si>
    <t>ALVENARIA DE VEDAÇÃO DE BLOCOS VAZADOS DE CONCRETO DE 14X19X39 CM (ESPESSURA 14 CM) E ARGAMASSA DE ASSENTAMENTO COM PREPARO MANUAL. AF_12/2021</t>
  </si>
  <si>
    <t>79,25</t>
  </si>
  <si>
    <t>103320</t>
  </si>
  <si>
    <t>ALVENARIA DE VEDAÇÃO DE BLOCOS VAZADOS DE CONCRETO DE 19X19X39 CM (ESPESSURA 19 CM) E ARGAMASSA DE ASSENTAMENTO COM PREPARO EM BETONEIRA. AF_12/2021</t>
  </si>
  <si>
    <t>95,08</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</si>
  <si>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</si>
  <si>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</si>
  <si>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</si>
  <si>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</si>
  <si>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</si>
  <si>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</si>
  <si>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</si>
  <si>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</si>
  <si>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88,40</t>
  </si>
  <si>
    <t>103339</t>
  </si>
  <si>
    <t>ALVENARIA DE VEDAÇÃO DE BLOCOS  VAZADOS DE CONCRETO APARENTE DE 14X19X39 CM (ESPESSURA 14 CM) E ARGAMASSA DE ASSENTAMENTO COM PREPARO MANUAL. AF_12/2021</t>
  </si>
  <si>
    <t>89,30</t>
  </si>
  <si>
    <t>103340</t>
  </si>
  <si>
    <t>ALVENARIA DE VEDAÇÃO DE BLOCOS  VAZADOS DE CONCRETO APARENTE DE 19X19X39 CM (ESPESSURA 19 CM) E ARGAMASSA DE ASSENTAMENTO COM PREPARO EM BETONEIRA. AF_12/2021</t>
  </si>
  <si>
    <t>108,04</t>
  </si>
  <si>
    <t>103341</t>
  </si>
  <si>
    <t>ALVENARIA DE VEDAÇÃO DE BLOCOS  VAZADOS DE CONCRETO APARENTE DE 19X19X39 CM (ESPESSURA 19 CM) E ARGAMASSA DE ASSENTAMENTO COM PREPARO MANUAL. AF_12/2021</t>
  </si>
  <si>
    <t>109,16</t>
  </si>
  <si>
    <t>103342</t>
  </si>
  <si>
    <t>ALVENARIA DE VEDAÇÃO DE BLOCOS  VAZADOS DE CONCRETO DE 14X19X29 CM (ESPESSURA 14 CM) E ARGAMASSA DE ASSENTAMENTO COM PREPARO EM BETONEIRA. AF_12/2021</t>
  </si>
  <si>
    <t>91,60</t>
  </si>
  <si>
    <t>103343</t>
  </si>
  <si>
    <t>ALVENARIA DE VEDAÇÃO DE BLOCOS  VAZADOS DE CONCRETO DE 14X19X29 CM (ESPESSURA 14 CM) E ARGAMASSA DE ASSENTAMENTO COM PREPARO MANUAL. AF_12/2021</t>
  </si>
  <si>
    <t>92,59</t>
  </si>
  <si>
    <t>69,66</t>
  </si>
  <si>
    <t>86,64</t>
  </si>
  <si>
    <t>77,78</t>
  </si>
  <si>
    <t>71,92</t>
  </si>
  <si>
    <t>95,54</t>
  </si>
  <si>
    <t>88,11</t>
  </si>
  <si>
    <t>83,87</t>
  </si>
  <si>
    <t>105,74</t>
  </si>
  <si>
    <t>101,19</t>
  </si>
  <si>
    <t>93,62</t>
  </si>
  <si>
    <t>111,51</t>
  </si>
  <si>
    <t>104,65</t>
  </si>
  <si>
    <t>86,10</t>
  </si>
  <si>
    <t>99,07</t>
  </si>
  <si>
    <t>85,99</t>
  </si>
  <si>
    <t>111,27</t>
  </si>
  <si>
    <t>100,65</t>
  </si>
  <si>
    <t>113,90</t>
  </si>
  <si>
    <t>101,67</t>
  </si>
  <si>
    <t>127,51</t>
  </si>
  <si>
    <t>119,37</t>
  </si>
  <si>
    <t>73,22</t>
  </si>
  <si>
    <t>88,01</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</si>
  <si>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</si>
  <si>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</si>
  <si>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</si>
  <si>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</si>
  <si>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747,99</t>
  </si>
  <si>
    <t>101164</t>
  </si>
  <si>
    <t>ALVENARIA DE VEDAÇÃO COM BLOCO DE VIDRO, TIPO CANELADO, DE 8X19X19CM E ARGAMASSA DE ASSENTAMENTO COM PREPARO EM BETONEIRA. AF_05/2020</t>
  </si>
  <si>
    <t>758,79</t>
  </si>
  <si>
    <t>130,57</t>
  </si>
  <si>
    <t>158,32</t>
  </si>
  <si>
    <t>119,13</t>
  </si>
  <si>
    <t>155,84</t>
  </si>
  <si>
    <t>183,93</t>
  </si>
  <si>
    <t>144,40</t>
  </si>
  <si>
    <t>159,18</t>
  </si>
  <si>
    <t>181,11</t>
  </si>
  <si>
    <t>209,52</t>
  </si>
  <si>
    <t>65,81</t>
  </si>
  <si>
    <t>28,70</t>
  </si>
  <si>
    <t>102235</t>
  </si>
  <si>
    <t>DIVISÓRIA FIXA EM VIDRO TEMPERADO 10 MM, SEM ABERTURA. AF_01/2021</t>
  </si>
  <si>
    <t>102253</t>
  </si>
  <si>
    <t>DIVISORIA SANITÁRIA, TIPO CABINE, EM GRANITO CINZA POLIDO, ESP = 3CM, ASSENTADO COM ARGAMASSA COLANTE AC III-E, EXCLUSIVE FERRAGENS. AF_01/2021</t>
  </si>
  <si>
    <t>879,94</t>
  </si>
  <si>
    <t>102254</t>
  </si>
  <si>
    <t>DIVISORIA SANITÁRIA, TIPO CABINE, EM MÁRMORE BRANCO POLIDO, ESP = 3CM, ASSENTADO COM ARGAMASSA COLANTE AC III-E, EXCLUSIVE FERRAGENS. AF_01/2021</t>
  </si>
  <si>
    <t>809,69</t>
  </si>
  <si>
    <t>102255</t>
  </si>
  <si>
    <t>TAPA VISTA DE MICTÓRIO EM GRANITO CINZA POLIDO, ESP = 3CM, ASSENTADO COM ARGAMASSA COLANTE AC III-E . AF_01/2021</t>
  </si>
  <si>
    <t>890,65</t>
  </si>
  <si>
    <t>102256</t>
  </si>
  <si>
    <t>TAPA VISTA DE MICTÓRIO EM MÁRMORE BRANCO POLIDO, ESP = 3CM, ASSENTADO COM ARGAMASSA COLANTE AC III-E . AF_01/2021</t>
  </si>
  <si>
    <t>925,08</t>
  </si>
  <si>
    <t>102257</t>
  </si>
  <si>
    <t>DIVISORIA SANITÁRIA, TIPO CABINE, EM PAINEL DE GRANILITE, ESP = 3CM, ASSENTADO COM ARGAMASSA COLANTE AC III-E, EXCLUSIVE FERRAGENS. AF_01/2021</t>
  </si>
  <si>
    <t>241,14</t>
  </si>
  <si>
    <t>102258</t>
  </si>
  <si>
    <t>TAPA VISTA DE MICTÓRIO EM PAINEL DE GRANILITE, ESP = 3CM, ASSENTADO COM ARGAMASSA COLANTE AC III-E . AF_01/2021</t>
  </si>
  <si>
    <t>276,48</t>
  </si>
  <si>
    <t>101154</t>
  </si>
  <si>
    <t>ALVENARIA DE VEDAÇÃO DE BLOCOS DE CONCRETO CELULAR DE 10X30X60CM (ESPESSURA 10CM) E ARGAMASSA DE ASSENTAMENTO COM PREPARO EM BETONEIRA. AF_05/2020</t>
  </si>
  <si>
    <t>106,63</t>
  </si>
  <si>
    <t>101155</t>
  </si>
  <si>
    <t>ALVENARIA DE VEDAÇÃO DE BLOCOS DE CONCRETO CELULAR DE 15X30X60CM (ESPESSURA 15CM) E ARGAMASSA DE ASSENTAMENTO COM PREPARO EM BETONEIRA. AF_05/2020</t>
  </si>
  <si>
    <t>150,29</t>
  </si>
  <si>
    <t>101156</t>
  </si>
  <si>
    <t>ALVENARIA DE VEDAÇÃO DE BLOCOS DE CONCRETO CELULAR DE 20X30X60CM (ESPESSURA 20CM) E ARGAMASSA DE ASSENTAMENTO COM PREPARO EM BETONEIRA. AF_05/2020</t>
  </si>
  <si>
    <t>221,40</t>
  </si>
  <si>
    <t>101810</t>
  </si>
  <si>
    <t>EXECUÇÃO DE TAPA BURACO COM APLICAÇÃO DE CONCRETO ASFÁLTICO (USINAGEM PRÓPRIA) E PINTURA DE LIGAÇÃO. AF_12/2020</t>
  </si>
  <si>
    <t>1.426,09</t>
  </si>
  <si>
    <t>101811</t>
  </si>
  <si>
    <t>EXECUÇÃO DE TAPA BURACO COM APLICAÇÃO DE PRÉ MISTURADO A FRIO (USINAGEM PRÓPRIA) E PINTURA DE LIGAÇÃO. AF_12/2020</t>
  </si>
  <si>
    <t>1.209,38</t>
  </si>
  <si>
    <t>101812</t>
  </si>
  <si>
    <t>RECOMPOSIÇÃO DE REVESTIMENTO EM CONCRETO ASFÁLTICO (USINAGEM PRÓPRIA), PARA O FECHAMENTO DE VALAS - INCLUSO DEMOLIÇÃO DO PAVIMENTO. AF_12/2020</t>
  </si>
  <si>
    <t>1.584,20</t>
  </si>
  <si>
    <t>101813</t>
  </si>
  <si>
    <t>RECOMPOSIÇÃO DE REVESTIMENTO EM PRÉ MISTURADO A FRIO (USINAGEM PRÓPRIA), PARA FECHAMENTO DE VALAS - INCLUSO DEMOLIÇÃO DO PAVIMENTO. AF_12/2020</t>
  </si>
  <si>
    <t>1.367,49</t>
  </si>
  <si>
    <t>101814</t>
  </si>
  <si>
    <t>RECOMPOSIÇÃO DE PAVIMENTOS EM PEDRA POLIÉDRICA, REJUNTAMENTO COM PÓ DE PEDRA, COM REAPROVEITAMENTO DAS PEDRAS POLIÉDRICAS PARA O FECHAMENTO DE VALAS - INCLUSO RETIRADA E COLOCAÇÃO DO MATERIAL. AF_12/2020</t>
  </si>
  <si>
    <t>101815</t>
  </si>
  <si>
    <t>RECOMPOSIÇÃO DE PAVIMENTO EM PEDRAS POLIÉDRICAS, REJUNTAMENTO COM PEDRISCO E EMULSÃO ASFÁLTICA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</si>
  <si>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</si>
  <si>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</si>
  <si>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56,06</t>
  </si>
  <si>
    <t>101817</t>
  </si>
  <si>
    <t>RECOMPOSIÇÃO DE PAVIMENTO EM PARALELEPÍPEDOS, REJUNTAMENTO COM PÓ DE PEDRA, COM REAPROVEITAMENTO DOS PARALELEPÍPEDOS, PARA O FECHAMENTO DE VALAS - INCLUSO RETIRADA E COLOCAÇÃO DO MATERIAL. AF_12/2020</t>
  </si>
  <si>
    <t>37,18</t>
  </si>
  <si>
    <t>101818</t>
  </si>
  <si>
    <t>RECOMPOSIÇÃO DE PAVIMENTO EM PARALELEPÍPEDOS, REJUNTAMENTO COM PEDRISCO E EMULSÃO ASFÁLTICA, COM REAPROVEITAMENTO DOS PARALELEPÍPEDOS, PARA O FECHAMENTO DE VALAS - INCLUSO RETIRADA E COLOCAÇÃO DO MATERIAL. AF_12/2020</t>
  </si>
  <si>
    <t>56,44</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</si>
  <si>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</si>
  <si>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</si>
  <si>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</si>
  <si>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</si>
  <si>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</si>
  <si>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</si>
  <si>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93,67</t>
  </si>
  <si>
    <t>101823</t>
  </si>
  <si>
    <t>RECOMPOSIÇÃO DE BASE E OU SUB-BASE PARA REMENDO PROFUNDO DE SOLO MELHORADO COM CIMENTO (TEOR DE 2%) - INCLUSO RETIRADA E COLOCAÇÃO DO MATERIAL. AF_12/2020</t>
  </si>
  <si>
    <t>129,31</t>
  </si>
  <si>
    <t>101824</t>
  </si>
  <si>
    <t>RECOMPOSIÇÃO DE BASE E OU SUB-BASE PARA REMENDO PROFUNDO DE SOLO MELHORADO COM CIMENTO (TEOR DE 4%) - INCLUSO RETIRADA E COLOCAÇÃO DO MATERIAL. AF_12/2020</t>
  </si>
  <si>
    <t>162,50</t>
  </si>
  <si>
    <t>101825</t>
  </si>
  <si>
    <t>RECOMPOSIÇÃO DE BASE E OU SUB-BASE PARA REMENDO PROFUNDO DE SOLO COM CIMENTO (TEOR DE 6%) - INCLUSO RETIRADA E COLOCAÇÃO DO MATERIAL. AF_12/2020</t>
  </si>
  <si>
    <t>194,80</t>
  </si>
  <si>
    <t>101826</t>
  </si>
  <si>
    <t>RECOMPOSIÇÃO DE BASE E OU SUB-BASE PARA REMENDO PROFUNDO DE SOLO COM CIMENTO (TEOR DE 8%) - INCLUSO RETIRADA E COLOCAÇÃO DO MATERIAL. AF_12/2020</t>
  </si>
  <si>
    <t>226,67</t>
  </si>
  <si>
    <t>101827</t>
  </si>
  <si>
    <t>RECOMPOSIÇÃO DE BASE E OU SUB-BASE PARA REMENDO PROFUNDO DE SOLO BRITA (40/60) - INCLUSO RETIRADA E COLOCAÇÃO DO MATERIAL. AF_12/2020</t>
  </si>
  <si>
    <t>150,30</t>
  </si>
  <si>
    <t>101828</t>
  </si>
  <si>
    <t>RECOMPOSIÇÃO DE BASE E OU SUB-BASE PARA REMENDO PROFUNDO DE SOLO BRITA (50/50) - INCLUSO RETIRADA E COLOCAÇÃO DO MATERIAL. AF_12/2020</t>
  </si>
  <si>
    <t>140,86</t>
  </si>
  <si>
    <t>101829</t>
  </si>
  <si>
    <t>RECOMPOSIÇÃO DE BASE E OU SUB-BASE PARA REMENDO PROFUNDO DE SOLO BRITA (40/60) COM CIMENTO (TEOR DE 4%) - INCLUSO RETIRADA E COLOCAÇÃO DO MATERIAL. AF_12/2020</t>
  </si>
  <si>
    <t>216,86</t>
  </si>
  <si>
    <t>101830</t>
  </si>
  <si>
    <t>RECOMPOSIÇÃO DE BASE E OU SUB-BASE PARA REMENDO PROFUNDO DE SOLO BRITA (40/60) COM CIMENTO (TEOR DE 6%) - INCLUSO RETIRADA E COLOCAÇÃO DO MATERIAL. AF_12/2020</t>
  </si>
  <si>
    <t>248,03</t>
  </si>
  <si>
    <t>101831</t>
  </si>
  <si>
    <t>RECOMPOSIÇÃO DE BASE E OU SUB-BASE PARA REMENDO PROFUNDO DE SOLO BRITA (40/60) COM CIMENTO (TEOR DE 8%) - INCLUSO RETIRADA E COLOCAÇÃO DO MATERIAL. AF_12/2020</t>
  </si>
  <si>
    <t>278,77</t>
  </si>
  <si>
    <t>101832</t>
  </si>
  <si>
    <t>RECOMPOSIÇÃO DE BASE E OU SUB-BASE PARA REMENDO PROFUNDO DE SOLO BRITA (50/50) COM CIMENTO (TEOR DE 4%) - INCLUSO RETIRADA E COLOCAÇÃO DO MATERIAL. AF_12/2020</t>
  </si>
  <si>
    <t>207,80</t>
  </si>
  <si>
    <t>101833</t>
  </si>
  <si>
    <t>RECOMPOSIÇÃO DE BASE E OU SUB-BASE PARA REMENDO PROFUNDO DE SOLO BRITA (50/50) COM CIMENTO (TEOR DE 6%) - INCLUSO RETIRADA E COLOCAÇÃO DO MATERIAL. AF_12/2020</t>
  </si>
  <si>
    <t>239,16</t>
  </si>
  <si>
    <t>101834</t>
  </si>
  <si>
    <t>RECOMPOSIÇÃO DE BASE E OU SUB-BASE PARA REMENDO PROFUNDO DE SOLO BRITA (50/50) COM CIMENTO (TEOR DE 8%) - INCLUSO RETIRADA E COLOCAÇÃO DO MATERIAL. AF_12/2020</t>
  </si>
  <si>
    <t>270,09</t>
  </si>
  <si>
    <t>101835</t>
  </si>
  <si>
    <t>RECOMPOSIÇÃO DE BASE E OU SUB-BASE PARA REMENDO PROFUNDO DE BRITA GRADUADA SIMPLES - INCLUSO RETIRADA E COLOCAÇÃO DO MATERIAL. AF_12/2020</t>
  </si>
  <si>
    <t>203,68</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</si>
  <si>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</si>
  <si>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</si>
  <si>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</si>
  <si>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</si>
  <si>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58,30</t>
  </si>
  <si>
    <t>101838</t>
  </si>
  <si>
    <t>RECOMPOSIÇÃO DE BASE E OU SUB-BASE PARA FECHAMENTO DE VALAS DE SOLO MELHORADO COM CIMENTO (TEOR DE 4%) - INCLUSO RETIRADA E COLOCAÇÃO DO MATERIAL. AF_12/2020</t>
  </si>
  <si>
    <t>91,49</t>
  </si>
  <si>
    <t>101839</t>
  </si>
  <si>
    <t>RECOMPOSIÇÃO DE BASE E OU SUB-BASE PARA FECHAMENTO DE VALAS DE SOLO COM CIMENTO (TEOR DE 6%) - INCLUSO RETIRADA E COLOCAÇÃO DO MATERIAL. AF_12/2020</t>
  </si>
  <si>
    <t>123,78</t>
  </si>
  <si>
    <t>101840</t>
  </si>
  <si>
    <t>RECOMPOSIÇÃO DE BASE E OU SUB-BASE PARA FECHAMENTO DE VALAS DE SOLO COM CIMENTO (TEOR DE 8%) - INCLUSO RETIRADA E COLOCAÇÃO DO MATERIAL. AF_12/2020</t>
  </si>
  <si>
    <t>195,28</t>
  </si>
  <si>
    <t>101841</t>
  </si>
  <si>
    <t>RECOMPOSIÇÃO DE BASE E OU SUB-BASE PARA FECHAMENTO DE VALAS DE SOLO BRITA (40/60) - INCLUSO RETIRADA E COLOCAÇÃO DO MATERIAL. AF_12/2020</t>
  </si>
  <si>
    <t>79,29</t>
  </si>
  <si>
    <t>101842</t>
  </si>
  <si>
    <t>RECOMPOSIÇÃO DE BASE E OU SUB-BASE PARA FECHAMENTO DE VALAS DE SOLO BRITA (50/50) - INCLUSO RETIRADA E COLOCAÇÃO DO MATERIAL. AF_12/2020</t>
  </si>
  <si>
    <t>69,85</t>
  </si>
  <si>
    <t>101843</t>
  </si>
  <si>
    <t>RECOMPOSIÇÃO DE BASE E OU SUB-BASE PARA FECHAMENTO DE VALAS DE SOLO BRITA (40/60) COM CIMENTO (TEOR DE 4%) - INCLUSO RETIRADA E COLOCAÇÃO DO MATERIAL. AF_12/2020</t>
  </si>
  <si>
    <t>145,85</t>
  </si>
  <si>
    <t>101844</t>
  </si>
  <si>
    <t>RECOMPOSIÇÃO DE BASE E OU SUB-BASE PARA FECHAMENTO DE VALAS DE SOLO BRITA (40/60) COM CIMENTO (TEOR DE 6%) - INCLUSO RETIRADA E COLOCAÇÃO DO MATERIAL. AF_12/2020</t>
  </si>
  <si>
    <t>177,02</t>
  </si>
  <si>
    <t>101845</t>
  </si>
  <si>
    <t>RECOMPOSIÇÃO DE BASE E OU SUB-BASE PARA FECHAMENTO DE VALAS DE SOLO BRITA (40/60) COM CIMENTO (TEOR DE 8%) - INCLUSO RETIRADA E COLOCAÇÃO DO MATERIAL. AF_12/2020</t>
  </si>
  <si>
    <t>207,76</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</si>
  <si>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</si>
  <si>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</si>
  <si>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</si>
  <si>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</si>
  <si>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168,15</t>
  </si>
  <si>
    <t>101848</t>
  </si>
  <si>
    <t>RECOMPOSIÇÃO DE BASE E OU SUB-BASE PARA FECHAMENTO DE VALAS DE SOLO BRITA (50/50) COM CIMENTO (TEOR DE 8%) - INCLUSO RETIRADA E COLOCAÇÃO DO MATERIAL. AF_12/2020</t>
  </si>
  <si>
    <t>199,08</t>
  </si>
  <si>
    <t>101849</t>
  </si>
  <si>
    <t>RECOMPOSIÇÃO DE BASE E OU SUB-BASE PARA FECHAMENTO DE VALAS DE BRITA GRADUADA SIMPLES - INCLUSO RETIRADA E COLOCAÇÃO DO MATERIAL. AF_12/2020</t>
  </si>
  <si>
    <t>132,67</t>
  </si>
  <si>
    <t>101850</t>
  </si>
  <si>
    <t>REASSENTAMENTO DE PARALELEPÍPEDOS, REJUNTAMENTO COM PÓ DE PEDRA, COM REAPROVEITAMENTO DOS PARALELEPÍPEDOS - INCLUSO RETIRADA E COLOCAÇÃO DO MATERIAL. AF_12/2020</t>
  </si>
  <si>
    <t>101851</t>
  </si>
  <si>
    <t>REASSENTAMENTO DE PARALELEPÍPEDOS, REJUNTAMENTO COM PEDRISCO E EMULSÃO ASFÁLTICA, COM REAPROVEITAMENTO DOS PARALELEPÍPEDOS - INCLUSO RETIRADA E COLOCAÇÃO DO MATERIAL. AF_12/2020_P</t>
  </si>
  <si>
    <t>123,26</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</si>
  <si>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</si>
  <si>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</si>
  <si>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</si>
  <si>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</si>
  <si>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101854</t>
  </si>
  <si>
    <t>REASSENTAMENTO DE PEDRAS POLIÉDRICAS, REJUNTAMENTO COM PEDRISCO E EMULSÃO ASFÁLTICA, COM REAPROVEITAMENTO DAS PEDRAS POLIÉDRICAS - INCLUSO RETIRADA E COLOCAÇÃO DO MATERIAL. AF_12/2020_P</t>
  </si>
  <si>
    <t>101855</t>
  </si>
  <si>
    <t>REASSENTAMENTO DE PEDRAS POLIÉDRICAS, REJUNTAMENTO COM ARGAMASSA, COM REAPROVEITAMENTO DAS PEDRAS POLIÉDRICAS - INCLUSO RETIRADA E COLOCAÇÃO DO MATERIAL. AF_12/2020</t>
  </si>
  <si>
    <t>63,21</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</si>
  <si>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</si>
  <si>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</si>
  <si>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</si>
  <si>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</si>
  <si>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</si>
  <si>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</si>
  <si>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</si>
  <si>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</si>
  <si>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21,05</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</si>
  <si>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</si>
  <si>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</si>
  <si>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</si>
  <si>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</si>
  <si>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</si>
  <si>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</si>
  <si>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</si>
  <si>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</si>
  <si>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</si>
  <si>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</si>
  <si>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</si>
  <si>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</si>
  <si>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</si>
  <si>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</si>
  <si>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</si>
  <si>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</si>
  <si>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</si>
  <si>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</si>
  <si>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</si>
  <si>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</si>
  <si>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23,87</t>
  </si>
  <si>
    <t>101870</t>
  </si>
  <si>
    <t>REASSENTAMENTO DE BLOCOS 16 FACES PARA PISO INTERTRAVADO, ESPESSURA DE 10 CM, EM VIA/ESTACIONAMENTO, COM REAPROVEITAMENTO DOS BLOCOS 16 FACES - INCLUSO RETIRADA E COLOCAÇÃO DO MATERIAL. AF_12/2020</t>
  </si>
  <si>
    <t>102096</t>
  </si>
  <si>
    <t>EXECUÇÃO DE TAPA BURACO COM APLICAÇÃO DE CONCRETO ASFÁLTICO (AQUISIÇÃO EM USINA) E PINTURA DE LIGAÇÃO. AF_12/2020</t>
  </si>
  <si>
    <t>1.517,45</t>
  </si>
  <si>
    <t>102098</t>
  </si>
  <si>
    <t>RECOMPOSIÇÃO DE REVESTIMENTO EM CONCRETO ASFÁLTICO (AQUISIÇÃO EM USINA), PARA O FECHAMENTO DE VALAS - INCLUSO DEMOLIÇÃO DO PAVIMENTO. AF_12/2020</t>
  </si>
  <si>
    <t>1.675,56</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</si>
  <si>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</si>
  <si>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</si>
  <si>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</si>
  <si>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</si>
  <si>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EXECUÇÃO E COMPACTAÇÃO DE BASE E OU SUB BASE PARA PAVIMENTAÇÃO DE SOLO (PREDOMINANTEMENTE ARENOSO) COM CIMENTO (TEOR DE 2%) - EXCLUSIVE SOLO, ESCAVAÇÃO, CARGA E TRANSPORTE. AF_11/2019</t>
  </si>
  <si>
    <t>50,04</t>
  </si>
  <si>
    <t>EXECUÇÃO E COMPACTAÇÃO DE BASE E OU SUB BASE PARA PAVIMENTAÇÃO DE SOLO (PREDOMINANTEMENTE ARENOSO) COM CIMENTO (TEOR DE 4%) - EXCLUSIVE SOLO, ESCAVAÇÃO, CARGA E TRANSPORTE. AF_11/2019</t>
  </si>
  <si>
    <t>81,57</t>
  </si>
  <si>
    <t>114,52</t>
  </si>
  <si>
    <t>146,39</t>
  </si>
  <si>
    <t>185,78</t>
  </si>
  <si>
    <t>269,70</t>
  </si>
  <si>
    <t>EXECUÇÃO E COMPACTAÇÃO DE BASE E OU SUB BASE PARA PAVIMENTAÇÃO DE PEDRA RACHÃO  - EXCLUSIVE CARGA E TRANSPORTE. AF_11/2019</t>
  </si>
  <si>
    <t>84,14</t>
  </si>
  <si>
    <t>109,81</t>
  </si>
  <si>
    <t>75,79</t>
  </si>
  <si>
    <t>66,39</t>
  </si>
  <si>
    <t>142,36</t>
  </si>
  <si>
    <t>173,56</t>
  </si>
  <si>
    <t>204,27</t>
  </si>
  <si>
    <t>133,30</t>
  </si>
  <si>
    <t>166,80</t>
  </si>
  <si>
    <t>195,62</t>
  </si>
  <si>
    <t>80,40</t>
  </si>
  <si>
    <t>101767</t>
  </si>
  <si>
    <t>EXECUÇÃO E COMPACTAÇÃO DE BASE E OU SUB BASE PARA PAVIMENTAÇÃO DE SOLOS ESTABILIZADOS GRANULOMETRICAMENTE COM MISTURA DE SOLOS EM PISTA - EXCLUSIVE SOLO, ESCAVAÇÃO, CARGA E TRANSPORTE. AF_11/2019</t>
  </si>
  <si>
    <t>23,75</t>
  </si>
  <si>
    <t>101768</t>
  </si>
  <si>
    <t>EXECUÇÃO E COMPACTAÇÃO DE BASE E OU SUB BASE PARA PAVIMENTAÇÃO DE SOLO ESTABILIZADO GRANULOMETRICAMENTE SEM MISTURA DE SOLOS - EXCLUSIVE SOLO, ESCAVAÇÃO, CARGA E TRANSPORTE. AF_11/2019</t>
  </si>
  <si>
    <t>109,43</t>
  </si>
  <si>
    <t>52,30</t>
  </si>
  <si>
    <t>67,14</t>
  </si>
  <si>
    <t>53,89</t>
  </si>
  <si>
    <t>68,58</t>
  </si>
  <si>
    <t>70,37</t>
  </si>
  <si>
    <t>73,83</t>
  </si>
  <si>
    <t>97104</t>
  </si>
  <si>
    <t>EXECUÇÃO DE PAVIMENTO DE CONCRETO SIMPLES (PCS), FCK = 40 MPA, CAMADA COM ESPESSURA DE 15,0 CM. AF_11/2017</t>
  </si>
  <si>
    <t>109,60</t>
  </si>
  <si>
    <t>97105</t>
  </si>
  <si>
    <t>EXECUÇÃO DE PAVIMENTO DE CONCRETO SIMPLES (PCS), FCK = 40 MPA, CAMADA COM ESPESSURA DE 17,5 CM. AF_11/2017</t>
  </si>
  <si>
    <t>129,51</t>
  </si>
  <si>
    <t>97106</t>
  </si>
  <si>
    <t>EXECUÇÃO DE PAVIMENTO DE CONCRETO SIMPLES (PCS), FCK = 40 MPA, CAMADA COM ESPESSURA DE 20,0 CM. AF_11/2017</t>
  </si>
  <si>
    <t>141,71</t>
  </si>
  <si>
    <t>97107</t>
  </si>
  <si>
    <t>EXECUÇÃO DE PAVIMENTO DE CONCRETO SIMPLES (PCS), FCK = 40 MPA, CAMADA COM ESPESSURA DE 22,5 CM. AF_11/2017</t>
  </si>
  <si>
    <t>153,87</t>
  </si>
  <si>
    <t>97108</t>
  </si>
  <si>
    <t>EXECUÇÃO DE PAVIMENTO DE CONCRETO SIMPLES (PCS), FCK = 40 MPA, CAMADA COM ESPESSURA DE 25,0 CM. AF_11/2017</t>
  </si>
  <si>
    <t>181,44</t>
  </si>
  <si>
    <t>97109</t>
  </si>
  <si>
    <t>EXECUÇÃO DE PAVIMENTO DE CONCRETO SIMPLES (PCS), FCK = 40 MPA, CAMADA COM ESPESSURA DE 27,5 CM. AF_11/2017</t>
  </si>
  <si>
    <t>193,56</t>
  </si>
  <si>
    <t>97110</t>
  </si>
  <si>
    <t>EXECUÇÃO DE PAVIMENTO DE CONCRETO ARMADO (PCA), FCK = 40 MPA, CAMADA COM ESPESSURA DE 12,5 CM. AF_11/2017</t>
  </si>
  <si>
    <t>97111</t>
  </si>
  <si>
    <t>EXECUÇÃO DE PAVIMENTO DE CONCRETO ARMADO (PCA), FCK = 40 MPA, CAMADA COM ESPESSURA DE 15,0 CM. AF_11/2017</t>
  </si>
  <si>
    <t>204,72</t>
  </si>
  <si>
    <t>97112</t>
  </si>
  <si>
    <t>EXECUÇÃO DE PAVIMENTO DE CONCRETO ARMADO (PCA), FCK = 40 MPA, CAMADA COM ESPESSURA DE 17,5 CM. AF_11/2017</t>
  </si>
  <si>
    <t>220,44</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</si>
  <si>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</si>
  <si>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</si>
  <si>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</si>
  <si>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</si>
  <si>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</si>
  <si>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</si>
  <si>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</si>
  <si>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</si>
  <si>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</si>
  <si>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</si>
  <si>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18,20</t>
  </si>
  <si>
    <t>24,96</t>
  </si>
  <si>
    <t>101167</t>
  </si>
  <si>
    <t>EXECUÇÃO DE PAVIMENTO EM PARALELEPÍPEDOS, REJUNTAMENTO COM PÓ DE PEDRA. AF_05/2020</t>
  </si>
  <si>
    <t>101168</t>
  </si>
  <si>
    <t>EXECUÇÃO DE PAVIMENTO EM PARALELEPÍPEDOS, REJUNTAMENTO COM PEDRISCO E EMULSÃO ASFÁLTICA. AF_05/2020_P</t>
  </si>
  <si>
    <t>187,98</t>
  </si>
  <si>
    <t>101169</t>
  </si>
  <si>
    <t>EXECUÇÃO DE PAVIMENTO EM PARALELEPÍPEDOS, REJUNTAMENTO COM ARGAMASSA TRAÇO 1:3 (CIMENTO E AREIA). AF_05/2020</t>
  </si>
  <si>
    <t>150,85</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</si>
  <si>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</si>
  <si>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</si>
  <si>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</si>
  <si>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</si>
  <si>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</si>
  <si>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</si>
  <si>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1.334,33</t>
  </si>
  <si>
    <t>1.153,16</t>
  </si>
  <si>
    <t>USINAGEM DE BRITA GRADUADA SIMPLES. AF_03/2020</t>
  </si>
  <si>
    <t>USINAGEM DE BRITA GRADUADA TRATADA COM CIMENTO. AF_03/2020</t>
  </si>
  <si>
    <t>172,88</t>
  </si>
  <si>
    <t>USINAGEM DE CONCRETO PARA COMPACTAÇÃO COM ROLO. AF_03/2020</t>
  </si>
  <si>
    <t>258,31</t>
  </si>
  <si>
    <t>100624</t>
  </si>
  <si>
    <t>EXECUÇÃO DE PAVIMENTO COM APLICAÇÃO DE PRÉ-MISTURADO A FRIO, CAMADA DE ROLAMENTO - EXCLUSIVE CARGA E TRANSPORTE. AF_11/2019</t>
  </si>
  <si>
    <t>984,43</t>
  </si>
  <si>
    <t>100625</t>
  </si>
  <si>
    <t>EXECUÇÃO DE PAVIMENTO COM APLICAÇÃO DE PRÉ-MISTURADO A FRIO, CAMADA DE BINDER - EXCLUSIVE CARGA E TRANSPORTE. AF_11/2019</t>
  </si>
  <si>
    <t>938,13</t>
  </si>
  <si>
    <t>101020</t>
  </si>
  <si>
    <t>USINAGEM DE CONCRETO ASFÁLTICO COM CAP 50/70, PARA CAMADA DE BINDER, PADRÃO DNIT FAIXA B, EM USINA DE ASFALTO CONTÍNUA DE 80 TON/H. AF_03/2020</t>
  </si>
  <si>
    <t>460,59</t>
  </si>
  <si>
    <t>101021</t>
  </si>
  <si>
    <t>USINAGEM DE CONCRETO ASFÁLTICO COM CAP 50/70, PARA CAMADA DE ROLAMENTO, PADRÃO DNIT FAIXA C, EM USINA DE ASFALTO CONTÍNUA DE 80 TON/H. AF_03/2020</t>
  </si>
  <si>
    <t>499,10</t>
  </si>
  <si>
    <t>101022</t>
  </si>
  <si>
    <t>USINAGEM DE CONCRETO ASFÁLTICO COM CAP 50/70, PARA CAMADA DE BINDER, PADRÃO DNIT FAIXA B, EM USINA DE ASFALTO CONTÍNUA DE 140 TON/H. AF_03/2020_P</t>
  </si>
  <si>
    <t>405,73</t>
  </si>
  <si>
    <t>101023</t>
  </si>
  <si>
    <t>USINAGEM DE CONCRETO ASFÁLTICO COM CAP 50/70, PARA CAMADA DE ROLAMENTO, PADRÃO DNIT FAIXA C, EM USINA DE ASFALTO CONTÍNUA DE 140 TON/H. AF_03/2020_P</t>
  </si>
  <si>
    <t>444,24</t>
  </si>
  <si>
    <t>101024</t>
  </si>
  <si>
    <t>USINAGEM DE CONCRETO ASFÁLTICO COM CAP 50/70, PARA CAMADA DE BINDER, PADRÃO DNIT FAIXA B, EM USINA DE ASFALTO GRAVIMÉTRICA DE 150 TON/H. AF_03/2020_P</t>
  </si>
  <si>
    <t>411,93</t>
  </si>
  <si>
    <t>101025</t>
  </si>
  <si>
    <t>USINAGEM DE CONCRETO ASFÁLTICO COM CAP 50/70 PARA CAMADA DE ROLAMENTO, PADRÃO DNIT FAIXA C, EM USINA DE ASFALTO GRAVIMÉTRICA DE 150 TON/H. AF_03/2020_P</t>
  </si>
  <si>
    <t>450,44</t>
  </si>
  <si>
    <t>101026</t>
  </si>
  <si>
    <t>USINAGEM DE PRÉ MISTURADO A FRIO, PARA CAMADA DE BINDER, PADRÃO DNIT FAIXA B. AF_03/2020_P</t>
  </si>
  <si>
    <t>363,62</t>
  </si>
  <si>
    <t>101027</t>
  </si>
  <si>
    <t>USINAGEM DE PRÉ MISTURADO A FRIO, PARA CAMADA DE ROLAMENTO, PADRÃO DNIT FAIXA C. AF_03/2020_P</t>
  </si>
  <si>
    <t>375,05</t>
  </si>
  <si>
    <t>14,12</t>
  </si>
  <si>
    <t>19,40</t>
  </si>
  <si>
    <t>25,97</t>
  </si>
  <si>
    <t>13,54</t>
  </si>
  <si>
    <t>17,81</t>
  </si>
  <si>
    <t>18,25</t>
  </si>
  <si>
    <t>25,50</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</si>
  <si>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</si>
  <si>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</si>
  <si>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</si>
  <si>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</si>
  <si>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</si>
  <si>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</si>
  <si>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</si>
  <si>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</si>
  <si>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</si>
  <si>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</si>
  <si>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</si>
  <si>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</si>
  <si>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</si>
  <si>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</si>
  <si>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</si>
  <si>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</si>
  <si>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</si>
  <si>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</si>
  <si>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</si>
  <si>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</si>
  <si>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</si>
  <si>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</si>
  <si>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</si>
  <si>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</si>
  <si>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</si>
  <si>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</si>
  <si>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</si>
  <si>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</si>
  <si>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</si>
  <si>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</si>
  <si>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</si>
  <si>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</si>
  <si>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</si>
  <si>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</si>
  <si>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</si>
  <si>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</si>
  <si>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</si>
  <si>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</si>
  <si>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</si>
  <si>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</si>
  <si>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</si>
  <si>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</si>
  <si>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</si>
  <si>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</si>
  <si>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</si>
  <si>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</si>
  <si>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</si>
  <si>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</si>
  <si>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</si>
  <si>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</si>
  <si>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</si>
  <si>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</si>
  <si>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</si>
  <si>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</si>
  <si>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18,58</t>
  </si>
  <si>
    <t>102233</t>
  </si>
  <si>
    <t>PINTURA IMUNIZANTE PARA MADEIRA, 1 DEMÃO. AF_01/2021</t>
  </si>
  <si>
    <t>102234</t>
  </si>
  <si>
    <t>PINTURA IMUNIZANTE PARA MADEIRA, 2 DEMÃOS. AF_01/2021</t>
  </si>
  <si>
    <t>1,05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</si>
  <si>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</si>
  <si>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</si>
  <si>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</si>
  <si>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</si>
  <si>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</si>
  <si>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</si>
  <si>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17,14</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</si>
  <si>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</si>
  <si>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</si>
  <si>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</si>
  <si>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</si>
  <si>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</si>
  <si>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</si>
  <si>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</si>
  <si>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</si>
  <si>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</si>
  <si>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</si>
  <si>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</si>
  <si>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38,28</t>
  </si>
  <si>
    <t>PINTURA COM TINTA ALQUÍDICA DE ACABAMENTO (ESMALTE SINTÉTICO BRILHANTE) PULVERIZADA SOBRE SUPERFÍCIES METÁLICAS (EXCETO PERFIL) EXECUTADO EM OBRA (02 DEMÃOS). AF_01/2020_P</t>
  </si>
  <si>
    <t>37,82</t>
  </si>
  <si>
    <t>37,43</t>
  </si>
  <si>
    <t>PINTURA COM TINTA ALQUÍDICA DE ACABAMENTO (ESMALTE SINTÉTICO FOSCO) PULVERIZADA SOBRE SUPERFÍCIES METÁLICAS (EXCETO PERFIL) EXECUTADO EM OBRA (02 DEMÃOS). AF_01/2020_P</t>
  </si>
  <si>
    <t>38,01</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</si>
  <si>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</si>
  <si>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</si>
  <si>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</si>
  <si>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</si>
  <si>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</si>
  <si>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</si>
  <si>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</si>
  <si>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</si>
  <si>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</si>
  <si>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</si>
  <si>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</si>
  <si>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</si>
  <si>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</si>
  <si>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</si>
  <si>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</si>
  <si>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</si>
  <si>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</si>
  <si>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</si>
  <si>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</si>
  <si>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</si>
  <si>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</si>
  <si>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</si>
  <si>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</si>
  <si>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</si>
  <si>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</si>
  <si>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</si>
  <si>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</si>
  <si>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</si>
  <si>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</si>
  <si>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</si>
  <si>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</si>
  <si>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</si>
  <si>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</si>
  <si>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</si>
  <si>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</si>
  <si>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</si>
  <si>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</si>
  <si>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</si>
  <si>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35,29</t>
  </si>
  <si>
    <t>102520</t>
  </si>
  <si>
    <t>PINTURA DE SINALIZAÇÃO VERTICAL DE SEGURANÇA, FAIXAS AMARELA E PRETA, APLICAÇÃO MANUAL, 2 DEMÃOS. AF_05/2021</t>
  </si>
  <si>
    <t>60,71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</si>
  <si>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</si>
  <si>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</si>
  <si>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</si>
  <si>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</si>
  <si>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43,55</t>
  </si>
  <si>
    <t>101729</t>
  </si>
  <si>
    <t>PISO EM TACO DE MADEIRA 7X42CM, FIXADO COM COLA BASE DE PVA. AF_09/2020</t>
  </si>
  <si>
    <t>154,40</t>
  </si>
  <si>
    <t>101746</t>
  </si>
  <si>
    <t>ASSOALHO DE MADEIRA. AF_09/2020</t>
  </si>
  <si>
    <t>235,42</t>
  </si>
  <si>
    <t>101751</t>
  </si>
  <si>
    <t>PISO EM TACO DE MADEIRA 7X21CM, FIXADO COM COLA BASE DE PVA. AF_09/2020</t>
  </si>
  <si>
    <t>159,71</t>
  </si>
  <si>
    <t>48,50</t>
  </si>
  <si>
    <t>43,90</t>
  </si>
  <si>
    <t>100,02</t>
  </si>
  <si>
    <t>88,78</t>
  </si>
  <si>
    <t>135,53</t>
  </si>
  <si>
    <t>124,85</t>
  </si>
  <si>
    <t>118,67</t>
  </si>
  <si>
    <t>156,05</t>
  </si>
  <si>
    <t>143,39</t>
  </si>
  <si>
    <t>136,12</t>
  </si>
  <si>
    <t>(COMPOSIÇÃO REPRESENTATIVA) DO SERVIÇO DE REVESTIMENTO CERÂMICO PARA PISO COM PLACAS TIPO ESMALTADA EXTRA DE DIMENSÕES 35X35 CM, PARA EDIFICAÇÃO HABITACIONAL MULTIFAMILIAR (PRÉDIO). AF_11/2014</t>
  </si>
  <si>
    <t>48,27</t>
  </si>
  <si>
    <t>(COMPOSIÇÃO REPRESENTATIVA) DO SERVIÇO DE REVESTIMENTO CERÂMICO PARA PISO COM PLACAS TIPO ESMALTADA EXTRA DE DIMENSÕES 35X35 CM, PARA EDIFICAÇÃO HABITACIONAL UNIFAMILIAR (CASA) E EDIFICAÇÃO PÚBLICA PADRÃO. AF_11/2014</t>
  </si>
  <si>
    <t>46,01</t>
  </si>
  <si>
    <t>PISO EM GRANITO APLICADO EM AMBIENTES INTERNOS. AF_09/2020</t>
  </si>
  <si>
    <t>447,66</t>
  </si>
  <si>
    <t>PISO EM MÁRMORE APLICADO EM AMBIENTES INTERNOS. AF_09/2020</t>
  </si>
  <si>
    <t>575,71</t>
  </si>
  <si>
    <t>98678</t>
  </si>
  <si>
    <t>PISO ELEVADO COM ESTRUTURA EM AÇO, COMPOSTO POR PEDESTAIS E LONGARINAS. AF_09/2020</t>
  </si>
  <si>
    <t>549,42</t>
  </si>
  <si>
    <t>PISO CIMENTADO, TRAÇO 1:3 (CIMENTO E AREIA), ACABAMENTO LISO, ESPESSURA 2,0 CM, PREPARO MECÂNICO DA ARGAMASSA. AF_09/2020</t>
  </si>
  <si>
    <t>PISO CIMENTADO, TRAÇO 1:3 (CIMENTO E AREIA), ACABAMENTO LISO, ESPESSURA 3,0 CM, PREPARO MECÂNICO DA ARGAMASSA. AF_09/2020</t>
  </si>
  <si>
    <t>38,78</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</si>
  <si>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</si>
  <si>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</si>
  <si>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</si>
  <si>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</si>
  <si>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</si>
  <si>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</si>
  <si>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113,07</t>
  </si>
  <si>
    <t>101090</t>
  </si>
  <si>
    <t>PISO EM PEDRA PORTUGUESA ASSENTADO SOBRE ARGAMASSA SECA DE CIMENTO E AREIA, TRAÇO 1:3, REJUNTADO COM CIMENTO COMUM. AF_05/2020</t>
  </si>
  <si>
    <t>185,53</t>
  </si>
  <si>
    <t>101091</t>
  </si>
  <si>
    <t>PISO EM LADRILHO HIDRÁULICO APLICADO EM AMBIENTES EXTERNOS. AF_05/2020</t>
  </si>
  <si>
    <t>120,02</t>
  </si>
  <si>
    <t>101725</t>
  </si>
  <si>
    <t>PISO EM LADRILHO HIDRÁULICO APLICADO EM AMBIENTES INTERNOS DE ÁREA MENOR QUE 5 M², INCLUSO APLICAÇÃO DE RESINA. AF_09/2020</t>
  </si>
  <si>
    <t>217,97</t>
  </si>
  <si>
    <t>101726</t>
  </si>
  <si>
    <t>PISO EM LADRILHO HIDRÁULICO APLICADO EM AMBIENTES INTERNOS DE ÁREA ENTRE 5 E 15 M², INCLUSO APLICAÇÃO DE RESINA. AF_09/2020</t>
  </si>
  <si>
    <t>101731</t>
  </si>
  <si>
    <t>PISO EM PEDRA  ASSENTADO SOBRE ARGAMASSA 1:3 (CIMENTO E AREIA). AF_09/2020</t>
  </si>
  <si>
    <t>272,69</t>
  </si>
  <si>
    <t>101732</t>
  </si>
  <si>
    <t>PISO EM PEDRA ARDÓSIA ASSENTADO SOBRE ARGAMASSA 1:3 (CIMENTO E AREIA). AF_09/2020</t>
  </si>
  <si>
    <t>101094</t>
  </si>
  <si>
    <t>PISO PODOTÁTIL, DIRECIONAL OU ALERTA, ASSENTADO SOBRE ARGAMASSA. AF_05/2020</t>
  </si>
  <si>
    <t>181,38</t>
  </si>
  <si>
    <t>101727</t>
  </si>
  <si>
    <t>PISO VINÍLICO SEMI-FLEXÍVEL EM PLACAS, PADRÃO LISO, ESPESSURA 3,2 MM, FIXADO COM COLA. AF_09/2020</t>
  </si>
  <si>
    <t>217,70</t>
  </si>
  <si>
    <t>101733</t>
  </si>
  <si>
    <t>PISO DE BORRACHA PASTILHADO/FRISADO, ESPESSURA 7MM, ASSENTADO COM ARGAMASSA. AF_09/2020</t>
  </si>
  <si>
    <t>289,16</t>
  </si>
  <si>
    <t>101734</t>
  </si>
  <si>
    <t>PISO DE BORRACHA PASTILHADO, ESPESSURA 15MM, ASSENTADO COM ARGAMASSA. AF_09/2020</t>
  </si>
  <si>
    <t>445,18</t>
  </si>
  <si>
    <t>101735</t>
  </si>
  <si>
    <t>PISO DE BORRACHA ESPORTIVO, ESPESSURA 15MM, ASSENTADO COM ARGAMASSA. AF_09/2020</t>
  </si>
  <si>
    <t>456,50</t>
  </si>
  <si>
    <t>101736</t>
  </si>
  <si>
    <t>PISO DE BORRACHA PASTILHADO, ESPESSURA 3,5MM, FIXADO COM ADESIVO ACRÍLICO. AF_09/2020</t>
  </si>
  <si>
    <t>104,33</t>
  </si>
  <si>
    <t>101737</t>
  </si>
  <si>
    <t>PISO DE BORRACHA CANELADO, ESPESSURA 3,5MM, FIXADO COM ADESIVO ACRÍLICO. AF_09/2020</t>
  </si>
  <si>
    <t>126,73</t>
  </si>
  <si>
    <t>101748</t>
  </si>
  <si>
    <t>PREPARO DE CONTRAPISO COM POLITRIZ. AF_09/2020</t>
  </si>
  <si>
    <t>101092</t>
  </si>
  <si>
    <t>PISO EM GRANITO APLICADO EM CALÇADAS OU PISOS EXTERNOS. AF_05/2020</t>
  </si>
  <si>
    <t>455,70</t>
  </si>
  <si>
    <t>101093</t>
  </si>
  <si>
    <t>PISO EM MÁRMORE APLICADO EM CALÇADAS OU PISOS EXTERNOS. AF_05/2020</t>
  </si>
  <si>
    <t>583,75</t>
  </si>
  <si>
    <t>SOLEIRA EM MÁRMORE, LARGURA 15 CM, ESPESSURA 2,0 CM. AF_09/2020</t>
  </si>
  <si>
    <t>RODAPÉ EM MÁRMORE, ALTURA 7 CM. AF_09/2020</t>
  </si>
  <si>
    <t>101738</t>
  </si>
  <si>
    <t>RODAPÉ EM MADEIRA, ALTURA 7CM, FIXADO COM COLA. AF_09/2020</t>
  </si>
  <si>
    <t>23,74</t>
  </si>
  <si>
    <t>101739</t>
  </si>
  <si>
    <t>RODAPÉ EM MADEIRA, ALTURA 7CM, FIXADO COM COLA E PARAFUSOS. AF_09/2020</t>
  </si>
  <si>
    <t>101740</t>
  </si>
  <si>
    <t>RODAPÉ EM ARDÓSIA ALTURA 10CM. AF_09/2020</t>
  </si>
  <si>
    <t>101741</t>
  </si>
  <si>
    <t>RODAPÉ EM MARMORITE, ALTURA 10CM. AF_09/2020</t>
  </si>
  <si>
    <t>670,75</t>
  </si>
  <si>
    <t>592,10</t>
  </si>
  <si>
    <t>89,09</t>
  </si>
  <si>
    <t>108,84</t>
  </si>
  <si>
    <t>102,55</t>
  </si>
  <si>
    <t>122,26</t>
  </si>
  <si>
    <t>127,26</t>
  </si>
  <si>
    <t>101747</t>
  </si>
  <si>
    <t>PISO EM CONCRETO 20 MPA PREPARO MECÂNICO, ESPESSURA 7CM. AF_09/2020</t>
  </si>
  <si>
    <t>59,55</t>
  </si>
  <si>
    <t>101743</t>
  </si>
  <si>
    <t>PISO TÊXTIL (CARPETE) EM PLACA. AF_09/2020</t>
  </si>
  <si>
    <t>175,63</t>
  </si>
  <si>
    <t>101744</t>
  </si>
  <si>
    <t>PISO TÊXTIL (CARPETE) EM MANTA (ROLO) E = 6 A 7 MM. AF_09/2020</t>
  </si>
  <si>
    <t>140,00</t>
  </si>
  <si>
    <t>101745</t>
  </si>
  <si>
    <t>PISO TÊXTIL (CARPETE) EM MANTA (ROLO) E = 9 A 10 MM. AF_09/2020</t>
  </si>
  <si>
    <t>171,99</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</si>
  <si>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</si>
  <si>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</si>
  <si>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28,26</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</si>
  <si>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</si>
  <si>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</si>
  <si>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32,96</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</si>
  <si>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</si>
  <si>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</si>
  <si>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89,34</t>
  </si>
  <si>
    <t>CONTRAPISO EM ARGAMASSA PRONTA, PREPARO MANUAL, APLICADO EM ÁREAS SECAS SOBRE LAJE, ADERIDO, ACABAMENTO NÃO REFORÇADO, ESPESSURA 3CM. AF_07/2021</t>
  </si>
  <si>
    <t>96,46</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</si>
  <si>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</si>
  <si>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</si>
  <si>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43,24</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</si>
  <si>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</si>
  <si>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</si>
  <si>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116,98</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</si>
  <si>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</si>
  <si>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</si>
  <si>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39,17</t>
  </si>
  <si>
    <t>CONTRAPISO EM ARGAMASSA PRONTA, PREPARO MECÂNICO COM MISTURADOR 300 KG, APLICADO EM ÁREAS SECAS SOBRE LAJE, NÃO ADERIDO, ACABAMENTO NÃO REFORÇADO, ESPESSURA 4CM. AF_07/2021</t>
  </si>
  <si>
    <t>104,15</t>
  </si>
  <si>
    <t>CONTRAPISO EM ARGAMASSA PRONTA, PREPARO MANUAL, APLICADO EM ÁREAS SECAS SOBRE LAJE, NÃO ADERIDO, ACABAMENTO NÃO REFORÇADO, ESPESSURA 4CM. AF_07/2021</t>
  </si>
  <si>
    <t>112,91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</si>
  <si>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</si>
  <si>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</si>
  <si>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</si>
  <si>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</si>
  <si>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129,34</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</si>
  <si>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</si>
  <si>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</si>
  <si>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</si>
  <si>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129,60</t>
  </si>
  <si>
    <t>CONTRAPISO EM ARGAMASSA PRONTA, PREPARO MANUAL, APLICADO EM ÁREAS SECAS SOBRE LAJE, NÃO ADERIDO, ACABAMENTO NÃO REFORÇADO, ESPESSURA 6CM. AF_07/2021</t>
  </si>
  <si>
    <t>140,52</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</si>
  <si>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</si>
  <si>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</si>
  <si>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</si>
  <si>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</si>
  <si>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</si>
  <si>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41,82</t>
  </si>
  <si>
    <t>CONTRAPISO EM ARGAMASSA TRAÇO 1:4 (CIMENTO E AREIA), PREPARO MANUAL, APLICADO EM ÁREAS MOLHADAS SOBRE LAJE, ADERIDO, ACABAMENTO NÃO REFORÇADO, ESPESSURA 3CM. AF_07/2021</t>
  </si>
  <si>
    <t>45,35</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</si>
  <si>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</si>
  <si>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</si>
  <si>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105,32</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</si>
  <si>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</si>
  <si>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</si>
  <si>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43,09</t>
  </si>
  <si>
    <t>CONTRAPISO EM ARGAMASSA PRONTA, PREPARO MECÂNICO COM MISTURADOR 300 KG, APLICADO EM ÁREAS MOLHADAS SOBRE IMPERMEABILIZAÇÃO, ACABAMENTO NÃO REFORÇADO, ESPESSURA 3CM. AF_07/2021</t>
  </si>
  <si>
    <t>95,94</t>
  </si>
  <si>
    <t>CONTRAPISO EM ARGAMASSA PRONTA, PREPARO MANUAL, APLICADO EM ÁREAS MOLHADAS SOBRE IMPERMEABILIZAÇÃO, ACABAMENTO NÃO REFORÇADO, ESPESSURA 3CM. AF_07/2021</t>
  </si>
  <si>
    <t>103,06</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</si>
  <si>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</si>
  <si>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</si>
  <si>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49,88</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</si>
  <si>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</si>
  <si>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</si>
  <si>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123,62</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</si>
  <si>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</si>
  <si>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</si>
  <si>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</si>
  <si>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</si>
  <si>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17,71</t>
  </si>
  <si>
    <t>CONTRAPISO COM ARGAMASSA AUTONIVELANTE, APLICADO SOBRE LAJE, ADERIDO, ESPESSURA 3CM. AF_07/2021</t>
  </si>
  <si>
    <t>24,14</t>
  </si>
  <si>
    <t>CONTRAPISO COM ARGAMASSA AUTONIVELANTE, APLICADO SOBRE LAJE, ADERIDO, ESPESSURA 4CM. AF_07/2021</t>
  </si>
  <si>
    <t>29,47</t>
  </si>
  <si>
    <t>CONTRAPISO ACÚSTICO EM ARGAMASSA TRAÇO 1:4 (CIMENTO E AREIA), PREPARO MECÂNICO COM BETONEIRA 400L, APLICADO EM ÁREAS SECAS, ACABAMENTO NÃO REFORÇADO, ESPESSURA 5CM. AF_07/2021</t>
  </si>
  <si>
    <t>75,73</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</si>
  <si>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</si>
  <si>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</si>
  <si>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155,14</t>
  </si>
  <si>
    <t>CONTRAPISO ACÚSTICO EM ARGAMASSA PRONTA, PREPARO MANUAL, APLICADO EM ÁREAS SECAS, ACABAMENTO NÃO REFORÇADO, ESPESSURA 5CM. AF_07/2021</t>
  </si>
  <si>
    <t>165,17</t>
  </si>
  <si>
    <t>CONTRAPISO ACÚSTICO EM ARGAMASSA TRAÇO 1:4 (CIMENTO E AREIA), PREPARO MECÂNICO COM BETONEIRA 400L, APLICADO EM ÁREAS SECAS, ACABAMENTO NÃO REFORÇADO, ESPESSURA 6CM. AF_07/2021</t>
  </si>
  <si>
    <t>79,91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</si>
  <si>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</si>
  <si>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</si>
  <si>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166,38</t>
  </si>
  <si>
    <t>CONTRAPISO ACÚSTICO EM ARGAMASSA PRONTA, PREPARO MANUAL, APLICADO EM ÁREAS SECA, ACABAMENTO NÃO REFORÇADO, ESPESSURA 6CM. AF_07/2021</t>
  </si>
  <si>
    <t>177,30</t>
  </si>
  <si>
    <t>CONTRAPISO ACÚSTICO EM ARGAMASSA TRAÇO 1:4 (CIMENTO E AREIA), PREPARO MECÂNICO COM BETONEIRA 400L, APLICADO EM ÁREAS SECAS, ACABAMENTO NÃO REFORÇADO, ESPESSURA 7CM. AF_07/2021</t>
  </si>
  <si>
    <t>87,56</t>
  </si>
  <si>
    <t>CONTRAPISO ACÚSTICO EM ARGAMASSA TRAÇO 1:4 (CIMENTO E AREIA), PREPARO MANUAL, APLICADO EM ÁREAS SECAS, ACABAMENTO NÃO REFORÇADO, ESPESSURA 7CM. AF_07/2021</t>
  </si>
  <si>
    <t>93,80</t>
  </si>
  <si>
    <t>CONTRAPISO ACÚSTICO EM ARGAMASSA PRONTA, PREPARO MECÂNICO COM MISTURADOR 300 KG, APLICADO EM ÁREAS SECAS, ACABAMENTO NÃO REFORÇADO, ESPESSURA 7CM. AF_07/2021</t>
  </si>
  <si>
    <t>186,99</t>
  </si>
  <si>
    <t>CONTRAPISO ACÚSTICO EM ARGAMASSA PRONTA, PREPARO MANUAL, APLICADO EM ÁREAS SECAS, ACABAMENTO NÃO REFORÇADO, ESPESSURA 7CM. AF_07/2021</t>
  </si>
  <si>
    <t>199,55</t>
  </si>
  <si>
    <t>35,79</t>
  </si>
  <si>
    <t>(COMPOSIÇÃO REPRESENTATIVA) DO SERVIÇO DE CONTRAPISO EM ARGAMASSA TRAÇO 1:4 (CIM E AREIA), BETONEIRA 400 L, E = 4 CM ÁREAS SECAS E  MOLHADAS SOBRE LAJE , E = 3 CM ÁREAS MOLHADAS SOBRE IMPERMEABILIZAÇÃO, CASA E EDIFICAÇÃO PÚBLICA PADRÃO. AF_11/2014</t>
  </si>
  <si>
    <t>40,53</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</si>
  <si>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</si>
  <si>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</si>
  <si>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</si>
  <si>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101742</t>
  </si>
  <si>
    <t>RODAPÉ BORRACHA LISO, ALTURA = 7CM, ESPESSURA = 2 MM, PARA ARGAMASSA. AF_09/2020</t>
  </si>
  <si>
    <t>56,96</t>
  </si>
  <si>
    <t>15,69</t>
  </si>
  <si>
    <t>23,92</t>
  </si>
  <si>
    <t>24,36</t>
  </si>
  <si>
    <t>36,70</t>
  </si>
  <si>
    <t>37,34</t>
  </si>
  <si>
    <t>38,38</t>
  </si>
  <si>
    <t>30,15</t>
  </si>
  <si>
    <t>70,02</t>
  </si>
  <si>
    <t>69,15</t>
  </si>
  <si>
    <t>17,25</t>
  </si>
  <si>
    <t>43,53</t>
  </si>
  <si>
    <t>40,47</t>
  </si>
  <si>
    <t>47,20</t>
  </si>
  <si>
    <t>49,97</t>
  </si>
  <si>
    <t>58,92</t>
  </si>
  <si>
    <t>98,19</t>
  </si>
  <si>
    <t>63,25</t>
  </si>
  <si>
    <t>67,90</t>
  </si>
  <si>
    <t>118,35</t>
  </si>
  <si>
    <t>79,92</t>
  </si>
  <si>
    <t>137,76</t>
  </si>
  <si>
    <t>32,97</t>
  </si>
  <si>
    <t>35,55</t>
  </si>
  <si>
    <t>80,45</t>
  </si>
  <si>
    <t>99,47</t>
  </si>
  <si>
    <t>55,08</t>
  </si>
  <si>
    <t>59,86</t>
  </si>
  <si>
    <t>72,77</t>
  </si>
  <si>
    <t>98,31</t>
  </si>
  <si>
    <t>77,88</t>
  </si>
  <si>
    <t>81,33</t>
  </si>
  <si>
    <t>117,32</t>
  </si>
  <si>
    <t>85,21</t>
  </si>
  <si>
    <t>89,54</t>
  </si>
  <si>
    <t>136,34</t>
  </si>
  <si>
    <t>126,08</t>
  </si>
  <si>
    <t>174,48</t>
  </si>
  <si>
    <t>56,68</t>
  </si>
  <si>
    <t>59,84</t>
  </si>
  <si>
    <t>92,63</t>
  </si>
  <si>
    <t>65,42</t>
  </si>
  <si>
    <t>69,65</t>
  </si>
  <si>
    <t>115,19</t>
  </si>
  <si>
    <t>177,52</t>
  </si>
  <si>
    <t>122,60</t>
  </si>
  <si>
    <t>171,33</t>
  </si>
  <si>
    <t>127,07</t>
  </si>
  <si>
    <t>176,04</t>
  </si>
  <si>
    <t>120,10</t>
  </si>
  <si>
    <t>184,05</t>
  </si>
  <si>
    <t>134,74</t>
  </si>
  <si>
    <t>172,40</t>
  </si>
  <si>
    <t>123,84</t>
  </si>
  <si>
    <t>191,96</t>
  </si>
  <si>
    <t>137,04</t>
  </si>
  <si>
    <t>184,74</t>
  </si>
  <si>
    <t>130,55</t>
  </si>
  <si>
    <t>198,19</t>
  </si>
  <si>
    <t>141,55</t>
  </si>
  <si>
    <t>133,49</t>
  </si>
  <si>
    <t>198,49</t>
  </si>
  <si>
    <t>149,21</t>
  </si>
  <si>
    <t>137,23</t>
  </si>
  <si>
    <t>149,73</t>
  </si>
  <si>
    <t>30,75</t>
  </si>
  <si>
    <t>38,46</t>
  </si>
  <si>
    <t>204,32</t>
  </si>
  <si>
    <t>187,95</t>
  </si>
  <si>
    <t>197,84</t>
  </si>
  <si>
    <t>60,10</t>
  </si>
  <si>
    <t>57,02</t>
  </si>
  <si>
    <t>62,49</t>
  </si>
  <si>
    <t>67,74</t>
  </si>
  <si>
    <t>59,30</t>
  </si>
  <si>
    <t>66,22</t>
  </si>
  <si>
    <t>291,68</t>
  </si>
  <si>
    <t>270,38</t>
  </si>
  <si>
    <t>280,27</t>
  </si>
  <si>
    <t>336,71</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</si>
  <si>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</si>
  <si>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</si>
  <si>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58,34</t>
  </si>
  <si>
    <t>44,69</t>
  </si>
  <si>
    <t>53,21</t>
  </si>
  <si>
    <t>60,74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</si>
  <si>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</si>
  <si>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</si>
  <si>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</si>
  <si>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</si>
  <si>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176,13</t>
  </si>
  <si>
    <t>101979</t>
  </si>
  <si>
    <t>CHAPIM (RUFO CAPA) EM AÇO GALVANIZADO, CORTE 33. AF_11/2020</t>
  </si>
  <si>
    <t>50,67</t>
  </si>
  <si>
    <t>156,31</t>
  </si>
  <si>
    <t>75,02</t>
  </si>
  <si>
    <t>35,23</t>
  </si>
  <si>
    <t>73,93</t>
  </si>
  <si>
    <t>82,30</t>
  </si>
  <si>
    <t>87,50</t>
  </si>
  <si>
    <t>96,71</t>
  </si>
  <si>
    <t>11,33</t>
  </si>
  <si>
    <t>364,07</t>
  </si>
  <si>
    <t>357,40</t>
  </si>
  <si>
    <t>381,35</t>
  </si>
  <si>
    <t>373,54</t>
  </si>
  <si>
    <t>487,37</t>
  </si>
  <si>
    <t>470,91</t>
  </si>
  <si>
    <t>467,04</t>
  </si>
  <si>
    <t>457,91</t>
  </si>
  <si>
    <t>478,97</t>
  </si>
  <si>
    <t>452,57</t>
  </si>
  <si>
    <t>461,66</t>
  </si>
  <si>
    <t>436,70</t>
  </si>
  <si>
    <t>595,59</t>
  </si>
  <si>
    <t>370,01</t>
  </si>
  <si>
    <t>516,46</t>
  </si>
  <si>
    <t>468,14</t>
  </si>
  <si>
    <t>468,70</t>
  </si>
  <si>
    <t>439,60</t>
  </si>
  <si>
    <t>429,98</t>
  </si>
  <si>
    <t>370,26</t>
  </si>
  <si>
    <t>360,53</t>
  </si>
  <si>
    <t>463,87</t>
  </si>
  <si>
    <t>455,91</t>
  </si>
  <si>
    <t>413,43</t>
  </si>
  <si>
    <t>399,52</t>
  </si>
  <si>
    <t>3.066,97</t>
  </si>
  <si>
    <t>3.070,59</t>
  </si>
  <si>
    <t>3.172,37</t>
  </si>
  <si>
    <t>3.170,65</t>
  </si>
  <si>
    <t>3.095,09</t>
  </si>
  <si>
    <t>3.102,21</t>
  </si>
  <si>
    <t>383,99</t>
  </si>
  <si>
    <t>333,24</t>
  </si>
  <si>
    <t>416,42</t>
  </si>
  <si>
    <t>359,02</t>
  </si>
  <si>
    <t>453,37</t>
  </si>
  <si>
    <t>471,09</t>
  </si>
  <si>
    <t>438,52</t>
  </si>
  <si>
    <t>464,90</t>
  </si>
  <si>
    <t>454,36</t>
  </si>
  <si>
    <t>456,13</t>
  </si>
  <si>
    <t>435,54</t>
  </si>
  <si>
    <t>697,27</t>
  </si>
  <si>
    <t>593,11</t>
  </si>
  <si>
    <t>566,13</t>
  </si>
  <si>
    <t>585,30</t>
  </si>
  <si>
    <t>526,39</t>
  </si>
  <si>
    <t>492,95</t>
  </si>
  <si>
    <t>469,84</t>
  </si>
  <si>
    <t>442,80</t>
  </si>
  <si>
    <t>468,50</t>
  </si>
  <si>
    <t>403,80</t>
  </si>
  <si>
    <t>408,90</t>
  </si>
  <si>
    <t>347,31</t>
  </si>
  <si>
    <t>531,79</t>
  </si>
  <si>
    <t>467,39</t>
  </si>
  <si>
    <t>437,72</t>
  </si>
  <si>
    <t>445,52</t>
  </si>
  <si>
    <t>402,07</t>
  </si>
  <si>
    <t>380,18</t>
  </si>
  <si>
    <t>3.032,38</t>
  </si>
  <si>
    <t>3.008,16</t>
  </si>
  <si>
    <t>3.133,93</t>
  </si>
  <si>
    <t>3.097,84</t>
  </si>
  <si>
    <t>3.097,14</t>
  </si>
  <si>
    <t>3.068,62</t>
  </si>
  <si>
    <t>3.045,55</t>
  </si>
  <si>
    <t>445,79</t>
  </si>
  <si>
    <t>474,77</t>
  </si>
  <si>
    <t>568,61</t>
  </si>
  <si>
    <t>551,81</t>
  </si>
  <si>
    <t>566,90</t>
  </si>
  <si>
    <t>542,56</t>
  </si>
  <si>
    <t>529,58</t>
  </si>
  <si>
    <t>691,94</t>
  </si>
  <si>
    <t>607,80</t>
  </si>
  <si>
    <t>558,67</t>
  </si>
  <si>
    <t>526,18</t>
  </si>
  <si>
    <t>459,92</t>
  </si>
  <si>
    <t>557,10</t>
  </si>
  <si>
    <t>495,21</t>
  </si>
  <si>
    <t>3.138,30</t>
  </si>
  <si>
    <t>3.230,25</t>
  </si>
  <si>
    <t>3.171,32</t>
  </si>
  <si>
    <t>1.579,08</t>
  </si>
  <si>
    <t>1.576,12</t>
  </si>
  <si>
    <t>1.568,69</t>
  </si>
  <si>
    <t>1.841,09</t>
  </si>
  <si>
    <t>1.833,96</t>
  </si>
  <si>
    <t>1.828,32</t>
  </si>
  <si>
    <t>4.433,18</t>
  </si>
  <si>
    <t>4.450,58</t>
  </si>
  <si>
    <t>4.472,57</t>
  </si>
  <si>
    <t>4.925,34</t>
  </si>
  <si>
    <t>4.969,42</t>
  </si>
  <si>
    <t>5.011,69</t>
  </si>
  <si>
    <t>3.107,22</t>
  </si>
  <si>
    <t>3.126,88</t>
  </si>
  <si>
    <t>3.145,82</t>
  </si>
  <si>
    <t>1.736,11</t>
  </si>
  <si>
    <t>1.999,23</t>
  </si>
  <si>
    <t>5.164,91</t>
  </si>
  <si>
    <t>3.309,56</t>
  </si>
  <si>
    <t>4.606,66</t>
  </si>
  <si>
    <t>4.618,05</t>
  </si>
  <si>
    <t>1.611,62</t>
  </si>
  <si>
    <t>1.601,15</t>
  </si>
  <si>
    <t>804,54</t>
  </si>
  <si>
    <t>475,73</t>
  </si>
  <si>
    <t>496,28</t>
  </si>
  <si>
    <t>569,84</t>
  </si>
  <si>
    <t>501,57</t>
  </si>
  <si>
    <t>449,11</t>
  </si>
  <si>
    <t>ARGAMASSA TRAÇO 1:1,93 (EM VOLUME DE CIMENTO E AREIA MÉDIA ÚMIDA), FCK 20 MPA, PREPARO MECÂNICO COM MISTURADOR DUPLO HORIZONTAL DE ALTA TURBULÊNCIA. AF_03/2020</t>
  </si>
  <si>
    <t>730,66</t>
  </si>
  <si>
    <t>497,05</t>
  </si>
  <si>
    <t>464,94</t>
  </si>
  <si>
    <t>447,91</t>
  </si>
  <si>
    <t>594,32</t>
  </si>
  <si>
    <t>487,62</t>
  </si>
  <si>
    <t>428,40</t>
  </si>
  <si>
    <t>471,11</t>
  </si>
  <si>
    <t>430,12</t>
  </si>
  <si>
    <t>411,39</t>
  </si>
  <si>
    <t>602,76</t>
  </si>
  <si>
    <t>654,97</t>
  </si>
  <si>
    <t>591,48</t>
  </si>
  <si>
    <t>577,00</t>
  </si>
  <si>
    <t>674,69</t>
  </si>
  <si>
    <t>513,72</t>
  </si>
  <si>
    <t>553,08</t>
  </si>
  <si>
    <t>512,90</t>
  </si>
  <si>
    <t>495,58</t>
  </si>
  <si>
    <t>590,45</t>
  </si>
  <si>
    <t>426,93</t>
  </si>
  <si>
    <t>467,20</t>
  </si>
  <si>
    <t>493,53</t>
  </si>
  <si>
    <t>426,87</t>
  </si>
  <si>
    <t>600,76</t>
  </si>
  <si>
    <t>512,35</t>
  </si>
  <si>
    <t>41,98</t>
  </si>
  <si>
    <t>1,49</t>
  </si>
  <si>
    <t>1.113,39</t>
  </si>
  <si>
    <t>804,79</t>
  </si>
  <si>
    <t>340,26</t>
  </si>
  <si>
    <t>23,98</t>
  </si>
  <si>
    <t>9,08</t>
  </si>
  <si>
    <t>2,43</t>
  </si>
  <si>
    <t>1,64</t>
  </si>
  <si>
    <t>30,37</t>
  </si>
  <si>
    <t>118,93</t>
  </si>
  <si>
    <t>31,95</t>
  </si>
  <si>
    <t>99804</t>
  </si>
  <si>
    <t>LIMPEZA DE PISO CERÂMICO OU PORCELANATO UTILIZANDO DETERGENTE NEUTRO E ESCOVAÇÃO MANUAL. AF_04/2019</t>
  </si>
  <si>
    <t>0,65</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</si>
  <si>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</si>
  <si>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</si>
  <si>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</si>
  <si>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</si>
  <si>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</si>
  <si>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</si>
  <si>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</si>
  <si>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</si>
  <si>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</si>
  <si>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</si>
  <si>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</si>
  <si>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</si>
  <si>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</si>
  <si>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</si>
  <si>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</si>
  <si>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</si>
  <si>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</si>
  <si>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</si>
  <si>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</si>
  <si>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</si>
  <si>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2,25</t>
  </si>
  <si>
    <t>99823</t>
  </si>
  <si>
    <t>LIMPEZA DE PORTA INTEIRAMENTE DE VIDRO. AF_04/2019</t>
  </si>
  <si>
    <t>99824</t>
  </si>
  <si>
    <t>LIMPEZA DE PORTA EM AÇO/ALUMÍNIO. AF_04/2019</t>
  </si>
  <si>
    <t>1,89</t>
  </si>
  <si>
    <t>99825</t>
  </si>
  <si>
    <t>LIMPEZA DE PORTA DE VIDRO COM CAIXILHO EM AÇO/ ALUMÍNIO/ PVC. AF_04/2019</t>
  </si>
  <si>
    <t>61,51</t>
  </si>
  <si>
    <t>56,28</t>
  </si>
  <si>
    <t>55,65</t>
  </si>
  <si>
    <t>33,64</t>
  </si>
  <si>
    <t>87,51</t>
  </si>
  <si>
    <t>52,34</t>
  </si>
  <si>
    <t>94,54</t>
  </si>
  <si>
    <t>54,77</t>
  </si>
  <si>
    <t>251,66</t>
  </si>
  <si>
    <t>97054</t>
  </si>
  <si>
    <t>INSTALAÇÃO DE SINALIZADOR NOTURNO LED. AF_11/2017</t>
  </si>
  <si>
    <t>635,24</t>
  </si>
  <si>
    <t>86,94</t>
  </si>
  <si>
    <t>129,81</t>
  </si>
  <si>
    <t>79,67</t>
  </si>
  <si>
    <t>459,38</t>
  </si>
  <si>
    <t>250,54</t>
  </si>
  <si>
    <t>209,41</t>
  </si>
  <si>
    <t>109,32</t>
  </si>
  <si>
    <t>16,79</t>
  </si>
  <si>
    <t>62,22</t>
  </si>
  <si>
    <t>141,06</t>
  </si>
  <si>
    <t>105,82</t>
  </si>
  <si>
    <t>127,40</t>
  </si>
  <si>
    <t>166,09</t>
  </si>
  <si>
    <t>329,23</t>
  </si>
  <si>
    <t>146,16</t>
  </si>
  <si>
    <t>192,70</t>
  </si>
  <si>
    <t>LOCAÇÃO COM CAVALETE COM ALTURA DE 1,00 M - 2 UTILIZAÇÕES. AF_10/2018</t>
  </si>
  <si>
    <t>129,57</t>
  </si>
  <si>
    <t>LOCAÇÃO COM CAVALETE COM ALTURA DE 0,50 M - 2 UTILIZAÇÕES. AF_10/2018</t>
  </si>
  <si>
    <t>85,23</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</si>
  <si>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</si>
  <si>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</si>
  <si>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</si>
  <si>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</si>
  <si>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</si>
  <si>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</si>
  <si>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</si>
  <si>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</si>
  <si>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</si>
  <si>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</si>
  <si>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</si>
  <si>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</si>
  <si>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</si>
  <si>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</si>
  <si>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</si>
  <si>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</si>
  <si>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</si>
  <si>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</si>
  <si>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</si>
  <si>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</si>
  <si>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</si>
  <si>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</si>
  <si>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</si>
  <si>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</si>
  <si>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</si>
  <si>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</si>
  <si>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</si>
  <si>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</si>
  <si>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</si>
  <si>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</si>
  <si>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</si>
  <si>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</si>
  <si>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</si>
  <si>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</si>
  <si>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</si>
  <si>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</si>
  <si>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</si>
  <si>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</si>
  <si>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</si>
  <si>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</si>
  <si>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</si>
  <si>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</si>
  <si>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</si>
  <si>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</si>
  <si>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</si>
  <si>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</si>
  <si>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</si>
  <si>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</si>
  <si>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</si>
  <si>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</si>
  <si>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</si>
  <si>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</si>
  <si>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</si>
  <si>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</si>
  <si>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</si>
  <si>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</si>
  <si>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</si>
  <si>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</si>
  <si>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</si>
  <si>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</si>
  <si>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</si>
  <si>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</si>
  <si>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0,88</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</si>
  <si>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</si>
  <si>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</si>
  <si>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</si>
  <si>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</si>
  <si>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</si>
  <si>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</si>
  <si>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</si>
  <si>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</si>
  <si>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</si>
  <si>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</si>
  <si>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1,31</t>
  </si>
  <si>
    <t>100959</t>
  </si>
  <si>
    <t>TRANSPORTE COM CAMINHÃO PIPA DE 6 M³, EM VIA INTERNA (DENTRO DO CANTEIRO - UNIDADE: M3XKM). AF_07/2020</t>
  </si>
  <si>
    <t>100960</t>
  </si>
  <si>
    <t>TRANSPORTE COM CAMINHÃO PIPA DE 10 M³, EM VIA URBANA EM LEITO NATURAL (UNIDADE: M3XKM). AF_07/2020</t>
  </si>
  <si>
    <t>2,98</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</si>
  <si>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</si>
  <si>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</si>
  <si>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</si>
  <si>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</si>
  <si>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</si>
  <si>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</si>
  <si>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</si>
  <si>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</si>
  <si>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</si>
  <si>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</si>
  <si>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</si>
  <si>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</si>
  <si>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</si>
  <si>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</si>
  <si>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</si>
  <si>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</si>
  <si>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</si>
  <si>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</si>
  <si>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</si>
  <si>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</si>
  <si>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</si>
  <si>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</si>
  <si>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</si>
  <si>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</si>
  <si>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</si>
  <si>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</si>
  <si>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</si>
  <si>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</si>
  <si>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</si>
  <si>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</si>
  <si>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</si>
  <si>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</si>
  <si>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439,26</t>
  </si>
  <si>
    <t>101479</t>
  </si>
  <si>
    <t>CARGA, MANOBRA E DESCARGA MANUAL DE TUBOS PLÁSTICOS, DN 200 MM, EM CAMINHÃO CARROCERIA 9T. AF_07/2020</t>
  </si>
  <si>
    <t>127,97</t>
  </si>
  <si>
    <t>102568</t>
  </si>
  <si>
    <t>CARGA, MANOBRA E DESCARGA MANUAL DE TUBOS PLÁSTICOS, DN 150 MM, EM CAMINHÃO CARROCERIA 9T. AF_06/2021</t>
  </si>
  <si>
    <t>218,02</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</si>
  <si>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</si>
  <si>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</si>
  <si>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</si>
  <si>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</si>
  <si>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</si>
  <si>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</si>
  <si>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</si>
  <si>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</si>
  <si>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</si>
  <si>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</si>
  <si>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</si>
  <si>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</si>
  <si>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</si>
  <si>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</si>
  <si>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</si>
  <si>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</si>
  <si>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</si>
  <si>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</si>
  <si>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</si>
  <si>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</si>
  <si>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</si>
  <si>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</si>
  <si>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</si>
  <si>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</si>
  <si>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</si>
  <si>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</si>
  <si>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</si>
  <si>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</si>
  <si>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</si>
  <si>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</si>
  <si>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</si>
  <si>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</si>
  <si>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</si>
  <si>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</si>
  <si>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</si>
  <si>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</si>
  <si>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</si>
  <si>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</si>
  <si>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</si>
  <si>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</si>
  <si>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</si>
  <si>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</si>
  <si>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</si>
  <si>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</si>
  <si>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</si>
  <si>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</si>
  <si>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</si>
  <si>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</si>
  <si>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</si>
  <si>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</si>
  <si>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</si>
  <si>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</si>
  <si>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</si>
  <si>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</si>
  <si>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</si>
  <si>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</si>
  <si>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5,67</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</si>
  <si>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</si>
  <si>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</si>
  <si>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</si>
  <si>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</si>
  <si>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</si>
  <si>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</si>
  <si>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</si>
  <si>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</si>
  <si>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</si>
  <si>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</si>
  <si>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</si>
  <si>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</si>
  <si>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</si>
  <si>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</si>
  <si>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21,21</t>
  </si>
  <si>
    <t>101013</t>
  </si>
  <si>
    <t>CARGA, MANOBRA E DESCARGA DE TUBOS DE CONCRETO, DN MENOR OU IGUAL A 300 MM, EM CAMINHÃO CARROCERIA COM GUINDAUTO (MUNCK) 11,7 TM. AF_07/2020</t>
  </si>
  <si>
    <t>35,15</t>
  </si>
  <si>
    <t>101014</t>
  </si>
  <si>
    <t>CARGA, MANOBRA E DESCARGA DE TUBOS DE CONCRETO, DN 400 MM, EM CAMINHÃO CARROCERIA COM GUINDAUTO (MUNCK) 11,7 TM. AF_07/2020</t>
  </si>
  <si>
    <t>32,21</t>
  </si>
  <si>
    <t>101015</t>
  </si>
  <si>
    <t>CARGA, MANOBRA E DESCARGA DE TUBOS DE CONCRETO, DN 500 MM, EM CAMINHÃO CARROCERIA COM GUINDAUTO (MUNCK) 11,7 TM. AF_07/2020</t>
  </si>
  <si>
    <t>26,45</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</si>
  <si>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</si>
  <si>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</si>
  <si>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</si>
  <si>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</si>
  <si>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</si>
  <si>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</si>
  <si>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</si>
  <si>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</si>
  <si>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</si>
  <si>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</si>
  <si>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</si>
  <si>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</si>
  <si>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</si>
  <si>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</si>
  <si>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</si>
  <si>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</si>
  <si>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</si>
  <si>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</si>
  <si>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</si>
  <si>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</si>
  <si>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28,85</t>
  </si>
  <si>
    <t>101470</t>
  </si>
  <si>
    <t>CARGA, MANOBRA E DESCARGA DE TUBOS METÁLICOS, DN 350 MM, EM CAMINHÃO CARROCERIA COM GUINDAUTO (MUNCK) 11,7 TM. AF_07/2020</t>
  </si>
  <si>
    <t>22,91</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</si>
  <si>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</si>
  <si>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</si>
  <si>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</si>
  <si>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</si>
  <si>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</si>
  <si>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</si>
  <si>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</si>
  <si>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</si>
  <si>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</si>
  <si>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</si>
  <si>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</si>
  <si>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</si>
  <si>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</si>
  <si>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</si>
  <si>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</si>
  <si>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</si>
  <si>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</si>
  <si>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</si>
  <si>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</si>
  <si>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</si>
  <si>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</si>
  <si>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</si>
  <si>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</si>
  <si>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</si>
  <si>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</si>
  <si>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</si>
  <si>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149,87</t>
  </si>
  <si>
    <t>101485</t>
  </si>
  <si>
    <t>CARGA, MANOBRA E DESCARGA DE TUBOS PLÁSTICOS, DN 750 MM, EM CAMINHÃO CARROCERIA COM GUINDAUTO (MUNCK) 11,7 TM. AF_07/2020</t>
  </si>
  <si>
    <t>115,05</t>
  </si>
  <si>
    <t>101486</t>
  </si>
  <si>
    <t>CARGA, MANOBRA E DESCARGA DE TUBOS PLÁSTICOS, DN 900 MM, EM CAMINHÃO CARROCERIA COM GUINDAUTO (MUNCK) 11,7 TM. AF_07/2020</t>
  </si>
  <si>
    <t>103,63</t>
  </si>
  <si>
    <t>101487</t>
  </si>
  <si>
    <t>CARGA, MANOBRA E DESCARGA DE TUBOS PLÁSTICOS, DN 1000 MM, EM CAMINHÃO CARROCERIA COM GUINDAUTO (MUNCK) 11,7 TM. AF_07/2020</t>
  </si>
  <si>
    <t>75,88</t>
  </si>
  <si>
    <t>101488</t>
  </si>
  <si>
    <t>CARGA, MANOBRA E DESCARGA DE TUBOS PLÁSTICOS, DN 1200 MM, EM CAMINHÃO CARROCERIA COM GUINDAUTO (MUNCK) 11,7 TM. AF_07/2020</t>
  </si>
  <si>
    <t>65,65</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</si>
  <si>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</si>
  <si>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</si>
  <si>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</si>
  <si>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</si>
  <si>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57,58</t>
  </si>
  <si>
    <t>101190</t>
  </si>
  <si>
    <t>CERCA COM MOURÕES DE CONCRETO, RETO, H=3,00 M, ESPAÇAMENTO DE 2,5 M, CRAVADOS 0,5 M, COM 4 FIOS DE ARAME DE AÇO OVALADO 15X17 - FORNECIMENTO E INSTALAÇÃO. AF_05/2020</t>
  </si>
  <si>
    <t>56,79</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</si>
  <si>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</si>
  <si>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</si>
  <si>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</si>
  <si>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</si>
  <si>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58,85</t>
  </si>
  <si>
    <t>101193</t>
  </si>
  <si>
    <t>CERCA COM MOURÕES DE CONCRETO, RETO, H=2,30 M, ESPAÇAMENTO DE 2,5 M, CRAVADOS 0,5 M, COM 4 FIOS DE ARAME DE AÇO OVALADO 15X17 - FORNECIMENTO E INSTALAÇÃO. AF_05/2020</t>
  </si>
  <si>
    <t>51,59</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</si>
  <si>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</si>
  <si>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</si>
  <si>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</si>
  <si>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</si>
  <si>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106,51</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</si>
  <si>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</si>
  <si>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</si>
  <si>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</si>
  <si>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</si>
  <si>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</si>
  <si>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</si>
  <si>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50,00</t>
  </si>
  <si>
    <t>101201</t>
  </si>
  <si>
    <t>CERCA COM MOURÕES DE MADEIRA, 7,5X7,5 CM, ESPAÇAMENTO DE 2,5 M, ALTURA LIVRE DE 2 M, CRAVADOS 0,5 M, COM 8 FIOS DE ARAME FARPADO Nº 14 CLASSE 250 - FORNECIMENTO E INSTALAÇÃO. AF_05/2020</t>
  </si>
  <si>
    <t>61,75</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</si>
  <si>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</si>
  <si>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</si>
  <si>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</si>
  <si>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</si>
  <si>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34,93</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</si>
  <si>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</si>
  <si>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</si>
  <si>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</si>
  <si>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</si>
  <si>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</si>
  <si>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</si>
  <si>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181,88</t>
  </si>
  <si>
    <t>102363</t>
  </si>
  <si>
    <t>ALAMBRADO PARA QUADRA POLIESPORTIVA, ESTRUTURADO POR TUBOS DE ACO GALVANIZADO, (MONTANTES COM DIAMETRO 2", TRAVESSAS E ESCORAS COM DIÂMETRO 1 ¼), COM TELA DE ARAME GALVANIZADO, FIO 12 BWG E MALHA QUADRADA 5X5CM (EXCETO MURETA). AF_03/2021</t>
  </si>
  <si>
    <t>197,51</t>
  </si>
  <si>
    <t>102364</t>
  </si>
  <si>
    <t>ALAMBRADO PARA QUADRA POLIESPORTIVA, ESTRUTURADO POR TUBOS DE ACO GALVANIZADO, (MONTANTES COM DIAMETRO 2", TRAVESSAS E ESCORAS COM DIÂMETRO 1 ¼), COM TELA DE ARAME GALVANIZADO, FIO 10 BWG E MALHA QUADRADA 5X5CM (EXCETO MURETA). AF_03/2021</t>
  </si>
  <si>
    <t>225,68</t>
  </si>
  <si>
    <t>123,27</t>
  </si>
  <si>
    <t>302,23</t>
  </si>
  <si>
    <t>156,78</t>
  </si>
  <si>
    <t>62,60</t>
  </si>
  <si>
    <t>103185</t>
  </si>
  <si>
    <t>INSTALAÇÃO DE ESQUI TRIPLO, EM TUBO DE AÇO CARBONO - EQUIPAMENTO DE GINÁSTICA PARA ACADEMIA AO AR LIVRE / ACADEMIA DA TERCEIRA IDADE - ATI, INSTALADO SOBRE PISO DE CONCRETO EXISTENTE. AF_10/2021</t>
  </si>
  <si>
    <t>5.384,37</t>
  </si>
  <si>
    <t>103186</t>
  </si>
  <si>
    <t>INSTALAÇÃO DE MULTIEXERCITADOR COM SEIS FUNÇÕES, EM TUBO DE AÇO CARBONO - EQUIPAMENTO DE GINÁSTICA PARA ACADEMIA AO AR LIVRE / ACADEMIA DA TERCEIRA IDADE - ATI, INSTALADO SOBRE PISO DE CONCRETO EXISTENTE. AF_10/2021</t>
  </si>
  <si>
    <t>5.687,99</t>
  </si>
  <si>
    <t>103187</t>
  </si>
  <si>
    <t>INSTALAÇÃO DE SIMULADOR DE CAMINHADA TRIPLO, EM TUBO DE AÇO CARBONO - EQUIPAMENTO DE GINÁSTICA PARA ACADEMIA AO AR LIVRE / ACADEMIA DA TERCEIRA IDADE - ATI, INSTALADO SOBRE PISO DE CONCRETO EXISTENTE. AF_10/2021</t>
  </si>
  <si>
    <t>4.269,45</t>
  </si>
  <si>
    <t>103188</t>
  </si>
  <si>
    <t>INSTALAÇÃO DE SIMULADOR DE CAVALGADA TRIPLO, EM TUBO DE AÇO CARBONO - EQUIPAMENTO DE GINÁSTICA PARA ACADEMIA AO AR LIVRE / ACADEMIA DA TERCEIRA IDADE - ATI, INSTALADO SOBRE PISO DE CONCRETO EXISTENTE. AF_10/2021</t>
  </si>
  <si>
    <t>4.593,68</t>
  </si>
  <si>
    <t>103189</t>
  </si>
  <si>
    <t>INSTALAÇÃO DE SIMULADOR DE REMO INDIVIDUAL, EM TUBO DE AÇO CARBONO - EQUIPAMENTO DE GINÁSTICA PARA ACADEMIA AO AR LIVRE / ACADEMIA DA TERCEIRA IDADE - ATI, INSTALADO SOBRE PISO DE CONCRETO EXISTENTE. AF_10/2021</t>
  </si>
  <si>
    <t>2.300,64</t>
  </si>
  <si>
    <t>103190</t>
  </si>
  <si>
    <t>INSTALAÇÃO DE PRESSÃO DE PERNAS TRIPLO, EM TUBO DE AÇO CARBONO - EQUIPAMENTO DE GINÁSTICA PARA ACADEMIA AO AR LIVRE / ACADEMIA DA TERCEIRA IDADE - ATI, INSTALADO SOBRE SOLO. AF_10/2021</t>
  </si>
  <si>
    <t>3.570,65</t>
  </si>
  <si>
    <t>103191</t>
  </si>
  <si>
    <t>INSTALAÇÃO DE ALONGADOR COM TRÊS ALTURAS, EM TUBO DE AÇO CARBONO - EQUIPAMENTO DE GINASTICA PARA ACADEMIA AO AR LIVRE / ACADEMIA DA TERCEIRA IDADE - ATI, INSTALADO SOBRE SOLO. AF_10/2021</t>
  </si>
  <si>
    <t>2.077,80</t>
  </si>
  <si>
    <t>103192</t>
  </si>
  <si>
    <t>INSTALAÇÃO DE ROTAÇÃO DIAGONAL DUPLA, APARELHO TRIPLO, EM TUBO DE AÇO CARBONO - EQUIPAMENTO DE GINÁSTICA PARA ACADEMIA AO AR LIVRE / ACADEMIA DA TERCEIRA IDADE - ATI, INSTALADO SOBRE SOLO. AF_10/2021</t>
  </si>
  <si>
    <t>2.212,70</t>
  </si>
  <si>
    <t>103193</t>
  </si>
  <si>
    <t>INSTALAÇÃO DE ROTAÇÃO VERTICAL DUPLO, EM TUBO DE AÇO CARBONO - EQUIPAMENTO DE GINÁSTICA PARA ACADEMIA AO AR LIVRE / ACADEMIA DA TERCEIRA IDADE - ATI, INSTALADO SOBRE SOLO. AF_10/2021</t>
  </si>
  <si>
    <t>1.702,33</t>
  </si>
  <si>
    <t>103194</t>
  </si>
  <si>
    <t>INSTALAÇÃO DE SURF DUPLO, EM TUBO DE AÇO CARBONO - EQUIPAMENTO DE GINÁSTICA PARA ACADEMIA AO AR LIVRE / ACADEMIA DA TERCEIRA IDADE - ATI, INSTALADO SOBRE SOLO. AF_10/2021</t>
  </si>
  <si>
    <t>2.455,65</t>
  </si>
  <si>
    <t>103195</t>
  </si>
  <si>
    <t>INSTALAÇÃO DE PLACA ORIENTATIVA SOBRE EXERCÍCIOS, 2,00M X 1,00M, EM TUBO DE AÇO CARBONO - PARA ACADEMIA AO AR LIVRE / ACADEMIA DA TERCEIRA IDADE - ATI, INSTALADO SOBRE SOLO. AF_10/2021</t>
  </si>
  <si>
    <t>1.914,25</t>
  </si>
  <si>
    <t>103205</t>
  </si>
  <si>
    <t>INSTALAÇÃO DE PRESSÃO DE PERNAS TRIPLO, EM TUBO DE AÇO CARBONO - EQUIPAMENTO DE GINÁSTICA PARA ACADEMIA AO AR LIVRE / ACADEMIA DA TERCEIRA IDADE - ATI, INSTALADO SOBRE PISO DE CONCRETO EXISTENTE. AF_10/2021</t>
  </si>
  <si>
    <t>3.583,43</t>
  </si>
  <si>
    <t>103206</t>
  </si>
  <si>
    <t>INSTALAÇÃO DE ALONGADOR COM TRÊS ALTURAS, EM TUBO DE AÇO CARBONO - EQUIPAMENTO DE GINÁSTICA PARA ACADEMIA AO AR LIVRE / ACADEMIA DA TERCEIRA IDADE - ATI, INSTALADO SOBRE PISO DE CONCRETO EXISTENTE. AF_10/2021</t>
  </si>
  <si>
    <t>2.090,57</t>
  </si>
  <si>
    <t>103207</t>
  </si>
  <si>
    <t>INSTALAÇÃO DE ROTAÇÃO DIAGONAL DUPLA, APARELHO TRIPLO, EM TUBO DE AÇO CARBONO - EQUIPAMENTO DE GINÁSTICA PARA ACADEMIA AO AR LIVRE / ACADEMIA DA TERCEIRA IDADE - ATI, INSTALADO SOBRE PISO DE CONCRETO EXISTENTE. AF_10/2021</t>
  </si>
  <si>
    <t>2.225,47</t>
  </si>
  <si>
    <t>103208</t>
  </si>
  <si>
    <t>INSTALAÇÃO DE ROTAÇÃO VERTICAL DUPLO, EM TUBO DE ACO CARBONO - EQUIPAMENTO DE GINASTICA PARA ACADEMIA AO AR LIVRE / ACADEMIA DA TERCEIRA IDADE - ATI, INSTALADO SOBRE PISO DE CONCRETO EXISTENTE. AF_10/2021</t>
  </si>
  <si>
    <t>1.715,10</t>
  </si>
  <si>
    <t>103209</t>
  </si>
  <si>
    <t>INSTALAÇÃO DE SURF DUPLO, EM TUBO DE AÇO CARBONO - EQUIPAMENTO DE GINÁSTICA PARA ACADEMIA AO AR LIVRE / ACADEMIA DA TERCEIRA IDADE - ATI, INSTALADO SOBRE PISO DE CONCRETO EXISTENTE. AF_10/2021</t>
  </si>
  <si>
    <t>2.468,42</t>
  </si>
  <si>
    <t>103210</t>
  </si>
  <si>
    <t>INSTALAÇÃO DE PLACA ORIENTATIVA SOBRE EXERCÍCIOS, 2,00M X 1,00M, EM TUBO DE AÇO CARBONO - PARA ACADEMIA AO AR LIVRE / ACADEMIA DA TERCEIRA IDADE - ATI, INSTALADO SOBRE PISO DE CONCRETO EXISTENTE. AF_10/2021</t>
  </si>
  <si>
    <t>1.998,89</t>
  </si>
  <si>
    <t>103304</t>
  </si>
  <si>
    <t>INSTALAÇÃO DE BANCO METÁLICO COM ENCOSTO, 1,60 M DE COMPRIMENTO, EM TUBO DE AÇO CARBONO COM PINTURA ELETROSTÁTICA, SOBRE PISO DE CONCRETO EXISTENTE. AF_11/2021</t>
  </si>
  <si>
    <t>1.090,38</t>
  </si>
  <si>
    <t>103307</t>
  </si>
  <si>
    <t>INSTALAÇÃO DE LIXEIRA METÁLICA DUPLA, CAPACIDADE DE 60 L, EM TUBO DE AÇO CARBONO E CESTOS EM CHAPA DE AÇO COM PINTURA ELETROSTÁTICA, SOBRE PISO DE CONCRETO EXISTENTE. AF_11/2021</t>
  </si>
  <si>
    <t>1.162,54</t>
  </si>
  <si>
    <t>103310</t>
  </si>
  <si>
    <t>INSTALAÇÃO DE LIXEIRA METÁLICA DUPLA, CAPACIDADE DE 60 L, EM TUBO DE AÇO CARBONO E CESTOS EM CHAPA DE AÇO COM PINTURA ELETROSTÁTICA, SOBRE SOLO. AF_11/2021</t>
  </si>
  <si>
    <t>1.123,12</t>
  </si>
  <si>
    <t>103314</t>
  </si>
  <si>
    <t>INSTALAÇÃO DE PERGOLADO DE MADEIRA, EM MAÇARANDUBA, ANGELIM OU EQUIVALENTE DA REGIÃO, FIXADO COM CONCRETO SOBRE PISO DE CONCRETO EXISTENTE. AF_11/2021</t>
  </si>
  <si>
    <t>249,95</t>
  </si>
  <si>
    <t>103315</t>
  </si>
  <si>
    <t>INSTALAÇÃO DE PERGOLADO DE MADEIRA, EM MAÇARANDUBA, ANGELIM OU EQUIVALENTE DA REGIÃO, FIXADO COM CONCRETO SOBRE SOLO. AF_11/2021</t>
  </si>
  <si>
    <t>146,63</t>
  </si>
  <si>
    <t>214,43</t>
  </si>
  <si>
    <t>93,03</t>
  </si>
  <si>
    <t>222,21</t>
  </si>
  <si>
    <t>90,95</t>
  </si>
  <si>
    <t>244,02</t>
  </si>
  <si>
    <t>631,17</t>
  </si>
  <si>
    <t>988,79</t>
  </si>
  <si>
    <t>17,01</t>
  </si>
  <si>
    <t>17,20</t>
  </si>
  <si>
    <t>21,07</t>
  </si>
  <si>
    <t>19,71</t>
  </si>
  <si>
    <t>32,05</t>
  </si>
  <si>
    <t>21,58</t>
  </si>
  <si>
    <t>20,04</t>
  </si>
  <si>
    <t>25,68</t>
  </si>
  <si>
    <t>25,05</t>
  </si>
  <si>
    <t>23,93</t>
  </si>
  <si>
    <t>26,49</t>
  </si>
  <si>
    <t>23,09</t>
  </si>
  <si>
    <t>21,02</t>
  </si>
  <si>
    <t>22,83</t>
  </si>
  <si>
    <t>31,35</t>
  </si>
  <si>
    <t>19,95</t>
  </si>
  <si>
    <t>63,99</t>
  </si>
  <si>
    <t>86,74</t>
  </si>
  <si>
    <t>98,49</t>
  </si>
  <si>
    <t>134,10</t>
  </si>
  <si>
    <t>30,45</t>
  </si>
  <si>
    <t>89,79</t>
  </si>
  <si>
    <t>86,91</t>
  </si>
  <si>
    <t>3.661,92</t>
  </si>
  <si>
    <t>5.116,06</t>
  </si>
  <si>
    <t>3.931,38</t>
  </si>
  <si>
    <t>3.006,52</t>
  </si>
  <si>
    <t>3.744,15</t>
  </si>
  <si>
    <t>2.903,42</t>
  </si>
  <si>
    <t>2.805,79</t>
  </si>
  <si>
    <t>15.205,59</t>
  </si>
  <si>
    <t>2.673,00</t>
  </si>
  <si>
    <t>17.267,06</t>
  </si>
  <si>
    <t>23.497,33</t>
  </si>
  <si>
    <t>11.240,58</t>
  </si>
  <si>
    <t>15.844,58</t>
  </si>
  <si>
    <t>20.854,66</t>
  </si>
  <si>
    <t>3.658,61</t>
  </si>
  <si>
    <t>5.353,17</t>
  </si>
  <si>
    <t>3.535,09</t>
  </si>
  <si>
    <t>32,35</t>
  </si>
  <si>
    <t>134,51</t>
  </si>
  <si>
    <t>153,10</t>
  </si>
  <si>
    <t>209,28</t>
  </si>
  <si>
    <t>78,92</t>
  </si>
  <si>
    <t>125,44</t>
  </si>
  <si>
    <t>87,74</t>
  </si>
  <si>
    <t>98,80</t>
  </si>
  <si>
    <t>25,25</t>
  </si>
  <si>
    <t>106,47</t>
  </si>
  <si>
    <t>2.295,74</t>
  </si>
  <si>
    <t>22.025,08</t>
  </si>
  <si>
    <t>11.383,49</t>
  </si>
  <si>
    <t>15.393,18</t>
  </si>
  <si>
    <t>17.329,42</t>
  </si>
  <si>
    <t>4.443,09</t>
  </si>
  <si>
    <t>3.413,48</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</si>
  <si>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</si>
  <si>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</si>
  <si>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</si>
  <si>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</si>
  <si>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</si>
  <si>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</si>
  <si>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</si>
  <si>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</si>
  <si>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</si>
  <si>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</si>
  <si>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</si>
  <si>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</si>
  <si>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</si>
  <si>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</si>
  <si>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</si>
  <si>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</si>
  <si>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</si>
  <si>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</si>
  <si>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</si>
  <si>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</si>
  <si>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</si>
  <si>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</si>
  <si>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</si>
  <si>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</si>
  <si>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</si>
  <si>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</si>
  <si>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</si>
  <si>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</si>
  <si>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</si>
  <si>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</si>
  <si>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</si>
  <si>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</si>
  <si>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</si>
  <si>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</si>
  <si>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</si>
  <si>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</si>
  <si>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</si>
  <si>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</si>
  <si>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</si>
  <si>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</si>
  <si>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54,38</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</si>
  <si>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</si>
  <si>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</si>
  <si>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</si>
  <si>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</si>
  <si>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</si>
  <si>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</si>
  <si>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</si>
  <si>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</si>
  <si>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</si>
  <si>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</si>
  <si>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</si>
  <si>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</si>
  <si>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23,73</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</si>
  <si>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</si>
  <si>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</si>
  <si>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</si>
  <si>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</si>
  <si>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</si>
  <si>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</si>
  <si>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62,84</t>
  </si>
  <si>
    <t>101314</t>
  </si>
  <si>
    <t>CURSO DE CAPACITAÇÃO PARA ELETRICISTA DE MANUTENÇÃO INDUSTRIAL (ENCARGOS COMPLEMENTARES) - MENSALISTA</t>
  </si>
  <si>
    <t>59,48</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</si>
  <si>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</si>
  <si>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</si>
  <si>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</si>
  <si>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</si>
  <si>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</si>
  <si>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</si>
  <si>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164,62</t>
  </si>
  <si>
    <t>101318</t>
  </si>
  <si>
    <t>CURSO DE CAPACITAÇÃO PARA ENGENHEIRO ELETRICISTA (ENCARGOS COMPLEMENTARES) - MENSALISTA</t>
  </si>
  <si>
    <t>316,71</t>
  </si>
  <si>
    <t>101319</t>
  </si>
  <si>
    <t>CURSO DE CAPACITAÇÃO PARA ENGENHEIRO SANITARISTA (ENCARGOS COMPLEMENTARES) - MENSALISTA</t>
  </si>
  <si>
    <t>46,29</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</si>
  <si>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</si>
  <si>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</si>
  <si>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</si>
  <si>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</si>
  <si>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</si>
  <si>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</si>
  <si>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</si>
  <si>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</si>
  <si>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</si>
  <si>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</si>
  <si>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27,26</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</si>
  <si>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</si>
  <si>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</si>
  <si>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</si>
  <si>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</si>
  <si>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</si>
  <si>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</si>
  <si>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</si>
  <si>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</si>
  <si>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</si>
  <si>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</si>
  <si>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</si>
  <si>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</si>
  <si>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</si>
  <si>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</si>
  <si>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</si>
  <si>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</si>
  <si>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</si>
  <si>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</si>
  <si>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</si>
  <si>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</si>
  <si>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</si>
  <si>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</si>
  <si>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</si>
  <si>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</si>
  <si>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</si>
  <si>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</si>
  <si>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</si>
  <si>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</si>
  <si>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</si>
  <si>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</si>
  <si>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</si>
  <si>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</si>
  <si>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</si>
  <si>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</si>
  <si>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</si>
  <si>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</si>
  <si>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</si>
  <si>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</si>
  <si>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</si>
  <si>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</si>
  <si>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</si>
  <si>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</si>
  <si>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</si>
  <si>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</si>
  <si>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</si>
  <si>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</si>
  <si>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</si>
  <si>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</si>
  <si>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</si>
  <si>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</si>
  <si>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</si>
  <si>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</si>
  <si>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</si>
  <si>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</si>
  <si>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</si>
  <si>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</si>
  <si>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</si>
  <si>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</si>
  <si>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</si>
  <si>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</si>
  <si>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</si>
  <si>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</si>
  <si>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</si>
  <si>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</si>
  <si>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</si>
  <si>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</si>
  <si>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</si>
  <si>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</si>
  <si>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</si>
  <si>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</si>
  <si>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</si>
  <si>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</si>
  <si>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</si>
  <si>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</si>
  <si>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</si>
  <si>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</si>
  <si>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</si>
  <si>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</si>
  <si>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</si>
  <si>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</si>
  <si>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</si>
  <si>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</si>
  <si>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</si>
  <si>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</si>
  <si>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</si>
  <si>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</si>
  <si>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</si>
  <si>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</si>
  <si>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36,72</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</si>
  <si>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</si>
  <si>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</si>
  <si>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</si>
  <si>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</si>
  <si>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</si>
  <si>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</si>
  <si>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5,52</t>
  </si>
  <si>
    <t>101373</t>
  </si>
  <si>
    <t>ENGENHEIRO CIVIL SENIOR COM ENCARGOS COMPLEMENTARES</t>
  </si>
  <si>
    <t>134,84</t>
  </si>
  <si>
    <t>101374</t>
  </si>
  <si>
    <t>2.945,38</t>
  </si>
  <si>
    <t>101375</t>
  </si>
  <si>
    <t>AJUDANTE DE ELETRICISTA COM ENCARGOS COMPLEMENTARES</t>
  </si>
  <si>
    <t>3.114,22</t>
  </si>
  <si>
    <t>101376</t>
  </si>
  <si>
    <t>AJUDANTE DE ESTRUTURAS METÁLICAS COM ENCARGOS COMPLEMENTARES</t>
  </si>
  <si>
    <t>3.050,04</t>
  </si>
  <si>
    <t>101377</t>
  </si>
  <si>
    <t>3.159,97</t>
  </si>
  <si>
    <t>101378</t>
  </si>
  <si>
    <t>3.109,10</t>
  </si>
  <si>
    <t>101379</t>
  </si>
  <si>
    <t>AJUDANTE DE SERRALHEIRO COM ENCARGOS COMPLEMENTARES</t>
  </si>
  <si>
    <t>3.096,21</t>
  </si>
  <si>
    <t>101380</t>
  </si>
  <si>
    <t>3.074,98</t>
  </si>
  <si>
    <t>101381</t>
  </si>
  <si>
    <t>3.556,88</t>
  </si>
  <si>
    <t>101382</t>
  </si>
  <si>
    <t>ASSENTADOR DE MANILHAS COM ENCARGOS COMPLEMENTARES</t>
  </si>
  <si>
    <t>4.368,83</t>
  </si>
  <si>
    <t>101383</t>
  </si>
  <si>
    <t>2.948,94</t>
  </si>
  <si>
    <t>101384</t>
  </si>
  <si>
    <t>2.757,67</t>
  </si>
  <si>
    <t>101385</t>
  </si>
  <si>
    <t>AUXILIAR DE LABORATORISTA DE SOLOS E DE CONCRETO COM ENCARGOS COMPLEMENTARES</t>
  </si>
  <si>
    <t>4.034,04</t>
  </si>
  <si>
    <t>101386</t>
  </si>
  <si>
    <t>3.096,10</t>
  </si>
  <si>
    <t>101387</t>
  </si>
  <si>
    <t>AUXILIAR DE PEDREIRO COM ENCARGOS COMPLEMENTARES</t>
  </si>
  <si>
    <t>101388</t>
  </si>
  <si>
    <t>3.139,01</t>
  </si>
  <si>
    <t>101389</t>
  </si>
  <si>
    <t>1.618,21</t>
  </si>
  <si>
    <t>101390</t>
  </si>
  <si>
    <t>AUXILIAR TÉCNICO / ASSISTENTE DE ENGENHARIA COM ENCARGOS COMPLEMENTARES</t>
  </si>
  <si>
    <t>5.091,30</t>
  </si>
  <si>
    <t>101391</t>
  </si>
  <si>
    <t>AZULEJISTA OU LADRILHEIRO COM ENCARGOS COMPLEMENTARES</t>
  </si>
  <si>
    <t>3.561,66</t>
  </si>
  <si>
    <t>101392</t>
  </si>
  <si>
    <t>BLASTER, DINAMITADOR OU CABO DE FORÇA COM ENCARGOS COMPLEMENTARES</t>
  </si>
  <si>
    <t>3.755,75</t>
  </si>
  <si>
    <t>101394</t>
  </si>
  <si>
    <t>3.330,16</t>
  </si>
  <si>
    <t>101395</t>
  </si>
  <si>
    <t>CARPINTEIRO AUXILIAR COM ENCARGOS COMPLEMENTARES</t>
  </si>
  <si>
    <t>3.028,63</t>
  </si>
  <si>
    <t>101396</t>
  </si>
  <si>
    <t>CARPINTEIRO DE ESQUADRIAS COM ENCARGOS COMPLEMENTARES</t>
  </si>
  <si>
    <t>3.761,42</t>
  </si>
  <si>
    <t>101397</t>
  </si>
  <si>
    <t>3.535,12</t>
  </si>
  <si>
    <t>101398</t>
  </si>
  <si>
    <t>CAVOUQUEIRO OU OPERADOR DE PERFURATRIZ COM ENCARGOS COMPLEMENTARES</t>
  </si>
  <si>
    <t>3.368,08</t>
  </si>
  <si>
    <t>101399</t>
  </si>
  <si>
    <t>3.939,68</t>
  </si>
  <si>
    <t>101400</t>
  </si>
  <si>
    <t>ELETRICISTA DE MANUTENÇÃO INDUSTRIAL COM ENCARGOS COMPLEMENTARES</t>
  </si>
  <si>
    <t>3.790,55</t>
  </si>
  <si>
    <t>101401</t>
  </si>
  <si>
    <t>5.682,93</t>
  </si>
  <si>
    <t>101402</t>
  </si>
  <si>
    <t>3.460,40</t>
  </si>
  <si>
    <t>101403</t>
  </si>
  <si>
    <t>23.641,08</t>
  </si>
  <si>
    <t>101404</t>
  </si>
  <si>
    <t>15.687,82</t>
  </si>
  <si>
    <t>101405</t>
  </si>
  <si>
    <t>15.268,86</t>
  </si>
  <si>
    <t>101407</t>
  </si>
  <si>
    <t>3.863,44</t>
  </si>
  <si>
    <t>101408</t>
  </si>
  <si>
    <t>3.549,89</t>
  </si>
  <si>
    <t>101409</t>
  </si>
  <si>
    <t>INSTALADOR DE TUBULAÇÕES COM ENCARGOS COMPLEMENTARES</t>
  </si>
  <si>
    <t>3.974,44</t>
  </si>
  <si>
    <t>101410</t>
  </si>
  <si>
    <t>3.156,82</t>
  </si>
  <si>
    <t>101411</t>
  </si>
  <si>
    <t>LEITURISTA OU CADASTRISTA DE REDES DE ÁGUA COM ENCARGOS COMPLEMENTARES</t>
  </si>
  <si>
    <t>2.134,60</t>
  </si>
  <si>
    <t>101412</t>
  </si>
  <si>
    <t>MAÇARIQUEIRO COM ENCARGOS COMPLEMENTARES</t>
  </si>
  <si>
    <t>4.055,75</t>
  </si>
  <si>
    <t>101413</t>
  </si>
  <si>
    <t>3.593,25</t>
  </si>
  <si>
    <t>101414</t>
  </si>
  <si>
    <t>MARMORISTA / GRANITEIRO COM ENCARGOS COMPLEMENTARES</t>
  </si>
  <si>
    <t>101415</t>
  </si>
  <si>
    <t>MECÂNICO DE EQUIPAMENTOS PESADOS COM ENCARGOS COMPLEMENTARES</t>
  </si>
  <si>
    <t>4.693,28</t>
  </si>
  <si>
    <t>101416</t>
  </si>
  <si>
    <t>3.795,27</t>
  </si>
  <si>
    <t>101417</t>
  </si>
  <si>
    <t>MONTADOR DE ELETROELETRÔNICO COM ENCARGOS COMPLEMENTARES</t>
  </si>
  <si>
    <t>4.058,00</t>
  </si>
  <si>
    <t>101418</t>
  </si>
  <si>
    <t>MONTADOR DE ESTRUTURAS METÁLICAS COM ENCARGOS COMPLEMENTARES</t>
  </si>
  <si>
    <t>3.582,80</t>
  </si>
  <si>
    <t>101419</t>
  </si>
  <si>
    <t>MONTADOR DE MÁQUINAS COM ENCARGOS COMPLEMENTARES</t>
  </si>
  <si>
    <t>4.346,34</t>
  </si>
  <si>
    <t>101420</t>
  </si>
  <si>
    <t>MOTORISTA DE CAMINHÃO BASCULANTE COM ENCARGOS COMPLEMENTARES</t>
  </si>
  <si>
    <t>3.508,09</t>
  </si>
  <si>
    <t>101421</t>
  </si>
  <si>
    <t>MOTORISTA DE CAMINHÃO CARRETA COM ENCARGOS COMPLEMENTARES</t>
  </si>
  <si>
    <t>4.571,31</t>
  </si>
  <si>
    <t>101422</t>
  </si>
  <si>
    <t>MOTORISTA DE CARRO DE PASSEIO COM ENCARGOS COMPLEMENTARES</t>
  </si>
  <si>
    <t>3.853,51</t>
  </si>
  <si>
    <t>101423</t>
  </si>
  <si>
    <t>MOTORISTA DE ÔNIBUS / MICRO-ÔNIBUS COM ENCARGOS COMPLEMENTARES</t>
  </si>
  <si>
    <t>4.461,76</t>
  </si>
  <si>
    <t>101424</t>
  </si>
  <si>
    <t>MOTORISTA OPERADOR DE CAMINHÃO COM MUNCK COM ENCARGOS COMPLEMENTARES</t>
  </si>
  <si>
    <t>3.879,36</t>
  </si>
  <si>
    <t>101425</t>
  </si>
  <si>
    <t>NIVELADOR  COM ENCARGOS COMPLEMENTARES</t>
  </si>
  <si>
    <t>1.962,05</t>
  </si>
  <si>
    <t>101426</t>
  </si>
  <si>
    <t>OPERADOR DE BATE-ESTACA COM ENCARGOS COMPLEMENTARES</t>
  </si>
  <si>
    <t>4.340,87</t>
  </si>
  <si>
    <t>101427</t>
  </si>
  <si>
    <t>3.400,13</t>
  </si>
  <si>
    <t>101428</t>
  </si>
  <si>
    <t>OPERADOR DE BETONEIRA ESTACIONÁRIA COM ENCARGOS COMPLEMENTARES</t>
  </si>
  <si>
    <t>3.314,50</t>
  </si>
  <si>
    <t>101429</t>
  </si>
  <si>
    <t>OPERADOR DE COMPRESSOR DE AR OU COMPRESSORISTA COM ENCARGOS COMPLEMENTARES</t>
  </si>
  <si>
    <t>4.008,64</t>
  </si>
  <si>
    <t>101430</t>
  </si>
  <si>
    <t>OPERADOR DE DEMARCADORA DE FAIXAS DE TRÁFEGO COM ENCARGOS COMPLEMENTARES</t>
  </si>
  <si>
    <t>3.965,35</t>
  </si>
  <si>
    <t>101431</t>
  </si>
  <si>
    <t>4.259,68</t>
  </si>
  <si>
    <t>101432</t>
  </si>
  <si>
    <t>OPERADOR DE GUINCHO OU GUINCHEIRO COM ENCARGOS COMPLEMENTARES</t>
  </si>
  <si>
    <t>3.540,79</t>
  </si>
  <si>
    <t>101433</t>
  </si>
  <si>
    <t>3.977,44</t>
  </si>
  <si>
    <t>101434</t>
  </si>
  <si>
    <t>OPERADOR DE JATO ABRASIVO OU JATISTA COM ENCARGOS COMPLEMENTARES</t>
  </si>
  <si>
    <t>3.913,01</t>
  </si>
  <si>
    <t>101435</t>
  </si>
  <si>
    <t>OPERADOR DE MÁQUINAS E TRATORES DIVERSOS COM ENCARGOS COMPLEMENTARES</t>
  </si>
  <si>
    <t>3.865,08</t>
  </si>
  <si>
    <t>101436</t>
  </si>
  <si>
    <t>4.045,39</t>
  </si>
  <si>
    <t>101437</t>
  </si>
  <si>
    <t>OPERADOR DE MOTO SCRAPER COM ENCARGOS COMPLEMENTARES</t>
  </si>
  <si>
    <t>4.016,73</t>
  </si>
  <si>
    <t>101438</t>
  </si>
  <si>
    <t>4.712,13</t>
  </si>
  <si>
    <t>101439</t>
  </si>
  <si>
    <t>3.859,29</t>
  </si>
  <si>
    <t>101440</t>
  </si>
  <si>
    <t>OPERADOR DE PAVIMENTADORA / MESA VIBROACABADORA COM ENCARGOS COMPLEMENTARES</t>
  </si>
  <si>
    <t>4.116,09</t>
  </si>
  <si>
    <t>101441</t>
  </si>
  <si>
    <t>3.806,18</t>
  </si>
  <si>
    <t>101442</t>
  </si>
  <si>
    <t>OPERADOR DE TRATOR - EXCLUSIVE AGROPECUÁRIA COM ENCARGOS COMPLEMENTARES</t>
  </si>
  <si>
    <t>101443</t>
  </si>
  <si>
    <t>3.669,04</t>
  </si>
  <si>
    <t>101444</t>
  </si>
  <si>
    <t>101445</t>
  </si>
  <si>
    <t>3.571,21</t>
  </si>
  <si>
    <t>101446</t>
  </si>
  <si>
    <t>3.779,51</t>
  </si>
  <si>
    <t>101447</t>
  </si>
  <si>
    <t>4.411,40</t>
  </si>
  <si>
    <t>101448</t>
  </si>
  <si>
    <t>3.961,71</t>
  </si>
  <si>
    <t>101449</t>
  </si>
  <si>
    <t>POCEIRO / ESCAVADOR DE VALAS COM ENCARGOS COMPLEMENTARES</t>
  </si>
  <si>
    <t>3.792,85</t>
  </si>
  <si>
    <t>101450</t>
  </si>
  <si>
    <t>3.087,58</t>
  </si>
  <si>
    <t>101451</t>
  </si>
  <si>
    <t>3.614,46</t>
  </si>
  <si>
    <t>101452</t>
  </si>
  <si>
    <t>SERVENTE DE OBRAS COM ENCARGOS COMPLEMENTARES</t>
  </si>
  <si>
    <t>2.935,05</t>
  </si>
  <si>
    <t>101453</t>
  </si>
  <si>
    <t>3.832,01</t>
  </si>
  <si>
    <t>101454</t>
  </si>
  <si>
    <t>SOLDADOR ELÉTRICO COM ENCARGOS COMPLEMENTARES</t>
  </si>
  <si>
    <t>4.934,02</t>
  </si>
  <si>
    <t>101455</t>
  </si>
  <si>
    <t>4.081,44</t>
  </si>
  <si>
    <t>101456</t>
  </si>
  <si>
    <t>TÉCNICO DE LABORATÓRIO E CAMPO DE CONSTRUÇÃO COM ENCARGOS COMPLEMENTARES</t>
  </si>
  <si>
    <t>4.965,96</t>
  </si>
  <si>
    <t>101457</t>
  </si>
  <si>
    <t>TÉCNICO EM SONDAGEM COM ENCARGOS COMPLEMENTARES</t>
  </si>
  <si>
    <t>6.159,95</t>
  </si>
  <si>
    <t>101458</t>
  </si>
  <si>
    <t>TELHADOR COM ENCARGOS COMPLEMENTARES</t>
  </si>
  <si>
    <t>3.756,20</t>
  </si>
  <si>
    <t>101459</t>
  </si>
  <si>
    <t>3.229,75</t>
  </si>
  <si>
    <t>101460</t>
  </si>
  <si>
    <t>2.917,24</t>
  </si>
  <si>
    <t>PLACA DE OBRA (PARA CONSTRUCAO CIVIL) EM CHAPA GALVANIZADA *N. 22*, ADESIVADA, DE *2,4 X 1,2* M (SEM POSTES PARA FIXACAO)</t>
  </si>
  <si>
    <t xml:space="preserve">M2    </t>
  </si>
  <si>
    <t>225,00</t>
  </si>
  <si>
    <t>UNIDADE</t>
  </si>
  <si>
    <t>SERVIÇOS</t>
  </si>
  <si>
    <t>SERVIÇO</t>
  </si>
  <si>
    <t>Conforme Projeto</t>
  </si>
  <si>
    <r>
      <t>SINAPI - 91926 - CABO DE COBRE FLEXIVEL ISOLADO, 2,5 MM2, ANTI-CHAMA 450/750 V, PARA CIRCUITOS TERMINAIS - FORNECIMENTO E INSTALACAO. AF_12/2015 /M -</t>
    </r>
    <r>
      <rPr>
        <b/>
        <sz val="11"/>
        <color theme="1"/>
        <rFont val="Calibri"/>
        <family val="2"/>
        <scheme val="minor"/>
      </rPr>
      <t xml:space="preserve"> Fio Fase (Cor: Vermelho ou Negra)</t>
    </r>
  </si>
  <si>
    <r>
      <t xml:space="preserve">SINAPI - 91926 - CABO DE COBRE FLEXIVEL ISOLADO, 2,5 MM2, ANTI-CHAMA 450/750 V, PARA CIRCUITOS TERMINAIS - FORNECIMENTO E INSTALACAO. AF_12/2015 /M  - </t>
    </r>
    <r>
      <rPr>
        <b/>
        <sz val="11"/>
        <color theme="1"/>
        <rFont val="Calibri"/>
        <family val="2"/>
        <scheme val="minor"/>
      </rPr>
      <t>Fio Neutro</t>
    </r>
    <r>
      <rPr>
        <sz val="11"/>
        <color theme="1"/>
        <rFont val="Calibri"/>
        <family val="2"/>
        <scheme val="minor"/>
      </rPr>
      <t xml:space="preserve"> </t>
    </r>
    <r>
      <rPr>
        <b/>
        <sz val="11"/>
        <color theme="1"/>
        <rFont val="Calibri"/>
        <family val="2"/>
        <scheme val="minor"/>
      </rPr>
      <t>(Cor: Azul)</t>
    </r>
  </si>
  <si>
    <r>
      <t xml:space="preserve">SINAPI - 91926 - CABO DE COBRE FLEXIVEL ISOLADO, 2,5 MM2, ANTI-CHAMA 450/750 V, PARA CIRCUITOS TERMINAIS - FORNECIMENTO E INSTALACAO. AF_12/2015 /M  - </t>
    </r>
    <r>
      <rPr>
        <b/>
        <sz val="11"/>
        <color theme="1"/>
        <rFont val="Calibri"/>
        <family val="2"/>
        <scheme val="minor"/>
      </rPr>
      <t>Fio Terra</t>
    </r>
    <r>
      <rPr>
        <sz val="11"/>
        <color theme="1"/>
        <rFont val="Calibri"/>
        <family val="2"/>
        <scheme val="minor"/>
      </rPr>
      <t xml:space="preserve"> </t>
    </r>
    <r>
      <rPr>
        <b/>
        <sz val="11"/>
        <color theme="1"/>
        <rFont val="Calibri"/>
        <family val="2"/>
        <scheme val="minor"/>
      </rPr>
      <t>(Cor: Verde)</t>
    </r>
  </si>
  <si>
    <r>
      <t xml:space="preserve">SINAPI - 91926 - CABO DE COBRE FLEXIVEL ISOLADO, 2,5 MM2, ANTI-CHAMA 450/750 V, PARA CIRCUITOS TERMINAIS - FORNECIMENTO E INSTALACAO. AF_12/2015 /M  - </t>
    </r>
    <r>
      <rPr>
        <b/>
        <sz val="11"/>
        <color theme="1"/>
        <rFont val="Calibri"/>
        <family val="2"/>
        <scheme val="minor"/>
      </rPr>
      <t>Fio de Retorno</t>
    </r>
    <r>
      <rPr>
        <sz val="11"/>
        <color theme="1"/>
        <rFont val="Calibri"/>
        <family val="2"/>
        <scheme val="minor"/>
      </rPr>
      <t xml:space="preserve"> </t>
    </r>
    <r>
      <rPr>
        <b/>
        <sz val="11"/>
        <color theme="1"/>
        <rFont val="Calibri"/>
        <family val="2"/>
        <scheme val="minor"/>
      </rPr>
      <t>(Cor: Verde com cordão amarelo)</t>
    </r>
  </si>
  <si>
    <r>
      <t xml:space="preserve">SINAPI - 91928 - CABO DE COBRE FLEXIVEL ISOLADO, 4 MM2, ANTI-CHAMA 450/750 V, PARA CIRCUITOS TERMINAIS - FORNECIMENTO E INSTALACAO. AF_12/2015 /M  - </t>
    </r>
    <r>
      <rPr>
        <b/>
        <sz val="11"/>
        <color theme="1"/>
        <rFont val="Calibri"/>
        <family val="2"/>
        <scheme val="minor"/>
      </rPr>
      <t>Fio Fase (cor: Vermelha ou Negra)</t>
    </r>
  </si>
  <si>
    <r>
      <t xml:space="preserve">SINAPI - 91928 - CABO DE COBRE FLEXIVEL ISOLADO, 4 MM2, ANTI-CHAMA 450/750 V, PARA CIRCUITOS TERMINAIS - FORNECIMENTO E INSTALACAO. AF_12/2015 /M - </t>
    </r>
    <r>
      <rPr>
        <b/>
        <sz val="11"/>
        <color theme="1"/>
        <rFont val="Calibri"/>
        <family val="2"/>
        <scheme val="minor"/>
      </rPr>
      <t>Fio Neutro (Cor Azul</t>
    </r>
    <r>
      <rPr>
        <sz val="11"/>
        <color theme="1"/>
        <rFont val="Calibri"/>
        <family val="2"/>
        <scheme val="minor"/>
      </rPr>
      <t>)</t>
    </r>
  </si>
  <si>
    <r>
      <t xml:space="preserve">SINAPI - 91928 - CABO DE COBRE FLEXIVEL ISOLADO, 4 MM2, ANTI-CHAMA 450/750 V, PARA CIRCUITOS TERMINAIS - FORNECIMENTO E INSTALACAO. AF_12/2015 /M  - </t>
    </r>
    <r>
      <rPr>
        <b/>
        <sz val="11"/>
        <color theme="1"/>
        <rFont val="Calibri"/>
        <family val="2"/>
        <scheme val="minor"/>
      </rPr>
      <t>Fio Terra ( Cor: Verde)</t>
    </r>
  </si>
  <si>
    <r>
      <t xml:space="preserve">SINAPI - 92986 - CABO DE COBRE FLEXIVEL ISOLADO, 35 MM2, ANTI-CHAMA 0,6/1,0 KV, PARA DISTRIBUICAO - FORNECIMENTO E INSTALACAO. AF_12/2015 /M - </t>
    </r>
    <r>
      <rPr>
        <b/>
        <sz val="11"/>
        <color theme="1"/>
        <rFont val="Calibri"/>
        <family val="2"/>
        <scheme val="minor"/>
      </rPr>
      <t>Cabo Fase (Cor: Vermelha ou Negra)</t>
    </r>
  </si>
  <si>
    <r>
      <t xml:space="preserve">SINAPI - 92986 - CABO DE COBRE FLEXIVEL ISOLADO, 35 MM2, ANTI-CHAMA 0,6/1,0 KV, PARA DISTRIBUICAO - FORNECIMENTO E INSTALACAO. AF_12/2015 /M - </t>
    </r>
    <r>
      <rPr>
        <b/>
        <sz val="11"/>
        <color theme="1"/>
        <rFont val="Calibri"/>
        <family val="2"/>
        <scheme val="minor"/>
      </rPr>
      <t>Cabo Neutro (Cor: Azul)</t>
    </r>
  </si>
  <si>
    <t>10.1</t>
  </si>
  <si>
    <t>10.2</t>
  </si>
  <si>
    <t>10.3</t>
  </si>
  <si>
    <t>10.5</t>
  </si>
  <si>
    <t>12</t>
  </si>
  <si>
    <t>12.1</t>
  </si>
  <si>
    <t>13</t>
  </si>
  <si>
    <t>14</t>
  </si>
  <si>
    <t>PISO COM GRANILITE, ESPESSURA 10 MM, COM JUNTA PLASTICA (9 X 4) MM, FORMANDO QUADROS DE (1,00 X 1,00)M, COM 70% DE GRANA PRETA E 30% DE GRANA BRANCA, POLIDO (3 VEZES) /M2</t>
  </si>
  <si>
    <t>15</t>
  </si>
  <si>
    <t>11</t>
  </si>
  <si>
    <t>QUANTIDADE</t>
  </si>
  <si>
    <t>BLOCO DIDÁTICO - DUAS SALAS DE AULA</t>
  </si>
  <si>
    <t>VALOR DO M2 DA EDIFICAÇÃO:</t>
  </si>
  <si>
    <t>2.1</t>
  </si>
  <si>
    <t>SERVIÇOS A EXECUTAR</t>
  </si>
  <si>
    <t>RESUMO DO ORÇAMENTO</t>
  </si>
  <si>
    <t>PREÇO DO SERVIÇO</t>
  </si>
  <si>
    <t>2.2</t>
  </si>
  <si>
    <t>FONTE DE REFERÊNCIA</t>
  </si>
  <si>
    <t>SINAPI - 95635 - KIT CAVALETE PARA MEDICAO DE AGUA - ENTRADA PRINCIPAL, EM PVC SOLDAVEL DN 25 (¾") FORNECIMENTO E INSTALACAO (EXCLUSIVE HIDRÔMETRO). AF_11/2016 /UN</t>
  </si>
  <si>
    <t>SINAPI - 99059 - LOCACAO CONVENCIONAL DE OBRA, UTILIZANDO GABARITO DE TABUAS CORRIDAS PONTALETADAS A CADA 2,00M - 2 UTILIZACOES. AF_10/2018 /M</t>
  </si>
  <si>
    <t>SINAPI - 98529 - CORTE RASO E RECORTE DE ARVORE COM DIAMETRO DE TRONCO MAIOR OU IGUAL A 0,20 M E MENOR QUE 0,40 M.AF_05/2018 /UN</t>
  </si>
  <si>
    <t>SINAPI - 98530 - CORTE RASO E RECORTE DE ARVORE COM DIAMETRO DE TRONCO MAIOR OU IGUAL A 0,40 M E MENOR QUE 0,60 M.AF_05/2018 /UN</t>
  </si>
  <si>
    <t>0101000170</t>
  </si>
  <si>
    <t>SINAPI - 98531 - CORTE RASO E RECORTE DE ARVORE COM DIAMETRO DE TRONCO MAIOR OU IGUAL A 0,60 M.AF_05/2018 /UN</t>
  </si>
  <si>
    <t>0101000175</t>
  </si>
  <si>
    <t>SINAPI - 98526 - REMOCAO DE RAIZES REMANESCENTES DE TRONCO DE ARVORE COM DIAMETRO MAIOR OU IGUAL A 0,20 M E MENOR QUE 0,40 M.AF_05/2018 /UN</t>
  </si>
  <si>
    <t>0101000176</t>
  </si>
  <si>
    <t>SINAPI - 98527 - REMOCAO DE RAIZES REMANESCENTES DE TRONCO DE ARVORE COM DIAMETRO MAIOR OU IGUAL A 0,40 M E MENOR QUE 0,60 M.AF_05/2018 /UN</t>
  </si>
  <si>
    <t>0101000177</t>
  </si>
  <si>
    <t>SINAPI - 98528 - REMOCAO DE RAIZES REMANESCENTES DE TRONCO DE ARVORE COM DIAMETRO MAIOR OU IGUAL A 0,60 M.AF_05/2018 /UN</t>
  </si>
  <si>
    <t>0101000222</t>
  </si>
  <si>
    <t>MOBILIZACAO E DESMOBILIZACAO DE CONTAINER /UN</t>
  </si>
  <si>
    <t>0101000250</t>
  </si>
  <si>
    <t>LUMINARIA FECHADA PARA ILUMINACAO PUBLICA (REAPROVEITAMENTO DE 5X), TIPO ABL 50/F PARA LAMPADA VAPOR DE MERCURIO DE 250W, INCLUSO REATOR E LAMPADA - FORNECIMENTO E INSTALACAO /UN</t>
  </si>
  <si>
    <t>0101000252</t>
  </si>
  <si>
    <t>BRACO PARA LUMINARIA PUBLICA 1 X 1,50M ROMAGNOLE OU EQUIV (REAPROVEITAMENTO DE 5X), FIXADO EM POSTE OU PAREDE - FORNECIMENTO E INSTALACAO /UN</t>
  </si>
  <si>
    <t>0101000254</t>
  </si>
  <si>
    <t>CABO PP 4X25MM2 DE 1KV (REAPROVEITAMENTO DE 3X) - FORNECIMENTO E INSTALACAO /M</t>
  </si>
  <si>
    <t>0101000255</t>
  </si>
  <si>
    <t>CABO MULTIPLEXADO DE ALUMINIO CA/CAL 3X1X25+25MM2 (REAPROVEITAMENTO 3X) - FORNECIMENTO E INSTALACAO /M</t>
  </si>
  <si>
    <t>0101000256</t>
  </si>
  <si>
    <t>QUADRO PARA CANTEIRO DE OBRAS DE 3X40A, STECK OU SIMILAR, CONTENDO: 2 TOMADAS N4049, 3P+T 16A 220/250V, 4 TOMADAS NBR 20A 127V, 1 DISJUNTOR SDD63C40 E PRENSA CABO PG21 (REAPROVEITAMENTO DE 5X) - FORNECIMENTO E INSTALACAO /UN</t>
  </si>
  <si>
    <t>0101000259</t>
  </si>
  <si>
    <t>MADEIRA ROLICA, EUCALIPTO OU EQUIVALENTE DA REGIAO, H = 6,00M, D = 16 A 20 CM, ENTERRADO 60CM (REAPROVEITAMENTO DE 5X) - FORNECIMENTO E INSTALACAO /UN</t>
  </si>
  <si>
    <t>SINAPI - 102487 - CONCRETO CICLOPICO FCK = 15MPA, 30% PEDRA DE MAO EM VOLUME REAL, INCLUSIVE LANCAMENTO. AF_05/2021 /M3</t>
  </si>
  <si>
    <t>SINAPI - 90082 - ESCAVACAO MECANIZADA DE VALA COM PROF. ATE 1,5 M (MEDIA MONTANTE E JUSANTE/UMA COMPOSICAO POR TRECHO), ESCAVADEIRA (0,8 M3), LARG. DE 1,5 M A 2,5 M, EM SOLO DE 1A CATEGORIA, EM LOCAIS COM ALTO NIVEL DE INTERFERENCIA. AF_02/2021 /M3</t>
  </si>
  <si>
    <t>SINAPI - 102278 - ESCAVACAO MECANIZADA DE VALA COM PROF. MAIOR QUE 1,50 M ATE 3,0 M (MEDIA MONTANTE E JUSANTE/UMA COMPOSICAO POR TRECHO), ESCAVADEIRA (1,2 M3), LARG. DE 1,5 M A 2,5 M, EM SOLO DE 1A CATEGORIA, EM LOCAIS COM ALTO NIVEL DE INTERFERENCIA</t>
  </si>
  <si>
    <t>SINAPI - 90090 - ESCAVACAO MECANIZADA DE VALA COM PROF. MAIOR QUE 4,5 M ATE 6,0 M(MEDIA MONTANTE E JUSANTE/UMA COMPOSICAO POR TRECHO), ESCAVADEIRA (1,2 M3), LARG. DE 1,5 M A 2,5 M, EM SOLO DE 1A CATEGORIA, EM LOCAIS COM ALTO NIVEL DE INTERFERENCIA. A</t>
  </si>
  <si>
    <t>SINAPI - 101210 - ESCAVACAO VERTICAL A CEU ABERTO, EM OBRAS DE EDIFICACAO, INCLUINDO CARGA, DESCARGA E TRANSPORTE, EM SOLO DE 1a CATEGORIA COM ESCAVADEIRA HIDRAULICA (CACAMBA:0,8 M3/111 HP), FROTA DE 4 CAMINHOES BASC.DE 14 M3, DMT DE 1,5 KM E VELOC.M</t>
  </si>
  <si>
    <t>SINAPI - 93368 - REATERRO MECANIZADO DE VALA COM ESCAVADEIRA HIDRAULICA (CAPACIDADE DA CACAMBA: 0,8 M3 / POTENCIA: 111 HP), LARGURA ATE 1,5 M, PROFUNDIDADE DE 1,5 A 3,0 M, COM SOLO DE 1a CATEGORIA EM LOCAIS COM BAIXO NIVEL DE INTERFERENCIA. AF_04/201</t>
  </si>
  <si>
    <t>0401002024</t>
  </si>
  <si>
    <t>SINAPI - 97083 - COMPACTACAO MECANICA DE SOLO PARA EXECUCAO DE RADIER, PISO DE CONCRETO OU LAJE SOBRE SOLO, COM COMPACTADOR DE SOLOS A PERCUSSAO. AF_09/2021 /M2</t>
  </si>
  <si>
    <t>0401002025</t>
  </si>
  <si>
    <t>SINAPI - 97084 - COMPACTACAO MECANICA DE SOLO PARA EXECUCAO DE RADIER, PISO DE CONCRETO OU LAJE SOBRE SOLO, COM COMPACTADOR DE SOLOS TIPO PLACA VIBRATORIA. AF_09/2021 /M2</t>
  </si>
  <si>
    <t>SINAPI - 96624 - LASTRO COM MATERIAL GRANULAR (PEDRA BRITADA N.2), APLICADO EM PISOS OU LAJES SOBRE SOLO, ESPESSURA DE *10 CM*. AF_08/2017 /M3</t>
  </si>
  <si>
    <t>SINAPI - 94974 - CONCRETO MAGRO PARA LASTRO, TRACO 1:4,5:4,5 (EM MASSA SECA DE CIMENTO/ AREIA MEDIA/ BRITA 1) - PREPARO MANUAL. AF_05/2021 /M3</t>
  </si>
  <si>
    <t>SINAPI - 94963 - CONCRETO FCK = 15MPA, TRACO 1:3,4:3,5 (EM MASSA SECA DE CIMENTO/ AREIA MEDIA/ BRITA 1) - PREPARO MECANICO COM BETONEIRA 400 L. AF_05/2021 /M3</t>
  </si>
  <si>
    <t>SINAPI - 94964 - CONCRETO FCK = 20MPA, TRACO 1:2,7:3 (EM MASSA SECA DE CIMENTO/ AREIA MEDIA/ BRITA 1) - PREPARO MECANICO COM BETONEIRA 400 L. AF_05/2021 /M3</t>
  </si>
  <si>
    <t>SINAPI - 94965 - CONCRETO FCK = 25MPA, TRACO 1:2,3:2,7 (EM MASSA SECA DE CIMENTO/ AREIA MEDIA/ BRITA 1) - PREPARO MECANICO COM BETONEIRA 400 L. AF_05/2021 /M3</t>
  </si>
  <si>
    <t>LAJE PRE-FABRICADA TRELICADA BETA 12 FORRO/PISO, CAPA=4CM EM CONCRETO USINADO BOMBEADO FCK=25,0 MPA, CONTROLE A, CONS=0,052M3/M2, PREENCHIMENTO EPS/CERAMICA, INTEREIXO 42CM, SOBRECARGA=200KG/M2, VAOS ATE 4,60M, (EXCLUSIVE ESCORAMENTO E FERRAGENS) /M2</t>
  </si>
  <si>
    <t>LAJE PRE-FABRICADA TRELICADA BETA 16 FORRO/PISO, CAPA=4CM EM CONCRETO USINADO BOMBEADO FCK=25,0 MPA, CONTROLE A, CONS=0,063M3/M2, PREENCHIMENTO EPS/CERAMICA, INTEREIXO 49CM, SOBRECARGA=200KG/M2, VAOS ATE 5,60M, (EXCLUSIVE ESCORAMENTO E FERRAGENS) /M2</t>
  </si>
  <si>
    <t>LAJE PRE-FABRICADA TRELICADA BETA 20 FORRO/PISO, CAPA=4CM EM CONCRETO USINADO BOMBEADO FCK=25,0 MPA, CONTROLE A, CONS=0,073M3/M2, PREENCHIMENTO EPS/CERAMICA, INTEREIXO 42CM, SOBRECARGA=200KG/M2, VAOS ATE 7,20M, (EXCLUSIVE ESCORAMENTO E FERRAGENS) /M2</t>
  </si>
  <si>
    <t>LAJE PRE-FABRICADA TRELICADA BETA 12 FORRO/PISO, CAPA=4CM EM CONCRETO FCK=25,0 MPA, CONTROLE B, CONS=0,052M3/M2, PREENCHIMENTO EPS/CERAMICA, INTEREIXO 42CM, SOBRECARGA=200KG/M2, VAOS ATE 4,60M, (EXCLUSIVE ESCORAMENTO E FERRAGENS) /M2</t>
  </si>
  <si>
    <t>LAJE PRE-FABRICADA TRELICADA BETA 16 FORRO/PISO, CAPA=4CM EM CONCRETO FCK=25,0 MPA, CONTROLE B, CONS=0,063M3/M2, PREENCHIMENTO EPS/CERAMICA, INTEREIXO 49CM, SOBRECARGA=200KG/M2, VAOS ATE 5,60M, (EXCLUSIVE ESCORAMENTO E FERRAGENS) /M2</t>
  </si>
  <si>
    <t>LAJE PRE-FABRICADA TRELICADA BETA 20 FORRO/PISO, CAPA=4CM EM CONCRETO FCK=25,0 MPA, CONTROLE B, CONS=0,073M3/M2, PREENCHIMENTO EPS/CERAMICA, INTEREIXO 42CM, SOBRECARGA=300KG/M2, VAOS ATE 6,80M, (EXCLUSIVE ESCORAMENTO E FERRAGENS) /M2</t>
  </si>
  <si>
    <t>0601003180</t>
  </si>
  <si>
    <t>LAJE PRE-FABRICADA PROTENDIDA BETA 8,CAPA=4CM EM CONCRETO USINADO BOMBEADO FCK=25,0MPA, CONTR. A, CONS=0,0441M3/M2, PREENC. EPS/CERAMICA H8-40, INTEREIXO 48CM, SOBRECARGA=340KG/M2, VAOS ATE 4,60M, VIGUETAS 5 FIOS DE ACO(EXCL. ESCOR. E FERRAGENS) /M2</t>
  </si>
  <si>
    <t>0601003183</t>
  </si>
  <si>
    <t>LAJE PRE-FABRICADA PROTENDIDA BETA 12,CAPA=4CM EM CONCRETO USINADO BOMBEADO FCK=25,0MPA, CONTR. A, CONS=0,0499M3/M2, PREENC. EPS/CERAMICA H12-40,INTEREIXO 48CM, SOBRECARGA=350KG/M2, VAOS ATE 6,15M, VIGUETAS 5 FIOS DE ACO(EXCL. ESCOR. E FERRAGENS) /M2</t>
  </si>
  <si>
    <t>0601003186</t>
  </si>
  <si>
    <t>LAJE PRE-FABRICADA PROTENDIDA BETA 16,CAPA=4CM EM CONCRETO USINADO BOMBEADO FCK=25,0MPA, CONTR. A, CONS=0,0601M3/M2, PREENC. EPS/CERAMICA H16-40,INTEREIXO 48CM, SOBRECARGA=350KG/M2, VAOS ATE 7,30M, VIGUETAS 5 FIOS DE ACO(EXCL. ESCOR. E FERRAGENS) /M2</t>
  </si>
  <si>
    <t>SINAPI - 87878 - CHAPISCO APLICADO EM ALVENARIAS E ESTRUTURAS DE CONCRETO INTERNAS, COM COLHER DE PEDREIRO. ARGAMASSA TRACO 1:3 COM PREPARO MANUAL. AF_06/2014 /M2</t>
  </si>
  <si>
    <t>SINAPI - 103324 - ALVENARIA DE VEDACAO DE BLOCOS CERAMICOS FURADOS NA VERTICAL DE 14X19X39 CM (ESPESSURA 14 CM) E ARGAMASSA DE ASSENTAMENTO COM PREPARO EM BETONEIRA. AF_12/2021 /M2</t>
  </si>
  <si>
    <t>1001000134</t>
  </si>
  <si>
    <t>SINAPI - 94216 - TELHAMENTO COM TELHA METALICA TERMOACUSTICA E = 30 MM, COM ATE 2 AGUAS, INCLUSO ICAMENTO. AF_07/2019 /M2</t>
  </si>
  <si>
    <t>CUMEEIRA PARA TELHA GALVALUME TRAPEZOIDAL, ESPESSURA 0,43MM /M</t>
  </si>
  <si>
    <t>CUMEEIRA PARA TELHA GALVALUME ONDULADA ESPESSURA 0,43MM /M</t>
  </si>
  <si>
    <t>GRADE DE FERRO FIXA PARA CELA, COM QUADROS E BARRAS INTERMEDIARIAS EM FERRO CHATO 2" X 3/8", BARRAS EM ACO REDONDO 7/8" A CADA 12CM, ACO SAE 1045 E CHUMBADORES DE FERRO CHATO 2" X 3/8" /M2</t>
  </si>
  <si>
    <t>GRADE FERRO FIXA COM PORTA PARA CELA COM QUADRO E BARRAS INTERMEDIARIAS EM FERRO CHATO 2" X 3/8", FERRO REDONDO 7/8" A CADA 12CM, ACO SAE 1045, BATENTE EM FERRO CANTONEIRA 2.1/2" X 3/8", CHUMBADORES EM FERRO CHATO 2" X 3/8" /M2</t>
  </si>
  <si>
    <t>PORTA EM GRADE PARA CELA, COM QUADROS E BARRAS INTERMEDIARIAS EM FERRO CHATO 2" X 3/8", BARRAS EM FERRO REDONDO 7/8", A CADA 12CM, ACO SAE 1045, BATENTE EM FERRO CANTONEIRA 2.1/2" X 3/8" /M2</t>
  </si>
  <si>
    <t>1101004200</t>
  </si>
  <si>
    <t>GUARDA CORPO EM ACO INOX 304 POLIDO, TUBO (PES E BARRA SUPERIOR) DE 2", COM 2 CORRIMAOS (H=0,70M E 0,92M) EM TUBO DE 1.1/2", FECHAMENTO EM TUBOS DE 1/2" A CADA 10CM - FORNECIMENTO E INSTALACAO /M2</t>
  </si>
  <si>
    <t>1101004202</t>
  </si>
  <si>
    <t>GUARDA CORPO EM ACO INOX 304 POLIDO, TUBO (PES E BARRA SUPERIOR) DE 2" E FECHAMENTO EM TUBO DE 1/2" A CADA 10CM - FORNECIMENTO E INSTALACAO /M2</t>
  </si>
  <si>
    <t>1101004220</t>
  </si>
  <si>
    <t>CORRIMAO DUPLO CENTRAL EM ACO INOX 304 POLIDO, COM ALTURAS DE H=0,70 E H=0,92 EM TUDO DE 1.1/2", FIXADOS EM PILARETES COM TUBO DE 2", EM AMBOS OS LADOS - FORNECIMENTO E INSTALACAO /M</t>
  </si>
  <si>
    <t>1101004222</t>
  </si>
  <si>
    <t>CORRIMAO DUPLO LATERAL EM ACO INOX 304 POLIDO, COM ALTURAS DE H=0,70M E H=0,92M EM TUBO DE 1.1/2", FIXADOS EM PAREDE COM PARAFUSO E BUCHA S12 - FORNECIMENTO E INSTALACAO /M</t>
  </si>
  <si>
    <t>1201001000</t>
  </si>
  <si>
    <t>LUMINARIA TIPO PLAFON COM PAINEL LED, 30X30CM, SOBREPOR, POTENCIA DE 24W, 6500K, LUZ NEUTRA, ELGIN OU SIMILAR - FORNECIMENTO E INSTALACAO /UN</t>
  </si>
  <si>
    <t>1201001001</t>
  </si>
  <si>
    <t>LUMINARIA TIPO PLAFON COM PAINEL LED, 30X30CM, EMBUTIR, POTENCIA DE 24W, 6500K, LUZ NEUTRA, ELGIN OU SIMILAR - FORNECIMENTO E INSTALACAO /UN</t>
  </si>
  <si>
    <t>SINAPI - 101643 - LAMPADA VAPOR DE MERCURIO 250 W - FORNECIMENTO E INSTALACAO. AF_08/2020 /UN</t>
  </si>
  <si>
    <t>SINAPI - 101644 - LAMPADA VAPOR DE MERCURIO 400 W - FORNECIMENTO E INSTALACAO. AF_08/2020 /UN</t>
  </si>
  <si>
    <t>SINAPI - 101626 - REATOR PARA LAMPADA VAPOR DE MERCURIO 400 W, USO EXTERNO - FORNECIMENTO E INSTALACAO. AF_08/2020 /UN</t>
  </si>
  <si>
    <t>SINAPI - 91955 - INTERRUPTOR PARALELO (1 MODULO), 10A/250V, INCLUINDO SUPORTE E PLACA - FORNECIMENTO E INSTALACAO. AF_12/2015 /UN</t>
  </si>
  <si>
    <t>SINAPI - 92023 - INTERRUPTOR SIMPLES (1 MODULO) COM 1 TOMADA DE EMBUTIR 2P+T 10 A, INCLUINDO SUPORTE E PLACA - FORNECIMENTO E INSTALACAO. AF_12/2015 /UN</t>
  </si>
  <si>
    <t>SINAPI - 92029 - INTERRUPTOR PARALELO (1 MODULO) COM 1 TOMADA DE EMBUTIR 2P+T 10 A, INCLUINDO SUPORTE E PLACA - FORNECIMENTO E INSTALACAO. AF_12/2015 /UN</t>
  </si>
  <si>
    <t>SINAPI - 92033 - INTERRUPTOR PARALELO (2 MODULOS) COM 1 TOMADA DE EMBUTIR 2P+T 10 A, INCLUINDO SUPORTE E PLACA - FORNECIMENTO E INSTALACAO. AF_12/2015 /UN</t>
  </si>
  <si>
    <t>SINAPI - 92027 - INTERRUPTOR SIMPLES (2 MODULOS) COM 1 TOMADA DE EMBUTIR 2P+T 10 A, INCLUINDO SUPORTE E PLACA - FORNECIMENTO E INSTALACAO. AF_12/2015 /UN</t>
  </si>
  <si>
    <t>SINAPI - 92035 - INTERRUPTOR SIMPLES (1 MODULO), INTERRUPTOR PARALELO (1 MODULO) E 1 TOMADA DE EMBUTIR 2P+T 10 A, INCLUINDO SUPORTE E PLACA - FORNECIMENTO E INSTALACAO. AF_12/2015 /UN</t>
  </si>
  <si>
    <t>1201002025</t>
  </si>
  <si>
    <t>INTERRUPTOR SIMPLES (1 MODULO), 10A / 250V, INCLUSO CONDULETE 3/4", COM TAMPA, E SUPORTE - FORNECIMENTO E INSTALACAO /UN</t>
  </si>
  <si>
    <t>1201002035</t>
  </si>
  <si>
    <t>TOMADA SIMPLES (1 MODULO) 2P+T 10 A, INCLUSO CONDULETE 3/4", COM TAMPA, E SUPORTE - FORNECIMENTO E INSTALACAO /UN</t>
  </si>
  <si>
    <t>1201002036</t>
  </si>
  <si>
    <t>TOMADA DUPLA (2 MODULOS) 2P+T 10 A, INCLUSO CONDULETE 3/4", COM TAMAPA, E SUPORTE - FORNECIMENTO E INSTALACAO /UN</t>
  </si>
  <si>
    <t>1201002045</t>
  </si>
  <si>
    <t>TOMADA PARA LOGICA RJ45 COMPLETA, CATEGORIA 6, INCLUSO CONDULETE 3/4" COM TAMPA, ADAPTADOR E SUPORTE - FORNECIMENTO E INSTALACAO /UN</t>
  </si>
  <si>
    <t>1201002047</t>
  </si>
  <si>
    <t>TOMADA PARA LOGICA RJ45 COMPLETA, CATEGORIA 6, INCLUSO SUPORTE E ADAPTADOR - FORNECIMENTO E INSTALACAO /UN</t>
  </si>
  <si>
    <t>TOMADA PARA LOGICA RJ45 COMPLETA, CATEGORIA 5E, INCLUSO SUPORTE E ADAPTADOR - FORNECIMENTO E INSTALACAO /UN</t>
  </si>
  <si>
    <t>SINAPI - 92984 - CABO DE COBRE FLEXIVEL ISOLADO, 25 MM2, ANTI-CHAMA 0,6/1,0 KV, PARA REDE ENTERRADA DE DISTRIBUICAO DE ENERGIA ELETRICA - FORNECIMENTO E INSTALACAO. AF_12/2021 /M</t>
  </si>
  <si>
    <t>SINAPI - 92986 - CABO DE COBRE FLEXIVEL ISOLADO, 35 MM2, ANTI-CHAMA 0,6/1,0 KV, PARA REDE ENTERRADA DE DISTRIBUICAO DE ENERGIA ELETRICA - FORNECIMENTO E INSTALACAO. AF_12/2021 /M</t>
  </si>
  <si>
    <t>SINAPI - 92988 - CABO DE COBRE FLEXIVEL ISOLADO, 50 MM2, ANTI-CHAMA 0,6/1,0 KV, PARA REDE ENTERRADA DE DISTRIBUICAO DE ENERGIA ELETRICA - FORNECIMENTO E INSTALACAO. AF_12/2021 /M</t>
  </si>
  <si>
    <t>SINAPI - 92990 - CABO DE COBRE FLEXIVEL ISOLADO, 70 MM2, ANTI-CHAMA 0,6/1,0 KV, PARA REDE ENTERRADA DE DISTRIBUICAO DE ENERGIA ELETRICA - FORNECIMENTO E INSTALACAO. AF_12/2021 /M</t>
  </si>
  <si>
    <t>SINAPI - 92992 - CABO DE COBRE FLEXIVEL ISOLADO, 95 MM2, ANTI-CHAMA 0,6/1,0 KV, PARA REDE ENTERRADA DE DISTRIBUICAO DE ENERGIA ELETRICA - FORNECIMENTO E INSTALACAO. AF_12/2021 /M</t>
  </si>
  <si>
    <t>SINAPI - 92994 - CABO DE COBRE FLEXIVEL ISOLADO, 120 MM2, ANTI-CHAMA 0,6/1,0 KV, PARA REDE ENTERRADA DE DISTRIBUICAO DE ENERGIA ELETRICA - FORNECIMENTO E INSTALACAO. AF_12/2021 /M</t>
  </si>
  <si>
    <t>SINAPI - 92996 - CABO DE COBRE FLEXIVEL ISOLADO, 150 MM2, ANTI-CHAMA 0,6/1,0 KV, PARA REDE ENTERRADA DE DISTRIBUICAO DE ENERGIA ELETRICA - FORNECIMENTO E INSTALACAO. AF_12/2021 /M</t>
  </si>
  <si>
    <t>SINAPI - 92998 - CABO DE COBRE FLEXIVEL ISOLADO, 185 MM2, ANTI-CHAMA 0,6/1,0 KV, PARA REDE ENTERRADA DE DISTRIBUICAO DE ENERGIA ELETRICA - FORNECIMENTO E INSTALACAO. AF_12/2021 /M</t>
  </si>
  <si>
    <t>SINAPI - 93000 - CABO DE COBRE FLEXIVEL ISOLADO, 240 MM2, ANTI-CHAMA 0,6/1,0 KV, PARA REDE ENTERRADA DE DISTRIBUICAO DE ENERGIA ELETRICA - FORNECIMENTO E INSTALACAO. AF_12/2021 /M</t>
  </si>
  <si>
    <t>SINAPI - 98288 - CABO TELEFÔNICO CCI-50 2 PARES, SEM BLINDAGEM, INSTALADO EM DISTRIBUICAO DE EDIFICACAO INSTITUCIONAL - FORNECIMENTO E INSTALACAO. AF_11/2019 /M</t>
  </si>
  <si>
    <t>SINAPI - 98295 - CABO ELETRÔNICO CATEGORIA 5E, INSTALADO EM EDIFICACAO INSTITUCIONAL - FORNECIMENTO E INSTALACAO. AF_11/2019 /M</t>
  </si>
  <si>
    <t>SINAPI - 98297 - CABO ELETRÔNICO CATEGORIA 6, INSTALADO EM EDIFICACAO INSTITUCIONAL - FORNECIMENTO E INSTALACAO. AF_11/2019 /M</t>
  </si>
  <si>
    <t>SINAPI - 95749 - ELETRODUTO DE ACO GALVANIZADO, CLASSE LEVE, DN 20 MM (3/4ÆÆ), APARENTE, INSTALADO EM PAREDE - FORNECIMENTO E INSTALACAO. AF_11/2016_P /M</t>
  </si>
  <si>
    <t>SINAPI - 95750 - ELETRODUTO DE ACO GALVANIZADO, CLASSE LEVE, DN 25 MM (1ÆÆ), APARENTE, INSTALADO EM PAREDE - FORNECIMENTO E INSTALACAO. AF_11/2016_P /M</t>
  </si>
  <si>
    <t>SINAPI - 95752 - ELETRODUTO DE ACO GALVANIZADO, CLASSE SEMI PESADO, DN 40 MM (1 1/2 ), APARENTE, INSTALADO EM PAREDE - FORNECIMENTO E INSTALACAO. AF_11/2016_P /M</t>
  </si>
  <si>
    <t>SINAPI - 96988 - MASTRO 1 ½ PARA SPDA - FORNECIMENTO E INSTALACAO. AF_12/2017 /UN</t>
  </si>
  <si>
    <t>SINAPI - 96985 - HASTE DE ATERRAMENTO 5/8 PARA SPDA - FORNECIMENTO E INSTALACAO. AF_12/2017 /UN</t>
  </si>
  <si>
    <t>SINAPI - 96987 - BASE METALICA PARA MASTRO 1 ½ PARA SPDA - FORNECIMENTO E INSTALACAO. AF_12/2017 /UN</t>
  </si>
  <si>
    <t>SINAPI - 101555 - ALCA PREFORMADA DE DISTRIBUICAO, EM ACO GALVANIZADO, AWG 4 - FORNECIMENTO E INSTALACAO. AF_07/2020 /UN</t>
  </si>
  <si>
    <t>SINAPI - 89366 - JOELHO 90 GRAUS COM BUCHA DE LATAO, PVC, SOLDAVEL, DN 25MM, X 3/4ö INSTALADO EM RAMAL OU SUB-RAMAL DE AGUA - FORNECIMENTO E INSTALACAO. AF_12/2014 /UN</t>
  </si>
  <si>
    <t>SINAPI - 90373 - JOELHO 90 GRAUS COM BUCHA DE LATAO, PVC, SOLDAVEL, DN 25MM, X 1/2ö INSTALADO EM RAMAL OU SUB-RAMAL DE AGUA - FORNECIMENTO E INSTALACAO. AF_12/2014 /UN</t>
  </si>
  <si>
    <t>SINAPI - 89396 - TE COM BUCHA DE LATAO NA BOLSA CENTRAL, PVC, SOLDAVEL, DN 25MM X 1/2ö, INSTALADO EM RAMAL OU SUB-RAMAL DE AGUA - FORNECIMENTO E INSTALACAO. AF_12/2014 /UN</t>
  </si>
  <si>
    <t>SINAPI - 89399 - TE COM BUCHA DE LATAO NA BOLSA CENTRAL, PVC, SOLDAVEL, DN 32MM X 3/4ö, INSTALADO EM RAMAL OU SUB-RAMAL DE AGUA - FORNECIMENTO E INSTALACAO. AF_12/2014 /UN</t>
  </si>
  <si>
    <t>SINAPI - 94708 - ADAPTADOR COM FLANGES LIVRES, PVC, SOLDAVEL, DN 25 MM X 3/4 , INSTALADO EM RESERVACAO DE AGUA DE EDIFICACAO QUE POSSUA RESERVATORIO DE FIBRA/FIBROCIMENTO FORNECIMENTO E INSTALACAO. AF_06/2016 /UN</t>
  </si>
  <si>
    <t>SINAPI - 94709 - ADAPTADOR COM FLANGES LIVRES, PVC, SOLDAVEL, DN 32 MM X 1 , INSTALADO EM RESERVACAO DE AGUA DE EDIFICACAO QUE POSSUA RESERVATORIO DE FIBRA/FIBROCIMENTO FORNECIMENTO E INSTALACAO. AF_06/2016 /UN</t>
  </si>
  <si>
    <t>SINAPI - 94710 - ADAPTADOR COM FLANGES LIVRES, PVC, SOLDAVEL, DN 40 MM X 1 1/4 , INSTALADO EM RESERVACAO DE AGUA DE EDIFICACAO QUE POSSUA RESERVATORIO DE FIBRA/FIBROCIMENTO FORNECIMENTO E INSTALACAO. AF_06/2016 /UN</t>
  </si>
  <si>
    <t>SINAPI - 94711 - ADAPTADOR COM FLANGES LIVRES, PVC, SOLDAVEL, DN 50 MM X 1 1/2 , INSTALADO EM RESERVACAO DE AGUA DE EDIFICACAO QUE POSSUA RESERVATORIO DE FIBRA/FIBROCIMENTO FORNECIMENTO E INSTALACAO. AF_06/2016 /UN</t>
  </si>
  <si>
    <t>SINAPI - 94712 - ADAPTADOR COM FLANGES LIVRES, PVC, SOLDAVEL, DN 60 MM X 2 , INSTALADO EM RESERVACAO DE AGUA DE EDIFICACAO QUE POSSUA RESERVATORIO DE FIBRA/FIBROCIMENTO FORNECIMENTO E INSTALACAO. AF_06/2016 /UN</t>
  </si>
  <si>
    <t>SINAPI - 94713 - ADAPTADOR COM FLANGES LIVRES, PVC, SOLDAVEL, DN 75 MM X 2 1/2 , INSTALADO EM RESERVACAO DE AGUA DE EDIFICACAO QUE POSSUA RESERVATORIO DE FIBRA/FIBROCIMENTO FORNECIMENTO E INSTALACAO. AF_06/2016 /UN</t>
  </si>
  <si>
    <t>SINAPI - 89383 - ADAPTADOR CURTO COM BOLSA E ROSCA PARA REGISTRO, PVC, SOLDAVEL, DN 25MM X 3/4ö, INSTALADO EM RAMAL OU SUB-RAMAL DE AGUA - FORNECIMENTO E INSTALACAO. AF_12/2014 /UN</t>
  </si>
  <si>
    <t>SINAPI - 89436 - ADAPTADOR CURTO COM BOLSA E ROSCA PARA REGISTRO, PVC, SOLDAVEL, DN 32MM X 1ö, INSTALADO EM RAMAL DE DISTRIBUICAO DE AGUA - FORNECIMENTO E INSTALACAO. AF_12/2014 /UN</t>
  </si>
  <si>
    <t>SINAPI - 89596 - ADAPTADOR CURTO COM BOLSA E ROSCA PARA REGISTRO, PVC, SOLDAVEL, DN 50MM X 1.1/2ö, INSTALADO EM PRUMADA DE AGUA - FORNECIMENTO E INSTALACAO. AF_12/2014 /UN</t>
  </si>
  <si>
    <t>SINAPI - 89385 - LUVA SOLDAVEL E COM ROSCA, PVC, SOLDAVEL, DN 25MM X 3/4ö, INSTALADO EM RAMAL OU SUB-RAMAL DE AGUA - FORNECIMENTO E INSTALACAO. AF_12/2014 /UN</t>
  </si>
  <si>
    <t>SINAPI - 99620 - VALVULA DE RETENCAO HORIZONTAL, DE BRONZE, ROSCAVEL, 1" - FORNECIMENTO E INSTALACAO. AF_08/2021 /UN</t>
  </si>
  <si>
    <t>SINAPI - 99621 - VALVULA DE RETENCAO HORIZONTAL, DE BRONZE, ROSCAVEL, 1 1/4" - FORNECIMENTO E INSTALACAO. AF_08/2021 /UN</t>
  </si>
  <si>
    <t>SINAPI - 99622 - VALVULA DE RETENCAO HORIZONTAL, DE BRONZE, ROSCAVEL, 1 1/2" - FORNECIMENTO E INSTALACAO. AF_08/2021 /UN</t>
  </si>
  <si>
    <t>SINAPI - 99623 - VALVULA DE RETENCAO HORIZONTAL, DE BRONZE, ROSCAVEL, 2" - FORNECIMENTO E INSTALACAO. AF_08/2021 /UN</t>
  </si>
  <si>
    <t>SINAPI - 99624 - VALVULA DE RETENCAO HORIZONTAL, DE BRONZE, ROSCAVEL, 2 1/2" - FORNECIMENTO E INSTALACAO. AF_08/2021 /UN</t>
  </si>
  <si>
    <t>SINAPI - 99625 - VALVULA DE RETENCAO HORIZONTAL, DE BRONZE, ROSCAVEL, 3" - FORNECIMENTO E INSTALACAO. AF_08/2021 /UN</t>
  </si>
  <si>
    <t>SINAPI - 89610 - ADAPTADOR CURTO COM BOLSA E ROSCA PARA REGISTRO, PVC, SOLDAVEL, DN 60MM X 2ö, INSTALADO EM PRUMADA DE AGUA - FORNECIMENTO E INSTALACAO. AF_12/2014 /UN</t>
  </si>
  <si>
    <t>SINAPI - 89613 - ADAPTADOR CURTO COM BOLSA E ROSCA PARA REGISTRO, PVC, SOLDAVEL, DN 75MM X 2.1/2ö, INSTALADO EM PRUMADA DE AGUA - FORNECIMENTO E INSTALACAO. AF_12/2014 /UN</t>
  </si>
  <si>
    <t>SINAPI - 89616 - ADAPTADOR CURTO COM BOLSA E ROSCA PARA REGISTRO, PVC, SOLDAVEL, DN 85MM X 3ö, INSTALADO EM PRUMADA DE AGUA - FORNECIMENTO E INSTALACAO. AF_12/2014 /UN</t>
  </si>
  <si>
    <t>SINAPI - 94670 - ADAPTADOR CURTO COM BOLSA E ROSCA PARA REGISTRO, PVC, SOLDAVEL, DN 110 MM X 4 , INSTALADO EM RESERVACAO DE AGUA DE EDIFICACAO QUE POSSUA RESERVATORIO DE FIBRA/FIBROCIMENTO FORNECIMENTO E INSTALACAO. AF_06/2016 /UN</t>
  </si>
  <si>
    <t>SINAPI - 99629 - VALVULA DE RETENCAO VERTICAL, DE BRONZE, ROSCAVEL, 1" - FORNECIMENTO E INSTALACAO. AF_08/2021 /UN</t>
  </si>
  <si>
    <t>SINAPI - 99630 - VALVULA DE RETENCAO VERTICAL, DE BRONZE, ROSCAVEL, 1 1/4" - FORNECIMENTO E INSTALACAO. AF_08/2021 /UN</t>
  </si>
  <si>
    <t>SINAPI - 99631 - VALVULA DE RETENCAO VERTICAL, DE BRONZE, ROSCAVEL, 1 1/2" - FORNECIMENTO E INSTALACAO. AF_08/2021 /UN</t>
  </si>
  <si>
    <t>SINAPI - 99632 - VALVULA DE RETENCAO VERTICAL, DE BRONZE, ROSCAVEL, 2" - FORNECIMENTO E INSTALACAO. AF_08/2021 /UN</t>
  </si>
  <si>
    <t>SINAPI - 99633 - VALVULA DE RETENCAO VERTICAL, DE BRONZE, ROSCAVEL, 3" - FORNECIMENTO E INSTALACAO. AF_08/2021 /UN</t>
  </si>
  <si>
    <t>SINAPI - 102622 - CAIXA D´AGUA EM POLIETILENO, 500 LITROS (INCLUSOS TUBOS, CONEXOES E TORNEIRA DE BOIA) - FORNECIMENTO E INSTALACAO. AF_06/2021 /UN</t>
  </si>
  <si>
    <t>SINAPI - 102623 - CAIXA D´AGUA EM POLIETILENO, 1000 LITROS (INCLUSOS TUBOS, CONEXOES E TORNEIRA DE BOIA) - FORNECIMENTO E INSTALACAO. AF_06/2021 /UN</t>
  </si>
  <si>
    <t>SINAPI - 94796 - TORNEIRA DE BOIA PARA CAIXA D'AGUA, ROSCAVEL, 3/4" - FORNECIMENTO E INSTALACAO. AF_08/2021 /UN</t>
  </si>
  <si>
    <t>SINAPI - 94797 - TORNEIRA DE BOIA PARA CAIXA D'AGUA, ROSCAVEL, 1" - FORNECIMENTO E INSTALACAO. AF_08/2021 /UN</t>
  </si>
  <si>
    <t>SINAPI - 86932 - VASO SANITARIO SIFONADO COM CAIXA ACOPLADA LOUCA BRANCA - PADRAO MEDIO, INCLUSO ENGATE FLEXIVEL EM METAL CROMADO, 1/2 X 40CM - FORNECIMENTO E INSTALACAO. AF_01/2020 /UN</t>
  </si>
  <si>
    <t>SINAPI - 100858 - MICTORIO SIFONADO LOUCA BRANCA û PADRAO MEDIO û FORNECIMENTO E INSTALACAO. AF_01/2020 /UN</t>
  </si>
  <si>
    <t>SINAPI - 86915 - TORNEIRA CROMADA DE MESA, 1/2ö OU 3/4ö, PARA LAVATORIO, PADRAO MEDIO - FORNECIMENTO E INSTALACAO. AF_01/2020 /UN</t>
  </si>
  <si>
    <t>SINAPI - 86909 - TORNEIRA CROMADA TUBO MOVEL, DE MESA, 1/2ö OU 3/4ö, PARA PIA DE COZINHA, PADRAO ALTO - FORNECIMENTO E INSTALACAO. AF_01/2020 /UN</t>
  </si>
  <si>
    <t>SINAPI - 86910 - TORNEIRA CROMADA TUBO MOVEL, DE PAREDE, 1/2ö OU 3/4ö, PARA PIA DE COZINHA, PADRAO MEDIO - FORNECIMENTO E INSTALACAO. AF_01/2020 /UN</t>
  </si>
  <si>
    <t>SINAPI - 86914 - TORNEIRA CROMADA 1/2ö OU 3/4ö PARA TANQUE, PADRAO MEDIO - FORNECIMENTO E INSTALACAO. AF_01/2020 /UN</t>
  </si>
  <si>
    <t>SINAPI - 89351 - REGISTRO DE PRESSAO BRUTO, LATAO, ROSCAVEL, 3/4'' - FORNECIMENTO E INSTALACAO. AF_08/2021 /UN</t>
  </si>
  <si>
    <t>SINAPI - 89984 - REGISTRO DE PRESSAO BRUTO, LATAO, ROSCAVEL, 1/2", COM ACABAMENTO E CANOPLA CROMADOS - FORNECIMENTO E INSTALACAO. AF_08/2021 /UN</t>
  </si>
  <si>
    <t>SINAPI - 89985 - REGISTRO DE PRESSAO BRUTO, LATAO, ROSCAVEL, 3/4", COM ACABAMENTO E CANOPLA CROMADOS - FORNECIMENTO E INSTALACAO. AF_08/2021 /UN</t>
  </si>
  <si>
    <t>SINAPI - 89987 - REGISTRO DE GAVETA BRUTO, LATAO, ROSCAVEL, 3/4", COM ACABAMENTO E CANOPLA CROMADOS - FORNECIMENTO E INSTALACAO. AF_08/2021 /UN</t>
  </si>
  <si>
    <t>SINAPI - 94792 - REGISTRO DE GAVETA BRUTO, LATAO, ROSCAVEL, 1", COM ACABAMENTO E CANOPLA CROMADOS - FORNECIMENTO E INSTALACAO. AF_08/2021 /UN</t>
  </si>
  <si>
    <t>SINAPI - 94793 - REGISTRO DE GAVETA BRUTO, LATAO, ROSCAVEL, 1 1/4", COM ACABAMENTO E CANOPLA CROMADOS - FORNECIMENTO E INSTALACAO. AF_08/2021 /UN</t>
  </si>
  <si>
    <t>SINAPI - 94794 - REGISTRO DE GAVETA BRUTO, LATAO, ROSCAVEL, 1 1/2", COM ACABAMENTO E CANOPLA CROMADOS - FORNECIMENTO E INSTALACAO. AF_08/2021 /UN</t>
  </si>
  <si>
    <t>SINAPI - 89353 - REGISTRO DE GAVETA BRUTO, LATAO, ROSCAVEL, 3/4" - FORNECIMENTO E INSTALACAO. AF_08/2021 /UN</t>
  </si>
  <si>
    <t>SINAPI - 94495 - REGISTRO DE GAVETA BRUTO, LATAO, ROSCAVEL, 1" - FORNECIMENTO E INSTALACAO. AF_08/2021 /UN</t>
  </si>
  <si>
    <t>SINAPI - 94496 - REGISTRO DE GAVETA BRUTO, LATAO, ROSCAVEL, 1 1/4" - FORNECIMENTO E INSTALACAO. AF_08/2021 /UN</t>
  </si>
  <si>
    <t>SINAPI - 94497 - REGISTRO DE GAVETA BRUTO, LATAO, ROSCAVEL, 1 1/2" - FORNECIMENTO E INSTALACAO. AF_08/2021 /UN</t>
  </si>
  <si>
    <t>SINAPI - 94498 - REGISTRO DE GAVETA BRUTO, LATAO, ROSCAVEL, 2" - FORNECIMENTO E INSTALACAO. AF_08/2021 /UN</t>
  </si>
  <si>
    <t>SINAPI - 94499 - REGISTRO DE GAVETA BRUTO, LATAO, ROSCAVEL, 2 1/2" - FORNECIMENTO E INSTALACAO. AF_08/2021 /UN</t>
  </si>
  <si>
    <t>SINAPI - 94500 - REGISTRO DE GAVETA BRUTO, LATAO, ROSCAVEL, 3" - FORNECIMENTO E INSTALACAO. AF_08/2021 /UN</t>
  </si>
  <si>
    <t>SINAPI - 94501 - REGISTRO DE GAVETA BRUTO, LATAO, ROSCAVEL, 4" - FORNECIMENTO E INSTALACAO. AF_08/2021 /UN</t>
  </si>
  <si>
    <t>SINAPI - 95249 - VALVULA DE ESFERA BRUTA, BRONZE, ROSCAVEL, 3/4'' - FORNECIMENTO E INSTALACAO. AF_08/2021 /UN</t>
  </si>
  <si>
    <t>SINAPI - 95250 - VALVULA DE ESFERA BRUTA, BRONZE, ROSCAVEL, 1'' - FORNECIMENTO E INSTALACAO. AF_08/2021 /UN</t>
  </si>
  <si>
    <t>SINAPI - 95252 - VALVULA DE ESFERA BRUTA, BRONZE, ROSCAVEL, 1 1/2'' - FORNECIMENTO E INSTALACAO. AF_08/2021 /UN</t>
  </si>
  <si>
    <t>SINAPI - 95253 - VALVULA DE ESFERA BRUTA, BRONZE, ROSCAVEL, 2'' - FORNECIMENTO E INSTALACAO. AF_08/2021 /UN</t>
  </si>
  <si>
    <t>SINAPI - 99635 - VALVULA DE DESCARGA METALICA, BASE 1 1/2", ACABAMENTO METALICO CROMADO - FORNECIMENTO E INSTALACAO. AF_08/2021 /UN</t>
  </si>
  <si>
    <t>SINAPI - 86882 - SIFAO DO TIPO GARRAFA/COPO EM PVC 1.1/4 X 1.1/2ö - FORNECIMENTO E INSTALACAO. AF_01/2020 /UN</t>
  </si>
  <si>
    <t>SINAPI - 100860 - CHUVEIRO ELETRICO COMUM CORPO PLASTICO, TIPO DUCHA û FORNECIMENTO E INSTALACAO. AF_01/2020 /UN</t>
  </si>
  <si>
    <t>1301005040</t>
  </si>
  <si>
    <t>1301006074</t>
  </si>
  <si>
    <t>SINAPI - 99251 - CAIXA ENTERRADA HIDRAULICA RETANGULAR EM ALVENARIA COM TIJOLOS CERAMICOS MACICOS, DIMENSOES INTERNAS: 0,4X0,4X0,4 M PARA REDE DE DRENAGEM. AF_12/2020 /UN</t>
  </si>
  <si>
    <t>1401000090</t>
  </si>
  <si>
    <t>TUBO DE ACO GALVANIZADO COM COSTURA, CLASSE MEDIA, DN 65 (2.1/2"), INCLUSIVE CONEXOES - FORNECIMENTO E INSTALACAO /M</t>
  </si>
  <si>
    <t>1401000092</t>
  </si>
  <si>
    <t>TUBO DE ACO GALVANIZADO COM COSTURA, CLASSE MEDIA, DN 80 (3"), INCLUSIVE CONEXOES - FORNECIMENTO E INSTALACAO /M</t>
  </si>
  <si>
    <t>1401000094</t>
  </si>
  <si>
    <t>TUBO DE ACO GALVANIZADO COM COSTURA, CLASSE MEDIA, DN 100 (4"), INCLUSIVE CONEXOES - FORNECIMENTO E INSTALACAO /M</t>
  </si>
  <si>
    <t>BLOCO AUTONOMO DE ILUMINACAO DE EMERGENCIA COM INSCRICAO DE SAIDA OU BALIZAMENTO, SISTEMA NAO PERMANENTE, LAMPADA LED 500 LUMENS 5000K E BATERIA DE 6V-4AH, REF. BLOKITO BLK 500 DA AUREON OU SIMILAR /CJ</t>
  </si>
  <si>
    <t>BLOCO AUTONOMO DE ILUMINACAO DE EMERGENCIA DE ACLARAMENTO, SISTEMA NAO PERMANENTE, LAMPADA LED 500 LUMENS 5000K E BATERIA DE 6V-4AH, REF. BLOKITO BLK 500 DA AUREON OU SIMILAR /CJ</t>
  </si>
  <si>
    <t>SINAPI - 87879 - CHAPISCO APLICADO EM ALVENARIAS E ESTRUTURAS DE CONCRETO INTERNAS, COM COLHER DE PEDREIRO. ARGAMASSA TRACO 1:3 COM PREPARO EM BETONEIRA 400L. AF_06/2014 /M2</t>
  </si>
  <si>
    <t>SINAPI - 87894 - CHAPISCO APLICADO EM ALVENARIA (SEM PRESENCA DE VAOS) E ESTRUTURAS DE CONCRETO DE FACHADA, COM COLHER DE PEDREIRO. ARGAMASSA TRACO 1:3 COM PREPARO EM BETONEIRA 400L. AF_06/2014 /M2</t>
  </si>
  <si>
    <t>1501000101</t>
  </si>
  <si>
    <t>SINAPI - 87529 - MASSA UNICA, PARA RECEBIMENTO DE PINTURA, EM ARGAMASSA TRACO 1:2:8, PREPARO MECANICO COM BETONEIRA 400L, APLICADA MANUALMENTE EM FACES INTERNAS DE PAREDES, ESPESSURA DE 20MM, COM EXECUCAO DE TALISCAS. AF_06/2014 /M2</t>
  </si>
  <si>
    <t>SINAPI - 87775 - EMBOCO OU MASSA UNICA EM ARGAMASSA TRACO 1:2:8, PREPARO MECANICO COM BETONEIRA 400 L, APLICADA MANUALMENTE EM PANOS DE FACHADA COM PRESENCA DE VAOS, ESPESSURA DE 25 MM. AF_06/2014 /M2</t>
  </si>
  <si>
    <t>SINAPI - 87531 - EMBOCO, PARA RECEBIMENTO DE CERAMICA, EM ARGAMASSA TRACO 1:2:8, PREPARO MECANICO C/BETONEIRA 400L, APLICADO MANUALMENTE EM FACES INTERNAS DE PAREDES, PARA AMBIENTE COM AREA ENTRE 5M2 E 10M2, ESPESSURA DE 20MM, COM EXECUCAO DE TALISCA</t>
  </si>
  <si>
    <t>SINAPI - 87792 - EMBOCO OU MASSA UNICA EM ARGAMASSA TRACO 1:2:8, PREPARO MECANICO COM BETONEIRA 400 L, APLICADA MANUALMENTE EM PANOS CEGOS DE FACHADA (SEM PRESENCA DE VAOS), ESPESSURA DE 25 MM. AF_06/2014 /M2</t>
  </si>
  <si>
    <t>SINAPI - 95240 - LASTRO DE CONCRETO MAGRO, APLICADO EM PISOS, LAJES SOBRE SOLO OU RADIERS, ESPESSURA DE 3 CM. AF_07/2016 /M2</t>
  </si>
  <si>
    <t>PISO TIPO PORCELANATO NATURAL PARA AREAS INTERNAS, PLACAS DE (80 X 80)CM, TIPO A, HIT FENDI, LINHA TEMPS, BORDA RETIFICADA DA PORTOBELLO OU SIMILAR, EMPREGANDO ARGAMASSA COLANTE EM PO, QUARTZOLIT OU SIMILAR, INCLUSIVE REJUNTE /M2</t>
  </si>
  <si>
    <t>RODAPE EM PORCELANATO NATURAL, HIT FENDI, LINHA TEMPS, BORDA RETIFICADA, DA PORTOBELLO OU SIMILAR, H=11CM, ASSENTADO COM ARGAMASSA IDEM AO PISO /M</t>
  </si>
  <si>
    <t>PISO TIPO PORCELANATO EXTERNO, PARA AREAS EXTERNAS, PLACAS DE (80 X 80)CM, TIPO A, HIT FENDI, LINHA TEMPS, BORDA RETIFICADA DA PORTOBELLO OU SIMILAR, EMPREGANDO ARGAMASSA COLANTE EM PO, QUARTZOLIT OU SIMILAR, INCLUSIVE REJUNTE /M2</t>
  </si>
  <si>
    <t>RODAPE TIPO PORCELANATO EXTERNO, LINHA TEMPS, BORDA RETIFICADA, DA PORTOBELLO OU SIMILAR, H=11CM, ASSENTADO COM ARGAMASSA IDEM AO PISO /M</t>
  </si>
  <si>
    <t>SINAPI - 101727 - PISO VINILICO SEMI-FLEXIVEL EM PLACAS, PADRAO LISO, ESPESSURA 3,2 MM, FIXADO COM COLA. AF_09/2020 /M2</t>
  </si>
  <si>
    <t>1701000200</t>
  </si>
  <si>
    <t>CORTE MECANICO DE PAVIMENTO ASFALTICO OU PISO DE CONCRETO COM SERRA DE DISCO DIAMANTADO /M</t>
  </si>
  <si>
    <t>SINAPI - 100719 - PINTURA COM TINTA ALQUIDICA DE FUNDO (TIPO ZARCAO) PULVERIZADA SOBRE PERFIL METALICO EXECUTADO EM FABRICA (POR DEMAO). AF_01/2020_P /M2</t>
  </si>
  <si>
    <t>1901003033</t>
  </si>
  <si>
    <t>SINAPI - 88488 - APLICACAO MANUAL DE PINTURA COM TINTA LATEX ACRILICA EM TETO, DUAS DEMAOS. AF_06/2014 /M2</t>
  </si>
  <si>
    <t>SINAPI - 102491 - PINTURA DE PISO COM TINTA ACRILICA, APLICACAO MANUAL, 2 DEMAOS, INCLUSO FUNDO PREPARADOR. AF_05/2021 /M2</t>
  </si>
  <si>
    <t>SINAPI - 100759 - PINTURA COM TINTA ALQUIDICA DE ACABAMENTO (ESMALTE SINTETICO BRILHANTE) PULVERIZADA SOBRE SUPERFICIES METALICAS (EXCETO PERFIL) EXECUTADO EM OBRA (02 DEMAOS). AF_01/2020_P /M2</t>
  </si>
  <si>
    <t>SINAPI - 102504 - PINTURA DE DEMARCACAO DE QUADRA POLIESPORTIVA COM TINTA ACRILICA, E = 5 CM, APLICACAO MANUAL. AF_05/2021 /M</t>
  </si>
  <si>
    <t>REVESTIMENTO DE ACABAMENTO ARRANHADO, APLICADO COM DESEMPENADEIRA MALHA MEDIA, INCLUSIVE FUNDO PREPARADOR /M2</t>
  </si>
  <si>
    <t>REVESTIMENTO TEXTURIZADO, APLICADO COM ROLO, INCLUSIVE FUNDO PREPARADOR /M2</t>
  </si>
  <si>
    <t>VASO SANITARIO REF. P.510.17 COM CAIXA ACOPLADA SAIDA VERTICAL REF. CDC.01F.17, AMBOS DA LINHA VOGUE PLUS CONFORTO BRANCA DA DECA OU SIMILAR, INCLUSIVE PERTENCES /UN</t>
  </si>
  <si>
    <t>2401001017</t>
  </si>
  <si>
    <t>TORNEIRA PARA LAVATORIO DE MESA PRESSMATIC BENEFIT REF. 00490706 DA DOCOL OU SIMILAR /UN</t>
  </si>
  <si>
    <t>SINAPI - 100868 - BARRA DE APOIO RETA, EM ACO INOX POLIDO, COMPRIMENTO 80 CM, FIXADA NA PAREDE - FORNECIMENTO E INSTALACAO. AF_01/2020 /UN</t>
  </si>
  <si>
    <t>SINAPI - 100867 - BARRA DE APOIO RETA, EM ACO INOX POLIDO, COMPRIMENTO 70 CM, FIXADA NA PAREDE - FORNECIMENTO E INSTALACAO. AF_01/2020 /UN</t>
  </si>
  <si>
    <t>RAMPA PORTATIL PARA ADEQUACAO DE ACESSO DE CADEIRANTES DE 1.10 X 0.82 X 0,05M, DA MULTIRAMPA OU SIMILAR /UN</t>
  </si>
  <si>
    <t>FITA ANTIDERRAPANTE AUTOADESIVA (PRETA OU INCOLOR) 50MMX30M, DA ANLIK OU SIMILAR /M</t>
  </si>
  <si>
    <t>FITA ANTIDERRAPANTE FOTOLUMINESCENTE AUTOADESIVA (VERDE CLARO) 50MMX30M, DA ANLIK OU SIMILAR /M</t>
  </si>
  <si>
    <t>2401002047</t>
  </si>
  <si>
    <t>SINALIZADOR VISUAL DE DEGRAUS FOTOLUMINESCENTE 7X3CM, DA ANLIK OU SIMILAR - FORNECIMENTO E INSTALACAO /UN</t>
  </si>
  <si>
    <t>PROTETOR DE IMPACTO EM ACO INOX POLIDO 304 SHIELD, ALTURA DE 40CM, LARGURA DE 80CM OU 90CM  /UN</t>
  </si>
  <si>
    <t>2401002052</t>
  </si>
  <si>
    <t>PLACA TATIL EM ACRILICO COM LETRAS EM ALTO RELEVO E BRAILLE (20X15)CM PARA SINALIZACAO DE PORTAS DIVERSAS (EX. SANIT. MASCULINO/SANIT. FEMININO), FIXADAS POR ADESIVOS DUPLA FACE, DA ANLIK OU SIMILAR /UN</t>
  </si>
  <si>
    <t>2401002053</t>
  </si>
  <si>
    <t>PLACA TATIL EM ACRILICO COM LETRAS EM ALTO RELEVO E BRAILLE (20X20)CM PARA SINALIZACAO DE PORTAS DIVERSAS (EX. SANIT. UNISSEX ACESSIVEL), FIXADAS POR ADESIVOS DUPLA FACE, DA ANLIK OU SIMILAR /UN</t>
  </si>
  <si>
    <t>PLACA TATIL PARA CORRIMAO EM ALUMINIO DE 10 X 3CM COM LETRA E PONTO DE ALUMINIO, DA ANLIK OU SIMILAR /UN</t>
  </si>
  <si>
    <t>PLACA TATIL EM ACRILICO COM LETRA EM ALTO RELEVO E BRAILLE (30X9)CM PARA SINALIZACAO DE PORTAS, FIXADAS POR ADESIVOS DUPLA FACE, DA ANLIK OU SIMILAR /UN</t>
  </si>
  <si>
    <t>PLACA TATIL EM ACRILICO COM LETRAS EM ALTO RELEVO E BRAILLE (30X14)CM PARA SINALIZACAO DE PORTAS, FIXADAS POR ADESIVOS DUPLA FACE, DA ANLIK OU SIMILAR /UN</t>
  </si>
  <si>
    <t>SINALIZACAO VISUAL VERTICAL DE VAGAS CADEIRANTES/IDOSO/GESTANTE COM PLACA EM ACO INOX 180 COM TAMANHO DE (50X70)CM COM ADESIVO REFLETIVO E SIMBOLO, POSTE DE ACO GALV. C/3M ALT. E 2" DIAM. AMBOS DA ANLIK OU SIMILAR /CJ</t>
  </si>
  <si>
    <t>ALARME AUDIOVISUAL DE EMERGENCIA, MODELO BIVOLT 110/220V - 50/60HZ, FUNCIONAMENTO POR RADIOFREQUENCIA, ALCANCE ATE 25M, ILUMINACAO LED AUTO BRILHO, PRESSAO SONORA 100DB, INCL PLACA ALTO RELEVO E BRAILLE, DA ANLIK OU SIMILAR /UN</t>
  </si>
  <si>
    <t>ALARME AUDIO VISUAL DE EMERGENCIA, MOD. A PILHA (3 PILHAS ALCALINAS 1,5V AA), FUNC. POR RADIOFREQUENCIA, ALCANCE ATE 25M, ILUMINACAO LED AUTO BRILHO, 100DB, INCL. PLACA ALTO RELEVO E BRAILLE, DA ANLIK OU SIMILAR /UN</t>
  </si>
  <si>
    <t>MAPA TATIL PARA SINALIZACAO E LOCALIZACAO DOS AMBIENTES, EM ACRILICO NA COR CINZA COM LETRAS EM ALTO RELEVO E BRAILLE, (40X80)CM E PEDESTAL EM ACO COM PINTURA ELETROTASTICA, AMBOS DA ANLIK OU SIMILAR- FORNEC E INST. /CJ</t>
  </si>
  <si>
    <t>SINAPI - 102362 - ALAMBRADO PARA QUADRA POLIESPORTIVA, ESTRUTURADO POR TUBOS DE ACO GALVANIZADO, (MONTANTES COM DIAMETRO 2", TRAVESSAS E ESCORAS COM DIAMETRO 1 ¼ö), COM TELA DE ARAME GALVANIZADO, FIO 14 BWG E MALHA QUADRADA 5X5CM (EXCETO MURETA). AF_</t>
  </si>
  <si>
    <t>FORNECIMENTO E INSTALACAO DE DIVISORIA NAVAL SIMPLIFICADA, INCLUSIVE FERRAGENS /M2</t>
  </si>
  <si>
    <t>PORTA PARA DIVISORIA NAVAL SIMPLIFICADA, INCLUSIVE FECHADURA E FERRAGENS /M2</t>
  </si>
  <si>
    <t>BANCADA DE GRANITO CINZA ANDORINHA, COM ACABAMENTO RETO SIMPLES, ESPESSURA DE 2,5CM /M2</t>
  </si>
  <si>
    <t>SINAPI - 94267 - GUIA (MEIO-FIO) E SARJETA CONJUGADOS DE CONCRETO, MOLDADA IN LOCO EM TRECHO RETO COM EXTRUSORA, 45 CM BASE (15 CM BASE DA GUIA + 30 CM BASE DA SARJETA) X 22 CM ALTURA. AF_06/2016 /M</t>
  </si>
  <si>
    <t>SINAPI - 94268 - GUIA (MEIO-FIO) E SARJETA CONJUGADOS DE CONCRETO, MOLDADA IN LOCO EM TRECHO CURVO COM EXTRUSORA, 45 CM BASE (15 CM BASE DA GUIA + 30 CM BASE DA SARJETA) X 22 CM ALTURA. AF_06/2016 /M</t>
  </si>
  <si>
    <t>SINAPI - 94263 - GUIA (MEIO-FIO) CONCRETO, MOLDADA IN LOCO EM TRECHO RETO COM EXTRUSORA, 13 CM BASE X 22 CM ALTURA. AF_06/2016 /M</t>
  </si>
  <si>
    <t>SINAPI - 94264 - GUIA (MEIO-FIO) CONCRETO, MOLDADA IN LOCO EM TRECHO CURVO COM EXTRUSORA, 13 CM BASE X 22 CM ALTURA. AF_06/2016 /M</t>
  </si>
  <si>
    <t>2001003988</t>
  </si>
  <si>
    <t>ABRIGO PARA GAS, EM TIJOLO 8 FUROS 1/2 VEZ E LAJE EM CONCRETO ARMADO, REVESTIDO E PINTADO MEDINDO:- (1,60 X 0,95)M, H=1,05M - PARA 2 CILINDROS DE 13 KG - PLANILHA PADRAO 000568 /UN</t>
  </si>
  <si>
    <t>SINAPI - 97063 - MONTAGEM E DESMONTAGEM DE ANDAIME MODULAR FACHADEIRO, COM PISO METALICO, PARA EDIFICACOES COM MULTIPLOS PAVIMENTOS (EXCLUSIVE ANDAIME E LIMPEZA). AF_11/2017 /M2</t>
  </si>
  <si>
    <t>SINAPI - 97064 - MONTAGEM E DESMONTAGEM DE ANDAIME TUBULAR TIPO ôTORREö (EXCLUSIVE ANDAIME E LIMPEZA). AF_11/2017 /M</t>
  </si>
  <si>
    <t>SINAPI - 102513 - PINTURA DE SIMBOLOS E TEXTOS COM TINTA ACRILICA, DEMARCACAO COM FITA ADESIVA E APLICACAO COM ROLO. AF_05/2021 /M2</t>
  </si>
  <si>
    <t>SINAPI - 98509 - PLANTIO DE ARBUSTO OU CERCA VIVA. AF_05/2018 /UN</t>
  </si>
  <si>
    <t>t</t>
  </si>
  <si>
    <t>MINICAPTOR, EM ACO GALVANIZADO A FOGO,Â  FIXACAO COM ROSCA SOBERBA OU MECANICA, H=300 MM X DN=10 MM</t>
  </si>
  <si>
    <t>AGESUL - AGÊNCIA DE GESTÃO DE EMPREENDIMENTOS BOLETIM PREÇOS CUSTO (JANEIRO DE 2022) E  SINAPI - SISTEMA NACIONAL DE CUSTOS E INDICES DA CONSTRUÇÃO CIVIL (JANEIRO DE 2022 - MS)</t>
  </si>
  <si>
    <t>2*2</t>
  </si>
  <si>
    <t>2*1,25</t>
  </si>
  <si>
    <t>4*2</t>
  </si>
  <si>
    <t xml:space="preserve"> Quantidade - 01 unidade para obra</t>
  </si>
  <si>
    <t>área do projeto</t>
  </si>
  <si>
    <t xml:space="preserve">Quantidade necessária para verificação da resistencia do solo </t>
  </si>
  <si>
    <t>Qtd. Estaca * profundidade necessária conforme esforços (carga max, prancha 1 estrutural), média de 9m por estaca</t>
  </si>
  <si>
    <t>57,94*0,3+57,94*0,15*2</t>
  </si>
  <si>
    <t>2,52*1,6*6</t>
  </si>
  <si>
    <t>3,4*57,91-2,52*1,6*6(altura*c. paredes-janelas maiores que 2m²)</t>
  </si>
  <si>
    <t>172,7/3</t>
  </si>
  <si>
    <t>(3,4*57,91-2,52*1,6*6)*2</t>
  </si>
  <si>
    <t>Quantidade prevista para a obra</t>
  </si>
  <si>
    <t>2,52*1,6*6+0,7*2,1*6</t>
  </si>
  <si>
    <t>área das lajes</t>
  </si>
  <si>
    <t>0,9*2,1*2</t>
  </si>
  <si>
    <t>2 portas</t>
  </si>
  <si>
    <t>hipo</t>
  </si>
  <si>
    <t>J71+1,3</t>
  </si>
  <si>
    <t>J71+2,6</t>
  </si>
  <si>
    <t>Cumeeira</t>
  </si>
  <si>
    <t>((4,3+1,3)+(4,3+2,6))*14,52</t>
  </si>
  <si>
    <t>12,09*16,82*10</t>
  </si>
  <si>
    <t>comprimento da varanda</t>
  </si>
  <si>
    <t>17,2*13,29</t>
  </si>
  <si>
    <t>14,82*8,05</t>
  </si>
  <si>
    <t>8,05*4+7,23*4</t>
  </si>
  <si>
    <t>2,31*6</t>
  </si>
  <si>
    <t>17,22*(1,3+1,2)+10,82*(1,2+1,2)</t>
  </si>
  <si>
    <t>9,9 preço</t>
  </si>
  <si>
    <t>4~6% do valor total da obra</t>
  </si>
  <si>
    <t>m2</t>
  </si>
  <si>
    <t>Soma dos valores referentes ao projeto estrutural, pranchas: 1</t>
  </si>
  <si>
    <t>57,91*0,3*0,1</t>
  </si>
  <si>
    <t>Soma dos valores referentes ao projeto estrutural, pranchas: 2</t>
  </si>
  <si>
    <t>Soma dos valores referentes ao projeto estrutural, pranchas: 2, 3 e 4</t>
  </si>
  <si>
    <t>Soma dos valores referentes ao projeto estrutural, pranchas: 1, 2, 3, 4, 5 e 6</t>
  </si>
  <si>
    <t>Soma dos valores referentes ao projeto estrutural, pranchas: 2, 3, 4, 5 e 6</t>
  </si>
  <si>
    <t>Soma dos valores referentes ao projeto elétrico, pranchas: 1</t>
  </si>
  <si>
    <t>Soma dos valores referentes ao projeto elétrico, pranchas: 2</t>
  </si>
  <si>
    <t>Soma dos valores referentes ao projeto elétrico, pranchas: 3</t>
  </si>
  <si>
    <t>valores referentes conforme necessário para os projetos elétrico, hidráulico e estrutural</t>
  </si>
  <si>
    <t>2.3</t>
  </si>
  <si>
    <t>2.4</t>
  </si>
  <si>
    <t>10.1.1</t>
  </si>
  <si>
    <t>10.2.1</t>
  </si>
  <si>
    <t>10.2.2</t>
  </si>
  <si>
    <t>10.2.3</t>
  </si>
  <si>
    <t>10.2.4</t>
  </si>
  <si>
    <t>10.2.5</t>
  </si>
  <si>
    <t>10.3.1</t>
  </si>
  <si>
    <t>10.3.2</t>
  </si>
  <si>
    <t>10.3.3</t>
  </si>
  <si>
    <t>10.3.4</t>
  </si>
  <si>
    <t>10.3.5</t>
  </si>
  <si>
    <t>10.3.6</t>
  </si>
  <si>
    <t>10.3.7</t>
  </si>
  <si>
    <t>10.3.8</t>
  </si>
  <si>
    <t>10.3.9</t>
  </si>
  <si>
    <t>10.3.10</t>
  </si>
  <si>
    <t>10.3.11</t>
  </si>
  <si>
    <t>10.4</t>
  </si>
  <si>
    <t>10.4.1</t>
  </si>
  <si>
    <t>10.4.2</t>
  </si>
  <si>
    <t>10.4.3</t>
  </si>
  <si>
    <t>10.4.4</t>
  </si>
  <si>
    <t>10.5.1</t>
  </si>
  <si>
    <t>10.5.2</t>
  </si>
  <si>
    <t>10.5.3</t>
  </si>
  <si>
    <t>10.5.4</t>
  </si>
  <si>
    <t>10.5.5</t>
  </si>
  <si>
    <t>10.5.6</t>
  </si>
  <si>
    <t>10.5.7</t>
  </si>
  <si>
    <t>10.5.8</t>
  </si>
  <si>
    <t>10.5.9</t>
  </si>
  <si>
    <t>10.5.10</t>
  </si>
  <si>
    <t>10.5.11</t>
  </si>
  <si>
    <t>10.5.12</t>
  </si>
  <si>
    <t>10.5.13</t>
  </si>
  <si>
    <t>10.5.14</t>
  </si>
  <si>
    <t>10.5.15</t>
  </si>
  <si>
    <t>10.5.16</t>
  </si>
  <si>
    <t>10.6</t>
  </si>
  <si>
    <t>10.6.1</t>
  </si>
  <si>
    <t>10.6.2</t>
  </si>
  <si>
    <t>10.6.3</t>
  </si>
  <si>
    <t>10.6.4</t>
  </si>
  <si>
    <t>10.6.5</t>
  </si>
  <si>
    <t>10.6.6</t>
  </si>
  <si>
    <t>10.6.7</t>
  </si>
  <si>
    <t>10.6.8</t>
  </si>
  <si>
    <t>10.7</t>
  </si>
  <si>
    <t>10.7.1</t>
  </si>
  <si>
    <t>12.2</t>
  </si>
  <si>
    <t>16</t>
  </si>
  <si>
    <t>18.2</t>
  </si>
  <si>
    <t>18.3</t>
  </si>
  <si>
    <t>((((16,29+13,29)*0,8)/2)*17,22)+(1,5*0,8*16,29)</t>
  </si>
  <si>
    <t>UNIDADE UNIVERSITÁRIA DE PARANAÍBA</t>
  </si>
  <si>
    <t>OBRA: - SALAS DE AULA - PARANAÍBA/MS</t>
  </si>
  <si>
    <t>11.2</t>
  </si>
  <si>
    <t>13.3</t>
  </si>
  <si>
    <t>13.4</t>
  </si>
  <si>
    <t>13.5</t>
  </si>
  <si>
    <t>13.6</t>
  </si>
  <si>
    <t>13.7</t>
  </si>
  <si>
    <t>15.2</t>
  </si>
  <si>
    <t>15.3</t>
  </si>
  <si>
    <t>17.2</t>
  </si>
  <si>
    <t>17.3</t>
  </si>
  <si>
    <t>18</t>
  </si>
  <si>
    <t>18.4</t>
  </si>
  <si>
    <t>18.5</t>
  </si>
  <si>
    <t>18.6</t>
  </si>
  <si>
    <t>18.7</t>
  </si>
  <si>
    <t>18.8</t>
  </si>
  <si>
    <t>10.1.2</t>
  </si>
  <si>
    <t>10.1.3</t>
  </si>
  <si>
    <t>10.1.4</t>
  </si>
  <si>
    <t>10.1.5</t>
  </si>
  <si>
    <t>Quantidade mínimas previstas para medida preventivas de segurança</t>
  </si>
  <si>
    <t>un</t>
  </si>
  <si>
    <t>2 árvores existentes</t>
  </si>
  <si>
    <r>
      <t>SINAPI - 91926 - CABO DE COBRE FLEXIVEL ISOLADO, 2,5 MM2, ANTI-CHAMA 450/750 V, PARA CIRCUITOS TERMINAIS - FORNECIMENTO E INSTALACAO. AF_12/2015 /M -</t>
    </r>
    <r>
      <rPr>
        <b/>
        <sz val="9"/>
        <color theme="1"/>
        <rFont val="Calibri"/>
        <family val="2"/>
        <scheme val="minor"/>
      </rPr>
      <t xml:space="preserve"> Fio Fase (Cor: Vermelho ou Negra)</t>
    </r>
  </si>
  <si>
    <r>
      <t xml:space="preserve">SINAPI - 91926 - CABO DE COBRE FLEXIVEL ISOLADO, 2,5 MM2, ANTI-CHAMA 450/750 V, PARA CIRCUITOS TERMINAIS - FORNECIMENTO E INSTALACAO. AF_12/2015 /M  - </t>
    </r>
    <r>
      <rPr>
        <b/>
        <sz val="9"/>
        <color theme="1"/>
        <rFont val="Calibri"/>
        <family val="2"/>
        <scheme val="minor"/>
      </rPr>
      <t>Fio Neutro</t>
    </r>
    <r>
      <rPr>
        <sz val="9"/>
        <color theme="1"/>
        <rFont val="Calibri"/>
        <family val="2"/>
        <scheme val="minor"/>
      </rPr>
      <t xml:space="preserve"> </t>
    </r>
    <r>
      <rPr>
        <b/>
        <sz val="9"/>
        <color theme="1"/>
        <rFont val="Calibri"/>
        <family val="2"/>
        <scheme val="minor"/>
      </rPr>
      <t>(Cor: Azul)</t>
    </r>
  </si>
  <si>
    <r>
      <t xml:space="preserve">SINAPI - 91926 - CABO DE COBRE FLEXIVEL ISOLADO, 2,5 MM2, ANTI-CHAMA 450/750 V, PARA CIRCUITOS TERMINAIS - FORNECIMENTO E INSTALACAO. AF_12/2015 /M  - </t>
    </r>
    <r>
      <rPr>
        <b/>
        <sz val="9"/>
        <color theme="1"/>
        <rFont val="Calibri"/>
        <family val="2"/>
        <scheme val="minor"/>
      </rPr>
      <t>Fio Terra</t>
    </r>
    <r>
      <rPr>
        <sz val="9"/>
        <color theme="1"/>
        <rFont val="Calibri"/>
        <family val="2"/>
        <scheme val="minor"/>
      </rPr>
      <t xml:space="preserve"> </t>
    </r>
    <r>
      <rPr>
        <b/>
        <sz val="9"/>
        <color theme="1"/>
        <rFont val="Calibri"/>
        <family val="2"/>
        <scheme val="minor"/>
      </rPr>
      <t>(Cor: Verde)</t>
    </r>
  </si>
  <si>
    <r>
      <t xml:space="preserve">SINAPI - 91926 - CABO DE COBRE FLEXIVEL ISOLADO, 2,5 MM2, ANTI-CHAMA 450/750 V, PARA CIRCUITOS TERMINAIS - FORNECIMENTO E INSTALACAO. AF_12/2015 /M  - </t>
    </r>
    <r>
      <rPr>
        <b/>
        <sz val="9"/>
        <color theme="1"/>
        <rFont val="Calibri"/>
        <family val="2"/>
        <scheme val="minor"/>
      </rPr>
      <t>Fio de Retorno</t>
    </r>
    <r>
      <rPr>
        <sz val="9"/>
        <color theme="1"/>
        <rFont val="Calibri"/>
        <family val="2"/>
        <scheme val="minor"/>
      </rPr>
      <t xml:space="preserve"> </t>
    </r>
    <r>
      <rPr>
        <b/>
        <sz val="9"/>
        <color theme="1"/>
        <rFont val="Calibri"/>
        <family val="2"/>
        <scheme val="minor"/>
      </rPr>
      <t>(Cor: Verde com cordão amarelo)</t>
    </r>
  </si>
  <si>
    <r>
      <t xml:space="preserve">SINAPI - 91928 - CABO DE COBRE FLEXIVEL ISOLADO, 4 MM2, ANTI-CHAMA 450/750 V, PARA CIRCUITOS TERMINAIS - FORNECIMENTO E INSTALACAO. AF_12/2015 /M  - </t>
    </r>
    <r>
      <rPr>
        <b/>
        <sz val="9"/>
        <color theme="1"/>
        <rFont val="Calibri"/>
        <family val="2"/>
        <scheme val="minor"/>
      </rPr>
      <t>Fio Fase (cor: Vermelha ou Negra)</t>
    </r>
  </si>
  <si>
    <r>
      <t xml:space="preserve">SINAPI - 91928 - CABO DE COBRE FLEXIVEL ISOLADO, 4 MM2, ANTI-CHAMA 450/750 V, PARA CIRCUITOS TERMINAIS - FORNECIMENTO E INSTALACAO. AF_12/2015 /M - </t>
    </r>
    <r>
      <rPr>
        <b/>
        <sz val="9"/>
        <color theme="1"/>
        <rFont val="Calibri"/>
        <family val="2"/>
        <scheme val="minor"/>
      </rPr>
      <t>Fio Neutro (Cor Azul</t>
    </r>
    <r>
      <rPr>
        <sz val="9"/>
        <color theme="1"/>
        <rFont val="Calibri"/>
        <family val="2"/>
        <scheme val="minor"/>
      </rPr>
      <t>)</t>
    </r>
  </si>
  <si>
    <r>
      <t xml:space="preserve">SINAPI - 91928 - CABO DE COBRE FLEXIVEL ISOLADO, 4 MM2, ANTI-CHAMA 450/750 V, PARA CIRCUITOS TERMINAIS - FORNECIMENTO E INSTALACAO. AF_12/2015 /M  - </t>
    </r>
    <r>
      <rPr>
        <b/>
        <sz val="9"/>
        <color theme="1"/>
        <rFont val="Calibri"/>
        <family val="2"/>
        <scheme val="minor"/>
      </rPr>
      <t>Fio Terra ( Cor: Verde)</t>
    </r>
  </si>
  <si>
    <r>
      <t xml:space="preserve">SINAPI - 92986 - CABO DE COBRE FLEXIVEL ISOLADO, 35 MM2, ANTI-CHAMA 0,6/1,0 KV, PARA DISTRIBUICAO - FORNECIMENTO E INSTALACAO. AF_12/2015 /M - </t>
    </r>
    <r>
      <rPr>
        <b/>
        <sz val="9"/>
        <color theme="1"/>
        <rFont val="Calibri"/>
        <family val="2"/>
        <scheme val="minor"/>
      </rPr>
      <t>Cabo Fase (Cor: Vermelha ou Negra)</t>
    </r>
  </si>
  <si>
    <r>
      <t xml:space="preserve">SINAPI - 92986 - CABO DE COBRE FLEXIVEL ISOLADO, 35 MM2, ANTI-CHAMA 0,6/1,0 KV, PARA DISTRIBUICAO - FORNECIMENTO E INSTALACAO. AF_12/2015 /M - </t>
    </r>
    <r>
      <rPr>
        <b/>
        <sz val="9"/>
        <color theme="1"/>
        <rFont val="Calibri"/>
        <family val="2"/>
        <scheme val="minor"/>
      </rPr>
      <t>Cabo Neutro (Cor: Azul)</t>
    </r>
  </si>
  <si>
    <t>1.1</t>
  </si>
  <si>
    <t>1.2</t>
  </si>
  <si>
    <t>1.3</t>
  </si>
  <si>
    <t>1.4</t>
  </si>
  <si>
    <t>1.5</t>
  </si>
  <si>
    <t>1.6</t>
  </si>
  <si>
    <t>1.7</t>
  </si>
  <si>
    <t>1.8</t>
  </si>
  <si>
    <t>1.9</t>
  </si>
  <si>
    <t>1.10</t>
  </si>
  <si>
    <t>1.11</t>
  </si>
  <si>
    <t>1.12</t>
  </si>
  <si>
    <t>1.13</t>
  </si>
  <si>
    <t>SERVIÇOS INICIAIS E GERAIS DE CANTEIRO</t>
  </si>
  <si>
    <t>3.1</t>
  </si>
  <si>
    <t>3.2</t>
  </si>
  <si>
    <t>3.3</t>
  </si>
  <si>
    <t>7.1</t>
  </si>
  <si>
    <t>INSTALAÇÕES ELETRICAS</t>
  </si>
  <si>
    <t>TOTAL DO ORÇAMENTO ONERADO</t>
  </si>
  <si>
    <r>
      <t xml:space="preserve">ORÇAMENTO ONERADO - LEIS SOCIAIS = 113,34% - BDI = </t>
    </r>
    <r>
      <rPr>
        <sz val="9"/>
        <color rgb="FFFF0000"/>
        <rFont val="Calibri"/>
        <family val="2"/>
        <scheme val="minor"/>
      </rPr>
      <t>xx,xx%</t>
    </r>
  </si>
  <si>
    <r>
      <t>BOLETIM DE PRECOS SEM BDI (SINAPI JANEIRO/20221 E AGESUL JANEIRO/2022) ORÇAMENTO ONERADO - LEIS SOCIAIS = 113,34% - BDI =</t>
    </r>
    <r>
      <rPr>
        <b/>
        <sz val="10"/>
        <color rgb="FFFF0000"/>
        <rFont val="Calibri"/>
        <family val="2"/>
        <scheme val="minor"/>
      </rPr>
      <t xml:space="preserve"> xx,xx%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</si>
</sst>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 #,##0.00\ ;* \(#,##0.00\);* \-#\ ;@\ "/>
    <numFmt numFmtId="165" formatCode="_(* #,##0.00_);_(* \(#,##0.00\);_(* \-??_);_(@_)"/>
    <numFmt numFmtId="166" formatCode="#,##0.00_ ;\-#,##0.00\ "/>
    <numFmt numFmtId="167" formatCode="#,##0.000"/>
  </numFmts>
  <fonts count="50" x14ac:knownFonts="1">
    <font>
      <sz val="11"/>
      <color theme="1"/>
      <name val="Calibri"/>
      <family val="2"/>
      <scheme val="minor"/>
    </font>
    <font>
      <sz val="11"/>
      <color theme="1"/>
      <name val="Calibri"/>
      <family val="2"/>
      <scheme val="minor"/>
    </font>
    <font>
      <b/>
      <sz val="11"/>
      <color theme="1"/>
      <name val="Calibri"/>
      <family val="2"/>
      <scheme val="minor"/>
    </font>
    <font>
      <sz val="10"/>
      <color rgb="FF000000"/>
      <name val="Arial"/>
      <family val="2"/>
      <charset val="1"/>
    </font>
    <font>
      <sz val="10"/>
      <color rgb="FF000000"/>
      <name val="Calibri"/>
      <family val="2"/>
      <charset val="1"/>
    </font>
    <font>
      <sz val="10"/>
      <name val="Arial"/>
      <family val="2"/>
      <charset val="1"/>
    </font>
    <font>
      <sz val="10"/>
      <name val="Calibri"/>
      <family val="2"/>
      <charset val="1"/>
    </font>
    <font>
      <sz val="11"/>
      <color rgb="FF000000"/>
      <name val="Calibri"/>
      <family val="2"/>
      <charset val="1"/>
    </font>
    <font>
      <sz val="9"/>
      <color rgb="FF000000"/>
      <name val="Arial"/>
      <family val="2"/>
      <charset val="1"/>
    </font>
    <font>
      <sz val="10"/>
      <name val="Courier New"/>
      <family val="3"/>
    </font>
    <font>
      <sz val="8"/>
      <name val="Arial"/>
      <family val="2"/>
      <charset val="1"/>
    </font>
    <font>
      <b/>
      <sz val="8"/>
      <name val="Arial"/>
      <family val="2"/>
      <charset val="1"/>
    </font>
    <font>
      <b/>
      <sz val="10"/>
      <name val="Arial"/>
      <family val="2"/>
    </font>
    <font>
      <b/>
      <u/>
      <sz val="11"/>
      <name val="Calibri"/>
      <family val="2"/>
      <charset val="1"/>
    </font>
    <font>
      <sz val="11"/>
      <name val="Calibri"/>
      <family val="2"/>
      <charset val="1"/>
    </font>
    <font>
      <b/>
      <sz val="9"/>
      <name val="Arial"/>
      <family val="2"/>
    </font>
    <font>
      <sz val="9"/>
      <name val="Arial"/>
      <family val="2"/>
      <charset val="1"/>
    </font>
    <font>
      <b/>
      <u/>
      <sz val="9"/>
      <name val="Calibri"/>
      <family val="2"/>
      <charset val="1"/>
    </font>
    <font>
      <sz val="9"/>
      <name val="Arial"/>
      <family val="2"/>
    </font>
    <font>
      <sz val="9"/>
      <name val="Calibri"/>
      <family val="2"/>
      <charset val="1"/>
    </font>
    <font>
      <sz val="9"/>
      <name val="Calibri"/>
      <family val="2"/>
      <scheme val="minor"/>
    </font>
    <font>
      <b/>
      <sz val="9"/>
      <name val="Arial"/>
      <family val="2"/>
      <charset val="1"/>
    </font>
    <font>
      <sz val="8"/>
      <name val="Cambria"/>
      <family val="1"/>
    </font>
    <font>
      <b/>
      <sz val="9"/>
      <name val="Cambria"/>
      <family val="1"/>
    </font>
    <font>
      <b/>
      <sz val="9"/>
      <name val="Calibri"/>
      <family val="2"/>
      <charset val="1"/>
    </font>
    <font>
      <b/>
      <u/>
      <sz val="10"/>
      <color theme="1"/>
      <name val="Arial"/>
      <family val="2"/>
    </font>
    <font>
      <sz val="9"/>
      <color theme="1"/>
      <name val="Calibri"/>
      <family val="2"/>
      <scheme val="minor"/>
    </font>
    <font>
      <sz val="9"/>
      <color theme="1"/>
      <name val="Times New Roman"/>
      <family val="1"/>
    </font>
    <font>
      <sz val="8"/>
      <name val="Calibri"/>
      <family val="2"/>
      <scheme val="minor"/>
    </font>
    <font>
      <sz val="10"/>
      <name val="Arial"/>
      <family val="2"/>
    </font>
    <font>
      <sz val="10"/>
      <name val="Courier New"/>
      <family val="3"/>
    </font>
    <font>
      <b/>
      <sz val="9"/>
      <color theme="1"/>
      <name val="Calibri"/>
      <family val="2"/>
      <scheme val="minor"/>
    </font>
    <font>
      <b/>
      <sz val="9"/>
      <color rgb="FF000000"/>
      <name val="Calibri"/>
      <family val="2"/>
      <scheme val="minor"/>
    </font>
    <font>
      <b/>
      <u/>
      <sz val="9"/>
      <color rgb="FF000000"/>
      <name val="Calibri"/>
      <family val="2"/>
      <scheme val="minor"/>
    </font>
    <font>
      <sz val="9"/>
      <color rgb="FF000000"/>
      <name val="Calibri"/>
      <family val="2"/>
      <scheme val="minor"/>
    </font>
    <font>
      <b/>
      <sz val="9"/>
      <name val="Calibri"/>
      <family val="2"/>
      <scheme val="minor"/>
    </font>
    <font>
      <b/>
      <u/>
      <sz val="10"/>
      <name val="Arial"/>
      <family val="2"/>
    </font>
    <font>
      <sz val="10"/>
      <name val="Courier New"/>
    </font>
    <font>
      <b/>
      <sz val="10"/>
      <color indexed="8"/>
      <name val="Calibri"/>
      <family val="2"/>
      <scheme val="minor"/>
    </font>
    <font>
      <b/>
      <sz val="10"/>
      <name val="Calibri"/>
      <family val="2"/>
      <scheme val="minor"/>
    </font>
    <font>
      <sz val="10"/>
      <color indexed="8"/>
      <name val="Calibri"/>
      <family val="2"/>
      <scheme val="minor"/>
    </font>
    <font>
      <sz val="10"/>
      <color theme="1"/>
      <name val="Calibri"/>
      <family val="2"/>
      <scheme val="minor"/>
    </font>
    <font>
      <b/>
      <u/>
      <sz val="9"/>
      <name val="Calibri"/>
      <family val="2"/>
      <scheme val="minor"/>
    </font>
    <font>
      <b/>
      <u/>
      <sz val="9"/>
      <color theme="1"/>
      <name val="Calibri"/>
      <family val="2"/>
      <scheme val="minor"/>
    </font>
    <font>
      <sz val="10"/>
      <name val="Calibri"/>
      <family val="2"/>
      <scheme val="minor"/>
    </font>
    <font>
      <sz val="10"/>
      <color rgb="FF000000"/>
      <name val="Calibri"/>
      <family val="2"/>
      <scheme val="minor"/>
    </font>
    <font>
      <b/>
      <sz val="10"/>
      <color indexed="56"/>
      <name val="Calibri"/>
      <family val="2"/>
      <scheme val="minor"/>
    </font>
    <font>
      <sz val="10"/>
      <color indexed="56"/>
      <name val="Calibri"/>
      <family val="2"/>
      <scheme val="minor"/>
    </font>
    <font>
      <sz val="9"/>
      <color rgb="FFFF0000"/>
      <name val="Calibri"/>
      <family val="2"/>
      <scheme val="minor"/>
    </font>
    <font>
      <b/>
      <sz val="10"/>
      <color rgb="FFFF0000"/>
      <name val="Calibri"/>
      <family val="2"/>
      <scheme val="minor"/>
    </font>
  </fonts>
  <fills count="8">
    <fill>
      <patternFill patternType="none"/>
    </fill>
    <fill>
      <patternFill patternType="gray125"/>
    </fill>
    <fill>
      <patternFill patternType="solid">
        <fgColor theme="8" tint="0.59996337778862885"/>
        <bgColor indexed="64"/>
      </patternFill>
    </fill>
    <fill>
      <patternFill patternType="solid">
        <fgColor theme="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8" tint="0.59999389629810485"/>
        <bgColor indexed="64"/>
      </patternFill>
    </fill>
  </fills>
  <borders count="88">
    <border>
      <left/>
      <right/>
      <top/>
      <bottom/>
      <diagonal/>
    </border>
    <border>
      <left/>
      <right/>
      <top style="hair">
        <color auto="1"/>
      </top>
      <bottom style="hair">
        <color auto="1"/>
      </bottom>
      <diagonal/>
    </border>
    <border>
      <left style="thin">
        <color rgb="FF0000FF"/>
      </left>
      <right/>
      <top style="thin">
        <color rgb="FF0000FF"/>
      </top>
      <bottom/>
      <diagonal/>
    </border>
    <border>
      <left/>
      <right/>
      <top style="thin">
        <color rgb="FF0000FF"/>
      </top>
      <bottom/>
      <diagonal/>
    </border>
    <border>
      <left style="thin">
        <color rgb="FF0000FF"/>
      </left>
      <right/>
      <top/>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rgb="FF0000FF"/>
      </left>
      <right style="thin">
        <color rgb="FF0000FF"/>
      </right>
      <top style="thin">
        <color rgb="FF0000FF"/>
      </top>
      <bottom style="thin">
        <color rgb="FF0000FF"/>
      </bottom>
      <diagonal/>
    </border>
    <border>
      <left/>
      <right style="thin">
        <color rgb="FF0000FF"/>
      </right>
      <top style="thin">
        <color rgb="FF0000FF"/>
      </top>
      <bottom/>
      <diagonal/>
    </border>
    <border>
      <left/>
      <right style="thin">
        <color rgb="FF0000FF"/>
      </right>
      <top/>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top style="thin">
        <color indexed="12"/>
      </top>
      <bottom/>
      <diagonal/>
    </border>
    <border>
      <left style="thin">
        <color indexed="12"/>
      </left>
      <right/>
      <top style="thin">
        <color indexed="12"/>
      </top>
      <bottom style="medium">
        <color indexed="12"/>
      </bottom>
      <diagonal/>
    </border>
    <border>
      <left/>
      <right/>
      <top style="thin">
        <color indexed="12"/>
      </top>
      <bottom style="medium">
        <color indexed="12"/>
      </bottom>
      <diagonal/>
    </border>
    <border>
      <left/>
      <right style="thin">
        <color indexed="12"/>
      </right>
      <top style="thin">
        <color indexed="12"/>
      </top>
      <bottom style="medium">
        <color indexed="12"/>
      </bottom>
      <diagonal/>
    </border>
    <border>
      <left style="thin">
        <color indexed="12"/>
      </left>
      <right/>
      <top style="medium">
        <color indexed="12"/>
      </top>
      <bottom style="thin">
        <color indexed="12"/>
      </bottom>
      <diagonal/>
    </border>
    <border>
      <left/>
      <right/>
      <top style="medium">
        <color indexed="12"/>
      </top>
      <bottom style="thin">
        <color indexed="12"/>
      </bottom>
      <diagonal/>
    </border>
    <border>
      <left/>
      <right style="thin">
        <color indexed="12"/>
      </right>
      <top style="medium">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style="double">
        <color indexed="12"/>
      </right>
      <top style="thin">
        <color indexed="12"/>
      </top>
      <bottom style="thin">
        <color indexed="12"/>
      </bottom>
      <diagonal/>
    </border>
    <border>
      <left style="double">
        <color indexed="12"/>
      </left>
      <right style="thin">
        <color indexed="12"/>
      </right>
      <top style="thin">
        <color indexed="12"/>
      </top>
      <bottom style="thin">
        <color indexed="12"/>
      </bottom>
      <diagonal/>
    </border>
    <border>
      <left style="thin">
        <color indexed="12"/>
      </left>
      <right style="medium">
        <color indexed="12"/>
      </right>
      <top style="thin">
        <color indexed="12"/>
      </top>
      <bottom style="thin">
        <color indexed="12"/>
      </bottom>
      <diagonal/>
    </border>
    <border>
      <left style="thin">
        <color indexed="12"/>
      </left>
      <right style="thin">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thin">
        <color indexed="12"/>
      </left>
      <right style="double">
        <color indexed="12"/>
      </right>
      <top style="thin">
        <color indexed="12"/>
      </top>
      <bottom style="medium">
        <color indexed="12"/>
      </bottom>
      <diagonal/>
    </border>
    <border>
      <left style="double">
        <color indexed="12"/>
      </left>
      <right style="thin">
        <color indexed="12"/>
      </right>
      <top style="thin">
        <color indexed="12"/>
      </top>
      <bottom style="medium">
        <color indexed="12"/>
      </bottom>
      <diagonal/>
    </border>
    <border>
      <left style="thin">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medium">
        <color indexed="12"/>
      </bottom>
      <diagonal/>
    </border>
    <border>
      <left style="double">
        <color indexed="12"/>
      </left>
      <right style="thin">
        <color indexed="12"/>
      </right>
      <top/>
      <bottom style="thin">
        <color indexed="12"/>
      </bottom>
      <diagonal/>
    </border>
    <border>
      <left style="thin">
        <color indexed="12"/>
      </left>
      <right style="medium">
        <color indexed="12"/>
      </right>
      <top/>
      <bottom style="thin">
        <color indexed="12"/>
      </bottom>
      <diagonal/>
    </border>
    <border>
      <left/>
      <right style="thin">
        <color indexed="12"/>
      </right>
      <top/>
      <bottom style="thin">
        <color indexed="12"/>
      </bottom>
      <diagonal/>
    </border>
    <border>
      <left style="medium">
        <color indexed="12"/>
      </left>
      <right style="thin">
        <color indexed="12"/>
      </right>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medium">
        <color indexed="12"/>
      </top>
      <bottom/>
      <diagonal/>
    </border>
    <border>
      <left style="thin">
        <color indexed="12"/>
      </left>
      <right style="thin">
        <color indexed="12"/>
      </right>
      <top/>
      <bottom style="medium">
        <color indexed="12"/>
      </bottom>
      <diagonal/>
    </border>
    <border>
      <left style="thin">
        <color indexed="12"/>
      </left>
      <right/>
      <top/>
      <bottom/>
      <diagonal/>
    </border>
    <border>
      <left style="thin">
        <color indexed="12"/>
      </left>
      <right style="double">
        <color indexed="12"/>
      </right>
      <top/>
      <bottom/>
      <diagonal/>
    </border>
    <border>
      <left style="thin">
        <color indexed="12"/>
      </left>
      <right style="thin">
        <color indexed="12"/>
      </right>
      <top style="double">
        <color indexed="12"/>
      </top>
      <bottom style="thin">
        <color indexed="12"/>
      </bottom>
      <diagonal/>
    </border>
    <border>
      <left style="thin">
        <color indexed="12"/>
      </left>
      <right/>
      <top style="double">
        <color indexed="12"/>
      </top>
      <bottom style="thin">
        <color indexed="12"/>
      </bottom>
      <diagonal/>
    </border>
    <border>
      <left style="thin">
        <color indexed="12"/>
      </left>
      <right style="double">
        <color indexed="12"/>
      </right>
      <top style="double">
        <color indexed="12"/>
      </top>
      <bottom style="thin">
        <color indexed="12"/>
      </bottom>
      <diagonal/>
    </border>
    <border>
      <left style="double">
        <color indexed="12"/>
      </left>
      <right style="thin">
        <color indexed="12"/>
      </right>
      <top/>
      <bottom style="double">
        <color indexed="12"/>
      </bottom>
      <diagonal/>
    </border>
    <border>
      <left/>
      <right style="medium">
        <color indexed="12"/>
      </right>
      <top/>
      <bottom style="double">
        <color indexed="12"/>
      </bottom>
      <diagonal/>
    </border>
    <border>
      <left style="medium">
        <color indexed="12"/>
      </left>
      <right style="thin">
        <color indexed="12"/>
      </right>
      <top/>
      <bottom style="double">
        <color indexed="12"/>
      </bottom>
      <diagonal/>
    </border>
    <border>
      <left/>
      <right style="thin">
        <color indexed="12"/>
      </right>
      <top/>
      <bottom style="double">
        <color indexed="12"/>
      </bottom>
      <diagonal/>
    </border>
    <border>
      <left style="thin">
        <color indexed="12"/>
      </left>
      <right style="medium">
        <color indexed="12"/>
      </right>
      <top/>
      <bottom style="double">
        <color indexed="12"/>
      </bottom>
      <diagonal/>
    </border>
    <border>
      <left style="thin">
        <color indexed="12"/>
      </left>
      <right style="thin">
        <color indexed="12"/>
      </right>
      <top/>
      <bottom style="double">
        <color indexed="12"/>
      </bottom>
      <diagonal/>
    </border>
    <border>
      <left style="thin">
        <color indexed="12"/>
      </left>
      <right/>
      <top/>
      <bottom style="double">
        <color indexed="12"/>
      </bottom>
      <diagonal/>
    </border>
    <border>
      <left/>
      <right/>
      <top/>
      <bottom style="double">
        <color indexed="12"/>
      </bottom>
      <diagonal/>
    </border>
    <border>
      <left/>
      <right style="double">
        <color indexed="12"/>
      </right>
      <top style="thin">
        <color indexed="12"/>
      </top>
      <bottom style="double">
        <color indexed="12"/>
      </bottom>
      <diagonal/>
    </border>
    <border>
      <left style="double">
        <color indexed="12"/>
      </left>
      <right style="thin">
        <color indexed="12"/>
      </right>
      <top style="double">
        <color indexed="12"/>
      </top>
      <bottom style="double">
        <color indexed="12"/>
      </bottom>
      <diagonal/>
    </border>
    <border>
      <left style="thin">
        <color indexed="12"/>
      </left>
      <right style="medium">
        <color indexed="12"/>
      </right>
      <top style="double">
        <color indexed="12"/>
      </top>
      <bottom style="double">
        <color indexed="12"/>
      </bottom>
      <diagonal/>
    </border>
    <border>
      <left style="medium">
        <color indexed="12"/>
      </left>
      <right style="thin">
        <color indexed="12"/>
      </right>
      <top style="double">
        <color indexed="12"/>
      </top>
      <bottom style="double">
        <color indexed="12"/>
      </bottom>
      <diagonal/>
    </border>
    <border>
      <left/>
      <right style="thin">
        <color indexed="12"/>
      </right>
      <top style="double">
        <color indexed="12"/>
      </top>
      <bottom style="double">
        <color indexed="12"/>
      </bottom>
      <diagonal/>
    </border>
    <border>
      <left style="thin">
        <color indexed="12"/>
      </left>
      <right style="thin">
        <color indexed="12"/>
      </right>
      <top style="double">
        <color indexed="12"/>
      </top>
      <bottom style="double">
        <color indexed="12"/>
      </bottom>
      <diagonal/>
    </border>
    <border>
      <left style="thin">
        <color rgb="FF0000FF"/>
      </left>
      <right style="thin">
        <color rgb="FF0000FF"/>
      </right>
      <top/>
      <bottom style="thin">
        <color rgb="FF0000FF"/>
      </bottom>
      <diagonal/>
    </border>
    <border>
      <left/>
      <right/>
      <top/>
      <bottom style="thin">
        <color indexed="12"/>
      </bottom>
      <diagonal/>
    </border>
    <border>
      <left/>
      <right style="thin">
        <color indexed="12"/>
      </right>
      <top/>
      <bottom/>
      <diagonal/>
    </border>
    <border>
      <left style="double">
        <color indexed="12"/>
      </left>
      <right style="thin">
        <color indexed="12"/>
      </right>
      <top style="medium">
        <color indexed="12"/>
      </top>
      <bottom style="thin">
        <color indexed="12"/>
      </bottom>
      <diagonal/>
    </border>
    <border>
      <left style="thin">
        <color indexed="12"/>
      </left>
      <right style="medium">
        <color indexed="12"/>
      </right>
      <top style="medium">
        <color indexed="12"/>
      </top>
      <bottom style="thin">
        <color indexed="12"/>
      </bottom>
      <diagonal/>
    </border>
    <border>
      <left style="thin">
        <color indexed="12"/>
      </left>
      <right style="thin">
        <color indexed="12"/>
      </right>
      <top style="medium">
        <color indexed="12"/>
      </top>
      <bottom style="thin">
        <color indexed="12"/>
      </bottom>
      <diagonal/>
    </border>
    <border>
      <left style="medium">
        <color indexed="12"/>
      </left>
      <right style="thin">
        <color indexed="12"/>
      </right>
      <top style="medium">
        <color indexed="12"/>
      </top>
      <bottom style="thin">
        <color indexed="12"/>
      </bottom>
      <diagonal/>
    </border>
    <border>
      <left style="double">
        <color indexed="12"/>
      </left>
      <right style="thin">
        <color indexed="12"/>
      </right>
      <top/>
      <bottom/>
      <diagonal/>
    </border>
    <border>
      <left style="medium">
        <color indexed="12"/>
      </left>
      <right style="thin">
        <color indexed="12"/>
      </right>
      <top/>
      <bottom/>
      <diagonal/>
    </border>
    <border>
      <left style="double">
        <color indexed="12"/>
      </left>
      <right style="thin">
        <color indexed="12"/>
      </right>
      <top style="medium">
        <color indexed="12"/>
      </top>
      <bottom/>
      <diagonal/>
    </border>
    <border>
      <left style="thin">
        <color indexed="12"/>
      </left>
      <right style="medium">
        <color indexed="12"/>
      </right>
      <top style="medium">
        <color indexed="12"/>
      </top>
      <bottom/>
      <diagonal/>
    </border>
    <border>
      <left/>
      <right style="thin">
        <color indexed="12"/>
      </right>
      <top style="medium">
        <color indexed="12"/>
      </top>
      <bottom/>
      <diagonal/>
    </border>
    <border>
      <left style="medium">
        <color indexed="12"/>
      </left>
      <right style="thin">
        <color indexed="12"/>
      </right>
      <top style="medium">
        <color indexed="12"/>
      </top>
      <bottom/>
      <diagonal/>
    </border>
    <border>
      <left style="thin">
        <color indexed="12"/>
      </left>
      <right/>
      <top style="double">
        <color indexed="12"/>
      </top>
      <bottom style="double">
        <color indexed="12"/>
      </bottom>
      <diagonal/>
    </border>
    <border>
      <left/>
      <right style="medium">
        <color indexed="12"/>
      </right>
      <top style="thin">
        <color indexed="12"/>
      </top>
      <bottom style="thin">
        <color indexed="12"/>
      </bottom>
      <diagonal/>
    </border>
    <border>
      <left style="thin">
        <color indexed="12"/>
      </left>
      <right style="medium">
        <color indexed="12"/>
      </right>
      <top style="medium">
        <color indexed="12"/>
      </top>
      <bottom style="double">
        <color indexed="12"/>
      </bottom>
      <diagonal/>
    </border>
    <border>
      <left style="medium">
        <color indexed="64"/>
      </left>
      <right style="medium">
        <color indexed="64"/>
      </right>
      <top/>
      <bottom/>
      <diagonal/>
    </border>
    <border>
      <left/>
      <right style="medium">
        <color indexed="64"/>
      </right>
      <top/>
      <bottom/>
      <diagonal/>
    </border>
    <border>
      <left style="thin">
        <color rgb="FF0000FF"/>
      </left>
      <right/>
      <top style="double">
        <color rgb="FF0000FF"/>
      </top>
      <bottom style="thin">
        <color rgb="FF0000FF"/>
      </bottom>
      <diagonal/>
    </border>
    <border>
      <left/>
      <right style="thin">
        <color rgb="FF0000FF"/>
      </right>
      <top style="double">
        <color rgb="FF0000FF"/>
      </top>
      <bottom style="thin">
        <color rgb="FF0000FF"/>
      </bottom>
      <diagonal/>
    </border>
    <border>
      <left style="thin">
        <color rgb="FF0000FF"/>
      </left>
      <right style="thin">
        <color rgb="FF0000FF"/>
      </right>
      <top style="thin">
        <color rgb="FF0000FF"/>
      </top>
      <bottom/>
      <diagonal/>
    </border>
    <border>
      <left style="thin">
        <color rgb="FF0000FF"/>
      </left>
      <right style="thin">
        <color rgb="FF0000FF"/>
      </right>
      <top style="double">
        <color rgb="FF0000FF"/>
      </top>
      <bottom style="thin">
        <color rgb="FF0000FF"/>
      </bottom>
      <diagonal/>
    </border>
    <border>
      <left style="thin">
        <color indexed="12"/>
      </left>
      <right/>
      <top style="medium">
        <color indexed="12"/>
      </top>
      <bottom/>
      <diagonal/>
    </border>
    <border>
      <left style="thin">
        <color indexed="12"/>
      </left>
      <right/>
      <top/>
      <bottom style="medium">
        <color indexed="12"/>
      </bottom>
      <diagonal/>
    </border>
    <border>
      <left style="thin">
        <color rgb="FF0033CC"/>
      </left>
      <right style="thin">
        <color rgb="FF0033CC"/>
      </right>
      <top style="thin">
        <color rgb="FF0033CC"/>
      </top>
      <bottom style="thin">
        <color rgb="FF0033CC"/>
      </bottom>
      <diagonal/>
    </border>
    <border>
      <left style="medium">
        <color indexed="64"/>
      </left>
      <right/>
      <top/>
      <bottom/>
      <diagonal/>
    </border>
    <border>
      <left/>
      <right style="thin">
        <color rgb="FF0033CC"/>
      </right>
      <top style="thin">
        <color rgb="FF0033CC"/>
      </top>
      <bottom style="thin">
        <color rgb="FF0033CC"/>
      </bottom>
      <diagonal/>
    </border>
    <border>
      <left style="thin">
        <color rgb="FF0033CC"/>
      </left>
      <right style="thin">
        <color rgb="FF0033CC"/>
      </right>
      <top/>
      <bottom style="thin">
        <color rgb="FF0033CC"/>
      </bottom>
      <diagonal/>
    </border>
  </borders>
  <cellStyleXfs count="8">
    <xf numFmtId="0" fontId="0" fillId="0" borderId="0"/>
    <xf numFmtId="43" fontId="1" fillId="0" borderId="0" applyFont="0" applyFill="0" applyBorder="0" applyAlignment="0" applyProtection="0"/>
    <xf numFmtId="0" fontId="3" fillId="0" borderId="0"/>
    <xf numFmtId="164" fontId="5" fillId="0" borderId="0" applyBorder="0" applyProtection="0"/>
    <xf numFmtId="0" fontId="7" fillId="0" borderId="0"/>
    <xf numFmtId="44" fontId="1" fillId="0" borderId="0" applyFont="0" applyFill="0" applyBorder="0" applyAlignment="0" applyProtection="0"/>
    <xf numFmtId="0" fontId="29" fillId="0" borderId="0"/>
    <xf numFmtId="0" fontId="3" fillId="0" borderId="0"/>
  </cellStyleXfs>
  <cellXfs count="381">
    <xf numFmtId="0" fontId="0" fillId="0" borderId="0" xfId="0"/>
    <xf numFmtId="0" fontId="0" fillId="0" borderId="0" xfId="0"/>
    <xf numFmtId="0" fontId="0" fillId="0" borderId="0" xfId="0" applyBorder="1"/>
    <xf numFmtId="1" fontId="0" fillId="0" borderId="1" xfId="0" applyNumberFormat="1" applyBorder="1" applyAlignment="1">
      <alignment vertical="top"/>
    </xf>
    <xf numFmtId="1" fontId="0" fillId="0" borderId="0" xfId="0" applyNumberFormat="1" applyAlignment="1">
      <alignment vertical="top" wrapText="1"/>
    </xf>
    <xf numFmtId="1" fontId="0" fillId="0" borderId="1" xfId="0" applyNumberFormat="1" applyBorder="1" applyAlignment="1">
      <alignment vertical="top" wrapText="1"/>
    </xf>
    <xf numFmtId="43" fontId="0" fillId="0" borderId="0" xfId="1" applyFont="1" applyBorder="1" applyAlignment="1">
      <alignment horizontal="center" wrapText="1"/>
    </xf>
    <xf numFmtId="0" fontId="0" fillId="0" borderId="0" xfId="0" applyAlignment="1">
      <alignment horizontal="center" wrapText="1"/>
    </xf>
    <xf numFmtId="49" fontId="10" fillId="0" borderId="8" xfId="0" applyNumberFormat="1" applyFont="1" applyBorder="1" applyAlignment="1">
      <alignment horizontal="center" vertical="center"/>
    </xf>
    <xf numFmtId="1" fontId="11" fillId="0" borderId="8" xfId="0" applyNumberFormat="1" applyFont="1" applyBorder="1" applyAlignment="1">
      <alignment horizontal="center" vertical="center" wrapText="1"/>
    </xf>
    <xf numFmtId="1" fontId="10" fillId="0" borderId="8" xfId="0" applyNumberFormat="1" applyFont="1" applyBorder="1" applyAlignment="1">
      <alignment horizontal="justify" vertical="center"/>
    </xf>
    <xf numFmtId="1" fontId="10" fillId="0" borderId="8" xfId="0" applyNumberFormat="1" applyFont="1" applyBorder="1" applyAlignment="1">
      <alignment horizontal="center" vertical="center"/>
    </xf>
    <xf numFmtId="1" fontId="12" fillId="0" borderId="8" xfId="0" applyNumberFormat="1" applyFont="1" applyBorder="1" applyAlignment="1">
      <alignment horizontal="left"/>
    </xf>
    <xf numFmtId="49" fontId="5" fillId="0" borderId="8" xfId="0" applyNumberFormat="1" applyFont="1" applyBorder="1" applyAlignment="1">
      <alignment horizontal="left" vertical="center"/>
    </xf>
    <xf numFmtId="1" fontId="13" fillId="0" borderId="8" xfId="0" applyNumberFormat="1" applyFont="1" applyBorder="1" applyAlignment="1">
      <alignment horizontal="center" vertical="top" wrapText="1"/>
    </xf>
    <xf numFmtId="0" fontId="0" fillId="0" borderId="8" xfId="0" applyBorder="1" applyAlignment="1">
      <alignment horizontal="center" vertical="center"/>
    </xf>
    <xf numFmtId="1" fontId="4" fillId="0" borderId="8" xfId="2" applyNumberFormat="1" applyFont="1" applyFill="1" applyBorder="1" applyAlignment="1">
      <alignment horizontal="center" vertical="center" wrapText="1"/>
    </xf>
    <xf numFmtId="4" fontId="1" fillId="0" borderId="8" xfId="0" applyNumberFormat="1" applyFont="1" applyBorder="1" applyAlignment="1">
      <alignment horizontal="right"/>
    </xf>
    <xf numFmtId="1" fontId="15" fillId="0" borderId="8" xfId="0" applyNumberFormat="1" applyFont="1" applyBorder="1" applyAlignment="1">
      <alignment horizontal="left"/>
    </xf>
    <xf numFmtId="1" fontId="16" fillId="0" borderId="8" xfId="0" applyNumberFormat="1" applyFont="1" applyBorder="1" applyAlignment="1">
      <alignment horizontal="center" vertical="center"/>
    </xf>
    <xf numFmtId="1" fontId="17" fillId="0" borderId="8" xfId="0" applyNumberFormat="1" applyFont="1" applyBorder="1" applyAlignment="1">
      <alignment horizontal="center" vertical="top" wrapText="1"/>
    </xf>
    <xf numFmtId="49" fontId="18" fillId="0" borderId="8" xfId="0" applyNumberFormat="1" applyFont="1" applyBorder="1" applyAlignment="1">
      <alignment horizontal="left" indent="1"/>
    </xf>
    <xf numFmtId="1" fontId="19" fillId="0" borderId="8" xfId="0" applyNumberFormat="1" applyFont="1" applyBorder="1" applyAlignment="1">
      <alignment horizontal="center" vertical="top"/>
    </xf>
    <xf numFmtId="1" fontId="19" fillId="0" borderId="8" xfId="0" applyNumberFormat="1" applyFont="1" applyBorder="1" applyAlignment="1">
      <alignment vertical="top" wrapText="1"/>
    </xf>
    <xf numFmtId="49" fontId="15" fillId="0" borderId="8" xfId="0" applyNumberFormat="1" applyFont="1" applyBorder="1" applyAlignment="1">
      <alignment horizontal="left" indent="1"/>
    </xf>
    <xf numFmtId="49" fontId="15" fillId="0" borderId="8" xfId="0" applyNumberFormat="1" applyFont="1" applyFill="1" applyBorder="1" applyAlignment="1">
      <alignment horizontal="left" indent="1"/>
    </xf>
    <xf numFmtId="1" fontId="19" fillId="0" borderId="8" xfId="0" applyNumberFormat="1" applyFont="1" applyFill="1" applyBorder="1" applyAlignment="1">
      <alignment vertical="top" wrapText="1"/>
    </xf>
    <xf numFmtId="4" fontId="19" fillId="0" borderId="8" xfId="0" applyNumberFormat="1" applyFont="1" applyFill="1" applyBorder="1" applyAlignment="1">
      <alignment horizontal="right"/>
    </xf>
    <xf numFmtId="0" fontId="19" fillId="0" borderId="8" xfId="0" applyFont="1" applyBorder="1" applyAlignment="1">
      <alignment horizontal="center"/>
    </xf>
    <xf numFmtId="1" fontId="21" fillId="0" borderId="8" xfId="0" applyNumberFormat="1" applyFont="1" applyBorder="1" applyAlignment="1">
      <alignment horizontal="center" vertical="center" wrapText="1"/>
    </xf>
    <xf numFmtId="1" fontId="16" fillId="0" borderId="8" xfId="0" applyNumberFormat="1" applyFont="1" applyBorder="1" applyAlignment="1">
      <alignment horizontal="justify" vertical="center"/>
    </xf>
    <xf numFmtId="1" fontId="16" fillId="2" borderId="8" xfId="0" applyNumberFormat="1" applyFont="1" applyFill="1" applyBorder="1" applyAlignment="1">
      <alignment horizontal="justify"/>
    </xf>
    <xf numFmtId="1" fontId="16" fillId="2" borderId="8" xfId="0" applyNumberFormat="1" applyFont="1" applyFill="1" applyBorder="1" applyAlignment="1">
      <alignment horizontal="center"/>
    </xf>
    <xf numFmtId="0" fontId="22" fillId="0" borderId="0" xfId="0" applyFont="1" applyAlignment="1">
      <alignment wrapText="1"/>
    </xf>
    <xf numFmtId="1" fontId="19" fillId="0" borderId="8" xfId="0" applyNumberFormat="1" applyFont="1" applyBorder="1" applyAlignment="1">
      <alignment horizontal="center" wrapText="1"/>
    </xf>
    <xf numFmtId="1" fontId="17" fillId="0" borderId="8" xfId="0" applyNumberFormat="1" applyFont="1" applyBorder="1" applyAlignment="1">
      <alignment horizontal="center" wrapText="1"/>
    </xf>
    <xf numFmtId="1" fontId="19" fillId="0" borderId="8" xfId="0" applyNumberFormat="1" applyFont="1" applyBorder="1" applyAlignment="1">
      <alignment wrapText="1"/>
    </xf>
    <xf numFmtId="1" fontId="19" fillId="0" borderId="8" xfId="0" applyNumberFormat="1" applyFont="1" applyFill="1" applyBorder="1" applyAlignment="1">
      <alignment wrapText="1"/>
    </xf>
    <xf numFmtId="44" fontId="22" fillId="0" borderId="0" xfId="0" applyNumberFormat="1" applyFont="1" applyAlignment="1">
      <alignment wrapText="1"/>
    </xf>
    <xf numFmtId="0" fontId="0" fillId="0" borderId="5" xfId="0" applyBorder="1"/>
    <xf numFmtId="0" fontId="0" fillId="0" borderId="6" xfId="0" applyBorder="1"/>
    <xf numFmtId="10" fontId="22" fillId="0" borderId="0" xfId="0" applyNumberFormat="1" applyFont="1" applyAlignment="1">
      <alignment wrapText="1"/>
    </xf>
    <xf numFmtId="4" fontId="0" fillId="0" borderId="0" xfId="0" applyNumberFormat="1"/>
    <xf numFmtId="1" fontId="25" fillId="0" borderId="0" xfId="0" applyNumberFormat="1" applyFont="1" applyAlignment="1">
      <alignment horizontal="center" vertical="top" wrapText="1"/>
    </xf>
    <xf numFmtId="43" fontId="0" fillId="0" borderId="0" xfId="1" applyFont="1" applyBorder="1" applyAlignment="1">
      <alignment wrapText="1"/>
    </xf>
    <xf numFmtId="0" fontId="0" fillId="0" borderId="0" xfId="0" applyAlignment="1">
      <alignment wrapText="1"/>
    </xf>
    <xf numFmtId="0" fontId="9" fillId="0" borderId="0" xfId="0" applyFont="1" applyAlignment="1">
      <alignment horizontal="left" wrapText="1"/>
    </xf>
    <xf numFmtId="43" fontId="0" fillId="0" borderId="0" xfId="1" applyFont="1" applyBorder="1" applyAlignment="1">
      <alignment horizontal="right" wrapText="1"/>
    </xf>
    <xf numFmtId="1" fontId="0" fillId="0" borderId="0" xfId="0" applyNumberFormat="1" applyAlignment="1">
      <alignment horizontal="center" wrapText="1"/>
    </xf>
    <xf numFmtId="164" fontId="6" fillId="0" borderId="0" xfId="3" applyFont="1" applyBorder="1" applyAlignment="1" applyProtection="1">
      <alignment wrapText="1"/>
    </xf>
    <xf numFmtId="164" fontId="6" fillId="0" borderId="0" xfId="3" applyFont="1" applyBorder="1" applyAlignment="1" applyProtection="1">
      <alignment horizontal="right" wrapText="1"/>
    </xf>
    <xf numFmtId="4" fontId="6" fillId="0" borderId="0" xfId="3" applyNumberFormat="1" applyFont="1" applyBorder="1" applyAlignment="1" applyProtection="1">
      <alignment wrapText="1"/>
    </xf>
    <xf numFmtId="4" fontId="0" fillId="0" borderId="0" xfId="0" applyNumberFormat="1" applyAlignment="1">
      <alignment horizontal="right" wrapText="1"/>
    </xf>
    <xf numFmtId="0" fontId="0" fillId="0" borderId="0" xfId="0" applyAlignment="1">
      <alignment vertical="center"/>
    </xf>
    <xf numFmtId="0" fontId="0" fillId="0" borderId="0" xfId="0" applyAlignment="1"/>
    <xf numFmtId="0" fontId="0" fillId="0" borderId="0" xfId="0" applyFont="1" applyBorder="1"/>
    <xf numFmtId="0" fontId="0" fillId="0" borderId="77" xfId="0" applyBorder="1" applyAlignment="1">
      <alignment horizontal="center" vertical="center"/>
    </xf>
    <xf numFmtId="1" fontId="0" fillId="0" borderId="77" xfId="0" applyNumberFormat="1" applyBorder="1" applyAlignment="1">
      <alignment vertical="top" wrapText="1"/>
    </xf>
    <xf numFmtId="4" fontId="0" fillId="0" borderId="0" xfId="0" applyNumberFormat="1" applyFill="1" applyBorder="1" applyAlignment="1">
      <alignment horizontal="left" vertical="top" wrapText="1"/>
    </xf>
    <xf numFmtId="4" fontId="0" fillId="0" borderId="76" xfId="0" applyNumberFormat="1" applyFont="1" applyBorder="1" applyAlignment="1">
      <alignment horizontal="left" vertical="top"/>
    </xf>
    <xf numFmtId="4" fontId="0" fillId="0" borderId="76" xfId="0" applyNumberFormat="1" applyFont="1" applyBorder="1" applyAlignment="1">
      <alignment horizontal="left" vertical="top" wrapText="1"/>
    </xf>
    <xf numFmtId="4" fontId="0" fillId="0" borderId="0" xfId="0" applyNumberFormat="1" applyFont="1" applyAlignment="1">
      <alignment horizontal="left" vertical="center"/>
    </xf>
    <xf numFmtId="0" fontId="0" fillId="0" borderId="0" xfId="0" applyAlignment="1">
      <alignment horizontal="left"/>
    </xf>
    <xf numFmtId="4" fontId="0" fillId="0" borderId="76" xfId="0" applyNumberFormat="1" applyFont="1" applyBorder="1" applyAlignment="1">
      <alignment horizontal="left"/>
    </xf>
    <xf numFmtId="0" fontId="0" fillId="0" borderId="0" xfId="0" applyAlignment="1">
      <alignment horizontal="left" vertical="center"/>
    </xf>
    <xf numFmtId="4" fontId="26" fillId="0" borderId="76" xfId="0" applyNumberFormat="1" applyFont="1" applyBorder="1" applyAlignment="1">
      <alignment horizontal="left"/>
    </xf>
    <xf numFmtId="4" fontId="0" fillId="0" borderId="0" xfId="0" applyNumberFormat="1" applyFont="1" applyFill="1" applyBorder="1" applyAlignment="1">
      <alignment horizontal="left"/>
    </xf>
    <xf numFmtId="0" fontId="0" fillId="3" borderId="0" xfId="0" applyFill="1" applyAlignment="1"/>
    <xf numFmtId="0" fontId="0" fillId="3" borderId="0" xfId="0" applyFill="1" applyAlignment="1">
      <alignment horizontal="left"/>
    </xf>
    <xf numFmtId="0" fontId="0" fillId="4" borderId="0" xfId="0" applyFill="1"/>
    <xf numFmtId="0" fontId="14" fillId="0" borderId="0" xfId="0" applyFont="1" applyAlignment="1">
      <alignment wrapText="1"/>
    </xf>
    <xf numFmtId="0" fontId="2" fillId="0" borderId="0" xfId="0" applyFont="1" applyAlignment="1">
      <alignment wrapText="1"/>
    </xf>
    <xf numFmtId="1" fontId="24" fillId="0" borderId="8" xfId="0" applyNumberFormat="1" applyFont="1" applyBorder="1" applyAlignment="1">
      <alignment horizontal="left" vertical="top" wrapText="1"/>
    </xf>
    <xf numFmtId="0" fontId="0" fillId="0" borderId="0" xfId="0" applyBorder="1" applyAlignment="1"/>
    <xf numFmtId="0" fontId="0" fillId="0" borderId="0" xfId="0" applyBorder="1" applyAlignment="1">
      <alignment vertical="center"/>
    </xf>
    <xf numFmtId="0" fontId="27" fillId="0" borderId="0" xfId="0" applyFont="1" applyBorder="1" applyAlignment="1">
      <alignment vertical="center" wrapText="1"/>
    </xf>
    <xf numFmtId="0" fontId="27" fillId="0" borderId="0" xfId="0" applyFont="1" applyBorder="1" applyAlignment="1">
      <alignment horizontal="right" vertical="center" wrapText="1"/>
    </xf>
    <xf numFmtId="2" fontId="0" fillId="0" borderId="0" xfId="0" applyNumberFormat="1"/>
    <xf numFmtId="2" fontId="0" fillId="0" borderId="0" xfId="0" applyNumberFormat="1" applyBorder="1" applyAlignment="1"/>
    <xf numFmtId="4" fontId="0" fillId="0" borderId="0" xfId="0" applyNumberFormat="1" applyAlignment="1"/>
    <xf numFmtId="4" fontId="0" fillId="0" borderId="0" xfId="0" applyNumberFormat="1" applyFont="1" applyAlignment="1">
      <alignment horizontal="left"/>
    </xf>
    <xf numFmtId="2" fontId="0" fillId="0" borderId="0" xfId="0" applyNumberFormat="1" applyAlignment="1"/>
    <xf numFmtId="1" fontId="4" fillId="0" borderId="8" xfId="2" applyNumberFormat="1" applyFont="1" applyBorder="1" applyAlignment="1">
      <alignment horizontal="center" vertical="center" wrapText="1"/>
    </xf>
    <xf numFmtId="0" fontId="30" fillId="0" borderId="0" xfId="6" applyFont="1" applyAlignment="1">
      <alignment horizontal="left"/>
    </xf>
    <xf numFmtId="0" fontId="0" fillId="0" borderId="0" xfId="0" applyAlignment="1">
      <alignment horizontal="center" vertical="center"/>
    </xf>
    <xf numFmtId="1" fontId="0" fillId="0" borderId="8" xfId="0" applyNumberFormat="1" applyBorder="1" applyAlignment="1">
      <alignment vertical="top" wrapText="1"/>
    </xf>
    <xf numFmtId="1" fontId="10" fillId="0" borderId="80" xfId="0" applyNumberFormat="1" applyFont="1" applyBorder="1" applyAlignment="1">
      <alignment horizontal="center" vertical="center"/>
    </xf>
    <xf numFmtId="1" fontId="10" fillId="0" borderId="60" xfId="0" applyNumberFormat="1" applyFont="1" applyBorder="1" applyAlignment="1">
      <alignment horizontal="center" vertical="center"/>
    </xf>
    <xf numFmtId="49" fontId="10" fillId="0" borderId="5" xfId="0" applyNumberFormat="1" applyFont="1" applyBorder="1" applyAlignment="1">
      <alignment horizontal="center" vertical="center"/>
    </xf>
    <xf numFmtId="0" fontId="30" fillId="0" borderId="6" xfId="6" applyFont="1" applyBorder="1" applyAlignment="1">
      <alignment horizontal="left"/>
    </xf>
    <xf numFmtId="0" fontId="30" fillId="0" borderId="8" xfId="6" applyFont="1" applyBorder="1" applyAlignment="1">
      <alignment horizontal="center"/>
    </xf>
    <xf numFmtId="1" fontId="0" fillId="5" borderId="8" xfId="0" applyNumberFormat="1" applyFill="1" applyBorder="1" applyAlignment="1">
      <alignment horizontal="center" vertical="top" wrapText="1"/>
    </xf>
    <xf numFmtId="0" fontId="30" fillId="5" borderId="8" xfId="6" applyFont="1" applyFill="1" applyBorder="1" applyAlignment="1">
      <alignment horizontal="center"/>
    </xf>
    <xf numFmtId="0" fontId="30" fillId="0" borderId="6" xfId="6" applyFont="1" applyBorder="1" applyAlignment="1">
      <alignment horizontal="center"/>
    </xf>
    <xf numFmtId="4" fontId="0" fillId="0" borderId="0" xfId="0" applyNumberFormat="1" applyAlignment="1">
      <alignment horizontal="right"/>
    </xf>
    <xf numFmtId="4" fontId="0" fillId="0" borderId="0" xfId="0" applyNumberFormat="1" applyFont="1" applyFill="1" applyBorder="1" applyAlignment="1">
      <alignment horizontal="right"/>
    </xf>
    <xf numFmtId="4" fontId="0" fillId="0" borderId="0" xfId="0" applyNumberFormat="1" applyFill="1" applyBorder="1" applyAlignment="1">
      <alignment horizontal="right" vertical="top" wrapText="1"/>
    </xf>
    <xf numFmtId="4" fontId="0" fillId="0" borderId="0" xfId="0" applyNumberFormat="1" applyFont="1" applyFill="1" applyBorder="1" applyAlignment="1">
      <alignment horizontal="right" vertical="center"/>
    </xf>
    <xf numFmtId="4" fontId="0" fillId="0" borderId="0" xfId="0" applyNumberFormat="1" applyFont="1" applyAlignment="1">
      <alignment horizontal="right"/>
    </xf>
    <xf numFmtId="167" fontId="0" fillId="0" borderId="0" xfId="0" applyNumberFormat="1"/>
    <xf numFmtId="1" fontId="0" fillId="0" borderId="6" xfId="0" applyNumberFormat="1" applyBorder="1" applyAlignment="1">
      <alignment vertical="top" wrapText="1"/>
    </xf>
    <xf numFmtId="1" fontId="19" fillId="0" borderId="6" xfId="0" applyNumberFormat="1" applyFont="1" applyBorder="1" applyAlignment="1">
      <alignment vertical="top" wrapText="1"/>
    </xf>
    <xf numFmtId="0" fontId="9" fillId="5" borderId="8" xfId="6" applyFont="1" applyFill="1" applyBorder="1" applyAlignment="1">
      <alignment horizontal="center"/>
    </xf>
    <xf numFmtId="49" fontId="10" fillId="0" borderId="6" xfId="0" applyNumberFormat="1" applyFont="1" applyBorder="1" applyAlignment="1">
      <alignment horizontal="center" vertical="center"/>
    </xf>
    <xf numFmtId="0" fontId="0" fillId="0" borderId="0" xfId="0" applyAlignment="1">
      <alignment wrapText="1"/>
    </xf>
    <xf numFmtId="44" fontId="23" fillId="0" borderId="8" xfId="5" applyFont="1" applyFill="1" applyBorder="1" applyAlignment="1">
      <alignment horizontal="center" wrapText="1"/>
    </xf>
    <xf numFmtId="0" fontId="9" fillId="0" borderId="0" xfId="0" applyFont="1" applyAlignment="1">
      <alignment horizontal="right" wrapText="1"/>
    </xf>
    <xf numFmtId="0" fontId="0" fillId="0" borderId="0" xfId="0" applyAlignment="1">
      <alignment horizontal="right"/>
    </xf>
    <xf numFmtId="4" fontId="0" fillId="3" borderId="76" xfId="0" applyNumberFormat="1" applyFont="1" applyFill="1" applyBorder="1" applyAlignment="1">
      <alignment horizontal="right"/>
    </xf>
    <xf numFmtId="44" fontId="0" fillId="0" borderId="0" xfId="0" applyNumberFormat="1" applyAlignment="1">
      <alignment wrapText="1"/>
    </xf>
    <xf numFmtId="0" fontId="26" fillId="0" borderId="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vertical="center" wrapText="1"/>
    </xf>
    <xf numFmtId="0" fontId="34" fillId="0" borderId="60" xfId="2" applyFont="1" applyBorder="1" applyAlignment="1">
      <alignment horizontal="center" vertical="center" wrapText="1"/>
    </xf>
    <xf numFmtId="1" fontId="35" fillId="0" borderId="84" xfId="0" applyNumberFormat="1" applyFont="1" applyBorder="1" applyAlignment="1">
      <alignment horizontal="center" vertical="center" wrapText="1"/>
    </xf>
    <xf numFmtId="0" fontId="26" fillId="0" borderId="84" xfId="0" applyFont="1" applyBorder="1" applyAlignment="1">
      <alignment vertical="center" wrapText="1"/>
    </xf>
    <xf numFmtId="1" fontId="3" fillId="0" borderId="0" xfId="2" applyNumberFormat="1" applyAlignment="1">
      <alignment vertical="top"/>
    </xf>
    <xf numFmtId="1" fontId="3" fillId="0" borderId="0" xfId="2" applyNumberFormat="1" applyAlignment="1">
      <alignment vertical="top" wrapText="1"/>
    </xf>
    <xf numFmtId="1" fontId="3" fillId="0" borderId="1" xfId="2" applyNumberFormat="1" applyBorder="1" applyAlignment="1">
      <alignment vertical="top"/>
    </xf>
    <xf numFmtId="1" fontId="3" fillId="0" borderId="1" xfId="2" applyNumberFormat="1" applyBorder="1" applyAlignment="1">
      <alignment vertical="top" wrapText="1"/>
    </xf>
    <xf numFmtId="4" fontId="3" fillId="0" borderId="1" xfId="2" applyNumberFormat="1" applyBorder="1" applyAlignment="1">
      <alignment horizontal="right"/>
    </xf>
    <xf numFmtId="0" fontId="0" fillId="0" borderId="0" xfId="0" applyAlignment="1">
      <alignment horizontal="right" wrapText="1"/>
    </xf>
    <xf numFmtId="0" fontId="3" fillId="0" borderId="0" xfId="7" applyAlignment="1">
      <alignment horizontal="center" wrapText="1"/>
    </xf>
    <xf numFmtId="0" fontId="8" fillId="0" borderId="0" xfId="7" applyFont="1" applyAlignment="1">
      <alignment horizontal="center" vertical="center" wrapText="1"/>
    </xf>
    <xf numFmtId="10" fontId="3" fillId="0" borderId="0" xfId="7" applyNumberFormat="1" applyAlignment="1">
      <alignment horizontal="center" wrapText="1"/>
    </xf>
    <xf numFmtId="1" fontId="4" fillId="0" borderId="0" xfId="7" applyNumberFormat="1" applyFont="1" applyAlignment="1">
      <alignment horizontal="center" vertical="top" wrapText="1"/>
    </xf>
    <xf numFmtId="4" fontId="2" fillId="0" borderId="0" xfId="0" applyNumberFormat="1" applyFont="1" applyAlignment="1">
      <alignment horizontal="right" wrapText="1"/>
    </xf>
    <xf numFmtId="4" fontId="3" fillId="0" borderId="0" xfId="2" applyNumberFormat="1" applyAlignment="1">
      <alignment horizontal="right"/>
    </xf>
    <xf numFmtId="1" fontId="36" fillId="0" borderId="0" xfId="2" applyNumberFormat="1" applyFont="1" applyAlignment="1">
      <alignment horizontal="center" vertical="top" wrapText="1"/>
    </xf>
    <xf numFmtId="1" fontId="36" fillId="0" borderId="0" xfId="2" applyNumberFormat="1" applyFont="1" applyAlignment="1">
      <alignment horizontal="center" vertical="top"/>
    </xf>
    <xf numFmtId="1" fontId="0" fillId="0" borderId="0" xfId="0" applyNumberFormat="1" applyAlignment="1">
      <alignment horizontal="center" vertical="top" wrapText="1"/>
    </xf>
    <xf numFmtId="0" fontId="37" fillId="0" borderId="0" xfId="6" applyFont="1" applyAlignment="1">
      <alignment horizontal="left"/>
    </xf>
    <xf numFmtId="0" fontId="37" fillId="0" borderId="0" xfId="6" applyFont="1" applyAlignment="1">
      <alignment horizontal="left" wrapText="1"/>
    </xf>
    <xf numFmtId="0" fontId="37" fillId="0" borderId="0" xfId="6" applyFont="1" applyAlignment="1">
      <alignment horizontal="right"/>
    </xf>
    <xf numFmtId="0" fontId="9" fillId="0" borderId="0" xfId="6" applyFont="1" applyAlignment="1">
      <alignment horizontal="left"/>
    </xf>
    <xf numFmtId="0" fontId="9" fillId="0" borderId="0" xfId="6" applyFont="1" applyAlignment="1">
      <alignment horizontal="left" wrapText="1"/>
    </xf>
    <xf numFmtId="4" fontId="26" fillId="0" borderId="77" xfId="0" applyNumberFormat="1" applyFont="1" applyBorder="1" applyAlignment="1">
      <alignment horizontal="left" vertical="center" wrapText="1"/>
    </xf>
    <xf numFmtId="4" fontId="26" fillId="0" borderId="0" xfId="0" applyNumberFormat="1" applyFont="1" applyAlignment="1">
      <alignment horizontal="left" vertical="center" wrapText="1"/>
    </xf>
    <xf numFmtId="2" fontId="26" fillId="3" borderId="0" xfId="0" applyNumberFormat="1" applyFont="1" applyFill="1" applyAlignment="1">
      <alignment vertical="center" wrapText="1"/>
    </xf>
    <xf numFmtId="4" fontId="0" fillId="3" borderId="0" xfId="0" applyNumberFormat="1" applyFont="1" applyFill="1" applyBorder="1" applyAlignment="1">
      <alignment horizontal="right"/>
    </xf>
    <xf numFmtId="0" fontId="26" fillId="0" borderId="0" xfId="0" applyFont="1" applyAlignment="1">
      <alignment horizontal="left" vertical="center" wrapText="1"/>
    </xf>
    <xf numFmtId="0" fontId="26" fillId="3" borderId="0" xfId="0" applyFont="1" applyFill="1" applyAlignment="1">
      <alignment horizontal="left" vertical="center" wrapText="1"/>
    </xf>
    <xf numFmtId="0" fontId="0" fillId="0" borderId="0" xfId="0" applyAlignment="1">
      <alignment horizontal="left" wrapText="1"/>
    </xf>
    <xf numFmtId="2" fontId="26" fillId="3" borderId="0" xfId="0" applyNumberFormat="1" applyFont="1" applyFill="1" applyAlignment="1">
      <alignment horizontal="left" vertical="center" wrapText="1"/>
    </xf>
    <xf numFmtId="1" fontId="18" fillId="0" borderId="8" xfId="0" applyNumberFormat="1" applyFont="1" applyBorder="1" applyAlignment="1">
      <alignment horizontal="center" vertical="center"/>
    </xf>
    <xf numFmtId="1" fontId="18" fillId="0" borderId="8" xfId="0" applyNumberFormat="1" applyFont="1" applyBorder="1" applyAlignment="1">
      <alignment vertical="top" wrapText="1"/>
    </xf>
    <xf numFmtId="4" fontId="0" fillId="0" borderId="76" xfId="0" applyNumberFormat="1" applyBorder="1" applyAlignment="1">
      <alignment horizontal="left" vertical="top" wrapText="1"/>
    </xf>
    <xf numFmtId="0" fontId="0" fillId="0" borderId="76" xfId="0" applyBorder="1" applyAlignment="1">
      <alignment horizontal="left" vertical="top" wrapText="1"/>
    </xf>
    <xf numFmtId="4" fontId="0" fillId="0" borderId="0" xfId="0" applyNumberFormat="1" applyFont="1" applyFill="1" applyBorder="1" applyAlignment="1">
      <alignment horizontal="left" wrapText="1"/>
    </xf>
    <xf numFmtId="0" fontId="0" fillId="0" borderId="0" xfId="0" applyAlignment="1">
      <alignment horizontal="left" vertical="top" wrapText="1"/>
    </xf>
    <xf numFmtId="4" fontId="0" fillId="0" borderId="0" xfId="0" applyNumberFormat="1" applyAlignment="1">
      <alignment horizontal="left" wrapText="1"/>
    </xf>
    <xf numFmtId="4" fontId="0" fillId="3" borderId="0" xfId="0" applyNumberFormat="1" applyFont="1" applyFill="1" applyBorder="1" applyAlignment="1">
      <alignment horizontal="left" wrapText="1"/>
    </xf>
    <xf numFmtId="4" fontId="0" fillId="3" borderId="76" xfId="0" applyNumberFormat="1" applyFont="1" applyFill="1" applyBorder="1" applyAlignment="1">
      <alignment horizontal="left"/>
    </xf>
    <xf numFmtId="4" fontId="0" fillId="3" borderId="0" xfId="0" applyNumberFormat="1" applyFill="1" applyAlignment="1">
      <alignment horizontal="right"/>
    </xf>
    <xf numFmtId="4" fontId="19" fillId="3" borderId="8" xfId="0" applyNumberFormat="1" applyFont="1" applyFill="1" applyBorder="1" applyAlignment="1">
      <alignment horizontal="right"/>
    </xf>
    <xf numFmtId="0" fontId="0" fillId="3" borderId="0" xfId="0" applyFill="1" applyAlignment="1">
      <alignment wrapText="1"/>
    </xf>
    <xf numFmtId="4" fontId="0" fillId="0" borderId="0" xfId="0" applyNumberFormat="1" applyBorder="1" applyAlignment="1">
      <alignment horizontal="left" vertical="top" wrapText="1"/>
    </xf>
    <xf numFmtId="4" fontId="19" fillId="0" borderId="8" xfId="0" applyNumberFormat="1" applyFont="1" applyBorder="1"/>
    <xf numFmtId="4" fontId="1" fillId="0" borderId="0" xfId="0" applyNumberFormat="1" applyFont="1" applyBorder="1" applyAlignment="1">
      <alignment horizontal="right"/>
    </xf>
    <xf numFmtId="0" fontId="26" fillId="0" borderId="0" xfId="0" applyFont="1" applyAlignment="1">
      <alignment horizontal="center" vertical="center"/>
    </xf>
    <xf numFmtId="0" fontId="26" fillId="0" borderId="3" xfId="0" applyFont="1" applyBorder="1" applyAlignment="1">
      <alignment vertical="center" wrapText="1"/>
    </xf>
    <xf numFmtId="0" fontId="26" fillId="0" borderId="0" xfId="0" applyFont="1" applyBorder="1" applyAlignment="1">
      <alignment vertical="center" wrapText="1"/>
    </xf>
    <xf numFmtId="0" fontId="26" fillId="0" borderId="12" xfId="0" applyFont="1" applyBorder="1" applyAlignment="1">
      <alignment vertical="center" wrapText="1"/>
    </xf>
    <xf numFmtId="0" fontId="26" fillId="0" borderId="0" xfId="0" applyFont="1" applyAlignment="1">
      <alignment vertical="center"/>
    </xf>
    <xf numFmtId="0" fontId="26" fillId="0" borderId="0" xfId="0" applyFont="1" applyBorder="1" applyAlignment="1">
      <alignment horizontal="right" vertical="center" wrapText="1"/>
    </xf>
    <xf numFmtId="0" fontId="26" fillId="0" borderId="2"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11" xfId="0" applyFont="1" applyBorder="1" applyAlignment="1">
      <alignment horizontal="left" vertical="center" wrapText="1"/>
    </xf>
    <xf numFmtId="0" fontId="26" fillId="0" borderId="0" xfId="0" applyFont="1" applyBorder="1" applyAlignment="1">
      <alignment horizontal="left" vertical="center" wrapText="1"/>
    </xf>
    <xf numFmtId="0" fontId="26" fillId="0" borderId="9" xfId="0" applyFont="1" applyBorder="1" applyAlignment="1">
      <alignment vertical="center" wrapText="1"/>
    </xf>
    <xf numFmtId="0" fontId="26" fillId="0" borderId="10" xfId="0" applyFont="1" applyBorder="1" applyAlignment="1">
      <alignment vertical="center" wrapText="1"/>
    </xf>
    <xf numFmtId="0" fontId="26" fillId="0" borderId="13" xfId="0" applyFont="1" applyBorder="1" applyAlignment="1">
      <alignment vertical="center" wrapText="1"/>
    </xf>
    <xf numFmtId="1" fontId="26" fillId="0" borderId="7" xfId="0" applyNumberFormat="1" applyFont="1" applyBorder="1" applyAlignment="1">
      <alignment horizontal="justify" vertical="center" wrapText="1"/>
    </xf>
    <xf numFmtId="4" fontId="26" fillId="0" borderId="8" xfId="0" applyNumberFormat="1" applyFont="1" applyBorder="1" applyAlignment="1">
      <alignment horizontal="right" vertical="center"/>
    </xf>
    <xf numFmtId="4" fontId="26" fillId="0" borderId="8" xfId="0" applyNumberFormat="1" applyFont="1" applyBorder="1" applyAlignment="1">
      <alignment horizontal="right" vertical="center" wrapText="1"/>
    </xf>
    <xf numFmtId="4" fontId="26" fillId="0" borderId="84" xfId="0" applyNumberFormat="1" applyFont="1" applyBorder="1" applyAlignment="1">
      <alignment horizontal="right" vertical="center" wrapText="1"/>
    </xf>
    <xf numFmtId="4" fontId="26" fillId="0" borderId="84" xfId="0" applyNumberFormat="1" applyFont="1" applyBorder="1" applyAlignment="1">
      <alignment vertical="center" wrapText="1"/>
    </xf>
    <xf numFmtId="0" fontId="31" fillId="0" borderId="0" xfId="0" applyFont="1" applyBorder="1" applyAlignment="1">
      <alignment horizontal="right" vertical="center" wrapText="1"/>
    </xf>
    <xf numFmtId="44" fontId="35" fillId="0" borderId="0" xfId="5" applyFont="1" applyFill="1" applyBorder="1" applyAlignment="1">
      <alignment horizontal="center" vertical="center" wrapText="1"/>
    </xf>
    <xf numFmtId="4" fontId="20" fillId="0" borderId="60" xfId="0" applyNumberFormat="1" applyFont="1" applyBorder="1" applyAlignment="1">
      <alignment horizontal="right" vertical="center" wrapText="1"/>
    </xf>
    <xf numFmtId="10" fontId="26" fillId="0" borderId="60" xfId="0" applyNumberFormat="1" applyFont="1" applyBorder="1" applyAlignment="1">
      <alignment vertical="center" wrapText="1"/>
    </xf>
    <xf numFmtId="4" fontId="20" fillId="0" borderId="8" xfId="0" applyNumberFormat="1" applyFont="1" applyBorder="1" applyAlignment="1">
      <alignment horizontal="right" vertical="center" wrapText="1"/>
    </xf>
    <xf numFmtId="10" fontId="26" fillId="0" borderId="8" xfId="0" applyNumberFormat="1" applyFont="1" applyBorder="1" applyAlignment="1">
      <alignment vertical="center" wrapText="1"/>
    </xf>
    <xf numFmtId="4" fontId="20" fillId="0" borderId="80" xfId="0" applyNumberFormat="1" applyFont="1" applyBorder="1" applyAlignment="1">
      <alignment horizontal="right" vertical="center" wrapText="1"/>
    </xf>
    <xf numFmtId="10" fontId="26" fillId="0" borderId="80" xfId="0" applyNumberFormat="1" applyFont="1" applyBorder="1" applyAlignment="1">
      <alignment vertical="center" wrapText="1"/>
    </xf>
    <xf numFmtId="44" fontId="35" fillId="0" borderId="81" xfId="5" applyFont="1" applyFill="1" applyBorder="1" applyAlignment="1">
      <alignment horizontal="center" vertical="center" wrapText="1"/>
    </xf>
    <xf numFmtId="10" fontId="26" fillId="0" borderId="81" xfId="0" applyNumberFormat="1" applyFont="1" applyBorder="1" applyAlignment="1">
      <alignment vertical="center" wrapText="1"/>
    </xf>
    <xf numFmtId="1" fontId="26" fillId="0" borderId="84" xfId="0" applyNumberFormat="1" applyFont="1" applyBorder="1" applyAlignment="1">
      <alignment horizontal="center" vertical="center" wrapText="1"/>
    </xf>
    <xf numFmtId="0" fontId="20" fillId="0" borderId="84" xfId="6" applyFont="1" applyBorder="1" applyAlignment="1">
      <alignment horizontal="center" vertical="center"/>
    </xf>
    <xf numFmtId="1" fontId="20" fillId="0" borderId="84" xfId="0" applyNumberFormat="1" applyFont="1" applyBorder="1" applyAlignment="1">
      <alignment horizontal="center" vertical="center"/>
    </xf>
    <xf numFmtId="44" fontId="35" fillId="0" borderId="84" xfId="5" applyFont="1" applyFill="1" applyBorder="1" applyAlignment="1">
      <alignment horizontal="justify" vertical="center" wrapText="1"/>
    </xf>
    <xf numFmtId="1" fontId="26" fillId="0" borderId="84" xfId="0" applyNumberFormat="1" applyFont="1" applyBorder="1" applyAlignment="1">
      <alignment horizontal="center" vertical="center"/>
    </xf>
    <xf numFmtId="0" fontId="26" fillId="0" borderId="84" xfId="0" applyFont="1" applyBorder="1"/>
    <xf numFmtId="1" fontId="20" fillId="2" borderId="84" xfId="0" applyNumberFormat="1" applyFont="1" applyFill="1" applyBorder="1" applyAlignment="1">
      <alignment horizontal="left" vertical="center" wrapText="1"/>
    </xf>
    <xf numFmtId="1" fontId="20" fillId="2" borderId="84" xfId="0" applyNumberFormat="1" applyFont="1" applyFill="1" applyBorder="1" applyAlignment="1">
      <alignment horizontal="center" vertical="center" wrapText="1"/>
    </xf>
    <xf numFmtId="1" fontId="20" fillId="2" borderId="84" xfId="0" applyNumberFormat="1" applyFont="1" applyFill="1" applyBorder="1" applyAlignment="1">
      <alignment horizontal="justify" vertical="center" wrapText="1"/>
    </xf>
    <xf numFmtId="44" fontId="35" fillId="2" borderId="84" xfId="5" applyFont="1" applyFill="1" applyBorder="1" applyAlignment="1">
      <alignment horizontal="justify" vertical="center" wrapText="1"/>
    </xf>
    <xf numFmtId="1" fontId="20" fillId="0" borderId="84" xfId="0" applyNumberFormat="1" applyFont="1" applyFill="1" applyBorder="1" applyAlignment="1">
      <alignment horizontal="left" vertical="center" wrapText="1"/>
    </xf>
    <xf numFmtId="1" fontId="20" fillId="0" borderId="84" xfId="0" applyNumberFormat="1" applyFont="1" applyFill="1" applyBorder="1" applyAlignment="1">
      <alignment horizontal="center" vertical="center" wrapText="1"/>
    </xf>
    <xf numFmtId="1" fontId="20" fillId="0" borderId="84" xfId="0" applyNumberFormat="1" applyFont="1" applyFill="1" applyBorder="1" applyAlignment="1">
      <alignment horizontal="justify" vertical="center" wrapText="1"/>
    </xf>
    <xf numFmtId="44" fontId="35" fillId="2" borderId="84" xfId="5" applyFont="1" applyFill="1" applyBorder="1" applyAlignment="1">
      <alignment horizontal="center" vertical="center" wrapText="1"/>
    </xf>
    <xf numFmtId="44" fontId="35" fillId="7" borderId="84" xfId="5" applyFont="1" applyFill="1" applyBorder="1" applyAlignment="1">
      <alignment horizontal="center" vertical="center" wrapText="1"/>
    </xf>
    <xf numFmtId="0" fontId="26" fillId="0" borderId="84" xfId="0" applyFont="1" applyBorder="1" applyAlignment="1">
      <alignment horizontal="left" vertical="center"/>
    </xf>
    <xf numFmtId="1" fontId="34" fillId="0" borderId="84" xfId="2" applyNumberFormat="1" applyFont="1" applyBorder="1" applyAlignment="1">
      <alignment horizontal="center" vertical="center"/>
    </xf>
    <xf numFmtId="0" fontId="26" fillId="0" borderId="84" xfId="0" applyFont="1" applyBorder="1" applyAlignment="1">
      <alignment horizontal="center" vertical="center"/>
    </xf>
    <xf numFmtId="49" fontId="20" fillId="0" borderId="84" xfId="0" applyNumberFormat="1" applyFont="1" applyBorder="1" applyAlignment="1">
      <alignment horizontal="center" vertical="center"/>
    </xf>
    <xf numFmtId="1" fontId="20" fillId="2" borderId="84" xfId="0" applyNumberFormat="1" applyFont="1" applyFill="1" applyBorder="1" applyAlignment="1">
      <alignment horizontal="center" vertical="center"/>
    </xf>
    <xf numFmtId="0" fontId="26" fillId="0" borderId="86" xfId="0" applyFont="1" applyBorder="1" applyAlignment="1">
      <alignment horizontal="left" vertical="center"/>
    </xf>
    <xf numFmtId="1" fontId="20" fillId="0" borderId="2" xfId="0" applyNumberFormat="1" applyFont="1" applyBorder="1" applyAlignment="1">
      <alignment horizontal="left" vertical="center" wrapText="1"/>
    </xf>
    <xf numFmtId="1" fontId="20" fillId="0" borderId="3" xfId="0" applyNumberFormat="1" applyFont="1" applyBorder="1" applyAlignment="1">
      <alignment horizontal="center" vertical="center" wrapText="1"/>
    </xf>
    <xf numFmtId="1" fontId="20" fillId="0" borderId="3" xfId="0" applyNumberFormat="1" applyFont="1" applyBorder="1" applyAlignment="1">
      <alignment horizontal="right" vertical="center" wrapText="1"/>
    </xf>
    <xf numFmtId="1" fontId="20" fillId="0" borderId="3" xfId="0" applyNumberFormat="1" applyFont="1" applyBorder="1" applyAlignment="1">
      <alignment vertical="center" wrapText="1"/>
    </xf>
    <xf numFmtId="1" fontId="26" fillId="0" borderId="9" xfId="0" applyNumberFormat="1" applyFont="1" applyBorder="1" applyAlignment="1">
      <alignment horizontal="justify" vertical="center" wrapText="1"/>
    </xf>
    <xf numFmtId="44" fontId="26" fillId="7" borderId="87" xfId="0" applyNumberFormat="1" applyFont="1" applyFill="1" applyBorder="1" applyAlignment="1">
      <alignment vertical="center" wrapText="1"/>
    </xf>
    <xf numFmtId="1" fontId="35" fillId="0" borderId="84" xfId="0" applyNumberFormat="1" applyFont="1" applyBorder="1" applyAlignment="1">
      <alignment horizontal="left" vertical="center"/>
    </xf>
    <xf numFmtId="1" fontId="34" fillId="0" borderId="84" xfId="2" applyNumberFormat="1" applyFont="1" applyFill="1" applyBorder="1" applyAlignment="1">
      <alignment horizontal="center" vertical="center" wrapText="1"/>
    </xf>
    <xf numFmtId="49" fontId="20" fillId="0" borderId="84" xfId="0" applyNumberFormat="1" applyFont="1" applyBorder="1" applyAlignment="1">
      <alignment horizontal="left" vertical="center"/>
    </xf>
    <xf numFmtId="1" fontId="20" fillId="0" borderId="84" xfId="0" applyNumberFormat="1" applyFont="1" applyBorder="1" applyAlignment="1">
      <alignment horizontal="center" vertical="center" wrapText="1"/>
    </xf>
    <xf numFmtId="4" fontId="26" fillId="0" borderId="84" xfId="0" applyNumberFormat="1" applyFont="1" applyBorder="1" applyAlignment="1">
      <alignment horizontal="right" vertical="center"/>
    </xf>
    <xf numFmtId="1" fontId="20" fillId="2" borderId="84" xfId="0" applyNumberFormat="1" applyFont="1" applyFill="1" applyBorder="1" applyAlignment="1">
      <alignment horizontal="left" vertical="center"/>
    </xf>
    <xf numFmtId="1" fontId="20" fillId="2" borderId="84" xfId="0" applyNumberFormat="1" applyFont="1" applyFill="1" applyBorder="1" applyAlignment="1">
      <alignment horizontal="justify" vertical="center"/>
    </xf>
    <xf numFmtId="1" fontId="42" fillId="0" borderId="84" xfId="0" applyNumberFormat="1" applyFont="1" applyBorder="1" applyAlignment="1">
      <alignment horizontal="center" vertical="center" wrapText="1"/>
    </xf>
    <xf numFmtId="4" fontId="20" fillId="0" borderId="84" xfId="0" applyNumberFormat="1" applyFont="1" applyFill="1" applyBorder="1" applyAlignment="1">
      <alignment horizontal="right" vertical="center"/>
    </xf>
    <xf numFmtId="1" fontId="20" fillId="0" borderId="84" xfId="0" applyNumberFormat="1" applyFont="1" applyBorder="1" applyAlignment="1">
      <alignment horizontal="justify" vertical="center"/>
    </xf>
    <xf numFmtId="43" fontId="20" fillId="0" borderId="84" xfId="1" applyFont="1" applyBorder="1" applyAlignment="1" applyProtection="1">
      <alignment horizontal="center" vertical="center" wrapText="1"/>
    </xf>
    <xf numFmtId="4" fontId="20" fillId="3" borderId="84" xfId="0" applyNumberFormat="1" applyFont="1" applyFill="1" applyBorder="1" applyAlignment="1">
      <alignment horizontal="right" vertical="center"/>
    </xf>
    <xf numFmtId="1" fontId="20" fillId="0" borderId="84" xfId="0" applyNumberFormat="1" applyFont="1" applyBorder="1" applyAlignment="1">
      <alignment vertical="center" wrapText="1"/>
    </xf>
    <xf numFmtId="49" fontId="35" fillId="0" borderId="84" xfId="0" applyNumberFormat="1" applyFont="1" applyFill="1" applyBorder="1" applyAlignment="1">
      <alignment horizontal="left" vertical="center"/>
    </xf>
    <xf numFmtId="1" fontId="20" fillId="0" borderId="84" xfId="0" applyNumberFormat="1" applyFont="1" applyFill="1" applyBorder="1" applyAlignment="1">
      <alignment vertical="center" wrapText="1"/>
    </xf>
    <xf numFmtId="1" fontId="35" fillId="2" borderId="84" xfId="0" applyNumberFormat="1" applyFont="1" applyFill="1" applyBorder="1" applyAlignment="1">
      <alignment vertical="center" wrapText="1"/>
    </xf>
    <xf numFmtId="1" fontId="35" fillId="3" borderId="84" xfId="0" applyNumberFormat="1" applyFont="1" applyFill="1" applyBorder="1" applyAlignment="1">
      <alignment vertical="center" wrapText="1"/>
    </xf>
    <xf numFmtId="0" fontId="20" fillId="0" borderId="84" xfId="0" applyFont="1" applyBorder="1" applyAlignment="1">
      <alignment horizontal="center" vertical="center"/>
    </xf>
    <xf numFmtId="4" fontId="20" fillId="0" borderId="84" xfId="0" applyNumberFormat="1" applyFont="1" applyBorder="1" applyAlignment="1">
      <alignment vertical="center"/>
    </xf>
    <xf numFmtId="4" fontId="26" fillId="3" borderId="84" xfId="0" applyNumberFormat="1" applyFont="1" applyFill="1" applyBorder="1" applyAlignment="1">
      <alignment horizontal="right" vertical="center"/>
    </xf>
    <xf numFmtId="1" fontId="26" fillId="3" borderId="84" xfId="0" applyNumberFormat="1" applyFont="1" applyFill="1" applyBorder="1" applyAlignment="1">
      <alignment horizontal="center" vertical="center" wrapText="1"/>
    </xf>
    <xf numFmtId="0" fontId="20" fillId="3" borderId="84" xfId="6" applyFont="1" applyFill="1" applyBorder="1" applyAlignment="1">
      <alignment horizontal="center" vertical="center"/>
    </xf>
    <xf numFmtId="49" fontId="35" fillId="0" borderId="84" xfId="0" applyNumberFormat="1" applyFont="1" applyBorder="1" applyAlignment="1">
      <alignment horizontal="left" vertical="center"/>
    </xf>
    <xf numFmtId="0" fontId="20" fillId="0" borderId="84" xfId="6" applyFont="1" applyBorder="1" applyAlignment="1">
      <alignment horizontal="left" vertical="center"/>
    </xf>
    <xf numFmtId="44" fontId="35" fillId="3" borderId="84" xfId="5" applyFont="1" applyFill="1" applyBorder="1" applyAlignment="1">
      <alignment horizontal="center" vertical="center" wrapText="1"/>
    </xf>
    <xf numFmtId="44" fontId="35" fillId="3" borderId="84" xfId="5" applyFont="1" applyFill="1" applyBorder="1" applyAlignment="1">
      <alignment horizontal="justify" vertical="center" wrapText="1"/>
    </xf>
    <xf numFmtId="0" fontId="26" fillId="0" borderId="84" xfId="0" applyFont="1" applyBorder="1" applyAlignment="1">
      <alignment vertical="center"/>
    </xf>
    <xf numFmtId="0" fontId="26" fillId="0" borderId="84" xfId="0" applyFont="1" applyBorder="1" applyAlignment="1">
      <alignment horizontal="center" vertical="center" wrapText="1"/>
    </xf>
    <xf numFmtId="0" fontId="31" fillId="7" borderId="84" xfId="0" applyFont="1" applyFill="1" applyBorder="1" applyAlignment="1">
      <alignment vertical="center" wrapText="1"/>
    </xf>
    <xf numFmtId="0" fontId="26" fillId="0" borderId="3" xfId="0" applyFont="1" applyBorder="1" applyAlignment="1">
      <alignment horizontal="left" vertical="center" wrapText="1"/>
    </xf>
    <xf numFmtId="1" fontId="33" fillId="0" borderId="0" xfId="0" applyNumberFormat="1" applyFont="1" applyBorder="1" applyAlignment="1">
      <alignment horizontal="left" vertical="center" wrapText="1"/>
    </xf>
    <xf numFmtId="0" fontId="20" fillId="0" borderId="84" xfId="6" applyFont="1" applyBorder="1" applyAlignment="1">
      <alignment horizontal="left" vertical="center" wrapText="1"/>
    </xf>
    <xf numFmtId="1" fontId="26" fillId="0" borderId="84" xfId="0" applyNumberFormat="1" applyFont="1" applyBorder="1" applyAlignment="1">
      <alignment vertical="center" wrapText="1"/>
    </xf>
    <xf numFmtId="1" fontId="43" fillId="0" borderId="84" xfId="0" applyNumberFormat="1" applyFont="1" applyBorder="1" applyAlignment="1">
      <alignment horizontal="center" vertical="center" wrapText="1"/>
    </xf>
    <xf numFmtId="1" fontId="35" fillId="0" borderId="60" xfId="0" applyNumberFormat="1" applyFont="1" applyBorder="1" applyAlignment="1">
      <alignment horizontal="left" vertical="center" wrapText="1"/>
    </xf>
    <xf numFmtId="1" fontId="35" fillId="0" borderId="8" xfId="0" applyNumberFormat="1" applyFont="1" applyBorder="1" applyAlignment="1">
      <alignment horizontal="left" vertical="center" wrapText="1"/>
    </xf>
    <xf numFmtId="1" fontId="35" fillId="0" borderId="13" xfId="0" applyNumberFormat="1" applyFont="1" applyBorder="1" applyAlignment="1">
      <alignment horizontal="left" vertical="center" wrapText="1"/>
    </xf>
    <xf numFmtId="0" fontId="31" fillId="7" borderId="84" xfId="0" applyFont="1" applyFill="1" applyBorder="1" applyAlignment="1">
      <alignment horizontal="center" vertical="center"/>
    </xf>
    <xf numFmtId="1" fontId="32" fillId="7" borderId="84" xfId="2" applyNumberFormat="1" applyFont="1" applyFill="1" applyBorder="1" applyAlignment="1">
      <alignment horizontal="center" vertical="center" wrapText="1"/>
    </xf>
    <xf numFmtId="2" fontId="39" fillId="0" borderId="24" xfId="0" applyNumberFormat="1" applyFont="1" applyBorder="1" applyAlignment="1">
      <alignment horizontal="center" vertical="center"/>
    </xf>
    <xf numFmtId="165" fontId="39" fillId="0" borderId="26" xfId="1" applyNumberFormat="1" applyFont="1" applyFill="1" applyBorder="1" applyAlignment="1" applyProtection="1">
      <alignment horizontal="center" vertical="center"/>
    </xf>
    <xf numFmtId="0" fontId="39" fillId="0" borderId="27" xfId="1" applyNumberFormat="1" applyFont="1" applyFill="1" applyBorder="1" applyAlignment="1" applyProtection="1">
      <alignment horizontal="center" vertical="center"/>
    </xf>
    <xf numFmtId="165" fontId="39" fillId="0" borderId="16" xfId="1" applyNumberFormat="1" applyFont="1" applyFill="1" applyBorder="1" applyAlignment="1" applyProtection="1">
      <alignment horizontal="center" vertical="center"/>
    </xf>
    <xf numFmtId="165" fontId="39" fillId="0" borderId="29" xfId="1" applyNumberFormat="1" applyFont="1" applyFill="1" applyBorder="1" applyAlignment="1" applyProtection="1">
      <alignment horizontal="center" vertical="center"/>
    </xf>
    <xf numFmtId="0" fontId="39" fillId="0" borderId="74" xfId="1" applyNumberFormat="1" applyFont="1" applyFill="1" applyBorder="1" applyAlignment="1" applyProtection="1">
      <alignment horizontal="center" vertical="center"/>
    </xf>
    <xf numFmtId="0" fontId="39" fillId="0" borderId="24" xfId="1" applyNumberFormat="1" applyFont="1" applyFill="1" applyBorder="1" applyAlignment="1" applyProtection="1">
      <alignment horizontal="center" vertical="center"/>
    </xf>
    <xf numFmtId="0" fontId="40" fillId="0" borderId="61" xfId="0" applyFont="1" applyBorder="1" applyAlignment="1">
      <alignment vertical="center"/>
    </xf>
    <xf numFmtId="0" fontId="40" fillId="0" borderId="14" xfId="0" applyFont="1" applyBorder="1" applyAlignment="1">
      <alignment vertical="center"/>
    </xf>
    <xf numFmtId="1" fontId="47" fillId="0" borderId="14" xfId="0" applyNumberFormat="1" applyFont="1" applyBorder="1" applyAlignment="1">
      <alignment vertical="center"/>
    </xf>
    <xf numFmtId="0" fontId="40" fillId="0" borderId="17" xfId="0" applyFont="1" applyBorder="1" applyAlignment="1">
      <alignment vertical="center"/>
    </xf>
    <xf numFmtId="2" fontId="39" fillId="0" borderId="25" xfId="0" applyNumberFormat="1" applyFont="1" applyBorder="1" applyAlignment="1">
      <alignment horizontal="center" vertical="center"/>
    </xf>
    <xf numFmtId="2" fontId="39" fillId="0" borderId="26" xfId="0" applyNumberFormat="1" applyFont="1" applyBorder="1" applyAlignment="1">
      <alignment horizontal="center" vertical="center"/>
    </xf>
    <xf numFmtId="2" fontId="39" fillId="0" borderId="27" xfId="0" applyNumberFormat="1" applyFont="1" applyBorder="1" applyAlignment="1">
      <alignment horizontal="center" vertical="center"/>
    </xf>
    <xf numFmtId="2" fontId="39" fillId="0" borderId="16" xfId="0" applyNumberFormat="1" applyFont="1" applyBorder="1" applyAlignment="1">
      <alignment horizontal="center" vertical="center"/>
    </xf>
    <xf numFmtId="2" fontId="39" fillId="0" borderId="29" xfId="0" applyNumberFormat="1" applyFont="1" applyBorder="1" applyAlignment="1">
      <alignment horizontal="center" vertical="center"/>
    </xf>
    <xf numFmtId="2" fontId="39" fillId="0" borderId="74" xfId="0" applyNumberFormat="1" applyFont="1" applyBorder="1" applyAlignment="1">
      <alignment horizontal="center" vertical="center"/>
    </xf>
    <xf numFmtId="4" fontId="45" fillId="0" borderId="5" xfId="2" applyNumberFormat="1" applyFont="1" applyBorder="1" applyAlignment="1">
      <alignment vertical="center" wrapText="1"/>
    </xf>
    <xf numFmtId="10" fontId="40" fillId="0" borderId="25" xfId="0" applyNumberFormat="1" applyFont="1" applyBorder="1" applyAlignment="1">
      <alignment vertical="center"/>
    </xf>
    <xf numFmtId="2" fontId="44" fillId="0" borderId="27" xfId="0" applyNumberFormat="1" applyFont="1" applyBorder="1" applyAlignment="1">
      <alignment vertical="center"/>
    </xf>
    <xf numFmtId="2" fontId="44" fillId="0" borderId="16" xfId="0" applyNumberFormat="1" applyFont="1" applyBorder="1" applyAlignment="1">
      <alignment vertical="center"/>
    </xf>
    <xf numFmtId="2" fontId="44" fillId="0" borderId="29" xfId="0" applyNumberFormat="1" applyFont="1" applyBorder="1" applyAlignment="1">
      <alignment vertical="center"/>
    </xf>
    <xf numFmtId="2" fontId="44" fillId="0" borderId="24" xfId="0" applyNumberFormat="1" applyFont="1" applyBorder="1" applyAlignment="1">
      <alignment vertical="center"/>
    </xf>
    <xf numFmtId="4" fontId="44" fillId="0" borderId="18" xfId="0" applyNumberFormat="1" applyFont="1" applyBorder="1" applyAlignment="1">
      <alignment vertical="center"/>
    </xf>
    <xf numFmtId="10" fontId="40" fillId="0" borderId="30" xfId="0" applyNumberFormat="1" applyFont="1" applyBorder="1" applyAlignment="1">
      <alignment vertical="center"/>
    </xf>
    <xf numFmtId="2" fontId="44" fillId="0" borderId="34" xfId="0" applyNumberFormat="1" applyFont="1" applyBorder="1" applyAlignment="1">
      <alignment vertical="center"/>
    </xf>
    <xf numFmtId="2" fontId="44" fillId="0" borderId="35" xfId="0" applyNumberFormat="1" applyFont="1" applyBorder="1" applyAlignment="1">
      <alignment vertical="center"/>
    </xf>
    <xf numFmtId="2" fontId="44" fillId="0" borderId="36" xfId="0" applyNumberFormat="1" applyFont="1" applyBorder="1" applyAlignment="1">
      <alignment vertical="center"/>
    </xf>
    <xf numFmtId="2" fontId="44" fillId="0" borderId="37" xfId="0" applyNumberFormat="1" applyFont="1" applyBorder="1" applyAlignment="1">
      <alignment vertical="center"/>
    </xf>
    <xf numFmtId="2" fontId="44" fillId="0" borderId="38" xfId="0" applyNumberFormat="1" applyFont="1" applyBorder="1" applyAlignment="1">
      <alignment vertical="center"/>
    </xf>
    <xf numFmtId="2" fontId="44" fillId="0" borderId="20" xfId="0" applyNumberFormat="1" applyFont="1" applyFill="1" applyBorder="1" applyAlignment="1">
      <alignment vertical="center"/>
    </xf>
    <xf numFmtId="2" fontId="44" fillId="0" borderId="32" xfId="0" applyNumberFormat="1" applyFont="1" applyFill="1" applyBorder="1" applyAlignment="1">
      <alignment vertical="center"/>
    </xf>
    <xf numFmtId="2" fontId="44" fillId="0" borderId="33" xfId="0" applyNumberFormat="1" applyFont="1" applyFill="1" applyBorder="1" applyAlignment="1">
      <alignment vertical="center"/>
    </xf>
    <xf numFmtId="2" fontId="44" fillId="0" borderId="63" xfId="0" applyNumberFormat="1" applyFont="1" applyFill="1" applyBorder="1" applyAlignment="1">
      <alignment vertical="center"/>
    </xf>
    <xf numFmtId="2" fontId="44" fillId="0" borderId="64" xfId="0" applyNumberFormat="1" applyFont="1" applyBorder="1" applyAlignment="1">
      <alignment vertical="center"/>
    </xf>
    <xf numFmtId="2" fontId="44" fillId="0" borderId="23" xfId="0" applyNumberFormat="1" applyFont="1" applyFill="1" applyBorder="1" applyAlignment="1">
      <alignment vertical="center"/>
    </xf>
    <xf numFmtId="2" fontId="44" fillId="0" borderId="64" xfId="0" applyNumberFormat="1" applyFont="1" applyFill="1" applyBorder="1" applyAlignment="1">
      <alignment vertical="center"/>
    </xf>
    <xf numFmtId="2" fontId="44" fillId="0" borderId="23" xfId="0" applyNumberFormat="1" applyFont="1" applyBorder="1" applyAlignment="1">
      <alignment vertical="center"/>
    </xf>
    <xf numFmtId="2" fontId="44" fillId="0" borderId="66" xfId="0" applyNumberFormat="1" applyFont="1" applyFill="1" applyBorder="1" applyAlignment="1">
      <alignment vertical="center"/>
    </xf>
    <xf numFmtId="2" fontId="44" fillId="0" borderId="66" xfId="0" applyNumberFormat="1" applyFont="1" applyBorder="1" applyAlignment="1">
      <alignment vertical="center"/>
    </xf>
    <xf numFmtId="2" fontId="44" fillId="0" borderId="65" xfId="0" applyNumberFormat="1" applyFont="1" applyBorder="1" applyAlignment="1">
      <alignment vertical="center"/>
    </xf>
    <xf numFmtId="2" fontId="44" fillId="0" borderId="69" xfId="0" applyNumberFormat="1" applyFont="1" applyFill="1" applyBorder="1" applyAlignment="1">
      <alignment vertical="center"/>
    </xf>
    <xf numFmtId="2" fontId="44" fillId="0" borderId="70" xfId="0" applyNumberFormat="1" applyFont="1" applyBorder="1" applyAlignment="1">
      <alignment vertical="center"/>
    </xf>
    <xf numFmtId="2" fontId="44" fillId="0" borderId="71" xfId="0" applyNumberFormat="1" applyFont="1" applyFill="1" applyBorder="1" applyAlignment="1">
      <alignment vertical="center"/>
    </xf>
    <xf numFmtId="2" fontId="44" fillId="0" borderId="70" xfId="0" applyNumberFormat="1" applyFont="1" applyFill="1" applyBorder="1" applyAlignment="1">
      <alignment vertical="center"/>
    </xf>
    <xf numFmtId="2" fontId="44" fillId="0" borderId="71" xfId="0" applyNumberFormat="1" applyFont="1" applyBorder="1" applyAlignment="1">
      <alignment vertical="center"/>
    </xf>
    <xf numFmtId="2" fontId="44" fillId="0" borderId="31" xfId="0" applyNumberFormat="1" applyFont="1" applyFill="1" applyBorder="1" applyAlignment="1">
      <alignment vertical="center"/>
    </xf>
    <xf numFmtId="2" fontId="44" fillId="0" borderId="72" xfId="0" applyNumberFormat="1" applyFont="1" applyFill="1" applyBorder="1" applyAlignment="1">
      <alignment vertical="center"/>
    </xf>
    <xf numFmtId="2" fontId="44" fillId="0" borderId="72" xfId="0" applyNumberFormat="1" applyFont="1" applyBorder="1" applyAlignment="1">
      <alignment vertical="center"/>
    </xf>
    <xf numFmtId="2" fontId="44" fillId="0" borderId="39" xfId="0" applyNumberFormat="1" applyFont="1" applyBorder="1" applyAlignment="1">
      <alignment vertical="center"/>
    </xf>
    <xf numFmtId="2" fontId="44" fillId="0" borderId="67" xfId="0" applyNumberFormat="1" applyFont="1" applyFill="1" applyBorder="1" applyAlignment="1">
      <alignment vertical="center"/>
    </xf>
    <xf numFmtId="2" fontId="44" fillId="0" borderId="62" xfId="0" applyNumberFormat="1" applyFont="1" applyFill="1" applyBorder="1" applyAlignment="1">
      <alignment vertical="center"/>
    </xf>
    <xf numFmtId="2" fontId="44" fillId="0" borderId="68" xfId="0" applyNumberFormat="1" applyFont="1" applyFill="1" applyBorder="1" applyAlignment="1">
      <alignment vertical="center"/>
    </xf>
    <xf numFmtId="166" fontId="40" fillId="0" borderId="14" xfId="0" applyNumberFormat="1" applyFont="1" applyBorder="1" applyAlignment="1">
      <alignment vertical="center"/>
    </xf>
    <xf numFmtId="4" fontId="44" fillId="0" borderId="41" xfId="0" applyNumberFormat="1" applyFont="1" applyBorder="1" applyAlignment="1">
      <alignment vertical="center"/>
    </xf>
    <xf numFmtId="10" fontId="40" fillId="0" borderId="42" xfId="0" applyNumberFormat="1" applyFont="1" applyBorder="1" applyAlignment="1">
      <alignment vertical="center"/>
    </xf>
    <xf numFmtId="49" fontId="40" fillId="0" borderId="43" xfId="0" applyNumberFormat="1" applyFont="1" applyBorder="1" applyAlignment="1">
      <alignment vertical="center"/>
    </xf>
    <xf numFmtId="49" fontId="40" fillId="0" borderId="43" xfId="0" applyNumberFormat="1" applyFont="1" applyBorder="1" applyAlignment="1">
      <alignment vertical="center" wrapText="1"/>
    </xf>
    <xf numFmtId="4" fontId="44" fillId="0" borderId="44" xfId="1" applyNumberFormat="1" applyFont="1" applyFill="1" applyBorder="1" applyAlignment="1" applyProtection="1">
      <alignment horizontal="right" vertical="center"/>
    </xf>
    <xf numFmtId="10" fontId="44" fillId="0" borderId="45" xfId="1" applyNumberFormat="1" applyFont="1" applyFill="1" applyBorder="1" applyAlignment="1" applyProtection="1">
      <alignment horizontal="right" vertical="center"/>
    </xf>
    <xf numFmtId="10" fontId="44" fillId="0" borderId="46" xfId="0" applyNumberFormat="1" applyFont="1" applyFill="1" applyBorder="1" applyAlignment="1">
      <alignment vertical="center"/>
    </xf>
    <xf numFmtId="10" fontId="44" fillId="0" borderId="47" xfId="0" applyNumberFormat="1" applyFont="1" applyFill="1" applyBorder="1" applyAlignment="1">
      <alignment vertical="center"/>
    </xf>
    <xf numFmtId="10" fontId="44" fillId="0" borderId="48" xfId="0" applyNumberFormat="1" applyFont="1" applyFill="1" applyBorder="1" applyAlignment="1">
      <alignment vertical="center"/>
    </xf>
    <xf numFmtId="10" fontId="44" fillId="0" borderId="49" xfId="0" applyNumberFormat="1" applyFont="1" applyFill="1" applyBorder="1" applyAlignment="1">
      <alignment vertical="center"/>
    </xf>
    <xf numFmtId="10" fontId="44" fillId="0" borderId="75" xfId="0" applyNumberFormat="1" applyFont="1" applyFill="1" applyBorder="1" applyAlignment="1">
      <alignment vertical="center"/>
    </xf>
    <xf numFmtId="10" fontId="44" fillId="0" borderId="50" xfId="0" applyNumberFormat="1" applyFont="1" applyFill="1" applyBorder="1" applyAlignment="1">
      <alignment vertical="center"/>
    </xf>
    <xf numFmtId="10" fontId="44" fillId="0" borderId="51" xfId="0" applyNumberFormat="1" applyFont="1" applyFill="1" applyBorder="1" applyAlignment="1">
      <alignment vertical="center"/>
    </xf>
    <xf numFmtId="49" fontId="40" fillId="0" borderId="52" xfId="0" applyNumberFormat="1" applyFont="1" applyBorder="1" applyAlignment="1">
      <alignment vertical="center"/>
    </xf>
    <xf numFmtId="49" fontId="40" fillId="0" borderId="53" xfId="0" applyNumberFormat="1" applyFont="1" applyBorder="1" applyAlignment="1">
      <alignment vertical="center" wrapText="1"/>
    </xf>
    <xf numFmtId="165" fontId="44" fillId="0" borderId="53" xfId="1" applyNumberFormat="1" applyFont="1" applyFill="1" applyBorder="1" applyAlignment="1" applyProtection="1">
      <alignment horizontal="right" vertical="center"/>
    </xf>
    <xf numFmtId="165" fontId="44" fillId="0" borderId="54" xfId="1" applyNumberFormat="1" applyFont="1" applyFill="1" applyBorder="1" applyAlignment="1" applyProtection="1">
      <alignment horizontal="right" vertical="center"/>
    </xf>
    <xf numFmtId="4" fontId="44" fillId="0" borderId="55" xfId="0" applyNumberFormat="1" applyFont="1" applyBorder="1" applyAlignment="1">
      <alignment vertical="center"/>
    </xf>
    <xf numFmtId="4" fontId="44" fillId="0" borderId="56" xfId="0" applyNumberFormat="1" applyFont="1" applyBorder="1" applyAlignment="1">
      <alignment vertical="center"/>
    </xf>
    <xf numFmtId="4" fontId="44" fillId="0" borderId="57" xfId="0" applyNumberFormat="1" applyFont="1" applyBorder="1" applyAlignment="1">
      <alignment vertical="center"/>
    </xf>
    <xf numFmtId="4" fontId="44" fillId="0" borderId="73" xfId="0" applyNumberFormat="1" applyFont="1" applyBorder="1" applyAlignment="1">
      <alignment vertical="center"/>
    </xf>
    <xf numFmtId="4" fontId="44" fillId="0" borderId="58" xfId="0" applyNumberFormat="1" applyFont="1" applyBorder="1" applyAlignment="1">
      <alignment vertical="center"/>
    </xf>
    <xf numFmtId="4" fontId="44" fillId="0" borderId="59" xfId="0" applyNumberFormat="1" applyFont="1" applyBorder="1" applyAlignment="1">
      <alignment vertical="center"/>
    </xf>
    <xf numFmtId="0" fontId="41" fillId="0" borderId="0" xfId="0" applyFont="1" applyAlignment="1">
      <alignment vertical="center"/>
    </xf>
    <xf numFmtId="4" fontId="44" fillId="0" borderId="0" xfId="0" applyNumberFormat="1" applyFont="1" applyFill="1" applyBorder="1" applyAlignment="1">
      <alignment vertical="center"/>
    </xf>
    <xf numFmtId="0" fontId="41" fillId="0" borderId="0" xfId="0" applyFont="1" applyBorder="1" applyAlignment="1">
      <alignment vertical="center"/>
    </xf>
    <xf numFmtId="4" fontId="41" fillId="0" borderId="0" xfId="0" applyNumberFormat="1" applyFont="1" applyBorder="1" applyAlignment="1">
      <alignment vertical="center"/>
    </xf>
    <xf numFmtId="2" fontId="44" fillId="0" borderId="0" xfId="0" applyNumberFormat="1" applyFont="1" applyFill="1" applyBorder="1" applyAlignment="1">
      <alignment vertical="center"/>
    </xf>
    <xf numFmtId="0" fontId="41" fillId="0" borderId="0" xfId="0" applyFont="1" applyBorder="1" applyAlignment="1">
      <alignment horizontal="center" vertical="center"/>
    </xf>
    <xf numFmtId="0" fontId="41" fillId="0" borderId="0" xfId="0" applyFont="1" applyAlignment="1">
      <alignment horizontal="center" vertical="center"/>
    </xf>
    <xf numFmtId="0" fontId="0" fillId="6" borderId="0" xfId="0" applyFill="1" applyAlignment="1">
      <alignment wrapText="1"/>
    </xf>
    <xf numFmtId="10" fontId="48" fillId="0" borderId="6" xfId="0" applyNumberFormat="1" applyFont="1" applyBorder="1" applyAlignment="1">
      <alignment horizontal="center" vertical="center" wrapText="1"/>
    </xf>
    <xf numFmtId="0" fontId="0" fillId="0" borderId="85" xfId="0" applyBorder="1" applyAlignment="1">
      <alignment horizontal="center" vertical="center" wrapText="1"/>
    </xf>
    <xf numFmtId="1" fontId="35" fillId="0" borderId="78" xfId="0" applyNumberFormat="1" applyFont="1" applyBorder="1" applyAlignment="1">
      <alignment horizontal="right" vertical="center" wrapText="1"/>
    </xf>
    <xf numFmtId="1" fontId="35" fillId="0" borderId="79" xfId="0" applyNumberFormat="1" applyFont="1" applyBorder="1" applyAlignment="1">
      <alignment horizontal="right" vertical="center" wrapText="1"/>
    </xf>
    <xf numFmtId="0" fontId="31" fillId="7" borderId="2" xfId="0" applyFont="1" applyFill="1" applyBorder="1" applyAlignment="1">
      <alignment horizontal="center" wrapText="1"/>
    </xf>
    <xf numFmtId="0" fontId="31" fillId="7" borderId="3" xfId="0" applyFont="1" applyFill="1" applyBorder="1" applyAlignment="1">
      <alignment horizontal="center" wrapText="1"/>
    </xf>
    <xf numFmtId="0" fontId="31" fillId="7" borderId="9" xfId="0" applyFont="1" applyFill="1" applyBorder="1" applyAlignment="1">
      <alignment horizontal="center" wrapText="1"/>
    </xf>
    <xf numFmtId="0" fontId="26" fillId="0" borderId="6" xfId="0" applyFont="1" applyBorder="1" applyAlignment="1">
      <alignment horizontal="left" vertical="top" wrapText="1"/>
    </xf>
    <xf numFmtId="0" fontId="26" fillId="0" borderId="6" xfId="0" applyFont="1" applyBorder="1" applyAlignment="1">
      <alignment wrapText="1"/>
    </xf>
    <xf numFmtId="0" fontId="26" fillId="0" borderId="7" xfId="0" applyFont="1" applyBorder="1" applyAlignment="1">
      <alignment wrapText="1"/>
    </xf>
    <xf numFmtId="0" fontId="26" fillId="0" borderId="12" xfId="0" applyFont="1" applyBorder="1" applyAlignment="1">
      <alignment horizontal="left" vertical="top"/>
    </xf>
    <xf numFmtId="0" fontId="26" fillId="0" borderId="12" xfId="0" applyFont="1" applyBorder="1" applyAlignment="1"/>
    <xf numFmtId="1" fontId="20" fillId="0" borderId="5" xfId="0" applyNumberFormat="1" applyFont="1" applyBorder="1" applyAlignment="1">
      <alignment horizontal="right" vertical="center"/>
    </xf>
    <xf numFmtId="0" fontId="26" fillId="0" borderId="6" xfId="0" applyFont="1" applyBorder="1" applyAlignment="1">
      <alignment horizontal="right"/>
    </xf>
    <xf numFmtId="1" fontId="44" fillId="0" borderId="28" xfId="0" applyNumberFormat="1" applyFont="1" applyBorder="1" applyAlignment="1">
      <alignment horizontal="center" vertical="center"/>
    </xf>
    <xf numFmtId="2" fontId="44" fillId="0" borderId="28" xfId="0" applyNumberFormat="1" applyFont="1" applyBorder="1" applyAlignment="1">
      <alignment vertical="center" wrapText="1"/>
    </xf>
    <xf numFmtId="1" fontId="46" fillId="0" borderId="61" xfId="0" applyNumberFormat="1" applyFont="1" applyBorder="1" applyAlignment="1">
      <alignment horizontal="center" vertical="center"/>
    </xf>
    <xf numFmtId="0" fontId="41" fillId="0" borderId="61" xfId="0" applyFont="1" applyBorder="1" applyAlignment="1">
      <alignment vertical="center"/>
    </xf>
    <xf numFmtId="1" fontId="38" fillId="0" borderId="14" xfId="0" applyNumberFormat="1" applyFont="1" applyBorder="1" applyAlignment="1">
      <alignment horizontal="center" vertical="center" wrapText="1"/>
    </xf>
    <xf numFmtId="1" fontId="38" fillId="0" borderId="15" xfId="0" applyNumberFormat="1" applyFont="1" applyBorder="1" applyAlignment="1">
      <alignment horizontal="center" vertical="center" wrapText="1"/>
    </xf>
    <xf numFmtId="0" fontId="41" fillId="0" borderId="15" xfId="0" applyFont="1" applyBorder="1" applyAlignment="1">
      <alignment vertical="center"/>
    </xf>
    <xf numFmtId="0" fontId="41" fillId="0" borderId="16" xfId="0" applyFont="1" applyBorder="1" applyAlignment="1">
      <alignment vertical="center"/>
    </xf>
    <xf numFmtId="1" fontId="47" fillId="0" borderId="15" xfId="0" applyNumberFormat="1" applyFont="1" applyBorder="1" applyAlignment="1">
      <alignment vertical="center"/>
    </xf>
    <xf numFmtId="1" fontId="46" fillId="0" borderId="18" xfId="0" applyNumberFormat="1" applyFont="1" applyBorder="1" applyAlignment="1">
      <alignment horizontal="center" vertical="center" wrapText="1"/>
    </xf>
    <xf numFmtId="1" fontId="46" fillId="0" borderId="19" xfId="0" applyNumberFormat="1" applyFont="1" applyBorder="1" applyAlignment="1">
      <alignment horizontal="center" vertical="center" wrapText="1"/>
    </xf>
    <xf numFmtId="0" fontId="41" fillId="0" borderId="19" xfId="0" applyFont="1" applyBorder="1" applyAlignment="1">
      <alignment vertical="center"/>
    </xf>
    <xf numFmtId="0" fontId="41" fillId="0" borderId="20" xfId="0" applyFont="1" applyBorder="1" applyAlignment="1">
      <alignment vertical="center"/>
    </xf>
    <xf numFmtId="2" fontId="39" fillId="0" borderId="21" xfId="0" applyNumberFormat="1" applyFont="1" applyBorder="1" applyAlignment="1">
      <alignment horizontal="center" vertical="center"/>
    </xf>
    <xf numFmtId="2" fontId="39" fillId="0" borderId="22" xfId="0" applyNumberFormat="1" applyFont="1" applyBorder="1" applyAlignment="1">
      <alignment horizontal="center" vertical="center"/>
    </xf>
    <xf numFmtId="0" fontId="41" fillId="0" borderId="22" xfId="0" applyFont="1" applyBorder="1" applyAlignment="1">
      <alignment horizontal="center" vertical="center"/>
    </xf>
    <xf numFmtId="0" fontId="41" fillId="0" borderId="23" xfId="0" applyFont="1" applyBorder="1" applyAlignment="1">
      <alignment horizontal="center" vertical="center"/>
    </xf>
    <xf numFmtId="2" fontId="39" fillId="0" borderId="24" xfId="0" applyNumberFormat="1" applyFont="1" applyBorder="1" applyAlignment="1">
      <alignment horizontal="center" vertical="center"/>
    </xf>
    <xf numFmtId="2" fontId="39" fillId="0" borderId="14" xfId="0" applyNumberFormat="1" applyFont="1" applyBorder="1" applyAlignment="1">
      <alignment horizontal="center" vertical="center" wrapText="1"/>
    </xf>
    <xf numFmtId="2" fontId="44" fillId="0" borderId="39" xfId="0" applyNumberFormat="1" applyFont="1" applyBorder="1" applyAlignment="1">
      <alignment vertical="center" wrapText="1"/>
    </xf>
    <xf numFmtId="2" fontId="44" fillId="0" borderId="40" xfId="0" applyNumberFormat="1" applyFont="1" applyBorder="1" applyAlignment="1">
      <alignment vertical="center" wrapText="1"/>
    </xf>
    <xf numFmtId="2" fontId="44" fillId="0" borderId="82" xfId="0" applyNumberFormat="1" applyFont="1" applyBorder="1" applyAlignment="1">
      <alignment vertical="center" wrapText="1"/>
    </xf>
    <xf numFmtId="2" fontId="44" fillId="0" borderId="83" xfId="0" applyNumberFormat="1" applyFont="1" applyBorder="1" applyAlignment="1">
      <alignment vertical="center" wrapText="1"/>
    </xf>
    <xf numFmtId="0" fontId="41" fillId="0" borderId="0" xfId="0" applyFont="1" applyAlignment="1">
      <alignment horizontal="center" vertical="center"/>
    </xf>
    <xf numFmtId="0" fontId="41" fillId="0" borderId="40" xfId="0" applyFont="1" applyBorder="1" applyAlignment="1">
      <alignment vertical="center" wrapText="1"/>
    </xf>
  </cellXfs>
  <cellStyles count="8">
    <cellStyle name="Moeda" xfId="5" builtinId="4"/>
    <cellStyle name="Normal" xfId="0" builtinId="0"/>
    <cellStyle name="Normal 2" xfId="2" xr:uid="{00000000-0005-0000-0000-000002000000}"/>
    <cellStyle name="Normal 2 2" xfId="7" xr:uid="{A1A92681-98F2-4C1C-8EBA-35B4958B7EC2}"/>
    <cellStyle name="Normal 3" xfId="6" xr:uid="{00000000-0005-0000-0000-000003000000}"/>
    <cellStyle name="Texto Explicativo 2" xfId="4" xr:uid="{00000000-0005-0000-0000-000004000000}"/>
    <cellStyle name="Vírgula" xfId="1" builtinId="3"/>
    <cellStyle name="Vírgula 2" xfId="3" xr:uid="{00000000-0005-0000-0000-000006000000}"/>
  </cellStyles>
  <dxfs count="0"/>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Wagner\WAGNER\ARQ-UEMS\BOLETINS-2021\()Composi&#231;&#227;o%20de%20BDI%20-%20Ac&#243;rd&#227;o%202622-2013%20Constru&#231;&#227;o%20de%20Edif&#237;cios%20-alter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agner\Downloads\guardar\UEMS\salas%20de%20aula\Dourados\or&#231;amento\or&#231;amento-salas%20de%20aula-%20DOURAD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iago\Downloads\PARANAIBA_ORC-INC-SA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çao de Edifícios SEM DES"/>
      <sheetName val="Const. de Edifícios DESONERADO"/>
      <sheetName val="Mat e Equip"/>
      <sheetName val="Mat. e Equip. DESONERADO"/>
      <sheetName val="Municípios ISS"/>
    </sheetNames>
    <sheetDataSet>
      <sheetData sheetId="0" refreshError="1"/>
      <sheetData sheetId="1" refreshError="1"/>
      <sheetData sheetId="2" refreshError="1"/>
      <sheetData sheetId="3" refreshError="1"/>
      <sheetData sheetId="4" refreshError="1">
        <row r="1">
          <cell r="A1" t="str">
            <v>Nome do Município</v>
          </cell>
        </row>
        <row r="2">
          <cell r="A2" t="str">
            <v>Água Clara</v>
          </cell>
        </row>
        <row r="3">
          <cell r="A3" t="str">
            <v>Alcinópolis</v>
          </cell>
        </row>
        <row r="4">
          <cell r="A4" t="str">
            <v>Amambai</v>
          </cell>
        </row>
        <row r="5">
          <cell r="A5" t="str">
            <v>Anastácio</v>
          </cell>
        </row>
        <row r="6">
          <cell r="A6" t="str">
            <v>Anaurilândia</v>
          </cell>
        </row>
        <row r="7">
          <cell r="A7" t="str">
            <v>Angélica</v>
          </cell>
        </row>
        <row r="8">
          <cell r="A8" t="str">
            <v>Antonio João</v>
          </cell>
        </row>
        <row r="9">
          <cell r="A9" t="str">
            <v>Aparecida do Taboado</v>
          </cell>
        </row>
        <row r="10">
          <cell r="A10" t="str">
            <v>Aquidauana</v>
          </cell>
        </row>
        <row r="11">
          <cell r="A11" t="str">
            <v>Aral Moreira</v>
          </cell>
        </row>
        <row r="12">
          <cell r="A12" t="str">
            <v>Bandeirantes</v>
          </cell>
        </row>
        <row r="13">
          <cell r="A13" t="str">
            <v>Bataguassu</v>
          </cell>
        </row>
        <row r="14">
          <cell r="A14" t="str">
            <v>Batayporã</v>
          </cell>
        </row>
        <row r="15">
          <cell r="A15" t="str">
            <v>Bela Vista</v>
          </cell>
        </row>
        <row r="16">
          <cell r="A16" t="str">
            <v>Bodoquena</v>
          </cell>
        </row>
        <row r="17">
          <cell r="A17" t="str">
            <v>Bonito</v>
          </cell>
        </row>
        <row r="18">
          <cell r="A18" t="str">
            <v>Brasilândia</v>
          </cell>
        </row>
        <row r="19">
          <cell r="A19" t="str">
            <v>Caarapó</v>
          </cell>
        </row>
        <row r="20">
          <cell r="A20" t="str">
            <v>Camapuã</v>
          </cell>
        </row>
        <row r="21">
          <cell r="A21" t="str">
            <v>Campo Grande</v>
          </cell>
        </row>
        <row r="22">
          <cell r="A22" t="str">
            <v>Caracol</v>
          </cell>
        </row>
        <row r="23">
          <cell r="A23" t="str">
            <v>Cassilândia</v>
          </cell>
        </row>
        <row r="24">
          <cell r="A24" t="str">
            <v>Chapadão do Sul</v>
          </cell>
        </row>
        <row r="25">
          <cell r="A25" t="str">
            <v>Corguinho</v>
          </cell>
        </row>
        <row r="26">
          <cell r="A26" t="str">
            <v>Coronel Sapucaia</v>
          </cell>
        </row>
        <row r="27">
          <cell r="A27" t="str">
            <v>Corumbá</v>
          </cell>
        </row>
        <row r="28">
          <cell r="A28" t="str">
            <v>Costa Rica</v>
          </cell>
        </row>
        <row r="29">
          <cell r="A29" t="str">
            <v>Coxim</v>
          </cell>
        </row>
        <row r="30">
          <cell r="A30" t="str">
            <v>Deodápolis</v>
          </cell>
        </row>
        <row r="31">
          <cell r="A31" t="str">
            <v>Dois Irmãos do Buriti</v>
          </cell>
        </row>
        <row r="32">
          <cell r="A32" t="str">
            <v>Douradina</v>
          </cell>
        </row>
        <row r="33">
          <cell r="A33" t="str">
            <v>Dourados</v>
          </cell>
        </row>
        <row r="34">
          <cell r="A34" t="str">
            <v>Eldorado</v>
          </cell>
        </row>
        <row r="35">
          <cell r="A35" t="str">
            <v>Fátima do Sul</v>
          </cell>
        </row>
        <row r="36">
          <cell r="A36" t="str">
            <v>Figueirão</v>
          </cell>
        </row>
        <row r="37">
          <cell r="A37" t="str">
            <v>Glória de Dourados</v>
          </cell>
        </row>
        <row r="38">
          <cell r="A38" t="str">
            <v>Guia Lopes da Laguna</v>
          </cell>
        </row>
        <row r="39">
          <cell r="A39" t="str">
            <v>Iguatemi</v>
          </cell>
        </row>
        <row r="40">
          <cell r="A40" t="str">
            <v>Inocência</v>
          </cell>
        </row>
        <row r="41">
          <cell r="A41" t="str">
            <v>Itaporã</v>
          </cell>
        </row>
        <row r="42">
          <cell r="A42" t="str">
            <v>Itaquiraí</v>
          </cell>
        </row>
        <row r="43">
          <cell r="A43" t="str">
            <v>Ivinhema</v>
          </cell>
        </row>
        <row r="44">
          <cell r="A44" t="str">
            <v>Japorã</v>
          </cell>
        </row>
        <row r="45">
          <cell r="A45" t="str">
            <v>Jaraguari</v>
          </cell>
        </row>
        <row r="46">
          <cell r="A46" t="str">
            <v>Jardim</v>
          </cell>
        </row>
        <row r="47">
          <cell r="A47" t="str">
            <v>Jateí</v>
          </cell>
        </row>
        <row r="48">
          <cell r="A48" t="str">
            <v>Juti</v>
          </cell>
        </row>
        <row r="49">
          <cell r="A49" t="str">
            <v>Ladário</v>
          </cell>
        </row>
        <row r="50">
          <cell r="A50" t="str">
            <v>Laguna Carapã</v>
          </cell>
        </row>
        <row r="51">
          <cell r="A51" t="str">
            <v>Maracaju</v>
          </cell>
        </row>
        <row r="52">
          <cell r="A52" t="str">
            <v>Miranda</v>
          </cell>
        </row>
        <row r="53">
          <cell r="A53" t="str">
            <v>Mundo Novo</v>
          </cell>
        </row>
        <row r="54">
          <cell r="A54" t="str">
            <v>Naviraí</v>
          </cell>
        </row>
        <row r="55">
          <cell r="A55" t="str">
            <v>Nioaque</v>
          </cell>
        </row>
        <row r="56">
          <cell r="A56" t="str">
            <v>Nova Alvorada do Sul</v>
          </cell>
        </row>
        <row r="57">
          <cell r="A57" t="str">
            <v>Nova Andradina</v>
          </cell>
        </row>
        <row r="58">
          <cell r="A58" t="str">
            <v>Novo Horizonte do Sul</v>
          </cell>
        </row>
        <row r="59">
          <cell r="A59" t="str">
            <v>Paraíso das Águas</v>
          </cell>
        </row>
        <row r="60">
          <cell r="A60" t="str">
            <v>Paranaíba</v>
          </cell>
        </row>
        <row r="61">
          <cell r="A61" t="str">
            <v>Paranhos</v>
          </cell>
        </row>
        <row r="62">
          <cell r="A62" t="str">
            <v>Pedro Gomes</v>
          </cell>
        </row>
        <row r="63">
          <cell r="A63" t="str">
            <v>Ponta Porã</v>
          </cell>
        </row>
        <row r="64">
          <cell r="A64" t="str">
            <v>Porto Murtinho</v>
          </cell>
        </row>
        <row r="65">
          <cell r="A65" t="str">
            <v>Ribas do Rio Pardo</v>
          </cell>
        </row>
        <row r="66">
          <cell r="A66" t="str">
            <v>Rio Brilhante</v>
          </cell>
        </row>
        <row r="67">
          <cell r="A67" t="str">
            <v>Rio Negro</v>
          </cell>
        </row>
        <row r="68">
          <cell r="A68" t="str">
            <v>Rio Verde de Mato Grosso</v>
          </cell>
        </row>
        <row r="69">
          <cell r="A69" t="str">
            <v>Rochedo</v>
          </cell>
        </row>
        <row r="70">
          <cell r="A70" t="str">
            <v>Santa Rita do Pardo</v>
          </cell>
        </row>
        <row r="71">
          <cell r="A71" t="str">
            <v>São Gabriel do Oeste</v>
          </cell>
        </row>
        <row r="72">
          <cell r="A72" t="str">
            <v>Selvíria</v>
          </cell>
        </row>
        <row r="73">
          <cell r="A73" t="str">
            <v>Sete Quedas</v>
          </cell>
        </row>
        <row r="74">
          <cell r="A74" t="str">
            <v>Sidrolândia</v>
          </cell>
        </row>
        <row r="75">
          <cell r="A75" t="str">
            <v>Sonora</v>
          </cell>
        </row>
        <row r="76">
          <cell r="A76" t="str">
            <v>Tacuru</v>
          </cell>
        </row>
        <row r="77">
          <cell r="A77" t="str">
            <v>Taquarussu</v>
          </cell>
        </row>
        <row r="78">
          <cell r="A78" t="str">
            <v>Terenos</v>
          </cell>
        </row>
        <row r="79">
          <cell r="A79" t="str">
            <v>Três Lagoas</v>
          </cell>
        </row>
        <row r="80">
          <cell r="A80" t="str">
            <v>Vicentina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desonerado"/>
      <sheetName val=" cronograma desonerado"/>
      <sheetName val="onerado"/>
      <sheetName val="CRONOGRAMA-ONERADO"/>
    </sheetNames>
    <sheetDataSet>
      <sheetData sheetId="0" refreshError="1">
        <row r="4">
          <cell r="A4" t="str">
            <v>0101000101</v>
          </cell>
          <cell r="B4" t="str">
            <v>PLACA DE OBRA EM CHAPA GALVANIZADA N. 22, ADESIVADA /M2</v>
          </cell>
          <cell r="C4" t="str">
            <v>M2</v>
          </cell>
          <cell r="D4" t="str">
            <v>M2</v>
          </cell>
          <cell r="E4">
            <v>274.41000000000003</v>
          </cell>
          <cell r="F4">
            <v>279.33999999999997</v>
          </cell>
          <cell r="G4">
            <v>0</v>
          </cell>
          <cell r="H4" t="str">
            <v>SERVIÇOS INICIAIS</v>
          </cell>
          <cell r="I4">
            <v>0</v>
          </cell>
        </row>
        <row r="5">
          <cell r="A5" t="str">
            <v>0101000106</v>
          </cell>
          <cell r="B5" t="str">
            <v>CORTE DE CAPOEIRA FINA A FOICE /M2</v>
          </cell>
          <cell r="C5" t="str">
            <v>M2</v>
          </cell>
          <cell r="D5" t="str">
            <v>M2</v>
          </cell>
          <cell r="E5">
            <v>1.1200000000000001</v>
          </cell>
          <cell r="F5">
            <v>1.23</v>
          </cell>
          <cell r="G5">
            <v>0</v>
          </cell>
          <cell r="H5">
            <v>0</v>
          </cell>
          <cell r="I5">
            <v>0</v>
          </cell>
        </row>
        <row r="6">
          <cell r="A6" t="str">
            <v>0101000108</v>
          </cell>
          <cell r="B6" t="str">
            <v>SINAPI - 98524 - LIMPEZA MANUAL DE VEGETACAO EM TERRENO COM ENXADA.AF_05/2018 /M2</v>
          </cell>
          <cell r="C6" t="str">
            <v>M2</v>
          </cell>
          <cell r="D6" t="str">
            <v>M2</v>
          </cell>
          <cell r="E6">
            <v>2.27</v>
          </cell>
          <cell r="F6">
            <v>2.5099999999999998</v>
          </cell>
          <cell r="G6">
            <v>0</v>
          </cell>
          <cell r="H6">
            <v>0</v>
          </cell>
          <cell r="I6">
            <v>0</v>
          </cell>
        </row>
        <row r="7">
          <cell r="A7" t="str">
            <v>0101000110</v>
          </cell>
          <cell r="B7" t="str">
            <v>REGULARIZACAO DO SOLO COM IRREGULARIDADES ATE 0,20 M /M2</v>
          </cell>
          <cell r="C7" t="str">
            <v>M2</v>
          </cell>
          <cell r="D7" t="str">
            <v>M2</v>
          </cell>
          <cell r="E7">
            <v>5.82</v>
          </cell>
          <cell r="F7">
            <v>6.4</v>
          </cell>
          <cell r="G7">
            <v>0</v>
          </cell>
          <cell r="H7">
            <v>0</v>
          </cell>
          <cell r="I7">
            <v>0</v>
          </cell>
        </row>
        <row r="8">
          <cell r="A8" t="str">
            <v>0101000111</v>
          </cell>
          <cell r="B8" t="str">
            <v>SINAPI - 100575 - REGULARIZACAO DE SUPERFICIES COM MOTONIVELADORA. AF_11/2019 /M2</v>
          </cell>
          <cell r="C8" t="str">
            <v>M2</v>
          </cell>
          <cell r="D8" t="str">
            <v>M2</v>
          </cell>
          <cell r="E8">
            <v>7.0000000000000007E-2</v>
          </cell>
          <cell r="F8">
            <v>7.0000000000000007E-2</v>
          </cell>
          <cell r="G8">
            <v>0</v>
          </cell>
          <cell r="H8">
            <v>0</v>
          </cell>
          <cell r="I8">
            <v>0</v>
          </cell>
        </row>
        <row r="9">
          <cell r="A9" t="str">
            <v>0101000112</v>
          </cell>
          <cell r="B9" t="str">
            <v>LIMPEZA MECANIZADA DE TERRENO COM REMOCAO DE CAMADA VEGETAL, UTILIZANDO MOTONIVELADORA /M2</v>
          </cell>
          <cell r="C9" t="str">
            <v>M2</v>
          </cell>
          <cell r="D9" t="str">
            <v>M2</v>
          </cell>
          <cell r="E9">
            <v>0.48</v>
          </cell>
          <cell r="F9">
            <v>0.49</v>
          </cell>
          <cell r="G9">
            <v>0</v>
          </cell>
          <cell r="H9">
            <v>0</v>
          </cell>
          <cell r="I9">
            <v>0</v>
          </cell>
        </row>
        <row r="10">
          <cell r="A10" t="str">
            <v>0101000113</v>
          </cell>
          <cell r="B10" t="str">
            <v>SINAPI - 95635 - KIT CAVALETE PARA MEDICAO DE AGUA - ENTRADA PRINCIPAL, EM PVC SOLDAVEL DN 25 (3/4")   FORNECIMENTO E INSTALACAO (EXCLUSIVE HIDROMETRO). AF_11/2016 /UN</v>
          </cell>
          <cell r="C10" t="str">
            <v>UN</v>
          </cell>
          <cell r="D10" t="str">
            <v>UN</v>
          </cell>
          <cell r="E10">
            <v>141.74</v>
          </cell>
          <cell r="F10">
            <v>147.44</v>
          </cell>
          <cell r="G10">
            <v>0</v>
          </cell>
          <cell r="H10">
            <v>0</v>
          </cell>
          <cell r="I10">
            <v>0</v>
          </cell>
        </row>
        <row r="11">
          <cell r="A11" t="str">
            <v>0101000114</v>
          </cell>
          <cell r="B11" t="str">
            <v>INSTALACAO PROVISORIA DE AGUA E ESGOTO /UN</v>
          </cell>
          <cell r="C11" t="str">
            <v>UN</v>
          </cell>
          <cell r="D11" t="str">
            <v>UN</v>
          </cell>
          <cell r="E11">
            <v>1084.54</v>
          </cell>
          <cell r="F11">
            <v>1149.8</v>
          </cell>
          <cell r="G11">
            <v>0</v>
          </cell>
          <cell r="H11">
            <v>0</v>
          </cell>
          <cell r="I11">
            <v>0</v>
          </cell>
        </row>
        <row r="12">
          <cell r="A12" t="str">
            <v>0101000115</v>
          </cell>
          <cell r="B12" t="str">
            <v>PADRAO PROVISORIO TRIFASICO ATE 27 KW /UN</v>
          </cell>
          <cell r="C12" t="str">
            <v>UN</v>
          </cell>
          <cell r="D12" t="str">
            <v>UN</v>
          </cell>
          <cell r="E12">
            <v>4562.96</v>
          </cell>
          <cell r="F12">
            <v>4692.38</v>
          </cell>
          <cell r="G12">
            <v>0</v>
          </cell>
          <cell r="H12">
            <v>0</v>
          </cell>
          <cell r="I12">
            <v>0</v>
          </cell>
        </row>
        <row r="13">
          <cell r="A13" t="str">
            <v>0101000116</v>
          </cell>
          <cell r="B13" t="str">
            <v>PADRAO PROVISORIO TRIFASICO ATE 47 KW /UN</v>
          </cell>
          <cell r="C13" t="str">
            <v>UN</v>
          </cell>
          <cell r="D13" t="str">
            <v>UN</v>
          </cell>
          <cell r="E13">
            <v>6197.35</v>
          </cell>
          <cell r="F13">
            <v>6326.77</v>
          </cell>
          <cell r="G13">
            <v>0</v>
          </cell>
          <cell r="H13">
            <v>0</v>
          </cell>
          <cell r="I13">
            <v>0</v>
          </cell>
        </row>
        <row r="14">
          <cell r="A14" t="str">
            <v>0101000117</v>
          </cell>
          <cell r="B14" t="str">
            <v>INSTALACAO PROVISORIA DE LUZ (PADRAO MONTADO) /UN</v>
          </cell>
          <cell r="C14" t="str">
            <v>UN</v>
          </cell>
          <cell r="D14" t="str">
            <v>UN</v>
          </cell>
          <cell r="E14">
            <v>1018.92</v>
          </cell>
          <cell r="F14">
            <v>1049.8800000000001</v>
          </cell>
          <cell r="G14">
            <v>0</v>
          </cell>
          <cell r="H14">
            <v>0</v>
          </cell>
          <cell r="I14">
            <v>0</v>
          </cell>
        </row>
        <row r="15">
          <cell r="A15" t="str">
            <v>0101000118</v>
          </cell>
          <cell r="B15" t="str">
            <v>INSTALACAO PROVISORIA DE LUZ E FORCA /UN</v>
          </cell>
          <cell r="C15" t="str">
            <v>UN</v>
          </cell>
          <cell r="D15" t="str">
            <v>UN</v>
          </cell>
          <cell r="E15">
            <v>2216.0700000000002</v>
          </cell>
          <cell r="F15">
            <v>2313.75</v>
          </cell>
          <cell r="G15">
            <v>0</v>
          </cell>
          <cell r="H15">
            <v>0</v>
          </cell>
          <cell r="I15">
            <v>0</v>
          </cell>
        </row>
        <row r="16">
          <cell r="A16" t="str">
            <v>0101000119</v>
          </cell>
          <cell r="B16" t="str">
            <v>PADRAO PROVISORIO TRIFASICO ATE 75 KW /UN</v>
          </cell>
          <cell r="C16" t="str">
            <v>UN</v>
          </cell>
          <cell r="D16" t="str">
            <v>UN</v>
          </cell>
          <cell r="E16">
            <v>7960.93</v>
          </cell>
          <cell r="F16">
            <v>8090.35</v>
          </cell>
          <cell r="G16">
            <v>0</v>
          </cell>
          <cell r="H16">
            <v>0</v>
          </cell>
          <cell r="I16">
            <v>0</v>
          </cell>
        </row>
        <row r="17">
          <cell r="A17" t="str">
            <v>0101000120</v>
          </cell>
          <cell r="B17" t="str">
            <v>SINAPI - 93207 - EXECUCAO DE ESCRITORIO EM CANTEIRO DE OBRA EM CHAPA DE MADEIRA COMPENSADA, NAO INCLUSO MOBILIARIO E EQUIPAMENTOS. AF_02/2016 /M2</v>
          </cell>
          <cell r="C17" t="str">
            <v>M2</v>
          </cell>
          <cell r="D17" t="str">
            <v>M2</v>
          </cell>
          <cell r="E17">
            <v>807.84</v>
          </cell>
          <cell r="F17">
            <v>827.86</v>
          </cell>
          <cell r="G17">
            <v>0</v>
          </cell>
          <cell r="H17">
            <v>0</v>
          </cell>
          <cell r="I17">
            <v>0</v>
          </cell>
        </row>
        <row r="18">
          <cell r="A18" t="str">
            <v>0101000121</v>
          </cell>
          <cell r="B18" t="str">
            <v>SINAPI - 93584 - EXECUCAO DE DEPOSITO EM CANTEIRO DE OBRA EM CHAPA DE MADEIRA COMPENSADA, NAO INCLUSO MOBILIARIO. AF_04/2016 /M2</v>
          </cell>
          <cell r="C18" t="str">
            <v>M2</v>
          </cell>
          <cell r="D18" t="str">
            <v>M2</v>
          </cell>
          <cell r="E18">
            <v>632.09</v>
          </cell>
          <cell r="F18">
            <v>647.4</v>
          </cell>
          <cell r="G18">
            <v>0</v>
          </cell>
          <cell r="H18">
            <v>0</v>
          </cell>
          <cell r="I18">
            <v>0</v>
          </cell>
        </row>
        <row r="19">
          <cell r="A19" t="str">
            <v>0101000122</v>
          </cell>
          <cell r="B19" t="str">
            <v>SINAPI - 99059 - LOCACAO CONVENCIONAL DE OBRA, UTILIZANDO GABARITO DE TABUAS CORRIDAS PONTALETADAS A CADA 2,00M -  2 UTILIZACOES. AF_10/2018 /M</v>
          </cell>
          <cell r="C19" t="str">
            <v>/M</v>
          </cell>
          <cell r="D19" t="str">
            <v>M</v>
          </cell>
          <cell r="E19">
            <v>37.869999999999997</v>
          </cell>
          <cell r="F19">
            <v>40.200000000000003</v>
          </cell>
          <cell r="G19">
            <v>0</v>
          </cell>
          <cell r="H19">
            <v>0</v>
          </cell>
          <cell r="I19">
            <v>0</v>
          </cell>
        </row>
        <row r="20">
          <cell r="A20" t="str">
            <v>0101000142</v>
          </cell>
          <cell r="B20" t="str">
            <v>SINAPI - 98458 - TAPUME COM COMPENSADO DE MADEIRA. AF_05/2018 /M2</v>
          </cell>
          <cell r="C20" t="str">
            <v>M2</v>
          </cell>
          <cell r="D20" t="str">
            <v>M2</v>
          </cell>
          <cell r="E20">
            <v>91.18</v>
          </cell>
          <cell r="F20">
            <v>92.78</v>
          </cell>
          <cell r="G20">
            <v>0</v>
          </cell>
          <cell r="H20">
            <v>0</v>
          </cell>
          <cell r="I20">
            <v>0</v>
          </cell>
        </row>
        <row r="21">
          <cell r="A21" t="str">
            <v>0101000144</v>
          </cell>
          <cell r="B21" t="str">
            <v>SINAPI - 98459 - TAPUME COM TELHA METALICA. AF_05/2018 /M2</v>
          </cell>
          <cell r="C21" t="str">
            <v>M2</v>
          </cell>
          <cell r="D21" t="str">
            <v>M2</v>
          </cell>
          <cell r="E21">
            <v>91.04</v>
          </cell>
          <cell r="F21">
            <v>92.52</v>
          </cell>
        </row>
        <row r="22">
          <cell r="A22" t="str">
            <v>0101000146</v>
          </cell>
          <cell r="B22" t="str">
            <v>PORTAO PARA TAPUME COM TELHA TRAPEZOIDAL EM ACO GALVANIZADO,  ESP=0,5MM, EM ESTRUTURA DE MADEIRA, INCLUSIVE FERRAGENS /M2</v>
          </cell>
          <cell r="C22" t="str">
            <v>M2</v>
          </cell>
          <cell r="D22" t="str">
            <v>M2</v>
          </cell>
          <cell r="E22">
            <v>108.15</v>
          </cell>
          <cell r="F22">
            <v>110.48</v>
          </cell>
        </row>
        <row r="23">
          <cell r="A23" t="str">
            <v>0101000150</v>
          </cell>
          <cell r="B23" t="str">
            <v>SINAPI - 101197 - CERCA COM MOUROES DE CONCRETO, SECAO "T" PONTA INCLINADA, 10X10 CM, ESPACAMENTO DE 2,5 M, CRAVADOS 0,5 M, COM 11 FIOS DE ARAME FARPADO Nº 14 - FORNECIMENTO E INSTALACAO. AF_05/2020 /M</v>
          </cell>
          <cell r="C23" t="str">
            <v>/M</v>
          </cell>
          <cell r="D23" t="str">
            <v>M</v>
          </cell>
          <cell r="E23">
            <v>80.02</v>
          </cell>
          <cell r="F23">
            <v>83.48</v>
          </cell>
        </row>
        <row r="24">
          <cell r="A24" t="str">
            <v>0101000152</v>
          </cell>
          <cell r="B24" t="str">
            <v>SINAPI - 101190 - CERCA COM MOUROES DE CONCRETO, RETO, H=3,00 M, ESPACAMENTO DE 2,5 M, CRAVADOS 0,5 M, COM 4 FIOS DE ARAME DE ACO OVALADO 15X17 - FORNECIMENTO E INSTALACAO. AF_05/2020 /M</v>
          </cell>
          <cell r="C24" t="str">
            <v>/M</v>
          </cell>
          <cell r="D24" t="str">
            <v>M</v>
          </cell>
          <cell r="E24">
            <v>41.68</v>
          </cell>
          <cell r="F24">
            <v>43.55</v>
          </cell>
        </row>
        <row r="25">
          <cell r="A25" t="str">
            <v>0101000154</v>
          </cell>
          <cell r="B25" t="str">
            <v>SINAPI - 101201 - CERCA COM MOUROES DE MADEIRA, 7,5X7,5 CM, ESPACAMENTO DE 2,5 M, ALTURA LIVRE DE 2 M, CRAVADOS 0,5 M, COM 8 FIOS DE ARAME FARPADO Nº 14 CLASSE 250 - FORNECIMENTO E INSTALACAO. AF_05/2020 /M</v>
          </cell>
          <cell r="C25" t="str">
            <v>/M</v>
          </cell>
          <cell r="D25" t="str">
            <v>M</v>
          </cell>
          <cell r="E25">
            <v>45.84</v>
          </cell>
          <cell r="F25">
            <v>48.08</v>
          </cell>
        </row>
        <row r="26">
          <cell r="A26" t="str">
            <v>0101000166</v>
          </cell>
          <cell r="B26" t="str">
            <v>SINAPI - 98525 - LIMPEZA MECANIZADA DE CAMADA VEGETAL, VEGETACAO E PEQUENAS ARVORES (DIAMETRO DE TRONCO MENOR QUE 0,20 M), COM TRATOR DE ESTEIRAS.AF_05/2018 /M2</v>
          </cell>
          <cell r="C26" t="str">
            <v>M2</v>
          </cell>
          <cell r="D26" t="str">
            <v>M2</v>
          </cell>
          <cell r="E26">
            <v>0.26</v>
          </cell>
          <cell r="F26">
            <v>0.27</v>
          </cell>
        </row>
        <row r="27">
          <cell r="A27" t="str">
            <v>0101000168</v>
          </cell>
          <cell r="B27" t="str">
            <v>RETIRADA DE TRONCO DE ARVORE E RAIZ COM MOTOSSERRA COM DIAMETRO MENOR QUE 30CM, INCLUSIVE BOTA FORA /UN</v>
          </cell>
          <cell r="C27" t="str">
            <v>UN</v>
          </cell>
          <cell r="D27" t="str">
            <v>UN</v>
          </cell>
          <cell r="E27">
            <v>513.53</v>
          </cell>
          <cell r="F27">
            <v>540.08000000000004</v>
          </cell>
        </row>
        <row r="28">
          <cell r="A28" t="str">
            <v>0101000169</v>
          </cell>
          <cell r="B28" t="str">
            <v>RETIRADA DE TRONCO DE ARVORE E RAIZ COM MOTOSSERRA COM DIAMETRO MAIOR QUE 30CM, INCLUSIVE BOTA FORA /UN</v>
          </cell>
          <cell r="C28" t="str">
            <v>UN</v>
          </cell>
          <cell r="D28" t="str">
            <v>UN</v>
          </cell>
          <cell r="E28">
            <v>712.25</v>
          </cell>
          <cell r="F28">
            <v>751.13</v>
          </cell>
        </row>
        <row r="29">
          <cell r="A29" t="str">
            <v>0101000200</v>
          </cell>
          <cell r="B29" t="str">
            <v>SINAPI - 93210 - EXECUCAO DE REFEITORIO EM CANTEIRO DE OBRA EM CHAPA DE MADEIRA COMPENSADA, NAO INCLUSO MOBILIARIO E EQUIPAMENTOS. AF_02/2016 /M2</v>
          </cell>
          <cell r="C29" t="str">
            <v>M2</v>
          </cell>
          <cell r="D29" t="str">
            <v>M2</v>
          </cell>
          <cell r="E29">
            <v>436.41</v>
          </cell>
          <cell r="F29">
            <v>448.96</v>
          </cell>
        </row>
        <row r="30">
          <cell r="A30" t="str">
            <v>0101000205</v>
          </cell>
          <cell r="B30" t="str">
            <v>SINAPI - 93212 - EXECUCAO DE SANITARIO E VESTIARIO EM CANTEIRO DE OBRA EM CHAPA DE MADEIRA COMPENSADA, NAO INCLUSO MOBILIARIO. AF_02/2016 /M2</v>
          </cell>
          <cell r="C30" t="str">
            <v>M2</v>
          </cell>
          <cell r="D30" t="str">
            <v>M2</v>
          </cell>
          <cell r="E30">
            <v>718.71</v>
          </cell>
          <cell r="F30">
            <v>739.45</v>
          </cell>
        </row>
        <row r="31">
          <cell r="A31" t="str">
            <v>0101000210</v>
          </cell>
          <cell r="B31" t="str">
            <v>LOCACAO DE CONTAINER PARA DEPOSITO DE (2,30 X 6,00)M, ALT. 2,50M, SEM DIVISORIAS INTERNAS E SEM SANITARIO, EXC TRANSP/CARGA/DESCARGA /MES</v>
          </cell>
          <cell r="C31" t="str">
            <v>ES</v>
          </cell>
          <cell r="D31" t="str">
            <v>ES</v>
          </cell>
          <cell r="E31">
            <v>425.78</v>
          </cell>
          <cell r="F31">
            <v>425.78</v>
          </cell>
        </row>
        <row r="32">
          <cell r="A32" t="str">
            <v>0101000215</v>
          </cell>
          <cell r="B32" t="str">
            <v>LOCACAO DE CONTAINER 2,30 X 6,00 M, ALT. 2,50 M, COM 1 SANITARIO, PARA ESCRITORIO, COMPLETO, SEM DIVISORIAS INTERNAS, EXCLUSIVE TRANSPORTE/CARGA/DESCARGA /MES</v>
          </cell>
          <cell r="C32" t="str">
            <v>ES</v>
          </cell>
          <cell r="D32" t="str">
            <v>ES</v>
          </cell>
          <cell r="E32">
            <v>545</v>
          </cell>
          <cell r="F32">
            <v>545</v>
          </cell>
        </row>
        <row r="33">
          <cell r="A33" t="str">
            <v>0101000220</v>
          </cell>
          <cell r="B33" t="str">
            <v>LOCACAO DE CONTAINER 2,30 X 4,30 M, ALT. 2,50 M, PARA SANITARIO, COM 3 BACIAS, 4 CHUVEIROS, 1 LAVATORIO E 1 MICTORIO, EXCLUSIVE TRANSPORTE/CARGA/DESCARGA /MES</v>
          </cell>
          <cell r="C33" t="str">
            <v>ES</v>
          </cell>
          <cell r="D33" t="str">
            <v>ES</v>
          </cell>
          <cell r="E33">
            <v>618.79999999999995</v>
          </cell>
          <cell r="F33">
            <v>618.79999999999995</v>
          </cell>
        </row>
        <row r="34">
          <cell r="A34" t="str">
            <v>0101000230</v>
          </cell>
          <cell r="B34" t="str">
            <v>BAIA DE RESIDUOS PARA ENTULHO CONSTRUCAO DESCOBERTA - MEDINDO (3,00X2,00)M - PAREDES EM CHAPA DE MADEIRA COMPENSADA 12MM H=1,10M, PISO EM TERRENO NATURAL FORTEMENTE APILOADO, PILARETE EM EUCALIPTO TRATADO 15CM, CONFORME PROJETO /UN</v>
          </cell>
          <cell r="C34" t="str">
            <v>UN</v>
          </cell>
          <cell r="D34" t="str">
            <v>UN</v>
          </cell>
          <cell r="E34">
            <v>1928.94</v>
          </cell>
          <cell r="F34">
            <v>2008.07</v>
          </cell>
        </row>
        <row r="35">
          <cell r="A35" t="str">
            <v>0101000235</v>
          </cell>
          <cell r="B35" t="str">
            <v>BAIA DE RESIDUOS P/ COLETA SELETIVA CONST. COBERTA-3 CELULAS - SENDO INTERNAMENTE 1,50X1,50M CADA CELULA -PAREDES EM CH. DE MADEIRA COMPENSADA 12MM H=1,10M, PISO EM TERRENO NATURAL FORTEMENTE APILOADO, PILARETE EM EUCALIPTO TRAT. 15CM, CONF. PROJ /UN</v>
          </cell>
          <cell r="C35" t="str">
            <v>UN</v>
          </cell>
          <cell r="D35" t="str">
            <v>UN</v>
          </cell>
          <cell r="E35">
            <v>4181.9399999999996</v>
          </cell>
          <cell r="F35">
            <v>4282.74</v>
          </cell>
        </row>
        <row r="36">
          <cell r="A36">
            <v>0</v>
          </cell>
          <cell r="B36">
            <v>0</v>
          </cell>
          <cell r="C36">
            <v>0</v>
          </cell>
          <cell r="D36">
            <v>0</v>
          </cell>
          <cell r="E36">
            <v>0</v>
          </cell>
          <cell r="F36">
            <v>0</v>
          </cell>
          <cell r="H36" t="str">
            <v>DEMOLICOES E RETIRADAS</v>
          </cell>
        </row>
        <row r="37">
          <cell r="A37">
            <v>0</v>
          </cell>
          <cell r="B37" t="str">
            <v>DEMOLICOES E RETIRADAS</v>
          </cell>
          <cell r="C37">
            <v>0</v>
          </cell>
          <cell r="D37">
            <v>0</v>
          </cell>
          <cell r="E37">
            <v>0</v>
          </cell>
          <cell r="F37">
            <v>0</v>
          </cell>
        </row>
        <row r="38">
          <cell r="A38">
            <v>0</v>
          </cell>
          <cell r="B38">
            <v>0</v>
          </cell>
          <cell r="C38">
            <v>0</v>
          </cell>
          <cell r="D38">
            <v>0</v>
          </cell>
          <cell r="E38">
            <v>0</v>
          </cell>
          <cell r="F38">
            <v>0</v>
          </cell>
        </row>
        <row r="39">
          <cell r="A39" t="str">
            <v>CODIGO</v>
          </cell>
          <cell r="B39" t="str">
            <v>S E R V I C O S</v>
          </cell>
          <cell r="C39">
            <v>0</v>
          </cell>
          <cell r="D39">
            <v>0</v>
          </cell>
          <cell r="E39" t="str">
            <v>TOTAL</v>
          </cell>
          <cell r="F39" t="str">
            <v>TOTAL</v>
          </cell>
        </row>
        <row r="40">
          <cell r="A40">
            <v>0</v>
          </cell>
          <cell r="B40">
            <v>0</v>
          </cell>
          <cell r="C40">
            <v>0</v>
          </cell>
          <cell r="D40">
            <v>0</v>
          </cell>
          <cell r="E40">
            <v>0</v>
          </cell>
          <cell r="F40">
            <v>0</v>
          </cell>
        </row>
        <row r="41">
          <cell r="A41" t="str">
            <v>0201002000</v>
          </cell>
          <cell r="B41" t="str">
            <v>SINAPI - 97624 - DEMOLICAO DE ALVENARIA DE TIJOLO MACICO, DE FORMA MANUAL, SEM REAPROVEITAMENTO. AF_12/2017 /M3</v>
          </cell>
          <cell r="C41" t="str">
            <v>M3</v>
          </cell>
          <cell r="D41" t="str">
            <v>M3</v>
          </cell>
          <cell r="E41">
            <v>71.12</v>
          </cell>
          <cell r="F41">
            <v>78.34</v>
          </cell>
        </row>
        <row r="42">
          <cell r="A42" t="str">
            <v>0201002002</v>
          </cell>
          <cell r="B42" t="str">
            <v>SINAPI - 97622 - DEMOLICAO DE ALVENARIA DE BLOCO FURADO, DE FORMA MANUAL, SEM REAPROVEITAMENTO. AF_12/2017 /M3</v>
          </cell>
          <cell r="C42" t="str">
            <v>M3</v>
          </cell>
          <cell r="D42" t="str">
            <v>M3</v>
          </cell>
          <cell r="E42">
            <v>37.82</v>
          </cell>
          <cell r="F42">
            <v>41.67</v>
          </cell>
        </row>
        <row r="43">
          <cell r="A43" t="str">
            <v>0201002006</v>
          </cell>
          <cell r="B43" t="str">
            <v>DEMOLICAO MANUAL DE CONCRETO SIMPLES /M3</v>
          </cell>
          <cell r="C43" t="str">
            <v>M3</v>
          </cell>
          <cell r="D43" t="str">
            <v>M3</v>
          </cell>
          <cell r="E43">
            <v>212.31</v>
          </cell>
          <cell r="F43">
            <v>233.85</v>
          </cell>
        </row>
        <row r="44">
          <cell r="A44" t="str">
            <v>0201002008</v>
          </cell>
          <cell r="B44" t="str">
            <v>SINAPI - 97629 - DEMOLICAO DE LAJES, DE FORMA MECANIZADA COM MARTELETE, SEM REAPROVEITAMENTO. AF_12/2017 /M3</v>
          </cell>
          <cell r="C44" t="str">
            <v>M3</v>
          </cell>
          <cell r="D44" t="str">
            <v>M3</v>
          </cell>
          <cell r="E44">
            <v>96.68</v>
          </cell>
          <cell r="F44">
            <v>106.62</v>
          </cell>
        </row>
        <row r="45">
          <cell r="A45" t="str">
            <v>0201002009</v>
          </cell>
          <cell r="B45" t="str">
            <v>SINAPI - 97627 - DEMOLICAO DE PILARES E VIGAS EM CONCRETO ARMADO, DE FORMA MECANIZADA COM MARTELETE, SEM REAPROVEITAMENTO. AF_12/2017 /M3</v>
          </cell>
          <cell r="C45" t="str">
            <v>M3</v>
          </cell>
          <cell r="D45" t="str">
            <v>M3</v>
          </cell>
          <cell r="E45">
            <v>215.89</v>
          </cell>
          <cell r="F45">
            <v>236.67</v>
          </cell>
        </row>
        <row r="46">
          <cell r="A46" t="str">
            <v>0201002010</v>
          </cell>
          <cell r="B46" t="str">
            <v>SINAPI - 97647 - REMOCAO DE TELHAS, DE FIBROCIMENTO, METALICA E CERAMICA, DE FORMA MANUAL, SEM REAPROVEITAMENTO. AF_12/2017 /M2</v>
          </cell>
          <cell r="C46" t="str">
            <v>M2</v>
          </cell>
          <cell r="D46" t="str">
            <v>M2</v>
          </cell>
          <cell r="E46">
            <v>2.33</v>
          </cell>
          <cell r="F46">
            <v>2.58</v>
          </cell>
        </row>
        <row r="47">
          <cell r="A47" t="str">
            <v>0201002012</v>
          </cell>
          <cell r="B47" t="str">
            <v>DEMOLICAO DE COBERTURA COM TELHAS DE FIBROCIMENTO /M2</v>
          </cell>
          <cell r="C47" t="str">
            <v>M2</v>
          </cell>
          <cell r="D47" t="str">
            <v>M2</v>
          </cell>
          <cell r="E47">
            <v>4.09</v>
          </cell>
          <cell r="F47">
            <v>4.5199999999999996</v>
          </cell>
        </row>
        <row r="48">
          <cell r="A48" t="str">
            <v>0201002014</v>
          </cell>
          <cell r="B48" t="str">
            <v>DEMOLICAO DE CUMEEIRA OU ESPIGAO (SEM REAPROVEITAMENTO) /M</v>
          </cell>
          <cell r="C48" t="str">
            <v>/M</v>
          </cell>
          <cell r="D48" t="str">
            <v>M</v>
          </cell>
          <cell r="E48">
            <v>0.96</v>
          </cell>
          <cell r="F48">
            <v>1.07</v>
          </cell>
        </row>
        <row r="49">
          <cell r="A49" t="str">
            <v>0201002016</v>
          </cell>
          <cell r="B49" t="str">
            <v>SINAPI - 97655 - REMOCAO DE TRAMA METALICA PARA COBERTURA, DE FORMA MANUAL, SEM REAPROVEITAMENTO. AF_12/2017 /M2</v>
          </cell>
          <cell r="C49" t="str">
            <v>M2</v>
          </cell>
          <cell r="D49" t="str">
            <v>M2</v>
          </cell>
          <cell r="E49">
            <v>14.89</v>
          </cell>
          <cell r="F49">
            <v>16.079999999999998</v>
          </cell>
        </row>
        <row r="50">
          <cell r="A50" t="str">
            <v>0201002028</v>
          </cell>
          <cell r="B50" t="str">
            <v>DEMOLICAO DE REVESTIMENTO DE LAMBRIS, INCLUSIVE ENTARUGAMENTO /M2</v>
          </cell>
          <cell r="C50" t="str">
            <v>M2</v>
          </cell>
          <cell r="D50" t="str">
            <v>M2</v>
          </cell>
          <cell r="E50">
            <v>11.72</v>
          </cell>
          <cell r="F50">
            <v>12.94</v>
          </cell>
        </row>
        <row r="51">
          <cell r="A51" t="str">
            <v>0201002031</v>
          </cell>
          <cell r="B51" t="str">
            <v>SINAPI - 97631 - DEMOLICAO DE ARGAMASSAS, DE FORMA MANUAL, SEM REAPROVEITAMENTO. AF_12/2017 /M2</v>
          </cell>
          <cell r="C51" t="str">
            <v>M2</v>
          </cell>
          <cell r="D51" t="str">
            <v>M2</v>
          </cell>
          <cell r="E51">
            <v>2.19</v>
          </cell>
          <cell r="F51">
            <v>2.42</v>
          </cell>
        </row>
        <row r="52">
          <cell r="A52" t="str">
            <v>0201002034</v>
          </cell>
          <cell r="B52" t="str">
            <v>DEMOLICAO DE PEITORIL /M</v>
          </cell>
          <cell r="C52" t="str">
            <v>/M</v>
          </cell>
          <cell r="D52" t="str">
            <v>M</v>
          </cell>
          <cell r="E52">
            <v>5.82</v>
          </cell>
          <cell r="F52">
            <v>6.4</v>
          </cell>
        </row>
        <row r="53">
          <cell r="A53" t="str">
            <v>0201002035</v>
          </cell>
          <cell r="B53" t="str">
            <v>SINAPI - 97642 - REMOCAO DE TRAMA METALICA OU DE MADEIRA PARA FORRO, DE FORMA MANUAL, SEM REAPROVEITAMENTO. AF_12/2017 /M2</v>
          </cell>
          <cell r="C53" t="str">
            <v>M2</v>
          </cell>
          <cell r="D53" t="str">
            <v>M2</v>
          </cell>
          <cell r="E53">
            <v>2.1</v>
          </cell>
          <cell r="F53">
            <v>2.3199999999999998</v>
          </cell>
        </row>
        <row r="54">
          <cell r="A54" t="str">
            <v>0201002036</v>
          </cell>
          <cell r="B54" t="str">
            <v>DEMOLICAO DE FORRO DE TABUAS DE PINHO /M2</v>
          </cell>
          <cell r="C54" t="str">
            <v>M2</v>
          </cell>
          <cell r="D54" t="str">
            <v>M2</v>
          </cell>
          <cell r="E54">
            <v>5.0199999999999996</v>
          </cell>
          <cell r="F54">
            <v>5.54</v>
          </cell>
        </row>
        <row r="55">
          <cell r="A55" t="str">
            <v>0201002038</v>
          </cell>
          <cell r="B55" t="str">
            <v>DEMOLICAO DE FORRO DE ESTUQUE /M2</v>
          </cell>
          <cell r="C55" t="str">
            <v>M2</v>
          </cell>
          <cell r="D55" t="str">
            <v>M2</v>
          </cell>
          <cell r="E55">
            <v>6.7</v>
          </cell>
          <cell r="F55">
            <v>7.4</v>
          </cell>
        </row>
        <row r="56">
          <cell r="A56" t="str">
            <v>0201002039</v>
          </cell>
          <cell r="B56" t="str">
            <v>SINAPI - 97641 - REMOCAO DE FORRO DE GESSO, DE FORMA MANUAL, SEM REAPROVEITAMENTO. AF_12/2017 /M2</v>
          </cell>
          <cell r="C56" t="str">
            <v>M2</v>
          </cell>
          <cell r="D56" t="str">
            <v>M2</v>
          </cell>
          <cell r="E56">
            <v>3.45</v>
          </cell>
          <cell r="F56">
            <v>3.83</v>
          </cell>
        </row>
        <row r="57">
          <cell r="A57" t="str">
            <v>0201002040</v>
          </cell>
          <cell r="B57" t="str">
            <v>SINAPI - 97643 - REMOCAO DE PISO DE MADEIRA (ASSOALHO E BARROTE), DE FORMA MANUAL, SEM REAPROVEITAMENTO. AF_12/2017 /M2</v>
          </cell>
          <cell r="C57" t="str">
            <v>M2</v>
          </cell>
          <cell r="D57" t="str">
            <v>M2</v>
          </cell>
          <cell r="E57">
            <v>16.170000000000002</v>
          </cell>
          <cell r="F57">
            <v>17.87</v>
          </cell>
        </row>
        <row r="58">
          <cell r="A58" t="str">
            <v>0201002042</v>
          </cell>
          <cell r="B58" t="str">
            <v>DEMOLICAO DE PISO REVESTIDO COM TACOS /M2</v>
          </cell>
          <cell r="C58" t="str">
            <v>M2</v>
          </cell>
          <cell r="D58" t="str">
            <v>M2</v>
          </cell>
          <cell r="E58">
            <v>20.13</v>
          </cell>
          <cell r="F58">
            <v>22.22</v>
          </cell>
        </row>
        <row r="59">
          <cell r="A59" t="str">
            <v>0201002045</v>
          </cell>
          <cell r="B59" t="str">
            <v>DEMOLICAO DE PISO DE GRANILITE INCLUSIVE LASTRO /M2</v>
          </cell>
          <cell r="C59" t="str">
            <v>M2</v>
          </cell>
          <cell r="D59" t="str">
            <v>M2</v>
          </cell>
          <cell r="E59">
            <v>20.37</v>
          </cell>
          <cell r="F59">
            <v>22.41</v>
          </cell>
        </row>
        <row r="60">
          <cell r="A60" t="str">
            <v>0201002046</v>
          </cell>
          <cell r="B60" t="str">
            <v>DEMOLICAO DE PISO CIMENTADO, INCLUSIVE LASTRO DE CONCRETO /M3</v>
          </cell>
          <cell r="C60" t="str">
            <v>M3</v>
          </cell>
          <cell r="D60" t="str">
            <v>M3</v>
          </cell>
          <cell r="E60">
            <v>160.05000000000001</v>
          </cell>
          <cell r="F60">
            <v>176.11</v>
          </cell>
        </row>
        <row r="61">
          <cell r="A61" t="str">
            <v>0201002047</v>
          </cell>
          <cell r="B61" t="str">
            <v>DEMOLICAO DE PISO CIMENTADO, SOBRE LASTRO DE CONCRETO /M2</v>
          </cell>
          <cell r="C61" t="str">
            <v>M2</v>
          </cell>
          <cell r="D61" t="str">
            <v>M2</v>
          </cell>
          <cell r="E61">
            <v>21.22</v>
          </cell>
          <cell r="F61">
            <v>23.38</v>
          </cell>
        </row>
        <row r="62">
          <cell r="A62" t="str">
            <v>0201002050</v>
          </cell>
          <cell r="B62" t="str">
            <v>DEMOLICAO DE SOLEIRA /M</v>
          </cell>
          <cell r="C62" t="str">
            <v>/M</v>
          </cell>
          <cell r="D62" t="str">
            <v>M</v>
          </cell>
          <cell r="E62">
            <v>8</v>
          </cell>
          <cell r="F62">
            <v>8.8000000000000007</v>
          </cell>
        </row>
        <row r="63">
          <cell r="A63" t="str">
            <v>0201002051</v>
          </cell>
          <cell r="B63" t="str">
            <v>DEMOLICAO DE PISO CERAMICO /M2</v>
          </cell>
          <cell r="C63" t="str">
            <v>M2</v>
          </cell>
          <cell r="D63" t="str">
            <v>M2</v>
          </cell>
          <cell r="E63">
            <v>11.42</v>
          </cell>
          <cell r="F63">
            <v>12.58</v>
          </cell>
        </row>
        <row r="64">
          <cell r="A64" t="str">
            <v>0201002084</v>
          </cell>
          <cell r="B64" t="str">
            <v>RETIRADA DE DIVISORIAS EM CHAPAS DE MADEIRA, COM MONTANTES METALICOS /M2</v>
          </cell>
          <cell r="C64" t="str">
            <v>M2</v>
          </cell>
          <cell r="D64" t="str">
            <v>M2</v>
          </cell>
          <cell r="E64">
            <v>22.54</v>
          </cell>
          <cell r="F64">
            <v>25.11</v>
          </cell>
        </row>
        <row r="65">
          <cell r="A65" t="str">
            <v>0201002085</v>
          </cell>
          <cell r="B65" t="str">
            <v>SINAPI - 97640 - REMOCAO DE FORROS DE DRYWALL, PVC E FIBROMINERAL, DE FORMA MANUAL, SEM REAPROVEITAMENTO. AF_12/2017 /M2</v>
          </cell>
          <cell r="C65" t="str">
            <v>M2</v>
          </cell>
          <cell r="D65" t="str">
            <v>M2</v>
          </cell>
          <cell r="E65">
            <v>1.17</v>
          </cell>
          <cell r="F65">
            <v>1.3</v>
          </cell>
        </row>
        <row r="66">
          <cell r="A66" t="str">
            <v>0201002092</v>
          </cell>
          <cell r="B66" t="str">
            <v>RETIRADA DE CUMEEIRA NORMAL OU ARTICULADA DE FIBROCIMENTO /M</v>
          </cell>
          <cell r="C66" t="str">
            <v>/M</v>
          </cell>
          <cell r="D66" t="str">
            <v>M</v>
          </cell>
          <cell r="E66">
            <v>1.97</v>
          </cell>
          <cell r="F66">
            <v>2.19</v>
          </cell>
        </row>
        <row r="67">
          <cell r="A67" t="str">
            <v>0201002096</v>
          </cell>
          <cell r="B67" t="str">
            <v>SINAPI - 97650 - REMOCAO DE TRAMA DE MADEIRA PARA COBERTURA, DE FORMA MANUAL, SEM REAPROVEITAMENTO. AF_12/2017 /M2</v>
          </cell>
          <cell r="C67" t="str">
            <v>M2</v>
          </cell>
          <cell r="D67" t="str">
            <v>M2</v>
          </cell>
          <cell r="E67">
            <v>5.0199999999999996</v>
          </cell>
          <cell r="F67">
            <v>5.54</v>
          </cell>
        </row>
        <row r="68">
          <cell r="A68" t="str">
            <v>0201002098</v>
          </cell>
          <cell r="B68" t="str">
            <v>RETIRADA DE ESTRUTURA DE MADEIRA PARA TELHADO /M2</v>
          </cell>
          <cell r="C68" t="str">
            <v>M2</v>
          </cell>
          <cell r="D68" t="str">
            <v>M2</v>
          </cell>
          <cell r="E68">
            <v>21.81</v>
          </cell>
          <cell r="F68">
            <v>24.06</v>
          </cell>
        </row>
        <row r="69">
          <cell r="A69" t="str">
            <v>0201002100</v>
          </cell>
          <cell r="B69" t="str">
            <v>REMOCAO DE ESQUADRIA DE MADEIRA, INCLUSIVE BATENTE /M2</v>
          </cell>
          <cell r="C69" t="str">
            <v>M2</v>
          </cell>
          <cell r="D69" t="str">
            <v>M2</v>
          </cell>
          <cell r="E69">
            <v>13.06</v>
          </cell>
          <cell r="F69">
            <v>14.38</v>
          </cell>
        </row>
        <row r="70">
          <cell r="A70" t="str">
            <v>0201002102</v>
          </cell>
          <cell r="B70" t="str">
            <v>REMOCAO DE ESQUADRIA METALICA SEM REAPROVEITAMENTO /M2</v>
          </cell>
          <cell r="C70" t="str">
            <v>M2</v>
          </cell>
          <cell r="D70" t="str">
            <v>M2</v>
          </cell>
          <cell r="E70">
            <v>8.16</v>
          </cell>
          <cell r="F70">
            <v>8.98</v>
          </cell>
        </row>
        <row r="71">
          <cell r="A71" t="str">
            <v>0201002106</v>
          </cell>
          <cell r="B71" t="str">
            <v>RETIRADA DE GUARNICOES /UN</v>
          </cell>
          <cell r="C71" t="str">
            <v>UN</v>
          </cell>
          <cell r="D71" t="str">
            <v>UN</v>
          </cell>
          <cell r="E71">
            <v>1.23</v>
          </cell>
          <cell r="F71">
            <v>1.37</v>
          </cell>
        </row>
        <row r="72">
          <cell r="A72" t="str">
            <v>0201002110</v>
          </cell>
          <cell r="B72" t="str">
            <v>RETIRADA DE FECHADURA /UN</v>
          </cell>
          <cell r="C72" t="str">
            <v>UN</v>
          </cell>
          <cell r="D72" t="str">
            <v>UN</v>
          </cell>
          <cell r="E72">
            <v>7.59</v>
          </cell>
          <cell r="F72">
            <v>8.3800000000000008</v>
          </cell>
        </row>
        <row r="73">
          <cell r="A73" t="str">
            <v>0201002116</v>
          </cell>
          <cell r="B73" t="str">
            <v>RETIRADA DE ELETRODUTO COM BITOLA ATE 2" /M</v>
          </cell>
          <cell r="C73" t="str">
            <v>/M</v>
          </cell>
          <cell r="D73" t="str">
            <v>M</v>
          </cell>
          <cell r="E73">
            <v>8.7899999999999991</v>
          </cell>
          <cell r="F73">
            <v>9.76</v>
          </cell>
        </row>
        <row r="74">
          <cell r="A74" t="str">
            <v>0201002118</v>
          </cell>
          <cell r="B74" t="str">
            <v>RETIRADA DE ELETRODUTO COM BITOLA SUPERIOR A 2" /M</v>
          </cell>
          <cell r="C74" t="str">
            <v>/M</v>
          </cell>
          <cell r="D74" t="str">
            <v>M</v>
          </cell>
          <cell r="E74">
            <v>17.59</v>
          </cell>
          <cell r="F74">
            <v>19.53</v>
          </cell>
        </row>
        <row r="75">
          <cell r="A75" t="str">
            <v>0201002123</v>
          </cell>
          <cell r="B75" t="str">
            <v>SINAPI - 97665 - REMOCAO DE LUMINARIAS, DE FORMA MANUAL, SEM REAPROVEITAMENTO. AF_12/2017 /UN</v>
          </cell>
          <cell r="C75" t="str">
            <v>UN</v>
          </cell>
          <cell r="D75" t="str">
            <v>UN</v>
          </cell>
          <cell r="E75">
            <v>0.88</v>
          </cell>
          <cell r="F75">
            <v>0.97</v>
          </cell>
        </row>
        <row r="76">
          <cell r="A76" t="str">
            <v>0201002128</v>
          </cell>
          <cell r="B76" t="str">
            <v>RETIRADA DE LUMINARIA INSTALADA EM POSTE /UN</v>
          </cell>
          <cell r="C76" t="str">
            <v>UN</v>
          </cell>
          <cell r="D76" t="str">
            <v>UN</v>
          </cell>
          <cell r="E76">
            <v>52.78</v>
          </cell>
          <cell r="F76">
            <v>58.59</v>
          </cell>
        </row>
        <row r="77">
          <cell r="A77" t="str">
            <v>0201002130</v>
          </cell>
          <cell r="B77" t="str">
            <v>RETIRADA DE QUADRO DE DISTRIBUICAO ATE 10 DISJUNTORES /UN</v>
          </cell>
          <cell r="C77" t="str">
            <v>UN</v>
          </cell>
          <cell r="D77" t="str">
            <v>UN</v>
          </cell>
          <cell r="E77">
            <v>24.46</v>
          </cell>
          <cell r="F77">
            <v>27.07</v>
          </cell>
        </row>
        <row r="78">
          <cell r="A78" t="str">
            <v>0201002132</v>
          </cell>
          <cell r="B78" t="str">
            <v>RETIRADA DE QUADRO DE DISTRIBUICAO COM 12 A 20 DISJUNTORES /UN</v>
          </cell>
          <cell r="C78" t="str">
            <v>UN</v>
          </cell>
          <cell r="D78" t="str">
            <v>UN</v>
          </cell>
          <cell r="E78">
            <v>34.590000000000003</v>
          </cell>
          <cell r="F78">
            <v>38.29</v>
          </cell>
        </row>
        <row r="79">
          <cell r="A79" t="str">
            <v>0201002134</v>
          </cell>
          <cell r="B79" t="str">
            <v>RETIRADA DE QUADRO DE DISTRIBUICAO COM 22 A 30 DISJUNTORES /UN</v>
          </cell>
          <cell r="C79" t="str">
            <v>UN</v>
          </cell>
          <cell r="D79" t="str">
            <v>UN</v>
          </cell>
          <cell r="E79">
            <v>52.88</v>
          </cell>
          <cell r="F79">
            <v>58.54</v>
          </cell>
        </row>
        <row r="80">
          <cell r="A80" t="str">
            <v>0201002136</v>
          </cell>
          <cell r="B80" t="str">
            <v>RETIRADA DE QUADRO DE DISTRIBUICAO COM 32 A 42 DISJUNTORES /UN</v>
          </cell>
          <cell r="C80" t="str">
            <v>UN</v>
          </cell>
          <cell r="D80" t="str">
            <v>UN</v>
          </cell>
          <cell r="E80">
            <v>71.17</v>
          </cell>
          <cell r="F80">
            <v>78.790000000000006</v>
          </cell>
        </row>
        <row r="81">
          <cell r="A81" t="str">
            <v>0201002138</v>
          </cell>
          <cell r="B81" t="str">
            <v>RETIRADA DE CAIXA DE DESCARGA /UN</v>
          </cell>
          <cell r="C81" t="str">
            <v>UN</v>
          </cell>
          <cell r="D81" t="str">
            <v>UN</v>
          </cell>
          <cell r="E81">
            <v>13.17</v>
          </cell>
          <cell r="F81">
            <v>14.67</v>
          </cell>
        </row>
        <row r="82">
          <cell r="A82" t="str">
            <v>0201002140</v>
          </cell>
          <cell r="B82" t="str">
            <v>SINAPI - 97663 - REMOCAO DE LOUCAS, DE FORMA MANUAL, SEM REAPROVEITAMENTO. AF_12/2017 /UN</v>
          </cell>
          <cell r="C82" t="str">
            <v>UN</v>
          </cell>
          <cell r="D82" t="str">
            <v>UN</v>
          </cell>
          <cell r="E82">
            <v>8.0500000000000007</v>
          </cell>
          <cell r="F82">
            <v>8.9</v>
          </cell>
        </row>
        <row r="83">
          <cell r="A83" t="str">
            <v>0201002142</v>
          </cell>
          <cell r="B83" t="str">
            <v>RETIRADA DE VALVULA DE DESCARGA /UN</v>
          </cell>
          <cell r="C83" t="str">
            <v>UN</v>
          </cell>
          <cell r="D83" t="str">
            <v>UN</v>
          </cell>
          <cell r="E83">
            <v>25.93</v>
          </cell>
          <cell r="F83">
            <v>28.79</v>
          </cell>
        </row>
        <row r="84">
          <cell r="A84" t="str">
            <v>0201002144</v>
          </cell>
          <cell r="B84" t="str">
            <v>SINAPI - 97666 - REMOCAO DE METAIS SANITARIOS, DE FORMA MANUAL, SEM REAPROVEITAMENTO. AF_12/2017 /UN</v>
          </cell>
          <cell r="C84" t="str">
            <v>UN</v>
          </cell>
          <cell r="D84" t="str">
            <v>UN</v>
          </cell>
          <cell r="E84">
            <v>5.86</v>
          </cell>
          <cell r="F84">
            <v>6.49</v>
          </cell>
        </row>
        <row r="85">
          <cell r="A85" t="str">
            <v>0201002152</v>
          </cell>
          <cell r="B85" t="str">
            <v>RETIRADA DE PINTURA ANTIGA A CAL /M2</v>
          </cell>
          <cell r="C85" t="str">
            <v>M2</v>
          </cell>
          <cell r="D85" t="str">
            <v>M2</v>
          </cell>
          <cell r="E85">
            <v>2.91</v>
          </cell>
          <cell r="F85">
            <v>3.2</v>
          </cell>
        </row>
        <row r="86">
          <cell r="A86" t="str">
            <v>0201002154</v>
          </cell>
          <cell r="B86" t="str">
            <v>RETIRADA DE PINTURA ANTIGA A TEMPERA /M2</v>
          </cell>
          <cell r="C86" t="str">
            <v>M2</v>
          </cell>
          <cell r="D86" t="str">
            <v>M2</v>
          </cell>
          <cell r="E86">
            <v>4.3600000000000003</v>
          </cell>
          <cell r="F86">
            <v>4.8</v>
          </cell>
        </row>
        <row r="87">
          <cell r="A87" t="str">
            <v>0201002156</v>
          </cell>
          <cell r="B87" t="str">
            <v>RETIRADA DE PINTURA ANTIGA A OLEO OU ESMALTE /M2</v>
          </cell>
          <cell r="C87" t="str">
            <v>M2</v>
          </cell>
          <cell r="D87" t="str">
            <v>M2</v>
          </cell>
          <cell r="E87">
            <v>8.4600000000000009</v>
          </cell>
          <cell r="F87">
            <v>9.19</v>
          </cell>
        </row>
        <row r="88">
          <cell r="A88" t="str">
            <v>0201002158</v>
          </cell>
          <cell r="B88" t="str">
            <v>CARGA MANUAL DE ENTULHO EM CAMINHAO BASCULANTE 6 M3 /M3</v>
          </cell>
          <cell r="C88" t="str">
            <v>M3</v>
          </cell>
          <cell r="D88" t="str">
            <v>M3</v>
          </cell>
          <cell r="E88">
            <v>19.3</v>
          </cell>
          <cell r="F88">
            <v>20.81</v>
          </cell>
        </row>
        <row r="89">
          <cell r="A89" t="str">
            <v>0201002161</v>
          </cell>
          <cell r="B89" t="str">
            <v>LOCACAO DE CACAMBA (4M3) (7 DIAS) /UN</v>
          </cell>
          <cell r="C89" t="str">
            <v>UN</v>
          </cell>
          <cell r="D89" t="str">
            <v>UN</v>
          </cell>
          <cell r="E89">
            <v>200</v>
          </cell>
          <cell r="F89">
            <v>200</v>
          </cell>
        </row>
        <row r="90">
          <cell r="A90" t="str">
            <v>0201002170</v>
          </cell>
          <cell r="B90" t="str">
            <v>SINAPI - 97662 - REMOCAO DE TUBULACOES (TUBOS E CONEXOES) DE AGUA FRIA, DE FORMA MANUAL, SEM REAPROVEITAMENTO. AF_12/2017 /M</v>
          </cell>
          <cell r="C90" t="str">
            <v>/M</v>
          </cell>
          <cell r="D90" t="str">
            <v>M</v>
          </cell>
          <cell r="E90">
            <v>0.32</v>
          </cell>
          <cell r="F90">
            <v>0.35</v>
          </cell>
        </row>
        <row r="91">
          <cell r="A91" t="str">
            <v>0201002310</v>
          </cell>
          <cell r="B91" t="str">
            <v>REMOCAO DE CALHAS E CONDUTORES DE AGUAS PLUVIAIS /M</v>
          </cell>
          <cell r="C91" t="str">
            <v>/M</v>
          </cell>
          <cell r="D91" t="str">
            <v>M</v>
          </cell>
          <cell r="E91">
            <v>3.63</v>
          </cell>
          <cell r="F91">
            <v>4</v>
          </cell>
        </row>
        <row r="92">
          <cell r="A92" t="str">
            <v>0201002313</v>
          </cell>
          <cell r="B92" t="str">
            <v>SINAPI - 102190 - REMOCAO DE VIDRO LISO COMUM DE ESQUADRIA COM BAGUETE DE MADEIRA. AF_01/2021 /M2</v>
          </cell>
          <cell r="C92" t="str">
            <v>M2</v>
          </cell>
          <cell r="D92" t="str">
            <v>M2</v>
          </cell>
          <cell r="E92">
            <v>11.99</v>
          </cell>
          <cell r="F92">
            <v>13.22</v>
          </cell>
        </row>
        <row r="93">
          <cell r="A93" t="str">
            <v>0201002314</v>
          </cell>
          <cell r="B93" t="str">
            <v>SINAPI - 102191 - REMOCAO DE VIDRO LISO COMUM DE ESQUADRIA COM BAGUETE DE ALUMINIO OU PVC. AF_01/2021 /M2</v>
          </cell>
          <cell r="C93" t="str">
            <v>M2</v>
          </cell>
          <cell r="D93" t="str">
            <v>M2</v>
          </cell>
          <cell r="E93">
            <v>14.57</v>
          </cell>
          <cell r="F93">
            <v>16.059999999999999</v>
          </cell>
        </row>
        <row r="94">
          <cell r="A94" t="str">
            <v>0201002316</v>
          </cell>
          <cell r="B94" t="str">
            <v>REMOCAO DE PISO EM CARPETE /M2</v>
          </cell>
          <cell r="C94" t="str">
            <v>M2</v>
          </cell>
          <cell r="D94" t="str">
            <v>M2</v>
          </cell>
          <cell r="E94">
            <v>1.62</v>
          </cell>
          <cell r="F94">
            <v>1.79</v>
          </cell>
          <cell r="H94" t="str">
            <v>FUNDACAO</v>
          </cell>
        </row>
        <row r="95">
          <cell r="A95" t="str">
            <v>0201002319</v>
          </cell>
          <cell r="B95" t="str">
            <v>REMOCAO DE PISO EM PLACAS DE BORRACHA COLADA /M2</v>
          </cell>
          <cell r="C95" t="str">
            <v>M2</v>
          </cell>
          <cell r="D95" t="str">
            <v>M2</v>
          </cell>
          <cell r="E95">
            <v>14.69</v>
          </cell>
          <cell r="F95">
            <v>16.18</v>
          </cell>
        </row>
        <row r="96">
          <cell r="A96" t="str">
            <v>0201002322</v>
          </cell>
          <cell r="B96" t="str">
            <v>SINAPI - 97632 - DEMOLICAO DE RODAPE CERAMICO, DE FORMA MANUAL, SEM REAPROVEITAMENTO. AF_12/2017 /M</v>
          </cell>
          <cell r="C96" t="str">
            <v>/M</v>
          </cell>
          <cell r="D96" t="str">
            <v>M</v>
          </cell>
          <cell r="E96">
            <v>1.72</v>
          </cell>
          <cell r="F96">
            <v>1.89</v>
          </cell>
        </row>
        <row r="97">
          <cell r="A97" t="str">
            <v>0201002325</v>
          </cell>
          <cell r="B97" t="str">
            <v>SINAPI - 97661 - REMOCAO DE CABOS ELETRICOS, DE FORMA MANUAL, SEM REAPROVEITAMENTO. AF_12/2017 /M</v>
          </cell>
          <cell r="C97" t="str">
            <v>/M</v>
          </cell>
          <cell r="D97" t="str">
            <v>M</v>
          </cell>
          <cell r="E97">
            <v>0.45</v>
          </cell>
          <cell r="F97">
            <v>0.51</v>
          </cell>
        </row>
        <row r="98">
          <cell r="A98" t="str">
            <v>0201002328</v>
          </cell>
          <cell r="B98" t="str">
            <v>SINAPI - 97660 - REMOCAO DE INTERRUPTORES/TOMADAS ELETRICAS, DE FORMA MANUAL, SEM REAPROVEITAMENTO. AF_12/2017 /UN</v>
          </cell>
          <cell r="C98" t="str">
            <v>UN</v>
          </cell>
          <cell r="D98" t="str">
            <v>UN</v>
          </cell>
          <cell r="E98">
            <v>0.45</v>
          </cell>
          <cell r="F98">
            <v>0.49</v>
          </cell>
        </row>
        <row r="99">
          <cell r="A99" t="str">
            <v>0201002331</v>
          </cell>
          <cell r="B99" t="str">
            <v>SINAPI - 97633 - DEMOLICAO DE REVESTIMENTO CERAMICO, DE FORMA MANUAL, SEM REAPROVEITAMENTO. AF_12/2017 /M2</v>
          </cell>
          <cell r="C99" t="str">
            <v>M2</v>
          </cell>
          <cell r="D99" t="str">
            <v>M2</v>
          </cell>
          <cell r="E99">
            <v>14.99</v>
          </cell>
          <cell r="F99">
            <v>16.54</v>
          </cell>
        </row>
        <row r="100">
          <cell r="A100">
            <v>0</v>
          </cell>
          <cell r="B100">
            <v>0</v>
          </cell>
          <cell r="C100">
            <v>0</v>
          </cell>
          <cell r="D100">
            <v>0</v>
          </cell>
          <cell r="E100">
            <v>0</v>
          </cell>
          <cell r="F100">
            <v>0</v>
          </cell>
        </row>
        <row r="101">
          <cell r="A101">
            <v>0</v>
          </cell>
          <cell r="B101" t="str">
            <v>FUNDACAO</v>
          </cell>
          <cell r="C101">
            <v>0</v>
          </cell>
          <cell r="D101">
            <v>0</v>
          </cell>
          <cell r="E101">
            <v>0</v>
          </cell>
          <cell r="F101">
            <v>0</v>
          </cell>
        </row>
        <row r="102">
          <cell r="A102">
            <v>0</v>
          </cell>
          <cell r="B102">
            <v>0</v>
          </cell>
          <cell r="C102">
            <v>0</v>
          </cell>
          <cell r="D102">
            <v>0</v>
          </cell>
          <cell r="E102">
            <v>0</v>
          </cell>
          <cell r="F102">
            <v>0</v>
          </cell>
        </row>
        <row r="103">
          <cell r="A103" t="str">
            <v>CODIGO</v>
          </cell>
          <cell r="B103" t="str">
            <v>S E R V I C O S</v>
          </cell>
          <cell r="C103">
            <v>0</v>
          </cell>
          <cell r="D103">
            <v>0</v>
          </cell>
          <cell r="E103" t="str">
            <v>TOTAL</v>
          </cell>
          <cell r="F103" t="str">
            <v>TOTAL</v>
          </cell>
        </row>
        <row r="104">
          <cell r="A104">
            <v>0</v>
          </cell>
          <cell r="B104">
            <v>0</v>
          </cell>
          <cell r="C104">
            <v>0</v>
          </cell>
          <cell r="D104">
            <v>0</v>
          </cell>
          <cell r="E104">
            <v>0</v>
          </cell>
          <cell r="F104">
            <v>0</v>
          </cell>
        </row>
        <row r="105">
          <cell r="A105" t="str">
            <v>0301000100</v>
          </cell>
          <cell r="B105" t="str">
            <v>SONDAGEM A PERCUSSAO PARA RECONHECIMENTO DO TERRENO /M</v>
          </cell>
          <cell r="C105" t="str">
            <v>/M</v>
          </cell>
          <cell r="D105" t="str">
            <v>M</v>
          </cell>
          <cell r="E105">
            <v>65</v>
          </cell>
          <cell r="F105">
            <v>65</v>
          </cell>
        </row>
        <row r="106">
          <cell r="A106" t="str">
            <v>0301000102</v>
          </cell>
          <cell r="B106" t="str">
            <v>TAXA DE MONTAGEM, DESMONTAGEM E AGUA POR FURO /UN</v>
          </cell>
          <cell r="C106" t="str">
            <v>UN</v>
          </cell>
          <cell r="D106" t="str">
            <v>UN</v>
          </cell>
          <cell r="E106">
            <v>350</v>
          </cell>
          <cell r="F106">
            <v>350</v>
          </cell>
        </row>
        <row r="107">
          <cell r="A107" t="str">
            <v>0301000104</v>
          </cell>
          <cell r="B107" t="str">
            <v>SINAPI - 101173 - ESTACA BROCA DE CONCRETO, DIAMETRO DE 20CM, ESCAVACAO MANUAL COM TRADO CONCHA, COM ARMADURA DE ARRANQUE. AF_05/2020 /M</v>
          </cell>
          <cell r="C107" t="str">
            <v>/M</v>
          </cell>
          <cell r="D107" t="str">
            <v>M</v>
          </cell>
          <cell r="E107">
            <v>44.35</v>
          </cell>
          <cell r="F107">
            <v>46.53</v>
          </cell>
        </row>
        <row r="108">
          <cell r="A108" t="str">
            <v>0301000105</v>
          </cell>
          <cell r="B108" t="str">
            <v>SINAPI - 101174 - ESTACA BROCA DE CONCRETO, DIAMETRO DE 25CM, ESCAVACAO MANUAL COM TRADO CONCHA, COM ARMADURA DE ARRANQUE. AF_05/2020 /M</v>
          </cell>
          <cell r="C108" t="str">
            <v>/M</v>
          </cell>
          <cell r="D108" t="str">
            <v>M</v>
          </cell>
          <cell r="E108">
            <v>60.49</v>
          </cell>
          <cell r="F108">
            <v>63.87</v>
          </cell>
        </row>
        <row r="109">
          <cell r="A109" t="str">
            <v>0301000107</v>
          </cell>
          <cell r="B109" t="str">
            <v>SINAPI - 101175 - ESTACA BROCA DE CONCRETO, DIAMETRO DE 30CM, ESCAVACAO MANUAL COM TRADO CONCHA, COM ARMADURA DE ARRANQUE. AF_05/2020 /M</v>
          </cell>
          <cell r="C109" t="str">
            <v>/M</v>
          </cell>
          <cell r="D109" t="str">
            <v>M</v>
          </cell>
          <cell r="E109">
            <v>82.51</v>
          </cell>
          <cell r="F109">
            <v>87.1</v>
          </cell>
        </row>
        <row r="110">
          <cell r="A110" t="str">
            <v>0301000108</v>
          </cell>
          <cell r="B110" t="str">
            <v>SINAPI - 101176 - ESTACA BROCA DE CONCRETO, DIAMETRO DE 30CM, ESCAVACAO MANUAL COM TRADO CONCHA, INTEIRAMENTE ARMADA. AF_05/2020 /M</v>
          </cell>
          <cell r="C110" t="str">
            <v>/M</v>
          </cell>
          <cell r="D110" t="str">
            <v>M</v>
          </cell>
          <cell r="E110">
            <v>110.92</v>
          </cell>
          <cell r="F110">
            <v>116.4</v>
          </cell>
        </row>
        <row r="111">
          <cell r="A111" t="str">
            <v>0301000110</v>
          </cell>
          <cell r="B111" t="str">
            <v>ESTACAS MOLDADAS IN-LOCO, TIPO STRAUSS, INCLUSIVE ENCAMISAMENTO, NO(S) DIAMETRO(S) E CARGA MAXIMA DE TRABALHO DE:- 25 CM (20 TON.) /M</v>
          </cell>
          <cell r="C111" t="str">
            <v>/M</v>
          </cell>
          <cell r="D111" t="str">
            <v>M</v>
          </cell>
          <cell r="E111">
            <v>67.180000000000007</v>
          </cell>
          <cell r="F111">
            <v>68.53</v>
          </cell>
          <cell r="H111" t="str">
            <v>SERVICOS EM TERRA - MANUAL</v>
          </cell>
        </row>
        <row r="112">
          <cell r="A112" t="str">
            <v>0301000112</v>
          </cell>
          <cell r="B112" t="str">
            <v>- 32 CM (30 TON.) /M</v>
          </cell>
          <cell r="C112" t="str">
            <v>/M</v>
          </cell>
          <cell r="D112" t="str">
            <v>M</v>
          </cell>
          <cell r="E112">
            <v>102.63</v>
          </cell>
          <cell r="F112">
            <v>104.83</v>
          </cell>
        </row>
        <row r="113">
          <cell r="A113" t="str">
            <v>0301000114</v>
          </cell>
          <cell r="B113" t="str">
            <v>- 38 CM (40 TON.) /M</v>
          </cell>
          <cell r="C113" t="str">
            <v>/M</v>
          </cell>
          <cell r="D113" t="str">
            <v>M</v>
          </cell>
          <cell r="E113">
            <v>141.34</v>
          </cell>
          <cell r="F113">
            <v>144.46</v>
          </cell>
        </row>
        <row r="114">
          <cell r="A114" t="str">
            <v>0301000116</v>
          </cell>
          <cell r="B114" t="str">
            <v>CORTE E PREPARO EM CABECA DE ESTACA /UN</v>
          </cell>
          <cell r="C114" t="str">
            <v>UN</v>
          </cell>
          <cell r="D114" t="str">
            <v>UN</v>
          </cell>
          <cell r="E114">
            <v>40.82</v>
          </cell>
          <cell r="F114">
            <v>44.96</v>
          </cell>
        </row>
        <row r="115">
          <cell r="A115" t="str">
            <v>0301000118</v>
          </cell>
          <cell r="B115" t="str">
            <v>ALVENARIA DE EMBASAMENTO EM TIJOLOS CERAMICOS MACICOS 5X10X20, ASSENTADO COM ARGAMASSA TRACO 1:2:8 (CIMENTO, CAL E AREIA) /M3</v>
          </cell>
          <cell r="C115" t="str">
            <v>M3</v>
          </cell>
          <cell r="D115" t="str">
            <v>M3</v>
          </cell>
          <cell r="E115">
            <v>791.08</v>
          </cell>
          <cell r="F115">
            <v>817.65</v>
          </cell>
        </row>
        <row r="116">
          <cell r="A116" t="str">
            <v>0301000119</v>
          </cell>
          <cell r="B116" t="str">
            <v>SINAPI - 101166 - ALVENARIA DE EMBASAMENTO COM BLOCO ESTRUTURAL DE CERAMICA, DE 14X19X29CM E ARGAMASSA DE ASSENTAMENTO COM PREPARO EM BETONEIRA. AF_05/2020 /M3</v>
          </cell>
          <cell r="C116" t="str">
            <v>M3</v>
          </cell>
          <cell r="D116" t="str">
            <v>M3</v>
          </cell>
          <cell r="E116">
            <v>492.3</v>
          </cell>
          <cell r="F116">
            <v>515.88</v>
          </cell>
        </row>
        <row r="117">
          <cell r="A117" t="str">
            <v>0301000122</v>
          </cell>
          <cell r="B117" t="str">
            <v>SINAPI - 73361 - CONCRETO CICLOPICO FCK=10MPA 30% PEDRA DE MAO INCLUSIVE LANCAMENTO /M3</v>
          </cell>
          <cell r="C117" t="str">
            <v>M3</v>
          </cell>
          <cell r="D117" t="str">
            <v>M3</v>
          </cell>
          <cell r="E117">
            <v>344.11</v>
          </cell>
          <cell r="F117">
            <v>362.52</v>
          </cell>
        </row>
        <row r="118">
          <cell r="A118" t="str">
            <v>0301000130</v>
          </cell>
          <cell r="B118" t="str">
            <v>SINAPI - 100896 - ESTACA ESCAVADA MECANICAMENTE, SEM FLUIDO ESTABILIZANTE, COM 25CM DE DIAMETRO, CONCRETO LANCADO POR CAMINHAO BETONEIRA (EXCLUSIVE MOBILIZACAO E DESMOBILIZACAO). AF_01/2020 /M</v>
          </cell>
          <cell r="C118" t="str">
            <v>/M</v>
          </cell>
          <cell r="D118" t="str">
            <v>M</v>
          </cell>
          <cell r="E118">
            <v>43.21</v>
          </cell>
          <cell r="F118">
            <v>43.89</v>
          </cell>
        </row>
        <row r="119">
          <cell r="A119" t="str">
            <v>0301000134</v>
          </cell>
          <cell r="B119" t="str">
            <v>SINAPI - 100897 - ESTACA ESCAVADA MECANICAMENTE, SEM FLUIDO ESTABILIZANTE, COM 40CM DE DIAMETRO, CONCRETO LANCADO POR CAMINHAO BETONEIRA (EXCLUSIVE MOBILIZACAO E DESMOBILIZACAO). AF_01/2020 /M</v>
          </cell>
          <cell r="C119" t="str">
            <v>/M</v>
          </cell>
          <cell r="D119" t="str">
            <v>M</v>
          </cell>
          <cell r="E119">
            <v>82.94</v>
          </cell>
          <cell r="F119">
            <v>83.82</v>
          </cell>
        </row>
        <row r="120">
          <cell r="A120" t="str">
            <v>0301000137</v>
          </cell>
          <cell r="B120" t="str">
            <v>SINAPI - 100898 - ESTACA ESCAVADA MECANICAMENTE, SEM FLUIDO ESTABILIZANTE, COM 60CM DE DIAMETRO, CONCRETO LANCADO POR CAMINHAO BETONEIRA (EXCLUSIVE MOBILIZACAO E DESMOBILIZACAO). AF_01/2020 /M</v>
          </cell>
          <cell r="C120" t="str">
            <v>/M</v>
          </cell>
          <cell r="D120" t="str">
            <v>M</v>
          </cell>
          <cell r="E120">
            <v>158.83000000000001</v>
          </cell>
          <cell r="F120">
            <v>159.91</v>
          </cell>
        </row>
        <row r="121">
          <cell r="A121" t="str">
            <v>0301000140</v>
          </cell>
          <cell r="B121" t="str">
            <v>SINAPI - 100899 - ESTACA ESCAVADA MECANICAMENTE, SEM FLUIDO ESTABILIZANTE, COM 25CM DE DIAMETRO, CONCRETO LANCADO MANUALMENTE (EXCLUSIVE MOBILIZACAO E DESMOBILIZACAO). AF_01/2020 /M</v>
          </cell>
          <cell r="C121" t="str">
            <v>/M</v>
          </cell>
          <cell r="D121" t="str">
            <v>M</v>
          </cell>
          <cell r="E121">
            <v>59.73</v>
          </cell>
          <cell r="F121">
            <v>62.11</v>
          </cell>
          <cell r="H121" t="str">
            <v>SERVICOS EM TERRA -MECANIZADO</v>
          </cell>
        </row>
        <row r="122">
          <cell r="A122" t="str">
            <v>0301000145</v>
          </cell>
          <cell r="B122" t="str">
            <v>SINAPI - 100900 - ESTACA ESCAVADA MECANICAMENTE, SEM FLUIDO ESTABILIZANTE, COM 60CM DE DIAMETRO, CONCRETO LANCADO POR BOMBA LANCA (EXCLUSIVE MOBILIZACAO E DESMOBILIZACAO). AF_01/2020 /M</v>
          </cell>
          <cell r="C122" t="str">
            <v>/M</v>
          </cell>
          <cell r="D122" t="str">
            <v>M</v>
          </cell>
          <cell r="E122">
            <v>181.36</v>
          </cell>
          <cell r="F122">
            <v>182.75</v>
          </cell>
        </row>
        <row r="123">
          <cell r="A123">
            <v>0</v>
          </cell>
          <cell r="B123">
            <v>0</v>
          </cell>
          <cell r="C123">
            <v>0</v>
          </cell>
          <cell r="D123">
            <v>0</v>
          </cell>
          <cell r="E123">
            <v>0</v>
          </cell>
          <cell r="F123">
            <v>0</v>
          </cell>
        </row>
        <row r="124">
          <cell r="A124">
            <v>0</v>
          </cell>
          <cell r="B124" t="str">
            <v>SERVICOS EM TERRA</v>
          </cell>
          <cell r="C124">
            <v>0</v>
          </cell>
          <cell r="D124">
            <v>0</v>
          </cell>
          <cell r="E124">
            <v>0</v>
          </cell>
          <cell r="F124">
            <v>0</v>
          </cell>
        </row>
        <row r="125">
          <cell r="A125">
            <v>0</v>
          </cell>
          <cell r="B125">
            <v>0</v>
          </cell>
          <cell r="C125">
            <v>0</v>
          </cell>
          <cell r="D125">
            <v>0</v>
          </cell>
          <cell r="E125">
            <v>0</v>
          </cell>
          <cell r="F125">
            <v>0</v>
          </cell>
        </row>
        <row r="126">
          <cell r="A126" t="str">
            <v>CODIGO</v>
          </cell>
          <cell r="B126" t="str">
            <v>S E R V I C O S</v>
          </cell>
          <cell r="C126">
            <v>0</v>
          </cell>
          <cell r="D126">
            <v>0</v>
          </cell>
          <cell r="E126" t="str">
            <v>TOTAL</v>
          </cell>
          <cell r="F126" t="str">
            <v>TOTAL</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t="str">
            <v>*  SERVICOS EM TERRA (MANUAL)</v>
          </cell>
          <cell r="C129">
            <v>0</v>
          </cell>
          <cell r="D129">
            <v>0</v>
          </cell>
          <cell r="E129">
            <v>0</v>
          </cell>
          <cell r="F129">
            <v>0</v>
          </cell>
        </row>
        <row r="130">
          <cell r="A130" t="str">
            <v>0401001100</v>
          </cell>
          <cell r="B130" t="str">
            <v>ESCAVACAO DE VALAS EM SOLO DE QUALQUER CATEGORIA, NA(S) PROFUNDIDADE(S):- ATE 2,00 M (SEM PRESENCA DE AGUA) /M3</v>
          </cell>
          <cell r="C130" t="str">
            <v>M3</v>
          </cell>
          <cell r="D130" t="str">
            <v>M3</v>
          </cell>
          <cell r="E130">
            <v>58.2</v>
          </cell>
          <cell r="F130">
            <v>64.040000000000006</v>
          </cell>
        </row>
        <row r="131">
          <cell r="A131" t="str">
            <v>0401001101</v>
          </cell>
          <cell r="B131" t="str">
            <v>- ATE 2,00 M (COM PRESENCA DE AGUA) /M3</v>
          </cell>
          <cell r="C131" t="str">
            <v>M3</v>
          </cell>
          <cell r="D131" t="str">
            <v>M3</v>
          </cell>
          <cell r="E131">
            <v>55.87</v>
          </cell>
          <cell r="F131">
            <v>61.47</v>
          </cell>
        </row>
        <row r="132">
          <cell r="A132" t="str">
            <v>0401001109</v>
          </cell>
          <cell r="B132" t="str">
            <v>REGULARIZACAO E COMPACTACAO MANUAL DE TERRENO COM SOQUETE /M2</v>
          </cell>
          <cell r="C132" t="str">
            <v>M2</v>
          </cell>
          <cell r="D132" t="str">
            <v>M2</v>
          </cell>
          <cell r="E132">
            <v>21.82</v>
          </cell>
          <cell r="F132">
            <v>24.01</v>
          </cell>
        </row>
        <row r="133">
          <cell r="A133" t="str">
            <v>0401001111</v>
          </cell>
          <cell r="B133" t="str">
            <v>REGULARIZACAO E APILOAMENTO DE TERRENO PARA ASSENTAMENTO DE TUBULACAO /M2</v>
          </cell>
          <cell r="C133" t="str">
            <v>M2</v>
          </cell>
          <cell r="D133" t="str">
            <v>M2</v>
          </cell>
          <cell r="E133">
            <v>21.82</v>
          </cell>
          <cell r="F133">
            <v>24.01</v>
          </cell>
        </row>
        <row r="134">
          <cell r="A134" t="str">
            <v>0401001113</v>
          </cell>
          <cell r="B134" t="str">
            <v>SINAPI - 96995 - REATERRO MANUAL APILOADO COM SOQUETE. AF_10/2017 /M3</v>
          </cell>
          <cell r="C134" t="str">
            <v>M3</v>
          </cell>
          <cell r="D134" t="str">
            <v>M3</v>
          </cell>
          <cell r="E134">
            <v>34.89</v>
          </cell>
          <cell r="F134">
            <v>38.4</v>
          </cell>
          <cell r="H134" t="str">
            <v>DRENAGEM</v>
          </cell>
        </row>
        <row r="135">
          <cell r="A135" t="str">
            <v>0401001114</v>
          </cell>
          <cell r="B135" t="str">
            <v>SINAPI - 93382 - REATERRO MANUAL DE VALAS COM COMPACTACAO MECANIZADA. AF_04/2016 /M3</v>
          </cell>
          <cell r="C135" t="str">
            <v>M3</v>
          </cell>
          <cell r="D135" t="str">
            <v>M3</v>
          </cell>
          <cell r="E135">
            <v>22.63</v>
          </cell>
          <cell r="F135">
            <v>24.78</v>
          </cell>
        </row>
        <row r="136">
          <cell r="A136" t="str">
            <v>0401001115</v>
          </cell>
          <cell r="B136" t="str">
            <v>CORTE E ATERRO COMPENSADO /M3</v>
          </cell>
          <cell r="C136" t="str">
            <v>M3</v>
          </cell>
          <cell r="D136" t="str">
            <v>M3</v>
          </cell>
          <cell r="E136">
            <v>5.14</v>
          </cell>
          <cell r="F136">
            <v>5.21</v>
          </cell>
        </row>
        <row r="137">
          <cell r="A137" t="str">
            <v>0401001117</v>
          </cell>
          <cell r="B137" t="str">
            <v>ESPALHAMENTO DE TERRA /M3</v>
          </cell>
          <cell r="C137" t="str">
            <v>M3</v>
          </cell>
          <cell r="D137" t="str">
            <v>M3</v>
          </cell>
          <cell r="E137">
            <v>14.55</v>
          </cell>
          <cell r="F137">
            <v>16.010000000000002</v>
          </cell>
        </row>
        <row r="138">
          <cell r="A138" t="str">
            <v>0401001122</v>
          </cell>
          <cell r="B138" t="str">
            <v>ATERRO EM CAMADAS DE 10 CM, UMEDECIDAS E FORTEMENTE APILOADAS, COM TERRA DISPONIVEL NA OBRA /M3</v>
          </cell>
          <cell r="C138" t="str">
            <v>M3</v>
          </cell>
          <cell r="D138" t="str">
            <v>M3</v>
          </cell>
          <cell r="E138">
            <v>29.1</v>
          </cell>
          <cell r="F138">
            <v>32.020000000000003</v>
          </cell>
        </row>
        <row r="139">
          <cell r="A139" t="str">
            <v>0401001124</v>
          </cell>
          <cell r="B139" t="str">
            <v>ATERRO EM CAMADAS DE 20 CM, UMEDECIDAS E FORTEMENTE APILOADAS, COM TERRA DISPONIVEL NA OBRA /M3</v>
          </cell>
          <cell r="C139" t="str">
            <v>M3</v>
          </cell>
          <cell r="D139" t="str">
            <v>M3</v>
          </cell>
          <cell r="E139">
            <v>50.92</v>
          </cell>
          <cell r="F139">
            <v>56.03</v>
          </cell>
        </row>
        <row r="140">
          <cell r="A140" t="str">
            <v>0401001126</v>
          </cell>
          <cell r="B140" t="str">
            <v>ATERRO MANUAL EM CAMADAS DE 20 CM, UMIDECIDAS E FORTEMENTE APILOADAS, COM AQUISICAO DE TERRA /M3</v>
          </cell>
          <cell r="C140" t="str">
            <v>M3</v>
          </cell>
          <cell r="D140" t="str">
            <v>M3</v>
          </cell>
          <cell r="E140">
            <v>81.11</v>
          </cell>
          <cell r="F140">
            <v>86.22</v>
          </cell>
        </row>
        <row r="141">
          <cell r="A141">
            <v>0</v>
          </cell>
          <cell r="B141">
            <v>0</v>
          </cell>
          <cell r="C141">
            <v>0</v>
          </cell>
          <cell r="D141">
            <v>0</v>
          </cell>
          <cell r="E141">
            <v>0</v>
          </cell>
          <cell r="F141">
            <v>0</v>
          </cell>
        </row>
        <row r="142">
          <cell r="A142">
            <v>0</v>
          </cell>
          <cell r="B142" t="str">
            <v>*  SERVICOS EM TERRA (MECANIZADO)</v>
          </cell>
          <cell r="C142">
            <v>0</v>
          </cell>
          <cell r="D142">
            <v>0</v>
          </cell>
          <cell r="E142">
            <v>0</v>
          </cell>
          <cell r="F142">
            <v>0</v>
          </cell>
        </row>
        <row r="143">
          <cell r="A143" t="str">
            <v>0401002000</v>
          </cell>
          <cell r="B143" t="str">
            <v>ATERRO MECANIZADO DE SOLO, COM AQUISICAO DE TERRA, INCLUSO COMPACTACAO COM ROLO COMPACTADOR DE PNEUS /M3</v>
          </cell>
          <cell r="C143" t="str">
            <v>M3</v>
          </cell>
          <cell r="D143" t="str">
            <v>M3</v>
          </cell>
          <cell r="E143">
            <v>58.94</v>
          </cell>
          <cell r="F143">
            <v>59.22</v>
          </cell>
        </row>
        <row r="144">
          <cell r="A144" t="str">
            <v>0401002003</v>
          </cell>
          <cell r="B144" t="str">
            <v>SINAPI - 100575 - REGULARIZACAO DE SUPERFICIES COM MOTONIVELADORA. AF_11/2019 /M2</v>
          </cell>
          <cell r="C144" t="str">
            <v>M2</v>
          </cell>
          <cell r="D144" t="str">
            <v>M2</v>
          </cell>
          <cell r="E144">
            <v>7.0000000000000007E-2</v>
          </cell>
          <cell r="F144">
            <v>7.0000000000000007E-2</v>
          </cell>
        </row>
        <row r="145">
          <cell r="A145" t="str">
            <v>0401002005</v>
          </cell>
          <cell r="B145" t="str">
            <v>SINAPI - 90082 - ESCAVACAO MECANIZADA DE VALA COM PROF. ATE 1,5 M (MEDIA ENTRE MONTANTE E JUSANTE/UMA COMPOSICAO POR TRECHO), COM ESCAVADEIRA HIDRAULICA (0,8 M3), LARG. DE 1,5 M A 2,5 M, EM SOLO DE 1A CATEGORIA, EM LOCAIS COM ALTO NIVEL DE INTERF. AF</v>
          </cell>
          <cell r="C145" t="str">
            <v>AF</v>
          </cell>
          <cell r="D145" t="str">
            <v>AF</v>
          </cell>
          <cell r="E145">
            <v>8.17</v>
          </cell>
          <cell r="F145">
            <v>8.48</v>
          </cell>
        </row>
        <row r="146">
          <cell r="A146" t="str">
            <v>0401002006</v>
          </cell>
          <cell r="B146" t="str">
            <v>SINAPI - 90085 - ESCAVACAO MECANIZADA DE VALA COM PROF. MAIOR QUE 1,5 M ATE 3,0 M (MEDIA ENTRE MONTANTE E JUSANTE/UMA COMPOS. POR TRECHO), C/ ESCAVADEIRA HIDRAULICA (0,8 M3/111HP), LARG. DE 1,5 M A 2,5 M, EM SOLO DE 1A CATEGORIA, EM LOCAIS COM ALTO N</v>
          </cell>
          <cell r="C146" t="str">
            <v xml:space="preserve"> N</v>
          </cell>
          <cell r="D146" t="str">
            <v xml:space="preserve"> N</v>
          </cell>
          <cell r="E146">
            <v>7.47</v>
          </cell>
          <cell r="F146">
            <v>7.74</v>
          </cell>
        </row>
        <row r="147">
          <cell r="A147" t="str">
            <v>0401002007</v>
          </cell>
          <cell r="B147" t="str">
            <v>SINAPI - 90090 - ESCAVACAO MECANIZADA DE VALA COM PROF. MAIOR QUE 4,5 M ATE 6,0 M(MEDIA ENTRE MONTANTE E JUSANTE/UMA COMP. POR TRECHO), C/ ESCAVADEIRA HIDRAULICA (1,2 M3/155HP), LARG. DE 1,5 M A 2,5 M, EM SOLO DE 1A CATEGORIA, EM LOCAIS COM ALTO NIVE</v>
          </cell>
          <cell r="C147" t="str">
            <v>VE</v>
          </cell>
          <cell r="D147" t="str">
            <v>VE</v>
          </cell>
          <cell r="E147">
            <v>6.35</v>
          </cell>
          <cell r="F147">
            <v>6.56</v>
          </cell>
        </row>
        <row r="148">
          <cell r="A148" t="str">
            <v>0401002013</v>
          </cell>
          <cell r="B148" t="str">
            <v>SINAPI - 101210 - ESCAVACAO VERTICAL A CEU ABERTO, EM OBRAS DE EDIF. INCLUINDO CARGA, DESC. E TRANSP., EM SOLO DE 1ª CATEGORIA COM ESCAVADEIRA HIDRAULICA (CACAMBA: 0,8 M3 / 111 HP), FROTA DE 4 CAMINHOES BASCULANTES DE 14 M3, DMT DE 1,5 KM E VELOC. ME</v>
          </cell>
          <cell r="C148" t="str">
            <v>ME</v>
          </cell>
          <cell r="D148" t="str">
            <v>ME</v>
          </cell>
          <cell r="E148">
            <v>11.08</v>
          </cell>
          <cell r="F148">
            <v>11.24</v>
          </cell>
        </row>
        <row r="149">
          <cell r="A149" t="str">
            <v>0401002018</v>
          </cell>
          <cell r="B149" t="str">
            <v>SINAPI - 93368 - REATERRO MECANIZADO DE VALA COM ESCAVADEIRA HIDRAULICA (CAPACIDADE DA CACAMBA: 0,8 M3 / POTENCIA: 111 HP), LARGURA ATE 1,5 M, PROFUNDIDADE DE 1,5 A 3,0 M, COM SOLO DE 1ª CATEGORIA EM LOCAIS COM BAIXO NIVEL DE INTERFERENCIA. AF_04/201</v>
          </cell>
          <cell r="C149" t="str">
            <v>01</v>
          </cell>
          <cell r="D149" t="str">
            <v>01</v>
          </cell>
          <cell r="E149">
            <v>11.51</v>
          </cell>
          <cell r="F149">
            <v>12.04</v>
          </cell>
        </row>
        <row r="150">
          <cell r="A150" t="str">
            <v>0401002019</v>
          </cell>
          <cell r="B150" t="str">
            <v>SINAPI - 100574 - ESPALHAMENTO DE MATERIAL COM TRATOR DE ESTEIRAS. AF_11/2019 /M3</v>
          </cell>
          <cell r="C150" t="str">
            <v>M3</v>
          </cell>
          <cell r="D150" t="str">
            <v>M3</v>
          </cell>
          <cell r="E150">
            <v>0.92</v>
          </cell>
          <cell r="F150">
            <v>0.96</v>
          </cell>
        </row>
        <row r="151">
          <cell r="A151" t="str">
            <v>0401002021</v>
          </cell>
          <cell r="B151" t="str">
            <v>REGULARIZACAO E COMPACTACAO DE ATERRO /M3</v>
          </cell>
          <cell r="C151" t="str">
            <v>M3</v>
          </cell>
          <cell r="D151" t="str">
            <v>M3</v>
          </cell>
          <cell r="E151">
            <v>1.36</v>
          </cell>
          <cell r="F151">
            <v>1.39</v>
          </cell>
        </row>
        <row r="152">
          <cell r="A152" t="str">
            <v>0401002022</v>
          </cell>
          <cell r="B152" t="str">
            <v>COMPACTACAO MECANICA, SEM CONTROLE DO GC (C/ COMPACTADOR PLACA 400 KG) /M3</v>
          </cell>
          <cell r="C152" t="str">
            <v>M3</v>
          </cell>
          <cell r="D152" t="str">
            <v>M3</v>
          </cell>
          <cell r="E152">
            <v>4.6100000000000003</v>
          </cell>
          <cell r="F152">
            <v>4.9800000000000004</v>
          </cell>
        </row>
        <row r="153">
          <cell r="A153" t="str">
            <v>0401002023</v>
          </cell>
          <cell r="B153" t="str">
            <v>SINAPI - 100976 - CARGA, MANOBRA E DESCARGA DE SOLOS E MATERIAIS GRANULARES EM CAMINHAO BASCULANTE 18 M3 - CARGA COM PA CARREGADEIRA (CACAMBA DE 1,7 A 2,8 M3 / 128 HP) E DESCARGA LIVRE (UNIDADE: M3). AF_07/2020 /M3</v>
          </cell>
          <cell r="C153" t="str">
            <v>M3</v>
          </cell>
          <cell r="D153" t="str">
            <v>M3</v>
          </cell>
          <cell r="E153">
            <v>5.25</v>
          </cell>
          <cell r="F153">
            <v>5.33</v>
          </cell>
        </row>
        <row r="154">
          <cell r="A154" t="str">
            <v>0401002040</v>
          </cell>
          <cell r="B154" t="str">
            <v>SINAPI - 97913 - TRANSPORTE COM CAMINHAO BASCULANTE DE 6 M3, EM VIA URBANA EM REVESTIMENTO PRIMARIO (UNIDADE: M3XKM). AF_07/2020 /M3XKM</v>
          </cell>
          <cell r="C154" t="str">
            <v>M3XKM</v>
          </cell>
          <cell r="D154" t="str">
            <v>M3XKM</v>
          </cell>
          <cell r="E154">
            <v>1.96</v>
          </cell>
          <cell r="F154">
            <v>2</v>
          </cell>
        </row>
        <row r="155">
          <cell r="A155" t="str">
            <v>0401002045</v>
          </cell>
          <cell r="B155" t="str">
            <v>SINAPI - 97914 - TRANSPORTE COM CAMINHAO BASCULANTE DE 6 M3, EM VIA URBANA PAVIMENTADA, DMT ATE 30 KM (UNIDADE: M3XKM). AF_07/2020 /M3XKM</v>
          </cell>
          <cell r="C155" t="str">
            <v>M3XKM</v>
          </cell>
          <cell r="D155" t="str">
            <v>M3XKM</v>
          </cell>
          <cell r="E155">
            <v>1.79</v>
          </cell>
          <cell r="F155">
            <v>1.83</v>
          </cell>
        </row>
        <row r="156">
          <cell r="A156">
            <v>0</v>
          </cell>
          <cell r="B156">
            <v>0</v>
          </cell>
          <cell r="C156">
            <v>0</v>
          </cell>
          <cell r="D156">
            <v>0</v>
          </cell>
          <cell r="E156">
            <v>0</v>
          </cell>
          <cell r="F156">
            <v>0</v>
          </cell>
          <cell r="H156" t="str">
            <v>ESTRUTURA DE CONCRETO -FORMAS</v>
          </cell>
        </row>
        <row r="157">
          <cell r="A157">
            <v>0</v>
          </cell>
          <cell r="B157" t="str">
            <v>DRENAGEM</v>
          </cell>
          <cell r="C157">
            <v>0</v>
          </cell>
          <cell r="D157">
            <v>0</v>
          </cell>
          <cell r="E157">
            <v>0</v>
          </cell>
          <cell r="F157">
            <v>0</v>
          </cell>
        </row>
        <row r="158">
          <cell r="A158">
            <v>0</v>
          </cell>
          <cell r="B158">
            <v>0</v>
          </cell>
          <cell r="C158">
            <v>0</v>
          </cell>
          <cell r="D158">
            <v>0</v>
          </cell>
          <cell r="E158">
            <v>0</v>
          </cell>
          <cell r="F158">
            <v>0</v>
          </cell>
        </row>
        <row r="159">
          <cell r="A159" t="str">
            <v>CODIGO</v>
          </cell>
          <cell r="B159" t="str">
            <v>S E R V I C O S</v>
          </cell>
          <cell r="C159">
            <v>0</v>
          </cell>
          <cell r="D159">
            <v>0</v>
          </cell>
          <cell r="E159" t="str">
            <v>TOTAL</v>
          </cell>
          <cell r="F159" t="str">
            <v>TOTAL</v>
          </cell>
        </row>
        <row r="160">
          <cell r="A160">
            <v>0</v>
          </cell>
          <cell r="B160">
            <v>0</v>
          </cell>
          <cell r="C160">
            <v>0</v>
          </cell>
          <cell r="D160">
            <v>0</v>
          </cell>
          <cell r="E160">
            <v>0</v>
          </cell>
          <cell r="F160">
            <v>0</v>
          </cell>
        </row>
        <row r="161">
          <cell r="A161" t="str">
            <v>0501000100</v>
          </cell>
          <cell r="B161" t="str">
            <v>SINAPI - 92210 - TUBO DE CONCRETO PARA REDES COLETORAS DE AGUAS PLUVIAIS, DIAMETRO DE 400 MM, JUNTA RIGIDA, INSTALADO EM LOCAL COM BAIXO NIVEL DE INTERFERENCIAS - FORNECIMENTO E ASSENTAMENTO. AF_12/2015 /M</v>
          </cell>
          <cell r="C161" t="str">
            <v>/M</v>
          </cell>
          <cell r="D161" t="str">
            <v>M</v>
          </cell>
          <cell r="E161">
            <v>116.05</v>
          </cell>
          <cell r="F161">
            <v>118.58</v>
          </cell>
        </row>
        <row r="162">
          <cell r="A162" t="str">
            <v>0501000102</v>
          </cell>
          <cell r="B162" t="str">
            <v>SINAPI - 92212 - TUBO DE CONCRETO PARA REDES COLETORAS DE AGUAS PLUVIAIS, DIAMETRO DE 600 MM, JUNTA RIGIDA, INSTALADO EM LOCAL COM BAIXO NIVEL DE INTERFERENCIAS - FORNECIMENTO E ASSENTAMENTO. AF_12/2015 /M</v>
          </cell>
          <cell r="C162" t="str">
            <v>/M</v>
          </cell>
          <cell r="D162" t="str">
            <v>M</v>
          </cell>
          <cell r="E162">
            <v>206.48</v>
          </cell>
          <cell r="F162">
            <v>210.1</v>
          </cell>
        </row>
        <row r="163">
          <cell r="A163" t="str">
            <v>0501000104</v>
          </cell>
          <cell r="B163" t="str">
            <v>SINAPI - 92214 - TUBO DE CONCRETO PARA REDES COLETORAS DE AGUAS PLUVIAIS, DIAMETRO DE 800 MM, JUNTA RIGIDA, INSTALADO EM LOCAL COM BAIXO NIVEL DE INTERFERENCIAS - FORNECIMENTO E ASSENTAMENTO. AF_12/2015 /M</v>
          </cell>
          <cell r="C163" t="str">
            <v>/M</v>
          </cell>
          <cell r="D163" t="str">
            <v>M</v>
          </cell>
          <cell r="E163">
            <v>326.2</v>
          </cell>
          <cell r="F163">
            <v>330.98</v>
          </cell>
        </row>
        <row r="164">
          <cell r="A164" t="str">
            <v>0501000106</v>
          </cell>
          <cell r="B164" t="str">
            <v>SINAPI - 92216 - TUBO DE CONCRETO PARA REDES COLETORAS DE AGUAS PLUVIAIS, DIAMETRO DE 1000 MM, JUNTA RIGIDA, INSTALADO EM LOCAL COM BAIXO NIVEL DE INTERFERENCIAS - FORNECIMENTO E ASSENTAMENTO. AF_12/2015 /M</v>
          </cell>
          <cell r="C164" t="str">
            <v>/M</v>
          </cell>
          <cell r="D164" t="str">
            <v>M</v>
          </cell>
          <cell r="E164">
            <v>392.24</v>
          </cell>
          <cell r="F164">
            <v>398.27</v>
          </cell>
        </row>
        <row r="165">
          <cell r="A165" t="str">
            <v>0501000108</v>
          </cell>
          <cell r="B165" t="str">
            <v>SINAPI - 92816 - TUBO DE CONCRETO PARA REDES COLETORAS DE AGUAS PLUVIAIS, DIAMETRO DE 1200 MM, JUNTA RIGIDA, INSTALADO EM LOCAL COM BAIXO NIVEL DE INTERFERENCIAS - FORNECIMENTO E ASSENTAMENTO. AF_12/2015 /M</v>
          </cell>
          <cell r="C165" t="str">
            <v>/M</v>
          </cell>
          <cell r="D165" t="str">
            <v>M</v>
          </cell>
          <cell r="E165">
            <v>562.80999999999995</v>
          </cell>
          <cell r="F165">
            <v>570.36</v>
          </cell>
          <cell r="H165" t="str">
            <v>ESTRUTURA DE CONCRETO -FERRAGEM</v>
          </cell>
        </row>
        <row r="166">
          <cell r="A166" t="str">
            <v>0501000110</v>
          </cell>
          <cell r="B166" t="str">
            <v>SINAPI - 92818 - TUBO DE CONCRETO PARA REDES COLETORAS DE AGUAS PLUVIAIS, DIAMETRO DE 1500 MM, JUNTA RIGIDA, INSTALADO EM LOCAL COM BAIXO NIVEL DE INTERFERENCIAS - FORNECIMENTO E ASSENTAMENTO. AF_12/2015 /M</v>
          </cell>
          <cell r="C166" t="str">
            <v>/M</v>
          </cell>
          <cell r="D166" t="str">
            <v>M</v>
          </cell>
          <cell r="E166">
            <v>803.16</v>
          </cell>
          <cell r="F166">
            <v>813.33</v>
          </cell>
        </row>
        <row r="167">
          <cell r="A167" t="str">
            <v>0501000115</v>
          </cell>
          <cell r="B167" t="str">
            <v>TUBOS DE CONCRETO POROSOS, COM 200 MM DE DIAMETRO, PARA DRENOS, EM CONCRETO SIMPLES, MACHO-FEMEA /M</v>
          </cell>
          <cell r="C167" t="str">
            <v>/M</v>
          </cell>
          <cell r="D167" t="str">
            <v>M</v>
          </cell>
          <cell r="E167">
            <v>39.47</v>
          </cell>
          <cell r="F167">
            <v>41.02</v>
          </cell>
        </row>
        <row r="168">
          <cell r="A168" t="str">
            <v>0501000117</v>
          </cell>
          <cell r="B168" t="str">
            <v>FORNECIMENTO E ASSENTAMENTO DE BRITA 2 - DRENOS E FILTROS /M3</v>
          </cell>
          <cell r="C168" t="str">
            <v>M3</v>
          </cell>
          <cell r="D168" t="str">
            <v>M3</v>
          </cell>
          <cell r="E168">
            <v>74.92</v>
          </cell>
          <cell r="F168">
            <v>76.38</v>
          </cell>
        </row>
        <row r="169">
          <cell r="A169" t="str">
            <v>0501000125</v>
          </cell>
          <cell r="B169" t="str">
            <v>SINAPI - 98546 - IMPERMEABILIZACAO DE SUPERFICIE COM MANTA ASFALTICA, UMA CAMADA, INCLUSIVE APLICACAO DE PRIMER ASFALTICO, E=3MM. AF_06/2018 /M2</v>
          </cell>
          <cell r="C169" t="str">
            <v>M2</v>
          </cell>
          <cell r="D169" t="str">
            <v>M2</v>
          </cell>
          <cell r="E169">
            <v>69.11</v>
          </cell>
          <cell r="F169">
            <v>71.42</v>
          </cell>
        </row>
        <row r="170">
          <cell r="A170" t="str">
            <v>0501000130</v>
          </cell>
          <cell r="B170" t="str">
            <v>TAMPAO DE FERRO FUNDIDO (T-170) PARA POCOS DE VISITA, ASSENTADO COM ARGAMASSA DE CIMENTO E AREIA NO TRACO 1:3 /UN</v>
          </cell>
          <cell r="C170" t="str">
            <v>UN</v>
          </cell>
          <cell r="D170" t="str">
            <v>UN</v>
          </cell>
          <cell r="E170">
            <v>662.09</v>
          </cell>
          <cell r="F170">
            <v>667.23</v>
          </cell>
          <cell r="H170" t="str">
            <v>ESTRUTURA DE CONCRETO -CONCRETO</v>
          </cell>
        </row>
        <row r="171">
          <cell r="A171" t="str">
            <v>0501000135</v>
          </cell>
          <cell r="B171" t="str">
            <v>ESGOTAMENTO DE AGUA DE LENCOL FREATICO, COM BOMBA ELETRICA, DE 3" DE RECALQUE /M3</v>
          </cell>
          <cell r="C171" t="str">
            <v>M3</v>
          </cell>
          <cell r="D171" t="str">
            <v>M3</v>
          </cell>
          <cell r="E171">
            <v>0.08</v>
          </cell>
          <cell r="F171">
            <v>0.08</v>
          </cell>
        </row>
        <row r="172">
          <cell r="A172" t="str">
            <v>0501000137</v>
          </cell>
          <cell r="B172" t="str">
            <v>ENROCAMENTO COM PEDRA DE MAO, MEDIDO NO VOLUME ACABADO /M3</v>
          </cell>
          <cell r="C172" t="str">
            <v>M3</v>
          </cell>
          <cell r="D172" t="str">
            <v>M3</v>
          </cell>
          <cell r="E172">
            <v>204.63</v>
          </cell>
          <cell r="F172">
            <v>219.23</v>
          </cell>
        </row>
        <row r="173">
          <cell r="A173" t="str">
            <v>0501000139</v>
          </cell>
          <cell r="B173" t="str">
            <v>SINAPI - 73361 - CONCRETO CICLOPICO FCK=10MPA 30% PEDRA DE MAO INCLUSIVE LANCAMENTO /M3</v>
          </cell>
          <cell r="C173" t="str">
            <v>M3</v>
          </cell>
          <cell r="D173" t="str">
            <v>M3</v>
          </cell>
          <cell r="E173">
            <v>344.11</v>
          </cell>
          <cell r="F173">
            <v>362.52</v>
          </cell>
        </row>
        <row r="174">
          <cell r="A174" t="str">
            <v>0501000145</v>
          </cell>
          <cell r="B174" t="str">
            <v>EMBOCO OU MASSA UNICA EM ARGAMASSA TRACO 1:2:8, PREPARO MANUAL, ESP=25MM /M2</v>
          </cell>
          <cell r="C174" t="str">
            <v>M2</v>
          </cell>
          <cell r="D174" t="str">
            <v>M2</v>
          </cell>
          <cell r="E174">
            <v>40.6</v>
          </cell>
          <cell r="F174">
            <v>43.79</v>
          </cell>
        </row>
        <row r="175">
          <cell r="A175" t="str">
            <v>0501000147</v>
          </cell>
          <cell r="B175" t="str">
            <v>POCO DE VISITA COM CHAMINE DE ALTURA 1,00M DE ALTURA - ANEXO D-120, PARA OS TUBOS:- PV 400 MM /UN</v>
          </cell>
          <cell r="C175" t="str">
            <v>UN</v>
          </cell>
          <cell r="D175" t="str">
            <v>UN</v>
          </cell>
          <cell r="E175">
            <v>4610.4799999999996</v>
          </cell>
          <cell r="F175">
            <v>4815.87</v>
          </cell>
        </row>
        <row r="176">
          <cell r="A176" t="str">
            <v>0501000148</v>
          </cell>
          <cell r="B176" t="str">
            <v>- PV 600 MM /UN</v>
          </cell>
          <cell r="C176" t="str">
            <v>UN</v>
          </cell>
          <cell r="D176" t="str">
            <v>UN</v>
          </cell>
          <cell r="E176">
            <v>4610.49</v>
          </cell>
          <cell r="F176">
            <v>4815.88</v>
          </cell>
        </row>
        <row r="177">
          <cell r="A177" t="str">
            <v>0501000150</v>
          </cell>
          <cell r="B177" t="str">
            <v>- PV 800 MM /UN</v>
          </cell>
          <cell r="C177" t="str">
            <v>UN</v>
          </cell>
          <cell r="D177" t="str">
            <v>UN</v>
          </cell>
          <cell r="E177">
            <v>5978.88</v>
          </cell>
          <cell r="F177">
            <v>6249.27</v>
          </cell>
        </row>
        <row r="178">
          <cell r="A178" t="str">
            <v>0501000151</v>
          </cell>
          <cell r="B178" t="str">
            <v>- PV 1000 MM /UN</v>
          </cell>
          <cell r="C178" t="str">
            <v>UN</v>
          </cell>
          <cell r="D178" t="str">
            <v>UN</v>
          </cell>
          <cell r="E178">
            <v>6339.03</v>
          </cell>
          <cell r="F178">
            <v>6626.56</v>
          </cell>
        </row>
        <row r="179">
          <cell r="A179" t="str">
            <v>0501000152</v>
          </cell>
          <cell r="B179" t="str">
            <v>- PV 1200 MM /UN</v>
          </cell>
          <cell r="C179" t="str">
            <v>UN</v>
          </cell>
          <cell r="D179" t="str">
            <v>UN</v>
          </cell>
          <cell r="E179">
            <v>7611.53</v>
          </cell>
          <cell r="F179">
            <v>7964.11</v>
          </cell>
        </row>
        <row r="180">
          <cell r="A180" t="str">
            <v>0501000153</v>
          </cell>
          <cell r="B180" t="str">
            <v>- PV 1500 MM /UN</v>
          </cell>
          <cell r="C180" t="str">
            <v>UN</v>
          </cell>
          <cell r="D180" t="str">
            <v>UN</v>
          </cell>
          <cell r="E180">
            <v>9262.02</v>
          </cell>
          <cell r="F180">
            <v>9698.4699999999993</v>
          </cell>
        </row>
        <row r="181">
          <cell r="A181" t="str">
            <v>0501000160</v>
          </cell>
          <cell r="B181" t="str">
            <v>EXECUCAO DE BOCA DE LOBO, NO(S) TIPO(S):- BL-02 - ANEXO D-122 /UN</v>
          </cell>
          <cell r="C181" t="str">
            <v>UN</v>
          </cell>
          <cell r="D181" t="str">
            <v>UN</v>
          </cell>
          <cell r="E181">
            <v>3557.87</v>
          </cell>
          <cell r="F181">
            <v>3768.83</v>
          </cell>
        </row>
        <row r="182">
          <cell r="A182" t="str">
            <v>0501000162</v>
          </cell>
          <cell r="B182" t="str">
            <v>- BL-04 - ANEXO D-124 /UN</v>
          </cell>
          <cell r="C182" t="str">
            <v>UN</v>
          </cell>
          <cell r="D182" t="str">
            <v>UN</v>
          </cell>
          <cell r="E182">
            <v>5229.01</v>
          </cell>
          <cell r="F182">
            <v>5531.5</v>
          </cell>
        </row>
        <row r="183">
          <cell r="A183">
            <v>0</v>
          </cell>
          <cell r="B183">
            <v>0</v>
          </cell>
          <cell r="C183">
            <v>0</v>
          </cell>
          <cell r="D183">
            <v>0</v>
          </cell>
          <cell r="E183">
            <v>0</v>
          </cell>
          <cell r="F183">
            <v>0</v>
          </cell>
        </row>
        <row r="184">
          <cell r="A184">
            <v>0</v>
          </cell>
          <cell r="B184" t="str">
            <v>ESTRUTURA DE CONCRETO</v>
          </cell>
          <cell r="C184">
            <v>0</v>
          </cell>
          <cell r="D184">
            <v>0</v>
          </cell>
          <cell r="E184">
            <v>0</v>
          </cell>
          <cell r="F184">
            <v>0</v>
          </cell>
        </row>
        <row r="185">
          <cell r="A185">
            <v>0</v>
          </cell>
          <cell r="B185">
            <v>0</v>
          </cell>
          <cell r="C185">
            <v>0</v>
          </cell>
          <cell r="D185">
            <v>0</v>
          </cell>
          <cell r="E185">
            <v>0</v>
          </cell>
          <cell r="F185">
            <v>0</v>
          </cell>
        </row>
        <row r="186">
          <cell r="A186" t="str">
            <v>CODIGO</v>
          </cell>
          <cell r="B186" t="str">
            <v>S E R V I C O S</v>
          </cell>
          <cell r="C186">
            <v>0</v>
          </cell>
          <cell r="D186">
            <v>0</v>
          </cell>
          <cell r="E186" t="str">
            <v>TOTAL</v>
          </cell>
          <cell r="F186" t="str">
            <v>TOTAL</v>
          </cell>
        </row>
        <row r="187">
          <cell r="A187">
            <v>0</v>
          </cell>
          <cell r="B187">
            <v>0</v>
          </cell>
          <cell r="C187">
            <v>0</v>
          </cell>
          <cell r="D187">
            <v>0</v>
          </cell>
          <cell r="E187">
            <v>0</v>
          </cell>
          <cell r="F187">
            <v>0</v>
          </cell>
        </row>
        <row r="188">
          <cell r="A188">
            <v>0</v>
          </cell>
          <cell r="B188">
            <v>0</v>
          </cell>
          <cell r="C188">
            <v>0</v>
          </cell>
          <cell r="D188">
            <v>0</v>
          </cell>
          <cell r="E188">
            <v>0</v>
          </cell>
          <cell r="F188">
            <v>0</v>
          </cell>
        </row>
        <row r="189">
          <cell r="A189">
            <v>0</v>
          </cell>
          <cell r="B189" t="str">
            <v>*  FORMAS</v>
          </cell>
          <cell r="C189">
            <v>0</v>
          </cell>
          <cell r="D189">
            <v>0</v>
          </cell>
          <cell r="E189">
            <v>0</v>
          </cell>
          <cell r="F189">
            <v>0</v>
          </cell>
        </row>
        <row r="190">
          <cell r="A190" t="str">
            <v>0601001000</v>
          </cell>
          <cell r="B190" t="str">
            <v>FABRICACAO, MONTAGEM E DESMONTAGEM DE FORMA PARA FUNDACAO COM TABUAS E SARRAFOS, COM REAPROVEITAMENTO DE 2X /M2</v>
          </cell>
          <cell r="C190" t="str">
            <v>M2</v>
          </cell>
          <cell r="D190" t="str">
            <v>M2</v>
          </cell>
          <cell r="E190">
            <v>64.89</v>
          </cell>
          <cell r="F190">
            <v>69.959999999999994</v>
          </cell>
        </row>
        <row r="191">
          <cell r="A191" t="str">
            <v>0601001001</v>
          </cell>
          <cell r="B191" t="str">
            <v>FABRICACAO, MONTAGEM E DESMONTAGEM DE FORMA PARA FUNDACAO COM TABUAS E SARRAFOS, SEM REAPROVEITAMENTO /M2</v>
          </cell>
          <cell r="C191" t="str">
            <v>M2</v>
          </cell>
          <cell r="D191" t="str">
            <v>M2</v>
          </cell>
          <cell r="E191">
            <v>157.49</v>
          </cell>
          <cell r="F191">
            <v>164.96</v>
          </cell>
        </row>
        <row r="192">
          <cell r="A192" t="str">
            <v>0601001006</v>
          </cell>
          <cell r="B192" t="str">
            <v>FORMA CURVA, COM TABUAS DE CEDRINHO E CHAPAS DE MADEIRA COMPENSADA RESINADA DE 6 MM DE ESPESSURA, COM UTILIZACAO DE 2 VEZES, INCLUSIVE ESCORAMENTO /M2</v>
          </cell>
          <cell r="C192" t="str">
            <v>M2</v>
          </cell>
          <cell r="D192" t="str">
            <v>M2</v>
          </cell>
          <cell r="E192">
            <v>97.43</v>
          </cell>
          <cell r="F192">
            <v>105.93</v>
          </cell>
        </row>
        <row r="193">
          <cell r="A193" t="str">
            <v>0601001007</v>
          </cell>
          <cell r="B193" t="str">
            <v>FORMA EM CHAPA DE MADEIRA TIPO RESINADA DE 10MM DE ESPESSURA (5 FLS.), COM UTILIZACAO DE 3 VEZES APENAS DE UM LADO, INCLUSIVE ESCORAMENTO /M2</v>
          </cell>
          <cell r="C193" t="str">
            <v>M2</v>
          </cell>
          <cell r="D193" t="str">
            <v>M2</v>
          </cell>
          <cell r="E193">
            <v>51.86</v>
          </cell>
          <cell r="F193">
            <v>54.08</v>
          </cell>
        </row>
        <row r="194">
          <cell r="A194" t="str">
            <v>0601001010</v>
          </cell>
          <cell r="B194" t="str">
            <v>FORMA INTERNA, EM CHAPA DE MADEIRA TIPO RESINADA DE 10 MM DE ESPESSURA, PARA GALERIAS MOLDADAS "IN-LOCO", INCLUSIVE ESCORAMENTO /M2</v>
          </cell>
          <cell r="C194" t="str">
            <v>M2</v>
          </cell>
          <cell r="D194" t="str">
            <v>M2</v>
          </cell>
          <cell r="E194">
            <v>48.69</v>
          </cell>
          <cell r="F194">
            <v>52.88</v>
          </cell>
        </row>
        <row r="195">
          <cell r="A195" t="str">
            <v>0601001011</v>
          </cell>
          <cell r="B195" t="str">
            <v>FORMA EM CHAPA DE MADEIRA TIPO RESINADA DE 12 MM DE ESPESSURA (7 FLS), COM UTILIZACAO DE 3 VEZES APENAS DE UM LADO /M2</v>
          </cell>
          <cell r="C195" t="str">
            <v>M2</v>
          </cell>
          <cell r="D195" t="str">
            <v>M2</v>
          </cell>
          <cell r="E195">
            <v>53.65</v>
          </cell>
          <cell r="F195">
            <v>55.78</v>
          </cell>
        </row>
        <row r="196">
          <cell r="A196" t="str">
            <v>0601001012</v>
          </cell>
          <cell r="B196" t="str">
            <v>FORMA EM CHAPA DE MADEIRA TIPO PLASTIFICADA DE 12 MM DE ESPESSURA (7 FLS.), COM UTILIZACAO DE 3 VEZES, APENAS DE UM LADO, INCLUSIVE ESCORAMENTO /M2</v>
          </cell>
          <cell r="C196" t="str">
            <v>M2</v>
          </cell>
          <cell r="D196" t="str">
            <v>M2</v>
          </cell>
          <cell r="E196">
            <v>54.62</v>
          </cell>
          <cell r="F196">
            <v>56.75</v>
          </cell>
        </row>
        <row r="197">
          <cell r="A197" t="str">
            <v>0601001016</v>
          </cell>
          <cell r="B197" t="str">
            <v>CIMBRAMENTO DE MADEIRA PARA ALTURAS ATE 4M, ESTRUTURA LEVES - FORNECIMENTO E MONTAGEM /M3</v>
          </cell>
          <cell r="C197" t="str">
            <v>M3</v>
          </cell>
          <cell r="D197" t="str">
            <v>M3</v>
          </cell>
          <cell r="E197">
            <v>34.72</v>
          </cell>
          <cell r="F197">
            <v>37.229999999999997</v>
          </cell>
        </row>
        <row r="198">
          <cell r="A198" t="str">
            <v>0601001018</v>
          </cell>
          <cell r="B198" t="str">
            <v>CIMBRAMENTO PARA GALERIAS RETANGULARES /M3</v>
          </cell>
          <cell r="C198" t="str">
            <v>M3</v>
          </cell>
          <cell r="D198" t="str">
            <v>M3</v>
          </cell>
          <cell r="E198">
            <v>41.84</v>
          </cell>
          <cell r="F198">
            <v>45.06</v>
          </cell>
        </row>
        <row r="199">
          <cell r="A199">
            <v>0</v>
          </cell>
          <cell r="B199">
            <v>0</v>
          </cell>
          <cell r="C199">
            <v>0</v>
          </cell>
          <cell r="D199">
            <v>0</v>
          </cell>
          <cell r="E199">
            <v>0</v>
          </cell>
          <cell r="F199">
            <v>0</v>
          </cell>
        </row>
        <row r="200">
          <cell r="A200">
            <v>0</v>
          </cell>
          <cell r="B200" t="str">
            <v>*  FERRAGEM</v>
          </cell>
          <cell r="C200">
            <v>0</v>
          </cell>
          <cell r="D200">
            <v>0</v>
          </cell>
          <cell r="E200">
            <v>0</v>
          </cell>
          <cell r="F200">
            <v>0</v>
          </cell>
        </row>
        <row r="201">
          <cell r="A201" t="str">
            <v>0601002000</v>
          </cell>
          <cell r="B201" t="str">
            <v>ARMACAO DE ACO CA-60 DIAM. 3,4 A 6,0MM - FORNECIMENTO / CORTE (C/PERDA DE 10%) / DOBRA / COLOCACAO /KG</v>
          </cell>
          <cell r="C201" t="str">
            <v>KG</v>
          </cell>
          <cell r="D201" t="str">
            <v>KG</v>
          </cell>
          <cell r="E201">
            <v>11.99</v>
          </cell>
          <cell r="F201">
            <v>12.29</v>
          </cell>
        </row>
        <row r="202">
          <cell r="A202" t="str">
            <v>0601002002</v>
          </cell>
          <cell r="B202" t="str">
            <v>ARMACAO ACO CA-50, GROSSA, DIAM.16,0 (5/8) A  25,0MM (1) - FORNECIMENTO / CORTE (PERDA DE 10%) / DOBRA / COLOCACAO /KG</v>
          </cell>
          <cell r="C202" t="str">
            <v>KG</v>
          </cell>
          <cell r="D202" t="str">
            <v>KG</v>
          </cell>
          <cell r="E202">
            <v>15.29</v>
          </cell>
          <cell r="F202">
            <v>15.86</v>
          </cell>
        </row>
        <row r="203">
          <cell r="A203" t="str">
            <v>0601002003</v>
          </cell>
          <cell r="B203" t="str">
            <v>ARMACAO ACO CA-50, MEDIA, DIAM. 6,3 (1/4) A 12,5MM(1/2) - FORNECIMENTO / CORTE (PERDA DE 10%) / DOBRA / COLOCACAO /KG</v>
          </cell>
          <cell r="C203" t="str">
            <v>KG</v>
          </cell>
          <cell r="D203" t="str">
            <v>KG</v>
          </cell>
          <cell r="E203">
            <v>12.97</v>
          </cell>
          <cell r="F203">
            <v>13.32</v>
          </cell>
        </row>
        <row r="204">
          <cell r="A204" t="str">
            <v>0601002010</v>
          </cell>
          <cell r="B204" t="str">
            <v>TELA DE ACO MALHA 15X15, 4,2MM REF. EAQ 92 DA TELCON - FORNECIMENTO E COLOCACAO /M2</v>
          </cell>
          <cell r="C204" t="str">
            <v>M2</v>
          </cell>
          <cell r="D204" t="str">
            <v>M2</v>
          </cell>
          <cell r="E204">
            <v>11.75</v>
          </cell>
          <cell r="F204">
            <v>11.85</v>
          </cell>
        </row>
        <row r="205">
          <cell r="A205" t="str">
            <v>0601002015</v>
          </cell>
          <cell r="B205" t="str">
            <v>ARMACAO EM TELA DE ACO SOLDADA NERVURADA Q-138, ACO CA-60, 4,2MM, MALHA 10X10CM /KG</v>
          </cell>
          <cell r="C205" t="str">
            <v>KG</v>
          </cell>
          <cell r="D205" t="str">
            <v>KG</v>
          </cell>
          <cell r="E205">
            <v>16.63</v>
          </cell>
          <cell r="F205">
            <v>16.7</v>
          </cell>
        </row>
        <row r="206">
          <cell r="A206">
            <v>0</v>
          </cell>
          <cell r="B206">
            <v>0</v>
          </cell>
          <cell r="C206">
            <v>0</v>
          </cell>
          <cell r="D206">
            <v>0</v>
          </cell>
          <cell r="E206">
            <v>0</v>
          </cell>
          <cell r="F206">
            <v>0</v>
          </cell>
          <cell r="H206" t="str">
            <v>IMPERNEABILIZACAO</v>
          </cell>
        </row>
        <row r="207">
          <cell r="A207">
            <v>0</v>
          </cell>
          <cell r="B207" t="str">
            <v>*  CONCRETO</v>
          </cell>
          <cell r="C207">
            <v>0</v>
          </cell>
          <cell r="D207">
            <v>0</v>
          </cell>
          <cell r="E207">
            <v>0</v>
          </cell>
          <cell r="F207">
            <v>0</v>
          </cell>
        </row>
        <row r="208">
          <cell r="A208" t="str">
            <v>0601003000</v>
          </cell>
          <cell r="B208" t="str">
            <v>SINAPI - 96624 - LASTRO COM MATERIAL GRANULAR (PEDRA BRITADA N.2), APLICADO EM PISOS OU RADIERS, ESPESSURA DE *10 CM*. AF_08/2017 /M3</v>
          </cell>
          <cell r="C208" t="str">
            <v>M3</v>
          </cell>
          <cell r="D208" t="str">
            <v>M3</v>
          </cell>
          <cell r="E208">
            <v>88.57</v>
          </cell>
          <cell r="F208">
            <v>91.1</v>
          </cell>
        </row>
        <row r="209">
          <cell r="A209" t="str">
            <v>0601003004</v>
          </cell>
          <cell r="B209" t="str">
            <v>SINAPI - 94974 - CONCRETO MAGRO PARA LASTRO, TRACO 1:4,5:4,5 (CIMENTO/ AREIA MEDIA/ BRITA 1)  - PREPARO MANUAL. AF_07/2016 /M3</v>
          </cell>
          <cell r="C209" t="str">
            <v>M3</v>
          </cell>
          <cell r="D209" t="str">
            <v>M3</v>
          </cell>
          <cell r="E209">
            <v>343.24</v>
          </cell>
          <cell r="F209">
            <v>357.84</v>
          </cell>
        </row>
        <row r="210">
          <cell r="A210" t="str">
            <v>0601003006</v>
          </cell>
          <cell r="B210" t="str">
            <v>LANCAMENTO/APLICACAO MANUAL DE CONCRETO EM FUNDACOES /M3</v>
          </cell>
          <cell r="C210" t="str">
            <v>M3</v>
          </cell>
          <cell r="D210" t="str">
            <v>M3</v>
          </cell>
          <cell r="E210">
            <v>95.38</v>
          </cell>
          <cell r="F210">
            <v>105.2</v>
          </cell>
        </row>
        <row r="211">
          <cell r="A211" t="str">
            <v>0601003008</v>
          </cell>
          <cell r="B211" t="str">
            <v>LANCAMENTO/APLICACAO MANUAL DE CONCRETO EM ESTRUTURAS /M3</v>
          </cell>
          <cell r="C211" t="str">
            <v>M3</v>
          </cell>
          <cell r="D211" t="str">
            <v>M3</v>
          </cell>
          <cell r="E211">
            <v>95.97</v>
          </cell>
          <cell r="F211">
            <v>105.79</v>
          </cell>
        </row>
        <row r="212">
          <cell r="A212" t="str">
            <v>0601003016</v>
          </cell>
          <cell r="B212" t="str">
            <v>SINAPI - 94963 - CONCRETO FCK = 15MPA, TRACO 1:3,4:3,5 (CIMENTO/ AREIA MEDIA/ BRITA 1)  - PREPARO MECANICO COM BETONEIRA 400 L. AF_07/2016 /M3</v>
          </cell>
          <cell r="C212" t="str">
            <v>M3</v>
          </cell>
          <cell r="D212" t="str">
            <v>M3</v>
          </cell>
          <cell r="E212">
            <v>282.92</v>
          </cell>
          <cell r="F212">
            <v>288.98</v>
          </cell>
        </row>
        <row r="213">
          <cell r="A213" t="str">
            <v>0601003019</v>
          </cell>
          <cell r="B213" t="str">
            <v>SINAPI - 94964 - CONCRETO FCK = 20MPA, TRACO 1:2,7:3 (CIMENTO/ AREIA MEDIA/ BRITA 1)  - PREPARO MECANICO COM BETONEIRA 400 L. AF_07/2016 /M3</v>
          </cell>
          <cell r="C213" t="str">
            <v>M3</v>
          </cell>
          <cell r="D213" t="str">
            <v>M3</v>
          </cell>
          <cell r="E213">
            <v>313.44</v>
          </cell>
          <cell r="F213">
            <v>320.02</v>
          </cell>
        </row>
        <row r="214">
          <cell r="A214" t="str">
            <v>0601003025</v>
          </cell>
          <cell r="B214" t="str">
            <v>SINAPI - 94965 - CONCRETO FCK = 25MPA, TRACO 1:2,3:2,7 (CIMENTO/ AREIA MEDIA/ BRITA 1)  - PREPARO MECANICO COM BETONEIRA 400 L. AF_07/2016 /M3</v>
          </cell>
          <cell r="C214" t="str">
            <v>M3</v>
          </cell>
          <cell r="D214" t="str">
            <v>M3</v>
          </cell>
          <cell r="E214">
            <v>328.36</v>
          </cell>
          <cell r="F214">
            <v>334.37</v>
          </cell>
        </row>
        <row r="215">
          <cell r="A215" t="str">
            <v>0601003050</v>
          </cell>
          <cell r="B215" t="str">
            <v>CONCRETO USINADO CONVENCIONAL, CONTROLE TIPO A, CONSISTENCIA NORMAL PARA VIBRACAO, BRITA 1, FCK=20,0 MPA (SEM LANCAMENTO E ADENSAMENTO) /M3</v>
          </cell>
          <cell r="C215" t="str">
            <v>M3</v>
          </cell>
          <cell r="D215" t="str">
            <v>M3</v>
          </cell>
          <cell r="E215">
            <v>335.53</v>
          </cell>
          <cell r="F215">
            <v>335.53</v>
          </cell>
        </row>
        <row r="216">
          <cell r="A216" t="str">
            <v>0601003054</v>
          </cell>
          <cell r="B216" t="str">
            <v>CONCRETO USINADO CONVENCIONAL, CONTROLE TIPO A, CONSISTENCIA NORMAL PARA VIBRACAO, BRITA 1, FCK=25,0 MPA (SEM LANCAMENTO E ADENSAMENTO) /M3</v>
          </cell>
          <cell r="C216" t="str">
            <v>M3</v>
          </cell>
          <cell r="D216" t="str">
            <v>M3</v>
          </cell>
          <cell r="E216">
            <v>344.99</v>
          </cell>
          <cell r="F216">
            <v>344.99</v>
          </cell>
        </row>
        <row r="217">
          <cell r="A217" t="str">
            <v>0601003058</v>
          </cell>
          <cell r="B217" t="str">
            <v>CONCRETO USINADO CONVENCIONAL, CONTROLE TIPO A, CONSISTENCIA NORMAL PARA VIBRACAO, BRITA 1, FCK=30,0 MPA (SEM LANCAMENTO E ADENSAMENTO) /M3</v>
          </cell>
          <cell r="C217" t="str">
            <v>M3</v>
          </cell>
          <cell r="D217" t="str">
            <v>M3</v>
          </cell>
          <cell r="E217">
            <v>356.49</v>
          </cell>
          <cell r="F217">
            <v>356.49</v>
          </cell>
        </row>
        <row r="218">
          <cell r="A218" t="str">
            <v>0601003105</v>
          </cell>
          <cell r="B218" t="str">
            <v>LAJE PRE-FABRICADA TRELICADA BETA 12 P/ FORRO, CAPA=5CM EM CONCRETO USINADO BOMBEADO FCK=20,0 MPA, CONTROLE A, CONS=0,062M3/M2, PREENCHIMENTO EPS/CERAMICA, INTEREIXO 42CM, SOBRECARGA=100KG/M2, VAOS ATE 5M, INCL. FERRAGEM E EXCL. ESCORAMENTO /M2</v>
          </cell>
          <cell r="C218" t="str">
            <v>M2</v>
          </cell>
          <cell r="D218" t="str">
            <v>M2</v>
          </cell>
          <cell r="E218">
            <v>88.42</v>
          </cell>
          <cell r="F218">
            <v>89.96</v>
          </cell>
        </row>
        <row r="219">
          <cell r="A219" t="str">
            <v>0601003108</v>
          </cell>
          <cell r="B219" t="str">
            <v>LAJE PRE-FABRICADA TRELICADA BETA 12 P/ PISO, CAPA=5CM EM CONCRETO USINADO BOMBEADO FCK=20,0 MPA, CONTROLE A, CONS=0,062M3/M2, PREENCHIMENTO EPS/CERAMICA, INTEREIXO 42CM, SOBRECARGA=200KG/M2, VAOS ATE 4,60M, INCL. FERRAGEM E EXCL. ESCORAMENTO /M2</v>
          </cell>
          <cell r="C219" t="str">
            <v>M2</v>
          </cell>
          <cell r="D219" t="str">
            <v>M2</v>
          </cell>
          <cell r="E219">
            <v>94.42</v>
          </cell>
          <cell r="F219">
            <v>95.96</v>
          </cell>
        </row>
        <row r="220">
          <cell r="A220" t="str">
            <v>0601003111</v>
          </cell>
          <cell r="B220" t="str">
            <v>LAJE PRE-FABRICADA TRELICADA BETA 16 P/ FORRO, CAPA=5CM EM CONCRETO USINADO BOMBEADO FCK=20,0 MPA, CONTROLE A, CONS=0,075M3/M2, PREENCHIMENTO EPS/CERAMICA, INTEREIXO 42CM, SOBRECARGA=100KG/M2, VAOS ATE 6M, INCL. FERRAGEM E EXCL. ESCORAMENTO /M2</v>
          </cell>
          <cell r="C220" t="str">
            <v>M2</v>
          </cell>
          <cell r="D220" t="str">
            <v>M2</v>
          </cell>
          <cell r="E220">
            <v>112.61</v>
          </cell>
          <cell r="F220">
            <v>114.09</v>
          </cell>
        </row>
        <row r="221">
          <cell r="A221" t="str">
            <v>0601003114</v>
          </cell>
          <cell r="B221" t="str">
            <v>LAJE PRE-FABRICADA TRELICADA BETA 16 P/ PISO, CAPA=5CM EM CONCRETO USINADO BOMBEADO FCK=20,0 MPA, CONTROLE A, CONS=0,065M3/M2, PREENCHIMENTO EPS/CERAMICA, INTEREIXO 49CM, SOBRECARGA=200KG/M2, VAOS ATE 5,60M, INCL. FERRAGEM E EXCL. ESCORAMENTO /M2</v>
          </cell>
          <cell r="C221" t="str">
            <v>M2</v>
          </cell>
          <cell r="D221" t="str">
            <v>M2</v>
          </cell>
          <cell r="E221">
            <v>116.51</v>
          </cell>
          <cell r="F221">
            <v>118.14</v>
          </cell>
        </row>
        <row r="222">
          <cell r="A222" t="str">
            <v>0601003117</v>
          </cell>
          <cell r="B222" t="str">
            <v>LAJE PRE-FABRICADA TRELICADA BETA 20 P/ PISO, CAPA=5CM EM CONCRETO USINADO BOMBEADO FCK=20,0 MPA, CONTROLE A, CONS=0,085M3/M2, PREENCHIMENTO EPS/CERAMICA, INTEREIXO 42CM, SOBRECARGA=200KG/M2, VAOS ATE 7,20M, INCL. FERRAGEM E EXCL. ESCORAMENTO /M2</v>
          </cell>
          <cell r="C222" t="str">
            <v>M2</v>
          </cell>
          <cell r="D222" t="str">
            <v>M2</v>
          </cell>
          <cell r="E222">
            <v>142.41999999999999</v>
          </cell>
          <cell r="F222">
            <v>143.88999999999999</v>
          </cell>
        </row>
        <row r="223">
          <cell r="A223" t="str">
            <v>0601003120</v>
          </cell>
          <cell r="B223" t="str">
            <v>LAJE PRE-FABRICADA TRELICADA BETA 20 P/ PISO, CAPA=5CM EM CONCRETO USINADO BOMBEADO FCK=20,0 MPA, CONTROLE A, CONS=0,085M3/M2, PREENCHIMENTO EPS/CERAMICA, INTEREIXO 42CM, SOBRECARGA=300KG/M2, VAOS ATE 6,80M, INCL. FERRAGEM E EXCL. ESCORAMENTO /M2</v>
          </cell>
          <cell r="C223" t="str">
            <v>M2</v>
          </cell>
          <cell r="D223" t="str">
            <v>M2</v>
          </cell>
          <cell r="E223">
            <v>152.63999999999999</v>
          </cell>
          <cell r="F223">
            <v>154.11000000000001</v>
          </cell>
          <cell r="H223" t="str">
            <v>ALVENARIA</v>
          </cell>
        </row>
        <row r="224">
          <cell r="A224" t="str">
            <v>0601003123</v>
          </cell>
          <cell r="B224" t="str">
            <v>LAJE PRE-FABRICADA TRELICADA BETA 12 P/ FORRO, CAPA=5CM EM CONCRETO USINADO BOMBEADO FCK=25,0 MPA, CONTROLE A, CONS=0,062M3/M2, PREENCHIMENTO EPS/CERAMICA, INTEREIXO 42CM, SOBRECARGA=100KG/M2, VAOS ATE 5M, INCL. FERRAGEM E EXCL. ESCORAMENTO /M2</v>
          </cell>
          <cell r="C224" t="str">
            <v>M2</v>
          </cell>
          <cell r="D224" t="str">
            <v>M2</v>
          </cell>
          <cell r="E224">
            <v>89</v>
          </cell>
          <cell r="F224">
            <v>90.54</v>
          </cell>
        </row>
        <row r="225">
          <cell r="A225" t="str">
            <v>0601003126</v>
          </cell>
          <cell r="B225" t="str">
            <v>LAJE PRE-FABRICADA TRELICADA BETA 12 P/ PISO, CAPA=5CM EM CONCRETO USINADO BOMBEADO FCK=25,0 MPA, CONTROLE A, CONS=0,062M3/M2, PREENCHIMENTO EPS/CERAMICA, INTEREIXO 42CM, SOBRECARGA=200KG/M2, VAOS ATE 4,60M, INCL. FERRAGEM E EXCL. ESCORAMENTO /M2</v>
          </cell>
          <cell r="C225" t="str">
            <v>M2</v>
          </cell>
          <cell r="D225" t="str">
            <v>M2</v>
          </cell>
          <cell r="E225">
            <v>95</v>
          </cell>
          <cell r="F225">
            <v>96.54</v>
          </cell>
        </row>
        <row r="226">
          <cell r="A226" t="str">
            <v>0601003129</v>
          </cell>
          <cell r="B226" t="str">
            <v>LAJE PRE-FABRICADA TRELICADA BETA 16 P/ FORRO, CAPA=5CM EM CONCRETO USINADO BOMBEADO FCK=25,0 MPA, CONTROLE A, CONS=0,075M3/M2, PREENCHIMENTO EPS/CERAMICA, INTEREIXO 42CM, SOBRECARGA=100KG/M2, VAOS ATE 6M, INCL. FERRAGEM E EXCL. ESCORAMENTO /M2</v>
          </cell>
          <cell r="C226" t="str">
            <v>M2</v>
          </cell>
          <cell r="D226" t="str">
            <v>M2</v>
          </cell>
          <cell r="E226">
            <v>113.32</v>
          </cell>
          <cell r="F226">
            <v>114.8</v>
          </cell>
        </row>
        <row r="227">
          <cell r="A227" t="str">
            <v>0601003132</v>
          </cell>
          <cell r="B227" t="str">
            <v>LAJE PRE-FABRICADA TRELICADA BETA 16 P/ PISO, CAPA=5CM EM CONCRETO USINADO BOMBEADO FCK=25,0 MPA, CONTROLE A, CONS=0,065M3/M2, PREENCHIMENTO EPS/CERAMICA, INTEREIXO 49CM, SOBRECARGA=200KG/M2, VAOS ATE 5,60M, INCL. FERRAGEM E EXCL. ESCORAMENTO /M2</v>
          </cell>
          <cell r="C227" t="str">
            <v>M2</v>
          </cell>
          <cell r="D227" t="str">
            <v>M2</v>
          </cell>
          <cell r="E227">
            <v>117.13</v>
          </cell>
          <cell r="F227">
            <v>118.76</v>
          </cell>
        </row>
        <row r="228">
          <cell r="A228" t="str">
            <v>0601003135</v>
          </cell>
          <cell r="B228" t="str">
            <v>LAJE PRE-FABRICADA TRELICADA BETA 20 P/ PISO, CAPA=5CM EM CONCRETO USINADO BOMBEADO FCK=25,0 MPA, CONTROLE A, CONS=0,085M3/M2, PREENCHIMENTO EPS/CERAMICA, INTEREIXO 42CM, SOBRECARGA=200KG/M2, VAOS ATE 7,20M, INCL. FERRAGEM E EXCL. ESCORAMENTO /M2</v>
          </cell>
          <cell r="C228" t="str">
            <v>M2</v>
          </cell>
          <cell r="D228" t="str">
            <v>M2</v>
          </cell>
          <cell r="E228">
            <v>143.22</v>
          </cell>
          <cell r="F228">
            <v>144.69</v>
          </cell>
        </row>
        <row r="229">
          <cell r="A229" t="str">
            <v>0601003138</v>
          </cell>
          <cell r="B229" t="str">
            <v>LAJE PRE-FABRICADA TRELICADA BETA 20 P/ PISO, CAPA=5CM EM CONCRETO USINADO BOMBEADO FCK=25,0 MPA, CONTROLE A, CONS=0,085M3/M2, PREENCHIMENTO EPS/CERAMICA, INTEREIXO 42CM, SOBRECARGA=300KG/M2, VAOS ATE 6,80M, INCL. FERRAGEM E EXCL. ESCORAMENTO /M2</v>
          </cell>
          <cell r="C229" t="str">
            <v>M2</v>
          </cell>
          <cell r="D229" t="str">
            <v>M2</v>
          </cell>
          <cell r="E229">
            <v>153.44</v>
          </cell>
          <cell r="F229">
            <v>154.91</v>
          </cell>
        </row>
        <row r="230">
          <cell r="A230" t="str">
            <v>0601003141</v>
          </cell>
          <cell r="B230" t="str">
            <v>LAJE PRE-FABRICADA TRELICADA BETA 12 P/ FORRO, CAPA=5CM EM CONCRETO FCK=20,0 MPA, CONTROLE B, CONS=0,062M3/M2, PREENCHIMENTO EPS/CERAMICA, INTEREIXO 42CM, SOBRECARGA=100KG/M2, VAOS ATE 5M, INCL. FERRAGEM E EXCL. ESCORAMENTO /M2</v>
          </cell>
          <cell r="C230" t="str">
            <v>M2</v>
          </cell>
          <cell r="D230" t="str">
            <v>M2</v>
          </cell>
          <cell r="E230">
            <v>89.45</v>
          </cell>
          <cell r="F230">
            <v>91.84</v>
          </cell>
        </row>
        <row r="231">
          <cell r="A231" t="str">
            <v>0601003144</v>
          </cell>
          <cell r="B231" t="str">
            <v>LAJE PRE-FABRICADA TRELICADA BETA 12 P/ PISO, CAPA=5CM EM CONCRETO FCK=20,0 MPA, CONTROLE B, CONS=0,062M3/M2, PREENCHIMENTO EPS/CERAMICA, INTEREIXO 42CM, SOBRECARGA=200KG/M2, VAOS ATE 4,60M, INCL. FERRAGEM E EXCL. ESCORAMENTO /M2</v>
          </cell>
          <cell r="C231" t="str">
            <v>M2</v>
          </cell>
          <cell r="D231" t="str">
            <v>M2</v>
          </cell>
          <cell r="E231">
            <v>95.45</v>
          </cell>
          <cell r="F231">
            <v>97.84</v>
          </cell>
        </row>
        <row r="232">
          <cell r="A232" t="str">
            <v>0601003147</v>
          </cell>
          <cell r="B232" t="str">
            <v>LAJE PRE-FABRICADA TRELICADA BETA 16 P/ FORRO, CAPA=5CM EM CONCRETO FCK=20,0 MPA, CONTROLE B, CONS=0,075M3/M2, PREENCHIMENTO EPS/CERAMICA, INTEREIXO 42CM, SOBRECARGA=100KG/M2, VAOS ATE 6M, INCL. FERRAGEM E EXCL. ESCORAMENTO /M2</v>
          </cell>
          <cell r="C232" t="str">
            <v>M2</v>
          </cell>
          <cell r="D232" t="str">
            <v>M2</v>
          </cell>
          <cell r="E232">
            <v>113.84</v>
          </cell>
          <cell r="F232">
            <v>116.37</v>
          </cell>
        </row>
        <row r="233">
          <cell r="A233" t="str">
            <v>0601003150</v>
          </cell>
          <cell r="B233" t="str">
            <v>LAJE PRE-FABRICADA TRELICADA BETA 16 P/ PISO, CAPA=5CM EM CONCRETO FCK=20,0 MPA, CONTROLE B, CONS=0,065M3/M2, PREENCHIMENTO EPS/CERAMICA, INTEREIXO 49CM, SOBRECARGA=200KG/M2, VAOS ATE 5,60M, INCL. FERRAGEM E EXCL. ESCORAMENTO /M2</v>
          </cell>
          <cell r="C233" t="str">
            <v>M2</v>
          </cell>
          <cell r="D233" t="str">
            <v>M2</v>
          </cell>
          <cell r="E233">
            <v>117.58</v>
          </cell>
          <cell r="F233">
            <v>120.12</v>
          </cell>
        </row>
        <row r="234">
          <cell r="A234" t="str">
            <v>0601003153</v>
          </cell>
          <cell r="B234" t="str">
            <v>LAJE PRE-FABRICADA TRELICADA BETA 20 P/ PISO, CAPA=5CM EM CONCRETO FCK=20,0 MPA, CONTROLE B, CONS=0,085M3/M2, PREENCHIMENTO EPS/CERAMICA, INTEREIXO 42CM, SOBRECARGA=200KG/M2, VAOS ATE 7,20M, INCL. FERRAGEM E EXCL. ESCORAMENTO /M2</v>
          </cell>
          <cell r="C234" t="str">
            <v>M2</v>
          </cell>
          <cell r="D234" t="str">
            <v>M2</v>
          </cell>
          <cell r="E234">
            <v>143.82</v>
          </cell>
          <cell r="F234">
            <v>146.47</v>
          </cell>
        </row>
        <row r="235">
          <cell r="A235" t="str">
            <v>0601003156</v>
          </cell>
          <cell r="B235" t="str">
            <v>LAJE PRE-FABRICADA TRELICADA BETA 20 P/ PISO, CAPA=5CM EM CONCRETO FCK=20,0 MPA, CONTROLE B, CONS=0,085M3/M2, PREENCHIMENTO EPS/CERAMICA, INTEREIXO 42CM, SOBRECARGA=300KG/M2, VAOS ATE 6,80M, INCL. FERRAGEM E EXCL. ESCORAMENTO /M2</v>
          </cell>
          <cell r="C235" t="str">
            <v>M2</v>
          </cell>
          <cell r="D235" t="str">
            <v>M2</v>
          </cell>
          <cell r="E235">
            <v>154.04</v>
          </cell>
          <cell r="F235">
            <v>156.69</v>
          </cell>
        </row>
        <row r="236">
          <cell r="A236" t="str">
            <v>0601003159</v>
          </cell>
          <cell r="B236" t="str">
            <v>LAJE PRE-FABRICADA TRELICADA BETA 12 P/ FORRO, CAPA=5CM EM CONCRETO FCK=25,0 MPA, CONTROLE B, CONS=0,062M3/M2, PREENCHIMENTO EPS/CERAMICA, INTEREIXO 42CM, SOBRECARGA=100KG/M2, VAOS ATE 5M, INCL. FERRAGEM E EXCL. ESCORAMENTO /M2</v>
          </cell>
          <cell r="C236" t="str">
            <v>M2</v>
          </cell>
          <cell r="D236" t="str">
            <v>M2</v>
          </cell>
          <cell r="E236">
            <v>90.37</v>
          </cell>
          <cell r="F236">
            <v>92.73</v>
          </cell>
        </row>
        <row r="237">
          <cell r="A237" t="str">
            <v>0601003162</v>
          </cell>
          <cell r="B237" t="str">
            <v>LAJE PRE-FABRICADA TRELICADA BETA 12 P/ PISO, CAPA=5CM EM CONCRETO FCK=25,0 MPA, CONTROLE B, CONS=0,062M3/M2, PREENCHIMENTO EPS/CERAMICA, INTEREIXO 42CM, SOBRECARGA=200KG/M2, VAOS ATE 4,60M, INCL. FERRAGEM E EXCL. ESCORAMENTO /M2</v>
          </cell>
          <cell r="C237" t="str">
            <v>M2</v>
          </cell>
          <cell r="D237" t="str">
            <v>M2</v>
          </cell>
          <cell r="E237">
            <v>96.37</v>
          </cell>
          <cell r="F237">
            <v>98.73</v>
          </cell>
        </row>
        <row r="238">
          <cell r="A238" t="str">
            <v>0601003165</v>
          </cell>
          <cell r="B238" t="str">
            <v>LAJE PRE-FABRICADA TRELICADA BETA 16 P/ FORRO, CAPA=5CM EM CONCRETO FCK=25,0 MPA, CONTROLE B, CONS=0,075M3/M2, PREENCHIMENTO EPS/CERAMICA, INTEREIXO 42CM, SOBRECARGA=100KG/M2, VAOS ATE 6M, INCL. FERRAGEM E EXCL. ESCORAMENTO /M2</v>
          </cell>
          <cell r="C238" t="str">
            <v>M2</v>
          </cell>
          <cell r="D238" t="str">
            <v>M2</v>
          </cell>
          <cell r="E238">
            <v>114.96</v>
          </cell>
          <cell r="F238">
            <v>117.44</v>
          </cell>
        </row>
        <row r="239">
          <cell r="A239" t="str">
            <v>0601003168</v>
          </cell>
          <cell r="B239" t="str">
            <v>LAJE PRE-FABRICADA TRELICADA BETA 16 P/ PISO, CAPA=5CM EM CONCRETO FCK=25,0 MPA, CONTROLE B, CONS=0,065M3/M2, PREENCHIMENTO EPS/CERAMICA, INTEREIXO 49CM, SOBRECARGA=200KG/M2, VAOS ATE 5,60M, INCL. FERRAGEM E EXCL. ESCORAMENTO /M2</v>
          </cell>
          <cell r="C239" t="str">
            <v>M2</v>
          </cell>
          <cell r="D239" t="str">
            <v>M2</v>
          </cell>
          <cell r="E239">
            <v>118.55</v>
          </cell>
          <cell r="F239">
            <v>121.05</v>
          </cell>
        </row>
        <row r="240">
          <cell r="A240" t="str">
            <v>0601003171</v>
          </cell>
          <cell r="B240" t="str">
            <v>LAJE PRE-FABRICADA TRELICADA BETA 20 P/ PISO, CAPA=5CM EM CONCRETO FCK=25,0 MPA, CONTROLE B, CONS=0,085M3/M2, PREENCHIMENTO EPS/CERAMICA, INTEREIXO 42CM, SOBRECARGA=200KG/M2, VAOS ATE 7,20M, INCL. FERRAGEM E EXCL. ESCORAMENTO /M2</v>
          </cell>
          <cell r="C240" t="str">
            <v>M2</v>
          </cell>
          <cell r="D240" t="str">
            <v>M2</v>
          </cell>
          <cell r="E240">
            <v>145.09</v>
          </cell>
          <cell r="F240">
            <v>147.69</v>
          </cell>
        </row>
        <row r="241">
          <cell r="A241" t="str">
            <v>0601003174</v>
          </cell>
          <cell r="B241" t="str">
            <v>LAJE PRE-FABRICADA TRELICADA BETA 20 P/ PISO, CAPA=5CM EM CONCRETO FCK=25,0 MPA, CONTROLE B, CONS=0,085M3/M2, PREENCHIMENTO EPS/CERAMICA, INTEREIXO 42CM, SOBRECARGA=300KG/M2, VAOS ATE 6,80M, INCL. FERRAGEM E EXCL. ESCORAMENTO /M2</v>
          </cell>
          <cell r="C241" t="str">
            <v>M2</v>
          </cell>
          <cell r="D241" t="str">
            <v>M2</v>
          </cell>
          <cell r="E241">
            <v>155.31</v>
          </cell>
          <cell r="F241">
            <v>157.91</v>
          </cell>
        </row>
        <row r="242">
          <cell r="A242" t="str">
            <v>0601003200</v>
          </cell>
          <cell r="B242" t="str">
            <v>BOMBEAMENTO, ADENSAMENTO E ACABAMENTO DE CONCRETO /M3</v>
          </cell>
          <cell r="C242" t="str">
            <v>M3</v>
          </cell>
          <cell r="D242" t="str">
            <v>M3</v>
          </cell>
          <cell r="E242">
            <v>57.4</v>
          </cell>
          <cell r="F242">
            <v>59.91</v>
          </cell>
        </row>
        <row r="243">
          <cell r="A243" t="str">
            <v>0601003215</v>
          </cell>
          <cell r="B243" t="str">
            <v>ESCORAMENTO EM MADEIRA PARA LAJES DE EDIFICACOES COM PONTALETES /M2</v>
          </cell>
          <cell r="C243" t="str">
            <v>M2</v>
          </cell>
          <cell r="D243" t="str">
            <v>M2</v>
          </cell>
          <cell r="E243">
            <v>16.79</v>
          </cell>
          <cell r="F243">
            <v>17.39</v>
          </cell>
        </row>
        <row r="244">
          <cell r="A244">
            <v>0</v>
          </cell>
          <cell r="B244">
            <v>0</v>
          </cell>
          <cell r="C244">
            <v>0</v>
          </cell>
          <cell r="D244">
            <v>0</v>
          </cell>
          <cell r="E244">
            <v>0</v>
          </cell>
          <cell r="F244">
            <v>0</v>
          </cell>
        </row>
        <row r="245">
          <cell r="A245">
            <v>0</v>
          </cell>
          <cell r="B245" t="str">
            <v>IMPERMEABILIZACAO</v>
          </cell>
          <cell r="C245">
            <v>0</v>
          </cell>
          <cell r="D245">
            <v>0</v>
          </cell>
          <cell r="E245">
            <v>0</v>
          </cell>
          <cell r="F245">
            <v>0</v>
          </cell>
        </row>
        <row r="246">
          <cell r="A246">
            <v>0</v>
          </cell>
          <cell r="B246">
            <v>0</v>
          </cell>
          <cell r="C246">
            <v>0</v>
          </cell>
          <cell r="D246">
            <v>0</v>
          </cell>
          <cell r="E246">
            <v>0</v>
          </cell>
          <cell r="F246">
            <v>0</v>
          </cell>
        </row>
        <row r="247">
          <cell r="A247" t="str">
            <v>CODIGO</v>
          </cell>
          <cell r="B247" t="str">
            <v>S E R V I C O S</v>
          </cell>
          <cell r="C247">
            <v>0</v>
          </cell>
          <cell r="D247">
            <v>0</v>
          </cell>
          <cell r="E247" t="str">
            <v>TOTAL</v>
          </cell>
          <cell r="F247" t="str">
            <v>TOTAL</v>
          </cell>
        </row>
        <row r="248">
          <cell r="A248">
            <v>0</v>
          </cell>
          <cell r="B248">
            <v>0</v>
          </cell>
          <cell r="C248">
            <v>0</v>
          </cell>
          <cell r="D248">
            <v>0</v>
          </cell>
          <cell r="E248">
            <v>0</v>
          </cell>
          <cell r="F248">
            <v>0</v>
          </cell>
          <cell r="H248" t="str">
            <v>ESTRUTURA DE COBERTURA</v>
          </cell>
        </row>
        <row r="249">
          <cell r="A249" t="str">
            <v>0701000100</v>
          </cell>
          <cell r="B249" t="str">
            <v>SINAPI - 87878 - CHAPISCO APLICADO EM ALVENARIAS E ESTRUTURAS DE CONCRETO INTERNAS, COM COLHER DE PEDREIRO.  ARGAMASSA TRACO 1:3 COM PREPARO MANUAL. AF_06/2014 /M2</v>
          </cell>
          <cell r="C249" t="str">
            <v>M2</v>
          </cell>
          <cell r="D249" t="str">
            <v>M2</v>
          </cell>
          <cell r="E249">
            <v>3.16</v>
          </cell>
          <cell r="F249">
            <v>3.38</v>
          </cell>
        </row>
        <row r="250">
          <cell r="A250" t="str">
            <v>0701000102</v>
          </cell>
          <cell r="B250" t="str">
            <v>REGULARIZACAO DE SUPERFICIE, COM ARGAMASSA DE CIMENTO E AREIA NO TRACO 1:3, ESPESSURA 2 CM /M2</v>
          </cell>
          <cell r="C250" t="str">
            <v>M2</v>
          </cell>
          <cell r="D250" t="str">
            <v>M2</v>
          </cell>
          <cell r="E250">
            <v>19.399999999999999</v>
          </cell>
          <cell r="F250">
            <v>21.01</v>
          </cell>
        </row>
        <row r="251">
          <cell r="A251" t="str">
            <v>0701000104</v>
          </cell>
          <cell r="B251" t="str">
            <v>REGULARIZACAO DE SUPERFICIE, COM ARGAMASSA DE CIMENTO E AREIA NO TRACO 1:3, ESPESSURA 3 CM /M2</v>
          </cell>
          <cell r="C251" t="str">
            <v>M2</v>
          </cell>
          <cell r="D251" t="str">
            <v>M2</v>
          </cell>
          <cell r="E251">
            <v>29.11</v>
          </cell>
          <cell r="F251">
            <v>31.53</v>
          </cell>
        </row>
        <row r="252">
          <cell r="A252" t="str">
            <v>0701000106</v>
          </cell>
          <cell r="B252" t="str">
            <v>SINAPI - 98560 - IMPERMEABILIZACAO DE PISO COM ARGAMASSA DE CIMENTO E AREIA, COM ADITIVO IMPERMEABILIZANTE, E = 2CM. AF_06/2018 /M2</v>
          </cell>
          <cell r="C252" t="str">
            <v>M2</v>
          </cell>
          <cell r="D252" t="str">
            <v>M2</v>
          </cell>
          <cell r="E252">
            <v>32.950000000000003</v>
          </cell>
          <cell r="F252">
            <v>35.36</v>
          </cell>
        </row>
        <row r="253">
          <cell r="A253" t="str">
            <v>0701000107</v>
          </cell>
          <cell r="B253" t="str">
            <v>SINAPI - 98561 - IMPERMEABILIZACAO DE PAREDES COM ARGAMASSA DE CIMENTO E AREIA, COM ADITIVO IMPERMEABILIZANTE, E = 2CM. AF_06/2018 /M2</v>
          </cell>
          <cell r="C253" t="str">
            <v>M2</v>
          </cell>
          <cell r="D253" t="str">
            <v>M2</v>
          </cell>
          <cell r="E253">
            <v>29.99</v>
          </cell>
          <cell r="F253">
            <v>32.18</v>
          </cell>
        </row>
        <row r="254">
          <cell r="A254" t="str">
            <v>0701000108</v>
          </cell>
          <cell r="B254" t="str">
            <v>SINAPI - 98562 - IMPERMEABILIZACAO DE FLOREIRA OU VIGA BALDRAME COM ARGAMASSA DE CIMENTO E AREIA, COM ADITIVO IMPERMEABILIZANTE, E = 2 CM. AF_06/2018 /M2</v>
          </cell>
          <cell r="C254" t="str">
            <v>M2</v>
          </cell>
          <cell r="D254" t="str">
            <v>M2</v>
          </cell>
          <cell r="E254">
            <v>29.28</v>
          </cell>
          <cell r="F254">
            <v>31.13</v>
          </cell>
        </row>
        <row r="255">
          <cell r="A255" t="str">
            <v>0701000109</v>
          </cell>
          <cell r="B255" t="str">
            <v>IMPERMEABILIZACAO COM REVESTIMENTO SEMI-FLEXIVEL VIAPLUS 1000, VIAPOL OU SIMILAR, CONSUMO DE 2KG/M2 /M2</v>
          </cell>
          <cell r="C255" t="str">
            <v>M2</v>
          </cell>
          <cell r="D255" t="str">
            <v>M2</v>
          </cell>
          <cell r="E255">
            <v>14.63</v>
          </cell>
          <cell r="F255">
            <v>15.71</v>
          </cell>
        </row>
        <row r="256">
          <cell r="A256" t="str">
            <v>0701000110</v>
          </cell>
          <cell r="B256" t="str">
            <v>SINAPI - 102234 - PINTURA IMUNIZANTE PARA MADEIRA, 2 DEMAOS. AF_01/2021 /M2</v>
          </cell>
          <cell r="C256" t="str">
            <v>M2</v>
          </cell>
          <cell r="D256" t="str">
            <v>M2</v>
          </cell>
          <cell r="E256">
            <v>15.22</v>
          </cell>
          <cell r="F256">
            <v>16.11</v>
          </cell>
        </row>
        <row r="257">
          <cell r="A257" t="str">
            <v>0701000111</v>
          </cell>
          <cell r="B257" t="str">
            <v>SINAPI - 98556 - IMPERMEABILIZACAO DE SUPERFICIE COM ARGAMASSA POLIMERICA / MEMBRANA ACRILICA, 4 DEMAOS, REFORCADA COM VEU DE POLIESTER (MAV). AF_06/2018 /M2</v>
          </cell>
          <cell r="C257" t="str">
            <v>M2</v>
          </cell>
          <cell r="D257" t="str">
            <v>M2</v>
          </cell>
          <cell r="E257">
            <v>35.06</v>
          </cell>
          <cell r="F257">
            <v>37.200000000000003</v>
          </cell>
        </row>
        <row r="258">
          <cell r="A258" t="str">
            <v>0701000112</v>
          </cell>
          <cell r="B258" t="str">
            <v>IMPERM. INT. DE RESERV.COMPOSTA: 1a. CAMADA C/ CHAPISCO DE ARG. DE CIM. E AREIA TRACO 1:2 C/ VEDACIT ESP. 0,5 CM; 2a.CAM. C/ ARG. DE CIM. E AREIA TRACO 1:3 C/ VEDACIT ESP. 1,5 CM; 3a.CAM.C/ CHAPISCO (IDEM 1a.CAM.);4a. CAM. C/ ARG. (IDEM 2a. CAM.) /M2</v>
          </cell>
          <cell r="C258" t="str">
            <v>M2</v>
          </cell>
          <cell r="D258" t="str">
            <v>M2</v>
          </cell>
          <cell r="E258">
            <v>41.92</v>
          </cell>
          <cell r="F258">
            <v>45.14</v>
          </cell>
        </row>
        <row r="259">
          <cell r="A259" t="str">
            <v>0701000113</v>
          </cell>
          <cell r="B259" t="str">
            <v>SINAPI - 98547 - IMPERMEABILIZACAO DE SUPERFICIE COM MANTA ASFALTICA, DUAS CAMADAS, INCLUSIVE APLICACAO DE PRIMER ASFALTICO, E=3MM E E=4MM. AF_06/2018 /M2</v>
          </cell>
          <cell r="C259" t="str">
            <v>M2</v>
          </cell>
          <cell r="D259" t="str">
            <v>M2</v>
          </cell>
          <cell r="E259">
            <v>128.6</v>
          </cell>
          <cell r="F259">
            <v>131.94999999999999</v>
          </cell>
        </row>
        <row r="260">
          <cell r="A260" t="str">
            <v>0701000115</v>
          </cell>
          <cell r="B260" t="str">
            <v>SINAPI - 98546 - IMPERMEABILIZACAO DE SUPERFICIE COM MANTA ASFALTICA, UMA CAMADA, INCLUSIVE APLICACAO DE PRIMER ASFALTICO, E=3MM. AF_06/2018 /M2</v>
          </cell>
          <cell r="C260" t="str">
            <v>M2</v>
          </cell>
          <cell r="D260" t="str">
            <v>M2</v>
          </cell>
          <cell r="E260">
            <v>69.11</v>
          </cell>
          <cell r="F260">
            <v>71.42</v>
          </cell>
        </row>
        <row r="261">
          <cell r="A261" t="str">
            <v>0701000117</v>
          </cell>
          <cell r="B261" t="str">
            <v>SINAPI - 98554 - IMPERMEABILIZACAO DE SUPERFICIE COM MEMBRANA A BASE DE RESINA ACRILICA, 3 DEMAOS. AF_06/2018 /M2</v>
          </cell>
          <cell r="C261" t="str">
            <v>M2</v>
          </cell>
          <cell r="D261" t="str">
            <v>M2</v>
          </cell>
          <cell r="E261">
            <v>32.020000000000003</v>
          </cell>
          <cell r="F261">
            <v>33.43</v>
          </cell>
        </row>
        <row r="262">
          <cell r="A262" t="str">
            <v>0701000119</v>
          </cell>
          <cell r="B262" t="str">
            <v>IMPERMEABILIZACAO DE LAJES E MARQUISES UTILIZANDO VIAPOL LAJE ALUMINIO 3MM DA VIAPOL OU SIMILAR E PINTURA ASFALTICA PRIMER (UMA DEMAO) - FORNECIMENTO E APLICACAO /M2</v>
          </cell>
          <cell r="C262" t="str">
            <v>M2</v>
          </cell>
          <cell r="D262" t="str">
            <v>M2</v>
          </cell>
          <cell r="E262">
            <v>70.41</v>
          </cell>
          <cell r="F262">
            <v>72.72</v>
          </cell>
        </row>
        <row r="263">
          <cell r="A263" t="str">
            <v>0701000121</v>
          </cell>
          <cell r="B263" t="str">
            <v>IMPERMEABILIZACAO DE FLOREIRAS UTILIZANDO MANTA TORODIN HIDRUS RAIZ DA VIAPOL OU SIMILAR, PINTURA ASFALTICA PRIMER (UMA DEMAO) E VEU DE POLIESTER - FORNECIMENTO E APLICACAO /M2</v>
          </cell>
          <cell r="C263" t="str">
            <v>M2</v>
          </cell>
          <cell r="D263" t="str">
            <v>M2</v>
          </cell>
          <cell r="E263">
            <v>87.75</v>
          </cell>
          <cell r="F263">
            <v>90.06</v>
          </cell>
        </row>
        <row r="264">
          <cell r="A264" t="str">
            <v>0701000124</v>
          </cell>
          <cell r="B264" t="str">
            <v>SINAPI - 98563 - PROTECAO MECANICA DE SUPERFICIE HORIZONTAL COM ARGAMASSA DE CIMENTO E AREIA, TRACO 1:3, E=2CM. AF_06/2018 /M2</v>
          </cell>
          <cell r="C264" t="str">
            <v>M2</v>
          </cell>
          <cell r="D264" t="str">
            <v>M2</v>
          </cell>
          <cell r="E264">
            <v>23.67</v>
          </cell>
          <cell r="F264">
            <v>25.06</v>
          </cell>
        </row>
        <row r="265">
          <cell r="A265" t="str">
            <v>0701000126</v>
          </cell>
          <cell r="B265" t="str">
            <v>SINAPI - 98567 - PROTECAO MECANICA DE SUPERFICIE HORIZONTAL COM ARGAMASSA DE CIMENTO E AREIA, TRACO 1:3, E=4CM. AF_06/2018 /M2</v>
          </cell>
          <cell r="C265" t="str">
            <v>M2</v>
          </cell>
          <cell r="D265" t="str">
            <v>M2</v>
          </cell>
          <cell r="E265">
            <v>43.96</v>
          </cell>
          <cell r="F265">
            <v>46.75</v>
          </cell>
        </row>
        <row r="266">
          <cell r="A266">
            <v>0</v>
          </cell>
          <cell r="B266">
            <v>0</v>
          </cell>
          <cell r="C266">
            <v>0</v>
          </cell>
          <cell r="D266">
            <v>0</v>
          </cell>
          <cell r="E266">
            <v>0</v>
          </cell>
          <cell r="F266">
            <v>0</v>
          </cell>
        </row>
        <row r="267">
          <cell r="A267">
            <v>0</v>
          </cell>
          <cell r="B267" t="str">
            <v>ALVENARIA</v>
          </cell>
          <cell r="C267">
            <v>0</v>
          </cell>
          <cell r="D267">
            <v>0</v>
          </cell>
          <cell r="E267">
            <v>0</v>
          </cell>
          <cell r="F267">
            <v>0</v>
          </cell>
        </row>
        <row r="268">
          <cell r="A268">
            <v>0</v>
          </cell>
          <cell r="B268">
            <v>0</v>
          </cell>
          <cell r="C268">
            <v>0</v>
          </cell>
          <cell r="D268">
            <v>0</v>
          </cell>
          <cell r="E268">
            <v>0</v>
          </cell>
          <cell r="F268">
            <v>0</v>
          </cell>
        </row>
        <row r="269">
          <cell r="A269" t="str">
            <v>CODIGO</v>
          </cell>
          <cell r="B269" t="str">
            <v>S E R V I C O S</v>
          </cell>
          <cell r="C269">
            <v>0</v>
          </cell>
          <cell r="D269">
            <v>0</v>
          </cell>
          <cell r="E269" t="str">
            <v>TOTAL</v>
          </cell>
          <cell r="F269" t="str">
            <v>TOTAL</v>
          </cell>
        </row>
        <row r="270">
          <cell r="A270">
            <v>0</v>
          </cell>
          <cell r="B270">
            <v>0</v>
          </cell>
          <cell r="C270">
            <v>0</v>
          </cell>
          <cell r="D270">
            <v>0</v>
          </cell>
          <cell r="E270">
            <v>0</v>
          </cell>
          <cell r="F270">
            <v>0</v>
          </cell>
        </row>
        <row r="271">
          <cell r="A271" t="str">
            <v>0801000100</v>
          </cell>
          <cell r="B271" t="str">
            <v>ALVENARIA DE ELEVACAO COM TIJOLO CERAMICO COMUM (5X10X20)CM, 1/4 VEZ (ESPESSURA DE 5CM), ASSENTADA COM ARGAMASSA MISTA DE CIMENTO, CAL HIDRATADA E AREIA SEM PENEIRAR, NO TRACO 1:2:8 /M2</v>
          </cell>
          <cell r="C271" t="str">
            <v>M2</v>
          </cell>
          <cell r="D271" t="str">
            <v>M2</v>
          </cell>
          <cell r="E271">
            <v>68.92</v>
          </cell>
          <cell r="F271">
            <v>71.91</v>
          </cell>
        </row>
        <row r="272">
          <cell r="A272" t="str">
            <v>0801000101</v>
          </cell>
          <cell r="B272" t="str">
            <v>SINAPI - 101159 - ALVENARIA DE VEDACAO DE BLOCOS CERAMICOS MACICOS DE 5X10X20CM (ESPESSURA 10CM) E ARGAMASSA DE ASSENTAMENTO COM PREPARO EM BETONEIRA. AF_05/2020 /M2</v>
          </cell>
          <cell r="C272" t="str">
            <v>M2</v>
          </cell>
          <cell r="D272" t="str">
            <v>M2</v>
          </cell>
          <cell r="E272">
            <v>101.96</v>
          </cell>
          <cell r="F272">
            <v>107.42</v>
          </cell>
        </row>
        <row r="273">
          <cell r="A273" t="str">
            <v>0801000102</v>
          </cell>
          <cell r="B273" t="str">
            <v>ALVENARIA DE ELEVACAO COM TIJOLO CERAMICO FURADO (9X19X19)CM, 1/2 VEZ (ESPESSURA DE 9CM), ASSENTADA COM ARGAMASSA MISTA DE CIMENTO, CAL HIDRATADA E AREIA SEM PENEIRAR, NO TRACO 1:2:8 /M2</v>
          </cell>
          <cell r="C273" t="str">
            <v>M2</v>
          </cell>
          <cell r="D273" t="str">
            <v>M2</v>
          </cell>
          <cell r="E273">
            <v>39.89</v>
          </cell>
          <cell r="F273">
            <v>41.83</v>
          </cell>
        </row>
        <row r="274">
          <cell r="A274" t="str">
            <v>0801000103</v>
          </cell>
          <cell r="B274" t="str">
            <v>ALVENARIA DE ELEVACAO COM TIJOLO CERAMICO COMUM (5X10X20)CM, 1 VEZ (ESPESSURA DE 20 CM), ASSENTADA COM ARGAMASSA MISTA DE CIMENTO, CAL HIDRATADA E AREIA SEM PENEIRAR, NO TRACO 1:2:8 /M2</v>
          </cell>
          <cell r="C274" t="str">
            <v>M2</v>
          </cell>
          <cell r="D274" t="str">
            <v>M2</v>
          </cell>
          <cell r="E274">
            <v>198.55</v>
          </cell>
          <cell r="F274">
            <v>206.77</v>
          </cell>
        </row>
        <row r="275">
          <cell r="A275" t="str">
            <v>0801000104</v>
          </cell>
          <cell r="B275" t="str">
            <v>ALVENARIA DE ELEVACAO COM TIJOLO CERAMICO FURADO (9X19X19)CM, 1 VEZ (ESPESSURA DE 19CM), ASSENTADA COM ARGAMASSA MISTA DE CIMENTO, CAL HIDRATADA E AREIA SEM PENEIRAR, NO TRACO 1:2:8 /M2</v>
          </cell>
          <cell r="C275" t="str">
            <v>M2</v>
          </cell>
          <cell r="D275" t="str">
            <v>M2</v>
          </cell>
          <cell r="E275">
            <v>79.64</v>
          </cell>
          <cell r="F275">
            <v>83.43</v>
          </cell>
        </row>
        <row r="276">
          <cell r="A276" t="str">
            <v>0801000105</v>
          </cell>
          <cell r="B276" t="str">
            <v>ALVENARIA DE ELEVACAO COM TIJOLO CERAMICO COMUM (5X10X20)CM, 1 1/2 VEZ (ESPESSURA DE 30CM), ASSENTADA COM ARGAMASSA MISTA DE CIMENTO, CAL HIDRATADA E AREIA SEM PENEIRAR, NO TRACO 1:2:8 /M2</v>
          </cell>
          <cell r="C276" t="str">
            <v>M2</v>
          </cell>
          <cell r="D276" t="str">
            <v>M2</v>
          </cell>
          <cell r="E276">
            <v>261.16000000000003</v>
          </cell>
          <cell r="F276">
            <v>272.45</v>
          </cell>
        </row>
        <row r="277">
          <cell r="A277" t="str">
            <v>0801000106</v>
          </cell>
          <cell r="B277" t="str">
            <v>ALVENARIA DE ELEVACAO COM TIJOLO CERAMICO FURADO (11,50X19X19)CM, 1/2 VEZ (ESPESSURA DE 11,50CM), ASSENTADA COM ARGAMASSA MISTA DE CIMENTO, CAL HIDRATADA E AREIA SEM PENEIRAR, NO TRACO 1:2:8 /M2</v>
          </cell>
          <cell r="C277" t="str">
            <v>M2</v>
          </cell>
          <cell r="D277" t="str">
            <v>M2</v>
          </cell>
          <cell r="E277">
            <v>55.12</v>
          </cell>
          <cell r="F277">
            <v>57.06</v>
          </cell>
        </row>
        <row r="278">
          <cell r="A278" t="str">
            <v>0801000108</v>
          </cell>
          <cell r="B278" t="str">
            <v>SINAPI - 87479 - ALVENARIA DE VEDACAO DE BLOCOS CERAMICOS FURADOS NA VERTICAL DE 14X19X39CM (ESPESSURA 14CM) DE PAREDES COM AREA LIQUIDA MAIOR OU IGUAL A 6M2 SEM VAOS E ARGAMASSA DE ASSENTAMENTO COM PREPARO EM BETONEIRA. AF_06/2014 /M2</v>
          </cell>
          <cell r="C278" t="str">
            <v>M2</v>
          </cell>
          <cell r="D278" t="str">
            <v>M2</v>
          </cell>
          <cell r="E278">
            <v>54.67</v>
          </cell>
          <cell r="F278">
            <v>56.8</v>
          </cell>
          <cell r="H278" t="str">
            <v>COBERTURA</v>
          </cell>
        </row>
        <row r="279">
          <cell r="A279" t="str">
            <v>0801000110</v>
          </cell>
          <cell r="B279" t="str">
            <v>ALVENARIA DE ELEVACAO COM TIJOLOS CERAMICOS LAMINADOS (5,5X11X23,5)CM, ESP=11CM, ASSENTADO COM ARGAMASSA MISTA NO TRACO 1:1:6 /M2</v>
          </cell>
          <cell r="C279" t="str">
            <v>M2</v>
          </cell>
          <cell r="D279" t="str">
            <v>M2</v>
          </cell>
          <cell r="E279">
            <v>194.99</v>
          </cell>
          <cell r="F279">
            <v>204.02</v>
          </cell>
        </row>
        <row r="280">
          <cell r="A280" t="str">
            <v>0801000112</v>
          </cell>
          <cell r="B280" t="str">
            <v>ALVENARIA DE ELEVACAO, UTILIZANDO ARGAMASSA MISA DE CIMENTO, CAL HIDRATADA E AREIA SEM PENEIRAR, NO TRACO 1:2:8, NA(S) SEGUINTE(S) ESPECIFICACAO(OES):- 1 VEZ, T. CERAMICO LAMINADO 21 FUROS (5,5 X 11 X 23,5)CM E ESP. 23,5 CM /M2</v>
          </cell>
          <cell r="C280" t="str">
            <v>M2</v>
          </cell>
          <cell r="D280" t="str">
            <v>M2</v>
          </cell>
          <cell r="E280">
            <v>355.41</v>
          </cell>
          <cell r="F280">
            <v>368.02</v>
          </cell>
        </row>
        <row r="281">
          <cell r="A281" t="str">
            <v>0801000114</v>
          </cell>
          <cell r="B281" t="str">
            <v>ALVENARIA DE BLOCOS DE CONCRETO ESTRUTURAL TIPO CANALETA 9X19X19CM, ASSENTADOS COM ARGAMASSA TRACO 1:0,25:4 (CIMENTO, CAL E AREIA) /M2</v>
          </cell>
          <cell r="C281" t="str">
            <v>M2</v>
          </cell>
          <cell r="D281" t="str">
            <v>M2</v>
          </cell>
          <cell r="E281">
            <v>58.18</v>
          </cell>
          <cell r="F281">
            <v>60.54</v>
          </cell>
        </row>
        <row r="282">
          <cell r="A282" t="str">
            <v>0801000115</v>
          </cell>
          <cell r="B282" t="str">
            <v>ALVENARIA DE VEDACAO DE BLOCOS VAZADOS DE CONCRETO DE 9X19X39CM (ESP=9CM), ASSENTADOS COM ARGAMASSA MISTA NO TRACO 1:2:8, PREPARO MANUAL /M2</v>
          </cell>
          <cell r="C282" t="str">
            <v>M2</v>
          </cell>
          <cell r="D282" t="str">
            <v>M2</v>
          </cell>
          <cell r="E282">
            <v>51.67</v>
          </cell>
          <cell r="F282">
            <v>53.83</v>
          </cell>
        </row>
        <row r="283">
          <cell r="A283" t="str">
            <v>0801000116</v>
          </cell>
          <cell r="B283" t="str">
            <v>SINAPI - 89456 - ALVENARIA DE BLOCOS DE CONCRETO ESTRUTURAL 14X19X39 CM, (ESPESSURA 14 CM) FBK = 14,0 MPA, PARA PAREDES COM AREA LIQUIDA MAIOR OU IGUAL A 6M2, SEM VAOS, UTILIZANDO PALHETA. AF_12/2014 /M2</v>
          </cell>
          <cell r="C283" t="str">
            <v>M2</v>
          </cell>
          <cell r="D283" t="str">
            <v>M2</v>
          </cell>
          <cell r="E283">
            <v>72.72</v>
          </cell>
          <cell r="F283">
            <v>74.52</v>
          </cell>
        </row>
        <row r="284">
          <cell r="A284" t="str">
            <v>0801000117</v>
          </cell>
          <cell r="B284" t="str">
            <v>ALVENARIA DE VEDACAO DE BLOCOS VAZADOS DE CONCRETO DE 19X19X39CM (ESP=19CM), ASSENTADOS COM ARGAMASSA MISTA NO TRACO 1:2:8, PREPARO MANUAL /M2</v>
          </cell>
          <cell r="C284" t="str">
            <v>M2</v>
          </cell>
          <cell r="D284" t="str">
            <v>M2</v>
          </cell>
          <cell r="E284">
            <v>73.95</v>
          </cell>
          <cell r="F284">
            <v>76.33</v>
          </cell>
        </row>
        <row r="285">
          <cell r="A285" t="str">
            <v>0801000120</v>
          </cell>
          <cell r="B285" t="str">
            <v>ALVENARIA DE ELEVACAO TIPO SANDUICHE - ANEXO A-017 (ALV.) /M2</v>
          </cell>
          <cell r="C285" t="str">
            <v>M2</v>
          </cell>
          <cell r="D285" t="str">
            <v>M2</v>
          </cell>
          <cell r="E285">
            <v>289.5</v>
          </cell>
          <cell r="F285">
            <v>303.63</v>
          </cell>
        </row>
        <row r="286">
          <cell r="A286" t="str">
            <v>0801000121</v>
          </cell>
          <cell r="B286" t="str">
            <v>REPAROS EM RACHADURAS /M</v>
          </cell>
          <cell r="C286" t="str">
            <v>/M</v>
          </cell>
          <cell r="D286" t="str">
            <v>M</v>
          </cell>
          <cell r="E286">
            <v>29.74</v>
          </cell>
          <cell r="F286">
            <v>32.479999999999997</v>
          </cell>
        </row>
        <row r="287">
          <cell r="A287" t="str">
            <v>0801000125</v>
          </cell>
          <cell r="B287" t="str">
            <v>CONSTRUCAO E DEMOLICAO DE ANDAIME, PARA 1,00 M2 DE ALVENARIA, COM REAPROVEITAMENTO DE 6 VEZES /M2</v>
          </cell>
          <cell r="C287" t="str">
            <v>M2</v>
          </cell>
          <cell r="D287" t="str">
            <v>M2</v>
          </cell>
          <cell r="E287">
            <v>8.3699999999999992</v>
          </cell>
          <cell r="F287">
            <v>8.76</v>
          </cell>
        </row>
        <row r="288">
          <cell r="A288" t="str">
            <v>0801000127</v>
          </cell>
          <cell r="B288" t="str">
            <v>ANDAIME PARA USO INTERNO COMPOSTO DE PLATAFORMA DE TABUA COM 0,90M DE LARGURA SOBRE CAVALETES MOVEIS DE MADEIRA COM ELEVACAO DE ATE 1M /M2</v>
          </cell>
          <cell r="C288" t="str">
            <v>M2</v>
          </cell>
          <cell r="D288" t="str">
            <v>M2</v>
          </cell>
          <cell r="E288">
            <v>3.54</v>
          </cell>
          <cell r="F288">
            <v>3.8</v>
          </cell>
        </row>
        <row r="289">
          <cell r="A289" t="str">
            <v>0801000129</v>
          </cell>
          <cell r="B289" t="str">
            <v>REFORMA DE ANDAIME, PARA 1,00 M2 DE REVESTIMENTO EXTERNO DE EDIFICIOS DE ATE 3 ANDARES ANDAIME /M2</v>
          </cell>
          <cell r="C289" t="str">
            <v>M2</v>
          </cell>
          <cell r="D289" t="str">
            <v>M2</v>
          </cell>
          <cell r="E289">
            <v>4.9000000000000004</v>
          </cell>
          <cell r="F289">
            <v>5.4</v>
          </cell>
        </row>
        <row r="290">
          <cell r="A290" t="str">
            <v>0801000132</v>
          </cell>
          <cell r="B290" t="str">
            <v>SINAPI - 93202 - FIXACAO (ENCUNHAMENTO) DE ALVENARIA DE VEDACAO COM TIJOLO MACICO. AF_03/2016 /M</v>
          </cell>
          <cell r="C290" t="str">
            <v>/M</v>
          </cell>
          <cell r="D290" t="str">
            <v>M</v>
          </cell>
          <cell r="E290">
            <v>19.34</v>
          </cell>
          <cell r="F290">
            <v>20.57</v>
          </cell>
        </row>
        <row r="291">
          <cell r="A291" t="str">
            <v>0801000134</v>
          </cell>
          <cell r="B291" t="str">
            <v>SINAPI - 93201 - FIXACAO (ENCUNHAMENTO) DE ALVENARIA DE VEDACAO COM ARGAMASSA APLICADA COM COLHER. AF_03/2016 /M</v>
          </cell>
          <cell r="C291" t="str">
            <v>/M</v>
          </cell>
          <cell r="D291" t="str">
            <v>M</v>
          </cell>
          <cell r="E291">
            <v>4.4400000000000004</v>
          </cell>
          <cell r="F291">
            <v>4.8099999999999996</v>
          </cell>
        </row>
        <row r="292">
          <cell r="A292" t="str">
            <v>0801000150</v>
          </cell>
          <cell r="B292" t="str">
            <v>VERGA RETA MOLDADA NO LOCAL COM FORMA DE MADEIRA, CONSIDERANDO CINCO REAPROVEITAMENTOS, CONCRETO ARMADO FCK=20MPa, CONTROLE TIPO "B" /M3</v>
          </cell>
          <cell r="C292" t="str">
            <v>M3</v>
          </cell>
          <cell r="D292" t="str">
            <v>M3</v>
          </cell>
          <cell r="E292">
            <v>2529.11</v>
          </cell>
          <cell r="F292">
            <v>2615.65</v>
          </cell>
        </row>
        <row r="293">
          <cell r="A293" t="str">
            <v>0801000155</v>
          </cell>
          <cell r="B293" t="str">
            <v>SINAPI - 93182 - VERGA PRE-MOLDADA PARA JANELAS COM ATE 1,5 M DE VAO. AF_03/2016 /M</v>
          </cell>
          <cell r="C293" t="str">
            <v>/M</v>
          </cell>
          <cell r="D293" t="str">
            <v>M</v>
          </cell>
          <cell r="E293">
            <v>33.799999999999997</v>
          </cell>
          <cell r="F293">
            <v>34.67</v>
          </cell>
        </row>
        <row r="294">
          <cell r="A294" t="str">
            <v>0801000160</v>
          </cell>
          <cell r="B294" t="str">
            <v>SINAPI - 93183 - VERGA PRE-MOLDADA PARA JANELAS COM MAIS DE 1,5 M DE VAO. AF_03/2016 /M</v>
          </cell>
          <cell r="C294" t="str">
            <v>/M</v>
          </cell>
          <cell r="D294" t="str">
            <v>M</v>
          </cell>
          <cell r="E294">
            <v>43.52</v>
          </cell>
          <cell r="F294">
            <v>44.48</v>
          </cell>
        </row>
        <row r="295">
          <cell r="A295" t="str">
            <v>0801000165</v>
          </cell>
          <cell r="B295" t="str">
            <v>SINAPI - 93184 - VERGA PRE-MOLDADA PARA PORTAS COM ATE 1,5 M DE VAO. AF_03/2016 /M</v>
          </cell>
          <cell r="C295" t="str">
            <v>/M</v>
          </cell>
          <cell r="D295" t="str">
            <v>M</v>
          </cell>
          <cell r="E295">
            <v>24.98</v>
          </cell>
          <cell r="F295">
            <v>25.74</v>
          </cell>
        </row>
        <row r="296">
          <cell r="A296" t="str">
            <v>0801000170</v>
          </cell>
          <cell r="B296" t="str">
            <v>SINAPI - 93185 - VERGA PRE-MOLDADA PARA PORTAS COM MAIS DE 1,5 M DE VAO. AF_03/2016 /M</v>
          </cell>
          <cell r="C296" t="str">
            <v>/M</v>
          </cell>
          <cell r="D296" t="str">
            <v>M</v>
          </cell>
          <cell r="E296">
            <v>42.89</v>
          </cell>
          <cell r="F296">
            <v>43.81</v>
          </cell>
        </row>
        <row r="297">
          <cell r="A297">
            <v>0</v>
          </cell>
          <cell r="B297">
            <v>0</v>
          </cell>
          <cell r="C297">
            <v>0</v>
          </cell>
          <cell r="D297">
            <v>0</v>
          </cell>
          <cell r="E297">
            <v>0</v>
          </cell>
          <cell r="F297">
            <v>0</v>
          </cell>
        </row>
        <row r="298">
          <cell r="A298">
            <v>0</v>
          </cell>
          <cell r="B298" t="str">
            <v>ESTRUTURA DE COBERTURA</v>
          </cell>
          <cell r="C298">
            <v>0</v>
          </cell>
          <cell r="D298">
            <v>0</v>
          </cell>
          <cell r="E298">
            <v>0</v>
          </cell>
          <cell r="F298">
            <v>0</v>
          </cell>
        </row>
        <row r="299">
          <cell r="A299">
            <v>0</v>
          </cell>
          <cell r="B299">
            <v>0</v>
          </cell>
          <cell r="C299">
            <v>0</v>
          </cell>
          <cell r="D299">
            <v>0</v>
          </cell>
          <cell r="E299">
            <v>0</v>
          </cell>
          <cell r="F299">
            <v>0</v>
          </cell>
        </row>
        <row r="300">
          <cell r="A300" t="str">
            <v>CODIGO</v>
          </cell>
          <cell r="B300" t="str">
            <v>S E R V I C O S</v>
          </cell>
          <cell r="C300">
            <v>0</v>
          </cell>
          <cell r="D300">
            <v>0</v>
          </cell>
          <cell r="E300" t="str">
            <v>TOTAL</v>
          </cell>
          <cell r="F300" t="str">
            <v>TOTAL</v>
          </cell>
        </row>
        <row r="301">
          <cell r="A301">
            <v>0</v>
          </cell>
          <cell r="B301">
            <v>0</v>
          </cell>
          <cell r="C301">
            <v>0</v>
          </cell>
          <cell r="D301">
            <v>0</v>
          </cell>
          <cell r="E301">
            <v>0</v>
          </cell>
          <cell r="F301">
            <v>0</v>
          </cell>
        </row>
        <row r="302">
          <cell r="A302" t="str">
            <v>0901000100</v>
          </cell>
          <cell r="B302" t="str">
            <v>ESTRUTURA DE MADEIRA COM TESOURA PARA COBERTURA COM TELHAS CERAMICAS, NO(S) VAO(S):- 3,00 A 7,00 M /M2</v>
          </cell>
          <cell r="C302" t="str">
            <v>M2</v>
          </cell>
          <cell r="D302" t="str">
            <v>M2</v>
          </cell>
          <cell r="E302">
            <v>80.209999999999994</v>
          </cell>
          <cell r="F302">
            <v>84.57</v>
          </cell>
        </row>
        <row r="303">
          <cell r="A303" t="str">
            <v>0901000101</v>
          </cell>
          <cell r="B303" t="str">
            <v>ESTRUTURA DE MADEIRA DE LEI PRIMEIRA QUALIDADE, SERRADA, NAO APARELHADA, PARA TELHAS CERAMICAS, VAOS DE 7M ATE 10M /M2</v>
          </cell>
          <cell r="C303" t="str">
            <v>M2</v>
          </cell>
          <cell r="D303" t="str">
            <v>M2</v>
          </cell>
          <cell r="E303">
            <v>126.14</v>
          </cell>
          <cell r="F303">
            <v>134.21</v>
          </cell>
        </row>
        <row r="304">
          <cell r="A304" t="str">
            <v>0901000102</v>
          </cell>
          <cell r="B304" t="str">
            <v>ESTRUTURA DE MADEIRA COM TESOURA PARA COBERTURA COM TELHAS CERAMICAS, NO(S) VAO(S):- 10,10 A 13,00 M /M2</v>
          </cell>
          <cell r="C304" t="str">
            <v>M2</v>
          </cell>
          <cell r="D304" t="str">
            <v>M2</v>
          </cell>
          <cell r="E304">
            <v>180.07</v>
          </cell>
          <cell r="F304">
            <v>192.39</v>
          </cell>
        </row>
        <row r="305">
          <cell r="A305" t="str">
            <v>0901000105</v>
          </cell>
          <cell r="B305" t="str">
            <v>ESTRUTURA DE MADEIRA PARA COBERTURA COM TELHAS ONDULADAS DE FIBROCIMENTO, ALUMINIO OU PLASTICAS, NO(S) VAO(S):- ATE 10,00 M /M2</v>
          </cell>
          <cell r="C305" t="str">
            <v>M2</v>
          </cell>
          <cell r="D305" t="str">
            <v>M2</v>
          </cell>
          <cell r="E305">
            <v>98.84</v>
          </cell>
          <cell r="F305">
            <v>105.02</v>
          </cell>
        </row>
        <row r="306">
          <cell r="A306" t="str">
            <v>0901000106</v>
          </cell>
          <cell r="B306" t="str">
            <v>ESTRUTURA DE MADEIRA PARA COBERTURA COM TELHAS ONDULADAS DE FIBROCIMENTO, ALUMINIO OU PLASTICAS, NO(S) VAO(S):- 10,10 A 15,00 M /M2</v>
          </cell>
          <cell r="C306" t="str">
            <v>M2</v>
          </cell>
          <cell r="D306" t="str">
            <v>M2</v>
          </cell>
          <cell r="E306">
            <v>112.21</v>
          </cell>
          <cell r="F306">
            <v>119.12</v>
          </cell>
        </row>
        <row r="307">
          <cell r="A307" t="str">
            <v>0901000107</v>
          </cell>
          <cell r="B307" t="str">
            <v>ESTRUTURA DE MADEIRA PARA COBERTURA COM TELHAS ONDULADAS DE FIBROCIMENTO, ALUMINIO OU PLASTICAS, NO(S) VAO(S):- 20,00 M /M2</v>
          </cell>
          <cell r="C307" t="str">
            <v>M2</v>
          </cell>
          <cell r="D307" t="str">
            <v>M2</v>
          </cell>
          <cell r="E307">
            <v>133.1</v>
          </cell>
          <cell r="F307">
            <v>141.44999999999999</v>
          </cell>
          <cell r="H307" t="str">
            <v>ESQUADRIAS E FERRAGENS - DE MADEIRA</v>
          </cell>
        </row>
        <row r="308">
          <cell r="A308" t="str">
            <v>0901000108</v>
          </cell>
          <cell r="B308" t="str">
            <v>ESTRIBO COM PARAFUSO EM CHAPA DE FERRO FUNDIDO DE 2" X 3/16" X 35 CM, SECAO "U", PARA MADEIRAMENTO DE TELHADO /UN</v>
          </cell>
          <cell r="C308" t="str">
            <v>UN</v>
          </cell>
          <cell r="D308" t="str">
            <v>UN</v>
          </cell>
          <cell r="E308">
            <v>21.28</v>
          </cell>
          <cell r="F308">
            <v>21.82</v>
          </cell>
        </row>
        <row r="309">
          <cell r="A309" t="str">
            <v>0901000110</v>
          </cell>
          <cell r="B309" t="str">
            <v>ESTRUTURA DE MADEIRA PONTALETADA, APOIADA SOBRE PAREDES OU LAJES, PARA TELHAS CERAMICAS /M2</v>
          </cell>
          <cell r="C309" t="str">
            <v>M2</v>
          </cell>
          <cell r="D309" t="str">
            <v>M2</v>
          </cell>
          <cell r="E309">
            <v>64.81</v>
          </cell>
          <cell r="F309">
            <v>69</v>
          </cell>
        </row>
        <row r="310">
          <cell r="A310" t="str">
            <v>0901000112</v>
          </cell>
          <cell r="B310" t="str">
            <v>PARA TELHAS ONDULADAS DE FIBROCIMENTO, ALUMINIO OU PLASTICAS, COM ESTRUTURA PONTALETADA, APOIADA SOBRE PAREDES OU LAJES /M2</v>
          </cell>
          <cell r="C310" t="str">
            <v>M2</v>
          </cell>
          <cell r="D310" t="str">
            <v>M2</v>
          </cell>
          <cell r="E310">
            <v>41.87</v>
          </cell>
          <cell r="F310">
            <v>45.02</v>
          </cell>
        </row>
        <row r="311">
          <cell r="A311" t="str">
            <v>0901000114</v>
          </cell>
          <cell r="B311" t="str">
            <v>ESTRUTURA DE MADEIRA ANCORADA EM LAJES OU PAREDES, PARA TELHAS ESTRUTURAIS DE FIBROCIMENTO /M2</v>
          </cell>
          <cell r="C311" t="str">
            <v>M2</v>
          </cell>
          <cell r="D311" t="str">
            <v>M2</v>
          </cell>
          <cell r="E311">
            <v>18.190000000000001</v>
          </cell>
          <cell r="F311">
            <v>19.149999999999999</v>
          </cell>
        </row>
        <row r="312">
          <cell r="A312" t="str">
            <v>0901000115</v>
          </cell>
          <cell r="B312" t="str">
            <v>MADEIRAMENTO, PARA COBERTURA, NA(S) ESPECIFICACAO(OES):- RIPAO (5,0 X 2,5) CM - CEDRINHO /M</v>
          </cell>
          <cell r="C312" t="str">
            <v>/M</v>
          </cell>
          <cell r="D312" t="str">
            <v>M</v>
          </cell>
          <cell r="E312">
            <v>4.5599999999999996</v>
          </cell>
          <cell r="F312">
            <v>4.66</v>
          </cell>
        </row>
        <row r="313">
          <cell r="A313" t="str">
            <v>0901000117</v>
          </cell>
          <cell r="B313" t="str">
            <v>- CAIBRO (5,0 X 6,0) CM - PEROBA DO NORTE /M</v>
          </cell>
          <cell r="C313" t="str">
            <v>/M</v>
          </cell>
          <cell r="D313" t="str">
            <v>M</v>
          </cell>
          <cell r="E313">
            <v>13.17</v>
          </cell>
          <cell r="F313">
            <v>13.59</v>
          </cell>
        </row>
        <row r="314">
          <cell r="A314" t="str">
            <v>0901000118</v>
          </cell>
          <cell r="B314" t="str">
            <v>- VIGA (6,0 X 12,0) CM - PEROBA DO NORTE /M</v>
          </cell>
          <cell r="C314" t="str">
            <v>/M</v>
          </cell>
          <cell r="D314" t="str">
            <v>M</v>
          </cell>
          <cell r="E314">
            <v>29.32</v>
          </cell>
          <cell r="F314">
            <v>30.54</v>
          </cell>
        </row>
        <row r="315">
          <cell r="A315" t="str">
            <v>0901000119</v>
          </cell>
          <cell r="B315" t="str">
            <v>- VIGA (6,0 X 16,0) CM - PEROBA DO NORTE /M</v>
          </cell>
          <cell r="C315" t="str">
            <v>/M</v>
          </cell>
          <cell r="D315" t="str">
            <v>M</v>
          </cell>
          <cell r="E315">
            <v>31.6</v>
          </cell>
          <cell r="F315">
            <v>33.07</v>
          </cell>
        </row>
        <row r="316">
          <cell r="A316" t="str">
            <v>0901000120</v>
          </cell>
          <cell r="B316" t="str">
            <v>BEIRAL EM TABUA APARELHADA, NAS DIMENSOES:- (15 X 2,5) CM /M</v>
          </cell>
          <cell r="C316" t="str">
            <v>/M</v>
          </cell>
          <cell r="D316" t="str">
            <v>M</v>
          </cell>
          <cell r="E316">
            <v>9.16</v>
          </cell>
          <cell r="F316">
            <v>9.86</v>
          </cell>
        </row>
        <row r="317">
          <cell r="A317" t="str">
            <v>0901000121</v>
          </cell>
          <cell r="B317" t="str">
            <v>- (25 X 2,5) CM /M</v>
          </cell>
          <cell r="C317" t="str">
            <v>/M</v>
          </cell>
          <cell r="D317" t="str">
            <v>M</v>
          </cell>
          <cell r="E317">
            <v>22.94</v>
          </cell>
          <cell r="F317">
            <v>23.64</v>
          </cell>
        </row>
        <row r="318">
          <cell r="A318" t="str">
            <v>0901000122</v>
          </cell>
          <cell r="B318" t="str">
            <v>- (30 X 2,5) CM /M</v>
          </cell>
          <cell r="C318" t="str">
            <v>/M</v>
          </cell>
          <cell r="D318" t="str">
            <v>M</v>
          </cell>
          <cell r="E318">
            <v>28.43</v>
          </cell>
          <cell r="F318">
            <v>29.13</v>
          </cell>
        </row>
        <row r="319">
          <cell r="A319" t="str">
            <v>0901000124</v>
          </cell>
          <cell r="B319" t="str">
            <v>SUBSTITUICAO(OES) DE:- RIPAO (5,0 X 2,5) CM - CEDRINHO /M</v>
          </cell>
          <cell r="C319" t="str">
            <v>/M</v>
          </cell>
          <cell r="D319" t="str">
            <v>M</v>
          </cell>
          <cell r="E319">
            <v>4.8899999999999997</v>
          </cell>
          <cell r="F319">
            <v>5.03</v>
          </cell>
        </row>
        <row r="320">
          <cell r="A320" t="str">
            <v>0901000126</v>
          </cell>
          <cell r="B320" t="str">
            <v>- CAIBRO (5,0 X 6,0) CM - PEROBA DO NORTE /M</v>
          </cell>
          <cell r="C320" t="str">
            <v>/M</v>
          </cell>
          <cell r="D320" t="str">
            <v>M</v>
          </cell>
          <cell r="E320">
            <v>14.48</v>
          </cell>
          <cell r="F320">
            <v>15.03</v>
          </cell>
        </row>
        <row r="321">
          <cell r="A321" t="str">
            <v>0901000128</v>
          </cell>
          <cell r="B321" t="str">
            <v>- VIGA (6,0 X 12,0) CM - PEROBA DO NORTE /M</v>
          </cell>
          <cell r="C321" t="str">
            <v>/M</v>
          </cell>
          <cell r="D321" t="str">
            <v>M</v>
          </cell>
          <cell r="E321">
            <v>34.229999999999997</v>
          </cell>
          <cell r="F321">
            <v>35.97</v>
          </cell>
        </row>
        <row r="322">
          <cell r="A322" t="str">
            <v>0901000130</v>
          </cell>
          <cell r="B322" t="str">
            <v>- VIGA (6,0 X 16,0) CM - PEROBA DO NORTE /M</v>
          </cell>
          <cell r="C322" t="str">
            <v>/M</v>
          </cell>
          <cell r="D322" t="str">
            <v>M</v>
          </cell>
          <cell r="E322">
            <v>37.49</v>
          </cell>
          <cell r="F322">
            <v>39.58</v>
          </cell>
        </row>
        <row r="323">
          <cell r="A323" t="str">
            <v>0901000131</v>
          </cell>
          <cell r="B323" t="str">
            <v>MAO-DE-OBRA PARA EXECUCAO DE:- ESTRUTURA DE MADEIRA PARA TELHA CERAMICA (INCLUSIVE PREGOS) /M2</v>
          </cell>
          <cell r="C323" t="str">
            <v>M2</v>
          </cell>
          <cell r="D323" t="str">
            <v>M2</v>
          </cell>
          <cell r="E323">
            <v>43.75</v>
          </cell>
          <cell r="F323">
            <v>48.11</v>
          </cell>
        </row>
        <row r="324">
          <cell r="A324" t="str">
            <v>0901000132</v>
          </cell>
          <cell r="B324" t="str">
            <v>- ESTRUTURA DE MADEIRAMENTO PARA TELHA FIBROCIMENTO (INCLUSIVE PREGOS) /M2</v>
          </cell>
          <cell r="C324" t="str">
            <v>M2</v>
          </cell>
          <cell r="D324" t="str">
            <v>M2</v>
          </cell>
          <cell r="E324">
            <v>60.58</v>
          </cell>
          <cell r="F324">
            <v>66.760000000000005</v>
          </cell>
        </row>
        <row r="325">
          <cell r="A325" t="str">
            <v>0901000135</v>
          </cell>
          <cell r="B325" t="str">
            <v>FORNECIMENTO, MONTAGEM E INSTALACAO DE ESTRUTURA METALICA, INCLUSIVE PINTURA COM FUNDO ANTICORROSIVO /KG</v>
          </cell>
          <cell r="C325" t="str">
            <v>KG</v>
          </cell>
          <cell r="D325" t="str">
            <v>KG</v>
          </cell>
          <cell r="E325">
            <v>16.71</v>
          </cell>
          <cell r="F325">
            <v>17.34</v>
          </cell>
        </row>
        <row r="326">
          <cell r="A326" t="str">
            <v>0901000137</v>
          </cell>
          <cell r="B326" t="str">
            <v>FORNECIMENTO, MONTAGEM E INSTALACAO DE ESTRUTURA METALICA COM SISTEMA DE MULTIVIGAS, INCLUSIVE PINTURA COM FUNDO ANTICORROSIVO /KG</v>
          </cell>
          <cell r="C326" t="str">
            <v>KG</v>
          </cell>
          <cell r="D326" t="str">
            <v>KG</v>
          </cell>
          <cell r="E326">
            <v>17.84</v>
          </cell>
          <cell r="F326">
            <v>18.59</v>
          </cell>
        </row>
        <row r="327">
          <cell r="A327" t="str">
            <v>0901000138</v>
          </cell>
          <cell r="B327" t="str">
            <v>SINAPI - 100773 - ESTRUTURA TRELICADA DE COBERTURA, TIPO ARCO, COM LIGACOES SOLDADAS, INCLUSOS PERFIS METALICOS, CHAPAS METALICAS, MAO DE OBRA E TRANSPORTE COM GUINDASTE - FORNECIMENTO E INSTALACAO. AF_01/2020_P /KG</v>
          </cell>
          <cell r="C327" t="str">
            <v>KG</v>
          </cell>
          <cell r="D327" t="str">
            <v>KG</v>
          </cell>
          <cell r="E327">
            <v>14.3</v>
          </cell>
          <cell r="F327">
            <v>14.42</v>
          </cell>
        </row>
        <row r="328">
          <cell r="A328" t="str">
            <v>0901000139</v>
          </cell>
          <cell r="B328" t="str">
            <v>SINAPI - 100774 - ESTRUTURA TRELICADA DE COBERTURA, TIPO SHED, COM LIGACOES SOLDADAS, INCLUSOS PERFIS METALICOS, CHAPAS METALICAS, MAO DE OBRA E TRANSPORTE COM GUINDASTE - FORNECIMENTO E INSTALACAO. AF_01/2020_P /KG</v>
          </cell>
          <cell r="C328" t="str">
            <v>KG</v>
          </cell>
          <cell r="D328" t="str">
            <v>KG</v>
          </cell>
          <cell r="E328">
            <v>8.2799999999999994</v>
          </cell>
          <cell r="F328">
            <v>8.31</v>
          </cell>
        </row>
        <row r="329">
          <cell r="A329" t="str">
            <v>0901000140</v>
          </cell>
          <cell r="B329" t="str">
            <v>SINAPI - 100775 - ESTRUTURA TRELICADA DE COBERTURA, TIPO FINK, COM LIGACOES SOLDADAS, INCLUSOS PERFIS METALICOS, CHAPAS METALICAS, MAO DE OBRA E TRANSPORTE COM GUINDASTE - FORNECIMENTO E INSTALACAO. AF_01/2020_P /KG</v>
          </cell>
          <cell r="C329" t="str">
            <v>KG</v>
          </cell>
          <cell r="D329" t="str">
            <v>KG</v>
          </cell>
          <cell r="E329">
            <v>9.7899999999999991</v>
          </cell>
          <cell r="F329">
            <v>9.89</v>
          </cell>
          <cell r="H329" t="str">
            <v>ESQUADRIAS E FERRAGENS - DE FERRO</v>
          </cell>
        </row>
        <row r="330">
          <cell r="A330" t="str">
            <v>0901000141</v>
          </cell>
          <cell r="B330" t="str">
            <v>TESTEIRA EM CHAPA METALICA N. 14 SEM SUSTENTACAO (CONSIDERANDO DESENVOLVIMENTO TOTAL DA CHAPA) /M2</v>
          </cell>
          <cell r="C330" t="str">
            <v>M2</v>
          </cell>
          <cell r="D330" t="str">
            <v>M2</v>
          </cell>
          <cell r="E330">
            <v>181.48</v>
          </cell>
          <cell r="F330">
            <v>182.56</v>
          </cell>
        </row>
        <row r="331">
          <cell r="A331" t="str">
            <v>0901000142</v>
          </cell>
          <cell r="B331" t="str">
            <v>TESTEIRA EM CHAPA METALICA N. 16 SEM SUSTENTACAO (CONSIDERANDO DESENVOLVIMENTO TOTAL DA CHAPA) /M2</v>
          </cell>
          <cell r="C331" t="str">
            <v>M2</v>
          </cell>
          <cell r="D331" t="str">
            <v>M2</v>
          </cell>
          <cell r="E331">
            <v>151.94999999999999</v>
          </cell>
          <cell r="F331">
            <v>153.03</v>
          </cell>
        </row>
        <row r="332">
          <cell r="A332">
            <v>0</v>
          </cell>
          <cell r="B332">
            <v>0</v>
          </cell>
          <cell r="C332">
            <v>0</v>
          </cell>
          <cell r="D332">
            <v>0</v>
          </cell>
          <cell r="E332">
            <v>0</v>
          </cell>
          <cell r="F332">
            <v>0</v>
          </cell>
        </row>
        <row r="333">
          <cell r="A333">
            <v>0</v>
          </cell>
          <cell r="B333" t="str">
            <v>COBERTURA</v>
          </cell>
          <cell r="C333">
            <v>0</v>
          </cell>
          <cell r="D333">
            <v>0</v>
          </cell>
          <cell r="E333">
            <v>0</v>
          </cell>
          <cell r="F333">
            <v>0</v>
          </cell>
        </row>
        <row r="334">
          <cell r="A334">
            <v>0</v>
          </cell>
          <cell r="B334">
            <v>0</v>
          </cell>
          <cell r="C334">
            <v>0</v>
          </cell>
          <cell r="D334">
            <v>0</v>
          </cell>
          <cell r="E334">
            <v>0</v>
          </cell>
          <cell r="F334">
            <v>0</v>
          </cell>
        </row>
        <row r="335">
          <cell r="A335" t="str">
            <v>CODIGO</v>
          </cell>
          <cell r="B335" t="str">
            <v>S E R V I C O S</v>
          </cell>
          <cell r="C335">
            <v>0</v>
          </cell>
          <cell r="D335">
            <v>0</v>
          </cell>
          <cell r="E335" t="str">
            <v>TOTAL</v>
          </cell>
          <cell r="F335" t="str">
            <v>TOTAL</v>
          </cell>
        </row>
        <row r="336">
          <cell r="A336">
            <v>0</v>
          </cell>
          <cell r="B336">
            <v>0</v>
          </cell>
          <cell r="C336">
            <v>0</v>
          </cell>
          <cell r="D336">
            <v>0</v>
          </cell>
          <cell r="E336">
            <v>0</v>
          </cell>
          <cell r="F336">
            <v>0</v>
          </cell>
        </row>
        <row r="337">
          <cell r="A337" t="str">
            <v>1001000100</v>
          </cell>
          <cell r="B337" t="str">
            <v>SINAPI - 94440 - TELHAMENTO COM TELHA CERAMICA DE ENCAIXE, TIPO FRANCESA, COM ATE 2 AGUAS, INCLUSO TRANSPORTE VERTICAL. AF_07/2019 /M2</v>
          </cell>
          <cell r="C337" t="str">
            <v>M2</v>
          </cell>
          <cell r="D337" t="str">
            <v>M2</v>
          </cell>
          <cell r="E337">
            <v>28.39</v>
          </cell>
          <cell r="F337">
            <v>29.06</v>
          </cell>
        </row>
        <row r="338">
          <cell r="A338" t="str">
            <v>1001000101</v>
          </cell>
          <cell r="B338" t="str">
            <v>SINAPI - 94441 - TELHAMENTO COM TELHA CERAMICA DE ENCAIXE, TIPO FRANCESA, COM MAIS DE 2 AGUAS, INCLUSO TRANSPORTE VERTICAL. AF_07/2019 /M2</v>
          </cell>
          <cell r="C338" t="str">
            <v>M2</v>
          </cell>
          <cell r="D338" t="str">
            <v>M2</v>
          </cell>
          <cell r="E338">
            <v>30.76</v>
          </cell>
          <cell r="F338">
            <v>31.69</v>
          </cell>
        </row>
        <row r="339">
          <cell r="A339" t="str">
            <v>1001000102</v>
          </cell>
          <cell r="B339" t="str">
            <v>SINAPI - 94442 - TELHAMENTO COM TELHA CERAMICA DE ENCAIXE, TIPO ROMANA, COM ATE 2 AGUAS, INCLUSO TRANSPORTE VERTICAL. AF_07/2019 /M2</v>
          </cell>
          <cell r="C339" t="str">
            <v>M2</v>
          </cell>
          <cell r="D339" t="str">
            <v>M2</v>
          </cell>
          <cell r="E339">
            <v>28.39</v>
          </cell>
          <cell r="F339">
            <v>29.06</v>
          </cell>
        </row>
        <row r="340">
          <cell r="A340" t="str">
            <v>1001000103</v>
          </cell>
          <cell r="B340" t="str">
            <v>SINAPI - 94443 - TELHAMENTO COM TELHA CERAMICA DE ENCAIXE, TIPO ROMANA, COM MAIS DE 2 AGUAS, INCLUSO TRANSPORTE VERTICAL. AF_07/2019 /M2</v>
          </cell>
          <cell r="C340" t="str">
            <v>M2</v>
          </cell>
          <cell r="D340" t="str">
            <v>M2</v>
          </cell>
          <cell r="E340">
            <v>30.76</v>
          </cell>
          <cell r="F340">
            <v>31.69</v>
          </cell>
        </row>
        <row r="341">
          <cell r="A341" t="str">
            <v>1001000112</v>
          </cell>
          <cell r="B341" t="str">
            <v>SINAPI - 94221 - CUMEEIRA PARA TELHA CERAMICA EMBOCADA COM ARGAMASSA TRACO 1:2:9 (CIMENTO, CAL E AREIA) PARA TELHADOS COM ATE 2 AGUAS, INCLUSO TRANSPORTE VERTICAL. AF_07/2019 /M</v>
          </cell>
          <cell r="C341" t="str">
            <v>/M</v>
          </cell>
          <cell r="D341" t="str">
            <v>M</v>
          </cell>
          <cell r="E341">
            <v>19.54</v>
          </cell>
          <cell r="F341">
            <v>20.32</v>
          </cell>
        </row>
        <row r="342">
          <cell r="A342" t="str">
            <v>1001000114</v>
          </cell>
          <cell r="B342" t="str">
            <v>SINAPI - 94219 - CUMEEIRA E ESPIGAO PARA TELHA CERAMICA EMBOCADA COM ARGAMASSA TRACO 1:2:9 (CIMENTO, CAL E AREIA), PARA TELHADOS COM MAIS DE 2 AGUAS, INCLUSO TRANSPORTE VERTICAL. AF_07/2019 /M</v>
          </cell>
          <cell r="C342" t="str">
            <v>/M</v>
          </cell>
          <cell r="D342" t="str">
            <v>M</v>
          </cell>
          <cell r="E342">
            <v>24.23</v>
          </cell>
          <cell r="F342">
            <v>25.53</v>
          </cell>
        </row>
        <row r="343">
          <cell r="A343" t="str">
            <v>1001000120</v>
          </cell>
          <cell r="B343" t="str">
            <v>SINAPI - 94207 - TELHAMENTO COM TELHA ONDULADA DE FIBROCIMENTO E = 6 MM, COM RECOBRIMENTO LATERAL DE 1/4 DE ONDA PARA TELHADO COM INCLINACAO MAIOR QUE 10°, COM ATE 2 AGUAS, INCLUSO ICAMENTO. AF_07/2019 /M2</v>
          </cell>
          <cell r="C343" t="str">
            <v>M2</v>
          </cell>
          <cell r="D343" t="str">
            <v>M2</v>
          </cell>
          <cell r="E343">
            <v>34.81</v>
          </cell>
          <cell r="F343">
            <v>35.31</v>
          </cell>
        </row>
        <row r="344">
          <cell r="A344" t="str">
            <v>1001000128</v>
          </cell>
          <cell r="B344" t="str">
            <v>COBERTURA COM TELHA DE FIBROCIMENTO, PERFIL TRAPEZOIDAL, TIPO CANALETE 49, ESP=8MM, LARGURA NOMINAL 521MM, INCLINACAO DE 3% /M2</v>
          </cell>
          <cell r="C344" t="str">
            <v>M2</v>
          </cell>
          <cell r="D344" t="str">
            <v>M2</v>
          </cell>
          <cell r="E344">
            <v>86.46</v>
          </cell>
          <cell r="F344">
            <v>88.02</v>
          </cell>
        </row>
        <row r="345">
          <cell r="A345" t="str">
            <v>1001000130</v>
          </cell>
          <cell r="B345" t="str">
            <v>COBERTURA COM TELHA DE FIBROCIMENTO, PERFIL TRAPEZOIDAL, TIPO CANALETE 90, ESP=8MM, LARGURA NOMINAL 1008MM, INCLINACAO DE 3% /M2</v>
          </cell>
          <cell r="C345" t="str">
            <v>M2</v>
          </cell>
          <cell r="D345" t="str">
            <v>M2</v>
          </cell>
          <cell r="E345">
            <v>83.6</v>
          </cell>
          <cell r="F345">
            <v>85.55</v>
          </cell>
        </row>
        <row r="346">
          <cell r="A346" t="str">
            <v>1001000132</v>
          </cell>
          <cell r="B346" t="str">
            <v>SINAPI - 94213 - TELHAMENTO COM TELHA DE ACO/ALUMINIO E = 0,5 MM, COM ATE 2 AGUAS, INCLUSO ICAMENTO. AF_07/2019 /M2</v>
          </cell>
          <cell r="C346" t="str">
            <v>M2</v>
          </cell>
          <cell r="D346" t="str">
            <v>M2</v>
          </cell>
          <cell r="E346">
            <v>78.44</v>
          </cell>
          <cell r="F346">
            <v>78.78</v>
          </cell>
        </row>
        <row r="347">
          <cell r="A347" t="str">
            <v>1001000135</v>
          </cell>
          <cell r="B347" t="str">
            <v>CUMEEIRA PARA TELHA GALVALUME TRAPEZOIDAL, ESPESSURA 0,5MM /M</v>
          </cell>
          <cell r="C347" t="str">
            <v>/M</v>
          </cell>
          <cell r="D347" t="str">
            <v>M</v>
          </cell>
          <cell r="E347">
            <v>37.130000000000003</v>
          </cell>
          <cell r="F347">
            <v>37.53</v>
          </cell>
        </row>
        <row r="348">
          <cell r="A348" t="str">
            <v>1001000136</v>
          </cell>
          <cell r="B348" t="str">
            <v>CUMEEIRA PARA TELHA GALVALUME ONDULADA ESPESSURA 0,5MM /M</v>
          </cell>
          <cell r="C348" t="str">
            <v>/M</v>
          </cell>
          <cell r="D348" t="str">
            <v>M</v>
          </cell>
          <cell r="E348">
            <v>41.14</v>
          </cell>
          <cell r="F348">
            <v>41.54</v>
          </cell>
        </row>
        <row r="349">
          <cell r="A349" t="str">
            <v>1001000140</v>
          </cell>
          <cell r="B349" t="str">
            <v>SINAPI - 94223 - CUMEEIRA PARA TELHA DE FIBROCIMENTO ONDULADA E = 6 MM, INCLUSO ACESSORIOS DE FIXACAO E ICAMENTO. AF_07/2019 /M</v>
          </cell>
          <cell r="C349" t="str">
            <v>/M</v>
          </cell>
          <cell r="D349" t="str">
            <v>M</v>
          </cell>
          <cell r="E349">
            <v>42.73</v>
          </cell>
          <cell r="F349">
            <v>42.97</v>
          </cell>
        </row>
        <row r="350">
          <cell r="A350" t="str">
            <v>1001000150</v>
          </cell>
          <cell r="B350" t="str">
            <v>SINAPI - 94451 - CUMEEIRA PARA TELHA DE FIBROCIMENTO ESTRUTURAL E = 6 MM, INCLUSO ACESSORIOS DE FIXACAO E ICAMENTO. AF_07/2019 /M</v>
          </cell>
          <cell r="C350" t="str">
            <v>/M</v>
          </cell>
          <cell r="D350" t="str">
            <v>M</v>
          </cell>
          <cell r="E350">
            <v>100.43</v>
          </cell>
          <cell r="F350">
            <v>100.68</v>
          </cell>
        </row>
        <row r="351">
          <cell r="A351" t="str">
            <v>1001000155</v>
          </cell>
          <cell r="B351" t="str">
            <v>FECHAMENTO LATERAL, COM TELHA ONDULADA DE FIBROCIMENTO (ESPESSURA 6 MM) /M2</v>
          </cell>
          <cell r="C351" t="str">
            <v>M2</v>
          </cell>
          <cell r="D351" t="str">
            <v>M2</v>
          </cell>
          <cell r="E351">
            <v>33.51</v>
          </cell>
          <cell r="F351">
            <v>34.54</v>
          </cell>
        </row>
        <row r="352">
          <cell r="A352" t="str">
            <v>1001000157</v>
          </cell>
          <cell r="B352" t="str">
            <v>SINAPI - 100325 - CUMEEIRA SHED PARA TELHA ONDULADA DE FIBROCIMENTO, E = 6 MM, INCLUSO ACESSORIOS DE FIXACAO E ICAMENTO. AF_07/2019 /M</v>
          </cell>
          <cell r="C352" t="str">
            <v>/M</v>
          </cell>
          <cell r="D352" t="str">
            <v>M</v>
          </cell>
          <cell r="E352">
            <v>41.04</v>
          </cell>
          <cell r="F352">
            <v>41.22</v>
          </cell>
        </row>
        <row r="353">
          <cell r="A353" t="str">
            <v>1001000165</v>
          </cell>
          <cell r="B353" t="str">
            <v>ACESSORIO(S) PARA CANALETE 49:- TAMPAO, REF. 530611 /UN</v>
          </cell>
          <cell r="C353" t="str">
            <v>UN</v>
          </cell>
          <cell r="D353" t="str">
            <v>UN</v>
          </cell>
          <cell r="E353">
            <v>73.260000000000005</v>
          </cell>
          <cell r="F353">
            <v>73.819999999999993</v>
          </cell>
        </row>
        <row r="354">
          <cell r="A354" t="str">
            <v>1001000180</v>
          </cell>
          <cell r="B354" t="str">
            <v>ACESSORIO(S) PARA CANALETE 90:- PINGADEIRA PLASTICA PARA TELHA DE FIBROCIMENTO CANALETE 49/KALHETA OU CANALETE 90/KALHETAO /UN</v>
          </cell>
          <cell r="C354" t="str">
            <v>UN</v>
          </cell>
          <cell r="D354" t="str">
            <v>UN</v>
          </cell>
          <cell r="E354">
            <v>4.22</v>
          </cell>
          <cell r="F354">
            <v>4.59</v>
          </cell>
        </row>
        <row r="355">
          <cell r="A355" t="str">
            <v>1001000182</v>
          </cell>
          <cell r="B355" t="str">
            <v>- TIRANTE EM FERRO GALVANIZADO PARA CONTRAVENTAMENTO DE TELHA CANALETE 90, 1/4" X 400 MM /UN</v>
          </cell>
          <cell r="C355" t="str">
            <v>UN</v>
          </cell>
          <cell r="D355" t="str">
            <v>UN</v>
          </cell>
          <cell r="E355">
            <v>24.79</v>
          </cell>
          <cell r="F355">
            <v>25.16</v>
          </cell>
        </row>
        <row r="356">
          <cell r="A356" t="str">
            <v>1001000183</v>
          </cell>
          <cell r="B356" t="str">
            <v>PLACA DE VENTILACAO PARA TELHA DE FIBROCIMENTO, CANALETE 90 OU KALHETAO /UN</v>
          </cell>
          <cell r="C356" t="str">
            <v>UN</v>
          </cell>
          <cell r="D356" t="str">
            <v>UN</v>
          </cell>
          <cell r="E356">
            <v>10.38</v>
          </cell>
          <cell r="F356">
            <v>10.75</v>
          </cell>
        </row>
        <row r="357">
          <cell r="A357" t="str">
            <v>1001000190</v>
          </cell>
          <cell r="B357" t="str">
            <v>SINAPI - 94227 - CALHA EM CHAPA DE ACO GALVANIZADO NUMERO 24, DESENVOLVIMENTO DE 33 CM, INCLUSO TRANSPORTE VERTICAL. AF_07/2019 /M</v>
          </cell>
          <cell r="C357" t="str">
            <v>/M</v>
          </cell>
          <cell r="D357" t="str">
            <v>M</v>
          </cell>
          <cell r="E357">
            <v>52.04</v>
          </cell>
          <cell r="F357">
            <v>52.91</v>
          </cell>
        </row>
        <row r="358">
          <cell r="A358" t="str">
            <v>1001000191</v>
          </cell>
          <cell r="B358" t="str">
            <v>SINAPI - 94228 - CALHA EM CHAPA DE ACO GALVANIZADO NUMERO 24, DESENVOLVIMENTO DE 50 CM, INCLUSO TRANSPORTE VERTICAL. AF_07/2019 /M</v>
          </cell>
          <cell r="C358" t="str">
            <v>/M</v>
          </cell>
          <cell r="D358" t="str">
            <v>M</v>
          </cell>
          <cell r="E358">
            <v>70.05</v>
          </cell>
          <cell r="F358">
            <v>71.239999999999995</v>
          </cell>
        </row>
        <row r="359">
          <cell r="A359" t="str">
            <v>1001000192</v>
          </cell>
          <cell r="B359" t="str">
            <v>SINAPI - 94231 - RUFO EM CHAPA DE ACO GALVANIZADO NUMERO 24, CORTE DE 25 CM, INCLUSO TRANSPORTE VERTICAL. AF_07/2019 /M</v>
          </cell>
          <cell r="C359" t="str">
            <v>/M</v>
          </cell>
          <cell r="D359" t="str">
            <v>M</v>
          </cell>
          <cell r="E359">
            <v>41.49</v>
          </cell>
          <cell r="F359">
            <v>42.08</v>
          </cell>
        </row>
        <row r="360">
          <cell r="A360" t="str">
            <v>1001000193</v>
          </cell>
          <cell r="B360" t="str">
            <v>MAO-DE-OBRA PARA EXECUCAO DE:- COBERTURA COM TELHA CERAMICA /M2</v>
          </cell>
          <cell r="C360" t="str">
            <v>M2</v>
          </cell>
          <cell r="D360" t="str">
            <v>M2</v>
          </cell>
          <cell r="E360">
            <v>7.79</v>
          </cell>
          <cell r="F360">
            <v>8.6300000000000008</v>
          </cell>
        </row>
        <row r="361">
          <cell r="A361" t="str">
            <v>1001000195</v>
          </cell>
          <cell r="B361" t="str">
            <v>- COBERTURA COM TELHA DE FIBROCIMENTO /M2</v>
          </cell>
          <cell r="C361" t="str">
            <v>M2</v>
          </cell>
          <cell r="D361" t="str">
            <v>M2</v>
          </cell>
          <cell r="E361">
            <v>7.46</v>
          </cell>
          <cell r="F361">
            <v>8.27</v>
          </cell>
          <cell r="H361" t="str">
            <v>ESQUADRIAS E FERRAGENS - FERRAGENS</v>
          </cell>
        </row>
        <row r="362">
          <cell r="A362" t="str">
            <v>1001000197</v>
          </cell>
          <cell r="B362" t="str">
            <v>- COBERTURA COM TELHA ESTRUTURAL DE FIBROCIMENTO /M2</v>
          </cell>
          <cell r="C362" t="str">
            <v>M2</v>
          </cell>
          <cell r="D362" t="str">
            <v>M2</v>
          </cell>
          <cell r="E362">
            <v>19.29</v>
          </cell>
          <cell r="F362">
            <v>21.34</v>
          </cell>
        </row>
        <row r="363">
          <cell r="A363" t="str">
            <v>1001000199</v>
          </cell>
          <cell r="B363" t="str">
            <v>MAO-DE-OBRA PARA ASSENTAMENTO DE:- CUMEEIRA NORMAL OU ARTICULADA DE FIBROCIMENTO /M</v>
          </cell>
          <cell r="C363" t="str">
            <v>/M</v>
          </cell>
          <cell r="D363" t="str">
            <v>M</v>
          </cell>
          <cell r="E363">
            <v>2.2799999999999998</v>
          </cell>
          <cell r="F363">
            <v>2.5299999999999998</v>
          </cell>
        </row>
        <row r="364">
          <cell r="A364" t="str">
            <v>1001000200</v>
          </cell>
          <cell r="B364" t="str">
            <v>- CUMEEIRA PARA TELHA CERAMICA /M</v>
          </cell>
          <cell r="C364" t="str">
            <v>/M</v>
          </cell>
          <cell r="D364" t="str">
            <v>M</v>
          </cell>
          <cell r="E364">
            <v>6.11</v>
          </cell>
          <cell r="F364">
            <v>6.76</v>
          </cell>
        </row>
        <row r="365">
          <cell r="A365" t="str">
            <v>1001000201</v>
          </cell>
          <cell r="B365" t="str">
            <v>- CALHAS OU RUFOS /M</v>
          </cell>
          <cell r="C365" t="str">
            <v>/M</v>
          </cell>
          <cell r="D365" t="str">
            <v>M</v>
          </cell>
          <cell r="E365">
            <v>10.98</v>
          </cell>
          <cell r="F365">
            <v>12.18</v>
          </cell>
        </row>
        <row r="366">
          <cell r="A366">
            <v>0</v>
          </cell>
          <cell r="B366">
            <v>0</v>
          </cell>
          <cell r="C366">
            <v>0</v>
          </cell>
          <cell r="D366">
            <v>0</v>
          </cell>
          <cell r="E366">
            <v>0</v>
          </cell>
          <cell r="F366">
            <v>0</v>
          </cell>
        </row>
        <row r="367">
          <cell r="A367">
            <v>0</v>
          </cell>
          <cell r="B367" t="str">
            <v>ESQUADRIAS E FERRAGENS</v>
          </cell>
          <cell r="C367">
            <v>0</v>
          </cell>
          <cell r="D367">
            <v>0</v>
          </cell>
          <cell r="E367">
            <v>0</v>
          </cell>
          <cell r="F367">
            <v>0</v>
          </cell>
        </row>
        <row r="368">
          <cell r="A368">
            <v>0</v>
          </cell>
          <cell r="B368">
            <v>0</v>
          </cell>
          <cell r="C368">
            <v>0</v>
          </cell>
          <cell r="D368">
            <v>0</v>
          </cell>
          <cell r="E368">
            <v>0</v>
          </cell>
          <cell r="F368">
            <v>0</v>
          </cell>
        </row>
        <row r="369">
          <cell r="A369" t="str">
            <v>CODIGO</v>
          </cell>
          <cell r="B369" t="str">
            <v>S E R V I C O S</v>
          </cell>
          <cell r="C369">
            <v>0</v>
          </cell>
          <cell r="D369">
            <v>0</v>
          </cell>
          <cell r="E369" t="str">
            <v>TOTAL</v>
          </cell>
          <cell r="F369" t="str">
            <v>TOTAL</v>
          </cell>
        </row>
        <row r="370">
          <cell r="A370">
            <v>0</v>
          </cell>
          <cell r="B370">
            <v>0</v>
          </cell>
          <cell r="C370">
            <v>0</v>
          </cell>
          <cell r="D370">
            <v>0</v>
          </cell>
          <cell r="E370">
            <v>0</v>
          </cell>
          <cell r="F370">
            <v>0</v>
          </cell>
        </row>
        <row r="371">
          <cell r="A371">
            <v>0</v>
          </cell>
          <cell r="B371">
            <v>0</v>
          </cell>
          <cell r="C371">
            <v>0</v>
          </cell>
          <cell r="D371">
            <v>0</v>
          </cell>
          <cell r="E371">
            <v>0</v>
          </cell>
          <cell r="F371">
            <v>0</v>
          </cell>
        </row>
        <row r="372">
          <cell r="A372">
            <v>0</v>
          </cell>
          <cell r="B372" t="str">
            <v>*  DE MADEIRA</v>
          </cell>
          <cell r="C372">
            <v>0</v>
          </cell>
          <cell r="D372">
            <v>0</v>
          </cell>
          <cell r="E372">
            <v>0</v>
          </cell>
          <cell r="F372">
            <v>0</v>
          </cell>
          <cell r="H372" t="str">
            <v>ESQUADRIAS E FERRAGENS - ALUMINIO E INOX</v>
          </cell>
        </row>
        <row r="373">
          <cell r="A373" t="str">
            <v>1101001000</v>
          </cell>
          <cell r="B373" t="str">
            <v>SINAPI - 90847 - KIT DE PORTA DE MADEIRA PARA PINTURA, SEMI-OCA (LEVE OU MEDIA), PADRAO MEDIO, 60X210CM, ESPESSURA DE 3,5CM, ITENS INCLUSOS: DOBRADICAS, MONTAGEM E INSTALACAO DO BATENTE, SEM FECHADURA - FORNECIMENTO E INSTALACAO. AF_12/2019 /UN</v>
          </cell>
          <cell r="C373" t="str">
            <v>UN</v>
          </cell>
          <cell r="D373" t="str">
            <v>UN</v>
          </cell>
          <cell r="E373">
            <v>494.41</v>
          </cell>
          <cell r="F373">
            <v>513.4</v>
          </cell>
          <cell r="H373" t="str">
            <v>INSTALAÇOES ELETRICAS - LUMINARIAS E ACESSORIOS</v>
          </cell>
        </row>
        <row r="374">
          <cell r="A374" t="str">
            <v>1101001001</v>
          </cell>
          <cell r="B374" t="str">
            <v>SINAPI - 90848 - KIT DE PORTA DE MADEIRA PARA PINTURA, SEMI-OCA (LEVE OU MEDIA), PADRAO MEDIO, 70X210CM, ESPESSURA DE 3,5CM, ITENS INCLUSOS: DOBRADICAS, MONTAGEM E INSTALACAO DO BATENTE, SEM FECHADURA - FORNECIMENTO E INSTALACAO. AF_12/2019 /UN</v>
          </cell>
          <cell r="C374" t="str">
            <v>UN</v>
          </cell>
          <cell r="D374" t="str">
            <v>UN</v>
          </cell>
          <cell r="E374">
            <v>500.17</v>
          </cell>
          <cell r="F374">
            <v>519.57000000000005</v>
          </cell>
        </row>
        <row r="375">
          <cell r="A375" t="str">
            <v>1101001002</v>
          </cell>
          <cell r="B375" t="str">
            <v>SINAPI - 90849 - KIT DE PORTA DE MADEIRA PARA PINTURA, SEMI-OCA (LEVE OU MEDIA), PADRAO MEDIO, 80X210CM, ESPESSURA DE 3,5CM, ITENS INCLUSOS: DOBRADICAS, MONTAGEM E INSTALACAO DO BATENTE, SEM FECHADURA - FORNECIMENTO E INSTALACAO. AF_12/2019 /UN</v>
          </cell>
          <cell r="C375" t="str">
            <v>UN</v>
          </cell>
          <cell r="D375" t="str">
            <v>UN</v>
          </cell>
          <cell r="E375">
            <v>517.1</v>
          </cell>
          <cell r="F375">
            <v>536.91999999999996</v>
          </cell>
        </row>
        <row r="376">
          <cell r="A376" t="str">
            <v>1101001003</v>
          </cell>
          <cell r="B376" t="str">
            <v>SINAPI - 90850 - KIT DE PORTA DE MADEIRA PARA PINTURA, SEMI-OCA (LEVE OU MEDIA), PADRAO MEDIO, 90X210CM, ESPESSURA DE 3,5CM, ITENS INCLUSOS: DOBRADICAS, MONTAGEM E INSTALACAO DO BATENTE, SEM FECHADURA - FORNECIMENTO E INSTALACAO. AF_12/2019 /UN</v>
          </cell>
          <cell r="C376" t="str">
            <v>UN</v>
          </cell>
          <cell r="D376" t="str">
            <v>UN</v>
          </cell>
          <cell r="E376">
            <v>570.80999999999995</v>
          </cell>
          <cell r="F376">
            <v>591.05999999999995</v>
          </cell>
        </row>
        <row r="377">
          <cell r="A377" t="str">
            <v>1101001005</v>
          </cell>
          <cell r="B377" t="str">
            <v>SINAPI - 91013 - KIT DE PORTA DE MADEIRA PARA VERNIZ, SEMI-OCA (LEVE OU MEDIA), PADRAO MEDIO, 60X210CM, ESPESSURA DE 3,5CM, ITENS INCLUSOS: DOBRADICAS, MONTAGEM E INSTALACAO DO BATENTE, SEM FECHADURA - FORNECIMENTO E INSTALACAO. AF_12/2019 /UN</v>
          </cell>
          <cell r="C377" t="str">
            <v>UN</v>
          </cell>
          <cell r="D377" t="str">
            <v>UN</v>
          </cell>
          <cell r="E377">
            <v>501.78</v>
          </cell>
          <cell r="F377">
            <v>520.77</v>
          </cell>
        </row>
        <row r="378">
          <cell r="A378" t="str">
            <v>1101001006</v>
          </cell>
          <cell r="B378" t="str">
            <v>SINAPI - 91014 - KIT DE PORTA DE MADEIRA PARA VERNIZ, SEMI-OCA (LEVE OU MEDIA), PADRAO MEDIO, 70X210CM, ESPESSURA DE 3,5CM, ITENS INCLUSOS: DOBRADICAS, MONTAGEM E INSTALACAO DO BATENTE, SEM FECHADURA - FORNECIMENTO E INSTALACAO. AF_12/2019 /UN</v>
          </cell>
          <cell r="C378" t="str">
            <v>UN</v>
          </cell>
          <cell r="D378" t="str">
            <v>UN</v>
          </cell>
          <cell r="E378">
            <v>507.88</v>
          </cell>
          <cell r="F378">
            <v>527.28</v>
          </cell>
        </row>
        <row r="379">
          <cell r="A379" t="str">
            <v>1101001007</v>
          </cell>
          <cell r="B379" t="str">
            <v>SINAPI - 91015 - KIT DE PORTA DE MADEIRA PARA VERNIZ, SEMI-OCA (LEVE OU MEDIA), PADRAO MEDIO, 80X210CM, ESPESSURA DE 3,5CM, ITENS INCLUSOS: DOBRADICAS, MONTAGEM E INSTALACAO DO BATENTE, SEM FECHADURA - FORNECIMENTO E INSTALACAO. AF_12/2019 /UN</v>
          </cell>
          <cell r="C379" t="str">
            <v>UN</v>
          </cell>
          <cell r="D379" t="str">
            <v>UN</v>
          </cell>
          <cell r="E379">
            <v>546.99</v>
          </cell>
          <cell r="F379">
            <v>566.80999999999995</v>
          </cell>
        </row>
        <row r="380">
          <cell r="A380" t="str">
            <v>1101001008</v>
          </cell>
          <cell r="B380" t="str">
            <v>SINAPI - 91016 - KIT DE PORTA DE MADEIRA PARA VERNIZ, SEMI-OCA (LEVE OU MEDIA), PADRAO MEDIO, 90X210CM, ESPESSURA DE 3,5CM, ITENS INCLUSOS: DOBRADICAS, MONTAGEM E INSTALACAO DO BATENTE, SEM FECHADURA - FORNECIMENTO E INSTALACAO. AF_12/2019 /UN</v>
          </cell>
          <cell r="C380" t="str">
            <v>UN</v>
          </cell>
          <cell r="D380" t="str">
            <v>UN</v>
          </cell>
          <cell r="E380">
            <v>577.33000000000004</v>
          </cell>
          <cell r="F380">
            <v>597.58000000000004</v>
          </cell>
        </row>
        <row r="381">
          <cell r="A381" t="str">
            <v>1101001009</v>
          </cell>
          <cell r="B381" t="str">
            <v>PORTA LISA DE MADEIRA COMPENSADA PARA VERNIZ, INCLUSIVE BATENTE (15 X 3,5)CM E GUARNICOES (5 X 1)CM, NA DIMENSAO DE (1,00 X 2,10) M /UN</v>
          </cell>
          <cell r="C381" t="str">
            <v>UN</v>
          </cell>
          <cell r="D381" t="str">
            <v>UN</v>
          </cell>
          <cell r="E381">
            <v>487.11</v>
          </cell>
          <cell r="F381">
            <v>499.27</v>
          </cell>
        </row>
        <row r="382">
          <cell r="A382" t="str">
            <v>1101001015</v>
          </cell>
          <cell r="B382" t="str">
            <v>SINAPI - 91009 - PORTA DE MADEIRA PARA VERNIZ, SEMI-OCA (LEVE OU MEDIA), 60X210CM, ESPESSURA DE 3,5CM, INCLUSO DOBRADICAS - FORNECIMENTO E INSTALACAO. AF_12/2019 /UN</v>
          </cell>
          <cell r="C382" t="str">
            <v>UN</v>
          </cell>
          <cell r="D382" t="str">
            <v>UN</v>
          </cell>
          <cell r="E382">
            <v>209.27</v>
          </cell>
          <cell r="F382">
            <v>212.96</v>
          </cell>
        </row>
        <row r="383">
          <cell r="A383" t="str">
            <v>1101001016</v>
          </cell>
          <cell r="B383" t="str">
            <v>SINAPI - 91010 - PORTA DE MADEIRA PARA VERNIZ, SEMI-OCA (LEVE OU MEDIA), 70X210CM, ESPESSURA DE 3,5CM, INCLUSO DOBRADICAS - FORNECIMENTO E INSTALACAO. AF_12/2019 /UN</v>
          </cell>
          <cell r="C383" t="str">
            <v>UN</v>
          </cell>
          <cell r="D383" t="str">
            <v>UN</v>
          </cell>
          <cell r="E383">
            <v>214.26</v>
          </cell>
          <cell r="F383">
            <v>218.32</v>
          </cell>
        </row>
        <row r="384">
          <cell r="A384" t="str">
            <v>1101001017</v>
          </cell>
          <cell r="B384" t="str">
            <v>SINAPI - 91011 - PORTA DE MADEIRA PARA VERNIZ, SEMI-OCA (LEVE OU MEDIA), 80X210CM, ESPESSURA DE 3,5CM, INCLUSO DOBRADICAS - FORNECIMENTO E INSTALACAO. AF_12/2019 /UN</v>
          </cell>
          <cell r="C384" t="str">
            <v>UN</v>
          </cell>
          <cell r="D384" t="str">
            <v>UN</v>
          </cell>
          <cell r="E384">
            <v>252.26</v>
          </cell>
          <cell r="F384">
            <v>256.7</v>
          </cell>
        </row>
        <row r="385">
          <cell r="A385" t="str">
            <v>1101001018</v>
          </cell>
          <cell r="B385" t="str">
            <v>SINAPI - 91012 - PORTA DE MADEIRA PARA VERNIZ, SEMI-OCA (LEVE OU MEDIA), 90X210CM, ESPESSURA DE 3,5CM, INCLUSO DOBRADICAS - FORNECIMENTO E INSTALACAO. AF_12/2019 /UN</v>
          </cell>
          <cell r="C385" t="str">
            <v>UN</v>
          </cell>
          <cell r="D385" t="str">
            <v>UN</v>
          </cell>
          <cell r="E385">
            <v>281.5</v>
          </cell>
          <cell r="F385">
            <v>286.33</v>
          </cell>
        </row>
        <row r="386">
          <cell r="A386" t="str">
            <v>1101001022</v>
          </cell>
          <cell r="B386" t="str">
            <v>SINAPI - 90801 - BATENTE PARA PORTA DE MADEIRA, PADRAO MEDIO - FORNECIMENTO E MONTAGEM. AF_12/2019 /UN</v>
          </cell>
          <cell r="C386" t="str">
            <v>UN</v>
          </cell>
          <cell r="D386" t="str">
            <v>UN</v>
          </cell>
          <cell r="E386">
            <v>176.77</v>
          </cell>
          <cell r="F386">
            <v>184.61</v>
          </cell>
        </row>
        <row r="387">
          <cell r="A387" t="str">
            <v>1101001023</v>
          </cell>
          <cell r="B387" t="str">
            <v>SINAPI - 90806 - BATENTE PARA PORTA DE MADEIRA, FIXACAO COM ARGAMASSA, PADRAO MEDIO - FORNECIMENTO E INSTALACAO. AF_12/2019_P /UN</v>
          </cell>
          <cell r="C387" t="str">
            <v>UN</v>
          </cell>
          <cell r="D387" t="str">
            <v>UN</v>
          </cell>
          <cell r="E387">
            <v>239.43</v>
          </cell>
          <cell r="F387">
            <v>252.81</v>
          </cell>
        </row>
        <row r="388">
          <cell r="A388" t="str">
            <v>1101001024</v>
          </cell>
          <cell r="B388" t="str">
            <v>SINAPI - 100659 - ALIZAR DE 5X1,5CM PARA PORTA FIXADO COM PREGOS, PADRAO MEDIO - FORNECIMENTO E INSTALACAO. AF_12/2019 /M</v>
          </cell>
          <cell r="C388" t="str">
            <v>/M</v>
          </cell>
          <cell r="D388" t="str">
            <v>M</v>
          </cell>
          <cell r="E388">
            <v>5.53</v>
          </cell>
          <cell r="F388">
            <v>5.73</v>
          </cell>
        </row>
        <row r="389">
          <cell r="A389" t="str">
            <v>1101001028</v>
          </cell>
          <cell r="B389" t="str">
            <v>MAO-DE-OBRA PARA ASSENTAMENTO DE:- BATENTE /UN</v>
          </cell>
          <cell r="C389" t="str">
            <v>UN</v>
          </cell>
          <cell r="D389" t="str">
            <v>UN</v>
          </cell>
          <cell r="E389">
            <v>48.56</v>
          </cell>
          <cell r="F389">
            <v>53.82</v>
          </cell>
        </row>
        <row r="390">
          <cell r="A390" t="str">
            <v>1101001030</v>
          </cell>
          <cell r="B390" t="str">
            <v>- PORTA (FOLHA) /UN</v>
          </cell>
          <cell r="C390" t="str">
            <v>UN</v>
          </cell>
          <cell r="D390" t="str">
            <v>UN</v>
          </cell>
          <cell r="E390">
            <v>40.28</v>
          </cell>
          <cell r="F390">
            <v>44.72</v>
          </cell>
        </row>
        <row r="391">
          <cell r="A391" t="str">
            <v>1101001032</v>
          </cell>
          <cell r="B391" t="str">
            <v>- GUARNICOES /CJ</v>
          </cell>
          <cell r="C391" t="str">
            <v>CJ</v>
          </cell>
          <cell r="D391" t="str">
            <v>CJ</v>
          </cell>
          <cell r="E391">
            <v>1.76</v>
          </cell>
          <cell r="F391">
            <v>1.96</v>
          </cell>
        </row>
        <row r="392">
          <cell r="A392" t="str">
            <v>1101001034</v>
          </cell>
          <cell r="B392" t="str">
            <v>- PORTA (COMPLETA) /UN</v>
          </cell>
          <cell r="C392" t="str">
            <v>UN</v>
          </cell>
          <cell r="D392" t="str">
            <v>UN</v>
          </cell>
          <cell r="E392">
            <v>164.77</v>
          </cell>
          <cell r="F392">
            <v>182.8</v>
          </cell>
        </row>
        <row r="393">
          <cell r="A393" t="str">
            <v>1101001054</v>
          </cell>
          <cell r="B393" t="str">
            <v>SINAPI - 100700 - PORTA DE MADEIRA COMPENSADA LISA PARA PINTURA, 120X210X3,5CM, 2 FOLHAS, INCLUSO ADUELA 2A, ALIZAR 2A E DOBRADICAS. AF_12/2019 /UN</v>
          </cell>
          <cell r="C393" t="str">
            <v>UN</v>
          </cell>
          <cell r="D393" t="str">
            <v>UN</v>
          </cell>
          <cell r="E393">
            <v>523.59</v>
          </cell>
          <cell r="F393">
            <v>537.58000000000004</v>
          </cell>
        </row>
        <row r="394">
          <cell r="A394">
            <v>0</v>
          </cell>
          <cell r="B394">
            <v>0</v>
          </cell>
          <cell r="C394">
            <v>0</v>
          </cell>
          <cell r="D394">
            <v>0</v>
          </cell>
          <cell r="E394">
            <v>0</v>
          </cell>
          <cell r="F394">
            <v>0</v>
          </cell>
        </row>
        <row r="395">
          <cell r="A395">
            <v>0</v>
          </cell>
          <cell r="B395" t="str">
            <v>*  DE FERRO</v>
          </cell>
          <cell r="C395">
            <v>0</v>
          </cell>
          <cell r="D395">
            <v>0</v>
          </cell>
          <cell r="E395">
            <v>0</v>
          </cell>
          <cell r="F395">
            <v>0</v>
          </cell>
        </row>
        <row r="396">
          <cell r="A396" t="str">
            <v>1101002000</v>
          </cell>
          <cell r="B396" t="str">
            <v>SINAPI - 94559 - JANELA DE ACO TIPO BASCULANTE PARA VIDROS, COM BATENTE, FERRAGENS E PINTURA ANTICORROSIVA. EXCLUSIVE VIDROS, ACABAMENTO, ALIZAR E CONTRAMARCO. FORNECIMENTO E INSTALACAO. AF_12/2019 /M2</v>
          </cell>
          <cell r="C396" t="str">
            <v>M2</v>
          </cell>
          <cell r="D396" t="str">
            <v>M2</v>
          </cell>
          <cell r="E396">
            <v>533.36</v>
          </cell>
          <cell r="F396">
            <v>545.98</v>
          </cell>
        </row>
        <row r="397">
          <cell r="A397" t="str">
            <v>1101002006</v>
          </cell>
          <cell r="B397" t="str">
            <v>SINAPI - 94562 - JANELA DE ACO DE CORRER COM 4 FOLHAS PARA VIDRO, COM BATENTE, FERRAGENS E PINTURA ANTICORROSIVA. EXCLUSIVE VIDROS, ALIZAR E CONTRAMARCO. FORNECIMENTO E INSTALACAO. AF_12/2019 /M2</v>
          </cell>
          <cell r="C397" t="str">
            <v>M2</v>
          </cell>
          <cell r="D397" t="str">
            <v>M2</v>
          </cell>
          <cell r="E397">
            <v>508.2</v>
          </cell>
          <cell r="F397">
            <v>513.96</v>
          </cell>
        </row>
        <row r="398">
          <cell r="A398" t="str">
            <v>1101002008</v>
          </cell>
          <cell r="B398" t="str">
            <v>SINAPI - 94563 - JANELA DE ACO DE CORRER COM 6 FOLHAS (4 VENEZIANAS E 2 PARA VIDRO), COM VIDROS, BATENTE, FERRAGENS E PINTURAS ANTICORROSIVA E DE ACABAMENTO. EXCLUSIVE ALIZAR E CONTRAMARCO. FORNECIMENTO E INSTALACAO. AF_12/2019 /M2</v>
          </cell>
          <cell r="C398" t="str">
            <v>M2</v>
          </cell>
          <cell r="D398" t="str">
            <v>M2</v>
          </cell>
          <cell r="E398">
            <v>638.65</v>
          </cell>
          <cell r="F398">
            <v>645.22</v>
          </cell>
        </row>
        <row r="399">
          <cell r="A399" t="str">
            <v>1101002010</v>
          </cell>
          <cell r="B399" t="str">
            <v>PORTA EM CHAPA VINCADA - 1 FOLHA, INCLUSIVE ACABAMENTO E FERRAGENS - ANEXO A-045 (ESQ.) /M2</v>
          </cell>
          <cell r="C399" t="str">
            <v>M2</v>
          </cell>
          <cell r="D399" t="str">
            <v>M2</v>
          </cell>
          <cell r="E399">
            <v>772.16</v>
          </cell>
          <cell r="F399">
            <v>804.44</v>
          </cell>
        </row>
        <row r="400">
          <cell r="A400" t="str">
            <v>1101002012</v>
          </cell>
          <cell r="B400" t="str">
            <v>PORTA EM ACO DE ABRIR TIPO VENEZIANA COM BATENTE, FIXADA COM PARAFUSOS - FORNECIMENTO E INSTALACAO /M2</v>
          </cell>
          <cell r="C400" t="str">
            <v>M2</v>
          </cell>
          <cell r="D400" t="str">
            <v>M2</v>
          </cell>
          <cell r="E400">
            <v>354.71</v>
          </cell>
          <cell r="F400">
            <v>363.83</v>
          </cell>
        </row>
        <row r="401">
          <cell r="A401" t="str">
            <v>1101002016</v>
          </cell>
          <cell r="B401" t="str">
            <v>PORTA EM PERFIL CHAPA DOBRADA N.18, INCLUSIVE FERRAGENS, CONFORME DETALHE:- DE CORRER (EXCLUSIVE VIDRO) ANEXO A-046 /M2</v>
          </cell>
          <cell r="C401" t="str">
            <v>M2</v>
          </cell>
          <cell r="D401" t="str">
            <v>M2</v>
          </cell>
          <cell r="E401">
            <v>436.39</v>
          </cell>
          <cell r="F401">
            <v>458.07</v>
          </cell>
        </row>
        <row r="402">
          <cell r="A402" t="str">
            <v>1101002017</v>
          </cell>
          <cell r="B402" t="str">
            <v>- 1 FOLHA, CHAPA/VIDRO (EXCLUSIVE VIDRO) ANEXO A-046 /M2</v>
          </cell>
          <cell r="C402" t="str">
            <v>M2</v>
          </cell>
          <cell r="D402" t="str">
            <v>M2</v>
          </cell>
          <cell r="E402">
            <v>729.09</v>
          </cell>
          <cell r="F402">
            <v>760.06</v>
          </cell>
        </row>
        <row r="403">
          <cell r="A403" t="str">
            <v>1101002018</v>
          </cell>
          <cell r="B403" t="str">
            <v>- DUAS FOLHAS, CHAPA/VIDRO (EXCLUSIVE VIDRO) ANEXO A-046 /M2</v>
          </cell>
          <cell r="C403" t="str">
            <v>M2</v>
          </cell>
          <cell r="D403" t="str">
            <v>M2</v>
          </cell>
          <cell r="E403">
            <v>451.68</v>
          </cell>
          <cell r="F403">
            <v>473.91</v>
          </cell>
        </row>
        <row r="404">
          <cell r="A404" t="str">
            <v>1101002021</v>
          </cell>
          <cell r="B404" t="str">
            <v>PORTAO EM CHAPA FRISADA (LAMBRIL), INCLUSIVE FERRAGENS, NA(S) ESPECIFICACAO(OES):- 1 FOLHA - PARA PEDESTRES - ANEXO A-047 (ESQ.) /M2</v>
          </cell>
          <cell r="C404" t="str">
            <v>M2</v>
          </cell>
          <cell r="D404" t="str">
            <v>M2</v>
          </cell>
          <cell r="E404">
            <v>463.59</v>
          </cell>
          <cell r="F404">
            <v>482.91</v>
          </cell>
        </row>
        <row r="405">
          <cell r="A405" t="str">
            <v>1101002023</v>
          </cell>
          <cell r="B405" t="str">
            <v>- 2 FOLHAS - PARA VEICULOS - ANEXO A-047 (ESQ.) /M2</v>
          </cell>
          <cell r="C405" t="str">
            <v>M2</v>
          </cell>
          <cell r="D405" t="str">
            <v>M2</v>
          </cell>
          <cell r="E405">
            <v>384.09</v>
          </cell>
          <cell r="F405">
            <v>400.92</v>
          </cell>
        </row>
        <row r="406">
          <cell r="A406" t="str">
            <v>1101002026</v>
          </cell>
          <cell r="B406" t="str">
            <v>PORTAO EM CHAPA VINCADA, INCLUSIVE FERRAGENS, NA(S) ESPECIFICACAO(OES):- 1 FOLHA - PARA PEDESTRES - ANEXO A-048 (ESQ.) /M2</v>
          </cell>
          <cell r="C406" t="str">
            <v>M2</v>
          </cell>
          <cell r="D406" t="str">
            <v>M2</v>
          </cell>
          <cell r="E406">
            <v>525.49</v>
          </cell>
          <cell r="F406">
            <v>545.58000000000004</v>
          </cell>
        </row>
        <row r="407">
          <cell r="A407" t="str">
            <v>1101002027</v>
          </cell>
          <cell r="B407" t="str">
            <v>- 2 FOLHAS - PARA VEICULOS - ANEXO A-048 (ESQ.) /M2</v>
          </cell>
          <cell r="C407" t="str">
            <v>M2</v>
          </cell>
          <cell r="D407" t="str">
            <v>M2</v>
          </cell>
          <cell r="E407">
            <v>515.77</v>
          </cell>
          <cell r="F407">
            <v>535.59</v>
          </cell>
        </row>
        <row r="408">
          <cell r="A408" t="str">
            <v>1101002028</v>
          </cell>
          <cell r="B408" t="str">
            <v>SINAPI - 99861 - GRADIL EM FERRO FIXADO EM VAOS DE JANELAS, FORMADO POR BARRAS CHATAS DE 25X4,8 MM. AF_04/2019 /M2</v>
          </cell>
          <cell r="C408" t="str">
            <v>M2</v>
          </cell>
          <cell r="D408" t="str">
            <v>M2</v>
          </cell>
          <cell r="E408">
            <v>416.97</v>
          </cell>
          <cell r="F408">
            <v>443.85</v>
          </cell>
        </row>
        <row r="409">
          <cell r="A409" t="str">
            <v>1101002030</v>
          </cell>
          <cell r="B409" t="str">
            <v>ALCAPAO EM FERRO 70X70CM, INCLUSO FERRAGENS /UN</v>
          </cell>
          <cell r="C409" t="str">
            <v>UN</v>
          </cell>
          <cell r="D409" t="str">
            <v>UN</v>
          </cell>
          <cell r="E409">
            <v>103.64</v>
          </cell>
          <cell r="F409">
            <v>106.71</v>
          </cell>
        </row>
        <row r="410">
          <cell r="A410" t="str">
            <v>1101002032</v>
          </cell>
          <cell r="B410" t="str">
            <v>ESCADA MARINHEIRO SEM GUARDA CORPO  INCLUSIVE FUNDO ANTICORROSIVO 2 DEMAOS - ANEXO A-058 (ESQ.) /M</v>
          </cell>
          <cell r="C410" t="str">
            <v>/M</v>
          </cell>
          <cell r="D410" t="str">
            <v>M</v>
          </cell>
          <cell r="E410">
            <v>307.11</v>
          </cell>
          <cell r="F410">
            <v>319.98</v>
          </cell>
        </row>
        <row r="411">
          <cell r="A411" t="str">
            <v>1101002034</v>
          </cell>
          <cell r="B411" t="str">
            <v>GUARDA CORPO PARA ESCADA MARINHEIRO INCLUSIVE FUNDO ANTICORROSIVO 2 DEMAOS - ANEXO A-059 (ESQ.) /M</v>
          </cell>
          <cell r="C411" t="str">
            <v>/M</v>
          </cell>
          <cell r="D411" t="str">
            <v>M</v>
          </cell>
          <cell r="E411">
            <v>561.84</v>
          </cell>
          <cell r="F411">
            <v>582.73</v>
          </cell>
        </row>
        <row r="412">
          <cell r="A412" t="str">
            <v>1101002036</v>
          </cell>
          <cell r="B412" t="str">
            <v>ASSENTAMENTO DE ESQUADRIA DE FERRO (JANELA BASCULANTE - COM GRAPA/CHUMBADORES) INCLUSIVE ARGAMASSA 1:3 /M2</v>
          </cell>
          <cell r="C412" t="str">
            <v>M2</v>
          </cell>
          <cell r="D412" t="str">
            <v>M2</v>
          </cell>
          <cell r="E412">
            <v>61.05</v>
          </cell>
          <cell r="F412">
            <v>67.430000000000007</v>
          </cell>
        </row>
        <row r="413">
          <cell r="A413" t="str">
            <v>1101002037</v>
          </cell>
          <cell r="B413" t="str">
            <v>ASSENTAMENTO DE ESQUADRIA DE FERRO (JANELA MAXIM-AR E CORRER - COM GRAPA/CHUMBADORES) INCLUSIVE ARGAMASSA 1:3 /M2</v>
          </cell>
          <cell r="C413" t="str">
            <v>M2</v>
          </cell>
          <cell r="D413" t="str">
            <v>M2</v>
          </cell>
          <cell r="E413">
            <v>101.57</v>
          </cell>
          <cell r="F413">
            <v>112.37</v>
          </cell>
        </row>
        <row r="414">
          <cell r="A414" t="str">
            <v>1101002038</v>
          </cell>
          <cell r="B414" t="str">
            <v>ASSENTAMENTO DE ESQUADRIA DE FERRO (PORTA DE BATER - COM GRAPA/CHUMBADORES) INCLUSIVE ARGAMASSA 1:3 /M2</v>
          </cell>
          <cell r="C414" t="str">
            <v>M2</v>
          </cell>
          <cell r="D414" t="str">
            <v>M2</v>
          </cell>
          <cell r="E414">
            <v>98.62</v>
          </cell>
          <cell r="F414">
            <v>108.91</v>
          </cell>
        </row>
        <row r="415">
          <cell r="A415" t="str">
            <v>1101002039</v>
          </cell>
          <cell r="B415" t="str">
            <v>ASSENTAMENTO DE ESQUADRIA DE FERRO (PORTA DE CORRER) INCLUSIVE ARGAMASSA 1:3 /M2</v>
          </cell>
          <cell r="C415" t="str">
            <v>M2</v>
          </cell>
          <cell r="D415" t="str">
            <v>M2</v>
          </cell>
          <cell r="E415">
            <v>63.88</v>
          </cell>
          <cell r="F415">
            <v>70.48</v>
          </cell>
        </row>
        <row r="416">
          <cell r="A416" t="str">
            <v>1101002042</v>
          </cell>
          <cell r="B416" t="str">
            <v>GRADE DE FERRO FIXA (CELA), SAE 1045, COM QUADROS E BARRAS INTERMEDIARIAS EM FERRO CHATO 2" X 3/8", BARRAS EM ACO REDONDO 7/8" A CADA 12CM E CHUMBADORES DE FERRO CHATO 2" X 3/8" /M2</v>
          </cell>
          <cell r="C416" t="str">
            <v>M2</v>
          </cell>
          <cell r="D416" t="str">
            <v>M2</v>
          </cell>
          <cell r="E416">
            <v>1267.17</v>
          </cell>
          <cell r="F416">
            <v>1316.79</v>
          </cell>
        </row>
        <row r="417">
          <cell r="A417" t="str">
            <v>1101002043</v>
          </cell>
          <cell r="B417" t="str">
            <v>GRADE DE FERRO FIXA (CIRCULACAO), SAE 1045, COM QUADROS E BARRAS INTERMEDIARIAS EM FERRO CHATO 2" X 3/8", BARRAS EM ACO REDONDO 7/8" A CADA 12CM E CHUMBADORES DE FERRO CHATO 2" X 3/8" /M2</v>
          </cell>
          <cell r="C417" t="str">
            <v>M2</v>
          </cell>
          <cell r="D417" t="str">
            <v>M2</v>
          </cell>
          <cell r="E417">
            <v>422.75</v>
          </cell>
          <cell r="F417">
            <v>442.79</v>
          </cell>
        </row>
        <row r="418">
          <cell r="A418" t="str">
            <v>1101002044</v>
          </cell>
          <cell r="B418" t="str">
            <v>GRADE FERRO FIXA SAE 1045 COM PORTA, QUADRO E BARRAS INTERMEDIARIAS EM FERRO CHATO 2" X 3/8", FERRO REDONDO 7/8" A CADA 12CM, BATENTE EM FERRO CANTONEIRA 2.1/2" X 3/8", CHUMBADORES EM FERRO CHATO 2" X 3/8" /M2</v>
          </cell>
          <cell r="C418" t="str">
            <v>M2</v>
          </cell>
          <cell r="D418" t="str">
            <v>M2</v>
          </cell>
          <cell r="E418">
            <v>1080.3</v>
          </cell>
          <cell r="F418">
            <v>1121.9100000000001</v>
          </cell>
        </row>
        <row r="419">
          <cell r="A419" t="str">
            <v>1101002046</v>
          </cell>
          <cell r="B419" t="str">
            <v>PORTA GRADE (FIXADA EM GRADE) EM FERRO SAE 1045, COM QUADROS E BARRAS INTERMEDIARIAS EM FERRO CHATO 2" X 3/8", BARRAS EM FERRO REDONDO 7/8", A CADA 12CM, BATENTE EM FERRO CANTONEIRA 2.1/2" X 3/8" /M2</v>
          </cell>
          <cell r="C419" t="str">
            <v>M2</v>
          </cell>
          <cell r="D419" t="str">
            <v>M2</v>
          </cell>
          <cell r="E419">
            <v>1397.42</v>
          </cell>
          <cell r="F419">
            <v>1449.46</v>
          </cell>
        </row>
        <row r="420">
          <cell r="A420" t="str">
            <v>1101002048</v>
          </cell>
          <cell r="B420" t="str">
            <v>PORTA GRADE (FIX. EM ALV.) DE FE SAE 1045, PARA CELA C/ BANDEIRA FIXA(PF1) (1,00X2,10)M, QD E BARRAS INTERMED. EM ACO CHATO 2"X3/8", BARRAS EM ACO RED.7/8" A CADA 12CM, BATENTE EM FE CANT. 2.1/2"X3/8", CHUMB. FE CHATO 2"X3/8", FERROLHO ENCAMISADO /M2</v>
          </cell>
          <cell r="C420" t="str">
            <v>M2</v>
          </cell>
          <cell r="D420" t="str">
            <v>M2</v>
          </cell>
          <cell r="E420">
            <v>1420.61</v>
          </cell>
          <cell r="F420">
            <v>1473.84</v>
          </cell>
        </row>
        <row r="421">
          <cell r="A421" t="str">
            <v>1101002049</v>
          </cell>
          <cell r="B421" t="str">
            <v>GUARDA CORPO EM TUBO IND. 2.1/2", 2 CORRIMAOS (H=0,70M E 0,92M) EM TUBO IND. 1.1/2" CH.18, FECHAMENTO EM TUBO IND.1" CH.18 A CADA 15CM E PILARETES EM TUBO IND. 2.1/2"CH 18, INCL.FUNDO E PINT.ESMALTE, CONF. DET. ANEXO (A-15.002) /M2</v>
          </cell>
          <cell r="C421" t="str">
            <v>M2</v>
          </cell>
          <cell r="D421" t="str">
            <v>M2</v>
          </cell>
          <cell r="E421">
            <v>512.59</v>
          </cell>
          <cell r="F421">
            <v>532.30999999999995</v>
          </cell>
          <cell r="H421" t="str">
            <v>INSTALAÇOES ELETRICAS - INTERRUPTORES E TOMADAS</v>
          </cell>
        </row>
        <row r="422">
          <cell r="A422" t="str">
            <v>1101002050</v>
          </cell>
          <cell r="B422" t="str">
            <v>GUARDA CORPO EM TUBO IND. 2.1/2" CH.18, FIXADO EM PILARETES DE TUBO IND. 2.1/2  CH 18, FECHAMENTO EM TUBO IND. 1" CH 18 A CADA 15CM, INCLUS. FUNDO E ESMALTE SINTETICO, AMBOS EM DUAS DEMAOS, CONF. DETALHE ANEXO (A-15.001) /M2</v>
          </cell>
          <cell r="C422" t="str">
            <v>M2</v>
          </cell>
          <cell r="D422" t="str">
            <v>M2</v>
          </cell>
          <cell r="E422">
            <v>387.98</v>
          </cell>
          <cell r="F422">
            <v>402.76</v>
          </cell>
        </row>
        <row r="423">
          <cell r="A423" t="str">
            <v>1101002051</v>
          </cell>
          <cell r="B423" t="str">
            <v>CORRIMAO DUPLO CENTRAL COM ALTURAS DE H=0,70M E H=0,92M EM TUBO DE ACO IND. 1.1/2" CH 18, FIXADOS EM PILARETES EM TUBO IND. 2.1/2" CHAPA 18 LF, INCLUS. FUNDO E PINTURA ESMALTE, AMBOS EM 2 DEMAOS, CONFORME DETALHE ANEXO (A-15.005) /M</v>
          </cell>
          <cell r="C423" t="str">
            <v>/M</v>
          </cell>
          <cell r="D423" t="str">
            <v>M</v>
          </cell>
          <cell r="E423">
            <v>304.87</v>
          </cell>
          <cell r="F423">
            <v>316.92</v>
          </cell>
        </row>
        <row r="424">
          <cell r="A424" t="str">
            <v>1101002052</v>
          </cell>
          <cell r="B424" t="str">
            <v>CORRIMAO LATERAL COM H=0,92M E H=0,70M EM TUBO IND. 1.1/2" CH 18, FIXADOS EM PILARETES EM TUBO IND. 2.1/2" CH 18, INCLUSIVE FUNDO E PINTURA ESMALTE, AMBOS EM 2 DEMAOS, CONFORME DETALHE ANEXO (A-15.007) /M</v>
          </cell>
          <cell r="C424" t="str">
            <v>/M</v>
          </cell>
          <cell r="D424" t="str">
            <v>M</v>
          </cell>
          <cell r="E424">
            <v>234.38</v>
          </cell>
          <cell r="F424">
            <v>242.9</v>
          </cell>
        </row>
        <row r="425">
          <cell r="A425" t="str">
            <v>1101002058</v>
          </cell>
          <cell r="B425" t="str">
            <v>CORRIMAO DUPLO LATERAL EM TUBO INDUSTRIAL 1.1/2" CH 18, COM ALTURAS DE H=0.70M E H=0.92M EM TUBO DE ACO IND. 1.1/2" CH 18, FIXADOS EM PAREDE COM BUCHA S12, INCLUSIVE FUNDO E ESMALTE SINTETICO, AMBOS EM 2 DEMAOS, CONF. DET. ANEXO (A-15.006) /M</v>
          </cell>
          <cell r="C425" t="str">
            <v>/M</v>
          </cell>
          <cell r="D425" t="str">
            <v>M</v>
          </cell>
          <cell r="E425">
            <v>143.81</v>
          </cell>
          <cell r="F425">
            <v>149.69</v>
          </cell>
        </row>
        <row r="426">
          <cell r="A426" t="str">
            <v>1101002061</v>
          </cell>
          <cell r="B426" t="str">
            <v>GUARDA CORPO EM TUBO INDUSTRIAL DE 2.1/2" CH 18, FIXADO EM PILARETE DE TUBO INDUSTRIAL 2.1/2" CH 18, FECHAMENTO EM TELA ONDULADA MALHA 2", INCLUSIVE PINTURA FUNDO ANTICORROSIVO E PINTURA ESMALTE, AMBOS EM 2 DEMAOS, CONF. DET. ANEXO (A-15.003) /M2</v>
          </cell>
          <cell r="C426" t="str">
            <v>M2</v>
          </cell>
          <cell r="D426" t="str">
            <v>M2</v>
          </cell>
          <cell r="E426">
            <v>389.39</v>
          </cell>
          <cell r="F426">
            <v>403.3</v>
          </cell>
        </row>
        <row r="427">
          <cell r="A427" t="str">
            <v>1101002064</v>
          </cell>
          <cell r="B427" t="str">
            <v>GUARDA CORPO EM TUBO IND.2.1/2" CH 18, 2 CORRIMAOS (H=0,70M E 0,92M) EM TUBO IND.1.1/2" CH 18, FIXADO EM PILARETE TUBO IND. 2.1/2" CH 18, FECHAMENTO TELA ONDULADA MALHA 2", INCLUS.FUNDO E PINTURA ESMALTE, CONF. DETALHE ANEXO (A-15.004) /M2</v>
          </cell>
          <cell r="C427" t="str">
            <v>M2</v>
          </cell>
          <cell r="D427" t="str">
            <v>M2</v>
          </cell>
          <cell r="E427">
            <v>532.77</v>
          </cell>
          <cell r="F427">
            <v>542.96</v>
          </cell>
        </row>
        <row r="428">
          <cell r="A428">
            <v>0</v>
          </cell>
          <cell r="B428">
            <v>0</v>
          </cell>
          <cell r="C428">
            <v>0</v>
          </cell>
          <cell r="D428">
            <v>0</v>
          </cell>
          <cell r="E428">
            <v>0</v>
          </cell>
          <cell r="F428">
            <v>0</v>
          </cell>
        </row>
        <row r="429">
          <cell r="A429">
            <v>0</v>
          </cell>
          <cell r="B429" t="str">
            <v>*  FERRAGENS</v>
          </cell>
          <cell r="C429">
            <v>0</v>
          </cell>
          <cell r="D429">
            <v>0</v>
          </cell>
          <cell r="E429">
            <v>0</v>
          </cell>
          <cell r="F429">
            <v>0</v>
          </cell>
        </row>
        <row r="430">
          <cell r="A430" t="str">
            <v>1101003013</v>
          </cell>
          <cell r="B430" t="str">
            <v>FECHADURA TIPO BICO DE PAPAGAIO PARA PORTA DE CORRER EXTERNA, EM ACO INOX COM ACABAMENTO CROMADO, MAQUINA COM 45 MM, INCLUINDO CHAVE TIPO CILINDRO - FORNECIMENTO E INSTALACAO /UN</v>
          </cell>
          <cell r="C430" t="str">
            <v>UN</v>
          </cell>
          <cell r="D430" t="str">
            <v>UN</v>
          </cell>
          <cell r="E430">
            <v>78.22</v>
          </cell>
          <cell r="F430">
            <v>80.42</v>
          </cell>
        </row>
        <row r="431">
          <cell r="A431" t="str">
            <v>1101003015</v>
          </cell>
          <cell r="B431" t="str">
            <v>SINAPI - 90830 - FECHADURA DE EMBUTIR COM CILINDRO, EXTERNA, COMPLETA, ACABAMENTO PADRAO MEDIO, INCLUSO EXECUCAO DE FURO - FORNECIMENTO E INSTALACAO. AF_12/2019 /UN</v>
          </cell>
          <cell r="C431" t="str">
            <v>UN</v>
          </cell>
          <cell r="D431" t="str">
            <v>UN</v>
          </cell>
          <cell r="E431">
            <v>105.24</v>
          </cell>
          <cell r="F431">
            <v>108.13</v>
          </cell>
        </row>
        <row r="432">
          <cell r="A432" t="str">
            <v>1101003017</v>
          </cell>
          <cell r="B432" t="str">
            <v>SINAPI - 91304 - FECHADURA DE EMBUTIR COM CILINDRO, EXTERNA, COMPLETA, ACABAMENTO PADRAO POPULAR, INCLUSO EXECUCAO DE FURO - FORNECIMENTO E INSTALACAO. AF_12/2019 /UN</v>
          </cell>
          <cell r="C432" t="str">
            <v>UN</v>
          </cell>
          <cell r="D432" t="str">
            <v>UN</v>
          </cell>
          <cell r="E432">
            <v>66.099999999999994</v>
          </cell>
          <cell r="F432">
            <v>68.989999999999995</v>
          </cell>
        </row>
        <row r="433">
          <cell r="A433" t="str">
            <v>1101003018</v>
          </cell>
          <cell r="B433" t="str">
            <v>SINAPI - 91306 - FECHADURA DE EMBUTIR PARA PORTAS INTERNAS, COMPLETA, ACABAMENTO PADRAO MEDIO, COM EXECUCAO DE FURO - FORNECIMENTO E INSTALACAO. AF_12/2019 /UN</v>
          </cell>
          <cell r="C433" t="str">
            <v>UN</v>
          </cell>
          <cell r="D433" t="str">
            <v>UN</v>
          </cell>
          <cell r="E433">
            <v>91.7</v>
          </cell>
          <cell r="F433">
            <v>93.9</v>
          </cell>
        </row>
        <row r="434">
          <cell r="A434" t="str">
            <v>1101003019</v>
          </cell>
          <cell r="B434" t="str">
            <v>SINAPI - 91305 - FECHADURA DE EMBUTIR PARA PORTA DE BANHEIRO, COMPLETA, ACABAMENTO PADRAO POPULAR, INCLUSO EXECUCAO DE FURO - FORNECIMENTO E INSTALACAO. AF_12/2019 /UN</v>
          </cell>
          <cell r="C434" t="str">
            <v>UN</v>
          </cell>
          <cell r="D434" t="str">
            <v>UN</v>
          </cell>
          <cell r="E434">
            <v>64.77</v>
          </cell>
          <cell r="F434">
            <v>66.97</v>
          </cell>
        </row>
        <row r="435">
          <cell r="A435" t="str">
            <v>1101003020</v>
          </cell>
          <cell r="B435" t="str">
            <v>SINAPI - 91307 - FECHADURA DE EMBUTIR PARA PORTAS INTERNAS, COMPLETA, ACABAMENTO PADRAO POPULAR, COM EXECUCAO DE FURO - FORNECIMENTO E INSTALACAO. AF_12/2019 /UN</v>
          </cell>
          <cell r="C435" t="str">
            <v>UN</v>
          </cell>
          <cell r="D435" t="str">
            <v>UN</v>
          </cell>
          <cell r="E435">
            <v>55.69</v>
          </cell>
          <cell r="F435">
            <v>57.89</v>
          </cell>
        </row>
        <row r="436">
          <cell r="A436" t="str">
            <v>1101003021</v>
          </cell>
          <cell r="B436" t="str">
            <v>SINAPI - 90831 - FECHADURA DE EMBUTIR PARA PORTA DE BANHEIRO, COMPLETA, ACABAMENTO PADRAO MEDIO, INCLUSO EXECUCAO DE FURO - FORNECIMENTO E INSTALACAO. AF_12/2019 /UN</v>
          </cell>
          <cell r="C436" t="str">
            <v>UN</v>
          </cell>
          <cell r="D436" t="str">
            <v>UN</v>
          </cell>
          <cell r="E436">
            <v>91.7</v>
          </cell>
          <cell r="F436">
            <v>93.9</v>
          </cell>
        </row>
        <row r="437">
          <cell r="A437" t="str">
            <v>1101003022</v>
          </cell>
          <cell r="B437" t="str">
            <v>SINAPI - 100709 - DOBRADICA EM ACO/FERRO, 3" X 21/2", E=1,9 A 2MM, SEN ANEL, CROMADO OU ZINCADO, TAMPA BOLA, COM PARAFUSOS. AF_12/2019 /UN</v>
          </cell>
          <cell r="C437" t="str">
            <v>UN</v>
          </cell>
          <cell r="D437" t="str">
            <v>UN</v>
          </cell>
          <cell r="E437">
            <v>30.1</v>
          </cell>
          <cell r="F437">
            <v>32.729999999999997</v>
          </cell>
        </row>
        <row r="438">
          <cell r="A438" t="str">
            <v>1101003030</v>
          </cell>
          <cell r="B438" t="str">
            <v>SINAPI - 100705 - TARJETA TIPO LIVRE/OCUPADO PARA PORTA DE BANHEIRO. AF_12/2019 /UN</v>
          </cell>
          <cell r="C438" t="str">
            <v>UN</v>
          </cell>
          <cell r="D438" t="str">
            <v>UN</v>
          </cell>
          <cell r="E438">
            <v>60.44</v>
          </cell>
          <cell r="F438">
            <v>63.07</v>
          </cell>
        </row>
        <row r="439">
          <cell r="A439" t="str">
            <v>1101003035</v>
          </cell>
          <cell r="B439" t="str">
            <v>CALCO/PRENDEDOR DE LATAO CROMADO PARA PORTA /UN</v>
          </cell>
          <cell r="C439" t="str">
            <v>UN</v>
          </cell>
          <cell r="D439" t="str">
            <v>UN</v>
          </cell>
          <cell r="E439">
            <v>33.619999999999997</v>
          </cell>
          <cell r="F439">
            <v>34.58</v>
          </cell>
        </row>
        <row r="440">
          <cell r="A440" t="str">
            <v>1101003038</v>
          </cell>
          <cell r="B440" t="str">
            <v>MAO-DE-OBRA PARA COLOCACAO DE:- DOBRADICA /UN</v>
          </cell>
          <cell r="C440" t="str">
            <v>UN</v>
          </cell>
          <cell r="D440" t="str">
            <v>UN</v>
          </cell>
          <cell r="E440">
            <v>24.08</v>
          </cell>
          <cell r="F440">
            <v>26.75</v>
          </cell>
        </row>
        <row r="441">
          <cell r="A441" t="str">
            <v>1101003040</v>
          </cell>
          <cell r="B441" t="str">
            <v>- FECHADURA /UN</v>
          </cell>
          <cell r="C441" t="str">
            <v>UN</v>
          </cell>
          <cell r="D441" t="str">
            <v>UN</v>
          </cell>
          <cell r="E441">
            <v>26.34</v>
          </cell>
          <cell r="F441">
            <v>29.26</v>
          </cell>
        </row>
        <row r="442">
          <cell r="A442">
            <v>0</v>
          </cell>
          <cell r="B442">
            <v>0</v>
          </cell>
          <cell r="C442">
            <v>0</v>
          </cell>
          <cell r="D442">
            <v>0</v>
          </cell>
          <cell r="E442">
            <v>0</v>
          </cell>
          <cell r="F442">
            <v>0</v>
          </cell>
        </row>
        <row r="443">
          <cell r="A443">
            <v>0</v>
          </cell>
          <cell r="B443" t="str">
            <v>*  ALUMINIO E INOX</v>
          </cell>
          <cell r="C443">
            <v>0</v>
          </cell>
          <cell r="D443">
            <v>0</v>
          </cell>
          <cell r="E443">
            <v>0</v>
          </cell>
          <cell r="F443">
            <v>0</v>
          </cell>
        </row>
        <row r="444">
          <cell r="A444" t="str">
            <v>1101004010</v>
          </cell>
          <cell r="B444" t="str">
            <v>SINAPI - 91341 - PORTA EM ALUMINIO DE ABRIR TIPO VENEZIANA COM GUARNICAO, FIXACAO COM PARAFUSOS - FORNECIMENTO E INSTALACAO. AF_12/2019 /M2</v>
          </cell>
          <cell r="C444" t="str">
            <v>M2</v>
          </cell>
          <cell r="D444" t="str">
            <v>M2</v>
          </cell>
          <cell r="E444">
            <v>589.76</v>
          </cell>
          <cell r="F444">
            <v>590.79999999999995</v>
          </cell>
        </row>
        <row r="445">
          <cell r="A445">
            <v>0</v>
          </cell>
          <cell r="B445">
            <v>0</v>
          </cell>
          <cell r="C445">
            <v>0</v>
          </cell>
          <cell r="D445">
            <v>0</v>
          </cell>
          <cell r="E445">
            <v>0</v>
          </cell>
          <cell r="F445">
            <v>0</v>
          </cell>
        </row>
        <row r="446">
          <cell r="A446">
            <v>0</v>
          </cell>
          <cell r="B446" t="str">
            <v>INSTALACOES ELETRICAS</v>
          </cell>
          <cell r="C446">
            <v>0</v>
          </cell>
          <cell r="D446">
            <v>0</v>
          </cell>
          <cell r="E446">
            <v>0</v>
          </cell>
          <cell r="F446">
            <v>0</v>
          </cell>
        </row>
        <row r="447">
          <cell r="A447">
            <v>0</v>
          </cell>
          <cell r="B447">
            <v>0</v>
          </cell>
          <cell r="C447">
            <v>0</v>
          </cell>
          <cell r="D447">
            <v>0</v>
          </cell>
          <cell r="E447">
            <v>0</v>
          </cell>
          <cell r="F447">
            <v>0</v>
          </cell>
        </row>
        <row r="448">
          <cell r="A448" t="str">
            <v>CODIGO</v>
          </cell>
          <cell r="B448" t="str">
            <v>S E R V I C O S</v>
          </cell>
          <cell r="C448">
            <v>0</v>
          </cell>
          <cell r="D448">
            <v>0</v>
          </cell>
          <cell r="E448" t="str">
            <v>TOTAL</v>
          </cell>
          <cell r="F448" t="str">
            <v>TOTAL</v>
          </cell>
        </row>
        <row r="449">
          <cell r="A449">
            <v>0</v>
          </cell>
          <cell r="B449">
            <v>0</v>
          </cell>
          <cell r="C449">
            <v>0</v>
          </cell>
          <cell r="D449">
            <v>0</v>
          </cell>
          <cell r="E449">
            <v>0</v>
          </cell>
          <cell r="F449">
            <v>0</v>
          </cell>
        </row>
        <row r="450">
          <cell r="A450">
            <v>0</v>
          </cell>
          <cell r="B450">
            <v>0</v>
          </cell>
          <cell r="C450">
            <v>0</v>
          </cell>
          <cell r="D450">
            <v>0</v>
          </cell>
          <cell r="E450">
            <v>0</v>
          </cell>
          <cell r="F450">
            <v>0</v>
          </cell>
        </row>
        <row r="451">
          <cell r="A451">
            <v>0</v>
          </cell>
          <cell r="B451" t="str">
            <v>*  LUMINARIAS E ACESSORIOS</v>
          </cell>
          <cell r="C451">
            <v>0</v>
          </cell>
          <cell r="D451">
            <v>0</v>
          </cell>
          <cell r="E451">
            <v>0</v>
          </cell>
          <cell r="F451">
            <v>0</v>
          </cell>
        </row>
        <row r="452">
          <cell r="A452" t="str">
            <v>1201001002</v>
          </cell>
          <cell r="B452" t="str">
            <v>LUMINARIA TIPO PLAFON REDONDO COM VIDRO FOSCO, DIAMETRO DE 30 CM, INCLUSIVE DUAS LAMPADAS LED 10W - FORNECIMENTO E INSTALACAO /UN</v>
          </cell>
          <cell r="C452" t="str">
            <v>UN</v>
          </cell>
          <cell r="D452" t="str">
            <v>UN</v>
          </cell>
          <cell r="E452">
            <v>84.36</v>
          </cell>
          <cell r="F452">
            <v>86.39</v>
          </cell>
          <cell r="H452" t="str">
            <v>INSTALAÇOES ELETRICAS - FIOS E CABOS DE COBRE</v>
          </cell>
        </row>
        <row r="453">
          <cell r="A453" t="str">
            <v>1201001004</v>
          </cell>
          <cell r="B453" t="str">
            <v>LUMINARIA SPOT DE SOBREPOR EM ALUMINIO COM ALETA PLASTICA, INCLUSIVE DUAS LAMPADAS LED 10W - FORNECIMENTO E INSTALACAO /UN</v>
          </cell>
          <cell r="C453" t="str">
            <v>UN</v>
          </cell>
          <cell r="D453" t="str">
            <v>UN</v>
          </cell>
          <cell r="E453">
            <v>84.4</v>
          </cell>
          <cell r="F453">
            <v>86.12</v>
          </cell>
        </row>
        <row r="454">
          <cell r="A454" t="str">
            <v>1201001006</v>
          </cell>
          <cell r="B454" t="str">
            <v>SINAPI - 97607 - LUMINARIA ARANDELA TIPO TARTARUGA, DE SOBREPOR, COM 1 LAMPADA LED DE 6 W, SEM REATOR - FORNECIMENTO E INSTALACAO. AF_02/2020 /UN</v>
          </cell>
          <cell r="C454" t="str">
            <v>UN</v>
          </cell>
          <cell r="D454" t="str">
            <v>UN</v>
          </cell>
          <cell r="E454">
            <v>74.58</v>
          </cell>
          <cell r="F454">
            <v>76.2</v>
          </cell>
        </row>
        <row r="455">
          <cell r="A455" t="str">
            <v>1201001007</v>
          </cell>
          <cell r="B455" t="str">
            <v>LUMINARIA LED DE EMBUTIR EM FORRO DE GESSO OU MODULADO, COM ALETAS E REFLETORES EM ALUMINIO ALTO BRILHO, REF. CAA01-E216 DA LUMICENTER OU SIMILAR, INCLUSO DUAS LAMPADAS T 8 DE 9W - FORNECIMENTO E INSTALACAO /CJ</v>
          </cell>
          <cell r="C455" t="str">
            <v>CJ</v>
          </cell>
          <cell r="D455" t="str">
            <v>CJ</v>
          </cell>
          <cell r="E455">
            <v>155.47</v>
          </cell>
          <cell r="F455">
            <v>156.37</v>
          </cell>
        </row>
        <row r="456">
          <cell r="A456" t="str">
            <v>1201001008</v>
          </cell>
          <cell r="B456" t="str">
            <v>LUMINARIA LED DE EMBUTIR EM FORRO DE GESSO OU MODULADO, COM ALETAS E REFLETORES EM ALUMINIO ALTO BRILHO, REF. CAA01-E232 DA LUMICENTER OU SIMILAR, INCLUSO DUAS LAMPADAS T 8 DE 18W - FORNECIMENTO E INSTALACAO /CJ</v>
          </cell>
          <cell r="C456" t="str">
            <v>CJ</v>
          </cell>
          <cell r="D456" t="str">
            <v>CJ</v>
          </cell>
          <cell r="E456">
            <v>241.99</v>
          </cell>
          <cell r="F456">
            <v>242.89</v>
          </cell>
        </row>
        <row r="457">
          <cell r="A457" t="str">
            <v>1201001104</v>
          </cell>
          <cell r="B457" t="str">
            <v>LUMINARIA TUBULAR LED, REF. CALHA SLIN (2X18W), 3.250LM, 120CM LINEAR, DA RCA OU SIMILAR - FORNECIMENTO E INSTALACAO /UN</v>
          </cell>
          <cell r="C457" t="str">
            <v>UN</v>
          </cell>
          <cell r="D457" t="str">
            <v>UN</v>
          </cell>
          <cell r="E457">
            <v>123.97</v>
          </cell>
          <cell r="F457">
            <v>125.35</v>
          </cell>
        </row>
        <row r="458">
          <cell r="A458" t="str">
            <v>1201001113</v>
          </cell>
          <cell r="B458" t="str">
            <v>LUMINARIA LED DE SOBREPOR, COM ALETAS E REFLETORES EM ALUMINIO ALTO BRILHO, REF. CAA01-S216 DA LUMICENTER OU SIMILAR, INCLUSO DUAS LAMPADAS T 8 DE 9W - FORNECIMENTO E INSTALACAO /CJ</v>
          </cell>
          <cell r="C458" t="str">
            <v>CJ</v>
          </cell>
          <cell r="D458" t="str">
            <v>CJ</v>
          </cell>
          <cell r="E458">
            <v>188.94</v>
          </cell>
          <cell r="F458">
            <v>190.32</v>
          </cell>
        </row>
        <row r="459">
          <cell r="A459" t="str">
            <v>1201001114</v>
          </cell>
          <cell r="B459" t="str">
            <v>LUMINARIA LED DE SOBREPOR, COM ALETAS E REFLETORES EM ALUMINIO ALTO BRILHO, REF. C06 DA ABALUX OU SIMILAR, INCLUSO DUAS LAMPADAS T 8 DE 18W - FORNECIMENTO E INSTALACAO /CJ</v>
          </cell>
          <cell r="C459" t="str">
            <v>CJ</v>
          </cell>
          <cell r="D459" t="str">
            <v>CJ</v>
          </cell>
          <cell r="E459">
            <v>281.7</v>
          </cell>
          <cell r="F459">
            <v>283.08</v>
          </cell>
        </row>
        <row r="460">
          <cell r="A460" t="str">
            <v>1201001115</v>
          </cell>
          <cell r="B460" t="str">
            <v>SINAPI - 97585 - LUMINARIA TIPO CALHA, DE SOBREPOR, COM 2 LAMPADAS TUBULARES FLUORESCENTES DE 18 W, COM REATOR DE PARTIDA RAPIDA - FORNECIMENTO E INSTALACAO. AF_02/2020 /UN</v>
          </cell>
          <cell r="C460" t="str">
            <v>UN</v>
          </cell>
          <cell r="D460" t="str">
            <v>UN</v>
          </cell>
          <cell r="E460">
            <v>71.88</v>
          </cell>
          <cell r="F460">
            <v>73.099999999999994</v>
          </cell>
        </row>
        <row r="461">
          <cell r="A461" t="str">
            <v>1201001116</v>
          </cell>
          <cell r="B461" t="str">
            <v>SINAPI - 97586 - LUMINARIA TIPO CALHA, DE SOBREPOR, COM 2 LAMPADAS TUBULARES FLUORESCENTES DE 36 W, COM REATOR DE PARTIDA RAPIDA - FORNECIMENTO E INSTALACAO. AF_02/2020 /UN</v>
          </cell>
          <cell r="C461" t="str">
            <v>UN</v>
          </cell>
          <cell r="D461" t="str">
            <v>UN</v>
          </cell>
          <cell r="E461">
            <v>97.17</v>
          </cell>
          <cell r="F461">
            <v>98.39</v>
          </cell>
        </row>
        <row r="462">
          <cell r="A462" t="str">
            <v>1201001120</v>
          </cell>
          <cell r="B462" t="str">
            <v>SINAPI - 97599 - LUMINARIA DE EMERGENCIA, COM 30 LAMPADAS LED DE 2 W, SEM REATOR - FORNECIMENTO E INSTALACAO. AF_02/2020 /UN</v>
          </cell>
          <cell r="C462" t="str">
            <v>UN</v>
          </cell>
          <cell r="D462" t="str">
            <v>UN</v>
          </cell>
          <cell r="E462">
            <v>31.07</v>
          </cell>
          <cell r="F462">
            <v>31.59</v>
          </cell>
        </row>
        <row r="463">
          <cell r="A463" t="str">
            <v>1201001127</v>
          </cell>
          <cell r="B463" t="str">
            <v>LUMINARIA REDONDA TIPO INDUSTRIAL LED, REF. UFO INDUSTRIAL HIGH BAY, 150W, 14.500LM DA RCA OU SIMILAR - FORNECIMENTO E INSTALACAO /UN</v>
          </cell>
          <cell r="C463" t="str">
            <v>UN</v>
          </cell>
          <cell r="D463" t="str">
            <v>UN</v>
          </cell>
          <cell r="E463">
            <v>409.7</v>
          </cell>
          <cell r="F463">
            <v>410.6</v>
          </cell>
        </row>
        <row r="464">
          <cell r="A464" t="str">
            <v>1201001132</v>
          </cell>
          <cell r="B464" t="str">
            <v>SINAPI - 101666 - REFLETOR RETANGULAR FECHADO, COM LAMPADA VAPOR METALICO 400 W - FORNECIMENTO E INSTALACAO. AF_08/2020 /UN</v>
          </cell>
          <cell r="C464" t="str">
            <v>UN</v>
          </cell>
          <cell r="D464" t="str">
            <v>UN</v>
          </cell>
          <cell r="E464">
            <v>240.41</v>
          </cell>
          <cell r="F464">
            <v>242.69</v>
          </cell>
        </row>
        <row r="465">
          <cell r="A465" t="str">
            <v>1201001133</v>
          </cell>
          <cell r="B465" t="str">
            <v>REFLETOR RETANGULAR FECHADO LED, REF. FLOOD LIGHT IP 68, 250W, 26.000LM, COM DOIS MODULOS DA RCA OU SIMILAR - FORNECIMENTO E INSTALACAO /UN</v>
          </cell>
          <cell r="C465" t="str">
            <v>UN</v>
          </cell>
          <cell r="D465" t="str">
            <v>UN</v>
          </cell>
          <cell r="E465">
            <v>512.22</v>
          </cell>
          <cell r="F465">
            <v>519.96</v>
          </cell>
        </row>
        <row r="466">
          <cell r="A466" t="str">
            <v>1201001138</v>
          </cell>
          <cell r="B466" t="str">
            <v>LUMINARIA DECORATIVA MOD. SBD 216-GL COM POSTE FLANGEADO MOD. SBP-852B/1-20GF PINTADO E CHUMBADOR 1/2"X300MM AMBOS DA SHOMEI OU SIMILAR, INCLUSIVE LAMPADA LED DE 60/70W - FORNECIMENTO E INSTALACAO /CJ</v>
          </cell>
          <cell r="C466" t="str">
            <v>CJ</v>
          </cell>
          <cell r="D466" t="str">
            <v>CJ</v>
          </cell>
          <cell r="E466">
            <v>620.1</v>
          </cell>
          <cell r="F466">
            <v>624.9</v>
          </cell>
        </row>
        <row r="467">
          <cell r="A467" t="str">
            <v>1201001146</v>
          </cell>
          <cell r="B467" t="str">
            <v>LUMINARIA PUBLICA FECHADA MOD. SB123/250 COM POSTE GALVANIZADO CURVO SIMPLES MOD. 810/060-3020-J-GF (H=6,00M), AMBOS DA SHOMEI OU SIMILAR, INCLUSIVE LAMPADA VAPOR DE SODIO DE 250W E REATOR - FORNECIMENTO E INSTALACAO /CJ</v>
          </cell>
          <cell r="C467" t="str">
            <v>CJ</v>
          </cell>
          <cell r="D467" t="str">
            <v>CJ</v>
          </cell>
          <cell r="E467">
            <v>1801.95</v>
          </cell>
          <cell r="F467">
            <v>1807.16</v>
          </cell>
        </row>
        <row r="468">
          <cell r="A468" t="str">
            <v>1201001147</v>
          </cell>
          <cell r="B468" t="str">
            <v>LUMINARIA PUBLICA FECHADA MOD. SB123/250 COM POSTE GALVANIZADO CURVO DUPLO MOD. 820/060-3020-J-GF (H=6,00M), AMBOS DA SHOMEI OU SIMILAR, INCLUSIVE LAMPADA VAPOR DE SODIO DE 250W E REATOR - FORNECIMENTO E INSTALACAO /CJ</v>
          </cell>
          <cell r="C468" t="str">
            <v>CJ</v>
          </cell>
          <cell r="D468" t="str">
            <v>CJ</v>
          </cell>
          <cell r="E468">
            <v>2632.69</v>
          </cell>
          <cell r="F468">
            <v>2640.06</v>
          </cell>
        </row>
        <row r="469">
          <cell r="A469" t="str">
            <v>1201001153</v>
          </cell>
          <cell r="B469" t="str">
            <v>LUMINARIA PUBLICA ABERTA MOD. 102/2 E-40, COM BRACO EM TUBO DE ACO GALVANIZADO MOD. 1/25-15 COMP=1500MM, AMBOS DA SHOMEI OU SIMILAR, INCLUSIVE LAMPADA VAPOR DE SODIO 250W E REATOR - FORNECIMENTO E INSTALACAO /CJ</v>
          </cell>
          <cell r="C469" t="str">
            <v>CJ</v>
          </cell>
          <cell r="D469" t="str">
            <v>CJ</v>
          </cell>
          <cell r="E469">
            <v>426.73</v>
          </cell>
          <cell r="F469">
            <v>434.47</v>
          </cell>
        </row>
        <row r="470">
          <cell r="A470" t="str">
            <v>1201001155</v>
          </cell>
          <cell r="B470" t="str">
            <v>LUMINARIA DECORATIVA ANTIVANDALISMO, SBD-207/150 E-27 COM POSTE FLAGEADO SBP 850-B/1-25 E CHUMBADOR, AMBOS DA SHOMEI OU SIMILAR, INCLUSIVE LAMPADA VAPOR METALICO 150W E REATOR - FORNECIMENTO E INSTALACAO /UN</v>
          </cell>
          <cell r="C470" t="str">
            <v>UN</v>
          </cell>
          <cell r="D470" t="str">
            <v>UN</v>
          </cell>
          <cell r="E470">
            <v>1058.21</v>
          </cell>
          <cell r="F470">
            <v>1063.01</v>
          </cell>
        </row>
        <row r="471">
          <cell r="A471" t="str">
            <v>1201001158</v>
          </cell>
          <cell r="B471" t="str">
            <v>SINAPI - 100620 - POSTE DE ACO CONICO CONTINUO CURVO SIMPLES, FLANGEADO, H=9M, INCLUSIVE LUMINARIA, SEM LAMPADA - FORNECIMENTO E INSTALACAO. AF_11/2019 /UN</v>
          </cell>
          <cell r="C471" t="str">
            <v>UN</v>
          </cell>
          <cell r="D471" t="str">
            <v>UN</v>
          </cell>
          <cell r="E471">
            <v>2321.27</v>
          </cell>
          <cell r="F471">
            <v>2327.44</v>
          </cell>
        </row>
        <row r="472">
          <cell r="A472" t="str">
            <v>1201001159</v>
          </cell>
          <cell r="B472" t="str">
            <v>SINAPI - 100621 - POSTE DE ACO CONICO CONTINUO CURVO DUPLO, FLANGEADO, H=9M, INCLUSIVE LUMINARIAS, SEM LAMPADAS - FORNECIMENTO E INSTALACAO. AF_11/2019 /UN</v>
          </cell>
          <cell r="C472" t="str">
            <v>UN</v>
          </cell>
          <cell r="D472" t="str">
            <v>UN</v>
          </cell>
          <cell r="E472">
            <v>2668.3</v>
          </cell>
          <cell r="F472">
            <v>2677.07</v>
          </cell>
        </row>
        <row r="473">
          <cell r="A473" t="str">
            <v>1201001161</v>
          </cell>
          <cell r="B473" t="str">
            <v>LAMPADA LED 15 W BIVOLT BRANCA, FORMATO TRADICIONAL (BASE E27) - FORNECIMENTO E INSTALACAO /UN</v>
          </cell>
          <cell r="C473" t="str">
            <v>UN</v>
          </cell>
          <cell r="D473" t="str">
            <v>UN</v>
          </cell>
          <cell r="E473">
            <v>25.88</v>
          </cell>
          <cell r="F473">
            <v>26.37</v>
          </cell>
        </row>
        <row r="474">
          <cell r="A474" t="str">
            <v>1201001162</v>
          </cell>
          <cell r="B474" t="str">
            <v>SINAPI - 97610 - LAMPADA COMPACTA DE LED 10 W, BASE E27 - FORNECIMENTO E INSTALACAO. AF_02/2020 /UN</v>
          </cell>
          <cell r="C474" t="str">
            <v>UN</v>
          </cell>
          <cell r="D474" t="str">
            <v>UN</v>
          </cell>
          <cell r="E474">
            <v>17.48</v>
          </cell>
          <cell r="F474">
            <v>17.97</v>
          </cell>
        </row>
        <row r="475">
          <cell r="A475" t="str">
            <v>1201001163</v>
          </cell>
          <cell r="B475" t="str">
            <v>SINAPI - 97611 - LAMPADA COMPACTA FLUORESCENTE DE 15 W, BASE E27 - FORNECIMENTO E INSTALACAO. AF_02/2020 /UN</v>
          </cell>
          <cell r="C475" t="str">
            <v>UN</v>
          </cell>
          <cell r="D475" t="str">
            <v>UN</v>
          </cell>
          <cell r="E475">
            <v>15.34</v>
          </cell>
          <cell r="F475">
            <v>15.83</v>
          </cell>
        </row>
        <row r="476">
          <cell r="A476" t="str">
            <v>1201001165</v>
          </cell>
          <cell r="B476" t="str">
            <v>SINAPI - 97612 - LAMPADA COMPACTA FLUORESCENTE DE 20 W, BASE E27 - FORNECIMENTO E INSTALACAO. AF_02/2020 /UN</v>
          </cell>
          <cell r="C476" t="str">
            <v>UN</v>
          </cell>
          <cell r="D476" t="str">
            <v>UN</v>
          </cell>
          <cell r="E476">
            <v>16.52</v>
          </cell>
          <cell r="F476">
            <v>17.010000000000002</v>
          </cell>
        </row>
        <row r="477">
          <cell r="A477" t="str">
            <v>1201001166</v>
          </cell>
          <cell r="B477" t="str">
            <v>SINAPI - 97615 - LAMPADA TUBULAR FLUORESCENTE T8 DE 16/18 W, BASE G13 - FORNECIMENTO E INSTALACAO. AF_02/2020_P /UN</v>
          </cell>
          <cell r="C477" t="str">
            <v>UN</v>
          </cell>
          <cell r="D477" t="str">
            <v>UN</v>
          </cell>
          <cell r="E477">
            <v>34.9</v>
          </cell>
          <cell r="F477">
            <v>35.64</v>
          </cell>
        </row>
        <row r="478">
          <cell r="A478" t="str">
            <v>1201001167</v>
          </cell>
          <cell r="B478" t="str">
            <v>SINAPI - 97617 - LAMPADA TUBULAR FLUORESCENTE T10 DE 20/40 W, BASE G13 - FORNECIMENTO E INSTALACAO. AF_02/2020_P /UN</v>
          </cell>
          <cell r="C478" t="str">
            <v>UN</v>
          </cell>
          <cell r="D478" t="str">
            <v>UN</v>
          </cell>
          <cell r="E478">
            <v>39.53</v>
          </cell>
          <cell r="F478">
            <v>40.270000000000003</v>
          </cell>
        </row>
        <row r="479">
          <cell r="A479" t="str">
            <v>1201001170</v>
          </cell>
          <cell r="B479" t="str">
            <v>SINAPI - 97616 - LAMPADA TUBULAR FLUORESCENTE T8 DE 32/36 W, BASE G13 - FORNECIMENTO E INSTALACAO. AF_02/2020_P /UN</v>
          </cell>
          <cell r="C479" t="str">
            <v>UN</v>
          </cell>
          <cell r="D479" t="str">
            <v>UN</v>
          </cell>
          <cell r="E479">
            <v>39.72</v>
          </cell>
          <cell r="F479">
            <v>40.46</v>
          </cell>
        </row>
        <row r="480">
          <cell r="A480" t="str">
            <v>1201001171</v>
          </cell>
          <cell r="B480" t="str">
            <v>SINAPI - 101645 - LAMPADA MISTA 160 W - FORNECIMENTO E INSTALACAO. AF_08/2020 /UN</v>
          </cell>
          <cell r="C480" t="str">
            <v>UN</v>
          </cell>
          <cell r="D480" t="str">
            <v>UN</v>
          </cell>
          <cell r="E480">
            <v>16.059999999999999</v>
          </cell>
          <cell r="F480">
            <v>16.16</v>
          </cell>
        </row>
        <row r="481">
          <cell r="A481" t="str">
            <v>1201001173</v>
          </cell>
          <cell r="B481" t="str">
            <v>SINAPI - 101646 - LAMPADA MISTA 250 W - FORNECIMENTO E INSTALACAO. AF_08/2020 /UN</v>
          </cell>
          <cell r="C481" t="str">
            <v>UN</v>
          </cell>
          <cell r="D481" t="str">
            <v>UN</v>
          </cell>
          <cell r="E481">
            <v>21.26</v>
          </cell>
          <cell r="F481">
            <v>21.36</v>
          </cell>
        </row>
        <row r="482">
          <cell r="A482" t="str">
            <v>1201001175</v>
          </cell>
          <cell r="B482" t="str">
            <v>SINAPI - 101647 - LAMPADA MISTA 500 W - FORNECIMENTO E INSTALACAO. AF_08/2020 /UN</v>
          </cell>
          <cell r="C482" t="str">
            <v>UN</v>
          </cell>
          <cell r="D482" t="str">
            <v>UN</v>
          </cell>
          <cell r="E482">
            <v>38.89</v>
          </cell>
          <cell r="F482">
            <v>38.99</v>
          </cell>
        </row>
        <row r="483">
          <cell r="A483" t="str">
            <v>1201001176</v>
          </cell>
          <cell r="B483" t="str">
            <v>SINAPI - 97614 - LAMPADA COMPACTA DE VAPOR METALICO OVOIDE 150 W, BASE E27 - FORNECIMENTO E INSTALACAO. AF_02/2020 /UN</v>
          </cell>
          <cell r="C483" t="str">
            <v>UN</v>
          </cell>
          <cell r="D483" t="str">
            <v>UN</v>
          </cell>
          <cell r="E483">
            <v>34.590000000000003</v>
          </cell>
          <cell r="F483">
            <v>35.08</v>
          </cell>
        </row>
        <row r="484">
          <cell r="A484" t="str">
            <v>1201001177</v>
          </cell>
          <cell r="B484" t="str">
            <v>SINAPI - 101643 - LAMPADA VAPOR DE MERCÚRIO 250 W - FORNECIMENTO E INSTALACAO. AF_08/2020 /UN</v>
          </cell>
          <cell r="C484" t="str">
            <v>UN</v>
          </cell>
          <cell r="D484" t="str">
            <v>UN</v>
          </cell>
          <cell r="E484">
            <v>24.96</v>
          </cell>
          <cell r="F484">
            <v>25.06</v>
          </cell>
        </row>
        <row r="485">
          <cell r="A485" t="str">
            <v>1201001178</v>
          </cell>
          <cell r="B485" t="str">
            <v>SINAPI - 101649 - LAMPADA VAPOR DE SODIO 250 W - FORNECIMENTO E INSTALACAO. AF_08/2020 /UN</v>
          </cell>
          <cell r="C485" t="str">
            <v>UN</v>
          </cell>
          <cell r="D485" t="str">
            <v>UN</v>
          </cell>
          <cell r="E485">
            <v>34.68</v>
          </cell>
          <cell r="F485">
            <v>34.78</v>
          </cell>
        </row>
        <row r="486">
          <cell r="A486" t="str">
            <v>1201001179</v>
          </cell>
          <cell r="B486" t="str">
            <v>SINAPI - 101644 - LAMPADA VAPOR DE MERCÚRIO 400 W - FORNECIMENTO E INSTALACAO. AF_08/2020 /UN</v>
          </cell>
          <cell r="C486" t="str">
            <v>UN</v>
          </cell>
          <cell r="D486" t="str">
            <v>UN</v>
          </cell>
          <cell r="E486">
            <v>33.71</v>
          </cell>
          <cell r="F486">
            <v>33.81</v>
          </cell>
        </row>
        <row r="487">
          <cell r="A487" t="str">
            <v>1201001181</v>
          </cell>
          <cell r="B487" t="str">
            <v>SINAPI - 101650 - LAMPADA VAPOR DE SODIO 400 W - FORNECIMENTO E INSTALACAO. AF_08/2020 /UN</v>
          </cell>
          <cell r="C487" t="str">
            <v>UN</v>
          </cell>
          <cell r="D487" t="str">
            <v>UN</v>
          </cell>
          <cell r="E487">
            <v>40.28</v>
          </cell>
          <cell r="F487">
            <v>40.380000000000003</v>
          </cell>
        </row>
        <row r="488">
          <cell r="A488" t="str">
            <v>1201001182</v>
          </cell>
          <cell r="B488" t="str">
            <v>SINAPI - 101640 - LAMPADA VAPOR METALICO 400 W - FORNECIMENTO E INSTALACAO. AF_08/2020 /UN</v>
          </cell>
          <cell r="C488" t="str">
            <v>UN</v>
          </cell>
          <cell r="D488" t="str">
            <v>UN</v>
          </cell>
          <cell r="E488">
            <v>54.99</v>
          </cell>
          <cell r="F488">
            <v>55.09</v>
          </cell>
        </row>
        <row r="489">
          <cell r="A489" t="str">
            <v>1201001183</v>
          </cell>
          <cell r="B489" t="str">
            <v>SOQUETE ANTIVIBRATORIO PANAN, INSOL OU SIMILAR PARA LAMPADA FLUORESCENTE /UN</v>
          </cell>
          <cell r="C489" t="str">
            <v>UN</v>
          </cell>
          <cell r="D489" t="str">
            <v>UN</v>
          </cell>
          <cell r="E489">
            <v>10.43</v>
          </cell>
          <cell r="F489">
            <v>10.66</v>
          </cell>
        </row>
        <row r="490">
          <cell r="A490" t="str">
            <v>1201001185</v>
          </cell>
          <cell r="B490" t="str">
            <v>REATOR PARTIDA RAPIDA 2X20W DA PHILIPS OU SIMILAR /UN</v>
          </cell>
          <cell r="C490" t="str">
            <v>UN</v>
          </cell>
          <cell r="D490" t="str">
            <v>UN</v>
          </cell>
          <cell r="E490">
            <v>41.81</v>
          </cell>
          <cell r="F490">
            <v>43.84</v>
          </cell>
        </row>
        <row r="491">
          <cell r="A491" t="str">
            <v>1201001187</v>
          </cell>
          <cell r="B491" t="str">
            <v>SINAPI - 100921 - REATOR DE PARTIDA RAPIDA PARA LAMPADA FLUORESCENTE 2X40W - FORNECIMENTO E INSTALACAO. AF_02/2020 /UN</v>
          </cell>
          <cell r="C491" t="str">
            <v>UN</v>
          </cell>
          <cell r="D491" t="str">
            <v>UN</v>
          </cell>
          <cell r="E491">
            <v>42.61</v>
          </cell>
          <cell r="F491">
            <v>44.64</v>
          </cell>
        </row>
        <row r="492">
          <cell r="A492" t="str">
            <v>1201001188</v>
          </cell>
          <cell r="B492" t="str">
            <v>REATOR DUPLO ELETRONICO ALTO FATOR PARA LAMPADA FLUORESCENTE 18/20 W, PHILIPS OU SIMILAR /UN</v>
          </cell>
          <cell r="C492" t="str">
            <v>UN</v>
          </cell>
          <cell r="D492" t="str">
            <v>UN</v>
          </cell>
          <cell r="E492">
            <v>41.81</v>
          </cell>
          <cell r="F492">
            <v>43.84</v>
          </cell>
        </row>
        <row r="493">
          <cell r="A493" t="str">
            <v>1201001189</v>
          </cell>
          <cell r="B493" t="str">
            <v>REATOR DUPLO ELETRONICO ALTO FATOR PARA LAMPADA FLUORESCENTE 36/40 W, PHILIPS OU SIMILAR /UN</v>
          </cell>
          <cell r="C493" t="str">
            <v>UN</v>
          </cell>
          <cell r="D493" t="str">
            <v>UN</v>
          </cell>
          <cell r="E493">
            <v>42.61</v>
          </cell>
          <cell r="F493">
            <v>44.64</v>
          </cell>
        </row>
        <row r="494">
          <cell r="A494" t="str">
            <v>1201001194</v>
          </cell>
          <cell r="B494" t="str">
            <v>REATOR PARA LAMPADA VAPOR METALICO DE 150W /UN</v>
          </cell>
          <cell r="C494" t="str">
            <v>UN</v>
          </cell>
          <cell r="D494" t="str">
            <v>UN</v>
          </cell>
          <cell r="E494">
            <v>73.83</v>
          </cell>
          <cell r="F494">
            <v>74.58</v>
          </cell>
        </row>
        <row r="495">
          <cell r="A495" t="str">
            <v>1201001197</v>
          </cell>
          <cell r="B495" t="str">
            <v>SINAPI - 101626 - REATOR PARA LAMPADA VAPOR DE MERCÚRIO 400 W, USO EXTERNO - FORNECIMENTO E INSTALACAO. AF_08/2020 /UN</v>
          </cell>
          <cell r="C495" t="str">
            <v>UN</v>
          </cell>
          <cell r="D495" t="str">
            <v>UN</v>
          </cell>
          <cell r="E495">
            <v>104.25</v>
          </cell>
          <cell r="F495">
            <v>105</v>
          </cell>
        </row>
        <row r="496">
          <cell r="A496" t="str">
            <v>1201001198</v>
          </cell>
          <cell r="B496" t="str">
            <v>SINAPI - 101627 - REATOR PARA LAMPADA VAPOR DE SODIO 250 W, USO EXTERNO - FORNECIMENTO E INSTALACAO. AF_08/2020 /UN</v>
          </cell>
          <cell r="C496" t="str">
            <v>UN</v>
          </cell>
          <cell r="D496" t="str">
            <v>UN</v>
          </cell>
          <cell r="E496">
            <v>161.52000000000001</v>
          </cell>
          <cell r="F496">
            <v>162.27000000000001</v>
          </cell>
        </row>
        <row r="497">
          <cell r="A497" t="str">
            <v>1201001199</v>
          </cell>
          <cell r="B497" t="str">
            <v>REATOR PARA LAMPADA A VAPOR DE SODIO DE ALTA PRESSAO, COM IGNITOR, NA(S) ESPECIFICACAO(OES):- 400 W RVS 400 A-26 OC-IG - PHILIPS OU SIMILAR /UN</v>
          </cell>
          <cell r="C497" t="str">
            <v>UN</v>
          </cell>
          <cell r="D497" t="str">
            <v>UN</v>
          </cell>
          <cell r="E497">
            <v>89.62</v>
          </cell>
          <cell r="F497">
            <v>90.37</v>
          </cell>
        </row>
        <row r="498">
          <cell r="A498">
            <v>0</v>
          </cell>
          <cell r="B498">
            <v>0</v>
          </cell>
          <cell r="C498">
            <v>0</v>
          </cell>
          <cell r="D498">
            <v>0</v>
          </cell>
          <cell r="E498">
            <v>0</v>
          </cell>
          <cell r="F498">
            <v>0</v>
          </cell>
        </row>
        <row r="499">
          <cell r="A499">
            <v>0</v>
          </cell>
          <cell r="B499" t="str">
            <v>*  INTERRUPTORES E TOMADAS</v>
          </cell>
          <cell r="C499">
            <v>0</v>
          </cell>
          <cell r="D499">
            <v>0</v>
          </cell>
          <cell r="E499">
            <v>0</v>
          </cell>
          <cell r="F499">
            <v>0</v>
          </cell>
        </row>
        <row r="500">
          <cell r="A500" t="str">
            <v>1201002000</v>
          </cell>
          <cell r="B500" t="str">
            <v>SINAPI - 91953 - INTERRUPTOR SIMPLES (1 MODULO), 10A/250V, INCLUINDO SUPORTE E PLACA - FORNECIMENTO E INSTALACAO. AF_12/2015 /UN</v>
          </cell>
          <cell r="C500" t="str">
            <v>UN</v>
          </cell>
          <cell r="D500" t="str">
            <v>UN</v>
          </cell>
          <cell r="E500">
            <v>21.27</v>
          </cell>
          <cell r="F500">
            <v>22.43</v>
          </cell>
        </row>
        <row r="501">
          <cell r="A501" t="str">
            <v>1201002002</v>
          </cell>
          <cell r="B501" t="str">
            <v>SINAPI - 91959 - INTERRUPTOR SIMPLES (2 MODULOS), 10A/250V, INCLUINDO SUPORTE E PLACA - FORNECIMENTO E INSTALACAO. AF_12/2015 /UN</v>
          </cell>
          <cell r="C501" t="str">
            <v>UN</v>
          </cell>
          <cell r="D501" t="str">
            <v>UN</v>
          </cell>
          <cell r="E501">
            <v>33.729999999999997</v>
          </cell>
          <cell r="F501">
            <v>35.53</v>
          </cell>
        </row>
        <row r="502">
          <cell r="A502" t="str">
            <v>1201002004</v>
          </cell>
          <cell r="B502" t="str">
            <v>SINAPI - 91967 - INTERRUPTOR SIMPLES (3 MODULOS), 10A/250V, INCLUINDO SUPORTE E PLACA - FORNECIMENTO E INSTALACAO. AF_12/2015 /UN</v>
          </cell>
          <cell r="C502" t="str">
            <v>UN</v>
          </cell>
          <cell r="D502" t="str">
            <v>UN</v>
          </cell>
          <cell r="E502">
            <v>46.2</v>
          </cell>
          <cell r="F502">
            <v>48.62</v>
          </cell>
        </row>
        <row r="503">
          <cell r="A503" t="str">
            <v>1201002006</v>
          </cell>
          <cell r="B503" t="str">
            <v>SINAPI - 91954 - INTERRUPTOR PARALELO (1 MODULO), 10A/250V, SEM SUPORTE E SEM PLACA - FORNECIMENTO E INSTALACAO. AF_12/2015 /UN</v>
          </cell>
          <cell r="C503" t="str">
            <v>UN</v>
          </cell>
          <cell r="D503" t="str">
            <v>UN</v>
          </cell>
          <cell r="E503">
            <v>19.5</v>
          </cell>
          <cell r="F503">
            <v>20.69</v>
          </cell>
        </row>
        <row r="504">
          <cell r="A504" t="str">
            <v>1201002010</v>
          </cell>
          <cell r="B504" t="str">
            <v>INTERRUPTOR BIPOLAR EMBUTIR 20A/250V COM PLACA, TIPO SILENTOQUE PIAL OU EQUIVALENTE - FORNECIMENTO E INSTALACAO /UN</v>
          </cell>
          <cell r="C504" t="str">
            <v>UN</v>
          </cell>
          <cell r="D504" t="str">
            <v>UN</v>
          </cell>
          <cell r="E504">
            <v>56.06</v>
          </cell>
          <cell r="F504">
            <v>57.85</v>
          </cell>
        </row>
        <row r="505">
          <cell r="A505" t="str">
            <v>1201002012</v>
          </cell>
          <cell r="B505" t="str">
            <v>SINAPI - 91957 - INTERRUPTOR SIMPLES (1 MODULO) COM INTERRUPTOR PARALELO (1 MODULO), 10A/250V, INCLUINDO SUPORTE E PLACA - FORNECIMENTO E INSTALACAO. AF_12/2015 /UN</v>
          </cell>
          <cell r="C505" t="str">
            <v>UN</v>
          </cell>
          <cell r="D505" t="str">
            <v>UN</v>
          </cell>
          <cell r="E505">
            <v>38.64</v>
          </cell>
          <cell r="F505">
            <v>40.75</v>
          </cell>
        </row>
        <row r="506">
          <cell r="A506" t="str">
            <v>1201002014</v>
          </cell>
          <cell r="B506" t="str">
            <v>SINAPI - 91961 - INTERRUPTOR PARALELO (2 MODULOS), 10A/250V, INCLUINDO SUPORTE E PLACA - FORNECIMENTO E INSTALACAO. AF_12/2015 /UN</v>
          </cell>
          <cell r="C506" t="str">
            <v>UN</v>
          </cell>
          <cell r="D506" t="str">
            <v>UN</v>
          </cell>
          <cell r="E506">
            <v>43.59</v>
          </cell>
          <cell r="F506">
            <v>46.01</v>
          </cell>
        </row>
        <row r="507">
          <cell r="A507" t="str">
            <v>1201002016</v>
          </cell>
          <cell r="B507" t="str">
            <v>SINAPI - 91965 - INTERRUPTOR SIMPLES (2 MODULOS) COM INTERRUPTOR PARALELO (1 MODULO), 10A/250V, INCLUINDO SUPORTE E PLACA - FORNECIMENTO E INSTALACAO. AF_12/2015 /UN</v>
          </cell>
          <cell r="C507" t="str">
            <v>UN</v>
          </cell>
          <cell r="D507" t="str">
            <v>UN</v>
          </cell>
          <cell r="E507">
            <v>51.09</v>
          </cell>
          <cell r="F507">
            <v>53.84</v>
          </cell>
        </row>
        <row r="508">
          <cell r="A508" t="str">
            <v>1201002018</v>
          </cell>
          <cell r="B508" t="str">
            <v>SINAPI - 92023 - INTERRUPTOR SIMPLES (1 MODULO) COM 1 TOMADA DE EMBUTIR 2P+T 10 A,  INCLUINDO SUPORTE E PLACA - FORNECIMENTO E INSTALACAO. AF_12/2015 /UN</v>
          </cell>
          <cell r="C508" t="str">
            <v>UN</v>
          </cell>
          <cell r="D508" t="str">
            <v>UN</v>
          </cell>
          <cell r="E508">
            <v>37.54</v>
          </cell>
          <cell r="F508">
            <v>39.65</v>
          </cell>
        </row>
        <row r="509">
          <cell r="A509" t="str">
            <v>1201002020</v>
          </cell>
          <cell r="B509" t="str">
            <v>SINAPI - 91985 - INTERRUPTOR PULSADOR CAMPAINHA (1 MODULO), 10A/250V, INCLUINDO SUPORTE E PLACA - FORNECIMENTO E INSTALACAO. AF_09/2017 /UN</v>
          </cell>
          <cell r="C509" t="str">
            <v>UN</v>
          </cell>
          <cell r="D509" t="str">
            <v>UN</v>
          </cell>
          <cell r="E509">
            <v>20.190000000000001</v>
          </cell>
          <cell r="F509">
            <v>21.35</v>
          </cell>
        </row>
        <row r="510">
          <cell r="A510" t="str">
            <v>1201002021</v>
          </cell>
          <cell r="B510" t="str">
            <v>SINAPI - 92029 - INTERRUPTOR PARALELO (1 MODULO) COM 1 TOMADA DE EMBUTIR 2P+T 10 A,  INCLUINDO SUPORTE E PLACA - FORNECIMENTO E INSTALACAO. AF_12/2015 /UN</v>
          </cell>
          <cell r="C510" t="str">
            <v>UN</v>
          </cell>
          <cell r="D510" t="str">
            <v>UN</v>
          </cell>
          <cell r="E510">
            <v>42.49</v>
          </cell>
          <cell r="F510">
            <v>44.91</v>
          </cell>
        </row>
        <row r="511">
          <cell r="A511" t="str">
            <v>1201002022</v>
          </cell>
          <cell r="B511" t="str">
            <v>SINAPI - 92033 - INTERRUPTOR PARALELO (2 MODULOS) COM 1 TOMADA DE EMBUTIR 2P+T 10 A,  INCLUINDO SUPORTE E PLACA - FORNECIMENTO E INSTALACAO. AF_12/2015 /UN</v>
          </cell>
          <cell r="C511" t="str">
            <v>UN</v>
          </cell>
          <cell r="D511" t="str">
            <v>UN</v>
          </cell>
          <cell r="E511">
            <v>59.84</v>
          </cell>
          <cell r="F511">
            <v>63.23</v>
          </cell>
        </row>
        <row r="512">
          <cell r="A512" t="str">
            <v>1201002023</v>
          </cell>
          <cell r="B512" t="str">
            <v>SINAPI - 92027 - INTERRUPTOR SIMPLES (2 MODULOS) COM 1 TOMADA DE EMBUTIR 2P+T 10 A,  INCLUINDO SUPORTE E PLACA - FORNECIMENTO E INSTALACAO. AF_12/2015 /UN</v>
          </cell>
          <cell r="C512" t="str">
            <v>UN</v>
          </cell>
          <cell r="D512" t="str">
            <v>UN</v>
          </cell>
          <cell r="E512">
            <v>49.99</v>
          </cell>
          <cell r="F512">
            <v>52.74</v>
          </cell>
        </row>
        <row r="513">
          <cell r="A513" t="str">
            <v>1201002024</v>
          </cell>
          <cell r="B513" t="str">
            <v>SINAPI - 92035 - INTERRUPTOR SIMPLES (1 MODULO), INTERRUPTOR PARALELO (1 MODULO) E 1 TOMADA DE EMBUTIR 2P+T 10 A,  INCLUINDO SUPORTE E PLACA - FORNECIMENTO E INSTALACAO. AF_12/2015 /UN</v>
          </cell>
          <cell r="C513" t="str">
            <v>UN</v>
          </cell>
          <cell r="D513" t="str">
            <v>UN</v>
          </cell>
          <cell r="E513">
            <v>54.94</v>
          </cell>
          <cell r="F513">
            <v>58.01</v>
          </cell>
        </row>
        <row r="514">
          <cell r="A514" t="str">
            <v>1201002028</v>
          </cell>
          <cell r="B514" t="str">
            <v>SINAPI - 91992 - TOMADA ALTA DE EMBUTIR (1 MODULO), 2P+T 10 A, INCLUINDO SUPORTE E PLACA - FORNECIMENTO E INSTALACAO. AF_12/2015 /UN</v>
          </cell>
          <cell r="C514" t="str">
            <v>UN</v>
          </cell>
          <cell r="D514" t="str">
            <v>UN</v>
          </cell>
          <cell r="E514">
            <v>31.73</v>
          </cell>
          <cell r="F514">
            <v>33.94</v>
          </cell>
        </row>
        <row r="515">
          <cell r="A515" t="str">
            <v>1201002029</v>
          </cell>
          <cell r="B515" t="str">
            <v>SINAPI - 91996 - TOMADA MEDIA DE EMBUTIR (1 MODULO), 2P+T 10 A, INCLUINDO SUPORTE E PLACA - FORNECIMENTO E INSTALACAO. AF_12/2015 /UN</v>
          </cell>
          <cell r="C515" t="str">
            <v>UN</v>
          </cell>
          <cell r="D515" t="str">
            <v>UN</v>
          </cell>
          <cell r="E515">
            <v>25.12</v>
          </cell>
          <cell r="F515">
            <v>26.59</v>
          </cell>
        </row>
        <row r="516">
          <cell r="A516" t="str">
            <v>1201002030</v>
          </cell>
          <cell r="B516" t="str">
            <v>SINAPI - 92000 - TOMADA BAIXA DE EMBUTIR (1 MODULO), 2P+T 10 A, INCLUINDO SUPORTE E PLACA - FORNECIMENTO E INSTALACAO. AF_12/2015 /UN</v>
          </cell>
          <cell r="C516" t="str">
            <v>UN</v>
          </cell>
          <cell r="D516" t="str">
            <v>UN</v>
          </cell>
          <cell r="E516">
            <v>22.55</v>
          </cell>
          <cell r="F516">
            <v>23.74</v>
          </cell>
        </row>
        <row r="517">
          <cell r="A517" t="str">
            <v>1201002031</v>
          </cell>
          <cell r="B517" t="str">
            <v>SINAPI - 91997 - TOMADA MEDIA DE EMBUTIR (1 MODULO), 2P+T 20 A, INCLUINDO SUPORTE E PLACA - FORNECIMENTO E INSTALACAO. AF_12/2015 /UN</v>
          </cell>
          <cell r="C517" t="str">
            <v>UN</v>
          </cell>
          <cell r="D517" t="str">
            <v>UN</v>
          </cell>
          <cell r="E517">
            <v>27.24</v>
          </cell>
          <cell r="F517">
            <v>28.71</v>
          </cell>
        </row>
        <row r="518">
          <cell r="A518" t="str">
            <v>1201002032</v>
          </cell>
          <cell r="B518" t="str">
            <v>SINAPI - 92004 - TOMADA MEDIA DE EMBUTIR (2 MODULOS), 2P+T 10 A, INCLUINDO SUPORTE E PLACA - FORNECIMENTO E INSTALACAO. AF_12/2015 /UN</v>
          </cell>
          <cell r="C518" t="str">
            <v>UN</v>
          </cell>
          <cell r="D518" t="str">
            <v>UN</v>
          </cell>
          <cell r="E518">
            <v>41.39</v>
          </cell>
          <cell r="F518">
            <v>43.81</v>
          </cell>
        </row>
        <row r="519">
          <cell r="A519" t="str">
            <v>1201002033</v>
          </cell>
          <cell r="B519" t="str">
            <v>SINAPI - 92008 - TOMADA BAIXA DE EMBUTIR (2 MODULOS), 2P+T 10 A, INCLUINDO SUPORTE E PLACA - FORNECIMENTO E INSTALACAO. AF_12/2015 /UN</v>
          </cell>
          <cell r="C519" t="str">
            <v>UN</v>
          </cell>
          <cell r="D519" t="str">
            <v>UN</v>
          </cell>
          <cell r="E519">
            <v>36.24</v>
          </cell>
          <cell r="F519">
            <v>38.1</v>
          </cell>
        </row>
        <row r="520">
          <cell r="A520" t="str">
            <v>1201002048</v>
          </cell>
          <cell r="B520" t="str">
            <v>SINAPI - 98307 - TOMADA DE REDE RJ45 - FORNECIMENTO E INSTALACAO. AF_11/2019 /UN</v>
          </cell>
          <cell r="C520" t="str">
            <v>UN</v>
          </cell>
          <cell r="D520" t="str">
            <v>UN</v>
          </cell>
          <cell r="E520">
            <v>41.86</v>
          </cell>
          <cell r="F520">
            <v>42.66</v>
          </cell>
        </row>
        <row r="521">
          <cell r="A521" t="str">
            <v>1201002049</v>
          </cell>
          <cell r="B521" t="str">
            <v>SINAPI - 98308 - TOMADA PARA TELEFONE RJ11 - FORNECIMENTO E INSTALACAO. AF_11/2019 /UN</v>
          </cell>
          <cell r="C521" t="str">
            <v>UN</v>
          </cell>
          <cell r="D521" t="str">
            <v>UN</v>
          </cell>
          <cell r="E521">
            <v>26.86</v>
          </cell>
          <cell r="F521">
            <v>27.66</v>
          </cell>
        </row>
        <row r="522">
          <cell r="A522" t="str">
            <v>1201002050</v>
          </cell>
          <cell r="B522" t="str">
            <v>ESPELHO, FABRICACAO PIAL OU SIMILAR, NA(S) ESPECIFICACAO(OES):- CEGO (4" X 2") REF. 8510 /UN</v>
          </cell>
          <cell r="C522" t="str">
            <v>UN</v>
          </cell>
          <cell r="D522" t="str">
            <v>UN</v>
          </cell>
          <cell r="E522">
            <v>3.89</v>
          </cell>
          <cell r="F522">
            <v>4.05</v>
          </cell>
        </row>
        <row r="523">
          <cell r="A523" t="str">
            <v>1201002052</v>
          </cell>
          <cell r="B523" t="str">
            <v>ESPELHO, FABRICACAO PIAL OU SIMILAR, NA(S) ESPECIFICACAO(OES):- CEGO (4" X 4"), REF. 8500 /UN</v>
          </cell>
          <cell r="C523" t="str">
            <v>UN</v>
          </cell>
          <cell r="D523" t="str">
            <v>UN</v>
          </cell>
          <cell r="E523">
            <v>6.51</v>
          </cell>
          <cell r="F523">
            <v>6.67</v>
          </cell>
        </row>
        <row r="524">
          <cell r="A524" t="str">
            <v>1201002053</v>
          </cell>
          <cell r="B524" t="str">
            <v>ESPELHO, FABRICACAO PIAL OU SIMILAR, NA(S) ESPECIFICACAO(OES):- 4" x 4", PARA 2 INTERRUPTOR BIPOLAR /UN</v>
          </cell>
          <cell r="C524" t="str">
            <v>UN</v>
          </cell>
          <cell r="D524" t="str">
            <v>UN</v>
          </cell>
          <cell r="E524">
            <v>6.88</v>
          </cell>
          <cell r="F524">
            <v>7.04</v>
          </cell>
        </row>
        <row r="525">
          <cell r="A525" t="str">
            <v>1201002054</v>
          </cell>
          <cell r="B525" t="str">
            <v>- CEGO REDONDO 4", REF. 8540  /UN</v>
          </cell>
          <cell r="C525" t="str">
            <v>UN</v>
          </cell>
          <cell r="D525" t="str">
            <v>UN</v>
          </cell>
          <cell r="E525">
            <v>6.51</v>
          </cell>
          <cell r="F525">
            <v>6.67</v>
          </cell>
          <cell r="H525" t="str">
            <v>INSTALAÇOES ELETRICAS - ELETRODUTOS</v>
          </cell>
        </row>
        <row r="526">
          <cell r="A526" t="str">
            <v>1201002056</v>
          </cell>
          <cell r="B526" t="str">
            <v>- COM 1 FURO  (4" X 2") REF. 8508 /UN</v>
          </cell>
          <cell r="C526" t="str">
            <v>UN</v>
          </cell>
          <cell r="D526" t="str">
            <v>UN</v>
          </cell>
          <cell r="E526">
            <v>3.89</v>
          </cell>
          <cell r="F526">
            <v>4.05</v>
          </cell>
        </row>
        <row r="527">
          <cell r="A527" t="str">
            <v>1201002058</v>
          </cell>
          <cell r="B527" t="str">
            <v>- PARA 2 TOMADAS (4" X 4"), REF. 8555 /UN</v>
          </cell>
          <cell r="C527" t="str">
            <v>UN</v>
          </cell>
          <cell r="D527" t="str">
            <v>UN</v>
          </cell>
          <cell r="E527">
            <v>6.88</v>
          </cell>
          <cell r="F527">
            <v>7.04</v>
          </cell>
        </row>
        <row r="528">
          <cell r="A528" t="str">
            <v>1201002080</v>
          </cell>
          <cell r="B528" t="str">
            <v>SIRENE BITONAL AUDIOVISUAL 24VOLTS, 120DB PARA ALARME DE INCENDIO /UN</v>
          </cell>
          <cell r="C528" t="str">
            <v>UN</v>
          </cell>
          <cell r="D528" t="str">
            <v>UN</v>
          </cell>
          <cell r="E528">
            <v>80.2</v>
          </cell>
          <cell r="F528">
            <v>81.319999999999993</v>
          </cell>
        </row>
        <row r="529">
          <cell r="A529" t="str">
            <v>1201002082</v>
          </cell>
          <cell r="B529" t="str">
            <v>ACIONADOR MANUAL TIPO QUEBRA VIDRO PARA ALARME, DA ACERO OU SIMILAR /UN</v>
          </cell>
          <cell r="C529" t="str">
            <v>UN</v>
          </cell>
          <cell r="D529" t="str">
            <v>UN</v>
          </cell>
          <cell r="E529">
            <v>86.41</v>
          </cell>
          <cell r="F529">
            <v>87.53</v>
          </cell>
        </row>
        <row r="530">
          <cell r="A530" t="str">
            <v>1201002083</v>
          </cell>
          <cell r="B530" t="str">
            <v>ACIONADOR MANUAL (QUEBRA-VIDRO) LIGA-DESLIGA PARA ACIONAMENTO DE BOMBA DE INCENDIO /UN</v>
          </cell>
          <cell r="C530" t="str">
            <v>UN</v>
          </cell>
          <cell r="D530" t="str">
            <v>UN</v>
          </cell>
          <cell r="E530">
            <v>65.2</v>
          </cell>
          <cell r="F530">
            <v>66.319999999999993</v>
          </cell>
        </row>
        <row r="531">
          <cell r="A531">
            <v>0</v>
          </cell>
          <cell r="B531">
            <v>0</v>
          </cell>
          <cell r="C531">
            <v>0</v>
          </cell>
          <cell r="D531">
            <v>0</v>
          </cell>
          <cell r="E531">
            <v>0</v>
          </cell>
          <cell r="F531">
            <v>0</v>
          </cell>
        </row>
        <row r="532">
          <cell r="A532">
            <v>0</v>
          </cell>
          <cell r="B532" t="str">
            <v>*  FIOS E CABOS DE COBRE</v>
          </cell>
          <cell r="C532">
            <v>0</v>
          </cell>
          <cell r="D532">
            <v>0</v>
          </cell>
          <cell r="E532">
            <v>0</v>
          </cell>
          <cell r="F532">
            <v>0</v>
          </cell>
        </row>
        <row r="533">
          <cell r="A533" t="str">
            <v>1201003000</v>
          </cell>
          <cell r="B533" t="str">
            <v>FIO DE COBRE, ISOLAMENTO PARA 750 V, TIPO PIRASTIC ANTIFLAN DA PIRELLI OU SIMILAR, NA(S) BITOLA(S):- 2,5 MM2 /M</v>
          </cell>
          <cell r="C533" t="str">
            <v>/M</v>
          </cell>
          <cell r="D533" t="str">
            <v>M</v>
          </cell>
          <cell r="E533">
            <v>2.86</v>
          </cell>
          <cell r="F533">
            <v>2.98</v>
          </cell>
        </row>
        <row r="534">
          <cell r="A534" t="str">
            <v>1201003002</v>
          </cell>
          <cell r="B534" t="str">
            <v>- 4,0 MM2 /M</v>
          </cell>
          <cell r="C534" t="str">
            <v>/M</v>
          </cell>
          <cell r="D534" t="str">
            <v>M</v>
          </cell>
          <cell r="E534">
            <v>4.45</v>
          </cell>
          <cell r="F534">
            <v>4.62</v>
          </cell>
        </row>
        <row r="535">
          <cell r="A535" t="str">
            <v>1201003004</v>
          </cell>
          <cell r="B535" t="str">
            <v>- 6,0 MM2 /M</v>
          </cell>
          <cell r="C535" t="str">
            <v>/M</v>
          </cell>
          <cell r="D535" t="str">
            <v>M</v>
          </cell>
          <cell r="E535">
            <v>6.03</v>
          </cell>
          <cell r="F535">
            <v>6.23</v>
          </cell>
        </row>
        <row r="536">
          <cell r="A536" t="str">
            <v>1201003006</v>
          </cell>
          <cell r="B536" t="str">
            <v>- 10,0 MM2 /M</v>
          </cell>
          <cell r="C536" t="str">
            <v>/M</v>
          </cell>
          <cell r="D536" t="str">
            <v>M</v>
          </cell>
          <cell r="E536">
            <v>9.5500000000000007</v>
          </cell>
          <cell r="F536">
            <v>9.85</v>
          </cell>
        </row>
        <row r="537">
          <cell r="A537" t="str">
            <v>1201003007</v>
          </cell>
          <cell r="B537" t="str">
            <v>SINAPI - 91926 - CABO DE COBRE FLEXIVEL ISOLADO, 2,5 MM2, ANTI-CHAMA 450/750 V, PARA CIRCUITOS TERMINAIS - FORNECIMENTO E INSTALACAO. AF_12/2015 /M</v>
          </cell>
          <cell r="C537" t="str">
            <v>/M</v>
          </cell>
          <cell r="D537" t="str">
            <v>M</v>
          </cell>
          <cell r="E537">
            <v>2.78</v>
          </cell>
          <cell r="F537">
            <v>2.9</v>
          </cell>
        </row>
        <row r="538">
          <cell r="A538" t="str">
            <v>1201003009</v>
          </cell>
          <cell r="B538" t="str">
            <v>SINAPI - 91928 - CABO DE COBRE FLEXIVEL ISOLADO, 4 MM2, ANTI-CHAMA 450/750 V, PARA CIRCUITOS TERMINAIS - FORNECIMENTO E INSTALACAO. AF_12/2015 /M</v>
          </cell>
          <cell r="C538" t="str">
            <v>/M</v>
          </cell>
          <cell r="D538" t="str">
            <v>M</v>
          </cell>
          <cell r="E538">
            <v>4.46</v>
          </cell>
          <cell r="F538">
            <v>4.63</v>
          </cell>
        </row>
        <row r="539">
          <cell r="A539" t="str">
            <v>1201003010</v>
          </cell>
          <cell r="B539" t="str">
            <v>SINAPI - 91930 - CABO DE COBRE FLEXIVEL ISOLADO, 6 MM2, ANTI-CHAMA 450/750 V, PARA CIRCUITOS TERMINAIS - FORNECIMENTO E INSTALACAO. AF_12/2015 /M</v>
          </cell>
          <cell r="C539" t="str">
            <v>/M</v>
          </cell>
          <cell r="D539" t="str">
            <v>M</v>
          </cell>
          <cell r="E539">
            <v>6.12</v>
          </cell>
          <cell r="F539">
            <v>6.32</v>
          </cell>
        </row>
        <row r="540">
          <cell r="A540" t="str">
            <v>1201003012</v>
          </cell>
          <cell r="B540" t="str">
            <v>SINAPI - 91932 - CABO DE COBRE FLEXIVEL ISOLADO, 10 MM2, ANTI-CHAMA 450/750 V, PARA CIRCUITOS TERMINAIS - FORNECIMENTO E INSTALACAO. AF_12/2015 /M</v>
          </cell>
          <cell r="C540" t="str">
            <v>/M</v>
          </cell>
          <cell r="D540" t="str">
            <v>M</v>
          </cell>
          <cell r="E540">
            <v>10.050000000000001</v>
          </cell>
          <cell r="F540">
            <v>10.35</v>
          </cell>
        </row>
        <row r="541">
          <cell r="A541" t="str">
            <v>1201003014</v>
          </cell>
          <cell r="B541" t="str">
            <v>SINAPI - 91934 - CABO DE COBRE FLEXIVEL ISOLADO, 16 MM2, ANTI-CHAMA 450/750 V, PARA CIRCUITOS TERMINAIS - FORNECIMENTO E INSTALACAO. AF_12/2015 /M</v>
          </cell>
          <cell r="C541" t="str">
            <v>/M</v>
          </cell>
          <cell r="D541" t="str">
            <v>M</v>
          </cell>
          <cell r="E541">
            <v>15.34</v>
          </cell>
          <cell r="F541">
            <v>15.8</v>
          </cell>
        </row>
        <row r="542">
          <cell r="A542" t="str">
            <v>1201003016</v>
          </cell>
          <cell r="B542" t="str">
            <v>CABO DE COBRE FLEX. ISOLADO, 2,5 MM2, ANTICHAMA 450/750 V, ISOLACAO EM DUPLA CAMADA DE COMPOSTO TERMOPLASTICO LIVRE DE HALOGENIO, BAIXA EMISSAO DE FUMACA AFUMEX GREEN DA PRYSMIAN OU SIMILAR CONF. NBR 5410/13570, P/ CIRCUITOS TERMINAIS -FORN. INST. /M</v>
          </cell>
          <cell r="C542" t="str">
            <v>/M</v>
          </cell>
          <cell r="D542" t="str">
            <v>M</v>
          </cell>
          <cell r="E542">
            <v>4.32</v>
          </cell>
          <cell r="F542">
            <v>4.4400000000000004</v>
          </cell>
        </row>
        <row r="543">
          <cell r="A543" t="str">
            <v>1201003018</v>
          </cell>
          <cell r="B543" t="str">
            <v>CABO DE COBRE FLEX. ISOLADO, 4,0 MM2, ANTICHAMA 450/750 V, ISOLACAO EM DUPLA CAMADA DE COMPOSTO TERMOPLASTICO LIVRE DE HALOGENIO, BAIXA EMISSAO DE FUMACA AFUMEX GREEN DA PRYSMIAN OU SIMILAR CONF. NBR 5410/13570, P/ CIRCUITOS TERMINAIS -FORN. INST. /M</v>
          </cell>
          <cell r="C543" t="str">
            <v>/M</v>
          </cell>
          <cell r="D543" t="str">
            <v>M</v>
          </cell>
          <cell r="E543">
            <v>6.51</v>
          </cell>
          <cell r="F543">
            <v>6.68</v>
          </cell>
        </row>
        <row r="544">
          <cell r="A544" t="str">
            <v>1201003020</v>
          </cell>
          <cell r="B544" t="str">
            <v>CABO DE COBRE FLEX. ISOLADO, 6,0 MM2, ANTICHAMA 450/750 V, ISOLACAO EM DUPLA CAMADA DE COMPOSTO TERMOPLASTICO LIVRE DE HALOGENIO, BAIXA EMISSAO DE FUMACA AFUMEX GREEN DA PRYSMIAN OU SIMILAR CONF. NBR 5410/13570, P/ CIRCUITOS TERMINAIS -FORN. INST. /M</v>
          </cell>
          <cell r="C544" t="str">
            <v>/M</v>
          </cell>
          <cell r="D544" t="str">
            <v>M</v>
          </cell>
          <cell r="E544">
            <v>9.2899999999999991</v>
          </cell>
          <cell r="F544">
            <v>9.49</v>
          </cell>
        </row>
        <row r="545">
          <cell r="A545" t="str">
            <v>1201003021</v>
          </cell>
          <cell r="B545" t="str">
            <v>CABO DE COBRE FLEX. ISOLADO, 10,0 MM2, ANTICHAMA 450/750 V, ISOLACAO EM DUPLA CAMADA DE COMPOSTO TERMOPLASTICO LIVRE DE HALOGENIO, BAIXA EMISSAO DE FUMACA AFUMEX GREEN DA PRYSMIAN OU SIMILAR CONF. NBR 5410/13570, P/ CIRCUITOS TERMINAIS-FORN. INST. /M</v>
          </cell>
          <cell r="C545" t="str">
            <v>/M</v>
          </cell>
          <cell r="D545" t="str">
            <v>M</v>
          </cell>
          <cell r="E545">
            <v>15.21</v>
          </cell>
          <cell r="F545">
            <v>15.51</v>
          </cell>
        </row>
        <row r="546">
          <cell r="A546" t="str">
            <v>1201003022</v>
          </cell>
          <cell r="B546" t="str">
            <v>CABO DE COBRE FLEX. ISOLADO, 16,0 MM2, ANTICHAMA 450/750 V, ISOLACAO EM DUPLA CAMADA DE COMPOSTO TERMOPLASTICO LIVRE DE HALOGENIO, BAIXA EMISSAO DE FUMACA AFUMEX GREEN DA PRYSMIAN OU SIMILAR CONF. NBR 5410/13570, P/ CIRCUITOS TERMINAIS-FORN. INST. /M</v>
          </cell>
          <cell r="C546" t="str">
            <v>/M</v>
          </cell>
          <cell r="D546" t="str">
            <v>M</v>
          </cell>
          <cell r="E546">
            <v>23.57</v>
          </cell>
          <cell r="F546">
            <v>24.03</v>
          </cell>
        </row>
        <row r="547">
          <cell r="A547" t="str">
            <v>1201003024</v>
          </cell>
          <cell r="B547" t="str">
            <v>CABO DE COBRE FLEX. ISOLADO, 3 CONDUTORES DE 6,0 MM2, ANTICHAMA 0,6/1 KV, ISOLACAO EM DUPLA CAMADA DE BORRACHA HEPR, LIVRE DE HALOGENIO, BAIXA EMISSAO DE FUMACA AFUMEX FLEX DA PRYSMIAN OU SIMILAR CONF. NBR 5410/13570, P/ DISTRIBUICAO - FORN. INST. /M</v>
          </cell>
          <cell r="C547" t="str">
            <v>/M</v>
          </cell>
          <cell r="D547" t="str">
            <v>M</v>
          </cell>
          <cell r="E547">
            <v>24.17</v>
          </cell>
          <cell r="F547">
            <v>24.37</v>
          </cell>
        </row>
        <row r="548">
          <cell r="A548" t="str">
            <v>1201003025</v>
          </cell>
          <cell r="B548" t="str">
            <v>CABO DE COBRE FLEX. ISOLADO, 3 CONDUTORES DE 10,0 MM2, ANTICHAMA 0,6/1 KV, ISOLACAO EM DUPLA CAMADA DE BORRACHA HEPR, LIVRE DE HALOGENIO, BAIXA EMISSAO DE FUMACA AFUMEX FLEX DA PRYSMIAN OU SIMILAR CONF. NBR 5410/13570, P/ DISTRIBUICAO -FORN. INST. /M</v>
          </cell>
          <cell r="C548" t="str">
            <v>/M</v>
          </cell>
          <cell r="D548" t="str">
            <v>M</v>
          </cell>
          <cell r="E548">
            <v>39.08</v>
          </cell>
          <cell r="F548">
            <v>39.380000000000003</v>
          </cell>
          <cell r="H548" t="str">
            <v>INSTALAÇOES ELETRICAS - QUADROS, DISJUNTORES E CAIXA</v>
          </cell>
        </row>
        <row r="549">
          <cell r="A549" t="str">
            <v>1201003026</v>
          </cell>
          <cell r="B549" t="str">
            <v>CABO DE COBRE FLEX. ISOLADO, 3 CONDUTORES DE 16,0 MM2, ANTICHAMA 0,6/1 KV, ISOLACAO EM DUPLA CAMADA DE BORRACHA HEPR, LIVRE DE HALOGENIO, BAIXA EMISSAO DE FUMACA AFUMEX FLEX DA PRYSMIAN OU SIMILAR CONF. NBR 5410/13570, P/ DISTRIBUICAO -FORN. INST. /M</v>
          </cell>
          <cell r="C549" t="str">
            <v>/M</v>
          </cell>
          <cell r="D549" t="str">
            <v>M</v>
          </cell>
          <cell r="E549">
            <v>62.65</v>
          </cell>
          <cell r="F549">
            <v>63.11</v>
          </cell>
        </row>
        <row r="550">
          <cell r="A550" t="str">
            <v>1201003027</v>
          </cell>
          <cell r="B550" t="str">
            <v>CABO DE COBRE FLEX. ISOLADO, 3 CONDUTORES DE 25,0 MM2, ANTICHAMA 0,6/1 KV, ISOLACAO EM DUPLA CAMADA DE BORRACHA HEPR, LIVRE DE HALOGENIO, BAIXA EMISSAO DE FUMACA AFUMEX FLEX DA PRYSMIAN OU SIMILAR CONF. NBR 5410/13570, P/ DISTRIBUICAO -FORN. INST. /M</v>
          </cell>
          <cell r="C550" t="str">
            <v>/M</v>
          </cell>
          <cell r="D550" t="str">
            <v>M</v>
          </cell>
          <cell r="E550">
            <v>93.05</v>
          </cell>
          <cell r="F550">
            <v>93.71</v>
          </cell>
        </row>
        <row r="551">
          <cell r="A551" t="str">
            <v>1201003028</v>
          </cell>
          <cell r="B551" t="str">
            <v>CABO DE COBRE FLEX. ISOLADO, 3 CONDUTORES DE 35,0 MM2, ANTICHAMA 0,6/1 KV, ISOLACAO EM DUPLA CAMADA DE BORRACHA HEPR, LIVRE DE HALOGENIO, BAIXA EMISSAO DE FUMACA AFUMEX FLEX DA PRYSMIAN OU SIMILAR CONF. NBR 5410/13570, P/ DISTRIBUICAO -FORN. INST. /M</v>
          </cell>
          <cell r="C551" t="str">
            <v>/M</v>
          </cell>
          <cell r="D551" t="str">
            <v>M</v>
          </cell>
          <cell r="E551">
            <v>126.81</v>
          </cell>
          <cell r="F551">
            <v>127.47</v>
          </cell>
        </row>
        <row r="552">
          <cell r="A552" t="str">
            <v>1201003029</v>
          </cell>
          <cell r="B552" t="str">
            <v>CABO DE COBRE FLEX. ISOLADO, 3 CONDUTORES DE 50,0 MM2, ANTICHAMA 0,6/1 KV, ISOLACAO EM DUPLA CAMADA DE BORRACHA HEPR, LIVRE DE HALOGENIO, BAIXA EMISSAO DE FUMACA AFUMEX FLEX DA PRYSMIAN OU SIMILAR CONF. NBR 5410/13570, P/ DISTRIBUICAO -FORN. INST. /M</v>
          </cell>
          <cell r="C552" t="str">
            <v>/M</v>
          </cell>
          <cell r="D552" t="str">
            <v>M</v>
          </cell>
          <cell r="E552">
            <v>181.01</v>
          </cell>
          <cell r="F552">
            <v>182</v>
          </cell>
        </row>
        <row r="553">
          <cell r="A553" t="str">
            <v>1201003030</v>
          </cell>
          <cell r="B553" t="str">
            <v>CABO DE COBRE FLEX. ISOLADO, 3 CONDUTORES DE 70,0 MM2, ANTICHAMA 0,6/1 KV, ISOLACAO EM DUPLA CAMADA DE BORRACHA HEPR, LIVRE DE HALOGENIO, BAIXA EMISSAO DE FUMACA AFUMEX FLEX DA PRYSMIAN OU SIMILAR CONF. NBR 5410/13570, P/ DISTRIBUICAO -FORN. INST. /M</v>
          </cell>
          <cell r="C553" t="str">
            <v>/M</v>
          </cell>
          <cell r="D553" t="str">
            <v>M</v>
          </cell>
          <cell r="E553">
            <v>247.71</v>
          </cell>
          <cell r="F553">
            <v>248.7</v>
          </cell>
        </row>
        <row r="554">
          <cell r="A554" t="str">
            <v>1201003031</v>
          </cell>
          <cell r="B554" t="str">
            <v>CABO DE COBRE FLEX. ISOLADO, 3 CONDUTORES DE 95,0 MM2, ANTICHAMA 0,6/1 KV, ISOLACAO EM DUPLA CAMADA DE BORRACHA HEPR, LIVRE DE HALOGENIO, BAIXA EMISSAO DE FUMACA AFUMEX FLEX DA PRYSMIAN OU SIMILAR CONF. NBR 5410/13570, P/ DISTRIBUICAO -FORN. INST. /M</v>
          </cell>
          <cell r="C554" t="str">
            <v>/M</v>
          </cell>
          <cell r="D554" t="str">
            <v>M</v>
          </cell>
          <cell r="E554">
            <v>324.89</v>
          </cell>
          <cell r="F554">
            <v>326.35000000000002</v>
          </cell>
        </row>
        <row r="555">
          <cell r="A555" t="str">
            <v>1201003032</v>
          </cell>
          <cell r="B555" t="str">
            <v>FIO/CORDAO EM COBRE ISOLADO PARALELO OU TORCIDO 2 X 1,5 MM2, TIPO PLASTIFLEX, PIRELLI OU SIMILAR /M</v>
          </cell>
          <cell r="C555" t="str">
            <v>/M</v>
          </cell>
          <cell r="D555" t="str">
            <v>M</v>
          </cell>
          <cell r="E555">
            <v>5.41</v>
          </cell>
          <cell r="F555">
            <v>5.8</v>
          </cell>
        </row>
        <row r="556">
          <cell r="A556" t="str">
            <v>1201003033</v>
          </cell>
          <cell r="B556" t="str">
            <v>CABO CORDPLAST , 750V, NA(S) BITOLA(S):- 3 # 1,5 MM2 /M</v>
          </cell>
          <cell r="C556" t="str">
            <v>/M</v>
          </cell>
          <cell r="D556" t="str">
            <v>M</v>
          </cell>
          <cell r="E556">
            <v>7.27</v>
          </cell>
          <cell r="F556">
            <v>7.66</v>
          </cell>
        </row>
        <row r="557">
          <cell r="A557" t="str">
            <v>1201003034</v>
          </cell>
          <cell r="B557" t="str">
            <v>- 3 # 2,5 MM2 /M</v>
          </cell>
          <cell r="C557" t="str">
            <v>/M</v>
          </cell>
          <cell r="D557" t="str">
            <v>M</v>
          </cell>
          <cell r="E557">
            <v>13.59</v>
          </cell>
          <cell r="F557">
            <v>14.01</v>
          </cell>
        </row>
        <row r="558">
          <cell r="A558" t="str">
            <v>1201003035</v>
          </cell>
          <cell r="B558" t="str">
            <v>- 3 # 4,0 MM2 /M</v>
          </cell>
          <cell r="C558" t="str">
            <v>/M</v>
          </cell>
          <cell r="D558" t="str">
            <v>M</v>
          </cell>
          <cell r="E558">
            <v>12.95</v>
          </cell>
          <cell r="F558">
            <v>13.42</v>
          </cell>
        </row>
        <row r="559">
          <cell r="A559" t="str">
            <v>1201003040</v>
          </cell>
          <cell r="B559" t="str">
            <v>SINAPI - 91929 - CABO DE COBRE FLEXIVEL ISOLADO, 4 MM2, ANTI-CHAMA 0,6/1,0 KV, PARA CIRCUITOS TERMINAIS - FORNECIMENTO E INSTALACAO. AF_12/2015 /M</v>
          </cell>
          <cell r="C559" t="str">
            <v>/M</v>
          </cell>
          <cell r="D559" t="str">
            <v>M</v>
          </cell>
          <cell r="E559">
            <v>5.0599999999999996</v>
          </cell>
          <cell r="F559">
            <v>5.23</v>
          </cell>
        </row>
        <row r="560">
          <cell r="A560" t="str">
            <v>1201003042</v>
          </cell>
          <cell r="B560" t="str">
            <v>SINAPI - 91931 - CABO DE COBRE FLEXIVEL ISOLADO, 6 MM2, ANTI-CHAMA 0,6/1,0 KV, PARA CIRCUITOS TERMINAIS - FORNECIMENTO E INSTALACAO. AF_12/2015 /M</v>
          </cell>
          <cell r="C560" t="str">
            <v>/M</v>
          </cell>
          <cell r="D560" t="str">
            <v>M</v>
          </cell>
          <cell r="E560">
            <v>6.82</v>
          </cell>
          <cell r="F560">
            <v>7.02</v>
          </cell>
        </row>
        <row r="561">
          <cell r="A561" t="str">
            <v>1201003044</v>
          </cell>
          <cell r="B561" t="str">
            <v>SINAPI - 91933 - CABO DE COBRE FLEXIVEL ISOLADO, 10 MM2, ANTI-CHAMA 0,6/1,0 KV, PARA CIRCUITOS TERMINAIS - FORNECIMENTO E INSTALACAO. AF_12/2015 /M</v>
          </cell>
          <cell r="C561" t="str">
            <v>/M</v>
          </cell>
          <cell r="D561" t="str">
            <v>M</v>
          </cell>
          <cell r="E561">
            <v>10.7</v>
          </cell>
          <cell r="F561">
            <v>11</v>
          </cell>
        </row>
        <row r="562">
          <cell r="A562" t="str">
            <v>1201003045</v>
          </cell>
          <cell r="B562" t="str">
            <v>SINAPI - 92980 - CABO DE COBRE FLEXIVEL ISOLADO, 10 MM2, ANTI-CHAMA 0,6/1,0 KV, PARA DISTRIBUICAO - FORNECIMENTO E INSTALACAO. AF_12/2015 /M</v>
          </cell>
          <cell r="C562" t="str">
            <v>/M</v>
          </cell>
          <cell r="D562" t="str">
            <v>M</v>
          </cell>
          <cell r="E562">
            <v>7.21</v>
          </cell>
          <cell r="F562">
            <v>7.25</v>
          </cell>
        </row>
        <row r="563">
          <cell r="A563" t="str">
            <v>1201003046</v>
          </cell>
          <cell r="B563" t="str">
            <v>SINAPI - 91935 - CABO DE COBRE FLEXIVEL ISOLADO, 16 MM2, ANTI-CHAMA 0,6/1,0 KV, PARA CIRCUITOS TERMINAIS - FORNECIMENTO E INSTALACAO. AF_12/2015 /M</v>
          </cell>
          <cell r="C563" t="str">
            <v>/M</v>
          </cell>
          <cell r="D563" t="str">
            <v>M</v>
          </cell>
          <cell r="E563">
            <v>16.3</v>
          </cell>
          <cell r="F563">
            <v>16.760000000000002</v>
          </cell>
        </row>
        <row r="564">
          <cell r="A564" t="str">
            <v>1201003047</v>
          </cell>
          <cell r="B564" t="str">
            <v>SINAPI - 92982 - CABO DE COBRE FLEXIVEL ISOLADO, 16 MM2, ANTI-CHAMA 0,6/1,0 KV, PARA DISTRIBUICAO - FORNECIMENTO E INSTALACAO. AF_12/2015 /M</v>
          </cell>
          <cell r="C564" t="str">
            <v>/M</v>
          </cell>
          <cell r="D564" t="str">
            <v>M</v>
          </cell>
          <cell r="E564">
            <v>11.04</v>
          </cell>
          <cell r="F564">
            <v>11.09</v>
          </cell>
        </row>
        <row r="565">
          <cell r="A565" t="str">
            <v>1201003048</v>
          </cell>
          <cell r="B565" t="str">
            <v>SINAPI - 92984 - CABO DE COBRE FLEXIVEL ISOLADO, 25 MM2, ANTI-CHAMA 0,6/1,0 KV, PARA DISTRIBUICAO - FORNECIMENTO E INSTALACAO. AF_12/2015 /M</v>
          </cell>
          <cell r="C565" t="str">
            <v>/M</v>
          </cell>
          <cell r="D565" t="str">
            <v>M</v>
          </cell>
          <cell r="E565">
            <v>18.170000000000002</v>
          </cell>
          <cell r="F565">
            <v>18.420000000000002</v>
          </cell>
        </row>
        <row r="566">
          <cell r="A566" t="str">
            <v>1201003050</v>
          </cell>
          <cell r="B566" t="str">
            <v>SINAPI - 92986 - CABO DE COBRE FLEXIVEL ISOLADO, 35 MM2, ANTI-CHAMA 0,6/1,0 KV, PARA DISTRIBUICAO - FORNECIMENTO E INSTALACAO. AF_12/2015 /M</v>
          </cell>
          <cell r="C566" t="str">
            <v>/M</v>
          </cell>
          <cell r="D566" t="str">
            <v>M</v>
          </cell>
          <cell r="E566">
            <v>24.51</v>
          </cell>
          <cell r="F566">
            <v>24.79</v>
          </cell>
        </row>
        <row r="567">
          <cell r="A567" t="str">
            <v>1201003052</v>
          </cell>
          <cell r="B567" t="str">
            <v>SINAPI - 92988 - CABO DE COBRE FLEXIVEL ISOLADO, 50 MM2, ANTI-CHAMA 0,6/1,0 KV, PARA DISTRIBUICAO - FORNECIMENTO E INSTALACAO. AF_12/2015 /M</v>
          </cell>
          <cell r="C567" t="str">
            <v>/M</v>
          </cell>
          <cell r="D567" t="str">
            <v>M</v>
          </cell>
          <cell r="E567">
            <v>34.33</v>
          </cell>
          <cell r="F567">
            <v>34.67</v>
          </cell>
        </row>
        <row r="568">
          <cell r="A568" t="str">
            <v>1201003054</v>
          </cell>
          <cell r="B568" t="str">
            <v>SINAPI - 92990 - CABO DE COBRE FLEXIVEL ISOLADO, 70 MM2, ANTI-CHAMA 0,6/1,0 KV, PARA DISTRIBUICAO - FORNECIMENTO E INSTALACAO. AF_12/2015 /M</v>
          </cell>
          <cell r="C568" t="str">
            <v>/M</v>
          </cell>
          <cell r="D568" t="str">
            <v>M</v>
          </cell>
          <cell r="E568">
            <v>47.02</v>
          </cell>
          <cell r="F568">
            <v>47.43</v>
          </cell>
        </row>
        <row r="569">
          <cell r="A569" t="str">
            <v>1201003056</v>
          </cell>
          <cell r="B569" t="str">
            <v>SINAPI - 92992 - CABO DE COBRE FLEXIVEL ISOLADO, 95 MM2, ANTI-CHAMA 0,6/1,0 KV, PARA DISTRIBUICAO - FORNECIMENTO E INSTALACAO. AF_12/2015 /M</v>
          </cell>
          <cell r="C569" t="str">
            <v>/M</v>
          </cell>
          <cell r="D569" t="str">
            <v>M</v>
          </cell>
          <cell r="E569">
            <v>62.04</v>
          </cell>
          <cell r="F569">
            <v>62.54</v>
          </cell>
        </row>
        <row r="570">
          <cell r="A570" t="str">
            <v>1201003058</v>
          </cell>
          <cell r="B570" t="str">
            <v>SINAPI - 92994 - CABO DE COBRE FLEXIVEL ISOLADO, 120 MM2, ANTI-CHAMA 0,6/1,0 KV, PARA DISTRIBUICAO - FORNECIMENTO E INSTALACAO. AF_12/2015 /M</v>
          </cell>
          <cell r="C570" t="str">
            <v>/M</v>
          </cell>
          <cell r="D570" t="str">
            <v>M</v>
          </cell>
          <cell r="E570">
            <v>80.23</v>
          </cell>
          <cell r="F570">
            <v>80.83</v>
          </cell>
        </row>
        <row r="571">
          <cell r="A571" t="str">
            <v>1201003060</v>
          </cell>
          <cell r="B571" t="str">
            <v>SINAPI - 92996 - CABO DE COBRE FLEXIVEL ISOLADO, 150 MM2, ANTI-CHAMA 0,6/1,0 KV, PARA DISTRIBUICAO - FORNECIMENTO E INSTALACAO. AF_12/2015 /M</v>
          </cell>
          <cell r="C571" t="str">
            <v>/M</v>
          </cell>
          <cell r="D571" t="str">
            <v>M</v>
          </cell>
          <cell r="E571">
            <v>99.1</v>
          </cell>
          <cell r="F571">
            <v>99.79</v>
          </cell>
        </row>
        <row r="572">
          <cell r="A572" t="str">
            <v>1201003062</v>
          </cell>
          <cell r="B572" t="str">
            <v>SINAPI - 92998 - CABO DE COBRE FLEXIVEL ISOLADO, 185 MM2, ANTI-CHAMA 0,6/1,0 KV, PARA DISTRIBUICAO - FORNECIMENTO E INSTALACAO. AF_12/2015 /M</v>
          </cell>
          <cell r="C572" t="str">
            <v>/M</v>
          </cell>
          <cell r="D572" t="str">
            <v>M</v>
          </cell>
          <cell r="E572">
            <v>121.22</v>
          </cell>
          <cell r="F572">
            <v>122.04</v>
          </cell>
        </row>
        <row r="573">
          <cell r="A573" t="str">
            <v>1201003064</v>
          </cell>
          <cell r="B573" t="str">
            <v>SINAPI - 93000 - CABO DE COBRE FLEXIVEL ISOLADO, 240 MM2, ANTI-CHAMA 0,6/1,0 KV, PARA DISTRIBUICAO - FORNECIMENTO E INSTALACAO. AF_12/2015 /M</v>
          </cell>
          <cell r="C573" t="str">
            <v>/M</v>
          </cell>
          <cell r="D573" t="str">
            <v>M</v>
          </cell>
          <cell r="E573">
            <v>159.04</v>
          </cell>
          <cell r="F573">
            <v>160.06</v>
          </cell>
        </row>
        <row r="574">
          <cell r="A574" t="str">
            <v>1201003070</v>
          </cell>
          <cell r="B574" t="str">
            <v>CABO DE COBRE, ISOLADO PARA 15.000 V (15 KV), TIPO EPROTENAX, FABRICACAO PIRELLI OU SIMILAR, NA(S) BITOLA(S):- 25,0 MM2 /M</v>
          </cell>
          <cell r="C574" t="str">
            <v>/M</v>
          </cell>
          <cell r="D574" t="str">
            <v>M</v>
          </cell>
          <cell r="E574">
            <v>76.12</v>
          </cell>
          <cell r="F574">
            <v>78.33</v>
          </cell>
        </row>
        <row r="575">
          <cell r="A575" t="str">
            <v>1201003072</v>
          </cell>
          <cell r="B575" t="str">
            <v>CABO DE COBRE UNIPOLAR 35 MM2, BLINDADO, ISOLACAO 1220 KV EPR, COBERTURA EM PVC - FORNECIMENTO E INSTALACAO /M</v>
          </cell>
          <cell r="C575" t="str">
            <v>/M</v>
          </cell>
          <cell r="D575" t="str">
            <v>M</v>
          </cell>
          <cell r="E575">
            <v>74.78</v>
          </cell>
          <cell r="F575">
            <v>77.64</v>
          </cell>
        </row>
        <row r="576">
          <cell r="A576" t="str">
            <v>1201003076</v>
          </cell>
          <cell r="B576" t="str">
            <v>FIO TELEFONICO INTERNO (FI) EM COBRE ESTANHADO, ISOLACAO EM PVC ANTICHAMA, 2 CONDUTORES DE 0,6 MM - FORNECIMENTO E INSTALACAO /M</v>
          </cell>
          <cell r="C576" t="str">
            <v>/M</v>
          </cell>
          <cell r="D576" t="str">
            <v>M</v>
          </cell>
          <cell r="E576">
            <v>1.84</v>
          </cell>
          <cell r="F576">
            <v>1.94</v>
          </cell>
        </row>
        <row r="577">
          <cell r="A577" t="str">
            <v>1201003077</v>
          </cell>
          <cell r="B577" t="str">
            <v>SINAPI - 98288 - CABO TELEFONICO CCI-50 2 PARES, SEM BLINDAGEM, INSTALADO EM DISTRIBUICAO DE EDIFICACAO INSTITUCIONAL - FORNECIMENTO E INSTALACAO. AF_11/2019 /M</v>
          </cell>
          <cell r="C577" t="str">
            <v>/M</v>
          </cell>
          <cell r="D577" t="str">
            <v>M</v>
          </cell>
          <cell r="E577">
            <v>1.72</v>
          </cell>
          <cell r="F577">
            <v>1.79</v>
          </cell>
        </row>
        <row r="578">
          <cell r="A578" t="str">
            <v>1201003078</v>
          </cell>
          <cell r="B578" t="str">
            <v>FIO PARA TELEFONE FI 2X22 AWG /M</v>
          </cell>
          <cell r="C578" t="str">
            <v>/M</v>
          </cell>
          <cell r="D578" t="str">
            <v>M</v>
          </cell>
          <cell r="E578">
            <v>1.86</v>
          </cell>
          <cell r="F578">
            <v>1.96</v>
          </cell>
        </row>
        <row r="579">
          <cell r="A579" t="str">
            <v>1201003079</v>
          </cell>
          <cell r="B579" t="str">
            <v>CABO DE COBRE NU 150MM2 - FORNECIMENTO E INSTALACAO /M</v>
          </cell>
          <cell r="C579" t="str">
            <v>/M</v>
          </cell>
          <cell r="D579" t="str">
            <v>M</v>
          </cell>
          <cell r="E579">
            <v>124.23</v>
          </cell>
          <cell r="F579">
            <v>127.05</v>
          </cell>
        </row>
        <row r="580">
          <cell r="A580" t="str">
            <v>1201003081</v>
          </cell>
          <cell r="B580" t="str">
            <v>CABO DE COBRE NU 185MM2 - FORNECIMENTO E INSTALACAO /M</v>
          </cell>
          <cell r="C580" t="str">
            <v>/M</v>
          </cell>
          <cell r="D580" t="str">
            <v>M</v>
          </cell>
          <cell r="E580">
            <v>149.11000000000001</v>
          </cell>
          <cell r="F580">
            <v>152.58000000000001</v>
          </cell>
        </row>
        <row r="581">
          <cell r="A581" t="str">
            <v>1201003082</v>
          </cell>
          <cell r="B581" t="str">
            <v>CABO DE COBRE NU 6 MM2 - FORNECIMENTO E INSTALACAO /M</v>
          </cell>
          <cell r="C581" t="str">
            <v>/M</v>
          </cell>
          <cell r="D581" t="str">
            <v>M</v>
          </cell>
          <cell r="E581">
            <v>19.059999999999999</v>
          </cell>
          <cell r="F581">
            <v>19.96</v>
          </cell>
        </row>
        <row r="582">
          <cell r="A582" t="str">
            <v>1201003083</v>
          </cell>
          <cell r="B582" t="str">
            <v>CABO DE COBRE NU 10 MM2 - FORNECIMENTO E INSTALACAO /M</v>
          </cell>
          <cell r="C582" t="str">
            <v>/M</v>
          </cell>
          <cell r="D582" t="str">
            <v>M</v>
          </cell>
          <cell r="E582">
            <v>19.77</v>
          </cell>
          <cell r="F582">
            <v>20.7</v>
          </cell>
        </row>
        <row r="583">
          <cell r="A583" t="str">
            <v>1201003084</v>
          </cell>
          <cell r="B583" t="str">
            <v>SINAPI - 96971 - CORDOALHA DE COBRE NU 16 MM2, NAO ENTERRADA, COM ISOLADOR - FORNECIMENTO E INSTALACAO. AF_12/2017 /M</v>
          </cell>
          <cell r="C583" t="str">
            <v>/M</v>
          </cell>
          <cell r="D583" t="str">
            <v>M</v>
          </cell>
          <cell r="E583">
            <v>24.03</v>
          </cell>
          <cell r="F583">
            <v>25.02</v>
          </cell>
        </row>
        <row r="584">
          <cell r="A584" t="str">
            <v>1201003085</v>
          </cell>
          <cell r="B584" t="str">
            <v>SINAPI - 96972 - CORDOALHA DE COBRE NU 25 MM2, NAO ENTERRADA, COM ISOLADOR - FORNECIMENTO E INSTALACAO. AF_12/2017 /M</v>
          </cell>
          <cell r="C584" t="str">
            <v>/M</v>
          </cell>
          <cell r="D584" t="str">
            <v>M</v>
          </cell>
          <cell r="E584">
            <v>32.5</v>
          </cell>
          <cell r="F584">
            <v>33.840000000000003</v>
          </cell>
        </row>
        <row r="585">
          <cell r="A585" t="str">
            <v>1201003086</v>
          </cell>
          <cell r="B585" t="str">
            <v>SINAPI - 96973 - CORDOALHA DE COBRE NU 35 MM2, NAO ENTERRADA, COM ISOLADOR - FORNECIMENTO E INSTALACAO. AF_12/2017 /M</v>
          </cell>
          <cell r="C585" t="str">
            <v>/M</v>
          </cell>
          <cell r="D585" t="str">
            <v>M</v>
          </cell>
          <cell r="E585">
            <v>40.659999999999997</v>
          </cell>
          <cell r="F585">
            <v>42.26</v>
          </cell>
        </row>
        <row r="586">
          <cell r="A586" t="str">
            <v>1201003087</v>
          </cell>
          <cell r="B586" t="str">
            <v>SINAPI - 96974 - CORDOALHA DE COBRE NU 50 MM2, NAO ENTERRADA, COM ISOLADOR - FORNECIMENTO E INSTALACAO. AF_12/2017 /M</v>
          </cell>
          <cell r="C586" t="str">
            <v>/M</v>
          </cell>
          <cell r="D586" t="str">
            <v>M</v>
          </cell>
          <cell r="E586">
            <v>51.38</v>
          </cell>
          <cell r="F586">
            <v>53.25</v>
          </cell>
        </row>
        <row r="587">
          <cell r="A587" t="str">
            <v>1201003088</v>
          </cell>
          <cell r="B587" t="str">
            <v>SINAPI - 96975 - CORDOALHA DE COBRE NU 70 MM2, NAO ENTERRADA, COM ISOLADOR - FORNECIMENTO E INSTALACAO. AF_12/2017 /M</v>
          </cell>
          <cell r="C587" t="str">
            <v>/M</v>
          </cell>
          <cell r="D587" t="str">
            <v>M</v>
          </cell>
          <cell r="E587">
            <v>65.63</v>
          </cell>
          <cell r="F587">
            <v>67.77</v>
          </cell>
        </row>
        <row r="588">
          <cell r="A588" t="str">
            <v>1201003089</v>
          </cell>
          <cell r="B588" t="str">
            <v>SINAPI - 96976 - CORDOALHA DE COBRE NU 95 MM2, NAO ENTERRADA, COM ISOLADOR - FORNECIMENTO E INSTALACAO. AF_12/2017 /M</v>
          </cell>
          <cell r="C588" t="str">
            <v>/M</v>
          </cell>
          <cell r="D588" t="str">
            <v>M</v>
          </cell>
          <cell r="E588">
            <v>84.53</v>
          </cell>
          <cell r="F588">
            <v>86.9</v>
          </cell>
        </row>
        <row r="589">
          <cell r="A589" t="str">
            <v>1201003090</v>
          </cell>
          <cell r="B589" t="str">
            <v>CABO DE COBRE NU 120 MM2 - FORNECIMENTO E INSTALACAO /M</v>
          </cell>
          <cell r="C589" t="str">
            <v>/M</v>
          </cell>
          <cell r="D589" t="str">
            <v>M</v>
          </cell>
          <cell r="E589">
            <v>102.73</v>
          </cell>
          <cell r="F589">
            <v>105.37</v>
          </cell>
        </row>
        <row r="590">
          <cell r="A590" t="str">
            <v>1201003200</v>
          </cell>
          <cell r="B590" t="str">
            <v>CABO DE COBRE ISOLADO COM EPR/XLPE 1KV (90G) 4MM2 - FORNECIMENTO E INSTALACAO /M</v>
          </cell>
          <cell r="C590" t="str">
            <v>/M</v>
          </cell>
          <cell r="D590" t="str">
            <v>M</v>
          </cell>
          <cell r="E590">
            <v>8.84</v>
          </cell>
          <cell r="F590">
            <v>9.31</v>
          </cell>
        </row>
        <row r="591">
          <cell r="A591" t="str">
            <v>1201003205</v>
          </cell>
          <cell r="B591" t="str">
            <v>CABO DE COBRE ISOLADO COM EPR/XLPE 1KV (90G) 6MM2 - FORNECIMENTO E INSTALACAO /M</v>
          </cell>
          <cell r="C591" t="str">
            <v>/M</v>
          </cell>
          <cell r="D591" t="str">
            <v>M</v>
          </cell>
          <cell r="E591">
            <v>11.01</v>
          </cell>
          <cell r="F591">
            <v>11.52</v>
          </cell>
        </row>
        <row r="592">
          <cell r="A592" t="str">
            <v>1201003210</v>
          </cell>
          <cell r="B592" t="str">
            <v>CABO DE COBRE ISOLADO COM EPR/XLPE 1KV (90G) 10MM2 - FORNECIMENTO E INSTALACAO /M</v>
          </cell>
          <cell r="C592" t="str">
            <v>/M</v>
          </cell>
          <cell r="D592" t="str">
            <v>M</v>
          </cell>
          <cell r="E592">
            <v>15.6</v>
          </cell>
          <cell r="F592">
            <v>16.14</v>
          </cell>
        </row>
        <row r="593">
          <cell r="A593" t="str">
            <v>1201003215</v>
          </cell>
          <cell r="B593" t="str">
            <v>CABO DE COBRE ISOLADO COM EPR/XLPE 1KV (90G) 16MM2 - FORNECIMENTO E INSTALACAO /M</v>
          </cell>
          <cell r="C593" t="str">
            <v>/M</v>
          </cell>
          <cell r="D593" t="str">
            <v>M</v>
          </cell>
          <cell r="E593">
            <v>22.69</v>
          </cell>
          <cell r="F593">
            <v>23.31</v>
          </cell>
        </row>
        <row r="594">
          <cell r="A594" t="str">
            <v>1201003220</v>
          </cell>
          <cell r="B594" t="str">
            <v>CABO DE COBRE ISOLADO COM EPR/XLPE 1KV (90G) 25MM2 - FORNECIMENTO E INSTALACAO /M</v>
          </cell>
          <cell r="C594" t="str">
            <v>/M</v>
          </cell>
          <cell r="D594" t="str">
            <v>M</v>
          </cell>
          <cell r="E594">
            <v>31.74</v>
          </cell>
          <cell r="F594">
            <v>32.409999999999997</v>
          </cell>
        </row>
        <row r="595">
          <cell r="A595" t="str">
            <v>1201003225</v>
          </cell>
          <cell r="B595" t="str">
            <v>CABO DE COBRE ISOLADO COM EPR/XLPE 1KV (90G) 35MM2 - FORNECIMENTO E INSTALACAO /M</v>
          </cell>
          <cell r="C595" t="str">
            <v>/M</v>
          </cell>
          <cell r="D595" t="str">
            <v>M</v>
          </cell>
          <cell r="E595">
            <v>42.8</v>
          </cell>
          <cell r="F595">
            <v>43.62</v>
          </cell>
        </row>
        <row r="596">
          <cell r="A596" t="str">
            <v>1201003230</v>
          </cell>
          <cell r="B596" t="str">
            <v>CABO DE COBRE ISOLADO COM EPR/XLPE 1KV (90G) 50MM2 - FORNECIMENTO E INSTALACAO /M</v>
          </cell>
          <cell r="C596" t="str">
            <v>/M</v>
          </cell>
          <cell r="D596" t="str">
            <v>M</v>
          </cell>
          <cell r="E596">
            <v>63.06</v>
          </cell>
          <cell r="F596">
            <v>64.260000000000005</v>
          </cell>
        </row>
        <row r="597">
          <cell r="A597" t="str">
            <v>1201003235</v>
          </cell>
          <cell r="B597" t="str">
            <v>CABO DE COBRE ISOLADO COM EPR/XLPE 1KV (90G) 70MM2 - FORNECIMENTO E INSTALACAO /M</v>
          </cell>
          <cell r="C597" t="str">
            <v>/M</v>
          </cell>
          <cell r="D597" t="str">
            <v>M</v>
          </cell>
          <cell r="E597">
            <v>83.02</v>
          </cell>
          <cell r="F597">
            <v>84.35</v>
          </cell>
        </row>
        <row r="598">
          <cell r="A598" t="str">
            <v>1201003240</v>
          </cell>
          <cell r="B598" t="str">
            <v>CABO DE COBRE ISOLADO COM EPR/XLPE 1KV (90G) 95MM2 - FORNECIMENTO E INSTALACAO /M</v>
          </cell>
          <cell r="C598" t="str">
            <v>/M</v>
          </cell>
          <cell r="D598" t="str">
            <v>M</v>
          </cell>
          <cell r="E598">
            <v>111.35</v>
          </cell>
          <cell r="F598">
            <v>112.75</v>
          </cell>
        </row>
        <row r="599">
          <cell r="A599" t="str">
            <v>1201003245</v>
          </cell>
          <cell r="B599" t="str">
            <v>CABO DE COBRE ISOLADO COM EPR/XLPE 1KV (90G) 120MM2 - FORNECIMENTO E INSTALACAO /M</v>
          </cell>
          <cell r="C599" t="str">
            <v>/M</v>
          </cell>
          <cell r="D599" t="str">
            <v>M</v>
          </cell>
          <cell r="E599">
            <v>135.30000000000001</v>
          </cell>
          <cell r="F599">
            <v>137.08000000000001</v>
          </cell>
        </row>
        <row r="600">
          <cell r="A600" t="str">
            <v>1201003250</v>
          </cell>
          <cell r="B600" t="str">
            <v>CABO DE COBRE ISOLADO COM EPR/XLPE 1KV (90G) 150MM2 - FORNECIMENTO E INSTALACAO /M</v>
          </cell>
          <cell r="C600" t="str">
            <v>/M</v>
          </cell>
          <cell r="D600" t="str">
            <v>M</v>
          </cell>
          <cell r="E600">
            <v>171.14</v>
          </cell>
          <cell r="F600">
            <v>173.35</v>
          </cell>
        </row>
        <row r="601">
          <cell r="A601" t="str">
            <v>1201003255</v>
          </cell>
          <cell r="B601" t="str">
            <v>CABO DE COBRE ISOLADO COM EPR/XLPE 1KV (90G) 185MM2 - FORNECIMENTO E INSTALACAO /M</v>
          </cell>
          <cell r="C601" t="str">
            <v>/M</v>
          </cell>
          <cell r="D601" t="str">
            <v>M</v>
          </cell>
          <cell r="E601">
            <v>213.87</v>
          </cell>
          <cell r="F601">
            <v>216.73</v>
          </cell>
        </row>
        <row r="602">
          <cell r="A602" t="str">
            <v>1201003260</v>
          </cell>
          <cell r="B602" t="str">
            <v>CABO DE COBRE ISOLADO COM EPR/XLPE 1KV (90G) 240MM2 - FORNECIMENTO E INSTALACAO /M</v>
          </cell>
          <cell r="C602" t="str">
            <v>/M</v>
          </cell>
          <cell r="D602" t="str">
            <v>M</v>
          </cell>
          <cell r="E602">
            <v>267.79000000000002</v>
          </cell>
          <cell r="F602">
            <v>271.35000000000002</v>
          </cell>
        </row>
        <row r="603">
          <cell r="A603" t="str">
            <v>1201003265</v>
          </cell>
          <cell r="B603" t="str">
            <v>CABO DE COBRE ISOLADO COM EPR/XLPE 1KV (90G) 300MM2 - FORNECIMENTO E INSTALACAO /M</v>
          </cell>
          <cell r="C603" t="str">
            <v>/M</v>
          </cell>
          <cell r="D603" t="str">
            <v>M</v>
          </cell>
          <cell r="E603">
            <v>359.24</v>
          </cell>
          <cell r="F603">
            <v>363.7</v>
          </cell>
        </row>
        <row r="604">
          <cell r="A604" t="str">
            <v>1201003405</v>
          </cell>
          <cell r="B604" t="str">
            <v>SINAPI - 98295 - CABO ELETRONICO CATEGORIA 5E, INSTALADO EM EDIFICACAO INSTITUCIONAL - FORNECIMENTO E INSTALACAO. AF_11/2019 /M</v>
          </cell>
          <cell r="C604" t="str">
            <v>/M</v>
          </cell>
          <cell r="D604" t="str">
            <v>M</v>
          </cell>
          <cell r="E604">
            <v>1.36</v>
          </cell>
          <cell r="F604">
            <v>1.37</v>
          </cell>
        </row>
        <row r="605">
          <cell r="A605" t="str">
            <v>1201003410</v>
          </cell>
          <cell r="B605" t="str">
            <v>SINAPI - 98297 - CABO ELETRONICO CATEGORIA 6, INSTALADO EM EDIFICACAO INSTITUCIONAL - FORNECIMENTO E INSTALACAO. AF_11/2019 /M</v>
          </cell>
          <cell r="C605" t="str">
            <v>/M</v>
          </cell>
          <cell r="D605" t="str">
            <v>M</v>
          </cell>
          <cell r="E605">
            <v>2.06</v>
          </cell>
          <cell r="F605">
            <v>2.08</v>
          </cell>
        </row>
        <row r="606">
          <cell r="A606">
            <v>0</v>
          </cell>
          <cell r="B606">
            <v>0</v>
          </cell>
          <cell r="C606">
            <v>0</v>
          </cell>
          <cell r="D606">
            <v>0</v>
          </cell>
          <cell r="E606">
            <v>0</v>
          </cell>
          <cell r="F606">
            <v>0</v>
          </cell>
        </row>
        <row r="607">
          <cell r="A607">
            <v>0</v>
          </cell>
          <cell r="B607" t="str">
            <v>*  ELETRODUTOS</v>
          </cell>
          <cell r="C607">
            <v>0</v>
          </cell>
          <cell r="D607">
            <v>0</v>
          </cell>
          <cell r="E607">
            <v>0</v>
          </cell>
          <cell r="F607">
            <v>0</v>
          </cell>
        </row>
        <row r="608">
          <cell r="A608" t="str">
            <v>1201004000</v>
          </cell>
          <cell r="B608" t="str">
            <v>ELETRODUTO DE PVC RIGIDO ROSCAVEL DN 25MM (3/4"), INCL CONEXOES, FORNECIMENTO E INSTALACAO /M</v>
          </cell>
          <cell r="C608" t="str">
            <v>/M</v>
          </cell>
          <cell r="D608" t="str">
            <v>M</v>
          </cell>
          <cell r="E608">
            <v>14.02</v>
          </cell>
          <cell r="F608">
            <v>15.19</v>
          </cell>
        </row>
        <row r="609">
          <cell r="A609" t="str">
            <v>1201004002</v>
          </cell>
          <cell r="B609" t="str">
            <v>ELETRODUTO DE PVC RIGIDO ROSCAVEL DN 32MM (1"), INCL CONEXOES, FORNECIMENTO E INSTALACAO /M</v>
          </cell>
          <cell r="C609" t="str">
            <v>/M</v>
          </cell>
          <cell r="D609" t="str">
            <v>M</v>
          </cell>
          <cell r="E609">
            <v>15.99</v>
          </cell>
          <cell r="F609">
            <v>17.16</v>
          </cell>
        </row>
        <row r="610">
          <cell r="A610" t="str">
            <v>1201004003</v>
          </cell>
          <cell r="B610" t="str">
            <v>ELETRODUTO DE PVC RIGIDO ROSCAVEL DN 40MM (1 1/4"), INCL CONEXOES, FORNECIMENTO E INSTALACAO /M</v>
          </cell>
          <cell r="C610" t="str">
            <v>/M</v>
          </cell>
          <cell r="D610" t="str">
            <v>M</v>
          </cell>
          <cell r="E610">
            <v>23.08</v>
          </cell>
          <cell r="F610">
            <v>24.83</v>
          </cell>
        </row>
        <row r="611">
          <cell r="A611" t="str">
            <v>1201004004</v>
          </cell>
          <cell r="B611" t="str">
            <v>ELETRODUTO DE PVC RIGIDO ROSCAVEL DN 50MM (1 1/2"), INCL CONEXOES, FORNECIMENTO E INSTALACAO /M</v>
          </cell>
          <cell r="C611" t="str">
            <v>/M</v>
          </cell>
          <cell r="D611" t="str">
            <v>M</v>
          </cell>
          <cell r="E611">
            <v>23.8</v>
          </cell>
          <cell r="F611">
            <v>25.55</v>
          </cell>
        </row>
        <row r="612">
          <cell r="A612" t="str">
            <v>1201004006</v>
          </cell>
          <cell r="B612" t="str">
            <v>ELETRODUTO DE PVC RIGIDO ROSCAVEL DN 60MM (2"), INCL CONEXOES, FORNECIMENTO E INSTALACAO /M</v>
          </cell>
          <cell r="C612" t="str">
            <v>/M</v>
          </cell>
          <cell r="D612" t="str">
            <v>M</v>
          </cell>
          <cell r="E612">
            <v>28.87</v>
          </cell>
          <cell r="F612">
            <v>30.62</v>
          </cell>
        </row>
        <row r="613">
          <cell r="A613" t="str">
            <v>1201004008</v>
          </cell>
          <cell r="B613" t="str">
            <v>ELETRODUTO DE PVC RIGIDO ROSCAVEL DN 75MM (2 1/2"), INCL CONEXOES, FORNECIMENTO E INSTALACAO /M</v>
          </cell>
          <cell r="C613" t="str">
            <v>/M</v>
          </cell>
          <cell r="D613" t="str">
            <v>M</v>
          </cell>
          <cell r="E613">
            <v>40.14</v>
          </cell>
          <cell r="F613">
            <v>42.47</v>
          </cell>
        </row>
        <row r="614">
          <cell r="A614" t="str">
            <v>1201004010</v>
          </cell>
          <cell r="B614" t="str">
            <v>ELETRODUTO DE PVC RIGIDO ROSCAVEL DN 85MM (3"), INCL CONEXOES, FORNECIMENTO E ISNTALACAO /M</v>
          </cell>
          <cell r="C614" t="str">
            <v>/M</v>
          </cell>
          <cell r="D614" t="str">
            <v>M</v>
          </cell>
          <cell r="E614">
            <v>44.98</v>
          </cell>
          <cell r="F614">
            <v>47.31</v>
          </cell>
        </row>
        <row r="615">
          <cell r="A615" t="str">
            <v>1201004012</v>
          </cell>
          <cell r="B615" t="str">
            <v>ELETRODUTO DE PVC RIGIDO ROSCAVEL DN 110MM (4"), INCL CONEXOES, FORNECIMENTO E INSTALACAO /M</v>
          </cell>
          <cell r="C615" t="str">
            <v>/M</v>
          </cell>
          <cell r="D615" t="str">
            <v>M</v>
          </cell>
          <cell r="E615">
            <v>58.73</v>
          </cell>
          <cell r="F615">
            <v>61.06</v>
          </cell>
        </row>
        <row r="616">
          <cell r="A616" t="str">
            <v>1201004040</v>
          </cell>
          <cell r="B616" t="str">
            <v>SINAPI - 95749 - ELETRODUTO DE ACO GALVANIZADO, CLASSE LEVE, DN 20 MM (3/4"), APARENTE, INSTALADO EM PAREDE - FORNECIMENTO E INSTALACAO. AF_11/2016_P /M</v>
          </cell>
          <cell r="C616" t="str">
            <v>/M</v>
          </cell>
          <cell r="D616" t="str">
            <v>M</v>
          </cell>
          <cell r="E616">
            <v>16.2</v>
          </cell>
          <cell r="F616">
            <v>17.34</v>
          </cell>
        </row>
        <row r="617">
          <cell r="A617" t="str">
            <v>1201004042</v>
          </cell>
          <cell r="B617" t="str">
            <v>SINAPI - 95750 - ELETRODUTO DE ACO GALVANIZADO, CLASSE LEVE, DN 25 MM (1"), APARENTE, INSTALADO EM PAREDE - FORNECIMENTO E INSTALACAO. AF_11/2016_P /M</v>
          </cell>
          <cell r="C617" t="str">
            <v>/M</v>
          </cell>
          <cell r="D617" t="str">
            <v>M</v>
          </cell>
          <cell r="E617">
            <v>18.59</v>
          </cell>
          <cell r="F617">
            <v>19.850000000000001</v>
          </cell>
        </row>
        <row r="618">
          <cell r="A618" t="str">
            <v>1201004044</v>
          </cell>
          <cell r="B618" t="str">
            <v>SINAPI - 95752 - ELETRODUTO DE ACO GALVANIZADO, CLASSE SEMI PESADO, DN 40 MM (1 1/2"), APARENTE, INSTALADO EM PAREDE - FORNECIMENTO E INSTALACAO. AF_11/2016_P /M</v>
          </cell>
          <cell r="C618" t="str">
            <v>/M</v>
          </cell>
          <cell r="D618" t="str">
            <v>M</v>
          </cell>
          <cell r="E618">
            <v>27.73</v>
          </cell>
          <cell r="F618">
            <v>29.33</v>
          </cell>
        </row>
        <row r="619">
          <cell r="A619" t="str">
            <v>1201004046</v>
          </cell>
          <cell r="B619" t="str">
            <v>ELETRODUTO EM ACO GALVANIZADO PRE-ZINCADO, SEMI-PESADO, DIAMETRO 2", PAREDE DE 0,90 MM - FORNECIMENTO E INSTALACAO /M</v>
          </cell>
          <cell r="C619" t="str">
            <v>/M</v>
          </cell>
          <cell r="D619" t="str">
            <v>M</v>
          </cell>
          <cell r="E619">
            <v>55.52</v>
          </cell>
          <cell r="F619">
            <v>57.67</v>
          </cell>
        </row>
        <row r="620">
          <cell r="A620" t="str">
            <v>1201004048</v>
          </cell>
          <cell r="B620" t="str">
            <v>ELETRODUTO EM ACO GALVANIZADO PRE-ZINCADO, SEMI PESADO, DIAMETRO 2 1/2", PAREDE DE 1,20 MM - FORNECIMENTO E INSTALACAO /M</v>
          </cell>
          <cell r="C620" t="str">
            <v>/M</v>
          </cell>
          <cell r="D620" t="str">
            <v>M</v>
          </cell>
          <cell r="E620">
            <v>80.59</v>
          </cell>
          <cell r="F620">
            <v>83.24</v>
          </cell>
        </row>
        <row r="621">
          <cell r="A621" t="str">
            <v>1201004050</v>
          </cell>
          <cell r="B621" t="str">
            <v>ELETRODUTO EM ACO GALVANIZADO PRE-ZINCADO, SEMI PESADO, DIAMETRO 3", PAREDE DE 1,50 MM - FORNECIMENTO E INSTALACAO /M</v>
          </cell>
          <cell r="C621" t="str">
            <v>/M</v>
          </cell>
          <cell r="D621" t="str">
            <v>M</v>
          </cell>
          <cell r="E621">
            <v>112.31</v>
          </cell>
          <cell r="F621">
            <v>115.96</v>
          </cell>
        </row>
        <row r="622">
          <cell r="A622" t="str">
            <v>1201004053</v>
          </cell>
          <cell r="B622" t="str">
            <v>ELETRODUTO EM ACO GALVANIZADO PRE-ZINCADO, SEMI-PESADO, DIAMETRO 4", PAREDE DE 3,75 MM - FORNECIMENTO E INSTALACAO /M</v>
          </cell>
          <cell r="C622" t="str">
            <v>/M</v>
          </cell>
          <cell r="D622" t="str">
            <v>M</v>
          </cell>
          <cell r="E622">
            <v>222.96</v>
          </cell>
          <cell r="F622">
            <v>227.58</v>
          </cell>
        </row>
        <row r="623">
          <cell r="A623" t="str">
            <v>1201004061</v>
          </cell>
          <cell r="B623" t="str">
            <v>BUCHA E ARRUELA ALUMINIO FUNDIDO P/ ELETRODUTO 20MM (3/4") - FORNECIMENTO E INSTALACAO /CJ</v>
          </cell>
          <cell r="C623" t="str">
            <v>CJ</v>
          </cell>
          <cell r="D623" t="str">
            <v>CJ</v>
          </cell>
          <cell r="E623">
            <v>1.66</v>
          </cell>
          <cell r="F623">
            <v>1.71</v>
          </cell>
        </row>
        <row r="624">
          <cell r="A624" t="str">
            <v>1201004062</v>
          </cell>
          <cell r="B624" t="str">
            <v>BUCHA E ARRUELA ALUMINIO FUNDIDO P/ ELETRODUTO 25MM (1") - FORNECIMENTO E INSTALACAO /CJ</v>
          </cell>
          <cell r="C624" t="str">
            <v>CJ</v>
          </cell>
          <cell r="D624" t="str">
            <v>CJ</v>
          </cell>
          <cell r="E624">
            <v>1.97</v>
          </cell>
          <cell r="F624">
            <v>2.02</v>
          </cell>
        </row>
        <row r="625">
          <cell r="A625" t="str">
            <v>1201004063</v>
          </cell>
          <cell r="B625" t="str">
            <v>BUCHA E ARRUELA ALUMINIO FUNDIDO P/ ELETRODUTO 32MM (1.1/4") - FORNECIMENTO E INSTALACAO /CJ</v>
          </cell>
          <cell r="C625" t="str">
            <v>CJ</v>
          </cell>
          <cell r="D625" t="str">
            <v>CJ</v>
          </cell>
          <cell r="E625">
            <v>3.02</v>
          </cell>
          <cell r="F625">
            <v>3.07</v>
          </cell>
        </row>
        <row r="626">
          <cell r="A626" t="str">
            <v>1201004064</v>
          </cell>
          <cell r="B626" t="str">
            <v>BUCHA E ARRUELA ALUMINIO FUNDIDO P/ ELETRODUTO 40MM (1.1/2") - FORNECIMENTO E INSTALACAO /CJ</v>
          </cell>
          <cell r="C626" t="str">
            <v>CJ</v>
          </cell>
          <cell r="D626" t="str">
            <v>CJ</v>
          </cell>
          <cell r="E626">
            <v>3.31</v>
          </cell>
          <cell r="F626">
            <v>3.36</v>
          </cell>
        </row>
        <row r="627">
          <cell r="A627" t="str">
            <v>1201004065</v>
          </cell>
          <cell r="B627" t="str">
            <v>BUCHA E ARRUELA ALUMINIO FUNDIDO P/ ELETRODUTO 50MM (2") - FORNECIMENTO E INSTALACAO /CJ</v>
          </cell>
          <cell r="C627" t="str">
            <v>CJ</v>
          </cell>
          <cell r="D627" t="str">
            <v>CJ</v>
          </cell>
          <cell r="E627">
            <v>5.96</v>
          </cell>
          <cell r="F627">
            <v>6.01</v>
          </cell>
          <cell r="H627" t="str">
            <v>INSTALAÇOES ELETRICAS - PARA-RAIO</v>
          </cell>
        </row>
        <row r="628">
          <cell r="A628" t="str">
            <v>1201004066</v>
          </cell>
          <cell r="B628" t="str">
            <v>BUCHA E ARRUELA ALUMINIO FUNDIDO P/ ELETRODUTO 60MM (2.1/2") - FORNECIMENTO E INSTALACAO /CJ</v>
          </cell>
          <cell r="C628" t="str">
            <v>CJ</v>
          </cell>
          <cell r="D628" t="str">
            <v>CJ</v>
          </cell>
          <cell r="E628">
            <v>7.2</v>
          </cell>
          <cell r="F628">
            <v>7.25</v>
          </cell>
        </row>
        <row r="629">
          <cell r="A629" t="str">
            <v>1201004067</v>
          </cell>
          <cell r="B629" t="str">
            <v>BUCHA E ARRUELA ALUMINIO FUNDIDO P/ ELETRODUTO 75MM (3") - FORNECIMENTO E INSTALACAO /CJ</v>
          </cell>
          <cell r="C629" t="str">
            <v>CJ</v>
          </cell>
          <cell r="D629" t="str">
            <v>CJ</v>
          </cell>
          <cell r="E629">
            <v>10.79</v>
          </cell>
          <cell r="F629">
            <v>10.84</v>
          </cell>
        </row>
        <row r="630">
          <cell r="A630" t="str">
            <v>1201004068</v>
          </cell>
          <cell r="B630" t="str">
            <v>BUCHA E ARRUELA ALUMINIO FUNDIDO P/ ELETRODUTO 100MM (4") - FORNECIMENTO E INSTALACAO /CJ</v>
          </cell>
          <cell r="C630" t="str">
            <v>CJ</v>
          </cell>
          <cell r="D630" t="str">
            <v>CJ</v>
          </cell>
          <cell r="E630">
            <v>14.99</v>
          </cell>
          <cell r="F630">
            <v>15.04</v>
          </cell>
        </row>
        <row r="631">
          <cell r="A631" t="str">
            <v>1201004100</v>
          </cell>
          <cell r="B631" t="str">
            <v>ELETROCALHA PERFURADA 100X100MM, EM CHAPA DE ACO GALVANIZADA CH. 24, SEM TAMPA, INCLUSIVE CONEXOES /M</v>
          </cell>
          <cell r="C631" t="str">
            <v>/M</v>
          </cell>
          <cell r="D631" t="str">
            <v>M</v>
          </cell>
          <cell r="E631">
            <v>81.12</v>
          </cell>
          <cell r="F631">
            <v>83.45</v>
          </cell>
        </row>
        <row r="632">
          <cell r="A632" t="str">
            <v>1201004110</v>
          </cell>
          <cell r="B632" t="str">
            <v>ELETROCALHA PERFURADA 100X200MM, EM CHAPA DE ACO GALVANIZADA CH. 24, SEM TAMPA, INCLUSIVE CONEXOES /M</v>
          </cell>
          <cell r="C632" t="str">
            <v>/M</v>
          </cell>
          <cell r="D632" t="str">
            <v>M</v>
          </cell>
          <cell r="E632">
            <v>96.93</v>
          </cell>
          <cell r="F632">
            <v>99.48</v>
          </cell>
        </row>
        <row r="633">
          <cell r="A633">
            <v>0</v>
          </cell>
          <cell r="B633">
            <v>0</v>
          </cell>
          <cell r="C633">
            <v>0</v>
          </cell>
          <cell r="D633">
            <v>0</v>
          </cell>
          <cell r="E633">
            <v>0</v>
          </cell>
          <cell r="F633">
            <v>0</v>
          </cell>
        </row>
        <row r="634">
          <cell r="A634">
            <v>0</v>
          </cell>
          <cell r="B634" t="str">
            <v>*  QUADROS, DISJUNTORES E CAIXAS</v>
          </cell>
          <cell r="C634">
            <v>0</v>
          </cell>
          <cell r="D634">
            <v>0</v>
          </cell>
          <cell r="E634">
            <v>0</v>
          </cell>
          <cell r="F634">
            <v>0</v>
          </cell>
        </row>
        <row r="635">
          <cell r="A635" t="str">
            <v>1201005000</v>
          </cell>
          <cell r="B635" t="str">
            <v>SINAPI - 101877 - QUADRO DE DISTRIBUICAO DE ENERGIA EM PVC, DE EMBUTIR, SEM BARRAMENTO, PARA 3 DISJUNTORES - FORNECIMENTO E INSTALACAO. AF_10/2020 /UN</v>
          </cell>
          <cell r="C635" t="str">
            <v>UN</v>
          </cell>
          <cell r="D635" t="str">
            <v>UN</v>
          </cell>
          <cell r="E635">
            <v>38.03</v>
          </cell>
          <cell r="F635">
            <v>39.229999999999997</v>
          </cell>
        </row>
        <row r="636">
          <cell r="A636" t="str">
            <v>1201005003</v>
          </cell>
          <cell r="B636" t="str">
            <v>QUADRO DE DISTRIBUICAO DE ENERGIA DE EMBUTIR, BARRAMENTO TRIFASICO DE 100A, CAPACIDADE PARA 12 MODULOS DIN DA CEMAR OU SIMILAR - FORNECIMENTO E INSTALACAO /UN</v>
          </cell>
          <cell r="C636" t="str">
            <v>UN</v>
          </cell>
          <cell r="D636" t="str">
            <v>UN</v>
          </cell>
          <cell r="E636">
            <v>419.17</v>
          </cell>
          <cell r="F636">
            <v>428.85</v>
          </cell>
        </row>
        <row r="637">
          <cell r="A637" t="str">
            <v>1201005005</v>
          </cell>
          <cell r="B637" t="str">
            <v>QUADRO DE DISTRIBUICAO DE ENERGIA DE EMBUTIR, BARRAMENTO TRIFASICO DE 100A, CAPACIDADE PARA 24 MODULOS DIN DA CEMAR OU SIMILAR - FORNECIMENTO E INSTALACAO /UN</v>
          </cell>
          <cell r="C637" t="str">
            <v>UN</v>
          </cell>
          <cell r="D637" t="str">
            <v>UN</v>
          </cell>
          <cell r="E637">
            <v>593.33000000000004</v>
          </cell>
          <cell r="F637">
            <v>604.94000000000005</v>
          </cell>
        </row>
        <row r="638">
          <cell r="A638" t="str">
            <v>1201005007</v>
          </cell>
          <cell r="B638" t="str">
            <v>QUADRO DE DISTRIBUICAO DE ENERGIA DE EMBUTIR, BARRAMENTO TRIFASICO DE 100A, CAPACIDADE PARA 30 MODULOS DIN DA CEMAR OU SIMILAR - FORNECIMENTO E INSTALACAO /UN</v>
          </cell>
          <cell r="C638" t="str">
            <v>UN</v>
          </cell>
          <cell r="D638" t="str">
            <v>UN</v>
          </cell>
          <cell r="E638">
            <v>790.6</v>
          </cell>
          <cell r="F638">
            <v>802.21</v>
          </cell>
        </row>
        <row r="639">
          <cell r="A639" t="str">
            <v>1201005008</v>
          </cell>
          <cell r="B639" t="str">
            <v>QUADRO DE DISTRIBUICAO DE ENERGIA DE EMBUTIR, BARRAMENTO TRIFASICO DE 100A, CAPACIDADE PARA 36 MODULOS DIN DA CEMAR OU SIMILAR - FORNECIMENTO E INSTALACAO /UN</v>
          </cell>
          <cell r="C639" t="str">
            <v>UN</v>
          </cell>
          <cell r="D639" t="str">
            <v>UN</v>
          </cell>
          <cell r="E639">
            <v>685.35</v>
          </cell>
          <cell r="F639">
            <v>698.9</v>
          </cell>
        </row>
        <row r="640">
          <cell r="A640" t="str">
            <v>1201005009</v>
          </cell>
          <cell r="B640" t="str">
            <v>QUADRO DE DISTRIBUICAO DE ENRGIA DE EMBUTIR, BARRAMENTO TRIFASICO DE 100A, CAPACIDADE PARA 48 MODULOS DIN DA CEMAR OU SIMILAR - FORNECIMENTO E INSTALACAO /UN</v>
          </cell>
          <cell r="C640" t="str">
            <v>UN</v>
          </cell>
          <cell r="D640" t="str">
            <v>UN</v>
          </cell>
          <cell r="E640">
            <v>1171.76</v>
          </cell>
          <cell r="F640">
            <v>1194.98</v>
          </cell>
        </row>
        <row r="641">
          <cell r="A641" t="str">
            <v>1201005010</v>
          </cell>
          <cell r="B641" t="str">
            <v>QUADRO DE DISTRIBUICAO DE ENERGIA DE EMBUTIR, BARRAMENTO TRIFASICO 150A, CAPACIDADE PARA 16 MODULOS DIN DA CEMAR OU SIMILAR - FORNECIMENTO E INSTALACAO /UN</v>
          </cell>
          <cell r="C641" t="str">
            <v>UN</v>
          </cell>
          <cell r="D641" t="str">
            <v>UN</v>
          </cell>
          <cell r="E641">
            <v>819.98</v>
          </cell>
          <cell r="F641">
            <v>829.66</v>
          </cell>
        </row>
        <row r="642">
          <cell r="A642" t="str">
            <v>1201005011</v>
          </cell>
          <cell r="B642" t="str">
            <v>QUADRO DE DISTRIBUICAO DE ENERGIA DE EMBUTIR, BARRAMENTO TRIFASICO DE 150A, CAPACIDADE PARA 30 MODULOS DIN DA CEMAR OU SIMILAR - FORNECIMENTO E INSTALACAO /UN</v>
          </cell>
          <cell r="C642" t="str">
            <v>UN</v>
          </cell>
          <cell r="D642" t="str">
            <v>UN</v>
          </cell>
          <cell r="E642">
            <v>682.53</v>
          </cell>
          <cell r="F642">
            <v>696.08</v>
          </cell>
        </row>
        <row r="643">
          <cell r="A643" t="str">
            <v>1201005013</v>
          </cell>
          <cell r="B643" t="str">
            <v>QUADRO DE DISTRIBUICAO DE ENERGIA DE EMBUTIR, BARRAMENTO TRIFASICO DE 150A, CAPACIDADE PAR 34 MODULOS DIN DA CEMAR OU SIMILAR - FORNECIMENTO E INSTALACAO /UN</v>
          </cell>
          <cell r="C643" t="str">
            <v>UN</v>
          </cell>
          <cell r="D643" t="str">
            <v>UN</v>
          </cell>
          <cell r="E643">
            <v>764.51</v>
          </cell>
          <cell r="F643">
            <v>778.06</v>
          </cell>
        </row>
        <row r="644">
          <cell r="A644" t="str">
            <v>1201005014</v>
          </cell>
          <cell r="B644" t="str">
            <v>QUADRO DE DISTRIBUICAO DE ENERGIA DE EMBUTIR, BARRAMENTO TRIFASICO DE 150A, CAPACIDADE PARA 42 MODULOS DIN DA CEMAR OU SIMILAR - FORNECIMENTO E INSTALACAO /UN</v>
          </cell>
          <cell r="C644" t="str">
            <v>UN</v>
          </cell>
          <cell r="D644" t="str">
            <v>UN</v>
          </cell>
          <cell r="E644">
            <v>941.87</v>
          </cell>
          <cell r="F644">
            <v>957.35</v>
          </cell>
          <cell r="H644" t="str">
            <v>INSTALAÇOES ELETRICAS - DIVERSOS</v>
          </cell>
        </row>
        <row r="645">
          <cell r="A645" t="str">
            <v>1201005017</v>
          </cell>
          <cell r="B645" t="str">
            <v>QUADRO DE DISTRIBUICAO DE ENERGIA DE EMBUTIR, BARRAMENTO TRIFASICO 225A, CAPACIDADE PARA 70 MODULOS DIN DA CEMAR OU SIMILAR - FORNECIMENTO E INSTALACAO /UN</v>
          </cell>
          <cell r="C645" t="str">
            <v>UN</v>
          </cell>
          <cell r="D645" t="str">
            <v>UN</v>
          </cell>
          <cell r="E645">
            <v>1592.32</v>
          </cell>
          <cell r="F645">
            <v>1623.28</v>
          </cell>
        </row>
        <row r="646">
          <cell r="A646" t="str">
            <v>1201005018</v>
          </cell>
          <cell r="B646" t="str">
            <v>QUADRO DE DISTRIBUICAO DE ENERGIA DE EMBUTIR, BARRAMENTO TRIFASICO DE 225A, CAPACIDADE PARA 56 MODULOS DIN DA CEMAR OU SIMILAR - FORNECIMENTO E INSTALACAO /UN</v>
          </cell>
          <cell r="C646" t="str">
            <v>UN</v>
          </cell>
          <cell r="D646" t="str">
            <v>UN</v>
          </cell>
          <cell r="E646">
            <v>1366.64</v>
          </cell>
          <cell r="F646">
            <v>1389.86</v>
          </cell>
        </row>
        <row r="647">
          <cell r="A647" t="str">
            <v>1201005032</v>
          </cell>
          <cell r="B647" t="str">
            <v>CAIXA PARA MONTAGEM DE QUADRO CE (40 X 30 X 20)CM, CEMAR OU SIMILAR /UN</v>
          </cell>
          <cell r="C647" t="str">
            <v>UN</v>
          </cell>
          <cell r="D647" t="str">
            <v>UN</v>
          </cell>
          <cell r="E647">
            <v>187.33</v>
          </cell>
          <cell r="F647">
            <v>188.88</v>
          </cell>
        </row>
        <row r="648">
          <cell r="A648" t="str">
            <v>1201005037</v>
          </cell>
          <cell r="B648" t="str">
            <v>SINAPI - 93654 - DISJUNTOR MONOPOLAR TIPO DIN, CORRENTE NOMINAL DE 16A - FORNECIMENTO E INSTALACAO. AF_10/2020 /UN</v>
          </cell>
          <cell r="C648" t="str">
            <v>UN</v>
          </cell>
          <cell r="D648" t="str">
            <v>UN</v>
          </cell>
          <cell r="E648">
            <v>11.66</v>
          </cell>
          <cell r="F648">
            <v>11.85</v>
          </cell>
        </row>
        <row r="649">
          <cell r="A649" t="str">
            <v>1201005038</v>
          </cell>
          <cell r="B649" t="str">
            <v>SINAPI - 93655 - DISJUNTOR MONOPOLAR TIPO DIN, CORRENTE NOMINAL DE 20A - FORNECIMENTO E INSTALACAO. AF_10/2020 /UN</v>
          </cell>
          <cell r="C649" t="str">
            <v>UN</v>
          </cell>
          <cell r="D649" t="str">
            <v>UN</v>
          </cell>
          <cell r="E649">
            <v>12.57</v>
          </cell>
          <cell r="F649">
            <v>12.83</v>
          </cell>
        </row>
        <row r="650">
          <cell r="A650" t="str">
            <v>1201005039</v>
          </cell>
          <cell r="B650" t="str">
            <v>SINAPI - 93656 - DISJUNTOR MONOPOLAR TIPO DIN, CORRENTE NOMINAL DE 25A - FORNECIMENTO E INSTALACAO. AF_10/2020 /UN</v>
          </cell>
          <cell r="C650" t="str">
            <v>UN</v>
          </cell>
          <cell r="D650" t="str">
            <v>UN</v>
          </cell>
          <cell r="E650">
            <v>12.57</v>
          </cell>
          <cell r="F650">
            <v>12.83</v>
          </cell>
        </row>
        <row r="651">
          <cell r="A651" t="str">
            <v>1201005040</v>
          </cell>
          <cell r="B651" t="str">
            <v>SINAPI - 101890 - DISJUNTOR MONOPOLAR TIPO NEMA, CORRENTE NOMINAL DE 10 ATE 30A - FORNECIMENTO E INSTALACAO. AF_10/2020 /UN</v>
          </cell>
          <cell r="C651" t="str">
            <v>UN</v>
          </cell>
          <cell r="D651" t="str">
            <v>UN</v>
          </cell>
          <cell r="E651">
            <v>15.28</v>
          </cell>
          <cell r="F651">
            <v>15.54</v>
          </cell>
        </row>
        <row r="652">
          <cell r="A652" t="str">
            <v>1201005056</v>
          </cell>
          <cell r="B652" t="str">
            <v>SINAPI - 93661 - DISJUNTOR BIPOLAR TIPO DIN, CORRENTE NOMINAL DE 16A - FORNECIMENTO E INSTALACAO. AF_10/2020 /UN</v>
          </cell>
          <cell r="C652" t="str">
            <v>UN</v>
          </cell>
          <cell r="D652" t="str">
            <v>UN</v>
          </cell>
          <cell r="E652">
            <v>57.63</v>
          </cell>
          <cell r="F652">
            <v>58</v>
          </cell>
        </row>
        <row r="653">
          <cell r="A653" t="str">
            <v>1201005057</v>
          </cell>
          <cell r="B653" t="str">
            <v>SINAPI - 93662 - DISJUNTOR BIPOLAR TIPO DIN, CORRENTE NOMINAL DE 20A - FORNECIMENTO E INSTALACAO. AF_10/2020 /UN</v>
          </cell>
          <cell r="C653" t="str">
            <v>UN</v>
          </cell>
          <cell r="D653" t="str">
            <v>UN</v>
          </cell>
          <cell r="E653">
            <v>59.44</v>
          </cell>
          <cell r="F653">
            <v>59.96</v>
          </cell>
        </row>
        <row r="654">
          <cell r="A654" t="str">
            <v>1201005058</v>
          </cell>
          <cell r="B654" t="str">
            <v>SINAPI - 93663 - DISJUNTOR BIPOLAR TIPO DIN, CORRENTE NOMINAL DE 25A - FORNECIMENTO E INSTALACAO. AF_10/2020 /UN</v>
          </cell>
          <cell r="C654" t="str">
            <v>UN</v>
          </cell>
          <cell r="D654" t="str">
            <v>UN</v>
          </cell>
          <cell r="E654">
            <v>59.44</v>
          </cell>
          <cell r="F654">
            <v>59.96</v>
          </cell>
        </row>
        <row r="655">
          <cell r="A655" t="str">
            <v>1201005059</v>
          </cell>
          <cell r="B655" t="str">
            <v>SINAPI - 93664 - DISJUNTOR BIPOLAR TIPO DIN, CORRENTE NOMINAL DE 32A - FORNECIMENTO E INSTALACAO. AF_10/2020 /UN</v>
          </cell>
          <cell r="C655" t="str">
            <v>UN</v>
          </cell>
          <cell r="D655" t="str">
            <v>UN</v>
          </cell>
          <cell r="E655">
            <v>61.59</v>
          </cell>
          <cell r="F655">
            <v>62.31</v>
          </cell>
        </row>
        <row r="656">
          <cell r="A656" t="str">
            <v>1201005060</v>
          </cell>
          <cell r="B656" t="str">
            <v>SINAPI - 101892 - DISJUNTOR BIPOLAR TIPO NEMA, CORRENTE NOMINAL DE 10 ATE 50A - FORNECIMENTO E INSTALACAO. AF_10/2020 /UN</v>
          </cell>
          <cell r="C656" t="str">
            <v>UN</v>
          </cell>
          <cell r="D656" t="str">
            <v>UN</v>
          </cell>
          <cell r="E656">
            <v>70.81</v>
          </cell>
          <cell r="F656">
            <v>71.33</v>
          </cell>
        </row>
        <row r="657">
          <cell r="A657" t="str">
            <v>1201005078</v>
          </cell>
          <cell r="B657" t="str">
            <v>DISJUNTOR TIPO NEMA, BIPOLAR 60 ATE 100A, TENSAO MAXIMA 415 V - FORNECIMENTO E INSTALACAO /UN</v>
          </cell>
          <cell r="C657" t="str">
            <v>UN</v>
          </cell>
          <cell r="D657" t="str">
            <v>UN</v>
          </cell>
          <cell r="E657">
            <v>101.19</v>
          </cell>
          <cell r="F657">
            <v>101.54</v>
          </cell>
        </row>
        <row r="658">
          <cell r="A658" t="str">
            <v>1201005084</v>
          </cell>
          <cell r="B658" t="str">
            <v>SINAPI - 93668 - DISJUNTOR TRIPOLAR TIPO DIN, CORRENTE NOMINAL DE 16A - FORNECIMENTO E INSTALACAO. AF_10/2020 /UN</v>
          </cell>
          <cell r="C658" t="str">
            <v>UN</v>
          </cell>
          <cell r="D658" t="str">
            <v>UN</v>
          </cell>
          <cell r="E658">
            <v>71.97</v>
          </cell>
          <cell r="F658">
            <v>72.53</v>
          </cell>
        </row>
        <row r="659">
          <cell r="A659" t="str">
            <v>1201005085</v>
          </cell>
          <cell r="B659" t="str">
            <v>SINAPI - 93669 - DISJUNTOR TRIPOLAR TIPO DIN, CORRENTE NOMINAL DE 20A - FORNECIMENTO E INSTALACAO. AF_10/2020 /UN</v>
          </cell>
          <cell r="C659" t="str">
            <v>UN</v>
          </cell>
          <cell r="D659" t="str">
            <v>UN</v>
          </cell>
          <cell r="E659">
            <v>74.7</v>
          </cell>
          <cell r="F659">
            <v>75.47</v>
          </cell>
        </row>
        <row r="660">
          <cell r="A660" t="str">
            <v>1201005086</v>
          </cell>
          <cell r="B660" t="str">
            <v>SINAPI - 93670 - DISJUNTOR TRIPOLAR TIPO DIN, CORRENTE NOMINAL DE 25A - FORNECIMENTO E INSTALACAO. AF_10/2020 /UN</v>
          </cell>
          <cell r="C660" t="str">
            <v>UN</v>
          </cell>
          <cell r="D660" t="str">
            <v>UN</v>
          </cell>
          <cell r="E660">
            <v>74.7</v>
          </cell>
          <cell r="F660">
            <v>75.47</v>
          </cell>
        </row>
        <row r="661">
          <cell r="A661" t="str">
            <v>1201005087</v>
          </cell>
          <cell r="B661" t="str">
            <v>SINAPI - 93673 - DISJUNTOR TRIPOLAR TIPO DIN, CORRENTE NOMINAL DE 50A - FORNECIMENTO E INSTALACAO. AF_10/2020 /UN</v>
          </cell>
          <cell r="C661" t="str">
            <v>UN</v>
          </cell>
          <cell r="D661" t="str">
            <v>UN</v>
          </cell>
          <cell r="E661">
            <v>89.36</v>
          </cell>
          <cell r="F661">
            <v>91.55</v>
          </cell>
        </row>
        <row r="662">
          <cell r="A662" t="str">
            <v>1201005088</v>
          </cell>
          <cell r="B662" t="str">
            <v>DISJUNTOR NORMA DIN CURVA C 3P (TRIPOLAR) DE 70A STECK, SIEMENS OU SIMILAR /UN</v>
          </cell>
          <cell r="C662" t="str">
            <v>UN</v>
          </cell>
          <cell r="D662" t="str">
            <v>UN</v>
          </cell>
          <cell r="E662">
            <v>118.87</v>
          </cell>
          <cell r="F662">
            <v>122.36</v>
          </cell>
        </row>
        <row r="663">
          <cell r="A663" t="str">
            <v>1201005089</v>
          </cell>
          <cell r="B663" t="str">
            <v>DISJUNTOR NORMA DIN CURVA C 3P (TRIPOLAR) DE 80A STECK, SIEMENS OU SIMILAR /UN</v>
          </cell>
          <cell r="C663" t="str">
            <v>UN</v>
          </cell>
          <cell r="D663" t="str">
            <v>UN</v>
          </cell>
          <cell r="E663">
            <v>222.58</v>
          </cell>
          <cell r="F663">
            <v>226.07</v>
          </cell>
        </row>
        <row r="664">
          <cell r="A664" t="str">
            <v>1201005090</v>
          </cell>
          <cell r="B664" t="str">
            <v>SINAPI - 101893 - DISJUNTOR TRIPOLAR TIPO NEMA, CORRENTE NOMINAL DE 10 ATE 50A - FORNECIMENTO E INSTALACAO. AF_10/2020 /UN</v>
          </cell>
          <cell r="C664" t="str">
            <v>UN</v>
          </cell>
          <cell r="D664" t="str">
            <v>UN</v>
          </cell>
          <cell r="E664">
            <v>90.05</v>
          </cell>
          <cell r="F664">
            <v>90.82</v>
          </cell>
        </row>
        <row r="665">
          <cell r="A665" t="str">
            <v>1201005098</v>
          </cell>
          <cell r="B665" t="str">
            <v>SINAPI - 101894 - DISJUNTOR TRIPOLAR TIPO NEMA, CORRENTE NOMINAL DE 60 ATE 100A - FORNECIMENTO E INSTALACAO. AF_10/2020 /UN</v>
          </cell>
          <cell r="C665" t="str">
            <v>UN</v>
          </cell>
          <cell r="D665" t="str">
            <v>UN</v>
          </cell>
          <cell r="E665">
            <v>146.81</v>
          </cell>
          <cell r="F665">
            <v>149.84</v>
          </cell>
        </row>
        <row r="666">
          <cell r="A666" t="str">
            <v>1201005120</v>
          </cell>
          <cell r="B666" t="str">
            <v>SINAPI - 101895 - DISJUNTOR TERMOMAGNETICO TRIPOLAR , CORRENTE NOMINAL DE 125A - FORNECIMENTO E INSTALACAO. AF_10/2020 /UN</v>
          </cell>
          <cell r="C666" t="str">
            <v>UN</v>
          </cell>
          <cell r="D666" t="str">
            <v>UN</v>
          </cell>
          <cell r="E666">
            <v>411.69</v>
          </cell>
          <cell r="F666">
            <v>416.82</v>
          </cell>
        </row>
        <row r="667">
          <cell r="A667" t="str">
            <v>1201005122</v>
          </cell>
          <cell r="B667" t="str">
            <v>SINAPI - 101896 - DISJUNTOR TERMOMAGNETICO TRIPOLAR , CORRENTE NOMINAL DE 200A - FORNECIMENTO E INSTALACAO. AF_10/2020 /UN</v>
          </cell>
          <cell r="C667" t="str">
            <v>UN</v>
          </cell>
          <cell r="D667" t="str">
            <v>UN</v>
          </cell>
          <cell r="E667">
            <v>627.12</v>
          </cell>
          <cell r="F667">
            <v>632.25</v>
          </cell>
        </row>
        <row r="668">
          <cell r="A668" t="str">
            <v>1201005126</v>
          </cell>
          <cell r="B668" t="str">
            <v>SINAPI - 101897 - DISJUNTOR TERMOMAGNETICO TRIPOLAR , CORRENTE NOMINAL DE 250A - FORNECIMENTO E INSTALACAO. AF_10/2020 /UN</v>
          </cell>
          <cell r="C668" t="str">
            <v>UN</v>
          </cell>
          <cell r="D668" t="str">
            <v>UN</v>
          </cell>
          <cell r="E668">
            <v>1013.39</v>
          </cell>
          <cell r="F668">
            <v>1018.52</v>
          </cell>
        </row>
        <row r="669">
          <cell r="A669" t="str">
            <v>1201005128</v>
          </cell>
          <cell r="B669" t="str">
            <v>SINAPI - 101898 - DISJUNTOR TERMOMAGNETICO TRIPOLAR , CORRENTE NOMINAL DE 400A - FORNECIMENTO E INSTALACAO. AF_10/2020 /UN</v>
          </cell>
          <cell r="C669" t="str">
            <v>UN</v>
          </cell>
          <cell r="D669" t="str">
            <v>UN</v>
          </cell>
          <cell r="E669">
            <v>1364.02</v>
          </cell>
          <cell r="F669">
            <v>1369.15</v>
          </cell>
        </row>
        <row r="670">
          <cell r="A670" t="str">
            <v>1201005130</v>
          </cell>
          <cell r="B670" t="str">
            <v>SINAPI - 101899 - DISJUNTOR TERMOMAGNETICO TRIPOLAR , CORRENTE NOMINAL DE 600A - FORNECIMENTO E INSTALACAO. AF_10/2020 /UN</v>
          </cell>
          <cell r="C670" t="str">
            <v>UN</v>
          </cell>
          <cell r="D670" t="str">
            <v>UN</v>
          </cell>
          <cell r="E670">
            <v>2198.04</v>
          </cell>
          <cell r="F670">
            <v>2203.17</v>
          </cell>
        </row>
        <row r="671">
          <cell r="A671" t="str">
            <v>1201005132</v>
          </cell>
          <cell r="B671" t="str">
            <v>DISPOSITIVO DPS CLASSE II, 1 POLO, TENSAO MAXIMA DE 175 V, CORRENTE MAXIMA DE *20* KA (TIPO AC) /UN</v>
          </cell>
          <cell r="C671" t="str">
            <v>UN</v>
          </cell>
          <cell r="D671" t="str">
            <v>UN</v>
          </cell>
          <cell r="E671">
            <v>77.540000000000006</v>
          </cell>
          <cell r="F671">
            <v>78.510000000000005</v>
          </cell>
        </row>
        <row r="672">
          <cell r="A672" t="str">
            <v>1201005200</v>
          </cell>
          <cell r="B672" t="str">
            <v>INTERRUPTOR DE TECLA TRIPOLAR DE 30A CS-101 - SEM CAIXA (BOTOEIRA BLINDADA), TIPO LIGA-DESLIGA DA MARGIRUS /UN</v>
          </cell>
          <cell r="C672" t="str">
            <v>UN</v>
          </cell>
          <cell r="D672" t="str">
            <v>UN</v>
          </cell>
          <cell r="E672">
            <v>87.51</v>
          </cell>
          <cell r="F672">
            <v>88.68</v>
          </cell>
        </row>
        <row r="673">
          <cell r="A673" t="str">
            <v>1201005300</v>
          </cell>
          <cell r="B673" t="str">
            <v>CHAVE DE ALAVANCA METALICA TRIPOLAR, REF. 14323, DA MARGIRUS OU SIMILAR /UN</v>
          </cell>
          <cell r="C673" t="str">
            <v>UN</v>
          </cell>
          <cell r="D673" t="str">
            <v>UN</v>
          </cell>
          <cell r="E673">
            <v>89.67</v>
          </cell>
          <cell r="F673">
            <v>91.1</v>
          </cell>
        </row>
        <row r="674">
          <cell r="A674" t="str">
            <v>1201005302</v>
          </cell>
          <cell r="B674" t="str">
            <v>CHAVE DE ALAVANCA MONOPOLAR, REF.14123 DA MARGIRUS OU SIMILAR /UN</v>
          </cell>
          <cell r="C674" t="str">
            <v>UN</v>
          </cell>
          <cell r="D674" t="str">
            <v>UN</v>
          </cell>
          <cell r="E674">
            <v>49.76</v>
          </cell>
          <cell r="F674">
            <v>50.58</v>
          </cell>
        </row>
        <row r="675">
          <cell r="A675" t="str">
            <v>1201005304</v>
          </cell>
          <cell r="B675" t="str">
            <v>CHAVE DE ALAVANCA METALICA INVERSORA (VENTILADOR), REF. 14103 DA MARGIRUS OU SIMILAR /UN</v>
          </cell>
          <cell r="C675" t="str">
            <v>UN</v>
          </cell>
          <cell r="D675" t="str">
            <v>UN</v>
          </cell>
          <cell r="E675">
            <v>61.02</v>
          </cell>
          <cell r="F675">
            <v>62.45</v>
          </cell>
        </row>
        <row r="676">
          <cell r="A676" t="str">
            <v>1201005320</v>
          </cell>
          <cell r="B676" t="str">
            <v>CHAVE BLINDADA COM ALAVANCA FRONTAL, CONFORME NORMA ABNT-NEMA 1, FABRICACAO BEGHIM OU SIMILAR,  NA(S) ESPECIFICACAO(OES):- 200 A /UN</v>
          </cell>
          <cell r="C676" t="str">
            <v>UN</v>
          </cell>
          <cell r="D676" t="str">
            <v>UN</v>
          </cell>
          <cell r="E676">
            <v>2025.48</v>
          </cell>
          <cell r="F676">
            <v>2033.61</v>
          </cell>
        </row>
        <row r="677">
          <cell r="A677" t="str">
            <v>1201005330</v>
          </cell>
          <cell r="B677" t="str">
            <v>- 400 A /UN</v>
          </cell>
          <cell r="C677" t="str">
            <v>UN</v>
          </cell>
          <cell r="D677" t="str">
            <v>UN</v>
          </cell>
          <cell r="E677">
            <v>2447.7600000000002</v>
          </cell>
          <cell r="F677">
            <v>2455.89</v>
          </cell>
        </row>
        <row r="678">
          <cell r="A678" t="str">
            <v>1201005340</v>
          </cell>
          <cell r="B678" t="str">
            <v>- 600 A /UN</v>
          </cell>
          <cell r="C678" t="str">
            <v>UN</v>
          </cell>
          <cell r="D678" t="str">
            <v>UN</v>
          </cell>
          <cell r="E678">
            <v>3319.65</v>
          </cell>
          <cell r="F678">
            <v>3327.78</v>
          </cell>
        </row>
        <row r="679">
          <cell r="A679" t="str">
            <v>1201005345</v>
          </cell>
          <cell r="B679" t="str">
            <v>CAIXA DE PASSAGEM METALICA DE SOBREPOR COM TAMPA PARAFUSADA, DIMENSOES 15 X 15 X 10 CM - FORNECIMENTO E INSTALACAO /UN</v>
          </cell>
          <cell r="C679" t="str">
            <v>UN</v>
          </cell>
          <cell r="D679" t="str">
            <v>UN</v>
          </cell>
          <cell r="E679">
            <v>31.36</v>
          </cell>
          <cell r="F679">
            <v>32.53</v>
          </cell>
        </row>
        <row r="680">
          <cell r="A680" t="str">
            <v>1201005346</v>
          </cell>
          <cell r="B680" t="str">
            <v>CAIXA DE PASSAGEM METALICA DE SOBREPOR COM TAMPA PARAFUSADA, DIMENSOES 40 X 40 15 CM - FORNECIMENTO E INSTALACAO /UN</v>
          </cell>
          <cell r="C680" t="str">
            <v>UN</v>
          </cell>
          <cell r="D680" t="str">
            <v>UN</v>
          </cell>
          <cell r="E680">
            <v>104.37</v>
          </cell>
          <cell r="F680">
            <v>105.54</v>
          </cell>
        </row>
        <row r="681">
          <cell r="A681" t="str">
            <v>1201005348</v>
          </cell>
          <cell r="B681" t="str">
            <v>CAIXA DE PASSAGEM METALICA DE SOBREPOR COM TAMPA PARAFUSADA, DIMENSOES 25 X 25 X 10 CM - FORNECIMENTO E INSTALACAO /UN</v>
          </cell>
          <cell r="C681" t="str">
            <v>UN</v>
          </cell>
          <cell r="D681" t="str">
            <v>UN</v>
          </cell>
          <cell r="E681">
            <v>64.36</v>
          </cell>
          <cell r="F681">
            <v>65.53</v>
          </cell>
        </row>
        <row r="682">
          <cell r="A682" t="str">
            <v>1201005350</v>
          </cell>
          <cell r="B682" t="str">
            <v>CAIXA DE PASSAGEM METALICA DE SOBREPOR COM TAMPA PARAFUSADA, DIMENSOES 35 X 35 X 10 CM - FORNECIMENTO E INSTALACAO /UN</v>
          </cell>
          <cell r="C682" t="str">
            <v>UN</v>
          </cell>
          <cell r="D682" t="str">
            <v>UN</v>
          </cell>
          <cell r="E682">
            <v>78.930000000000007</v>
          </cell>
          <cell r="F682">
            <v>80.099999999999994</v>
          </cell>
        </row>
        <row r="683">
          <cell r="A683" t="str">
            <v>1201005398</v>
          </cell>
          <cell r="B683" t="str">
            <v>SINAPI - 92867 - CAIXA RETANGULAR 4" X 2" ALTA (2,00 M DO PISO), METALICA, INSTALADA EM PAREDE - FORNECIMENTO E INSTALACAO. AF_12/2015 /UN</v>
          </cell>
          <cell r="C683" t="str">
            <v>UN</v>
          </cell>
          <cell r="D683" t="str">
            <v>UN</v>
          </cell>
          <cell r="E683">
            <v>20.11</v>
          </cell>
          <cell r="F683">
            <v>22.13</v>
          </cell>
        </row>
        <row r="684">
          <cell r="A684" t="str">
            <v>1201005399</v>
          </cell>
          <cell r="B684" t="str">
            <v>SINAPI - 92868 - CAIXA RETANGULAR 4" X 2" MEDIA (1,30 M DO PISO), METALICA, INSTALADA EM PAREDE - FORNECIMENTO E INSTALACAO. AF_12/2015 /UN</v>
          </cell>
          <cell r="C684" t="str">
            <v>UN</v>
          </cell>
          <cell r="D684" t="str">
            <v>UN</v>
          </cell>
          <cell r="E684">
            <v>10.54</v>
          </cell>
          <cell r="F684">
            <v>11.51</v>
          </cell>
        </row>
        <row r="685">
          <cell r="A685" t="str">
            <v>1201005400</v>
          </cell>
          <cell r="B685" t="str">
            <v>SINAPI - 92869 - CAIXA RETANGULAR 4" X 2" BAIXA (0,30 M DO PISO), METALICA, INSTALADA EM PAREDE - FORNECIMENTO E INSTALACAO. AF_12/2015 /UN</v>
          </cell>
          <cell r="C685" t="str">
            <v>UN</v>
          </cell>
          <cell r="D685" t="str">
            <v>UN</v>
          </cell>
          <cell r="E685">
            <v>6.96</v>
          </cell>
          <cell r="F685">
            <v>7.53</v>
          </cell>
        </row>
        <row r="686">
          <cell r="A686" t="str">
            <v>1201005401</v>
          </cell>
          <cell r="B686" t="str">
            <v>SINAPI - 92870 - CAIXA RETANGULAR 4" X 4" ALTA (2,00 M DO PISO), METALICA, INSTALADA EM PAREDE - FORNECIMENTO E INSTALACAO. AF_12/2015 /UN</v>
          </cell>
          <cell r="C686" t="str">
            <v>UN</v>
          </cell>
          <cell r="D686" t="str">
            <v>UN</v>
          </cell>
          <cell r="E686">
            <v>24.58</v>
          </cell>
          <cell r="F686">
            <v>26.9</v>
          </cell>
        </row>
        <row r="687">
          <cell r="A687" t="str">
            <v>1201005402</v>
          </cell>
          <cell r="B687" t="str">
            <v>SINAPI - 92871 - CAIXA RETANGULAR 4" X 4" MEDIA (1,30 M DO PISO), METALICA, INSTALADA EM PAREDE - FORNECIMENTO E INSTALACAO. AF_12/2015 /UN</v>
          </cell>
          <cell r="C687" t="str">
            <v>UN</v>
          </cell>
          <cell r="D687" t="str">
            <v>UN</v>
          </cell>
          <cell r="E687">
            <v>13.57</v>
          </cell>
          <cell r="F687">
            <v>14.67</v>
          </cell>
        </row>
        <row r="688">
          <cell r="A688" t="str">
            <v>1201005403</v>
          </cell>
          <cell r="B688" t="str">
            <v>SINAPI - 92872 - CAIXA RETANGULAR 4" X 4" BAIXA (0,30 M DO PISO), METALICA, INSTALADA EM PAREDE - FORNECIMENTO E INSTALACAO. AF_12/2015 /UN</v>
          </cell>
          <cell r="C688" t="str">
            <v>UN</v>
          </cell>
          <cell r="D688" t="str">
            <v>UN</v>
          </cell>
          <cell r="E688">
            <v>9.4499999999999993</v>
          </cell>
          <cell r="F688">
            <v>10.11</v>
          </cell>
        </row>
        <row r="689">
          <cell r="A689" t="str">
            <v>1201005404</v>
          </cell>
          <cell r="B689" t="str">
            <v>SINAPI - 92865 - CAIXA OCTOGONAL 4" X 4", METALICA, INSTALADA EM LAJE - FORNECIMENTO E INSTALACAO. AF_12/2015 /UN</v>
          </cell>
          <cell r="C689" t="str">
            <v>UN</v>
          </cell>
          <cell r="D689" t="str">
            <v>UN</v>
          </cell>
          <cell r="E689">
            <v>8.1199999999999992</v>
          </cell>
          <cell r="F689">
            <v>8.66</v>
          </cell>
        </row>
        <row r="690">
          <cell r="A690" t="str">
            <v>1201005408</v>
          </cell>
          <cell r="B690" t="str">
            <v>SINAPI - 100560 - QUADRO DE DISTRIBUICAO PARA TELEFONE N.2, 20X20X12CM EM CHAPA METALICA, DE EMBUTIR, SEM ACESSORIOS, PADRAO TELEBRAS, FORNECIMENTO E INSTALACAO. AF_11/2019 /UN</v>
          </cell>
          <cell r="C690" t="str">
            <v>UN</v>
          </cell>
          <cell r="D690" t="str">
            <v>UN</v>
          </cell>
          <cell r="E690">
            <v>89.62</v>
          </cell>
          <cell r="F690">
            <v>93.1</v>
          </cell>
        </row>
        <row r="691">
          <cell r="A691" t="str">
            <v>1201005410</v>
          </cell>
          <cell r="B691" t="str">
            <v>SINAPI - 100561 - QUADRO DE DISTRIBUICAO PARA TELEFONE N.3, 40X40X12CM EM CHAPA METALICA, DE EMBUTIR, SEM ACESSORIOS, PADRAO TELEBRAS, FORNECIMENTO E INSTALACAO. AF_11/2019 /UN</v>
          </cell>
          <cell r="C691" t="str">
            <v>UN</v>
          </cell>
          <cell r="D691" t="str">
            <v>UN</v>
          </cell>
          <cell r="E691">
            <v>166.03</v>
          </cell>
          <cell r="F691">
            <v>170.01</v>
          </cell>
        </row>
        <row r="692">
          <cell r="A692" t="str">
            <v>1201005412</v>
          </cell>
          <cell r="B692" t="str">
            <v>SINAPI - 100562 - QUADRO DE DISTRIBUICAO PARA TELEFONE N.4, 60X60X12CM EM CHAPA METALICA, DE EMBUTIR, SEM ACESSORIOS, PADRAO TELEBRAS, FORNECIMENTO E INSTALACAO. AF_11/2019 /UN</v>
          </cell>
          <cell r="C692" t="str">
            <v>UN</v>
          </cell>
          <cell r="D692" t="str">
            <v>UN</v>
          </cell>
          <cell r="E692">
            <v>258.39999999999998</v>
          </cell>
          <cell r="F692">
            <v>262.92</v>
          </cell>
        </row>
        <row r="693">
          <cell r="A693" t="str">
            <v>1201005414</v>
          </cell>
          <cell r="B693" t="str">
            <v>SINAPI - 100557 - CAIXA DE PASSAGEM PARA TELEFONE 80X80X15CM (SOBREPOR) FORNECIMENTO E INSTALACAO. AF_11/2019 /UN</v>
          </cell>
          <cell r="C693" t="str">
            <v>UN</v>
          </cell>
          <cell r="D693" t="str">
            <v>UN</v>
          </cell>
          <cell r="E693">
            <v>425.51</v>
          </cell>
          <cell r="F693">
            <v>429.51</v>
          </cell>
        </row>
        <row r="694">
          <cell r="A694" t="str">
            <v>1201005416</v>
          </cell>
          <cell r="B694" t="str">
            <v>CAIXA DE PASSAGEM/ LUZ / TELEFONIA, DE EMBUTIR, EM CHAPA DE ACO GALVANIZADO, DIMENSOES 120 X 120 X *12* CM (PADRAO CONCESSIONARIA LOCAL) /UN</v>
          </cell>
          <cell r="C694" t="str">
            <v>UN</v>
          </cell>
          <cell r="D694" t="str">
            <v>UN</v>
          </cell>
          <cell r="E694">
            <v>677.72</v>
          </cell>
          <cell r="F694">
            <v>683.53</v>
          </cell>
        </row>
        <row r="695">
          <cell r="A695" t="str">
            <v>1201005418</v>
          </cell>
          <cell r="B695" t="str">
            <v>SINAPI - 100556 - CAIXA DE PASSAGEM PARA TELEFONE 15X15X10CM (SOBREPOR), FORNECIMENTO E INSTALACAO. AF_11/2019 /UN</v>
          </cell>
          <cell r="C695" t="str">
            <v>UN</v>
          </cell>
          <cell r="D695" t="str">
            <v>UN</v>
          </cell>
          <cell r="E695">
            <v>32.979999999999997</v>
          </cell>
          <cell r="F695">
            <v>34.33</v>
          </cell>
        </row>
        <row r="696">
          <cell r="A696" t="str">
            <v>1201005420</v>
          </cell>
          <cell r="B696" t="str">
            <v>CAIXA DE PASSAGEM/ LUZ/ TELEFONIA, DE EMBUTIR, EM CHAPA DE ACO GALVANIZADO, DIMENSOES 200 X 200 X 20 CM (PADRAO CONCESSIONARIA LOCAL) /UN</v>
          </cell>
          <cell r="C696" t="str">
            <v>UN</v>
          </cell>
          <cell r="D696" t="str">
            <v>UN</v>
          </cell>
          <cell r="E696">
            <v>2621.47</v>
          </cell>
          <cell r="F696">
            <v>2627.28</v>
          </cell>
        </row>
        <row r="697">
          <cell r="A697" t="str">
            <v>1201005424</v>
          </cell>
          <cell r="B697" t="str">
            <v>SINAPI - 97886 - CAIXA ENTERRADA ELETRICA RETANGULAR, EM ALVENARIA COM TIJOLOS CERAMICOS MACICOS, FUNDO COM BRITA, DIMENSOES INTERNAS: 0,3X0,3X0,3 M. AF_12/2020 /UN</v>
          </cell>
          <cell r="C697" t="str">
            <v>UN</v>
          </cell>
          <cell r="D697" t="str">
            <v>UN</v>
          </cell>
          <cell r="E697">
            <v>130.69999999999999</v>
          </cell>
          <cell r="F697">
            <v>139.13</v>
          </cell>
        </row>
        <row r="698">
          <cell r="A698" t="str">
            <v>1201005426</v>
          </cell>
          <cell r="B698" t="str">
            <v>SINAPI - 97887 - CAIXA ENTERRADA ELETRICA RETANGULAR, EM ALVENARIA COM TIJOLOS CERAMICOS MACICOS, FUNDO COM BRITA, DIMENSOES INTERNAS: 0,4X0,4X0,4 M. AF_12/2020 /UN</v>
          </cell>
          <cell r="C698" t="str">
            <v>UN</v>
          </cell>
          <cell r="D698" t="str">
            <v>UN</v>
          </cell>
          <cell r="E698">
            <v>207.02</v>
          </cell>
          <cell r="F698">
            <v>220.34</v>
          </cell>
        </row>
        <row r="699">
          <cell r="A699" t="str">
            <v>1201005428</v>
          </cell>
          <cell r="B699" t="str">
            <v>SINAPI - 97888 - CAIXA ENTERRADA ELETRICA RETANGULAR, EM ALVENARIA COM TIJOLOS CERAMICOS MACICOS, FUNDO COM BRITA, DIMENSOES INTERNAS: 0,6X0,6X0,6 M. AF_12/2020 /UN</v>
          </cell>
          <cell r="C699" t="str">
            <v>UN</v>
          </cell>
          <cell r="D699" t="str">
            <v>UN</v>
          </cell>
          <cell r="E699">
            <v>403.34</v>
          </cell>
          <cell r="F699">
            <v>428.28</v>
          </cell>
        </row>
        <row r="700">
          <cell r="A700" t="str">
            <v>1201005438</v>
          </cell>
          <cell r="B700" t="str">
            <v>SINAPI - 97889 - CAIXA ENTERRADA ELETRICA RETANGULAR, EM ALVENARIA COM TIJOLOS CERAMICOS MACICOS, FUNDO COM BRITA, DIMENSOES INTERNAS: 0,8X0,8X0,6 M. AF_12/2020 /UN</v>
          </cell>
          <cell r="C700" t="str">
            <v>UN</v>
          </cell>
          <cell r="D700" t="str">
            <v>UN</v>
          </cell>
          <cell r="E700">
            <v>535.70000000000005</v>
          </cell>
          <cell r="F700">
            <v>568.95000000000005</v>
          </cell>
        </row>
        <row r="701">
          <cell r="A701" t="str">
            <v>1201005440</v>
          </cell>
          <cell r="B701" t="str">
            <v>SINAPI - 97890 - CAIXA ENTERRADA ELETRICA RETANGULAR, EM ALVENARIA COM TIJOLOS CERAMICOS MACICOS, FUNDO COM BRITA, DIMENSOES INTERNAS: 1X1X0,6 M. AF_12/2020 /UN</v>
          </cell>
          <cell r="C701" t="str">
            <v>UN</v>
          </cell>
          <cell r="D701" t="str">
            <v>UN</v>
          </cell>
          <cell r="E701">
            <v>621.11</v>
          </cell>
          <cell r="F701">
            <v>656.7</v>
          </cell>
          <cell r="H701" t="str">
            <v>INSTALAÇOES ELETRICAS - SUBSTACAO E ACESSORIOS</v>
          </cell>
        </row>
        <row r="702">
          <cell r="A702" t="str">
            <v>1201005442</v>
          </cell>
          <cell r="B702" t="str">
            <v>CAIXA ENTERRADA PARA INSTALACOES TELEFONICAS TIPO R1, EM ALVENARIA COM BLOCOS DE CONCRETO, DIMENSOES INTERNAS: 0,35X0,60X0,60 M, INCLUSIVE TAMPAO /UN</v>
          </cell>
          <cell r="C702" t="str">
            <v>UN</v>
          </cell>
          <cell r="D702" t="str">
            <v>UN</v>
          </cell>
          <cell r="E702">
            <v>674.39</v>
          </cell>
          <cell r="F702">
            <v>697.17</v>
          </cell>
        </row>
        <row r="703">
          <cell r="A703" t="str">
            <v>1201005444</v>
          </cell>
          <cell r="B703" t="str">
            <v>CAIXA ENTERRADA PARA INSTALACOES TELEFONICAS TIPO R2 1,07X0,52X0,50M EM BLOCOS DE CONCRETO ESTRUTURAL, INCLUSIVE TAMPAO /UN</v>
          </cell>
          <cell r="C703" t="str">
            <v>UN</v>
          </cell>
          <cell r="D703" t="str">
            <v>UN</v>
          </cell>
          <cell r="E703">
            <v>1060.98</v>
          </cell>
          <cell r="F703">
            <v>1081.54</v>
          </cell>
        </row>
        <row r="704">
          <cell r="A704" t="str">
            <v>1201005458</v>
          </cell>
          <cell r="B704" t="str">
            <v>SINAPI - 95787 - CONDULETE DE ALUMINIO, TIPO LR, PARA ELETRODUTO DE ACO GALVANIZADO DN 20 MM (3/4''), APARENTE - FORNECIMENTO E INSTALACAO. AF_11/2016_P /UN</v>
          </cell>
          <cell r="C704" t="str">
            <v>UN</v>
          </cell>
          <cell r="D704" t="str">
            <v>UN</v>
          </cell>
          <cell r="E704">
            <v>21.96</v>
          </cell>
          <cell r="F704">
            <v>23.42</v>
          </cell>
        </row>
        <row r="705">
          <cell r="A705" t="str">
            <v>1201005459</v>
          </cell>
          <cell r="B705" t="str">
            <v>SINAPI - 95789 - CONDULETE DE ALUMINIO, TIPO LR, PARA ELETRODUTO DE ACO GALVANIZADO DN 25 MM (1''), APARENTE - FORNECIMENTO E INSTALACAO. AF_11/2016_P /UN</v>
          </cell>
          <cell r="C705" t="str">
            <v>UN</v>
          </cell>
          <cell r="D705" t="str">
            <v>UN</v>
          </cell>
          <cell r="E705">
            <v>27.52</v>
          </cell>
          <cell r="F705">
            <v>29.07</v>
          </cell>
        </row>
        <row r="706">
          <cell r="A706" t="str">
            <v>1201005460</v>
          </cell>
          <cell r="B706" t="str">
            <v>SINAPI - 95801 - CONDULETE DE ALUMINIO, TIPO X, PARA ELETRODUTO DE ACO GALVANIZADO DN 20 MM (3/4''), APARENTE - FORNECIMENTO E INSTALACAO. AF_11/2016_P /UN</v>
          </cell>
          <cell r="C706" t="str">
            <v>UN</v>
          </cell>
          <cell r="D706" t="str">
            <v>UN</v>
          </cell>
          <cell r="E706">
            <v>30.58</v>
          </cell>
          <cell r="F706">
            <v>32.51</v>
          </cell>
        </row>
        <row r="707">
          <cell r="A707" t="str">
            <v>1201005461</v>
          </cell>
          <cell r="B707" t="str">
            <v>SINAPI - 95802 - CONDULETE DE ALUMINIO, TIPO X, PARA ELETRODUTO DE ACO GALVANIZADO DN 25 MM (1''), APARENTE - FORNECIMENTO E INSTALACAO. AF_11/2016_P /UN</v>
          </cell>
          <cell r="C707" t="str">
            <v>UN</v>
          </cell>
          <cell r="D707" t="str">
            <v>UN</v>
          </cell>
          <cell r="E707">
            <v>34.21</v>
          </cell>
          <cell r="F707">
            <v>36.29</v>
          </cell>
        </row>
        <row r="708">
          <cell r="A708">
            <v>0</v>
          </cell>
          <cell r="B708">
            <v>0</v>
          </cell>
          <cell r="C708">
            <v>0</v>
          </cell>
          <cell r="D708">
            <v>0</v>
          </cell>
          <cell r="E708">
            <v>0</v>
          </cell>
          <cell r="F708">
            <v>0</v>
          </cell>
        </row>
        <row r="709">
          <cell r="A709">
            <v>0</v>
          </cell>
          <cell r="B709" t="str">
            <v>*  PARA-RAIO</v>
          </cell>
          <cell r="C709">
            <v>0</v>
          </cell>
          <cell r="D709">
            <v>0</v>
          </cell>
          <cell r="E709">
            <v>0</v>
          </cell>
          <cell r="F709">
            <v>0</v>
          </cell>
        </row>
        <row r="710">
          <cell r="A710" t="str">
            <v>1201006000</v>
          </cell>
          <cell r="B710" t="str">
            <v>CONECTOR METALICO TIPO PARAFUSO FENDIDO (SPLIT BOLT), COM SEPARADOR DE CABOS BIMETALICOS, PARA CABOS ATE 70 MM2 - FORNECIMENTO E INSTALACAO /UN</v>
          </cell>
          <cell r="C710" t="str">
            <v>UN</v>
          </cell>
          <cell r="D710" t="str">
            <v>UN</v>
          </cell>
          <cell r="E710">
            <v>24.38</v>
          </cell>
          <cell r="F710">
            <v>25.16</v>
          </cell>
        </row>
        <row r="711">
          <cell r="A711" t="str">
            <v>1201006002</v>
          </cell>
          <cell r="B711" t="str">
            <v>ELETRODUTO DE PVC RIGIDO ROSCAVEL DE 1 1/2 " X 3M, SEM LUVA PARA PROTECAO DO CABO DO PARA RAIO - FORNECIEMNTO E INSTALACAO /UN</v>
          </cell>
          <cell r="C711" t="str">
            <v>UN</v>
          </cell>
          <cell r="D711" t="str">
            <v>UN</v>
          </cell>
          <cell r="E711">
            <v>38.409999999999997</v>
          </cell>
          <cell r="F711">
            <v>40.35</v>
          </cell>
        </row>
        <row r="712">
          <cell r="A712" t="str">
            <v>1201006004</v>
          </cell>
          <cell r="B712" t="str">
            <v>SINALIZADOR DE TOPO SIMPLES COM RELE FOTOELETRICO, REF. TEL 0590 YT DA TERMOTECNICA OU SIMILAR, INCLUSIVE LAMPADA DE LED 10 W - FORNECIMENTO E INSTALACAO /UN</v>
          </cell>
          <cell r="C712" t="str">
            <v>UN</v>
          </cell>
          <cell r="D712" t="str">
            <v>UN</v>
          </cell>
          <cell r="E712">
            <v>331.73</v>
          </cell>
          <cell r="F712">
            <v>332.9</v>
          </cell>
        </row>
        <row r="713">
          <cell r="A713" t="str">
            <v>1201006006</v>
          </cell>
          <cell r="B713" t="str">
            <v>SINAPI - 96988 - MASTRO 1 ½  PARA SPDA - FORNECIMENTO E INSTALACAO. AF_12/2017 /UN</v>
          </cell>
          <cell r="C713" t="str">
            <v>UN</v>
          </cell>
          <cell r="D713" t="str">
            <v>UN</v>
          </cell>
          <cell r="E713">
            <v>191.02</v>
          </cell>
          <cell r="F713">
            <v>191.63</v>
          </cell>
        </row>
        <row r="714">
          <cell r="A714" t="str">
            <v>1201006008</v>
          </cell>
          <cell r="B714" t="str">
            <v>CONECTOR REFORCADO, CABO X HASTE EM BRONZE NATURAL PARA CABO DE 16-70MM2, REF.585 DA TERMOTECNICA OU SIMILAR /UN</v>
          </cell>
          <cell r="C714" t="str">
            <v>UN</v>
          </cell>
          <cell r="D714" t="str">
            <v>UN</v>
          </cell>
          <cell r="E714">
            <v>65.430000000000007</v>
          </cell>
          <cell r="F714">
            <v>66.209999999999994</v>
          </cell>
        </row>
        <row r="715">
          <cell r="A715" t="str">
            <v>1201006010</v>
          </cell>
          <cell r="B715" t="str">
            <v>SINAPI - 96985 - HASTE DE ATERRAMENTO 5/8  PARA SPDA - FORNECIMENTO E INSTALACAO. AF_12/2017 /UN</v>
          </cell>
          <cell r="C715" t="str">
            <v>UN</v>
          </cell>
          <cell r="D715" t="str">
            <v>UN</v>
          </cell>
          <cell r="E715">
            <v>54.34</v>
          </cell>
          <cell r="F715">
            <v>55.31</v>
          </cell>
        </row>
        <row r="716">
          <cell r="A716" t="str">
            <v>1201006014</v>
          </cell>
          <cell r="B716" t="str">
            <v>SUPORTE ISOLADOR REFORCADO PARA FIXACAO EM CANTO 90o. REF. PRT 218 DA PARATEC OU SIMILAR /UN</v>
          </cell>
          <cell r="C716" t="str">
            <v>UN</v>
          </cell>
          <cell r="D716" t="str">
            <v>UN</v>
          </cell>
          <cell r="E716">
            <v>35.1</v>
          </cell>
          <cell r="F716">
            <v>37.04</v>
          </cell>
        </row>
        <row r="717">
          <cell r="A717" t="str">
            <v>1201006016</v>
          </cell>
          <cell r="B717" t="str">
            <v>SINAPI - 96989 - CAPTOR TIPO FRANKLIN PARA SPDA - FORNECIMENTO E INSTALACAO. AF_12/2017 /UN</v>
          </cell>
          <cell r="C717" t="str">
            <v>UN</v>
          </cell>
          <cell r="D717" t="str">
            <v>UN</v>
          </cell>
          <cell r="E717">
            <v>125.5</v>
          </cell>
          <cell r="F717">
            <v>125.99</v>
          </cell>
        </row>
        <row r="718">
          <cell r="A718" t="str">
            <v>1201006018</v>
          </cell>
          <cell r="B718" t="str">
            <v>SINAPI - 98463 - SUPORTE ISOLADOR PARA CORDOALHA DE COBRE - FORNECIMENTO E INSTALACAO. AF_12/2017 /UN</v>
          </cell>
          <cell r="C718" t="str">
            <v>UN</v>
          </cell>
          <cell r="D718" t="str">
            <v>UN</v>
          </cell>
          <cell r="E718">
            <v>21.83</v>
          </cell>
          <cell r="F718">
            <v>23.05</v>
          </cell>
        </row>
        <row r="719">
          <cell r="A719" t="str">
            <v>1201006020</v>
          </cell>
          <cell r="B719" t="str">
            <v>SUPORTE ISOLADOR REFORCADO DIAMETRO NOMINAL DIAMETRO NOMINAL DE 5/16" COM ROSCA SOBERBA E BUCHA /UN</v>
          </cell>
          <cell r="C719" t="str">
            <v>UN</v>
          </cell>
          <cell r="D719" t="str">
            <v>UN</v>
          </cell>
          <cell r="E719">
            <v>28.05</v>
          </cell>
          <cell r="F719">
            <v>29.99</v>
          </cell>
        </row>
        <row r="720">
          <cell r="A720" t="str">
            <v>1201006022</v>
          </cell>
          <cell r="B720" t="str">
            <v>BRACADEIRA PARA FIXACAO DE MASTRO OU TUBO DE PVC DE 1 1/2", REF. TEL-100 DA TERMOTECNICA OU SIMILAR /UN</v>
          </cell>
          <cell r="C720" t="str">
            <v>UN</v>
          </cell>
          <cell r="D720" t="str">
            <v>UN</v>
          </cell>
          <cell r="E720">
            <v>37.58</v>
          </cell>
          <cell r="F720">
            <v>38.090000000000003</v>
          </cell>
        </row>
        <row r="721">
          <cell r="A721" t="str">
            <v>1201006026</v>
          </cell>
          <cell r="B721" t="str">
            <v>BRACADEIRA COM ROLDANA PARA MASTRO DE 1 1/2", REF. TEL-340 DA TERMOTECNICA OU SIMILAR /UN</v>
          </cell>
          <cell r="C721" t="str">
            <v>UN</v>
          </cell>
          <cell r="D721" t="str">
            <v>UN</v>
          </cell>
          <cell r="E721">
            <v>47.07</v>
          </cell>
          <cell r="F721">
            <v>47.58</v>
          </cell>
        </row>
        <row r="722">
          <cell r="A722" t="str">
            <v>1201006028</v>
          </cell>
          <cell r="B722" t="str">
            <v>SINAPI - 96987 - BASE METALICA PARA MASTRO 1 1/2 PARA SPDA - FORNECIMENTO E INSTALACAO. AF_12/2017 /UN</v>
          </cell>
          <cell r="C722" t="str">
            <v>UN</v>
          </cell>
          <cell r="D722" t="str">
            <v>UN</v>
          </cell>
          <cell r="E722">
            <v>120.78</v>
          </cell>
          <cell r="F722">
            <v>125.16</v>
          </cell>
        </row>
        <row r="723">
          <cell r="A723" t="str">
            <v>1201006030</v>
          </cell>
          <cell r="B723" t="str">
            <v>CONJUNTO DE ESTAIS COM CORDOALHAS E ESTICADORES, TEL-400 DA TERMOTECNICA OU SIMILAR /UN</v>
          </cell>
          <cell r="C723" t="str">
            <v>UN</v>
          </cell>
          <cell r="D723" t="str">
            <v>UN</v>
          </cell>
          <cell r="E723">
            <v>293.02999999999997</v>
          </cell>
          <cell r="F723">
            <v>300.77</v>
          </cell>
        </row>
        <row r="724">
          <cell r="A724" t="str">
            <v>1201006032</v>
          </cell>
          <cell r="B724" t="str">
            <v>ESTICADOR PARA CABO DE COBRE (70 MM2), CONECTOR TIPO PARAFUSO FENDIDO (SPLIT-BOLT) /UN</v>
          </cell>
          <cell r="C724" t="str">
            <v>UN</v>
          </cell>
          <cell r="D724" t="str">
            <v>UN</v>
          </cell>
          <cell r="E724">
            <v>21.56</v>
          </cell>
          <cell r="F724">
            <v>22.03</v>
          </cell>
        </row>
        <row r="725">
          <cell r="A725" t="str">
            <v>1201006033</v>
          </cell>
          <cell r="B725" t="str">
            <v>TERMINAL AEREO EM ACO GALVANIZADO COM BASE DE FIXACAO H=30CM /UN</v>
          </cell>
          <cell r="C725" t="str">
            <v>UN</v>
          </cell>
          <cell r="D725" t="str">
            <v>UN</v>
          </cell>
          <cell r="E725">
            <v>30.34</v>
          </cell>
          <cell r="F725">
            <v>32.28</v>
          </cell>
        </row>
        <row r="726">
          <cell r="A726" t="str">
            <v>1201006035</v>
          </cell>
          <cell r="B726" t="str">
            <v>CONEXAO ATRAVES DE SOLDA EXOTERMICA, INCLUSO MOLDE, PALITO IGNITOR E ALICATE - FORNECIMENTO E INSTALACAO /UN</v>
          </cell>
          <cell r="C726" t="str">
            <v>UN</v>
          </cell>
          <cell r="D726" t="str">
            <v>UN</v>
          </cell>
          <cell r="E726">
            <v>36.94</v>
          </cell>
          <cell r="F726">
            <v>38.880000000000003</v>
          </cell>
        </row>
        <row r="727">
          <cell r="A727">
            <v>0</v>
          </cell>
          <cell r="B727">
            <v>0</v>
          </cell>
          <cell r="C727">
            <v>0</v>
          </cell>
          <cell r="D727">
            <v>0</v>
          </cell>
          <cell r="E727">
            <v>0</v>
          </cell>
          <cell r="F727">
            <v>0</v>
          </cell>
        </row>
        <row r="728">
          <cell r="A728">
            <v>0</v>
          </cell>
          <cell r="B728" t="str">
            <v>*  DIVERSOS</v>
          </cell>
          <cell r="C728">
            <v>0</v>
          </cell>
          <cell r="D728">
            <v>0</v>
          </cell>
          <cell r="E728">
            <v>0</v>
          </cell>
          <cell r="F728">
            <v>0</v>
          </cell>
        </row>
        <row r="729">
          <cell r="A729" t="str">
            <v>1201007004</v>
          </cell>
          <cell r="B729" t="str">
            <v>FITA ISOLANTE 3M OU SIMILAR /M</v>
          </cell>
          <cell r="C729" t="str">
            <v>/M</v>
          </cell>
          <cell r="D729" t="str">
            <v>M</v>
          </cell>
          <cell r="E729">
            <v>0.59</v>
          </cell>
          <cell r="F729">
            <v>0.63</v>
          </cell>
        </row>
        <row r="730">
          <cell r="A730" t="str">
            <v>1201007005</v>
          </cell>
          <cell r="B730" t="str">
            <v>FITA ISOLANTE AUTO FUSAO 3M OU SIMILAR /M</v>
          </cell>
          <cell r="C730" t="str">
            <v>/M</v>
          </cell>
          <cell r="D730" t="str">
            <v>M</v>
          </cell>
          <cell r="E730">
            <v>1.1100000000000001</v>
          </cell>
          <cell r="F730">
            <v>1.1499999999999999</v>
          </cell>
        </row>
        <row r="731">
          <cell r="A731" t="str">
            <v>1201007006</v>
          </cell>
          <cell r="B731" t="str">
            <v>ARAME GALVANIZADO No. 14 BWG /M</v>
          </cell>
          <cell r="C731" t="str">
            <v>/M</v>
          </cell>
          <cell r="D731" t="str">
            <v>M</v>
          </cell>
          <cell r="E731">
            <v>0.55000000000000004</v>
          </cell>
          <cell r="F731">
            <v>0.56999999999999995</v>
          </cell>
        </row>
        <row r="732">
          <cell r="A732" t="str">
            <v>1201007008</v>
          </cell>
          <cell r="B732" t="str">
            <v>SIRENE ELETROMAGNETICA UNIDIRECIONAL 110DB, 127V, REF. RT-10 DA ROTAN OU SIMILAR - FORNECIMENTO E INSTALACAO /UN</v>
          </cell>
          <cell r="C732" t="str">
            <v>UN</v>
          </cell>
          <cell r="D732" t="str">
            <v>UN</v>
          </cell>
          <cell r="E732">
            <v>589.83000000000004</v>
          </cell>
          <cell r="F732">
            <v>592.19000000000005</v>
          </cell>
        </row>
        <row r="733">
          <cell r="A733" t="str">
            <v>1201007010</v>
          </cell>
          <cell r="B733" t="str">
            <v>RELE FOTOELETRICO INTERNO E EXTERNO BIVOLT 1000W, DE CONECTOR, COM BASE - FORNECIMENTO E INSTALACAO /UN</v>
          </cell>
          <cell r="C733" t="str">
            <v>UN</v>
          </cell>
          <cell r="D733" t="str">
            <v>UN</v>
          </cell>
          <cell r="E733">
            <v>63.35</v>
          </cell>
          <cell r="F733">
            <v>66.45</v>
          </cell>
        </row>
        <row r="734">
          <cell r="A734" t="str">
            <v>1201007012</v>
          </cell>
          <cell r="B734" t="str">
            <v>KIT DE PROTECAO ARSTOP PARA AR CONDICIONADO, TOMADA PADRAO 2P+T 20 A, COM DISJUNTOR UNIPOLAR DIN 20A - FORNECIMENTO E INSTALACAO /CJ</v>
          </cell>
          <cell r="C734" t="str">
            <v>CJ</v>
          </cell>
          <cell r="D734" t="str">
            <v>CJ</v>
          </cell>
          <cell r="E734">
            <v>34.93</v>
          </cell>
          <cell r="F734">
            <v>36.36</v>
          </cell>
        </row>
        <row r="735">
          <cell r="A735" t="str">
            <v>1201007020</v>
          </cell>
          <cell r="B735" t="str">
            <v>CANALETA (20 X 10 X 2.200)MM, COM TAMPA SEPARADA (REF.30801) SISTEMA X DA PIAL OU SIMILAR /M</v>
          </cell>
          <cell r="C735" t="str">
            <v>/M</v>
          </cell>
          <cell r="D735" t="str">
            <v>M</v>
          </cell>
          <cell r="E735">
            <v>13.27</v>
          </cell>
          <cell r="F735">
            <v>13.94</v>
          </cell>
        </row>
        <row r="736">
          <cell r="A736" t="str">
            <v>1201007022</v>
          </cell>
          <cell r="B736" t="str">
            <v>MATA-JUNTAS, TIPO COTOVELO 90o. (REF.30990) SISTEMA X DA PIAL OU SIMILAR /UN</v>
          </cell>
          <cell r="C736" t="str">
            <v>UN</v>
          </cell>
          <cell r="D736" t="str">
            <v>UN</v>
          </cell>
          <cell r="E736">
            <v>8.16</v>
          </cell>
          <cell r="F736">
            <v>8.83</v>
          </cell>
        </row>
        <row r="737">
          <cell r="A737" t="str">
            <v>1201007024</v>
          </cell>
          <cell r="B737" t="str">
            <v>CAIXA DE SOBREPOR (75 X 75 X 31)MM REF.89148, SISTEMA X DA PIAL OU SIMILAR /UN</v>
          </cell>
          <cell r="C737" t="str">
            <v>UN</v>
          </cell>
          <cell r="D737" t="str">
            <v>UN</v>
          </cell>
          <cell r="E737">
            <v>14.12</v>
          </cell>
          <cell r="F737">
            <v>14.79</v>
          </cell>
        </row>
        <row r="738">
          <cell r="A738" t="str">
            <v>1201007026</v>
          </cell>
          <cell r="B738" t="str">
            <v>INTERRUPTOR, SISTEMA X DA PIAL OU SIMILAR, NA(S) ESPECIFICACAO(OES):- 01 TECLA SIMPLES (REF.675000) /UN</v>
          </cell>
          <cell r="C738" t="str">
            <v>UN</v>
          </cell>
          <cell r="D738" t="str">
            <v>UN</v>
          </cell>
          <cell r="E738">
            <v>33.24</v>
          </cell>
          <cell r="F738">
            <v>34.72</v>
          </cell>
        </row>
        <row r="739">
          <cell r="A739" t="str">
            <v>1201007028</v>
          </cell>
          <cell r="B739" t="str">
            <v>- 02 TECLAS SIMPLES (REF.675020) /UN</v>
          </cell>
          <cell r="C739" t="str">
            <v>UN</v>
          </cell>
          <cell r="D739" t="str">
            <v>UN</v>
          </cell>
          <cell r="E739">
            <v>54.78</v>
          </cell>
          <cell r="F739">
            <v>56.26</v>
          </cell>
        </row>
        <row r="740">
          <cell r="A740" t="str">
            <v>1201007030</v>
          </cell>
          <cell r="B740" t="str">
            <v>TOMADA SISTEMA X DA PIAL OU SIMILAR, NA(S) ESPECIFICACAO(OES):- 2P+T (10A) REF. 675060 /UN</v>
          </cell>
          <cell r="C740" t="str">
            <v>UN</v>
          </cell>
          <cell r="D740" t="str">
            <v>UN</v>
          </cell>
          <cell r="E740">
            <v>37.39</v>
          </cell>
          <cell r="F740">
            <v>38.869999999999997</v>
          </cell>
        </row>
        <row r="741">
          <cell r="A741" t="str">
            <v>1201007032</v>
          </cell>
          <cell r="B741" t="str">
            <v>- PARA TELEFONE RJ-11 REF. 675017 /UN</v>
          </cell>
          <cell r="C741" t="str">
            <v>UN</v>
          </cell>
          <cell r="D741" t="str">
            <v>UN</v>
          </cell>
          <cell r="E741">
            <v>61.73</v>
          </cell>
          <cell r="F741">
            <v>63.21</v>
          </cell>
        </row>
        <row r="742">
          <cell r="A742" t="str">
            <v>1201007034</v>
          </cell>
          <cell r="B742" t="str">
            <v>VENTILADOR DE TETO, TIPO COMERCIAL, COM TRES PAS METALICAS, FABRICACAO VENTI-DELTA OU SIMILAR /UN</v>
          </cell>
          <cell r="C742" t="str">
            <v>UN</v>
          </cell>
          <cell r="D742" t="str">
            <v>UN</v>
          </cell>
          <cell r="E742">
            <v>230.92</v>
          </cell>
          <cell r="F742">
            <v>234.02</v>
          </cell>
        </row>
        <row r="743">
          <cell r="A743" t="str">
            <v>1201007036</v>
          </cell>
          <cell r="B743" t="str">
            <v>EXAUSTOR DE PAREDE DIAMETRO 30CM /UN</v>
          </cell>
          <cell r="C743" t="str">
            <v>UN</v>
          </cell>
          <cell r="D743" t="str">
            <v>UN</v>
          </cell>
          <cell r="E743">
            <v>260.22000000000003</v>
          </cell>
          <cell r="F743">
            <v>264.08999999999997</v>
          </cell>
        </row>
        <row r="744">
          <cell r="A744" t="str">
            <v>1201007038</v>
          </cell>
          <cell r="B744" t="str">
            <v>EXAUSTOR DE PAREDE DIAMETRO 40CM /UN</v>
          </cell>
          <cell r="C744" t="str">
            <v>UN</v>
          </cell>
          <cell r="D744" t="str">
            <v>UN</v>
          </cell>
          <cell r="E744">
            <v>288.27999999999997</v>
          </cell>
          <cell r="F744">
            <v>292.14999999999998</v>
          </cell>
        </row>
        <row r="745">
          <cell r="A745" t="str">
            <v>1201007040</v>
          </cell>
          <cell r="B745" t="str">
            <v>CONECTOR PARALELO DE ALUMINIO BIMETALICO, PARA CABOS NA(S) BITOLA(S):- 4 AWG /UN</v>
          </cell>
          <cell r="C745" t="str">
            <v>UN</v>
          </cell>
          <cell r="D745" t="str">
            <v>UN</v>
          </cell>
          <cell r="E745">
            <v>11.63</v>
          </cell>
          <cell r="F745">
            <v>12.41</v>
          </cell>
        </row>
        <row r="746">
          <cell r="A746" t="str">
            <v>1201007042</v>
          </cell>
          <cell r="B746" t="str">
            <v>- 2 AWG /UN</v>
          </cell>
          <cell r="C746" t="str">
            <v>UN</v>
          </cell>
          <cell r="D746" t="str">
            <v>UN</v>
          </cell>
          <cell r="E746">
            <v>12.83</v>
          </cell>
          <cell r="F746">
            <v>13.61</v>
          </cell>
        </row>
        <row r="747">
          <cell r="A747" t="str">
            <v>1201007044</v>
          </cell>
          <cell r="B747" t="str">
            <v>- 1/0 AWG /UN</v>
          </cell>
          <cell r="C747" t="str">
            <v>UN</v>
          </cell>
          <cell r="D747" t="str">
            <v>UN</v>
          </cell>
          <cell r="E747">
            <v>12.83</v>
          </cell>
          <cell r="F747">
            <v>13.61</v>
          </cell>
        </row>
        <row r="748">
          <cell r="A748" t="str">
            <v>1201007050</v>
          </cell>
          <cell r="B748" t="str">
            <v>CONECTOR PARAFUSO FENDIDO SPLIT BOLT - PARA CABO DE 16MM2 - FORNECIMENTO E INSTALACAO /UN</v>
          </cell>
          <cell r="C748" t="str">
            <v>UN</v>
          </cell>
          <cell r="D748" t="str">
            <v>UN</v>
          </cell>
          <cell r="E748">
            <v>13.31</v>
          </cell>
          <cell r="F748">
            <v>14.09</v>
          </cell>
        </row>
        <row r="749">
          <cell r="A749" t="str">
            <v>1201007052</v>
          </cell>
          <cell r="B749" t="str">
            <v>CONECTOR METALICO TIPO PARAFUSO FENDIDO (SPLIT BOLT), PARA CABO ATE 25MM2 - FORNECIMENTO E INSTALACAO /UN</v>
          </cell>
          <cell r="C749" t="str">
            <v>UN</v>
          </cell>
          <cell r="D749" t="str">
            <v>UN</v>
          </cell>
          <cell r="E749">
            <v>13.66</v>
          </cell>
          <cell r="F749">
            <v>14.44</v>
          </cell>
        </row>
        <row r="750">
          <cell r="A750" t="str">
            <v>1201007054</v>
          </cell>
          <cell r="B750" t="str">
            <v>CONECTOR METALICO TIPO PARAFUSO FENDIDO (SPLIT BOLT), PARA CABOS ATE 35MM2 - FORNECIMENTO E INSTALACAO /UN</v>
          </cell>
          <cell r="C750" t="str">
            <v>UN</v>
          </cell>
          <cell r="D750" t="str">
            <v>UN</v>
          </cell>
          <cell r="E750">
            <v>15.32</v>
          </cell>
          <cell r="F750">
            <v>16.100000000000001</v>
          </cell>
        </row>
        <row r="751">
          <cell r="A751" t="str">
            <v>1201007056</v>
          </cell>
          <cell r="B751" t="str">
            <v>CONECTOR METALICO TIPO PARAFUSO FENDIDO (SPLIT BOLT), PARA CABOS ATE 50 MM2 - FORNECIMENTO E INSTALACAO /UN</v>
          </cell>
          <cell r="C751" t="str">
            <v>UN</v>
          </cell>
          <cell r="D751" t="str">
            <v>UN</v>
          </cell>
          <cell r="E751">
            <v>18.649999999999999</v>
          </cell>
          <cell r="F751">
            <v>19.43</v>
          </cell>
        </row>
        <row r="752">
          <cell r="A752" t="str">
            <v>1201007058</v>
          </cell>
          <cell r="B752" t="str">
            <v>CONECTOR METALICO TIPO PARAFUSO FENDIDO (SPLIT BOLT), PARA CABOS ATE 70 MM2 - FORNECIMENTO E INSTALACAO /UN</v>
          </cell>
          <cell r="C752" t="str">
            <v>UN</v>
          </cell>
          <cell r="D752" t="str">
            <v>UN</v>
          </cell>
          <cell r="E752">
            <v>24.38</v>
          </cell>
          <cell r="F752">
            <v>25.16</v>
          </cell>
        </row>
        <row r="753">
          <cell r="A753" t="str">
            <v>1201007074</v>
          </cell>
          <cell r="B753" t="str">
            <v>SINAPI - 90447 - RASGO EM ALVENARIA PARA ELETRODUTOS COM DIAMETROS MENORES OU IGUAIS A 40 MM. AF_05/2015 /M</v>
          </cell>
          <cell r="C753" t="str">
            <v>/M</v>
          </cell>
          <cell r="D753" t="str">
            <v>M</v>
          </cell>
          <cell r="E753">
            <v>4.78</v>
          </cell>
          <cell r="F753">
            <v>5.33</v>
          </cell>
        </row>
        <row r="754">
          <cell r="A754" t="str">
            <v>1201007106</v>
          </cell>
          <cell r="B754" t="str">
            <v>CONJUNTO PINO DE ACO COM FURO E FINCA PINO CURTO PARA CONCRETO - FORNECIMENTO E INSTALACAO /UN</v>
          </cell>
          <cell r="C754" t="str">
            <v>UN</v>
          </cell>
          <cell r="D754" t="str">
            <v>UN</v>
          </cell>
          <cell r="E754">
            <v>7.82</v>
          </cell>
          <cell r="F754">
            <v>8.6</v>
          </cell>
        </row>
        <row r="755">
          <cell r="A755" t="str">
            <v>1201007108</v>
          </cell>
          <cell r="B755" t="str">
            <v>PINO DE ACO COM FURO, HASTE = 27 MM (ACAO DIRETA) - FORNECIMENTO E INSTALACAO /UN</v>
          </cell>
          <cell r="C755" t="str">
            <v>UN</v>
          </cell>
          <cell r="D755" t="str">
            <v>UN</v>
          </cell>
          <cell r="E755">
            <v>7.41</v>
          </cell>
          <cell r="F755">
            <v>8.19</v>
          </cell>
        </row>
        <row r="756">
          <cell r="A756" t="str">
            <v>1201007110</v>
          </cell>
          <cell r="B756" t="str">
            <v>PINO DE ACO COM ROSCA 1/4", COMPRIMENTO DA HASTE = 30 MM E ROSCA = 20 MM (ACAO DIRETA) - FORNECIMENTO E INSTALACAO /UN</v>
          </cell>
          <cell r="C756" t="str">
            <v>UN</v>
          </cell>
          <cell r="D756" t="str">
            <v>UN</v>
          </cell>
          <cell r="E756">
            <v>7.54</v>
          </cell>
          <cell r="F756">
            <v>8.32</v>
          </cell>
        </row>
        <row r="757">
          <cell r="A757" t="str">
            <v>1201007111</v>
          </cell>
          <cell r="B757" t="str">
            <v>TERMINAL OU CONECTOR DE PRESSAO - PARA CABO 10MM2 - FORNECIMENTO E INSTALACAO /UN</v>
          </cell>
          <cell r="C757" t="str">
            <v>UN</v>
          </cell>
          <cell r="D757" t="str">
            <v>UN</v>
          </cell>
          <cell r="E757">
            <v>11.5</v>
          </cell>
          <cell r="F757">
            <v>12.28</v>
          </cell>
        </row>
        <row r="758">
          <cell r="A758" t="str">
            <v>1201007112</v>
          </cell>
          <cell r="B758" t="str">
            <v>TERMINAL OU CONECTOR DE PRESSAO - PARA CABO 50MM2 - FORNECIMENTO E INSTALACAO /UN</v>
          </cell>
          <cell r="C758" t="str">
            <v>UN</v>
          </cell>
          <cell r="D758" t="str">
            <v>UN</v>
          </cell>
          <cell r="E758">
            <v>21.82</v>
          </cell>
          <cell r="F758">
            <v>23.37</v>
          </cell>
        </row>
        <row r="759">
          <cell r="A759" t="str">
            <v>1201007113</v>
          </cell>
          <cell r="B759" t="str">
            <v>TERMINAL OU CONECTOR DE PRESSAO - PARA CABO 70MM2 - FORNECIMENTO E INSTALACAO /UN</v>
          </cell>
          <cell r="C759" t="str">
            <v>UN</v>
          </cell>
          <cell r="D759" t="str">
            <v>UN</v>
          </cell>
          <cell r="E759">
            <v>22.07</v>
          </cell>
          <cell r="F759">
            <v>23.62</v>
          </cell>
        </row>
        <row r="760">
          <cell r="A760" t="str">
            <v>1201007114</v>
          </cell>
          <cell r="B760" t="str">
            <v>TERMINAL OU CONECTOR DE PRESSAO - PARA CABO 185MM2 - FORNECIMENTO E INSTALACAO /UN</v>
          </cell>
          <cell r="C760" t="str">
            <v>UN</v>
          </cell>
          <cell r="D760" t="str">
            <v>UN</v>
          </cell>
          <cell r="E760">
            <v>40.880000000000003</v>
          </cell>
          <cell r="F760">
            <v>42.82</v>
          </cell>
        </row>
        <row r="761">
          <cell r="A761" t="str">
            <v>1201007115</v>
          </cell>
          <cell r="B761" t="str">
            <v>TERMINAL OU CONECTOR DE PRESSAO - PARA CABO 240MM2 - FORNECIMENTO E INSTALACAO /UN</v>
          </cell>
          <cell r="C761" t="str">
            <v>UN</v>
          </cell>
          <cell r="D761" t="str">
            <v>UN</v>
          </cell>
          <cell r="E761">
            <v>48.33</v>
          </cell>
          <cell r="F761">
            <v>50.27</v>
          </cell>
        </row>
        <row r="762">
          <cell r="A762" t="str">
            <v>1201007116</v>
          </cell>
          <cell r="B762" t="str">
            <v>TERMINAL OU CONECTOR DE PRESSAO - PARA CABO 300MM2 - FORNECIMENTO E INSTALACAO /UN</v>
          </cell>
          <cell r="C762" t="str">
            <v>UN</v>
          </cell>
          <cell r="D762" t="str">
            <v>UN</v>
          </cell>
          <cell r="E762">
            <v>62.31</v>
          </cell>
          <cell r="F762">
            <v>64.25</v>
          </cell>
        </row>
        <row r="763">
          <cell r="A763" t="str">
            <v>1201007121</v>
          </cell>
          <cell r="B763" t="str">
            <v>QUADRO DE COMANDO (EXCLUSIVE BOMBA) PARA BOMBA DE RECALQUE COM MOTOR DE:- 1 CV /UN</v>
          </cell>
          <cell r="C763" t="str">
            <v>UN</v>
          </cell>
          <cell r="D763" t="str">
            <v>UN</v>
          </cell>
          <cell r="E763">
            <v>964.29</v>
          </cell>
          <cell r="F763">
            <v>987.08</v>
          </cell>
        </row>
        <row r="764">
          <cell r="A764" t="str">
            <v>1201007123</v>
          </cell>
          <cell r="B764" t="str">
            <v>- 1,5 CV /UN</v>
          </cell>
          <cell r="C764" t="str">
            <v>UN</v>
          </cell>
          <cell r="D764" t="str">
            <v>UN</v>
          </cell>
          <cell r="E764">
            <v>964.29</v>
          </cell>
          <cell r="F764">
            <v>987.08</v>
          </cell>
        </row>
        <row r="765">
          <cell r="A765" t="str">
            <v>1201007126</v>
          </cell>
          <cell r="B765" t="str">
            <v>- 2 CV /UN</v>
          </cell>
          <cell r="C765" t="str">
            <v>UN</v>
          </cell>
          <cell r="D765" t="str">
            <v>UN</v>
          </cell>
          <cell r="E765">
            <v>959.06</v>
          </cell>
          <cell r="F765">
            <v>981.85</v>
          </cell>
        </row>
        <row r="766">
          <cell r="A766" t="str">
            <v>1201007129</v>
          </cell>
          <cell r="B766" t="str">
            <v>- 3 CV /UN</v>
          </cell>
          <cell r="C766" t="str">
            <v>UN</v>
          </cell>
          <cell r="D766" t="str">
            <v>UN</v>
          </cell>
          <cell r="E766">
            <v>959.06</v>
          </cell>
          <cell r="F766">
            <v>981.85</v>
          </cell>
        </row>
        <row r="767">
          <cell r="A767" t="str">
            <v>1201007131</v>
          </cell>
          <cell r="B767" t="str">
            <v>QUADRO DE COMANDO PARA BOMBA DE INCENDIO COM MOTOR DE:- 5 CV /UN</v>
          </cell>
          <cell r="C767" t="str">
            <v>UN</v>
          </cell>
          <cell r="D767" t="str">
            <v>UN</v>
          </cell>
          <cell r="E767">
            <v>982.28</v>
          </cell>
          <cell r="F767">
            <v>1005.07</v>
          </cell>
        </row>
        <row r="768">
          <cell r="A768" t="str">
            <v>1201007134</v>
          </cell>
          <cell r="B768" t="str">
            <v>- 7,5 CV /UN</v>
          </cell>
          <cell r="C768" t="str">
            <v>UN</v>
          </cell>
          <cell r="D768" t="str">
            <v>UN</v>
          </cell>
          <cell r="E768">
            <v>1031.08</v>
          </cell>
          <cell r="F768">
            <v>1054.6500000000001</v>
          </cell>
        </row>
        <row r="769">
          <cell r="A769" t="str">
            <v>1201007136</v>
          </cell>
          <cell r="B769" t="str">
            <v>- 10 CV /UN</v>
          </cell>
          <cell r="C769" t="str">
            <v>UN</v>
          </cell>
          <cell r="D769" t="str">
            <v>UN</v>
          </cell>
          <cell r="E769">
            <v>1166.27</v>
          </cell>
          <cell r="F769">
            <v>1189.8399999999999</v>
          </cell>
        </row>
        <row r="770">
          <cell r="A770" t="str">
            <v>1201007138</v>
          </cell>
          <cell r="B770" t="str">
            <v>- 12 CV /UN</v>
          </cell>
          <cell r="C770" t="str">
            <v>UN</v>
          </cell>
          <cell r="D770" t="str">
            <v>UN</v>
          </cell>
          <cell r="E770">
            <v>1263.4100000000001</v>
          </cell>
          <cell r="F770">
            <v>1286.98</v>
          </cell>
        </row>
        <row r="771">
          <cell r="A771" t="str">
            <v>1201007140</v>
          </cell>
          <cell r="B771" t="str">
            <v>MAO-DE-OBRA PARA INSTALACAO DE:- REATOR DUPLO, PARA LAMPADAS FLUORESCENTES /UN</v>
          </cell>
          <cell r="C771" t="str">
            <v>UN</v>
          </cell>
          <cell r="D771" t="str">
            <v>UN</v>
          </cell>
          <cell r="E771">
            <v>7.03</v>
          </cell>
          <cell r="F771">
            <v>7.81</v>
          </cell>
        </row>
        <row r="772">
          <cell r="A772" t="str">
            <v>1201007142</v>
          </cell>
          <cell r="B772" t="str">
            <v>- QUADRO DE DISTRIBUICAO ATE 10 DISJUNTORES /UN</v>
          </cell>
          <cell r="C772" t="str">
            <v>UN</v>
          </cell>
          <cell r="D772" t="str">
            <v>UN</v>
          </cell>
          <cell r="E772">
            <v>70.38</v>
          </cell>
          <cell r="F772">
            <v>78.12</v>
          </cell>
        </row>
        <row r="773">
          <cell r="A773" t="str">
            <v>1201007144</v>
          </cell>
          <cell r="B773" t="str">
            <v>- QUADRO DE DISTRIBUICAO COM 12 A 20 DISJUNTORES /UN</v>
          </cell>
          <cell r="C773" t="str">
            <v>UN</v>
          </cell>
          <cell r="D773" t="str">
            <v>UN</v>
          </cell>
          <cell r="E773">
            <v>87.97</v>
          </cell>
          <cell r="F773">
            <v>97.65</v>
          </cell>
        </row>
        <row r="774">
          <cell r="A774" t="str">
            <v>1201007146</v>
          </cell>
          <cell r="B774" t="str">
            <v>- QUADRO DE DISTRIBUICAO COM 32 A 42 DISJUNTORES /UN</v>
          </cell>
          <cell r="C774" t="str">
            <v>UN</v>
          </cell>
          <cell r="D774" t="str">
            <v>UN</v>
          </cell>
          <cell r="E774">
            <v>140.76</v>
          </cell>
          <cell r="F774">
            <v>156.24</v>
          </cell>
        </row>
        <row r="775">
          <cell r="A775" t="str">
            <v>1201007148</v>
          </cell>
          <cell r="B775" t="str">
            <v>- INTERRUPTORES, TOMADAS, CAMPAINHAS, ETC (INCLUSIVE CAIXAS) /UN</v>
          </cell>
          <cell r="C775" t="str">
            <v>UN</v>
          </cell>
          <cell r="D775" t="str">
            <v>UN</v>
          </cell>
          <cell r="E775">
            <v>7.03</v>
          </cell>
          <cell r="F775">
            <v>7.81</v>
          </cell>
        </row>
        <row r="776">
          <cell r="A776" t="str">
            <v>1201007150</v>
          </cell>
          <cell r="B776" t="str">
            <v>- APARELHOS FLUORESCENTES /UN</v>
          </cell>
          <cell r="C776" t="str">
            <v>UN</v>
          </cell>
          <cell r="D776" t="str">
            <v>UN</v>
          </cell>
          <cell r="E776">
            <v>7.03</v>
          </cell>
          <cell r="F776">
            <v>7.81</v>
          </cell>
        </row>
        <row r="777">
          <cell r="A777" t="str">
            <v>1201007152</v>
          </cell>
          <cell r="B777" t="str">
            <v>- APARELHOS INCANDESCENTES /UN</v>
          </cell>
          <cell r="C777" t="str">
            <v>UN</v>
          </cell>
          <cell r="D777" t="str">
            <v>UN</v>
          </cell>
          <cell r="E777">
            <v>7.03</v>
          </cell>
          <cell r="F777">
            <v>7.81</v>
          </cell>
        </row>
        <row r="778">
          <cell r="A778" t="str">
            <v>1201007154</v>
          </cell>
          <cell r="B778" t="str">
            <v>- LUMINARIA INSTALADA EM POSTE /UN</v>
          </cell>
          <cell r="C778" t="str">
            <v>UN</v>
          </cell>
          <cell r="D778" t="str">
            <v>UN</v>
          </cell>
          <cell r="E778">
            <v>42.22</v>
          </cell>
          <cell r="F778">
            <v>46.87</v>
          </cell>
        </row>
        <row r="779">
          <cell r="A779" t="str">
            <v>1201007156</v>
          </cell>
          <cell r="B779" t="str">
            <v>- FIACAO (2,5 A 6,0)MM2 /M</v>
          </cell>
          <cell r="C779" t="str">
            <v>/M</v>
          </cell>
          <cell r="D779" t="str">
            <v>M</v>
          </cell>
          <cell r="E779">
            <v>4.21</v>
          </cell>
          <cell r="F779">
            <v>4.68</v>
          </cell>
        </row>
        <row r="780">
          <cell r="A780" t="str">
            <v>1201007158</v>
          </cell>
          <cell r="B780" t="str">
            <v>- FIACAO (10,0 A 16,0)MM2 /M</v>
          </cell>
          <cell r="C780" t="str">
            <v>/M</v>
          </cell>
          <cell r="D780" t="str">
            <v>M</v>
          </cell>
          <cell r="E780">
            <v>5.26</v>
          </cell>
          <cell r="F780">
            <v>5.85</v>
          </cell>
        </row>
        <row r="781">
          <cell r="A781" t="str">
            <v>1201007160</v>
          </cell>
          <cell r="B781" t="str">
            <v>- CABOS (25 A 50)MM2 /M</v>
          </cell>
          <cell r="C781" t="str">
            <v>/M</v>
          </cell>
          <cell r="D781" t="str">
            <v>M</v>
          </cell>
          <cell r="E781">
            <v>8.7899999999999991</v>
          </cell>
          <cell r="F781">
            <v>9.76</v>
          </cell>
        </row>
        <row r="782">
          <cell r="A782" t="str">
            <v>1201007162</v>
          </cell>
          <cell r="B782" t="str">
            <v>- LAMPADAS /UN</v>
          </cell>
          <cell r="C782" t="str">
            <v>UN</v>
          </cell>
          <cell r="D782" t="str">
            <v>UN</v>
          </cell>
          <cell r="E782">
            <v>1.75</v>
          </cell>
          <cell r="F782">
            <v>1.95</v>
          </cell>
        </row>
        <row r="783">
          <cell r="A783">
            <v>0</v>
          </cell>
          <cell r="B783">
            <v>0</v>
          </cell>
          <cell r="C783">
            <v>0</v>
          </cell>
          <cell r="D783">
            <v>0</v>
          </cell>
          <cell r="E783">
            <v>0</v>
          </cell>
          <cell r="F783">
            <v>0</v>
          </cell>
        </row>
        <row r="784">
          <cell r="A784">
            <v>0</v>
          </cell>
          <cell r="B784" t="str">
            <v>*  SUBSTACAO E ACESSORIOS</v>
          </cell>
          <cell r="C784">
            <v>0</v>
          </cell>
          <cell r="D784">
            <v>0</v>
          </cell>
          <cell r="E784">
            <v>0</v>
          </cell>
          <cell r="F784">
            <v>0</v>
          </cell>
        </row>
        <row r="785">
          <cell r="A785" t="str">
            <v>1201008000</v>
          </cell>
          <cell r="B785" t="str">
            <v>POSTO C/ TRANSF. TRIF. WEG, TRAFO OU SIM., EM POSTE DUPLO T-10/600KGF, C/ CX. DE MED. DE DEM. E REAT., CX.P/ TC E CHAVE BLIND. EM MURETA DE ALV. (1 1/2 VEZ), MED.(2,00 X 2,00)M, CONF. PADRAO ENERGISA, NAS ESPECIFICACOES: 150 KVA-15KV /UN</v>
          </cell>
          <cell r="C785" t="str">
            <v>UN</v>
          </cell>
          <cell r="D785" t="str">
            <v>UN</v>
          </cell>
          <cell r="E785">
            <v>16560.54</v>
          </cell>
          <cell r="F785">
            <v>16949.62</v>
          </cell>
        </row>
        <row r="786">
          <cell r="A786" t="str">
            <v>1201008010</v>
          </cell>
          <cell r="B786" t="str">
            <v>POSTO C/ TRANSF. TRIF. WEG, TRAFO OU SIM., EM POSTE DUPLO T-10/600KGF, C/ CX. DE MED. DE DEM. E REAT., CX. P/ TC E CHAVE BLIND. EM MURETA DE ALV.(1 1/2 VEZ), MED.(2,00 X 2,00)M, CONF. PADRAO ENERGISA, NA(S) ESPECIFICACOES: 45 KVA-15KV /UN</v>
          </cell>
          <cell r="C786" t="str">
            <v>UN</v>
          </cell>
          <cell r="D786" t="str">
            <v>UN</v>
          </cell>
          <cell r="E786">
            <v>20212.02</v>
          </cell>
          <cell r="F786">
            <v>20601.099999999999</v>
          </cell>
        </row>
        <row r="787">
          <cell r="A787" t="str">
            <v>1201008012</v>
          </cell>
          <cell r="B787" t="str">
            <v>POSTO C/ TRANSF. TRIF. WEG, TRAFO OU SIM.,EM POSTE DUPLO T-10/600KGF, C/ CX. DE MED. DE DEM. E REAT., CX. P/ TC E CHAVE BLIND. EM MURETA DE ALV. (1 1/2 VEZ), MED. (2,00 X 2,00)M, CONF. PADRAO ENERGISA, NAS ESPECIFICACOES: 75 KVA-15KV /UN</v>
          </cell>
          <cell r="C787" t="str">
            <v>UN</v>
          </cell>
          <cell r="D787" t="str">
            <v>UN</v>
          </cell>
          <cell r="E787">
            <v>23140.42</v>
          </cell>
          <cell r="F787">
            <v>23588.94</v>
          </cell>
        </row>
        <row r="788">
          <cell r="A788" t="str">
            <v>1201008014</v>
          </cell>
          <cell r="B788" t="str">
            <v>POSTO C/ TRANSF. TRIF. WEG, TRAFO OU SIM., EM POSTE DUPLO T-10/600KGF, C/ CX. DE MED. DE DEM. E REAT., CX. P/ TC E CHAVE BLIND. EM MURETA DE ALV. (1 1/2 VEZ), MED. (2,00 X 2,00)M, CONF. PADRAO ENERGISA, NAS ESPECIFICACOES: 112,50 KVA-15KV /UN</v>
          </cell>
          <cell r="C788" t="str">
            <v>UN</v>
          </cell>
          <cell r="D788" t="str">
            <v>UN</v>
          </cell>
          <cell r="E788">
            <v>27305.31</v>
          </cell>
          <cell r="F788">
            <v>27776.51</v>
          </cell>
        </row>
        <row r="789">
          <cell r="A789" t="str">
            <v>1201008030</v>
          </cell>
          <cell r="B789" t="str">
            <v>POSTO C/ TRANSF. TRIF. WEG, TRAFO OU SIM., DE 150KVA-15KV, EM 01 POSTE DUPLO T (ESTR. H) DE 10/600KGF, C/ CX. DE MED. DE DEMANDO E REATIVA, CX. P/ TC E CHAVE BLIND., EM MURETA DE ALV. (1 1/2VEZ), MED.(2,00X2,00)M, CONFORME PADRAO ENERGISA /UN</v>
          </cell>
          <cell r="C789" t="str">
            <v>UN</v>
          </cell>
          <cell r="D789" t="str">
            <v>UN</v>
          </cell>
          <cell r="E789">
            <v>32594.52</v>
          </cell>
          <cell r="F789">
            <v>33216.92</v>
          </cell>
        </row>
        <row r="790">
          <cell r="A790" t="str">
            <v>1201008032</v>
          </cell>
          <cell r="B790" t="str">
            <v>POSTO C/ TRANSF. TRIF. WEG, TRAFO OU SIM., DE 225KVA - 15KV, EM 02 POSTES DUPLO T (ESTR. H) DE 10/600KGF, C/ CX. DE MED. DE DEMANDO E REATIVA, CX P/ TC E CHAVE BLIND., EM MURETA DE ALV. (1 1/2VEZ), MED. (2,00 X 2,00)M, CONFORME PADRAO ENERGISA /UN</v>
          </cell>
          <cell r="C790" t="str">
            <v>UN</v>
          </cell>
          <cell r="D790" t="str">
            <v>UN</v>
          </cell>
          <cell r="E790">
            <v>44971.05</v>
          </cell>
          <cell r="F790">
            <v>45744.65</v>
          </cell>
        </row>
        <row r="791">
          <cell r="A791" t="str">
            <v>1201008034</v>
          </cell>
          <cell r="B791" t="str">
            <v>DERIVACAO DE ALTA TENSAO /UN</v>
          </cell>
          <cell r="C791" t="str">
            <v>UN</v>
          </cell>
          <cell r="D791" t="str">
            <v>UN</v>
          </cell>
          <cell r="E791">
            <v>8288.41</v>
          </cell>
          <cell r="F791">
            <v>8786.07</v>
          </cell>
        </row>
        <row r="792">
          <cell r="A792" t="str">
            <v>1201008046</v>
          </cell>
          <cell r="B792" t="str">
            <v>POSTE DE CONCRETO SECAO CIRCULAR COMPRIMENTO = 10M, CARGA NOMINAL NO TOPO 150 KGF, INCLUSIVE ESCAVACAO, TRANSPORTE, FORNECIMENTO E INSTALACAO /UN</v>
          </cell>
          <cell r="C792" t="str">
            <v>UN</v>
          </cell>
          <cell r="D792" t="str">
            <v>UN</v>
          </cell>
          <cell r="E792">
            <v>1162.79</v>
          </cell>
          <cell r="F792">
            <v>1181.26</v>
          </cell>
        </row>
        <row r="793">
          <cell r="A793" t="str">
            <v>1201008050</v>
          </cell>
          <cell r="B793" t="str">
            <v>POSTE DE CONCRETO SECAO CIRCULAR COMPRIMENTO = 10M, CARGA NOMINAL NO TOPO 600 KGF, INCLUSIVE ESCAVACAO, TRANSPORTE, FORNECIMENTO E INSTALACAO /UN</v>
          </cell>
          <cell r="C793" t="str">
            <v>UN</v>
          </cell>
          <cell r="D793" t="str">
            <v>UN</v>
          </cell>
          <cell r="E793">
            <v>1800.16</v>
          </cell>
          <cell r="F793">
            <v>1819.71</v>
          </cell>
        </row>
        <row r="794">
          <cell r="A794" t="str">
            <v>1201008060</v>
          </cell>
          <cell r="B794" t="str">
            <v>POSTE DE CONCRETO SECAO CIRCULAR COMPRIMENTO = 11M, CARGA NOMINAL NO TOPO 300 KGF, INCLUSIVE ESCAVACAO, TRANSPORTE, FORNECIMENTO E INSTALACAO /UN</v>
          </cell>
          <cell r="C794" t="str">
            <v>UN</v>
          </cell>
          <cell r="D794" t="str">
            <v>UN</v>
          </cell>
          <cell r="E794">
            <v>1462.52</v>
          </cell>
          <cell r="F794">
            <v>1482.07</v>
          </cell>
        </row>
        <row r="795">
          <cell r="A795" t="str">
            <v>1201008062</v>
          </cell>
          <cell r="B795" t="str">
            <v>POSTE DE CONCRETO SECAO CIRCULAR COMPRIMENTO = 11M, CARGA NOMINAL NO TOPO 400 KGF, INCLUSIVE ESCAVACAO, TRANSPORTE, FORNECIMENTO E INSTALACAO /UN</v>
          </cell>
          <cell r="C795" t="str">
            <v>UN</v>
          </cell>
          <cell r="D795" t="str">
            <v>UN</v>
          </cell>
          <cell r="E795">
            <v>1708.99</v>
          </cell>
          <cell r="F795">
            <v>1728.54</v>
          </cell>
        </row>
        <row r="796">
          <cell r="A796" t="str">
            <v>1201008100</v>
          </cell>
          <cell r="B796" t="str">
            <v>POSTE DE CONCRETO SECAO DUPLO T COMPRIMENTO = 9M, CARGA NOMINAL NO TOPO 200 KGF, INCLUSIVE ESCAVACAO, TRANSPORTE, FORNECIMENTO E INSTALACAO /UN</v>
          </cell>
          <cell r="C796" t="str">
            <v>UN</v>
          </cell>
          <cell r="D796" t="str">
            <v>UN</v>
          </cell>
          <cell r="E796">
            <v>996.15</v>
          </cell>
          <cell r="F796">
            <v>1013.55</v>
          </cell>
        </row>
        <row r="797">
          <cell r="A797" t="str">
            <v>1201008104</v>
          </cell>
          <cell r="B797" t="str">
            <v>POSTE DE CONCRETO SECAO DUPLO T COMPRIMENTO = 10M, CARGA NOMINAL NO TOPO 150 KGF, INCLUSIVE ESCAVACAO, TRANSPORTE, FORNECIMENTO E INSTALACAO /UN</v>
          </cell>
          <cell r="C797" t="str">
            <v>UN</v>
          </cell>
          <cell r="D797" t="str">
            <v>UN</v>
          </cell>
          <cell r="E797">
            <v>1065.3599999999999</v>
          </cell>
          <cell r="F797">
            <v>1083.83</v>
          </cell>
        </row>
        <row r="798">
          <cell r="A798" t="str">
            <v>1201008107</v>
          </cell>
          <cell r="B798" t="str">
            <v>POSTE DE CONCRETO SECAO DUPLO T COMPRIMENTO = 10M, CARGA NOMINAL NO TOPO 600 KGF, INCLUSIVE ESCAVACAO, TRANSPORTE, FORNECIMENTO E INSTALACAO /UN</v>
          </cell>
          <cell r="C798" t="str">
            <v>UN</v>
          </cell>
          <cell r="D798" t="str">
            <v>UN</v>
          </cell>
          <cell r="E798">
            <v>1795.19</v>
          </cell>
          <cell r="F798">
            <v>1814.74</v>
          </cell>
        </row>
        <row r="799">
          <cell r="A799" t="str">
            <v>1201008109</v>
          </cell>
          <cell r="B799" t="str">
            <v>POSTE DE CONCRETO SECAO DUPLO T COMPRIMENTO = 11M, CARGA NOMINAL NO TOPO 300 KGF, INCLUSIVE ESCAVACAO, TRANSPORTE, FORNECIMENTO E INSTALACAO /UN</v>
          </cell>
          <cell r="C799" t="str">
            <v>UN</v>
          </cell>
          <cell r="D799" t="str">
            <v>UN</v>
          </cell>
          <cell r="E799">
            <v>1518.19</v>
          </cell>
          <cell r="F799">
            <v>1537.74</v>
          </cell>
        </row>
        <row r="800">
          <cell r="A800" t="str">
            <v>1201008111</v>
          </cell>
          <cell r="B800" t="str">
            <v>POSTE DE CONCRETO SECAO DUPLO T COMPRIMENTO = 11M, CARGA NOMINAL NO TOPO 600 KGF, INCLUSIVE ESCAVACAO, TRANSPORTE, FORNECIMENTO E INSTALACAO /UN</v>
          </cell>
          <cell r="C800" t="str">
            <v>UN</v>
          </cell>
          <cell r="D800" t="str">
            <v>UN</v>
          </cell>
          <cell r="E800">
            <v>1974.19</v>
          </cell>
          <cell r="F800">
            <v>1993.74</v>
          </cell>
        </row>
        <row r="801">
          <cell r="A801" t="str">
            <v>1201008113</v>
          </cell>
          <cell r="B801" t="str">
            <v>TRANSFORMADOR DISTRIBUICAO 1000KVA TRIFASICO 60HZ CLASE 15KV IMERSO EM OLEO MINERAL FORNECIMENTO E INSTALACAO /UN</v>
          </cell>
          <cell r="C801" t="str">
            <v>UN</v>
          </cell>
          <cell r="D801" t="str">
            <v>UN</v>
          </cell>
          <cell r="E801">
            <v>62232.25</v>
          </cell>
          <cell r="F801">
            <v>62252.77</v>
          </cell>
        </row>
        <row r="802">
          <cell r="A802" t="str">
            <v>1201008114</v>
          </cell>
          <cell r="B802" t="str">
            <v>TRANSFORMADOR DE DISTRIBUICAO TRIFASICO, CLASSE 15 KV, MARCA WEG, TRAFO OU SIMILAR COM POTENCIA DE:- 15 KVA /UN</v>
          </cell>
          <cell r="C802" t="str">
            <v>UN</v>
          </cell>
          <cell r="D802" t="str">
            <v>UN</v>
          </cell>
          <cell r="E802">
            <v>4433.6499999999996</v>
          </cell>
          <cell r="F802">
            <v>4437.38</v>
          </cell>
        </row>
        <row r="803">
          <cell r="A803" t="str">
            <v>1201008116</v>
          </cell>
          <cell r="B803" t="str">
            <v>SINAPI - 102102 - TRANSFORMADOR DE DISTRIBUICAO, 30 KVA, TRIFASICO, 60 HZ, CLASSE 15 KV, IMERSO EM OLEO MINERAL, INSTALACAO EM POSTE (NAO INCLUSO SUPORTE) - FORNECIMENTO E INSTALACAO. AF_12/2020 /UN</v>
          </cell>
          <cell r="C803" t="str">
            <v>UN</v>
          </cell>
          <cell r="D803" t="str">
            <v>UN</v>
          </cell>
          <cell r="E803">
            <v>5703.98</v>
          </cell>
          <cell r="F803">
            <v>5738.09</v>
          </cell>
        </row>
        <row r="804">
          <cell r="A804" t="str">
            <v>1201008118</v>
          </cell>
          <cell r="B804" t="str">
            <v>SINAPI - 102103 - TRANSFORMADOR DE DISTRIBUICAO, 45 KVA, TRIFASICO, 60 HZ, CLASSE 15 KV, IMERSO EM OLEO MINERAL, INSTALACAO EM POSTE (NAO INCLUSO SUPORTE) - FORNECIMENTO E INSTALACAO. AF_12/2020 /UN</v>
          </cell>
          <cell r="C804" t="str">
            <v>UN</v>
          </cell>
          <cell r="D804" t="str">
            <v>UN</v>
          </cell>
          <cell r="E804">
            <v>6340.81</v>
          </cell>
          <cell r="F804">
            <v>6375.48</v>
          </cell>
        </row>
        <row r="805">
          <cell r="A805" t="str">
            <v>1201008119</v>
          </cell>
          <cell r="B805" t="str">
            <v>SINAPI - 102108 - TRANSFORMADOR DE DISTRIBUICAO, 300 KVA, TRIFASICO, 60 HZ, CLASSE 15 KV, IMERSO EM OLEO MINERAL, INSTALACAO EM POSTE (NAO INCLUSO SUPORTE) - FORNECIMENTO E INSTALACAO. AF_12/2020 /UN</v>
          </cell>
          <cell r="C805" t="str">
            <v>UN</v>
          </cell>
          <cell r="D805" t="str">
            <v>UN</v>
          </cell>
          <cell r="E805">
            <v>20222.79</v>
          </cell>
          <cell r="F805">
            <v>20263.580000000002</v>
          </cell>
        </row>
        <row r="806">
          <cell r="A806" t="str">
            <v>1201008120</v>
          </cell>
          <cell r="B806" t="str">
            <v>SINAPI - 102104 - TRANSFORMADOR DE DISTRIBUICAO, 75 KVA, TRIFASICO, 60 HZ, CLASSE 15 KV, IMERSO EM OLEO MINERAL, INSTALACAO EM POSTE (NAO INCLUSO SUPORTE) - FORNECIMENTO E INSTALACAO. AF_12/2020 /UN</v>
          </cell>
          <cell r="C806" t="str">
            <v>UN</v>
          </cell>
          <cell r="D806" t="str">
            <v>UN</v>
          </cell>
          <cell r="E806">
            <v>8114.81</v>
          </cell>
          <cell r="F806">
            <v>8150.49</v>
          </cell>
        </row>
        <row r="807">
          <cell r="A807" t="str">
            <v>1201008121</v>
          </cell>
          <cell r="B807" t="str">
            <v>TRANSFORMADOR DISTRIBUICAO 500KVA TRIFASICO 60HZ CLASSE 15KV IMERSO EM OLEO MINERAL FORNECIMENTO E INSTALACAO /UN</v>
          </cell>
          <cell r="C807" t="str">
            <v>UN</v>
          </cell>
          <cell r="D807" t="str">
            <v>UN</v>
          </cell>
          <cell r="E807">
            <v>32460.09</v>
          </cell>
          <cell r="F807">
            <v>32476.880000000001</v>
          </cell>
        </row>
        <row r="808">
          <cell r="A808" t="str">
            <v>1201008122</v>
          </cell>
          <cell r="B808" t="str">
            <v>SINAPI - 102105 - TRANSFORMADOR DE DISTRIBUICAO, 112,5 KVA, TRIFASICO, 60 HZ, CLASSE 15 KV, IMERSO EM OLEO MINERAL, INSTALACAO EM POSTE (NAO INCLUSO SUPORTE) - FORNECIMENTO E INSTALACAO. AF_12/2020 /UN</v>
          </cell>
          <cell r="C808" t="str">
            <v>UN</v>
          </cell>
          <cell r="D808" t="str">
            <v>UN</v>
          </cell>
          <cell r="E808">
            <v>9957.9699999999993</v>
          </cell>
          <cell r="F808">
            <v>9994.66</v>
          </cell>
        </row>
        <row r="809">
          <cell r="A809" t="str">
            <v>1201008123</v>
          </cell>
          <cell r="B809" t="str">
            <v>SINAPI - 102106 - TRANSFORMADOR DE DISTRIBUICAO, 150 KVA, TRIFASICO, 60 HZ, CLASSE 15 KV, IMERSO EM OLEO MINERAL, INSTALACAO EM POSTE (NAO INCLUSO SUPORTE) - FORNECIMENTO E INSTALACAO. AF_12/2020 /UN</v>
          </cell>
          <cell r="C809" t="str">
            <v>UN</v>
          </cell>
          <cell r="D809" t="str">
            <v>UN</v>
          </cell>
          <cell r="E809">
            <v>12471.74</v>
          </cell>
          <cell r="F809">
            <v>12509.01</v>
          </cell>
        </row>
        <row r="810">
          <cell r="A810" t="str">
            <v>1201008124</v>
          </cell>
          <cell r="B810" t="str">
            <v>SINAPI - 102107 - TRANSFORMADOR DE DISTRIBUICAO, 225 KVA, TRIFASICO, 60 HZ, CLASSE 15 KV, IMERSO EM OLEO MINERAL, INSTALACAO EM POSTE (NAO INCLUSO SUPORTE) - FORNECIMENTO E INSTALACAO. AF_12/2020 /UN</v>
          </cell>
          <cell r="C810" t="str">
            <v>UN</v>
          </cell>
          <cell r="D810" t="str">
            <v>UN</v>
          </cell>
          <cell r="E810">
            <v>17375.59</v>
          </cell>
          <cell r="F810">
            <v>17415.05</v>
          </cell>
        </row>
        <row r="811">
          <cell r="A811" t="str">
            <v>1201008125</v>
          </cell>
          <cell r="B811" t="str">
            <v>TRANSFORMADOR DISTRIBUICAO 750KVA TRIFASICO 60HZ CLASSE 15KV IMERSO EM OLEO MINERAL FORNECIMENTO E INSTALACAO /UN</v>
          </cell>
          <cell r="C811" t="str">
            <v>UN</v>
          </cell>
          <cell r="D811" t="str">
            <v>UN</v>
          </cell>
          <cell r="E811">
            <v>44484.39</v>
          </cell>
          <cell r="F811">
            <v>44503.040000000001</v>
          </cell>
        </row>
        <row r="812">
          <cell r="A812" t="str">
            <v>1201008126</v>
          </cell>
          <cell r="B812" t="str">
            <v>CRUZETA DE MADEIRA DE LEI (2400 X 115 X 90) MM PADRAO ENERGISA /UN</v>
          </cell>
          <cell r="C812" t="str">
            <v>UN</v>
          </cell>
          <cell r="D812" t="str">
            <v>UN</v>
          </cell>
          <cell r="E812">
            <v>173.13</v>
          </cell>
          <cell r="F812">
            <v>174.3</v>
          </cell>
        </row>
        <row r="813">
          <cell r="A813" t="str">
            <v>1201008127</v>
          </cell>
          <cell r="B813" t="str">
            <v>CRUZETA DE CONCRETO RETANGULAR 250DAN /UN</v>
          </cell>
          <cell r="C813" t="str">
            <v>UN</v>
          </cell>
          <cell r="D813" t="str">
            <v>UN</v>
          </cell>
          <cell r="E813">
            <v>139.06</v>
          </cell>
          <cell r="F813">
            <v>140.22999999999999</v>
          </cell>
        </row>
        <row r="814">
          <cell r="A814" t="str">
            <v>1201008128</v>
          </cell>
          <cell r="B814" t="str">
            <v>MAO FRANCESA NORMAL DE 726 MM /UN</v>
          </cell>
          <cell r="C814" t="str">
            <v>UN</v>
          </cell>
          <cell r="D814" t="str">
            <v>UN</v>
          </cell>
          <cell r="E814">
            <v>22.49</v>
          </cell>
          <cell r="F814">
            <v>22.88</v>
          </cell>
        </row>
        <row r="815">
          <cell r="A815" t="str">
            <v>1201008129</v>
          </cell>
          <cell r="B815" t="str">
            <v>MAO FRANCESA PARA BECO /UN</v>
          </cell>
          <cell r="C815" t="str">
            <v>UN</v>
          </cell>
          <cell r="D815" t="str">
            <v>UN</v>
          </cell>
          <cell r="E815">
            <v>77.27</v>
          </cell>
          <cell r="F815">
            <v>77.66</v>
          </cell>
        </row>
        <row r="816">
          <cell r="A816" t="str">
            <v>1201008130</v>
          </cell>
          <cell r="B816" t="str">
            <v>ISOLADOR DE PORCELANA, TIPO PINO MONOCORPO, PARA TENSAO DE *15* KV, COM PINO ROSCA EXTERNA - FORNECIMENTO E INSTALACAO /UN</v>
          </cell>
          <cell r="C816" t="str">
            <v>UN</v>
          </cell>
          <cell r="D816" t="str">
            <v>UN</v>
          </cell>
          <cell r="E816">
            <v>59.43</v>
          </cell>
          <cell r="F816">
            <v>60.21</v>
          </cell>
        </row>
        <row r="817">
          <cell r="A817" t="str">
            <v>1201008131</v>
          </cell>
          <cell r="B817" t="str">
            <v>ISOLADOR TIPO PILAR CLASSE 15 KV COM PINO ROSCA EXTERNA - FORNECIMENTO E INSTALACAO /UN</v>
          </cell>
          <cell r="C817" t="str">
            <v>UN</v>
          </cell>
          <cell r="D817" t="str">
            <v>UN</v>
          </cell>
          <cell r="E817">
            <v>144.68</v>
          </cell>
          <cell r="F817">
            <v>145.46</v>
          </cell>
        </row>
        <row r="818">
          <cell r="A818" t="str">
            <v>1201008133</v>
          </cell>
          <cell r="B818" t="str">
            <v>ISOLADOR SUSPENSAO POLIMERICO, CLASSE 15 KV /UN</v>
          </cell>
          <cell r="C818" t="str">
            <v>UN</v>
          </cell>
          <cell r="D818" t="str">
            <v>UN</v>
          </cell>
          <cell r="E818">
            <v>64.41</v>
          </cell>
          <cell r="F818">
            <v>65.58</v>
          </cell>
        </row>
        <row r="819">
          <cell r="A819" t="str">
            <v>1201008134</v>
          </cell>
          <cell r="B819" t="str">
            <v>GANCHO OLHAL EM ACO GALVANIZADO, ESPESSURA 16MM, ABERTURA 21MM /UN</v>
          </cell>
          <cell r="C819" t="str">
            <v>UN</v>
          </cell>
          <cell r="D819" t="str">
            <v>UN</v>
          </cell>
          <cell r="E819">
            <v>15.74</v>
          </cell>
          <cell r="F819">
            <v>15.79</v>
          </cell>
        </row>
        <row r="820">
          <cell r="A820" t="str">
            <v>1201008135</v>
          </cell>
          <cell r="B820" t="str">
            <v>CRUZETA DE CONCRETO RETANGULAR 400DAN /UN</v>
          </cell>
          <cell r="C820" t="str">
            <v>UN</v>
          </cell>
          <cell r="D820" t="str">
            <v>UN</v>
          </cell>
          <cell r="E820">
            <v>195.74</v>
          </cell>
          <cell r="F820">
            <v>197.29</v>
          </cell>
        </row>
        <row r="821">
          <cell r="A821" t="str">
            <v>1201008136</v>
          </cell>
          <cell r="B821" t="str">
            <v>MANILHA SAPATILHA /UN</v>
          </cell>
          <cell r="C821" t="str">
            <v>UN</v>
          </cell>
          <cell r="D821" t="str">
            <v>UN</v>
          </cell>
          <cell r="E821">
            <v>18.68</v>
          </cell>
          <cell r="F821">
            <v>18.77</v>
          </cell>
        </row>
        <row r="822">
          <cell r="A822" t="str">
            <v>1201008140</v>
          </cell>
          <cell r="B822" t="str">
            <v>PARA-RAIOS DE DISTRIBUICAO, TENSAO NOMINAL 15 KV, CORRENTE NOMINAL DE DESCARGA 5 KA - FORNECIMENTO E INSTALACAO /UN</v>
          </cell>
          <cell r="C822" t="str">
            <v>UN</v>
          </cell>
          <cell r="D822" t="str">
            <v>UN</v>
          </cell>
          <cell r="E822">
            <v>318.72000000000003</v>
          </cell>
          <cell r="F822">
            <v>319.20999999999998</v>
          </cell>
        </row>
        <row r="823">
          <cell r="A823" t="str">
            <v>1201008141</v>
          </cell>
          <cell r="B823" t="str">
            <v>PARA RAIO POLIMERICO, CLASSE 12 KV /UN</v>
          </cell>
          <cell r="C823" t="str">
            <v>UN</v>
          </cell>
          <cell r="D823" t="str">
            <v>UN</v>
          </cell>
          <cell r="E823">
            <v>198.12</v>
          </cell>
          <cell r="F823">
            <v>198.61</v>
          </cell>
        </row>
        <row r="824">
          <cell r="A824" t="str">
            <v>1201008142</v>
          </cell>
          <cell r="B824" t="str">
            <v>CHAVE FUSIVEL TIPO XS - 100 A, CLASSE 15 KV, LORENZETTI OU SIMILAR /UN</v>
          </cell>
          <cell r="C824" t="str">
            <v>UN</v>
          </cell>
          <cell r="D824" t="str">
            <v>UN</v>
          </cell>
          <cell r="E824">
            <v>424.59</v>
          </cell>
          <cell r="F824">
            <v>434.88</v>
          </cell>
        </row>
        <row r="825">
          <cell r="A825" t="str">
            <v>1201008143</v>
          </cell>
          <cell r="B825" t="str">
            <v>LACO PREFORMADO PARA CABO 2 AWG /UN</v>
          </cell>
          <cell r="C825" t="str">
            <v>UN</v>
          </cell>
          <cell r="D825" t="str">
            <v>UN</v>
          </cell>
          <cell r="E825">
            <v>9.3699999999999992</v>
          </cell>
          <cell r="F825">
            <v>9.69</v>
          </cell>
        </row>
        <row r="826">
          <cell r="A826" t="str">
            <v>1201008144</v>
          </cell>
          <cell r="B826" t="str">
            <v>SUPORTE EM ACO GALVANIZADO PARA TRANSFORMADOR PARA POSTE DUPLO T 185 X 95 MM, CHAPA DE 5/16" - FORNECIMENTO E INSTALACAO /UN</v>
          </cell>
          <cell r="C826" t="str">
            <v>UN</v>
          </cell>
          <cell r="D826" t="str">
            <v>UN</v>
          </cell>
          <cell r="E826">
            <v>189.57</v>
          </cell>
          <cell r="F826">
            <v>190.74</v>
          </cell>
        </row>
        <row r="827">
          <cell r="A827" t="str">
            <v>1201008145</v>
          </cell>
          <cell r="B827" t="str">
            <v>LACO PREFORMADO PARA CABO 1/0 AWG /UN</v>
          </cell>
          <cell r="C827" t="str">
            <v>UN</v>
          </cell>
          <cell r="D827" t="str">
            <v>UN</v>
          </cell>
          <cell r="E827">
            <v>9.26</v>
          </cell>
          <cell r="F827">
            <v>9.58</v>
          </cell>
        </row>
        <row r="828">
          <cell r="A828" t="str">
            <v>1201008146</v>
          </cell>
          <cell r="B828" t="str">
            <v>FIO DE ALUMINIO PARA ARMACAO DE ISOLADOR DE TOPO /M</v>
          </cell>
          <cell r="C828" t="str">
            <v>/M</v>
          </cell>
          <cell r="D828" t="str">
            <v>M</v>
          </cell>
          <cell r="E828">
            <v>3.64</v>
          </cell>
          <cell r="F828">
            <v>3.76</v>
          </cell>
        </row>
        <row r="829">
          <cell r="A829" t="str">
            <v>1201008148</v>
          </cell>
          <cell r="B829" t="str">
            <v>FITA DE ALUMINIO PARA PROTECAO DE ISOLADOR DE TOPO /M</v>
          </cell>
          <cell r="C829" t="str">
            <v>/M</v>
          </cell>
          <cell r="D829" t="str">
            <v>M</v>
          </cell>
          <cell r="E829">
            <v>2.64</v>
          </cell>
          <cell r="F829">
            <v>2.76</v>
          </cell>
        </row>
        <row r="830">
          <cell r="A830" t="str">
            <v>1201008149</v>
          </cell>
          <cell r="B830" t="str">
            <v>ALCA PREFORMADA PARA ESTAI DE ANCORA /UN</v>
          </cell>
          <cell r="C830" t="str">
            <v>UN</v>
          </cell>
          <cell r="D830" t="str">
            <v>UN</v>
          </cell>
          <cell r="E830">
            <v>14.89</v>
          </cell>
          <cell r="F830">
            <v>15.21</v>
          </cell>
        </row>
        <row r="831">
          <cell r="A831" t="str">
            <v>1201008150</v>
          </cell>
          <cell r="B831" t="str">
            <v>SINAPI - 101555 - ALCA PREFORMADA DE DISTRIBUICAO, EM  ACO GALVANIZADO, AWG 4 - FORNECIMENTO E INSTALACAO. AF_07/2020 /UN</v>
          </cell>
          <cell r="C831" t="str">
            <v>UN</v>
          </cell>
          <cell r="D831" t="str">
            <v>UN</v>
          </cell>
          <cell r="E831">
            <v>6.29</v>
          </cell>
          <cell r="F831">
            <v>6.68</v>
          </cell>
        </row>
        <row r="832">
          <cell r="A832" t="str">
            <v>1201008151</v>
          </cell>
          <cell r="B832" t="str">
            <v>ALCA PREFORMADA DE DISTRIBUICAO PARA CABO 1/0 AWG /UN</v>
          </cell>
          <cell r="C832" t="str">
            <v>UN</v>
          </cell>
          <cell r="D832" t="str">
            <v>UN</v>
          </cell>
          <cell r="E832">
            <v>14.89</v>
          </cell>
          <cell r="F832">
            <v>15.21</v>
          </cell>
        </row>
        <row r="833">
          <cell r="A833" t="str">
            <v>1201008152</v>
          </cell>
          <cell r="B833" t="str">
            <v>ELO FUSIVEL, PARA PROTECAO DE TRANSFORMADOR DE:- 3 H /UN</v>
          </cell>
          <cell r="C833" t="str">
            <v>UN</v>
          </cell>
          <cell r="D833" t="str">
            <v>UN</v>
          </cell>
          <cell r="E833">
            <v>3.29</v>
          </cell>
          <cell r="F833">
            <v>3.38</v>
          </cell>
        </row>
        <row r="834">
          <cell r="A834" t="str">
            <v>1201008153</v>
          </cell>
          <cell r="B834" t="str">
            <v>- 2 H /UN</v>
          </cell>
          <cell r="C834" t="str">
            <v>UN</v>
          </cell>
          <cell r="D834" t="str">
            <v>UN</v>
          </cell>
          <cell r="E834">
            <v>3.21</v>
          </cell>
          <cell r="F834">
            <v>3.3</v>
          </cell>
        </row>
        <row r="835">
          <cell r="A835" t="str">
            <v>1201008154</v>
          </cell>
          <cell r="B835" t="str">
            <v>- 5 H /UN</v>
          </cell>
          <cell r="C835" t="str">
            <v>UN</v>
          </cell>
          <cell r="D835" t="str">
            <v>UN</v>
          </cell>
          <cell r="E835">
            <v>3.29</v>
          </cell>
          <cell r="F835">
            <v>3.38</v>
          </cell>
        </row>
        <row r="836">
          <cell r="A836" t="str">
            <v>1201008156</v>
          </cell>
          <cell r="B836" t="str">
            <v>- 6 K /UN</v>
          </cell>
          <cell r="C836" t="str">
            <v>UN</v>
          </cell>
          <cell r="D836" t="str">
            <v>UN</v>
          </cell>
          <cell r="E836">
            <v>3.29</v>
          </cell>
          <cell r="F836">
            <v>3.38</v>
          </cell>
        </row>
        <row r="837">
          <cell r="A837" t="str">
            <v>1201008157</v>
          </cell>
          <cell r="B837" t="str">
            <v>- 10K /UN</v>
          </cell>
          <cell r="C837" t="str">
            <v>UN</v>
          </cell>
          <cell r="D837" t="str">
            <v>UN</v>
          </cell>
          <cell r="E837">
            <v>3.21</v>
          </cell>
          <cell r="F837">
            <v>3.3</v>
          </cell>
        </row>
        <row r="838">
          <cell r="A838" t="str">
            <v>1201008158</v>
          </cell>
          <cell r="B838" t="str">
            <v>- 15 K /UN</v>
          </cell>
          <cell r="C838" t="str">
            <v>UN</v>
          </cell>
          <cell r="D838" t="str">
            <v>UN</v>
          </cell>
          <cell r="E838">
            <v>4.05</v>
          </cell>
          <cell r="F838">
            <v>4.1399999999999997</v>
          </cell>
        </row>
        <row r="839">
          <cell r="A839" t="str">
            <v>1201008160</v>
          </cell>
          <cell r="B839" t="str">
            <v>- 25 K /UN</v>
          </cell>
          <cell r="C839" t="str">
            <v>UN</v>
          </cell>
          <cell r="D839" t="str">
            <v>UN</v>
          </cell>
          <cell r="E839">
            <v>3.89</v>
          </cell>
          <cell r="F839">
            <v>3.98</v>
          </cell>
        </row>
        <row r="840">
          <cell r="A840" t="str">
            <v>1201008162</v>
          </cell>
          <cell r="B840" t="str">
            <v>CABO DE ALUMINIO, SEM ALMA DE ACO, NA(S) BITOLA(S):- 4 AWG /M</v>
          </cell>
          <cell r="C840" t="str">
            <v>/M</v>
          </cell>
          <cell r="D840" t="str">
            <v>M</v>
          </cell>
          <cell r="E840">
            <v>12.2</v>
          </cell>
          <cell r="F840">
            <v>13.4</v>
          </cell>
        </row>
        <row r="841">
          <cell r="A841" t="str">
            <v>1201008164</v>
          </cell>
          <cell r="B841" t="str">
            <v>- 2 AWG /M</v>
          </cell>
          <cell r="C841" t="str">
            <v>/M</v>
          </cell>
          <cell r="D841" t="str">
            <v>M</v>
          </cell>
          <cell r="E841">
            <v>12.86</v>
          </cell>
          <cell r="F841">
            <v>14.06</v>
          </cell>
        </row>
        <row r="842">
          <cell r="A842" t="str">
            <v>1201008166</v>
          </cell>
          <cell r="B842" t="str">
            <v>- 1/0 AWG /M</v>
          </cell>
          <cell r="C842" t="str">
            <v>/M</v>
          </cell>
          <cell r="D842" t="str">
            <v>M</v>
          </cell>
          <cell r="E842">
            <v>13.82</v>
          </cell>
          <cell r="F842">
            <v>15.02</v>
          </cell>
        </row>
        <row r="843">
          <cell r="A843" t="str">
            <v>1201008167</v>
          </cell>
          <cell r="B843" t="str">
            <v>- 4/0 AWG /UN</v>
          </cell>
          <cell r="C843" t="str">
            <v>UN</v>
          </cell>
          <cell r="D843" t="str">
            <v>UN</v>
          </cell>
          <cell r="E843">
            <v>36.5</v>
          </cell>
          <cell r="F843">
            <v>38.049999999999997</v>
          </cell>
        </row>
        <row r="844">
          <cell r="A844" t="str">
            <v>1201008168</v>
          </cell>
          <cell r="B844" t="str">
            <v>PARAFUSO, COM PORCA, NA(S) ESPECIFICACAO(OES):- MAQUINA (16 X 125)MM /UN</v>
          </cell>
          <cell r="C844" t="str">
            <v>UN</v>
          </cell>
          <cell r="D844" t="str">
            <v>UN</v>
          </cell>
          <cell r="E844">
            <v>9.09</v>
          </cell>
          <cell r="F844">
            <v>9.48</v>
          </cell>
        </row>
        <row r="845">
          <cell r="A845" t="str">
            <v>1201008170</v>
          </cell>
          <cell r="B845" t="str">
            <v>- CABECA QUADRADA (16 X 150)MM /UN</v>
          </cell>
          <cell r="C845" t="str">
            <v>UN</v>
          </cell>
          <cell r="D845" t="str">
            <v>UN</v>
          </cell>
          <cell r="E845">
            <v>9.66</v>
          </cell>
          <cell r="F845">
            <v>10.050000000000001</v>
          </cell>
        </row>
        <row r="846">
          <cell r="A846" t="str">
            <v>1201008172</v>
          </cell>
          <cell r="B846" t="str">
            <v>- CABECA QUADRADA (16 X 250)MM /UN</v>
          </cell>
          <cell r="C846" t="str">
            <v>UN</v>
          </cell>
          <cell r="D846" t="str">
            <v>UN</v>
          </cell>
          <cell r="E846">
            <v>11.7</v>
          </cell>
          <cell r="F846">
            <v>12.09</v>
          </cell>
        </row>
        <row r="847">
          <cell r="A847" t="str">
            <v>1201008174</v>
          </cell>
          <cell r="B847" t="str">
            <v>- ROSCA DUPLA (PASSANTE) - (16 X 450)MM /UN</v>
          </cell>
          <cell r="C847" t="str">
            <v>UN</v>
          </cell>
          <cell r="D847" t="str">
            <v>UN</v>
          </cell>
          <cell r="E847">
            <v>24.74</v>
          </cell>
          <cell r="F847">
            <v>25.13</v>
          </cell>
        </row>
        <row r="848">
          <cell r="A848" t="str">
            <v>1201008176</v>
          </cell>
          <cell r="B848" t="str">
            <v>- FRANCES (16 X 45)MM /UN</v>
          </cell>
          <cell r="C848" t="str">
            <v>UN</v>
          </cell>
          <cell r="D848" t="str">
            <v>UN</v>
          </cell>
          <cell r="E848">
            <v>7.2</v>
          </cell>
          <cell r="F848">
            <v>7.59</v>
          </cell>
        </row>
        <row r="849">
          <cell r="A849" t="str">
            <v>1201008178</v>
          </cell>
          <cell r="B849" t="str">
            <v>- FRANCES (16 X 150)MM /UN</v>
          </cell>
          <cell r="C849" t="str">
            <v>UN</v>
          </cell>
          <cell r="D849" t="str">
            <v>UN</v>
          </cell>
          <cell r="E849">
            <v>9.75</v>
          </cell>
          <cell r="F849">
            <v>10.14</v>
          </cell>
        </row>
        <row r="850">
          <cell r="A850" t="str">
            <v>1201008180</v>
          </cell>
          <cell r="B850" t="str">
            <v>ARRUELA QUADRADA FURO DE 18 MM /UN</v>
          </cell>
          <cell r="C850" t="str">
            <v>UN</v>
          </cell>
          <cell r="D850" t="str">
            <v>UN</v>
          </cell>
          <cell r="E850">
            <v>1.43</v>
          </cell>
          <cell r="F850">
            <v>1.52</v>
          </cell>
        </row>
        <row r="851">
          <cell r="A851" t="str">
            <v>1201008182</v>
          </cell>
          <cell r="B851" t="str">
            <v>ARRUELA DE PRESSAO PARA PARAFUSO DE 16 MM /UN</v>
          </cell>
          <cell r="C851" t="str">
            <v>UN</v>
          </cell>
          <cell r="D851" t="str">
            <v>UN</v>
          </cell>
          <cell r="E851">
            <v>1.29</v>
          </cell>
          <cell r="F851">
            <v>1.38</v>
          </cell>
          <cell r="H851" t="str">
            <v>INSTALAÇOES ELETRICAS - PADRAO E ACESSORIOS</v>
          </cell>
        </row>
        <row r="852">
          <cell r="A852" t="str">
            <v>1201008183</v>
          </cell>
          <cell r="B852" t="str">
            <v>DISJUNTOR, A VACUO 630A, MOD. MAF-15-630, CAPACIDADE 350MVA, COM PROTECAO DE CURTO, SOBRECARGA E FALTA DE FASE, PROTECAO SECUNDARIA DA BEGHIN OU SIMILAR /UN</v>
          </cell>
          <cell r="C852" t="str">
            <v>UN</v>
          </cell>
          <cell r="D852" t="str">
            <v>UN</v>
          </cell>
          <cell r="E852">
            <v>34924.61</v>
          </cell>
          <cell r="F852">
            <v>34949.17</v>
          </cell>
        </row>
        <row r="853">
          <cell r="A853" t="str">
            <v>1201008185</v>
          </cell>
          <cell r="B853" t="str">
            <v>ALAVANCA DE MANOBRA PARA CHAVE SECCIONADORA DE 400A /UN</v>
          </cell>
          <cell r="C853" t="str">
            <v>UN</v>
          </cell>
          <cell r="D853" t="str">
            <v>UN</v>
          </cell>
          <cell r="E853">
            <v>612.54</v>
          </cell>
          <cell r="F853">
            <v>615.17999999999995</v>
          </cell>
        </row>
        <row r="854">
          <cell r="A854" t="str">
            <v>1201008186</v>
          </cell>
          <cell r="B854" t="str">
            <v>CHAVE SECCIONADORA TRIPOLAR PARA MEDIA TENSAO 400A/15KV COM COMANDO MANUAL SIMULTANEO NAS TRES FASE ATRAVES DE PUNHO /UN</v>
          </cell>
          <cell r="C854" t="str">
            <v>UN</v>
          </cell>
          <cell r="D854" t="str">
            <v>UN</v>
          </cell>
          <cell r="E854">
            <v>2107.8200000000002</v>
          </cell>
          <cell r="F854">
            <v>2126.5</v>
          </cell>
        </row>
        <row r="855">
          <cell r="A855" t="str">
            <v>1201008187</v>
          </cell>
          <cell r="B855" t="str">
            <v>PORTA COM TELA MALHA 20MM COM DISPOSITIVO PARA LACRE DE (0,80 X 2,10)M, INCLUSIVE FUNDO ANTICORROSIVO 2 DEMAOS /UN</v>
          </cell>
          <cell r="C855" t="str">
            <v>UN</v>
          </cell>
          <cell r="D855" t="str">
            <v>UN</v>
          </cell>
          <cell r="E855">
            <v>1135.6199999999999</v>
          </cell>
          <cell r="F855">
            <v>1185.6199999999999</v>
          </cell>
        </row>
        <row r="856">
          <cell r="A856" t="str">
            <v>1201008188</v>
          </cell>
          <cell r="B856" t="str">
            <v>PORTA DE AA 2 FOLHAS TIPO VENEZIANA EM CHAPA DOBRADA No.18 DE (1,40 X 2,10)M, INCLUSIVE FUNDO ANTICORROSIVO 2 DEMAOS - ANEXO A-042 /UN</v>
          </cell>
          <cell r="C856" t="str">
            <v>UN</v>
          </cell>
          <cell r="D856" t="str">
            <v>UN</v>
          </cell>
          <cell r="E856">
            <v>2710.55</v>
          </cell>
          <cell r="F856">
            <v>2835.3</v>
          </cell>
        </row>
        <row r="857">
          <cell r="A857" t="str">
            <v>1201008189</v>
          </cell>
          <cell r="B857" t="str">
            <v>PORTA TIPO VENEZIANA EM CHAPA DOBRADA No. 18, INCLUSIVE FUNDO ANTICORROSIVO 2 DEMAOS, DE:- (0,80 X 2,10)M /UN</v>
          </cell>
          <cell r="C857" t="str">
            <v>UN</v>
          </cell>
          <cell r="D857" t="str">
            <v>UN</v>
          </cell>
          <cell r="E857">
            <v>1470.25</v>
          </cell>
          <cell r="F857">
            <v>1532.25</v>
          </cell>
        </row>
        <row r="858">
          <cell r="A858" t="str">
            <v>1201008190</v>
          </cell>
          <cell r="B858" t="str">
            <v>ISOLADOR DE PORCELANA, TIPO BUCHA, PARA TENSAO DE 15KV - FORNECIMENTO E INSTALACAO /UN</v>
          </cell>
          <cell r="C858" t="str">
            <v>UN</v>
          </cell>
          <cell r="D858" t="str">
            <v>UN</v>
          </cell>
          <cell r="E858">
            <v>400.5</v>
          </cell>
          <cell r="F858">
            <v>402.83</v>
          </cell>
        </row>
        <row r="859">
          <cell r="A859" t="str">
            <v>1201008192</v>
          </cell>
          <cell r="B859" t="str">
            <v>- INTERNO-INTERNO /UN</v>
          </cell>
          <cell r="C859" t="str">
            <v>UN</v>
          </cell>
          <cell r="D859" t="str">
            <v>UN</v>
          </cell>
          <cell r="E859">
            <v>473.72</v>
          </cell>
          <cell r="F859">
            <v>484.3</v>
          </cell>
        </row>
        <row r="860">
          <cell r="A860" t="str">
            <v>1201008194</v>
          </cell>
          <cell r="B860" t="str">
            <v>- PEDESTAL /UN</v>
          </cell>
          <cell r="C860" t="str">
            <v>UN</v>
          </cell>
          <cell r="D860" t="str">
            <v>UN</v>
          </cell>
          <cell r="E860">
            <v>128.35</v>
          </cell>
          <cell r="F860">
            <v>130.68</v>
          </cell>
        </row>
        <row r="861">
          <cell r="A861" t="str">
            <v>1201008196</v>
          </cell>
          <cell r="B861" t="str">
            <v>PRATELEIRA PARA INSTALACAO DE TC E TP (PADRAO ENERGISA) /UN</v>
          </cell>
          <cell r="C861" t="str">
            <v>UN</v>
          </cell>
          <cell r="D861" t="str">
            <v>UN</v>
          </cell>
          <cell r="E861">
            <v>1317.49</v>
          </cell>
          <cell r="F861">
            <v>1332.97</v>
          </cell>
        </row>
        <row r="862">
          <cell r="A862" t="str">
            <v>1201008197</v>
          </cell>
          <cell r="B862" t="str">
            <v>SUPORTE PARA TRANSFORMADOR EM POSTE DE CONCRETO CIRCULAR ATE 270MM /UN</v>
          </cell>
          <cell r="C862" t="str">
            <v>UN</v>
          </cell>
          <cell r="D862" t="str">
            <v>UN</v>
          </cell>
          <cell r="E862">
            <v>220.9</v>
          </cell>
          <cell r="F862">
            <v>228.83</v>
          </cell>
        </row>
        <row r="863">
          <cell r="A863" t="str">
            <v>1201008198</v>
          </cell>
          <cell r="B863" t="str">
            <v>SUPORTE PARA TRANSFORMADOR EM POSTE DE CONCRETO DUPLO T 195/100 /UN</v>
          </cell>
          <cell r="C863" t="str">
            <v>UN</v>
          </cell>
          <cell r="D863" t="str">
            <v>UN</v>
          </cell>
          <cell r="E863">
            <v>221.07</v>
          </cell>
          <cell r="F863">
            <v>229</v>
          </cell>
        </row>
        <row r="864">
          <cell r="A864" t="str">
            <v>1201008299</v>
          </cell>
          <cell r="B864" t="str">
            <v>*ACESSORIOS PARA CABINE DE TRANSFORMADOR:</v>
          </cell>
          <cell r="C864" t="str">
            <v>R:</v>
          </cell>
          <cell r="D864" t="str">
            <v>R:</v>
          </cell>
          <cell r="E864">
            <v>0</v>
          </cell>
          <cell r="F864">
            <v>0</v>
          </cell>
        </row>
        <row r="865">
          <cell r="A865" t="str">
            <v>1201008300</v>
          </cell>
          <cell r="B865" t="str">
            <v>JANELA FIXA COM VIDRO PARA ILUMINACAO NATURAL DE (1,00 X 0,50)M, INCLUSIVE FUNDO ANTICORROSIVO 2 DEMAOS -  ANEXO A-025 (ESQ.) (EXCLUSIVE VIDRO) /UN</v>
          </cell>
          <cell r="C865" t="str">
            <v>UN</v>
          </cell>
          <cell r="D865" t="str">
            <v>UN</v>
          </cell>
          <cell r="E865">
            <v>332.5</v>
          </cell>
          <cell r="F865">
            <v>347.68</v>
          </cell>
        </row>
        <row r="866">
          <cell r="A866" t="str">
            <v>1201008301</v>
          </cell>
          <cell r="B866" t="str">
            <v>JANELA MISTA (VIDRO/VENEZIANA) PARA ILUMINACAO E VENTILACAO NATURAL (1,20 X 0,60)M, INCLUSIVE FUNDO ANTICORROSIVO 2 DEMAOS - ANEXO A-027 (EXCLUSIVE VIDRO) /UN</v>
          </cell>
          <cell r="C866" t="str">
            <v>UN</v>
          </cell>
          <cell r="D866" t="str">
            <v>UN</v>
          </cell>
          <cell r="E866">
            <v>561.94000000000005</v>
          </cell>
          <cell r="F866">
            <v>590.03</v>
          </cell>
        </row>
        <row r="867">
          <cell r="A867" t="str">
            <v>1201008302</v>
          </cell>
          <cell r="B867" t="str">
            <v>TELA DE PROTECAO PARA JANELA DE (1,00 X 0,75)M, INCLUSIVE FUNDO ANTICORROSIVO 2 DEMAOS - ANEXO A-026 (ESQ.) /UN</v>
          </cell>
          <cell r="C867" t="str">
            <v>UN</v>
          </cell>
          <cell r="D867" t="str">
            <v>UN</v>
          </cell>
          <cell r="E867">
            <v>320.89999999999998</v>
          </cell>
          <cell r="F867">
            <v>329.98</v>
          </cell>
        </row>
        <row r="868">
          <cell r="A868" t="str">
            <v>1201008304</v>
          </cell>
          <cell r="B868" t="str">
            <v>JANELA VENEZIANA PARA VENTILACAO NATURAL DE (1,00 X 0,50)M, INCLUSIVE FUNDO ANTICORROSIVO 2 DEMAOS - ANEXO A-024 (ESQ.) /UN</v>
          </cell>
          <cell r="C868" t="str">
            <v>UN</v>
          </cell>
          <cell r="D868" t="str">
            <v>UN</v>
          </cell>
          <cell r="E868">
            <v>356.7</v>
          </cell>
          <cell r="F868">
            <v>372.76</v>
          </cell>
        </row>
        <row r="869">
          <cell r="A869" t="str">
            <v>1201008306</v>
          </cell>
          <cell r="B869" t="str">
            <v>GRADE DE PROTECAO REMOVIVEL (2,00 X 2,00)M, INCLUSIVE FUNDO ANTICORROSIVO 2 DEMAOS - ANEXO A-028 (ESQ.) /UN</v>
          </cell>
          <cell r="C869" t="str">
            <v>UN</v>
          </cell>
          <cell r="D869" t="str">
            <v>UN</v>
          </cell>
          <cell r="E869">
            <v>869.63</v>
          </cell>
          <cell r="F869">
            <v>929.04</v>
          </cell>
        </row>
        <row r="870">
          <cell r="A870" t="str">
            <v>1201008308</v>
          </cell>
          <cell r="B870" t="str">
            <v>BARRAMENTO DE COBRE, PARA 13,8 KV, TIPO VERGALHAO, REDONDO E DIAMETRO 1/4" /M</v>
          </cell>
          <cell r="C870" t="str">
            <v>/M</v>
          </cell>
          <cell r="D870" t="str">
            <v>M</v>
          </cell>
          <cell r="E870">
            <v>26.44</v>
          </cell>
          <cell r="F870">
            <v>27.64</v>
          </cell>
        </row>
        <row r="871">
          <cell r="A871" t="str">
            <v>1201008309</v>
          </cell>
          <cell r="B871" t="str">
            <v>BARRAMENTO DE COBRE, PARA 15KV, TIPO VERGALHAO, REDONDO E DIAMETRO 3/8" /M</v>
          </cell>
          <cell r="C871" t="str">
            <v>/M</v>
          </cell>
          <cell r="D871" t="str">
            <v>M</v>
          </cell>
          <cell r="E871">
            <v>97.99</v>
          </cell>
          <cell r="F871">
            <v>99.19</v>
          </cell>
        </row>
        <row r="872">
          <cell r="A872" t="str">
            <v>1201008316</v>
          </cell>
          <cell r="B872" t="str">
            <v>BORNE CONCENTRICO DE 3/8" NO(S) TIPO(S):- TERMINAL CENTRAL /UN</v>
          </cell>
          <cell r="C872" t="str">
            <v>UN</v>
          </cell>
          <cell r="D872" t="str">
            <v>UN</v>
          </cell>
          <cell r="E872">
            <v>22.61</v>
          </cell>
          <cell r="F872">
            <v>23.2</v>
          </cell>
        </row>
        <row r="873">
          <cell r="A873" t="str">
            <v>1201008318</v>
          </cell>
          <cell r="B873" t="str">
            <v>- TERMINAL ANGULAR /UN</v>
          </cell>
          <cell r="C873" t="str">
            <v>UN</v>
          </cell>
          <cell r="D873" t="str">
            <v>UN</v>
          </cell>
          <cell r="E873">
            <v>20.420000000000002</v>
          </cell>
          <cell r="F873">
            <v>21.01</v>
          </cell>
        </row>
        <row r="874">
          <cell r="A874" t="str">
            <v>1201008320</v>
          </cell>
          <cell r="B874" t="str">
            <v>- DERIVACAO T /UN</v>
          </cell>
          <cell r="C874" t="str">
            <v>UN</v>
          </cell>
          <cell r="D874" t="str">
            <v>UN</v>
          </cell>
          <cell r="E874">
            <v>20.99</v>
          </cell>
          <cell r="F874">
            <v>21.58</v>
          </cell>
        </row>
        <row r="875">
          <cell r="A875" t="str">
            <v>1201008330</v>
          </cell>
          <cell r="B875" t="str">
            <v>MUFLA TERMINAL PRIMARIA UNIPOLAR USO INTERNO PARA CABO 35/120MM2, ISOLACAO 15/25KV EM EPR - BORRACHA DE SILICONE. FORNECIMENTO E INSTALACAO /UN</v>
          </cell>
          <cell r="C875" t="str">
            <v>UN</v>
          </cell>
          <cell r="D875" t="str">
            <v>UN</v>
          </cell>
          <cell r="E875">
            <v>329.26</v>
          </cell>
          <cell r="F875">
            <v>336.72</v>
          </cell>
        </row>
        <row r="876">
          <cell r="A876" t="str">
            <v>1201008332</v>
          </cell>
          <cell r="B876" t="str">
            <v>MUFLA TERMINAL PRIMARIA UNIOLAR USO EXTERNO PARA CABO 25/70MM2 ISOL, 3,6/6KV EM EPR - BORRACHA SILICONE - FORNECIMENTO E INSTALACAO /UN</v>
          </cell>
          <cell r="C876" t="str">
            <v>UN</v>
          </cell>
          <cell r="D876" t="str">
            <v>UN</v>
          </cell>
          <cell r="E876">
            <v>272.42</v>
          </cell>
          <cell r="F876">
            <v>280.16000000000003</v>
          </cell>
        </row>
        <row r="877">
          <cell r="A877" t="str">
            <v>1201008334</v>
          </cell>
          <cell r="B877" t="str">
            <v>SUPORTE PARA SECCIONADORA 15 KV EM FERRO L 1 1/2"X 3/16" COM 4 CHUMBADORES, INCLUSIVE FUNDO ANTICORROSIVO 2 DEMAOS /UN</v>
          </cell>
          <cell r="C877" t="str">
            <v>UN</v>
          </cell>
          <cell r="D877" t="str">
            <v>UN</v>
          </cell>
          <cell r="E877">
            <v>178.91</v>
          </cell>
          <cell r="F877">
            <v>184.35</v>
          </cell>
        </row>
        <row r="878">
          <cell r="A878" t="str">
            <v>1201008336</v>
          </cell>
          <cell r="B878" t="str">
            <v>SUPORTE PARA MUFLA EM CANTONEIRA 2"X 3/16" COM 4 FUROS 5/8", INCLUSIVE FUNDO ANTICORROSIVO 2 DEMAOS /UN</v>
          </cell>
          <cell r="C878" t="str">
            <v>UN</v>
          </cell>
          <cell r="D878" t="str">
            <v>UN</v>
          </cell>
          <cell r="E878">
            <v>167.33</v>
          </cell>
          <cell r="F878">
            <v>172.69</v>
          </cell>
        </row>
        <row r="879">
          <cell r="A879" t="str">
            <v>1201008338</v>
          </cell>
          <cell r="B879" t="str">
            <v>SUPORTE EM CANTONEIRA 50 X 50 X 5MM, PARA ISOLADOR PEDESTRAL 30 X 120 X 30CM, INCLUSIVE FUNDO ANTICORROSIVO 2 DEMAOS /UN</v>
          </cell>
          <cell r="C879" t="str">
            <v>UN</v>
          </cell>
          <cell r="D879" t="str">
            <v>UN</v>
          </cell>
          <cell r="E879">
            <v>203.23</v>
          </cell>
          <cell r="F879">
            <v>208.77</v>
          </cell>
        </row>
        <row r="880">
          <cell r="A880" t="str">
            <v>1201008340</v>
          </cell>
          <cell r="B880" t="str">
            <v>SUPORTE PARA ALAVANCA DE MANOBRA DA CHAVE SECCIONADORA, INCLUSIVE FUNDO ANTICORROSIVO 2 DEMAOS /UN</v>
          </cell>
          <cell r="C880" t="str">
            <v>UN</v>
          </cell>
          <cell r="D880" t="str">
            <v>UN</v>
          </cell>
          <cell r="E880">
            <v>88.64</v>
          </cell>
          <cell r="F880">
            <v>91.15</v>
          </cell>
        </row>
        <row r="881">
          <cell r="A881" t="str">
            <v>1201008342</v>
          </cell>
          <cell r="B881" t="str">
            <v>CHAPA DE FERRO GALVANIZADO DE 3,5 X 700 X 1700MM PARA 3 BUCHAS DE PASSAGEM, INCLUSIVE FUNDO ANTICORROSIVO 2 DEMAOS /UN</v>
          </cell>
          <cell r="C881" t="str">
            <v>UN</v>
          </cell>
          <cell r="D881" t="str">
            <v>UN</v>
          </cell>
          <cell r="E881">
            <v>396.67</v>
          </cell>
          <cell r="F881">
            <v>410.06</v>
          </cell>
        </row>
        <row r="882">
          <cell r="A882" t="str">
            <v>1201008344</v>
          </cell>
          <cell r="B882" t="str">
            <v>CAIXA DE PROTECAO  PARA TRANSFORMADOR CORRENTE, EM CHAPA DE ACO 18 USG (PADRAO DA CONCESSIONARIA LOCAL) - FORNECIMENTO E INSTALACAO /UN</v>
          </cell>
          <cell r="C882" t="str">
            <v>UN</v>
          </cell>
          <cell r="D882" t="str">
            <v>UN</v>
          </cell>
          <cell r="E882">
            <v>787.98</v>
          </cell>
          <cell r="F882">
            <v>788.65</v>
          </cell>
        </row>
        <row r="883">
          <cell r="A883" t="str">
            <v>1201008346</v>
          </cell>
          <cell r="B883" t="str">
            <v>PLACA DE ADVERTENCIA EM PVC 2MM, COM OS DIZERES:- ESTA CHAVE NAO DEVE SER MANOBRADA /UN</v>
          </cell>
          <cell r="C883" t="str">
            <v>UN</v>
          </cell>
          <cell r="D883" t="str">
            <v>UN</v>
          </cell>
          <cell r="E883">
            <v>31.23</v>
          </cell>
          <cell r="F883">
            <v>31.36</v>
          </cell>
          <cell r="H883" t="str">
            <v>INSTALAÇOES HIDRO-SANITARIAS E AGUAS PLUVIAIS - AGUA FRIA</v>
          </cell>
        </row>
        <row r="884">
          <cell r="A884" t="str">
            <v>1201008348</v>
          </cell>
          <cell r="B884" t="str">
            <v>- PERIGO DE MORTE /UN</v>
          </cell>
          <cell r="C884" t="str">
            <v>UN</v>
          </cell>
          <cell r="D884" t="str">
            <v>UN</v>
          </cell>
          <cell r="E884">
            <v>31.21</v>
          </cell>
          <cell r="F884">
            <v>31.34</v>
          </cell>
        </row>
        <row r="885">
          <cell r="A885" t="str">
            <v>1201008352</v>
          </cell>
          <cell r="B885" t="str">
            <v>PARAFUSO DE FERRO C/PORCA, 2 ARRUELAS LISAS E 1 ARRUELA DE PRESSAO DE:- 3/8" X 1 1/2"/UN</v>
          </cell>
          <cell r="C885" t="str">
            <v>UN</v>
          </cell>
          <cell r="D885" t="str">
            <v>UN</v>
          </cell>
          <cell r="E885">
            <v>5.15</v>
          </cell>
          <cell r="F885">
            <v>5.54</v>
          </cell>
        </row>
        <row r="886">
          <cell r="A886" t="str">
            <v>1201008354</v>
          </cell>
          <cell r="B886" t="str">
            <v>- 5/8" X 1 1/2"/UN</v>
          </cell>
          <cell r="C886" t="str">
            <v>UN</v>
          </cell>
          <cell r="D886" t="str">
            <v>UN</v>
          </cell>
          <cell r="E886">
            <v>8.66</v>
          </cell>
          <cell r="F886">
            <v>9.0500000000000007</v>
          </cell>
        </row>
        <row r="887">
          <cell r="A887" t="str">
            <v>1201008356</v>
          </cell>
          <cell r="B887" t="str">
            <v>PARAFUSO LATONADO C/PORCA, 2 ARRUELAS LISAS E 1  ARRUELA DE PRESSAO DE:- 3/8" X 1 1/2"/UN</v>
          </cell>
          <cell r="C887" t="str">
            <v>UN</v>
          </cell>
          <cell r="D887" t="str">
            <v>UN</v>
          </cell>
          <cell r="E887">
            <v>12.69</v>
          </cell>
          <cell r="F887">
            <v>13.08</v>
          </cell>
        </row>
        <row r="888">
          <cell r="A888" t="str">
            <v>1201008358</v>
          </cell>
          <cell r="B888" t="str">
            <v>- 1/2"X 1 1/2"/UN</v>
          </cell>
          <cell r="C888" t="str">
            <v>UN</v>
          </cell>
          <cell r="D888" t="str">
            <v>UN</v>
          </cell>
          <cell r="E888">
            <v>26.56</v>
          </cell>
          <cell r="F888">
            <v>26.95</v>
          </cell>
        </row>
        <row r="889">
          <cell r="A889" t="str">
            <v>1201008359</v>
          </cell>
          <cell r="B889" t="str">
            <v>CANALETA EM ALVENARIA (35X35)CM COM TAMPA ANTIDERRAPANTE, INCLUSIVE FUNDO ANTICORROSIVO /M</v>
          </cell>
          <cell r="C889" t="str">
            <v>/M</v>
          </cell>
          <cell r="D889" t="str">
            <v>M</v>
          </cell>
          <cell r="E889">
            <v>322.92</v>
          </cell>
          <cell r="F889">
            <v>336.06</v>
          </cell>
        </row>
        <row r="890">
          <cell r="A890" t="str">
            <v>1201008360</v>
          </cell>
          <cell r="B890" t="str">
            <v>CANALETA EM ALVENARIA (40X40)CM COM TAMPA ANTIDERRAPANTE, INCLUSIVE FUNDO ANTICORROSIVO /M</v>
          </cell>
          <cell r="C890" t="str">
            <v>/M</v>
          </cell>
          <cell r="D890" t="str">
            <v>M</v>
          </cell>
          <cell r="E890">
            <v>344.66</v>
          </cell>
          <cell r="F890">
            <v>358.39</v>
          </cell>
        </row>
        <row r="891">
          <cell r="A891" t="str">
            <v>1201008361</v>
          </cell>
          <cell r="B891" t="str">
            <v>CANALETA EM ALVENARIA (20X20)CM COM TAMPA ANTIDERRAPANTE, INCLUSIVE FUNDO ANTICORROSIVO /M</v>
          </cell>
          <cell r="C891" t="str">
            <v>/M</v>
          </cell>
          <cell r="D891" t="str">
            <v>M</v>
          </cell>
          <cell r="E891">
            <v>229.48</v>
          </cell>
          <cell r="F891">
            <v>239.78</v>
          </cell>
        </row>
        <row r="892">
          <cell r="A892" t="str">
            <v>1201008362</v>
          </cell>
          <cell r="B892" t="str">
            <v>CONECTOR CUNHA PARA CABO 2 AWG /UN</v>
          </cell>
          <cell r="C892" t="str">
            <v>UN</v>
          </cell>
          <cell r="D892" t="str">
            <v>UN</v>
          </cell>
          <cell r="E892">
            <v>13.03</v>
          </cell>
          <cell r="F892">
            <v>13.81</v>
          </cell>
        </row>
        <row r="893">
          <cell r="A893" t="str">
            <v>1201008364</v>
          </cell>
          <cell r="B893" t="str">
            <v>CONECTOR CUNHA ESTRIBO PARA CABO 2 AWG /UN</v>
          </cell>
          <cell r="C893" t="str">
            <v>UN</v>
          </cell>
          <cell r="D893" t="str">
            <v>UN</v>
          </cell>
          <cell r="E893">
            <v>28.95</v>
          </cell>
          <cell r="F893">
            <v>29.73</v>
          </cell>
        </row>
        <row r="894">
          <cell r="A894" t="str">
            <v>1201008366</v>
          </cell>
          <cell r="B894" t="str">
            <v>CARTUCHO VERMELHO PARA CONECTOR CUNHA /UN</v>
          </cell>
          <cell r="C894" t="str">
            <v>UN</v>
          </cell>
          <cell r="D894" t="str">
            <v>UN</v>
          </cell>
          <cell r="E894">
            <v>8.25</v>
          </cell>
          <cell r="F894">
            <v>9.0299999999999994</v>
          </cell>
        </row>
        <row r="895">
          <cell r="A895" t="str">
            <v>1201008370</v>
          </cell>
          <cell r="B895" t="str">
            <v>CABO DE ALUMINIO COM ALMA, NA(S) BITOLA(S):- 4 AWG /M</v>
          </cell>
          <cell r="C895" t="str">
            <v>/M</v>
          </cell>
          <cell r="D895" t="str">
            <v>M</v>
          </cell>
          <cell r="E895">
            <v>8.58</v>
          </cell>
          <cell r="F895">
            <v>9.36</v>
          </cell>
        </row>
        <row r="896">
          <cell r="A896" t="str">
            <v>1201008372</v>
          </cell>
          <cell r="B896" t="str">
            <v>- 2 AWG /M</v>
          </cell>
          <cell r="C896" t="str">
            <v>/M</v>
          </cell>
          <cell r="D896" t="str">
            <v>M</v>
          </cell>
          <cell r="E896">
            <v>9.4499999999999993</v>
          </cell>
          <cell r="F896">
            <v>10.23</v>
          </cell>
        </row>
        <row r="897">
          <cell r="A897" t="str">
            <v>1201008374</v>
          </cell>
          <cell r="B897" t="str">
            <v>- 1/0 AWG /M</v>
          </cell>
          <cell r="C897" t="str">
            <v>/M</v>
          </cell>
          <cell r="D897" t="str">
            <v>M</v>
          </cell>
          <cell r="E897">
            <v>14.72</v>
          </cell>
          <cell r="F897">
            <v>15.92</v>
          </cell>
        </row>
        <row r="898">
          <cell r="A898" t="str">
            <v>1201008376</v>
          </cell>
          <cell r="B898" t="str">
            <v>- 4/0 AWG /M</v>
          </cell>
          <cell r="C898" t="str">
            <v>/M</v>
          </cell>
          <cell r="D898" t="str">
            <v>M</v>
          </cell>
          <cell r="E898">
            <v>43.58</v>
          </cell>
          <cell r="F898">
            <v>45.13</v>
          </cell>
        </row>
        <row r="899">
          <cell r="A899" t="str">
            <v>1201008380</v>
          </cell>
          <cell r="B899" t="str">
            <v>CABO MULTIPLEXADO DE ALUMINIO CA/CAL 3X1X35+35MM2 /M</v>
          </cell>
          <cell r="C899" t="str">
            <v>/M</v>
          </cell>
          <cell r="D899" t="str">
            <v>M</v>
          </cell>
          <cell r="E899">
            <v>25.6</v>
          </cell>
          <cell r="F899">
            <v>26.07</v>
          </cell>
        </row>
        <row r="900">
          <cell r="A900" t="str">
            <v>1201008382</v>
          </cell>
          <cell r="B900" t="str">
            <v>CABO MULTIPLEXADO DE ALUMINIO CA/CAL 3X1X70+70MM2 /M</v>
          </cell>
          <cell r="C900" t="str">
            <v>/M</v>
          </cell>
          <cell r="D900" t="str">
            <v>M</v>
          </cell>
          <cell r="E900">
            <v>45.65</v>
          </cell>
          <cell r="F900">
            <v>46.27</v>
          </cell>
        </row>
        <row r="901">
          <cell r="A901" t="str">
            <v>1201008384</v>
          </cell>
          <cell r="B901" t="str">
            <v>CABO MULTIPLEXADO DE ALUMINIO CA/CAL 3X1X120+70MM2 /M</v>
          </cell>
          <cell r="C901" t="str">
            <v>/M</v>
          </cell>
          <cell r="D901" t="str">
            <v>M</v>
          </cell>
          <cell r="E901">
            <v>77.16</v>
          </cell>
          <cell r="F901">
            <v>77.94</v>
          </cell>
        </row>
        <row r="902">
          <cell r="A902" t="str">
            <v>1201008386</v>
          </cell>
          <cell r="B902" t="str">
            <v>TERMINAL CONTRATIL PINO MACICO LONGO PARA CABO 70MM2 /UN</v>
          </cell>
          <cell r="C902" t="str">
            <v>UN</v>
          </cell>
          <cell r="D902" t="str">
            <v>UN</v>
          </cell>
          <cell r="E902">
            <v>92.3</v>
          </cell>
          <cell r="F902">
            <v>100.04</v>
          </cell>
        </row>
        <row r="903">
          <cell r="A903" t="str">
            <v>1201008388</v>
          </cell>
          <cell r="B903" t="str">
            <v>CABO DE ALUMINIO CA, PROTEGIDO 15KV - 50MM2 /M</v>
          </cell>
          <cell r="C903" t="str">
            <v>/M</v>
          </cell>
          <cell r="D903" t="str">
            <v>M</v>
          </cell>
          <cell r="E903">
            <v>32.58</v>
          </cell>
          <cell r="F903">
            <v>34.979999999999997</v>
          </cell>
        </row>
        <row r="904">
          <cell r="A904" t="str">
            <v>1201008390</v>
          </cell>
          <cell r="B904" t="str">
            <v>CABO DE ACO ZINCADO 3/8" (9,5MM) - CLASSE B /M</v>
          </cell>
          <cell r="C904" t="str">
            <v>/M</v>
          </cell>
          <cell r="D904" t="str">
            <v>M</v>
          </cell>
          <cell r="E904">
            <v>22.07</v>
          </cell>
          <cell r="F904">
            <v>23.27</v>
          </cell>
        </row>
        <row r="905">
          <cell r="A905" t="str">
            <v>1201008392</v>
          </cell>
          <cell r="B905" t="str">
            <v>ANEL ESPACADOR LOSANGULAR DE 15/35 KV /UN</v>
          </cell>
          <cell r="C905" t="str">
            <v>UN</v>
          </cell>
          <cell r="D905" t="str">
            <v>UN</v>
          </cell>
          <cell r="E905">
            <v>40.56</v>
          </cell>
          <cell r="F905">
            <v>41.73</v>
          </cell>
        </row>
        <row r="906">
          <cell r="A906" t="str">
            <v>1201008394</v>
          </cell>
          <cell r="B906" t="str">
            <v>SAPATILHA EM ACO GALVANIZADO PARA CABOS COM DIAMETRO NOMINAL ATE 5/8" - FORNECIMENTO E INSTALACAO /UN</v>
          </cell>
          <cell r="C906" t="str">
            <v>UN</v>
          </cell>
          <cell r="D906" t="str">
            <v>UN</v>
          </cell>
          <cell r="E906">
            <v>5.05</v>
          </cell>
          <cell r="F906">
            <v>5.14</v>
          </cell>
        </row>
        <row r="907">
          <cell r="A907" t="str">
            <v>1201008398</v>
          </cell>
          <cell r="B907" t="str">
            <v>ABRACADEIRA PARA POSTE DE CONCRETO CIRCULAR DIAMETRO 150MM /UN</v>
          </cell>
          <cell r="C907" t="str">
            <v>UN</v>
          </cell>
          <cell r="D907" t="str">
            <v>UN</v>
          </cell>
          <cell r="E907">
            <v>45.01</v>
          </cell>
          <cell r="F907">
            <v>46.18</v>
          </cell>
        </row>
        <row r="908">
          <cell r="A908" t="str">
            <v>1201008400</v>
          </cell>
          <cell r="B908" t="str">
            <v>ABRACADEIRA PARA POSTE DE CONCRETO CIRCULAR DIAMETRO 160MM /UN</v>
          </cell>
          <cell r="C908" t="str">
            <v>UN</v>
          </cell>
          <cell r="D908" t="str">
            <v>UN</v>
          </cell>
          <cell r="E908">
            <v>35.42</v>
          </cell>
          <cell r="F908">
            <v>36.590000000000003</v>
          </cell>
        </row>
        <row r="909">
          <cell r="A909" t="str">
            <v>1201008402</v>
          </cell>
          <cell r="B909" t="str">
            <v>ABRACADEIRA PARA POSTE DE CONCRETO CIRCULAR DIAMETRO 200MM /UN</v>
          </cell>
          <cell r="C909" t="str">
            <v>UN</v>
          </cell>
          <cell r="D909" t="str">
            <v>UN</v>
          </cell>
          <cell r="E909">
            <v>48.58</v>
          </cell>
          <cell r="F909">
            <v>49.75</v>
          </cell>
        </row>
        <row r="910">
          <cell r="A910" t="str">
            <v>1201008404</v>
          </cell>
          <cell r="B910" t="str">
            <v>ABRACADEIRA PARA POSTE DE CONCRETO CIRCULAR DIAMETRO 210MM /UN</v>
          </cell>
          <cell r="C910" t="str">
            <v>UN</v>
          </cell>
          <cell r="D910" t="str">
            <v>UN</v>
          </cell>
          <cell r="E910">
            <v>54.3</v>
          </cell>
          <cell r="F910">
            <v>55.88</v>
          </cell>
        </row>
        <row r="911">
          <cell r="A911" t="str">
            <v>1201008406</v>
          </cell>
          <cell r="B911" t="str">
            <v>ABRACADEIRA PARA POSTE DE CONCRETO CIRCULAR DIAMETRO 220MM /UN</v>
          </cell>
          <cell r="C911" t="str">
            <v>UN</v>
          </cell>
          <cell r="D911" t="str">
            <v>UN</v>
          </cell>
          <cell r="E911">
            <v>52.36</v>
          </cell>
          <cell r="F911">
            <v>53.53</v>
          </cell>
        </row>
        <row r="912">
          <cell r="A912" t="str">
            <v>1201008408</v>
          </cell>
          <cell r="B912" t="str">
            <v>ABRACADEIRA PARA POSTE DE CONCRETO CIRCULAR DIAMETRO 240MM /UN</v>
          </cell>
          <cell r="C912" t="str">
            <v>UN</v>
          </cell>
          <cell r="D912" t="str">
            <v>UN</v>
          </cell>
          <cell r="E912">
            <v>45.59</v>
          </cell>
          <cell r="F912">
            <v>46.76</v>
          </cell>
        </row>
        <row r="913">
          <cell r="A913" t="str">
            <v>1201008410</v>
          </cell>
          <cell r="B913" t="str">
            <v>ABRACADEIRA PARA POSTE DE CONCRETO CIRCULAR DIAMETRO 250MM /UN</v>
          </cell>
          <cell r="C913" t="str">
            <v>UN</v>
          </cell>
          <cell r="D913" t="str">
            <v>UN</v>
          </cell>
          <cell r="E913">
            <v>54.53</v>
          </cell>
          <cell r="F913">
            <v>55.7</v>
          </cell>
        </row>
        <row r="914">
          <cell r="A914" t="str">
            <v>1201008412</v>
          </cell>
          <cell r="B914" t="str">
            <v>ABRACADEIRA PARA POSTE DE CONCRETO CIRCULAR DIAMETRO 290MM /UN</v>
          </cell>
          <cell r="C914" t="str">
            <v>UN</v>
          </cell>
          <cell r="D914" t="str">
            <v>UN</v>
          </cell>
          <cell r="E914">
            <v>53.82</v>
          </cell>
          <cell r="F914">
            <v>54.99</v>
          </cell>
        </row>
        <row r="915">
          <cell r="A915" t="str">
            <v>1201008414</v>
          </cell>
          <cell r="B915" t="str">
            <v>CAPA PROTETORA 15 KV CONECTOR CUNHA COM ESTRIBO 4-2 AWG / 25-50MM2 /UN</v>
          </cell>
          <cell r="C915" t="str">
            <v>UN</v>
          </cell>
          <cell r="D915" t="str">
            <v>UN</v>
          </cell>
          <cell r="E915">
            <v>38.07</v>
          </cell>
          <cell r="F915">
            <v>38.85</v>
          </cell>
        </row>
        <row r="916">
          <cell r="A916" t="str">
            <v>1201008416</v>
          </cell>
          <cell r="B916" t="str">
            <v>CONECTOR PARA LINHA VIVA /UN</v>
          </cell>
          <cell r="C916" t="str">
            <v>UN</v>
          </cell>
          <cell r="D916" t="str">
            <v>UN</v>
          </cell>
          <cell r="E916">
            <v>60.39</v>
          </cell>
          <cell r="F916">
            <v>61.94</v>
          </cell>
        </row>
        <row r="917">
          <cell r="A917" t="str">
            <v>1201008418</v>
          </cell>
          <cell r="B917" t="str">
            <v>CONECTOR CUNHA ESTRIBO PARA CABO 50MM2 /UN</v>
          </cell>
          <cell r="C917" t="str">
            <v>UN</v>
          </cell>
          <cell r="D917" t="str">
            <v>UN</v>
          </cell>
          <cell r="E917">
            <v>46.73</v>
          </cell>
          <cell r="F917">
            <v>47.51</v>
          </cell>
        </row>
        <row r="918">
          <cell r="A918" t="str">
            <v>1201008420</v>
          </cell>
          <cell r="B918" t="str">
            <v>CONECTOR CUNHA ESTRIBO PARA CABO 70MM2 /UN</v>
          </cell>
          <cell r="C918" t="str">
            <v>UN</v>
          </cell>
          <cell r="D918" t="str">
            <v>UN</v>
          </cell>
          <cell r="E918">
            <v>29.08</v>
          </cell>
          <cell r="F918">
            <v>29.86</v>
          </cell>
        </row>
        <row r="919">
          <cell r="A919" t="str">
            <v>1201008422</v>
          </cell>
          <cell r="B919" t="str">
            <v>CONECTOR PERFURANTE ISOLADO - PRINC. 240-240MM2 / DERIV. 70-240MM2 /UN</v>
          </cell>
          <cell r="C919" t="str">
            <v>UN</v>
          </cell>
          <cell r="D919" t="str">
            <v>UN</v>
          </cell>
          <cell r="E919">
            <v>43.85</v>
          </cell>
          <cell r="F919">
            <v>45.4</v>
          </cell>
        </row>
        <row r="920">
          <cell r="A920" t="str">
            <v>1201008424</v>
          </cell>
          <cell r="B920" t="str">
            <v>CONECTOR PERFURANTE ISOLADO - PRINC. 120-240MM2 / DERIV. 50-120MM2 /UN</v>
          </cell>
          <cell r="C920" t="str">
            <v>UN</v>
          </cell>
          <cell r="D920" t="str">
            <v>UN</v>
          </cell>
          <cell r="E920">
            <v>38.15</v>
          </cell>
          <cell r="F920">
            <v>39.380000000000003</v>
          </cell>
        </row>
        <row r="921">
          <cell r="A921" t="str">
            <v>1201008426</v>
          </cell>
          <cell r="B921" t="str">
            <v>ESPACADOR LOSANGULAR 15 KV - 50MM2 /UN</v>
          </cell>
          <cell r="C921" t="str">
            <v>UN</v>
          </cell>
          <cell r="D921" t="str">
            <v>UN</v>
          </cell>
          <cell r="E921">
            <v>40.72</v>
          </cell>
          <cell r="F921">
            <v>42.27</v>
          </cell>
        </row>
        <row r="922">
          <cell r="A922" t="str">
            <v>1201008428</v>
          </cell>
          <cell r="B922" t="str">
            <v>BRACO SUPORTE TIPO L /UN</v>
          </cell>
          <cell r="C922" t="str">
            <v>UN</v>
          </cell>
          <cell r="D922" t="str">
            <v>UN</v>
          </cell>
          <cell r="E922">
            <v>71.89</v>
          </cell>
          <cell r="F922">
            <v>73.06</v>
          </cell>
        </row>
        <row r="923">
          <cell r="A923" t="str">
            <v>1201008430</v>
          </cell>
          <cell r="B923" t="str">
            <v>BRACO SUPORTE TIPO C /UN</v>
          </cell>
          <cell r="C923" t="str">
            <v>UN</v>
          </cell>
          <cell r="D923" t="str">
            <v>UN</v>
          </cell>
          <cell r="E923">
            <v>118.34</v>
          </cell>
          <cell r="F923">
            <v>119.51</v>
          </cell>
        </row>
        <row r="924">
          <cell r="A924" t="str">
            <v>1201008432</v>
          </cell>
          <cell r="B924" t="str">
            <v>SUPORTE COMPACTO TIPO Z /UN</v>
          </cell>
          <cell r="C924" t="str">
            <v>UN</v>
          </cell>
          <cell r="D924" t="str">
            <v>UN</v>
          </cell>
          <cell r="E924">
            <v>28.57</v>
          </cell>
          <cell r="F924">
            <v>29.74</v>
          </cell>
        </row>
        <row r="925">
          <cell r="A925" t="str">
            <v>1201008434</v>
          </cell>
          <cell r="B925" t="str">
            <v>SUPORTE COMPACTO TIPO T, 13,8 KV /UN</v>
          </cell>
          <cell r="C925" t="str">
            <v>UN</v>
          </cell>
          <cell r="D925" t="str">
            <v>UN</v>
          </cell>
          <cell r="E925">
            <v>70.66</v>
          </cell>
          <cell r="F925">
            <v>71.83</v>
          </cell>
        </row>
        <row r="926">
          <cell r="A926" t="str">
            <v>1201008436</v>
          </cell>
          <cell r="B926" t="str">
            <v>ALCA PREFORMADA PARA CABO DE ACO 3/8" /UN</v>
          </cell>
          <cell r="C926" t="str">
            <v>UN</v>
          </cell>
          <cell r="D926" t="str">
            <v>UN</v>
          </cell>
          <cell r="E926">
            <v>14.45</v>
          </cell>
          <cell r="F926">
            <v>15.62</v>
          </cell>
        </row>
        <row r="927">
          <cell r="A927" t="str">
            <v>1201008438</v>
          </cell>
          <cell r="B927" t="str">
            <v>PINO ISOLADOR POLIMERICO 15 KV, 3/8" X 180MM /UN</v>
          </cell>
          <cell r="C927" t="str">
            <v>UN</v>
          </cell>
          <cell r="D927" t="str">
            <v>UN</v>
          </cell>
          <cell r="E927">
            <v>29.71</v>
          </cell>
          <cell r="F927">
            <v>30.49</v>
          </cell>
        </row>
        <row r="928">
          <cell r="A928" t="str">
            <v>1201008440</v>
          </cell>
          <cell r="B928" t="str">
            <v>GRAMPO DE SUSPENSAO PARA MENSAGEIRO 35MM2 /UN</v>
          </cell>
          <cell r="C928" t="str">
            <v>UN</v>
          </cell>
          <cell r="D928" t="str">
            <v>UN</v>
          </cell>
          <cell r="E928">
            <v>50.54</v>
          </cell>
          <cell r="F928">
            <v>51.71</v>
          </cell>
        </row>
        <row r="929">
          <cell r="A929" t="str">
            <v>1201008442</v>
          </cell>
          <cell r="B929" t="str">
            <v>GRAMPO DE SUSPENSAO PARA MENSAGEIRO  70MM2 /UN</v>
          </cell>
          <cell r="C929" t="str">
            <v>UN</v>
          </cell>
          <cell r="D929" t="str">
            <v>UN</v>
          </cell>
          <cell r="E929">
            <v>50.54</v>
          </cell>
          <cell r="F929">
            <v>51.71</v>
          </cell>
        </row>
        <row r="930">
          <cell r="A930" t="str">
            <v>1201008444</v>
          </cell>
          <cell r="B930" t="str">
            <v>GRAMPO DE ANCORAGEM DIELETRICO 16-50MM /UN</v>
          </cell>
          <cell r="C930" t="str">
            <v>UN</v>
          </cell>
          <cell r="D930" t="str">
            <v>UN</v>
          </cell>
          <cell r="E930">
            <v>52.11</v>
          </cell>
          <cell r="F930">
            <v>53.28</v>
          </cell>
        </row>
        <row r="931">
          <cell r="A931" t="str">
            <v>1201008470</v>
          </cell>
          <cell r="B931" t="str">
            <v>MAO DE OBRA EM SERVICOS DE ILUMINACAO PUBLICA ORNAMENTAL EM POSTE DE ATE 12M /UN</v>
          </cell>
          <cell r="C931" t="str">
            <v>UN</v>
          </cell>
          <cell r="D931" t="str">
            <v>UN</v>
          </cell>
          <cell r="E931">
            <v>188.8</v>
          </cell>
          <cell r="F931">
            <v>194.93</v>
          </cell>
        </row>
        <row r="932">
          <cell r="A932" t="str">
            <v>1201008472</v>
          </cell>
          <cell r="B932" t="str">
            <v>MAO DE OBRA EM SERVICOS DE ILUMINACAO PUBLICA ORNAMENTAL EM POSTE DE ATE 13 A 19M /UN</v>
          </cell>
          <cell r="C932" t="str">
            <v>UN</v>
          </cell>
          <cell r="D932" t="str">
            <v>UN</v>
          </cell>
          <cell r="E932">
            <v>283.19</v>
          </cell>
          <cell r="F932">
            <v>292.39</v>
          </cell>
        </row>
        <row r="933">
          <cell r="A933">
            <v>0</v>
          </cell>
          <cell r="B933">
            <v>0</v>
          </cell>
          <cell r="C933">
            <v>0</v>
          </cell>
          <cell r="D933">
            <v>0</v>
          </cell>
          <cell r="E933">
            <v>0</v>
          </cell>
          <cell r="F933">
            <v>0</v>
          </cell>
        </row>
        <row r="934">
          <cell r="A934">
            <v>0</v>
          </cell>
          <cell r="B934" t="str">
            <v>*  PADRAO E ACESSORIOS</v>
          </cell>
          <cell r="C934">
            <v>0</v>
          </cell>
          <cell r="D934">
            <v>0</v>
          </cell>
          <cell r="E934">
            <v>0</v>
          </cell>
          <cell r="F934">
            <v>0</v>
          </cell>
        </row>
        <row r="935">
          <cell r="A935" t="str">
            <v>1201009001</v>
          </cell>
          <cell r="B935" t="str">
            <v>ENTRADA DE SERVICO, EM BAIXA TENSAO, COM CAIXA DE MEDICAO INSTALADA EM MURETA DE ALVENARIA (1 1/2 VEZ), MEDINDO (1,20 X 2,10)M, CONFORME PADRAO ENERGISA, NA(S) ESPECIFICACAO(OES):- MONOFASICO - 0 A 3,8 KW /UN</v>
          </cell>
          <cell r="C935" t="str">
            <v>UN</v>
          </cell>
          <cell r="D935" t="str">
            <v>UN</v>
          </cell>
          <cell r="E935">
            <v>3676.12</v>
          </cell>
          <cell r="F935">
            <v>3808</v>
          </cell>
        </row>
        <row r="936">
          <cell r="A936" t="str">
            <v>1201009003</v>
          </cell>
          <cell r="B936" t="str">
            <v>- MONOFASICO DE 3,9 A 6,3 KW /UN</v>
          </cell>
          <cell r="C936" t="str">
            <v>UN</v>
          </cell>
          <cell r="D936" t="str">
            <v>UN</v>
          </cell>
          <cell r="E936">
            <v>3794.86</v>
          </cell>
          <cell r="F936">
            <v>3926.74</v>
          </cell>
        </row>
        <row r="937">
          <cell r="A937" t="str">
            <v>1201009005</v>
          </cell>
          <cell r="B937" t="str">
            <v>- MONOFASICO DE 6,4 A 8,8 KW /UN</v>
          </cell>
          <cell r="C937" t="str">
            <v>UN</v>
          </cell>
          <cell r="D937" t="str">
            <v>UN</v>
          </cell>
          <cell r="E937">
            <v>3997.89</v>
          </cell>
          <cell r="F937">
            <v>4129.7700000000004</v>
          </cell>
        </row>
        <row r="938">
          <cell r="A938" t="str">
            <v>1201009009</v>
          </cell>
          <cell r="B938" t="str">
            <v>- BIFASICO 0 A 10,1 KW /UN</v>
          </cell>
          <cell r="C938" t="str">
            <v>UN</v>
          </cell>
          <cell r="D938" t="str">
            <v>UN</v>
          </cell>
          <cell r="E938">
            <v>3843.23</v>
          </cell>
          <cell r="F938">
            <v>3975.72</v>
          </cell>
        </row>
        <row r="939">
          <cell r="A939" t="str">
            <v>1201009010</v>
          </cell>
          <cell r="B939" t="str">
            <v>- BIFASICO DE 10,2 A 12,7 KW /UN</v>
          </cell>
          <cell r="C939" t="str">
            <v>UN</v>
          </cell>
          <cell r="D939" t="str">
            <v>UN</v>
          </cell>
          <cell r="E939">
            <v>4017.07</v>
          </cell>
          <cell r="F939">
            <v>4149.5600000000004</v>
          </cell>
        </row>
        <row r="940">
          <cell r="A940" t="str">
            <v>1201009011</v>
          </cell>
          <cell r="B940" t="str">
            <v>- BIFASICO DE 12,8 A 17,7 KW /UN</v>
          </cell>
          <cell r="C940" t="str">
            <v>UN</v>
          </cell>
          <cell r="D940" t="str">
            <v>UN</v>
          </cell>
          <cell r="E940">
            <v>4242.99</v>
          </cell>
          <cell r="F940">
            <v>4375.4799999999996</v>
          </cell>
        </row>
        <row r="941">
          <cell r="A941" t="str">
            <v>1201009013</v>
          </cell>
          <cell r="B941" t="str">
            <v>- TRIFASICO 0 A 14,00 KW /UN</v>
          </cell>
          <cell r="C941" t="str">
            <v>UN</v>
          </cell>
          <cell r="D941" t="str">
            <v>UN</v>
          </cell>
          <cell r="E941">
            <v>4388.8500000000004</v>
          </cell>
          <cell r="F941">
            <v>4531.08</v>
          </cell>
        </row>
        <row r="942">
          <cell r="A942" t="str">
            <v>1201009014</v>
          </cell>
          <cell r="B942" t="str">
            <v>- TRIFASICO DE 14,01 A 17,28 KW /UN</v>
          </cell>
          <cell r="C942" t="str">
            <v>UN</v>
          </cell>
          <cell r="D942" t="str">
            <v>UN</v>
          </cell>
          <cell r="E942">
            <v>4470.97</v>
          </cell>
          <cell r="F942">
            <v>4613.2</v>
          </cell>
        </row>
        <row r="943">
          <cell r="A943" t="str">
            <v>1201009015</v>
          </cell>
          <cell r="B943" t="str">
            <v>- TRIFASICO DE 17,29 A 24,47 KW /UN</v>
          </cell>
          <cell r="C943" t="str">
            <v>UN</v>
          </cell>
          <cell r="D943" t="str">
            <v>UN</v>
          </cell>
          <cell r="E943">
            <v>4801.3</v>
          </cell>
          <cell r="F943">
            <v>4943.53</v>
          </cell>
        </row>
        <row r="944">
          <cell r="A944" t="str">
            <v>1201009016</v>
          </cell>
          <cell r="B944" t="str">
            <v>- TRIFASICO DE 24,48 A 35,05 KW /UN</v>
          </cell>
          <cell r="C944" t="str">
            <v>UN</v>
          </cell>
          <cell r="D944" t="str">
            <v>UN</v>
          </cell>
          <cell r="E944">
            <v>5169.42</v>
          </cell>
          <cell r="F944">
            <v>5311.65</v>
          </cell>
        </row>
        <row r="945">
          <cell r="A945" t="str">
            <v>1201009017</v>
          </cell>
          <cell r="B945" t="str">
            <v>- TRIFASICO DE 35,06 A 52,23 KW /UN</v>
          </cell>
          <cell r="C945" t="str">
            <v>UN</v>
          </cell>
          <cell r="D945" t="str">
            <v>UN</v>
          </cell>
          <cell r="E945">
            <v>7939.63</v>
          </cell>
          <cell r="F945">
            <v>8093.48</v>
          </cell>
        </row>
        <row r="946">
          <cell r="A946" t="str">
            <v>1201009018</v>
          </cell>
          <cell r="B946" t="str">
            <v>- TRIFASICO DE 52,24 A 75,0 KW /UN</v>
          </cell>
          <cell r="C946" t="str">
            <v>UN</v>
          </cell>
          <cell r="D946" t="str">
            <v>UN</v>
          </cell>
          <cell r="E946">
            <v>9575.68</v>
          </cell>
          <cell r="F946">
            <v>9727.8799999999992</v>
          </cell>
        </row>
        <row r="947">
          <cell r="A947" t="str">
            <v>1201009020</v>
          </cell>
          <cell r="B947" t="str">
            <v>ENTR. DE SERV. EM BAIXA TENSAO, C/ CX. DE MEDICAO INDIRETA E CAIXA P/DISJUNTOR PADRAO ENERGISA, INSTALADA EM MURETA DE ALV. (1 1/2 VEZ), MED.(2,20 X 2,00)M, NA(S) ESPECIFICACAO(OES):- TRIFASICO (27 A 38)KW - ANEXO E-30(PADRAO) /UN</v>
          </cell>
          <cell r="C947" t="str">
            <v>UN</v>
          </cell>
          <cell r="D947" t="str">
            <v>UN</v>
          </cell>
          <cell r="E947">
            <v>5848.85</v>
          </cell>
          <cell r="F947">
            <v>6037.93</v>
          </cell>
        </row>
        <row r="948">
          <cell r="A948" t="str">
            <v>1201009022</v>
          </cell>
          <cell r="B948" t="str">
            <v>- TRIFASICO (38,1 a 47)KW - ANEXO E-031 (PADRAO) /UN</v>
          </cell>
          <cell r="C948" t="str">
            <v>UN</v>
          </cell>
          <cell r="D948" t="str">
            <v>UN</v>
          </cell>
          <cell r="E948">
            <v>6534.03</v>
          </cell>
          <cell r="F948">
            <v>6723.26</v>
          </cell>
        </row>
        <row r="949">
          <cell r="A949" t="str">
            <v>1201009023</v>
          </cell>
          <cell r="B949" t="str">
            <v>- TRIFASICO (47,1 A 60)KW - ANEXO E-032 (PADRAO) /UN</v>
          </cell>
          <cell r="C949" t="str">
            <v>UN</v>
          </cell>
          <cell r="D949" t="str">
            <v>UN</v>
          </cell>
          <cell r="E949">
            <v>7224.81</v>
          </cell>
          <cell r="F949">
            <v>7414.04</v>
          </cell>
        </row>
        <row r="950">
          <cell r="A950" t="str">
            <v>1201009024</v>
          </cell>
          <cell r="B950" t="str">
            <v>- TRIFASICO (60,1 A 75)KW - ANEXO E-033 /UN</v>
          </cell>
          <cell r="C950" t="str">
            <v>UN</v>
          </cell>
          <cell r="D950" t="str">
            <v>UN</v>
          </cell>
          <cell r="E950">
            <v>7885.41</v>
          </cell>
          <cell r="F950">
            <v>8074.64</v>
          </cell>
        </row>
        <row r="951">
          <cell r="A951" t="str">
            <v>1201009050</v>
          </cell>
          <cell r="B951" t="str">
            <v>CAIXA DE MEDICAO MONOFASICA EM POLICARBONATO OU NORYL (285X326X165)MM, PADRAO ENERGISA /UN</v>
          </cell>
          <cell r="C951" t="str">
            <v>UN</v>
          </cell>
          <cell r="D951" t="str">
            <v>UN</v>
          </cell>
          <cell r="E951">
            <v>94.6</v>
          </cell>
          <cell r="F951">
            <v>96.73</v>
          </cell>
        </row>
        <row r="952">
          <cell r="A952" t="str">
            <v>1201009052</v>
          </cell>
          <cell r="B952" t="str">
            <v>CAIXA DE MEDICAO POLIFASICA EM POLICARBONATO OU NORYL (377X476X213)MM, PADRAO ENERGISA /UN</v>
          </cell>
          <cell r="C952" t="str">
            <v>UN</v>
          </cell>
          <cell r="D952" t="str">
            <v>UN</v>
          </cell>
          <cell r="E952">
            <v>197.4</v>
          </cell>
          <cell r="F952">
            <v>199.53</v>
          </cell>
        </row>
        <row r="953">
          <cell r="A953" t="str">
            <v>1201009054</v>
          </cell>
          <cell r="B953" t="str">
            <v>CAIXA PARA MEDICAO DIRETA ATE 200A (600X1000X200)MM, PADRAO ENERGISA /UN</v>
          </cell>
          <cell r="C953" t="str">
            <v>UN</v>
          </cell>
          <cell r="D953" t="str">
            <v>UN</v>
          </cell>
          <cell r="E953">
            <v>935.34</v>
          </cell>
          <cell r="F953">
            <v>937.47</v>
          </cell>
        </row>
        <row r="954">
          <cell r="A954" t="str">
            <v>1201009056</v>
          </cell>
          <cell r="B954" t="str">
            <v>CAIXA PARA MEDIDOR DE DEMANDA E ENERGIA REATIVA, PADRAO ENERGISA /UN</v>
          </cell>
          <cell r="C954" t="str">
            <v>UN</v>
          </cell>
          <cell r="D954" t="str">
            <v>UN</v>
          </cell>
          <cell r="E954">
            <v>846.54</v>
          </cell>
          <cell r="F954">
            <v>851.45</v>
          </cell>
        </row>
        <row r="955">
          <cell r="A955" t="str">
            <v>1201009058</v>
          </cell>
          <cell r="B955" t="str">
            <v>CAIXA PARA TC, PADRAO ENERGISA /UN</v>
          </cell>
          <cell r="C955" t="str">
            <v>UN</v>
          </cell>
          <cell r="D955" t="str">
            <v>UN</v>
          </cell>
          <cell r="E955">
            <v>828.55</v>
          </cell>
          <cell r="F955">
            <v>833.46</v>
          </cell>
        </row>
        <row r="956">
          <cell r="A956" t="str">
            <v>1201009060</v>
          </cell>
          <cell r="B956" t="str">
            <v>ISOLADOR DE ROLDANA, PARA BAIXA TENSAO /UN</v>
          </cell>
          <cell r="C956" t="str">
            <v>UN</v>
          </cell>
          <cell r="D956" t="str">
            <v>UN</v>
          </cell>
          <cell r="E956">
            <v>7.92</v>
          </cell>
          <cell r="F956">
            <v>8.31</v>
          </cell>
        </row>
        <row r="957">
          <cell r="A957" t="str">
            <v>1201009062</v>
          </cell>
          <cell r="B957" t="str">
            <v>ARMACAO SECUNDARIA, COM HASTE, NA(S) ESPECIFICACAO(OES):- 1 ESTRIBO /UN</v>
          </cell>
          <cell r="C957" t="str">
            <v>UN</v>
          </cell>
          <cell r="D957" t="str">
            <v>UN</v>
          </cell>
          <cell r="E957">
            <v>49.49</v>
          </cell>
          <cell r="F957">
            <v>52.4</v>
          </cell>
        </row>
        <row r="958">
          <cell r="A958" t="str">
            <v>1201009064</v>
          </cell>
          <cell r="B958" t="str">
            <v>SINAPI - 101539 - ARMACAO SECUNDARIA, COM 2 ESTRIBOS E 2 ISOLADORES - FORNECIMENTO E INSTALACAO. AF_07/2020 /UN</v>
          </cell>
          <cell r="C958" t="str">
            <v>UN</v>
          </cell>
          <cell r="D958" t="str">
            <v>UN</v>
          </cell>
          <cell r="E958">
            <v>69.58</v>
          </cell>
          <cell r="F958">
            <v>71.400000000000006</v>
          </cell>
        </row>
        <row r="959">
          <cell r="A959" t="str">
            <v>1201009065</v>
          </cell>
          <cell r="B959" t="str">
            <v>SINAPI - 101540 - ARMACAO SECUNDARIA, COM 3 ESTRIBOS E 3 ISOLADORES - FORNECIMENTO E INSTALACAO. AF_07/2020 /UN</v>
          </cell>
          <cell r="C959" t="str">
            <v>UN</v>
          </cell>
          <cell r="D959" t="str">
            <v>UN</v>
          </cell>
          <cell r="E959">
            <v>119.45</v>
          </cell>
          <cell r="F959">
            <v>122.19</v>
          </cell>
        </row>
        <row r="960">
          <cell r="A960" t="str">
            <v>1201009066</v>
          </cell>
          <cell r="B960" t="str">
            <v>SINAPI - 101541 - ARMACAO SECUNDARIA, COM 4 ESTRIBOS E 4 ISOLADORES - FORNECIMENTO E INSTALACAO. AF_07/2020 /UN</v>
          </cell>
          <cell r="C960" t="str">
            <v>UN</v>
          </cell>
          <cell r="D960" t="str">
            <v>UN</v>
          </cell>
          <cell r="E960">
            <v>155.29</v>
          </cell>
          <cell r="F960">
            <v>158.94999999999999</v>
          </cell>
        </row>
        <row r="961">
          <cell r="A961" t="str">
            <v>1201009080</v>
          </cell>
          <cell r="B961" t="str">
            <v>CABO DE ALUMINIO TRANCADO TRIPLEX:- 6 AWG /M</v>
          </cell>
          <cell r="C961" t="str">
            <v>/M</v>
          </cell>
          <cell r="D961" t="str">
            <v>M</v>
          </cell>
          <cell r="E961">
            <v>19.57</v>
          </cell>
          <cell r="F961">
            <v>21.12</v>
          </cell>
        </row>
        <row r="962">
          <cell r="A962" t="str">
            <v>1201009082</v>
          </cell>
          <cell r="B962" t="str">
            <v>- 4 AWG /M</v>
          </cell>
          <cell r="C962" t="str">
            <v>/M</v>
          </cell>
          <cell r="D962" t="str">
            <v>M</v>
          </cell>
          <cell r="E962">
            <v>21.21</v>
          </cell>
          <cell r="F962">
            <v>22.76</v>
          </cell>
        </row>
        <row r="963">
          <cell r="A963" t="str">
            <v>1201009084</v>
          </cell>
          <cell r="B963" t="str">
            <v>- 2 AWG /M</v>
          </cell>
          <cell r="C963" t="str">
            <v>/M</v>
          </cell>
          <cell r="D963" t="str">
            <v>M</v>
          </cell>
          <cell r="E963">
            <v>24.98</v>
          </cell>
          <cell r="F963">
            <v>26.53</v>
          </cell>
        </row>
        <row r="964">
          <cell r="A964" t="str">
            <v>1201009090</v>
          </cell>
          <cell r="B964" t="str">
            <v>CABO DE ALUMINIO TRANCADO QUADRUPLEX :- 6 AWG /M</v>
          </cell>
          <cell r="C964" t="str">
            <v>/M</v>
          </cell>
          <cell r="D964" t="str">
            <v>M</v>
          </cell>
          <cell r="E964">
            <v>20.78</v>
          </cell>
          <cell r="F964">
            <v>22.33</v>
          </cell>
          <cell r="H964" t="str">
            <v>INSTALAÇOES HIDRO-SANITARIAS E AGUAS PLUVIAIS - LOUCAS</v>
          </cell>
        </row>
        <row r="965">
          <cell r="A965" t="str">
            <v>1201009092</v>
          </cell>
          <cell r="B965" t="str">
            <v>- 4 AWG /M</v>
          </cell>
          <cell r="C965" t="str">
            <v>/M</v>
          </cell>
          <cell r="D965" t="str">
            <v>M</v>
          </cell>
          <cell r="E965">
            <v>23.86</v>
          </cell>
          <cell r="F965">
            <v>25.41</v>
          </cell>
        </row>
        <row r="966">
          <cell r="A966" t="str">
            <v>1201009094</v>
          </cell>
          <cell r="B966" t="str">
            <v>- 2 AWG /M</v>
          </cell>
          <cell r="C966" t="str">
            <v>/M</v>
          </cell>
          <cell r="D966" t="str">
            <v>M</v>
          </cell>
          <cell r="E966">
            <v>27.8</v>
          </cell>
          <cell r="F966">
            <v>29.35</v>
          </cell>
        </row>
        <row r="967">
          <cell r="A967">
            <v>0</v>
          </cell>
          <cell r="B967">
            <v>0</v>
          </cell>
          <cell r="C967">
            <v>0</v>
          </cell>
          <cell r="D967">
            <v>0</v>
          </cell>
          <cell r="E967">
            <v>0</v>
          </cell>
          <cell r="F967">
            <v>0</v>
          </cell>
        </row>
        <row r="968">
          <cell r="A968">
            <v>0</v>
          </cell>
          <cell r="B968" t="str">
            <v>INSTALACOES HIDRO-SANITARIA E AGUAS PLUVIAIS</v>
          </cell>
          <cell r="C968">
            <v>0</v>
          </cell>
          <cell r="D968">
            <v>0</v>
          </cell>
          <cell r="E968">
            <v>0</v>
          </cell>
          <cell r="F968">
            <v>0</v>
          </cell>
        </row>
        <row r="969">
          <cell r="A969">
            <v>0</v>
          </cell>
          <cell r="B969">
            <v>0</v>
          </cell>
          <cell r="C969">
            <v>0</v>
          </cell>
          <cell r="D969">
            <v>0</v>
          </cell>
          <cell r="E969">
            <v>0</v>
          </cell>
          <cell r="F969">
            <v>0</v>
          </cell>
        </row>
        <row r="970">
          <cell r="A970" t="str">
            <v>CODIGO</v>
          </cell>
          <cell r="B970" t="str">
            <v>S E R V I C O S</v>
          </cell>
          <cell r="C970">
            <v>0</v>
          </cell>
          <cell r="D970">
            <v>0</v>
          </cell>
          <cell r="E970" t="str">
            <v>TOTAL</v>
          </cell>
          <cell r="F970" t="str">
            <v>TOTAL</v>
          </cell>
        </row>
        <row r="971">
          <cell r="A971">
            <v>0</v>
          </cell>
          <cell r="B971">
            <v>0</v>
          </cell>
          <cell r="C971">
            <v>0</v>
          </cell>
          <cell r="D971">
            <v>0</v>
          </cell>
          <cell r="E971">
            <v>0</v>
          </cell>
          <cell r="F971">
            <v>0</v>
          </cell>
        </row>
        <row r="972">
          <cell r="A972">
            <v>0</v>
          </cell>
          <cell r="B972" t="str">
            <v>*  AGUA FRIA</v>
          </cell>
          <cell r="C972">
            <v>0</v>
          </cell>
          <cell r="D972">
            <v>0</v>
          </cell>
          <cell r="E972">
            <v>0</v>
          </cell>
          <cell r="F972">
            <v>0</v>
          </cell>
        </row>
        <row r="973">
          <cell r="A973" t="str">
            <v>1301001000</v>
          </cell>
          <cell r="B973" t="str">
            <v>SINAPI - 90443 - RASGO EM ALVENARIA PARA RAMAIS/ DISTRIBUICAO COM DIAMETROS MENORES OU IGUAIS A 40 MM. AF_05/2015 /M</v>
          </cell>
          <cell r="C973" t="str">
            <v>/M</v>
          </cell>
          <cell r="D973" t="str">
            <v>M</v>
          </cell>
          <cell r="E973">
            <v>8.74</v>
          </cell>
          <cell r="F973">
            <v>9.7200000000000006</v>
          </cell>
        </row>
        <row r="974">
          <cell r="A974" t="str">
            <v>1301001050</v>
          </cell>
          <cell r="B974" t="str">
            <v>ADAPTADOR COM ROSCA E FLANGES DE PVC (DA TIGRE, FORTILIT OU SIMILAR), PARA CAIXA D'AGUA DE FIBROCIMENTO, NO(S) DIAMETRO(S):- 3/4" /UN</v>
          </cell>
          <cell r="C974" t="str">
            <v>UN</v>
          </cell>
          <cell r="D974" t="str">
            <v>UN</v>
          </cell>
          <cell r="E974">
            <v>18.18</v>
          </cell>
          <cell r="F974">
            <v>18.47</v>
          </cell>
        </row>
        <row r="975">
          <cell r="A975" t="str">
            <v>1301001052</v>
          </cell>
          <cell r="B975" t="str">
            <v>- 1" /UN</v>
          </cell>
          <cell r="C975" t="str">
            <v>UN</v>
          </cell>
          <cell r="D975" t="str">
            <v>UN</v>
          </cell>
          <cell r="E975">
            <v>23.38</v>
          </cell>
          <cell r="F975">
            <v>23.67</v>
          </cell>
        </row>
        <row r="976">
          <cell r="A976" t="str">
            <v>1301001053</v>
          </cell>
          <cell r="B976" t="str">
            <v>- 1 1/4" /UN</v>
          </cell>
          <cell r="C976" t="str">
            <v>UN</v>
          </cell>
          <cell r="D976" t="str">
            <v>UN</v>
          </cell>
          <cell r="E976">
            <v>33.46</v>
          </cell>
          <cell r="F976">
            <v>33.93</v>
          </cell>
        </row>
        <row r="977">
          <cell r="A977" t="str">
            <v>1301001054</v>
          </cell>
          <cell r="B977" t="str">
            <v>- 1 1/2" /UN</v>
          </cell>
          <cell r="C977" t="str">
            <v>UN</v>
          </cell>
          <cell r="D977" t="str">
            <v>UN</v>
          </cell>
          <cell r="E977">
            <v>39.200000000000003</v>
          </cell>
          <cell r="F977">
            <v>39.67</v>
          </cell>
        </row>
        <row r="978">
          <cell r="A978" t="str">
            <v>1301001056</v>
          </cell>
          <cell r="B978" t="str">
            <v>- 2" /UN</v>
          </cell>
          <cell r="C978" t="str">
            <v>UN</v>
          </cell>
          <cell r="D978" t="str">
            <v>UN</v>
          </cell>
          <cell r="E978">
            <v>46.64</v>
          </cell>
          <cell r="F978">
            <v>47.11</v>
          </cell>
        </row>
        <row r="979">
          <cell r="A979" t="str">
            <v>1301001060</v>
          </cell>
          <cell r="B979" t="str">
            <v>TUBO PVC SOLDAVEL AGUA FRIA DN 25MM, INCLUSIVE CONEXOES - FORNECIMENTO E INSTALACAO /M</v>
          </cell>
          <cell r="C979" t="str">
            <v>/M</v>
          </cell>
          <cell r="D979" t="str">
            <v>M</v>
          </cell>
          <cell r="E979">
            <v>16.010000000000002</v>
          </cell>
          <cell r="F979">
            <v>17.28</v>
          </cell>
        </row>
        <row r="980">
          <cell r="A980" t="str">
            <v>1301001062</v>
          </cell>
          <cell r="B980" t="str">
            <v>TUBO PVC SOLDAVEL AGUA FRIA DN 32MM, INCLUSIVE CONEXOES - FORNECIMENTO E INSTALACAO /M</v>
          </cell>
          <cell r="C980" t="str">
            <v>/M</v>
          </cell>
          <cell r="D980" t="str">
            <v>M</v>
          </cell>
          <cell r="E980">
            <v>21.77</v>
          </cell>
          <cell r="F980">
            <v>23.08</v>
          </cell>
        </row>
        <row r="981">
          <cell r="A981" t="str">
            <v>1301001063</v>
          </cell>
          <cell r="B981" t="str">
            <v>TUBO PVC SOLDAVEL AGUA FRIA DN 40MM, INCLUSIVE CONEXOES- FORNECIMENTO E INSTALACAO /M</v>
          </cell>
          <cell r="C981" t="str">
            <v>/M</v>
          </cell>
          <cell r="D981" t="str">
            <v>M</v>
          </cell>
          <cell r="E981">
            <v>29.16</v>
          </cell>
          <cell r="F981">
            <v>30.81</v>
          </cell>
        </row>
        <row r="982">
          <cell r="A982" t="str">
            <v>1301001064</v>
          </cell>
          <cell r="B982" t="str">
            <v>TUBO PVC SOLDAVEL AGUA FRIA DN 50MM, INCLUSIVE CONEXOES - FORNECIMENTO E INSTALACAO /M</v>
          </cell>
          <cell r="C982" t="str">
            <v>/M</v>
          </cell>
          <cell r="D982" t="str">
            <v>M</v>
          </cell>
          <cell r="E982">
            <v>34.57</v>
          </cell>
          <cell r="F982">
            <v>36.58</v>
          </cell>
          <cell r="H982" t="str">
            <v>INSTALAÇOES HIDRO-SANITARIAS E AGUAS PLUVIAIS - TORNEIRAS E REGISTROS</v>
          </cell>
        </row>
        <row r="983">
          <cell r="A983" t="str">
            <v>1301001065</v>
          </cell>
          <cell r="B983" t="str">
            <v>TUBO PVC SOLDAVEL AGUA FRIA DN 60MM, INCLUSIVE CONEXOES - FORNECIMENTO E INSTALACAO /M</v>
          </cell>
          <cell r="C983" t="str">
            <v>/M</v>
          </cell>
          <cell r="D983" t="str">
            <v>M</v>
          </cell>
          <cell r="E983">
            <v>48.57</v>
          </cell>
          <cell r="F983">
            <v>50.91</v>
          </cell>
        </row>
        <row r="984">
          <cell r="A984" t="str">
            <v>1301001066</v>
          </cell>
          <cell r="B984" t="str">
            <v>TUBO PVC SOLDAVEL AGUA FRIA DN 75MM, INCLUSIVE CONEXOES - FORNECIMENTO E INSTALACAO /M</v>
          </cell>
          <cell r="C984" t="str">
            <v>/M</v>
          </cell>
          <cell r="D984" t="str">
            <v>M</v>
          </cell>
          <cell r="E984">
            <v>73.36</v>
          </cell>
          <cell r="F984">
            <v>76.400000000000006</v>
          </cell>
        </row>
        <row r="985">
          <cell r="A985" t="str">
            <v>1301001067</v>
          </cell>
          <cell r="B985" t="str">
            <v>TUBO PVC SOLDAVEL AGUA FRIA DN 85MM, INCLUSIVE CONEXOES - FORNECIMENTO E INSTALACAO /M</v>
          </cell>
          <cell r="C985" t="str">
            <v>/M</v>
          </cell>
          <cell r="D985" t="str">
            <v>M</v>
          </cell>
          <cell r="E985">
            <v>87.17</v>
          </cell>
          <cell r="F985">
            <v>90.52</v>
          </cell>
        </row>
        <row r="986">
          <cell r="A986" t="str">
            <v>1301001068</v>
          </cell>
          <cell r="B986" t="str">
            <v>TUBO PVC SOLDAVEL AGUA FRIA DN 110MM, INCLUSIVE CONEXOES - FORNECIMENTO E INSTALACAO /M</v>
          </cell>
          <cell r="C986" t="str">
            <v>/M</v>
          </cell>
          <cell r="D986" t="str">
            <v>M</v>
          </cell>
          <cell r="E986">
            <v>124.18</v>
          </cell>
          <cell r="F986">
            <v>127.87</v>
          </cell>
        </row>
        <row r="987">
          <cell r="A987" t="str">
            <v>1301001069</v>
          </cell>
          <cell r="B987" t="str">
            <v>ESCAVACAO (MANUAL) DE VALAS, PARA ASSENTAMENTO DE TUBOS, COM DIAMETRO DE 2 1/2" (75 MM) A 4" (110 MM) /M</v>
          </cell>
          <cell r="C987" t="str">
            <v>/M</v>
          </cell>
          <cell r="D987" t="str">
            <v>M</v>
          </cell>
          <cell r="E987">
            <v>3.97</v>
          </cell>
          <cell r="F987">
            <v>4.37</v>
          </cell>
        </row>
        <row r="988">
          <cell r="A988" t="str">
            <v>1301001070</v>
          </cell>
          <cell r="B988" t="str">
            <v>REATERRO (MANUAL) DE VALAS /M</v>
          </cell>
          <cell r="C988" t="str">
            <v>/M</v>
          </cell>
          <cell r="D988" t="str">
            <v>M</v>
          </cell>
          <cell r="E988">
            <v>3.88</v>
          </cell>
          <cell r="F988">
            <v>4.2699999999999996</v>
          </cell>
        </row>
        <row r="989">
          <cell r="A989" t="str">
            <v>1301001072</v>
          </cell>
          <cell r="B989" t="str">
            <v>SINAPI - 89366 - JOELHO 90 GRAUS COM BUCHA DE LATAO, PVC, SOLDAVEL, DN 25MM, X 3/4" INSTALADO EM RAMAL OU SUB-RAMAL DE AGUA - FORNECIMENTO E INSTALACAO. AF_12/2014 /UN</v>
          </cell>
          <cell r="C989" t="str">
            <v>UN</v>
          </cell>
          <cell r="D989" t="str">
            <v>UN</v>
          </cell>
          <cell r="E989">
            <v>12.9</v>
          </cell>
          <cell r="F989">
            <v>13.4</v>
          </cell>
        </row>
        <row r="990">
          <cell r="A990" t="str">
            <v>1301001074</v>
          </cell>
          <cell r="B990" t="str">
            <v>SINAPI - 90373 - JOELHO 90 GRAUS COM BUCHA DE LATAO, PVC, SOLDAVEL, DN 25MM, X 1/2" INSTALADO EM RAMAL OU SUB-RAMAL DE AGUA - FORNECIMENTO E INSTALACAO. AF_12/2014 /UN</v>
          </cell>
          <cell r="C990" t="str">
            <v>UN</v>
          </cell>
          <cell r="D990" t="str">
            <v>UN</v>
          </cell>
          <cell r="E990">
            <v>11.78</v>
          </cell>
          <cell r="F990">
            <v>12.28</v>
          </cell>
        </row>
        <row r="991">
          <cell r="A991" t="str">
            <v>1301001076</v>
          </cell>
          <cell r="B991" t="str">
            <v>- JOELHO DE REDUCAO (32 X 3/4)  MM X POL. /UN</v>
          </cell>
          <cell r="C991" t="str">
            <v>UN</v>
          </cell>
          <cell r="D991" t="str">
            <v>UN</v>
          </cell>
          <cell r="E991">
            <v>24.89</v>
          </cell>
          <cell r="F991">
            <v>25.57</v>
          </cell>
        </row>
        <row r="992">
          <cell r="A992" t="str">
            <v>1301001078</v>
          </cell>
          <cell r="B992" t="str">
            <v>SINAPI - 89378 - LUVA, PVC, SOLDAVEL, DN 25MM, INSTALADO EM RAMAL OU SUB-RAMAL DE AGUA - FORNECIMENTO E INSTALACAO. AF_12/2014 /UN</v>
          </cell>
          <cell r="C992" t="str">
            <v>UN</v>
          </cell>
          <cell r="D992" t="str">
            <v>UN</v>
          </cell>
          <cell r="E992">
            <v>4.96</v>
          </cell>
          <cell r="F992">
            <v>5.3</v>
          </cell>
        </row>
        <row r="993">
          <cell r="A993" t="str">
            <v>1301001080</v>
          </cell>
          <cell r="B993" t="str">
            <v>- LUVA DE REDUCAO (25 X 1/2) MM X POL. /UN</v>
          </cell>
          <cell r="C993" t="str">
            <v>UN</v>
          </cell>
          <cell r="D993" t="str">
            <v>UN</v>
          </cell>
          <cell r="E993">
            <v>9.56</v>
          </cell>
          <cell r="F993">
            <v>9.9</v>
          </cell>
        </row>
        <row r="994">
          <cell r="A994" t="str">
            <v>1301001082</v>
          </cell>
          <cell r="B994" t="str">
            <v>- TEE 90o. (25 X 3/4) MM X POL.  /UN</v>
          </cell>
          <cell r="C994" t="str">
            <v>UN</v>
          </cell>
          <cell r="D994" t="str">
            <v>UN</v>
          </cell>
          <cell r="E994">
            <v>18.739999999999998</v>
          </cell>
          <cell r="F994">
            <v>19.420000000000002</v>
          </cell>
        </row>
        <row r="995">
          <cell r="A995" t="str">
            <v>1301001084</v>
          </cell>
          <cell r="B995" t="str">
            <v>SINAPI - 89396 - TE COM BUCHA DE LATAO NA BOLSA CENTRAL, PVC, SOLDAVEL, DN 25MM X 1/2", INSTALADO EM RAMAL OU SUB-RAMAL DE AGUA - FORNECIMENTO E INSTALACAO. AF_12/2014 /UN</v>
          </cell>
          <cell r="C995" t="str">
            <v>UN</v>
          </cell>
          <cell r="D995" t="str">
            <v>UN</v>
          </cell>
          <cell r="E995">
            <v>16.559999999999999</v>
          </cell>
          <cell r="F995">
            <v>17.239999999999998</v>
          </cell>
        </row>
        <row r="996">
          <cell r="A996" t="str">
            <v>1301001086</v>
          </cell>
          <cell r="B996" t="str">
            <v>SINAPI - 89399 - TE COM BUCHA DE LATAO NA BOLSA CENTRAL, PVC, SOLDAVEL, DN 32MM X 3/4", INSTALADO EM RAMAL OU SUB-RAMAL DE AGUA - FORNECIMENTO E INSTALACAO. AF_12/2014 /UN</v>
          </cell>
          <cell r="C996" t="str">
            <v>UN</v>
          </cell>
          <cell r="D996" t="str">
            <v>UN</v>
          </cell>
          <cell r="E996">
            <v>26.36</v>
          </cell>
          <cell r="F996">
            <v>27.16</v>
          </cell>
        </row>
        <row r="997">
          <cell r="A997" t="str">
            <v>1301001090</v>
          </cell>
          <cell r="B997" t="str">
            <v>SINAPI - 94708 - ADAPTADOR COM FLANGES LIVRES, PVC, SOLDAVEL, DN  25 MM X 3/4 , INSTALADO EM RESERVACAO DE AGUA DE EDIFICACAO QUE POSSUA RESERVATORIO DE FIBRA/FIBROCIMENTO   FORNECIMENTO E INSTALACAO. AF_06/2016 /UN</v>
          </cell>
          <cell r="C997" t="str">
            <v>UN</v>
          </cell>
          <cell r="D997" t="str">
            <v>UN</v>
          </cell>
          <cell r="E997">
            <v>21.34</v>
          </cell>
          <cell r="F997">
            <v>22.12</v>
          </cell>
        </row>
        <row r="998">
          <cell r="A998" t="str">
            <v>1301001092</v>
          </cell>
          <cell r="B998" t="str">
            <v>SINAPI - 94709 - ADAPTADOR COM FLANGES LIVRES, PVC, SOLDAVEL, DN 32 MM X 1 , INSTALADO EM RESERVACAO DE AGUA DE EDIFICACAO QUE POSSUA RESERVATORIO DE FIBRA/FIBROCIMENTO   FORNECIMENTO E INSTALACAO. AF_06/2016 /UN</v>
          </cell>
          <cell r="C998" t="str">
            <v>UN</v>
          </cell>
          <cell r="D998" t="str">
            <v>UN</v>
          </cell>
          <cell r="E998">
            <v>27.89</v>
          </cell>
          <cell r="F998">
            <v>28.67</v>
          </cell>
        </row>
        <row r="999">
          <cell r="A999" t="str">
            <v>1301001093</v>
          </cell>
          <cell r="B999" t="str">
            <v>SINAPI - 94710 - ADAPTADOR COM FLANGES LIVRES, PVC, SOLDAVEL, DN 40 MM X 1 1/4 , INSTALADO EM RESERVACAO DE AGUA DE EDIFICACAO QUE POSSUA RESERVATORIO DE FIBRA/FIBROCIMENTO   FORNECIMENTO E INSTALACAO. AF_06/2016 /UN</v>
          </cell>
          <cell r="C999" t="str">
            <v>UN</v>
          </cell>
          <cell r="D999" t="str">
            <v>UN</v>
          </cell>
          <cell r="E999">
            <v>44.17</v>
          </cell>
          <cell r="F999">
            <v>44.95</v>
          </cell>
        </row>
        <row r="1000">
          <cell r="A1000" t="str">
            <v>1301001094</v>
          </cell>
          <cell r="B1000" t="str">
            <v>SINAPI - 94711 - ADAPTADOR COM FLANGES LIVRES, PVC, SOLDAVEL, DN 50 MM X 1 1/2 , INSTALADO EM RESERVACAO DE AGUA DE EDIFICACAO QUE POSSUA RESERVATORIO DE FIBRA/FIBROCIMENTO   FORNECIMENTO E INSTALACAO. AF_06/2016 /UN</v>
          </cell>
          <cell r="C1000" t="str">
            <v>UN</v>
          </cell>
          <cell r="D1000" t="str">
            <v>UN</v>
          </cell>
          <cell r="E1000">
            <v>52.66</v>
          </cell>
          <cell r="F1000">
            <v>53.69</v>
          </cell>
        </row>
        <row r="1001">
          <cell r="A1001" t="str">
            <v>1301001096</v>
          </cell>
          <cell r="B1001" t="str">
            <v>SINAPI - 94712 - ADAPTADOR COM FLANGES LIVRES, PVC, SOLDAVEL, DN 60 MM X 2 , INSTALADO EM RESERVACAO DE AGUA DE EDIFICACAO QUE POSSUA RESERVATORIO DE FIBRA/FIBROCIMENTO   FORNECIMENTO E INSTALACAO. AF_06/2016 /UN</v>
          </cell>
          <cell r="C1001" t="str">
            <v>UN</v>
          </cell>
          <cell r="D1001" t="str">
            <v>UN</v>
          </cell>
          <cell r="E1001">
            <v>71.34</v>
          </cell>
          <cell r="F1001">
            <v>72.37</v>
          </cell>
        </row>
        <row r="1002">
          <cell r="A1002" t="str">
            <v>1301001098</v>
          </cell>
          <cell r="B1002" t="str">
            <v>SINAPI - 94713 - ADAPTADOR COM FLANGES LIVRES, PVC, SOLDAVEL, DN 75 MM X 2 1/2 , INSTALADO EM RESERVACAO DE AGUA DE EDIFICACAO QUE POSSUA RESERVATORIO DE FIBRA/FIBROCIMENTO   FORNECIMENTO E INSTALACAO. AF_06/2016 /UN</v>
          </cell>
          <cell r="C1002" t="str">
            <v>UN</v>
          </cell>
          <cell r="D1002" t="str">
            <v>UN</v>
          </cell>
          <cell r="E1002">
            <v>189.86</v>
          </cell>
          <cell r="F1002">
            <v>190.89</v>
          </cell>
        </row>
        <row r="1003">
          <cell r="A1003" t="str">
            <v>1301001099</v>
          </cell>
          <cell r="B1003" t="str">
            <v>SINAPI - 89383 - ADAPTADOR CURTO COM BOLSA E ROSCA PARA REGISTRO, PVC, SOLDAVEL, DN 25MM X 3/4", INSTALADO EM RAMAL OU SUB-RAMAL DE AGUA - FORNECIMENTO E INSTALACAO. AF_12/2014 /UN</v>
          </cell>
          <cell r="C1003" t="str">
            <v>UN</v>
          </cell>
          <cell r="D1003" t="str">
            <v>UN</v>
          </cell>
          <cell r="E1003">
            <v>5.0599999999999996</v>
          </cell>
          <cell r="F1003">
            <v>5.4</v>
          </cell>
        </row>
        <row r="1004">
          <cell r="A1004" t="str">
            <v>1301001100</v>
          </cell>
          <cell r="B1004" t="str">
            <v>SINAPI - 89436 - ADAPTADOR CURTO COM BOLSA E ROSCA PARA REGISTRO, PVC, SOLDAVEL, DN 32MM X 1", INSTALADO EM RAMAL DE DISTRIBUICAO DE AGUA - FORNECIMENTO E INSTALACAO. AF_12/2014 /UN</v>
          </cell>
          <cell r="C1004" t="str">
            <v>UN</v>
          </cell>
          <cell r="D1004" t="str">
            <v>UN</v>
          </cell>
          <cell r="E1004">
            <v>5.4</v>
          </cell>
          <cell r="F1004">
            <v>5.64</v>
          </cell>
        </row>
        <row r="1005">
          <cell r="A1005" t="str">
            <v>1301001101</v>
          </cell>
          <cell r="B1005" t="str">
            <v>SINAPI - 89596 - ADAPTADOR CURTO COM BOLSA E ROSCA PARA REGISTRO, PVC, SOLDAVEL, DN 50MM X 1.1/2", INSTALADO EM PRUMADA DE AGUA - FORNECIMENTO E INSTALACAO. AF_12/2014 /UN</v>
          </cell>
          <cell r="C1005" t="str">
            <v>UN</v>
          </cell>
          <cell r="D1005" t="str">
            <v>UN</v>
          </cell>
          <cell r="E1005">
            <v>9.3000000000000007</v>
          </cell>
          <cell r="F1005">
            <v>9.5500000000000007</v>
          </cell>
        </row>
        <row r="1006">
          <cell r="A1006" t="str">
            <v>1301001102</v>
          </cell>
          <cell r="B1006" t="str">
            <v>SINAPI - 89385 - LUVA SOLDAVEL E COM ROSCA, PVC, SOLDAVEL, DN 25MM X 3/4", INSTALADO EM RAMAL OU SUB-RAMAL DE AGUA - FORNECIMENTO E INSTALACAO. AF_12/2014 /UN</v>
          </cell>
          <cell r="C1006" t="str">
            <v>UN</v>
          </cell>
          <cell r="D1006" t="str">
            <v>UN</v>
          </cell>
          <cell r="E1006">
            <v>5.8</v>
          </cell>
          <cell r="F1006">
            <v>6.14</v>
          </cell>
        </row>
        <row r="1007">
          <cell r="A1007" t="str">
            <v>1301001105</v>
          </cell>
          <cell r="B1007" t="str">
            <v>SINAPI - 99620 - VALVULA DE RETENCAO HORIZONTAL, DE BRONZE, ROSCAVEL, 1" - FORNECIMENTO E INSTALACAO. AF_01/2019 /UN</v>
          </cell>
          <cell r="C1007" t="str">
            <v>UN</v>
          </cell>
          <cell r="D1007" t="str">
            <v>UN</v>
          </cell>
          <cell r="E1007">
            <v>108.95</v>
          </cell>
          <cell r="F1007">
            <v>111.55</v>
          </cell>
        </row>
        <row r="1008">
          <cell r="A1008" t="str">
            <v>1301001107</v>
          </cell>
          <cell r="B1008" t="str">
            <v>SINAPI - 99621 - VALVULA DE RETENCAO HORIZONTAL, DE BRONZE, ROSCAVEL, 1 1/4" - FORNECIMENTO E INSTALACAO. AF_01/2019 /UN</v>
          </cell>
          <cell r="C1008" t="str">
            <v>UN</v>
          </cell>
          <cell r="D1008" t="str">
            <v>UN</v>
          </cell>
          <cell r="E1008">
            <v>151.68</v>
          </cell>
          <cell r="F1008">
            <v>154.32</v>
          </cell>
        </row>
        <row r="1009">
          <cell r="A1009" t="str">
            <v>1301001108</v>
          </cell>
          <cell r="B1009" t="str">
            <v>SINAPI - 99622 - VALVULA DE RETENCAO HORIZONTAL, DE BRONZE, ROSCAVEL, 1 1/2"  - FORNECIMENTO E INSTALACAO. AF_01/2019 /UN</v>
          </cell>
          <cell r="C1009" t="str">
            <v>UN</v>
          </cell>
          <cell r="D1009" t="str">
            <v>UN</v>
          </cell>
          <cell r="E1009">
            <v>166.6</v>
          </cell>
          <cell r="F1009">
            <v>169.24</v>
          </cell>
        </row>
        <row r="1010">
          <cell r="A1010" t="str">
            <v>1301001109</v>
          </cell>
          <cell r="B1010" t="str">
            <v>SINAPI - 99623 - VALVULA DE RETENCAO HORIZONTAL, DE BRONZE, ROSCAVEL, 2"  - FORNECIMENTO E INSTALACAO. AF_01/2019 /UN</v>
          </cell>
          <cell r="C1010" t="str">
            <v>UN</v>
          </cell>
          <cell r="D1010" t="str">
            <v>UN</v>
          </cell>
          <cell r="E1010">
            <v>224.66</v>
          </cell>
          <cell r="F1010">
            <v>227.39</v>
          </cell>
        </row>
        <row r="1011">
          <cell r="A1011" t="str">
            <v>1301001110</v>
          </cell>
          <cell r="B1011" t="str">
            <v>SINAPI - 99624 - VALVULA DE RETENCAO HORIZONTAL, DE BRONZE, ROSCAVEL, 2 1/2" - FORNECIMENTO E INSTALACAO. AF_01/2019 /UN</v>
          </cell>
          <cell r="C1011" t="str">
            <v>UN</v>
          </cell>
          <cell r="D1011" t="str">
            <v>UN</v>
          </cell>
          <cell r="E1011">
            <v>310.10000000000002</v>
          </cell>
          <cell r="F1011">
            <v>312.83</v>
          </cell>
        </row>
        <row r="1012">
          <cell r="A1012" t="str">
            <v>1301001111</v>
          </cell>
          <cell r="B1012" t="str">
            <v>SINAPI - 99625 - VALVULA DE RETENCAO HORIZONTAL, DE BRONZE, ROSCAVEL, 3" - FORNECIMENTO E INSTALACAO. AF_01/2019 /UN</v>
          </cell>
          <cell r="C1012" t="str">
            <v>UN</v>
          </cell>
          <cell r="D1012" t="str">
            <v>UN</v>
          </cell>
          <cell r="E1012">
            <v>419.59</v>
          </cell>
          <cell r="F1012">
            <v>422.43</v>
          </cell>
        </row>
        <row r="1013">
          <cell r="A1013" t="str">
            <v>1301001115</v>
          </cell>
          <cell r="B1013" t="str">
            <v>SINAPI - 89610 - ADAPTADOR CURTO COM BOLSA E ROSCA PARA REGISTRO, PVC, SOLDAVEL, DN 60MM X 2", INSTALADO EM PRUMADA DE AGUA - FORNECIMENTO E INSTALACAO. AF_12/2014 /UN</v>
          </cell>
          <cell r="C1013" t="str">
            <v>UN</v>
          </cell>
          <cell r="D1013" t="str">
            <v>UN</v>
          </cell>
          <cell r="E1013">
            <v>18.14</v>
          </cell>
          <cell r="F1013">
            <v>18.43</v>
          </cell>
        </row>
        <row r="1014">
          <cell r="A1014" t="str">
            <v>1301001116</v>
          </cell>
          <cell r="B1014" t="str">
            <v>SINAPI - 89613 - ADAPTADOR CURTO COM BOLSA E ROSCA PARA REGISTRO, PVC, SOLDAVEL, DN 75MM X 2.1/2", INSTALADO EM PRUMADA DE AGUA - FORNECIMENTO E INSTALACAO. AF_12/2014 /UN</v>
          </cell>
          <cell r="C1014" t="str">
            <v>UN</v>
          </cell>
          <cell r="D1014" t="str">
            <v>UN</v>
          </cell>
          <cell r="E1014">
            <v>26.67</v>
          </cell>
          <cell r="F1014">
            <v>27.02</v>
          </cell>
        </row>
        <row r="1015">
          <cell r="A1015" t="str">
            <v>1301001117</v>
          </cell>
          <cell r="B1015" t="str">
            <v>SINAPI - 89616 - ADAPTADOR CURTO COM BOLSA E ROSCA PARA REGISTRO, PVC, SOLDAVEL, DN 85MM X 3", INSTALADO EM PRUMADA DE AGUA - FORNECIMENTO E INSTALACAO. AF_12/2014 /UN</v>
          </cell>
          <cell r="C1015" t="str">
            <v>UN</v>
          </cell>
          <cell r="D1015" t="str">
            <v>UN</v>
          </cell>
          <cell r="E1015">
            <v>39.14</v>
          </cell>
          <cell r="F1015">
            <v>39.53</v>
          </cell>
        </row>
        <row r="1016">
          <cell r="A1016" t="str">
            <v>1301001118</v>
          </cell>
          <cell r="B1016" t="str">
            <v>SINAPI - 94670 - ADAPTADOR CURTO COM BOLSA E ROSCA PARA REGISTRO, PVC, SOLDAVEL, DN 110 MM X 4 , INSTALADO EM RESERVACAO DE AGUA DE EDIFICACAO QUE POSSUA RESERVATORIO DE FIBRA/FIBROCIMENTO   FORNECIMENTO E INSTALACAO. AF_06/2016 /UN</v>
          </cell>
          <cell r="C1016" t="str">
            <v>UN</v>
          </cell>
          <cell r="D1016" t="str">
            <v>UN</v>
          </cell>
          <cell r="E1016">
            <v>66.52</v>
          </cell>
          <cell r="F1016">
            <v>67.599999999999994</v>
          </cell>
          <cell r="H1016" t="str">
            <v>INSTALAÇOES HIDRO-SANITARIAS E AGUAS PLUVIAIS - DIVERSOS</v>
          </cell>
        </row>
        <row r="1017">
          <cell r="A1017" t="str">
            <v>1301001120</v>
          </cell>
          <cell r="B1017" t="str">
            <v>SINAPI - 99629 - VALVULA DE RETENCAO VERTICAL, DE BRONZE, ROSCAVEL, 1" - FORNECIMENTO E INSTALACAO. AF_01/2019 /UN</v>
          </cell>
          <cell r="C1017" t="str">
            <v>UN</v>
          </cell>
          <cell r="D1017" t="str">
            <v>UN</v>
          </cell>
          <cell r="E1017">
            <v>67.87</v>
          </cell>
          <cell r="F1017">
            <v>70.47</v>
          </cell>
        </row>
        <row r="1018">
          <cell r="A1018" t="str">
            <v>1301001121</v>
          </cell>
          <cell r="B1018" t="str">
            <v>SINAPI - 99630 - VALVULA DE RETENCAO VERTICAL, DE BRONZE, ROSCAVEL, 1 1/4" - FORNECIMENTO E INSTALACAO. AF_01/2019 /UN</v>
          </cell>
          <cell r="C1018" t="str">
            <v>UN</v>
          </cell>
          <cell r="D1018" t="str">
            <v>UN</v>
          </cell>
          <cell r="E1018">
            <v>90.32</v>
          </cell>
          <cell r="F1018">
            <v>92.96</v>
          </cell>
        </row>
        <row r="1019">
          <cell r="A1019" t="str">
            <v>1301001122</v>
          </cell>
          <cell r="B1019" t="str">
            <v>SINAPI - 99631 - VALVULA DE RETENCAO VERTICAL, DE BRONZE, ROSCAVEL, 1 1/2" - FORNECIMENTO E INSTALACAO. AF_01/2019 /UN</v>
          </cell>
          <cell r="C1019" t="str">
            <v>UN</v>
          </cell>
          <cell r="D1019" t="str">
            <v>UN</v>
          </cell>
          <cell r="E1019">
            <v>100.29</v>
          </cell>
          <cell r="F1019">
            <v>102.93</v>
          </cell>
        </row>
        <row r="1020">
          <cell r="A1020" t="str">
            <v>1301001123</v>
          </cell>
          <cell r="B1020" t="str">
            <v>SINAPI - 99632 - VALVULA DE RETENCAO VERTICAL, DE BRONZE, ROSCAVEL, 2" - FORNECIMENTO E INSTALACAO. AF_01/2019 /UN</v>
          </cell>
          <cell r="C1020" t="str">
            <v>UN</v>
          </cell>
          <cell r="D1020" t="str">
            <v>UN</v>
          </cell>
          <cell r="E1020">
            <v>135.97999999999999</v>
          </cell>
          <cell r="F1020">
            <v>138.71</v>
          </cell>
        </row>
        <row r="1021">
          <cell r="A1021" t="str">
            <v>1301001124</v>
          </cell>
          <cell r="B1021" t="str">
            <v>- 2 1/2" /UN</v>
          </cell>
          <cell r="C1021" t="str">
            <v>UN</v>
          </cell>
          <cell r="D1021" t="str">
            <v>UN</v>
          </cell>
          <cell r="E1021">
            <v>202.25</v>
          </cell>
          <cell r="F1021">
            <v>204.98</v>
          </cell>
        </row>
        <row r="1022">
          <cell r="A1022" t="str">
            <v>1301001125</v>
          </cell>
          <cell r="B1022" t="str">
            <v>SINAPI - 99633 - VALVULA DE RETENCAO VERTICAL, DE BRONZE, ROSCAVEL, 3" - FORNECIMENTO E INSTALACAO. AF_01/2019 /UN</v>
          </cell>
          <cell r="C1022" t="str">
            <v>UN</v>
          </cell>
          <cell r="D1022" t="str">
            <v>UN</v>
          </cell>
          <cell r="E1022">
            <v>267.87</v>
          </cell>
          <cell r="F1022">
            <v>270.70999999999998</v>
          </cell>
        </row>
        <row r="1023">
          <cell r="A1023" t="str">
            <v>1301001130</v>
          </cell>
          <cell r="B1023" t="str">
            <v>CAIXA D'AGUA DE 15.000 LITROS - ANEXO H.S.-001 (A.F.) /UN</v>
          </cell>
          <cell r="C1023" t="str">
            <v>UN</v>
          </cell>
          <cell r="D1023" t="str">
            <v>UN</v>
          </cell>
          <cell r="E1023">
            <v>31023.52</v>
          </cell>
          <cell r="F1023">
            <v>32183.439999999999</v>
          </cell>
        </row>
        <row r="1024">
          <cell r="A1024" t="str">
            <v>1301001132</v>
          </cell>
          <cell r="B1024" t="str">
            <v>ALGIBE DE 8.500 LITROS - ANEXO H.S.-003 (A.F.) /UN</v>
          </cell>
          <cell r="C1024" t="str">
            <v>UN</v>
          </cell>
          <cell r="D1024" t="str">
            <v>UN</v>
          </cell>
          <cell r="E1024">
            <v>11163.42</v>
          </cell>
          <cell r="F1024">
            <v>11856.18</v>
          </cell>
        </row>
        <row r="1025">
          <cell r="A1025" t="str">
            <v>1301001134</v>
          </cell>
          <cell r="B1025" t="str">
            <v>ALGIBE DE 15.000 LITROS - ANEXO H.S.-005 (A.F) /UN</v>
          </cell>
          <cell r="C1025" t="str">
            <v>UN</v>
          </cell>
          <cell r="D1025" t="str">
            <v>UN</v>
          </cell>
          <cell r="E1025">
            <v>16175.58</v>
          </cell>
          <cell r="F1025">
            <v>17130.18</v>
          </cell>
        </row>
        <row r="1026">
          <cell r="A1026" t="str">
            <v>1301001136</v>
          </cell>
          <cell r="B1026" t="str">
            <v>ALGIBE DE 30.000 LITROS - ANEXO H.S.-006 (A.F.) /UN</v>
          </cell>
          <cell r="C1026" t="str">
            <v>UN</v>
          </cell>
          <cell r="D1026" t="str">
            <v>UN</v>
          </cell>
          <cell r="E1026">
            <v>31031.07</v>
          </cell>
          <cell r="F1026">
            <v>32788.22</v>
          </cell>
        </row>
        <row r="1027">
          <cell r="A1027" t="str">
            <v>1301001138</v>
          </cell>
          <cell r="B1027" t="str">
            <v>ALGIBE DE 80.000 LITROS - (PADRAO  AGESUL), SEM IMPERMEABILIZACAO /UN</v>
          </cell>
          <cell r="C1027" t="str">
            <v>UN</v>
          </cell>
          <cell r="D1027" t="str">
            <v>UN</v>
          </cell>
          <cell r="E1027">
            <v>91073.02</v>
          </cell>
          <cell r="F1027">
            <v>95265.58</v>
          </cell>
        </row>
        <row r="1028">
          <cell r="A1028" t="str">
            <v>1301001140</v>
          </cell>
          <cell r="B1028" t="str">
            <v>RESERVATORIO METALICO ELEVADO TIPO TACA, COLUNA SECA, ANEXO H.S.-012 (A.F.), NA(S) CAPACIDADE(S):- 5.000 LITROS E H=4,50 M /UN</v>
          </cell>
          <cell r="C1028" t="str">
            <v>UN</v>
          </cell>
          <cell r="D1028" t="str">
            <v>UN</v>
          </cell>
          <cell r="E1028">
            <v>17000</v>
          </cell>
          <cell r="F1028">
            <v>17000</v>
          </cell>
        </row>
        <row r="1029">
          <cell r="A1029" t="str">
            <v>1301001144</v>
          </cell>
          <cell r="B1029" t="str">
            <v>- 10.000 LITROS E H=6,00 M /UN</v>
          </cell>
          <cell r="C1029" t="str">
            <v>UN</v>
          </cell>
          <cell r="D1029" t="str">
            <v>UN</v>
          </cell>
          <cell r="E1029">
            <v>23000</v>
          </cell>
          <cell r="F1029">
            <v>23000</v>
          </cell>
        </row>
        <row r="1030">
          <cell r="A1030" t="str">
            <v>1301001146</v>
          </cell>
          <cell r="B1030" t="str">
            <v>- 15.000 LITROS E H=6,00 M /UN</v>
          </cell>
          <cell r="C1030" t="str">
            <v>UN</v>
          </cell>
          <cell r="D1030" t="str">
            <v>UN</v>
          </cell>
          <cell r="E1030">
            <v>27000</v>
          </cell>
          <cell r="F1030">
            <v>27000</v>
          </cell>
        </row>
        <row r="1031">
          <cell r="A1031" t="str">
            <v>1301001148</v>
          </cell>
          <cell r="B1031" t="str">
            <v>- 20.000 LITROS E H=7,50 M /UN</v>
          </cell>
          <cell r="C1031" t="str">
            <v>UN</v>
          </cell>
          <cell r="D1031" t="str">
            <v>UN</v>
          </cell>
          <cell r="E1031">
            <v>34000</v>
          </cell>
          <cell r="F1031">
            <v>34000</v>
          </cell>
        </row>
        <row r="1032">
          <cell r="A1032" t="str">
            <v>1301001160</v>
          </cell>
          <cell r="B1032" t="str">
            <v>BASE EM CONCRETO ARMADO, PARA RESERVATORIO METALICO, NA(S) ESPECIFICACAO(OES):-  5 M3 E H=4,50 M (CONFIRMAR COM PROJETISTA APOS SONDAGEM) /UN</v>
          </cell>
          <cell r="C1032" t="str">
            <v>UN</v>
          </cell>
          <cell r="D1032" t="str">
            <v>UN</v>
          </cell>
          <cell r="E1032">
            <v>5015.2</v>
          </cell>
          <cell r="F1032">
            <v>5335.8</v>
          </cell>
        </row>
        <row r="1033">
          <cell r="A1033" t="str">
            <v>1301001164</v>
          </cell>
          <cell r="B1033" t="str">
            <v>- 10 M3 E H=6,00 M (CONFIRMAR COM PROJETISTA APOS SONDAGEM) /UN</v>
          </cell>
          <cell r="C1033" t="str">
            <v>UN</v>
          </cell>
          <cell r="D1033" t="str">
            <v>UN</v>
          </cell>
          <cell r="E1033">
            <v>4237.75</v>
          </cell>
          <cell r="F1033">
            <v>4413.17</v>
          </cell>
        </row>
        <row r="1034">
          <cell r="A1034" t="str">
            <v>1301001165</v>
          </cell>
          <cell r="B1034" t="str">
            <v>- 10 M3 E H=6,00 M (CONFIRMAR COM PROJETISTA APOS SONDAGEM) /UN</v>
          </cell>
          <cell r="C1034" t="str">
            <v>UN</v>
          </cell>
          <cell r="D1034" t="str">
            <v>UN</v>
          </cell>
          <cell r="E1034">
            <v>4144.08</v>
          </cell>
          <cell r="F1034">
            <v>4327.75</v>
          </cell>
        </row>
        <row r="1035">
          <cell r="A1035" t="str">
            <v>1301001166</v>
          </cell>
          <cell r="B1035" t="str">
            <v>- 15 M3 E H=6,00 M (CONFIRMAR COM PROJETISTA APOS SONDAGEM) /UN</v>
          </cell>
          <cell r="C1035" t="str">
            <v>UN</v>
          </cell>
          <cell r="D1035" t="str">
            <v>UN</v>
          </cell>
          <cell r="E1035">
            <v>4357.05</v>
          </cell>
          <cell r="F1035">
            <v>4548.6400000000003</v>
          </cell>
        </row>
        <row r="1036">
          <cell r="A1036" t="str">
            <v>1301001168</v>
          </cell>
          <cell r="B1036" t="str">
            <v>- 20 M3 E H=7,50 M (CONFIRMAR COM PROJETISTA APOS SONDAGEM) /UN</v>
          </cell>
          <cell r="C1036" t="str">
            <v>UN</v>
          </cell>
          <cell r="D1036" t="str">
            <v>UN</v>
          </cell>
          <cell r="E1036">
            <v>6625.22</v>
          </cell>
          <cell r="F1036">
            <v>6916.72</v>
          </cell>
        </row>
        <row r="1037">
          <cell r="A1037" t="str">
            <v>1301001180</v>
          </cell>
          <cell r="B1037" t="str">
            <v>SINAPI - 88504 - CAIXA D´AGUA EM POLIETILENO, 500 LITROS, COM ACESSORIOS /UN</v>
          </cell>
          <cell r="C1037" t="str">
            <v>UN</v>
          </cell>
          <cell r="D1037" t="str">
            <v>UN</v>
          </cell>
          <cell r="E1037">
            <v>610.29999999999995</v>
          </cell>
          <cell r="F1037">
            <v>636.09</v>
          </cell>
        </row>
        <row r="1038">
          <cell r="A1038" t="str">
            <v>1301001184</v>
          </cell>
          <cell r="B1038" t="str">
            <v>SINAPI - 88503 - CAIXA D´AGUA EM POLIETILENO, 1000 LITROS, COM ACESSORIOS /UN</v>
          </cell>
          <cell r="C1038" t="str">
            <v>UN</v>
          </cell>
          <cell r="D1038" t="str">
            <v>UN</v>
          </cell>
          <cell r="E1038">
            <v>774.02</v>
          </cell>
          <cell r="F1038">
            <v>799.81</v>
          </cell>
        </row>
        <row r="1039">
          <cell r="A1039" t="str">
            <v>1301001190</v>
          </cell>
          <cell r="B1039" t="str">
            <v>CASA DE BOMBA - ANEXO H.S.-030 (A.F.) /UN</v>
          </cell>
          <cell r="C1039" t="str">
            <v>UN</v>
          </cell>
          <cell r="D1039" t="str">
            <v>UN</v>
          </cell>
          <cell r="E1039">
            <v>820.89</v>
          </cell>
          <cell r="F1039">
            <v>857.99</v>
          </cell>
        </row>
        <row r="1040">
          <cell r="A1040" t="str">
            <v>1301001195</v>
          </cell>
          <cell r="B1040" t="str">
            <v>MOTO-BOMBA TRIFASICO - CENTRIFUGA (DANCOR OU SIMILAR), NA(S) POTENCIA(S):- 3/4 HP, MOD. 240 /UN</v>
          </cell>
          <cell r="C1040" t="str">
            <v>UN</v>
          </cell>
          <cell r="D1040" t="str">
            <v>UN</v>
          </cell>
          <cell r="E1040">
            <v>1421.51</v>
          </cell>
          <cell r="F1040">
            <v>1448.31</v>
          </cell>
        </row>
        <row r="1041">
          <cell r="A1041" t="str">
            <v>1301001196</v>
          </cell>
          <cell r="B1041" t="str">
            <v>- 1 HP, MOD. 250 /UN</v>
          </cell>
          <cell r="C1041" t="str">
            <v>UN</v>
          </cell>
          <cell r="D1041" t="str">
            <v>UN</v>
          </cell>
          <cell r="E1041">
            <v>1405.76</v>
          </cell>
          <cell r="F1041">
            <v>1432.56</v>
          </cell>
        </row>
        <row r="1042">
          <cell r="A1042" t="str">
            <v>1301001197</v>
          </cell>
          <cell r="B1042" t="str">
            <v>- 1 1/2 HP, MOD.260 /UN</v>
          </cell>
          <cell r="C1042" t="str">
            <v>UN</v>
          </cell>
          <cell r="D1042" t="str">
            <v>UN</v>
          </cell>
          <cell r="E1042">
            <v>1489</v>
          </cell>
          <cell r="F1042">
            <v>1515.8</v>
          </cell>
        </row>
        <row r="1043">
          <cell r="A1043" t="str">
            <v>1301001210</v>
          </cell>
          <cell r="B1043" t="str">
            <v>SINAPI - 794796 - TORNEIRA DE BOIA, ROSCAVEL, 3/4" , FORNECIDA E INSTALADA EM RESERVACAO DE AGUA. AF_06/2016 /UN</v>
          </cell>
          <cell r="C1043" t="str">
            <v>UN</v>
          </cell>
          <cell r="D1043" t="str">
            <v>UN</v>
          </cell>
          <cell r="E1043">
            <v>32.14</v>
          </cell>
          <cell r="F1043">
            <v>32.82</v>
          </cell>
        </row>
        <row r="1044">
          <cell r="A1044" t="str">
            <v>1301001211</v>
          </cell>
          <cell r="B1044" t="str">
            <v>SINAPI - 94797 - TORNEIRA DE BOIA, ROSCAVEL, 1", FORNECIDA E INSTALADA EM RESERVACAO DE AGUA. AF_06/2016 /UN</v>
          </cell>
          <cell r="C1044" t="str">
            <v>UN</v>
          </cell>
          <cell r="D1044" t="str">
            <v>UN</v>
          </cell>
          <cell r="E1044">
            <v>49.39</v>
          </cell>
          <cell r="F1044">
            <v>50.29</v>
          </cell>
        </row>
        <row r="1045">
          <cell r="A1045" t="str">
            <v>1301001212</v>
          </cell>
          <cell r="B1045" t="str">
            <v>SINAPI - 102137 - CHAVE DE BOIA AUTOMATICA SUPERIOR/INFERIOR 15A/250V - FORNECIMENTO E INSTALACAO. AF_12/2020 /UN</v>
          </cell>
          <cell r="C1045" t="str">
            <v>UN</v>
          </cell>
          <cell r="D1045" t="str">
            <v>UN</v>
          </cell>
          <cell r="E1045">
            <v>62.16</v>
          </cell>
          <cell r="F1045">
            <v>64.61</v>
          </cell>
        </row>
        <row r="1046">
          <cell r="A1046" t="str">
            <v>1301001220</v>
          </cell>
          <cell r="B1046" t="str">
            <v>VALVULA DE SUCCAO METAL, PE COM CRIVO DE BRONZE, (MIPEL OU SIMILAR), NO(S) DIAMETRO(S):- 1" /UN</v>
          </cell>
          <cell r="C1046" t="str">
            <v>UN</v>
          </cell>
          <cell r="D1046" t="str">
            <v>UN</v>
          </cell>
          <cell r="E1046">
            <v>60.27</v>
          </cell>
          <cell r="F1046">
            <v>62.07</v>
          </cell>
        </row>
        <row r="1047">
          <cell r="A1047" t="str">
            <v>1301001221</v>
          </cell>
          <cell r="B1047" t="str">
            <v>- 1 1/4" /UN</v>
          </cell>
          <cell r="C1047" t="str">
            <v>UN</v>
          </cell>
          <cell r="D1047" t="str">
            <v>UN</v>
          </cell>
          <cell r="E1047">
            <v>95.34</v>
          </cell>
          <cell r="F1047">
            <v>98.19</v>
          </cell>
        </row>
        <row r="1048">
          <cell r="A1048" t="str">
            <v>1301001222</v>
          </cell>
          <cell r="B1048" t="str">
            <v>- 1 1/2" /UN</v>
          </cell>
          <cell r="C1048" t="str">
            <v>UN</v>
          </cell>
          <cell r="D1048" t="str">
            <v>UN</v>
          </cell>
          <cell r="E1048">
            <v>100.06</v>
          </cell>
          <cell r="F1048">
            <v>102.91</v>
          </cell>
        </row>
        <row r="1049">
          <cell r="A1049" t="str">
            <v>1301001223</v>
          </cell>
          <cell r="B1049" t="str">
            <v>- 2" /UN</v>
          </cell>
          <cell r="C1049" t="str">
            <v>UN</v>
          </cell>
          <cell r="D1049" t="str">
            <v>UN</v>
          </cell>
          <cell r="E1049">
            <v>137.79</v>
          </cell>
          <cell r="F1049">
            <v>140.63999999999999</v>
          </cell>
        </row>
        <row r="1050">
          <cell r="A1050" t="str">
            <v>1301001224</v>
          </cell>
          <cell r="B1050" t="str">
            <v>- 2 1/2" /UN</v>
          </cell>
          <cell r="C1050" t="str">
            <v>UN</v>
          </cell>
          <cell r="D1050" t="str">
            <v>UN</v>
          </cell>
          <cell r="E1050">
            <v>234.42</v>
          </cell>
          <cell r="F1050">
            <v>238.27</v>
          </cell>
        </row>
        <row r="1051">
          <cell r="A1051" t="str">
            <v>1301001226</v>
          </cell>
          <cell r="B1051" t="str">
            <v>- 3" /UN</v>
          </cell>
          <cell r="C1051" t="str">
            <v>UN</v>
          </cell>
          <cell r="D1051" t="str">
            <v>UN</v>
          </cell>
          <cell r="E1051">
            <v>307.92</v>
          </cell>
          <cell r="F1051">
            <v>311.77</v>
          </cell>
          <cell r="H1051" t="str">
            <v>INSTALAÇOES HIDRO-SANITARIAS E AGUAS PLUVIAIS - ESGOTO</v>
          </cell>
        </row>
        <row r="1052">
          <cell r="A1052">
            <v>0</v>
          </cell>
          <cell r="B1052">
            <v>0</v>
          </cell>
          <cell r="C1052">
            <v>0</v>
          </cell>
          <cell r="D1052">
            <v>0</v>
          </cell>
          <cell r="E1052">
            <v>0</v>
          </cell>
          <cell r="F1052">
            <v>0</v>
          </cell>
        </row>
        <row r="1053">
          <cell r="A1053">
            <v>0</v>
          </cell>
          <cell r="B1053" t="str">
            <v>*  LOUCAS</v>
          </cell>
          <cell r="C1053">
            <v>0</v>
          </cell>
          <cell r="D1053">
            <v>0</v>
          </cell>
          <cell r="E1053">
            <v>0</v>
          </cell>
          <cell r="F1053">
            <v>0</v>
          </cell>
        </row>
        <row r="1054">
          <cell r="A1054" t="str">
            <v>1301002000</v>
          </cell>
          <cell r="B1054" t="str">
            <v>BACIA SANITARIA SIFONADA DE LOUCA BRANCA, LINHA RAVENA, REF. P 9.17 DA DECA OU SIMILAR, INCLUSIVE PERTENCES, COM TUBO DE LIGACAO E COBERTURA DE BOLSA CROMADOS (ESTEVES OU SIMILAR) /UN</v>
          </cell>
          <cell r="C1054" t="str">
            <v>UN</v>
          </cell>
          <cell r="D1054" t="str">
            <v>UN</v>
          </cell>
          <cell r="E1054">
            <v>334</v>
          </cell>
          <cell r="F1054">
            <v>335.47</v>
          </cell>
        </row>
        <row r="1055">
          <cell r="A1055" t="str">
            <v>1301002001</v>
          </cell>
          <cell r="B1055" t="str">
            <v>SINAPI - 100848 - VASO SANITARIO INFANTIL LOUCA BRANCA - FORNECIMENTO E INSTALACAO. AF_01/2020 /UN</v>
          </cell>
          <cell r="C1055" t="str">
            <v>UN</v>
          </cell>
          <cell r="D1055" t="str">
            <v>UN</v>
          </cell>
          <cell r="E1055">
            <v>346.02</v>
          </cell>
          <cell r="F1055">
            <v>347.51</v>
          </cell>
        </row>
        <row r="1056">
          <cell r="A1056" t="str">
            <v>1301002002</v>
          </cell>
          <cell r="B1056" t="str">
            <v>SINAPI - 86932 - VASO SANITARIO SIFONADO COM CAIXA ACOPLADA LOUCA BRANCA - PADRAO MEDIO, INCLUSO ENGATE FLEXIVEL EM METAL CROMADO, 1/2  X 40CM - FORNECIMENTO E INSTALACAO. AF_01/2020 /UN</v>
          </cell>
          <cell r="C1056" t="str">
            <v>UN</v>
          </cell>
          <cell r="D1056" t="str">
            <v>UN</v>
          </cell>
          <cell r="E1056">
            <v>457.32</v>
          </cell>
          <cell r="F1056">
            <v>459.88</v>
          </cell>
        </row>
        <row r="1057">
          <cell r="A1057" t="str">
            <v>1301002003</v>
          </cell>
          <cell r="B1057" t="str">
            <v>BACIA SANITARIA SIFONADA DE LOUCA BRANCA STUDIO KIDS, REF.PI.16.17, DECA OU SIMILAR, INCLUSIVE PERTENCES, COM TUBO DE LIGACAO E COBERTURA DE BOLSA, CROMADOS /UN</v>
          </cell>
          <cell r="C1057" t="str">
            <v>UN</v>
          </cell>
          <cell r="D1057" t="str">
            <v>UN</v>
          </cell>
          <cell r="E1057">
            <v>619</v>
          </cell>
          <cell r="F1057">
            <v>620.47</v>
          </cell>
        </row>
        <row r="1058">
          <cell r="A1058" t="str">
            <v>1301002004</v>
          </cell>
          <cell r="B1058" t="str">
            <v>ASSENTO SANITARIO PARA BACIA RAVENA REF. AP 01.17 DA DECA OU SIMILAR  /UN</v>
          </cell>
          <cell r="C1058" t="str">
            <v>UN</v>
          </cell>
          <cell r="D1058" t="str">
            <v>UN</v>
          </cell>
          <cell r="E1058">
            <v>57</v>
          </cell>
          <cell r="F1058">
            <v>57.22</v>
          </cell>
        </row>
        <row r="1059">
          <cell r="A1059" t="str">
            <v>1301002006</v>
          </cell>
          <cell r="B1059" t="str">
            <v>SINAPI - 100849 - ASSENTO SANITARIO CONVENCIONAL - FORNECIMENTO E INSTALACAO. AF_01/2020 /UN</v>
          </cell>
          <cell r="C1059" t="str">
            <v>UN</v>
          </cell>
          <cell r="D1059" t="str">
            <v>UN</v>
          </cell>
          <cell r="E1059">
            <v>32.26</v>
          </cell>
          <cell r="F1059">
            <v>32.630000000000003</v>
          </cell>
        </row>
        <row r="1060">
          <cell r="A1060" t="str">
            <v>1301002007</v>
          </cell>
          <cell r="B1060" t="str">
            <v>ASSENTO SANITARIO PARA BACIA INFANTIL STUDIO KIDS REF. API 166.17 DA DECA OU SIMILAR /UN</v>
          </cell>
          <cell r="C1060" t="str">
            <v>UN</v>
          </cell>
          <cell r="D1060" t="str">
            <v>UN</v>
          </cell>
          <cell r="E1060">
            <v>225.85</v>
          </cell>
          <cell r="F1060">
            <v>226.07</v>
          </cell>
        </row>
        <row r="1061">
          <cell r="A1061" t="str">
            <v>1301002008</v>
          </cell>
          <cell r="B1061" t="str">
            <v>SINAPI - 100851 - ASSENTO SANITARIO INFANTIL - FORNECIMENTO E INSTALACAO. AF_01/2020 /UN</v>
          </cell>
          <cell r="C1061" t="str">
            <v>UN</v>
          </cell>
          <cell r="D1061" t="str">
            <v>UN</v>
          </cell>
          <cell r="E1061">
            <v>64.86</v>
          </cell>
          <cell r="F1061">
            <v>65.23</v>
          </cell>
        </row>
        <row r="1062">
          <cell r="A1062" t="str">
            <v>1301002013</v>
          </cell>
          <cell r="B1062" t="str">
            <v>SINAPI - 100858 - MICTORIO SIFONADO LOUCA BRANCA PADRAO MEDIO FORNECIMENTO E INSTALACAO. AF_01/2020 /UN</v>
          </cell>
          <cell r="C1062" t="str">
            <v>UN</v>
          </cell>
          <cell r="D1062" t="str">
            <v>UN</v>
          </cell>
          <cell r="E1062">
            <v>484.84</v>
          </cell>
          <cell r="F1062">
            <v>487.29</v>
          </cell>
        </row>
        <row r="1063">
          <cell r="A1063" t="str">
            <v>1301002014</v>
          </cell>
          <cell r="B1063" t="str">
            <v>MICTORIO SIFONADO DE LOUCA BRANCA, DA CELITE OU SIMILAR, COM PERTENCES, INCLUSIVE VALVULA C/ FECHAMENTO AUTOMATICO, L.C., ANTIVANDALISMO PRESSMATIC MICTORIO COD. 17015006 DA DOCOL OU SIMILAR /UN</v>
          </cell>
          <cell r="C1063" t="str">
            <v>UN</v>
          </cell>
          <cell r="D1063" t="str">
            <v>UN</v>
          </cell>
          <cell r="E1063">
            <v>959.38</v>
          </cell>
          <cell r="F1063">
            <v>961.81</v>
          </cell>
        </row>
        <row r="1064">
          <cell r="A1064" t="str">
            <v>1301002018</v>
          </cell>
          <cell r="B1064" t="str">
            <v>LAVATORIO DE LOUCA BRANCA REF. L 91.17, COM COLUNA REF. C 9.17, AMBOS DA LINHA RAVENA, DA DECA OU SIMILAR, INCLUSIVE PERTENCES (VALVULA, SIFAO E ENGATE CROMADOS) /UN</v>
          </cell>
          <cell r="C1064" t="str">
            <v>UN</v>
          </cell>
          <cell r="D1064" t="str">
            <v>UN</v>
          </cell>
          <cell r="E1064">
            <v>522.65</v>
          </cell>
          <cell r="F1064">
            <v>527.9</v>
          </cell>
        </row>
        <row r="1065">
          <cell r="A1065" t="str">
            <v>1301002019</v>
          </cell>
          <cell r="B1065" t="str">
            <v>SINAPI - 86943 - LAVATORIO LOUCA BRANCA SUSPENSO, 29,5 X 39CM OU EQUIVALENTE, PADRAO POPULAR, INCLUSO SIFAO FLEXIVEL EM PVC, VALVULA E ENGATE FLEXIVEL 30CM EM PLASTICO E TORNEIRA CROMADA DE MESA, PADRAO POPULAR - FORNECIMENTO E INSTALACAO. AF_01/2020</v>
          </cell>
          <cell r="C1065" t="str">
            <v>20</v>
          </cell>
          <cell r="D1065" t="str">
            <v>20</v>
          </cell>
          <cell r="E1065">
            <v>181.16</v>
          </cell>
          <cell r="F1065">
            <v>183.31</v>
          </cell>
        </row>
        <row r="1066">
          <cell r="A1066" t="str">
            <v>1301002022</v>
          </cell>
          <cell r="B1066" t="str">
            <v>SINAPI - 86938 - CUBA DE EMBUTIR OVAL EM LOUCA BRANCA, 35 X 50CM OU EQUIVALENTE, INCLUSO VALVULA E SIFAO TIPO GARRAFA EM METAL CROMADO - FORNECIMENTO E INSTALACAO. AF_01/2020 /UN</v>
          </cell>
          <cell r="C1066" t="str">
            <v>UN</v>
          </cell>
          <cell r="D1066" t="str">
            <v>UN</v>
          </cell>
          <cell r="E1066">
            <v>335.27</v>
          </cell>
          <cell r="F1066">
            <v>338.59</v>
          </cell>
        </row>
        <row r="1067">
          <cell r="A1067" t="str">
            <v>1301002024</v>
          </cell>
          <cell r="B1067" t="str">
            <v>SINAPI - 86919 - TANQUE DE LOUCA BRANCA COM COLUNA, 30L OU EQUIVALENTE, INCLUSO SIFAO FLEXIVEL EM PVC, VALVULA METALICA E TORNEIRA DE METAL CROMADO PADRAO MEDIO - FORNECIMENTO E INSTALACAO. AF_01/2020 /UN</v>
          </cell>
          <cell r="C1067" t="str">
            <v>UN</v>
          </cell>
          <cell r="D1067" t="str">
            <v>UN</v>
          </cell>
          <cell r="E1067">
            <v>747.55</v>
          </cell>
          <cell r="F1067">
            <v>753.08</v>
          </cell>
        </row>
        <row r="1068">
          <cell r="A1068" t="str">
            <v>1301002026</v>
          </cell>
          <cell r="B1068" t="str">
            <v>SINAPI - 100855 - SABONETEIRA DE PAREDE EM PLASTICO ABS COM ACABAMENTO CROMADO E ACRILICO, INCLUSO FIXACAO. AF_01/2020 /UN</v>
          </cell>
          <cell r="C1068" t="str">
            <v>UN</v>
          </cell>
          <cell r="D1068" t="str">
            <v>UN</v>
          </cell>
          <cell r="E1068">
            <v>29.42</v>
          </cell>
          <cell r="F1068">
            <v>30.19</v>
          </cell>
        </row>
        <row r="1069">
          <cell r="A1069" t="str">
            <v>1301002029</v>
          </cell>
          <cell r="B1069" t="str">
            <v>SINAPI - 95544 - PAPELEIRA DE PAREDE EM METAL CROMADO SEM TAMPA, INCLUSO FIXACAO. AF_01/2020 /UN</v>
          </cell>
          <cell r="C1069" t="str">
            <v>UN</v>
          </cell>
          <cell r="D1069" t="str">
            <v>UN</v>
          </cell>
          <cell r="E1069">
            <v>30</v>
          </cell>
          <cell r="F1069">
            <v>30.77</v>
          </cell>
        </row>
        <row r="1070">
          <cell r="A1070" t="str">
            <v>1301002030</v>
          </cell>
          <cell r="B1070" t="str">
            <v>PAPELEIRA PLASTICA TIPO DISPENSER PARA PAPEL HIGIENICO ROLAO - FORNECIMENTO E INSTALACAO /UN</v>
          </cell>
          <cell r="C1070" t="str">
            <v>UN</v>
          </cell>
          <cell r="D1070" t="str">
            <v>UN</v>
          </cell>
          <cell r="E1070">
            <v>56.27</v>
          </cell>
          <cell r="F1070">
            <v>57.04</v>
          </cell>
        </row>
        <row r="1071">
          <cell r="A1071" t="str">
            <v>1301002033</v>
          </cell>
          <cell r="B1071" t="str">
            <v>SINAPI - 95543 - PORTA TOALHA BANHO EM METAL CROMADO, TIPO BARRA, INCLUSO FIXACAO. AF_01/2020 /UN</v>
          </cell>
          <cell r="C1071" t="str">
            <v>UN</v>
          </cell>
          <cell r="D1071" t="str">
            <v>UN</v>
          </cell>
          <cell r="E1071">
            <v>41.3</v>
          </cell>
          <cell r="F1071">
            <v>42.83</v>
          </cell>
        </row>
        <row r="1072">
          <cell r="A1072">
            <v>0</v>
          </cell>
          <cell r="B1072">
            <v>0</v>
          </cell>
          <cell r="C1072">
            <v>0</v>
          </cell>
          <cell r="D1072">
            <v>0</v>
          </cell>
          <cell r="E1072">
            <v>0</v>
          </cell>
          <cell r="F1072">
            <v>0</v>
          </cell>
        </row>
        <row r="1073">
          <cell r="A1073">
            <v>0</v>
          </cell>
          <cell r="B1073" t="str">
            <v>*  TORNEIRAS E REGISTROS</v>
          </cell>
          <cell r="C1073">
            <v>0</v>
          </cell>
          <cell r="D1073">
            <v>0</v>
          </cell>
          <cell r="E1073">
            <v>0</v>
          </cell>
          <cell r="F1073">
            <v>0</v>
          </cell>
        </row>
        <row r="1074">
          <cell r="A1074" t="str">
            <v>1301003000</v>
          </cell>
          <cell r="B1074" t="str">
            <v>SINAPI - 86906 - TORNEIRA CROMADA DE MESA, 1/2ö OU 3/4ö, PARA LAVATORIO, PADRAO POPULAR - FORNECIMENTO E INSTALACAO. AF_01/2020 /UN</v>
          </cell>
          <cell r="C1074" t="str">
            <v>UN</v>
          </cell>
          <cell r="D1074" t="str">
            <v>UN</v>
          </cell>
          <cell r="E1074">
            <v>44.13</v>
          </cell>
          <cell r="F1074">
            <v>44.36</v>
          </cell>
        </row>
        <row r="1075">
          <cell r="A1075" t="str">
            <v>1301003004</v>
          </cell>
          <cell r="B1075" t="str">
            <v>SINAPI - 86915 - TORNEIRA CROMADA DE MESA, 1/2" OU 3/4", PARA LAVATORIO, PADRAO MEDIO - FORNECIMENTO E INSTALACAO. AF_01/2020 /UN</v>
          </cell>
          <cell r="C1075" t="str">
            <v>UN</v>
          </cell>
          <cell r="D1075" t="str">
            <v>UN</v>
          </cell>
          <cell r="E1075">
            <v>74.349999999999994</v>
          </cell>
          <cell r="F1075">
            <v>74.58</v>
          </cell>
        </row>
        <row r="1076">
          <cell r="A1076" t="str">
            <v>1301003011</v>
          </cell>
          <cell r="B1076" t="str">
            <v>TORNEIRA PRESSMATIC DE MESA PARA DEFICIENTE FISICO BENEFI REF. 00490706 1/2" DA DOCOL OU SIMILAR /UN</v>
          </cell>
          <cell r="C1076" t="str">
            <v>UN</v>
          </cell>
          <cell r="D1076" t="str">
            <v>UN</v>
          </cell>
          <cell r="E1076">
            <v>801.76</v>
          </cell>
          <cell r="F1076">
            <v>802.94</v>
          </cell>
        </row>
        <row r="1077">
          <cell r="A1077" t="str">
            <v>1301003015</v>
          </cell>
          <cell r="B1077" t="str">
            <v>TORNEIRA CROMADA COM BICO PARA JARDIM/TANQUE 1/2" OU 3/4" (REF 1153) /UN</v>
          </cell>
          <cell r="C1077" t="str">
            <v>UN</v>
          </cell>
          <cell r="D1077" t="str">
            <v>UN</v>
          </cell>
          <cell r="E1077">
            <v>52.43</v>
          </cell>
          <cell r="F1077">
            <v>52.71</v>
          </cell>
        </row>
        <row r="1078">
          <cell r="A1078" t="str">
            <v>1301003026</v>
          </cell>
          <cell r="B1078" t="str">
            <v>SINAPI - 86909 - TORNEIRA CROMADA TUBO MOVEL, DE MESA, 1/2 OU 3/4, PARA PIA DE COZINHA, PADRAO ALTO - FORNECIMENTO E INSTALACAO. AF_01/2020 /UN</v>
          </cell>
          <cell r="C1078" t="str">
            <v>UN</v>
          </cell>
          <cell r="D1078" t="str">
            <v>UN</v>
          </cell>
          <cell r="E1078">
            <v>88.31</v>
          </cell>
          <cell r="F1078">
            <v>88.71</v>
          </cell>
        </row>
        <row r="1079">
          <cell r="A1079" t="str">
            <v>1301003030</v>
          </cell>
          <cell r="B1079" t="str">
            <v>SINAPI - 86910 - TORNEIRA CROMADA TUBO MOVEL, DE PAREDE, 1/2 OU 3/4, PARA PIA DE COZINHA, PADRAO MEDIO - FORNECIMENTO E INSTALACAO. AF_01/2020 /UN</v>
          </cell>
          <cell r="C1079" t="str">
            <v>UN</v>
          </cell>
          <cell r="D1079" t="str">
            <v>UN</v>
          </cell>
          <cell r="E1079">
            <v>83.37</v>
          </cell>
          <cell r="F1079">
            <v>83.65</v>
          </cell>
        </row>
        <row r="1080">
          <cell r="A1080" t="str">
            <v>1301003050</v>
          </cell>
          <cell r="B1080" t="str">
            <v>SINAPI - 86914 - TORNEIRA CROMADA 1/2 OU 3/4 PARA TANQUE, PADRAO MEDIO - FORNECIMENTO E INSTALACAO. AF_01/2020 /UN</v>
          </cell>
          <cell r="C1080" t="str">
            <v>UN</v>
          </cell>
          <cell r="D1080" t="str">
            <v>UN</v>
          </cell>
          <cell r="E1080">
            <v>34.049999999999997</v>
          </cell>
          <cell r="F1080">
            <v>34.43</v>
          </cell>
        </row>
        <row r="1081">
          <cell r="A1081" t="str">
            <v>1301003052</v>
          </cell>
          <cell r="B1081" t="str">
            <v>TORNEIRA AMARELA PARA JARDIM COM BICO DE 3/4", REF.1128, DA PEVILON OU SIMILAR /UN</v>
          </cell>
          <cell r="C1081" t="str">
            <v>UN</v>
          </cell>
          <cell r="D1081" t="str">
            <v>UN</v>
          </cell>
          <cell r="E1081">
            <v>16.53</v>
          </cell>
          <cell r="F1081">
            <v>16.89</v>
          </cell>
        </row>
        <row r="1082">
          <cell r="A1082" t="str">
            <v>1301003058</v>
          </cell>
          <cell r="B1082" t="str">
            <v>TORNEIRA PARA USO GERAL/JARDIM REF.1130 LINHA PERTUTTI COD. 00903706 DA DOCOL OU SIMILAR /UN</v>
          </cell>
          <cell r="C1082" t="str">
            <v>UN</v>
          </cell>
          <cell r="D1082" t="str">
            <v>UN</v>
          </cell>
          <cell r="E1082">
            <v>72.099999999999994</v>
          </cell>
          <cell r="F1082">
            <v>72.459999999999994</v>
          </cell>
        </row>
        <row r="1083">
          <cell r="A1083" t="str">
            <v>1301003062</v>
          </cell>
          <cell r="B1083" t="str">
            <v>TORNEIRA PARA LAVATORIO DE MESA DOCOL ELETRIC COD. 00396706 (TS) DA DOCOL OU SIMILAR /UN</v>
          </cell>
          <cell r="C1083" t="str">
            <v>UN</v>
          </cell>
          <cell r="D1083" t="str">
            <v>UN</v>
          </cell>
          <cell r="E1083">
            <v>2085.69</v>
          </cell>
          <cell r="F1083">
            <v>2088.6</v>
          </cell>
        </row>
        <row r="1084">
          <cell r="A1084" t="str">
            <v>1301003063</v>
          </cell>
          <cell r="B1084" t="str">
            <v>TORNEIRA PARA LAVATORIO DE MESA PRESSMATIC 110 COD. 17160806 DA DOCOL OU SIMILAR /UN</v>
          </cell>
          <cell r="C1084" t="str">
            <v>UN</v>
          </cell>
          <cell r="D1084" t="str">
            <v>UN</v>
          </cell>
          <cell r="E1084">
            <v>483.31</v>
          </cell>
          <cell r="F1084">
            <v>484.59</v>
          </cell>
        </row>
        <row r="1085">
          <cell r="A1085" t="str">
            <v>1301003064</v>
          </cell>
          <cell r="B1085" t="str">
            <v>TORNEIRA PARA PIA DE ACIONAMENTO HIDROMECANICO, C/FECHAMENTO AUTOMATICO, ACABAMENTO L.C., PRESSMATIC 120 DE PAREDE, REF. 17160706 1/2" E 3/4" DA DOCOL OU SIMILAR /UN</v>
          </cell>
          <cell r="C1085" t="str">
            <v>UN</v>
          </cell>
          <cell r="D1085" t="str">
            <v>UN</v>
          </cell>
          <cell r="E1085">
            <v>475.9</v>
          </cell>
          <cell r="F1085">
            <v>477.18</v>
          </cell>
        </row>
        <row r="1086">
          <cell r="A1086" t="str">
            <v>1301003066</v>
          </cell>
          <cell r="B1086" t="str">
            <v>TORNEIRA PARA LAVATORIO DE ACIONAMENTO HIDROMECANICO, FECHAMENTO AUTOMATICO, ACABAMENTO L.C., PRESSMATIC MESA COMPACT, REF.17160606, 1/2" DA DOCOL OU SIMILAR /UN</v>
          </cell>
          <cell r="C1086" t="str">
            <v>UN</v>
          </cell>
          <cell r="D1086" t="str">
            <v>UN</v>
          </cell>
          <cell r="E1086">
            <v>220.13</v>
          </cell>
          <cell r="F1086">
            <v>221.41</v>
          </cell>
        </row>
        <row r="1087">
          <cell r="A1087" t="str">
            <v>1301003068</v>
          </cell>
          <cell r="B1087" t="str">
            <v>TORNEIRA DE PAREDE PRESSMATIC ANTIVANDALISMO 135MM CICLO FIXO DE 3/4", REF. 00633206, DA DOCOL OU SIMILAR /UN</v>
          </cell>
          <cell r="C1087" t="str">
            <v>UN</v>
          </cell>
          <cell r="D1087" t="str">
            <v>UN</v>
          </cell>
          <cell r="E1087">
            <v>557.91999999999996</v>
          </cell>
          <cell r="F1087">
            <v>560.61</v>
          </cell>
        </row>
        <row r="1088">
          <cell r="A1088" t="str">
            <v>1301003200</v>
          </cell>
          <cell r="B1088" t="str">
            <v>SINAPI - 89351 - REGISTRO DE PRESSAO BRUTO, LATAO,  ROSCAVEL, 3/4", FORNECIDO E INSTALADO EM RAMAL DE AGUA. AF_12/2014 /UN</v>
          </cell>
          <cell r="C1088" t="str">
            <v>UN</v>
          </cell>
          <cell r="D1088" t="str">
            <v>UN</v>
          </cell>
          <cell r="E1088">
            <v>24.26</v>
          </cell>
          <cell r="F1088">
            <v>24.94</v>
          </cell>
        </row>
        <row r="1089">
          <cell r="A1089" t="str">
            <v>1301003209</v>
          </cell>
          <cell r="B1089" t="str">
            <v>SINAPI - 89984 - REGISTRO DE PRESSAO BRUTO, LATAO, ROSCAVEL, 1/2", COM ACABAMENTO E CANOPLA CROMADOS. FORNECIDO E INSTALADO EM RAMAL DE AGUA. AF_12/2014 /UN</v>
          </cell>
          <cell r="C1089" t="str">
            <v>UN</v>
          </cell>
          <cell r="D1089" t="str">
            <v>UN</v>
          </cell>
          <cell r="E1089">
            <v>58.15</v>
          </cell>
          <cell r="F1089">
            <v>59.06</v>
          </cell>
        </row>
        <row r="1090">
          <cell r="A1090" t="str">
            <v>1301003220</v>
          </cell>
          <cell r="B1090" t="str">
            <v>SINAPI - 89985 - REGISTRO DE PRESSAO BRUTO, LATAO, ROSCAVEL, 3/4", COM ACABAMENTO E CANOPLA CROMADOS. FORNECIDO E INSTALADO EM RAMAL DE AGUA. AF_12/2014 /UN</v>
          </cell>
          <cell r="C1090" t="str">
            <v>UN</v>
          </cell>
          <cell r="D1090" t="str">
            <v>UN</v>
          </cell>
          <cell r="E1090">
            <v>59.82</v>
          </cell>
          <cell r="F1090">
            <v>60.73</v>
          </cell>
        </row>
        <row r="1091">
          <cell r="A1091" t="str">
            <v>1301003230</v>
          </cell>
          <cell r="B1091" t="str">
            <v>SINAPI - 89987 - REGISTRO DE GAVETA BRUTO, LATAO, ROSCAVEL, 3/4", COM ACABAMENTO E CANOPLA CROMADOS. FORNECIDO E INSTALADO EM RAMAL DE AGUA. AF_12/2014 /UN</v>
          </cell>
          <cell r="C1091" t="str">
            <v>UN</v>
          </cell>
          <cell r="D1091" t="str">
            <v>UN</v>
          </cell>
          <cell r="E1091">
            <v>62.91</v>
          </cell>
          <cell r="F1091">
            <v>63.82</v>
          </cell>
        </row>
        <row r="1092">
          <cell r="A1092" t="str">
            <v>1301003240</v>
          </cell>
          <cell r="B1092" t="str">
            <v>SINAPI - 94792 - REGISTRO DE GAVETA BRUTO, LATAO, ROSCAVEL, 1", COM ACABAMENTO E CANOPLA CROMADOS, INSTALADO EM RESERVACAO DE AGUA DE EDIFICACAO QUE POSSUA RESERVATORIO DE FIBRA/FIBROCIMENTO û FORNECIMENTO E INSTALACAO. AF_06/2016 /UN</v>
          </cell>
          <cell r="C1092" t="str">
            <v>UN</v>
          </cell>
          <cell r="D1092" t="str">
            <v>UN</v>
          </cell>
          <cell r="E1092">
            <v>90.74</v>
          </cell>
          <cell r="F1092">
            <v>93.34</v>
          </cell>
        </row>
        <row r="1093">
          <cell r="A1093" t="str">
            <v>1301003249</v>
          </cell>
          <cell r="B1093" t="str">
            <v>SINAPI - 94793 - REGISTRO DE GAVETA BRUTO, LATAO, ROSCAVEL, 1 1/4ö, COM ACABAMENTO E CANOPLA CROMADOS, INSTALADO EM RESERVACAO DE AGUA DE EDIFICACAO QUE POSSUA RESERVATORIO DE FIBRA/FIBROCIMENTO û FORNECIMENTO E INSTALACAO. AF_06/2016 /UN</v>
          </cell>
          <cell r="C1093" t="str">
            <v>UN</v>
          </cell>
          <cell r="D1093" t="str">
            <v>UN</v>
          </cell>
          <cell r="E1093">
            <v>117.32</v>
          </cell>
          <cell r="F1093">
            <v>119.96</v>
          </cell>
        </row>
        <row r="1094">
          <cell r="A1094" t="str">
            <v>1301003260</v>
          </cell>
          <cell r="B1094" t="str">
            <v>SINAPI - 94794 - REGISTRO DE GAVETA BRUTO, LATAO, ROSCAVEL, 1 1/2ö, COM ACABAMENTO E CANOPLA CROMADOS, INSTALADO EM RESERVACAO DE AGUA DE EDIFICACAO QUE POSSUA RESERVATORIO DE FIBRA/FIBROCIMENTO û FORNECIMENTO E INSTALACAO. AF_06/2016 /UN</v>
          </cell>
          <cell r="C1094" t="str">
            <v>UN</v>
          </cell>
          <cell r="D1094" t="str">
            <v>UN</v>
          </cell>
          <cell r="E1094">
            <v>121.57</v>
          </cell>
          <cell r="F1094">
            <v>124.21</v>
          </cell>
        </row>
        <row r="1095">
          <cell r="A1095" t="str">
            <v>1301003270</v>
          </cell>
          <cell r="B1095" t="str">
            <v>SINAPI - 94494 - REGISTRO DE GAVETA BRUTO, LATAO, ROSCAVEL, 3/4", INSTALADO EM RESERVACAO DE AGUA DE EDIFICACAO QUE POSSUA RESERVATORIO DE FIBRA/FIBROCIMENTO û FORNECIMENTO E INSTALACAO. AF_06/2016 /UN</v>
          </cell>
          <cell r="C1095" t="str">
            <v>UN</v>
          </cell>
          <cell r="D1095" t="str">
            <v>UN</v>
          </cell>
          <cell r="E1095">
            <v>46.47</v>
          </cell>
          <cell r="F1095">
            <v>49.07</v>
          </cell>
        </row>
        <row r="1096">
          <cell r="A1096" t="str">
            <v>1301003276</v>
          </cell>
          <cell r="B1096" t="str">
            <v>SINAPI - 94495 - REGISTRO DE GAVETA BRUTO, LATAO, ROSCAVEL, 1", INSTALADO EM RESERVACAO DE AGUA DE EDIFICACAO QUE POSSUA RESERVATORIO DE FIBRA/FIBROCIMENTO û FORNECIMENTO E INSTALACAO. AF_06/2016 /UN</v>
          </cell>
          <cell r="C1096" t="str">
            <v>UN</v>
          </cell>
          <cell r="D1096" t="str">
            <v>UN</v>
          </cell>
          <cell r="E1096">
            <v>59.37</v>
          </cell>
          <cell r="F1096">
            <v>61.97</v>
          </cell>
        </row>
        <row r="1097">
          <cell r="A1097" t="str">
            <v>1301003282</v>
          </cell>
          <cell r="B1097" t="str">
            <v>SINAPI - 94496 - REGISTRO DE GAVETA BRUTO, LATAO, ROSCAVEL, 1 1/4", INSTALADO EM RESERVACAO DE AGUA DE EDIFICACAO QUE POSSUA RESERVATORIO DE FIBRA/FIBROCIMENTO û FORNECIMENTO E INSTALACAO. AF_06/2016 /UN</v>
          </cell>
          <cell r="C1097" t="str">
            <v>UN</v>
          </cell>
          <cell r="D1097" t="str">
            <v>UN</v>
          </cell>
          <cell r="E1097">
            <v>72.73</v>
          </cell>
          <cell r="F1097">
            <v>75.37</v>
          </cell>
        </row>
        <row r="1098">
          <cell r="A1098" t="str">
            <v>1301003288</v>
          </cell>
          <cell r="B1098" t="str">
            <v>SINAPI - 94497 - REGISTRO DE GAVETA BRUTO, LATAO, ROSCAVEL, 1 1/2", INSTALADO EM RESERVACAO DE AGUA DE EDIFICACAO QUE POSSUA RESERVATORIO DE FIBRA/FIBROCIMENTO û FORNECIMENTO E INSTALACAO. AF_06/2016 /UN</v>
          </cell>
          <cell r="C1098" t="str">
            <v>UN</v>
          </cell>
          <cell r="D1098" t="str">
            <v>UN</v>
          </cell>
          <cell r="E1098">
            <v>85.32</v>
          </cell>
          <cell r="F1098">
            <v>87.96</v>
          </cell>
        </row>
        <row r="1099">
          <cell r="A1099" t="str">
            <v>1301003294</v>
          </cell>
          <cell r="B1099" t="str">
            <v>SINAPI - 94498 - REGISTRO DE GAVETA BRUTO, LATAO, ROSCAVEL, 2", INSTALADO EM RESERVACAO DE AGUA DE EDIFICACAO QUE POSSUA RESERVATORIO DE FIBRA/FIBROCIMENTO û FORNECIMENTO E INSTALACAO. AF_06/2016 /UN</v>
          </cell>
          <cell r="C1099" t="str">
            <v>UN</v>
          </cell>
          <cell r="D1099" t="str">
            <v>UN</v>
          </cell>
          <cell r="E1099">
            <v>110.28</v>
          </cell>
          <cell r="F1099">
            <v>113.01</v>
          </cell>
        </row>
        <row r="1100">
          <cell r="A1100" t="str">
            <v>1301003300</v>
          </cell>
          <cell r="B1100" t="str">
            <v>SINAPI - 94499 - REGISTRO DE GAVETA BRUTO, LATAO, ROSCAVEL, 2 1/2", INSTALADO EM RESERVACAO DE AGUA DE EDIFICACAO QUE POSSUA RESERVATORIO DE FIBRA/FIBROCIMENTO û FORNECIMENTO E INSTALACAO. AF_06/2016 /UN</v>
          </cell>
          <cell r="C1100" t="str">
            <v>UN</v>
          </cell>
          <cell r="D1100" t="str">
            <v>UN</v>
          </cell>
          <cell r="E1100">
            <v>200.82</v>
          </cell>
          <cell r="F1100">
            <v>203.55</v>
          </cell>
        </row>
        <row r="1101">
          <cell r="A1101" t="str">
            <v>1301003304</v>
          </cell>
          <cell r="B1101" t="str">
            <v>SINAPI - 94500 - REGISTRO DE GAVETA BRUTO, LATAO, ROSCAVEL, 3", INSTALADO EM RESERVACAO DE AGUA DE EDIFICACAO QUE POSSUA RESERVATORIO DE FIBRA/FIBROCIMENTO û FORNECIMENTO E INSTALACAO. AF_06/2016 /UN</v>
          </cell>
          <cell r="C1101" t="str">
            <v>UN</v>
          </cell>
          <cell r="D1101" t="str">
            <v>UN</v>
          </cell>
          <cell r="E1101">
            <v>238.84</v>
          </cell>
          <cell r="F1101">
            <v>241.68</v>
          </cell>
        </row>
        <row r="1102">
          <cell r="A1102" t="str">
            <v>1301003308</v>
          </cell>
          <cell r="B1102" t="str">
            <v>SINAPI - 94501 - REGISTRO DE GAVETA BRUTO, LATAO, ROSCAVEL, 4", INSTALADO EM RESERVACAO DE AGUA DE EDIFICACAO QUE POSSUA RESERVATORIO DE FIBRA/FIBROCIMENTO û FORNECIMENTO E INSTALACAO. AF_06/2016 /UN</v>
          </cell>
          <cell r="C1102" t="str">
            <v>UN</v>
          </cell>
          <cell r="D1102" t="str">
            <v>UN</v>
          </cell>
          <cell r="E1102">
            <v>468.23</v>
          </cell>
          <cell r="F1102">
            <v>471.07</v>
          </cell>
        </row>
        <row r="1103">
          <cell r="A1103" t="str">
            <v>1301003500</v>
          </cell>
          <cell r="B1103" t="str">
            <v>SINAPI - 95249 - VALVULA DE ESFERA BRUTA, BRONZE, ROSCAVEL, 3/4'', INSTALADO EM RESERVACAO DE AGUA DE EDIFICACAO QUE POSSUA RESERVATORIO DE FIBRA/FIBROCIMENTO - FORNECIMENTO E INSTALACAO. AF_06/2016 /UN</v>
          </cell>
          <cell r="C1103" t="str">
            <v>UN</v>
          </cell>
          <cell r="D1103" t="str">
            <v>UN</v>
          </cell>
          <cell r="E1103">
            <v>60.75</v>
          </cell>
          <cell r="F1103">
            <v>63.35</v>
          </cell>
        </row>
        <row r="1104">
          <cell r="A1104" t="str">
            <v>1301003502</v>
          </cell>
          <cell r="B1104" t="str">
            <v>SINAPI - 95250 - VALVULA DE ESFERA BRUTA, BRONZE, ROSCAVEL, 1'', INSTALADO EM RESERVACAO DE AGUA DE EDIFICACAO QUE POSSUA RESERVATORIO DE FIBRA/FIBROCIMENTO -   FORNECIMENTO E INSTALACAO. AF_06/2016 /UN</v>
          </cell>
          <cell r="C1104" t="str">
            <v>UN</v>
          </cell>
          <cell r="D1104" t="str">
            <v>UN</v>
          </cell>
          <cell r="E1104">
            <v>73.540000000000006</v>
          </cell>
          <cell r="F1104">
            <v>76.14</v>
          </cell>
        </row>
        <row r="1105">
          <cell r="A1105" t="str">
            <v>1301003504</v>
          </cell>
          <cell r="B1105" t="str">
            <v>SINAPI - 95252 - VALVULA DE ESFERA BRUTA, BRONZE, ROSCAVEL, 1 1/2'', INSTALADO EM RESERVACAO DE AGUA DE EDIFICACAO QUE POSSUA RESERVATORIO DE FIBRA/FIBROCIMENTO -   FORNECIMENTO E INSTALACAO. AF_06/2016 /UN</v>
          </cell>
          <cell r="C1105" t="str">
            <v>UN</v>
          </cell>
          <cell r="D1105" t="str">
            <v>UN</v>
          </cell>
          <cell r="E1105">
            <v>113.43</v>
          </cell>
          <cell r="F1105">
            <v>116.07</v>
          </cell>
        </row>
        <row r="1106">
          <cell r="A1106" t="str">
            <v>1301003506</v>
          </cell>
          <cell r="B1106" t="str">
            <v>SINAPI - 95253 - VALVULA DE ESFERA BRUTA, BRONZE, ROSCAVEL, 2'', INSTALADO EM RESERVACAO DE AGUA DE EDIFICACAO QUE POSSUA RESERVATORIO DE FIBRA/FIBROCIMENTO - FORNECIMENTO E INSTALACAO. AF_06/2016 /UN</v>
          </cell>
          <cell r="C1106" t="str">
            <v>UN</v>
          </cell>
          <cell r="D1106" t="str">
            <v>UN</v>
          </cell>
          <cell r="E1106">
            <v>162.66999999999999</v>
          </cell>
          <cell r="F1106">
            <v>165.4</v>
          </cell>
        </row>
        <row r="1107">
          <cell r="A1107" t="str">
            <v>1301003520</v>
          </cell>
          <cell r="B1107" t="str">
            <v>DUCHA HIGIENICA COM REGISTRO E GATILHO, REF. 00455706, LINHA PERTUTTI DA DOCOL OU SIMILAR /UN</v>
          </cell>
          <cell r="C1107" t="str">
            <v>UN</v>
          </cell>
          <cell r="D1107" t="str">
            <v>UN</v>
          </cell>
          <cell r="E1107">
            <v>208.19</v>
          </cell>
          <cell r="F1107">
            <v>209.86</v>
          </cell>
        </row>
        <row r="1108">
          <cell r="A1108">
            <v>0</v>
          </cell>
          <cell r="B1108">
            <v>0</v>
          </cell>
          <cell r="C1108">
            <v>0</v>
          </cell>
          <cell r="D1108">
            <v>0</v>
          </cell>
          <cell r="E1108">
            <v>0</v>
          </cell>
          <cell r="F1108">
            <v>0</v>
          </cell>
        </row>
        <row r="1109">
          <cell r="A1109">
            <v>0</v>
          </cell>
          <cell r="B1109" t="str">
            <v>*  DIVERSOS</v>
          </cell>
          <cell r="C1109">
            <v>0</v>
          </cell>
          <cell r="D1109">
            <v>0</v>
          </cell>
          <cell r="E1109">
            <v>0</v>
          </cell>
          <cell r="F1109">
            <v>0</v>
          </cell>
        </row>
        <row r="1110">
          <cell r="A1110" t="str">
            <v>1301004001</v>
          </cell>
          <cell r="B1110" t="str">
            <v>TROCA DE REPARO DE VALVULA /UN</v>
          </cell>
          <cell r="C1110">
            <v>0</v>
          </cell>
          <cell r="D1110">
            <v>0</v>
          </cell>
          <cell r="E1110">
            <v>74.37</v>
          </cell>
          <cell r="F1110">
            <v>75.92</v>
          </cell>
        </row>
        <row r="1111">
          <cell r="A1111" t="str">
            <v>1301004004</v>
          </cell>
          <cell r="B1111" t="str">
            <v>SINAPI - 99635 - VALVULA DE DESCARGA METALICA, BASE 1 1/2 ", ACABAMENTO METALICO CROMADO - FORNECIMENTO E INSTALACAO. AF_01/2019 /UN</v>
          </cell>
          <cell r="C1111" t="str">
            <v>UN</v>
          </cell>
          <cell r="D1111" t="str">
            <v>UN</v>
          </cell>
          <cell r="E1111">
            <v>180.99</v>
          </cell>
          <cell r="F1111">
            <v>183.63</v>
          </cell>
        </row>
        <row r="1112">
          <cell r="A1112" t="str">
            <v>1301004008</v>
          </cell>
          <cell r="B1112" t="str">
            <v>ACABAMENTO ANTIVANDALISMO PARA VALVULA DE DESCARGA, DOCOL OU SIMILAR /UN</v>
          </cell>
          <cell r="C1112" t="str">
            <v>UN</v>
          </cell>
          <cell r="D1112" t="str">
            <v>UN</v>
          </cell>
          <cell r="E1112">
            <v>284.55</v>
          </cell>
          <cell r="F1112">
            <v>284.77999999999997</v>
          </cell>
        </row>
        <row r="1113">
          <cell r="A1113" t="str">
            <v>1301004009</v>
          </cell>
          <cell r="B1113" t="str">
            <v>VALVULA DE DESCARGA 1 1/2" SEM ACABAMENTO (BASE), DOCOL OU SIMILAR /UN</v>
          </cell>
          <cell r="C1113" t="str">
            <v>UN</v>
          </cell>
          <cell r="D1113" t="str">
            <v>UN</v>
          </cell>
          <cell r="E1113">
            <v>132.28</v>
          </cell>
          <cell r="F1113">
            <v>134.91999999999999</v>
          </cell>
        </row>
        <row r="1114">
          <cell r="A1114" t="str">
            <v>1301004011</v>
          </cell>
          <cell r="B1114" t="str">
            <v>CAIXA DE DESCARGA DE PLASTICO, EXTERNA, DE 9L, PUXADOR FIO DE NYLON, NAO INCLUSO CANO, BOLSA, ENGATE /UN</v>
          </cell>
          <cell r="C1114" t="str">
            <v>UN</v>
          </cell>
          <cell r="D1114" t="str">
            <v>UN</v>
          </cell>
          <cell r="E1114">
            <v>112.77</v>
          </cell>
          <cell r="F1114">
            <v>121.48</v>
          </cell>
        </row>
        <row r="1115">
          <cell r="A1115" t="str">
            <v>1301004012</v>
          </cell>
          <cell r="B1115" t="str">
            <v>TUBO DE DESCARGA DE PVC, PARA VALVULA DE DESCARGA (TUBO PONTA AZUL) /UN</v>
          </cell>
          <cell r="C1115" t="str">
            <v>UN</v>
          </cell>
          <cell r="D1115" t="str">
            <v>UN</v>
          </cell>
          <cell r="E1115">
            <v>24.21</v>
          </cell>
          <cell r="F1115">
            <v>25.22</v>
          </cell>
        </row>
        <row r="1116">
          <cell r="A1116" t="str">
            <v>1301004016</v>
          </cell>
          <cell r="B1116" t="str">
            <v>BEBEDOURO ELETRICO DE PRESSAO EM ACO INOX, REF. PDF300 2T DA IBBL OU SIMILAR, CAPACIDADE DE 3 LITROS /UN</v>
          </cell>
          <cell r="C1116" t="str">
            <v>UN</v>
          </cell>
          <cell r="D1116" t="str">
            <v>UN</v>
          </cell>
          <cell r="E1116">
            <v>2121.71</v>
          </cell>
          <cell r="F1116">
            <v>2123.6799999999998</v>
          </cell>
        </row>
        <row r="1117">
          <cell r="A1117" t="str">
            <v>1301004024</v>
          </cell>
          <cell r="B1117" t="str">
            <v>VALVULA E SIFAO CROMADOS (ESTEVES OU SIMILAR) PARA BEBEDOURO /CJ</v>
          </cell>
          <cell r="C1117" t="str">
            <v>CJ</v>
          </cell>
          <cell r="D1117" t="str">
            <v>CJ</v>
          </cell>
          <cell r="E1117">
            <v>223.92</v>
          </cell>
          <cell r="F1117">
            <v>225.3</v>
          </cell>
        </row>
        <row r="1118">
          <cell r="A1118" t="str">
            <v>1301004032</v>
          </cell>
          <cell r="B1118" t="str">
            <v>VALVULA E SIFAO CROMADOS (ESTEVES OU SIMILAR) PARA LAVATORIO /CJ</v>
          </cell>
          <cell r="C1118" t="str">
            <v>CJ</v>
          </cell>
          <cell r="D1118" t="str">
            <v>CJ</v>
          </cell>
          <cell r="E1118">
            <v>223.92</v>
          </cell>
          <cell r="F1118">
            <v>225.3</v>
          </cell>
        </row>
        <row r="1119">
          <cell r="A1119" t="str">
            <v>1301004042</v>
          </cell>
          <cell r="B1119" t="str">
            <v>VALVULA E SIFAO CROMADO (ESTEVES OU SIMILAR) PARA MICTORIO /CJ</v>
          </cell>
          <cell r="C1119" t="str">
            <v>CJ</v>
          </cell>
          <cell r="D1119" t="str">
            <v>CJ</v>
          </cell>
          <cell r="E1119">
            <v>223.92</v>
          </cell>
          <cell r="F1119">
            <v>225.3</v>
          </cell>
        </row>
        <row r="1120">
          <cell r="A1120" t="str">
            <v>1301004044</v>
          </cell>
          <cell r="B1120" t="str">
            <v>SINAPI - 86882 - SIFAO DO TIPO GARRAFA/COPO EM PVC 1.1/4  X 1.1/2 - FORNECIMENTO E INSTALACAO. AF_01/2020 /UN</v>
          </cell>
          <cell r="C1120" t="str">
            <v>UN</v>
          </cell>
          <cell r="D1120" t="str">
            <v>UN</v>
          </cell>
          <cell r="E1120">
            <v>16.95</v>
          </cell>
          <cell r="F1120">
            <v>17.27</v>
          </cell>
        </row>
        <row r="1121">
          <cell r="A1121" t="str">
            <v>1301004045</v>
          </cell>
          <cell r="B1121" t="str">
            <v>SINAPI - 86881 - SIFAO DO TIPO GARRAFA EM METAL CROMADO 1 X 1.1/2ö - FORNECIMENTO E INSTALACAO. AF_01/2020 /UN</v>
          </cell>
          <cell r="C1121" t="str">
            <v>UN</v>
          </cell>
          <cell r="D1121" t="str">
            <v>UN</v>
          </cell>
          <cell r="E1121">
            <v>188.86</v>
          </cell>
          <cell r="F1121">
            <v>189.52</v>
          </cell>
        </row>
        <row r="1122">
          <cell r="A1122" t="str">
            <v>1301004050</v>
          </cell>
          <cell r="B1122" t="str">
            <v>SINAPI - 86936 - CUBA DE EMBUTIR DE ACO INOXIDAVEL MEDIA, INCLUSO VALVULA TIPO AMERICANA E SIFAO TIPO GARRAFA EM METAL CROMADO - FORNECIMENTO E INSTALACAO. AF_01/2020 /UN</v>
          </cell>
          <cell r="C1122" t="str">
            <v>UN</v>
          </cell>
          <cell r="D1122" t="str">
            <v>UN</v>
          </cell>
          <cell r="E1122">
            <v>419.75</v>
          </cell>
          <cell r="F1122">
            <v>422.1</v>
          </cell>
        </row>
        <row r="1123">
          <cell r="A1123" t="str">
            <v>1301004052</v>
          </cell>
          <cell r="B1123" t="str">
            <v>CUBA DE ACO INOX N.304 INDUSTRIAL DE (60 X 50 X 40) CM, COM VALVULA AMERICANA E SIFAO TIPO GARRAFA EM METRAL CROMADO (ESTEVES OU SIMILAR) - FORNECIMENTO E INSTALACAO /CJ</v>
          </cell>
          <cell r="C1123" t="str">
            <v>CJ</v>
          </cell>
          <cell r="D1123" t="str">
            <v>CJ</v>
          </cell>
          <cell r="E1123">
            <v>1102.52</v>
          </cell>
          <cell r="F1123">
            <v>1104.45</v>
          </cell>
        </row>
        <row r="1124">
          <cell r="A1124" t="str">
            <v>1301004053</v>
          </cell>
          <cell r="B1124" t="str">
            <v>SINAPI - 86878 - VALVULA EM METAL CROMADO TIPO AMERICANA 3.1/2ö X 1.1/2ö PARA PIA - FORNECIMENTO E INSTALACAO. AF_01/2020 /UN</v>
          </cell>
          <cell r="C1124" t="str">
            <v>UN</v>
          </cell>
          <cell r="D1124" t="str">
            <v>UN</v>
          </cell>
          <cell r="E1124">
            <v>66.400000000000006</v>
          </cell>
          <cell r="F1124">
            <v>66.819999999999993</v>
          </cell>
        </row>
        <row r="1125">
          <cell r="A1125" t="str">
            <v>1301004054</v>
          </cell>
          <cell r="B1125" t="str">
            <v>CUBA DUPLA DE ACO INOX (70 X 40 X 15)CM, DA STRAKE OU SIMILAR, INCLUSIVE VALVULA AMERICANA E SIFAO CROMADOS (ESTEVES OU SIMILAR) - FORNECIMENTO E INSTALACAO /CJ</v>
          </cell>
          <cell r="C1125" t="str">
            <v>CJ</v>
          </cell>
          <cell r="D1125" t="str">
            <v>CJ</v>
          </cell>
          <cell r="E1125">
            <v>1388.97</v>
          </cell>
          <cell r="F1125">
            <v>1393.16</v>
          </cell>
        </row>
        <row r="1126">
          <cell r="A1126" t="str">
            <v>1301004060</v>
          </cell>
          <cell r="B1126" t="str">
            <v>SINAPI - 86929 - TANQUE DE MARMORE SINTETICO SUSPENSO, 22L OU EQUIVALENTE, INCLUSO SIFAO FLEXIVEL EM PVC, VALVULA PLASTICA E TORNEIRA DE METAL CROMADO PADRAO POPULAR - FORNECIMENTO E INSTALACAO. AF_01/2020 /UN</v>
          </cell>
          <cell r="C1126" t="str">
            <v>UN</v>
          </cell>
          <cell r="D1126" t="str">
            <v>UN</v>
          </cell>
          <cell r="E1126">
            <v>249.25</v>
          </cell>
          <cell r="F1126">
            <v>252.01</v>
          </cell>
        </row>
        <row r="1127">
          <cell r="A1127" t="str">
            <v>1301004064</v>
          </cell>
          <cell r="B1127" t="str">
            <v>TOALHEIRO PLASTICO TIPO DISPENSER PARA PAPEL TOALHA INTERFOLHADO /UN</v>
          </cell>
          <cell r="C1127" t="str">
            <v>UN</v>
          </cell>
          <cell r="D1127" t="str">
            <v>UN</v>
          </cell>
          <cell r="E1127">
            <v>56.27</v>
          </cell>
          <cell r="F1127">
            <v>57.04</v>
          </cell>
        </row>
        <row r="1128">
          <cell r="A1128" t="str">
            <v>1301004065</v>
          </cell>
          <cell r="B1128" t="str">
            <v>SINAPI - 95547 - SABONETEIRA PLASTICA TIPO DISPENSER PARA SABONETE LIQUIDO COM RESERVATORIO 800 A 1500 ML, INCLUSO FIXACAO. AF_01/2020 /UN</v>
          </cell>
          <cell r="C1128" t="str">
            <v>UN</v>
          </cell>
          <cell r="D1128" t="str">
            <v>UN</v>
          </cell>
          <cell r="E1128">
            <v>54.32</v>
          </cell>
          <cell r="F1128">
            <v>55.09</v>
          </cell>
        </row>
        <row r="1129">
          <cell r="A1129" t="str">
            <v>1301004070</v>
          </cell>
          <cell r="B1129" t="str">
            <v>SINAPI - 100860 - CHUVEIRO ELETRICO COMUM CORPO PLASTICO, TIPO DUCHA FORNECIMENTO E INSTALACAO. AF_01/2020 /UN</v>
          </cell>
          <cell r="C1129" t="str">
            <v>UN</v>
          </cell>
          <cell r="D1129" t="str">
            <v>UN</v>
          </cell>
          <cell r="E1129">
            <v>69.760000000000005</v>
          </cell>
          <cell r="F1129">
            <v>70.849999999999994</v>
          </cell>
        </row>
        <row r="1130">
          <cell r="A1130" t="str">
            <v>1301004072</v>
          </cell>
          <cell r="B1130" t="str">
            <v>CHUVEIRO PLASTICO BRANCO SIMPLES 5" - (AGUA FRIA) PARA ACOPLAR EM HASTE 1/2" - FORNECIMENTO E INSTALACAO /UN</v>
          </cell>
          <cell r="C1130" t="str">
            <v>UN</v>
          </cell>
          <cell r="D1130" t="str">
            <v>UN</v>
          </cell>
          <cell r="E1130">
            <v>9.0500000000000007</v>
          </cell>
          <cell r="F1130">
            <v>9.5399999999999991</v>
          </cell>
        </row>
        <row r="1131">
          <cell r="A1131" t="str">
            <v>1301004074</v>
          </cell>
          <cell r="B1131" t="str">
            <v>CHUVEIRO COMUM EM PLASTICO BRANCO, COM CANO, 3 TEMPERATURAS, 5500 W (110/220 V) - FORNECIMENTO E INSTALACAO /UN</v>
          </cell>
          <cell r="C1131" t="str">
            <v>UN</v>
          </cell>
          <cell r="D1131" t="str">
            <v>UN</v>
          </cell>
          <cell r="E1131">
            <v>69.95</v>
          </cell>
          <cell r="F1131">
            <v>71.06</v>
          </cell>
        </row>
        <row r="1132">
          <cell r="A1132" t="str">
            <v>1301004078</v>
          </cell>
          <cell r="B1132" t="str">
            <v>CHUVEIRO PRESSMATIC ANTIVANDALISMO - 3/4" REF 17125006 COM VALVULA DE ACIONAMENTO DA DOCOL OU SIMILAR - FORNECIMENTO E INSTALACAO /UN</v>
          </cell>
          <cell r="C1132" t="str">
            <v>UN</v>
          </cell>
          <cell r="D1132" t="str">
            <v>UN</v>
          </cell>
          <cell r="E1132">
            <v>1771.14</v>
          </cell>
          <cell r="F1132">
            <v>1772.91</v>
          </cell>
        </row>
        <row r="1133">
          <cell r="A1133" t="str">
            <v>1301004079</v>
          </cell>
          <cell r="B1133" t="str">
            <v>BRACO OU HASTE COM CANOPLA METAL CROMADO 1/2" PARA CHUVEIRO SIMPLES - FORNECIMENTO E INSTALACAO /UN</v>
          </cell>
          <cell r="C1133" t="str">
            <v>UN</v>
          </cell>
          <cell r="D1133" t="str">
            <v>UN</v>
          </cell>
          <cell r="E1133">
            <v>31.17</v>
          </cell>
          <cell r="F1133">
            <v>31.34</v>
          </cell>
        </row>
        <row r="1134">
          <cell r="A1134" t="str">
            <v>1301004080</v>
          </cell>
          <cell r="B1134" t="str">
            <v>CAIXA PARA ABRIGO DE TORNEIRA DE JARDIM - ANEXO H.S.-043 (D) /UN</v>
          </cell>
          <cell r="C1134" t="str">
            <v>UN</v>
          </cell>
          <cell r="D1134" t="str">
            <v>UN</v>
          </cell>
          <cell r="E1134">
            <v>149.93</v>
          </cell>
          <cell r="F1134">
            <v>158.87</v>
          </cell>
        </row>
        <row r="1135">
          <cell r="A1135" t="str">
            <v>1301004090</v>
          </cell>
          <cell r="B1135" t="str">
            <v>SUPORTE DE TORNEIRA - ANEXO H.S.050 (D) /UN</v>
          </cell>
          <cell r="C1135" t="str">
            <v>UN</v>
          </cell>
          <cell r="D1135" t="str">
            <v>UN</v>
          </cell>
          <cell r="E1135">
            <v>40.47</v>
          </cell>
          <cell r="F1135">
            <v>41.57</v>
          </cell>
        </row>
        <row r="1136">
          <cell r="A1136" t="str">
            <v>1301004092</v>
          </cell>
          <cell r="B1136" t="str">
            <v>DESENTUPIMENTO DE ESGOTO /M</v>
          </cell>
          <cell r="C1136" t="str">
            <v>/M</v>
          </cell>
          <cell r="D1136" t="str">
            <v>M</v>
          </cell>
          <cell r="E1136">
            <v>6.89</v>
          </cell>
          <cell r="F1136">
            <v>7.63</v>
          </cell>
        </row>
        <row r="1137">
          <cell r="A1137" t="str">
            <v>1301004094</v>
          </cell>
          <cell r="B1137" t="str">
            <v>MAO-DE-OBRA PARA INSTALACAO DE:- CAIXA DE DESCARGA /UN</v>
          </cell>
          <cell r="C1137" t="str">
            <v>UN</v>
          </cell>
          <cell r="D1137" t="str">
            <v>UN</v>
          </cell>
          <cell r="E1137">
            <v>80.77</v>
          </cell>
          <cell r="F1137">
            <v>89.48</v>
          </cell>
        </row>
        <row r="1138">
          <cell r="A1138" t="str">
            <v>1301004096</v>
          </cell>
          <cell r="B1138" t="str">
            <v>- APARELHOS SANITARIOS /UN</v>
          </cell>
          <cell r="C1138" t="str">
            <v>UN</v>
          </cell>
          <cell r="D1138" t="str">
            <v>UN</v>
          </cell>
          <cell r="E1138">
            <v>22.4</v>
          </cell>
          <cell r="F1138">
            <v>24.76</v>
          </cell>
        </row>
        <row r="1139">
          <cell r="A1139" t="str">
            <v>1301004098</v>
          </cell>
          <cell r="B1139" t="str">
            <v>- VALVULA HIDRA OU SIMILAR /UN</v>
          </cell>
          <cell r="C1139" t="str">
            <v>UN</v>
          </cell>
          <cell r="D1139" t="str">
            <v>UN</v>
          </cell>
          <cell r="E1139">
            <v>24.51</v>
          </cell>
          <cell r="F1139">
            <v>27.15</v>
          </cell>
        </row>
        <row r="1140">
          <cell r="A1140" t="str">
            <v>1301004100</v>
          </cell>
          <cell r="B1140" t="str">
            <v>- REGISTROS (GAVETA OU PRESSAO) DE 2" /UN</v>
          </cell>
          <cell r="C1140" t="str">
            <v>UN</v>
          </cell>
          <cell r="D1140" t="str">
            <v>UN</v>
          </cell>
          <cell r="E1140">
            <v>25.41</v>
          </cell>
          <cell r="F1140">
            <v>28.14</v>
          </cell>
        </row>
        <row r="1141">
          <cell r="A1141">
            <v>0</v>
          </cell>
          <cell r="B1141">
            <v>0</v>
          </cell>
          <cell r="C1141">
            <v>0</v>
          </cell>
          <cell r="D1141">
            <v>0</v>
          </cell>
          <cell r="E1141">
            <v>0</v>
          </cell>
          <cell r="F1141">
            <v>0</v>
          </cell>
        </row>
        <row r="1142">
          <cell r="A1142">
            <v>0</v>
          </cell>
          <cell r="B1142" t="str">
            <v>*  ESGOTO</v>
          </cell>
          <cell r="C1142">
            <v>0</v>
          </cell>
          <cell r="D1142">
            <v>0</v>
          </cell>
          <cell r="E1142">
            <v>0</v>
          </cell>
          <cell r="F1142">
            <v>0</v>
          </cell>
        </row>
        <row r="1143">
          <cell r="A1143" t="str">
            <v>1301005000</v>
          </cell>
          <cell r="B1143" t="str">
            <v>TUBO PVC ESGOTO PREDIAL DN 40MM, INCLUSIVE CONEXOES - FORNECIMENTO E INSTALACAO /M</v>
          </cell>
          <cell r="C1143" t="str">
            <v>/M</v>
          </cell>
          <cell r="D1143" t="str">
            <v>M</v>
          </cell>
          <cell r="E1143">
            <v>20.43</v>
          </cell>
          <cell r="F1143">
            <v>22.03</v>
          </cell>
        </row>
        <row r="1144">
          <cell r="A1144" t="str">
            <v>1301005001</v>
          </cell>
          <cell r="B1144" t="str">
            <v>TUBO PVC ESGOTO PREDIAL DN 50MM, INCLUSIVE CONEXOES - FORNECIMENTO E INSTALACAO /M</v>
          </cell>
          <cell r="C1144" t="str">
            <v>/M</v>
          </cell>
          <cell r="D1144" t="str">
            <v>M</v>
          </cell>
          <cell r="E1144">
            <v>27.03</v>
          </cell>
          <cell r="F1144">
            <v>29.04</v>
          </cell>
        </row>
        <row r="1145">
          <cell r="A1145" t="str">
            <v>1301005002</v>
          </cell>
          <cell r="B1145" t="str">
            <v>TUBO PVC ESGOTO PREDIAL DN 75MM, INCLUSIVE CONEXOES - FORNECIMENTO E INSTALACAO /M</v>
          </cell>
          <cell r="C1145" t="str">
            <v>/M</v>
          </cell>
          <cell r="D1145" t="str">
            <v>M</v>
          </cell>
          <cell r="E1145">
            <v>42.3</v>
          </cell>
          <cell r="F1145">
            <v>45.51</v>
          </cell>
        </row>
        <row r="1146">
          <cell r="A1146" t="str">
            <v>1301005003</v>
          </cell>
          <cell r="B1146" t="str">
            <v>TUBO PVC ESGOTO PREDIAL DN 100MM, INCLUSIVE CONEXOES - FORNECIMENTO E INSTALACAO /M</v>
          </cell>
          <cell r="C1146" t="str">
            <v>/M</v>
          </cell>
          <cell r="D1146" t="str">
            <v>M</v>
          </cell>
          <cell r="E1146">
            <v>46.71</v>
          </cell>
          <cell r="F1146">
            <v>50.2</v>
          </cell>
        </row>
        <row r="1147">
          <cell r="A1147" t="str">
            <v>1301005004</v>
          </cell>
          <cell r="B1147" t="str">
            <v>TUBO PVC ESGOTO PREDIAL DN 150MM, INCLUSIVE CONEXOES - FORNECIMENTO E INSTALACAO /M</v>
          </cell>
          <cell r="C1147" t="str">
            <v>/M</v>
          </cell>
          <cell r="D1147" t="str">
            <v>M</v>
          </cell>
          <cell r="E1147">
            <v>68.42</v>
          </cell>
          <cell r="F1147">
            <v>72.17</v>
          </cell>
        </row>
        <row r="1148">
          <cell r="A1148" t="str">
            <v>1301005007</v>
          </cell>
          <cell r="B1148" t="str">
            <v>ESCAVACAO (MANUAL) DE VALAS, PARA ASSENTAMENTO DE TUBOS, COM DIAMETROS DE (100 A 150)MM /M</v>
          </cell>
          <cell r="C1148" t="str">
            <v>/M</v>
          </cell>
          <cell r="D1148" t="str">
            <v>M</v>
          </cell>
          <cell r="E1148">
            <v>3.97</v>
          </cell>
          <cell r="F1148">
            <v>4.37</v>
          </cell>
        </row>
        <row r="1149">
          <cell r="A1149" t="str">
            <v>1301005008</v>
          </cell>
          <cell r="B1149" t="str">
            <v>REATERRO (MANUAL) DE VALAS /M</v>
          </cell>
          <cell r="C1149" t="str">
            <v>/M</v>
          </cell>
          <cell r="D1149" t="str">
            <v>M</v>
          </cell>
          <cell r="E1149">
            <v>3.88</v>
          </cell>
          <cell r="F1149">
            <v>4.2699999999999996</v>
          </cell>
        </row>
        <row r="1150">
          <cell r="A1150" t="str">
            <v>1301005013</v>
          </cell>
          <cell r="B1150" t="str">
            <v>SINAPI - 89728 - CURVA CURTA 90 GRAUS, PVC, SERIE NORMAL, ESGOTO PREDIAL, DN 40 MM, JUNTA SOLDAVEL, FORNECIDO E INSTALADO EM RAMAL DE DESCARGA OU RAMAL DE ESGOTO SANITARIO. AF_12/2014 /UN</v>
          </cell>
          <cell r="C1150" t="str">
            <v>UN</v>
          </cell>
          <cell r="D1150" t="str">
            <v>UN</v>
          </cell>
          <cell r="E1150">
            <v>8.11</v>
          </cell>
          <cell r="F1150">
            <v>8.4499999999999993</v>
          </cell>
        </row>
        <row r="1151">
          <cell r="A1151" t="str">
            <v>1301005014</v>
          </cell>
          <cell r="B1151" t="str">
            <v>SINAPI - 89730 - CURVA LONGA 90 GRAUS, PVC, SERIE NORMAL, ESGOTO PREDIAL, DN 40 MM, JUNTA SOLDAVEL, FORNECIDO E INSTALADO EM RAMAL DE DESCARGA OU RAMAL DE ESGOTO SANITARIO. AF_12/2014 /UN</v>
          </cell>
          <cell r="C1151" t="str">
            <v>UN</v>
          </cell>
          <cell r="D1151" t="str">
            <v>UN</v>
          </cell>
          <cell r="E1151">
            <v>8.77</v>
          </cell>
          <cell r="F1151">
            <v>9.11</v>
          </cell>
        </row>
        <row r="1152">
          <cell r="A1152" t="str">
            <v>1301005015</v>
          </cell>
          <cell r="B1152" t="str">
            <v>SINAPI - 89726 - JOELHO 45 GRAUS, PVC, SERIE NORMAL, ESGOTO PREDIAL, DN 40 MM, JUNTA SOLDAVEL, FORNECIDO E INSTALADO EM RAMAL DE DESCARGA OU RAMAL DE ESGOTO SANITARIO. AF_12/2014 /UN</v>
          </cell>
          <cell r="C1152" t="str">
            <v>UN</v>
          </cell>
          <cell r="D1152" t="str">
            <v>UN</v>
          </cell>
          <cell r="E1152">
            <v>5.59</v>
          </cell>
          <cell r="F1152">
            <v>5.93</v>
          </cell>
        </row>
        <row r="1153">
          <cell r="A1153" t="str">
            <v>1301005016</v>
          </cell>
          <cell r="B1153" t="str">
            <v>SINAPI - 89724 - JOELHO 90 GRAUS, PVC, SERIE NORMAL, ESGOTO PREDIAL, DN 40 MM, JUNTA SOLDAVEL, FORNECIDO E INSTALADO EM RAMAL DE DESCARGA OU RAMAL DE ESGOTO SANITARIO. AF_12/2014 /UN</v>
          </cell>
          <cell r="C1153" t="str">
            <v>UN</v>
          </cell>
          <cell r="D1153" t="str">
            <v>UN</v>
          </cell>
          <cell r="E1153">
            <v>7.61</v>
          </cell>
          <cell r="F1153">
            <v>7.95</v>
          </cell>
        </row>
        <row r="1154">
          <cell r="A1154" t="str">
            <v>1301005017</v>
          </cell>
          <cell r="B1154" t="str">
            <v>SINAPI - 89783 - JUNCAO SIMPLES, PVC, SERIE NORMAL, ESGOTO PREDIAL, DN 40 MM, JUNTA SOLDAVEL, FORNECIDO E INSTALADO EM RAMAL DE DESCARGA OU RAMAL DE ESGOTO SANITARIO. AF_12/2014 /UN</v>
          </cell>
          <cell r="C1154" t="str">
            <v>UN</v>
          </cell>
          <cell r="D1154" t="str">
            <v>UN</v>
          </cell>
          <cell r="E1154">
            <v>9.26</v>
          </cell>
          <cell r="F1154">
            <v>9.73</v>
          </cell>
        </row>
        <row r="1155">
          <cell r="A1155" t="str">
            <v>1301005018</v>
          </cell>
          <cell r="B1155" t="str">
            <v>SINAPI - 89752 - LUVA SIMPLES, PVC, SERIE NORMAL, ESGOTO PREDIAL, DN 40 MM, JUNTA SOLDAVEL, FORNECIDO E INSTALADO EM RAMAL DE DESCARGA OU RAMAL DE ESGOTO SANITARIO. AF_12/2014 /UN</v>
          </cell>
          <cell r="C1155" t="str">
            <v>UN</v>
          </cell>
          <cell r="D1155" t="str">
            <v>UN</v>
          </cell>
          <cell r="E1155">
            <v>4.8499999999999996</v>
          </cell>
          <cell r="F1155">
            <v>5.08</v>
          </cell>
        </row>
        <row r="1156">
          <cell r="A1156" t="str">
            <v>1301005020</v>
          </cell>
          <cell r="B1156" t="str">
            <v>SINAPI - 89782 - TE, PVC, SERIE NORMAL, ESGOTO PREDIAL, DN 40 X 40 MM, JUNTA SOLDAVEL, FORNECIDO E INSTALADO EM RAMAL DE DESCARGA OU RAMAL DE ESGOTO SANITARIO. AF_12/2014 /UN</v>
          </cell>
          <cell r="C1156" t="str">
            <v>UN</v>
          </cell>
          <cell r="D1156" t="str">
            <v>UN</v>
          </cell>
          <cell r="E1156">
            <v>9.0500000000000007</v>
          </cell>
          <cell r="F1156">
            <v>9.52</v>
          </cell>
        </row>
        <row r="1157">
          <cell r="A1157" t="str">
            <v>1301005022</v>
          </cell>
          <cell r="B1157" t="str">
            <v>SINAPI - 89784 - TE, PVC, SERIE NORMAL, ESGOTO PREDIAL, DN 50 X 50 MM, JUNTA ELASTICA, FORNECIDO E INSTALADO EM RAMAL DE DESCARGA OU RAMAL DE ESGOTO SANITARIO. AF_12/2014 /UN</v>
          </cell>
          <cell r="C1157" t="str">
            <v>UN</v>
          </cell>
          <cell r="D1157" t="str">
            <v>UN</v>
          </cell>
          <cell r="E1157">
            <v>15.75</v>
          </cell>
          <cell r="F1157">
            <v>16.32</v>
          </cell>
        </row>
        <row r="1158">
          <cell r="A1158" t="str">
            <v>1301005024</v>
          </cell>
          <cell r="B1158" t="str">
            <v>JOELHO PVC, COM BOLSA E ANEL, 90 GRAUS, DN 40 X *38* MM, SERIE NORMAL, PARA ESGOTO PREDIAL - FORNECIMENTO E INSTALACAO /UN</v>
          </cell>
          <cell r="C1158" t="str">
            <v>UN</v>
          </cell>
          <cell r="D1158" t="str">
            <v>UN</v>
          </cell>
          <cell r="E1158">
            <v>12.67</v>
          </cell>
          <cell r="F1158">
            <v>13.61</v>
          </cell>
        </row>
        <row r="1159">
          <cell r="A1159" t="str">
            <v>1301005034</v>
          </cell>
          <cell r="B1159" t="str">
            <v>SINAPI - 89572 - ADAPTADOR CURTO COM BOLSA E ROSCA PARA REGISTRO, PVC, SOLDAVEL, DN 40MM X 1.1/4ö, INSTALADO EM PRUMADA DE AGUA - FORNECIMENTO E INSTALACAO. AF_12/2014 /UN</v>
          </cell>
          <cell r="C1159" t="str">
            <v>UN</v>
          </cell>
          <cell r="D1159" t="str">
            <v>UN</v>
          </cell>
          <cell r="E1159">
            <v>7.02</v>
          </cell>
          <cell r="F1159">
            <v>7.21</v>
          </cell>
        </row>
        <row r="1160">
          <cell r="A1160" t="str">
            <v>1301005038</v>
          </cell>
          <cell r="B1160" t="str">
            <v>- BUCHA DE REDUCAO (1 1/4" X 3/4") /UN</v>
          </cell>
          <cell r="C1160" t="str">
            <v>UN</v>
          </cell>
          <cell r="D1160" t="str">
            <v>UN</v>
          </cell>
          <cell r="E1160">
            <v>8.59</v>
          </cell>
          <cell r="F1160">
            <v>8.93</v>
          </cell>
        </row>
        <row r="1161">
          <cell r="A1161" t="str">
            <v>1301005040</v>
          </cell>
          <cell r="B1161" t="str">
            <v>ADAPTADOR PVC PARA SIFAO METALICO, SOLDAVEL, COM ANEL BORRACHA (JE), 40 MM X 1 1/2" - FORNECIMENTO E INSTALACAO /UN</v>
          </cell>
          <cell r="C1161" t="str">
            <v>UN</v>
          </cell>
          <cell r="D1161" t="str">
            <v>UN</v>
          </cell>
          <cell r="E1161">
            <v>6.21</v>
          </cell>
          <cell r="F1161">
            <v>6.68</v>
          </cell>
        </row>
        <row r="1162">
          <cell r="A1162" t="str">
            <v>1301005048</v>
          </cell>
          <cell r="B1162" t="str">
            <v>CONEXOES DE PVC (DA TIGRE,FORTILIT OU SIMILAR),PARA ESGOTO PRIMARIO E VENTILACAO, NA(S) ESPECIFICACAO(OES):- VEDACAO PARA SAIDA DE VASO SANITARIO EG-27 /UN</v>
          </cell>
          <cell r="C1162" t="str">
            <v>UN</v>
          </cell>
          <cell r="D1162" t="str">
            <v>UN</v>
          </cell>
          <cell r="E1162">
            <v>16.55</v>
          </cell>
          <cell r="F1162">
            <v>18.05</v>
          </cell>
          <cell r="H1162" t="str">
            <v>INSTALAÇOES HIDRO-SANITARIAS E AGUAS PLUVIAIS -AGUAS PLUVIAIS</v>
          </cell>
        </row>
        <row r="1163">
          <cell r="A1163" t="str">
            <v>1301005057</v>
          </cell>
          <cell r="B1163" t="str">
            <v>SINAPI - 89803 - CURVA CURTA 90 GRAUS, PVC, SERIE NORMAL, ESGOTO PREDIAL, DN 50 MM, JUNTA ELASTICA, FORNECIDO E INSTALADO EM PRUMADA DE ESGOTO SANITARIO OU VENTILACAO. AF_12/2014 /UN</v>
          </cell>
          <cell r="C1163" t="str">
            <v>UN</v>
          </cell>
          <cell r="D1163" t="str">
            <v>UN</v>
          </cell>
          <cell r="E1163">
            <v>11.29</v>
          </cell>
          <cell r="F1163">
            <v>11.43</v>
          </cell>
        </row>
        <row r="1164">
          <cell r="A1164" t="str">
            <v>1301005058</v>
          </cell>
          <cell r="B1164" t="str">
            <v>SINAPI - 89807 - CURVA CURTA 90 GRAUS, PVC, SERIE NORMAL, ESGOTO PREDIAL, DN 75 MM, JUNTA ELASTICA, FORNECIDO E INSTALADO EM PRUMADA DE ESGOTO SANITARIO OU VENTILACAO. AF_12/2014 /UN</v>
          </cell>
          <cell r="C1164" t="str">
            <v>UN</v>
          </cell>
          <cell r="D1164" t="str">
            <v>UN</v>
          </cell>
          <cell r="E1164">
            <v>20.86</v>
          </cell>
          <cell r="F1164">
            <v>21.13</v>
          </cell>
        </row>
        <row r="1165">
          <cell r="A1165" t="str">
            <v>1301005059</v>
          </cell>
          <cell r="B1165" t="str">
            <v>SINAPI - 89748 - CURVA CURTA 90 GRAUS, PVC, SERIE NORMAL, ESGOTO PREDIAL, DN 100 MM, JUNTA ELASTICA, FORNECIDO E INSTALADO EM RAMAL DE DESCARGA OU RAMAL DE ESGOTO SANITARIO. AF_12/2014 /UN</v>
          </cell>
          <cell r="C1165" t="str">
            <v>UN</v>
          </cell>
          <cell r="D1165" t="str">
            <v>UN</v>
          </cell>
          <cell r="E1165">
            <v>29.51</v>
          </cell>
          <cell r="F1165">
            <v>30.34</v>
          </cell>
        </row>
        <row r="1166">
          <cell r="A1166" t="str">
            <v>1301005060</v>
          </cell>
          <cell r="B1166" t="str">
            <v>SINAPI - 89804 - CURVA LONGA 90 GRAUS, PVC, SERIE NORMAL, ESGOTO PREDIAL, DN 50 MM, JUNTA ELASTICA, FORNECIDO E INSTALADO EM PRUMADA DE ESGOTO SANITARIO OU VENTILACAO. AF_12/2014 /UN</v>
          </cell>
          <cell r="C1166" t="str">
            <v>UN</v>
          </cell>
          <cell r="D1166" t="str">
            <v>UN</v>
          </cell>
          <cell r="E1166">
            <v>12.08</v>
          </cell>
          <cell r="F1166">
            <v>12.22</v>
          </cell>
        </row>
        <row r="1167">
          <cell r="A1167" t="str">
            <v>1301005061</v>
          </cell>
          <cell r="B1167" t="str">
            <v>SINAPI - 89808 - CURVA LONGA 90 GRAUS, PVC, SERIE NORMAL, ESGOTO PREDIAL, DN 75 MM, JUNTA ELASTICA, FORNECIDO E INSTALADO EM PRUMADA DE ESGOTO SANITARIO OU VENTILACAO. AF_12/2014 /UN</v>
          </cell>
          <cell r="C1167" t="str">
            <v>UN</v>
          </cell>
          <cell r="D1167" t="str">
            <v>UN</v>
          </cell>
          <cell r="E1167">
            <v>30.64</v>
          </cell>
          <cell r="F1167">
            <v>30.91</v>
          </cell>
        </row>
        <row r="1168">
          <cell r="A1168" t="str">
            <v>1301005062</v>
          </cell>
          <cell r="B1168" t="str">
            <v>SINAPI - 89750 - CURVA LONGA 90 GRAUS, PVC, SERIE NORMAL, ESGOTO PREDIAL, DN 100 MM, JUNTA ELASTICA, FORNECIDO E INSTALADO EM RAMAL DE DESCARGA OU RAMAL DE ESGOTO SANITARIO. AF_12/2014 /UN</v>
          </cell>
          <cell r="C1168" t="str">
            <v>UN</v>
          </cell>
          <cell r="D1168" t="str">
            <v>UN</v>
          </cell>
          <cell r="E1168">
            <v>48.32</v>
          </cell>
          <cell r="F1168">
            <v>49.15</v>
          </cell>
        </row>
        <row r="1169">
          <cell r="A1169" t="str">
            <v>1301005065</v>
          </cell>
          <cell r="B1169" t="str">
            <v>SINAPI - 89802 - JOELHO 45 GRAUS, PVC, SERIE NORMAL, ESGOTO PREDIAL, DN 50 MM, JUNTA ELASTICA, FORNECIDO E INSTALADO EM PRUMADA DE ESGOTO SANITARIO OU VENTILACAO. AF_12/2014 /UN</v>
          </cell>
          <cell r="C1169" t="str">
            <v>UN</v>
          </cell>
          <cell r="D1169" t="str">
            <v>UN</v>
          </cell>
          <cell r="E1169">
            <v>6.14</v>
          </cell>
          <cell r="F1169">
            <v>6.28</v>
          </cell>
        </row>
        <row r="1170">
          <cell r="A1170" t="str">
            <v>1301005066</v>
          </cell>
          <cell r="B1170" t="str">
            <v>SINAPI - 89806 - JOELHO 45 GRAUS, PVC, SERIE NORMAL, ESGOTO PREDIAL, DN 75 MM, JUNTA ELASTICA, FORNECIDO E INSTALADO EM PRUMADA DE ESGOTO SANITARIO OU VENTILACAO. AF_12/2014 /UN</v>
          </cell>
          <cell r="C1170" t="str">
            <v>UN</v>
          </cell>
          <cell r="D1170" t="str">
            <v>UN</v>
          </cell>
          <cell r="E1170">
            <v>11.79</v>
          </cell>
          <cell r="F1170">
            <v>12.06</v>
          </cell>
        </row>
        <row r="1171">
          <cell r="A1171" t="str">
            <v>1301005067</v>
          </cell>
          <cell r="B1171" t="str">
            <v>SINAPI - 89746 - JOELHO 45 GRAUS, PVC, SERIE NORMAL, ESGOTO PREDIAL, DN 100 MM, JUNTA ELASTICA, FORNECIDO E INSTALADO EM RAMAL DE DESCARGA OU RAMAL DE ESGOTO SANITARIO. AF_12/2014 /UN</v>
          </cell>
          <cell r="C1171" t="str">
            <v>UN</v>
          </cell>
          <cell r="D1171" t="str">
            <v>UN</v>
          </cell>
          <cell r="E1171">
            <v>18.86</v>
          </cell>
          <cell r="F1171">
            <v>19.690000000000001</v>
          </cell>
        </row>
        <row r="1172">
          <cell r="A1172" t="str">
            <v>1301005069</v>
          </cell>
          <cell r="B1172" t="str">
            <v>SINAPI - 89801 - JOELHO 90 GRAUS, PVC, SERIE NORMAL, ESGOTO PREDIAL, DN 50 MM, JUNTA ELASTICA, FORNECIDO E INSTALADO EM PRUMADA DE ESGOTO SANITARIO OU VENTILACAO. AF_12/2014 /UN</v>
          </cell>
          <cell r="C1172" t="str">
            <v>UN</v>
          </cell>
          <cell r="D1172" t="str">
            <v>UN</v>
          </cell>
          <cell r="E1172">
            <v>5.66</v>
          </cell>
          <cell r="F1172">
            <v>5.8</v>
          </cell>
        </row>
        <row r="1173">
          <cell r="A1173" t="str">
            <v>1301005070</v>
          </cell>
          <cell r="B1173" t="str">
            <v>SINAPI - 89805 - JOELHO 90 GRAUS, PVC, SERIE NORMAL, ESGOTO PREDIAL, DN 75 MM, JUNTA ELASTICA, FORNECIDO E INSTALADO EM PRUMADA DE ESGOTO SANITARIO OU VENTILACAO. AF_12/2014 /UN</v>
          </cell>
          <cell r="C1173" t="str">
            <v>UN</v>
          </cell>
          <cell r="D1173" t="str">
            <v>UN</v>
          </cell>
          <cell r="E1173">
            <v>11.11</v>
          </cell>
          <cell r="F1173">
            <v>11.38</v>
          </cell>
        </row>
        <row r="1174">
          <cell r="A1174" t="str">
            <v>1301005071</v>
          </cell>
          <cell r="B1174" t="str">
            <v>SINAPI - 89744 - JOELHO 90 GRAUS, PVC, SERIE NORMAL, ESGOTO PREDIAL, DN 100 MM, JUNTA ELASTICA, FORNECIDO E INSTALADO EM RAMAL DE DESCARGA OU RAMAL DE ESGOTO SANITARIO. AF_12/2014 /UN</v>
          </cell>
          <cell r="C1174" t="str">
            <v>UN</v>
          </cell>
          <cell r="D1174" t="str">
            <v>UN</v>
          </cell>
          <cell r="E1174">
            <v>18.899999999999999</v>
          </cell>
          <cell r="F1174">
            <v>19.73</v>
          </cell>
        </row>
        <row r="1175">
          <cell r="A1175" t="str">
            <v>1301005074</v>
          </cell>
          <cell r="B1175" t="str">
            <v>SINAPI - 89813 - LUVA SIMPLES, PVC, SERIE NORMAL, ESGOTO PREDIAL, DN 50 MM, JUNTA ELASTICA, FORNECIDO E INSTALADO EM PRUMADA DE ESGOTO SANITARIO OU VENTILACAO. AF_12/2014 /UN</v>
          </cell>
          <cell r="C1175" t="str">
            <v>UN</v>
          </cell>
          <cell r="D1175" t="str">
            <v>UN</v>
          </cell>
          <cell r="E1175">
            <v>5.65</v>
          </cell>
          <cell r="F1175">
            <v>5.74</v>
          </cell>
        </row>
        <row r="1176">
          <cell r="A1176" t="str">
            <v>1301005075</v>
          </cell>
          <cell r="B1176" t="str">
            <v>SINAPI - 89817 - LUVA SIMPLES, PVC, SERIE NORMAL, ESGOTO PREDIAL, DN 75 MM, JUNTA ELASTICA, FORNECIDO E INSTALADO EM PRUMADA DE ESGOTO SANITARIO OU VENTILACAO. AF_12/2014 /UN</v>
          </cell>
          <cell r="C1176" t="str">
            <v>UN</v>
          </cell>
          <cell r="D1176" t="str">
            <v>UN</v>
          </cell>
          <cell r="E1176">
            <v>9.67</v>
          </cell>
          <cell r="F1176">
            <v>9.86</v>
          </cell>
        </row>
        <row r="1177">
          <cell r="A1177" t="str">
            <v>1301005076</v>
          </cell>
          <cell r="B1177" t="str">
            <v>SINAPI - 89778 - LUVA SIMPLES, PVC, SERIE NORMAL, ESGOTO PREDIAL, DN 100 MM, JUNTA ELASTICA, FORNECIDO E INSTALADO EM RAMAL DE DESCARGA OU RAMAL DE ESGOTO SANITARIO. AF_12/2014 /UN</v>
          </cell>
          <cell r="C1177" t="str">
            <v>UN</v>
          </cell>
          <cell r="D1177" t="str">
            <v>UN</v>
          </cell>
          <cell r="E1177">
            <v>14.88</v>
          </cell>
          <cell r="F1177">
            <v>15.45</v>
          </cell>
        </row>
        <row r="1178">
          <cell r="A1178" t="str">
            <v>1301005090</v>
          </cell>
          <cell r="B1178" t="str">
            <v>SINAPI - 89827 - JUNCAO SIMPLES, PVC, SERIE NORMAL, ESGOTO PREDIAL, DN 50 X 50 MM, JUNTA ELASTICA, FORNECIDO E INSTALADO EM PRUMADA DE ESGOTO SANITARIO OU VENTILACAO. AF_12/2014 /UN</v>
          </cell>
          <cell r="C1178" t="str">
            <v>UN</v>
          </cell>
          <cell r="D1178" t="str">
            <v>UN</v>
          </cell>
          <cell r="E1178">
            <v>13.7</v>
          </cell>
          <cell r="F1178">
            <v>13.89</v>
          </cell>
        </row>
        <row r="1179">
          <cell r="A1179" t="str">
            <v>1301005091</v>
          </cell>
          <cell r="B1179" t="str">
            <v>SINAPI - 89830 - JUNCAO SIMPLES, PVC, SERIE NORMAL, ESGOTO PREDIAL, DN 75 X 75 MM, JUNTA ELASTICA, FORNECIDO E INSTALADO EM PRUMADA DE ESGOTO SANITARIO OU VENTILACAO. AF_12/2014 /UN</v>
          </cell>
          <cell r="C1179" t="str">
            <v>UN</v>
          </cell>
          <cell r="D1179" t="str">
            <v>UN</v>
          </cell>
          <cell r="E1179">
            <v>23.4</v>
          </cell>
          <cell r="F1179">
            <v>23.77</v>
          </cell>
        </row>
        <row r="1180">
          <cell r="A1180" t="str">
            <v>1301005092</v>
          </cell>
          <cell r="B1180" t="str">
            <v>SINAPI - 89797 - JUNCAO SIMPLES, PVC, SERIE NORMAL, ESGOTO PREDIAL, DN 100 X 100 MM, JUNTA ELASTICA, FORNECIDO E INSTALADO EM RAMAL DE DESCARGA OU RAMAL DE ESGOTO SANITARIO. AF_12/2014 /UN</v>
          </cell>
          <cell r="C1180" t="str">
            <v>UN</v>
          </cell>
          <cell r="D1180" t="str">
            <v>UN</v>
          </cell>
          <cell r="E1180">
            <v>36.42</v>
          </cell>
          <cell r="F1180">
            <v>37.520000000000003</v>
          </cell>
        </row>
        <row r="1181">
          <cell r="A1181" t="str">
            <v>1301005093</v>
          </cell>
          <cell r="B1181" t="str">
            <v>CONEXOES DE PVC (DA TIGRE, FORTILIT OU SIMILAR), PARA ESGOTO PRIMARIO E VENTILACAO, NA(S) ESPECIFICACAO(OES):- JUNCAO SIMPLES COM REDUCAO (75 X 50) MM /UN</v>
          </cell>
          <cell r="C1181" t="str">
            <v>UN</v>
          </cell>
          <cell r="D1181" t="str">
            <v>UN</v>
          </cell>
          <cell r="E1181">
            <v>22.07</v>
          </cell>
          <cell r="F1181">
            <v>22.44</v>
          </cell>
        </row>
        <row r="1182">
          <cell r="A1182" t="str">
            <v>1301005094</v>
          </cell>
          <cell r="B1182" t="str">
            <v>- JUNCAO SIMPLES COM REDUCAO (100 X 50) MM /UN</v>
          </cell>
          <cell r="C1182" t="str">
            <v>UN</v>
          </cell>
          <cell r="D1182" t="str">
            <v>UN</v>
          </cell>
          <cell r="E1182">
            <v>26.97</v>
          </cell>
          <cell r="F1182">
            <v>27.5</v>
          </cell>
        </row>
        <row r="1183">
          <cell r="A1183" t="str">
            <v>1301005095</v>
          </cell>
          <cell r="B1183" t="str">
            <v>- JUNCAO SIMPLES COM REDUCAO (100 X 75) MM /UN</v>
          </cell>
          <cell r="C1183" t="str">
            <v>UN</v>
          </cell>
          <cell r="D1183" t="str">
            <v>UN</v>
          </cell>
          <cell r="E1183">
            <v>32.53</v>
          </cell>
          <cell r="F1183">
            <v>33.06</v>
          </cell>
        </row>
        <row r="1184">
          <cell r="A1184" t="str">
            <v>1301005098</v>
          </cell>
          <cell r="B1184" t="str">
            <v>SINAPI - 89825 - TE, PVC, SERIE NORMAL, ESGOTO PREDIAL, DN 50 X 50 MM, JUNTA ELASTICA, FORNECIDO E INSTALADO EM PRUMADA DE ESGOTO SANITARIO OU VENTILACAO. AF_12/2014 /UN</v>
          </cell>
          <cell r="C1184" t="str">
            <v>UN</v>
          </cell>
          <cell r="D1184" t="str">
            <v>UN</v>
          </cell>
          <cell r="E1184">
            <v>12.34</v>
          </cell>
          <cell r="F1184">
            <v>12.53</v>
          </cell>
        </row>
        <row r="1185">
          <cell r="A1185" t="str">
            <v>1301005099</v>
          </cell>
          <cell r="B1185" t="str">
            <v>SINAPI - 89829 - TE, PVC, SERIE NORMAL, ESGOTO PREDIAL, DN 75 X 75 MM, JUNTA ELASTICA, FORNECIDO E INSTALADO EM PRUMADA DE ESGOTO SANITARIO OU VENTILACAO. AF_12/2014 /UN</v>
          </cell>
          <cell r="C1185" t="str">
            <v>UN</v>
          </cell>
          <cell r="D1185" t="str">
            <v>UN</v>
          </cell>
          <cell r="E1185">
            <v>21.53</v>
          </cell>
          <cell r="F1185">
            <v>21.9</v>
          </cell>
        </row>
        <row r="1186">
          <cell r="A1186" t="str">
            <v>1301005100</v>
          </cell>
          <cell r="B1186" t="str">
            <v>SINAPI - 89796 - TE, PVC, SERIE NORMAL, ESGOTO PREDIAL, DN 100 X 100 MM, JUNTA ELASTICA, FORNECIDO E INSTALADO EM RAMAL DE DESCARGA OU RAMAL DE ESGOTO SANITARIO. AF_12/2014 /UN</v>
          </cell>
          <cell r="C1186" t="str">
            <v>UN</v>
          </cell>
          <cell r="D1186" t="str">
            <v>UN</v>
          </cell>
          <cell r="E1186">
            <v>32.04</v>
          </cell>
          <cell r="F1186">
            <v>33.14</v>
          </cell>
        </row>
        <row r="1187">
          <cell r="A1187" t="str">
            <v>1301005104</v>
          </cell>
          <cell r="B1187" t="str">
            <v>TE SANITARIO 75X50MM, COM ANEIS - FORNECIMENTO E INSTALACAO /UN</v>
          </cell>
          <cell r="C1187" t="str">
            <v>UN</v>
          </cell>
          <cell r="D1187" t="str">
            <v>UN</v>
          </cell>
          <cell r="E1187">
            <v>20.6</v>
          </cell>
          <cell r="F1187">
            <v>20.98</v>
          </cell>
        </row>
        <row r="1188">
          <cell r="A1188" t="str">
            <v>1301005105</v>
          </cell>
          <cell r="B1188" t="str">
            <v>TE SANITARIO 100X50MM, COM ANEIS - FORNECIMENTO E INSTALACAO /UN</v>
          </cell>
          <cell r="C1188" t="str">
            <v>UN</v>
          </cell>
          <cell r="D1188" t="str">
            <v>UN</v>
          </cell>
          <cell r="E1188">
            <v>30.23</v>
          </cell>
          <cell r="F1188">
            <v>31.36</v>
          </cell>
        </row>
        <row r="1189">
          <cell r="A1189" t="str">
            <v>1301005106</v>
          </cell>
          <cell r="B1189" t="str">
            <v>TE SANITARIO 100X75MM, COM ANEIS - FORNECIMENTO E INSTALACAO /UN</v>
          </cell>
          <cell r="C1189" t="str">
            <v>UN</v>
          </cell>
          <cell r="D1189" t="str">
            <v>UN</v>
          </cell>
          <cell r="E1189">
            <v>31.59</v>
          </cell>
          <cell r="F1189">
            <v>32.72</v>
          </cell>
        </row>
        <row r="1190">
          <cell r="A1190" t="str">
            <v>1301005110</v>
          </cell>
          <cell r="B1190" t="str">
            <v>SINAPI - 89711 - TUBO PVC, SERIE NORMAL, ESGOTO PREDIAL, DN 40 MM, FORNECIDO E INSTALADO EM RAMAL DE DESCARGA OU RAMAL DE ESGOTO SANITARIO. AF_12/2014 /M</v>
          </cell>
          <cell r="C1190" t="str">
            <v>/M</v>
          </cell>
          <cell r="D1190" t="str">
            <v>M</v>
          </cell>
          <cell r="E1190">
            <v>13.77</v>
          </cell>
          <cell r="F1190">
            <v>14.78</v>
          </cell>
        </row>
        <row r="1191">
          <cell r="A1191" t="str">
            <v>1301005111</v>
          </cell>
          <cell r="B1191" t="str">
            <v>SINAPI - 89712 - TUBO PVC, SERIE NORMAL, ESGOTO PREDIAL, DN 50 MM, FORNECIDO E INSTALADO EM RAMAL DE DESCARGA OU RAMAL DE ESGOTO SANITARIO. AF_12/2014 /M</v>
          </cell>
          <cell r="C1191" t="str">
            <v>/M</v>
          </cell>
          <cell r="D1191" t="str">
            <v>M</v>
          </cell>
          <cell r="E1191">
            <v>21.1</v>
          </cell>
          <cell r="F1191">
            <v>22.38</v>
          </cell>
        </row>
        <row r="1192">
          <cell r="A1192" t="str">
            <v>1301005112</v>
          </cell>
          <cell r="B1192" t="str">
            <v>SINAPI - 89713 - TUBO PVC, SERIE NORMAL, ESGOTO PREDIAL, DN 75 MM, FORNECIDO E INSTALADO EM RAMAL DE DESCARGA OU RAMAL DE ESGOTO SANITARIO. AF_12/2014 /M</v>
          </cell>
          <cell r="C1192" t="str">
            <v>/M</v>
          </cell>
          <cell r="D1192" t="str">
            <v>M</v>
          </cell>
          <cell r="E1192">
            <v>32.44</v>
          </cell>
          <cell r="F1192">
            <v>34.32</v>
          </cell>
        </row>
        <row r="1193">
          <cell r="A1193" t="str">
            <v>1301005113</v>
          </cell>
          <cell r="B1193" t="str">
            <v>SINAPI - 89714 - TUBO PVC, SERIE NORMAL, ESGOTO PREDIAL, DN 100 MM, FORNECIDO E INSTALADO EM RAMAL DE DESCARGA OU RAMAL DE ESGOTO SANITARIO. AF_12/2014 /M</v>
          </cell>
          <cell r="C1193" t="str">
            <v>/M</v>
          </cell>
          <cell r="D1193" t="str">
            <v>M</v>
          </cell>
          <cell r="E1193">
            <v>41.65</v>
          </cell>
          <cell r="F1193">
            <v>44.12</v>
          </cell>
        </row>
        <row r="1194">
          <cell r="A1194" t="str">
            <v>1301005114</v>
          </cell>
          <cell r="B1194" t="str">
            <v>SINAPI - 89849 - TUBO PVC, SERIE NORMAL, ESGOTO PREDIAL, DN 150 MM, FORNECIDO E INSTALADO EM SUBCOLETOR AEREO DE ESGOTO SANITARIO. AF_12/2014 /M</v>
          </cell>
          <cell r="C1194" t="str">
            <v>/M</v>
          </cell>
          <cell r="D1194" t="str">
            <v>M</v>
          </cell>
          <cell r="E1194">
            <v>45.11</v>
          </cell>
          <cell r="F1194">
            <v>46.35</v>
          </cell>
        </row>
        <row r="1195">
          <cell r="A1195" t="str">
            <v>1301005156</v>
          </cell>
          <cell r="B1195" t="str">
            <v>SINAPI - 89707 - CAIXA SIFONADA, PVC, DN 100 X 100 X 50 MM, JUNTA ELASTICA, FORNECIDA E INSTALADA EM RAMAL DE DESCARGA OU EM RAMAL DE ESGOTO SANITARIO. AF_12/2014 /UN</v>
          </cell>
          <cell r="C1195" t="str">
            <v>UN</v>
          </cell>
          <cell r="D1195" t="str">
            <v>UN</v>
          </cell>
          <cell r="E1195">
            <v>24.42</v>
          </cell>
          <cell r="F1195">
            <v>25.25</v>
          </cell>
        </row>
        <row r="1196">
          <cell r="A1196" t="str">
            <v>1301005159</v>
          </cell>
          <cell r="B1196" t="str">
            <v>CAIXA SIFONADA (TIGRE, FORTILIT OU SIMILAR) COM PORTA GRELHA DE PVC NAS DIMENSOES DE (150 X 150 X 50)MM /UN</v>
          </cell>
          <cell r="C1196" t="str">
            <v>UN</v>
          </cell>
          <cell r="D1196" t="str">
            <v>UN</v>
          </cell>
          <cell r="E1196">
            <v>46.39</v>
          </cell>
          <cell r="F1196">
            <v>47.67</v>
          </cell>
        </row>
        <row r="1197">
          <cell r="A1197" t="str">
            <v>1301005164</v>
          </cell>
          <cell r="B1197" t="str">
            <v>SINAPI - 89708 - CAIXA SIFONADA, PVC, DN 150 X 185 X 75 MM, JUNTA ELASTICA, FORNECIDA E INSTALADA EM RAMAL DE DESCARGA OU EM RAMAL DE ESGOTO SANITARIO. AF_12/2014 /UN</v>
          </cell>
          <cell r="C1197" t="str">
            <v>UN</v>
          </cell>
          <cell r="D1197" t="str">
            <v>UN</v>
          </cell>
          <cell r="E1197">
            <v>54.43</v>
          </cell>
          <cell r="F1197">
            <v>55.71</v>
          </cell>
        </row>
        <row r="1198">
          <cell r="A1198" t="str">
            <v>1301005170</v>
          </cell>
          <cell r="B1198" t="str">
            <v>CAIXA SIFONADA PVC, 250 X 230 X 75 MM, COM TAMPA E PORTA TAMPA QUADRADA BRANCA - FORNECIMENTO E INSTALACAO /UN</v>
          </cell>
          <cell r="C1198" t="str">
            <v>UN</v>
          </cell>
          <cell r="D1198" t="str">
            <v>UN</v>
          </cell>
          <cell r="E1198">
            <v>93.41</v>
          </cell>
          <cell r="F1198">
            <v>94.69</v>
          </cell>
        </row>
        <row r="1199">
          <cell r="A1199" t="str">
            <v>1301005179</v>
          </cell>
          <cell r="B1199" t="str">
            <v>PROLONGAMENTO DE CAIXA SIFONADA NO(S) DIAMETRO(S):- 100MM X 15CM /UN</v>
          </cell>
          <cell r="C1199" t="str">
            <v>UN</v>
          </cell>
          <cell r="D1199" t="str">
            <v>UN</v>
          </cell>
          <cell r="E1199">
            <v>6.1</v>
          </cell>
          <cell r="F1199">
            <v>6.44</v>
          </cell>
        </row>
        <row r="1200">
          <cell r="A1200" t="str">
            <v>1301005180</v>
          </cell>
          <cell r="B1200" t="str">
            <v>- 150MM X 15CM /UN</v>
          </cell>
          <cell r="C1200" t="str">
            <v>UN</v>
          </cell>
          <cell r="D1200" t="str">
            <v>UN</v>
          </cell>
          <cell r="E1200">
            <v>8.41</v>
          </cell>
          <cell r="F1200">
            <v>8.75</v>
          </cell>
        </row>
        <row r="1201">
          <cell r="A1201" t="str">
            <v>1301005181</v>
          </cell>
          <cell r="B1201" t="str">
            <v>CONJUNTO DE PORTA GRELHA E GRELHA EM PVC CROMADO, NA(S) ESPECIFICACAO(OES):- 100 MM (REDONDO) /UN</v>
          </cell>
          <cell r="C1201" t="str">
            <v>UN</v>
          </cell>
          <cell r="D1201" t="str">
            <v>UN</v>
          </cell>
          <cell r="E1201">
            <v>21.39</v>
          </cell>
          <cell r="F1201">
            <v>21.67</v>
          </cell>
        </row>
        <row r="1202">
          <cell r="A1202" t="str">
            <v>1301005182</v>
          </cell>
          <cell r="B1202" t="str">
            <v>- 150 MM (REDONDA) /UN</v>
          </cell>
          <cell r="C1202" t="str">
            <v>UN</v>
          </cell>
          <cell r="D1202" t="str">
            <v>UN</v>
          </cell>
          <cell r="E1202">
            <v>24.51</v>
          </cell>
          <cell r="F1202">
            <v>24.79</v>
          </cell>
          <cell r="H1202" t="str">
            <v>INSTALAÇOESPREVENTIVAS DE INCENDIO</v>
          </cell>
        </row>
        <row r="1203">
          <cell r="A1203" t="str">
            <v>1301005183</v>
          </cell>
          <cell r="B1203" t="str">
            <v>- 150 MM (QUADRADA) /UN</v>
          </cell>
          <cell r="C1203" t="str">
            <v>UN</v>
          </cell>
          <cell r="D1203" t="str">
            <v>UN</v>
          </cell>
          <cell r="E1203">
            <v>40.42</v>
          </cell>
          <cell r="F1203">
            <v>40.700000000000003</v>
          </cell>
        </row>
        <row r="1204">
          <cell r="A1204" t="str">
            <v>1301005185</v>
          </cell>
          <cell r="B1204" t="str">
            <v>RALO SECO PVC QUADRADO, 100 X 100 X 53 MM, SAIDA 40 MM, COM GRELHA BRANCA - FORNECIMENTO E INSTALACAO /UN</v>
          </cell>
          <cell r="C1204" t="str">
            <v>UN</v>
          </cell>
          <cell r="D1204" t="str">
            <v>UN</v>
          </cell>
          <cell r="E1204">
            <v>20.62</v>
          </cell>
          <cell r="F1204">
            <v>21.96</v>
          </cell>
        </row>
        <row r="1205">
          <cell r="A1205" t="str">
            <v>1301005191</v>
          </cell>
          <cell r="B1205" t="str">
            <v>SINAPI - 97900 - CAIXA ENTERRADA HIDRAULICA RETANGULAR EM ALVENARIA COM TIJOLOS CERAMICOS MACICOS, DIMENSOES INTERNAS: 0,3X0,3X0,3 M PARA REDE DE ESGOTO. AF_12/2020 /UN</v>
          </cell>
          <cell r="C1205" t="str">
            <v>UN</v>
          </cell>
          <cell r="D1205" t="str">
            <v>UN</v>
          </cell>
          <cell r="E1205">
            <v>143.55000000000001</v>
          </cell>
          <cell r="F1205">
            <v>152.57</v>
          </cell>
        </row>
        <row r="1206">
          <cell r="A1206" t="str">
            <v>1301005194</v>
          </cell>
          <cell r="B1206" t="str">
            <v>SINAPI - 97901 - CAIXA ENTERRADA HIDRAULICA RETANGULAR EM ALVENARIA COM TIJOLOS CERAMICOS MACICOS, DIMENSOES INTERNAS: 0,4X0,4X0,4 M PARA REDE DE ESGOTO. AF_12/2020 /UN</v>
          </cell>
          <cell r="C1206" t="str">
            <v>UN</v>
          </cell>
          <cell r="D1206" t="str">
            <v>UN</v>
          </cell>
          <cell r="E1206">
            <v>228.41</v>
          </cell>
          <cell r="F1206">
            <v>242.73</v>
          </cell>
        </row>
        <row r="1207">
          <cell r="A1207" t="str">
            <v>1301005206</v>
          </cell>
          <cell r="B1207" t="str">
            <v>SINAPI - 97902 - CAIXA ENTERRADA HIDRAULICA RETANGULAR EM ALVENARIA COM TIJOLOS CERAMICOS MACICOS, DIMENSOES INTERNAS: 0,6X0,6X0,6 M PARA REDE DE ESGOTO. AF_12/2020 /UN</v>
          </cell>
          <cell r="C1207" t="str">
            <v>UN</v>
          </cell>
          <cell r="D1207" t="str">
            <v>UN</v>
          </cell>
          <cell r="E1207">
            <v>453.76</v>
          </cell>
          <cell r="F1207">
            <v>481.36</v>
          </cell>
        </row>
        <row r="1208">
          <cell r="A1208" t="str">
            <v>1301005212</v>
          </cell>
          <cell r="B1208" t="str">
            <v>SINAPI - 97903 - CAIXA ENTERRADA HIDRAULICA RETANGULAR EM ALVENARIA COM TIJOLOS CERAMICOS MACICOS, DIMENSOES INTERNAS: 0,8X0,8X0,6 M PARA REDE DE ESGOTO. AF_12/2020 /UN</v>
          </cell>
          <cell r="C1208" t="str">
            <v>UN</v>
          </cell>
          <cell r="D1208" t="str">
            <v>UN</v>
          </cell>
          <cell r="E1208">
            <v>623.6</v>
          </cell>
          <cell r="F1208">
            <v>661.51</v>
          </cell>
        </row>
        <row r="1209">
          <cell r="A1209" t="str">
            <v>1301005214</v>
          </cell>
          <cell r="B1209" t="str">
            <v>SINAPI - 97904 - CAIXA ENTERRADA HIDRAULICA RETANGULAR EM ALVENARIA COM TIJOLOS CERAMICOS MACICOS, DIMENSOES INTERNAS: 1X1X0,6 M PARA REDE DE ESGOTO. AF_12/2020 /UN</v>
          </cell>
          <cell r="C1209" t="str">
            <v>UN</v>
          </cell>
          <cell r="D1209" t="str">
            <v>UN</v>
          </cell>
          <cell r="E1209">
            <v>741.91</v>
          </cell>
          <cell r="F1209">
            <v>783.96</v>
          </cell>
        </row>
        <row r="1210">
          <cell r="A1210" t="str">
            <v>1301005220</v>
          </cell>
          <cell r="B1210" t="str">
            <v>CAIXA DE GORDURA - ANEXO H.S.-053 (E) /UN</v>
          </cell>
          <cell r="C1210" t="str">
            <v>UN</v>
          </cell>
          <cell r="D1210" t="str">
            <v>UN</v>
          </cell>
          <cell r="E1210">
            <v>1191.3399999999999</v>
          </cell>
          <cell r="F1210">
            <v>1252.55</v>
          </cell>
        </row>
        <row r="1211">
          <cell r="A1211" t="str">
            <v>1301005221</v>
          </cell>
          <cell r="B1211" t="str">
            <v>SINAPI - 98105 - CAIXA DE GORDURA DUPLA (CAPACIDADE: 126 L), RETANGULAR, EM ALVENARIA COM TIJOLOS CERAMICOS MACICOS, DIMENSOES INTERNAS = 0,4X0,7 M, ALTURA INTERNA = 0,8 M. AF_12/2020 /UN</v>
          </cell>
          <cell r="C1211" t="str">
            <v>UN</v>
          </cell>
          <cell r="D1211" t="str">
            <v>UN</v>
          </cell>
          <cell r="E1211">
            <v>530.36</v>
          </cell>
          <cell r="F1211">
            <v>563.36</v>
          </cell>
        </row>
        <row r="1212">
          <cell r="A1212" t="str">
            <v>1301005227</v>
          </cell>
          <cell r="B1212" t="str">
            <v>CAIXA DE GORDURA 700L - 500 REFEICOES - ANEXO H.S. -054 (E) /UN</v>
          </cell>
          <cell r="C1212" t="str">
            <v>UN</v>
          </cell>
          <cell r="D1212" t="str">
            <v>UN</v>
          </cell>
          <cell r="E1212">
            <v>2008.55</v>
          </cell>
          <cell r="F1212">
            <v>2120.19</v>
          </cell>
        </row>
        <row r="1213">
          <cell r="A1213" t="str">
            <v>1301005230</v>
          </cell>
          <cell r="B1213" t="str">
            <v>FOSSA SEPTICA NA(S) DIMENSAO(OES):- V=1,92 M3 (TIPO 1) - ANEXO H.S.-058 (E) /UN</v>
          </cell>
          <cell r="C1213" t="str">
            <v>UN</v>
          </cell>
          <cell r="D1213" t="str">
            <v>UN</v>
          </cell>
          <cell r="E1213">
            <v>3057.11</v>
          </cell>
          <cell r="F1213">
            <v>3233.25</v>
          </cell>
        </row>
        <row r="1214">
          <cell r="A1214" t="str">
            <v>1301005233</v>
          </cell>
          <cell r="B1214" t="str">
            <v>- V=6,00 M3 (TIPO 2) - ANEXO H.S.-062 (E) /UN</v>
          </cell>
          <cell r="C1214" t="str">
            <v>UN</v>
          </cell>
          <cell r="D1214" t="str">
            <v>UN</v>
          </cell>
          <cell r="E1214">
            <v>8475.5499999999993</v>
          </cell>
          <cell r="F1214">
            <v>9009.06</v>
          </cell>
        </row>
        <row r="1215">
          <cell r="A1215" t="str">
            <v>1301005235</v>
          </cell>
          <cell r="B1215" t="str">
            <v>- V=12,00 M3 (TIPO 2) - ANEXO H.S.-066 (E) /UN</v>
          </cell>
          <cell r="C1215" t="str">
            <v>UN</v>
          </cell>
          <cell r="D1215" t="str">
            <v>UN</v>
          </cell>
          <cell r="E1215">
            <v>13796.46</v>
          </cell>
          <cell r="F1215">
            <v>14651.65</v>
          </cell>
        </row>
        <row r="1216">
          <cell r="A1216" t="str">
            <v>1301005239</v>
          </cell>
          <cell r="B1216" t="str">
            <v>- V=18,00 M3 (TIPO 2) - ANEXO H.S.-070 (E) /UN</v>
          </cell>
          <cell r="C1216" t="str">
            <v>UN</v>
          </cell>
          <cell r="D1216" t="str">
            <v>UN</v>
          </cell>
          <cell r="E1216">
            <v>20082.669999999998</v>
          </cell>
          <cell r="F1216">
            <v>21413.05</v>
          </cell>
        </row>
        <row r="1217">
          <cell r="A1217" t="str">
            <v>1301005250</v>
          </cell>
          <cell r="B1217" t="str">
            <v>CAIXA DE DISTRIBUICAO - ANEXO H.S.-055 (E), COM TAMPA DE CONCRETO, NA(S) DIMENSAO(OES):- (60X60X100)CM /UN</v>
          </cell>
          <cell r="C1217" t="str">
            <v>UN</v>
          </cell>
          <cell r="D1217" t="str">
            <v>UN</v>
          </cell>
          <cell r="E1217">
            <v>697.97</v>
          </cell>
          <cell r="F1217">
            <v>738.13</v>
          </cell>
        </row>
        <row r="1218">
          <cell r="A1218" t="str">
            <v>1301005260</v>
          </cell>
          <cell r="B1218" t="str">
            <v>SUMIDOURO, NO(S) DIAMETRO(S):- 1,50 M - ANEXO H.S.-072 (E) /M</v>
          </cell>
          <cell r="C1218" t="str">
            <v>/M</v>
          </cell>
          <cell r="D1218" t="str">
            <v>M</v>
          </cell>
          <cell r="E1218">
            <v>690.65</v>
          </cell>
          <cell r="F1218">
            <v>740.58</v>
          </cell>
        </row>
        <row r="1219">
          <cell r="A1219" t="str">
            <v>1301005262</v>
          </cell>
          <cell r="B1219" t="str">
            <v>- 2.00 M - ANEXO H.S.-072 (E) /M</v>
          </cell>
          <cell r="C1219" t="str">
            <v>/M</v>
          </cell>
          <cell r="D1219" t="str">
            <v>M</v>
          </cell>
          <cell r="E1219">
            <v>1039.8699999999999</v>
          </cell>
          <cell r="F1219">
            <v>1118.6099999999999</v>
          </cell>
        </row>
        <row r="1220">
          <cell r="A1220" t="str">
            <v>1301005270</v>
          </cell>
          <cell r="B1220" t="str">
            <v>FILTRO ANAEROBIO - ANEXO H.S.-078 (E) /UN</v>
          </cell>
          <cell r="C1220" t="str">
            <v>UN</v>
          </cell>
          <cell r="D1220" t="str">
            <v>UN</v>
          </cell>
          <cell r="E1220">
            <v>11863.06</v>
          </cell>
          <cell r="F1220">
            <v>12595.05</v>
          </cell>
        </row>
        <row r="1221">
          <cell r="A1221" t="str">
            <v>1301005275</v>
          </cell>
          <cell r="B1221" t="str">
            <v>VALA DE FILTRACAO COM TUBO 100MM, MANTA GEOTEXTIL E LONA PRETA, CONFORME DETALHE /M</v>
          </cell>
          <cell r="C1221" t="str">
            <v>/M</v>
          </cell>
          <cell r="D1221" t="str">
            <v>M</v>
          </cell>
          <cell r="E1221">
            <v>94.95</v>
          </cell>
          <cell r="F1221">
            <v>99.54</v>
          </cell>
        </row>
        <row r="1222">
          <cell r="A1222" t="str">
            <v>1301005406</v>
          </cell>
          <cell r="B1222" t="str">
            <v>POCO DE INSPECAO E VISITA COM ANEL DE CONCRETO ARMADO PONTA E BOLSA O=0,60M, PROFUNDIDADE ATE 1,00M COM TAMPAO DE FERRO FUNDIDO T-137, ARTICULADO E COM TRAVA /UN</v>
          </cell>
          <cell r="C1222" t="str">
            <v>UN</v>
          </cell>
          <cell r="D1222" t="str">
            <v>UN</v>
          </cell>
          <cell r="E1222">
            <v>996.42</v>
          </cell>
          <cell r="F1222">
            <v>1011.32</v>
          </cell>
        </row>
        <row r="1223">
          <cell r="A1223" t="str">
            <v>1301005409</v>
          </cell>
          <cell r="B1223" t="str">
            <v>POCO DE INSPECAO E VISITA COM ANEL DE CONCRETO ARMADO PONTA E BOLSA O=0,60M, PROFUNDIDADE DE 1,01M A 1,50M, COM TAMPAO DE FERRO FUNDIDO T-137, ARTICULADO E COM TRAVA /UN</v>
          </cell>
          <cell r="C1223" t="str">
            <v>UN</v>
          </cell>
          <cell r="D1223" t="str">
            <v>UN</v>
          </cell>
          <cell r="E1223">
            <v>1124.01</v>
          </cell>
          <cell r="F1223">
            <v>1142.1199999999999</v>
          </cell>
        </row>
        <row r="1224">
          <cell r="A1224" t="str">
            <v>1301005412</v>
          </cell>
          <cell r="B1224" t="str">
            <v>POCO DE INSPECAO E VISITA COM ANEL DE CONCRETO ARMADO PONTA E BOLSA O=0,80M, PROFUNDIDADE DE 1,51M A 2,00M, COM TAMPAO DE FERRO FUNDIDO T-137, ARTICULADO E COM TRAVA /UN</v>
          </cell>
          <cell r="C1224" t="str">
            <v>UN</v>
          </cell>
          <cell r="D1224" t="str">
            <v>UN</v>
          </cell>
          <cell r="E1224">
            <v>1902.35</v>
          </cell>
          <cell r="F1224">
            <v>1957.87</v>
          </cell>
        </row>
        <row r="1225">
          <cell r="A1225" t="str">
            <v>1301005415</v>
          </cell>
          <cell r="B1225" t="str">
            <v>POCO DE INSPECAO E VISITA COM ANEL DE CONCRETO ARMADO PONTA E BOLSA O=0,80M, PROFUNDIDADE DE 2,01M A 2,50M, COM TAMPAO DE FERRO FUNDIDO T-137, ARTICULADO E COM TRAVA /UN</v>
          </cell>
          <cell r="C1225" t="str">
            <v>UN</v>
          </cell>
          <cell r="D1225" t="str">
            <v>UN</v>
          </cell>
          <cell r="E1225">
            <v>2105.91</v>
          </cell>
          <cell r="F1225">
            <v>2169.87</v>
          </cell>
        </row>
        <row r="1226">
          <cell r="A1226" t="str">
            <v>1301005418</v>
          </cell>
          <cell r="B1226" t="str">
            <v>POCO DE INSPECAO E VISITA COM ANEL DE CONCRETO ARMADO PONTA E BOLSA O=0,80M, PROFUNDIDADE DE 2,51M A 3,00M, COM TAMPAO DE FERRO FUNDIDO T-137, ARTICULADO E COM TRAVA /UN</v>
          </cell>
          <cell r="C1226" t="str">
            <v>UN</v>
          </cell>
          <cell r="D1226" t="str">
            <v>UN</v>
          </cell>
          <cell r="E1226">
            <v>2309.4699999999998</v>
          </cell>
          <cell r="F1226">
            <v>2381.87</v>
          </cell>
        </row>
        <row r="1227">
          <cell r="A1227" t="str">
            <v>1301005421</v>
          </cell>
          <cell r="B1227" t="str">
            <v>POCO DE INSPECAO E VISITA COM ANEL DE CONCRETO ARMADO PONTA E BOLSA O=1,00M, PROFUNDIDADE DE 2,51M A 3,00M, COM TAMPAO DE FERRO FUNDIDO T-137, ARTICULADO E COM TRAVA /UN</v>
          </cell>
          <cell r="C1227" t="str">
            <v>UN</v>
          </cell>
          <cell r="D1227" t="str">
            <v>UN</v>
          </cell>
          <cell r="E1227">
            <v>2421.73</v>
          </cell>
          <cell r="F1227">
            <v>2480.3200000000002</v>
          </cell>
        </row>
        <row r="1228">
          <cell r="A1228" t="str">
            <v>1301005424</v>
          </cell>
          <cell r="B1228" t="str">
            <v>POCO DE INSPECAO E VISITA COM ANEL DE CONCRETO ARMADO PONTA E BOLSA O=1,00M, PROFUNDIDADE DE 3,01M A 3,50M, COM TAMPAO DE FERRO FUNDIDO T-137, ARTICULADO E COM TRAVA /UN</v>
          </cell>
          <cell r="C1228" t="str">
            <v>UN</v>
          </cell>
          <cell r="D1228" t="str">
            <v>UN</v>
          </cell>
          <cell r="E1228">
            <v>2643.49</v>
          </cell>
          <cell r="F1228">
            <v>2708.12</v>
          </cell>
        </row>
        <row r="1229">
          <cell r="A1229" t="str">
            <v>1301005427</v>
          </cell>
          <cell r="B1229" t="str">
            <v>POCO DE INSPECAO E VISITA COM ANEL DE CONCRETO ARMADO PONTA E BOLSA O=1,00M, PROFUNDIDADE DE 3,51M A 4,00M, COM TAMPAO DE FERRO FUNDIDO T-137, ARTICULADO E COM TRAVA /UN</v>
          </cell>
          <cell r="C1229" t="str">
            <v>UN</v>
          </cell>
          <cell r="D1229" t="str">
            <v>UN</v>
          </cell>
          <cell r="E1229">
            <v>2872.93</v>
          </cell>
          <cell r="F1229">
            <v>2943.72</v>
          </cell>
        </row>
        <row r="1230">
          <cell r="A1230">
            <v>0</v>
          </cell>
          <cell r="B1230">
            <v>0</v>
          </cell>
          <cell r="C1230">
            <v>0</v>
          </cell>
          <cell r="D1230">
            <v>0</v>
          </cell>
          <cell r="E1230">
            <v>0</v>
          </cell>
          <cell r="F1230">
            <v>0</v>
          </cell>
        </row>
        <row r="1231">
          <cell r="A1231">
            <v>0</v>
          </cell>
          <cell r="B1231" t="str">
            <v>*  AGUAS PLUVIAIS</v>
          </cell>
          <cell r="C1231">
            <v>0</v>
          </cell>
          <cell r="D1231">
            <v>0</v>
          </cell>
          <cell r="E1231">
            <v>0</v>
          </cell>
          <cell r="F1231">
            <v>0</v>
          </cell>
        </row>
        <row r="1232">
          <cell r="A1232" t="str">
            <v>1301006000</v>
          </cell>
          <cell r="B1232" t="str">
            <v>SINAPI - 89576 - TUBO PVC, SERIE R, AGUA PLUVIAL, DN 75 MM, FORNECIDO E INSTALADO EM CONDUTORES VERTICAIS DE AGUAS PLUVIAIS. AF_12/2014 /M</v>
          </cell>
          <cell r="C1232" t="str">
            <v>/M</v>
          </cell>
          <cell r="D1232" t="str">
            <v>M</v>
          </cell>
          <cell r="E1232">
            <v>19.34</v>
          </cell>
          <cell r="F1232">
            <v>19.57</v>
          </cell>
        </row>
        <row r="1233">
          <cell r="A1233" t="str">
            <v>1301006002</v>
          </cell>
          <cell r="B1233" t="str">
            <v>SINAPI - 89578 - TUBO PVC, SERIE R, AGUA PLUVIAL, DN 100 MM, FORNECIDO E INSTALADO EM CONDUTORES VERTICAIS DE AGUAS PLUVIAIS. AF_12/2014 /M</v>
          </cell>
          <cell r="C1233" t="str">
            <v>/M</v>
          </cell>
          <cell r="D1233" t="str">
            <v>M</v>
          </cell>
          <cell r="E1233">
            <v>33.36</v>
          </cell>
          <cell r="F1233">
            <v>33.729999999999997</v>
          </cell>
          <cell r="H1233" t="str">
            <v>REVESTIMENTO DE PAREDES</v>
          </cell>
        </row>
        <row r="1234">
          <cell r="A1234" t="str">
            <v>1301006012</v>
          </cell>
          <cell r="B1234" t="str">
            <v>- CURVA 45o - 100 MM /UN</v>
          </cell>
          <cell r="C1234" t="str">
            <v>UN</v>
          </cell>
          <cell r="D1234" t="str">
            <v>UN</v>
          </cell>
          <cell r="E1234">
            <v>38.82</v>
          </cell>
          <cell r="F1234">
            <v>40.32</v>
          </cell>
        </row>
        <row r="1235">
          <cell r="A1235" t="str">
            <v>1301006014</v>
          </cell>
          <cell r="B1235" t="str">
            <v>- CURVA 90o - 75 MM /UN</v>
          </cell>
          <cell r="C1235" t="str">
            <v>UN</v>
          </cell>
          <cell r="D1235" t="str">
            <v>UN</v>
          </cell>
          <cell r="E1235">
            <v>26.74</v>
          </cell>
          <cell r="F1235">
            <v>27.94</v>
          </cell>
        </row>
        <row r="1236">
          <cell r="A1236" t="str">
            <v>1301006016</v>
          </cell>
          <cell r="B1236" t="str">
            <v>- CURVA 90o - 100 MM /UN</v>
          </cell>
          <cell r="C1236" t="str">
            <v>UN</v>
          </cell>
          <cell r="D1236" t="str">
            <v>UN</v>
          </cell>
          <cell r="E1236">
            <v>31.76</v>
          </cell>
          <cell r="F1236">
            <v>33.26</v>
          </cell>
        </row>
        <row r="1237">
          <cell r="A1237" t="str">
            <v>1301006018</v>
          </cell>
          <cell r="B1237" t="str">
            <v>- JUNCAO SIMPLES - 75 MM /UN</v>
          </cell>
          <cell r="C1237" t="str">
            <v>UN</v>
          </cell>
          <cell r="D1237" t="str">
            <v>UN</v>
          </cell>
          <cell r="E1237">
            <v>26.59</v>
          </cell>
          <cell r="F1237">
            <v>27.83</v>
          </cell>
        </row>
        <row r="1238">
          <cell r="A1238" t="str">
            <v>1301006020</v>
          </cell>
          <cell r="B1238" t="str">
            <v>- JUNCAO SIMPLES - 100 MM /UN</v>
          </cell>
          <cell r="C1238" t="str">
            <v>UN</v>
          </cell>
          <cell r="D1238" t="str">
            <v>UN</v>
          </cell>
          <cell r="E1238">
            <v>33.29</v>
          </cell>
          <cell r="F1238">
            <v>34.840000000000003</v>
          </cell>
        </row>
        <row r="1239">
          <cell r="A1239" t="str">
            <v>1301006025</v>
          </cell>
          <cell r="B1239" t="str">
            <v>SINAPI - 89511 - TUBO PVC, SERIE R, AGUA PLUVIAL, DN 75 MM, FORNECIDO E INSTALADO EM RAMAL DE ENCAMINHAMENTO. AF_12/2014 /M</v>
          </cell>
          <cell r="C1239" t="str">
            <v>/M</v>
          </cell>
          <cell r="D1239" t="str">
            <v>M</v>
          </cell>
          <cell r="E1239">
            <v>31.82</v>
          </cell>
          <cell r="F1239">
            <v>32.909999999999997</v>
          </cell>
        </row>
        <row r="1240">
          <cell r="A1240" t="str">
            <v>1301006027</v>
          </cell>
          <cell r="B1240" t="str">
            <v>SINAPI - 89512 - TUBO PVC, SERIE R, AGUA PLUVIAL, DN 100 MM, FORNECIDO E INSTALADO EM RAMAL DE ENCAMINHAMENTO. AF_12/2014 /M</v>
          </cell>
          <cell r="C1240" t="str">
            <v>/M</v>
          </cell>
          <cell r="D1240" t="str">
            <v>M</v>
          </cell>
          <cell r="E1240">
            <v>50.59</v>
          </cell>
          <cell r="F1240">
            <v>52.09</v>
          </cell>
        </row>
        <row r="1241">
          <cell r="A1241" t="str">
            <v>1301006030</v>
          </cell>
          <cell r="B1241" t="str">
            <v>SINAPI - 89582 - JOELHO 45 GRAUS, PVC, SERIE R, AGUA PLUVIAL, DN 75 MM, JUNTA ELASTICA, FORNECIDO E INSTALADO EM CONDUTORES VERTICAIS DE AGUAS PLUVIAIS. AF_12/2014 /UN</v>
          </cell>
          <cell r="C1241" t="str">
            <v>UN</v>
          </cell>
          <cell r="D1241" t="str">
            <v>UN</v>
          </cell>
          <cell r="E1241">
            <v>18.66</v>
          </cell>
          <cell r="F1241">
            <v>18.850000000000001</v>
          </cell>
        </row>
        <row r="1242">
          <cell r="A1242" t="str">
            <v>1301006032</v>
          </cell>
          <cell r="B1242" t="str">
            <v>SINAPI - 89531 - JOELHO 45 GRAUS, PVC, SERIE R, AGUA PLUVIAL, DN 100 MM, JUNTA ELASTICA, FORNECIDO E INSTALADO EM RAMAL DE ENCAMINHAMENTO. AF_12/2014 /UN</v>
          </cell>
          <cell r="C1242" t="str">
            <v>UN</v>
          </cell>
          <cell r="D1242" t="str">
            <v>UN</v>
          </cell>
          <cell r="E1242">
            <v>26.9</v>
          </cell>
          <cell r="F1242">
            <v>27.37</v>
          </cell>
          <cell r="H1242" t="str">
            <v>REVESTIMENTO DE FORROS</v>
          </cell>
        </row>
        <row r="1243">
          <cell r="A1243" t="str">
            <v>1301006034</v>
          </cell>
          <cell r="B1243" t="str">
            <v>SINAPI - 89522 - JOELHO 90 GRAUS, PVC, SERIE R, AGUA PLUVIAL, DN 75 MM, JUNTA ELASTICA, FORNECIDO E INSTALADO EM RAMAL DE ENCAMINHAMENTO. AF_12/2014 /UN</v>
          </cell>
          <cell r="C1243" t="str">
            <v>UN</v>
          </cell>
          <cell r="D1243" t="str">
            <v>UN</v>
          </cell>
          <cell r="E1243">
            <v>22.46</v>
          </cell>
          <cell r="F1243">
            <v>22.8</v>
          </cell>
        </row>
        <row r="1244">
          <cell r="A1244" t="str">
            <v>1301006036</v>
          </cell>
          <cell r="B1244" t="str">
            <v>SINAPI - 89529 - JOELHO 90 GRAUS, PVC, SERIE R, AGUA PLUVIAL, DN 100 MM, JUNTA ELASTICA, FORNECIDO E INSTALADO EM RAMAL DE ENCAMINHAMENTO. AF_12/2014 /UN</v>
          </cell>
          <cell r="C1244" t="str">
            <v>UN</v>
          </cell>
          <cell r="D1244" t="str">
            <v>UN</v>
          </cell>
          <cell r="E1244">
            <v>33.14</v>
          </cell>
          <cell r="F1244">
            <v>33.61</v>
          </cell>
        </row>
        <row r="1245">
          <cell r="A1245" t="str">
            <v>1301006038</v>
          </cell>
          <cell r="B1245" t="str">
            <v>SINAPI - 89565 - JUNCAO SIMPLES, PVC, SERIE R, AGUA PLUVIAL, DN 75 X 75 MM, JUNTA ELASTICA, FORNECIDO E INSTALADO EM RAMAL DE ENCAMINHAMENTO. AF_12/2014 /UN</v>
          </cell>
          <cell r="C1245" t="str">
            <v>UN</v>
          </cell>
          <cell r="D1245" t="str">
            <v>UN</v>
          </cell>
          <cell r="E1245">
            <v>41.16</v>
          </cell>
          <cell r="F1245">
            <v>41.6</v>
          </cell>
        </row>
        <row r="1246">
          <cell r="A1246" t="str">
            <v>1301006040</v>
          </cell>
          <cell r="B1246" t="str">
            <v>SINAPI - 89567 - JUNCAO SIMPLES, PVC, SERIE R, AGUA PLUVIAL, DN 100 X 100 MM, JUNTA ELASTICA, FORNECIDO E INSTALADO EM RAMAL DE ENCAMINHAMENTO. AF_12/2014 /UN</v>
          </cell>
          <cell r="C1246" t="str">
            <v>UN</v>
          </cell>
          <cell r="D1246" t="str">
            <v>UN</v>
          </cell>
          <cell r="E1246">
            <v>60.56</v>
          </cell>
          <cell r="F1246">
            <v>61.18</v>
          </cell>
        </row>
        <row r="1247">
          <cell r="A1247" t="str">
            <v>1301006050</v>
          </cell>
          <cell r="B1247" t="str">
            <v>TUBO DE PVC RIGIDO, (DA TIGRE, FORTILIT OU SIMILAR), NO(S) DIAMETRO(S):- 75 MM /M</v>
          </cell>
          <cell r="C1247" t="str">
            <v>/M</v>
          </cell>
          <cell r="D1247" t="str">
            <v>M</v>
          </cell>
          <cell r="E1247">
            <v>25.29</v>
          </cell>
          <cell r="F1247">
            <v>26.89</v>
          </cell>
        </row>
        <row r="1248">
          <cell r="A1248" t="str">
            <v>1301006052</v>
          </cell>
          <cell r="B1248" t="str">
            <v>- 100 MM /M</v>
          </cell>
          <cell r="C1248" t="str">
            <v>/M</v>
          </cell>
          <cell r="D1248" t="str">
            <v>M</v>
          </cell>
          <cell r="E1248">
            <v>43.86</v>
          </cell>
          <cell r="F1248">
            <v>45.61</v>
          </cell>
        </row>
        <row r="1249">
          <cell r="A1249" t="str">
            <v>1301006054</v>
          </cell>
          <cell r="B1249" t="str">
            <v>- 150 MM /M</v>
          </cell>
          <cell r="C1249" t="str">
            <v>/M</v>
          </cell>
          <cell r="D1249" t="str">
            <v>M</v>
          </cell>
          <cell r="E1249">
            <v>76.64</v>
          </cell>
          <cell r="F1249">
            <v>78.489999999999995</v>
          </cell>
        </row>
        <row r="1250">
          <cell r="A1250" t="str">
            <v>1301006056</v>
          </cell>
          <cell r="B1250" t="str">
            <v>- 200 MM /M</v>
          </cell>
          <cell r="C1250" t="str">
            <v>/M</v>
          </cell>
          <cell r="D1250" t="str">
            <v>M</v>
          </cell>
          <cell r="E1250">
            <v>112.95</v>
          </cell>
          <cell r="F1250">
            <v>114.99</v>
          </cell>
        </row>
        <row r="1251">
          <cell r="A1251" t="str">
            <v>1301006058</v>
          </cell>
          <cell r="B1251" t="str">
            <v>- 250 MM /M</v>
          </cell>
          <cell r="C1251" t="str">
            <v>/M</v>
          </cell>
          <cell r="D1251" t="str">
            <v>M</v>
          </cell>
          <cell r="E1251">
            <v>172.76</v>
          </cell>
          <cell r="F1251">
            <v>174.97</v>
          </cell>
        </row>
        <row r="1252">
          <cell r="A1252" t="str">
            <v>1301006060</v>
          </cell>
          <cell r="B1252" t="str">
            <v>- 300 MM /M</v>
          </cell>
          <cell r="C1252" t="str">
            <v>/M</v>
          </cell>
          <cell r="D1252" t="str">
            <v>M</v>
          </cell>
          <cell r="E1252">
            <v>267.72000000000003</v>
          </cell>
          <cell r="F1252">
            <v>270.10000000000002</v>
          </cell>
          <cell r="H1252" t="str">
            <v>REVESTIMENTO DE PISOS</v>
          </cell>
        </row>
        <row r="1253">
          <cell r="A1253" t="str">
            <v>1301006064</v>
          </cell>
          <cell r="B1253" t="str">
            <v>ESCAVACAO (MANUAL) DE VALAS, PARA ASSENTAMENTO DE TUBOS, NO(S) DIAMETRO(S):- (100 A 150)MM /M</v>
          </cell>
          <cell r="C1253" t="str">
            <v>/M</v>
          </cell>
          <cell r="D1253" t="str">
            <v>M</v>
          </cell>
          <cell r="E1253">
            <v>3.97</v>
          </cell>
          <cell r="F1253">
            <v>4.37</v>
          </cell>
        </row>
        <row r="1254">
          <cell r="A1254" t="str">
            <v>1301006065</v>
          </cell>
          <cell r="B1254" t="str">
            <v>- (200 A 300)MM /M</v>
          </cell>
          <cell r="C1254" t="str">
            <v>/M</v>
          </cell>
          <cell r="D1254" t="str">
            <v>M</v>
          </cell>
          <cell r="E1254">
            <v>12.65</v>
          </cell>
          <cell r="F1254">
            <v>13.92</v>
          </cell>
        </row>
        <row r="1255">
          <cell r="A1255" t="str">
            <v>1301006067</v>
          </cell>
          <cell r="B1255" t="str">
            <v>REATERRO (MANUAL) DE VALAS, COM TUBOS ASSENTADOS, NO(S) DIAMETRO(S):- (100 A 150)MM /M</v>
          </cell>
          <cell r="C1255" t="str">
            <v>/M</v>
          </cell>
          <cell r="D1255" t="str">
            <v>M</v>
          </cell>
          <cell r="E1255">
            <v>3.88</v>
          </cell>
          <cell r="F1255">
            <v>4.2699999999999996</v>
          </cell>
        </row>
        <row r="1256">
          <cell r="A1256" t="str">
            <v>1301006068</v>
          </cell>
          <cell r="B1256" t="str">
            <v>- (200 A 300)MM /M</v>
          </cell>
          <cell r="C1256" t="str">
            <v>/M</v>
          </cell>
          <cell r="D1256" t="str">
            <v>M</v>
          </cell>
          <cell r="E1256">
            <v>12.01</v>
          </cell>
          <cell r="F1256">
            <v>13.22</v>
          </cell>
        </row>
        <row r="1257">
          <cell r="A1257" t="str">
            <v>1301006070</v>
          </cell>
          <cell r="B1257" t="str">
            <v>SINAPI - 99250 - CAIXA ENTERRADA HIDRAULICA RETANGULAR EM ALVENARIA COM TIJOLOS CERAMICOS MACICOS, DIMENSOES INTERNAS: 0,3X0,3X0,3 M PARA REDE DE DRENAGEM. AF_12/2020 /UN</v>
          </cell>
          <cell r="C1257" t="str">
            <v>UN</v>
          </cell>
          <cell r="D1257" t="str">
            <v>UN</v>
          </cell>
          <cell r="E1257">
            <v>140.4</v>
          </cell>
          <cell r="F1257">
            <v>149.4</v>
          </cell>
        </row>
        <row r="1258">
          <cell r="A1258" t="str">
            <v>1301006074</v>
          </cell>
          <cell r="B1258" t="str">
            <v>SINAPI - 99251 - CAIXA ENTERRADA HIDRAULICA RETANGULAR EM ALVENARIA COM TIJOLOS CERAMICOS MACICOS, DIMENSOES INTERNAS: 0,4X0,4X0,4 M PARA REDE DE DRENAGEM. AF_12/2020 /UN</v>
          </cell>
          <cell r="C1258" t="str">
            <v>UN</v>
          </cell>
          <cell r="D1258" t="str">
            <v>UN</v>
          </cell>
          <cell r="E1258">
            <v>223.01</v>
          </cell>
          <cell r="F1258">
            <v>237.29</v>
          </cell>
        </row>
        <row r="1259">
          <cell r="A1259" t="str">
            <v>1301006082</v>
          </cell>
          <cell r="B1259" t="str">
            <v>SINAPI - 99253 - CAIXA ENTERRADA HIDRAULICA RETANGULAR EM ALVENARIA COM TIJOLOS CERAMICOS MACICOS, DIMENSOES INTERNAS: 0,6X0,6X0,6 M PARA REDE DE DRENAGEM. AF_12/2020 /UN</v>
          </cell>
          <cell r="C1259" t="str">
            <v>UN</v>
          </cell>
          <cell r="D1259" t="str">
            <v>UN</v>
          </cell>
          <cell r="E1259">
            <v>441.63</v>
          </cell>
          <cell r="F1259">
            <v>469.15</v>
          </cell>
        </row>
        <row r="1260">
          <cell r="A1260" t="str">
            <v>1301006086</v>
          </cell>
          <cell r="B1260" t="str">
            <v>SINAPI - 99255 - CAIXA ENTERRADA HIDRAULICA RETANGULAR EM ALVENARIA COM TIJOLOS CERAMICOS MACICOS, DIMENSOES INTERNAS: 0,8X0,8X0,6 M PARA REDE DE DRENAGEM. AF_12/2020 /UN</v>
          </cell>
          <cell r="C1260" t="str">
            <v>UN</v>
          </cell>
          <cell r="D1260" t="str">
            <v>UN</v>
          </cell>
          <cell r="E1260">
            <v>606.96</v>
          </cell>
          <cell r="F1260">
            <v>644.78</v>
          </cell>
        </row>
        <row r="1261">
          <cell r="A1261" t="str">
            <v>1301006088</v>
          </cell>
          <cell r="B1261" t="str">
            <v>SINAPI - 99257 - CAIXA ENTERRADA HIDRAULICA RETANGULAR EM ALVENARIA COM TIJOLOS CERAMICOS MACICOS, DIMENSOES INTERNAS: 1X1X0,6 M PARA REDE DE DRENAGEM. AF_12/2020 /UN</v>
          </cell>
          <cell r="C1261" t="str">
            <v>UN</v>
          </cell>
          <cell r="D1261" t="str">
            <v>UN</v>
          </cell>
          <cell r="E1261">
            <v>720.39</v>
          </cell>
          <cell r="F1261">
            <v>762.31</v>
          </cell>
        </row>
        <row r="1262">
          <cell r="A1262" t="str">
            <v>1301006094</v>
          </cell>
          <cell r="B1262" t="str">
            <v>GRELHA EM FERRO REMOVIVEL, CONTORNO EM FERRO CANTONEIRA DE 3/4" X 1/8" E FERRO PERFIL LAMINADO "T" 3/4" X 1/8", MODULO (0,40 X 1,00)M, INCLUSIVE FUNDO ANTICORROSIVO - ANEXO H-090 /M</v>
          </cell>
          <cell r="C1262" t="str">
            <v>/M</v>
          </cell>
          <cell r="D1262" t="str">
            <v>M</v>
          </cell>
          <cell r="E1262">
            <v>321.55</v>
          </cell>
          <cell r="F1262">
            <v>331.93</v>
          </cell>
        </row>
        <row r="1263">
          <cell r="A1263" t="str">
            <v>1301006095</v>
          </cell>
          <cell r="B1263" t="str">
            <v>CANALETA A CEU ABERTO EM ALVENARIA DE TIJOLO MACICO DE 1/2 VEZ COM LARGURA DE 30CM E PROFUNDIDADE DE 30CM - ANEXO H.S.-087 (A.P.) /M</v>
          </cell>
          <cell r="C1263" t="str">
            <v>/M</v>
          </cell>
          <cell r="D1263" t="str">
            <v>M</v>
          </cell>
          <cell r="E1263">
            <v>162.87</v>
          </cell>
          <cell r="F1263">
            <v>174.11</v>
          </cell>
        </row>
        <row r="1264">
          <cell r="A1264" t="str">
            <v>1301006096</v>
          </cell>
          <cell r="B1264" t="str">
            <v>GRELHA EM FERRO REMOVIVEL, CONTORNO EM FERRO CANTONEIRA DE 7/8" X 1/8" E FERRO CHATO DE 3/4" X 1/8", ESPACADOS A CADA 1,00CM, COM PORTA GRELHA EM FERRO CANTONEIRA DE 1" X 3/16", MODULO DE (0,40 X 1,00)M, INCL. FUNDO ANTICORROSIVO - ANEXO HS-090 /M</v>
          </cell>
          <cell r="C1264" t="str">
            <v>/M</v>
          </cell>
          <cell r="D1264" t="str">
            <v>M</v>
          </cell>
          <cell r="E1264">
            <v>577.17999999999995</v>
          </cell>
          <cell r="F1264">
            <v>592.24</v>
          </cell>
        </row>
        <row r="1265">
          <cell r="A1265" t="str">
            <v>1301006097</v>
          </cell>
          <cell r="B1265" t="str">
            <v>CANALETA EM ALVENARIA FECHADO COM LAJE DE CONCRETO - ANEXO H.S.-100 (A.P.) /M</v>
          </cell>
          <cell r="C1265" t="str">
            <v>/M</v>
          </cell>
          <cell r="D1265" t="str">
            <v>M</v>
          </cell>
          <cell r="E1265">
            <v>316.20999999999998</v>
          </cell>
          <cell r="F1265">
            <v>335.56</v>
          </cell>
        </row>
        <row r="1266">
          <cell r="A1266">
            <v>0</v>
          </cell>
          <cell r="B1266">
            <v>0</v>
          </cell>
          <cell r="C1266">
            <v>0</v>
          </cell>
          <cell r="D1266">
            <v>0</v>
          </cell>
          <cell r="E1266">
            <v>0</v>
          </cell>
          <cell r="F1266">
            <v>0</v>
          </cell>
        </row>
        <row r="1267">
          <cell r="A1267">
            <v>0</v>
          </cell>
          <cell r="B1267" t="str">
            <v>INSTALACOES PREVENTIVAS DE INCENDIO</v>
          </cell>
          <cell r="C1267">
            <v>0</v>
          </cell>
          <cell r="D1267">
            <v>0</v>
          </cell>
          <cell r="E1267">
            <v>0</v>
          </cell>
          <cell r="F1267">
            <v>0</v>
          </cell>
        </row>
        <row r="1268">
          <cell r="A1268">
            <v>0</v>
          </cell>
          <cell r="B1268">
            <v>0</v>
          </cell>
          <cell r="C1268">
            <v>0</v>
          </cell>
          <cell r="D1268">
            <v>0</v>
          </cell>
          <cell r="E1268">
            <v>0</v>
          </cell>
          <cell r="F1268">
            <v>0</v>
          </cell>
        </row>
        <row r="1269">
          <cell r="A1269" t="str">
            <v>CODIGO</v>
          </cell>
          <cell r="B1269" t="str">
            <v>S E R V I C O S</v>
          </cell>
          <cell r="C1269">
            <v>0</v>
          </cell>
          <cell r="D1269">
            <v>0</v>
          </cell>
          <cell r="E1269" t="str">
            <v>TOTAL</v>
          </cell>
          <cell r="F1269" t="str">
            <v>TOTAL</v>
          </cell>
        </row>
        <row r="1270">
          <cell r="A1270">
            <v>0</v>
          </cell>
          <cell r="B1270">
            <v>0</v>
          </cell>
          <cell r="C1270">
            <v>0</v>
          </cell>
          <cell r="D1270">
            <v>0</v>
          </cell>
          <cell r="E1270">
            <v>0</v>
          </cell>
          <cell r="F1270">
            <v>0</v>
          </cell>
        </row>
        <row r="1271">
          <cell r="A1271" t="str">
            <v>1401000050</v>
          </cell>
          <cell r="B1271" t="str">
            <v>SINAPI - 90443 - RASGO EM ALVENARIA PARA RAMAIS/ DISTRIBUICAO COM DIAMETROS MENORES OU IGUAIS A 40 MM. AF_05/2015 /M</v>
          </cell>
          <cell r="C1271" t="str">
            <v>/M</v>
          </cell>
          <cell r="D1271" t="str">
            <v>M</v>
          </cell>
          <cell r="E1271">
            <v>8.74</v>
          </cell>
          <cell r="F1271">
            <v>9.7200000000000006</v>
          </cell>
        </row>
        <row r="1272">
          <cell r="A1272" t="str">
            <v>1401000102</v>
          </cell>
          <cell r="B1272" t="str">
            <v>SINAPI - 92342 - TUBO DE ACO GALVANIZADO COM COSTURA, CLASSE MEDIA, DN 65 (2 1/2"), CONEXAO ROSQUEADA, INSTALADO EM PRUMADAS - FORNECIMENTO E INSTALACAO. AF_10/2020 /M</v>
          </cell>
          <cell r="C1272" t="str">
            <v>/M</v>
          </cell>
          <cell r="D1272" t="str">
            <v>M</v>
          </cell>
          <cell r="E1272">
            <v>107.71</v>
          </cell>
          <cell r="F1272">
            <v>109.46</v>
          </cell>
        </row>
        <row r="1273">
          <cell r="A1273" t="str">
            <v>1401000104</v>
          </cell>
          <cell r="B1273" t="str">
            <v>SINAPI - 92343 - TUBO DE ACO GALVANIZADO COM COSTURA, CLASSE MEDIA, DN 80 (3"), CONEXAO ROSQUEADA, INSTALADO EM PRUMADAS - FORNECIMENTO E INSTALACAO. AF_10/2020 /M</v>
          </cell>
          <cell r="C1273" t="str">
            <v>/M</v>
          </cell>
          <cell r="D1273" t="str">
            <v>M</v>
          </cell>
          <cell r="E1273">
            <v>140.68</v>
          </cell>
          <cell r="F1273">
            <v>142.57</v>
          </cell>
        </row>
        <row r="1274">
          <cell r="A1274" t="str">
            <v>1401000106</v>
          </cell>
          <cell r="B1274" t="str">
            <v>- 4" /M</v>
          </cell>
          <cell r="C1274" t="str">
            <v>/M</v>
          </cell>
          <cell r="D1274" t="str">
            <v>M</v>
          </cell>
          <cell r="E1274">
            <v>189.9</v>
          </cell>
          <cell r="F1274">
            <v>193.62</v>
          </cell>
        </row>
        <row r="1275">
          <cell r="A1275" t="str">
            <v>1401000108</v>
          </cell>
          <cell r="B1275" t="str">
            <v>ESCAVACAO (MANUAL) DE VALAS, PARA ASSENTAMENTO DE TUBOS, COM DIAMETROS ATE 4" /M</v>
          </cell>
          <cell r="C1275" t="str">
            <v>/M</v>
          </cell>
          <cell r="D1275" t="str">
            <v>M</v>
          </cell>
          <cell r="E1275">
            <v>3.97</v>
          </cell>
          <cell r="F1275">
            <v>4.37</v>
          </cell>
        </row>
        <row r="1276">
          <cell r="A1276" t="str">
            <v>1401000109</v>
          </cell>
          <cell r="B1276" t="str">
            <v>REATERRO (MANUAL) DE VALAS /M</v>
          </cell>
          <cell r="C1276" t="str">
            <v>/M</v>
          </cell>
          <cell r="D1276" t="str">
            <v>M</v>
          </cell>
          <cell r="E1276">
            <v>3.88</v>
          </cell>
          <cell r="F1276">
            <v>4.2699999999999996</v>
          </cell>
        </row>
        <row r="1277">
          <cell r="A1277" t="str">
            <v>1401000110</v>
          </cell>
          <cell r="B1277" t="str">
            <v>SINAPI - 101913 - CAIXA DE INCENDIO 45X75X17CM - FORNECIMENTO E INSTALACAO. AF_10/2020 /UN</v>
          </cell>
          <cell r="C1277" t="str">
            <v>UN</v>
          </cell>
          <cell r="D1277" t="str">
            <v>UN</v>
          </cell>
          <cell r="E1277">
            <v>436.85</v>
          </cell>
          <cell r="F1277">
            <v>444.85</v>
          </cell>
        </row>
        <row r="1278">
          <cell r="A1278" t="str">
            <v>1401000112</v>
          </cell>
          <cell r="B1278" t="str">
            <v>SINAPI - 101914 - CAIXA DE INCENDIO 60X90X17CM - FORNECIMENTO E INSTALACAO. AF_10/2020 /UN</v>
          </cell>
          <cell r="C1278" t="str">
            <v>UN</v>
          </cell>
          <cell r="D1278" t="str">
            <v>UN</v>
          </cell>
          <cell r="E1278">
            <v>394.65</v>
          </cell>
          <cell r="F1278">
            <v>399.24</v>
          </cell>
        </row>
        <row r="1279">
          <cell r="A1279" t="str">
            <v>1401000115</v>
          </cell>
          <cell r="B1279" t="str">
            <v>MANGUEIRA DE INCENDIO, TIPO 2, DE 1 1/2", TECIDO EM FIO DE POLIESTER E TUBO INTERNO EM BORRACHA SINTETICA, COM UNIOES ENGATE RAPIDO, NO(S) COMPRIMENTO(S):- 15,00 M /CJ</v>
          </cell>
          <cell r="C1279" t="str">
            <v>CJ</v>
          </cell>
          <cell r="D1279" t="str">
            <v>CJ</v>
          </cell>
          <cell r="E1279">
            <v>446.65</v>
          </cell>
          <cell r="F1279">
            <v>446.94</v>
          </cell>
        </row>
        <row r="1280">
          <cell r="A1280" t="str">
            <v>1401000117</v>
          </cell>
          <cell r="B1280" t="str">
            <v>- 30,00 M /CJ</v>
          </cell>
          <cell r="C1280" t="str">
            <v>CJ</v>
          </cell>
          <cell r="D1280" t="str">
            <v>CJ</v>
          </cell>
          <cell r="E1280">
            <v>700.61</v>
          </cell>
          <cell r="F1280">
            <v>700.9</v>
          </cell>
        </row>
        <row r="1281">
          <cell r="A1281" t="str">
            <v>1401000119</v>
          </cell>
          <cell r="B1281" t="str">
            <v>ABRIGO P/ HIDRANTE, 90X60X17CM, C/ REG. GLOBO ANGULAR 45G 2.1/2", ADAP.STORZ 2.1/2"X1.1/2",2 MANGUEIRAS INCENDIO 1.1/2", TIPO 2, 15M CADA,ESGUINCHO LATAO 1.1/2",CH DUPLA P/ CONEXOES TIPO STORZ,TAMPAO C/ CORRENTE, EM LATAO,ENGATE RAPIDO-FORN. INST /UN</v>
          </cell>
          <cell r="C1281" t="str">
            <v>UN</v>
          </cell>
          <cell r="D1281" t="str">
            <v>UN</v>
          </cell>
          <cell r="E1281">
            <v>1803.65</v>
          </cell>
          <cell r="F1281">
            <v>1819.6</v>
          </cell>
        </row>
        <row r="1282">
          <cell r="A1282" t="str">
            <v>1401000120</v>
          </cell>
          <cell r="B1282" t="str">
            <v>CAIXA EM ALVENARIA PARA HIDRANTE DE PASSEIO, INCLUSIVE REQUADRO E TAMPA DE FERRO FUNDIDO COM INSCRICAO "INCENDIO" - ANEXO H.S.-112 (I) /UN</v>
          </cell>
          <cell r="C1282" t="str">
            <v>UN</v>
          </cell>
          <cell r="D1282" t="str">
            <v>UN</v>
          </cell>
          <cell r="E1282">
            <v>503.06</v>
          </cell>
          <cell r="F1282">
            <v>517.67999999999995</v>
          </cell>
        </row>
        <row r="1283">
          <cell r="A1283" t="str">
            <v>1401000125</v>
          </cell>
          <cell r="B1283" t="str">
            <v>REGISTRO TIPO GLOBO ANGULAR 45o, 2 1/2", BUCKA SPIERO, NLF, PIRABRONZE OU SIMILAR, INCLUSIVE TAMPAO CEGO E CORRENTE, DE LATAO, COM ADAPTADOR STORZ (ROSCA 2 1/2"X STORZ 2 1/2") /CJ</v>
          </cell>
          <cell r="C1283" t="str">
            <v>CJ</v>
          </cell>
          <cell r="D1283" t="str">
            <v>CJ</v>
          </cell>
          <cell r="E1283">
            <v>316.68</v>
          </cell>
          <cell r="F1283">
            <v>320.52999999999997</v>
          </cell>
        </row>
        <row r="1284">
          <cell r="A1284" t="str">
            <v>1401000127</v>
          </cell>
          <cell r="B1284" t="str">
            <v>REGISTRO TIPO GLOBO ANGULAR 45o 2 1/2", BUCKA SPIERO, NLF, PIRABRONZE OU SIMILAR, INCLUSIVE ADAPTADOR STORZ (ROSCA 2 1/2" X STORZ 1 1/2") /UN</v>
          </cell>
          <cell r="C1284" t="str">
            <v>UN</v>
          </cell>
          <cell r="D1284" t="str">
            <v>UN</v>
          </cell>
          <cell r="E1284">
            <v>228.16</v>
          </cell>
          <cell r="F1284">
            <v>232.01</v>
          </cell>
        </row>
        <row r="1285">
          <cell r="A1285" t="str">
            <v>1401000135</v>
          </cell>
          <cell r="B1285" t="str">
            <v>VALVULA DE RETENCAO VERTICAL, COM PORTINHOLA PARA SISTEMA HIDRAULICO DE INCENDIO, MARCA MIPEL, DOCOL OU SIMILAR, NO(S) DIAMETRO(S):- 2 1/2" /UN</v>
          </cell>
          <cell r="C1285" t="str">
            <v>UN</v>
          </cell>
          <cell r="D1285" t="str">
            <v>UN</v>
          </cell>
          <cell r="E1285">
            <v>212.41</v>
          </cell>
          <cell r="F1285">
            <v>216.26</v>
          </cell>
        </row>
        <row r="1286">
          <cell r="A1286" t="str">
            <v>1401000136</v>
          </cell>
          <cell r="B1286" t="str">
            <v>- 3" /UN</v>
          </cell>
          <cell r="C1286" t="str">
            <v>UN</v>
          </cell>
          <cell r="D1286" t="str">
            <v>UN</v>
          </cell>
          <cell r="E1286">
            <v>276.91000000000003</v>
          </cell>
          <cell r="F1286">
            <v>280.76</v>
          </cell>
        </row>
        <row r="1287">
          <cell r="A1287" t="str">
            <v>1401000140</v>
          </cell>
          <cell r="B1287" t="str">
            <v>CHAVE DE FLUXO DE 1" CFP-92 DA MARCA EICA OU SIMILAR /UN</v>
          </cell>
          <cell r="C1287" t="str">
            <v>UN</v>
          </cell>
          <cell r="D1287" t="str">
            <v>UN</v>
          </cell>
          <cell r="E1287">
            <v>401.5</v>
          </cell>
          <cell r="F1287">
            <v>402.18</v>
          </cell>
        </row>
        <row r="1288">
          <cell r="A1288" t="str">
            <v>1401000142</v>
          </cell>
          <cell r="B1288" t="str">
            <v>CONJUNTO MOTO-BOMBA SCHNEIDER OU SIMILAR, BPI-92SJ/3,0 CV TR /UN</v>
          </cell>
          <cell r="C1288" t="str">
            <v>UN</v>
          </cell>
          <cell r="D1288" t="str">
            <v>UN</v>
          </cell>
          <cell r="E1288">
            <v>3828.34</v>
          </cell>
          <cell r="F1288">
            <v>3845.09</v>
          </cell>
        </row>
        <row r="1289">
          <cell r="A1289" t="str">
            <v>1401000144</v>
          </cell>
          <cell r="B1289" t="str">
            <v>CONJUNTO MOTO-BOMBA SCHNEIDER OU SIMILAR, BPI-21R/5,0 CV TR 220V /UN</v>
          </cell>
          <cell r="C1289" t="str">
            <v>UN</v>
          </cell>
          <cell r="D1289" t="str">
            <v>UN</v>
          </cell>
          <cell r="E1289">
            <v>6906.34</v>
          </cell>
          <cell r="F1289">
            <v>6923.09</v>
          </cell>
        </row>
        <row r="1290">
          <cell r="A1290" t="str">
            <v>1401000146</v>
          </cell>
          <cell r="B1290" t="str">
            <v>CONJUNTO MOTO-BOMBA SCHNEIDER OU SIMILAR, BPI-22R/7,5 CV TR 220V /UN</v>
          </cell>
          <cell r="C1290" t="str">
            <v>UN</v>
          </cell>
          <cell r="D1290" t="str">
            <v>UN</v>
          </cell>
          <cell r="E1290">
            <v>8638.34</v>
          </cell>
          <cell r="F1290">
            <v>8655.09</v>
          </cell>
          <cell r="H1290" t="str">
            <v>VIDROS</v>
          </cell>
        </row>
        <row r="1291">
          <cell r="A1291" t="str">
            <v>1401000148</v>
          </cell>
          <cell r="B1291" t="str">
            <v>CONJUNTO MOTO-BOMBA SCHNEIDER OU SIMILAR, BPI-22R/10 CV TR 220V /UN</v>
          </cell>
          <cell r="C1291" t="str">
            <v>UN</v>
          </cell>
          <cell r="D1291" t="str">
            <v>UN</v>
          </cell>
          <cell r="E1291">
            <v>11356.34</v>
          </cell>
          <cell r="F1291">
            <v>11373.09</v>
          </cell>
        </row>
        <row r="1292">
          <cell r="A1292" t="str">
            <v>1401000150</v>
          </cell>
          <cell r="B1292" t="str">
            <v>SINAPI - 101905 - EXTINTOR DE INCENDIO PORTATIL COM CARGA DE AGUA PRESSURIZADA DE 10 L, CLASSE A - FORNECIMENTO E INSTALACAO. AF_10/2020_P /UN</v>
          </cell>
          <cell r="C1292" t="str">
            <v>UN</v>
          </cell>
          <cell r="D1292" t="str">
            <v>UN</v>
          </cell>
          <cell r="E1292">
            <v>157.71</v>
          </cell>
          <cell r="F1292">
            <v>159.24</v>
          </cell>
        </row>
        <row r="1293">
          <cell r="A1293" t="str">
            <v>1401000154</v>
          </cell>
          <cell r="B1293" t="str">
            <v>SINAPI - 101906 - EXTINTOR DE INCENDIO PORTATIL COM CARGA DE CO2 DE 4 KG, CLASSE BC - FORNECIMENTO E INSTALACAO. AF_10/2020_P /UN</v>
          </cell>
          <cell r="C1293" t="str">
            <v>UN</v>
          </cell>
          <cell r="D1293" t="str">
            <v>UN</v>
          </cell>
          <cell r="E1293">
            <v>467.11</v>
          </cell>
          <cell r="F1293">
            <v>468.64</v>
          </cell>
        </row>
        <row r="1294">
          <cell r="A1294" t="str">
            <v>1401000155</v>
          </cell>
          <cell r="B1294" t="str">
            <v>SINAPI - 101907 - EXTINTOR DE INCENDIO PORTATIL COM CARGA DE CO2 DE 6 KG, CLASSE BC - FORNECIMENTO E INSTALACAO. AF_10/2020_P /UN</v>
          </cell>
          <cell r="C1294" t="str">
            <v>UN</v>
          </cell>
          <cell r="D1294" t="str">
            <v>UN</v>
          </cell>
          <cell r="E1294">
            <v>504.81</v>
          </cell>
          <cell r="F1294">
            <v>506.34</v>
          </cell>
        </row>
        <row r="1295">
          <cell r="A1295" t="str">
            <v>1401000156</v>
          </cell>
          <cell r="B1295" t="str">
            <v>SINAPI - 101908 - EXTINTOR DE INCENDIO PORTATIL COM CARGA DE PQS DE 4 KG, CLASSE BC - FORNECIMENTO E INSTALACAO. AF_10/2020_P /UN</v>
          </cell>
          <cell r="C1295" t="str">
            <v>UN</v>
          </cell>
          <cell r="D1295" t="str">
            <v>UN</v>
          </cell>
          <cell r="E1295">
            <v>153</v>
          </cell>
          <cell r="F1295">
            <v>154.53</v>
          </cell>
        </row>
        <row r="1296">
          <cell r="A1296" t="str">
            <v>1401000157</v>
          </cell>
          <cell r="B1296" t="str">
            <v>SINAPI - 101909 - EXTINTOR DE INCENDIO PORTATIL COM CARGA DE PQS DE 6 KG, CLASSE BC - FORNECIMENTO E INSTALACAO. AF_10/2020_P /UN</v>
          </cell>
          <cell r="C1296" t="str">
            <v>UN</v>
          </cell>
          <cell r="D1296" t="str">
            <v>UN</v>
          </cell>
          <cell r="E1296">
            <v>178.13</v>
          </cell>
          <cell r="F1296">
            <v>179.66</v>
          </cell>
        </row>
        <row r="1297">
          <cell r="A1297" t="str">
            <v>1401000158</v>
          </cell>
          <cell r="B1297" t="str">
            <v>SINAPI - 101910 - EXTINTOR DE INCENDIO PORTATIL COM CARGA DE PQS DE 8 KG, CLASSE BC - FORNECIMENTO E INSTALACAO. AF_10/2020_P /UN</v>
          </cell>
          <cell r="C1297" t="str">
            <v>UN</v>
          </cell>
          <cell r="D1297" t="str">
            <v>UN</v>
          </cell>
          <cell r="E1297">
            <v>209.54</v>
          </cell>
          <cell r="F1297">
            <v>211.07</v>
          </cell>
        </row>
        <row r="1298">
          <cell r="A1298" t="str">
            <v>1401000159</v>
          </cell>
          <cell r="B1298" t="str">
            <v>SINAPI - 101911 - EXTINTOR DE INCENDIO PORTATIL COM CARGA DE PQS DE 12 KG, CLASSE BC - FORNECIMENTO E INSTALACAO. AF_10/2020_P /UN</v>
          </cell>
          <cell r="C1298" t="str">
            <v>UN</v>
          </cell>
          <cell r="D1298" t="str">
            <v>UN</v>
          </cell>
          <cell r="E1298">
            <v>240.95</v>
          </cell>
          <cell r="F1298">
            <v>242.48</v>
          </cell>
        </row>
        <row r="1299">
          <cell r="A1299" t="str">
            <v>1401000160</v>
          </cell>
          <cell r="B1299" t="str">
            <v>BLOCO AUTONOMO DE ILUMINACAO DE EMERGENCIA COM INSCRICAO DE SAIDA OU BALIZAMENTO, SISTEMA NAO PERMANENTE, COM UMA LAMPADA COMPACTA DE 9W (600 LUMENS) E BATERIA DE 6V-4AH, REF. BLOKITO D9-BALIZAMENTO DA AUREON OU SIMILAR /CJ</v>
          </cell>
          <cell r="C1299" t="str">
            <v>CJ</v>
          </cell>
          <cell r="D1299" t="str">
            <v>CJ</v>
          </cell>
          <cell r="E1299">
            <v>246.69</v>
          </cell>
          <cell r="F1299">
            <v>247.21</v>
          </cell>
        </row>
        <row r="1300">
          <cell r="A1300" t="str">
            <v>1401000162</v>
          </cell>
          <cell r="B1300" t="str">
            <v>BLOCO AUTONOMO DE ILUMINACAO DE EMERGENCIA DE ACLARAMENTO, SISTEMA NAO PERMANENTE, COM UMA LAMPADA COMPACTAS DE 9W (600 LUMENS) E BATERIA DE 6V-4AH, REF. BLOKITO D9 - ACLARAMENTO DA AUREON OU SIMILAR /CJ</v>
          </cell>
          <cell r="C1300" t="str">
            <v>CJ</v>
          </cell>
          <cell r="D1300" t="str">
            <v>CJ</v>
          </cell>
          <cell r="E1300">
            <v>246.52</v>
          </cell>
          <cell r="F1300">
            <v>247.04</v>
          </cell>
        </row>
        <row r="1301">
          <cell r="A1301" t="str">
            <v>1401000164</v>
          </cell>
          <cell r="B1301" t="str">
            <v>PLACA DE SINALIZACAO DE ALERTA, SIMBOLO TRIANGULAR, FUNDO AMARELO, PICTOGRAMA PRETO, FAIXA TRIANGULAR PRETA, EM PVC, 2MM ANTI-CHAMAS, NAS DIMENSOES (14X14)CM /UN</v>
          </cell>
          <cell r="C1301" t="str">
            <v>UN</v>
          </cell>
          <cell r="D1301" t="str">
            <v>UN</v>
          </cell>
          <cell r="E1301">
            <v>46.98</v>
          </cell>
          <cell r="F1301">
            <v>47.3</v>
          </cell>
          <cell r="H1301" t="str">
            <v>PINTURA</v>
          </cell>
        </row>
        <row r="1302">
          <cell r="A1302" t="str">
            <v>1401000167</v>
          </cell>
          <cell r="B1302" t="str">
            <v>PLACA DE SINALIZACAO DE PROIBICAO, SIMBOLO CIRCULAR, FUNDO BRANCO, PICTOGRAMA PRETO, FAIXA CIRCULAR E BARRA DIAMETRAL VERMELHA, EM PVC, 2MM ANTI-CHAMAS /UN</v>
          </cell>
          <cell r="C1302" t="str">
            <v>UN</v>
          </cell>
          <cell r="D1302" t="str">
            <v>UN</v>
          </cell>
          <cell r="E1302">
            <v>22.87</v>
          </cell>
          <cell r="F1302">
            <v>23.19</v>
          </cell>
        </row>
        <row r="1303">
          <cell r="A1303" t="str">
            <v>1401000170</v>
          </cell>
          <cell r="B1303" t="str">
            <v>PLACA DE SINALIZACAO DE ORIENTACAO E SALVAMENTO, SIMBOLO RETANGULAR, FUNDO VERDE, PICTOGRAMA FOTOLUMINESCENTE, EM PVC, 2MM ANTI-CHAMAS, NAS DIMENSOES (13X26)CM /UN</v>
          </cell>
          <cell r="C1303" t="str">
            <v>UN</v>
          </cell>
          <cell r="D1303" t="str">
            <v>UN</v>
          </cell>
          <cell r="E1303">
            <v>25.28</v>
          </cell>
          <cell r="F1303">
            <v>25.6</v>
          </cell>
        </row>
        <row r="1304">
          <cell r="A1304" t="str">
            <v>1401000173</v>
          </cell>
          <cell r="B1304" t="str">
            <v>PLACA DE EQUIPAMENTOS DE COMBATE A INCENDIO E ALARME, SIMBOLO QUADRADO, FUNDO VERMELHO, PICTOGRAMA FOTOLUMINESCENTE, EM PVC, 2MM ANTI-CHAMAS, NAS DIMENSOES (21X21)CM /UN</v>
          </cell>
          <cell r="C1304" t="str">
            <v>UN</v>
          </cell>
          <cell r="D1304" t="str">
            <v>UN</v>
          </cell>
          <cell r="E1304">
            <v>28.79</v>
          </cell>
          <cell r="F1304">
            <v>29.11</v>
          </cell>
        </row>
        <row r="1305">
          <cell r="A1305" t="str">
            <v>1401000176</v>
          </cell>
          <cell r="B1305" t="str">
            <v>PLACA DE INDICACAO CONTINUADA DE ROTAS DE FUGA "DIRECAO DE ROTA DE SAIDA", SIMBOLO RETANGULAR, FUNDO VERDE, PICTOGRAMA FOTOLUMINESCENTE, EM PVC, 2MM ANTI-CHAMAS, NAS DIMENSOES (7X20)CM /UN</v>
          </cell>
          <cell r="C1305" t="str">
            <v>UN</v>
          </cell>
          <cell r="D1305" t="str">
            <v>UN</v>
          </cell>
          <cell r="E1305">
            <v>17.87</v>
          </cell>
          <cell r="F1305">
            <v>18.190000000000001</v>
          </cell>
        </row>
        <row r="1306">
          <cell r="A1306">
            <v>0</v>
          </cell>
          <cell r="B1306">
            <v>0</v>
          </cell>
          <cell r="C1306">
            <v>0</v>
          </cell>
          <cell r="D1306">
            <v>0</v>
          </cell>
          <cell r="E1306">
            <v>0</v>
          </cell>
          <cell r="F1306">
            <v>0</v>
          </cell>
        </row>
        <row r="1307">
          <cell r="A1307">
            <v>0</v>
          </cell>
          <cell r="B1307" t="str">
            <v>REVESTIMENTO DE PAREDES</v>
          </cell>
          <cell r="C1307">
            <v>0</v>
          </cell>
          <cell r="D1307">
            <v>0</v>
          </cell>
          <cell r="E1307">
            <v>0</v>
          </cell>
          <cell r="F1307">
            <v>0</v>
          </cell>
        </row>
        <row r="1308">
          <cell r="A1308">
            <v>0</v>
          </cell>
          <cell r="B1308">
            <v>0</v>
          </cell>
          <cell r="C1308">
            <v>0</v>
          </cell>
          <cell r="D1308">
            <v>0</v>
          </cell>
          <cell r="E1308">
            <v>0</v>
          </cell>
          <cell r="F1308">
            <v>0</v>
          </cell>
        </row>
        <row r="1309">
          <cell r="A1309" t="str">
            <v>CODIGO</v>
          </cell>
          <cell r="B1309" t="str">
            <v>S E R V I C O S</v>
          </cell>
          <cell r="C1309">
            <v>0</v>
          </cell>
          <cell r="D1309">
            <v>0</v>
          </cell>
          <cell r="E1309" t="str">
            <v>TOTAL</v>
          </cell>
          <cell r="F1309" t="str">
            <v>TOTAL</v>
          </cell>
        </row>
        <row r="1310">
          <cell r="A1310">
            <v>0</v>
          </cell>
          <cell r="B1310">
            <v>0</v>
          </cell>
          <cell r="C1310">
            <v>0</v>
          </cell>
          <cell r="D1310">
            <v>0</v>
          </cell>
          <cell r="E1310">
            <v>0</v>
          </cell>
          <cell r="F1310">
            <v>0</v>
          </cell>
        </row>
        <row r="1311">
          <cell r="A1311" t="str">
            <v>1501000080</v>
          </cell>
          <cell r="B1311" t="str">
            <v>SINAPI - 87879 - CHAPISCO APLICADO EM ALVENARIAS E ESTRUTURAS DE CONCRETO INTERNAS, COM COLHER DE PEDREIRO.  ARGAMASSA TRACO 1:3 COM PREPARO EM BETONEIRA 400L. AF_06/2014 /M2</v>
          </cell>
          <cell r="C1311" t="str">
            <v>M2</v>
          </cell>
          <cell r="D1311" t="str">
            <v>M2</v>
          </cell>
          <cell r="E1311">
            <v>2.8</v>
          </cell>
          <cell r="F1311">
            <v>2.98</v>
          </cell>
        </row>
        <row r="1312">
          <cell r="A1312" t="str">
            <v>1501000085</v>
          </cell>
          <cell r="B1312" t="str">
            <v>SINAPI - 87894 - CHAPISCO APLICADO EM ALVENARIA (SEM PRESENCA DE VAOS) E ESTRUTURAS DE CONCRETO DE FACHADA, COM COLHER DE PEDREIRO.  ARGAMASSA TRACO 1:3 COM PREPARO EM BETONEIRA 400L. AF_06/2014 /M2</v>
          </cell>
          <cell r="C1312" t="str">
            <v>M2</v>
          </cell>
          <cell r="D1312" t="str">
            <v>M2</v>
          </cell>
          <cell r="E1312">
            <v>4.5599999999999996</v>
          </cell>
          <cell r="F1312">
            <v>4.93</v>
          </cell>
        </row>
        <row r="1313">
          <cell r="A1313" t="str">
            <v>1501000100</v>
          </cell>
          <cell r="B1313" t="str">
            <v>CHAPISCO PARA PAREDES EXTERNAS E INTERNAS COM ARGAMASSA DE CIMENTO E AREIA NO TRACO 1:3 /M2</v>
          </cell>
          <cell r="C1313" t="str">
            <v>M2</v>
          </cell>
          <cell r="D1313" t="str">
            <v>M2</v>
          </cell>
          <cell r="E1313">
            <v>4.97</v>
          </cell>
          <cell r="F1313">
            <v>5.35</v>
          </cell>
        </row>
        <row r="1314">
          <cell r="A1314" t="str">
            <v>1501000102</v>
          </cell>
          <cell r="B1314" t="str">
            <v>SINAPI - 87775 - EMBOCO OU MASSA ÚNICA EM ARGAMASSA TRACO 1:2:8, PREPARO MECANICO COM BETONEIRA 400 L, APLICADA MANUALMENTE EM PANOS DE FACHADA COM PRESENCA DE VAOS, ESPESSURA DE 25 MM. AF_06/2014 /M2</v>
          </cell>
          <cell r="C1314" t="str">
            <v>M2</v>
          </cell>
          <cell r="D1314" t="str">
            <v>M2</v>
          </cell>
          <cell r="E1314">
            <v>40.03</v>
          </cell>
          <cell r="F1314">
            <v>42.97</v>
          </cell>
        </row>
        <row r="1315">
          <cell r="A1315" t="str">
            <v>1501000104</v>
          </cell>
          <cell r="B1315" t="str">
            <v>SINAPI - 87531 - EMBOCO, PARA RECEBIMENTO DE CERAMICA, EM ARGAMASSA TRACO 1:2:8, PREPARO MECANICO COM BETONEIRA 400L, APLICADO MANUALMENTE EM FACES INTERNAS DE PAREDES, PARA AMBIENTE COM AREA ENTRE 5M2 E 10M2, ESPESSURA DE 20MM, COM EXEC. DE TALISCAS</v>
          </cell>
          <cell r="C1315" t="str">
            <v>AS</v>
          </cell>
          <cell r="D1315" t="str">
            <v>AS</v>
          </cell>
          <cell r="E1315">
            <v>25.29</v>
          </cell>
          <cell r="F1315">
            <v>26.67</v>
          </cell>
        </row>
        <row r="1316">
          <cell r="A1316" t="str">
            <v>1501000105</v>
          </cell>
          <cell r="B1316" t="str">
            <v>SINAPI - 87792 - EMBOCO OU MASSA ÚNICA EM ARGAMASSA TRACO 1:2:8, PREPARO MECANICO COM BETONEIRA 400 L, APLICADA MANUALMENTE EM PANOS CEGOS DE FACHADA (SEM PRESENCA DE VAOS), ESPESSURA DE 25 MM. AF_06/2014 /M2</v>
          </cell>
          <cell r="C1316" t="str">
            <v>M2</v>
          </cell>
          <cell r="D1316" t="str">
            <v>M2</v>
          </cell>
          <cell r="E1316">
            <v>27.16</v>
          </cell>
          <cell r="F1316">
            <v>28.77</v>
          </cell>
        </row>
        <row r="1317">
          <cell r="A1317" t="str">
            <v>1501000108</v>
          </cell>
          <cell r="B1317" t="str">
            <v>REVESTIMENTO DE PAREDE CERAMICO, PLACAS DE (30 X 60)CM, LINHA WHITE PLAIN, BORDA BOLD DA PORTINARI OU SIMILAR, ASSENTADO COM ARGAMASSA COLANTE EM PO (CIMENTCOLA, QUARTZOLIT OU SIMILAR), INCL. REJUNTE L FLEX DA PORTOCOL OU SIMILAR /M2</v>
          </cell>
          <cell r="C1317" t="str">
            <v>M2</v>
          </cell>
          <cell r="D1317" t="str">
            <v>M2</v>
          </cell>
          <cell r="E1317">
            <v>73.72</v>
          </cell>
          <cell r="F1317">
            <v>75.55</v>
          </cell>
        </row>
        <row r="1318">
          <cell r="A1318" t="str">
            <v>1501000109</v>
          </cell>
          <cell r="B1318" t="str">
            <v>SINAPI - 87273 - REVESTIMENTO CERAMICO PARA PAREDES INTERNAS COM PLACAS TIPO ESMALTADA EXTRA DE DIMENSOES 33X45 CM APLICADAS EM AMBIENTES DE AREA MAIOR QUE 5 M2 NA ALTURA INTEIRA DAS PAREDES. AF_06/2014 /M2</v>
          </cell>
          <cell r="C1318" t="str">
            <v>M2</v>
          </cell>
          <cell r="D1318" t="str">
            <v>M2</v>
          </cell>
          <cell r="E1318">
            <v>47.3</v>
          </cell>
          <cell r="F1318">
            <v>49.12</v>
          </cell>
        </row>
        <row r="1319">
          <cell r="A1319" t="str">
            <v>1501000113</v>
          </cell>
          <cell r="B1319" t="str">
            <v>SINAPI - 87242 - REVESTIMENTO CERAMICO PARA PAREDES EXTERNAS EM PASTILHAS DE PORCELANA 5 X 5 CM (PLACAS DE 30 X 30 CM), ALINHADAS A PRUMO, APLICADO EM PANOS COM VAOS. AF_06/2014 /M2</v>
          </cell>
          <cell r="C1319" t="str">
            <v>M2</v>
          </cell>
          <cell r="D1319" t="str">
            <v>M2</v>
          </cell>
          <cell r="E1319">
            <v>175.48</v>
          </cell>
          <cell r="F1319">
            <v>178.95</v>
          </cell>
        </row>
        <row r="1320">
          <cell r="A1320" t="str">
            <v>1501000114</v>
          </cell>
          <cell r="B1320" t="str">
            <v>CANTONEIRA DE ALUMINIO ABAS IGUAIS 1", E = 3/16", PARA PROTECAO DE QUINA DE PAREDE /M</v>
          </cell>
          <cell r="C1320" t="str">
            <v>/M</v>
          </cell>
          <cell r="D1320" t="str">
            <v>M</v>
          </cell>
          <cell r="E1320">
            <v>38.61</v>
          </cell>
          <cell r="F1320">
            <v>40.369999999999997</v>
          </cell>
        </row>
        <row r="1321">
          <cell r="A1321">
            <v>0</v>
          </cell>
          <cell r="B1321">
            <v>0</v>
          </cell>
          <cell r="C1321">
            <v>0</v>
          </cell>
          <cell r="D1321">
            <v>0</v>
          </cell>
          <cell r="E1321">
            <v>0</v>
          </cell>
          <cell r="F1321">
            <v>0</v>
          </cell>
        </row>
        <row r="1322">
          <cell r="A1322">
            <v>0</v>
          </cell>
          <cell r="B1322" t="str">
            <v>REVESTIMENTO DE FORROS</v>
          </cell>
          <cell r="C1322">
            <v>0</v>
          </cell>
          <cell r="D1322">
            <v>0</v>
          </cell>
          <cell r="E1322">
            <v>0</v>
          </cell>
          <cell r="F1322">
            <v>0</v>
          </cell>
        </row>
        <row r="1323">
          <cell r="A1323">
            <v>0</v>
          </cell>
          <cell r="B1323">
            <v>0</v>
          </cell>
          <cell r="C1323">
            <v>0</v>
          </cell>
          <cell r="D1323">
            <v>0</v>
          </cell>
          <cell r="E1323">
            <v>0</v>
          </cell>
          <cell r="F1323">
            <v>0</v>
          </cell>
        </row>
        <row r="1324">
          <cell r="A1324" t="str">
            <v>CODIGO</v>
          </cell>
          <cell r="B1324" t="str">
            <v>S E R V I C O S</v>
          </cell>
          <cell r="C1324">
            <v>0</v>
          </cell>
          <cell r="D1324">
            <v>0</v>
          </cell>
          <cell r="E1324" t="str">
            <v>TOTAL</v>
          </cell>
          <cell r="F1324" t="str">
            <v>TOTAL</v>
          </cell>
        </row>
        <row r="1325">
          <cell r="A1325">
            <v>0</v>
          </cell>
          <cell r="B1325">
            <v>0</v>
          </cell>
          <cell r="C1325">
            <v>0</v>
          </cell>
          <cell r="D1325">
            <v>0</v>
          </cell>
          <cell r="E1325">
            <v>0</v>
          </cell>
          <cell r="F1325">
            <v>0</v>
          </cell>
        </row>
        <row r="1326">
          <cell r="A1326" t="str">
            <v>1601000095</v>
          </cell>
          <cell r="B1326" t="str">
            <v>SINAPI - 87881 - CHAPISCO APLICADO NO TETO, COM ROLO PARA TEXTURA ACRILICA. ARGAMASSA TRACO 1:4 E EMULSAO POLIMERICA (ADESIVO) COM PREPARO MANUAL. AF_06/2014 /M2</v>
          </cell>
          <cell r="C1326" t="str">
            <v>M2</v>
          </cell>
          <cell r="D1326" t="str">
            <v>M2</v>
          </cell>
          <cell r="E1326">
            <v>4.3499999999999996</v>
          </cell>
          <cell r="F1326">
            <v>4.46</v>
          </cell>
        </row>
        <row r="1327">
          <cell r="A1327" t="str">
            <v>1601000097</v>
          </cell>
          <cell r="B1327" t="str">
            <v>SINAPI - 87885 - CHAPISCO APLICADO NO TETO, COM ROLO PARA TEXTURA ACRILICA. ARGAMASSA INDUSTRIALIZADA COM PREPARO EM MISTURADOR 300 KG. AF_06/2014 /M2</v>
          </cell>
          <cell r="C1327" t="str">
            <v>M2</v>
          </cell>
          <cell r="D1327" t="str">
            <v>M2</v>
          </cell>
          <cell r="E1327">
            <v>6.1</v>
          </cell>
          <cell r="F1327">
            <v>6.2</v>
          </cell>
        </row>
        <row r="1328">
          <cell r="A1328" t="str">
            <v>1601000100</v>
          </cell>
          <cell r="B1328" t="str">
            <v>CHAPISCO PARA TETO COM ARGAMASSA DE CIMENTO E AREIA NO TRACO 1:3 /M2</v>
          </cell>
          <cell r="C1328" t="str">
            <v>M2</v>
          </cell>
          <cell r="D1328" t="str">
            <v>M2</v>
          </cell>
          <cell r="E1328">
            <v>9.82</v>
          </cell>
          <cell r="F1328">
            <v>10.72</v>
          </cell>
        </row>
        <row r="1329">
          <cell r="A1329" t="str">
            <v>1601000101</v>
          </cell>
          <cell r="B1329" t="str">
            <v>EMBOCO PARA FORRO, EMPREGANDO ARGAMASSA MISTA DE CIMENTO, CAL E AREIA NO TRACO 1:2:9, ESPESSURA DE 2 CM /M2</v>
          </cell>
          <cell r="C1329" t="str">
            <v>M2</v>
          </cell>
          <cell r="D1329" t="str">
            <v>M2</v>
          </cell>
          <cell r="E1329">
            <v>31.68</v>
          </cell>
          <cell r="F1329">
            <v>34.369999999999997</v>
          </cell>
        </row>
        <row r="1330">
          <cell r="A1330" t="str">
            <v>1601000102</v>
          </cell>
          <cell r="B1330" t="str">
            <v>SINAPI - 96117 - FORRO EM MADEIRA PINUS, PARA AMBIENTES COMERCIAIS, INCLUSIVE ESTRUTURA DE FIXACAO. AF_05/2017 /M2</v>
          </cell>
          <cell r="C1330" t="str">
            <v>M2</v>
          </cell>
          <cell r="D1330" t="str">
            <v>M2</v>
          </cell>
          <cell r="E1330">
            <v>118.41</v>
          </cell>
          <cell r="F1330">
            <v>122.37</v>
          </cell>
        </row>
        <row r="1331">
          <cell r="A1331" t="str">
            <v>1601000108</v>
          </cell>
          <cell r="B1331" t="str">
            <v>SINAPI - 96122 - ACABAMENTOS PARA FORRO (RODA-FORRO EM MADEIRA PINUS). AF_05/2017 /M</v>
          </cell>
          <cell r="C1331" t="str">
            <v>/M</v>
          </cell>
          <cell r="D1331" t="str">
            <v>M</v>
          </cell>
          <cell r="E1331">
            <v>28.32</v>
          </cell>
          <cell r="F1331">
            <v>29.19</v>
          </cell>
        </row>
        <row r="1332">
          <cell r="A1332" t="str">
            <v>1601000110</v>
          </cell>
          <cell r="B1332" t="str">
            <v>SINAPI - 96113 - FORRO EM PLACAS DE GESSO, PARA AMBIENTES COMERCIAIS. AF_05/2017_P /M2</v>
          </cell>
          <cell r="C1332" t="str">
            <v>M2</v>
          </cell>
          <cell r="D1332" t="str">
            <v>M2</v>
          </cell>
          <cell r="E1332">
            <v>27.23</v>
          </cell>
          <cell r="F1332">
            <v>29.16</v>
          </cell>
        </row>
        <row r="1333">
          <cell r="A1333" t="str">
            <v>1601000111</v>
          </cell>
          <cell r="B1333" t="str">
            <v>SINAPI - 96114 - FORRO EM DRYWALL, PARA AMBIENTES COMERCIAIS, INCLUSIVE ESTRUTURA DE FIXACAO. AF_05/2017_P /M2</v>
          </cell>
          <cell r="C1333" t="str">
            <v>M2</v>
          </cell>
          <cell r="D1333" t="str">
            <v>M2</v>
          </cell>
          <cell r="E1333">
            <v>50.42</v>
          </cell>
          <cell r="F1333">
            <v>51.69</v>
          </cell>
        </row>
        <row r="1334">
          <cell r="A1334" t="str">
            <v>1601000112</v>
          </cell>
          <cell r="B1334" t="str">
            <v>MOLDURA DE GESSO (4X8)CM - FORNECIMENTO E INSTALACAO /M</v>
          </cell>
          <cell r="C1334" t="str">
            <v>/M</v>
          </cell>
          <cell r="D1334" t="str">
            <v>M</v>
          </cell>
          <cell r="E1334">
            <v>14.17</v>
          </cell>
          <cell r="F1334">
            <v>14.63</v>
          </cell>
        </row>
        <row r="1335">
          <cell r="A1335" t="str">
            <v>1601000115</v>
          </cell>
          <cell r="B1335" t="str">
            <v>SINAPI - 96116 - FORRO EM REGUAS DE PVC, FRISADO, PARA AMBIENTES COMERCIAIS, INCLUSIVE ESTRUTURA DE FIXACAO. AF_05/2017_P /M2</v>
          </cell>
          <cell r="C1335" t="str">
            <v>M2</v>
          </cell>
          <cell r="D1335" t="str">
            <v>M2</v>
          </cell>
          <cell r="E1335">
            <v>57.12</v>
          </cell>
          <cell r="F1335">
            <v>58.13</v>
          </cell>
        </row>
        <row r="1336">
          <cell r="A1336" t="str">
            <v>1601000120</v>
          </cell>
          <cell r="B1336" t="str">
            <v>ANDAIME PARA USO INTERNO COMPOSTO DE PLATAFORMA DE TABUA COM 0,90M DE LARGURA SOBRE CAVALETES MOVEIS DE MADEIRA COM ELEVACAO DE ATE 1M /M2</v>
          </cell>
          <cell r="C1336" t="str">
            <v>M2</v>
          </cell>
          <cell r="D1336" t="str">
            <v>M2</v>
          </cell>
          <cell r="E1336">
            <v>3.54</v>
          </cell>
          <cell r="F1336">
            <v>3.8</v>
          </cell>
          <cell r="H1336" t="str">
            <v>ACESSIBILIDADE - LOUCAS</v>
          </cell>
        </row>
        <row r="1337">
          <cell r="A1337">
            <v>0</v>
          </cell>
          <cell r="B1337">
            <v>0</v>
          </cell>
          <cell r="C1337">
            <v>0</v>
          </cell>
          <cell r="D1337">
            <v>0</v>
          </cell>
          <cell r="E1337">
            <v>0</v>
          </cell>
          <cell r="F1337">
            <v>0</v>
          </cell>
        </row>
        <row r="1338">
          <cell r="A1338">
            <v>0</v>
          </cell>
          <cell r="B1338" t="str">
            <v>REVESTIMENTO DE PISOS</v>
          </cell>
          <cell r="C1338">
            <v>0</v>
          </cell>
          <cell r="D1338">
            <v>0</v>
          </cell>
          <cell r="E1338">
            <v>0</v>
          </cell>
          <cell r="F1338">
            <v>0</v>
          </cell>
        </row>
        <row r="1339">
          <cell r="A1339">
            <v>0</v>
          </cell>
          <cell r="B1339">
            <v>0</v>
          </cell>
          <cell r="C1339">
            <v>0</v>
          </cell>
          <cell r="D1339">
            <v>0</v>
          </cell>
          <cell r="E1339">
            <v>0</v>
          </cell>
          <cell r="F1339">
            <v>0</v>
          </cell>
        </row>
        <row r="1340">
          <cell r="A1340" t="str">
            <v>CODIGO</v>
          </cell>
          <cell r="B1340" t="str">
            <v>S E R V I C O S</v>
          </cell>
          <cell r="C1340">
            <v>0</v>
          </cell>
          <cell r="D1340">
            <v>0</v>
          </cell>
          <cell r="E1340" t="str">
            <v>TOTAL</v>
          </cell>
          <cell r="F1340" t="str">
            <v>TOTAL</v>
          </cell>
        </row>
        <row r="1341">
          <cell r="A1341">
            <v>0</v>
          </cell>
          <cell r="B1341">
            <v>0</v>
          </cell>
          <cell r="C1341">
            <v>0</v>
          </cell>
          <cell r="D1341">
            <v>0</v>
          </cell>
          <cell r="E1341">
            <v>0</v>
          </cell>
          <cell r="F1341">
            <v>0</v>
          </cell>
          <cell r="H1341" t="str">
            <v>ACESSIBILIDADE -ACESSORIOS</v>
          </cell>
        </row>
        <row r="1342">
          <cell r="A1342" t="str">
            <v>1701000100</v>
          </cell>
          <cell r="B1342" t="str">
            <v>APILOAMENTO DE SOLO, PARA RECEBIMENTO DE LASTRO, COM MACO DE 30 KG /M2</v>
          </cell>
          <cell r="C1342" t="str">
            <v>M2</v>
          </cell>
          <cell r="D1342" t="str">
            <v>M2</v>
          </cell>
          <cell r="E1342">
            <v>10.91</v>
          </cell>
          <cell r="F1342">
            <v>12</v>
          </cell>
        </row>
        <row r="1343">
          <cell r="A1343" t="str">
            <v>1701000101</v>
          </cell>
          <cell r="B1343" t="str">
            <v>SINAPI - 95240 - LASTRO DE CONCRETO MAGRO, APLICADO EM PISOS OU RADIERS, ESPESSURA DE 3 CM. AF_07/2016 /M2</v>
          </cell>
          <cell r="C1343" t="str">
            <v>M2</v>
          </cell>
          <cell r="D1343" t="str">
            <v>M2</v>
          </cell>
          <cell r="E1343">
            <v>11.96</v>
          </cell>
          <cell r="F1343">
            <v>12.53</v>
          </cell>
        </row>
        <row r="1344">
          <cell r="A1344" t="str">
            <v>1701000102</v>
          </cell>
          <cell r="B1344" t="str">
            <v>CONTRAPISO EM CONCRETO FCK=15MPa, TRACO 1:3,4:3,5 (CIMENTO, AREIA MEDIA E BRITA 1), ESPESSURA DE 5CM /M2</v>
          </cell>
          <cell r="C1344" t="str">
            <v>M2</v>
          </cell>
          <cell r="D1344" t="str">
            <v>M2</v>
          </cell>
          <cell r="E1344">
            <v>21.89</v>
          </cell>
          <cell r="F1344">
            <v>22.87</v>
          </cell>
        </row>
        <row r="1345">
          <cell r="A1345" t="str">
            <v>1701000106</v>
          </cell>
          <cell r="B1345" t="str">
            <v>PISO TIPO PORCELANATO ESMALTADO ACETINADO PARA AREAS INTERNAS, PLACAS DE (60 X 60)CM, TIPO A, LINHA YORK, BORDA BOLD DA PORTINARI OU SIMILAR, EMPREGANDO ARGAMASSA COLANTE EM PO, QUARTZOLIT OU SIMILAR, INCLUSIVE REJUNTE /M2</v>
          </cell>
          <cell r="C1345" t="str">
            <v>M2</v>
          </cell>
          <cell r="D1345" t="str">
            <v>M2</v>
          </cell>
          <cell r="E1345">
            <v>97.37</v>
          </cell>
          <cell r="F1345">
            <v>98.52</v>
          </cell>
        </row>
        <row r="1346">
          <cell r="A1346" t="str">
            <v>1701000107</v>
          </cell>
          <cell r="B1346" t="str">
            <v>RODAPE TIPO PORCELANATO ESMALTADO ACETINADO, LINHA YORK, BORDA BOLD, H=11CM DA PORTINARI OU SIMILAR, ASSENTADO COM ARGAMASSA IDEM AO PISO /M</v>
          </cell>
          <cell r="C1346" t="str">
            <v>/M</v>
          </cell>
          <cell r="D1346" t="str">
            <v>M</v>
          </cell>
          <cell r="E1346">
            <v>30.57</v>
          </cell>
          <cell r="F1346">
            <v>31.45</v>
          </cell>
        </row>
        <row r="1347">
          <cell r="A1347" t="str">
            <v>1701000108</v>
          </cell>
          <cell r="B1347" t="str">
            <v>PISO TIPO PORCELANATO NATURAL PARA AREAS EXTERNAS, PLACAS DE (60 X 60)CM, TIPO A, LINHA YORK, BORDA BOLD DA PORTINARI OU SIMILAR, EMPREGANDO ARGAMASSA COLANTE EM PO, QUARTZOLIT OU SIMILAR, INCLUSIVE REJUNTE /M2</v>
          </cell>
          <cell r="C1347" t="str">
            <v>M2</v>
          </cell>
          <cell r="D1347" t="str">
            <v>M2</v>
          </cell>
          <cell r="E1347">
            <v>97.37</v>
          </cell>
          <cell r="F1347">
            <v>98.52</v>
          </cell>
        </row>
        <row r="1348">
          <cell r="A1348" t="str">
            <v>1701000109</v>
          </cell>
          <cell r="B1348" t="str">
            <v>RODAPE TIPO PORCELANATO NATURAL, LINHA YORK, BORDA BOLD, H=11CM DA PORTINARI OU SIMILAR, ASSENTADO COM ARGAMASSA IDEM AO PISO /M</v>
          </cell>
          <cell r="C1348" t="str">
            <v>/M</v>
          </cell>
          <cell r="D1348" t="str">
            <v>M</v>
          </cell>
          <cell r="E1348">
            <v>30.57</v>
          </cell>
          <cell r="F1348">
            <v>31.45</v>
          </cell>
        </row>
        <row r="1349">
          <cell r="A1349" t="str">
            <v>1701000110</v>
          </cell>
          <cell r="B1349" t="str">
            <v>SINAPI - 87257 - REVESTIMENTO CERAMICO PARA PISO COM PLACAS TIPO ESMALTADA EXTRA DE DIMENSOES 60X60 CM APLICADA EM AMBIENTES DE AREA MAIOR QUE 10 M2. AF_06/2014 /M2</v>
          </cell>
          <cell r="C1349" t="str">
            <v>M2</v>
          </cell>
          <cell r="D1349" t="str">
            <v>M2</v>
          </cell>
          <cell r="E1349">
            <v>57</v>
          </cell>
          <cell r="F1349">
            <v>57.86</v>
          </cell>
        </row>
        <row r="1350">
          <cell r="A1350" t="str">
            <v>1701000111</v>
          </cell>
          <cell r="B1350" t="str">
            <v>SINAPI - 88650 - RODAPE CERAMICO DE 7CM DE ALTURA COM PLACAS TIPO ESMALTADA EXTRA DE DIMENSOES 60X60CM. AF_06/2014 /M</v>
          </cell>
          <cell r="C1350" t="str">
            <v>/M</v>
          </cell>
          <cell r="D1350" t="str">
            <v>M</v>
          </cell>
          <cell r="E1350">
            <v>10.25</v>
          </cell>
          <cell r="F1350">
            <v>10.46</v>
          </cell>
        </row>
        <row r="1351">
          <cell r="A1351" t="str">
            <v>1701000116</v>
          </cell>
          <cell r="B1351" t="str">
            <v>REGULARIZACAO SARRAFEADA PARA REVESTIMENTO DE PISO COM ARGAMASSA DE CIMENTO E AREIA NO TRACO 1:3, NA(S) ESPESSURA(S):- 2 CM /M2</v>
          </cell>
          <cell r="C1351" t="str">
            <v>M2</v>
          </cell>
          <cell r="D1351" t="str">
            <v>M2</v>
          </cell>
          <cell r="E1351">
            <v>18.940000000000001</v>
          </cell>
          <cell r="F1351">
            <v>20.14</v>
          </cell>
        </row>
        <row r="1352">
          <cell r="A1352" t="str">
            <v>1701000117</v>
          </cell>
          <cell r="B1352" t="str">
            <v>- 3 CM /M2</v>
          </cell>
          <cell r="C1352" t="str">
            <v>M2</v>
          </cell>
          <cell r="D1352" t="str">
            <v>M2</v>
          </cell>
          <cell r="E1352">
            <v>24.37</v>
          </cell>
          <cell r="F1352">
            <v>25.74</v>
          </cell>
        </row>
        <row r="1353">
          <cell r="A1353" t="str">
            <v>1701000118</v>
          </cell>
          <cell r="B1353" t="str">
            <v>SINAPI - 98673 - PISO VINILICO SEMI-FLEXIVEL EM PLACAS, PADRAO LISO, ESPESSURA 3,2 MM, FIXADO COM COLA. AF_06/2018 /M2</v>
          </cell>
          <cell r="C1353" t="str">
            <v>M2</v>
          </cell>
          <cell r="D1353" t="str">
            <v>M2</v>
          </cell>
          <cell r="E1353">
            <v>154.54</v>
          </cell>
          <cell r="F1353">
            <v>155.24</v>
          </cell>
        </row>
        <row r="1354">
          <cell r="A1354" t="str">
            <v>1701000119</v>
          </cell>
          <cell r="B1354" t="str">
            <v>SINAPI - 98688 - RODAPE EM POLIESTIRENO, ALTURA 5 CM. AF_09/2020 /M</v>
          </cell>
          <cell r="C1354" t="str">
            <v>/M</v>
          </cell>
          <cell r="D1354" t="str">
            <v>M</v>
          </cell>
          <cell r="E1354">
            <v>45.96</v>
          </cell>
          <cell r="F1354">
            <v>46.24</v>
          </cell>
        </row>
        <row r="1355">
          <cell r="A1355" t="str">
            <v>1701000120</v>
          </cell>
          <cell r="B1355" t="str">
            <v>SINAPI - 101752 - PISO EM GRANILITE, MARMORITE OU GRANITINA EM AMBIENTES INTERNOS. AF_09/2020 /M2</v>
          </cell>
          <cell r="C1355" t="str">
            <v>M2</v>
          </cell>
          <cell r="D1355" t="str">
            <v>M2</v>
          </cell>
          <cell r="E1355">
            <v>36.32</v>
          </cell>
          <cell r="F1355">
            <v>37.94</v>
          </cell>
        </row>
        <row r="1356">
          <cell r="A1356" t="str">
            <v>1701000124</v>
          </cell>
          <cell r="B1356" t="str">
            <v>RODAPE PRE-MOLDADO DE GRANILITE, MARMORITE OU GRANITINA L=10 CM, ASSENTADA COM ARGAMASSA DE CIMENTO E AREIA TRACO 1:4 - FORNECIMENTO E INSTALACAO /M</v>
          </cell>
          <cell r="C1356" t="str">
            <v>/M</v>
          </cell>
          <cell r="D1356" t="str">
            <v>M</v>
          </cell>
          <cell r="E1356">
            <v>54.65</v>
          </cell>
          <cell r="F1356">
            <v>57.21</v>
          </cell>
        </row>
        <row r="1357">
          <cell r="A1357" t="str">
            <v>1701000125</v>
          </cell>
          <cell r="B1357" t="str">
            <v>SOLEIRA PRE-MOLDADA EM GRANILITE, MARMORITE OU GRANITINA, L=15CM, ASSENTADA COM ARGAMASSA DE CIMENTO E AREIA NO TRACO 1:4 /M</v>
          </cell>
          <cell r="C1357" t="str">
            <v>/M</v>
          </cell>
          <cell r="D1357" t="str">
            <v>M</v>
          </cell>
          <cell r="E1357">
            <v>99.69</v>
          </cell>
          <cell r="F1357">
            <v>101.26</v>
          </cell>
        </row>
        <row r="1358">
          <cell r="A1358" t="str">
            <v>1701000126</v>
          </cell>
          <cell r="B1358" t="str">
            <v>APLICACAO DE CERA INCOLOR LIQUIDA (BRILHO VAX OU SIMILAR), EM DUAS DEMAOS, SOBRE SUPERFICIE DE GRANILITE /M2</v>
          </cell>
          <cell r="C1358" t="str">
            <v>M2</v>
          </cell>
          <cell r="D1358" t="str">
            <v>M2</v>
          </cell>
          <cell r="E1358">
            <v>1.5</v>
          </cell>
          <cell r="F1358">
            <v>1.62</v>
          </cell>
        </row>
        <row r="1359">
          <cell r="A1359" t="str">
            <v>1701000127</v>
          </cell>
          <cell r="B1359" t="str">
            <v>APLICACAO DE RESINA ACRILICA (HIDRONORTH OU SIMILAR), EM DUAS DEMAOS, SOBRE SUPERFICIE DE GRANILITE /M2</v>
          </cell>
          <cell r="C1359" t="str">
            <v>M2</v>
          </cell>
          <cell r="D1359" t="str">
            <v>M2</v>
          </cell>
          <cell r="E1359">
            <v>14.92</v>
          </cell>
          <cell r="F1359">
            <v>15.9</v>
          </cell>
        </row>
        <row r="1360">
          <cell r="A1360" t="str">
            <v>1701000128</v>
          </cell>
          <cell r="B1360" t="str">
            <v>PEITORIL DE GRANILITE PRE-MOLDADO DE 15 CM DE LARGURA, ASSENTADOS COM ARGAMASSA DE CIMENTO E AREIA NO TRACO 1:4 /M</v>
          </cell>
          <cell r="C1360" t="str">
            <v>/M</v>
          </cell>
          <cell r="D1360" t="str">
            <v>M</v>
          </cell>
          <cell r="E1360">
            <v>26.99</v>
          </cell>
          <cell r="F1360">
            <v>28.56</v>
          </cell>
        </row>
        <row r="1361">
          <cell r="A1361" t="str">
            <v>1701000130</v>
          </cell>
          <cell r="B1361" t="str">
            <v>SINAPI - 94994 - EXECUCAO DE PASSEIO (CALCADA) OU PISO DE CONCRETO COM CONCRETO MOLDADO IN LOCO, FEITO EM OBRA, ACABAMENTO CONVENCIONAL, ESPESSURA 8 CM, ARMADO. AF_07/2016 /M2</v>
          </cell>
          <cell r="C1361" t="str">
            <v>M2</v>
          </cell>
          <cell r="D1361" t="str">
            <v>M2</v>
          </cell>
          <cell r="E1361">
            <v>73.069999999999993</v>
          </cell>
          <cell r="F1361">
            <v>75.260000000000005</v>
          </cell>
        </row>
        <row r="1362">
          <cell r="A1362" t="str">
            <v>1701000131</v>
          </cell>
          <cell r="B1362" t="str">
            <v>SINAPI - 94997 - EXECUCAO DE PASSEIO (CALCADA) OU PISO DE CONCRETO COM CONCRETO MOLDADO IN LOCO, USINADO, ACABAMENTO CONVENCIONAL, ESPESSURA 10 CM, ARMADO. AF_07/2016 /M2</v>
          </cell>
          <cell r="C1362" t="str">
            <v>M2</v>
          </cell>
          <cell r="D1362" t="str">
            <v>M2</v>
          </cell>
          <cell r="E1362">
            <v>79.08</v>
          </cell>
          <cell r="F1362">
            <v>80.39</v>
          </cell>
          <cell r="H1362" t="str">
            <v>ACESSIBILIDADE -REVESTIMENTO DE PISO</v>
          </cell>
        </row>
        <row r="1363">
          <cell r="A1363" t="str">
            <v>1701000132</v>
          </cell>
          <cell r="B1363" t="str">
            <v>SINAPI - 101747 - PISO EM CONCRETO 20 MPA PREPARO MECANICO, ESPESSURA 7CM. AF_09/2020 /M2</v>
          </cell>
          <cell r="C1363" t="str">
            <v>M2</v>
          </cell>
          <cell r="D1363" t="str">
            <v>M2</v>
          </cell>
          <cell r="E1363">
            <v>53.48</v>
          </cell>
          <cell r="F1363">
            <v>53.77</v>
          </cell>
        </row>
        <row r="1364">
          <cell r="A1364" t="str">
            <v>1701000142</v>
          </cell>
          <cell r="B1364" t="str">
            <v>SINAPI - 94990 - EXECUCAO DE PASSEIO (CALCADA) OU PISO DE CONCRETO COM CONCRETO MOLDADO IN LOCO, FEITO EM OBRA, ACABAMENTO CONVENCIONAL, NAO ARMADO. AF_07/2016 /M3</v>
          </cell>
          <cell r="C1364" t="str">
            <v>M3</v>
          </cell>
          <cell r="D1364" t="str">
            <v>M3</v>
          </cell>
          <cell r="E1364">
            <v>535.59</v>
          </cell>
          <cell r="F1364">
            <v>558.07000000000005</v>
          </cell>
        </row>
        <row r="1365">
          <cell r="A1365" t="str">
            <v>1701000146</v>
          </cell>
          <cell r="B1365" t="str">
            <v>PISO DE CONCRETO FCK=20 MPA, VIBRADO EM OBRA, CONTROLE B,  ESPESSURA 7CM, ARMADO, ACABAMENTO POLIDO COM ACABADORA DE SUPERFICIE, JUNTA SERRADA /M2</v>
          </cell>
          <cell r="C1365" t="str">
            <v>M2</v>
          </cell>
          <cell r="D1365" t="str">
            <v>M2</v>
          </cell>
          <cell r="E1365">
            <v>71.98</v>
          </cell>
          <cell r="F1365">
            <v>74.209999999999994</v>
          </cell>
        </row>
        <row r="1366">
          <cell r="A1366" t="str">
            <v>1701000148</v>
          </cell>
          <cell r="B1366" t="str">
            <v>PISO DE CONCRETO FCK=20 MPA, VIBRADO EM OBRA, CONTROLE B, ESPESSURA 10CM, ARMADO, ACABAMENTO POLIDO COM ACABADORA DE SUPERFICIE, JUNTA SERRADA /M2</v>
          </cell>
          <cell r="C1366" t="str">
            <v>M2</v>
          </cell>
          <cell r="D1366" t="str">
            <v>M2</v>
          </cell>
          <cell r="E1366">
            <v>88.31</v>
          </cell>
          <cell r="F1366">
            <v>91.29</v>
          </cell>
        </row>
        <row r="1367">
          <cell r="A1367" t="str">
            <v>1701000150</v>
          </cell>
          <cell r="B1367" t="str">
            <v>SINAPI - 98679 - PISO CIMENTADO, TRACO 1:3 (CIMENTO E AREIA), ACABAMENTO LISO, ESPESSURA 2,0 CM, PREPARO MECANICO DA ARGAMASSA. AF_09/2020 /M2</v>
          </cell>
          <cell r="C1367" t="str">
            <v>M2</v>
          </cell>
          <cell r="D1367" t="str">
            <v>M2</v>
          </cell>
          <cell r="E1367">
            <v>24.64</v>
          </cell>
          <cell r="F1367">
            <v>25.85</v>
          </cell>
        </row>
        <row r="1368">
          <cell r="A1368" t="str">
            <v>1701000152</v>
          </cell>
          <cell r="B1368" t="str">
            <v>SINAPI - 98680 - PISO CIMENTADO, TRACO 1:3 (CIMENTO E AREIA), ACABAMENTO LISO, ESPESSURA 3,0 CM, PREPARO MECANICO DA ARGAMASSA. AF_09/2020 /M2</v>
          </cell>
          <cell r="C1368" t="str">
            <v>M2</v>
          </cell>
          <cell r="D1368" t="str">
            <v>M2</v>
          </cell>
          <cell r="E1368">
            <v>31.01</v>
          </cell>
          <cell r="F1368">
            <v>32.409999999999997</v>
          </cell>
        </row>
        <row r="1369">
          <cell r="A1369" t="str">
            <v>1701000156</v>
          </cell>
          <cell r="B1369" t="str">
            <v>SINAPI - 98681 - PISO CIMENTADO, TRACO 1:3 (CIMENTO E AREIA), ACABAMENTO RUSTICO, ESPESSURA 2,0 CM, PREPARO MECANICO DA ARGAMASSA. AF_09/2020 /M2</v>
          </cell>
          <cell r="C1369" t="str">
            <v>M2</v>
          </cell>
          <cell r="D1369" t="str">
            <v>M2</v>
          </cell>
          <cell r="E1369">
            <v>22.97</v>
          </cell>
          <cell r="F1369">
            <v>24.02</v>
          </cell>
        </row>
        <row r="1370">
          <cell r="A1370" t="str">
            <v>1701000160</v>
          </cell>
          <cell r="B1370" t="str">
            <v>RODAPE EM CIMENTADO DESEMPENADO E ALISADO COM ALTURA DE 7CM /M</v>
          </cell>
          <cell r="C1370" t="str">
            <v>/M</v>
          </cell>
          <cell r="D1370" t="str">
            <v>M</v>
          </cell>
          <cell r="E1370">
            <v>18.239999999999998</v>
          </cell>
          <cell r="F1370">
            <v>20.04</v>
          </cell>
          <cell r="H1370" t="str">
            <v>SERVIÇOS COMPLEMENTARES</v>
          </cell>
        </row>
        <row r="1371">
          <cell r="A1371" t="str">
            <v>1701000162</v>
          </cell>
          <cell r="B1371" t="str">
            <v>RODAPE EM CIMENTADO DESEMPENADO E ALISADO COM ALTURA DE 10CM /M</v>
          </cell>
          <cell r="C1371" t="str">
            <v>/M</v>
          </cell>
          <cell r="D1371" t="str">
            <v>M</v>
          </cell>
          <cell r="E1371">
            <v>18.41</v>
          </cell>
          <cell r="F1371">
            <v>20.21</v>
          </cell>
        </row>
        <row r="1372">
          <cell r="A1372" t="str">
            <v>1701000165</v>
          </cell>
          <cell r="B1372" t="str">
            <v>SINAPI - 98689 - SOLEIRA EM GRANITO, LARGURA 15 CM, ESPESSURA 2,0 CM. AF_09/2020 /M</v>
          </cell>
          <cell r="C1372" t="str">
            <v>/M</v>
          </cell>
          <cell r="D1372" t="str">
            <v>M</v>
          </cell>
          <cell r="E1372">
            <v>82.99</v>
          </cell>
          <cell r="F1372">
            <v>84.59</v>
          </cell>
        </row>
        <row r="1373">
          <cell r="A1373" t="str">
            <v>1701000167</v>
          </cell>
          <cell r="B1373" t="str">
            <v>PEITORIL DE GRANITO CINZA ANDORINHA DE 15 CM DE LARGURA, ASSENTADO COM ARGAMASSA DE CIMENTO E AREIA MEDIA NO TRACO 1:3 /M</v>
          </cell>
          <cell r="C1373" t="str">
            <v>/M</v>
          </cell>
          <cell r="D1373" t="str">
            <v>M</v>
          </cell>
          <cell r="E1373">
            <v>86.37</v>
          </cell>
          <cell r="F1373">
            <v>87.79</v>
          </cell>
        </row>
        <row r="1374">
          <cell r="A1374" t="str">
            <v>1701000197</v>
          </cell>
          <cell r="B1374" t="str">
            <v>RASPAGEM DE ASSOALHO DE MADEIRA, COM PALHA DE ACO, PARA REMOCAO DE ENCERAMENTOS /M2</v>
          </cell>
          <cell r="C1374" t="str">
            <v>M2</v>
          </cell>
          <cell r="D1374" t="str">
            <v>M2</v>
          </cell>
          <cell r="E1374">
            <v>6.95</v>
          </cell>
          <cell r="F1374">
            <v>7.61</v>
          </cell>
        </row>
        <row r="1375">
          <cell r="A1375">
            <v>0</v>
          </cell>
          <cell r="B1375">
            <v>0</v>
          </cell>
          <cell r="C1375">
            <v>0</v>
          </cell>
          <cell r="D1375">
            <v>0</v>
          </cell>
          <cell r="E1375">
            <v>0</v>
          </cell>
          <cell r="F1375">
            <v>0</v>
          </cell>
        </row>
        <row r="1376">
          <cell r="A1376">
            <v>0</v>
          </cell>
          <cell r="B1376" t="str">
            <v>VIDROS</v>
          </cell>
          <cell r="C1376">
            <v>0</v>
          </cell>
          <cell r="D1376">
            <v>0</v>
          </cell>
          <cell r="E1376">
            <v>0</v>
          </cell>
          <cell r="F1376">
            <v>0</v>
          </cell>
        </row>
        <row r="1377">
          <cell r="A1377">
            <v>0</v>
          </cell>
          <cell r="B1377">
            <v>0</v>
          </cell>
          <cell r="C1377">
            <v>0</v>
          </cell>
          <cell r="D1377">
            <v>0</v>
          </cell>
          <cell r="E1377">
            <v>0</v>
          </cell>
          <cell r="F1377">
            <v>0</v>
          </cell>
        </row>
        <row r="1378">
          <cell r="A1378" t="str">
            <v>CODIGO</v>
          </cell>
          <cell r="B1378" t="str">
            <v>S E R V I C O S</v>
          </cell>
          <cell r="C1378">
            <v>0</v>
          </cell>
          <cell r="D1378">
            <v>0</v>
          </cell>
          <cell r="E1378" t="str">
            <v>TOTAL</v>
          </cell>
          <cell r="F1378" t="str">
            <v>TOTAL</v>
          </cell>
        </row>
        <row r="1379">
          <cell r="A1379">
            <v>0</v>
          </cell>
          <cell r="B1379">
            <v>0</v>
          </cell>
          <cell r="C1379">
            <v>0</v>
          </cell>
          <cell r="D1379">
            <v>0</v>
          </cell>
          <cell r="E1379">
            <v>0</v>
          </cell>
          <cell r="F1379">
            <v>0</v>
          </cell>
        </row>
        <row r="1380">
          <cell r="A1380" t="str">
            <v>1801000080</v>
          </cell>
          <cell r="B1380" t="str">
            <v>SINAPI - 102151 - INSTALACAO DE VIDRO LISO INCOLOR, E = 3 MM, EM ESQUADRIA DE MADEIRA, FIXADO COM BAGUETE. AF_01/2021 /M2</v>
          </cell>
          <cell r="C1380" t="str">
            <v>M2</v>
          </cell>
          <cell r="D1380" t="str">
            <v>M2</v>
          </cell>
          <cell r="E1380">
            <v>123.83</v>
          </cell>
          <cell r="F1380">
            <v>125.81</v>
          </cell>
        </row>
        <row r="1381">
          <cell r="A1381" t="str">
            <v>1801000085</v>
          </cell>
          <cell r="B1381" t="str">
            <v>SINAPI - 102161 - INSTALACAO DE VIDRO LISO INCOLOR, E = 3 MM, EM ESQUADRIA DE ALUMINIO OU PVC, FIXADO COM BAGUETE. AF_01/2021_P /M2</v>
          </cell>
          <cell r="C1381" t="str">
            <v>M2</v>
          </cell>
          <cell r="D1381" t="str">
            <v>M2</v>
          </cell>
          <cell r="E1381">
            <v>194.21</v>
          </cell>
          <cell r="F1381">
            <v>196.61</v>
          </cell>
        </row>
        <row r="1382">
          <cell r="A1382" t="str">
            <v>1801000090</v>
          </cell>
          <cell r="B1382" t="str">
            <v>SINAPI - 102152 - INSTALACAO DE VIDRO LISO, E = 4 MM, EM ESQUADRIA DE MADEIRA, FIXADO COM BAGUETE. AF_01/2021 /M2</v>
          </cell>
          <cell r="C1382" t="str">
            <v>M2</v>
          </cell>
          <cell r="D1382" t="str">
            <v>M2</v>
          </cell>
          <cell r="E1382">
            <v>155.49</v>
          </cell>
          <cell r="F1382">
            <v>157.47</v>
          </cell>
        </row>
        <row r="1383">
          <cell r="A1383" t="str">
            <v>1801000095</v>
          </cell>
          <cell r="B1383" t="str">
            <v>SINAPI - 102162 - INSTALACAO DE VIDRO LISO INCOLOR, E = 4 MM, EM ESQUADRIA DE ALUMINIO OU PVC, FIXADO COM BAGUETE. AF_01/2021_P /M2</v>
          </cell>
          <cell r="C1383" t="str">
            <v>M2</v>
          </cell>
          <cell r="D1383" t="str">
            <v>M2</v>
          </cell>
          <cell r="E1383">
            <v>225.87</v>
          </cell>
          <cell r="F1383">
            <v>228.27</v>
          </cell>
        </row>
        <row r="1384">
          <cell r="A1384" t="str">
            <v>1801000102</v>
          </cell>
          <cell r="B1384" t="str">
            <v>INSTALACAO DE VIDRO CANELADO OU MARTELADO LISO, E = 4 MM, EM ESQUADRIA DE MADEIRA, FIXADO COM BAGUETE. AF_01/2021 /M2</v>
          </cell>
          <cell r="C1384" t="str">
            <v>M2</v>
          </cell>
          <cell r="D1384" t="str">
            <v>M2</v>
          </cell>
          <cell r="E1384">
            <v>134.38</v>
          </cell>
          <cell r="F1384">
            <v>136.36000000000001</v>
          </cell>
        </row>
        <row r="1385">
          <cell r="A1385" t="str">
            <v>1801000104</v>
          </cell>
          <cell r="B1385" t="str">
            <v>INSTALACAO DE VIDRO CANELADO OU MARTELADO LISO, E = 4 MM, EM ESQUADRIA DE ALUMINIO OU PVC, FIXADO COM BAGUETE. AF_01/2021 /M2</v>
          </cell>
          <cell r="C1385" t="str">
            <v>M2</v>
          </cell>
          <cell r="D1385" t="str">
            <v>M2</v>
          </cell>
          <cell r="E1385">
            <v>204.76</v>
          </cell>
          <cell r="F1385">
            <v>207.16</v>
          </cell>
        </row>
        <row r="1386">
          <cell r="A1386" t="str">
            <v>1801000105</v>
          </cell>
          <cell r="B1386" t="str">
            <v>SINAPI - 102153 - INSTALACAO DE VIDRO LISO FUME, E = 4 MM, EM ESQUADRIA DE MADEIRA, FIXADO COM BAGUETE. AF_01/2021 /M2</v>
          </cell>
          <cell r="C1386" t="str">
            <v>M2</v>
          </cell>
          <cell r="D1386" t="str">
            <v>M2</v>
          </cell>
          <cell r="E1386">
            <v>197.71</v>
          </cell>
          <cell r="F1386">
            <v>199.69</v>
          </cell>
        </row>
        <row r="1387">
          <cell r="A1387" t="str">
            <v>1801000106</v>
          </cell>
          <cell r="B1387" t="str">
            <v>SINAPI - 102163 - INSTALACAO DE VIDRO LISO FUME, E = 4 MM, EM ESQUADRIA DE ALUMINIO OU PVC, FIXADO COM BAGUETE. AF_01/2021_P /M2</v>
          </cell>
          <cell r="C1387" t="str">
            <v>M2</v>
          </cell>
          <cell r="D1387" t="str">
            <v>M2</v>
          </cell>
          <cell r="E1387">
            <v>268.08999999999997</v>
          </cell>
          <cell r="F1387">
            <v>270.49</v>
          </cell>
        </row>
        <row r="1388">
          <cell r="A1388" t="str">
            <v>1801000108</v>
          </cell>
          <cell r="B1388" t="str">
            <v>SINAPI - 102172 - INSTALACAO DE VIDRO ARAMADO, E = 7 MM, EM ESQUADRIA DE ALUMINIO OU PVC, FIXADO COM BAGUETE. AF_01/2021_P /M2</v>
          </cell>
          <cell r="C1388" t="str">
            <v>M2</v>
          </cell>
          <cell r="D1388" t="str">
            <v>M2</v>
          </cell>
          <cell r="E1388">
            <v>389.48</v>
          </cell>
          <cell r="F1388">
            <v>390.95</v>
          </cell>
        </row>
        <row r="1389">
          <cell r="A1389" t="str">
            <v>1801000110</v>
          </cell>
          <cell r="B1389" t="str">
            <v>SINAPI - 102179 - INSTALACAO DE VIDRO TEMPERADO, E = 6 MM, ENCAIXADO EM PERFIL U. AF_01/2021_P /M2</v>
          </cell>
          <cell r="C1389" t="str">
            <v>M2</v>
          </cell>
          <cell r="D1389" t="str">
            <v>M2</v>
          </cell>
          <cell r="E1389">
            <v>265.54000000000002</v>
          </cell>
          <cell r="F1389">
            <v>270.41000000000003</v>
          </cell>
        </row>
        <row r="1390">
          <cell r="A1390" t="str">
            <v>1801000112</v>
          </cell>
          <cell r="B1390" t="str">
            <v>SINAPI - 102180 - INSTALACAO DE VIDRO TEMPERADO, E = 8 MM, ENCAIXADO EM PERFIL U. AF_01/2021_P /M2</v>
          </cell>
          <cell r="C1390" t="str">
            <v>M2</v>
          </cell>
          <cell r="D1390" t="str">
            <v>M2</v>
          </cell>
          <cell r="E1390">
            <v>306.24</v>
          </cell>
          <cell r="F1390">
            <v>310.87</v>
          </cell>
        </row>
        <row r="1391">
          <cell r="A1391" t="str">
            <v>1801000114</v>
          </cell>
          <cell r="B1391" t="str">
            <v>SINAPI - 102181 - INSTALACAO DE VIDRO TEMPERADO, E = 10 MM, ENCAIXADO EM PERFIL U. AF_01/2021_P /M2</v>
          </cell>
          <cell r="C1391" t="str">
            <v>M2</v>
          </cell>
          <cell r="D1391" t="str">
            <v>M2</v>
          </cell>
          <cell r="E1391">
            <v>362.01</v>
          </cell>
          <cell r="F1391">
            <v>366.37</v>
          </cell>
        </row>
        <row r="1392">
          <cell r="A1392" t="str">
            <v>1801000120</v>
          </cell>
          <cell r="B1392" t="str">
            <v>ESPELHO CRISTAL, ESPESSURA 4MM FIXADO COM BOTAO FRANCES DE PLASTICO CROMADO, PARAFUSO E BUCHA, SEM MOLDURA - FORNECIMENTO E INSTALACAO /M2</v>
          </cell>
          <cell r="C1392" t="str">
            <v>M2</v>
          </cell>
          <cell r="D1392" t="str">
            <v>M2</v>
          </cell>
          <cell r="E1392">
            <v>412.49</v>
          </cell>
          <cell r="F1392">
            <v>416.37</v>
          </cell>
        </row>
        <row r="1393">
          <cell r="A1393" t="str">
            <v>1801000130</v>
          </cell>
          <cell r="B1393" t="str">
            <v>SINAPI - 101164 - ALVENARIA DE VEDACAO COM BLOCO DE VIDRO, TIPO CANELADO, DE 8X19X19CM E ARGAMASSA DE ASSENTAMENTO COM PREPARO EM BETONEIRA. AF_05/2020 /M2</v>
          </cell>
          <cell r="C1393" t="str">
            <v>M2</v>
          </cell>
          <cell r="D1393" t="str">
            <v>M2</v>
          </cell>
          <cell r="E1393">
            <v>589.12</v>
          </cell>
          <cell r="F1393">
            <v>600.6</v>
          </cell>
        </row>
        <row r="1394">
          <cell r="A1394" t="str">
            <v>1801000132</v>
          </cell>
          <cell r="B1394" t="str">
            <v>SINAPI - 101163 - ALVENARIA DE VEDACAO COM BLOCO DE VIDRO VAZADO, TIPO VENEZIANA, DE 6X20X20CM E ARGAMASSA DE ASSENTAMENTO COM PREPARO EM BETONEIRA. AF_05/2020 /M2</v>
          </cell>
          <cell r="C1394" t="str">
            <v>M2</v>
          </cell>
          <cell r="D1394" t="str">
            <v>M2</v>
          </cell>
          <cell r="E1394">
            <v>817.64</v>
          </cell>
          <cell r="F1394">
            <v>829.06</v>
          </cell>
        </row>
        <row r="1395">
          <cell r="A1395">
            <v>0</v>
          </cell>
          <cell r="B1395">
            <v>0</v>
          </cell>
          <cell r="C1395">
            <v>0</v>
          </cell>
          <cell r="D1395">
            <v>0</v>
          </cell>
          <cell r="E1395">
            <v>0</v>
          </cell>
          <cell r="F1395">
            <v>0</v>
          </cell>
        </row>
        <row r="1396">
          <cell r="A1396">
            <v>0</v>
          </cell>
          <cell r="B1396" t="str">
            <v>PINTURA</v>
          </cell>
          <cell r="C1396">
            <v>0</v>
          </cell>
          <cell r="D1396">
            <v>0</v>
          </cell>
          <cell r="E1396">
            <v>0</v>
          </cell>
          <cell r="F1396">
            <v>0</v>
          </cell>
        </row>
        <row r="1397">
          <cell r="A1397">
            <v>0</v>
          </cell>
          <cell r="B1397">
            <v>0</v>
          </cell>
          <cell r="C1397">
            <v>0</v>
          </cell>
          <cell r="D1397">
            <v>0</v>
          </cell>
          <cell r="E1397">
            <v>0</v>
          </cell>
          <cell r="F1397">
            <v>0</v>
          </cell>
        </row>
        <row r="1398">
          <cell r="A1398" t="str">
            <v>CODIGO</v>
          </cell>
          <cell r="B1398" t="str">
            <v>S E R V I C O S</v>
          </cell>
          <cell r="C1398">
            <v>0</v>
          </cell>
          <cell r="D1398">
            <v>0</v>
          </cell>
          <cell r="E1398" t="str">
            <v>TOTAL</v>
          </cell>
          <cell r="F1398" t="str">
            <v>TOTAL</v>
          </cell>
        </row>
        <row r="1399">
          <cell r="A1399">
            <v>0</v>
          </cell>
          <cell r="B1399">
            <v>0</v>
          </cell>
          <cell r="C1399">
            <v>0</v>
          </cell>
          <cell r="D1399">
            <v>0</v>
          </cell>
          <cell r="E1399">
            <v>0</v>
          </cell>
          <cell r="F1399">
            <v>0</v>
          </cell>
        </row>
        <row r="1400">
          <cell r="A1400">
            <v>0</v>
          </cell>
          <cell r="B1400">
            <v>0</v>
          </cell>
          <cell r="C1400">
            <v>0</v>
          </cell>
          <cell r="D1400">
            <v>0</v>
          </cell>
          <cell r="E1400">
            <v>0</v>
          </cell>
          <cell r="F1400">
            <v>0</v>
          </cell>
        </row>
        <row r="1401">
          <cell r="A1401" t="str">
            <v>1901003010</v>
          </cell>
          <cell r="B1401" t="str">
            <v>PINTURA COM FUNDO PREPARADOR EM PAREDES E TETOS (SUPERFICIES VELHAS) EM 1(UMA) DEMAO /M2</v>
          </cell>
          <cell r="C1401" t="str">
            <v>M2</v>
          </cell>
          <cell r="D1401" t="str">
            <v>M2</v>
          </cell>
          <cell r="E1401">
            <v>1.73</v>
          </cell>
          <cell r="F1401">
            <v>1.86</v>
          </cell>
        </row>
        <row r="1402">
          <cell r="A1402" t="str">
            <v>1901003016</v>
          </cell>
          <cell r="B1402" t="str">
            <v>SINAPI - 88484 - APLICACAO DE FUNDO SELADOR ACRILICO EM TETO, UMA DEMAO. AF_06/2014 /M2</v>
          </cell>
          <cell r="C1402" t="str">
            <v>M2</v>
          </cell>
          <cell r="D1402" t="str">
            <v>M2</v>
          </cell>
          <cell r="E1402">
            <v>2.31</v>
          </cell>
          <cell r="F1402">
            <v>2.44</v>
          </cell>
        </row>
        <row r="1403">
          <cell r="A1403" t="str">
            <v>1901003017</v>
          </cell>
          <cell r="B1403" t="str">
            <v>SINAPI - 88485 - APLICACAO DE FUNDO SELADOR ACRILICO EM PAREDES, UMA DEMAO. AF_06/2014 /M2</v>
          </cell>
          <cell r="C1403" t="str">
            <v>M2</v>
          </cell>
          <cell r="D1403" t="str">
            <v>M2</v>
          </cell>
          <cell r="E1403">
            <v>2.0099999999999998</v>
          </cell>
          <cell r="F1403">
            <v>2.11</v>
          </cell>
        </row>
        <row r="1404">
          <cell r="A1404" t="str">
            <v>1901003020</v>
          </cell>
          <cell r="B1404" t="str">
            <v>SINAPI - 100719 - PINTURA COM TINTA ALQUIDICA DE FUNDO (TIPO ZARCAO) PULVERIZADA SOBRE PERFIL METALICO EXECUTADO EM FABRICA (POR DEMAO). AF_01/2020 /M2</v>
          </cell>
          <cell r="C1404" t="str">
            <v>M2</v>
          </cell>
          <cell r="D1404" t="str">
            <v>M2</v>
          </cell>
          <cell r="E1404">
            <v>6.96</v>
          </cell>
          <cell r="F1404">
            <v>7.09</v>
          </cell>
        </row>
        <row r="1405">
          <cell r="A1405" t="str">
            <v>1901003025</v>
          </cell>
          <cell r="B1405" t="str">
            <v>SINAPI - 88497 - APLICACAO E LIXAMENTO DE MASSA LATEX EM PAREDES, DUAS DEMAOS. AF_06/2014 /M2</v>
          </cell>
          <cell r="C1405" t="str">
            <v>M2</v>
          </cell>
          <cell r="D1405" t="str">
            <v>M2</v>
          </cell>
          <cell r="E1405">
            <v>11.65</v>
          </cell>
          <cell r="F1405">
            <v>12.43</v>
          </cell>
        </row>
        <row r="1406">
          <cell r="A1406" t="str">
            <v>1901003030</v>
          </cell>
          <cell r="B1406" t="str">
            <v>SINAPI - 88496 - APLICACAO E LIXAMENTO DE MASSA LATEX EM TETO, DUAS DEMAOS. AF_06/2014 /M2</v>
          </cell>
          <cell r="C1406" t="str">
            <v>M2</v>
          </cell>
          <cell r="D1406" t="str">
            <v>M2</v>
          </cell>
          <cell r="E1406">
            <v>20.37</v>
          </cell>
          <cell r="F1406">
            <v>22.05</v>
          </cell>
        </row>
        <row r="1407">
          <cell r="A1407" t="str">
            <v>1901003033</v>
          </cell>
          <cell r="B1407" t="str">
            <v>APLICACAO E LIXAMENTO DE MASSA ACRILICA EM PAREDES EM DUAS DEMAOS /M2</v>
          </cell>
          <cell r="C1407" t="str">
            <v>M2</v>
          </cell>
          <cell r="D1407" t="str">
            <v>M2</v>
          </cell>
          <cell r="E1407">
            <v>21.03</v>
          </cell>
          <cell r="F1407">
            <v>22.35</v>
          </cell>
        </row>
        <row r="1408">
          <cell r="A1408" t="str">
            <v>1901003035</v>
          </cell>
          <cell r="B1408" t="str">
            <v>EMASSAMENTO EM ESQUADRIAS DE MADEIRA, COM 1(UMA) MAO DE MASSA A OLEO /M2</v>
          </cell>
          <cell r="C1408" t="str">
            <v>M2</v>
          </cell>
          <cell r="D1408" t="str">
            <v>M2</v>
          </cell>
          <cell r="E1408">
            <v>16.850000000000001</v>
          </cell>
          <cell r="F1408">
            <v>17.97</v>
          </cell>
        </row>
        <row r="1409">
          <cell r="A1409" t="str">
            <v>1901003110</v>
          </cell>
          <cell r="B1409" t="str">
            <v>SINAPI - 88487 - APLICACAO MANUAL DE PINTURA COM TINTA LATEX PVA EM PAREDES, DUAS DEMAOS. AF_06/2014 /M2</v>
          </cell>
          <cell r="C1409" t="str">
            <v>M2</v>
          </cell>
          <cell r="D1409" t="str">
            <v>M2</v>
          </cell>
          <cell r="E1409">
            <v>9.32</v>
          </cell>
          <cell r="F1409">
            <v>9.65</v>
          </cell>
        </row>
        <row r="1410">
          <cell r="A1410" t="str">
            <v>1901003115</v>
          </cell>
          <cell r="B1410" t="str">
            <v>SINAPI - 88486 - APLICACAO MANUAL DE PINTURA COM TINTA LATEX PVA EM TETO, DUAS DEMAOS. AF_06/2014 /M2</v>
          </cell>
          <cell r="C1410" t="str">
            <v>M2</v>
          </cell>
          <cell r="D1410" t="str">
            <v>M2</v>
          </cell>
          <cell r="E1410">
            <v>10.29</v>
          </cell>
          <cell r="F1410">
            <v>10.71</v>
          </cell>
        </row>
        <row r="1411">
          <cell r="A1411" t="str">
            <v>1901003120</v>
          </cell>
          <cell r="B1411" t="str">
            <v>SINAPI - 88489 - APLICACAO MANUAL DE PINTURA COM TINTA LATEX ACRILICA EM PAREDES, DUAS DEMAOS. AF_06/2014 /M2</v>
          </cell>
          <cell r="C1411" t="str">
            <v>M2</v>
          </cell>
          <cell r="D1411" t="str">
            <v>M2</v>
          </cell>
          <cell r="E1411">
            <v>11.68</v>
          </cell>
          <cell r="F1411">
            <v>12.14</v>
          </cell>
        </row>
        <row r="1412">
          <cell r="A1412" t="str">
            <v>1901003135</v>
          </cell>
          <cell r="B1412" t="str">
            <v>PINTURA LATEX ACRILICO EM PLACAS OU TELHAS DE FIBROCIMENTO /M2</v>
          </cell>
          <cell r="C1412" t="str">
            <v>M2</v>
          </cell>
          <cell r="D1412" t="str">
            <v>M2</v>
          </cell>
          <cell r="E1412">
            <v>18.059999999999999</v>
          </cell>
          <cell r="F1412">
            <v>19.62</v>
          </cell>
        </row>
        <row r="1413">
          <cell r="A1413" t="str">
            <v>1901003140</v>
          </cell>
          <cell r="B1413" t="str">
            <v>SINAPI - 74245/001 - PINTURA ACRILICA EM PISO CIMENTADO DUAS DEMAOS /M2</v>
          </cell>
          <cell r="C1413" t="str">
            <v>M2</v>
          </cell>
          <cell r="D1413" t="str">
            <v>M2</v>
          </cell>
          <cell r="E1413">
            <v>12.68</v>
          </cell>
          <cell r="F1413">
            <v>13.73</v>
          </cell>
        </row>
        <row r="1414">
          <cell r="A1414" t="str">
            <v>1901003190</v>
          </cell>
          <cell r="B1414" t="str">
            <v>SINAPI - 100758 - PINTURA COM TINTA ALQUIDICA DE ACABAMENTO (ESMALTE SINTETICO ACETINADO) APLICADA A ROLO OU PINCEL SOBRE SUPERFICIES METALICAS (EXCETO PERFIL) EXECUTADO EM OBRA (02 DEMAOS). AF_01/2020 /M2</v>
          </cell>
          <cell r="C1414" t="str">
            <v>M2</v>
          </cell>
          <cell r="D1414" t="str">
            <v>M2</v>
          </cell>
          <cell r="E1414">
            <v>32.33</v>
          </cell>
          <cell r="F1414">
            <v>34.979999999999997</v>
          </cell>
        </row>
        <row r="1415">
          <cell r="A1415" t="str">
            <v>1901003193</v>
          </cell>
          <cell r="B1415" t="str">
            <v>SINAPI - 100759 - PINTURA COM TINTA ALQUIDICA DE ACABAMENTO (ESMALTE SINTETICO BRILHANTE) PULVERIZADA SOBRE SUPERFICIES METALICAS (EXCETO PERFIL) EXECUTADO EM OBRA (02 DEMAOS). AF_01/2020 /M2</v>
          </cell>
          <cell r="C1415" t="str">
            <v>M2</v>
          </cell>
          <cell r="D1415" t="str">
            <v>M2</v>
          </cell>
          <cell r="E1415">
            <v>32.03</v>
          </cell>
          <cell r="F1415">
            <v>34.1</v>
          </cell>
        </row>
        <row r="1416">
          <cell r="A1416" t="str">
            <v>1901003205</v>
          </cell>
          <cell r="B1416" t="str">
            <v>PINTURA ESMALTE EM PAREDES EM 1(UMA) DEMAO /M2</v>
          </cell>
          <cell r="C1416" t="str">
            <v>M2</v>
          </cell>
          <cell r="D1416" t="str">
            <v>M2</v>
          </cell>
          <cell r="E1416">
            <v>12.99</v>
          </cell>
          <cell r="F1416">
            <v>14.02</v>
          </cell>
        </row>
        <row r="1417">
          <cell r="A1417" t="str">
            <v>1901003210</v>
          </cell>
          <cell r="B1417" t="str">
            <v>PINTURA ESMALTE EM PAREDES INTERNAS/EXTERNAS EM 2(DUAS) DEMAOS /M2</v>
          </cell>
          <cell r="C1417" t="str">
            <v>M2</v>
          </cell>
          <cell r="D1417" t="str">
            <v>M2</v>
          </cell>
          <cell r="E1417">
            <v>17.89</v>
          </cell>
          <cell r="F1417">
            <v>19.22</v>
          </cell>
        </row>
        <row r="1418">
          <cell r="A1418" t="str">
            <v>1901003215</v>
          </cell>
          <cell r="B1418" t="str">
            <v>SINAPI - 102219 - PINTURA TINTA DE ACABAMENTO (PIGMENTADA) ESMALTE SINTETICO ACETINADO EM MADEIRA, 2 DEMAOS. AF_01/2021 /M2</v>
          </cell>
          <cell r="C1418" t="str">
            <v>M2</v>
          </cell>
          <cell r="D1418" t="str">
            <v>M2</v>
          </cell>
          <cell r="E1418">
            <v>10.9</v>
          </cell>
          <cell r="F1418">
            <v>11.65</v>
          </cell>
        </row>
        <row r="1419">
          <cell r="A1419" t="str">
            <v>1901003220</v>
          </cell>
          <cell r="B1419" t="str">
            <v>SINAPI - 102220 - PINTURA TINTA DE ACABAMENTO (PIGMENTADA) ESMALTE SINTETICO BRILHANTE EM MADEIRA, 2 DEMAOS. AF_01/2021 /M2</v>
          </cell>
          <cell r="C1419" t="str">
            <v>M2</v>
          </cell>
          <cell r="D1419" t="str">
            <v>M2</v>
          </cell>
          <cell r="E1419">
            <v>10.39</v>
          </cell>
          <cell r="F1419">
            <v>11.14</v>
          </cell>
        </row>
        <row r="1420">
          <cell r="A1420" t="str">
            <v>1901003225</v>
          </cell>
          <cell r="B1420" t="str">
            <v>SINAPI - 100746 - PINTURA COM TINTA ALQUIDICA DE ACABAMENTO (ESMALTE SINTETICO BRILHANTE) APLICADA A ROLO OU PINCEL SOBRE SUPERFICIES METALICAS (EXCETO PERFIL) EXECUTADO EM OBRA (POR DEMAO). AF_01/2020 /M2</v>
          </cell>
          <cell r="C1420" t="str">
            <v>M2</v>
          </cell>
          <cell r="D1420" t="str">
            <v>M2</v>
          </cell>
          <cell r="E1420">
            <v>16.05</v>
          </cell>
          <cell r="F1420">
            <v>17.38</v>
          </cell>
        </row>
        <row r="1421">
          <cell r="A1421" t="str">
            <v>1901003235</v>
          </cell>
          <cell r="B1421" t="str">
            <v>SINAPI - 100726 - PINTURA COM TINTA ALQUIDICA DE FUNDO E ACABAMENTO (ESMALTE SINTETICO GRAFITE) APLICADA A ROLO OU PINCEL SOBRE SUPERFICIES METALICAS (EXCETO PERFIL) EXECUTADO EM OBRA (POR DEMAO). AF_01/2020 /M2</v>
          </cell>
          <cell r="C1421" t="str">
            <v>M2</v>
          </cell>
          <cell r="D1421" t="str">
            <v>M2</v>
          </cell>
          <cell r="E1421">
            <v>17.82</v>
          </cell>
          <cell r="F1421">
            <v>19.149999999999999</v>
          </cell>
        </row>
        <row r="1422">
          <cell r="A1422" t="str">
            <v>1901003240</v>
          </cell>
          <cell r="B1422" t="str">
            <v>SINAPI - 100762 - PINTURA COM TINTA ALQUIDICA DE ACABAMENTO (ESMALTE SINTETICO FOSCO) APLICADA A ROLO OU PINCEL SOBRE SUPERFICIES METALICAS (EXCETO PERFIL) EXECUTADO EM OBRA (02 DEMAOS). AF_01/2020 /M2</v>
          </cell>
          <cell r="C1422" t="str">
            <v>M2</v>
          </cell>
          <cell r="D1422" t="str">
            <v>M2</v>
          </cell>
          <cell r="E1422">
            <v>32.21</v>
          </cell>
          <cell r="F1422">
            <v>34.86</v>
          </cell>
        </row>
        <row r="1423">
          <cell r="A1423" t="str">
            <v>1901003245</v>
          </cell>
          <cell r="B1423" t="str">
            <v>SINAPI - 41595 - PINTURA ACRILICA DE FAIXAS DE DEMARCACAO EM QUADRA POLIESPORTIVA, 5 CM DE LARGURA /M</v>
          </cell>
          <cell r="C1423" t="str">
            <v>/M</v>
          </cell>
          <cell r="D1423" t="str">
            <v>M</v>
          </cell>
          <cell r="E1423">
            <v>9.7200000000000006</v>
          </cell>
          <cell r="F1423">
            <v>10.64</v>
          </cell>
        </row>
        <row r="1424">
          <cell r="A1424" t="str">
            <v>1901003305</v>
          </cell>
          <cell r="B1424" t="str">
            <v>PINTURA VERNIZ EM ESQUADRIAS DE MADEIRA EM 1(UMA) DEMAO /M2</v>
          </cell>
          <cell r="C1424" t="str">
            <v>M2</v>
          </cell>
          <cell r="D1424" t="str">
            <v>M2</v>
          </cell>
          <cell r="E1424">
            <v>12.77</v>
          </cell>
          <cell r="F1424">
            <v>13.57</v>
          </cell>
          <cell r="H1424" t="str">
            <v>URBANIZACAO</v>
          </cell>
        </row>
        <row r="1425">
          <cell r="A1425" t="str">
            <v>1901003310</v>
          </cell>
          <cell r="B1425" t="str">
            <v>SINAPI - 102223 - PINTURA VERNIZ (INCOLOR) ALQUIDICO EM MADEIRA, USO INTERNO E EXTERNO, 3 DEMAOS. AF_01/2021 /M2</v>
          </cell>
          <cell r="C1425" t="str">
            <v>M2</v>
          </cell>
          <cell r="D1425" t="str">
            <v>M2</v>
          </cell>
          <cell r="E1425">
            <v>22.3</v>
          </cell>
          <cell r="F1425">
            <v>23.69</v>
          </cell>
        </row>
        <row r="1426">
          <cell r="A1426" t="str">
            <v>1901003315</v>
          </cell>
          <cell r="B1426" t="str">
            <v>PINTURA VERNIZ EM FORRO DE MADEIRA EM 1(UMA) DEMAO /M2</v>
          </cell>
          <cell r="C1426" t="str">
            <v>M2</v>
          </cell>
          <cell r="D1426" t="str">
            <v>M2</v>
          </cell>
          <cell r="E1426">
            <v>12.23</v>
          </cell>
          <cell r="F1426">
            <v>13.03</v>
          </cell>
        </row>
        <row r="1427">
          <cell r="A1427" t="str">
            <v>1901003320</v>
          </cell>
          <cell r="B1427" t="str">
            <v>SINAPI - 102213 - PINTURA VERNIZ (INCOLOR) ALQUIDICO EM MADEIRA, USO INTERNO E EXTERNO, 2 DEMAOS. AF_01/2021 /M2</v>
          </cell>
          <cell r="C1427" t="str">
            <v>M2</v>
          </cell>
          <cell r="D1427" t="str">
            <v>M2</v>
          </cell>
          <cell r="E1427">
            <v>14.86</v>
          </cell>
          <cell r="F1427">
            <v>15.78</v>
          </cell>
        </row>
        <row r="1428">
          <cell r="A1428" t="str">
            <v>1901003335</v>
          </cell>
          <cell r="B1428" t="str">
            <v>PINTURA HIDROFUGANTE SOBRE SUPERFICIES DE TIJOLO A VISTA OU CONCRETO APARENTE, COM UMA DEMAO /M2</v>
          </cell>
          <cell r="C1428" t="str">
            <v>M2</v>
          </cell>
          <cell r="D1428" t="str">
            <v>M2</v>
          </cell>
          <cell r="E1428">
            <v>15.65</v>
          </cell>
          <cell r="F1428">
            <v>16.68</v>
          </cell>
          <cell r="H1428" t="str">
            <v>LIMPEZA</v>
          </cell>
        </row>
        <row r="1429">
          <cell r="A1429" t="str">
            <v>1901003505</v>
          </cell>
          <cell r="B1429" t="str">
            <v>REVESTIMENTO DE ACABAMENTO ARRANHADO, COR INORGANICA, APLICADO COM DESEMPENADEIRA MALHA MEDIA, INCLUSIVE FUNDO PREPARADOR /M2</v>
          </cell>
          <cell r="C1429" t="str">
            <v>M2</v>
          </cell>
          <cell r="D1429" t="str">
            <v>M2</v>
          </cell>
          <cell r="E1429">
            <v>28.28</v>
          </cell>
          <cell r="F1429">
            <v>29.74</v>
          </cell>
        </row>
        <row r="1430">
          <cell r="A1430" t="str">
            <v>1901003510</v>
          </cell>
          <cell r="B1430" t="str">
            <v>REVESTIMENTO DE ACABAMENTO ARRANHADO, COR ORGANICA, APLICADO COM DESEMPENADEIRA, MALHA MEDIA, INCLUSIVE FUNDO PREPARADOR /M2</v>
          </cell>
          <cell r="C1430" t="str">
            <v>M2</v>
          </cell>
          <cell r="D1430" t="str">
            <v>M2</v>
          </cell>
          <cell r="E1430">
            <v>28.28</v>
          </cell>
          <cell r="F1430">
            <v>29.74</v>
          </cell>
        </row>
        <row r="1431">
          <cell r="A1431" t="str">
            <v>1901003515</v>
          </cell>
          <cell r="B1431" t="str">
            <v>REVESTIMENTO TEXTURIZADO, COR INORGANICA, APLICADO COM ROLO, INCLUSIVE FUNDO PREPARADOR /M2</v>
          </cell>
          <cell r="C1431" t="str">
            <v>M2</v>
          </cell>
          <cell r="D1431" t="str">
            <v>M2</v>
          </cell>
          <cell r="E1431">
            <v>20.05</v>
          </cell>
          <cell r="F1431">
            <v>21.51</v>
          </cell>
        </row>
        <row r="1432">
          <cell r="A1432" t="str">
            <v>1901003520</v>
          </cell>
          <cell r="B1432" t="str">
            <v>REVESTIMENTO ACABAMENTO TEXTURIZADO, COR ORGANICA, APLICADO COM ROLO, INCLUSIVE FUNDO PREPARADOR /M2</v>
          </cell>
          <cell r="C1432" t="str">
            <v>M2</v>
          </cell>
          <cell r="D1432" t="str">
            <v>M2</v>
          </cell>
          <cell r="E1432">
            <v>20.05</v>
          </cell>
          <cell r="F1432">
            <v>21.51</v>
          </cell>
        </row>
        <row r="1433">
          <cell r="A1433">
            <v>0</v>
          </cell>
          <cell r="B1433">
            <v>0</v>
          </cell>
          <cell r="C1433">
            <v>0</v>
          </cell>
          <cell r="D1433">
            <v>0</v>
          </cell>
          <cell r="E1433">
            <v>0</v>
          </cell>
          <cell r="F1433">
            <v>0</v>
          </cell>
        </row>
        <row r="1434">
          <cell r="A1434">
            <v>0</v>
          </cell>
          <cell r="B1434" t="str">
            <v>ACESSIBILIDADE</v>
          </cell>
          <cell r="C1434">
            <v>0</v>
          </cell>
          <cell r="D1434">
            <v>0</v>
          </cell>
          <cell r="E1434">
            <v>0</v>
          </cell>
          <cell r="F1434">
            <v>0</v>
          </cell>
          <cell r="H1434" t="str">
            <v>ADMINISTRAÇÃO LOCAL</v>
          </cell>
        </row>
        <row r="1435">
          <cell r="A1435">
            <v>0</v>
          </cell>
          <cell r="B1435">
            <v>0</v>
          </cell>
          <cell r="C1435">
            <v>0</v>
          </cell>
          <cell r="D1435">
            <v>0</v>
          </cell>
          <cell r="E1435">
            <v>0</v>
          </cell>
          <cell r="F1435">
            <v>0</v>
          </cell>
        </row>
        <row r="1436">
          <cell r="A1436" t="str">
            <v>CODIGO</v>
          </cell>
          <cell r="B1436" t="str">
            <v>S E R V I C O S</v>
          </cell>
          <cell r="C1436">
            <v>0</v>
          </cell>
          <cell r="D1436">
            <v>0</v>
          </cell>
          <cell r="E1436" t="str">
            <v>TOTAL</v>
          </cell>
          <cell r="F1436" t="str">
            <v>TOTAL</v>
          </cell>
        </row>
        <row r="1437">
          <cell r="A1437">
            <v>0</v>
          </cell>
          <cell r="B1437">
            <v>0</v>
          </cell>
          <cell r="C1437">
            <v>0</v>
          </cell>
          <cell r="D1437">
            <v>0</v>
          </cell>
          <cell r="E1437">
            <v>0</v>
          </cell>
          <cell r="F1437">
            <v>0</v>
          </cell>
        </row>
        <row r="1438">
          <cell r="A1438">
            <v>0</v>
          </cell>
          <cell r="B1438">
            <v>0</v>
          </cell>
          <cell r="C1438">
            <v>0</v>
          </cell>
          <cell r="D1438">
            <v>0</v>
          </cell>
          <cell r="E1438">
            <v>0</v>
          </cell>
          <cell r="F1438">
            <v>0</v>
          </cell>
        </row>
        <row r="1439">
          <cell r="A1439">
            <v>0</v>
          </cell>
          <cell r="B1439" t="str">
            <v>*  LOUCAS</v>
          </cell>
          <cell r="C1439">
            <v>0</v>
          </cell>
          <cell r="D1439">
            <v>0</v>
          </cell>
          <cell r="E1439">
            <v>0</v>
          </cell>
          <cell r="F1439">
            <v>0</v>
          </cell>
        </row>
        <row r="1440">
          <cell r="A1440" t="str">
            <v>2401001000</v>
          </cell>
          <cell r="B1440" t="str">
            <v>ASSENTO UNIVERSAL PARA BACIA SANITARIA, EM POLIPROPILENO LINHA EVOLUTION SOFT CLOSE DA TUPAN OU SIMILAR /UN</v>
          </cell>
          <cell r="C1440" t="str">
            <v>UN</v>
          </cell>
          <cell r="D1440" t="str">
            <v>UN</v>
          </cell>
          <cell r="E1440">
            <v>173.26</v>
          </cell>
          <cell r="F1440">
            <v>173.63</v>
          </cell>
        </row>
        <row r="1441">
          <cell r="A1441" t="str">
            <v>2401001005</v>
          </cell>
          <cell r="B1441" t="str">
            <v>SINAPI - 95472 - VASO SANITARIO SIFONADO CONVENCIONAL PARA PCD SEM FURO FRONTAL COM LOUCA BRANCA SEM ASSENTO, INCLUSO CONJUNTO DE LIGACAO PARA BACIA SANITARIA AJUSTAVEL - FORNECIMENTO E INSTALACAO. AF_01/2020 /UN</v>
          </cell>
          <cell r="C1441" t="str">
            <v>UN</v>
          </cell>
          <cell r="D1441" t="str">
            <v>UN</v>
          </cell>
          <cell r="E1441">
            <v>734.73</v>
          </cell>
          <cell r="F1441">
            <v>737.81</v>
          </cell>
        </row>
        <row r="1442">
          <cell r="A1442" t="str">
            <v>2401001007</v>
          </cell>
          <cell r="B1442" t="str">
            <v>VASO SANITARIO REF. 89033931 COM CAIXA ACOPLADA SAIDA VERTICAL REF. 89101775, AMBOS DA LINHA VOGUE PLUS CONFORTO BRANCA DA DECA OU SIMILAR, INCLUSIVE PERTENCES /UN</v>
          </cell>
          <cell r="C1442" t="str">
            <v>UN</v>
          </cell>
          <cell r="D1442" t="str">
            <v>UN</v>
          </cell>
          <cell r="E1442">
            <v>1227.53</v>
          </cell>
          <cell r="F1442">
            <v>1229.7</v>
          </cell>
        </row>
        <row r="1443">
          <cell r="A1443" t="str">
            <v>2401001010</v>
          </cell>
          <cell r="B1443" t="str">
            <v>LAVATORIO DE LOUCA BRANCA REF. L.510.17 COM COLUNA SUSPENSA REF. C.510.17, AMBOS DECA VOGUE PLUS OU SIMILAR PARA P.N.E., INCLUSIVE PERTENCES, COM VALVULA, SIFAO, ENGATES CROMADOS /UN</v>
          </cell>
          <cell r="C1443" t="str">
            <v>UN</v>
          </cell>
          <cell r="D1443" t="str">
            <v>UN</v>
          </cell>
          <cell r="E1443">
            <v>1029.98</v>
          </cell>
          <cell r="F1443">
            <v>1036.74</v>
          </cell>
        </row>
        <row r="1444">
          <cell r="A1444" t="str">
            <v>2401001015</v>
          </cell>
          <cell r="B1444" t="str">
            <v>ACABAMENTO PARA VALVULA DE DESCARGA PARA DEFICIENTE FISICO VD BENEFIT COD 00184906 DA DOCOL OU SIMILAR /UN</v>
          </cell>
          <cell r="C1444" t="str">
            <v>UN</v>
          </cell>
          <cell r="D1444" t="str">
            <v>UN</v>
          </cell>
          <cell r="E1444">
            <v>723.32</v>
          </cell>
          <cell r="F1444">
            <v>723.55</v>
          </cell>
        </row>
        <row r="1445">
          <cell r="A1445" t="str">
            <v>2401001020</v>
          </cell>
          <cell r="B1445" t="str">
            <v>LAVATORIO DE CANTO LOUCA BRANCA SUSPENSO *40 X 30* CM, FORNECIMENTO E INSTALACAO /UN</v>
          </cell>
          <cell r="C1445" t="str">
            <v>UN</v>
          </cell>
          <cell r="D1445" t="str">
            <v>UN</v>
          </cell>
          <cell r="E1445">
            <v>162.85</v>
          </cell>
          <cell r="F1445">
            <v>163.88</v>
          </cell>
        </row>
        <row r="1446">
          <cell r="A1446">
            <v>0</v>
          </cell>
          <cell r="B1446">
            <v>0</v>
          </cell>
          <cell r="C1446">
            <v>0</v>
          </cell>
          <cell r="D1446">
            <v>0</v>
          </cell>
          <cell r="E1446">
            <v>0</v>
          </cell>
          <cell r="F1446">
            <v>0</v>
          </cell>
        </row>
        <row r="1447">
          <cell r="A1447">
            <v>0</v>
          </cell>
          <cell r="B1447" t="str">
            <v>*  ACESSORIOS</v>
          </cell>
          <cell r="C1447">
            <v>0</v>
          </cell>
          <cell r="D1447">
            <v>0</v>
          </cell>
          <cell r="E1447">
            <v>0</v>
          </cell>
          <cell r="F1447">
            <v>0</v>
          </cell>
        </row>
        <row r="1448">
          <cell r="A1448" t="str">
            <v>2401002000</v>
          </cell>
          <cell r="B1448" t="str">
            <v>SINAPI - 100868 - BARRA DE APOIO RETA, EM ACO INOX POLIDO, COMPRIMENTO 80 CM,  FIXADA NA PAREDE - FORNECIMENTO E INSTALACAO. AF_01/2020 /UN</v>
          </cell>
          <cell r="C1448" t="str">
            <v>UN</v>
          </cell>
          <cell r="D1448" t="str">
            <v>UN</v>
          </cell>
          <cell r="E1448">
            <v>248.4</v>
          </cell>
          <cell r="F1448">
            <v>250.71</v>
          </cell>
        </row>
        <row r="1449">
          <cell r="A1449" t="str">
            <v>2401002005</v>
          </cell>
          <cell r="B1449" t="str">
            <v>SINAPI - 100867 - BARRA DE APOIO RETA, EM ACO INOX POLIDO, COMPRIMENTO 70 CM,  FIXADA NA PAREDE - FORNECIMENTO E INSTALACAO. AF_01/2020 /UN</v>
          </cell>
          <cell r="C1449" t="str">
            <v>UN</v>
          </cell>
          <cell r="D1449" t="str">
            <v>UN</v>
          </cell>
          <cell r="E1449">
            <v>237.13</v>
          </cell>
          <cell r="F1449">
            <v>239.44</v>
          </cell>
        </row>
        <row r="1450">
          <cell r="A1450" t="str">
            <v>2401002010</v>
          </cell>
          <cell r="B1450" t="str">
            <v>BARRA DE APOIO RETA, EM ACO INOX POLIDO, COMPRIMENTO DE 40CM, DIAMETRO MINIMO DE 3CM /UN</v>
          </cell>
          <cell r="C1450" t="str">
            <v>UN</v>
          </cell>
          <cell r="D1450" t="str">
            <v>UN</v>
          </cell>
          <cell r="E1450">
            <v>206.76</v>
          </cell>
          <cell r="F1450">
            <v>209.06</v>
          </cell>
        </row>
        <row r="1451">
          <cell r="A1451" t="str">
            <v>2401002012</v>
          </cell>
          <cell r="B1451" t="str">
            <v>BARRA DE APOIO DE 25X25CM, EM ACO INOX POLIDO, DIAMETRO DE 3,8CM, CHAPA 18CM /UN</v>
          </cell>
          <cell r="C1451" t="str">
            <v>UN</v>
          </cell>
          <cell r="D1451" t="str">
            <v>UN</v>
          </cell>
          <cell r="E1451">
            <v>196.07</v>
          </cell>
          <cell r="F1451">
            <v>198.38</v>
          </cell>
        </row>
        <row r="1452">
          <cell r="A1452" t="str">
            <v>2401002015</v>
          </cell>
          <cell r="B1452" t="str">
            <v>SINAPI - 100865 - BARRA DE APOIO LATERAL ARTICULADA, COM TRAVA, EM ACO INOX POLIDO, FIXADA NA PAREDE - FORNECIMENTO E INSTALACAO. AF_01/2020 /UN</v>
          </cell>
          <cell r="C1452" t="str">
            <v>UN</v>
          </cell>
          <cell r="D1452" t="str">
            <v>UN</v>
          </cell>
          <cell r="E1452">
            <v>476.74</v>
          </cell>
          <cell r="F1452">
            <v>478.27</v>
          </cell>
        </row>
        <row r="1453">
          <cell r="A1453" t="str">
            <v>2401002020</v>
          </cell>
          <cell r="B1453" t="str">
            <v>SINAPI - 100866 - BARRA DE APOIO RETA, EM ACO INOX POLIDO, COMPRIMENTO 60CM, FIXADA NA PAREDE - FORNECIMENTO E INSTALACAO. AF_01/2020 /UN</v>
          </cell>
          <cell r="C1453" t="str">
            <v>UN</v>
          </cell>
          <cell r="D1453" t="str">
            <v>UN</v>
          </cell>
          <cell r="E1453">
            <v>220.18</v>
          </cell>
          <cell r="F1453">
            <v>222.49</v>
          </cell>
        </row>
        <row r="1454">
          <cell r="A1454" t="str">
            <v>2401002025</v>
          </cell>
          <cell r="B1454" t="str">
            <v>SINAPI - 100863 - BARRA DE APOIO EM "L", EM ACO INOX POLIDO 70 X 70 CM, FIXADA NA PAREDE - FORNECIMENTO E INSTALACAO. AF_01/2020 /UN</v>
          </cell>
          <cell r="C1454" t="str">
            <v>UN</v>
          </cell>
          <cell r="D1454" t="str">
            <v>UN</v>
          </cell>
          <cell r="E1454">
            <v>448.47</v>
          </cell>
          <cell r="F1454">
            <v>451.92</v>
          </cell>
        </row>
        <row r="1455">
          <cell r="A1455" t="str">
            <v>2401002030</v>
          </cell>
          <cell r="B1455" t="str">
            <v>SINAPI - 100875 - BANCO ARTICULADO, EM ACO INOX, PARA PCD, FIXADO NA PAREDE - FORNECIMENTO E INSTALACAO. AF_01/2020 /UN</v>
          </cell>
          <cell r="C1455" t="str">
            <v>UN</v>
          </cell>
          <cell r="D1455" t="str">
            <v>UN</v>
          </cell>
          <cell r="E1455">
            <v>874.94</v>
          </cell>
          <cell r="F1455">
            <v>878.02</v>
          </cell>
        </row>
        <row r="1456">
          <cell r="A1456" t="str">
            <v>2401002035</v>
          </cell>
          <cell r="B1456" t="str">
            <v>RAMPA PORTATIL PARA ADEQUACAO DE ACESSO DE CADEIRANTES DE 80 X 90CM, REF. TB-79 DA TOTAL ACESSIBILIDADE OU SIMILAR /UN</v>
          </cell>
          <cell r="C1456" t="str">
            <v>UN</v>
          </cell>
          <cell r="D1456" t="str">
            <v>UN</v>
          </cell>
          <cell r="E1456">
            <v>1468.85</v>
          </cell>
          <cell r="F1456">
            <v>1469.39</v>
          </cell>
        </row>
        <row r="1457">
          <cell r="A1457" t="str">
            <v>2401002040</v>
          </cell>
          <cell r="B1457" t="str">
            <v>FITA ANTIDERRAPANTE AUTOADESIVA (PRETA OU INCOLOR) 50MMX30M REF. TB-84 DA TOTAL WALK ACESSIBILIDADE OU SIMILAR /M</v>
          </cell>
          <cell r="C1457" t="str">
            <v>/M</v>
          </cell>
          <cell r="D1457" t="str">
            <v>M</v>
          </cell>
          <cell r="E1457">
            <v>13.2</v>
          </cell>
          <cell r="F1457">
            <v>13.52</v>
          </cell>
        </row>
        <row r="1458">
          <cell r="A1458" t="str">
            <v>2401002045</v>
          </cell>
          <cell r="B1458" t="str">
            <v>FITA ANTIDERRAPANTE FOTOLUMINESCENTE AUTOADESIVA (VERDE CLARO) 50MMX30M REF. TB-86 DA TOTAL ACESSIBILIDADE OU SIMILAR /M</v>
          </cell>
          <cell r="C1458" t="str">
            <v>/M</v>
          </cell>
          <cell r="D1458" t="str">
            <v>M</v>
          </cell>
          <cell r="E1458">
            <v>21.77</v>
          </cell>
          <cell r="F1458">
            <v>22.09</v>
          </cell>
        </row>
        <row r="1459">
          <cell r="A1459" t="str">
            <v>2401002050</v>
          </cell>
          <cell r="B1459" t="str">
            <v>PROTETOR DE IMPACTO EM ACO INOX POLIDO 304 SHIELD, ALTURA DE 40CM, LARGURA DE 80CM OU 90CM, REF. TB-65 DA TOTAL ACESSIBILIDADE OU SIMILAR /UN</v>
          </cell>
          <cell r="C1459" t="str">
            <v>UN</v>
          </cell>
          <cell r="D1459" t="str">
            <v>UN</v>
          </cell>
          <cell r="E1459">
            <v>237.31</v>
          </cell>
          <cell r="F1459">
            <v>238.16</v>
          </cell>
        </row>
        <row r="1460">
          <cell r="A1460" t="str">
            <v>2401002055</v>
          </cell>
          <cell r="B1460" t="str">
            <v>PLACA TATIL PARA CORRIMAO EM ALUMINIO DE 10 X 3CM COM LETRA E PONTO DE ALUMINIO, REF. TB-30/31 DA TOTAL ACESSIBILIDADE OU SIMILAR /UN</v>
          </cell>
          <cell r="C1460" t="str">
            <v>UN</v>
          </cell>
          <cell r="D1460" t="str">
            <v>UN</v>
          </cell>
          <cell r="E1460">
            <v>21.57</v>
          </cell>
          <cell r="F1460">
            <v>21.89</v>
          </cell>
        </row>
        <row r="1461">
          <cell r="A1461" t="str">
            <v>2401002057</v>
          </cell>
          <cell r="B1461" t="str">
            <v>PLACA TATIL EM ACRILICO COM LETRA EM ALTO RELEVO E BRAILLE (30X9)CM PARA SINALIZACAO DE PORTAS, FIXADAS POR ADESIVOS DUPLA FACE, TB-26 DA TOTAL ACESSIBILIDADE OU SIMILAR /UN</v>
          </cell>
          <cell r="C1461" t="str">
            <v>UN</v>
          </cell>
          <cell r="D1461" t="str">
            <v>UN</v>
          </cell>
          <cell r="E1461">
            <v>70.069999999999993</v>
          </cell>
          <cell r="F1461">
            <v>70.39</v>
          </cell>
          <cell r="G1461">
            <v>0</v>
          </cell>
        </row>
        <row r="1462">
          <cell r="A1462" t="str">
            <v>2401002058</v>
          </cell>
          <cell r="B1462" t="str">
            <v>PLACA TATIL EM ACRILICO COM LETRAS EM ALTO RELEVO E BRAILLE (30X14)CM PARA SINALIZACAO DE PORTAS, FIXADAS POR ADESIVOS DUPLA FACE, TB-25 DA TOTAL ACESSIBILIDADE OU SIMILAR /UN</v>
          </cell>
          <cell r="C1462" t="str">
            <v>UN</v>
          </cell>
          <cell r="D1462" t="str">
            <v>UN</v>
          </cell>
          <cell r="E1462">
            <v>105.77</v>
          </cell>
          <cell r="F1462">
            <v>106.09</v>
          </cell>
          <cell r="G1462">
            <v>0</v>
          </cell>
        </row>
        <row r="1463">
          <cell r="A1463" t="str">
            <v>2401002060</v>
          </cell>
          <cell r="B1463" t="str">
            <v>PINTURA E DEMARCACAO NO PISO PARA SINALIZAR VAGA DE ESTACIONAMENTO, USO INTERNO OU EXTERNO, COM O SIMBOLO "CADEIRANTE", NA MEDIDA DE (1,20 X 1,20)M /UN</v>
          </cell>
          <cell r="C1463" t="str">
            <v>UN</v>
          </cell>
          <cell r="D1463" t="str">
            <v>UN</v>
          </cell>
          <cell r="E1463">
            <v>55.41</v>
          </cell>
          <cell r="F1463">
            <v>59.84</v>
          </cell>
          <cell r="G1463">
            <v>0</v>
          </cell>
        </row>
        <row r="1464">
          <cell r="A1464" t="str">
            <v>2401002061</v>
          </cell>
          <cell r="B1464" t="str">
            <v>PINTURA E DEMARCACAO NO PISO PARA SINALIZAR VAGA DE ESTACIONAMENTO, USO INTERNO OU EXTERNO, COM O SIMBOLO "IDOSO", NA MEDIDA DE (1,50 X 0,40)M /UN</v>
          </cell>
          <cell r="C1464" t="str">
            <v>UN</v>
          </cell>
          <cell r="D1464" t="str">
            <v>UN</v>
          </cell>
          <cell r="E1464">
            <v>32.25</v>
          </cell>
          <cell r="F1464">
            <v>34.47</v>
          </cell>
          <cell r="G1464">
            <v>0</v>
          </cell>
        </row>
        <row r="1465">
          <cell r="A1465" t="str">
            <v>2401002063</v>
          </cell>
          <cell r="B1465" t="str">
            <v>PINTURA E DEMARCACAO NO PISO PARA COMPLEMENTAR A VAGA DE ESTACIONAMENTO ACESSIVEL, NA MEDIDA DE (5,20 X 1,20)M /UN</v>
          </cell>
          <cell r="C1465" t="str">
            <v>UN</v>
          </cell>
          <cell r="D1465" t="str">
            <v>UN</v>
          </cell>
          <cell r="E1465">
            <v>128.06</v>
          </cell>
          <cell r="F1465">
            <v>136.93</v>
          </cell>
          <cell r="G1465">
            <v>0</v>
          </cell>
        </row>
        <row r="1466">
          <cell r="A1466" t="str">
            <v>2401002065</v>
          </cell>
          <cell r="B1466" t="str">
            <v>SINALIZACAO VISUAL VERTICAL DE VAGAS CADEIRANTES/IDOSO/GESTANTE COM PLACA EM ACO INOX 180 COM TAMANHO DE (50X70)CM COM ADESIVO REFLETIVO E SIMBOLO REF. TB-55 E POSTE DE ACO GALV. C/3M ALT. E 2" DIAM. REF.TB-56 AMBOS DA TOTAL ACESSIBILIDADE OU SIM /CJ</v>
          </cell>
          <cell r="C1466" t="str">
            <v>CJ</v>
          </cell>
          <cell r="D1466" t="str">
            <v>CJ</v>
          </cell>
          <cell r="E1466">
            <v>1295.1600000000001</v>
          </cell>
          <cell r="F1466">
            <v>1297.9000000000001</v>
          </cell>
          <cell r="G1466">
            <v>0</v>
          </cell>
        </row>
        <row r="1467">
          <cell r="A1467" t="str">
            <v>2401002070</v>
          </cell>
          <cell r="B1467" t="str">
            <v>ALARME AUDIOVISUAL DE EMERGENCIA, MODELO BIVOLT 110/220V - 50/60HZ, FUNCIONAMENTO POR RADIOFREQUENCIA, ALCANCE ATE 25M, ILUMINACAO LED AUTO BRILHO, PRESSAO SONORA 100DB, INCL PLACA ALTO RELEVO E BRAILLE, REF. TB-66, TOTAL ACESSIBILIDADE OU SIM. /UN</v>
          </cell>
          <cell r="C1467" t="str">
            <v>UN</v>
          </cell>
          <cell r="D1467" t="str">
            <v>UN</v>
          </cell>
          <cell r="E1467">
            <v>295.85000000000002</v>
          </cell>
          <cell r="F1467">
            <v>297.91000000000003</v>
          </cell>
          <cell r="G1467">
            <v>0</v>
          </cell>
        </row>
        <row r="1468">
          <cell r="A1468" t="str">
            <v>2401002075</v>
          </cell>
          <cell r="B1468" t="str">
            <v>ALARME AUDIO VISUAL DE EMERGENCIA, MOD. A PILHA (3 PILHAS ALCALINAS 1,5V AA), FUNC. POR RADIO FREQUENCIA, ALCANCE ATE 25M, ILUMINACAO LED AUTO BRILHO, 100DB, INCL. PLACA ALTO RELEVO E BRAILLE, REF. TB-67 DA TOTAL ACESSIBILIDADE OU SIMILAR /UN</v>
          </cell>
          <cell r="C1468" t="str">
            <v>UN</v>
          </cell>
          <cell r="D1468" t="str">
            <v>UN</v>
          </cell>
          <cell r="E1468">
            <v>223.39</v>
          </cell>
          <cell r="F1468">
            <v>225.45</v>
          </cell>
          <cell r="G1468">
            <v>0</v>
          </cell>
        </row>
        <row r="1469">
          <cell r="A1469" t="str">
            <v>2401002080</v>
          </cell>
          <cell r="B1469" t="str">
            <v>ADESIVO EM VINIL IMPRESSO COM SIMBOLO S.I.A (CADEIRANTE) MEDINDO (1,20 X 0,80)M COM LAMINACAO TRANSPARENTE - FORNECIMENTO E INSTALACAO /UN</v>
          </cell>
          <cell r="C1469" t="str">
            <v>UN</v>
          </cell>
          <cell r="D1469" t="str">
            <v>UN</v>
          </cell>
          <cell r="E1469">
            <v>216.63</v>
          </cell>
          <cell r="F1469">
            <v>222.33</v>
          </cell>
          <cell r="G1469">
            <v>0</v>
          </cell>
        </row>
        <row r="1470">
          <cell r="A1470" t="str">
            <v>2401002085</v>
          </cell>
          <cell r="B1470" t="str">
            <v>MAPA TATIL PARA SINALIZACAO E LOCALIZACAO DOS AMBIENTES, EM ACRILICO NA COR CINZA COM LETRAS EM ALTO RELEVO E BRAILLE, REF. TB-35 (40X80)CM E PEDESTAL EM ACO COM PINTURA ELETROTASTICA TB-40 AMBOS DA TOTAL ACESSIBILIDADE OU SIMILAR- FORNEC E INST. /CJ</v>
          </cell>
          <cell r="C1470" t="str">
            <v>CJ</v>
          </cell>
          <cell r="D1470" t="str">
            <v>CJ</v>
          </cell>
          <cell r="E1470">
            <v>3485.73</v>
          </cell>
          <cell r="F1470">
            <v>3486.36</v>
          </cell>
          <cell r="G1470">
            <v>0</v>
          </cell>
        </row>
        <row r="1471">
          <cell r="A1471">
            <v>0</v>
          </cell>
          <cell r="B1471">
            <v>0</v>
          </cell>
          <cell r="C1471">
            <v>0</v>
          </cell>
          <cell r="D1471">
            <v>0</v>
          </cell>
          <cell r="E1471">
            <v>0</v>
          </cell>
          <cell r="F1471">
            <v>0</v>
          </cell>
          <cell r="G1471">
            <v>0</v>
          </cell>
        </row>
        <row r="1472">
          <cell r="A1472">
            <v>0</v>
          </cell>
          <cell r="B1472" t="str">
            <v>*  REVESTIMENTO DE PISOS</v>
          </cell>
          <cell r="C1472">
            <v>0</v>
          </cell>
          <cell r="D1472">
            <v>0</v>
          </cell>
          <cell r="E1472">
            <v>0</v>
          </cell>
          <cell r="F1472">
            <v>0</v>
          </cell>
          <cell r="G1472">
            <v>0</v>
          </cell>
        </row>
        <row r="1473">
          <cell r="A1473" t="str">
            <v>2401003000</v>
          </cell>
          <cell r="B1473" t="str">
            <v>PISO TATIL, ALERTA EM PLACA CIMENTICIA 25X25X2,5CM, ASSENTADO COM ARGAMASSA TRACO 1:3 JUNTA 0,5M COM TRACO 1:4 /UN</v>
          </cell>
          <cell r="C1473" t="str">
            <v>UN</v>
          </cell>
          <cell r="D1473" t="str">
            <v>UN</v>
          </cell>
          <cell r="E1473">
            <v>8.92</v>
          </cell>
          <cell r="F1473">
            <v>9.2200000000000006</v>
          </cell>
          <cell r="G1473">
            <v>0</v>
          </cell>
        </row>
        <row r="1474">
          <cell r="A1474" t="str">
            <v>2401003005</v>
          </cell>
          <cell r="B1474" t="str">
            <v>PISO TATIL, DIRECIONAL EM PLACA CIMENTICIA 25X25X2,5CM, ASSENTADO COM ARGAMASSA TRACO 1:3 JUNTA 0,5CM COM TRACO 1:4 /M</v>
          </cell>
          <cell r="C1474" t="str">
            <v>/M</v>
          </cell>
          <cell r="D1474" t="str">
            <v>M</v>
          </cell>
          <cell r="E1474">
            <v>36.24</v>
          </cell>
          <cell r="F1474">
            <v>37.42</v>
          </cell>
          <cell r="G1474">
            <v>0</v>
          </cell>
        </row>
        <row r="1475">
          <cell r="A1475" t="str">
            <v>2401003010</v>
          </cell>
          <cell r="B1475" t="str">
            <v>PISO TATIL, ALERTA EM PLACA CIMENTICIA 40X40X2,5CM, ASSENTADO COM ARGAMASSA TRACO 1:3 JUNTA 0,5CM COM TRACO 1:4 /UN</v>
          </cell>
          <cell r="C1475" t="str">
            <v>UN</v>
          </cell>
          <cell r="D1475" t="str">
            <v>UN</v>
          </cell>
          <cell r="E1475">
            <v>16.18</v>
          </cell>
          <cell r="F1475">
            <v>16.940000000000001</v>
          </cell>
          <cell r="G1475">
            <v>0</v>
          </cell>
        </row>
        <row r="1476">
          <cell r="A1476" t="str">
            <v>2401003015</v>
          </cell>
          <cell r="B1476" t="str">
            <v>PISO TATIL, DIRECIONAL EM PLACA CIMENTICIA 40X40X2,5CM, ASSENTADO COM ARGAMASSA TRACO 1:3 JUNTA 0,5CM COM TRACO 1:4 /M</v>
          </cell>
          <cell r="C1476" t="str">
            <v>/M</v>
          </cell>
          <cell r="D1476" t="str">
            <v>M</v>
          </cell>
          <cell r="E1476">
            <v>40.51</v>
          </cell>
          <cell r="F1476">
            <v>42.4</v>
          </cell>
          <cell r="G1476">
            <v>0</v>
          </cell>
        </row>
        <row r="1477">
          <cell r="A1477" t="str">
            <v>2401003020</v>
          </cell>
          <cell r="B1477" t="str">
            <v>PISO TATIL ALERTA EM PLACAS DE BORRACHAS SINTETICA FLEXIVEL DE 25 X 25 X 5MM, ASSENTADO SOBRE AREAS INTERNAS COLADO SOBRE PISO EXISTENTE /UN</v>
          </cell>
          <cell r="C1477" t="str">
            <v>UN</v>
          </cell>
          <cell r="D1477" t="str">
            <v>UN</v>
          </cell>
          <cell r="E1477">
            <v>14.94</v>
          </cell>
          <cell r="F1477">
            <v>15.24</v>
          </cell>
          <cell r="G1477">
            <v>0</v>
          </cell>
        </row>
        <row r="1478">
          <cell r="A1478" t="str">
            <v>2401003025</v>
          </cell>
          <cell r="B1478" t="str">
            <v>PISO TATIL DIRECIONAL EM PLACAS DE BORRACHA SINTETICA FLEXIVEL DE 25 X 25 X 5MM, ASSENTADO SOBRE AREAS INTERNAS COLADO SOBRE PISO EXISTENTE /M</v>
          </cell>
          <cell r="C1478" t="str">
            <v>/M</v>
          </cell>
          <cell r="D1478" t="str">
            <v>M</v>
          </cell>
          <cell r="E1478">
            <v>59.82</v>
          </cell>
          <cell r="F1478">
            <v>61</v>
          </cell>
          <cell r="G1478">
            <v>0</v>
          </cell>
        </row>
        <row r="1479">
          <cell r="A1479" t="str">
            <v>2401003030</v>
          </cell>
          <cell r="B1479" t="str">
            <v>PISO TATIL ALERTA EM PLACAS DE BORRACHA SINTETICA FLEXIVEL DE 25 X 25 X 12MM, ASSENTADO SOBRE AREAS EXTERNAS, COM ARGAMASSA /UN</v>
          </cell>
          <cell r="C1479" t="str">
            <v>UN</v>
          </cell>
          <cell r="D1479" t="str">
            <v>UN</v>
          </cell>
          <cell r="E1479">
            <v>31.98</v>
          </cell>
          <cell r="F1479">
            <v>32.28</v>
          </cell>
          <cell r="G1479">
            <v>0</v>
          </cell>
        </row>
        <row r="1480">
          <cell r="A1480" t="str">
            <v>2401003035</v>
          </cell>
          <cell r="B1480" t="str">
            <v>PISO TATIL DIRECIONAL EM PLACAS DE BORRACHA SINTETICA FLEXIVEL DE 25 X 25 X 12MM, ASSENTADO SOBRE AREAS EXTERNAS, COM ARGAMASSA /M</v>
          </cell>
          <cell r="C1480" t="str">
            <v>/M</v>
          </cell>
          <cell r="D1480" t="str">
            <v>M</v>
          </cell>
          <cell r="E1480">
            <v>127.89</v>
          </cell>
          <cell r="F1480">
            <v>129.1</v>
          </cell>
          <cell r="G1480">
            <v>0</v>
          </cell>
        </row>
        <row r="1481">
          <cell r="A1481">
            <v>0</v>
          </cell>
          <cell r="B1481">
            <v>0</v>
          </cell>
          <cell r="C1481">
            <v>0</v>
          </cell>
          <cell r="D1481">
            <v>0</v>
          </cell>
          <cell r="E1481">
            <v>0</v>
          </cell>
          <cell r="F1481">
            <v>0</v>
          </cell>
          <cell r="G1481">
            <v>0</v>
          </cell>
        </row>
        <row r="1482">
          <cell r="A1482">
            <v>0</v>
          </cell>
          <cell r="B1482" t="str">
            <v>SERVICOS COMPLEMENTARES</v>
          </cell>
          <cell r="C1482">
            <v>0</v>
          </cell>
          <cell r="D1482">
            <v>0</v>
          </cell>
          <cell r="E1482">
            <v>0</v>
          </cell>
          <cell r="F1482">
            <v>0</v>
          </cell>
          <cell r="G1482">
            <v>0</v>
          </cell>
        </row>
        <row r="1483">
          <cell r="A1483">
            <v>0</v>
          </cell>
          <cell r="B1483">
            <v>0</v>
          </cell>
          <cell r="C1483">
            <v>0</v>
          </cell>
          <cell r="D1483">
            <v>0</v>
          </cell>
          <cell r="E1483">
            <v>0</v>
          </cell>
          <cell r="F1483">
            <v>0</v>
          </cell>
          <cell r="G1483">
            <v>0</v>
          </cell>
        </row>
        <row r="1484">
          <cell r="A1484" t="str">
            <v>CODIGO</v>
          </cell>
          <cell r="B1484" t="str">
            <v>S E R V I C O S</v>
          </cell>
          <cell r="C1484">
            <v>0</v>
          </cell>
          <cell r="D1484">
            <v>0</v>
          </cell>
          <cell r="E1484" t="str">
            <v>TOTAL</v>
          </cell>
          <cell r="F1484" t="str">
            <v>TOTAL</v>
          </cell>
          <cell r="G1484">
            <v>0</v>
          </cell>
        </row>
        <row r="1485">
          <cell r="A1485">
            <v>0</v>
          </cell>
          <cell r="B1485">
            <v>0</v>
          </cell>
          <cell r="C1485">
            <v>0</v>
          </cell>
          <cell r="D1485">
            <v>0</v>
          </cell>
          <cell r="E1485">
            <v>0</v>
          </cell>
          <cell r="F1485">
            <v>0</v>
          </cell>
          <cell r="G1485">
            <v>0</v>
          </cell>
        </row>
        <row r="1486">
          <cell r="A1486" t="str">
            <v>2001001040</v>
          </cell>
          <cell r="B1486" t="str">
            <v>SINAPI - 74244/001 - ALAMBRADO PARA QUADRA POLIESPORTIVA, ESTRUTURADO POR TUBOS DE ACO GALVANIZADO, COM COSTURA, DIN 2440, DIAMETRO 2", COM TELA DE ARAME GALVANIZADO, FIO 14 BWG E MALHA QUADRADA 5X5CM /M2</v>
          </cell>
          <cell r="C1486" t="str">
            <v>M2</v>
          </cell>
          <cell r="D1486" t="str">
            <v>M2</v>
          </cell>
          <cell r="E1486">
            <v>163.11000000000001</v>
          </cell>
          <cell r="F1486">
            <v>165.54</v>
          </cell>
          <cell r="G1486">
            <v>0</v>
          </cell>
        </row>
        <row r="1487">
          <cell r="A1487" t="str">
            <v>2001001045</v>
          </cell>
          <cell r="B1487" t="str">
            <v>SINAPI - 98522 - ALAMBRADO EM MOUROES DE CONCRETO, COM TELA DE ARAME GALVANIZADO (INCLUSIVE MURETA EM CONCRETO). AF_05/2018 /M</v>
          </cell>
          <cell r="C1487" t="str">
            <v>/M</v>
          </cell>
          <cell r="D1487" t="str">
            <v>M</v>
          </cell>
          <cell r="E1487">
            <v>101.83</v>
          </cell>
          <cell r="F1487">
            <v>105.89</v>
          </cell>
          <cell r="G1487">
            <v>0</v>
          </cell>
        </row>
        <row r="1488">
          <cell r="A1488" t="str">
            <v>2001001200</v>
          </cell>
          <cell r="B1488" t="str">
            <v>SINAPI - 96361 - PAREDE COM PLACAS DE GESSO ACARTONADO (DRYWALL), PARA USO INTERNO, COM DUAS FACES SIMPLES E ESTRUTURA METALICA COM GUIAS DUPLAS, COM VAOS. AF_06/2017_P /M2</v>
          </cell>
          <cell r="C1488" t="str">
            <v>M2</v>
          </cell>
          <cell r="D1488" t="str">
            <v>M2</v>
          </cell>
          <cell r="E1488">
            <v>105.16</v>
          </cell>
          <cell r="F1488">
            <v>107.16</v>
          </cell>
          <cell r="G1488">
            <v>0</v>
          </cell>
        </row>
        <row r="1489">
          <cell r="A1489" t="str">
            <v>2001003000</v>
          </cell>
          <cell r="B1489" t="str">
            <v>DIVISORIA NAVAL SIMPLIFICADA, INCLUSIVE FERRAGENS /M2</v>
          </cell>
          <cell r="C1489" t="str">
            <v>M2</v>
          </cell>
          <cell r="D1489" t="str">
            <v>M2</v>
          </cell>
          <cell r="E1489">
            <v>98.43</v>
          </cell>
          <cell r="F1489">
            <v>99.27</v>
          </cell>
          <cell r="G1489">
            <v>0</v>
          </cell>
        </row>
        <row r="1490">
          <cell r="A1490" t="str">
            <v>2001003002</v>
          </cell>
          <cell r="B1490" t="str">
            <v>PORTA PARA DIVISORIA NAVAL SIMPLIFICADA, INCLUSIVE FERRAGENS /M2</v>
          </cell>
          <cell r="C1490" t="str">
            <v>M2</v>
          </cell>
          <cell r="D1490" t="str">
            <v>M2</v>
          </cell>
          <cell r="E1490">
            <v>315.87</v>
          </cell>
          <cell r="F1490">
            <v>317.55</v>
          </cell>
          <cell r="G1490">
            <v>0</v>
          </cell>
        </row>
        <row r="1491">
          <cell r="A1491" t="str">
            <v>2001003003</v>
          </cell>
          <cell r="B1491" t="str">
            <v>MAO DE OBRA PARA MONTAGEM DE DIVISORIA NAVAL /M2</v>
          </cell>
          <cell r="C1491" t="str">
            <v>M2</v>
          </cell>
          <cell r="D1491" t="str">
            <v>M2</v>
          </cell>
          <cell r="E1491">
            <v>29.41</v>
          </cell>
          <cell r="F1491">
            <v>32.28</v>
          </cell>
          <cell r="G1491">
            <v>0</v>
          </cell>
        </row>
        <row r="1492">
          <cell r="A1492" t="str">
            <v>2001003004</v>
          </cell>
          <cell r="B1492" t="str">
            <v>SINAPI - 102257 - DIVISORIA SANITARIA, TIPO CABINE, EM PAINEL DE GRANILITE, ESP = 3CM, ASSENTADO COM ARGAMASSA COLANTE AC III-E, EXCLUSIVE FERRAGENS. AF_01/2021 /M2</v>
          </cell>
          <cell r="C1492" t="str">
            <v>M2</v>
          </cell>
          <cell r="D1492" t="str">
            <v>M2</v>
          </cell>
          <cell r="E1492">
            <v>252.79</v>
          </cell>
          <cell r="F1492">
            <v>259.32</v>
          </cell>
          <cell r="G1492">
            <v>0</v>
          </cell>
        </row>
        <row r="1493">
          <cell r="A1493" t="str">
            <v>2001003005</v>
          </cell>
          <cell r="B1493" t="str">
            <v>SINAPI - 102253 - DIVISORIA SANITARIA, TIPO CABINE, EM GRANITO CINZA POLIDO, ESP = 3CM, ASSENTADO COM ARGAMASSA COLANTE AC III-E, EXCLUSIVE FERRAGENS. AF_01/2021 /M2</v>
          </cell>
          <cell r="C1493" t="str">
            <v>M2</v>
          </cell>
          <cell r="D1493" t="str">
            <v>M2</v>
          </cell>
          <cell r="E1493">
            <v>635.80999999999995</v>
          </cell>
          <cell r="F1493">
            <v>643.04</v>
          </cell>
          <cell r="G1493">
            <v>0</v>
          </cell>
        </row>
        <row r="1494">
          <cell r="A1494" t="str">
            <v>2001003012</v>
          </cell>
          <cell r="B1494" t="str">
            <v>MURO (H=2,00M) REVESTIDO E PINTADO - ANEXO A-118 (S.C.) - PLANILHA PADRAO 000566 /M</v>
          </cell>
          <cell r="C1494" t="str">
            <v>/M</v>
          </cell>
          <cell r="D1494" t="str">
            <v>M</v>
          </cell>
          <cell r="E1494">
            <v>567.89</v>
          </cell>
          <cell r="F1494">
            <v>597.14</v>
          </cell>
          <cell r="G1494">
            <v>0</v>
          </cell>
        </row>
        <row r="1495">
          <cell r="A1495" t="str">
            <v>2001003013</v>
          </cell>
          <cell r="B1495" t="str">
            <v>MURO (H=2,00 M) - ANEXO A-118 (S.C.) - SIMPLIFICADO(CHAPISCADO/REGULARIZADO/CHAPISCADO DESEMPENADO) - PLANILHA PADRAO 000567 /M</v>
          </cell>
          <cell r="C1495" t="str">
            <v>/M</v>
          </cell>
          <cell r="D1495" t="str">
            <v>M</v>
          </cell>
          <cell r="E1495">
            <v>511.08</v>
          </cell>
          <cell r="F1495">
            <v>538.01</v>
          </cell>
          <cell r="G1495">
            <v>0</v>
          </cell>
        </row>
        <row r="1496">
          <cell r="A1496" t="str">
            <v>2001003014</v>
          </cell>
          <cell r="B1496" t="str">
            <v>CERCA DE MOUROES DE CONCRETO, SECAO "T" PONTA INCLINADA, 10X10 CM, ESPACAMENTO DE 2,5 M, CRAVADOS 0,6 M, COM TELA DE ARAME GALVANIZADA FIO 2,77MM MALHA 5X5CM E 3 FIADAS DE ARAME FARPADO No 14 - FORNECIMENTO E INSTALACAO - ANEXO A-120 /M</v>
          </cell>
          <cell r="C1496" t="str">
            <v>/M</v>
          </cell>
          <cell r="D1496" t="str">
            <v>M</v>
          </cell>
          <cell r="E1496">
            <v>112.69</v>
          </cell>
          <cell r="F1496">
            <v>116.15</v>
          </cell>
          <cell r="G1496">
            <v>0</v>
          </cell>
        </row>
        <row r="1497">
          <cell r="A1497" t="str">
            <v>2001003015</v>
          </cell>
          <cell r="B1497" t="str">
            <v>CERCA DE FECHAMENTO COM TELA E MURETA, INCLUSO CAIACAO - ANEXO A-121 /M</v>
          </cell>
          <cell r="C1497" t="str">
            <v>/M</v>
          </cell>
          <cell r="D1497" t="str">
            <v>M</v>
          </cell>
          <cell r="E1497">
            <v>215.04</v>
          </cell>
          <cell r="F1497">
            <v>221.48</v>
          </cell>
          <cell r="G1497">
            <v>0</v>
          </cell>
        </row>
        <row r="1498">
          <cell r="A1498" t="str">
            <v>2001003016</v>
          </cell>
          <cell r="B1498" t="str">
            <v>SINAPI - 92393 - EXECUCAO DE PAVIMENTO EM PISO INTERTRAVADO, COM BLOCO SEXTAVADO DE 25 X 25 CM, ESPESSURA 6 CM. AF_12/2015 /M2</v>
          </cell>
          <cell r="C1498" t="str">
            <v>M2</v>
          </cell>
          <cell r="D1498" t="str">
            <v>M2</v>
          </cell>
          <cell r="E1498">
            <v>38.64</v>
          </cell>
          <cell r="F1498">
            <v>39.090000000000003</v>
          </cell>
          <cell r="G1498">
            <v>0</v>
          </cell>
        </row>
        <row r="1499">
          <cell r="A1499" t="str">
            <v>2001003018</v>
          </cell>
          <cell r="B1499" t="str">
            <v>SINAPI - 92397 - EXECUCAO DE PATIO/ESTACIONAMENTO EM PISO INTERTRAVADO, COM BLOCO RETANGULAR COR NATURAL DE 20 X 10 CM, ESPESSURA 6 CM. AF_12/2015 /M2</v>
          </cell>
          <cell r="C1499" t="str">
            <v>M2</v>
          </cell>
          <cell r="D1499" t="str">
            <v>M2</v>
          </cell>
          <cell r="E1499">
            <v>38.979999999999997</v>
          </cell>
          <cell r="F1499">
            <v>39.549999999999997</v>
          </cell>
          <cell r="G1499">
            <v>0</v>
          </cell>
        </row>
        <row r="1500">
          <cell r="A1500" t="str">
            <v>2001003022</v>
          </cell>
          <cell r="B1500" t="str">
            <v>SINAPI - 86934 - BANCADA DE MARMORE SINTETICO 120 X 60CM, COM CUBA INTEGRADA, INCLUSO SIFAO TIPO FLEXIVEL EM PVC, VALVULA EM PLASTICO CROMADO TIPO AMERICANA E TORNEIRA CROMADA LONGA, DE PAREDE, PADRAO POPULAR - FORNECIMENTO E INSTALACAO. AF_01/2020 /</v>
          </cell>
          <cell r="C1500" t="str">
            <v xml:space="preserve"> /</v>
          </cell>
          <cell r="D1500" t="str">
            <v xml:space="preserve"> </v>
          </cell>
          <cell r="E1500">
            <v>299.02999999999997</v>
          </cell>
          <cell r="F1500">
            <v>302.37</v>
          </cell>
          <cell r="G1500">
            <v>0</v>
          </cell>
        </row>
        <row r="1501">
          <cell r="A1501" t="str">
            <v>2001003023</v>
          </cell>
          <cell r="B1501" t="str">
            <v>BANCADA DE GRANITO CINZA ANDORINHA, ESPESSURA DE 2,5CM /M2</v>
          </cell>
          <cell r="C1501" t="str">
            <v>M2</v>
          </cell>
          <cell r="D1501" t="str">
            <v>M2</v>
          </cell>
          <cell r="E1501">
            <v>543.85</v>
          </cell>
          <cell r="F1501">
            <v>550.71</v>
          </cell>
          <cell r="G1501">
            <v>0</v>
          </cell>
        </row>
        <row r="1502">
          <cell r="A1502" t="str">
            <v>2001003026</v>
          </cell>
          <cell r="B1502" t="str">
            <v>FRONTAO/ESPELHO EM GRANITO CINZA ANDORINHA COM H=10CM, ESP=2CM /M</v>
          </cell>
          <cell r="C1502" t="str">
            <v>/M</v>
          </cell>
          <cell r="D1502" t="str">
            <v>M</v>
          </cell>
          <cell r="E1502">
            <v>56.61</v>
          </cell>
          <cell r="F1502">
            <v>57.48</v>
          </cell>
          <cell r="G1502">
            <v>0</v>
          </cell>
        </row>
        <row r="1503">
          <cell r="A1503" t="str">
            <v>2001003028</v>
          </cell>
          <cell r="B1503" t="str">
            <v>ARMARIO SOB BANCADA COM H=66CM EM MDF BRANCO ESPESSURA 18MM - ANEXO A-133 /M2</v>
          </cell>
          <cell r="C1503" t="str">
            <v>M2</v>
          </cell>
          <cell r="D1503" t="str">
            <v>M2</v>
          </cell>
          <cell r="E1503">
            <v>535.91999999999996</v>
          </cell>
          <cell r="F1503">
            <v>571.72</v>
          </cell>
          <cell r="G1503">
            <v>0</v>
          </cell>
        </row>
        <row r="1504">
          <cell r="A1504" t="str">
            <v>2001003032</v>
          </cell>
          <cell r="B1504" t="str">
            <v>CONJUNTO DE CINCO PRATELEIRAS C/ C=150CM, L=40CM, ESP=8CM,CONCRETO MOLDADO IN LOCO FCK=20MPA, ARMADA C/ TELA SOLDADA Q-238 FIO 6.0MM, ENGASTADA EM ALV. DE TIJ. COMUM 1/2 VEZ, REV. E PINTADA C/ LATEX ACRILICO, PRAT.ACAB. SILICONNE-ANEXO A-142(S.C.) /M</v>
          </cell>
          <cell r="C1504" t="str">
            <v>/M</v>
          </cell>
          <cell r="D1504" t="str">
            <v>M</v>
          </cell>
          <cell r="E1504">
            <v>597.79</v>
          </cell>
          <cell r="F1504">
            <v>628.28</v>
          </cell>
          <cell r="G1504">
            <v>0</v>
          </cell>
        </row>
        <row r="1505">
          <cell r="A1505" t="str">
            <v>2001003040</v>
          </cell>
          <cell r="B1505" t="str">
            <v>BANCO DE CONCRETO C=193CM, L=40CM E H=40CM EM CONCRETO MOLDADO IN LOCO FCK=20MPA, ARMADA COM TELA SOLDADA Q-238 FIO 6,0MM, MALHA DUPLA, COM PES DE ALVENARIA DE TIJOLO COMUM 1/2 VEZ, CONFORME DETALHE ANEXO A-147 /UN</v>
          </cell>
          <cell r="C1505" t="str">
            <v>UN</v>
          </cell>
          <cell r="D1505" t="str">
            <v>UN</v>
          </cell>
          <cell r="E1505">
            <v>214.24</v>
          </cell>
          <cell r="F1505">
            <v>222.93</v>
          </cell>
          <cell r="G1505">
            <v>0</v>
          </cell>
        </row>
        <row r="1506">
          <cell r="A1506" t="str">
            <v>2001003044</v>
          </cell>
          <cell r="B1506" t="str">
            <v>PLACA DE SINALIZACAO EM ACRILICO ATE 240 CM2 COM 10 LETRAS, PARA PORTAS /UN</v>
          </cell>
          <cell r="C1506" t="str">
            <v>UN</v>
          </cell>
          <cell r="D1506" t="str">
            <v>UN</v>
          </cell>
          <cell r="E1506">
            <v>49.11</v>
          </cell>
          <cell r="F1506">
            <v>49.43</v>
          </cell>
          <cell r="G1506">
            <v>0</v>
          </cell>
        </row>
        <row r="1507">
          <cell r="A1507" t="str">
            <v>2001003046</v>
          </cell>
          <cell r="B1507" t="str">
            <v>MASTRO TRIPLICE - ANEXO A-155 (S.C.) /UN</v>
          </cell>
          <cell r="C1507" t="str">
            <v>UN</v>
          </cell>
          <cell r="D1507" t="str">
            <v>UN</v>
          </cell>
          <cell r="E1507">
            <v>3808.78</v>
          </cell>
          <cell r="F1507">
            <v>3910.89</v>
          </cell>
          <cell r="G1507">
            <v>0</v>
          </cell>
        </row>
        <row r="1508">
          <cell r="A1508" t="str">
            <v>2001003150</v>
          </cell>
          <cell r="B1508" t="str">
            <v>SINAPI - 94267 - GUIA (MEIO-FIO) E SARJETA CONJUGADOS DE CONCRETO, MOLDADA  IN LOCO  EM TRECHO RETO COM EXTRUSORA, 45 CM BASE (15 CM BASE DA GUIA + 30 CM BASE DA SARJETA) X 22 CM ALTURA. AF_06/2016 /M</v>
          </cell>
          <cell r="C1508" t="str">
            <v>/M</v>
          </cell>
          <cell r="D1508" t="str">
            <v>M</v>
          </cell>
          <cell r="E1508">
            <v>35.96</v>
          </cell>
          <cell r="F1508">
            <v>37.39</v>
          </cell>
          <cell r="G1508">
            <v>0</v>
          </cell>
        </row>
        <row r="1509">
          <cell r="A1509" t="str">
            <v>2001003155</v>
          </cell>
          <cell r="B1509" t="str">
            <v>SINAPI - 94268 - GUIA (MEIO-FIO) E SARJETA CONJUGADOS DE CONCRETO, MOLDADA  IN LOCO  EM TRECHO CURVO COM EXTRUSORA, 45 CM BASE (15 CM BASE DA GUIA + 30 CM BASE DA SARJETA) X 22 CM ALTURA. AF_06/2016 /M</v>
          </cell>
          <cell r="C1509" t="str">
            <v>/M</v>
          </cell>
          <cell r="D1509" t="str">
            <v>M</v>
          </cell>
          <cell r="E1509">
            <v>39.22</v>
          </cell>
          <cell r="F1509">
            <v>40.97</v>
          </cell>
          <cell r="G1509">
            <v>0</v>
          </cell>
        </row>
        <row r="1510">
          <cell r="A1510" t="str">
            <v>2001003160</v>
          </cell>
          <cell r="B1510" t="str">
            <v>SINAPI - 94263 - GUIA (MEIO-FIO) CONCRETO, MOLDADA  IN LOCO  EM TRECHO RETO COM EXTRUSORA, 13 CM BASE X 22 CM ALTURA. AF_06/2016 /M</v>
          </cell>
          <cell r="C1510" t="str">
            <v>/M</v>
          </cell>
          <cell r="D1510" t="str">
            <v>M</v>
          </cell>
          <cell r="E1510">
            <v>23.03</v>
          </cell>
          <cell r="F1510">
            <v>24.31</v>
          </cell>
          <cell r="G1510">
            <v>0</v>
          </cell>
        </row>
        <row r="1511">
          <cell r="A1511" t="str">
            <v>2001003165</v>
          </cell>
          <cell r="B1511" t="str">
            <v>SINAPI - 94264 - GUIA (MEIO-FIO) CONCRETO, MOLDADA  IN LOCO  EM TRECHO CURVO COM EXTRUSORA, 13 CM BASE X 22 CM ALTURA. AF_06/2016 /M</v>
          </cell>
          <cell r="C1511" t="str">
            <v>/M</v>
          </cell>
          <cell r="D1511" t="str">
            <v>M</v>
          </cell>
          <cell r="E1511">
            <v>25.61</v>
          </cell>
          <cell r="F1511">
            <v>27.14</v>
          </cell>
          <cell r="G1511">
            <v>0</v>
          </cell>
        </row>
        <row r="1512">
          <cell r="A1512" t="str">
            <v>2001003990</v>
          </cell>
          <cell r="B1512" t="str">
            <v>ABRIGO PARA GAS, EM TIJOLO COMUM INTERTRAVADO E LAJE EM CONCRETO ARMADO, REVESTIDO E PINTADO MEDINDO:- (2,00 X 0,95)M, H=2,27M - PARA 2 CILINDROS DE 45KG /UN</v>
          </cell>
          <cell r="C1512" t="str">
            <v>UN</v>
          </cell>
          <cell r="D1512" t="str">
            <v>UN</v>
          </cell>
          <cell r="E1512">
            <v>3256.61</v>
          </cell>
          <cell r="F1512">
            <v>3435.58</v>
          </cell>
          <cell r="G1512">
            <v>0</v>
          </cell>
        </row>
        <row r="1513">
          <cell r="A1513" t="str">
            <v>2001003992</v>
          </cell>
          <cell r="B1513" t="str">
            <v>- (2,70 X 0,95)M, H=2,27M - PARA 4 CILINDROS DE 45KG /UN</v>
          </cell>
          <cell r="C1513" t="str">
            <v>UN</v>
          </cell>
          <cell r="D1513" t="str">
            <v>UN</v>
          </cell>
          <cell r="E1513">
            <v>4352.37</v>
          </cell>
          <cell r="F1513">
            <v>4606.95</v>
          </cell>
          <cell r="G1513">
            <v>0</v>
          </cell>
        </row>
        <row r="1514">
          <cell r="A1514" t="str">
            <v>2001003995</v>
          </cell>
          <cell r="B1514" t="str">
            <v>ABRIGO PARA RESIDUOS SOLIDOS, TIPO B, 2 CELULAS (2,85 X 1,70)M, CONFORME DETALHE DE PROJETO - ANEXO A-159 - PLANILHA PADRAO 000564 /UN</v>
          </cell>
          <cell r="C1514" t="str">
            <v>UN</v>
          </cell>
          <cell r="D1514" t="str">
            <v>UN</v>
          </cell>
          <cell r="E1514">
            <v>13522.08</v>
          </cell>
          <cell r="F1514">
            <v>13983.82</v>
          </cell>
          <cell r="G1514">
            <v>0</v>
          </cell>
        </row>
        <row r="1515">
          <cell r="A1515" t="str">
            <v>2001003997</v>
          </cell>
          <cell r="B1515" t="str">
            <v>ALUGUEL CAMINHAO MUNCK, TIPO TOCO, MODELO 12/18 6M ATE 5T /DIA</v>
          </cell>
          <cell r="C1515" t="str">
            <v>IA</v>
          </cell>
          <cell r="D1515" t="str">
            <v>IA</v>
          </cell>
          <cell r="E1515">
            <v>1751.92</v>
          </cell>
          <cell r="F1515">
            <v>1806.16</v>
          </cell>
          <cell r="G1515">
            <v>0</v>
          </cell>
        </row>
        <row r="1516">
          <cell r="A1516" t="str">
            <v>2001003998</v>
          </cell>
          <cell r="B1516" t="str">
            <v>ALUGUEL CAMINHAO MUNCK, TIPO TOCO, MODELO 12/18 6M ATE 5T /H</v>
          </cell>
          <cell r="C1516" t="str">
            <v>/H</v>
          </cell>
          <cell r="D1516" t="str">
            <v>H</v>
          </cell>
          <cell r="E1516">
            <v>153.61000000000001</v>
          </cell>
          <cell r="F1516">
            <v>155.87</v>
          </cell>
          <cell r="G1516">
            <v>0</v>
          </cell>
        </row>
        <row r="1517">
          <cell r="A1517" t="str">
            <v>2001004000</v>
          </cell>
          <cell r="B1517" t="str">
            <v>LOCACAO MENSAL DE ANDAIME TIPO FACHADEIRO, CONTENDO PLATAFORMA, SAPATAS AJUSTAVEIS, RODAPES, ESCADA MARINHEIRO E GUARDA CORPO, CONFORME AS NORMAS NBR 6494 E NR 18, INCLUSIVE PRIMEIRA MONTAGEM /M2</v>
          </cell>
          <cell r="C1517" t="str">
            <v>M2</v>
          </cell>
          <cell r="D1517" t="str">
            <v>M2</v>
          </cell>
          <cell r="E1517">
            <v>12.41</v>
          </cell>
          <cell r="F1517">
            <v>13.24</v>
          </cell>
          <cell r="G1517">
            <v>0</v>
          </cell>
        </row>
        <row r="1518">
          <cell r="A1518" t="str">
            <v>2001004001</v>
          </cell>
          <cell r="B1518" t="str">
            <v>SINAPI - 97063 - MONTAGEM E DESMONTAGEM DE ANDAIME MODULAR FACHADEIRO, COM PISO METALICO, PARA EDIFICACOES COM MÚLTIPLOS PAVIMENTOS (EXCLUSIVE ANDAIME E LIMPEZA). AF_11/2017 /M2</v>
          </cell>
          <cell r="C1518" t="str">
            <v>M2</v>
          </cell>
          <cell r="D1518" t="str">
            <v>M2</v>
          </cell>
          <cell r="E1518">
            <v>7.42</v>
          </cell>
          <cell r="F1518">
            <v>8.25</v>
          </cell>
          <cell r="G1518">
            <v>0</v>
          </cell>
        </row>
        <row r="1519">
          <cell r="A1519" t="str">
            <v>2001004006</v>
          </cell>
          <cell r="B1519" t="str">
            <v>LOCACAO MENSAL DE ANDAIME TUBULAR METALICO TIPO TORRE, COM LARGURA DE 1,00 ATE 1,50M E H=1,00M, INCLUSO MONTAGEM E DESMONTAGEM /M</v>
          </cell>
          <cell r="C1519" t="str">
            <v>/M</v>
          </cell>
          <cell r="D1519" t="str">
            <v>M</v>
          </cell>
          <cell r="E1519">
            <v>26.95</v>
          </cell>
          <cell r="F1519">
            <v>28.27</v>
          </cell>
          <cell r="G1519">
            <v>0</v>
          </cell>
        </row>
        <row r="1520">
          <cell r="A1520" t="str">
            <v>2001004007</v>
          </cell>
          <cell r="B1520" t="str">
            <v>SINAPI - 97064 - MONTAGEM E DESMONTAGEM DE ANDAIME TUBULAR TIPO TORRE (EXCLUSIVE ANDAIME E LIMPEZA). AF_11/2017 /M</v>
          </cell>
          <cell r="C1520" t="str">
            <v>/M</v>
          </cell>
          <cell r="D1520" t="str">
            <v>M</v>
          </cell>
          <cell r="E1520">
            <v>13.64</v>
          </cell>
          <cell r="F1520">
            <v>15.16</v>
          </cell>
          <cell r="G1520">
            <v>0</v>
          </cell>
        </row>
        <row r="1521">
          <cell r="A1521" t="str">
            <v>2001004030</v>
          </cell>
          <cell r="B1521" t="str">
            <v>PINTURA DE FAIXAS DE DEMARCACAO COM TINTA ACRILICA, L=10CM, APLICADA COM TRINCHA /M</v>
          </cell>
          <cell r="C1521" t="str">
            <v>/M</v>
          </cell>
          <cell r="D1521" t="str">
            <v>M</v>
          </cell>
          <cell r="E1521">
            <v>7.72</v>
          </cell>
          <cell r="F1521">
            <v>8.17</v>
          </cell>
          <cell r="G1521">
            <v>0</v>
          </cell>
        </row>
        <row r="1522">
          <cell r="A1522" t="str">
            <v>2001004032</v>
          </cell>
          <cell r="B1522" t="str">
            <v>PINTURA DE FAIXAS DE DEMARCACAO COM TINTA ACRILICA, L=20CM, APLICADA COM TRINCHA /M</v>
          </cell>
          <cell r="C1522" t="str">
            <v>/M</v>
          </cell>
          <cell r="D1522" t="str">
            <v>M</v>
          </cell>
          <cell r="E1522">
            <v>18.32</v>
          </cell>
          <cell r="F1522">
            <v>20.09</v>
          </cell>
          <cell r="G1522">
            <v>0</v>
          </cell>
        </row>
        <row r="1523">
          <cell r="A1523" t="str">
            <v>2001004035</v>
          </cell>
          <cell r="B1523" t="str">
            <v>SINAPI - 84665 - PINTURA ACRILICA PARA SINALIZACAO HORIZONTAL EM PISO CIMENTADO /M2</v>
          </cell>
          <cell r="C1523" t="str">
            <v>M2</v>
          </cell>
          <cell r="D1523" t="str">
            <v>M2</v>
          </cell>
          <cell r="E1523">
            <v>18.57</v>
          </cell>
          <cell r="F1523">
            <v>20.03</v>
          </cell>
          <cell r="G1523">
            <v>0</v>
          </cell>
        </row>
        <row r="1524">
          <cell r="A1524" t="str">
            <v>2001004040</v>
          </cell>
          <cell r="B1524" t="str">
            <v>BARREIRA DE PROTECAO HELICOIDAL (CONCERTINA) SIMPLES EM ACO GALVANIZADO CORTANTE, DIAMETRO DE 300MM, INCLUSIVE ACESSORIOS DE FIXACAO /M</v>
          </cell>
          <cell r="C1524" t="str">
            <v>/M</v>
          </cell>
          <cell r="D1524" t="str">
            <v>M</v>
          </cell>
          <cell r="E1524">
            <v>38.229999999999997</v>
          </cell>
          <cell r="F1524">
            <v>41.02</v>
          </cell>
          <cell r="G1524">
            <v>0</v>
          </cell>
        </row>
        <row r="1525">
          <cell r="A1525" t="str">
            <v>2001004041</v>
          </cell>
          <cell r="B1525" t="str">
            <v>GRADIL EM METALON, H=2,00M, INCLUSIVE BROCA DE 25CM (0,80M), PINTURA EM FUNDO ANTICORROSIVO (2 DEMAOS) E ESMALTE EM 2 DEMAOS /M</v>
          </cell>
          <cell r="C1525" t="str">
            <v>/M</v>
          </cell>
          <cell r="D1525" t="str">
            <v>M</v>
          </cell>
          <cell r="E1525">
            <v>580.86</v>
          </cell>
          <cell r="F1525">
            <v>601.78</v>
          </cell>
          <cell r="G1525">
            <v>0</v>
          </cell>
        </row>
        <row r="1526">
          <cell r="A1526" t="str">
            <v>2001004042</v>
          </cell>
          <cell r="B1526" t="str">
            <v>GRADIL EM METALON, H=1,80M, INCLUSIVE BROCA DE 25CM (0,80M), PINTURA EM FUNDO ANTICORROSIVO (2 DEMAOS) E ESMALTE EM 2 DEMAOS - ANEXO A-061 (S.C.) /M</v>
          </cell>
          <cell r="C1526" t="str">
            <v>/M</v>
          </cell>
          <cell r="D1526" t="str">
            <v>M</v>
          </cell>
          <cell r="E1526">
            <v>538.26</v>
          </cell>
          <cell r="F1526">
            <v>557.51</v>
          </cell>
          <cell r="G1526">
            <v>0</v>
          </cell>
        </row>
        <row r="1527">
          <cell r="A1527" t="str">
            <v>2001004043</v>
          </cell>
          <cell r="B1527" t="str">
            <v>GRADIL EM METALON SOBRE MURETA DE CONCRETO H=1,80M, SENDO H=1,30M DE GRADIL E MURETA H=0,50M, REVESTIDO E PINTADO COM FUNDO ANTICORROSIVO E ESMALTE SINTETICO EM 2 DEMAOS ANEXO A-062 (S.C.) /M</v>
          </cell>
          <cell r="C1527" t="str">
            <v>/M</v>
          </cell>
          <cell r="D1527" t="str">
            <v>M</v>
          </cell>
          <cell r="E1527">
            <v>827.93</v>
          </cell>
          <cell r="F1527">
            <v>865.15</v>
          </cell>
          <cell r="G1527">
            <v>0</v>
          </cell>
        </row>
        <row r="1528">
          <cell r="A1528" t="str">
            <v>2001004044</v>
          </cell>
          <cell r="B1528" t="str">
            <v>GRADIL EM METALON SOBRE MURETA DE CONCRETO H=2,00M, SENDO H=1,50M DE GRADIL E MURETA H=0,50M, REVESTIDO E PINTADO COM FUNDO ANTICORROSIVO E ESMALTE SINTETICO EM 2 DEMAOS ANEXO A-062 (S.C.) /M</v>
          </cell>
          <cell r="C1528" t="str">
            <v>/M</v>
          </cell>
          <cell r="D1528" t="str">
            <v>M</v>
          </cell>
          <cell r="E1528">
            <v>858.34</v>
          </cell>
          <cell r="F1528">
            <v>897.06</v>
          </cell>
          <cell r="G1528">
            <v>0</v>
          </cell>
        </row>
        <row r="1529">
          <cell r="A1529" t="str">
            <v>2001004045</v>
          </cell>
          <cell r="B1529" t="str">
            <v>PORTAO EM METALON - 1 FOLHA - PARA PEDESTRES, INCLUSIVE 2 BROCAS DE 25CM (0,80M), PINTURA EM FUNDO ANTICORROSIVO (2 DEMAOS) E ESMALTE EM 2 DEMAOS - ANEXO A-060 (S.C.) /M2</v>
          </cell>
          <cell r="C1529" t="str">
            <v>M2</v>
          </cell>
          <cell r="D1529" t="str">
            <v>M2</v>
          </cell>
          <cell r="E1529">
            <v>603.94000000000005</v>
          </cell>
          <cell r="F1529">
            <v>626.73</v>
          </cell>
          <cell r="G1529">
            <v>0</v>
          </cell>
        </row>
        <row r="1530">
          <cell r="A1530" t="str">
            <v>2001004046</v>
          </cell>
          <cell r="B1530" t="str">
            <v>PORTAO EM METALON - 2 FOLHAS - PARA VEICULOS, INCLUSIVE 2 BROCAS DE 25CM (0,80M), PINTURA EM FUNDO ANTICORROSIVO (2 DEMAOS) E ESMALTE EM 2 DEMAOS - ANEXO A-060 (S.C.) /M2</v>
          </cell>
          <cell r="C1530" t="str">
            <v>M2</v>
          </cell>
          <cell r="D1530" t="str">
            <v>M2</v>
          </cell>
          <cell r="E1530">
            <v>382.04</v>
          </cell>
          <cell r="F1530">
            <v>395.79</v>
          </cell>
          <cell r="G1530">
            <v>0</v>
          </cell>
        </row>
        <row r="1531">
          <cell r="A1531" t="str">
            <v>2001004047</v>
          </cell>
          <cell r="B1531" t="str">
            <v>GRADIL EM METALON, SOBRE MURETA DE ALVENARIA H=1,80M, SENDO H=1,30M DE GRADIL E MURETA H=0,50M, INCLUSIVE PINTURA C/FUNDO ANTICORROSIVO (2 DEMAOS), ESMALTE (2 DEMAOS) NO GRADIL, NA MURETA REVESTIMENTO, SELADOR E LATEX (2 DEMAOS), ANEXO A-062(S.C.) /M</v>
          </cell>
          <cell r="C1531" t="str">
            <v>/M</v>
          </cell>
          <cell r="D1531" t="str">
            <v>M</v>
          </cell>
          <cell r="E1531">
            <v>643.09</v>
          </cell>
          <cell r="F1531">
            <v>674.99</v>
          </cell>
          <cell r="G1531">
            <v>0</v>
          </cell>
        </row>
        <row r="1532">
          <cell r="A1532" t="str">
            <v>2001004048</v>
          </cell>
          <cell r="B1532" t="str">
            <v>GRADIL EM METALON, SOBRE MURETA DE ALVENARIA H=2,00M, SENDO H=1,50M DE GRADIL E MURETA H=0,50M, INCLUSIVE PINTURA C/FUNDO ANTICORROSIVO (2 DEMAOS), ESMALTE (2 DEMAOS) NO GRADIL, NA MURETA REVESTIMENTO, SELADOR E LATEX (2 DEMAOS), ANEXO A-062(S.C.) /M</v>
          </cell>
          <cell r="C1532" t="str">
            <v>/M</v>
          </cell>
          <cell r="D1532" t="str">
            <v>M</v>
          </cell>
          <cell r="E1532">
            <v>699.08</v>
          </cell>
          <cell r="F1532">
            <v>733.49</v>
          </cell>
          <cell r="G1532">
            <v>0</v>
          </cell>
        </row>
        <row r="1533">
          <cell r="A1533">
            <v>0</v>
          </cell>
          <cell r="B1533">
            <v>0</v>
          </cell>
          <cell r="C1533">
            <v>0</v>
          </cell>
          <cell r="D1533">
            <v>0</v>
          </cell>
          <cell r="E1533">
            <v>0</v>
          </cell>
          <cell r="F1533">
            <v>0</v>
          </cell>
          <cell r="G1533">
            <v>0</v>
          </cell>
        </row>
        <row r="1534">
          <cell r="A1534">
            <v>0</v>
          </cell>
          <cell r="B1534" t="str">
            <v>URBANIZACAO</v>
          </cell>
          <cell r="C1534">
            <v>0</v>
          </cell>
          <cell r="D1534">
            <v>0</v>
          </cell>
          <cell r="E1534">
            <v>0</v>
          </cell>
          <cell r="F1534">
            <v>0</v>
          </cell>
          <cell r="G1534">
            <v>0</v>
          </cell>
        </row>
        <row r="1535">
          <cell r="A1535">
            <v>0</v>
          </cell>
          <cell r="B1535">
            <v>0</v>
          </cell>
          <cell r="C1535">
            <v>0</v>
          </cell>
          <cell r="D1535">
            <v>0</v>
          </cell>
          <cell r="E1535">
            <v>0</v>
          </cell>
          <cell r="F1535">
            <v>0</v>
          </cell>
          <cell r="G1535">
            <v>0</v>
          </cell>
        </row>
        <row r="1536">
          <cell r="A1536" t="str">
            <v>CODIGO</v>
          </cell>
          <cell r="B1536" t="str">
            <v>S E R V I C O S</v>
          </cell>
          <cell r="C1536">
            <v>0</v>
          </cell>
          <cell r="D1536">
            <v>0</v>
          </cell>
          <cell r="E1536" t="str">
            <v>TOTAL</v>
          </cell>
          <cell r="F1536" t="str">
            <v>TOTAL</v>
          </cell>
          <cell r="G1536">
            <v>0</v>
          </cell>
        </row>
        <row r="1537">
          <cell r="A1537">
            <v>0</v>
          </cell>
          <cell r="B1537">
            <v>0</v>
          </cell>
          <cell r="C1537">
            <v>0</v>
          </cell>
          <cell r="D1537">
            <v>0</v>
          </cell>
          <cell r="E1537">
            <v>0</v>
          </cell>
          <cell r="F1537">
            <v>0</v>
          </cell>
          <cell r="G1537">
            <v>0</v>
          </cell>
        </row>
        <row r="1538">
          <cell r="A1538" t="str">
            <v>2101000101</v>
          </cell>
          <cell r="B1538" t="str">
            <v>SINAPI - 98504 - PLANTIO DE GRAMA EM PLACAS. AF_05/2018 /M2</v>
          </cell>
          <cell r="C1538" t="str">
            <v>M2</v>
          </cell>
          <cell r="D1538" t="str">
            <v>M2</v>
          </cell>
          <cell r="E1538">
            <v>6.51</v>
          </cell>
          <cell r="F1538">
            <v>6.81</v>
          </cell>
          <cell r="G1538">
            <v>0</v>
          </cell>
        </row>
        <row r="1539">
          <cell r="A1539" t="str">
            <v>2101000102</v>
          </cell>
          <cell r="B1539" t="str">
            <v>SINAPI - 98509 - PLANTIO DE ARBUSTO OU  CERCA VIVA. AF_05/2018 /UN</v>
          </cell>
          <cell r="C1539" t="str">
            <v>UN</v>
          </cell>
          <cell r="D1539" t="str">
            <v>UN</v>
          </cell>
          <cell r="E1539">
            <v>43.43</v>
          </cell>
          <cell r="F1539">
            <v>43.61</v>
          </cell>
          <cell r="G1539">
            <v>0</v>
          </cell>
        </row>
        <row r="1540">
          <cell r="A1540" t="str">
            <v>2101000103</v>
          </cell>
          <cell r="B1540" t="str">
            <v>SINAPI - 98510 - PLANTIO DE ARVORE ORNAMENTAL COM ALTURA DE MUDA MENOR OU IGUAL A 2,00 M. AF_05/2018 /UN</v>
          </cell>
          <cell r="C1540" t="str">
            <v>UN</v>
          </cell>
          <cell r="D1540" t="str">
            <v>UN</v>
          </cell>
          <cell r="E1540">
            <v>63.25</v>
          </cell>
          <cell r="F1540">
            <v>64.66</v>
          </cell>
          <cell r="G1540">
            <v>0</v>
          </cell>
        </row>
        <row r="1541">
          <cell r="A1541" t="str">
            <v>2101000104</v>
          </cell>
          <cell r="B1541" t="str">
            <v>SINAPI - 98511 - PLANTIO DE ARVORE ORNAMENTAL COM ALTURA DE MUDA MAIOR QUE 2,00 M E MENOR OU IGUAL A 4,00 M. AF_05/2018 /UN</v>
          </cell>
          <cell r="C1541" t="str">
            <v>UN</v>
          </cell>
          <cell r="D1541" t="str">
            <v>UN</v>
          </cell>
          <cell r="E1541">
            <v>121.39</v>
          </cell>
          <cell r="F1541">
            <v>123.39</v>
          </cell>
          <cell r="G1541">
            <v>0</v>
          </cell>
        </row>
        <row r="1542">
          <cell r="A1542">
            <v>0</v>
          </cell>
          <cell r="B1542">
            <v>0</v>
          </cell>
          <cell r="C1542">
            <v>0</v>
          </cell>
          <cell r="D1542">
            <v>0</v>
          </cell>
          <cell r="E1542">
            <v>0</v>
          </cell>
          <cell r="F1542">
            <v>0</v>
          </cell>
          <cell r="G1542">
            <v>0</v>
          </cell>
        </row>
        <row r="1543">
          <cell r="A1543">
            <v>0</v>
          </cell>
          <cell r="B1543" t="str">
            <v>LIMPEZA</v>
          </cell>
          <cell r="C1543">
            <v>0</v>
          </cell>
          <cell r="D1543">
            <v>0</v>
          </cell>
          <cell r="E1543">
            <v>0</v>
          </cell>
          <cell r="F1543">
            <v>0</v>
          </cell>
          <cell r="G1543">
            <v>0</v>
          </cell>
        </row>
        <row r="1544">
          <cell r="A1544">
            <v>0</v>
          </cell>
          <cell r="B1544">
            <v>0</v>
          </cell>
          <cell r="C1544">
            <v>0</v>
          </cell>
          <cell r="D1544">
            <v>0</v>
          </cell>
          <cell r="E1544">
            <v>0</v>
          </cell>
          <cell r="F1544">
            <v>0</v>
          </cell>
          <cell r="G1544">
            <v>0</v>
          </cell>
        </row>
        <row r="1545">
          <cell r="A1545" t="str">
            <v>CODIGO</v>
          </cell>
          <cell r="B1545" t="str">
            <v>S E R V I C O S</v>
          </cell>
          <cell r="C1545">
            <v>0</v>
          </cell>
          <cell r="D1545">
            <v>0</v>
          </cell>
          <cell r="E1545" t="str">
            <v>TOTAL</v>
          </cell>
          <cell r="F1545" t="str">
            <v>TOTAL</v>
          </cell>
          <cell r="G1545">
            <v>0</v>
          </cell>
        </row>
        <row r="1546">
          <cell r="A1546">
            <v>0</v>
          </cell>
          <cell r="B1546">
            <v>0</v>
          </cell>
          <cell r="C1546">
            <v>0</v>
          </cell>
          <cell r="D1546">
            <v>0</v>
          </cell>
          <cell r="E1546">
            <v>0</v>
          </cell>
          <cell r="F1546">
            <v>0</v>
          </cell>
          <cell r="G1546">
            <v>0</v>
          </cell>
        </row>
        <row r="1547">
          <cell r="A1547" t="str">
            <v>2201000010</v>
          </cell>
          <cell r="B1547" t="str">
            <v>LIMPEZA FINAL DA OBRA /M2</v>
          </cell>
          <cell r="C1547" t="str">
            <v>M2</v>
          </cell>
          <cell r="D1547" t="str">
            <v>M2</v>
          </cell>
          <cell r="E1547">
            <v>2.27</v>
          </cell>
          <cell r="F1547">
            <v>2.48</v>
          </cell>
          <cell r="G1547">
            <v>0</v>
          </cell>
        </row>
        <row r="1548">
          <cell r="A1548" t="str">
            <v>2201000012</v>
          </cell>
          <cell r="B1548" t="str">
            <v>SINAPI - 99803 - LIMPEZA DE PISO CERAMICO OU PORCELANATO COM PANO UMIDO. AF_04/2019 /M2</v>
          </cell>
          <cell r="C1548" t="str">
            <v>M2</v>
          </cell>
          <cell r="D1548" t="str">
            <v>M2</v>
          </cell>
          <cell r="E1548">
            <v>1.41</v>
          </cell>
          <cell r="F1548">
            <v>1.55</v>
          </cell>
          <cell r="G1548">
            <v>0</v>
          </cell>
        </row>
        <row r="1549">
          <cell r="A1549" t="str">
            <v>2201000014</v>
          </cell>
          <cell r="B1549" t="str">
            <v>SINAPI - 99814 - LIMPEZA DE SUPERFICIE COM JATO DE ALTA PRESSAO. AF_04/2019 /M2</v>
          </cell>
          <cell r="C1549" t="str">
            <v>M2</v>
          </cell>
          <cell r="D1549" t="str">
            <v>M2</v>
          </cell>
          <cell r="E1549">
            <v>1.3</v>
          </cell>
          <cell r="F1549">
            <v>1.43</v>
          </cell>
          <cell r="G1549">
            <v>0</v>
          </cell>
        </row>
        <row r="1550">
          <cell r="A1550" t="str">
            <v>2201000016</v>
          </cell>
          <cell r="B1550" t="str">
            <v>LIMPEZA VIDROS COMUM /M2</v>
          </cell>
          <cell r="C1550" t="str">
            <v>M2</v>
          </cell>
          <cell r="D1550" t="str">
            <v>M2</v>
          </cell>
          <cell r="E1550">
            <v>11.18</v>
          </cell>
          <cell r="F1550">
            <v>12.05</v>
          </cell>
          <cell r="G1550">
            <v>0</v>
          </cell>
        </row>
        <row r="1551">
          <cell r="A1551" t="str">
            <v>2201000018</v>
          </cell>
          <cell r="B1551" t="str">
            <v>LIMPEZA DE LOUCAS E METAIS /UN</v>
          </cell>
          <cell r="C1551" t="str">
            <v>UN</v>
          </cell>
          <cell r="D1551" t="str">
            <v>UN</v>
          </cell>
          <cell r="E1551">
            <v>24.39</v>
          </cell>
          <cell r="F1551">
            <v>26.29</v>
          </cell>
          <cell r="G1551">
            <v>0</v>
          </cell>
        </row>
        <row r="1552">
          <cell r="A1552" t="str">
            <v>2201000020</v>
          </cell>
          <cell r="B1552" t="str">
            <v>LAVAGEM DE PISOS CERAMICOS /M2</v>
          </cell>
          <cell r="C1552" t="str">
            <v>M2</v>
          </cell>
          <cell r="D1552" t="str">
            <v>M2</v>
          </cell>
          <cell r="E1552">
            <v>5.01</v>
          </cell>
          <cell r="F1552">
            <v>5.45</v>
          </cell>
          <cell r="G1552">
            <v>0</v>
          </cell>
        </row>
        <row r="1553">
          <cell r="A1553">
            <v>0</v>
          </cell>
          <cell r="B1553">
            <v>0</v>
          </cell>
          <cell r="C1553">
            <v>0</v>
          </cell>
          <cell r="D1553">
            <v>0</v>
          </cell>
          <cell r="E1553">
            <v>0</v>
          </cell>
          <cell r="F1553">
            <v>0</v>
          </cell>
          <cell r="G1553">
            <v>0</v>
          </cell>
        </row>
        <row r="1554">
          <cell r="A1554">
            <v>0</v>
          </cell>
          <cell r="B1554" t="str">
            <v>ADMINISTRACAO LOCAL</v>
          </cell>
          <cell r="C1554">
            <v>0</v>
          </cell>
          <cell r="D1554">
            <v>0</v>
          </cell>
          <cell r="E1554">
            <v>0</v>
          </cell>
          <cell r="F1554">
            <v>0</v>
          </cell>
          <cell r="G1554">
            <v>0</v>
          </cell>
        </row>
        <row r="1555">
          <cell r="A1555">
            <v>0</v>
          </cell>
          <cell r="B1555">
            <v>0</v>
          </cell>
          <cell r="C1555">
            <v>0</v>
          </cell>
          <cell r="D1555">
            <v>0</v>
          </cell>
          <cell r="E1555">
            <v>0</v>
          </cell>
          <cell r="F1555">
            <v>0</v>
          </cell>
          <cell r="G1555">
            <v>0</v>
          </cell>
        </row>
        <row r="1556">
          <cell r="A1556" t="str">
            <v>CODIGO</v>
          </cell>
          <cell r="B1556" t="str">
            <v>S E R V I C O S</v>
          </cell>
          <cell r="C1556">
            <v>0</v>
          </cell>
          <cell r="D1556">
            <v>0</v>
          </cell>
          <cell r="E1556" t="str">
            <v>TOTAL</v>
          </cell>
          <cell r="F1556" t="str">
            <v>TOTAL</v>
          </cell>
          <cell r="G1556">
            <v>0</v>
          </cell>
        </row>
        <row r="1557">
          <cell r="A1557">
            <v>0</v>
          </cell>
          <cell r="B1557">
            <v>0</v>
          </cell>
          <cell r="C1557">
            <v>0</v>
          </cell>
          <cell r="D1557">
            <v>0</v>
          </cell>
          <cell r="E1557">
            <v>0</v>
          </cell>
          <cell r="F1557">
            <v>0</v>
          </cell>
          <cell r="G1557">
            <v>0</v>
          </cell>
        </row>
        <row r="1558">
          <cell r="A1558" t="str">
            <v>2301000100</v>
          </cell>
          <cell r="B1558" t="str">
            <v>MAO DE OBRA:- SERVENTE COM ENCARGOS COMPLEMENTARES /H</v>
          </cell>
          <cell r="C1558" t="str">
            <v>/H</v>
          </cell>
          <cell r="D1558" t="str">
            <v>H</v>
          </cell>
          <cell r="E1558">
            <v>14.55</v>
          </cell>
          <cell r="F1558">
            <v>16.010000000000002</v>
          </cell>
          <cell r="G1558">
            <v>0</v>
          </cell>
        </row>
        <row r="1559">
          <cell r="A1559" t="str">
            <v>2301000101</v>
          </cell>
          <cell r="B1559" t="str">
            <v>- JARDINEIRO COM ENCARGOS COMPLEMENTARES /H</v>
          </cell>
          <cell r="C1559" t="str">
            <v>/H</v>
          </cell>
          <cell r="D1559" t="str">
            <v>H</v>
          </cell>
          <cell r="E1559">
            <v>17.27</v>
          </cell>
          <cell r="F1559">
            <v>19.149999999999999</v>
          </cell>
          <cell r="G1559">
            <v>0</v>
          </cell>
        </row>
        <row r="1560">
          <cell r="A1560" t="str">
            <v>2301000104</v>
          </cell>
          <cell r="B1560" t="str">
            <v>- AUXILIAR DE SERVICOS GERAIS COM ENCARGOS COMPLEMENTARES /H</v>
          </cell>
          <cell r="C1560" t="str">
            <v>/H</v>
          </cell>
          <cell r="D1560" t="str">
            <v>H</v>
          </cell>
          <cell r="E1560">
            <v>15.19</v>
          </cell>
          <cell r="F1560">
            <v>16.760000000000002</v>
          </cell>
          <cell r="G1560">
            <v>0</v>
          </cell>
        </row>
        <row r="1561">
          <cell r="A1561" t="str">
            <v>2301000105</v>
          </cell>
          <cell r="B1561" t="str">
            <v>- BLASTER, DINAMITADOR OU CABO DE FOGO COM ENCARGOS COMPLEMENTARES /H</v>
          </cell>
          <cell r="C1561" t="str">
            <v>/H</v>
          </cell>
          <cell r="D1561" t="str">
            <v>H</v>
          </cell>
          <cell r="E1561">
            <v>18.11</v>
          </cell>
          <cell r="F1561">
            <v>20.260000000000002</v>
          </cell>
          <cell r="G1561">
            <v>0</v>
          </cell>
        </row>
        <row r="1562">
          <cell r="A1562" t="str">
            <v>2301000106</v>
          </cell>
          <cell r="B1562" t="str">
            <v>- POCEIRO COM ENCARGOS COMPLEMENTARES /H</v>
          </cell>
          <cell r="C1562" t="str">
            <v>/H</v>
          </cell>
          <cell r="D1562" t="str">
            <v>H</v>
          </cell>
          <cell r="E1562">
            <v>18.28</v>
          </cell>
          <cell r="F1562">
            <v>20.47</v>
          </cell>
          <cell r="G1562">
            <v>0</v>
          </cell>
        </row>
        <row r="1563">
          <cell r="A1563" t="str">
            <v>2301000108</v>
          </cell>
          <cell r="B1563" t="str">
            <v>- ARMADOR COM ENCARGOS COMPLEMENTARES /H</v>
          </cell>
          <cell r="C1563" t="str">
            <v>/H</v>
          </cell>
          <cell r="D1563" t="str">
            <v>H</v>
          </cell>
          <cell r="E1563">
            <v>17.739999999999998</v>
          </cell>
          <cell r="F1563">
            <v>19.690000000000001</v>
          </cell>
          <cell r="G1563">
            <v>0</v>
          </cell>
        </row>
        <row r="1564">
          <cell r="A1564" t="str">
            <v>2301000109</v>
          </cell>
          <cell r="B1564" t="str">
            <v>- CARPINTEIRO DE FORMAS COM ENCARGOS COMPLEMENTARES /H</v>
          </cell>
          <cell r="C1564" t="str">
            <v>/H</v>
          </cell>
          <cell r="D1564" t="str">
            <v>H</v>
          </cell>
          <cell r="E1564">
            <v>17.64</v>
          </cell>
          <cell r="F1564">
            <v>19.59</v>
          </cell>
          <cell r="G1564">
            <v>0</v>
          </cell>
        </row>
        <row r="1565">
          <cell r="A1565" t="str">
            <v>2301000110</v>
          </cell>
          <cell r="B1565" t="str">
            <v>- CALCETEIRO COM ENCARGOS COMPLEMENTARES /H</v>
          </cell>
          <cell r="C1565" t="str">
            <v>/H</v>
          </cell>
          <cell r="D1565" t="str">
            <v>H</v>
          </cell>
          <cell r="E1565">
            <v>18.739999999999998</v>
          </cell>
          <cell r="F1565">
            <v>20.86</v>
          </cell>
          <cell r="G1565">
            <v>0</v>
          </cell>
        </row>
        <row r="1566">
          <cell r="A1566" t="str">
            <v>2301000111</v>
          </cell>
          <cell r="B1566" t="str">
            <v>- AZULEJISTA OU LADRILHISTA COM ENCARGOS COMPLEMENTARES /H</v>
          </cell>
          <cell r="C1566" t="str">
            <v>/H</v>
          </cell>
          <cell r="D1566" t="str">
            <v>H</v>
          </cell>
          <cell r="E1566">
            <v>17.760000000000002</v>
          </cell>
          <cell r="F1566">
            <v>19.72</v>
          </cell>
          <cell r="G1566">
            <v>0</v>
          </cell>
        </row>
        <row r="1567">
          <cell r="A1567" t="str">
            <v>2301000112</v>
          </cell>
          <cell r="B1567" t="str">
            <v>- PEDREIRO COM ENCARGOS COMPLEMENTARES /H</v>
          </cell>
          <cell r="C1567" t="str">
            <v>/H</v>
          </cell>
          <cell r="D1567" t="str">
            <v>H</v>
          </cell>
          <cell r="E1567">
            <v>17.82</v>
          </cell>
          <cell r="F1567">
            <v>19.79</v>
          </cell>
          <cell r="G1567">
            <v>0</v>
          </cell>
        </row>
        <row r="1568">
          <cell r="A1568" t="str">
            <v>2301000113</v>
          </cell>
          <cell r="B1568" t="str">
            <v>- TAQUEADOR OU TAQUEIRO COM ENCARGOS COMPLEMENTARES /H</v>
          </cell>
          <cell r="C1568" t="str">
            <v>/H</v>
          </cell>
          <cell r="D1568" t="str">
            <v>H</v>
          </cell>
          <cell r="E1568">
            <v>20.440000000000001</v>
          </cell>
          <cell r="F1568">
            <v>22.84</v>
          </cell>
          <cell r="G1568">
            <v>0</v>
          </cell>
        </row>
        <row r="1569">
          <cell r="A1569" t="str">
            <v>2301000114</v>
          </cell>
          <cell r="B1569" t="str">
            <v>- TELHADISTA COM ENCARGOS COMPLEMENTARES /H</v>
          </cell>
          <cell r="C1569" t="str">
            <v>/H</v>
          </cell>
          <cell r="D1569" t="str">
            <v>H</v>
          </cell>
          <cell r="E1569">
            <v>18.75</v>
          </cell>
          <cell r="F1569">
            <v>20.89</v>
          </cell>
          <cell r="G1569">
            <v>0</v>
          </cell>
        </row>
        <row r="1570">
          <cell r="A1570" t="str">
            <v>2301000119</v>
          </cell>
          <cell r="B1570" t="str">
            <v>- ELETRICISTA COM ENCARGOS COMPLEMENTARES /H</v>
          </cell>
          <cell r="C1570" t="str">
            <v>/H</v>
          </cell>
          <cell r="D1570" t="str">
            <v>H</v>
          </cell>
          <cell r="E1570">
            <v>19.73</v>
          </cell>
          <cell r="F1570">
            <v>22</v>
          </cell>
          <cell r="G1570">
            <v>0</v>
          </cell>
        </row>
        <row r="1571">
          <cell r="A1571" t="str">
            <v>2301000120</v>
          </cell>
          <cell r="B1571" t="str">
            <v>- ENCANADOR COM ENCARGOS COMPLEMENTARES /H</v>
          </cell>
          <cell r="C1571" t="str">
            <v>/H</v>
          </cell>
          <cell r="D1571" t="str">
            <v>H</v>
          </cell>
          <cell r="E1571">
            <v>17.34</v>
          </cell>
          <cell r="F1571">
            <v>19.309999999999999</v>
          </cell>
          <cell r="G1571">
            <v>0</v>
          </cell>
        </row>
        <row r="1572">
          <cell r="A1572" t="str">
            <v>2301000121</v>
          </cell>
          <cell r="B1572" t="str">
            <v>- PINTOR COM ENCARGOS COMPLEMENTARES /H</v>
          </cell>
          <cell r="C1572" t="str">
            <v>/H</v>
          </cell>
          <cell r="D1572" t="str">
            <v>H</v>
          </cell>
          <cell r="E1572">
            <v>18.829999999999998</v>
          </cell>
          <cell r="F1572">
            <v>20.79</v>
          </cell>
          <cell r="G1572">
            <v>0</v>
          </cell>
        </row>
        <row r="1573">
          <cell r="A1573" t="str">
            <v>2301000126</v>
          </cell>
          <cell r="B1573" t="str">
            <v>SINAPI - 90781 - TOPOGRAFO COM ENCARGOS COMPLEMENTARES /H</v>
          </cell>
          <cell r="C1573" t="str">
            <v>/H</v>
          </cell>
          <cell r="D1573" t="str">
            <v>H</v>
          </cell>
          <cell r="E1573">
            <v>18.850000000000001</v>
          </cell>
          <cell r="F1573">
            <v>21.66</v>
          </cell>
          <cell r="G1573">
            <v>0</v>
          </cell>
        </row>
        <row r="1574">
          <cell r="A1574" t="str">
            <v>2301000130</v>
          </cell>
          <cell r="B1574" t="str">
            <v>SINAPI - 90766 - ALMOXARIFE COM ENCARGOS COMPLEMENTARES /H</v>
          </cell>
          <cell r="C1574" t="str">
            <v>/H</v>
          </cell>
          <cell r="D1574" t="str">
            <v>H</v>
          </cell>
          <cell r="E1574">
            <v>14.2</v>
          </cell>
          <cell r="F1574">
            <v>16.260000000000002</v>
          </cell>
          <cell r="G1574">
            <v>0</v>
          </cell>
        </row>
        <row r="1575">
          <cell r="A1575" t="str">
            <v>2301000132</v>
          </cell>
          <cell r="B1575" t="str">
            <v>SINAPI - 90767 - APONTADOR OU APROPRIADOR COM ENCARGOS COMPLEMENTARES /H</v>
          </cell>
          <cell r="C1575" t="str">
            <v>/H</v>
          </cell>
          <cell r="D1575" t="str">
            <v>H</v>
          </cell>
          <cell r="E1575">
            <v>13.72</v>
          </cell>
          <cell r="F1575">
            <v>15.7</v>
          </cell>
          <cell r="G1575">
            <v>0</v>
          </cell>
        </row>
        <row r="1576">
          <cell r="A1576" t="str">
            <v>2301000134</v>
          </cell>
          <cell r="B1576" t="str">
            <v>SINAPI - 88253 - AUXILIAR DE TOPOGRAFO COM ENCARGOS COMPLEMENTARES /H</v>
          </cell>
          <cell r="C1576" t="str">
            <v>/H</v>
          </cell>
          <cell r="D1576" t="str">
            <v>H</v>
          </cell>
          <cell r="E1576">
            <v>8.4</v>
          </cell>
          <cell r="F1576">
            <v>9.5399999999999991</v>
          </cell>
          <cell r="G1576">
            <v>0</v>
          </cell>
        </row>
        <row r="1577">
          <cell r="A1577" t="str">
            <v>2301000136</v>
          </cell>
          <cell r="B1577" t="str">
            <v>SINAPI - 90776 - ENCARREGADO GERAL COM ENCARGOS COMPLEMENTARES /H</v>
          </cell>
          <cell r="C1577" t="str">
            <v>/H</v>
          </cell>
          <cell r="D1577" t="str">
            <v>H</v>
          </cell>
          <cell r="E1577">
            <v>15.94</v>
          </cell>
          <cell r="F1577">
            <v>18.21</v>
          </cell>
          <cell r="G1577">
            <v>0</v>
          </cell>
        </row>
        <row r="1578">
          <cell r="A1578" t="str">
            <v>2301000138</v>
          </cell>
          <cell r="B1578" t="str">
            <v>SINAPI - 90777 - ENGENHEIRO CIVIL DE OBRA JUNIOR COM ENCARGOS COMPLEMENTARES /H</v>
          </cell>
          <cell r="C1578" t="str">
            <v>/H</v>
          </cell>
          <cell r="D1578" t="str">
            <v>H</v>
          </cell>
          <cell r="E1578">
            <v>79.75</v>
          </cell>
          <cell r="F1578">
            <v>92.2</v>
          </cell>
          <cell r="G1578">
            <v>0</v>
          </cell>
        </row>
        <row r="1579">
          <cell r="A1579" t="str">
            <v>2301000140</v>
          </cell>
          <cell r="B1579" t="str">
            <v>SINAPI - 90778 - ENGENHEIRO CIVIL DE OBRA PLENO COM ENCARGOS COMPLEMENTARES /H</v>
          </cell>
          <cell r="C1579" t="str">
            <v>/H</v>
          </cell>
          <cell r="D1579" t="str">
            <v>H</v>
          </cell>
          <cell r="E1579">
            <v>90.6</v>
          </cell>
          <cell r="F1579">
            <v>104.77</v>
          </cell>
          <cell r="G1579">
            <v>0</v>
          </cell>
        </row>
        <row r="1580">
          <cell r="A1580" t="str">
            <v>2301000142</v>
          </cell>
          <cell r="B1580" t="str">
            <v>SINAPI - 90779 - ENGENHEIRO CIVIL DE OBRA SENIOR COM ENCARGOS COMPLEMENTARES /H</v>
          </cell>
          <cell r="C1580" t="str">
            <v>/H</v>
          </cell>
          <cell r="D1580" t="str">
            <v>H</v>
          </cell>
          <cell r="E1580">
            <v>123.43</v>
          </cell>
          <cell r="F1580">
            <v>142.80000000000001</v>
          </cell>
          <cell r="G1580">
            <v>0</v>
          </cell>
        </row>
        <row r="1581">
          <cell r="A1581" t="str">
            <v>2301000144</v>
          </cell>
          <cell r="B1581" t="str">
            <v>SINAPI - 90780 - MESTRE DE OBRAS COM ENCARGOS COMPLEMENTARES /H</v>
          </cell>
          <cell r="C1581" t="str">
            <v>/H</v>
          </cell>
          <cell r="D1581" t="str">
            <v>H</v>
          </cell>
          <cell r="E1581">
            <v>23.36</v>
          </cell>
          <cell r="F1581">
            <v>26.8</v>
          </cell>
          <cell r="G1581">
            <v>0</v>
          </cell>
        </row>
        <row r="1582">
          <cell r="A1582" t="str">
            <v>2301000146</v>
          </cell>
          <cell r="B1582" t="str">
            <v>SINAPI - 88296 - OPERADOR DE GUINDASTE COM ENCARGHOS COMPLEMENTARES /H</v>
          </cell>
          <cell r="C1582" t="str">
            <v>/H</v>
          </cell>
          <cell r="D1582" t="str">
            <v>H</v>
          </cell>
          <cell r="E1582">
            <v>19.190000000000001</v>
          </cell>
          <cell r="F1582">
            <v>21.51</v>
          </cell>
          <cell r="G1582">
            <v>0</v>
          </cell>
        </row>
        <row r="1583">
          <cell r="A1583" t="str">
            <v>2301000148</v>
          </cell>
          <cell r="B1583" t="str">
            <v>SINAPI - 88326 - VIGIA NOTURNO COM ENCARGOS COMPLEMENTARES /H</v>
          </cell>
          <cell r="C1583" t="str">
            <v>/H</v>
          </cell>
          <cell r="D1583" t="str">
            <v>H</v>
          </cell>
          <cell r="E1583">
            <v>18.37</v>
          </cell>
          <cell r="F1583">
            <v>20.45</v>
          </cell>
          <cell r="G1583">
            <v>0</v>
          </cell>
        </row>
        <row r="1584">
          <cell r="A1584" t="str">
            <v>2301000500</v>
          </cell>
          <cell r="B1584" t="str">
            <v>OBRA(S) PADRAO(OES):- ESCOLA (12 SALAS DE AULA) /M2</v>
          </cell>
          <cell r="C1584" t="str">
            <v>M2</v>
          </cell>
          <cell r="D1584" t="str">
            <v>M2</v>
          </cell>
          <cell r="E1584">
            <v>1649.37</v>
          </cell>
          <cell r="F1584">
            <v>1751.28</v>
          </cell>
          <cell r="G1584">
            <v>0</v>
          </cell>
        </row>
        <row r="1585">
          <cell r="A1585">
            <v>0</v>
          </cell>
          <cell r="B1585">
            <v>0</v>
          </cell>
          <cell r="C1585">
            <v>0</v>
          </cell>
          <cell r="D1585">
            <v>0</v>
          </cell>
          <cell r="E1585">
            <v>0</v>
          </cell>
          <cell r="F1585">
            <v>0</v>
          </cell>
          <cell r="G1585">
            <v>0</v>
          </cell>
          <cell r="H1585">
            <v>0</v>
          </cell>
          <cell r="I1585">
            <v>0</v>
          </cell>
        </row>
        <row r="1586">
          <cell r="A1586">
            <v>0</v>
          </cell>
          <cell r="B1586">
            <v>0</v>
          </cell>
          <cell r="C1586">
            <v>0</v>
          </cell>
          <cell r="D1586">
            <v>0</v>
          </cell>
          <cell r="E1586">
            <v>0</v>
          </cell>
          <cell r="F1586">
            <v>0</v>
          </cell>
          <cell r="G1586">
            <v>0</v>
          </cell>
          <cell r="H1586">
            <v>0</v>
          </cell>
          <cell r="I1586">
            <v>0</v>
          </cell>
        </row>
        <row r="1587">
          <cell r="A1587">
            <v>0</v>
          </cell>
          <cell r="B1587">
            <v>0</v>
          </cell>
          <cell r="C1587">
            <v>0</v>
          </cell>
          <cell r="D1587">
            <v>0</v>
          </cell>
          <cell r="E1587">
            <v>0</v>
          </cell>
          <cell r="F1587">
            <v>0</v>
          </cell>
          <cell r="G1587">
            <v>0</v>
          </cell>
          <cell r="H1587">
            <v>0</v>
          </cell>
          <cell r="I1587">
            <v>0</v>
          </cell>
        </row>
        <row r="1588">
          <cell r="A1588">
            <v>0</v>
          </cell>
          <cell r="B1588">
            <v>0</v>
          </cell>
          <cell r="C1588">
            <v>0</v>
          </cell>
          <cell r="D1588">
            <v>0</v>
          </cell>
          <cell r="E1588">
            <v>0</v>
          </cell>
          <cell r="F1588">
            <v>0</v>
          </cell>
          <cell r="G1588">
            <v>0</v>
          </cell>
          <cell r="H1588">
            <v>0</v>
          </cell>
          <cell r="I1588">
            <v>0</v>
          </cell>
        </row>
        <row r="1589">
          <cell r="A1589">
            <v>0</v>
          </cell>
          <cell r="B1589">
            <v>0</v>
          </cell>
          <cell r="C1589">
            <v>0</v>
          </cell>
          <cell r="D1589">
            <v>0</v>
          </cell>
          <cell r="E1589">
            <v>0</v>
          </cell>
          <cell r="F1589">
            <v>0</v>
          </cell>
          <cell r="G1589">
            <v>0</v>
          </cell>
          <cell r="H1589">
            <v>0</v>
          </cell>
          <cell r="I1589">
            <v>0</v>
          </cell>
        </row>
        <row r="1590">
          <cell r="A1590">
            <v>0</v>
          </cell>
          <cell r="B1590">
            <v>0</v>
          </cell>
          <cell r="C1590">
            <v>0</v>
          </cell>
          <cell r="D1590">
            <v>0</v>
          </cell>
          <cell r="E1590">
            <v>0</v>
          </cell>
          <cell r="F1590">
            <v>0</v>
          </cell>
          <cell r="G1590">
            <v>0</v>
          </cell>
          <cell r="H1590">
            <v>0</v>
          </cell>
          <cell r="I1590">
            <v>0</v>
          </cell>
        </row>
        <row r="1591">
          <cell r="E1591" t="str">
            <v>SINAPI DESONERADO</v>
          </cell>
          <cell r="F1591" t="str">
            <v>SINAPI ONERADO</v>
          </cell>
        </row>
        <row r="1592">
          <cell r="A1592" t="str">
            <v>97141</v>
          </cell>
          <cell r="B1592" t="str">
            <v>ASSENTAMENTO DE TUBO DE FERRO FUNDIDO PARA REDE DE ÁGUA, DN 80 MM, JUNTA ELÁSTICA, INSTALADO EM LOCAL COM NÍVEL ALTO DE INTERFERÊNCIAS (NÃO INCLUI FORNECIMENTO). AF_11/2017</v>
          </cell>
          <cell r="D1592" t="str">
            <v>M</v>
          </cell>
          <cell r="E1592" t="str">
            <v>5,83</v>
          </cell>
          <cell r="F1592" t="str">
            <v>6,36</v>
          </cell>
        </row>
        <row r="1593">
          <cell r="A1593" t="str">
            <v>97142</v>
          </cell>
          <cell r="B1593" t="str">
            <v>ASSENTAMENTO DE TUBO DE FERRO FUNDIDO PARA REDE DE ÁGUA, DN 100 MM, JUNTA ELÁSTICA, INSTALADO EM LOCAL COM NÍVEL ALTO DE INTERFERÊNCIAS (NÃO INCLUI FORNECIMENTO). AF_11/2017</v>
          </cell>
          <cell r="D1593" t="str">
            <v>M</v>
          </cell>
          <cell r="E1593" t="str">
            <v>6,52</v>
          </cell>
          <cell r="F1593" t="str">
            <v>7,12</v>
          </cell>
        </row>
        <row r="1594">
          <cell r="A1594" t="str">
            <v>97143</v>
          </cell>
          <cell r="B1594" t="str">
            <v>ASSENTAMENTO DE TUBO DE FERRO FUNDIDO PARA REDE DE ÁGUA, DN 150 MM, JUNTA ELÁSTICA, INSTALADO EM LOCAL COM NÍVEL ALTO DE INTERFERÊNCIAS (NÃO INCLUI FORNECIMENTO). AF_11/2017</v>
          </cell>
          <cell r="D1594" t="str">
            <v>M</v>
          </cell>
          <cell r="E1594" t="str">
            <v>8,25</v>
          </cell>
          <cell r="F1594" t="str">
            <v>9,00</v>
          </cell>
        </row>
        <row r="1595">
          <cell r="A1595" t="str">
            <v>97144</v>
          </cell>
          <cell r="B1595" t="str">
            <v>ASSENTAMENTO DE TUBO DE FERRO FUNDIDO PARA REDE DE ÁGUA, DN 200 MM, JUNTA ELÁSTICA, INSTALADO EM LOCAL COM NÍVEL ALTO DE INTERFERÊNCIAS (NÃO INCLUI FORNECIMENTO). AF_11/2017</v>
          </cell>
          <cell r="D1595" t="str">
            <v>M</v>
          </cell>
          <cell r="E1595" t="str">
            <v>9,96</v>
          </cell>
          <cell r="F1595" t="str">
            <v>10,89</v>
          </cell>
        </row>
        <row r="1596">
          <cell r="A1596" t="str">
            <v>97145</v>
          </cell>
          <cell r="B1596" t="str">
            <v>ASSENTAMENTO DE TUBO DE FERRO FUNDIDO PARA REDE DE ÁGUA, DN 250 MM, JUNTA ELÁSTICA, INSTALADO EM LOCAL COM NÍVEL ALTO DE INTERFERÊNCIAS (NÃO INCLUI FORNECIMENTO). AF_11/2017</v>
          </cell>
          <cell r="D1596" t="str">
            <v>M</v>
          </cell>
          <cell r="E1596" t="str">
            <v>11,70</v>
          </cell>
          <cell r="F1596" t="str">
            <v>12,80</v>
          </cell>
        </row>
        <row r="1597">
          <cell r="A1597" t="str">
            <v>97146</v>
          </cell>
          <cell r="B1597" t="str">
            <v>ASSENTAMENTO DE TUBO DE FERRO FUNDIDO PARA REDE DE ÁGUA, DN 300 MM, JUNTA ELÁSTICA, INSTALADO EM LOCAL COM NÍVEL ALTO DE INTERFERÊNCIAS (NÃO INCLUI FORNECIMENTO). AF_11/2017</v>
          </cell>
          <cell r="D1597" t="str">
            <v>M</v>
          </cell>
          <cell r="E1597" t="str">
            <v>13,42</v>
          </cell>
          <cell r="F1597" t="str">
            <v>14,70</v>
          </cell>
        </row>
        <row r="1598">
          <cell r="A1598" t="str">
            <v>97147</v>
          </cell>
          <cell r="B1598" t="str">
            <v>ASSENTAMENTO DE TUBO DE FERRO FUNDIDO PARA REDE DE ÁGUA, DN 350 MM, JUNTA ELÁSTICA, INSTALADO EM LOCAL COM NÍVEL ALTO DE INTERFERÊNCIAS (NÃO INCLUI FORNECIMENTO). AF_11/2017</v>
          </cell>
          <cell r="D1598" t="str">
            <v>M</v>
          </cell>
          <cell r="E1598" t="str">
            <v>15,18</v>
          </cell>
          <cell r="F1598" t="str">
            <v>16,61</v>
          </cell>
        </row>
        <row r="1599">
          <cell r="A1599" t="str">
            <v>97148</v>
          </cell>
          <cell r="B1599" t="str">
            <v>ASSENTAMENTO DE TUBO DE FERRO FUNDIDO PARA REDE DE ÁGUA, DN 400 MM, JUNTA ELÁSTICA, INSTALADO EM LOCAL COM NÍVEL ALTO DE INTERFERÊNCIAS (NÃO INCLUI FORNECIMENTO). AF_11/2017</v>
          </cell>
          <cell r="D1599" t="str">
            <v>M</v>
          </cell>
          <cell r="E1599" t="str">
            <v>16,91</v>
          </cell>
          <cell r="F1599" t="str">
            <v>18,52</v>
          </cell>
        </row>
        <row r="1600">
          <cell r="A1600" t="str">
            <v>97149</v>
          </cell>
          <cell r="B1600" t="str">
            <v>ASSENTAMENTO DE TUBO DE FERRO FUNDIDO PARA REDE DE ÁGUA, DN 450 MM, JUNTA ELÁSTICA, INSTALADO EM LOCAL COM NÍVEL ALTO DE INTERFERÊNCIAS (NÃO INCLUI FORNECIMENTO). AF_11/2017</v>
          </cell>
          <cell r="D1600" t="str">
            <v>M</v>
          </cell>
          <cell r="E1600" t="str">
            <v>18,67</v>
          </cell>
          <cell r="F1600" t="str">
            <v>20,45</v>
          </cell>
        </row>
        <row r="1601">
          <cell r="A1601" t="str">
            <v>97150</v>
          </cell>
          <cell r="B1601" t="str">
            <v>ASSENTAMENTO DE TUBO DE FERRO FUNDIDO PARA REDE DE ÁGUA, DN 500 MM, JUNTA ELÁSTICA, INSTALADO EM LOCAL COM NÍVEL ALTO DE INTERFERÊNCIAS (NÃO INCLUI FORNECIMENTO). AF_11/2017</v>
          </cell>
          <cell r="D1601" t="str">
            <v>M</v>
          </cell>
          <cell r="E1601" t="str">
            <v>22,92</v>
          </cell>
          <cell r="F1601" t="str">
            <v>24,85</v>
          </cell>
        </row>
        <row r="1602">
          <cell r="A1602" t="str">
            <v>97151</v>
          </cell>
          <cell r="B1602" t="str">
            <v>ASSENTAMENTO DE TUBO DE FERRO FUNDIDO PARA REDE DE ÁGUA, DN 600 MM, JUNTA ELÁSTICA, INSTALADO EM LOCAL COM NÍVEL ALTO DE INTERFERÊNCIAS (NÃO INCLUI FORNECIMENTO). AF_11/2017</v>
          </cell>
          <cell r="D1602" t="str">
            <v>M</v>
          </cell>
          <cell r="E1602" t="str">
            <v>26,77</v>
          </cell>
          <cell r="F1602" t="str">
            <v>29,05</v>
          </cell>
        </row>
        <row r="1603">
          <cell r="A1603" t="str">
            <v>97152</v>
          </cell>
          <cell r="B1603" t="str">
            <v>ASSENTAMENTO DE TUBO DE FERRO FUNDIDO PARA REDE DE ÁGUA, DN 700 MM, JUNTA ELÁSTICA, INSTALADO EM LOCAL COM NÍVEL ALTO DE INTERFERÊNCIAS (NÃO INCLUI FORNECIMENTO). AF_11/2017</v>
          </cell>
          <cell r="D1603" t="str">
            <v>M</v>
          </cell>
          <cell r="E1603" t="str">
            <v>30,43</v>
          </cell>
          <cell r="F1603" t="str">
            <v>33,06</v>
          </cell>
        </row>
        <row r="1604">
          <cell r="A1604" t="str">
            <v>97153</v>
          </cell>
          <cell r="B1604" t="str">
            <v>ASSENTAMENTO DE TUBO DE FERRO FUNDIDO PARA REDE DE ÁGUA, DN 800 MM, JUNTA ELÁSTICA, INSTALADO EM LOCAL COM NÍVEL ALTO DE INTERFERÊNCIAS (NÃO INCLUI FORNECIMENTO). AF_11/2017</v>
          </cell>
          <cell r="D1604" t="str">
            <v>M</v>
          </cell>
          <cell r="E1604" t="str">
            <v>34,21</v>
          </cell>
          <cell r="F1604" t="str">
            <v>37,17</v>
          </cell>
        </row>
        <row r="1605">
          <cell r="A1605" t="str">
            <v>97154</v>
          </cell>
          <cell r="B1605" t="str">
            <v>ASSENTAMENTO DE TUBO DE FERRO FUNDIDO PARA REDE DE ÁGUA, DN 900 MM, JUNTA ELÁSTICA, INSTALADO EM LOCAL COM NÍVEL ALTO DE INTERFERÊNCIAS (NÃO INCLUI FORNECIMENTO). AF_11/2017</v>
          </cell>
          <cell r="D1605" t="str">
            <v>M</v>
          </cell>
          <cell r="E1605" t="str">
            <v>38,03</v>
          </cell>
          <cell r="F1605" t="str">
            <v>41,33</v>
          </cell>
        </row>
        <row r="1606">
          <cell r="A1606" t="str">
            <v>97155</v>
          </cell>
          <cell r="B1606" t="str">
            <v>ASSENTAMENTO DE TUBO DE FERRO FUNDIDO PARA REDE DE ÁGUA, DN 1000 MM, JUNTA ELÁSTICA, INSTALADO EM LOCAL COM NÍVEL ALTO DE INTERFERÊNCIAS (NÃO INCLUI FORNECIMENTO). AF_11/2017</v>
          </cell>
          <cell r="D1606" t="str">
            <v>M</v>
          </cell>
          <cell r="E1606" t="str">
            <v>41,85</v>
          </cell>
          <cell r="F1606" t="str">
            <v>45,49</v>
          </cell>
        </row>
        <row r="1607">
          <cell r="A1607" t="str">
            <v>97156</v>
          </cell>
          <cell r="B1607" t="str">
            <v>ASSENTAMENTO DE TUBO DE FERRO FUNDIDO PARA REDE DE ÁGUA, DN 1200 MM, JUNTA ELÁSTICA, INSTALADO EM LOCAL COM NÍVEL ALTO DE INTERFERÊNCIAS (NÃO INCLUI FORNECIMENTO). AF_11/2017</v>
          </cell>
          <cell r="D1607" t="str">
            <v>M</v>
          </cell>
          <cell r="E1607" t="str">
            <v>49,82</v>
          </cell>
          <cell r="F1607" t="str">
            <v>54,12</v>
          </cell>
        </row>
        <row r="1608">
          <cell r="A1608" t="str">
            <v>97157</v>
          </cell>
          <cell r="B1608" t="str">
            <v>ASSENTAMENTO DE TUBO DE FERRO FUNDIDO PARA REDE DE ÁGUA, DN 80 MM, JUNTA ELÁSTICA, INSTALADO EM LOCAL COM NÍVEL BAIXO DE INTERFERÊNCIAS (NÃO INCLUI FORNECIMENTO). AF_11/2017</v>
          </cell>
          <cell r="D1608" t="str">
            <v>M</v>
          </cell>
          <cell r="E1608" t="str">
            <v>3,55</v>
          </cell>
          <cell r="F1608" t="str">
            <v>3,85</v>
          </cell>
        </row>
        <row r="1609">
          <cell r="A1609" t="str">
            <v>97158</v>
          </cell>
          <cell r="B1609" t="str">
            <v>ASSENTAMENTO DE TUBO DE FERRO FUNDIDO PARA REDE DE ÁGUA, DN 100 MM, JUNTA ELÁSTICA, INSTALADO EM LOCAL COM NÍVEL BAIXO DE INTERFERÊNCIAS (NÃO INCLUI FORNECIMENTO). AF_11/2017</v>
          </cell>
          <cell r="D1609" t="str">
            <v>M</v>
          </cell>
          <cell r="E1609" t="str">
            <v>3,98</v>
          </cell>
          <cell r="F1609" t="str">
            <v>4,31</v>
          </cell>
        </row>
        <row r="1610">
          <cell r="A1610" t="str">
            <v>97159</v>
          </cell>
          <cell r="B1610" t="str">
            <v>ASSENTAMENTO DE TUBO DE FERRO FUNDIDO PARA REDE DE ÁGUA, DN 150 MM, JUNTA ELÁSTICA, INSTALADO EM LOCAL COM NÍVEL BAIXO DE INTERFERÊNCIAS (NÃO INCLUI FORNECIMENTO). AF_11/2017</v>
          </cell>
          <cell r="D1610" t="str">
            <v>M</v>
          </cell>
          <cell r="E1610" t="str">
            <v>5,03</v>
          </cell>
          <cell r="F1610" t="str">
            <v>5,46</v>
          </cell>
        </row>
        <row r="1611">
          <cell r="A1611" t="str">
            <v>97160</v>
          </cell>
          <cell r="B1611" t="str">
            <v>ASSENTAMENTO DE TUBO DE FERRO FUNDIDO PARA REDE DE ÁGUA, DN 200 MM, JUNTA ELÁSTICA, INSTALADO EM LOCAL COM NÍVEL BAIXO DE INTERFERÊNCIAS (NÃO INCLUI FORNECIMENTO). AF_11/2017</v>
          </cell>
          <cell r="D1611" t="str">
            <v>M</v>
          </cell>
          <cell r="E1611" t="str">
            <v>6,08</v>
          </cell>
          <cell r="F1611" t="str">
            <v>6,62</v>
          </cell>
        </row>
        <row r="1612">
          <cell r="A1612" t="str">
            <v>97161</v>
          </cell>
          <cell r="B1612" t="str">
            <v>ASSENTAMENTO DE TUBO DE FERRO FUNDIDO PARA REDE DE ÁGUA, DN 250 MM, JUNTA ELÁSTICA, INSTALADO EM LOCAL COM NÍVEL BAIXO DE INTERFERÊNCIAS (NÃO INCLUI FORNECIMENTO). AF_11/2017</v>
          </cell>
          <cell r="D1612" t="str">
            <v>M</v>
          </cell>
          <cell r="E1612" t="str">
            <v>7,15</v>
          </cell>
          <cell r="F1612" t="str">
            <v>7,79</v>
          </cell>
        </row>
        <row r="1613">
          <cell r="A1613" t="str">
            <v>97162</v>
          </cell>
          <cell r="B1613" t="str">
            <v>ASSENTAMENTO DE TUBO DE FERRO FUNDIDO PARA REDE DE ÁGUA, DN 300 MM, JUNTA ELÁSTICA, INSTALADO EM LOCAL COM NÍVEL BAIXO DE INTERFERÊNCIAS (NÃO INCLUI FORNECIMENTO). AF_11/2017</v>
          </cell>
          <cell r="D1613" t="str">
            <v>M</v>
          </cell>
          <cell r="E1613" t="str">
            <v>8,21</v>
          </cell>
          <cell r="F1613" t="str">
            <v>8,96</v>
          </cell>
        </row>
        <row r="1614">
          <cell r="A1614" t="str">
            <v>97163</v>
          </cell>
          <cell r="B1614" t="str">
            <v>ASSENTAMENTO DE TUBO DE FERRO FUNDIDO PARA REDE DE ÁGUA, DN 350 MM, JUNTA ELÁSTICA, INSTALADO EM LOCAL COM NÍVEL BAIXO DE INTERFERÊNCIAS (NÃO INCLUI FORNECIMENTO). AF_11/2017</v>
          </cell>
          <cell r="D1614" t="str">
            <v>M</v>
          </cell>
          <cell r="E1614" t="str">
            <v>9,29</v>
          </cell>
          <cell r="F1614" t="str">
            <v>10,13</v>
          </cell>
        </row>
        <row r="1615">
          <cell r="A1615" t="str">
            <v>97164</v>
          </cell>
          <cell r="B1615" t="str">
            <v>ASSENTAMENTO DE TUBO DE FERRO FUNDIDO PARA REDE DE ÁGUA, DN 400 MM, JUNTA ELÁSTICA, INSTALADO EM LOCAL COM NÍVEL BAIXO DE INTERFERÊNCIAS (NÃO INCLUI FORNECIMENTO). AF_11/2017</v>
          </cell>
          <cell r="D1615" t="str">
            <v>M</v>
          </cell>
          <cell r="E1615" t="str">
            <v>10,35</v>
          </cell>
          <cell r="F1615" t="str">
            <v>11,30</v>
          </cell>
        </row>
        <row r="1616">
          <cell r="A1616" t="str">
            <v>97165</v>
          </cell>
          <cell r="B1616" t="str">
            <v>ASSENTAMENTO DE TUBO DE FERRO FUNDIDO PARA REDE DE ÁGUA, DN 450 MM, JUNTA ELÁSTICA, INSTALADO EM LOCAL COM NÍVEL BAIXO DE INTERFERÊNCIAS (NÃO INCLUI FORNECIMENTO). AF_11/2017</v>
          </cell>
          <cell r="D1616" t="str">
            <v>M</v>
          </cell>
          <cell r="E1616" t="str">
            <v>11,45</v>
          </cell>
          <cell r="F1616" t="str">
            <v>12,49</v>
          </cell>
        </row>
        <row r="1617">
          <cell r="A1617" t="str">
            <v>97166</v>
          </cell>
          <cell r="B1617" t="str">
            <v>ASSENTAMENTO DE TUBO DE FERRO FUNDIDO PARA REDE DE ÁGUA, DN 500 MM, JUNTA ELÁSTICA, INSTALADO EM LOCAL COM NÍVEL BAIXO DE INTERFERÊNCIAS (NÃO INCLUI FORNECIMENTO). AF_11/2017</v>
          </cell>
          <cell r="D1617" t="str">
            <v>M</v>
          </cell>
          <cell r="E1617" t="str">
            <v>14,06</v>
          </cell>
          <cell r="F1617" t="str">
            <v>15,19</v>
          </cell>
        </row>
        <row r="1618">
          <cell r="A1618" t="str">
            <v>97167</v>
          </cell>
          <cell r="B1618" t="str">
            <v>ASSENTAMENTO DE TUBO DE FERRO FUNDIDO PARA REDE DE ÁGUA, DN 600 MM, JUNTA ELÁSTICA, INSTALADO EM LOCAL COM NÍVEL BAIXO DE INTERFERÊNCIAS (NÃO INCLUI FORNECIMENTO). AF_11/2017</v>
          </cell>
          <cell r="D1618" t="str">
            <v>M</v>
          </cell>
          <cell r="E1618" t="str">
            <v>16,43</v>
          </cell>
          <cell r="F1618" t="str">
            <v>17,77</v>
          </cell>
        </row>
        <row r="1619">
          <cell r="A1619" t="str">
            <v>97168</v>
          </cell>
          <cell r="B1619" t="str">
            <v>ASSENTAMENTO DE TUBO DE FERRO FUNDIDO PARA REDE DE ÁGUA, DN 700 MM, JUNTA ELÁSTICA, INSTALADO EM LOCAL COM NÍVEL BAIXO DE INTERFERÊNCIAS (NÃO INCLUI FORNECIMENTO). AF_11/2017</v>
          </cell>
          <cell r="D1619" t="str">
            <v>M</v>
          </cell>
          <cell r="E1619" t="str">
            <v>18,63</v>
          </cell>
          <cell r="F1619" t="str">
            <v>20,17</v>
          </cell>
        </row>
        <row r="1620">
          <cell r="A1620" t="str">
            <v>97169</v>
          </cell>
          <cell r="B1620" t="str">
            <v>ASSENTAMENTO DE TUBO DE FERRO FUNDIDO PARA REDE DE ÁGUA, DN 800 MM, JUNTA ELÁSTICA, INSTALADO EM LOCAL COM NÍVEL BAIXO DE INTERFERÊNCIAS (NÃO INCLUI FORNECIMENTO). AF_11/2017</v>
          </cell>
          <cell r="D1620" t="str">
            <v>M</v>
          </cell>
          <cell r="E1620" t="str">
            <v>20,93</v>
          </cell>
          <cell r="F1620" t="str">
            <v>22,67</v>
          </cell>
        </row>
        <row r="1621">
          <cell r="A1621" t="str">
            <v>97170</v>
          </cell>
          <cell r="B1621" t="str">
            <v>ASSENTAMENTO DE TUBO DE FERRO FUNDIDO PARA REDE DE ÁGUA, DN 900 MM, JUNTA ELÁSTICA, INSTALADO EM LOCAL COM NÍVEL BAIXO DE INTERFERÊNCIAS (NÃO INCLUI FORNECIMENTO). AF_11/2017</v>
          </cell>
          <cell r="D1621" t="str">
            <v>M</v>
          </cell>
          <cell r="E1621" t="str">
            <v>23,28</v>
          </cell>
          <cell r="F1621" t="str">
            <v>25,22</v>
          </cell>
        </row>
        <row r="1622">
          <cell r="A1622" t="str">
            <v>97171</v>
          </cell>
          <cell r="B1622" t="str">
            <v>ASSENTAMENTO DE TUBO DE FERRO FUNDIDO PARA REDE DE ÁGUA, DN 1000 MM, JUNTA ELÁSTICA, INSTALADO EM LOCAL COM NÍVEL BAIXO DE INTERFERÊNCIAS (NÃO INCLUI FORNECIMENTO). AF_11/2017</v>
          </cell>
          <cell r="D1622" t="str">
            <v>M</v>
          </cell>
          <cell r="E1622" t="str">
            <v>25,63</v>
          </cell>
          <cell r="F1622" t="str">
            <v>27,77</v>
          </cell>
        </row>
        <row r="1623">
          <cell r="A1623" t="str">
            <v>97172</v>
          </cell>
          <cell r="B1623" t="str">
            <v>ASSENTAMENTO DE TUBO DE FERRO FUNDIDO PARA REDE DE ÁGUA, DN 1200 MM, JUNTA ELÁSTICA, INSTALADO EM LOCAL COM NÍVEL BAIXO DE INTERFERÊNCIAS (NÃO INCLUI FORNECIMENTO). AF_11/2017</v>
          </cell>
          <cell r="D1623" t="str">
            <v>M</v>
          </cell>
          <cell r="E1623" t="str">
            <v>30,66</v>
          </cell>
          <cell r="F1623" t="str">
            <v>33,19</v>
          </cell>
        </row>
        <row r="1624">
          <cell r="A1624" t="str">
            <v>97173</v>
          </cell>
          <cell r="B1624" t="str">
            <v>ASSENTAMENTO DE TUBO DE AÇO CARBONO PARA REDE DE ÁGUA, DN 600 MM (24), JUNTA SOLDADA, INSTALADO EM LOCAL COM NÍVEL ALTO DE INTERFERÊNCIAS (NÃO INCLUI FORNECIMENTO). AF_11/2017</v>
          </cell>
          <cell r="D1624" t="str">
            <v>M</v>
          </cell>
          <cell r="E1624" t="str">
            <v>23,45</v>
          </cell>
          <cell r="F1624" t="str">
            <v>25,15</v>
          </cell>
        </row>
        <row r="1625">
          <cell r="A1625" t="str">
            <v>97174</v>
          </cell>
          <cell r="B1625" t="str">
            <v>ASSENTAMENTO DE TUBO DE AÇO CARBONO PARA REDE DE ÁGUA, DN 700 MM (28), JUNTA SOLDADA, INSTALADO EM LOCAL COM NÍVEL ALTO DE INTERFERÊNCIAS (NÃO INCLUI FORNECIMENTO). AF_11/2017</v>
          </cell>
          <cell r="D1625" t="str">
            <v>M</v>
          </cell>
          <cell r="E1625" t="str">
            <v>27,10</v>
          </cell>
          <cell r="F1625" t="str">
            <v>29,03</v>
          </cell>
        </row>
        <row r="1626">
          <cell r="A1626" t="str">
            <v>97175</v>
          </cell>
          <cell r="B1626" t="str">
            <v>ASSENTAMENTO DE TUBO DE AÇO CARBONO PARA REDE DE ÁGUA, DN 800 MM (32), JUNTA SOLDADA, INSTALADO EM LOCAL COM NÍVEL ALTO DE INTERFERÊNCIAS (NÃO INCLUI FORNECIMENTO). AF_11/2017</v>
          </cell>
          <cell r="D1626" t="str">
            <v>M</v>
          </cell>
          <cell r="E1626" t="str">
            <v>30,73</v>
          </cell>
          <cell r="F1626" t="str">
            <v>32,94</v>
          </cell>
        </row>
        <row r="1627">
          <cell r="A1627" t="str">
            <v>97176</v>
          </cell>
          <cell r="B1627" t="str">
            <v>ASSENTAMENTO DE TUBO DE AÇO CARBONO PARA REDE DE ÁGUA, DN 900 MM (36), JUNTA SOLDADA, INSTALADO EM LOCAL COM NÍVEL ALTO DE INTERFERÊNCIAS (NÃO INCLUI FORNECIMENTO). AF_11/2017</v>
          </cell>
          <cell r="D1627" t="str">
            <v>M</v>
          </cell>
          <cell r="E1627" t="str">
            <v>34,39</v>
          </cell>
          <cell r="F1627" t="str">
            <v>36,85</v>
          </cell>
        </row>
        <row r="1628">
          <cell r="A1628" t="str">
            <v>97177</v>
          </cell>
          <cell r="B1628" t="str">
            <v>ASSENTAMENTO DE TUBO DE AÇO CARBONO PARA REDE DE ÁGUA, DN 1000 MM (40) OU DN 1100 MM (44), JUNTA SOLDADA, INSTALADO EM LOCAL COM NÍVEL ALTO DE INTERFERÊNCIAS (NÃO INCLUI FORNECIMENTO). AF_11/2017</v>
          </cell>
          <cell r="D1628" t="str">
            <v>M</v>
          </cell>
          <cell r="E1628" t="str">
            <v>41,69</v>
          </cell>
          <cell r="F1628" t="str">
            <v>44,64</v>
          </cell>
        </row>
        <row r="1629">
          <cell r="A1629" t="str">
            <v>97178</v>
          </cell>
          <cell r="B1629" t="str">
            <v>ASSENTAMENTO DE TUBO DE AÇO CARBONO PARA REDE DE ÁGUA, DN 1200 MM (48) OU DN 1300 MM (52), JUNTA SOLDADA, INSTALADO EM LOCAL COM NÍVEL ALTO DE INTERFERÊNCIAS (NÃO INCLUI FORNECIMENTO). AF_11/2017</v>
          </cell>
          <cell r="D1629" t="str">
            <v>M</v>
          </cell>
          <cell r="E1629" t="str">
            <v>48,98</v>
          </cell>
          <cell r="F1629" t="str">
            <v>52,45</v>
          </cell>
        </row>
        <row r="1630">
          <cell r="A1630" t="str">
            <v>97179</v>
          </cell>
          <cell r="B1630" t="str">
            <v>ASSENTAMENTO DE TUBO DE AÇO CARBONO PARA REDE DE ÁGUA, DN 1400 MM (56'') OU DN 1500 MM (60), JUNTA SOLDADA, INSTALADO EM LOCAL COM NÍVEL ALTO DE INTERFERÊNCIAS (NÃO INCLUI FORNECIMENTO). AF_11/2017</v>
          </cell>
          <cell r="D1630" t="str">
            <v>M</v>
          </cell>
          <cell r="E1630" t="str">
            <v>56,27</v>
          </cell>
          <cell r="F1630" t="str">
            <v>60,24</v>
          </cell>
        </row>
        <row r="1631">
          <cell r="A1631" t="str">
            <v>97180</v>
          </cell>
          <cell r="B1631" t="str">
            <v>ASSENTAMENTO DE TUBO DE AÇO CARBONO PARA REDE DE ÁGUA, DN 1600 MM (64) OU DN 1700 MM (68), JUNTA SOLDADA, INSTALADO EM LOCAL COM NÍVEL ALTO DE INTERFERÊNCIAS (NÃO INCLUI FORNECIMENTO). AF_11/2017</v>
          </cell>
          <cell r="D1631" t="str">
            <v>M</v>
          </cell>
          <cell r="E1631" t="str">
            <v>63,57</v>
          </cell>
          <cell r="F1631" t="str">
            <v>68,04</v>
          </cell>
        </row>
        <row r="1632">
          <cell r="A1632" t="str">
            <v>97181</v>
          </cell>
          <cell r="B1632" t="str">
            <v>ASSENTAMENTO DE TUBO DE AÇO CARBONO PARA REDE DE ÁGUA, DN 1800 MM (72) OU DN 1900 MM (76), JUNTA SOLDADA, INSTALADO EM LOCAL COM NÍVEL ALTO DE INTERFERÊNCIAS (NÃO INCLUI FORNECIMENTO). AF_11/2017</v>
          </cell>
          <cell r="D1632" t="str">
            <v>M</v>
          </cell>
          <cell r="E1632" t="str">
            <v>73,51</v>
          </cell>
          <cell r="F1632" t="str">
            <v>78,46</v>
          </cell>
        </row>
        <row r="1633">
          <cell r="A1633" t="str">
            <v>97182</v>
          </cell>
          <cell r="B1633" t="str">
            <v>ASSENTAMENTO DE TUBO DE AÇO CARBONO PARA REDE DE ÁGUA, DN 2000 MM (80) OU DN 2100 MM (84), JUNTA SOLDADA, INSTALADO EM LOCAL COM NÍVEL ALTO DE INTERFERÊNCIAS (NÃO INCLUI FORNECIMENTO). AF_11/2017</v>
          </cell>
          <cell r="D1633" t="str">
            <v>M</v>
          </cell>
          <cell r="E1633" t="str">
            <v>81,07</v>
          </cell>
          <cell r="F1633" t="str">
            <v>86,53</v>
          </cell>
        </row>
        <row r="1634">
          <cell r="A1634" t="str">
            <v>97183</v>
          </cell>
          <cell r="B1634" t="str">
            <v>ASSENTAMENTO DE TUBO DE AÇO CARBONO PARA REDE DE ÁGUA, DN 600 MM (24), JUNTA SOLDADA, INSTALADO EM LOCAL COM NÍVEL BAIXO DE INTERFERÊNCIAS (NÃO INCLUI FORNECIMENTO). AF_11/2017</v>
          </cell>
          <cell r="D1634" t="str">
            <v>M</v>
          </cell>
          <cell r="E1634" t="str">
            <v>18,91</v>
          </cell>
          <cell r="F1634" t="str">
            <v>20,29</v>
          </cell>
        </row>
        <row r="1635">
          <cell r="A1635" t="str">
            <v>97184</v>
          </cell>
          <cell r="B1635" t="str">
            <v>ASSENTAMENTO DE TUBO DE AÇO CARBONO PARA REDE DE ÁGUA, DN 700 MM (28), JUNTA SOLDADA, INSTALADO EM LOCAL COM NÍVEL BAIXO DE INTERFERÊNCIAS (NÃO INCLUI FORNECIMENTO). AF_11/2017</v>
          </cell>
          <cell r="D1635" t="str">
            <v>M</v>
          </cell>
          <cell r="E1635" t="str">
            <v>21,91</v>
          </cell>
          <cell r="F1635" t="str">
            <v>23,48</v>
          </cell>
        </row>
        <row r="1636">
          <cell r="A1636" t="str">
            <v>97185</v>
          </cell>
          <cell r="B1636" t="str">
            <v>ASSENTAMENTO DE TUBO DE AÇO CARBONO PARA REDE DE ÁGUA, DN 800 MM (32), JUNTA SOLDADA, INSTALADO EM LOCAL COM NÍVEL BAIXO DE INTERFERÊNCIAS (NÃO INCLUI FORNECIMENTO). AF_11/2017</v>
          </cell>
          <cell r="D1636" t="str">
            <v>M</v>
          </cell>
          <cell r="E1636" t="str">
            <v>24,90</v>
          </cell>
          <cell r="F1636" t="str">
            <v>26,68</v>
          </cell>
        </row>
        <row r="1637">
          <cell r="A1637" t="str">
            <v>97186</v>
          </cell>
          <cell r="B1637" t="str">
            <v>ASSENTAMENTO DE TUBO DE AÇO CARBONO PARA REDE DE ÁGUA, DN 900 MM (36), JUNTA SOLDADA, INSTALADO EM LOCAL COM NÍVEL BAIXO DE INTERFERÊNCIAS (NÃO INCLUI FORNECIMENTO). AF_11/2017</v>
          </cell>
          <cell r="D1637" t="str">
            <v>M</v>
          </cell>
          <cell r="E1637" t="str">
            <v>27,90</v>
          </cell>
          <cell r="F1637" t="str">
            <v>29,91</v>
          </cell>
        </row>
        <row r="1638">
          <cell r="A1638" t="str">
            <v>97187</v>
          </cell>
          <cell r="B1638" t="str">
            <v>ASSENTAMENTO DE TUBO DE AÇO CARBONO PARA REDE DE ÁGUA, DN 1000 MM (40  ) OU DN 1100 MM (44  ), JUNTA SOLDADA, INSTALADO EM LOCAL COM NÍVEL BAIXO DE INTERFERÊNCIAS (NÃO INCLUI FORNECIMENTO). AF_11/2017</v>
          </cell>
          <cell r="D1638" t="str">
            <v>M</v>
          </cell>
          <cell r="E1638" t="str">
            <v>33,89</v>
          </cell>
          <cell r="F1638" t="str">
            <v>36,31</v>
          </cell>
        </row>
        <row r="1639">
          <cell r="A1639" t="str">
            <v>97188</v>
          </cell>
          <cell r="B1639" t="str">
            <v>ASSENTAMENTO DE TUBO DE AÇO CARBONO PARA REDE DE ÁGUA, DN 1200 MM (48) OU DN 1300 MM (52), JUNTA SOLDADA, INSTALADO EM LOCAL COM NÍVEL BAIXO DE INTERFERÊNCIAS (NÃO INCLUI FORNECIMENTO). AF_11/2017</v>
          </cell>
          <cell r="D1639" t="str">
            <v>M</v>
          </cell>
          <cell r="E1639" t="str">
            <v>39,87</v>
          </cell>
          <cell r="F1639" t="str">
            <v>42,73</v>
          </cell>
        </row>
        <row r="1640">
          <cell r="A1640" t="str">
            <v>97189</v>
          </cell>
          <cell r="B1640" t="str">
            <v>ASSENTAMENTO DE TUBO DE AÇO CARBONO PARA REDE DE ÁGUA, DN 1400 MM (56'') OU DN 1500 MM (60), JUNTA SOLDADA, INSTALADO EM LOCAL COM NÍVEL BAIXO DE INTERFERÊNCIAS (NÃO INCLUI FORNECIMENTO). AF_11/2017</v>
          </cell>
          <cell r="D1640" t="str">
            <v>M</v>
          </cell>
          <cell r="E1640" t="str">
            <v>45,87</v>
          </cell>
          <cell r="F1640" t="str">
            <v>49,13</v>
          </cell>
        </row>
        <row r="1641">
          <cell r="A1641" t="str">
            <v>97190</v>
          </cell>
          <cell r="B1641" t="str">
            <v>ASSENTAMENTO DE TUBO DE AÇO CARBONO PARA REDE DE ÁGUA, DN 1600 MM (64) OU DN 1700 MM (68), JUNTA SOLDADA, INSTALADO EM LOCAL COM NÍVEL BAIXO DE INTERFERÊNCIAS (NÃO INCLUI FORNECIMENTO). AF_11/2017</v>
          </cell>
          <cell r="D1641" t="str">
            <v>M</v>
          </cell>
          <cell r="E1641" t="str">
            <v>51,86</v>
          </cell>
          <cell r="F1641" t="str">
            <v>55,53</v>
          </cell>
        </row>
        <row r="1642">
          <cell r="A1642" t="str">
            <v>97191</v>
          </cell>
          <cell r="B1642" t="str">
            <v>ASSENTAMENTO DE TUBO DE AÇO CARBONO PARA REDE DE ÁGUA, DN 1800 MM (72) OU DN 1900 MM (76), JUNTA SOLDADA, INSTALADO EM LOCAL COM NÍVEL BAIXO DE INTERFERÊNCIAS (NÃO INCLUI FORNECIMENTO). AF_11/2017</v>
          </cell>
          <cell r="D1642" t="str">
            <v>M</v>
          </cell>
          <cell r="E1642" t="str">
            <v>59,85</v>
          </cell>
          <cell r="F1642" t="str">
            <v>63,93</v>
          </cell>
        </row>
        <row r="1643">
          <cell r="A1643" t="str">
            <v>97192</v>
          </cell>
          <cell r="B1643" t="str">
            <v>ASSENTAMENTO DE TUBO DE AÇO CARBONO PARA REDE DE ÁGUA, DN 2000 MM (80) OU DN 2100 MM (84), JUNTA SOLDADA, INSTALADO EM LOCAL COM NÍVEL BAIXO DE INTERFERÊNCIAS (NÃO INCLUI FORNECIMENTO). AF_11/2017</v>
          </cell>
          <cell r="D1643" t="str">
            <v>M</v>
          </cell>
          <cell r="E1643" t="str">
            <v>66,05</v>
          </cell>
          <cell r="F1643" t="str">
            <v>70,54</v>
          </cell>
        </row>
        <row r="1644">
          <cell r="A1644" t="str">
            <v>90694</v>
          </cell>
          <cell r="B1644" t="str">
            <v>TUBO DE PVC PARA REDE COLETORA DE ESGOTO DE PAREDE MACIÇA, DN 100 MM, JUNTA ELÁSTICA, INSTALADO EM LOCAL COM NÍVEL BAIXO DE INTERFERÊNCIAS - FORNECIMENTO E ASSENTAMENTO. AF_06/2015</v>
          </cell>
          <cell r="D1644" t="str">
            <v>M</v>
          </cell>
          <cell r="E1644" t="str">
            <v>20,40</v>
          </cell>
          <cell r="F1644" t="str">
            <v>20,65</v>
          </cell>
        </row>
        <row r="1645">
          <cell r="A1645" t="str">
            <v>90695</v>
          </cell>
          <cell r="B1645" t="str">
            <v>TUBO DE PVC PARA REDE COLETORA DE ESGOTO DE PAREDE MACIÇA, DN 150 MM, JUNTA ELÁSTICA, INSTALADO EM LOCAL COM NÍVEL BAIXO DE INTERFERÊNCIAS - FORNECIMENTO E ASSENTAMENTO. AF_06/2015</v>
          </cell>
          <cell r="D1645" t="str">
            <v>M</v>
          </cell>
          <cell r="E1645" t="str">
            <v>41,90</v>
          </cell>
          <cell r="F1645" t="str">
            <v>42,19</v>
          </cell>
        </row>
        <row r="1646">
          <cell r="A1646" t="str">
            <v>90696</v>
          </cell>
          <cell r="B1646" t="str">
            <v>TUBO DE PVC PARA REDE COLETORA DE ESGOTO DE PAREDE MACIÇA, DN 200 MM, JUNTA ELÁSTICA, INSTALADO EM LOCAL COM NÍVEL BAIXO DE INTERFERÊNCIAS - FORNECIMENTO E ASSENTAMENTO. AF_06/2015</v>
          </cell>
          <cell r="D1646" t="str">
            <v>M</v>
          </cell>
          <cell r="E1646" t="str">
            <v>61,99</v>
          </cell>
          <cell r="F1646" t="str">
            <v>62,35</v>
          </cell>
        </row>
        <row r="1647">
          <cell r="A1647" t="str">
            <v>90697</v>
          </cell>
          <cell r="B1647" t="str">
            <v>TUBO DE PVC PARA REDE COLETORA DE ESGOTO DE PAREDE MACIÇA, DN 250 MM, JUNTA ELÁSTICA, INSTALADO EM LOCAL COM NÍVEL BAIXO DE INTERFERÊNCIAS - FORNECIMENTO E ASSENTAMENTO. AF_06/2015</v>
          </cell>
          <cell r="D1647" t="str">
            <v>M</v>
          </cell>
          <cell r="E1647" t="str">
            <v>103,89</v>
          </cell>
          <cell r="F1647" t="str">
            <v>104,30</v>
          </cell>
        </row>
        <row r="1648">
          <cell r="A1648" t="str">
            <v>90698</v>
          </cell>
          <cell r="B1648" t="str">
            <v>TUBO DE PVC PARA REDE COLETORA DE ESGOTO DE PAREDE MACIÇA, DN 300 MM, JUNTA ELÁSTICA, INSTALADO EM LOCAL COM NÍVEL BAIXO DE INTERFERÊNCIAS - FORNECIMENTO E ASSENTAMENTO. AF_06/2015</v>
          </cell>
          <cell r="D1648" t="str">
            <v>M</v>
          </cell>
          <cell r="E1648" t="str">
            <v>165,96</v>
          </cell>
          <cell r="F1648" t="str">
            <v>166,42</v>
          </cell>
        </row>
        <row r="1649">
          <cell r="A1649" t="str">
            <v>90699</v>
          </cell>
          <cell r="B1649" t="str">
            <v>TUBO DE PVC PARA REDE COLETORA DE ESGOTO DE PAREDE MACIÇA, DN 350 MM, JUNTA ELÁSTICA, INSTALADO EM LOCAL COM NÍVEL BAIXO DE INTERFERÊNCIAS - FORNECIMENTO E ASSENTAMENTO. AF_06/2015</v>
          </cell>
          <cell r="D1649" t="str">
            <v>M</v>
          </cell>
          <cell r="E1649" t="str">
            <v>205,02</v>
          </cell>
          <cell r="F1649" t="str">
            <v>205,54</v>
          </cell>
        </row>
        <row r="1650">
          <cell r="A1650" t="str">
            <v>90700</v>
          </cell>
          <cell r="B1650" t="str">
            <v>TUBO DE PVC PARA REDE COLETORA DE ESGOTO DE PAREDE MACIÇA, DN 400 MM, JUNTA ELÁSTICA, INSTALADO EM LOCAL COM NÍVEL BAIXO DE INTERFERÊNCIAS - FORNECIMENTO E ASSENTAMENTO. AF_06/2015</v>
          </cell>
          <cell r="D1650" t="str">
            <v>M</v>
          </cell>
          <cell r="E1650" t="str">
            <v>269,63</v>
          </cell>
          <cell r="F1650" t="str">
            <v>270,40</v>
          </cell>
        </row>
        <row r="1651">
          <cell r="A1651" t="str">
            <v>90701</v>
          </cell>
          <cell r="B1651" t="str">
            <v>TUBO DE PVC CORRUGADO DE DUPLA PAREDE PARA REDE COLETORA DE ESGOTO, DN 150 MM, JUNTA ELÁSTICA, INSTALADO EM LOCAL COM NÍVEL BAIXO DE INTERFERÊNCIAS - FORNECIMENTO E ASSENTAMENTO. AF_06/2015</v>
          </cell>
          <cell r="D1651" t="str">
            <v>M</v>
          </cell>
          <cell r="E1651" t="str">
            <v>36,98</v>
          </cell>
          <cell r="F1651" t="str">
            <v>37,53</v>
          </cell>
        </row>
        <row r="1652">
          <cell r="A1652" t="str">
            <v>90702</v>
          </cell>
          <cell r="B1652" t="str">
            <v>TUBO DE PVC CORRUGADO DE DUPLA PAREDE PARA REDE COLETORA DE ESGOTO, DN 200 MM, JUNTA ELÁSTICA, INSTALADO EM LOCAL COM NÍVEL BAIXO DE INTERFERÊNCIAS - FORNECIMENTO E ASSENTAMENTO. AF_06/2015</v>
          </cell>
          <cell r="D1652" t="str">
            <v>M</v>
          </cell>
          <cell r="E1652" t="str">
            <v>57,12</v>
          </cell>
          <cell r="F1652" t="str">
            <v>57,73</v>
          </cell>
        </row>
        <row r="1653">
          <cell r="A1653" t="str">
            <v>90703</v>
          </cell>
          <cell r="B1653" t="str">
            <v>TUBO DE PVC CORRUGADO DE DUPLA PAREDE PARA REDE COLETORA DE ESGOTO, DN 250 MM, JUNTA ELÁSTICA, INSTALADO EM LOCAL COM NÍVEL BAIXO DE INTERFERÊNCIAS - FORNECIMENTO E ASSENTAMENTO. AF_06/2015</v>
          </cell>
          <cell r="D1653" t="str">
            <v>M</v>
          </cell>
          <cell r="E1653" t="str">
            <v>92,12</v>
          </cell>
          <cell r="F1653" t="str">
            <v>92,77</v>
          </cell>
        </row>
        <row r="1654">
          <cell r="A1654" t="str">
            <v>90704</v>
          </cell>
          <cell r="B1654" t="str">
            <v>TUBO DE PVC CORRUGADO DE DUPLA PAREDE PARA REDE COLETORA DE ESGOTO, DN 300 MM, JUNTA ELÁSTICA, INSTALADO EM LOCAL COM NÍVEL BAIXO DE INTERFERÊNCIAS - FORNECIMENTO E ASSENTAMENTO. AF_06/2015</v>
          </cell>
          <cell r="D1654" t="str">
            <v>M</v>
          </cell>
          <cell r="E1654" t="str">
            <v>126,28</v>
          </cell>
          <cell r="F1654" t="str">
            <v>126,99</v>
          </cell>
        </row>
        <row r="1655">
          <cell r="A1655" t="str">
            <v>90705</v>
          </cell>
          <cell r="B1655" t="str">
            <v>TUBO DE PVC CORRUGADO DE DUPLA PAREDE PARA REDE COLETORA DE ESGOTO, DN 350 MM, JUNTA ELÁSTICA, INSTALADO EM LOCAL COM NÍVEL BAIXO DE INTERFERÊNCIAS - FORNECIMENTO E ASSENTAMENTO. AF_06/2015</v>
          </cell>
          <cell r="D1655" t="str">
            <v>M</v>
          </cell>
          <cell r="E1655" t="str">
            <v>176,75</v>
          </cell>
          <cell r="F1655" t="str">
            <v>177,51</v>
          </cell>
        </row>
        <row r="1656">
          <cell r="A1656" t="str">
            <v>90706</v>
          </cell>
          <cell r="B1656" t="str">
            <v>TUBO DE PVC CORRUGADO DE DUPLA PAREDE PARA REDE COLETORA DE ESGOTO, DN 400 MM, JUNTA ELÁSTICA, INSTALADO EM LOCAL COM NÍVEL BAIXO DE INTERFERÊNCIAS - FORNECIMENTO E ASSENTAMENTO. AF_06/2015</v>
          </cell>
          <cell r="D1656" t="str">
            <v>M</v>
          </cell>
          <cell r="E1656" t="str">
            <v>212,47</v>
          </cell>
          <cell r="F1656" t="str">
            <v>213,55</v>
          </cell>
        </row>
        <row r="1657">
          <cell r="A1657" t="str">
            <v>90708</v>
          </cell>
          <cell r="B1657" t="str">
            <v>TUBO DE PEAD CORRUGADO DE DUPLA PAREDE PARA REDE COLETORA DE ESGOTO, DN 600 MM, JUNTA ELÁSTICA INTEGRADA, INSTALADO EM LOCAL COM NÍVEL BAIXO DE INTERFERÊNCIAS - FORNECIMENTO E ASSENTAMENTO. AF_06/2015</v>
          </cell>
          <cell r="D1657" t="str">
            <v>M</v>
          </cell>
          <cell r="E1657" t="str">
            <v>563,07</v>
          </cell>
          <cell r="F1657" t="str">
            <v>563,78</v>
          </cell>
        </row>
        <row r="1658">
          <cell r="A1658" t="str">
            <v>90709</v>
          </cell>
          <cell r="B1658" t="str">
            <v>TUBO DE PVC PARA REDE COLETORA DE ESGOTO DE PAREDE MACIÇA, DN 100 MM, JUNTA ELÁSTICA, INSTALADO EM LOCAL COM NÍVEL ALTO DE INTERFERÊNCIAS - FORNECIMENTO E ASSENTAMENTO. AF_06/2015</v>
          </cell>
          <cell r="D1658" t="str">
            <v>M</v>
          </cell>
          <cell r="E1658" t="str">
            <v>22,05</v>
          </cell>
          <cell r="F1658" t="str">
            <v>22,49</v>
          </cell>
        </row>
        <row r="1659">
          <cell r="A1659" t="str">
            <v>90710</v>
          </cell>
          <cell r="B1659" t="str">
            <v>TUBO DE PVC PARA REDE COLETORA DE ESGOTO DE PAREDE MACIÇA, DN 150 MM, JUNTA ELÁSTICA, INSTALADO EM LOCAL COM NÍVEL ALTO DE INTERFERÊNCIAS - FORNECIMENTO E ASSENTAMENTO. AF_06/2015</v>
          </cell>
          <cell r="D1659" t="str">
            <v>M</v>
          </cell>
          <cell r="E1659" t="str">
            <v>43,56</v>
          </cell>
          <cell r="F1659" t="str">
            <v>44,06</v>
          </cell>
        </row>
        <row r="1660">
          <cell r="A1660" t="str">
            <v>90711</v>
          </cell>
          <cell r="B1660" t="str">
            <v>TUBO DE PVC PARA REDE COLETORA DE ESGOTO DE PAREDE MACIÇA, DN 200 MM, JUNTA ELÁSTICA, INSTALADO EM LOCAL COM NÍVEL ALTO DE INTERFERÊNCIAS - FORNECIMENTO E ASSENTAMENTO. AF_06/2015</v>
          </cell>
          <cell r="D1660" t="str">
            <v>M</v>
          </cell>
          <cell r="E1660" t="str">
            <v>63,64</v>
          </cell>
          <cell r="F1660" t="str">
            <v>64,20</v>
          </cell>
        </row>
        <row r="1661">
          <cell r="A1661" t="str">
            <v>90712</v>
          </cell>
          <cell r="B1661" t="str">
            <v>TUBO DE PVC PARA REDE COLETORA DE ESGOTO DE PAREDE MACIÇA, DN 250 MM, JUNTA ELÁSTICA, INSTALADO EM LOCAL COM NÍVEL ALTO DE INTERFERÊNCIAS - FORNECIMENTO E ASSENTAMENTO. AF_06/2015</v>
          </cell>
          <cell r="D1661" t="str">
            <v>M</v>
          </cell>
          <cell r="E1661" t="str">
            <v>105,54</v>
          </cell>
          <cell r="F1661" t="str">
            <v>106,14</v>
          </cell>
        </row>
        <row r="1662">
          <cell r="A1662" t="str">
            <v>90713</v>
          </cell>
          <cell r="B1662" t="str">
            <v>TUBO DE PVC PARA REDE COLETORA DE ESGOTO DE PAREDE MACIÇA, DN 300 MM, JUNTA ELÁSTICA, INSTALADO EM LOCAL COM NÍVEL ALTO DE INTERFERÊNCIAS - FORNECIMENTO E ASSENTAMENTO. AF_06/2015</v>
          </cell>
          <cell r="D1662" t="str">
            <v>M</v>
          </cell>
          <cell r="E1662" t="str">
            <v>167,61</v>
          </cell>
          <cell r="F1662" t="str">
            <v>168,26</v>
          </cell>
        </row>
        <row r="1663">
          <cell r="A1663" t="str">
            <v>90714</v>
          </cell>
          <cell r="B1663" t="str">
            <v>TUBO DE PVC PARA REDE COLETORA DE ESGOTO DE PAREDE MACIÇA, DN 350 MM, JUNTA ELÁSTICA, INSTALADO EM LOCAL COM NÍVEL ALTO DE INTERFERÊNCIAS - FORNECIMENTO E ASSENTAMENTO. AF_06/2015</v>
          </cell>
          <cell r="D1663" t="str">
            <v>M</v>
          </cell>
          <cell r="E1663" t="str">
            <v>206,68</v>
          </cell>
          <cell r="F1663" t="str">
            <v>207,38</v>
          </cell>
        </row>
        <row r="1664">
          <cell r="A1664" t="str">
            <v>90715</v>
          </cell>
          <cell r="B1664" t="str">
            <v>TUBO DE PVC PARA REDE COLETORA DE ESGOTO DE PAREDE MACIÇA, DN 400 MM, JUNTA ELÁSTICA, INSTALADO EM LOCAL COM NÍVEL ALTO DE INTERFERÊNCIAS - FORNECIMENTO E ASSENTAMENTO. AF_06/2015</v>
          </cell>
          <cell r="D1664" t="str">
            <v>M</v>
          </cell>
          <cell r="E1664" t="str">
            <v>272,99</v>
          </cell>
          <cell r="F1664" t="str">
            <v>274,02</v>
          </cell>
        </row>
        <row r="1665">
          <cell r="A1665" t="str">
            <v>90716</v>
          </cell>
          <cell r="B1665" t="str">
            <v>TUBO DE PVC CORRUGADO DE DUPLA PAREDE PARA REDE COLETORA DE ESGOTO, DN 150 MM, JUNTA ELÁSTICA, INSTALADO EM LOCAL COM NÍVEL ALTO DE INTERFERÊNCIAS - FORNECIMENTO E ASSENTAMENTO. AF_06/2015</v>
          </cell>
          <cell r="D1665" t="str">
            <v>M</v>
          </cell>
          <cell r="E1665" t="str">
            <v>38,64</v>
          </cell>
          <cell r="F1665" t="str">
            <v>39,38</v>
          </cell>
        </row>
        <row r="1666">
          <cell r="A1666" t="str">
            <v>90717</v>
          </cell>
          <cell r="B1666" t="str">
            <v>TUBO DE PVC CORRUGADO DE DUPLA PAREDE PARA REDE COLETORA DE ESGOTO, DN 200 MM, JUNTA ELÁSTICA, INSTALADO EM LOCAL COM NÍVEL ALTO DE INTERFERÊNCIAS - FORNECIMENTO E ASSENTAMENTO. AF_06/2015</v>
          </cell>
          <cell r="D1666" t="str">
            <v>M</v>
          </cell>
          <cell r="E1666" t="str">
            <v>58,77</v>
          </cell>
          <cell r="F1666" t="str">
            <v>59,56</v>
          </cell>
        </row>
        <row r="1667">
          <cell r="A1667" t="str">
            <v>90718</v>
          </cell>
          <cell r="B1667" t="str">
            <v>TUBO DE PVC CORRUGADO DE DUPLA PAREDE PARA REDE COLETORA DE ESGOTO, DN 250 MM, JUNTA ELÁSTICA, INSTALADO EM LOCAL COM NÍVEL ALTO DE INTERFERÊNCIAS - FORNECIMENTO E ASSENTAMENTO. AF_06/2015</v>
          </cell>
          <cell r="D1667" t="str">
            <v>M</v>
          </cell>
          <cell r="E1667" t="str">
            <v>93,77</v>
          </cell>
          <cell r="F1667" t="str">
            <v>94,62</v>
          </cell>
        </row>
        <row r="1668">
          <cell r="A1668" t="str">
            <v>90719</v>
          </cell>
          <cell r="B1668" t="str">
            <v>TUBO DE PVC CORRUGADO DE DUPLA PAREDE PARA REDE COLETORA DE ESGOTO, DN 300 MM, JUNTA ELÁSTICA, INSTALADO EM LOCAL COM NÍVEL ALTO DE INTERFERÊNCIAS - FORNECIMENTO E ASSENTAMENTO. AF_06/2015</v>
          </cell>
          <cell r="D1668" t="str">
            <v>M</v>
          </cell>
          <cell r="E1668" t="str">
            <v>127,94</v>
          </cell>
          <cell r="F1668" t="str">
            <v>128,84</v>
          </cell>
        </row>
        <row r="1669">
          <cell r="A1669" t="str">
            <v>90720</v>
          </cell>
          <cell r="B1669" t="str">
            <v>TUBO DE PVC CORRUGADO DE DUPLA PAREDE PARA REDE COLETORA DE ESGOTO, DN 350 MM, JUNTA ELÁSTICA, INSTALADO EM LOCAL COM NÍVEL ALTO DE INTERFERÊNCIAS - FORNECIMENTO E ASSENTAMENTO. AF_06/2015</v>
          </cell>
          <cell r="D1669" t="str">
            <v>M</v>
          </cell>
          <cell r="E1669" t="str">
            <v>178,39</v>
          </cell>
          <cell r="F1669" t="str">
            <v>179,36</v>
          </cell>
        </row>
        <row r="1670">
          <cell r="A1670" t="str">
            <v>90721</v>
          </cell>
          <cell r="B1670" t="str">
            <v>TUBO DE PVC CORRUGADO DE DUPLA PAREDE PARA REDE COLETORA DE ESGOTO, DN 400 MM, EM JUNTA ELÁSTICA, INSTALADO EM LOCAL COM NÍVEL ALTO DE INTERFERÊNCIAS - FORNECIMENTO E ASSENTAMENTO. AF_06/2015</v>
          </cell>
          <cell r="D1670" t="str">
            <v>M</v>
          </cell>
          <cell r="E1670" t="str">
            <v>215,83</v>
          </cell>
          <cell r="F1670" t="str">
            <v>217,18</v>
          </cell>
        </row>
        <row r="1671">
          <cell r="A1671" t="str">
            <v>90723</v>
          </cell>
          <cell r="B1671" t="str">
            <v>TUBO DE PEAD CORRUGADO DE DUPLA PAREDE PARA REDE COLETORA DE ESGOTO, DN 600 MM, JUNTA ELÁSTICA INTEGRADA, INSTALADO EM LOCAL COM NÍVEL ALTO DE INTERFERÊNCIAS - FORNECIMENTO E ASSENTAMENTO. AF_06/2015</v>
          </cell>
          <cell r="D1671" t="str">
            <v>M</v>
          </cell>
          <cell r="E1671" t="str">
            <v>565,18</v>
          </cell>
          <cell r="F1671" t="str">
            <v>566,03</v>
          </cell>
        </row>
        <row r="1672">
          <cell r="A1672" t="str">
            <v>90724</v>
          </cell>
          <cell r="B1672" t="str">
            <v>JUNTA ARGAMASSADA ENTRE TUBO DN 100 MM E O POÇO DE VISITA/ CAIXA DE CONCRETO OU ALVENARIA EM REDES DE ESGOTO. AF_06/2015</v>
          </cell>
          <cell r="D1672" t="str">
            <v>UN</v>
          </cell>
          <cell r="E1672" t="str">
            <v>19,16</v>
          </cell>
          <cell r="F1672" t="str">
            <v>21,30</v>
          </cell>
        </row>
        <row r="1673">
          <cell r="A1673" t="str">
            <v>90725</v>
          </cell>
          <cell r="B1673" t="str">
            <v>JUNTA ARGAMASSADA ENTRE TUBO DN 150 MM E O POÇO DE VISITA/ CAIXA DE CONCRETO OU ALVENARIA EM REDES DE ESGOTO. AF_06/2015</v>
          </cell>
          <cell r="D1673" t="str">
            <v>UN</v>
          </cell>
          <cell r="E1673" t="str">
            <v>23,66</v>
          </cell>
          <cell r="F1673" t="str">
            <v>26,26</v>
          </cell>
        </row>
        <row r="1674">
          <cell r="A1674" t="str">
            <v>90726</v>
          </cell>
          <cell r="B1674" t="str">
            <v>JUNTA ARGAMASSADA ENTRE TUBO DN 200 MM E O POÇO/ CAIXA DE CONCRETO OU ALVENARIA EM REDES DE ESGOTO. AF_06/2015</v>
          </cell>
          <cell r="D1674" t="str">
            <v>UN</v>
          </cell>
          <cell r="E1674" t="str">
            <v>28,14</v>
          </cell>
          <cell r="F1674" t="str">
            <v>31,24</v>
          </cell>
        </row>
        <row r="1675">
          <cell r="A1675" t="str">
            <v>90727</v>
          </cell>
          <cell r="B1675" t="str">
            <v>JUNTA ARGAMASSADA ENTRE TUBO DN 250 MM E O POÇO DE VISITA/ CAIXA DE CONCRETO OU ALVENARIA EM REDES DE ESGOTO. AF_06/2015</v>
          </cell>
          <cell r="D1675" t="str">
            <v>UN</v>
          </cell>
          <cell r="E1675" t="str">
            <v>32,64</v>
          </cell>
          <cell r="F1675" t="str">
            <v>36,21</v>
          </cell>
        </row>
        <row r="1676">
          <cell r="A1676" t="str">
            <v>90728</v>
          </cell>
          <cell r="B1676" t="str">
            <v>JUNTA ARGAMASSADA ENTRE TUBO DN 300 MM E O POÇO DE VISITA/ CAIXA DE CONCRETO OU ALVENARIA EM REDES DE ESGOTO. AF_06/2015</v>
          </cell>
          <cell r="D1676" t="str">
            <v>UN</v>
          </cell>
          <cell r="E1676" t="str">
            <v>37,13</v>
          </cell>
          <cell r="F1676" t="str">
            <v>41,18</v>
          </cell>
        </row>
        <row r="1677">
          <cell r="A1677" t="str">
            <v>90729</v>
          </cell>
          <cell r="B1677" t="str">
            <v>JUNTA ARGAMASSADA ENTRE TUBO DN 350 MM E O POÇO DE VISITA/ CAIXA DE CONCRETO OU ALVENARIA EM REDES DE ESGOTO. AF_06/2015</v>
          </cell>
          <cell r="D1677" t="str">
            <v>UN</v>
          </cell>
          <cell r="E1677" t="str">
            <v>41,61</v>
          </cell>
          <cell r="F1677" t="str">
            <v>46,16</v>
          </cell>
        </row>
        <row r="1678">
          <cell r="A1678" t="str">
            <v>90730</v>
          </cell>
          <cell r="B1678" t="str">
            <v>JUNTA ARGAMASSADA ENTRE TUBO DN 400 MM E O POÇO DE VISITA/ CAIXA DE CONCRETO OU ALVENARIA EM REDES DE ESGOTO. AF_06/2015</v>
          </cell>
          <cell r="D1678" t="str">
            <v>UN</v>
          </cell>
          <cell r="E1678" t="str">
            <v>46,15</v>
          </cell>
          <cell r="F1678" t="str">
            <v>51,17</v>
          </cell>
        </row>
        <row r="1679">
          <cell r="A1679" t="str">
            <v>90731</v>
          </cell>
          <cell r="B1679" t="str">
            <v>JUNTA ARGAMASSADA ENTRE TUBO DN 450 MM E O POÇO DE VISITA/ CAIXA DE CONCRETO OU ALVENARIA EM REDES DE ESGOTO. AF_06/2015</v>
          </cell>
          <cell r="D1679" t="str">
            <v>UN</v>
          </cell>
          <cell r="E1679" t="str">
            <v>50,63</v>
          </cell>
          <cell r="F1679" t="str">
            <v>56,13</v>
          </cell>
        </row>
        <row r="1680">
          <cell r="A1680" t="str">
            <v>90732</v>
          </cell>
          <cell r="B1680" t="str">
            <v>JUNTA ARGAMASSADA ENTRE TUBO DN 600 MM E O POÇO DE VISITA/ CAIXA DE CONCRETO OU ALVENARIA EM REDES DE ESGOTO. AF_06/2015</v>
          </cell>
          <cell r="D1680" t="str">
            <v>UN</v>
          </cell>
          <cell r="E1680" t="str">
            <v>64,10</v>
          </cell>
          <cell r="F1680" t="str">
            <v>71,05</v>
          </cell>
        </row>
        <row r="1681">
          <cell r="A1681" t="str">
            <v>90733</v>
          </cell>
          <cell r="B1681" t="str">
            <v>ASSENTAMENTO DE TUBO DE PVC PARA REDE COLETORA DE ESGOTO DE PAREDE MACIÇA, DN 100 MM, JUNTA ELÁSTICA, INSTALADO EM LOCAL COM NÍVEL BAIXO DE INTERFERÊNCIAS (NÃO INCLUI FORNECIMENTO). AF_06/2015</v>
          </cell>
          <cell r="D1681" t="str">
            <v>M</v>
          </cell>
          <cell r="E1681" t="str">
            <v>2,08</v>
          </cell>
          <cell r="F1681" t="str">
            <v>2,33</v>
          </cell>
        </row>
        <row r="1682">
          <cell r="A1682" t="str">
            <v>90734</v>
          </cell>
          <cell r="B1682" t="str">
            <v>ASSENTAMENTO DE TUBO DE PVC PARA REDE COLETORA DE ESGOTO DE PAREDE MACIÇA, DN 150 MM, JUNTA ELÁSTICA, INSTALADO EM LOCAL COM NÍVEL BAIXO DE INTERFERÊNCIAS (NÃO INCLUI FORNECIMENTO). AF_06/2015</v>
          </cell>
          <cell r="D1682" t="str">
            <v>M</v>
          </cell>
          <cell r="E1682" t="str">
            <v>2,54</v>
          </cell>
          <cell r="F1682" t="str">
            <v>2,83</v>
          </cell>
        </row>
        <row r="1683">
          <cell r="A1683" t="str">
            <v>90735</v>
          </cell>
          <cell r="B1683" t="str">
            <v>ASSENTAMENTO DE TUBO DE PVC PARA REDE COLETORA DE ESGOTO DE PAREDE MACIÇA, DN 200 MM, JUNTA ELÁSTICA, INSTALADO EM LOCAL COM NÍVEL BAIXO DE INTERFERÊNCIAS (NÃO INCLUI FORNECIMENTO). AF_06/2015</v>
          </cell>
          <cell r="D1683" t="str">
            <v>M</v>
          </cell>
          <cell r="E1683" t="str">
            <v>3,01</v>
          </cell>
          <cell r="F1683" t="str">
            <v>3,37</v>
          </cell>
        </row>
        <row r="1684">
          <cell r="A1684" t="str">
            <v>90736</v>
          </cell>
          <cell r="B1684" t="str">
            <v>ASSENTAMENTO DE TUBO DE PVC PARA REDE COLETORA DE ESGOTO DE PAREDE MACIÇA, DN 250 MM, JUNTA ELÁSTICA, INSTALADO EM LOCAL COM NÍVEL BAIXO DE INTERFERÊNCIAS (NÃO INCLUI FORNECIMENTO). AF_06/2015</v>
          </cell>
          <cell r="D1684" t="str">
            <v>M</v>
          </cell>
          <cell r="E1684" t="str">
            <v>3,48</v>
          </cell>
          <cell r="F1684" t="str">
            <v>3,89</v>
          </cell>
        </row>
        <row r="1685">
          <cell r="A1685" t="str">
            <v>90737</v>
          </cell>
          <cell r="B1685" t="str">
            <v>ASSENTAMENTO DE TUBO DE PVC PARA REDE COLETORA DE ESGOTO DE PAREDE MACIÇA, DN 300 MM, JUNTA ELÁSTICA, INSTALADO EM LOCAL COM NÍVEL BAIXO DE INTERFERÊNCIAS (NÃO INCLUI FORNECIMENTO). AF_06/2015</v>
          </cell>
          <cell r="D1685" t="str">
            <v>M</v>
          </cell>
          <cell r="E1685" t="str">
            <v>3,95</v>
          </cell>
          <cell r="F1685" t="str">
            <v>4,41</v>
          </cell>
        </row>
        <row r="1686">
          <cell r="A1686" t="str">
            <v>90738</v>
          </cell>
          <cell r="B1686" t="str">
            <v>ASSENTAMENTO DE TUBO DE PVC PARA REDE COLETORA DE ESGOTO DE PAREDE MACIÇA, DN 350 MM, JUNTA ELÁSTICA, INSTALADO EM LOCAL COM NÍVEL BAIXO DE INTERFERÊNCIAS (NÃO INCLUI FORNECIMENTO). AF_06/2015</v>
          </cell>
          <cell r="D1686" t="str">
            <v>M</v>
          </cell>
          <cell r="E1686" t="str">
            <v>4,41</v>
          </cell>
          <cell r="F1686" t="str">
            <v>4,93</v>
          </cell>
        </row>
        <row r="1687">
          <cell r="A1687" t="str">
            <v>90739</v>
          </cell>
          <cell r="B1687" t="str">
            <v>ASSENTAMENTO DE TUBO DE PVC PARA REDE COLETORA DE ESGOTO DE PAREDE MACIÇA, DN 400 MM, JUNTA ELÁSTICA, INSTALADO EM LOCAL COM NÍVEL BAIXO DE INTERFERÊNCIAS (NÃO INCLUI FORNECIMENTO). AF_06/2015</v>
          </cell>
          <cell r="D1687" t="str">
            <v>M</v>
          </cell>
          <cell r="E1687" t="str">
            <v>9,90</v>
          </cell>
          <cell r="F1687" t="str">
            <v>10,67</v>
          </cell>
        </row>
        <row r="1688">
          <cell r="A1688" t="str">
            <v>90740</v>
          </cell>
          <cell r="B1688" t="str">
            <v>ASSENTAMENTO DE TUBO DE PVC CORRUGADO DE DUPLA PAREDE PARA REDE COLETORA DE ESGOTO, DN 150 MM, JUNTA ELÁSTICA, INSTALADO EM LOCAL COM NÍVEL BAIXO DE INTERFERÊNCIAS (NÃO INCLUI FORNECIMENTO). AF_06/2015</v>
          </cell>
          <cell r="D1688" t="str">
            <v>M</v>
          </cell>
          <cell r="E1688" t="str">
            <v>4,64</v>
          </cell>
          <cell r="F1688" t="str">
            <v>5,19</v>
          </cell>
        </row>
        <row r="1689">
          <cell r="A1689" t="str">
            <v>90741</v>
          </cell>
          <cell r="B1689" t="str">
            <v>ASSENTAMENTO DE TUBO DE PVC CORRUGADO DE DUPLA PAREDE PARA REDE COLETORA DE ESGOTO, DN 200 MM, JUNTA ELÁSTICA, INSTALADO EM LOCAL COM NÍVEL BAIXO DE INTERFERÊNCIAS (NÃO INCLUI FORNECIMENTO). AF_06/2015</v>
          </cell>
          <cell r="D1689" t="str">
            <v>M</v>
          </cell>
          <cell r="E1689" t="str">
            <v>5,11</v>
          </cell>
          <cell r="F1689" t="str">
            <v>5,72</v>
          </cell>
        </row>
        <row r="1690">
          <cell r="A1690" t="str">
            <v>90742</v>
          </cell>
          <cell r="B1690" t="str">
            <v>ASSENTAMENTO DE TUBO DE PVC CORRUGADO DE DUPLA PAREDE PARA REDE COLETORA DE ESGOTO, DN 250 MM, JUNTA ELÁSTICA, INSTALADO EM LOCAL COM NÍVEL BAIXO DE INTERFERÊNCIAS (NÃO INCLUI FORNECIMENTO). AF_06/2015</v>
          </cell>
          <cell r="D1690" t="str">
            <v>M</v>
          </cell>
          <cell r="E1690" t="str">
            <v>5,58</v>
          </cell>
          <cell r="F1690" t="str">
            <v>6,23</v>
          </cell>
        </row>
        <row r="1691">
          <cell r="A1691" t="str">
            <v>90743</v>
          </cell>
          <cell r="B1691" t="str">
            <v>ASSENTAMENTO DE TUBO DE PVC CORRUGADO DE DUPLA PAREDE PARA REDE COLETORA DE ESGOTO, DN 300 MM, JUNTA ELÁSTICA, INSTALADO EM LOCAL COM NÍVEL BAIXO DE INTERFERÊNCIAS (NÃO INCLUI FORNECIMENTO). AF_06/2015</v>
          </cell>
          <cell r="D1691" t="str">
            <v>M</v>
          </cell>
          <cell r="E1691" t="str">
            <v>6,04</v>
          </cell>
          <cell r="F1691" t="str">
            <v>6,75</v>
          </cell>
        </row>
        <row r="1692">
          <cell r="A1692" t="str">
            <v>90744</v>
          </cell>
          <cell r="B1692" t="str">
            <v>ASSENTAMENTO DE TUBO DE PVC CORRUGADO DE DUPLA PAREDE PARA REDE COLETORA DE ESGOTO, DN 350 MM, JUNTA ELÁSTICA, INSTALADO EM LOCAL COM NÍVEL BAIXO DE INTERFERÊNCIAS (NÃO INCLUI FORNECIMENTO). AF_06/2015</v>
          </cell>
          <cell r="D1692" t="str">
            <v>M</v>
          </cell>
          <cell r="E1692" t="str">
            <v>6,51</v>
          </cell>
          <cell r="F1692" t="str">
            <v>7,27</v>
          </cell>
        </row>
        <row r="1693">
          <cell r="A1693" t="str">
            <v>90745</v>
          </cell>
          <cell r="B1693" t="str">
            <v>ASSENTAMENTO DE TUBO DE PVC CORRUGADO DE DUPLA PAREDE PARA REDE COLETORA DE ESGOTO, DN 400 MM, JUNTA ELÁSTICA, INSTALADO EM LOCAL COM NÍVEL BAIXO DE INTERFERÊNCIAS (NÃO INCLUI FORNECIMENTO). AF_06/2015</v>
          </cell>
          <cell r="D1693" t="str">
            <v>M</v>
          </cell>
          <cell r="E1693" t="str">
            <v>14,17</v>
          </cell>
          <cell r="F1693" t="str">
            <v>15,25</v>
          </cell>
        </row>
        <row r="1694">
          <cell r="A1694" t="str">
            <v>90746</v>
          </cell>
          <cell r="B1694" t="str">
            <v>ASSENTAMENTO DE TUBO DE PEAD CORRUGADO DE DUPLA PAREDE PARA REDE COLETORA DE ESGOTO, DN 450 MM, JUNTA ELÁSTICA INTEGRADA, INSTALADO EM LOCAL COM NÍVEL BAIXO DE INTERFERÊNCIAS (NÃO INCLUI FORNECIMENTO). AF_06/2015</v>
          </cell>
          <cell r="D1694" t="str">
            <v>M</v>
          </cell>
          <cell r="E1694" t="str">
            <v>2,83</v>
          </cell>
          <cell r="F1694" t="str">
            <v>3,16</v>
          </cell>
        </row>
        <row r="1695">
          <cell r="A1695" t="str">
            <v>90747</v>
          </cell>
          <cell r="B1695" t="str">
            <v>ASSENTAMENTO DE TUBO DE PEAD CORRUGADO DE DUPLA PAREDE PARA REDE COLETORA DE ESGOTO, DN 600 MM, JUNTA ELÁSTICA INTEGRADA, INSTALADO EM LOCAL COM NÍVEL BAIXO DE INTERFERÊNCIAS (NÃO INCLUI FORNECIMENTO). AF_06/2015</v>
          </cell>
          <cell r="D1695" t="str">
            <v>M</v>
          </cell>
          <cell r="E1695" t="str">
            <v>11,08</v>
          </cell>
          <cell r="F1695" t="str">
            <v>11,79</v>
          </cell>
        </row>
        <row r="1696">
          <cell r="A1696" t="str">
            <v>90748</v>
          </cell>
          <cell r="B1696" t="str">
            <v>ASSENTAMENTO DE TUBO DE PVC PARA REDE COLETORA DE ESGOTO DE PAREDE MACIÇA, DN 100 MM, JUNTA ELÁSTICA, INSTALADO EM LOCAL COM NÍVEL ALTO DE INTERFERÊNCIAS (NÃO INCLUI FORNECIMENTO). AF_06/2015</v>
          </cell>
          <cell r="D1696" t="str">
            <v>M</v>
          </cell>
          <cell r="E1696" t="str">
            <v>3,73</v>
          </cell>
          <cell r="F1696" t="str">
            <v>4,17</v>
          </cell>
        </row>
        <row r="1697">
          <cell r="A1697" t="str">
            <v>90749</v>
          </cell>
          <cell r="B1697" t="str">
            <v>ASSENTAMENTO DE TUBO DE PVC PARA REDE COLETORA DE ESGOTO DE PAREDE MACIÇA, DN 150 MM, JUNTA ELÁSTICA, INSTALADO EM LOCAL COM NÍVEL ALTO DE INTERFERÊNCIAS (NÃO INCLUI FORNECIMENTO). AF_06/2015</v>
          </cell>
          <cell r="D1697" t="str">
            <v>M</v>
          </cell>
          <cell r="E1697" t="str">
            <v>4,20</v>
          </cell>
          <cell r="F1697" t="str">
            <v>4,70</v>
          </cell>
        </row>
        <row r="1698">
          <cell r="A1698" t="str">
            <v>90750</v>
          </cell>
          <cell r="B1698" t="str">
            <v>ASSENTAMENTO DE TUBO DE PVC PARA REDE COLETORA DE ESGOTO DE PAREDE MACIÇA, DN 200 MM, JUNTA ELÁSTICA, INSTALADO EM LOCAL COM NÍVEL ALTO DE INTERFERÊNCIAS (NÃO INCLUI FORNECIMENTO). AF_06/2015</v>
          </cell>
          <cell r="D1698" t="str">
            <v>M</v>
          </cell>
          <cell r="E1698" t="str">
            <v>4,66</v>
          </cell>
          <cell r="F1698" t="str">
            <v>5,22</v>
          </cell>
        </row>
        <row r="1699">
          <cell r="A1699" t="str">
            <v>90751</v>
          </cell>
          <cell r="B1699" t="str">
            <v>ASSENTAMENTO DE TUBO DE PVC PARA REDE COLETORA DE ESGOTO DE PAREDE MACIÇA, DN 250 MM, JUNTA ELÁSTICA, INSTALADO EM LOCAL COM NÍVEL ALTO DE INTERFERÊNCIAS (NÃO INCLUI FORNECIMENTO). AF_06/2015</v>
          </cell>
          <cell r="D1699" t="str">
            <v>M</v>
          </cell>
          <cell r="E1699" t="str">
            <v>5,13</v>
          </cell>
          <cell r="F1699" t="str">
            <v>5,73</v>
          </cell>
        </row>
        <row r="1700">
          <cell r="A1700" t="str">
            <v>90752</v>
          </cell>
          <cell r="B1700" t="str">
            <v>ASSENTAMENTO DE TUBO DE PVC PARA REDE COLETORA DE ESGOTO DE PAREDE MACIÇA, DN 300 MM, JUNTA ELÁSTICA, INSTALADO EM LOCAL COM NÍVEL ALTO DE INTERFERÊNCIAS (NÃO INCLUI FORNECIMENTO). AF_06/2015</v>
          </cell>
          <cell r="D1700" t="str">
            <v>M</v>
          </cell>
          <cell r="E1700" t="str">
            <v>5,60</v>
          </cell>
          <cell r="F1700" t="str">
            <v>6,25</v>
          </cell>
        </row>
        <row r="1701">
          <cell r="A1701" t="str">
            <v>90753</v>
          </cell>
          <cell r="B1701" t="str">
            <v>ASSENTAMENTO DE TUBO DE PVC PARA REDE COLETORA DE ESGOTO DE PAREDE MACIÇA, DN 350 MM, JUNTA ELÁSTICA, INSTALADO EM LOCAL COM NÍVEL ALTO DE INTERFERÊNCIAS (NÃO INCLUI FORNECIMENTO). AF_06/2015</v>
          </cell>
          <cell r="D1701" t="str">
            <v>M</v>
          </cell>
          <cell r="E1701" t="str">
            <v>6,07</v>
          </cell>
          <cell r="F1701" t="str">
            <v>6,77</v>
          </cell>
        </row>
        <row r="1702">
          <cell r="A1702" t="str">
            <v>90754</v>
          </cell>
          <cell r="B1702" t="str">
            <v>ASSENTAMENTO DE TUBO DE PVC PARA REDE COLETORA DE ESGOTO DE PAREDE MACIÇA, DN 400 MM, JUNTA ELÁSTICA, INSTALADO EM LOCAL COM NÍVEL ALTO DE INTERFERÊNCIAS (NÃO INCLUI FORNECIMENTO). AF_06/2015</v>
          </cell>
          <cell r="D1702" t="str">
            <v>M</v>
          </cell>
          <cell r="E1702" t="str">
            <v>13,26</v>
          </cell>
          <cell r="F1702" t="str">
            <v>14,29</v>
          </cell>
        </row>
        <row r="1703">
          <cell r="A1703" t="str">
            <v>90755</v>
          </cell>
          <cell r="B1703" t="str">
            <v>ASSENTAMENTO DE TUBO DE PVC CORRUGADO DE DUPLA PAREDE PARA REDE COLETORA DE ESGOTO, DN 150 MM, JUNTA ELÁSTICA, INSTALADO EM LOCAL COM NÍVEL ALTO DE INTERFERÊNCIAS (NÃO INCLUI FORNECIMENTO). AF_06/2015</v>
          </cell>
          <cell r="D1703" t="str">
            <v>M</v>
          </cell>
          <cell r="E1703" t="str">
            <v>6,30</v>
          </cell>
          <cell r="F1703" t="str">
            <v>7,04</v>
          </cell>
        </row>
        <row r="1704">
          <cell r="A1704" t="str">
            <v>90756</v>
          </cell>
          <cell r="B1704" t="str">
            <v>ASSENTAMENTO DE TUBO DE PVC CORRUGADO DE DUPLA PAREDE PARA REDE COLETORA DE ESGOTO, DN 200 MM, JUNTA ELÁSTICA, INSTALADO EM LOCAL COM NÍVEL ALTO DE INTERFERÊNCIAS (NÃO INCLUI FORNECIMENTO). AF_06/2015</v>
          </cell>
          <cell r="D1704" t="str">
            <v>M</v>
          </cell>
          <cell r="E1704" t="str">
            <v>6,76</v>
          </cell>
          <cell r="F1704" t="str">
            <v>7,55</v>
          </cell>
        </row>
        <row r="1705">
          <cell r="A1705" t="str">
            <v>90757</v>
          </cell>
          <cell r="B1705" t="str">
            <v>ASSENTAMENTO DE TUBO DE PVC CORRUGADO DE DUPLA PAREDE PARA REDE COLETORA DE ESGOTO, DN 250 MM, JUNTA ELÁSTICA, INSTALADO EM LOCAL COM NÍVEL ALTO DE INTERFERÊNCIAS (NÃO INCLUI FORNECIMENTO). AF_06/2015</v>
          </cell>
          <cell r="D1705" t="str">
            <v>M</v>
          </cell>
          <cell r="E1705" t="str">
            <v>7,23</v>
          </cell>
          <cell r="F1705" t="str">
            <v>8,08</v>
          </cell>
        </row>
        <row r="1706">
          <cell r="A1706" t="str">
            <v>90758</v>
          </cell>
          <cell r="B1706" t="str">
            <v>ASSENTAMENTO DE TUBO DE PVC CORRUGADO DE DUPLA PAREDE PARA REDE COLETORA DE ESGOTO, DN 300 MM, JUNTA ELÁSTICA, INSTALADO EM LOCAL COM NÍVEL ALTO DE INTERFERÊNCIAS (NÃO INCLUI FORNECIMENTO). AF_06/2015</v>
          </cell>
          <cell r="D1706" t="str">
            <v>M</v>
          </cell>
          <cell r="E1706" t="str">
            <v>7,70</v>
          </cell>
          <cell r="F1706" t="str">
            <v>8,60</v>
          </cell>
        </row>
        <row r="1707">
          <cell r="A1707" t="str">
            <v>90759</v>
          </cell>
          <cell r="B1707" t="str">
            <v>ASSENTAMENTO DE TUBO DE PVC CORRUGADO DE DUPLA PAREDE PARA REDE COLETORA DE ESGOTO, DN 350 MM, JUNTA ELÁSTICA, INSTALADO EM LOCAL COM NÍVEL ALTO DE INTERFERÊNCIAS (NÃO INCLUI FORNECIMENTO). AF_06/2015</v>
          </cell>
          <cell r="D1707" t="str">
            <v>M</v>
          </cell>
          <cell r="E1707" t="str">
            <v>8,15</v>
          </cell>
          <cell r="F1707" t="str">
            <v>9,12</v>
          </cell>
        </row>
        <row r="1708">
          <cell r="A1708" t="str">
            <v>90760</v>
          </cell>
          <cell r="B1708" t="str">
            <v>ASSENTAMENTO DE TUBO DE PVC CORRUGADO DE DUPLA PAREDE PARA REDE COLETORA DE ESGOTO, DN 400 MM, EM JUNTA ELÁSTICA, INSTALADO EM LOCAL COM NÍVEL ALTO DE INTERFERÊNCIAS (NÃO INCLUI FORNECIMENTO). AF_06/2015</v>
          </cell>
          <cell r="D1708" t="str">
            <v>M</v>
          </cell>
          <cell r="E1708" t="str">
            <v>17,53</v>
          </cell>
          <cell r="F1708" t="str">
            <v>18,88</v>
          </cell>
        </row>
        <row r="1709">
          <cell r="A1709" t="str">
            <v>90761</v>
          </cell>
          <cell r="B1709" t="str">
            <v>ASSENTAMENTO DE TUBO DE PEAD CORRUGADO DE DUPLA PAREDE PARA REDE COLETORA DE ESGOTO, DN 450 MM, JUNTA ELÁSTICA INTEGRADA, INSTALADO EM LOCAL COM NÍVEL ALTO DE INTERFERÊNCIAS (NÃO INCLUI FORNECIMENTO). AF_06/2015</v>
          </cell>
          <cell r="D1709" t="str">
            <v>M</v>
          </cell>
          <cell r="E1709" t="str">
            <v>3,46</v>
          </cell>
          <cell r="F1709" t="str">
            <v>3,87</v>
          </cell>
        </row>
        <row r="1710">
          <cell r="A1710" t="str">
            <v>90762</v>
          </cell>
          <cell r="B1710" t="str">
            <v>ASSENTAMENTO DE TUBO DE PEAD CORRUGADO DE DUPLA PAREDE PARA REDE COLETORA DE ESGOTO, DN 600 MM, JUNTA ELÁSTICA INTEGRADA, INSTALADO EM LOCAL COM NÍVEL ALTO DE INTERFERÊNCIAS (NÃO INCLUI FORNECIMENTO). AF_06/2015</v>
          </cell>
          <cell r="D1710" t="str">
            <v>M</v>
          </cell>
          <cell r="E1710" t="str">
            <v>13,19</v>
          </cell>
          <cell r="F1710" t="str">
            <v>14,04</v>
          </cell>
        </row>
        <row r="1711">
          <cell r="A1711" t="str">
            <v>94869</v>
          </cell>
          <cell r="B1711" t="str">
            <v>TUBO DE PEAD CORRUGADO DE DUPLA PAREDE PARA REDE COLETORA DE ESGOTO, DN 250 MM, JUNTA ELÁSTICA INTEGRADA, INSTALADO EM LOCAL COM NÍVEL BAIXO DE INTERFERÊNCIAS - FORNECIMENTO E ASSENTAMENTO. AF_06/2016</v>
          </cell>
          <cell r="D1711" t="str">
            <v>M</v>
          </cell>
          <cell r="E1711" t="str">
            <v>114,39</v>
          </cell>
          <cell r="F1711" t="str">
            <v>114,47</v>
          </cell>
        </row>
        <row r="1712">
          <cell r="A1712" t="str">
            <v>94870</v>
          </cell>
          <cell r="B1712" t="str">
            <v>ASSENTAMENTO DE TUBO DE PEAD CORRUGADO DE DUPLA PAREDE PARA REDE COLETORA DE ESGOTO, DN 250 MM, JUNTA ELÁSTICA INTEGRADA, INSTALADO EM LOCAL COM NÍVEL BAIXO DE INTERFERÊNCIAS (NÃO INCLUI FORNECIMENTO). AF_06/2016</v>
          </cell>
          <cell r="D1712" t="str">
            <v>M</v>
          </cell>
          <cell r="E1712" t="str">
            <v>0,69</v>
          </cell>
          <cell r="F1712" t="str">
            <v>0,77</v>
          </cell>
        </row>
        <row r="1713">
          <cell r="A1713" t="str">
            <v>94871</v>
          </cell>
          <cell r="B1713" t="str">
            <v>TUBO DE PEAD CORRUGADO DE DUPLA PAREDE PARA REDE COLETORA DE ESGOTO, DN 300 MM, JUNTA ELÁSTICA INTEGRADA, INSTALADO EM LOCAL COM NÍVEL BAIXO DE INTERFERÊNCIAS - FORNECIMENTO E ASSENTAMENTO. AF_06/2016</v>
          </cell>
          <cell r="D1713" t="str">
            <v>M</v>
          </cell>
          <cell r="E1713" t="str">
            <v>135,62</v>
          </cell>
          <cell r="F1713" t="str">
            <v>135,76</v>
          </cell>
        </row>
        <row r="1714">
          <cell r="A1714" t="str">
            <v>94872</v>
          </cell>
          <cell r="B1714" t="str">
            <v>ASSENTAMENTO DE TUBO DE PEAD CORRUGADO DE DUPLA PAREDE PARA REDE COLETORA DE ESGOTO, DN 300 MM, JUNTA ELÁSTICA INTEGRADA, INSTALADO EM LOCAL COM NÍVEL BAIXO DE INTERFERÊNCIAS (NÃO INCLUI FORNECIMENTO). AF_06/2016</v>
          </cell>
          <cell r="D1714" t="str">
            <v>M</v>
          </cell>
          <cell r="E1714" t="str">
            <v>1,21</v>
          </cell>
          <cell r="F1714" t="str">
            <v>1,35</v>
          </cell>
        </row>
        <row r="1715">
          <cell r="A1715" t="str">
            <v>94875</v>
          </cell>
          <cell r="B1715" t="str">
            <v>TUBO DE PEAD CORRUGADO DE DUPLA PAREDE PARA REDE COLETORA DE ESGOTO, DN 750 MM, JUNTA ELÁSTICA INTEGRADA, INSTALADO EM LOCAL COM NÍVEL BAIXO DE INTERFERÊNCIAS - FORNECIMENTO E ASSENTAMENTO. AF_06/2016</v>
          </cell>
          <cell r="D1715" t="str">
            <v>M</v>
          </cell>
          <cell r="E1715" t="str">
            <v>795,88</v>
          </cell>
          <cell r="F1715" t="str">
            <v>796,96</v>
          </cell>
        </row>
        <row r="1716">
          <cell r="A1716" t="str">
            <v>94876</v>
          </cell>
          <cell r="B1716" t="str">
            <v>ASSENTAMENTO DE TUBO DE PEAD CORRUGADO DE DUPLA PAREDE PARA REDE COLETORA DE ESGOTO, DN 750 MM, JUNTA ELÁSTICA INTEGRADA, INSTALADO EM LOCAL COM NÍVEL BAIXO DE INTERFERÊNCIAS (NÃO INCLUI FORNECIMENTO). AF_06/2016</v>
          </cell>
          <cell r="D1716" t="str">
            <v>M</v>
          </cell>
          <cell r="E1716" t="str">
            <v>16,78</v>
          </cell>
          <cell r="F1716" t="str">
            <v>17,86</v>
          </cell>
        </row>
        <row r="1717">
          <cell r="A1717" t="str">
            <v>94878</v>
          </cell>
          <cell r="B1717" t="str">
            <v>ASSENTAMENTO DE TUBO DE PEAD CORRUGADO DE DUPLA PAREDE PARA REDE COLETORA DE ESGOTO, DN 900 MM, JUNTA ELÁSTICA INTEGRADA, INSTALADO EM LOCAL COM NÍVEL BAIXO DE INTERFERÊNCIAS (NÃO INCLUI FORNECIMENTO). AF_06/2016</v>
          </cell>
          <cell r="D1717" t="str">
            <v>M</v>
          </cell>
          <cell r="E1717" t="str">
            <v>19,70</v>
          </cell>
          <cell r="F1717" t="str">
            <v>20,96</v>
          </cell>
        </row>
        <row r="1718">
          <cell r="A1718" t="str">
            <v>94879</v>
          </cell>
          <cell r="B1718" t="str">
            <v>TUBO DE PEAD CORRUGADO DE DUPLA PAREDE PARA REDE COLETORA DE ESGOTO, DN 1000 MM, JUNTA ELÁSTICA INTEGRADA, INSTALADO EM LOCAL COM NÍVEL BAIXO DE INTERFERÊNCIAS - FORNECIMENTO E ASSENTAMENTO. AF_06/2016</v>
          </cell>
          <cell r="D1718" t="str">
            <v>M</v>
          </cell>
          <cell r="E1718" t="str">
            <v>1.061,14</v>
          </cell>
          <cell r="F1718" t="str">
            <v>1.062,69</v>
          </cell>
        </row>
        <row r="1719">
          <cell r="A1719" t="str">
            <v>94880</v>
          </cell>
          <cell r="B1719" t="str">
            <v>ASSENTAMENTO DE TUBO DE PEAD CORRUGADO DE DUPLA PAREDE PARA REDE COLETORA DE ESGOTO, DN 1000 MM, JUNTA ELÁSTICA INTEGRADA, INSTALADO EM LOCAL COM NÍVEL BAIXO DE INTERFERÊNCIAS (NÃO INCLUI FORNECIMENTO). AF_06/2016</v>
          </cell>
          <cell r="D1719" t="str">
            <v>M</v>
          </cell>
          <cell r="E1719" t="str">
            <v>24,11</v>
          </cell>
          <cell r="F1719" t="str">
            <v>25,66</v>
          </cell>
        </row>
        <row r="1720">
          <cell r="A1720" t="str">
            <v>94881</v>
          </cell>
          <cell r="B1720" t="str">
            <v>TUBO DE PEAD CORRUGADO DE DUPLA PAREDE PARA REDE COLETORA DE ESGOTO, DN 1200 MM, JUNTA ELÁSTICA INTEGRADA, INSTALADO EM LOCAL COM NÍVEL BAIXO DE INTERFERÊNCIAS - FORNECIMENTO E ASSENTAMENTO. AF_06/2016</v>
          </cell>
          <cell r="D1720" t="str">
            <v>M</v>
          </cell>
          <cell r="E1720" t="str">
            <v>1.653,73</v>
          </cell>
          <cell r="F1720" t="str">
            <v>1.655,55</v>
          </cell>
        </row>
        <row r="1721">
          <cell r="A1721" t="str">
            <v>94882</v>
          </cell>
          <cell r="B1721" t="str">
            <v>ASSENTAMENTO DE TUBO DE PEAD CORRUGADO DE DUPLA PAREDE PARA REDE COLETORA DE ESGOTO, DN 1200 MM, JUNTA ELÁSTICA INTEGRADA, INSTALADO EM LOCAL COM NÍVEL BAIXO DE INTERFERÊNCIAS (NÃO INCLUI FORNECIMENTO). AF_06/2016</v>
          </cell>
          <cell r="D1721" t="str">
            <v>M</v>
          </cell>
          <cell r="E1721" t="str">
            <v>28,61</v>
          </cell>
          <cell r="F1721" t="str">
            <v>30,43</v>
          </cell>
        </row>
        <row r="1722">
          <cell r="A1722" t="str">
            <v>94884</v>
          </cell>
          <cell r="B1722" t="str">
            <v>ASSENTAMENTO DE TUBO DE PEAD CORRUGADO DE DUPLA PAREDE PARA REDE COLETORA DE ESGOTO, DN 1500 MM, JUNTA ELÁSTICA INTEGRADA, INSTALADO EM LOCAL COM NÍVEL BAIXO DE INTERFERÊNCIAS (NÃO INCLUI FORNECIMENTO). AF_06/2016</v>
          </cell>
          <cell r="D1722" t="str">
            <v>M</v>
          </cell>
          <cell r="E1722" t="str">
            <v>37,72</v>
          </cell>
          <cell r="F1722" t="str">
            <v>40,13</v>
          </cell>
        </row>
        <row r="1723">
          <cell r="A1723" t="str">
            <v>94885</v>
          </cell>
          <cell r="B1723" t="str">
            <v>TUBO DE PEAD CORRUGADO DE DUPLA PAREDE PARA REDE COLETORA DE ESGOTO, DN 250 MM, JUNTA ELÁSTICA INTEGRADA, INSTALADO EM LOCAL COM NÍVEL ALTO DE INTERFERÊNCIAS - FORNECIMENTO E ASSENTAMENTO. AF_06/2016</v>
          </cell>
          <cell r="D1723" t="str">
            <v>M</v>
          </cell>
          <cell r="E1723" t="str">
            <v>114,59</v>
          </cell>
          <cell r="F1723" t="str">
            <v>114,70</v>
          </cell>
        </row>
        <row r="1724">
          <cell r="A1724" t="str">
            <v>94886</v>
          </cell>
          <cell r="B1724" t="str">
            <v>ASSENTAMENTO DE TUBO DE PEAD CORRUGADO DE DUPLA PAREDE PARA REDE COLETORA DE ESGOTO, DN 250 MM, JUNTA ELÁSTICA INTEGRADA, INSTALADO EM LOCAL COM NÍVEL ALTO DE INTERFERÊNCIAS (NÃO INCLUI FORNECIMENTO). AF_06/2016</v>
          </cell>
          <cell r="D1724" t="str">
            <v>M</v>
          </cell>
          <cell r="E1724" t="str">
            <v>0,89</v>
          </cell>
          <cell r="F1724" t="str">
            <v>1,00</v>
          </cell>
        </row>
        <row r="1725">
          <cell r="A1725" t="str">
            <v>94887</v>
          </cell>
          <cell r="B1725" t="str">
            <v>TUBO DE PEAD CORRUGADO DE DUPLA PAREDE PARA REDE COLETORA DE ESGOTO, DN 300 MM, JUNTA ELÁSTICA INTEGRADA, INSTALADO EM LOCAL COM NÍVEL ALTO DE INTERFERÊNCIAS - FORNECIMENTO E ASSENTAMENTO. AF_06/2016</v>
          </cell>
          <cell r="D1725" t="str">
            <v>M</v>
          </cell>
          <cell r="E1725" t="str">
            <v>135,94</v>
          </cell>
          <cell r="F1725" t="str">
            <v>136,13</v>
          </cell>
        </row>
        <row r="1726">
          <cell r="A1726" t="str">
            <v>94888</v>
          </cell>
          <cell r="B1726" t="str">
            <v>ASSENTAMENTO DE TUBO DE PEAD CORRUGADO DE DUPLA PAREDE PARA REDE COLETORA DE ESGOTO, DN 300 MM, JUNTA ELÁSTICA INTEGRADA, INSTALADO EM LOCAL COM NÍVEL ALTO DE INTERFERÊNCIAS (NÃO INCLUI FORNECIMENTO). AF_06/2016</v>
          </cell>
          <cell r="D1726" t="str">
            <v>M</v>
          </cell>
          <cell r="E1726" t="str">
            <v>1,53</v>
          </cell>
          <cell r="F1726" t="str">
            <v>1,72</v>
          </cell>
        </row>
        <row r="1727">
          <cell r="A1727" t="str">
            <v>94891</v>
          </cell>
          <cell r="B1727" t="str">
            <v>TUBO DE PEAD CORRUGADO DE DUPLA PAREDE PARA REDE COLETORA DE ESGOTO, DN 750 MM, JUNTA ELÁSTICA INTEGRADA, INSTALADO EM LOCAL COM NÍVEL ALTO DE INTERFERÊNCIAS - FORNECIMENTO E ASSENTAMENTO. AF_06/2016</v>
          </cell>
          <cell r="D1727" t="str">
            <v>M</v>
          </cell>
          <cell r="E1727" t="str">
            <v>798,60</v>
          </cell>
          <cell r="F1727" t="str">
            <v>799,83</v>
          </cell>
        </row>
        <row r="1728">
          <cell r="A1728" t="str">
            <v>94892</v>
          </cell>
          <cell r="B1728" t="str">
            <v>ASSENTAMENTO DE TUBO DE PEAD CORRUGADO DE DUPLA PAREDE PARA REDE COLETORA DE ESGOTO, DN 750 MM, JUNTA ELÁSTICA INTEGRADA, INSTALADO EM LOCAL COM NÍVEL ALTO DE INTERFERÊNCIAS (NÃO INCLUI FORNECIMENTO). AF_06/2016</v>
          </cell>
          <cell r="D1728" t="str">
            <v>M</v>
          </cell>
          <cell r="E1728" t="str">
            <v>19,50</v>
          </cell>
          <cell r="F1728" t="str">
            <v>20,73</v>
          </cell>
        </row>
        <row r="1729">
          <cell r="A1729" t="str">
            <v>94894</v>
          </cell>
          <cell r="B1729" t="str">
            <v>ASSENTAMENTO DE TUBO DE PEAD CORRUGADO DE DUPLA PAREDE PARA REDE COLETORA DE ESGOTO, DN 900 MM, JUNTA ELÁSTICA INTEGRADA, INSTALADO EM LOCAL COM NÍVEL ALTO DE INTERFERÊNCIAS (NÃO INCLUI FORNECIMENTO). AF_06/2016</v>
          </cell>
          <cell r="D1729" t="str">
            <v>M</v>
          </cell>
          <cell r="E1729" t="str">
            <v>22,64</v>
          </cell>
          <cell r="F1729" t="str">
            <v>24,08</v>
          </cell>
        </row>
        <row r="1730">
          <cell r="A1730" t="str">
            <v>94895</v>
          </cell>
          <cell r="B1730" t="str">
            <v>TUBO DE PEAD CORRUGADO DE DUPLA PAREDE PARA REDE COLETORA DE ESGOTO, DN 1000 MM, JUNTA ELÁSTICA INTEGRADA, INSTALADO EM LOCAL COM NÍVEL ALTO DE INTERFERÊNCIAS - FORNECIMENTO E ASSENTAMENTO. AF_06/2016</v>
          </cell>
          <cell r="D1730" t="str">
            <v>M</v>
          </cell>
          <cell r="E1730" t="str">
            <v>1.064,38</v>
          </cell>
          <cell r="F1730" t="str">
            <v>1.066,13</v>
          </cell>
        </row>
        <row r="1731">
          <cell r="A1731" t="str">
            <v>94896</v>
          </cell>
          <cell r="B1731" t="str">
            <v>ASSENTAMENTO DE TUBO DE PEAD CORRUGADO DE DUPLA PAREDE PARA REDE COLETORA DE ESGOTO, DN 1000 MM, JUNTA ELÁSTICA INTEGRADA, INSTALADO EM LOCAL COM NÍVEL ALTO DE INTERFERÊNCIAS (NÃO INCLUI FORNECIMENTO). AF_06/2016</v>
          </cell>
          <cell r="D1731" t="str">
            <v>M</v>
          </cell>
          <cell r="E1731" t="str">
            <v>27,35</v>
          </cell>
          <cell r="F1731" t="str">
            <v>29,10</v>
          </cell>
        </row>
        <row r="1732">
          <cell r="A1732" t="str">
            <v>94897</v>
          </cell>
          <cell r="B1732" t="str">
            <v>TUBO DE PEAD CORRUGADO DE DUPLA PAREDE PARA REDE COLETORA DE ESGOTO, DN 1200 MM, JUNTA ELÁSTICA INTEGRADA, INSTALADO EM LOCAL COM NÍVEL ALTO DE INTERFERÊNCIAS - FORNECIMENTO E ASSENTAMENTO. AF_06/2016</v>
          </cell>
          <cell r="D1732" t="str">
            <v>M</v>
          </cell>
          <cell r="E1732" t="str">
            <v>1.657,19</v>
          </cell>
          <cell r="F1732" t="str">
            <v>1.659,23</v>
          </cell>
        </row>
        <row r="1733">
          <cell r="A1733" t="str">
            <v>94898</v>
          </cell>
          <cell r="B1733" t="str">
            <v>ASSENTAMENTO DE TUBO DE PEAD CORRUGADO DE DUPLA PAREDE PARA REDE COLETORA DE ESGOTO, DN 1200 MM, JUNTA ELÁSTICA INTEGRADA, INSTALADO EM LOCAL COM NÍVEL ALTO DE INTERFERÊNCIAS (NÃO INCLUI FORNECIMENTO). AF_06/2016</v>
          </cell>
          <cell r="D1733" t="str">
            <v>M</v>
          </cell>
          <cell r="E1733" t="str">
            <v>32,07</v>
          </cell>
          <cell r="F1733" t="str">
            <v>34,11</v>
          </cell>
        </row>
        <row r="1734">
          <cell r="A1734" t="str">
            <v>94900</v>
          </cell>
          <cell r="B1734" t="str">
            <v>ASSENTAMENTO DE TUBO DE PEAD CORRUGADO DE DUPLA PAREDE PARA REDE COLETORA DE ESGOTO, DN 1500 MM, JUNTA ELÁSTICA INTEGRADA, INSTALADO EM LOCAL COM NÍVEL ALTO DE INTERFERÊNCIAS (NÃO INCLUI FORNECIMENTO). AF_06/2016</v>
          </cell>
          <cell r="D1734" t="str">
            <v>M</v>
          </cell>
          <cell r="E1734" t="str">
            <v>41,51</v>
          </cell>
          <cell r="F1734" t="str">
            <v>44,16</v>
          </cell>
        </row>
        <row r="1735">
          <cell r="A1735" t="str">
            <v>97121</v>
          </cell>
          <cell r="B1735" t="str">
            <v>ASSENTAMENTO DE TUBO DE PVC PBA PARA REDE DE ÁGUA, DN 50 MM, JUNTA ELÁSTICA INTEGRADA, INSTALADO EM LOCAL COM NÍVEL ALTO DE INTERFERÊNCIAS (NÃO INCLUI FORNECIMENTO). AF_11/2017</v>
          </cell>
          <cell r="D1735" t="str">
            <v>M</v>
          </cell>
          <cell r="E1735" t="str">
            <v>1,57</v>
          </cell>
          <cell r="F1735" t="str">
            <v>1,74</v>
          </cell>
        </row>
        <row r="1736">
          <cell r="A1736" t="str">
            <v>97122</v>
          </cell>
          <cell r="B1736" t="str">
            <v>ASSENTAMENTO DE TUBO DE PVC PBA PARA REDE DE ÁGUA, DN 75 MM, JUNTA ELÁSTICA INTEGRADA, INSTALADO EM LOCAL COM NÍVEL ALTO DE INTERFERÊNCIAS (NÃO INCLUI FORNECIMENTO). AF_11/2017</v>
          </cell>
          <cell r="D1736" t="str">
            <v>M</v>
          </cell>
          <cell r="E1736" t="str">
            <v>2,17</v>
          </cell>
          <cell r="F1736" t="str">
            <v>2,41</v>
          </cell>
        </row>
        <row r="1737">
          <cell r="A1737" t="str">
            <v>97123</v>
          </cell>
          <cell r="B1737" t="str">
            <v>ASSENTAMENTO DE TUBO DE PVC PBA PARA REDE DE ÁGUA, DN 100 MM, JUNTA ELÁSTICA INTEGRADA, INSTALADO EM LOCAL COM NÍVEL ALTO DE INTERFERÊNCIAS (NÃO INCLUI FORNECIMENTO). AF_11/2017</v>
          </cell>
          <cell r="D1737" t="str">
            <v>M</v>
          </cell>
          <cell r="E1737" t="str">
            <v>2,76</v>
          </cell>
          <cell r="F1737" t="str">
            <v>3,06</v>
          </cell>
        </row>
        <row r="1738">
          <cell r="A1738" t="str">
            <v>97124</v>
          </cell>
          <cell r="B1738" t="str">
            <v>ASSENTAMENTO DE TUBO DE PVC PBA PARA REDE DE ÁGUA, DN 50 MM, JUNTA ELÁSTICA INTEGRADA, INSTALADO EM LOCAL COM NÍVEL BAIXO DE INTERFERÊNCIAS (NÃO INCLUI FORNECIMENTO). AF_11/2017</v>
          </cell>
          <cell r="D1738" t="str">
            <v>M</v>
          </cell>
          <cell r="E1738" t="str">
            <v>0,69</v>
          </cell>
          <cell r="F1738" t="str">
            <v>0,77</v>
          </cell>
        </row>
        <row r="1739">
          <cell r="A1739" t="str">
            <v>97125</v>
          </cell>
          <cell r="B1739" t="str">
            <v>ASSENTAMENTO DE TUBO DE PVC PBA PARA REDE DE ÁGUA, DN 75 MM, JUNTA ELÁSTICA INTEGRADA, INSTALADO EM LOCAL COM NÍVEL BAIXO DE INTERFERÊNCIAS (NÃO INCLUI FORNECIMENTO). AF_11/2017</v>
          </cell>
          <cell r="D1739" t="str">
            <v>M</v>
          </cell>
          <cell r="E1739" t="str">
            <v>0,98</v>
          </cell>
          <cell r="F1739" t="str">
            <v>1,08</v>
          </cell>
        </row>
        <row r="1740">
          <cell r="A1740" t="str">
            <v>97126</v>
          </cell>
          <cell r="B1740" t="str">
            <v>ASSENTAMENTO DE TUBO DE PVC PBA PARA REDE DE ÁGUA, DN 100 MM, JUNTA ELÁSTICA INTEGRADA, INSTALADO EM LOCAL COM NÍVEL BAIXO DE INTERFERÊNCIAS (NÃO INCLUI FORNECIMENTO). AF_11/2017</v>
          </cell>
          <cell r="D1740" t="str">
            <v>M</v>
          </cell>
          <cell r="E1740" t="str">
            <v>1,26</v>
          </cell>
          <cell r="F1740" t="str">
            <v>1,38</v>
          </cell>
        </row>
        <row r="1741">
          <cell r="A1741" t="str">
            <v>92833</v>
          </cell>
          <cell r="B1741" t="str">
            <v>TUBO DE CONCRETO PARA REDES COLETORAS DE ESGOTO SANITÁRIO, DIÂMETRO DE 300 MM, JUNTA ELÁSTICA, INSTALADO EM LOCAL COM BAIXO NÍVEL DE INTERFERÊNCIAS - FORNECIMENTO E ASSENTAMENTO. AF_12/2015</v>
          </cell>
          <cell r="D1741" t="str">
            <v>M</v>
          </cell>
          <cell r="E1741" t="str">
            <v>154,22</v>
          </cell>
          <cell r="F1741" t="str">
            <v>154,66</v>
          </cell>
        </row>
        <row r="1742">
          <cell r="A1742" t="str">
            <v>92834</v>
          </cell>
          <cell r="B1742" t="str">
            <v>ASSENTAMENTO DE TUBO DE CONCRETO PARA REDES COLETORAS DE ESGOTO SANITÁRIO, DIÂMETRO DE 300 MM, JUNTA ELÁSTICA, INSTALADO EM LOCAL COM BAIXO NÍVEL DE INTERFERÊNCIAS (NÃO INCLUI FORNECIMENTO). AF_12/2015</v>
          </cell>
          <cell r="D1742" t="str">
            <v>M</v>
          </cell>
          <cell r="E1742" t="str">
            <v>6,00</v>
          </cell>
          <cell r="F1742" t="str">
            <v>6,45</v>
          </cell>
        </row>
        <row r="1743">
          <cell r="A1743" t="str">
            <v>92835</v>
          </cell>
          <cell r="B1743" t="str">
            <v>TUBO DE CONCRETO PARA REDES COLETORAS DE ESGOTO SANITÁRIO, DIÂMETRO DE 400 MM, JUNTA ELÁSTICA, INSTALADO EM LOCAL COM BAIXO NÍVEL DE INTERFERÊNCIAS - FORNECIMENTO E ASSENTAMENTO. AF_12/2015</v>
          </cell>
          <cell r="D1743" t="str">
            <v>M</v>
          </cell>
          <cell r="E1743" t="str">
            <v>202,79</v>
          </cell>
          <cell r="F1743" t="str">
            <v>203,34</v>
          </cell>
        </row>
        <row r="1744">
          <cell r="A1744" t="str">
            <v>92836</v>
          </cell>
          <cell r="B1744" t="str">
            <v>ASSENTAMENTO DE TUBO DE CONCRETO PARA REDES COLETORAS DE ESGOTO SANITÁRIO, DIÂMETRO DE 400 MM, JUNTA ELÁSTICA, INSTALADO EM LOCAL COM BAIXO NÍVEL DE INTERFERÊNCIAS (NÃO INCLUI FORNECIMENTO). AF_12/2015</v>
          </cell>
          <cell r="D1744" t="str">
            <v>M</v>
          </cell>
          <cell r="E1744" t="str">
            <v>7,67</v>
          </cell>
          <cell r="F1744" t="str">
            <v>8,24</v>
          </cell>
        </row>
        <row r="1745">
          <cell r="A1745" t="str">
            <v>92837</v>
          </cell>
          <cell r="B1745" t="str">
            <v>TUBO DE CONCRETO PARA REDES COLETORAS DE ESGOTO SANITÁRIO, DIÂMETRO DE 500 MM, JUNTA ELÁSTICA, INSTALADO EM LOCAL COM BAIXO NÍVEL DE INTERFERÊNCIAS - FORNECIMENTO E ASSENTAMENTO. AF_12/2015</v>
          </cell>
          <cell r="D1745" t="str">
            <v>M</v>
          </cell>
          <cell r="E1745" t="str">
            <v>255,74</v>
          </cell>
          <cell r="F1745" t="str">
            <v>256,41</v>
          </cell>
        </row>
        <row r="1746">
          <cell r="A1746" t="str">
            <v>92838</v>
          </cell>
          <cell r="B1746" t="str">
            <v>ASSENTAMENTO DE TUBO DE CONCRETO PARA REDES COLETORAS DE ESGOTO SANITÁRIO, DIÂMETRO DE 500 MM, JUNTA ELÁSTICA, INSTALADO EM LOCAL COM BAIXO NÍVEL DE INTERFERÊNCIAS (NÃO INCLUI FORNECIMENTO). AF_12/2015</v>
          </cell>
          <cell r="D1746" t="str">
            <v>M</v>
          </cell>
          <cell r="E1746" t="str">
            <v>9,22</v>
          </cell>
          <cell r="F1746" t="str">
            <v>9,91</v>
          </cell>
        </row>
        <row r="1747">
          <cell r="A1747" t="str">
            <v>92839</v>
          </cell>
          <cell r="B1747" t="str">
            <v>TUBO DE CONCRETO PARA REDES COLETORAS DE ESGOTO SANITÁRIO, DIÂMETRO DE 600 MM, JUNTA ELÁSTICA, INSTALADO EM LOCAL COM BAIXO NÍVEL DE INTERFERÊNCIAS - FORNECIMENTO E ASSENTAMENTO. AF_12/2015</v>
          </cell>
          <cell r="D1747" t="str">
            <v>M</v>
          </cell>
          <cell r="E1747" t="str">
            <v>335,73</v>
          </cell>
          <cell r="F1747" t="str">
            <v>336,51</v>
          </cell>
        </row>
        <row r="1748">
          <cell r="A1748" t="str">
            <v>92840</v>
          </cell>
          <cell r="B1748" t="str">
            <v>ASSENTAMENTO DE TUBO DE CONCRETO PARA REDES COLETORAS DE ESGOTO SANITÁRIO, DIÂMETRO DE 600 MM, JUNTA ELÁSTICA, INSTALADO EM LOCAL COM BAIXO NÍVEL DE INTERFERÊNCIAS (NÃO INCLUI FORNECIMENTO). AF_12/2015</v>
          </cell>
          <cell r="D1748" t="str">
            <v>M</v>
          </cell>
          <cell r="E1748" t="str">
            <v>10,91</v>
          </cell>
          <cell r="F1748" t="str">
            <v>11,72</v>
          </cell>
        </row>
        <row r="1749">
          <cell r="A1749" t="str">
            <v>92841</v>
          </cell>
          <cell r="B1749" t="str">
            <v>TUBO DE CONCRETO PARA REDES COLETORAS DE ESGOTO SANITÁRIO, DIÂMETRO DE 700 MM, JUNTA ELÁSTICA, INSTALADO EM LOCAL COM BAIXO NÍVEL DE INTERFERÊNCIAS - FORNECIMENTO E ASSENTAMENTO. AF_12/2015</v>
          </cell>
          <cell r="D1749" t="str">
            <v>M</v>
          </cell>
          <cell r="E1749" t="str">
            <v>379,98</v>
          </cell>
          <cell r="F1749" t="str">
            <v>380,87</v>
          </cell>
        </row>
        <row r="1750">
          <cell r="A1750" t="str">
            <v>92842</v>
          </cell>
          <cell r="B1750" t="str">
            <v>ASSENTAMENTO DE TUBO DE CONCRETO PARA REDES COLETORAS DE ESGOTO SANITÁRIO, DIÂMETRO DE 700 MM, JUNTA ELÁSTICA, INSTALADO EM LOCAL COM BAIXO NÍVEL DE INTERFERÊNCIAS (NÃO INCLUI FORNECIMENTO). AF_12/2015</v>
          </cell>
          <cell r="D1750" t="str">
            <v>M</v>
          </cell>
          <cell r="E1750" t="str">
            <v>12,47</v>
          </cell>
          <cell r="F1750" t="str">
            <v>13,40</v>
          </cell>
        </row>
        <row r="1751">
          <cell r="A1751" t="str">
            <v>92844</v>
          </cell>
          <cell r="B1751" t="str">
            <v>ASSENTAMENTO DE TUBO DE CONCRETO PARA REDES COLETORAS DE ESGOTO SANITÁRIO, DIÂMETRO DE 800 MM, JUNTA ELÁSTICA, INSTALADO EM LOCAL COM BAIXO NÍVEL DE INTERFERÊNCIAS (NÃO INCLUI FORNECIMENTO). AF_12/2015</v>
          </cell>
          <cell r="D1751" t="str">
            <v>M</v>
          </cell>
          <cell r="E1751" t="str">
            <v>14,16</v>
          </cell>
          <cell r="F1751" t="str">
            <v>15,21</v>
          </cell>
        </row>
        <row r="1752">
          <cell r="A1752" t="str">
            <v>92846</v>
          </cell>
          <cell r="B1752" t="str">
            <v>ASSENTAMENTO DE TUBO DE CONCRETO PARA REDES COLETORAS DE ESGOTO SANITÁRIO, DIÂMETRO DE 900 MM, JUNTA ELÁSTICA, INSTALADO EM LOCAL COM BAIXO NÍVEL DE INTERFERÊNCIAS (NÃO INCLUI FORNECIMENTO). AF_12/2015</v>
          </cell>
          <cell r="D1752" t="str">
            <v>M</v>
          </cell>
          <cell r="E1752" t="str">
            <v>15,70</v>
          </cell>
          <cell r="F1752" t="str">
            <v>16,88</v>
          </cell>
        </row>
        <row r="1753">
          <cell r="A1753" t="str">
            <v>92847</v>
          </cell>
          <cell r="B1753" t="str">
            <v>TUBO DE CONCRETO PARA REDES COLETORAS DE ESGOTO SANITÁRIO, DIÂMETRO DE 1000 MM, JUNTA ELÁSTICA, INSTALADO EM LOCAL COM BAIXO NÍVEL DE INTERFERÊNCIAS - FORNECIMENTO E ASSENTAMENTO. AF_12/2015</v>
          </cell>
          <cell r="D1753" t="str">
            <v>M</v>
          </cell>
          <cell r="E1753" t="str">
            <v>663,23</v>
          </cell>
          <cell r="F1753" t="str">
            <v>664,48</v>
          </cell>
        </row>
        <row r="1754">
          <cell r="A1754" t="str">
            <v>92848</v>
          </cell>
          <cell r="B1754" t="str">
            <v>ASSENTAMENTO DE TUBO DE CONCRETO PARA REDES COLETORAS DE ESGOTO SANITÁRIO, DIÂMETRO DE 1000 MM, JUNTA ELÁSTICA, INSTALADO EM LOCAL COM BAIXO NÍVEL DE INTERFERÊNCIAS (NÃO INCLUI FORNECIMENTO). AF_12/2015</v>
          </cell>
          <cell r="D1754" t="str">
            <v>M</v>
          </cell>
          <cell r="E1754" t="str">
            <v>17,42</v>
          </cell>
          <cell r="F1754" t="str">
            <v>18,71</v>
          </cell>
        </row>
        <row r="1755">
          <cell r="A1755" t="str">
            <v>92849</v>
          </cell>
          <cell r="B1755" t="str">
            <v>TUBO DE CONCRETO PARA REDES COLETORAS DE ESGOTO SANITÁRIO, DIÂMETRO DE 300 MM, JUNTA ELÁSTICA, INSTALADO EM LOCAL COM ALTO NÍVEL DE INTERFERÊNCIAS - FORNECIMENTO E ASSENTAMENTO. AF_12/2015</v>
          </cell>
          <cell r="D1755" t="str">
            <v>M</v>
          </cell>
          <cell r="E1755" t="str">
            <v>159,49</v>
          </cell>
          <cell r="F1755" t="str">
            <v>160,29</v>
          </cell>
        </row>
        <row r="1756">
          <cell r="A1756" t="str">
            <v>92850</v>
          </cell>
          <cell r="B1756" t="str">
            <v>ASSENTAMENTO DE TUBO DE CONCRETO PARA REDES COLETORAS DE ESGOTO SANITÁRIO, DIÂMETRO DE 300 MM, JUNTA ELÁSTICA, INSTALADO EM LOCAL COM ALTO NÍVEL DE INTERFERÊNCIAS (NÃO INCLUI FORNECIMENTO). AF_12/2015</v>
          </cell>
          <cell r="D1756" t="str">
            <v>M</v>
          </cell>
          <cell r="E1756" t="str">
            <v>11,37</v>
          </cell>
          <cell r="F1756" t="str">
            <v>12,21</v>
          </cell>
        </row>
        <row r="1757">
          <cell r="A1757" t="str">
            <v>92851</v>
          </cell>
          <cell r="B1757" t="str">
            <v>TUBO DE CONCRETO PARA REDES COLETORAS DE ESGOTO SANITÁRIO, DIÂMETRO DE 400 MM, JUNTA ELÁSTICA, INSTALADO EM LOCAL COM ALTO NÍVEL DE INTERFERÊNCIAS - FORNECIMENTO E ASSENTAMENTO. AF_12/2015</v>
          </cell>
          <cell r="D1757" t="str">
            <v>M</v>
          </cell>
          <cell r="E1757" t="str">
            <v>209,34</v>
          </cell>
          <cell r="F1757" t="str">
            <v>210,38</v>
          </cell>
        </row>
        <row r="1758">
          <cell r="A1758" t="str">
            <v>92852</v>
          </cell>
          <cell r="B1758" t="str">
            <v>ASSENTAMENTO DE TUBO DE CONCRETO PARA REDES COLETORAS DE ESGOTO SANITÁRIO, DIÂMETRO DE 400 MM, JUNTA ELÁSTICA, INSTALADO EM LOCAL COM ALTO NÍVEL DE INTERFERÊNCIAS (NÃO INCLUI FORNECIMENTO). AF_12/2015</v>
          </cell>
          <cell r="D1758" t="str">
            <v>M</v>
          </cell>
          <cell r="E1758" t="str">
            <v>14,35</v>
          </cell>
          <cell r="F1758" t="str">
            <v>15,43</v>
          </cell>
        </row>
        <row r="1759">
          <cell r="A1759" t="str">
            <v>92853</v>
          </cell>
          <cell r="B1759" t="str">
            <v>TUBO DE CONCRETO PARA REDES COLETORAS DE ESGOTO SANITÁRIO, DIÂMETRO DE 500 MM, JUNTA ELÁSTICA, INSTALADO EM LOCAL COM ALTO NÍVEL DE INTERFERÊNCIAS - FORNECIMENTO E ASSENTAMENTO. AF_12/2015</v>
          </cell>
          <cell r="D1759" t="str">
            <v>M</v>
          </cell>
          <cell r="E1759" t="str">
            <v>263,84</v>
          </cell>
          <cell r="F1759" t="str">
            <v>265,10</v>
          </cell>
        </row>
        <row r="1760">
          <cell r="A1760" t="str">
            <v>92854</v>
          </cell>
          <cell r="B1760" t="str">
            <v>ASSENTAMENTO DE TUBO DE CONCRETO PARA REDES COLETORAS DE ESGOTO SANITÁRIO, DIÂMETRO DE 500 MM, JUNTA ELÁSTICA, INSTALADO EM LOCAL COM ALTO NÍVEL DE INTERFERÊNCIAS (NÃO INCLUI FORNECIMENTO). AF_12/2015</v>
          </cell>
          <cell r="D1760" t="str">
            <v>M</v>
          </cell>
          <cell r="E1760" t="str">
            <v>17,48</v>
          </cell>
          <cell r="F1760" t="str">
            <v>18,79</v>
          </cell>
        </row>
        <row r="1761">
          <cell r="A1761" t="str">
            <v>92855</v>
          </cell>
          <cell r="B1761" t="str">
            <v>TUBO DE CONCRETO PARA REDES COLETORAS DE ESGOTO SANITÁRIO, DIÂMETRO DE 600 MM, JUNTA ELÁSTICA, INSTALADO EM LOCAL COM ALTO NÍVEL DE INTERFERÊNCIAS - FORNECIMENTO E ASSENTAMENTO. AF_12/2015</v>
          </cell>
          <cell r="D1761" t="str">
            <v>M</v>
          </cell>
          <cell r="E1761" t="str">
            <v>345,26</v>
          </cell>
          <cell r="F1761" t="str">
            <v>346,72</v>
          </cell>
        </row>
        <row r="1762">
          <cell r="A1762" t="str">
            <v>92856</v>
          </cell>
          <cell r="B1762" t="str">
            <v>ASSENTAMENTO DE TUBO DE CONCRETO PARA REDES COLETORAS DE ESGOTO SANITÁRIO, DIÂMETRO DE 600 MM, JUNTA ELÁSTICA, INSTALADO EM LOCAL COM ALTO NÍVEL DE INTERFERÊNCIAS (NÃO INCLUI FORNECIMENTO). AF_12/2015</v>
          </cell>
          <cell r="D1762" t="str">
            <v>M</v>
          </cell>
          <cell r="E1762" t="str">
            <v>20,62</v>
          </cell>
          <cell r="F1762" t="str">
            <v>22,15</v>
          </cell>
        </row>
        <row r="1763">
          <cell r="A1763" t="str">
            <v>92857</v>
          </cell>
          <cell r="B1763" t="str">
            <v>TUBO DE CONCRETO PARA REDES COLETORAS DE ESGOTO SANITÁRIO, DIÂMETRO DE 700 MM, JUNTA ELÁSTICA, INSTALADO EM LOCAL COM ALTO NÍVEL DE INTERFERÊNCIAS - FORNECIMENTO E ASSENTAMENTO. AF_12/2015</v>
          </cell>
          <cell r="D1763" t="str">
            <v>M</v>
          </cell>
          <cell r="E1763" t="str">
            <v>390,89</v>
          </cell>
          <cell r="F1763" t="str">
            <v>392,58</v>
          </cell>
        </row>
        <row r="1764">
          <cell r="A1764" t="str">
            <v>92858</v>
          </cell>
          <cell r="B1764" t="str">
            <v>ASSENTAMENTO DE TUBO DE CONCRETO PARA REDES COLETORAS DE ESGOTO SANITÁRIO, DIÂMETRO DE 700 MM, JUNTA ELÁSTICA, INSTALADO EM LOCAL COM ALTO NÍVEL DE INTERFERÊNCIAS (NÃO INCLUI FORNECIMENTO). AF_12/2015</v>
          </cell>
          <cell r="D1764" t="str">
            <v>M</v>
          </cell>
          <cell r="E1764" t="str">
            <v>23,59</v>
          </cell>
          <cell r="F1764" t="str">
            <v>25,35</v>
          </cell>
        </row>
        <row r="1765">
          <cell r="A1765" t="str">
            <v>92860</v>
          </cell>
          <cell r="B1765" t="str">
            <v>ASSENTAMENTO DE TUBO DE CONCRETO PARA REDES COLETORAS DE ESGOTO SANITÁRIO, DIÂMETRO DE 800 MM, JUNTA ELÁSTICA, INSTALADO EM LOCAL COM ALTO NÍVEL DE INTERFERÊNCIAS (NÃO INCLUI FORNECIMENTO). AF_12/2015</v>
          </cell>
          <cell r="D1765" t="str">
            <v>M</v>
          </cell>
          <cell r="E1765" t="str">
            <v>26,79</v>
          </cell>
          <cell r="F1765" t="str">
            <v>28,77</v>
          </cell>
        </row>
        <row r="1766">
          <cell r="A1766" t="str">
            <v>92862</v>
          </cell>
          <cell r="B1766" t="str">
            <v>ASSENTAMENTO DE TUBO DE CONCRETO PARA REDES COLETORAS DE ESGOTO SANITÁRIO, DIÂMETRO DE 900 MM, JUNTA ELÁSTICA, INSTALADO EM LOCAL COM ALTO NÍVEL DE INTERFERÊNCIAS (NÃO INCLUI FORNECIMENTO). AF_12/2015</v>
          </cell>
          <cell r="D1766" t="str">
            <v>M</v>
          </cell>
          <cell r="E1766" t="str">
            <v>29,90</v>
          </cell>
          <cell r="F1766" t="str">
            <v>32,11</v>
          </cell>
        </row>
        <row r="1767">
          <cell r="A1767" t="str">
            <v>92863</v>
          </cell>
          <cell r="B1767" t="str">
            <v>TUBO DE CONCRETO PARA REDES COLETORAS DE ESGOTO SANITÁRIO, DIÂMETRO DE 1000 MM, JUNTA ELÁSTICA, INSTALADO EM LOCAL COM ALTO NÍVEL DE INTERFERÊNCIAS - FORNECIMENTO E ASSENTAMENTO. AF_12/2015</v>
          </cell>
          <cell r="D1767" t="str">
            <v>M</v>
          </cell>
          <cell r="E1767" t="str">
            <v>678,54</v>
          </cell>
          <cell r="F1767" t="str">
            <v>680,89</v>
          </cell>
        </row>
        <row r="1768">
          <cell r="A1768" t="str">
            <v>92864</v>
          </cell>
          <cell r="B1768" t="str">
            <v>ASSENTAMENTO DE TUBO DE CONCRETO PARA REDES COLETORAS DE ESGOTO SANITÁRIO, DIÂMETRO DE 1000 MM, JUNTA ELÁSTICA, INSTALADO EM LOCAL COM ALTO NÍVEL DE INTERFERÊNCIAS (NÃO INCLUI FORNECIMENTO). AF_12/2015</v>
          </cell>
          <cell r="D1768" t="str">
            <v>M</v>
          </cell>
          <cell r="E1768" t="str">
            <v>33,02</v>
          </cell>
          <cell r="F1768" t="str">
            <v>35,47</v>
          </cell>
        </row>
        <row r="1769">
          <cell r="A1769" t="str">
            <v>92210</v>
          </cell>
          <cell r="B1769" t="str">
            <v>TUBO DE CONCRETO PARA REDES COLETORAS DE ÁGUAS PLUVIAIS, DIÂMETRO DE 400 MM, JUNTA RÍGIDA, INSTALADO EM LOCAL COM BAIXO NÍVEL DE INTERFERÊNCIAS - FORNECIMENTO E ASSENTAMENTO. AF_12/2015</v>
          </cell>
          <cell r="D1769" t="str">
            <v>M</v>
          </cell>
          <cell r="E1769" t="str">
            <v>116,64</v>
          </cell>
          <cell r="F1769" t="str">
            <v>119,17</v>
          </cell>
        </row>
        <row r="1770">
          <cell r="A1770" t="str">
            <v>92211</v>
          </cell>
          <cell r="B1770" t="str">
            <v>TUBO DE CONCRETO PARA REDES COLETORAS DE ÁGUAS PLUVIAIS, DIÂMETRO DE 500 MM, JUNTA RÍGIDA, INSTALADO EM LOCAL COM BAIXO NÍVEL DE INTERFERÊNCIAS - FORNECIMENTO E ASSENTAMENTO. AF_12/2015</v>
          </cell>
          <cell r="D1770" t="str">
            <v>M</v>
          </cell>
          <cell r="E1770" t="str">
            <v>150,44</v>
          </cell>
          <cell r="F1770" t="str">
            <v>153,51</v>
          </cell>
        </row>
        <row r="1771">
          <cell r="A1771" t="str">
            <v>92212</v>
          </cell>
          <cell r="B1771" t="str">
            <v>TUBO DE CONCRETO PARA REDES COLETORAS DE ÁGUAS PLUVIAIS, DIÂMETRO DE 600 MM, JUNTA RÍGIDA, INSTALADO EM LOCAL COM BAIXO NÍVEL DE INTERFERÊNCIAS - FORNECIMENTO E ASSENTAMENTO. AF_12/2015</v>
          </cell>
          <cell r="D1771" t="str">
            <v>M</v>
          </cell>
          <cell r="E1771" t="str">
            <v>193,40</v>
          </cell>
          <cell r="F1771" t="str">
            <v>197,04</v>
          </cell>
        </row>
        <row r="1772">
          <cell r="A1772" t="str">
            <v>92213</v>
          </cell>
          <cell r="B1772" t="str">
            <v>TUBO DE CONCRETO PARA REDES COLETORAS DE ÁGUAS PLUVIAIS, DIÂMETRO DE 700 MM, JUNTA RÍGIDA, INSTALADO EM LOCAL COM BAIXO NÍVEL DE INTERFERÊNCIAS - FORNECIMENTO E ASSENTAMENTO. AF_12/2015</v>
          </cell>
          <cell r="D1772" t="str">
            <v>M</v>
          </cell>
          <cell r="E1772" t="str">
            <v>259,09</v>
          </cell>
          <cell r="F1772" t="str">
            <v>263,31</v>
          </cell>
        </row>
        <row r="1773">
          <cell r="A1773" t="str">
            <v>92214</v>
          </cell>
          <cell r="B1773" t="str">
            <v>TUBO DE CONCRETO PARA REDES COLETORAS DE ÁGUAS PLUVIAIS, DIÂMETRO DE 800 MM, JUNTA RÍGIDA, INSTALADO EM LOCAL COM BAIXO NÍVEL DE INTERFERÊNCIAS - FORNECIMENTO E ASSENTAMENTO. AF_12/2015</v>
          </cell>
          <cell r="D1773" t="str">
            <v>M</v>
          </cell>
          <cell r="E1773" t="str">
            <v>295,21</v>
          </cell>
          <cell r="F1773" t="str">
            <v>300,00</v>
          </cell>
        </row>
        <row r="1774">
          <cell r="A1774" t="str">
            <v>92215</v>
          </cell>
          <cell r="B1774" t="str">
            <v>TUBO DE CONCRETO PARA REDES COLETORAS DE ÁGUAS PLUVIAIS, DIÂMETRO DE 900 MM, JUNTA RÍGIDA, INSTALADO EM LOCAL COM BAIXO NÍVEL DE INTERFERÊNCIAS - FORNECIMENTO E ASSENTAMENTO. AF_12/2015</v>
          </cell>
          <cell r="D1774" t="str">
            <v>M</v>
          </cell>
          <cell r="E1774" t="str">
            <v>358,26</v>
          </cell>
          <cell r="F1774" t="str">
            <v>363,68</v>
          </cell>
        </row>
        <row r="1775">
          <cell r="A1775" t="str">
            <v>92216</v>
          </cell>
          <cell r="B1775" t="str">
            <v>TUBO DE CONCRETO PARA REDES COLETORAS DE ÁGUAS PLUVIAIS, DIÂMETRO DE 1000 MM, JUNTA RÍGIDA, INSTALADO EM LOCAL COM BAIXO NÍVEL DE INTERFERÊNCIAS - FORNECIMENTO E ASSENTAMENTO. AF_12/2015</v>
          </cell>
          <cell r="D1775" t="str">
            <v>M</v>
          </cell>
          <cell r="E1775" t="str">
            <v>400,69</v>
          </cell>
          <cell r="F1775" t="str">
            <v>406,76</v>
          </cell>
        </row>
        <row r="1776">
          <cell r="A1776" t="str">
            <v>92219</v>
          </cell>
          <cell r="B1776" t="str">
            <v>TUBO DE CONCRETO PARA REDES COLETORAS DE ÁGUAS PLUVIAIS, DIÂMETRO DE 400 MM, JUNTA RÍGIDA, INSTALADO EM LOCAL COM ALTO NÍVEL DE INTERFERÊNCIAS - FORNECIMENTO E ASSENTAMENTO. AF_12/2015</v>
          </cell>
          <cell r="D1776" t="str">
            <v>M</v>
          </cell>
          <cell r="E1776" t="str">
            <v>123,34</v>
          </cell>
          <cell r="F1776" t="str">
            <v>126,36</v>
          </cell>
        </row>
        <row r="1777">
          <cell r="A1777" t="str">
            <v>92220</v>
          </cell>
          <cell r="B1777" t="str">
            <v>TUBO DE CONCRETO PARA REDES COLETORAS DE ÁGUAS PLUVIAIS, DIÂMETRO DE 500 MM, JUNTA RÍGIDA, INSTALADO EM LOCAL COM ALTO NÍVEL DE INTERFERÊNCIAS - FORNECIMENTO E ASSENTAMENTO. AF_12/2015</v>
          </cell>
          <cell r="D1777" t="str">
            <v>M</v>
          </cell>
          <cell r="E1777" t="str">
            <v>158,71</v>
          </cell>
          <cell r="F1777" t="str">
            <v>162,40</v>
          </cell>
        </row>
        <row r="1778">
          <cell r="A1778" t="str">
            <v>92221</v>
          </cell>
          <cell r="B1778" t="str">
            <v>TUBO DE CONCRETO PARA REDES COLETORAS DE ÁGUAS PLUVIAIS, DIÂMETRO DE 600 MM, JUNTA RÍGIDA, INSTALADO EM LOCAL COM ALTO NÍVEL DE INTERFERÊNCIAS - FORNECIMENTO E ASSENTAMENTO. AF_12/2015</v>
          </cell>
          <cell r="D1778" t="str">
            <v>M</v>
          </cell>
          <cell r="E1778" t="str">
            <v>203,10</v>
          </cell>
          <cell r="F1778" t="str">
            <v>207,46</v>
          </cell>
        </row>
        <row r="1779">
          <cell r="A1779" t="str">
            <v>92222</v>
          </cell>
          <cell r="B1779" t="str">
            <v>TUBO DE CONCRETO PARA REDES COLETORAS DE ÁGUAS PLUVIAIS, DIÂMETRO DE 700 MM, JUNTA RÍGIDA, INSTALADO EM LOCAL COM ALTO NÍVEL DE INTERFERÊNCIAS - FORNECIMENTO E ASSENTAMENTO. AF_12/2015</v>
          </cell>
          <cell r="D1779" t="str">
            <v>M</v>
          </cell>
          <cell r="E1779" t="str">
            <v>270,37</v>
          </cell>
          <cell r="F1779" t="str">
            <v>275,40</v>
          </cell>
        </row>
        <row r="1780">
          <cell r="A1780" t="str">
            <v>92223</v>
          </cell>
          <cell r="B1780" t="str">
            <v>TUBO DE CONCRETO PARA REDES COLETORAS DE ÁGUAS PLUVIAIS, DIÂMETRO DE 800 MM, JUNTA RÍGIDA, INSTALADO EM LOCAL COM ALTO NÍVEL DE INTERFERÊNCIAS - FORNECIMENTO E ASSENTAMENTO. AF_12/2015</v>
          </cell>
          <cell r="D1780" t="str">
            <v>M</v>
          </cell>
          <cell r="E1780" t="str">
            <v>307,82</v>
          </cell>
          <cell r="F1780" t="str">
            <v>313,56</v>
          </cell>
        </row>
        <row r="1781">
          <cell r="A1781" t="str">
            <v>92224</v>
          </cell>
          <cell r="B1781" t="str">
            <v>TUBO DE CONCRETO PARA REDES COLETORAS DE ÁGUAS PLUVIAIS, DIÂMETRO DE 900 MM, JUNTA RÍGIDA, INSTALADO EM LOCAL COM ALTO NÍVEL DE INTERFERÊNCIAS - FORNECIMENTO E ASSENTAMENTO. AF_12/2015</v>
          </cell>
          <cell r="D1781" t="str">
            <v>M</v>
          </cell>
          <cell r="E1781" t="str">
            <v>372,28</v>
          </cell>
          <cell r="F1781" t="str">
            <v>378,73</v>
          </cell>
        </row>
        <row r="1782">
          <cell r="A1782" t="str">
            <v>92226</v>
          </cell>
          <cell r="B1782" t="str">
            <v>TUBO DE CONCRETO PARA REDES COLETORAS DE ÁGUAS PLUVIAIS, DIÂMETRO DE 1000 MM, JUNTA RÍGIDA, INSTALADO EM LOCAL COM ALTO NÍVEL DE INTERFERÊNCIAS - FORNECIMENTO E ASSENTAMENTO. AF_12/2015</v>
          </cell>
          <cell r="D1782" t="str">
            <v>M</v>
          </cell>
          <cell r="E1782" t="str">
            <v>416,35</v>
          </cell>
          <cell r="F1782" t="str">
            <v>423,59</v>
          </cell>
        </row>
        <row r="1783">
          <cell r="A1783" t="str">
            <v>92808</v>
          </cell>
          <cell r="B1783" t="str">
            <v>ASSENTAMENTO DE TUBO DE CONCRETO PARA REDES COLETORAS DE ÁGUAS PLUVIAIS, DIÂMETRO DE 300 MM, JUNTA RÍGIDA, INSTALADO EM LOCAL COM BAIXO NÍVEL DE INTERFERÊNCIAS (NÃO INCLUI FORNECIMENTO). AF_12/2015</v>
          </cell>
          <cell r="D1783" t="str">
            <v>M</v>
          </cell>
          <cell r="E1783" t="str">
            <v>27,07</v>
          </cell>
          <cell r="F1783" t="str">
            <v>29,06</v>
          </cell>
        </row>
        <row r="1784">
          <cell r="A1784" t="str">
            <v>92809</v>
          </cell>
          <cell r="B1784" t="str">
            <v>ASSENTAMENTO DE TUBO DE CONCRETO PARA REDES COLETORAS DE ÁGUAS PLUVIAIS, DIÂMETRO DE 400 MM, JUNTA RÍGIDA, INSTALADO EM LOCAL COM BAIXO NÍVEL DE INTERFERÊNCIAS (NÃO INCLUI FORNECIMENTO). AF_12/2015</v>
          </cell>
          <cell r="D1784" t="str">
            <v>M</v>
          </cell>
          <cell r="E1784" t="str">
            <v>34,69</v>
          </cell>
          <cell r="F1784" t="str">
            <v>37,22</v>
          </cell>
        </row>
        <row r="1785">
          <cell r="A1785" t="str">
            <v>92810</v>
          </cell>
          <cell r="B1785" t="str">
            <v>ASSENTAMENTO DE TUBO DE CONCRETO PARA REDES COLETORAS DE ÁGUAS PLUVIAIS, DIÂMETRO DE 500 MM, JUNTA RÍGIDA, INSTALADO EM LOCAL COM BAIXO NÍVEL DE INTERFERÊNCIAS (NÃO INCLUI FORNECIMENTO). AF_12/2015</v>
          </cell>
          <cell r="D1785" t="str">
            <v>M</v>
          </cell>
          <cell r="E1785" t="str">
            <v>42,22</v>
          </cell>
          <cell r="F1785" t="str">
            <v>45,29</v>
          </cell>
        </row>
        <row r="1786">
          <cell r="A1786" t="str">
            <v>92811</v>
          </cell>
          <cell r="B1786" t="str">
            <v>ASSENTAMENTO DE TUBO DE CONCRETO PARA REDES COLETORAS DE ÁGUAS PLUVIAIS, DIÂMETRO DE 600 MM, JUNTA RÍGIDA, INSTALADO EM LOCAL COM BAIXO NÍVEL DE INTERFERÊNCIAS (NÃO INCLUI FORNECIMENTO). AF_12/2015</v>
          </cell>
          <cell r="D1786" t="str">
            <v>M</v>
          </cell>
          <cell r="E1786" t="str">
            <v>50,23</v>
          </cell>
          <cell r="F1786" t="str">
            <v>53,87</v>
          </cell>
        </row>
        <row r="1787">
          <cell r="A1787" t="str">
            <v>92812</v>
          </cell>
          <cell r="B1787" t="str">
            <v>ASSENTAMENTO DE TUBO DE CONCRETO PARA REDES COLETORAS DE ÁGUAS PLUVIAIS, DIÂMETRO DE 700 MM, JUNTA RÍGIDA, INSTALADO EM LOCAL COM BAIXO NÍVEL DE INTERFERÊNCIAS (NÃO INCLUI FORNECIMENTO). AF_12/2015</v>
          </cell>
          <cell r="D1787" t="str">
            <v>M</v>
          </cell>
          <cell r="E1787" t="str">
            <v>58,13</v>
          </cell>
          <cell r="F1787" t="str">
            <v>62,35</v>
          </cell>
        </row>
        <row r="1788">
          <cell r="A1788" t="str">
            <v>92813</v>
          </cell>
          <cell r="B1788" t="str">
            <v>ASSENTAMENTO DE TUBO DE CONCRETO PARA REDES COLETORAS DE ÁGUAS PLUVIAIS, DIÂMETRO DE 800 MM, JUNTA RÍGIDA, INSTALADO EM LOCAL COM BAIXO NÍVEL DE INTERFERÊNCIAS (NÃO INCLUI FORNECIMENTO). AF_12/2015</v>
          </cell>
          <cell r="D1788" t="str">
            <v>M</v>
          </cell>
          <cell r="E1788" t="str">
            <v>67,33</v>
          </cell>
          <cell r="F1788" t="str">
            <v>72,12</v>
          </cell>
        </row>
        <row r="1789">
          <cell r="A1789" t="str">
            <v>92814</v>
          </cell>
          <cell r="B1789" t="str">
            <v>ASSENTAMENTO DE TUBO DE CONCRETO PARA REDES COLETORAS DE ÁGUAS PLUVIAIS, DIÂMETRO DE 900 MM, JUNTA RÍGIDA, INSTALADO EM LOCAL COM BAIXO NÍVEL DE INTERFERÊNCIAS (NÃO INCLUI FORNECIMENTO). AF_12/2015</v>
          </cell>
          <cell r="D1789" t="str">
            <v>M</v>
          </cell>
          <cell r="E1789" t="str">
            <v>76,92</v>
          </cell>
          <cell r="F1789" t="str">
            <v>82,34</v>
          </cell>
        </row>
        <row r="1790">
          <cell r="A1790" t="str">
            <v>92815</v>
          </cell>
          <cell r="B1790" t="str">
            <v>ASSENTAMENTO DE TUBO DE CONCRETO PARA REDES COLETORAS DE ÁGUAS PLUVIAIS, DIÂMETRO DE 1000 MM, JUNTA RÍGIDA, INSTALADO EM LOCAL COM BAIXO NÍVEL DE INTERFERÊNCIAS (NÃO INCLUI FORNECIMENTO). AF_12/2015</v>
          </cell>
          <cell r="D1790" t="str">
            <v>M</v>
          </cell>
          <cell r="E1790" t="str">
            <v>87,89</v>
          </cell>
          <cell r="F1790" t="str">
            <v>93,96</v>
          </cell>
        </row>
        <row r="1791">
          <cell r="A1791" t="str">
            <v>92816</v>
          </cell>
          <cell r="B1791" t="str">
            <v>TUBO DE CONCRETO PARA REDES COLETORAS DE ÁGUAS PLUVIAIS, DIÂMETRO DE 1200 MM, JUNTA RÍGIDA, INSTALADO EM LOCAL COM BAIXO NÍVEL DE INTERFERÊNCIAS - FORNECIMENTO E ASSENTAMENTO. AF_12/2015</v>
          </cell>
          <cell r="D1791" t="str">
            <v>M</v>
          </cell>
          <cell r="E1791" t="str">
            <v>553,28</v>
          </cell>
          <cell r="F1791" t="str">
            <v>560,85</v>
          </cell>
        </row>
        <row r="1792">
          <cell r="A1792" t="str">
            <v>92817</v>
          </cell>
          <cell r="B1792" t="str">
            <v>ASSENTAMENTO DE TUBO DE CONCRETO PARA REDES COLETORAS DE ÁGUAS PLUVIAIS, DIÂMETRO DE 1200 MM, JUNTA RÍGIDA, INSTALADO EM LOCAL COM BAIXO NÍVEL DE INTERFERÊNCIAS (NÃO INCLUI FORNECIMENTO). AF_12/2015</v>
          </cell>
          <cell r="D1792" t="str">
            <v>M</v>
          </cell>
          <cell r="E1792" t="str">
            <v>109,99</v>
          </cell>
          <cell r="F1792" t="str">
            <v>117,56</v>
          </cell>
        </row>
        <row r="1793">
          <cell r="A1793" t="str">
            <v>92818</v>
          </cell>
          <cell r="B1793" t="str">
            <v>TUBO DE CONCRETO PARA REDES COLETORAS DE ÁGUAS PLUVIAIS, DIÂMETRO DE 1500 MM, JUNTA RÍGIDA, INSTALADO EM LOCAL COM BAIXO NÍVEL DE INTERFERÊNCIAS - FORNECIMENTO E ASSENTAMENTO. AF_12/2015</v>
          </cell>
          <cell r="D1793" t="str">
            <v>M</v>
          </cell>
          <cell r="E1793" t="str">
            <v>807,41</v>
          </cell>
          <cell r="F1793" t="str">
            <v>817,61</v>
          </cell>
        </row>
        <row r="1794">
          <cell r="A1794" t="str">
            <v>92819</v>
          </cell>
          <cell r="B1794" t="str">
            <v>ASSENTAMENTO DE TUBO DE CONCRETO PARA REDES COLETORAS DE ÁGUAS PLUVIAIS, DIÂMETRO DE 1500 MM, JUNTA RÍGIDA, INSTALADO EM LOCAL COM BAIXO NÍVEL DE INTERFERÊNCIAS (NÃO INCLUI FORNECIMENTO). AF_12/2015</v>
          </cell>
          <cell r="D1794" t="str">
            <v>M</v>
          </cell>
          <cell r="E1794" t="str">
            <v>148,05</v>
          </cell>
          <cell r="F1794" t="str">
            <v>158,25</v>
          </cell>
        </row>
        <row r="1795">
          <cell r="A1795" t="str">
            <v>92820</v>
          </cell>
          <cell r="B1795" t="str">
            <v>ASSENTAMENTO DE TUBO DE CONCRETO PARA REDES COLETORAS DE ÁGUAS PLUVIAIS, DIÂMETRO DE 300 MM, JUNTA RÍGIDA, INSTALADO EM LOCAL COM ALTO NÍVEL DE INTERFERÊNCIAS (NÃO INCLUI FORNECIMENTO). AF_12/2015</v>
          </cell>
          <cell r="D1795" t="str">
            <v>M</v>
          </cell>
          <cell r="E1795" t="str">
            <v>32,30</v>
          </cell>
          <cell r="F1795" t="str">
            <v>34,68</v>
          </cell>
        </row>
        <row r="1796">
          <cell r="A1796" t="str">
            <v>92821</v>
          </cell>
          <cell r="B1796" t="str">
            <v>ASSENTAMENTO DE TUBO DE CONCRETO PARA REDES COLETORAS DE ÁGUAS PLUVIAIS, DIÂMETRO DE 400 MM, JUNTA RÍGIDA, INSTALADO EM LOCAL COM ALTO NÍVEL DE INTERFERÊNCIAS (NÃO INCLUI FORNECIMENTO). AF_12/2015</v>
          </cell>
          <cell r="D1796" t="str">
            <v>M</v>
          </cell>
          <cell r="E1796" t="str">
            <v>41,39</v>
          </cell>
          <cell r="F1796" t="str">
            <v>44,41</v>
          </cell>
        </row>
        <row r="1797">
          <cell r="A1797" t="str">
            <v>92822</v>
          </cell>
          <cell r="B1797" t="str">
            <v>ASSENTAMENTO DE TUBO DE CONCRETO PARA REDES COLETORAS DE ÁGUAS PLUVIAIS, DIÂMETRO DE 500 MM, JUNTA RÍGIDA, INSTALADO EM LOCAL COM ALTO NÍVEL DE INTERFERÊNCIAS (NÃO INCLUI FORNECIMENTO). AF_12/2015</v>
          </cell>
          <cell r="D1797" t="str">
            <v>M</v>
          </cell>
          <cell r="E1797" t="str">
            <v>50,49</v>
          </cell>
          <cell r="F1797" t="str">
            <v>54,18</v>
          </cell>
        </row>
        <row r="1798">
          <cell r="A1798" t="str">
            <v>92824</v>
          </cell>
          <cell r="B1798" t="str">
            <v>ASSENTAMENTO DE TUBO DE CONCRETO PARA REDES COLETORAS DE ÁGUAS PLUVIAIS, DIÂMETRO DE 600 MM, JUNTA RÍGIDA, INSTALADO EM LOCAL COM ALTO NÍVEL DE INTERFERÊNCIAS (NÃO INCLUI FORNECIMENTO). AF_12/2015</v>
          </cell>
          <cell r="D1798" t="str">
            <v>M</v>
          </cell>
          <cell r="E1798" t="str">
            <v>59,93</v>
          </cell>
          <cell r="F1798" t="str">
            <v>64,29</v>
          </cell>
        </row>
        <row r="1799">
          <cell r="A1799" t="str">
            <v>92825</v>
          </cell>
          <cell r="B1799" t="str">
            <v>ASSENTAMENTO DE TUBO DE CONCRETO PARA REDES COLETORAS DE ÁGUAS PLUVIAIS, DIÂMETRO DE 700 MM, JUNTA RÍGIDA, INSTALADO EM LOCAL COM ALTO NÍVEL DE INTERFERÊNCIAS (NÃO INCLUI FORNECIMENTO). AF_12/2015</v>
          </cell>
          <cell r="D1799" t="str">
            <v>M</v>
          </cell>
          <cell r="E1799" t="str">
            <v>69,41</v>
          </cell>
          <cell r="F1799" t="str">
            <v>74,44</v>
          </cell>
        </row>
        <row r="1800">
          <cell r="A1800" t="str">
            <v>92826</v>
          </cell>
          <cell r="B1800" t="str">
            <v>ASSENTAMENTO DE TUBO DE CONCRETO PARA REDES COLETORAS DE ÁGUAS PLUVIAIS, DIÂMETRO DE 800 MM, JUNTA RÍGIDA, INSTALADO EM LOCAL COM ALTO NÍVEL DE INTERFERÊNCIAS (NÃO INCLUI FORNECIMENTO). AF_12/2015</v>
          </cell>
          <cell r="D1800" t="str">
            <v>M</v>
          </cell>
          <cell r="E1800" t="str">
            <v>79,94</v>
          </cell>
          <cell r="F1800" t="str">
            <v>85,68</v>
          </cell>
        </row>
        <row r="1801">
          <cell r="A1801" t="str">
            <v>92827</v>
          </cell>
          <cell r="B1801" t="str">
            <v>ASSENTAMENTO DE TUBO DE CONCRETO PARA REDES COLETORAS DE ÁGUAS PLUVIAIS, DIÂMETRO DE 900 MM, JUNTA RÍGIDA, INSTALADO EM LOCAL COM ALTO NÍVEL DE INTERFERÊNCIAS (NÃO INCLUI FORNECIMENTO). AF_12/2015</v>
          </cell>
          <cell r="D1801" t="str">
            <v>M</v>
          </cell>
          <cell r="E1801" t="str">
            <v>90,94</v>
          </cell>
          <cell r="F1801" t="str">
            <v>97,39</v>
          </cell>
        </row>
        <row r="1802">
          <cell r="A1802" t="str">
            <v>92828</v>
          </cell>
          <cell r="B1802" t="str">
            <v>ASSENTAMENTO DE TUBO DE CONCRETO PARA REDES COLETORAS DE ÁGUAS PLUVIAIS, DIÂMETRO DE 1000 MM, JUNTA RÍGIDA, INSTALADO EM LOCAL COM ALTO NÍVEL DE INTERFERÊNCIAS (NÃO INCLUI FORNECIMENTO). AF_12/2015</v>
          </cell>
          <cell r="D1802" t="str">
            <v>M</v>
          </cell>
          <cell r="E1802" t="str">
            <v>103,55</v>
          </cell>
          <cell r="F1802" t="str">
            <v>110,79</v>
          </cell>
        </row>
        <row r="1803">
          <cell r="A1803" t="str">
            <v>92829</v>
          </cell>
          <cell r="B1803" t="str">
            <v>TUBO DE CONCRETO PARA REDES COLETORAS DE ÁGUAS PLUVIAIS, DIÂMETRO DE 1200 MM, JUNTA RÍGIDA, INSTALADO EM LOCAL COM ALTO NÍVEL DE INTERFERÊNCIAS - FORNECIMENTO E ASSENTAMENTO. AF_12/2015</v>
          </cell>
          <cell r="D1803" t="str">
            <v>M</v>
          </cell>
          <cell r="E1803" t="str">
            <v>571,76</v>
          </cell>
          <cell r="F1803" t="str">
            <v>580,71</v>
          </cell>
        </row>
        <row r="1804">
          <cell r="A1804" t="str">
            <v>92830</v>
          </cell>
          <cell r="B1804" t="str">
            <v>ASSENTAMENTO DE TUBO DE CONCRETO PARA REDES COLETORAS DE ÁGUAS PLUVIAIS, DIÂMETRO DE 1200 MM, JUNTA RÍGIDA, INSTALADO EM LOCAL COM ALTO NÍVEL DE INTERFERÊNCIAS (NÃO INCLUI FORNECIMENTO). AF_12/2015</v>
          </cell>
          <cell r="D1804" t="str">
            <v>M</v>
          </cell>
          <cell r="E1804" t="str">
            <v>128,47</v>
          </cell>
          <cell r="F1804" t="str">
            <v>137,42</v>
          </cell>
        </row>
        <row r="1805">
          <cell r="A1805" t="str">
            <v>92831</v>
          </cell>
          <cell r="B1805" t="str">
            <v>TUBO DE CONCRETO PARA REDES COLETORAS DE ÁGUAS PLUVIAIS, DIÂMETRO DE 1500 MM, JUNTA RÍGIDA, INSTALADO EM LOCAL COM ALTO NÍVEL DE INTERFERÊNCIAS - FORNECIMENTO E ASSENTAMENTO. AF_12/2015</v>
          </cell>
          <cell r="D1805" t="str">
            <v>M</v>
          </cell>
          <cell r="E1805" t="str">
            <v>830,14</v>
          </cell>
          <cell r="F1805" t="str">
            <v>842,05</v>
          </cell>
        </row>
        <row r="1806">
          <cell r="A1806" t="str">
            <v>92832</v>
          </cell>
          <cell r="B1806" t="str">
            <v>ASSENTAMENTO DE TUBO DE CONCRETO PARA REDES COLETORAS DE ÁGUAS PLUVIAIS, DIÂMETRO DE 1500 MM, JUNTA RÍGIDA, INSTALADO EM LOCAL COM ALTO NÍVEL DE INTERFERÊNCIAS (NÃO INCLUI FORNECIMENTO). AF_12/2015</v>
          </cell>
          <cell r="D1806" t="str">
            <v>M</v>
          </cell>
          <cell r="E1806" t="str">
            <v>170,78</v>
          </cell>
          <cell r="F1806" t="str">
            <v>182,69</v>
          </cell>
        </row>
        <row r="1807">
          <cell r="A1807" t="str">
            <v>95565</v>
          </cell>
          <cell r="B1807" t="str">
            <v>TUBO DE CONCRETO PARA REDES COLETORAS DE ÁGUAS PLUVIAIS, DIÂMETRO DE 300MM, JUNTA RÍGIDA, INSTALADO EM LOCAL COM BAIXO NÍVEL DE INTERFERÊNCIAS - FORNECIMENTO E ASSENTAMENTO. AF_12/2015</v>
          </cell>
          <cell r="D1807" t="str">
            <v>M</v>
          </cell>
          <cell r="E1807" t="str">
            <v>104,09</v>
          </cell>
          <cell r="F1807" t="str">
            <v>106,00</v>
          </cell>
        </row>
        <row r="1808">
          <cell r="A1808" t="str">
            <v>95566</v>
          </cell>
          <cell r="B1808" t="str">
            <v>TUBO DE CONCRETO PARA REDES COLETORAS DE ÁGUAS PLUVIAIS, DIÂMETRO DE 300MM, JUNTA RÍGIDA, INSTALADO EM LOCAL COM ALTO NÍVEL DE INTERFERÊNCIAS - FORNECIMENTO E ASSENTAMENTO. AF_12/2015</v>
          </cell>
          <cell r="D1808" t="str">
            <v>M</v>
          </cell>
          <cell r="E1808" t="str">
            <v>109,22</v>
          </cell>
          <cell r="F1808" t="str">
            <v>111,50</v>
          </cell>
        </row>
        <row r="1809">
          <cell r="A1809" t="str">
            <v>95567</v>
          </cell>
          <cell r="B1809" t="str">
            <v>TUBO DE CONCRETO (SIMPLES) PARA REDES COLETORAS DE ÁGUAS PLUVIAIS, DIÂMETRO DE 300 MM, JUNTA RÍGIDA, INSTALADO EM LOCAL COM BAIXO NÍVEL DE INTERFERÊNCIAS - FORNECIMENTO E ASSENTAMENTO. AF_12/2015</v>
          </cell>
          <cell r="D1809" t="str">
            <v>M</v>
          </cell>
          <cell r="E1809" t="str">
            <v>71,86</v>
          </cell>
          <cell r="F1809" t="str">
            <v>73,77</v>
          </cell>
        </row>
        <row r="1810">
          <cell r="A1810" t="str">
            <v>95568</v>
          </cell>
          <cell r="B1810" t="str">
            <v>TUBO DE CONCRETO (SIMPLES) PARA REDES COLETORAS DE ÁGUAS PLUVIAIS, DIÂMETRO DE 400 MM, JUNTA RÍGIDA, INSTALADO EM LOCAL COM BAIXO NÍVEL DE INTERFERÊNCIAS - FORNECIMENTO E ASSENTAMENTO. AF_12/2015</v>
          </cell>
          <cell r="D1810" t="str">
            <v>M</v>
          </cell>
          <cell r="E1810" t="str">
            <v>93,93</v>
          </cell>
          <cell r="F1810" t="str">
            <v>96,36</v>
          </cell>
        </row>
        <row r="1811">
          <cell r="A1811" t="str">
            <v>95569</v>
          </cell>
          <cell r="B1811" t="str">
            <v>TUBO DE CONCRETO (SIMPLES) PARA REDES COLETORAS DE ÁGUAS PLUVIAIS, DIÂMETRO DE 500 MM, JUNTA RÍGIDA, INSTALADO EM LOCAL COM BAIXO NÍVEL DE INTERFERÊNCIAS - FORNECIMENTO E ASSENTAMENTO. AF_12/2015</v>
          </cell>
          <cell r="D1811" t="str">
            <v>M</v>
          </cell>
          <cell r="E1811" t="str">
            <v>128,20</v>
          </cell>
          <cell r="F1811" t="str">
            <v>131,15</v>
          </cell>
        </row>
        <row r="1812">
          <cell r="A1812" t="str">
            <v>95570</v>
          </cell>
          <cell r="B1812" t="str">
            <v>TUBO DE CONCRETO (SIMPLES) PARA REDES COLETORAS DE ÁGUAS PLUVIAIS, DIÂMETRO DE 300 MM, JUNTA RÍGIDA, INSTALADO EM LOCAL COM ALTO NÍVEL DE INTERFERÊNCIAS - FORNECIMENTO E ASSENTAMENTO. AF_12/2015</v>
          </cell>
          <cell r="D1812" t="str">
            <v>M</v>
          </cell>
          <cell r="E1812" t="str">
            <v>76,99</v>
          </cell>
          <cell r="F1812" t="str">
            <v>79,27</v>
          </cell>
        </row>
        <row r="1813">
          <cell r="A1813" t="str">
            <v>95571</v>
          </cell>
          <cell r="B1813" t="str">
            <v>TUBO DE CONCRETO (SIMPLES) PARA REDES COLETORAS DE ÁGUAS PLUVIAIS, DIÂMETRO DE 400 MM, JUNTA RÍGIDA, INSTALADO EM LOCAL COM ALTO NÍVEL DE INTERFERÊNCIAS - FORNECIMENTO E ASSENTAMENTO. AF_12/2015</v>
          </cell>
          <cell r="D1813" t="str">
            <v>M</v>
          </cell>
          <cell r="E1813" t="str">
            <v>100,50</v>
          </cell>
          <cell r="F1813" t="str">
            <v>103,40</v>
          </cell>
        </row>
        <row r="1814">
          <cell r="A1814" t="str">
            <v>95572</v>
          </cell>
          <cell r="B1814" t="str">
            <v>TUBO DE CONCRETO (SIMPLES) PARA REDES COLETORAS DE ÁGUAS PLUVIAIS, DIÂMETRO DE 500 MM, JUNTA RÍGIDA, INSTALADO EM LOCAL COM ALTO NÍVEL DE INTERFERÊNCIAS - FORNECIMENTO E ASSENTAMENTO. AF_12/2015</v>
          </cell>
          <cell r="D1814" t="str">
            <v>M</v>
          </cell>
          <cell r="E1814" t="str">
            <v>136,31</v>
          </cell>
          <cell r="F1814" t="str">
            <v>139,86</v>
          </cell>
        </row>
        <row r="1815">
          <cell r="A1815" t="str">
            <v>73606</v>
          </cell>
          <cell r="B1815" t="str">
            <v>ASSENTAMENTO DE TAMPAO DE FERRO FUNDIDO 900 MM</v>
          </cell>
          <cell r="D1815" t="str">
            <v>UN</v>
          </cell>
          <cell r="E1815" t="str">
            <v>106,80</v>
          </cell>
          <cell r="F1815" t="str">
            <v>117,09</v>
          </cell>
        </row>
        <row r="1816">
          <cell r="A1816" t="str">
            <v>73607</v>
          </cell>
          <cell r="B1816" t="str">
            <v>ASSENTAMENTO DE TAMPAO DE FERRO FUNDIDO 600 MM</v>
          </cell>
          <cell r="D1816" t="str">
            <v>UN</v>
          </cell>
          <cell r="E1816" t="str">
            <v>71,20</v>
          </cell>
          <cell r="F1816" t="str">
            <v>78,06</v>
          </cell>
        </row>
        <row r="1817">
          <cell r="A1817" t="str">
            <v>83623</v>
          </cell>
          <cell r="B1817" t="str">
            <v>GRELHA DE FERRO FUNDIDO PARA CANALETA LARG = 30CM, FORNECIMENTO E ASSENTAMENTO</v>
          </cell>
          <cell r="D1817" t="str">
            <v>M</v>
          </cell>
          <cell r="E1817" t="str">
            <v>196,69</v>
          </cell>
          <cell r="F1817" t="str">
            <v>196,92</v>
          </cell>
        </row>
        <row r="1818">
          <cell r="A1818" t="str">
            <v>83624</v>
          </cell>
          <cell r="B1818" t="str">
            <v>GRELHA DE FERRO FUNDIDO PARA CANALETA LARG = 20CM, FORNECIMENTO E ASSENTAMENTO</v>
          </cell>
          <cell r="D1818" t="str">
            <v>M</v>
          </cell>
          <cell r="E1818" t="str">
            <v>138,58</v>
          </cell>
          <cell r="F1818" t="str">
            <v>138,81</v>
          </cell>
        </row>
        <row r="1819">
          <cell r="A1819" t="str">
            <v>83626</v>
          </cell>
          <cell r="B1819" t="str">
            <v>GRELHA DE FERRO FUNDIDO PARA CANALETA LARG = 15CM, FORNECIMENTO E ASSENTAMENTO</v>
          </cell>
          <cell r="D1819" t="str">
            <v>M</v>
          </cell>
          <cell r="E1819" t="str">
            <v>109,53</v>
          </cell>
          <cell r="F1819" t="str">
            <v>109,76</v>
          </cell>
        </row>
        <row r="1820">
          <cell r="A1820" t="str">
            <v>83627</v>
          </cell>
          <cell r="B1820" t="str">
            <v>TAMPAO FOFO ARTICULADO, CLASSE B125 CARGA MAX 12,5 T, REDONDO TAMPA 600 MM, REDE PLUVIAL/ESGOTO, P = CHAMINE CX AREIA / POCO VISITA ASSENTADO COM ARG CIM/AREIA 1:4, FORNECIMENTO E ASSENTAMENTO</v>
          </cell>
          <cell r="D1820" t="str">
            <v>UN</v>
          </cell>
          <cell r="E1820" t="str">
            <v>381,76</v>
          </cell>
          <cell r="F1820" t="str">
            <v>388,67</v>
          </cell>
        </row>
        <row r="1821">
          <cell r="A1821" t="str">
            <v>83724</v>
          </cell>
          <cell r="B1821" t="str">
            <v>ASSENTAMENTO DE PECAS, CONEXOES, APARELHOS E ACESSORIOS DE FERRO FUNDIDO DUCTIL, JUNTA ELASTICA, MECANICA OU FLANGEADA, COM DIAMETROS DE 50 A 300 MM.</v>
          </cell>
          <cell r="D1821" t="str">
            <v>KG</v>
          </cell>
          <cell r="E1821" t="str">
            <v>1,40</v>
          </cell>
          <cell r="F1821" t="str">
            <v>1,56</v>
          </cell>
        </row>
        <row r="1822">
          <cell r="A1822" t="str">
            <v>83725</v>
          </cell>
          <cell r="B1822" t="str">
            <v>ASSENTAMENTO DE PECAS, CONEXOES, APARELHOS E ACESSORIOS DE FERRO FUNDIDO DUCTIL, JUNTA ELASTICA, MECANICA OU FLANGEADA, COM DIAMETROS DE 350 A 600 MM.</v>
          </cell>
          <cell r="D1822" t="str">
            <v>KG</v>
          </cell>
          <cell r="E1822" t="str">
            <v>0,94</v>
          </cell>
          <cell r="F1822" t="str">
            <v>1,01</v>
          </cell>
        </row>
        <row r="1823">
          <cell r="A1823" t="str">
            <v>83726</v>
          </cell>
          <cell r="B1823" t="str">
            <v>ASSENTAMENTO DE PECAS, CONEXOES, APARELHOS E ACESSORIOS DE FERRO FUNDIDO DUCTIL, JUNTA ELASTICA, MECANICA OU FLANGEADA, COM DIAMETROS DE 700 A 1200 MM.</v>
          </cell>
          <cell r="D1823" t="str">
            <v>KG</v>
          </cell>
          <cell r="E1823" t="str">
            <v>0,68</v>
          </cell>
          <cell r="F1823" t="str">
            <v>0,75</v>
          </cell>
        </row>
        <row r="1824">
          <cell r="A1824" t="str">
            <v>97127</v>
          </cell>
          <cell r="B1824" t="str">
            <v>ASSENTAMENTO DE TUBO DE PVC DEFOFO OU PRFV OU RPVC PARA REDE DE ÁGUA, DN 150 MM, JUNTA ELÁSTICA INTEGRADA, INSTALADO EM LOCAL COM NÍVEL ALTO DE INTERFERÊNCIAS (NÃO INCLUI FORNECIMENTO). AF_11/2017</v>
          </cell>
          <cell r="D1824" t="str">
            <v>M</v>
          </cell>
          <cell r="E1824" t="str">
            <v>3,96</v>
          </cell>
          <cell r="F1824" t="str">
            <v>4,38</v>
          </cell>
        </row>
        <row r="1825">
          <cell r="A1825" t="str">
            <v>97128</v>
          </cell>
          <cell r="B1825" t="str">
            <v>ASSENTAMENTO DE TUBO DE PVC DEFOFO OU PRFV OU RPVC PARA REDE DE ÁGUA, DN 200 MM, JUNTA ELÁSTICA INTEGRADA, INSTALADO EM LOCAL COM NÍVEL ALTO DE INTERFERÊNCIAS (NÃO INCLUI FORNECIMENTO). AF_11/2017</v>
          </cell>
          <cell r="D1825" t="str">
            <v>M</v>
          </cell>
          <cell r="E1825" t="str">
            <v>7,39</v>
          </cell>
          <cell r="F1825" t="str">
            <v>8,08</v>
          </cell>
        </row>
        <row r="1826">
          <cell r="A1826" t="str">
            <v>97129</v>
          </cell>
          <cell r="B1826" t="str">
            <v>ASSENTAMENTO DE TUBO DE PVC DEFOFO OU PRFV OU RPVC PARA REDE DE ÁGUA, DN 250 MM, JUNTA ELÁSTICA INTEGRADA, INSTALADO EM LOCAL COM NÍVEL ALTO DE INTERFERÊNCIAS (NÃO INCLUI FORNECIMENTO). AF_11/2017</v>
          </cell>
          <cell r="D1826" t="str">
            <v>M</v>
          </cell>
          <cell r="E1826" t="str">
            <v>9,09</v>
          </cell>
          <cell r="F1826" t="str">
            <v>9,94</v>
          </cell>
        </row>
        <row r="1827">
          <cell r="A1827" t="str">
            <v>97130</v>
          </cell>
          <cell r="B1827" t="str">
            <v>ASSENTAMENTO DE TUBO DE PVC DEFOFO OU PRFV OU RPVC PARA REDE DE ÁGUA, DN 300 MM, JUNTA ELÁSTICA INTEGRADA, INSTALADO EM LOCAL COM NÍVEL ALTO DE INTERFERÊNCIAS (NÃO INCLUI FORNECIMENTO). AF_11/2017</v>
          </cell>
          <cell r="D1827" t="str">
            <v>M</v>
          </cell>
          <cell r="E1827" t="str">
            <v>10,78</v>
          </cell>
          <cell r="F1827" t="str">
            <v>11,79</v>
          </cell>
        </row>
        <row r="1828">
          <cell r="A1828" t="str">
            <v>97131</v>
          </cell>
          <cell r="B1828" t="str">
            <v>ASSENTAMENTO DE TUBO DE PVC DEFOFO OU PRFV OU RPVC PARA REDE DE ÁGUA, DN 350 MM, JUNTA ELÁSTICA INTEGRADA, INSTALADO EM LOCAL COM NÍVEL ALTO DE INTERFERÊNCIAS (NÃO INCLUI FORNECIMENTO). AF_11/2017</v>
          </cell>
          <cell r="D1828" t="str">
            <v>M</v>
          </cell>
          <cell r="E1828" t="str">
            <v>12,49</v>
          </cell>
          <cell r="F1828" t="str">
            <v>13,64</v>
          </cell>
        </row>
        <row r="1829">
          <cell r="A1829" t="str">
            <v>97132</v>
          </cell>
          <cell r="B1829" t="str">
            <v>ASSENTAMENTO DE TUBO DE PVC DEFOFO OU PRFV OU RPVC PARA REDE DE ÁGUA, DN 400 MM, JUNTA ELÁSTICA INTEGRADA, INSTALADO EM LOCAL COM NÍVEL ALTO DE INTERFERÊNCIAS (NÃO INCLUI FORNECIMENTO). AF_11/2017</v>
          </cell>
          <cell r="D1829" t="str">
            <v>M</v>
          </cell>
          <cell r="E1829" t="str">
            <v>14,17</v>
          </cell>
          <cell r="F1829" t="str">
            <v>15,49</v>
          </cell>
        </row>
        <row r="1830">
          <cell r="A1830" t="str">
            <v>97133</v>
          </cell>
          <cell r="B1830" t="str">
            <v>ASSENTAMENTO DE TUBO DE PVC DEFOFO OU PRFV OU RPVC PARA REDE DE ÁGUA, DN 500 MM, JUNTA ELÁSTICA INTEGRADA, INSTALADO EM LOCAL COM NÍVEL ALTO DE INTERFERÊNCIAS (NÃO INCLUI FORNECIMENTO). AF_11/2017</v>
          </cell>
          <cell r="D1830" t="str">
            <v>M</v>
          </cell>
          <cell r="E1830" t="str">
            <v>17,58</v>
          </cell>
          <cell r="F1830" t="str">
            <v>19,20</v>
          </cell>
        </row>
        <row r="1831">
          <cell r="A1831" t="str">
            <v>97134</v>
          </cell>
          <cell r="B1831" t="str">
            <v>ASSENTAMENTO DE TUBO DE PVC DEFOFO OU PRFV OU RPVC PARA REDE DE ÁGUA, DN 150 MM, JUNTA ELÁSTICA INTEGRADA, INSTALADO EM LOCAL COM NÍVEL BAIXO DE INTERFERÊNCIAS (NÃO INCLUI FORNECIMENTO). AF_11/2017</v>
          </cell>
          <cell r="D1831" t="str">
            <v>M</v>
          </cell>
          <cell r="E1831" t="str">
            <v>1,81</v>
          </cell>
          <cell r="F1831" t="str">
            <v>1,99</v>
          </cell>
        </row>
        <row r="1832">
          <cell r="A1832" t="str">
            <v>97135</v>
          </cell>
          <cell r="B1832" t="str">
            <v>ASSENTAMENTO DE TUBO DE PVC DEFOFO OU PRFV OU RPVC PARA REDE DE ÁGUA, DN 200 MM, JUNTA ELÁSTICA INTEGRADA, INSTALADO EM LOCAL COM NÍVEL BAIXO DE INTERFERÊNCIAS (NÃO INCLUI FORNECIMENTO). AF_11/2017</v>
          </cell>
          <cell r="D1832" t="str">
            <v>M</v>
          </cell>
          <cell r="E1832" t="str">
            <v>3,71</v>
          </cell>
          <cell r="F1832" t="str">
            <v>4,00</v>
          </cell>
        </row>
        <row r="1833">
          <cell r="A1833" t="str">
            <v>97136</v>
          </cell>
          <cell r="B1833" t="str">
            <v>ASSENTAMENTO DE TUBO DE PVC DEFOFO OU PRFV OU RPVC PARA REDE DE ÁGUA, DN 250 MM, JUNTA ELÁSTICA INTEGRADA, INSTALADO EM LOCAL COM NÍVEL BAIXO DE INTERFERÊNCIAS (NÃO INCLUI FORNECIMENTO). AF_11/2017</v>
          </cell>
          <cell r="D1833" t="str">
            <v>M</v>
          </cell>
          <cell r="E1833" t="str">
            <v>4,56</v>
          </cell>
          <cell r="F1833" t="str">
            <v>4,93</v>
          </cell>
        </row>
        <row r="1834">
          <cell r="A1834" t="str">
            <v>97137</v>
          </cell>
          <cell r="B1834" t="str">
            <v>ASSENTAMENTO DE TUBO DE PVC DEFOFO OU PRFV OU RPVC PARA REDE DE ÁGUA, DN 300 MM, JUNTA ELÁSTICA INTEGRADA, INSTALADO EM LOCAL COM NÍVEL BAIXO DE INTERFERÊNCIAS (NÃO INCLUI FORNECIMENTO). AF_11/2017</v>
          </cell>
          <cell r="D1834" t="str">
            <v>M</v>
          </cell>
          <cell r="E1834" t="str">
            <v>5,41</v>
          </cell>
          <cell r="F1834" t="str">
            <v>5,84</v>
          </cell>
        </row>
        <row r="1835">
          <cell r="A1835" t="str">
            <v>97138</v>
          </cell>
          <cell r="B1835" t="str">
            <v>ASSENTAMENTO DE TUBO DE PVC DEFOFO OU PRFV OU RPVC PARA REDE DE ÁGUA, DN 350 MM, JUNTA ELÁSTICA INTEGRADA, INSTALADO EM LOCAL COM NÍVEL BAIXO DE INTERFERÊNCIAS (NÃO INCLUI FORNECIMENTO). AF_11/2017</v>
          </cell>
          <cell r="D1835" t="str">
            <v>M</v>
          </cell>
          <cell r="E1835" t="str">
            <v>6,28</v>
          </cell>
          <cell r="F1835" t="str">
            <v>6,77</v>
          </cell>
        </row>
        <row r="1836">
          <cell r="A1836" t="str">
            <v>97139</v>
          </cell>
          <cell r="B1836" t="str">
            <v>ASSENTAMENTO DE TUBO DE PVC DEFOFO OU PRFV OU RPVC PARA REDE DE ÁGUA, DN 400 MM, JUNTA ELÁSTICA INTEGRADA, INSTALADO EM LOCAL COM NÍVEL BAIXO DE INTERFERÊNCIAS (NÃO INCLUI FORNECIMENTO). AF_11/2017</v>
          </cell>
          <cell r="D1836" t="str">
            <v>M</v>
          </cell>
          <cell r="E1836" t="str">
            <v>7,12</v>
          </cell>
          <cell r="F1836" t="str">
            <v>7,68</v>
          </cell>
        </row>
        <row r="1837">
          <cell r="A1837" t="str">
            <v>97140</v>
          </cell>
          <cell r="B1837" t="str">
            <v>ASSENTAMENTO DE TUBO DE PVC DEFOFO OU PRFV OU RPVC PARA REDE DE ÁGUA, DN 500 MM, JUNTA ELÁSTICA INTEGRADA, INSTALADO EM LOCAL COM NÍVEL BAIXO DE INTERFERÊNCIAS (NÃO INCLUI FORNECIMENTO). AF_11/2017</v>
          </cell>
          <cell r="D1837" t="str">
            <v>M</v>
          </cell>
          <cell r="E1837" t="str">
            <v>8,84</v>
          </cell>
          <cell r="F1837" t="str">
            <v>9,53</v>
          </cell>
        </row>
        <row r="1838">
          <cell r="A1838" t="str">
            <v>83520</v>
          </cell>
          <cell r="B1838" t="str">
            <v>TE PVC PARA COLETOR ESGOTO, EB644, D=100MM, COM JUNTA ELASTICA.</v>
          </cell>
          <cell r="D1838" t="str">
            <v>UN</v>
          </cell>
          <cell r="E1838" t="str">
            <v>74,96</v>
          </cell>
          <cell r="F1838" t="str">
            <v>78,20</v>
          </cell>
        </row>
        <row r="1839">
          <cell r="A1839" t="str">
            <v>83531</v>
          </cell>
          <cell r="B1839" t="str">
            <v>CURVA PARA REDE COLETOR ESGOTO, EB 644, 90GR, DN=200MM, COM JUNTA ELASTICA</v>
          </cell>
          <cell r="D1839" t="str">
            <v>UN</v>
          </cell>
          <cell r="E1839" t="str">
            <v>332,32</v>
          </cell>
          <cell r="F1839" t="str">
            <v>334,67</v>
          </cell>
        </row>
        <row r="1840">
          <cell r="A1840" t="str">
            <v>83535</v>
          </cell>
          <cell r="B1840" t="str">
            <v>CURVA PVC PARA REDE COLETOR ESGOTO, EB-644, 45 GR, 200 MM, COM JUNTA ELASTICA.</v>
          </cell>
          <cell r="D1840" t="str">
            <v>UN</v>
          </cell>
          <cell r="E1840" t="str">
            <v>275,31</v>
          </cell>
          <cell r="F1840" t="str">
            <v>277,66</v>
          </cell>
        </row>
        <row r="1841">
          <cell r="A1841" t="str">
            <v>92235</v>
          </cell>
          <cell r="B1841" t="str">
            <v>FECHAMENTO DE CONSTRUÇÃO TEMPORÁRIA EM CHAPA DE MADEIRA COMPENSADA E=10MM, COM REAPROVEITAMENTO DE 2X.</v>
          </cell>
          <cell r="D1841" t="str">
            <v>M2</v>
          </cell>
          <cell r="E1841" t="str">
            <v>51,00</v>
          </cell>
          <cell r="F1841" t="str">
            <v>54,56</v>
          </cell>
        </row>
        <row r="1842">
          <cell r="A1842" t="str">
            <v>93206</v>
          </cell>
          <cell r="B1842" t="str">
            <v>EXECUÇÃO DE ESCRITÓRIO EM CANTEIRO DE OBRA EM ALVENARIA, NÃO INCLUSO MOBILIÁRIO E EQUIPAMENTOS. AF_02/2016</v>
          </cell>
          <cell r="D1842" t="str">
            <v>M2</v>
          </cell>
          <cell r="E1842" t="str">
            <v>763,15</v>
          </cell>
          <cell r="F1842" t="str">
            <v>797,04</v>
          </cell>
        </row>
        <row r="1843">
          <cell r="A1843" t="str">
            <v>93207</v>
          </cell>
          <cell r="B1843" t="str">
            <v>EXECUÇÃO DE ESCRITÓRIO EM CANTEIRO DE OBRA EM CHAPA DE MADEIRA COMPENSADA, NÃO INCLUSO MOBILIÁRIO E EQUIPAMENTOS. AF_02/2016</v>
          </cell>
          <cell r="D1843" t="str">
            <v>M2</v>
          </cell>
          <cell r="E1843" t="str">
            <v>694,27</v>
          </cell>
          <cell r="F1843" t="str">
            <v>713,78</v>
          </cell>
        </row>
        <row r="1844">
          <cell r="A1844" t="str">
            <v>93208</v>
          </cell>
          <cell r="B1844" t="str">
            <v>EXECUÇÃO DE ALMOXARIFADO EM CANTEIRO DE OBRA EM CHAPA DE MADEIRA COMPENSADA, INCLUSO PRATELEIRAS. AF_02/2016</v>
          </cell>
          <cell r="D1844" t="str">
            <v>M2</v>
          </cell>
          <cell r="E1844" t="str">
            <v>529,22</v>
          </cell>
          <cell r="F1844" t="str">
            <v>543,07</v>
          </cell>
        </row>
        <row r="1845">
          <cell r="A1845" t="str">
            <v>93209</v>
          </cell>
          <cell r="B1845" t="str">
            <v>EXECUÇÃO DE ALMOXARIFADO EM CANTEIRO DE OBRA EM ALVENARIA, INCLUSO PRATELEIRAS. AF_02/2016</v>
          </cell>
          <cell r="D1845" t="str">
            <v>M2</v>
          </cell>
          <cell r="E1845" t="str">
            <v>602,75</v>
          </cell>
          <cell r="F1845" t="str">
            <v>628,06</v>
          </cell>
        </row>
        <row r="1846">
          <cell r="A1846" t="str">
            <v>93210</v>
          </cell>
          <cell r="B1846" t="str">
            <v>EXECUÇÃO DE REFEITÓRIO EM CANTEIRO DE OBRA EM CHAPA DE MADEIRA COMPENSADA, NÃO INCLUSO MOBILIÁRIO E EQUIPAMENTOS. AF_02/2016</v>
          </cell>
          <cell r="D1846" t="str">
            <v>M2</v>
          </cell>
          <cell r="E1846" t="str">
            <v>354,87</v>
          </cell>
          <cell r="F1846" t="str">
            <v>366,52</v>
          </cell>
        </row>
        <row r="1847">
          <cell r="A1847" t="str">
            <v>93211</v>
          </cell>
          <cell r="B1847" t="str">
            <v>EXECUÇÃO DE REFEITÓRIO EM CANTEIRO DE OBRA EM ALVENARIA, NÃO INCLUSO MOBILIÁRIO E EQUIPAMENTOS. AF_02/2016</v>
          </cell>
          <cell r="D1847" t="str">
            <v>M2</v>
          </cell>
          <cell r="E1847" t="str">
            <v>365,33</v>
          </cell>
          <cell r="F1847" t="str">
            <v>380,23</v>
          </cell>
        </row>
        <row r="1848">
          <cell r="A1848" t="str">
            <v>93212</v>
          </cell>
          <cell r="B1848" t="str">
            <v>EXECUÇÃO DE SANITÁRIO E VESTIÁRIO EM CANTEIRO DE OBRA EM CHAPA DE MADEIRA COMPENSADA, NÃO INCLUSO MOBILIÁRIO. AF_02/2016</v>
          </cell>
          <cell r="D1848" t="str">
            <v>M2</v>
          </cell>
          <cell r="E1848" t="str">
            <v>612,00</v>
          </cell>
          <cell r="F1848" t="str">
            <v>632,23</v>
          </cell>
        </row>
        <row r="1849">
          <cell r="A1849" t="str">
            <v>93213</v>
          </cell>
          <cell r="B1849" t="str">
            <v>EXECUÇÃO DE SANITÁRIO E VESTIÁRIO EM CANTEIRO DE OBRA EM ALVENARIA, NÃO INCLUSO MOBILIÁRIO. AF_02/2016</v>
          </cell>
          <cell r="D1849" t="str">
            <v>M2</v>
          </cell>
          <cell r="E1849" t="str">
            <v>677,73</v>
          </cell>
          <cell r="F1849" t="str">
            <v>705,56</v>
          </cell>
        </row>
        <row r="1850">
          <cell r="A1850" t="str">
            <v>93214</v>
          </cell>
          <cell r="B1850" t="str">
            <v>EXECUÇÃO DE RESERVATÓRIO ELEVADO DE ÁGUA (1000 LITROS) EM CANTEIRO DE OBRA, APOIADO EM ESTRUTURA DE MADEIRA. AF_02/2016</v>
          </cell>
          <cell r="D1850" t="str">
            <v>UN</v>
          </cell>
          <cell r="E1850" t="str">
            <v>3.593,06</v>
          </cell>
          <cell r="F1850" t="str">
            <v>3.625,32</v>
          </cell>
        </row>
        <row r="1851">
          <cell r="A1851" t="str">
            <v>93243</v>
          </cell>
          <cell r="B1851" t="str">
            <v>EXECUÇÃO DE RESERVATÓRIO ELEVADO DE ÁGUA (2000 LITROS) EM CANTEIRO DE OBRA, APOIADO EM ESTRUTURA DE MADEIRA. AF_02/2016</v>
          </cell>
          <cell r="D1851" t="str">
            <v>UN</v>
          </cell>
          <cell r="E1851" t="str">
            <v>5.449,46</v>
          </cell>
          <cell r="F1851" t="str">
            <v>5.492,13</v>
          </cell>
        </row>
        <row r="1852">
          <cell r="A1852" t="str">
            <v>93582</v>
          </cell>
          <cell r="B1852" t="str">
            <v>EXECUÇÃO DE CENTRAL DE ARMADURA EM CANTEIRO DE OBRA, NÃO INCLUSO MOBILIÁRIO E EQUIPAMENTOS. AF_04/2016</v>
          </cell>
          <cell r="D1852" t="str">
            <v>M2</v>
          </cell>
          <cell r="E1852" t="str">
            <v>166,28</v>
          </cell>
          <cell r="F1852" t="str">
            <v>171,44</v>
          </cell>
        </row>
        <row r="1853">
          <cell r="A1853" t="str">
            <v>93583</v>
          </cell>
          <cell r="B1853" t="str">
            <v>EXECUÇÃO DE CENTRAL DE FÔRMAS, PRODUÇÃO DE ARGAMASSA OU CONCRETO EM CANTEIRO DE OBRA, NÃO INCLUSO MOBILIÁRIO E EQUIPAMENTOS. AF_04/2016</v>
          </cell>
          <cell r="D1853" t="str">
            <v>M2</v>
          </cell>
          <cell r="E1853" t="str">
            <v>280,35</v>
          </cell>
          <cell r="F1853" t="str">
            <v>289,24</v>
          </cell>
        </row>
        <row r="1854">
          <cell r="A1854" t="str">
            <v>93584</v>
          </cell>
          <cell r="B1854" t="str">
            <v>EXECUÇÃO DE DEPÓSITO EM CANTEIRO DE OBRA EM CHAPA DE MADEIRA COMPENSADA, NÃO INCLUSO MOBILIÁRIO. AF_04/2016</v>
          </cell>
          <cell r="D1854" t="str">
            <v>M2</v>
          </cell>
          <cell r="E1854" t="str">
            <v>548,70</v>
          </cell>
          <cell r="F1854" t="str">
            <v>563,40</v>
          </cell>
        </row>
        <row r="1855">
          <cell r="A1855" t="str">
            <v>93585</v>
          </cell>
          <cell r="B1855" t="str">
            <v>EXECUÇÃO DE GUARITA EM CANTEIRO DE OBRA EM CHAPA DE MADEIRA COMPENSADA, NÃO INCLUSO MOBILIÁRIO. AF_04/2016</v>
          </cell>
          <cell r="D1855" t="str">
            <v>M2</v>
          </cell>
          <cell r="E1855" t="str">
            <v>730,01</v>
          </cell>
          <cell r="F1855" t="str">
            <v>748,53</v>
          </cell>
        </row>
        <row r="1856">
          <cell r="A1856" t="str">
            <v>98441</v>
          </cell>
          <cell r="B1856" t="str">
            <v>PAREDE DE MADEIRA COMPENSADA PARA CONSTRUÇÃO TEMPORÁRIA EM CHAPA SIMPLES, EXTERNA, COM ÁREA LÍQUIDA MAIOR OU IGUAL A 6 M², SEM VÃO. AF_05/2018</v>
          </cell>
          <cell r="D1856" t="str">
            <v>M2</v>
          </cell>
          <cell r="E1856" t="str">
            <v>79,54</v>
          </cell>
          <cell r="F1856" t="str">
            <v>81,50</v>
          </cell>
        </row>
        <row r="1857">
          <cell r="A1857" t="str">
            <v>98442</v>
          </cell>
          <cell r="B1857" t="str">
            <v>PAREDE DE MADEIRA COMPENSADA PARA CONSTRUÇÃO TEMPORÁRIA EM CHAPA SIMPLES, EXTERNA, COM ÁREA LÍQUIDA MENOR QUE 6 M², SEM VÃO. AF_05/2018</v>
          </cell>
          <cell r="D1857" t="str">
            <v>M2</v>
          </cell>
          <cell r="E1857" t="str">
            <v>81,66</v>
          </cell>
          <cell r="F1857" t="str">
            <v>83,90</v>
          </cell>
        </row>
        <row r="1858">
          <cell r="A1858" t="str">
            <v>98443</v>
          </cell>
          <cell r="B1858" t="str">
            <v>PAREDE DE MADEIRA COMPENSADA PARA CONSTRUÇÃO TEMPORÁRIA EM CHAPA SIMPLES, INTERNA, COM ÁREA LÍQUIDA MAIOR OU IGUAL A 6 M², SEM VÃO. AF_05/2018</v>
          </cell>
          <cell r="D1858" t="str">
            <v>M2</v>
          </cell>
          <cell r="E1858" t="str">
            <v>69,18</v>
          </cell>
          <cell r="F1858" t="str">
            <v>70,24</v>
          </cell>
        </row>
        <row r="1859">
          <cell r="A1859" t="str">
            <v>98444</v>
          </cell>
          <cell r="B1859" t="str">
            <v>PAREDE DE MADEIRA COMPENSADA PARA CONSTRUÇÃO TEMPORÁRIA EM CHAPA SIMPLES, INTERNA, COM ÁREA LÍQUIDA MENOR QUE 6 M², SEM VÃO. AF_05/2018</v>
          </cell>
          <cell r="D1859" t="str">
            <v>M2</v>
          </cell>
          <cell r="E1859" t="str">
            <v>70,70</v>
          </cell>
          <cell r="F1859" t="str">
            <v>71,95</v>
          </cell>
        </row>
        <row r="1860">
          <cell r="A1860" t="str">
            <v>98445</v>
          </cell>
          <cell r="B1860" t="str">
            <v>PAREDE DE MADEIRA COMPENSADA PARA CONSTRUÇÃO TEMPORÁRIA EM CHAPA SIMPLES, EXTERNA, COM ÁREA LÍQUIDA MAIOR OU IGUAL A 6 M², COM VÃO. AF_05/2018</v>
          </cell>
          <cell r="D1860" t="str">
            <v>M2</v>
          </cell>
          <cell r="E1860" t="str">
            <v>94,48</v>
          </cell>
          <cell r="F1860" t="str">
            <v>97,36</v>
          </cell>
        </row>
        <row r="1861">
          <cell r="A1861" t="str">
            <v>98446</v>
          </cell>
          <cell r="B1861" t="str">
            <v>PAREDE DE MADEIRA COMPENSADA PARA CONSTRUÇÃO TEMPORÁRIA EM CHAPA SIMPLES, EXTERNA, COM ÁREA LÍQUIDA MENOR QUE 6 M², COM VÃO. AF_05/2018</v>
          </cell>
          <cell r="D1861" t="str">
            <v>M2</v>
          </cell>
          <cell r="E1861" t="str">
            <v>120,78</v>
          </cell>
          <cell r="F1861" t="str">
            <v>125,50</v>
          </cell>
        </row>
        <row r="1862">
          <cell r="A1862" t="str">
            <v>98447</v>
          </cell>
          <cell r="B1862" t="str">
            <v>PAREDE DE MADEIRA COMPENSADA PARA CONSTRUÇÃO TEMPORÁRIA EM CHAPA SIMPLES, INTERNA, COM ÁREA LÍQUIDA MAIOR OU IGUAL A 6 M², COM VÃO. AF_05/2018</v>
          </cell>
          <cell r="D1862" t="str">
            <v>M2</v>
          </cell>
          <cell r="E1862" t="str">
            <v>80,22</v>
          </cell>
          <cell r="F1862" t="str">
            <v>81,86</v>
          </cell>
        </row>
        <row r="1863">
          <cell r="A1863" t="str">
            <v>98448</v>
          </cell>
          <cell r="B1863" t="str">
            <v>PAREDE DE MADEIRA COMPENSADA PARA CONSTRUÇÃO TEMPORÁRIA EM CHAPA SIMPLES, INTERNA, COM ÁREA LÍQUIDA MENOR QUE 6 M², COM VÃO. AF_05/2018</v>
          </cell>
          <cell r="D1863" t="str">
            <v>M2</v>
          </cell>
          <cell r="E1863" t="str">
            <v>100,30</v>
          </cell>
          <cell r="F1863" t="str">
            <v>103,24</v>
          </cell>
        </row>
        <row r="1864">
          <cell r="A1864" t="str">
            <v>98449</v>
          </cell>
          <cell r="B1864" t="str">
            <v>PAREDE DE MADEIRA COMPENSADA PARA CONSTRUÇÃO TEMPORÁRIA EM CHAPA DUPLA, EXTERNA, COM ÁREA LÍQUIDA MAIOR OU IGUAL A 6 M², SEM VÃO. AF_05/2018</v>
          </cell>
          <cell r="D1864" t="str">
            <v>M2</v>
          </cell>
          <cell r="E1864" t="str">
            <v>103,24</v>
          </cell>
          <cell r="F1864" t="str">
            <v>105,57</v>
          </cell>
        </row>
        <row r="1865">
          <cell r="A1865" t="str">
            <v>98450</v>
          </cell>
          <cell r="B1865" t="str">
            <v>PAREDE DE MADEIRA COMPENSADA PARA CONSTRUÇÃO TEMPORÁRIA EM CHAPA DUPLA, EXTERNA, COM ÁREA LÍQUIDA MENOR QUE 6 M², SEM VÃO. AF_05/2018</v>
          </cell>
          <cell r="D1865" t="str">
            <v>M2</v>
          </cell>
          <cell r="E1865" t="str">
            <v>106,37</v>
          </cell>
          <cell r="F1865" t="str">
            <v>109,05</v>
          </cell>
        </row>
        <row r="1866">
          <cell r="A1866" t="str">
            <v>98451</v>
          </cell>
          <cell r="B1866" t="str">
            <v>PAREDE DE MADEIRA COMPENSADA PARA CONSTRUÇÃO TEMPORÁRIA EM CHAPA DUPLA, INTERNA, COM ÁREA LÍQUIDA MAIOR OU IGUAL A 6 M², SEM VÃO. AF_05/2018</v>
          </cell>
          <cell r="D1866" t="str">
            <v>M2</v>
          </cell>
          <cell r="E1866" t="str">
            <v>91,04</v>
          </cell>
          <cell r="F1866" t="str">
            <v>92,26</v>
          </cell>
        </row>
        <row r="1867">
          <cell r="A1867" t="str">
            <v>98452</v>
          </cell>
          <cell r="B1867" t="str">
            <v>PAREDE DE MADEIRA COMPENSADA PARA CONSTRUÇÃO TEMPORÁRIA EM CHAPA DUPLA, INTERNA, COM ÁREA LÍQUIDA MENOR QUE 6 M², SEM VÃO. AF_05/2018</v>
          </cell>
          <cell r="D1867" t="str">
            <v>M2</v>
          </cell>
          <cell r="E1867" t="str">
            <v>92,94</v>
          </cell>
          <cell r="F1867" t="str">
            <v>94,36</v>
          </cell>
        </row>
        <row r="1868">
          <cell r="A1868" t="str">
            <v>98453</v>
          </cell>
          <cell r="B1868" t="str">
            <v>PAREDE DE MADEIRA COMPENSADA PARA CONSTRUÇÃO TEMPORÁRIA EM CHAPA DUPLA, EXTERNA, COM ÁREA LÍQUIDA MAIOR OU IGUAL A QUE 6 M², COM VÃO. AF_05/2018</v>
          </cell>
          <cell r="D1868" t="str">
            <v>M2</v>
          </cell>
          <cell r="E1868" t="str">
            <v>121,89</v>
          </cell>
          <cell r="F1868" t="str">
            <v>125,52</v>
          </cell>
        </row>
        <row r="1869">
          <cell r="A1869" t="str">
            <v>98454</v>
          </cell>
          <cell r="B1869" t="str">
            <v>PAREDE DE MADEIRA COMPENSADA PARA CONSTRUÇÃO TEMPORÁRIA EM CHAPA DUPLA, EXTERNA, COM ÁREA LÍQUIDA MENOR QUE 6 M², COM VÃO. AF_05/2018</v>
          </cell>
          <cell r="D1869" t="str">
            <v>M2</v>
          </cell>
          <cell r="E1869" t="str">
            <v>157,16</v>
          </cell>
          <cell r="F1869" t="str">
            <v>163,61</v>
          </cell>
        </row>
        <row r="1870">
          <cell r="A1870" t="str">
            <v>98455</v>
          </cell>
          <cell r="B1870" t="str">
            <v>PAREDE DE MADEIRA COMPENSADA PARA CONSTRUÇÃO TEMPORÁRIA EM CHAPA DUPLA, INTERNA, COM ÁREA LÍQUIDA MAIOR OU IGUAL A 6 M², COM VÃO. AF_05/2018</v>
          </cell>
          <cell r="D1870" t="str">
            <v>M2</v>
          </cell>
          <cell r="E1870" t="str">
            <v>105,78</v>
          </cell>
          <cell r="F1870" t="str">
            <v>107,96</v>
          </cell>
        </row>
        <row r="1871">
          <cell r="A1871" t="str">
            <v>98456</v>
          </cell>
          <cell r="B1871" t="str">
            <v>PAREDE DE MADEIRA COMPENSADA PARA CONSTRUÇÃO TEMPORÁRIA EM CHAPA DUPLA, INTERNA, COM ÁREA LÍQUIDA MENOR QUE 6 M², COM VÃO. AF_05/2018</v>
          </cell>
          <cell r="D1871" t="str">
            <v>M2</v>
          </cell>
          <cell r="E1871" t="str">
            <v>134,20</v>
          </cell>
          <cell r="F1871" t="str">
            <v>138,61</v>
          </cell>
        </row>
        <row r="1872">
          <cell r="A1872" t="str">
            <v>98458</v>
          </cell>
          <cell r="B1872" t="str">
            <v>TAPUME COM COMPENSADO DE MADEIRA. AF_05/2018</v>
          </cell>
          <cell r="D1872" t="str">
            <v>M2</v>
          </cell>
          <cell r="E1872" t="str">
            <v>75,91</v>
          </cell>
          <cell r="F1872" t="str">
            <v>77,49</v>
          </cell>
        </row>
        <row r="1873">
          <cell r="A1873" t="str">
            <v>98459</v>
          </cell>
          <cell r="B1873" t="str">
            <v>TAPUME COM TELHA METÁLICA. AF_05/2018</v>
          </cell>
          <cell r="D1873" t="str">
            <v>M2</v>
          </cell>
          <cell r="E1873" t="str">
            <v>59,85</v>
          </cell>
          <cell r="F1873" t="str">
            <v>61,32</v>
          </cell>
        </row>
        <row r="1874">
          <cell r="A1874" t="str">
            <v>98460</v>
          </cell>
          <cell r="B1874" t="str">
            <v>PISO PARA CONSTRUÇÃO TEMPORÁRIA EM MADEIRA, SEM REAPROVEITAMENTO. AF_05/2018</v>
          </cell>
          <cell r="D1874" t="str">
            <v>M2</v>
          </cell>
          <cell r="E1874" t="str">
            <v>64,00</v>
          </cell>
          <cell r="F1874" t="str">
            <v>64,70</v>
          </cell>
        </row>
        <row r="1875">
          <cell r="A1875" t="str">
            <v>98461</v>
          </cell>
          <cell r="B1875" t="str">
            <v>ESTRUTURA DE MADEIRA PROVISÓRIA PARA SUPORTE DE CAIXA DÁGUA ELEVADA DE 1000 LITROS. AF_05/2018</v>
          </cell>
          <cell r="D1875" t="str">
            <v>UN</v>
          </cell>
          <cell r="E1875" t="str">
            <v>3.059,68</v>
          </cell>
          <cell r="F1875" t="str">
            <v>3.079,10</v>
          </cell>
        </row>
        <row r="1876">
          <cell r="A1876" t="str">
            <v>98462</v>
          </cell>
          <cell r="B1876" t="str">
            <v>ESTRUTURA DE MADEIRA PROVISÓRIA PARA SUPORTE DE CAIXA DÁGUA ELEVADA DE 3000 LITROS. AF_05/2018</v>
          </cell>
          <cell r="D1876" t="str">
            <v>UN</v>
          </cell>
          <cell r="E1876" t="str">
            <v>4.526,19</v>
          </cell>
          <cell r="F1876" t="str">
            <v>4.555,58</v>
          </cell>
        </row>
        <row r="1877">
          <cell r="A1877" t="str">
            <v>74209/1</v>
          </cell>
          <cell r="B1877" t="str">
            <v>PLACA DE OBRA EM CHAPA DE ACO GALVANIZADO</v>
          </cell>
          <cell r="D1877" t="str">
            <v>M2</v>
          </cell>
          <cell r="E1877" t="str">
            <v>395,96</v>
          </cell>
          <cell r="F1877" t="str">
            <v>400,92</v>
          </cell>
        </row>
        <row r="1878">
          <cell r="A1878" t="str">
            <v>5631</v>
          </cell>
          <cell r="B1878" t="str">
            <v>ESCAVADEIRA HIDRÁULICA SOBRE ESTEIRAS, CAÇAMBA 0,80 M3, PESO OPERACIONAL 17 T, POTENCIA BRUTA 111 HP - CHP DIURNO. AF_06/2014</v>
          </cell>
          <cell r="D1878" t="str">
            <v>CHP</v>
          </cell>
          <cell r="E1878" t="str">
            <v>124,47</v>
          </cell>
          <cell r="F1878" t="str">
            <v>127,02</v>
          </cell>
        </row>
        <row r="1879">
          <cell r="A1879" t="str">
            <v>5678</v>
          </cell>
          <cell r="B1879" t="str">
            <v>RETROESCAVADEIRA SOBRE RODAS COM CARREGADEIRA, TRAÇÃO 4X4, POTÊNCIA LÍQ. 88 HP, CAÇAMBA CARREG. CAP. MÍN. 1 M3, CAÇAMBA RETRO CAP. 0,26 M3, PESO OPERACIONAL MÍN. 6.674 KG, PROFUNDIDADE ESCAVAÇÃO MÁX. 4,37 M - CHP DIURNO. AF_06/2014</v>
          </cell>
          <cell r="D1879" t="str">
            <v>CHP</v>
          </cell>
          <cell r="E1879" t="str">
            <v>88,48</v>
          </cell>
          <cell r="F1879" t="str">
            <v>91,03</v>
          </cell>
        </row>
        <row r="1880">
          <cell r="A1880" t="str">
            <v>5680</v>
          </cell>
          <cell r="B1880" t="str">
            <v>RETROESCAVADEIRA SOBRE RODAS COM CARREGADEIRA, TRAÇÃO 4X2, POTÊNCIA LÍQ. 79 HP, CAÇAMBA CARREG. CAP. MÍN. 1 M3, CAÇAMBA RETRO CAP. 0,20 M3, PESO OPERACIONAL MÍN. 6.570 KG, PROFUNDIDADE ESCAVAÇÃO MÁX. 4,37 M - CHP DIURNO. AF_06/2014</v>
          </cell>
          <cell r="D1880" t="str">
            <v>CHP</v>
          </cell>
          <cell r="E1880" t="str">
            <v>82,10</v>
          </cell>
          <cell r="F1880" t="str">
            <v>84,65</v>
          </cell>
        </row>
        <row r="1881">
          <cell r="A1881" t="str">
            <v>5684</v>
          </cell>
          <cell r="B1881" t="str">
            <v>ROLO COMPACTADOR VIBRATÓRIO DE UM CILINDRO AÇO LISO, POTÊNCIA 80 HP, PESO OPERACIONAL MÁXIMO 8,1 T, IMPACTO DINÂMICO 16,15 / 9,5 T, LARGURA DE TRABALHO 1,68 M - CHP DIURNO. AF_06/2014</v>
          </cell>
          <cell r="D1881" t="str">
            <v>CHP</v>
          </cell>
          <cell r="E1881" t="str">
            <v>91,52</v>
          </cell>
          <cell r="F1881" t="str">
            <v>93,72</v>
          </cell>
        </row>
        <row r="1882">
          <cell r="A1882" t="str">
            <v>5689</v>
          </cell>
          <cell r="B1882" t="str">
            <v>GRADE DE DISCO CONTROLE REMOTO REBOCÁVEL, COM 24 DISCOS 24 X 6 MM COM PNEUS PARA TRANSPORTE - CHP DIURNO. AF_06/2014</v>
          </cell>
          <cell r="D1882" t="str">
            <v>CHP</v>
          </cell>
          <cell r="E1882" t="str">
            <v>3,14</v>
          </cell>
          <cell r="F1882" t="str">
            <v>3,14</v>
          </cell>
        </row>
        <row r="1883">
          <cell r="A1883" t="str">
            <v>5795</v>
          </cell>
          <cell r="B1883" t="str">
            <v>MARTELETE OU ROMPEDOR PNEUMÁTICO MANUAL, 28 KG, COM SILENCIADOR - CHP DIURNO. AF_07/2016</v>
          </cell>
          <cell r="D1883" t="str">
            <v>CHP</v>
          </cell>
          <cell r="E1883" t="str">
            <v>21,67</v>
          </cell>
          <cell r="F1883" t="str">
            <v>24,05</v>
          </cell>
        </row>
        <row r="1884">
          <cell r="A1884" t="str">
            <v>5811</v>
          </cell>
          <cell r="B1884" t="str">
            <v>CAMINHÃO BASCULANTE 6 M3, PESO BRUTO TOTAL 16.000 KG, CARGA ÚTIL MÁXIMA 13.071 KG, DISTÂNCIA ENTRE EIXOS 4,80 M, POTÊNCIA 230 CV INCLUSIVE CAÇAMBA METÁLICA - CHP DIURNO. AF_06/2014</v>
          </cell>
          <cell r="D1884" t="str">
            <v>CHP</v>
          </cell>
          <cell r="E1884" t="str">
            <v>121,61</v>
          </cell>
          <cell r="F1884" t="str">
            <v>123,58</v>
          </cell>
        </row>
        <row r="1885">
          <cell r="A1885" t="str">
            <v>5823</v>
          </cell>
          <cell r="B1885" t="str">
            <v>USINA DE CONCRETO FIXA, CAPACIDADE NOMINAL DE 90 A 120 M3/H, SEM SILO - CHP DIURNO. AF_07/2016</v>
          </cell>
          <cell r="D1885" t="str">
            <v>CHP</v>
          </cell>
          <cell r="E1885" t="str">
            <v>163,72</v>
          </cell>
          <cell r="F1885" t="str">
            <v>171,69</v>
          </cell>
        </row>
        <row r="1886">
          <cell r="A1886" t="str">
            <v>5824</v>
          </cell>
          <cell r="B1886" t="str">
            <v>CAMINHÃO TOCO, PBT 16.000 KG, CARGA ÚTIL MÁX. 10.685 KG, DIST. ENTRE EIXOS 4,8 M, POTÊNCIA 189 CV, INCLUSIVE CARROCERIA FIXA ABERTA DE MADEIRA P/ TRANSPORTE GERAL DE CARGA SECA, DIMEN. APROX. 2,5 X 7,00 X 0,50 M - CHP DIURNO. AF_06/2014</v>
          </cell>
          <cell r="D1886" t="str">
            <v>CHP</v>
          </cell>
          <cell r="E1886" t="str">
            <v>117,40</v>
          </cell>
          <cell r="F1886" t="str">
            <v>119,49</v>
          </cell>
        </row>
        <row r="1887">
          <cell r="A1887" t="str">
            <v>5835</v>
          </cell>
          <cell r="B1887" t="str">
            <v>VIBROACABADORA DE ASFALTO SOBRE ESTEIRAS, LARGURA DE PAVIMENTAÇÃO 1,90 M A 5,30 M, POTÊNCIA 105 HP CAPACIDADE 450 T/H - CHP DIURNO. AF_11/2014</v>
          </cell>
          <cell r="D1887" t="str">
            <v>CHP</v>
          </cell>
          <cell r="E1887" t="str">
            <v>257,41</v>
          </cell>
          <cell r="F1887" t="str">
            <v>259,85</v>
          </cell>
        </row>
        <row r="1888">
          <cell r="A1888" t="str">
            <v>5839</v>
          </cell>
          <cell r="B1888" t="str">
            <v>VASSOURA MECÂNICA REBOCÁVEL COM ESCOVA CILÍNDRICA, LARGURA ÚTIL DE VARRIMENTO DE 2,44 M - CHP DIURNO. AF_06/2014</v>
          </cell>
          <cell r="D1888" t="str">
            <v>CHP</v>
          </cell>
          <cell r="E1888" t="str">
            <v>4,71</v>
          </cell>
          <cell r="F1888" t="str">
            <v>4,71</v>
          </cell>
        </row>
        <row r="1889">
          <cell r="A1889" t="str">
            <v>5843</v>
          </cell>
          <cell r="B1889" t="str">
            <v>TRATOR DE PNEUS, POTÊNCIA 122 CV, TRAÇÃO 4X4, PESO COM LASTRO DE 4.510 KG - CHP DIURNO. AF_06/2014</v>
          </cell>
          <cell r="D1889" t="str">
            <v>CHP</v>
          </cell>
          <cell r="E1889" t="str">
            <v>150,98</v>
          </cell>
          <cell r="F1889" t="str">
            <v>153,21</v>
          </cell>
        </row>
        <row r="1890">
          <cell r="A1890" t="str">
            <v>5847</v>
          </cell>
          <cell r="B1890" t="str">
            <v>TRATOR DE ESTEIRAS, POTÊNCIA 170 HP, PESO OPERACIONAL 19 T, CAÇAMBA 5,2 M3 - CHP DIURNO. AF_06/2014</v>
          </cell>
          <cell r="D1890" t="str">
            <v>CHP</v>
          </cell>
          <cell r="E1890" t="str">
            <v>160,22</v>
          </cell>
          <cell r="F1890" t="str">
            <v>162,45</v>
          </cell>
        </row>
        <row r="1891">
          <cell r="A1891" t="str">
            <v>5851</v>
          </cell>
          <cell r="B1891" t="str">
            <v>TRATOR DE ESTEIRAS, POTÊNCIA 150 HP, PESO OPERACIONAL 16,7 T, COM RODA MOTRIZ ELEVADA E LÂMINA 3,18 M3 - CHP DIURNO. AF_06/2014</v>
          </cell>
          <cell r="D1891" t="str">
            <v>CHP</v>
          </cell>
          <cell r="E1891" t="str">
            <v>152,63</v>
          </cell>
          <cell r="F1891" t="str">
            <v>154,86</v>
          </cell>
        </row>
        <row r="1892">
          <cell r="A1892" t="str">
            <v>5855</v>
          </cell>
          <cell r="B1892" t="str">
            <v>TRATOR DE ESTEIRAS, POTÊNCIA 347 HP, PESO OPERACIONAL 38,5 T, COM LÂMINA 8,70 M3 - CHP DIURNO. AF_06/2014</v>
          </cell>
          <cell r="D1892" t="str">
            <v>CHP</v>
          </cell>
          <cell r="E1892" t="str">
            <v>400,27</v>
          </cell>
          <cell r="F1892" t="str">
            <v>402,50</v>
          </cell>
        </row>
        <row r="1893">
          <cell r="A1893" t="str">
            <v>5863</v>
          </cell>
          <cell r="B1893" t="str">
            <v>ROLO COMPACTADOR VIBRATÓRIO REBOCÁVEL, CILINDRO DE AÇO LISO, POTÊNCIA DE TRAÇÃO DE 65 CV, PESO 4,7 T, IMPACTO DINÂMICO 18,3 T, LARGURA DE TRABALHO 1,67 M - CHP DIURNO. AF_02/2016</v>
          </cell>
          <cell r="D1893" t="str">
            <v>CHP</v>
          </cell>
          <cell r="E1893" t="str">
            <v>11,09</v>
          </cell>
          <cell r="F1893" t="str">
            <v>11,09</v>
          </cell>
        </row>
        <row r="1894">
          <cell r="A1894" t="str">
            <v>5867</v>
          </cell>
          <cell r="B1894" t="str">
            <v>ROLO COMPACTADOR VIBRATÓRIO TANDEM AÇO LISO, POTÊNCIA 58 HP, PESO SEM/COM LASTRO 6,5 / 9,4 T, LARGURA DE TRABALHO 1,2 M - CHP DIURNO. AF_06/2014</v>
          </cell>
          <cell r="D1894" t="str">
            <v>CHP</v>
          </cell>
          <cell r="E1894" t="str">
            <v>89,77</v>
          </cell>
          <cell r="F1894" t="str">
            <v>91,97</v>
          </cell>
        </row>
        <row r="1895">
          <cell r="A1895" t="str">
            <v>5875</v>
          </cell>
          <cell r="B1895" t="str">
            <v>RETROESCAVADEIRA SOBRE RODAS COM CARREGADEIRA, TRAÇÃO 4X4, POTÊNCIA LÍQ. 72 HP, CAÇAMBA CARREG. CAP. MÍN. 0,79 M3, CAÇAMBA RETRO CAP. 0,18 M3, PESO OPERACIONAL MÍN. 7.140 KG, PROFUNDIDADE ESCAVAÇÃO MÁX. 4,50 M - CHP DIURNO. AF_06/2014</v>
          </cell>
          <cell r="D1895" t="str">
            <v>CHP</v>
          </cell>
          <cell r="E1895" t="str">
            <v>82,05</v>
          </cell>
          <cell r="F1895" t="str">
            <v>84,60</v>
          </cell>
        </row>
        <row r="1896">
          <cell r="A1896" t="str">
            <v>5879</v>
          </cell>
          <cell r="B1896" t="str">
            <v>ROLO COMPACTADOR VIBRATÓRIO PÉ DE CARNEIRO, OPERADO POR CONTROLE REMOTO, POTÊNCIA 12,5 KW, PESO OPERACIONAL 1,675 T, LARGURA DE TRABALHO 0,85 M - CHP DIURNO. AF_02/2016</v>
          </cell>
          <cell r="D1896" t="str">
            <v>CHP</v>
          </cell>
          <cell r="E1896" t="str">
            <v>75,92</v>
          </cell>
          <cell r="F1896" t="str">
            <v>78,12</v>
          </cell>
        </row>
        <row r="1897">
          <cell r="A1897" t="str">
            <v>5882</v>
          </cell>
          <cell r="B1897" t="str">
            <v>USINA DE LAMA ASFÁLTICA, PROD 30 A 50 T/H, SILO DE AGREGADO 7 M3, RESERVATÓRIOS PARA EMULSÃO E ÁGUA DE 2,3 M3 CADA, MISTURADOR TIPO PUG MILL A SER MONTADO SOBRE CAMINHÃO - CHP DIURNO. AF_10/2014</v>
          </cell>
          <cell r="D1897" t="str">
            <v>CHP</v>
          </cell>
          <cell r="E1897" t="str">
            <v>76,76</v>
          </cell>
          <cell r="F1897" t="str">
            <v>78,23</v>
          </cell>
        </row>
        <row r="1898">
          <cell r="A1898" t="str">
            <v>5890</v>
          </cell>
          <cell r="B1898" t="str">
            <v>CAMINHÃO TOCO, PESO BRUTO TOTAL 14.300 KG, CARGA ÚTIL MÁXIMA 9590 KG, DISTÂNCIA ENTRE EIXOS 4,76 M, POTÊNCIA 185 CV (NÃO INCLUI CARROCERIA) - CHP DIURNO. AF_06/2014</v>
          </cell>
          <cell r="D1898" t="str">
            <v>CHP</v>
          </cell>
          <cell r="E1898" t="str">
            <v>118,49</v>
          </cell>
          <cell r="F1898" t="str">
            <v>120,58</v>
          </cell>
        </row>
        <row r="1899">
          <cell r="A1899" t="str">
            <v>5894</v>
          </cell>
          <cell r="B1899" t="str">
            <v>CAMINHÃO TOCO, PESO BRUTO TOTAL 16.000 KG, CARGA ÚTIL MÁXIMA DE 10.685 KG, DISTÂNCIA ENTRE EIXOS 4,80 M, POTÊNCIA 189 CV EXCLUSIVE CARROCERIA - CHP DIURNO. AF_06/2014</v>
          </cell>
          <cell r="D1899" t="str">
            <v>CHP</v>
          </cell>
          <cell r="E1899" t="str">
            <v>115,67</v>
          </cell>
          <cell r="F1899" t="str">
            <v>117,76</v>
          </cell>
        </row>
        <row r="1900">
          <cell r="A1900" t="str">
            <v>5901</v>
          </cell>
          <cell r="B1900" t="str">
            <v>CAMINHÃO PIPA 10.000 L TRUCADO, PESO BRUTO TOTAL 23.000 KG, CARGA ÚTIL MÁXIMA 15.935 KG, DISTÂNCIA ENTRE EIXOS 4,8 M, POTÊNCIA 230 CV, INCLUSIVE TANQUE DE AÇO PARA TRANSPORTE DE ÁGUA - CHP DIURNO. AF_06/2014</v>
          </cell>
          <cell r="D1900" t="str">
            <v>CHP</v>
          </cell>
          <cell r="E1900" t="str">
            <v>180,89</v>
          </cell>
          <cell r="F1900" t="str">
            <v>182,98</v>
          </cell>
        </row>
        <row r="1901">
          <cell r="A1901" t="str">
            <v>5909</v>
          </cell>
          <cell r="B1901" t="str">
            <v>ESPARGIDOR DE ASFALTO PRESSURIZADO COM TANQUE DE 2500 L, REBOCÁVEL COM MOTOR A GASOLINA POTÊNCIA 3,4 HP - CHP DIURNO. AF_07/2014</v>
          </cell>
          <cell r="D1901" t="str">
            <v>CHP</v>
          </cell>
          <cell r="E1901" t="str">
            <v>22,14</v>
          </cell>
          <cell r="F1901" t="str">
            <v>23,61</v>
          </cell>
        </row>
        <row r="1902">
          <cell r="A1902" t="str">
            <v>5921</v>
          </cell>
          <cell r="B1902" t="str">
            <v>GRADE DE DISCO REBOCÁVEL COM 20 DISCOS 24" X 6 MM COM PNEUS PARA TRANSPORTE - CHP DIURNO. AF_06/2014</v>
          </cell>
          <cell r="D1902" t="str">
            <v>CHP</v>
          </cell>
          <cell r="E1902" t="str">
            <v>2,45</v>
          </cell>
          <cell r="F1902" t="str">
            <v>2,45</v>
          </cell>
        </row>
        <row r="1903">
          <cell r="A1903" t="str">
            <v>5928</v>
          </cell>
          <cell r="B1903" t="str">
            <v>GUINDAUTO HIDRÁULICO, CAPACIDADE MÁXIMA DE CARGA 6200 KG, MOMENTO MÁXIMO DE CARGA 11,7 TM, ALCANCE MÁXIMO HORIZONTAL 9,70 M, INCLUSIVE CAMINHÃO TOCO PBT 16.000 KG, POTÊNCIA DE 189 CV - CHP DIURNO. AF_06/2014</v>
          </cell>
          <cell r="D1903" t="str">
            <v>CHP</v>
          </cell>
          <cell r="E1903" t="str">
            <v>151,47</v>
          </cell>
          <cell r="F1903" t="str">
            <v>153,73</v>
          </cell>
        </row>
        <row r="1904">
          <cell r="A1904" t="str">
            <v>5932</v>
          </cell>
          <cell r="B1904" t="str">
            <v>MOTONIVELADORA POTÊNCIA BÁSICA LÍQUIDA (PRIMEIRA MARCHA) 125 HP, PESO BRUTO 13032 KG, LARGURA DA LÂMINA DE 3,7 M - CHP DIURNO. AF_06/2014</v>
          </cell>
          <cell r="D1904" t="str">
            <v>CHP</v>
          </cell>
          <cell r="E1904" t="str">
            <v>139,84</v>
          </cell>
          <cell r="F1904" t="str">
            <v>142,74</v>
          </cell>
        </row>
        <row r="1905">
          <cell r="A1905" t="str">
            <v>5940</v>
          </cell>
          <cell r="B1905" t="str">
            <v>PÁ CARREGADEIRA SOBRE RODAS, POTÊNCIA LÍQUIDA 128 HP, CAPACIDADE DA CAÇAMBA 1,7 A 2,8 M3, PESO OPERACIONAL 11632 KG - CHP DIURNO. AF_06/2014</v>
          </cell>
          <cell r="D1905" t="str">
            <v>CHP</v>
          </cell>
          <cell r="E1905" t="str">
            <v>119,17</v>
          </cell>
          <cell r="F1905" t="str">
            <v>121,40</v>
          </cell>
        </row>
        <row r="1906">
          <cell r="A1906" t="str">
            <v>5944</v>
          </cell>
          <cell r="B1906" t="str">
            <v>PÁ CARREGADEIRA SOBRE RODAS, POTÊNCIA 197 HP, CAPACIDADE DA CAÇAMBA 2,5 A 3,5 M3, PESO OPERACIONAL 18338 KG - CHP DIURNO. AF_06/2014</v>
          </cell>
          <cell r="D1906" t="str">
            <v>CHP</v>
          </cell>
          <cell r="E1906" t="str">
            <v>132,07</v>
          </cell>
          <cell r="F1906" t="str">
            <v>134,30</v>
          </cell>
        </row>
        <row r="1907">
          <cell r="A1907" t="str">
            <v>5953</v>
          </cell>
          <cell r="B1907" t="str">
            <v>COMPRESSOR DE AR REBOCÁVEL, VAZÃO 189 PCM, PRESSÃO EFETIVA DE TRABALHO 102 PSI, MOTOR DIESEL, POTÊNCIA 63 CV - CHP DIURNO. AF_06/2015</v>
          </cell>
          <cell r="D1907" t="str">
            <v>CHP</v>
          </cell>
          <cell r="E1907" t="str">
            <v>35,90</v>
          </cell>
          <cell r="F1907" t="str">
            <v>35,90</v>
          </cell>
        </row>
        <row r="1908">
          <cell r="A1908" t="str">
            <v>6259</v>
          </cell>
          <cell r="B1908" t="str">
            <v>CAMINHÃO PIPA 6.000 L, PESO BRUTO TOTAL 13.000 KG, DISTÂNCIA ENTRE EIXOS 4,80 M, POTÊNCIA 189 CV INCLUSIVE TANQUE DE AÇO PARA TRANSPORTE DE ÁGUA, CAPACIDADE 6 M3 - CHP DIURNO. AF_06/2014</v>
          </cell>
          <cell r="D1908" t="str">
            <v>CHP</v>
          </cell>
          <cell r="E1908" t="str">
            <v>150,01</v>
          </cell>
          <cell r="F1908" t="str">
            <v>152,10</v>
          </cell>
        </row>
        <row r="1909">
          <cell r="A1909" t="str">
            <v>6879</v>
          </cell>
          <cell r="B1909" t="str">
            <v>ROLO COMPACTADOR DE PNEUS ESTÁTICO, PRESSÃO VARIÁVEL, POTÊNCIA 111 HP, PESO SEM/COM LASTRO 9,5 / 26 T, LARGURA DE TRABALHO 1,90 M - CHP DIURNO. AF_07/2014</v>
          </cell>
          <cell r="D1909" t="str">
            <v>CHP</v>
          </cell>
          <cell r="E1909" t="str">
            <v>116,91</v>
          </cell>
          <cell r="F1909" t="str">
            <v>119,11</v>
          </cell>
        </row>
        <row r="1910">
          <cell r="A1910" t="str">
            <v>7030</v>
          </cell>
          <cell r="B1910" t="str">
            <v>TANQUE DE ASFALTO ESTACIONÁRIO COM SERPENTINA, CAPACIDADE 30.000 L - CHP DIURNO. AF_06/2014</v>
          </cell>
          <cell r="D1910" t="str">
            <v>CHP</v>
          </cell>
          <cell r="E1910" t="str">
            <v>146,04</v>
          </cell>
          <cell r="F1910" t="str">
            <v>146,04</v>
          </cell>
        </row>
        <row r="1911">
          <cell r="A1911" t="str">
            <v>7042</v>
          </cell>
          <cell r="B1911" t="str">
            <v>MOTOBOMBA TRASH (PARA ÁGUA SUJA) AUTO ESCORVANTE, MOTOR GASOLINA DE 6,41 HP, DIÂMETROS DE SUCÇÃO X RECALQUE: 3" X 3", HM/Q = 10 MCA / 60 M3/H A 23 MCA / 0 M3/H - CHP DIURNO. AF_10/2014</v>
          </cell>
          <cell r="D1911" t="str">
            <v>CHP</v>
          </cell>
          <cell r="E1911" t="str">
            <v>7,64</v>
          </cell>
          <cell r="F1911" t="str">
            <v>7,64</v>
          </cell>
        </row>
        <row r="1912">
          <cell r="A1912" t="str">
            <v>7049</v>
          </cell>
          <cell r="B1912" t="str">
            <v>ROLO COMPACTADOR PE DE CARNEIRO VIBRATORIO, POTENCIA 125 HP, PESO OPERACIONAL SEM/COM LASTRO 11,95 / 13,30 T, IMPACTO DINAMICO 38,5 / 22,5 T, LARGURA DE TRABALHO 2,15 M - CHP DIURNO. AF_06/2014</v>
          </cell>
          <cell r="D1912" t="str">
            <v>CHP</v>
          </cell>
          <cell r="E1912" t="str">
            <v>126,40</v>
          </cell>
          <cell r="F1912" t="str">
            <v>128,60</v>
          </cell>
        </row>
        <row r="1913">
          <cell r="A1913" t="str">
            <v>67826</v>
          </cell>
          <cell r="B1913" t="str">
            <v>CAMINHÃO BASCULANTE 6 M3 TOCO, PESO BRUTO TOTAL 16.000 KG, CARGA ÚTIL MÁXIMA 11.130 KG, DISTÂNCIA ENTRE EIXOS 5,36 M, POTÊNCIA 185 CV, INCLUSIVE CAÇAMBA METÁLICA - CHP DIURNO. AF_06/2014</v>
          </cell>
          <cell r="D1913" t="str">
            <v>CHP</v>
          </cell>
          <cell r="E1913" t="str">
            <v>107,04</v>
          </cell>
          <cell r="F1913" t="str">
            <v>109,01</v>
          </cell>
        </row>
        <row r="1914">
          <cell r="A1914" t="str">
            <v>73417</v>
          </cell>
          <cell r="B1914" t="str">
            <v>GRUPO GERADOR ESTACIONÁRIO, MOTOR DIESEL POTÊNCIA 170 KVA - CHP DIURNO. AF_02/2016</v>
          </cell>
          <cell r="D1914" t="str">
            <v>CHP</v>
          </cell>
          <cell r="E1914" t="str">
            <v>122,51</v>
          </cell>
          <cell r="F1914" t="str">
            <v>122,51</v>
          </cell>
        </row>
        <row r="1915">
          <cell r="A1915" t="str">
            <v>73436</v>
          </cell>
          <cell r="B1915" t="str">
            <v>ROLO COMPACTADOR VIBRATÓRIO PÉ DE CARNEIRO PARA SOLOS, POTÊNCIA 80 HP, PESO OPERACIONAL SEM/COM LASTRO 7,4 / 8,8 T, LARGURA DE TRABALHO 1,68 M - CHP DIURNO. AF_02/2016</v>
          </cell>
          <cell r="D1915" t="str">
            <v>CHP</v>
          </cell>
          <cell r="E1915" t="str">
            <v>128,98</v>
          </cell>
          <cell r="F1915" t="str">
            <v>135,58</v>
          </cell>
        </row>
        <row r="1916">
          <cell r="A1916" t="str">
            <v>73467</v>
          </cell>
          <cell r="B1916" t="str">
            <v>CAMINHÃO TOCO, PBT 14.300 KG, CARGA ÚTIL MÁX. 9.710 KG, DIST. ENTRE EIXOS 3,56 M, POTÊNCIA 185 CV, INCLUSIVE CARROCERIA FIXA ABERTA DE MADEIRA P/ TRANSPORTE GERAL DE CARGA SECA, DIMEN. APROX. 2,50 X 6,50 X 0,50 M - CHP DIURNO. AF_06/2014</v>
          </cell>
          <cell r="D1916" t="str">
            <v>CHP</v>
          </cell>
          <cell r="E1916" t="str">
            <v>99,66</v>
          </cell>
          <cell r="F1916" t="str">
            <v>101,75</v>
          </cell>
        </row>
        <row r="1917">
          <cell r="A1917" t="str">
            <v>73536</v>
          </cell>
          <cell r="B1917" t="str">
            <v>MOTOBOMBA CENTRÍFUGA, MOTOR A GASOLINA, POTÊNCIA 5,42 HP, BOCAIS 1 1/2" X 1", DIÂMETRO ROTOR 143 MM HM/Q = 6 MCA / 16,8 M3/H A 38 MCA / 6,6 M3/H - CHP DIURNO. AF_06/2014</v>
          </cell>
          <cell r="D1917" t="str">
            <v>CHP</v>
          </cell>
          <cell r="E1917" t="str">
            <v>6,48</v>
          </cell>
          <cell r="F1917" t="str">
            <v>6,48</v>
          </cell>
        </row>
        <row r="1918">
          <cell r="A1918" t="str">
            <v>83362</v>
          </cell>
          <cell r="B1918" t="str">
            <v>ESPARGIDOR DE ASFALTO PRESSURIZADO, TANQUE 6 M3 COM ISOLAÇÃO TÉRMICA, AQUECIDO COM 2 MAÇARICOS, COM BARRA ESPARGIDORA 3,60 M, MONTADO SOBRE CAMINHÃO  TOCO, PBT 14.300 KG, POTÊNCIA 185 CV - CHP DIURNO. AF_08/2015</v>
          </cell>
          <cell r="D1918" t="str">
            <v>CHP</v>
          </cell>
          <cell r="E1918" t="str">
            <v>183,79</v>
          </cell>
          <cell r="F1918" t="str">
            <v>185,88</v>
          </cell>
        </row>
        <row r="1919">
          <cell r="A1919" t="str">
            <v>83765</v>
          </cell>
          <cell r="B1919" t="str">
            <v>GRUPO DE SOLDAGEM COM GERADOR A DIESEL 60 CV PARA SOLDA ELÉTRICA, SOBRE 04 RODAS, COM MOTOR 4 CILINDROS 600 A - CHP DIURNO. AF_02/2016</v>
          </cell>
          <cell r="D1919" t="str">
            <v>CHP</v>
          </cell>
          <cell r="E1919" t="str">
            <v>71,36</v>
          </cell>
          <cell r="F1919" t="str">
            <v>73,32</v>
          </cell>
        </row>
        <row r="1920">
          <cell r="A1920" t="str">
            <v>87445</v>
          </cell>
          <cell r="B1920" t="str">
            <v>BETONEIRA CAPACIDADE NOMINAL 400 L, CAPACIDADE DE MISTURA 310 L, MOTOR A DIESEL POTÊNCIA 5,0 HP, SEM CARREGADOR - CHP DIURNO. AF_06/2014</v>
          </cell>
          <cell r="D1920" t="str">
            <v>CHP</v>
          </cell>
          <cell r="E1920" t="str">
            <v>3,28</v>
          </cell>
          <cell r="F1920" t="str">
            <v>3,28</v>
          </cell>
        </row>
        <row r="1921">
          <cell r="A1921" t="str">
            <v>88386</v>
          </cell>
          <cell r="B1921" t="str">
            <v>MISTURADOR DE ARGAMASSA, EIXO HORIZONTAL, CAPACIDADE DE MISTURA 300 KG, MOTOR ELÉTRICO POTÊNCIA 5 CV - CHP DIURNO. AF_06/2014</v>
          </cell>
          <cell r="D1921" t="str">
            <v>CHP</v>
          </cell>
          <cell r="E1921" t="str">
            <v>3,59</v>
          </cell>
          <cell r="F1921" t="str">
            <v>3,59</v>
          </cell>
        </row>
        <row r="1922">
          <cell r="A1922" t="str">
            <v>88393</v>
          </cell>
          <cell r="B1922" t="str">
            <v>MISTURADOR DE ARGAMASSA, EIXO HORIZONTAL, CAPACIDADE DE MISTURA 600 KG, MOTOR ELÉTRICO POTÊNCIA 7,5 CV - CHP DIURNO. AF_06/2014</v>
          </cell>
          <cell r="D1922" t="str">
            <v>CHP</v>
          </cell>
          <cell r="E1922" t="str">
            <v>5,00</v>
          </cell>
          <cell r="F1922" t="str">
            <v>5,00</v>
          </cell>
        </row>
        <row r="1923">
          <cell r="A1923" t="str">
            <v>88399</v>
          </cell>
          <cell r="B1923" t="str">
            <v>MISTURADOR DE ARGAMASSA, EIXO HORIZONTAL, CAPACIDADE DE MISTURA 160 KG, MOTOR ELÉTRICO POTÊNCIA 3 CV - CHP DIURNO. AF_06/2014</v>
          </cell>
          <cell r="D1923" t="str">
            <v>CHP</v>
          </cell>
          <cell r="E1923" t="str">
            <v>2,59</v>
          </cell>
          <cell r="F1923" t="str">
            <v>2,59</v>
          </cell>
        </row>
        <row r="1924">
          <cell r="A1924" t="str">
            <v>88418</v>
          </cell>
          <cell r="B1924" t="str">
            <v>PROJETOR DE ARGAMASSA, CAPACIDADE DE PROJEÇÃO 1,5 M3/H, ALCANCE DE 30 ATÉ 60 M, MOTOR ELÉTRICO POTÊNCIA 7,5 HP - CHP DIURNO. AF_06/2014</v>
          </cell>
          <cell r="D1924" t="str">
            <v>CHP</v>
          </cell>
          <cell r="E1924" t="str">
            <v>10,83</v>
          </cell>
          <cell r="F1924" t="str">
            <v>10,83</v>
          </cell>
        </row>
        <row r="1925">
          <cell r="A1925" t="str">
            <v>88433</v>
          </cell>
          <cell r="B1925" t="str">
            <v>PROJETOR DE ARGAMASSA, CAPACIDADE DE PROJEÇÃO 2 M3/H, ALCANCE ATÉ 50 M, MOTOR ELÉTRICO POTÊNCIA 7,5 HP - CHP DIURNO. AF_06/2014</v>
          </cell>
          <cell r="D1925" t="str">
            <v>CHP</v>
          </cell>
          <cell r="E1925" t="str">
            <v>13,19</v>
          </cell>
          <cell r="F1925" t="str">
            <v>13,19</v>
          </cell>
        </row>
        <row r="1926">
          <cell r="A1926" t="str">
            <v>88830</v>
          </cell>
          <cell r="B1926" t="str">
            <v>BETONEIRA CAPACIDADE NOMINAL DE 400 L, CAPACIDADE DE MISTURA 280 L, MOTOR ELÉTRICO TRIFÁSICO POTÊNCIA DE 2 CV, SEM CARREGADOR - CHP DIURNO. AF_10/2014</v>
          </cell>
          <cell r="D1926" t="str">
            <v>CHP</v>
          </cell>
          <cell r="E1926" t="str">
            <v>1,33</v>
          </cell>
          <cell r="F1926" t="str">
            <v>1,33</v>
          </cell>
        </row>
        <row r="1927">
          <cell r="A1927" t="str">
            <v>88843</v>
          </cell>
          <cell r="B1927" t="str">
            <v>TRATOR DE ESTEIRAS, POTÊNCIA 125 HP, PESO OPERACIONAL 12,9 T, COM LÂMINA 2,7 M3 - CHP DIURNO. AF_10/2014</v>
          </cell>
          <cell r="D1927" t="str">
            <v>CHP</v>
          </cell>
          <cell r="E1927" t="str">
            <v>128,33</v>
          </cell>
          <cell r="F1927" t="str">
            <v>130,56</v>
          </cell>
        </row>
        <row r="1928">
          <cell r="A1928" t="str">
            <v>88907</v>
          </cell>
          <cell r="B1928" t="str">
            <v>ESCAVADEIRA HIDRÁULICA SOBRE ESTEIRAS, CAÇAMBA 1,20 M3, PESO OPERACIONAL 21 T, POTÊNCIA BRUTA 155 HP - CHP DIURNO. AF_06/2014</v>
          </cell>
          <cell r="D1928" t="str">
            <v>CHP</v>
          </cell>
          <cell r="E1928" t="str">
            <v>147,93</v>
          </cell>
          <cell r="F1928" t="str">
            <v>150,48</v>
          </cell>
        </row>
        <row r="1929">
          <cell r="A1929" t="str">
            <v>89021</v>
          </cell>
          <cell r="B1929" t="str">
            <v>BOMBA SUBMERSÍVEL ELÉTRICA TRIFÁSICA, POTÊNCIA 2,96 HP, Ø ROTOR 144 MM SEMI-ABERTO, BOCAL DE SAÍDA Ø 2, HM/Q = 2 MCA / 38,8 M3/H A 28 MCA / 5 M3/H - CHP DIURNO. AF_06/2014</v>
          </cell>
          <cell r="D1929" t="str">
            <v>CHP</v>
          </cell>
          <cell r="E1929" t="str">
            <v>2,02</v>
          </cell>
          <cell r="F1929" t="str">
            <v>2,02</v>
          </cell>
        </row>
        <row r="1930">
          <cell r="A1930" t="str">
            <v>89028</v>
          </cell>
          <cell r="B1930" t="str">
            <v>TANQUE DE ASFALTO ESTACIONÁRIO COM MAÇARICO, CAPACIDADE 20.000 L - CHP DIURNO. AF_06/2014</v>
          </cell>
          <cell r="D1930" t="str">
            <v>CHP</v>
          </cell>
          <cell r="E1930" t="str">
            <v>135,07</v>
          </cell>
          <cell r="F1930" t="str">
            <v>135,07</v>
          </cell>
        </row>
        <row r="1931">
          <cell r="A1931" t="str">
            <v>89032</v>
          </cell>
          <cell r="B1931" t="str">
            <v>TRATOR DE ESTEIRAS, POTÊNCIA 100 HP, PESO OPERACIONAL 9,4 T, COM LÂMINA 2,19 M3 - CHP DIURNO. AF_06/2014</v>
          </cell>
          <cell r="D1931" t="str">
            <v>CHP</v>
          </cell>
          <cell r="E1931" t="str">
            <v>115,58</v>
          </cell>
          <cell r="F1931" t="str">
            <v>117,81</v>
          </cell>
        </row>
        <row r="1932">
          <cell r="A1932" t="str">
            <v>89035</v>
          </cell>
          <cell r="B1932" t="str">
            <v>TRATOR DE PNEUS, POTÊNCIA 85 CV, TRAÇÃO 4X4, PESO COM LASTRO DE 4.675 KG - CHP DIURNO. AF_06/2014</v>
          </cell>
          <cell r="D1932" t="str">
            <v>CHP</v>
          </cell>
          <cell r="E1932" t="str">
            <v>111,53</v>
          </cell>
          <cell r="F1932" t="str">
            <v>113,76</v>
          </cell>
        </row>
        <row r="1933">
          <cell r="A1933" t="str">
            <v>89225</v>
          </cell>
          <cell r="B1933" t="str">
            <v>BETONEIRA CAPACIDADE NOMINAL DE 600 L, CAPACIDADE DE MISTURA 360 L, MOTOR ELÉTRICO TRIFÁSICO POTÊNCIA DE 4 CV, SEM CARREGADOR - CHP DIURNO. AF_11/2014</v>
          </cell>
          <cell r="D1933" t="str">
            <v>CHP</v>
          </cell>
          <cell r="E1933" t="str">
            <v>3,54</v>
          </cell>
          <cell r="F1933" t="str">
            <v>3,54</v>
          </cell>
        </row>
        <row r="1934">
          <cell r="A1934" t="str">
            <v>89234</v>
          </cell>
          <cell r="B1934" t="str">
            <v>FRESADORA DE ASFALTO A FRIO SOBRE RODAS, LARGURA FRESAGEM DE 1,0 M, POTÊNCIA 208 HP - CHP DIURNO. AF_11/2014</v>
          </cell>
          <cell r="D1934" t="str">
            <v>CHP</v>
          </cell>
          <cell r="E1934" t="str">
            <v>392,98</v>
          </cell>
          <cell r="F1934" t="str">
            <v>395,42</v>
          </cell>
        </row>
        <row r="1935">
          <cell r="A1935" t="str">
            <v>89242</v>
          </cell>
          <cell r="B1935" t="str">
            <v>FRESADORA DE ASFALTO A FRIO SOBRE RODAS, LARGURA FRESAGEM DE 2,0 M, POTÊNCIA 550 HP - CHP DIURNO. AF_11/2014</v>
          </cell>
          <cell r="D1935" t="str">
            <v>CHP</v>
          </cell>
          <cell r="E1935" t="str">
            <v>925,13</v>
          </cell>
          <cell r="F1935" t="str">
            <v>927,57</v>
          </cell>
        </row>
        <row r="1936">
          <cell r="A1936" t="str">
            <v>89250</v>
          </cell>
          <cell r="B1936" t="str">
            <v>RECICLADORA DE ASFALTO A FRIO SOBRE RODAS, LARGURA FRESAGEM DE 2,0 M, POTÊNCIA 422 HP - CHP DIURNO. AF_11/2014</v>
          </cell>
          <cell r="D1936" t="str">
            <v>CHP</v>
          </cell>
          <cell r="E1936" t="str">
            <v>801,73</v>
          </cell>
          <cell r="F1936" t="str">
            <v>804,17</v>
          </cell>
        </row>
        <row r="1937">
          <cell r="A1937" t="str">
            <v>89257</v>
          </cell>
          <cell r="B1937" t="str">
            <v>VIBROACABADORA DE ASFALTO SOBRE ESTEIRAS, LARGURA DE PAVIMENTAÇÃO 2,13 M A 4,55 M, POTÊNCIA 100 HP CAPACIDADE 400 T/H - CHP DIURNO. AF_11/2014</v>
          </cell>
          <cell r="D1937" t="str">
            <v>CHP</v>
          </cell>
          <cell r="E1937" t="str">
            <v>222,06</v>
          </cell>
          <cell r="F1937" t="str">
            <v>224,50</v>
          </cell>
        </row>
        <row r="1938">
          <cell r="A1938" t="str">
            <v>89272</v>
          </cell>
          <cell r="B1938" t="str">
            <v>GUINDASTE HIDRÁULICO AUTOPROPELIDO, COM LANÇA TELESCÓPICA 28,80 M, CAPACIDADE MÁXIMA 30 T, POTÊNCIA 97 KW, TRAÇÃO 4 X 4 - CHP DIURNO. AF_11/2014</v>
          </cell>
          <cell r="D1938" t="str">
            <v>CHP</v>
          </cell>
          <cell r="E1938" t="str">
            <v>113,00</v>
          </cell>
          <cell r="F1938" t="str">
            <v>115,34</v>
          </cell>
        </row>
        <row r="1939">
          <cell r="A1939" t="str">
            <v>89278</v>
          </cell>
          <cell r="B1939" t="str">
            <v>BETONEIRA CAPACIDADE NOMINAL DE 600 L, CAPACIDADE DE MISTURA 440 L, MOTOR A DIESEL POTÊNCIA 10 HP, COM CARREGADOR - CHP DIURNO. AF_11/2014</v>
          </cell>
          <cell r="D1939" t="str">
            <v>CHP</v>
          </cell>
          <cell r="E1939" t="str">
            <v>7,49</v>
          </cell>
          <cell r="F1939" t="str">
            <v>7,49</v>
          </cell>
        </row>
        <row r="1940">
          <cell r="A1940" t="str">
            <v>89843</v>
          </cell>
          <cell r="B1940" t="str">
            <v>BATE-ESTACAS POR GRAVIDADE, POTÊNCIA DE 160 HP, PESO DO MARTELO ATÉ 3 TONELADAS - CHP DIURNO. AF_11/2014</v>
          </cell>
          <cell r="D1940" t="str">
            <v>CHP</v>
          </cell>
          <cell r="E1940" t="str">
            <v>132,79</v>
          </cell>
          <cell r="F1940" t="str">
            <v>138,01</v>
          </cell>
        </row>
        <row r="1941">
          <cell r="A1941" t="str">
            <v>89876</v>
          </cell>
          <cell r="B1941" t="str">
            <v>CAMINHÃO BASCULANTE 14 M3, COM CAVALO MECÂNICO DE CAPACIDADE MÁXIMA DE TRAÇÃO COMBINADO DE 36000 KG, POTÊNCIA 286 CV, INCLUSIVE SEMIREBOQUE COM CAÇAMBA METÁLICA - CHP DIURNO. AF_12/2014</v>
          </cell>
          <cell r="D1941" t="str">
            <v>CHP</v>
          </cell>
          <cell r="E1941" t="str">
            <v>191,15</v>
          </cell>
          <cell r="F1941" t="str">
            <v>193,12</v>
          </cell>
        </row>
        <row r="1942">
          <cell r="A1942" t="str">
            <v>89883</v>
          </cell>
          <cell r="B1942" t="str">
            <v>CAMINHÃO BASCULANTE 18 M3, COM CAVALO MECÂNICO DE CAPACIDADE MÁXIMA DE TRAÇÃO COMBINADO DE 45000 KG, POTÊNCIA 330 CV, INCLUSIVE SEMIREBOQUE COM CAÇAMBA METÁLICA - CHP DIURNO. AF_12/2014</v>
          </cell>
          <cell r="D1942" t="str">
            <v>CHP</v>
          </cell>
          <cell r="E1942" t="str">
            <v>211,80</v>
          </cell>
          <cell r="F1942" t="str">
            <v>213,77</v>
          </cell>
        </row>
        <row r="1943">
          <cell r="A1943" t="str">
            <v>90586</v>
          </cell>
          <cell r="B1943" t="str">
            <v>VIBRADOR DE IMERSÃO, DIÂMETRO DE PONTEIRA 45MM, MOTOR ELÉTRICO TRIFÁSICO POTÊNCIA DE 2 CV - CHP DIURNO. AF_06/2015</v>
          </cell>
          <cell r="D1943" t="str">
            <v>CHP</v>
          </cell>
          <cell r="E1943" t="str">
            <v>1,47</v>
          </cell>
          <cell r="F1943" t="str">
            <v>1,47</v>
          </cell>
        </row>
        <row r="1944">
          <cell r="A1944" t="str">
            <v>90625</v>
          </cell>
          <cell r="B1944" t="str">
            <v>PERFURATRIZ MANUAL, TORQUE MÁXIMO 83 N.M, POTÊNCIA 5 CV, COM DIÂMETRO MÁXIMO 4" - CHP DIURNO. AF_06/2015</v>
          </cell>
          <cell r="D1944" t="str">
            <v>CHP</v>
          </cell>
          <cell r="E1944" t="str">
            <v>5,68</v>
          </cell>
          <cell r="F1944" t="str">
            <v>5,68</v>
          </cell>
        </row>
        <row r="1945">
          <cell r="A1945" t="str">
            <v>90631</v>
          </cell>
          <cell r="B1945" t="str">
            <v>PERFURATRIZ SOBRE ESTEIRA, TORQUE MÁXIMO 600 KGF, PESO MÉDIO 1000 KG, POTÊNCIA 20 HP, DIÂMETRO MÁXIMO 10" - CHP DIURNO. AF_06/2015</v>
          </cell>
          <cell r="D1945" t="str">
            <v>CHP</v>
          </cell>
          <cell r="E1945" t="str">
            <v>91,94</v>
          </cell>
          <cell r="F1945" t="str">
            <v>94,17</v>
          </cell>
        </row>
        <row r="1946">
          <cell r="A1946" t="str">
            <v>90637</v>
          </cell>
          <cell r="B1946" t="str">
            <v>MISTURADOR DUPLO HORIZONTAL DE ALTA TURBULÊNCIA, CAPACIDADE / VOLUME 2 X 500 LITROS, MOTORES ELÉTRICOS MÍNIMO 5 CV CADA, PARA NATA CIMENTO, ARGAMASSA E OUTROS - CHP DIURNO. AF_06/2015</v>
          </cell>
          <cell r="D1946" t="str">
            <v>CHP</v>
          </cell>
          <cell r="E1946" t="str">
            <v>10,27</v>
          </cell>
          <cell r="F1946" t="str">
            <v>10,27</v>
          </cell>
        </row>
        <row r="1947">
          <cell r="A1947" t="str">
            <v>90643</v>
          </cell>
          <cell r="B1947" t="str">
            <v>BOMBA TRIPLEX, PARA INJEÇÃO DE NATA DE CIMENTO, VAZÃO MÁXIMA DE 100 LITROS/MINUTO, PRESSÃO MÁXIMA DE 70 BAR - CHP DIURNO. AF_06/2015</v>
          </cell>
          <cell r="D1947" t="str">
            <v>CHP</v>
          </cell>
          <cell r="E1947" t="str">
            <v>14,25</v>
          </cell>
          <cell r="F1947" t="str">
            <v>14,25</v>
          </cell>
        </row>
        <row r="1948">
          <cell r="A1948" t="str">
            <v>90650</v>
          </cell>
          <cell r="B1948" t="str">
            <v>BOMBA CENTRÍFUGA MONOESTÁGIO COM MOTOR ELÉTRICO MONOFÁSICO, POTÊNCIA 15 HP, DIÂMETRO DO ROTOR 173 MM, HM/Q = 30 MCA / 90 M3/H A 45 MCA / 55 M3/H - CHP DIURNO. AF_06/2015</v>
          </cell>
          <cell r="D1948" t="str">
            <v>CHP</v>
          </cell>
          <cell r="E1948" t="str">
            <v>8,36</v>
          </cell>
          <cell r="F1948" t="str">
            <v>8,36</v>
          </cell>
        </row>
        <row r="1949">
          <cell r="A1949" t="str">
            <v>90656</v>
          </cell>
          <cell r="B1949" t="str">
            <v>BOMBA DE PROJEÇÃO DE CONCRETO SECO, POTÊNCIA 10 CV, VAZÃO 3 M3/H - CHP DIURNO. AF_06/2015</v>
          </cell>
          <cell r="D1949" t="str">
            <v>CHP</v>
          </cell>
          <cell r="E1949" t="str">
            <v>10,24</v>
          </cell>
          <cell r="F1949" t="str">
            <v>10,24</v>
          </cell>
        </row>
        <row r="1950">
          <cell r="A1950" t="str">
            <v>90662</v>
          </cell>
          <cell r="B1950" t="str">
            <v>BOMBA DE PROJEÇÃO DE CONCRETO SECO, POTÊNCIA 10 CV, VAZÃO 6 M3/H - CHP DIURNO. AF_06/2015</v>
          </cell>
          <cell r="D1950" t="str">
            <v>CHP</v>
          </cell>
          <cell r="E1950" t="str">
            <v>10,63</v>
          </cell>
          <cell r="F1950" t="str">
            <v>10,63</v>
          </cell>
        </row>
        <row r="1951">
          <cell r="A1951" t="str">
            <v>90668</v>
          </cell>
          <cell r="B1951" t="str">
            <v>PROJETOR PNEUMÁTICO DE ARGAMASSA PARA CHAPISCO E REBOCO COM RECIPIENTE ACOPLADO, TIPO CANEQUINHA, COM COMPRESSOR DE AR REBOCÁVEL VAZÃO 89 PCM E MOTOR DIESEL DE 20 CV - CHP DIURNO. AF_06/2015</v>
          </cell>
          <cell r="D1951" t="str">
            <v>CHP</v>
          </cell>
          <cell r="E1951" t="str">
            <v>17,92</v>
          </cell>
          <cell r="F1951" t="str">
            <v>17,92</v>
          </cell>
        </row>
        <row r="1952">
          <cell r="A1952" t="str">
            <v>90674</v>
          </cell>
          <cell r="B1952" t="str">
            <v>PERFURATRIZ COM TORRE METÁLICA PARA EXECUÇÃO DE ESTACA HÉLICE CONTÍNUA, PROFUNDIDADE MÁXIMA DE 30 M, DIÂMETRO MÁXIMO DE 800 MM, POTÊNCIA INSTALADA DE 268 HP, MESA ROTATIVA COM TORQUE MÁXIMO DE 170 KNM - CHP DIURNO. AF_06/2015</v>
          </cell>
          <cell r="D1952" t="str">
            <v>CHP</v>
          </cell>
          <cell r="E1952" t="str">
            <v>389,15</v>
          </cell>
          <cell r="F1952" t="str">
            <v>391,38</v>
          </cell>
        </row>
        <row r="1953">
          <cell r="A1953" t="str">
            <v>90680</v>
          </cell>
          <cell r="B1953" t="str">
            <v>PERFURATRIZ HIDRÁULICA SOBRE CAMINHÃO COM TRADO CURTO ACOPLADO, PROFUNDIDADE MÁXIMA DE 20 M, DIÂMETRO MÁXIMO DE 1500 MM, POTÊNCIA INSTALADA DE 137 HP, MESA ROTATIVA COM TORQUE MÁXIMO DE 30 KNM - CHP DIURNO. AF_06/2015</v>
          </cell>
          <cell r="D1953" t="str">
            <v>CHP</v>
          </cell>
          <cell r="E1953" t="str">
            <v>232,60</v>
          </cell>
          <cell r="F1953" t="str">
            <v>234,83</v>
          </cell>
        </row>
        <row r="1954">
          <cell r="A1954" t="str">
            <v>90686</v>
          </cell>
          <cell r="B1954" t="str">
            <v>MANIPULADOR TELESCÓPICO, POTÊNCIA DE 85 HP, CAPACIDADE DE CARGA DE 3.500 KG, ALTURA MÁXIMA DE ELEVAÇÃO DE 12,3 M - CHP DIURNO. AF_06/2015</v>
          </cell>
          <cell r="D1954" t="str">
            <v>CHP</v>
          </cell>
          <cell r="E1954" t="str">
            <v>101,10</v>
          </cell>
          <cell r="F1954" t="str">
            <v>103,33</v>
          </cell>
        </row>
        <row r="1955">
          <cell r="A1955" t="str">
            <v>90692</v>
          </cell>
          <cell r="B1955" t="str">
            <v>MINICARREGADEIRA SOBRE RODAS, POTÊNCIA LÍQUIDA DE 47 HP, CAPACIDADE NOMINAL DE OPERAÇÃO DE 646 KG - CHP DIURNO. AF_06/2015</v>
          </cell>
          <cell r="D1955" t="str">
            <v>CHP</v>
          </cell>
          <cell r="E1955" t="str">
            <v>87,72</v>
          </cell>
          <cell r="F1955" t="str">
            <v>89,95</v>
          </cell>
        </row>
        <row r="1956">
          <cell r="A1956" t="str">
            <v>90964</v>
          </cell>
          <cell r="B1956" t="str">
            <v>COMPRESSOR DE AR REBOCÁVEL, VAZÃO 89 PCM, PRESSÃO EFETIVA DE TRABALHO 102 PSI, MOTOR DIESEL, POTÊNCIA 20 CV - CHP DIURNO. AF_06/2015</v>
          </cell>
          <cell r="D1956" t="str">
            <v>CHP</v>
          </cell>
          <cell r="E1956" t="str">
            <v>17,05</v>
          </cell>
          <cell r="F1956" t="str">
            <v>17,05</v>
          </cell>
        </row>
        <row r="1957">
          <cell r="A1957" t="str">
            <v>90972</v>
          </cell>
          <cell r="B1957" t="str">
            <v>COMPRESSOR DE AR REBOCAVEL, VAZÃO 250 PCM, PRESSAO DE TRABALHO 102 PSI, MOTOR A DIESEL POTÊNCIA 81 CV - CHP DIURNO. AF_06/2015</v>
          </cell>
          <cell r="D1957" t="str">
            <v>CHP</v>
          </cell>
          <cell r="E1957" t="str">
            <v>46,46</v>
          </cell>
          <cell r="F1957" t="str">
            <v>46,46</v>
          </cell>
        </row>
        <row r="1958">
          <cell r="A1958" t="str">
            <v>90979</v>
          </cell>
          <cell r="B1958" t="str">
            <v>COMPRESSOR DE AR REBOCÁVEL, VAZÃO 748 PCM, PRESSÃO EFETIVA DE TRABALHO 102 PSI, MOTOR DIESEL, POTÊNCIA 210 CV - CHP DIURNO. AF_06/2015</v>
          </cell>
          <cell r="D1958" t="str">
            <v>CHP</v>
          </cell>
          <cell r="E1958" t="str">
            <v>120,12</v>
          </cell>
          <cell r="F1958" t="str">
            <v>120,12</v>
          </cell>
        </row>
        <row r="1959">
          <cell r="A1959" t="str">
            <v>90991</v>
          </cell>
          <cell r="B1959" t="str">
            <v>ESCAVADEIRA HIDRÁULICA SOBRE ESTEIRAS, CAÇAMBA 0,80 M3, PESO OPERACIONAL 17,8 T, POTÊNCIA LÍQUIDA 110 HP - CHP DIURNO. AF_10/2014</v>
          </cell>
          <cell r="D1959" t="str">
            <v>CHP</v>
          </cell>
          <cell r="E1959" t="str">
            <v>121,19</v>
          </cell>
          <cell r="F1959" t="str">
            <v>123,74</v>
          </cell>
        </row>
        <row r="1960">
          <cell r="A1960" t="str">
            <v>90999</v>
          </cell>
          <cell r="B1960" t="str">
            <v>COMPRESSOR DE AR REBOCAVEL, VAZÃO 400 PCM, PRESSAO DE TRABALHO 102 PSI, MOTOR A DIESEL POTÊNCIA 110 CV - CHP DIURNO. AF_06/2015</v>
          </cell>
          <cell r="D1960" t="str">
            <v>CHP</v>
          </cell>
          <cell r="E1960" t="str">
            <v>61,81</v>
          </cell>
          <cell r="F1960" t="str">
            <v>61,81</v>
          </cell>
        </row>
        <row r="1961">
          <cell r="A1961" t="str">
            <v>91031</v>
          </cell>
          <cell r="B1961" t="str">
            <v>CAMINHÃO TRUCADO (C/ TERCEIRO EIXO) ELETRÔNICO - POTÊNCIA 231CV - PBT = 22000KG - DIST. ENTRE EIXOS 5170 MM - INCLUI CARROCERIA FIXA ABERTA DE MADEIRA - CHP DIURNO. AF_06/2015</v>
          </cell>
          <cell r="D1961" t="str">
            <v>CHP</v>
          </cell>
          <cell r="E1961" t="str">
            <v>144,59</v>
          </cell>
          <cell r="F1961" t="str">
            <v>146,68</v>
          </cell>
        </row>
        <row r="1962">
          <cell r="A1962" t="str">
            <v>91277</v>
          </cell>
          <cell r="B1962" t="str">
            <v>PLACA VIBRATÓRIA REVERSÍVEL COM MOTOR 4 TEMPOS A GASOLINA, FORÇA CENTRÍFUGA DE 25 KN (2500 KGF), POTÊNCIA 5,5 CV - CHP DIURNO. AF_08/2015</v>
          </cell>
          <cell r="D1962" t="str">
            <v>CHP</v>
          </cell>
          <cell r="E1962" t="str">
            <v>7,22</v>
          </cell>
          <cell r="F1962" t="str">
            <v>7,22</v>
          </cell>
        </row>
        <row r="1963">
          <cell r="A1963" t="str">
            <v>91283</v>
          </cell>
          <cell r="B1963" t="str">
            <v>CORTADORA DE PISO COM MOTOR 4 TEMPOS A GASOLINA, POTÊNCIA DE 13 HP, COM DISCO DE CORTE DIAMANTADO SEGMENTADO PARA CONCRETO, DIÂMETRO DE 350 MM, FURO DE 1" (14 X 1") - CHP DIURNO. AF_08/2015</v>
          </cell>
          <cell r="D1963" t="str">
            <v>CHP</v>
          </cell>
          <cell r="E1963" t="str">
            <v>16,02</v>
          </cell>
          <cell r="F1963" t="str">
            <v>16,02</v>
          </cell>
        </row>
        <row r="1964">
          <cell r="A1964" t="str">
            <v>91386</v>
          </cell>
          <cell r="B1964" t="str">
            <v>CAMINHÃO BASCULANTE 10 M3, TRUCADO CABINE SIMPLES, PESO BRUTO TOTAL 23.000 KG, CARGA ÚTIL MÁXIMA 15.935 KG, DISTÂNCIA ENTRE EIXOS 4,80 M, POTÊNCIA 230 CV INCLUSIVE CAÇAMBA METÁLICA - CHP DIURNO. AF_06/2014</v>
          </cell>
          <cell r="D1964" t="str">
            <v>CHP</v>
          </cell>
          <cell r="E1964" t="str">
            <v>152,78</v>
          </cell>
          <cell r="F1964" t="str">
            <v>154,75</v>
          </cell>
        </row>
        <row r="1965">
          <cell r="A1965" t="str">
            <v>91533</v>
          </cell>
          <cell r="B1965" t="str">
            <v>COMPACTADOR DE SOLOS DE PERCUSSÃO (SOQUETE) COM MOTOR A GASOLINA 4 TEMPOS, POTÊNCIA 4 CV - CHP DIURNO. AF_08/2015</v>
          </cell>
          <cell r="D1965" t="str">
            <v>CHP</v>
          </cell>
          <cell r="E1965" t="str">
            <v>24,30</v>
          </cell>
          <cell r="F1965" t="str">
            <v>26,53</v>
          </cell>
        </row>
        <row r="1966">
          <cell r="A1966" t="str">
            <v>91634</v>
          </cell>
          <cell r="B1966" t="str">
            <v>GUINDAUTO HIDRÁULICO, CAPACIDADE MÁXIMA DE CARGA 6500 KG, MOMENTO MÁXIMO DE CARGA 5,8 TM, ALCANCE MÁXIMO HORIZONTAL 7,60 M, INCLUSIVE CAMINHÃO TOCO PBT 9.700 KG, POTÊNCIA DE 160 CV - CHP DIURNO. AF_08/2015</v>
          </cell>
          <cell r="D1966" t="str">
            <v>CHP</v>
          </cell>
          <cell r="E1966" t="str">
            <v>133,54</v>
          </cell>
          <cell r="F1966" t="str">
            <v>135,80</v>
          </cell>
        </row>
        <row r="1967">
          <cell r="A1967" t="str">
            <v>91645</v>
          </cell>
          <cell r="B1967" t="str">
            <v>CAMINHÃO DE TRANSPORTE DE MATERIAL ASFÁLTICO 30.000 L, COM CAVALO MECÂNICO DE CAPACIDADE MÁXIMA DE TRAÇÃO COMBINADO DE 66.000 KG, POTÊNCIA 360 CV, INCLUSIVE TANQUE DE ASFALTO COM SERPENTINA - CHP DIURNO. AF_08/2015</v>
          </cell>
          <cell r="D1967" t="str">
            <v>CHP</v>
          </cell>
          <cell r="E1967" t="str">
            <v>281,09</v>
          </cell>
          <cell r="F1967" t="str">
            <v>283,87</v>
          </cell>
        </row>
        <row r="1968">
          <cell r="A1968" t="str">
            <v>91692</v>
          </cell>
          <cell r="B1968" t="str">
            <v>SERRA CIRCULAR DE BANCADA COM MOTOR ELÉTRICO POTÊNCIA DE 5HP, COM COIFA PARA DISCO 10" - CHP DIURNO. AF_08/2015</v>
          </cell>
          <cell r="D1968" t="str">
            <v>CHP</v>
          </cell>
          <cell r="E1968" t="str">
            <v>20,78</v>
          </cell>
          <cell r="F1968" t="str">
            <v>23,01</v>
          </cell>
        </row>
        <row r="1969">
          <cell r="A1969" t="str">
            <v>92043</v>
          </cell>
          <cell r="B1969" t="str">
            <v>DISTRIBUIDOR DE AGREGADOS REBOCAVEL, CAPACIDADE 1,9 M³, LARGURA DE TRABALHO 3,66 M - CHP DIURNO. AF_11/2015</v>
          </cell>
          <cell r="D1969" t="str">
            <v>CHP</v>
          </cell>
          <cell r="E1969" t="str">
            <v>8,00</v>
          </cell>
          <cell r="F1969" t="str">
            <v>8,00</v>
          </cell>
        </row>
        <row r="1970">
          <cell r="A1970" t="str">
            <v>92106</v>
          </cell>
          <cell r="B1970" t="str">
            <v>CAMINHÃO PARA EQUIPAMENTO DE LIMPEZA A SUCÇÃO, COM CAMINHÃO TRUCADO DE PESO BRUTO TOTAL 23000 KG, CARGA ÚTIL MÁXIMA 15935 KG, DISTÂNCIA ENTRE EIXOS 4,80 M, POTÊNCIA 230 CV, INCLUSIVE LIMPADORA A SUCÇÃO, TANQUE 12000 L - CHP DIURNO. AF_11/2015</v>
          </cell>
          <cell r="D1970" t="str">
            <v>CHP</v>
          </cell>
          <cell r="E1970" t="str">
            <v>186,37</v>
          </cell>
          <cell r="F1970" t="str">
            <v>188,46</v>
          </cell>
        </row>
        <row r="1971">
          <cell r="A1971" t="str">
            <v>92112</v>
          </cell>
          <cell r="B1971" t="str">
            <v>PENEIRA ROTATIVA COM MOTOR ELÉTRICO TRIFÁSICO DE 2 CV, CILINDRO DE 1 M X 0,60 M, COM FUROS DE 3,17 MM - CHP DIURNO. AF_11/2015</v>
          </cell>
          <cell r="D1971" t="str">
            <v>CHP</v>
          </cell>
          <cell r="E1971" t="str">
            <v>2,05</v>
          </cell>
          <cell r="F1971" t="str">
            <v>2,05</v>
          </cell>
        </row>
        <row r="1972">
          <cell r="A1972" t="str">
            <v>92118</v>
          </cell>
          <cell r="B1972" t="str">
            <v>DOSADOR DE AREIA, CAPACIDADE DE 26 LITROS - CHP DIURNO. AF_11/2015</v>
          </cell>
          <cell r="D1972" t="str">
            <v>CHP</v>
          </cell>
          <cell r="E1972" t="str">
            <v>0,14</v>
          </cell>
          <cell r="F1972" t="str">
            <v>0,14</v>
          </cell>
        </row>
        <row r="1973">
          <cell r="A1973" t="str">
            <v>92138</v>
          </cell>
          <cell r="B1973" t="str">
            <v>CAMINHONETE COM MOTOR A DIESEL, POTÊNCIA 180 CV, CABINE DUPLA, 4X4 - CHP DIURNO. AF_11/2015</v>
          </cell>
          <cell r="D1973" t="str">
            <v>CHP</v>
          </cell>
          <cell r="E1973" t="str">
            <v>63,49</v>
          </cell>
          <cell r="F1973" t="str">
            <v>65,72</v>
          </cell>
        </row>
        <row r="1974">
          <cell r="A1974" t="str">
            <v>92145</v>
          </cell>
          <cell r="B1974" t="str">
            <v>CAMINHONETE CABINE SIMPLES COM MOTOR 1.6 FLEX, CÂMBIO MANUAL, POTÊNCIA 101/104 CV, 2 PORTAS - CHP DIURNO. AF_11/2015</v>
          </cell>
          <cell r="D1974" t="str">
            <v>CHP</v>
          </cell>
          <cell r="E1974" t="str">
            <v>53,48</v>
          </cell>
          <cell r="F1974" t="str">
            <v>55,71</v>
          </cell>
        </row>
        <row r="1975">
          <cell r="A1975" t="str">
            <v>92242</v>
          </cell>
          <cell r="B1975" t="str">
            <v>CAMINHÃO DE TRANSPORTE DE MATERIAL ASFÁLTICO 20.000 L, COM CAVALO MECÂNICO DE CAPACIDADE MÁXIMA DE TRAÇÃO COMBINADO DE 45.000 KG, POTÊNCIA 330 CV, INCLUSIVE TANQUE DE ASFALTO COM MAÇARICO - CHP DIURNO. AF_12/2015</v>
          </cell>
          <cell r="D1975" t="str">
            <v>CHP</v>
          </cell>
          <cell r="E1975" t="str">
            <v>247,27</v>
          </cell>
          <cell r="F1975" t="str">
            <v>250,05</v>
          </cell>
        </row>
        <row r="1976">
          <cell r="A1976" t="str">
            <v>92716</v>
          </cell>
          <cell r="B1976" t="str">
            <v>APARELHO PARA CORTE E SOLDA OXI-ACETILENO SOBRE RODAS, INCLUSIVE CILINDROS E MAÇARICOS - CHP DIURNO. AF_12/2015</v>
          </cell>
          <cell r="D1976" t="str">
            <v>CHP</v>
          </cell>
          <cell r="E1976" t="str">
            <v>16,18</v>
          </cell>
          <cell r="F1976" t="str">
            <v>16,18</v>
          </cell>
        </row>
        <row r="1977">
          <cell r="A1977" t="str">
            <v>92960</v>
          </cell>
          <cell r="B1977" t="str">
            <v>MÁQUINA EXTRUSORA DE CONCRETO PARA GUIAS E SARJETAS, MOTOR A DIESEL, POTÊNCIA 14 CV - CHP DIURNO. AF_12/2015</v>
          </cell>
          <cell r="D1977" t="str">
            <v>CHP</v>
          </cell>
          <cell r="E1977" t="str">
            <v>17,04</v>
          </cell>
          <cell r="F1977" t="str">
            <v>17,04</v>
          </cell>
        </row>
        <row r="1978">
          <cell r="A1978" t="str">
            <v>92966</v>
          </cell>
          <cell r="B1978" t="str">
            <v>MARTELO PERFURADOR PNEUMÁTICO MANUAL, HASTE 25 X 75 MM, 21 KG - CHP DIURNO. AF_12/2015</v>
          </cell>
          <cell r="D1978" t="str">
            <v>CHP</v>
          </cell>
          <cell r="E1978" t="str">
            <v>21,74</v>
          </cell>
          <cell r="F1978" t="str">
            <v>24,12</v>
          </cell>
        </row>
        <row r="1979">
          <cell r="A1979" t="str">
            <v>93224</v>
          </cell>
          <cell r="B1979" t="str">
            <v>PERFURATRIZ COM TORRE METÁLICA PARA EXECUÇÃO DE ESTACA HÉLICE CONTÍNUA, PROFUNDIDADE MÁXIMA DE 32 M, DIÂMETRO MÁXIMO DE 1000 MM, POTÊNCIA INSTALADA DE 350 HP, MESA ROTATIVA COM TORQUE MÁXIMO DE 263 KNM - CHP DIURNO. AF_01/2016</v>
          </cell>
          <cell r="D1979" t="str">
            <v>CHP</v>
          </cell>
          <cell r="E1979" t="str">
            <v>575,81</v>
          </cell>
          <cell r="F1979" t="str">
            <v>578,04</v>
          </cell>
        </row>
        <row r="1980">
          <cell r="A1980" t="str">
            <v>93233</v>
          </cell>
          <cell r="B1980" t="str">
            <v>BETONEIRA CAPACIDADE NOMINAL 400 L, CAPACIDADE DE MISTURA 310 L, MOTOR A GASOLINA POTÊNCIA 5,5 HP, SEM CARREGADOR - CHP DIURNO. AF_02/2016</v>
          </cell>
          <cell r="D1980" t="str">
            <v>CHP</v>
          </cell>
          <cell r="E1980" t="str">
            <v>6,79</v>
          </cell>
          <cell r="F1980" t="str">
            <v>6,79</v>
          </cell>
        </row>
        <row r="1981">
          <cell r="A1981" t="str">
            <v>93272</v>
          </cell>
          <cell r="B1981" t="str">
            <v>GRUA ASCENSIONAL, LANCA DE 30 M, CAPACIDADE DE 1,0 T A 30 M, ALTURA ATE 39 M - CHP DIURNO. AF_03/2016</v>
          </cell>
          <cell r="D1981" t="str">
            <v>CHP</v>
          </cell>
          <cell r="E1981" t="str">
            <v>79,33</v>
          </cell>
          <cell r="F1981" t="str">
            <v>81,67</v>
          </cell>
        </row>
        <row r="1982">
          <cell r="A1982" t="str">
            <v>93281</v>
          </cell>
          <cell r="B1982" t="str">
            <v>GUINCHO ELÉTRICO DE COLUNA, CAPACIDADE 400 KG, COM MOTO FREIO, MOTOR TRIFÁSICO DE 1,25 CV - CHP DIURNO. AF_03/2016</v>
          </cell>
          <cell r="D1982" t="str">
            <v>CHP</v>
          </cell>
          <cell r="E1982" t="str">
            <v>17,82</v>
          </cell>
          <cell r="F1982" t="str">
            <v>19,81</v>
          </cell>
        </row>
        <row r="1983">
          <cell r="A1983" t="str">
            <v>93287</v>
          </cell>
          <cell r="B1983" t="str">
            <v>GUINDASTE HIDRÁULICO AUTOPROPELIDO, COM LANÇA TELESCÓPICA 40 M, CAPACIDADE MÁXIMA 60 T, POTÊNCIA 260 KW - CHP DIURNO. AF_03/2016</v>
          </cell>
          <cell r="D1983" t="str">
            <v>CHP</v>
          </cell>
          <cell r="E1983" t="str">
            <v>330,29</v>
          </cell>
          <cell r="F1983" t="str">
            <v>332,63</v>
          </cell>
        </row>
        <row r="1984">
          <cell r="A1984" t="str">
            <v>93402</v>
          </cell>
          <cell r="B1984" t="str">
            <v>GUINDAUTO HIDRÁULICO, CAPACIDADE MÁXIMA DE CARGA 3300 KG, MOMENTO MÁXIMO DE CARGA 5,8 TM, ALCANCE MÁXIMO HORIZONTAL 7,60 M, INCLUSIVE CAMINHÃO TOCO PBT 16.000 KG, POTÊNCIA DE 189 CV - CHP DIURNO. AF_03/2016</v>
          </cell>
          <cell r="D1984" t="str">
            <v>CHP</v>
          </cell>
          <cell r="E1984" t="str">
            <v>149,17</v>
          </cell>
          <cell r="F1984" t="str">
            <v>151,43</v>
          </cell>
        </row>
        <row r="1985">
          <cell r="A1985" t="str">
            <v>93408</v>
          </cell>
          <cell r="B1985" t="str">
            <v>MÁQUINA JATO DE PRESSAO PORTÁTIL, CAMARA DE 1 SAIDA, CAPACIDADE 280 L, DIAMETRO 670 MM, BICO DE JATO CURTO VENTURI DE 5/16'' , MANGUEIRA DE 1'' COM COMPRESSOR DE AR REBOCÁVEL 189 PCM E MOTOR DIESEL 63 CV - CHP DIURNO. AF_03/2016</v>
          </cell>
          <cell r="D1985" t="str">
            <v>CHP</v>
          </cell>
          <cell r="E1985" t="str">
            <v>59,17</v>
          </cell>
          <cell r="F1985" t="str">
            <v>61,45</v>
          </cell>
        </row>
        <row r="1986">
          <cell r="A1986" t="str">
            <v>93415</v>
          </cell>
          <cell r="B1986" t="str">
            <v>GERADOR PORTÁTIL MONOFÁSICO, POTÊNCIA 5500 VA, MOTOR A GASOLINA, POTÊNCIA DO MOTOR 13 CV - CHP DIURNO. AF_03/2016</v>
          </cell>
          <cell r="D1986" t="str">
            <v>CHP</v>
          </cell>
          <cell r="E1986" t="str">
            <v>11,25</v>
          </cell>
          <cell r="F1986" t="str">
            <v>11,25</v>
          </cell>
        </row>
        <row r="1987">
          <cell r="A1987" t="str">
            <v>93421</v>
          </cell>
          <cell r="B1987" t="str">
            <v>GRUPO GERADOR REBOCÁVEL, POTÊNCIA 66 KVA, MOTOR A DIESEL - CHP DIURNO. AF_03/2016</v>
          </cell>
          <cell r="D1987" t="str">
            <v>CHP</v>
          </cell>
          <cell r="E1987" t="str">
            <v>48,58</v>
          </cell>
          <cell r="F1987" t="str">
            <v>48,58</v>
          </cell>
        </row>
        <row r="1988">
          <cell r="A1988" t="str">
            <v>93427</v>
          </cell>
          <cell r="B1988" t="str">
            <v>GRUPO GERADOR ESTACIONÁRIO, POTÊNCIA 150 KVA, MOTOR A DIESEL- CHP DIURNO. AF_03/2016</v>
          </cell>
          <cell r="D1988" t="str">
            <v>CHP</v>
          </cell>
          <cell r="E1988" t="str">
            <v>110,84</v>
          </cell>
          <cell r="F1988" t="str">
            <v>110,84</v>
          </cell>
        </row>
        <row r="1989">
          <cell r="A1989" t="str">
            <v>93433</v>
          </cell>
          <cell r="B1989" t="str">
            <v>USINA DE MISTURA ASFÁLTICA À QUENTE, TIPO CONTRA FLUXO, PROD 40 A 80 TON/HORA - CHP DIURNO. AF_03/2016</v>
          </cell>
          <cell r="D1989" t="str">
            <v>CHP</v>
          </cell>
          <cell r="E1989" t="str">
            <v>2.097,45</v>
          </cell>
          <cell r="F1989" t="str">
            <v>2.105,42</v>
          </cell>
        </row>
        <row r="1990">
          <cell r="A1990" t="str">
            <v>93439</v>
          </cell>
          <cell r="B1990" t="str">
            <v>USINA DE ASFALTO À FRIO, CAPACIDADE DE 40 A 60 TON/HORA, ELÉTRICA POTÊNCIA 30 CV - CHP DIURNO. AF_03/2016</v>
          </cell>
          <cell r="D1990" t="str">
            <v>CHP</v>
          </cell>
          <cell r="E1990" t="str">
            <v>103,45</v>
          </cell>
          <cell r="F1990" t="str">
            <v>111,42</v>
          </cell>
        </row>
        <row r="1991">
          <cell r="A1991" t="str">
            <v>95121</v>
          </cell>
          <cell r="B1991" t="str">
            <v>USINA MISTURADORA DE SOLOS, CAPACIDADE DE 200 A 500 TON/H, POTENCIA 75KW - CHP DIURNO. AF_07/2016</v>
          </cell>
          <cell r="D1991" t="str">
            <v>CHP</v>
          </cell>
          <cell r="E1991" t="str">
            <v>200,60</v>
          </cell>
          <cell r="F1991" t="str">
            <v>208,57</v>
          </cell>
        </row>
        <row r="1992">
          <cell r="A1992" t="str">
            <v>95127</v>
          </cell>
          <cell r="B1992" t="str">
            <v>DISTRIBUIDOR DE AGREGADOS AUTOPROPELIDO, CAP 3 M3, A DIESEL, POTÊNCIA 176CV - CHP DIURNO. AF_07/2016</v>
          </cell>
          <cell r="D1992" t="str">
            <v>CHP</v>
          </cell>
          <cell r="E1992" t="str">
            <v>138,70</v>
          </cell>
          <cell r="F1992" t="str">
            <v>140,93</v>
          </cell>
        </row>
        <row r="1993">
          <cell r="A1993" t="str">
            <v>95133</v>
          </cell>
          <cell r="B1993" t="str">
            <v>MÁQUINA DEMARCADORA DE FAIXA DE TRÁFEGO À FRIO, AUTOPROPELIDA, POTÊNCIA 38 HP - CHP DIURNO. AF_07/2016</v>
          </cell>
          <cell r="D1993" t="str">
            <v>CHP</v>
          </cell>
          <cell r="E1993" t="str">
            <v>101,34</v>
          </cell>
          <cell r="F1993" t="str">
            <v>103,66</v>
          </cell>
        </row>
        <row r="1994">
          <cell r="A1994" t="str">
            <v>95139</v>
          </cell>
          <cell r="B1994" t="str">
            <v>TALHA MANUAL DE CORRENTE, CAPACIDADE DE 2 TON. COM ELEVAÇÃO DE 3 M - CHP DIURNO. AF_07/2016</v>
          </cell>
          <cell r="D1994" t="str">
            <v>CHP</v>
          </cell>
          <cell r="E1994" t="str">
            <v>0,06</v>
          </cell>
          <cell r="F1994" t="str">
            <v>0,06</v>
          </cell>
        </row>
        <row r="1995">
          <cell r="A1995" t="str">
            <v>95212</v>
          </cell>
          <cell r="B1995" t="str">
            <v>GRUA ASCENCIONAL, LANCA DE 42 M, CAPACIDADE DE 1,5 T A 30 M, ALTURA ATE 39 M - CHP DIURNO. AF_08/2016</v>
          </cell>
          <cell r="D1995" t="str">
            <v>CHP</v>
          </cell>
          <cell r="E1995" t="str">
            <v>86,45</v>
          </cell>
          <cell r="F1995" t="str">
            <v>88,79</v>
          </cell>
        </row>
        <row r="1996">
          <cell r="A1996" t="str">
            <v>95218</v>
          </cell>
          <cell r="B1996" t="str">
            <v>PULVERIZADOR DE TINTA ELÉTRICO/MÁQUINA DE PINTURA AIRLESS, VAZÃO 2 L/MIN - CHP DIURNO. AF_08/2016</v>
          </cell>
          <cell r="D1996" t="str">
            <v>CHP</v>
          </cell>
          <cell r="E1996" t="str">
            <v>19,34</v>
          </cell>
          <cell r="F1996" t="str">
            <v>21,30</v>
          </cell>
        </row>
        <row r="1997">
          <cell r="A1997" t="str">
            <v>95258</v>
          </cell>
          <cell r="B1997" t="str">
            <v>MARTELO DEMOLIDOR PNEUMÁTICO MANUAL, 32 KG - CHP DIURNO. AF_09/2016</v>
          </cell>
          <cell r="D1997" t="str">
            <v>CHP</v>
          </cell>
          <cell r="E1997" t="str">
            <v>21,40</v>
          </cell>
          <cell r="F1997" t="str">
            <v>23,78</v>
          </cell>
        </row>
        <row r="1998">
          <cell r="A1998" t="str">
            <v>95264</v>
          </cell>
          <cell r="B1998" t="str">
            <v>COMPACTADOR DE SOLOS DE PERCUSÃO (SOQUETE) COM MOTOR A GASOLINA, POTÊNCIA 3 CV - CHP DIURNO. AF_09/2016</v>
          </cell>
          <cell r="D1998" t="str">
            <v>CHP</v>
          </cell>
          <cell r="E1998" t="str">
            <v>4,95</v>
          </cell>
          <cell r="F1998" t="str">
            <v>4,95</v>
          </cell>
        </row>
        <row r="1999">
          <cell r="A1999" t="str">
            <v>95270</v>
          </cell>
          <cell r="B1999" t="str">
            <v>RÉGUA VIBRATÓRIA DUPLA PARA CONCRETO, PESO DE 60KG, COMPRIMENTO 4 M, COM MOTOR A GASOLINA, POTÊNCIA 5,5 HP - CHP DIURNO. AF_09/2016</v>
          </cell>
          <cell r="D1999" t="str">
            <v>CHP</v>
          </cell>
          <cell r="E1999" t="str">
            <v>7,03</v>
          </cell>
          <cell r="F1999" t="str">
            <v>7,03</v>
          </cell>
        </row>
        <row r="2000">
          <cell r="A2000" t="str">
            <v>95276</v>
          </cell>
          <cell r="B2000" t="str">
            <v>POLIDORA DE PISO (POLITRIZ), PESO DE 100KG, DIÂMETRO 450 MM, MOTOR ELÉTRICO, POTÊNCIA 4 HP - CHP DIURNO. AF_09/2016</v>
          </cell>
          <cell r="D2000" t="str">
            <v>CHP</v>
          </cell>
          <cell r="E2000" t="str">
            <v>2,57</v>
          </cell>
          <cell r="F2000" t="str">
            <v>2,57</v>
          </cell>
        </row>
        <row r="2001">
          <cell r="A2001" t="str">
            <v>95282</v>
          </cell>
          <cell r="B2001" t="str">
            <v>DESEMPENADEIRA DE CONCRETO, PESO DE 75KG, 4 PÁS, MOTOR A GASOLINA, POTÊNCIA 5,5 HP - CHP DIURNO. AF_09/2016</v>
          </cell>
          <cell r="D2001" t="str">
            <v>CHP</v>
          </cell>
          <cell r="E2001" t="str">
            <v>7,02</v>
          </cell>
          <cell r="F2001" t="str">
            <v>7,02</v>
          </cell>
        </row>
        <row r="2002">
          <cell r="A2002" t="str">
            <v>95620</v>
          </cell>
          <cell r="B2002" t="str">
            <v>PERFURATRIZ PNEUMATICA MANUAL DE PESO MEDIO, MARTELETE, 18KG, COMPRIMENTO MÁXIMO DE CURSO DE 6 M, DIAMETRO DO PISTAO DE 5,5 CM - CHP DIURNO. AF_11/2016</v>
          </cell>
          <cell r="D2002" t="str">
            <v>CHP</v>
          </cell>
          <cell r="E2002" t="str">
            <v>20,99</v>
          </cell>
          <cell r="F2002" t="str">
            <v>23,37</v>
          </cell>
        </row>
        <row r="2003">
          <cell r="A2003" t="str">
            <v>95631</v>
          </cell>
          <cell r="B2003" t="str">
            <v>ROLO COMPACTADOR VIBRATORIO TANDEM, ACO LISO, POTENCIA 125 HP, PESO SEM/COM LASTRO 10,20/11,65 T, LARGURA DE TRABALHO 1,73 M - CHP DIURNO. AF_11/2016</v>
          </cell>
          <cell r="D2003" t="str">
            <v>CHP</v>
          </cell>
          <cell r="E2003" t="str">
            <v>130,43</v>
          </cell>
          <cell r="F2003" t="str">
            <v>132,63</v>
          </cell>
        </row>
        <row r="2004">
          <cell r="A2004" t="str">
            <v>95702</v>
          </cell>
          <cell r="B2004" t="str">
            <v>PERFURATRIZ MANUAL, TORQUE MAXIMO 55 KGF.M, POTENCIA 5 CV, COM DIAMETRO MAXIMO 8 1/2" - CHP DIURNO. AF_11/2016</v>
          </cell>
          <cell r="D2004" t="str">
            <v>CHP</v>
          </cell>
          <cell r="E2004" t="str">
            <v>28,07</v>
          </cell>
          <cell r="F2004" t="str">
            <v>30,30</v>
          </cell>
        </row>
        <row r="2005">
          <cell r="A2005" t="str">
            <v>95708</v>
          </cell>
          <cell r="B2005" t="str">
            <v>PERFURATRIZ SOBRE ESTEIRA, TORQUE MÁXIMO 600 KGF, POTÊNCIA ENTRE 50 E 60 HP, DIÂMETRO MÁXIMO 10 - CHP DIURNO. AF_11/2016</v>
          </cell>
          <cell r="D2005" t="str">
            <v>CHP</v>
          </cell>
          <cell r="E2005" t="str">
            <v>105,92</v>
          </cell>
          <cell r="F2005" t="str">
            <v>108,15</v>
          </cell>
        </row>
        <row r="2006">
          <cell r="A2006" t="str">
            <v>95714</v>
          </cell>
          <cell r="B2006" t="str">
            <v>ESCAVADEIRA HIDRAULICA SOBRE ESTEIRA, COM GARRA GIRATORIA DE MANDIBULAS, PESO OPERACIONAL ENTRE 22,00 E 25,50 TON, POTENCIA LIQUIDA ENTRE 150 E 160 HP - CHP DIURNO. AF_11/2016</v>
          </cell>
          <cell r="D2006" t="str">
            <v>CHP</v>
          </cell>
          <cell r="E2006" t="str">
            <v>151,69</v>
          </cell>
          <cell r="F2006" t="str">
            <v>154,24</v>
          </cell>
        </row>
        <row r="2007">
          <cell r="A2007" t="str">
            <v>95720</v>
          </cell>
          <cell r="B2007" t="str">
            <v>ESCAVADEIRA HIDRAULICA SOBRE ESTEIRA, EQUIPADA COM CLAMSHELL, COM CAPACIDADE DA CAÇAMBA ENTRE 1,20 E 1,50 M3, PESO OPERACIONAL ENTRE 20,00 E 22,00 TON, POTENCIA LIQUIDA ENTRE 150 E 160 HP - CHP DIURNO. AF_11/2016</v>
          </cell>
          <cell r="D2007" t="str">
            <v>CHP</v>
          </cell>
          <cell r="E2007" t="str">
            <v>148,94</v>
          </cell>
          <cell r="F2007" t="str">
            <v>151,49</v>
          </cell>
        </row>
        <row r="2008">
          <cell r="A2008" t="str">
            <v>95872</v>
          </cell>
          <cell r="B2008" t="str">
            <v>GRUPO GERADOR COM CARENAGEM, MOTOR DIESEL POTÊNCIA STANDART ENTRE 250 E 260 KVA - CHP DIURNO. AF_12/2016</v>
          </cell>
          <cell r="D2008" t="str">
            <v>CHP</v>
          </cell>
          <cell r="E2008" t="str">
            <v>188,02</v>
          </cell>
          <cell r="F2008" t="str">
            <v>188,02</v>
          </cell>
        </row>
        <row r="2009">
          <cell r="A2009" t="str">
            <v>96013</v>
          </cell>
          <cell r="B2009" t="str">
            <v>TRATOR DE PNEUS COM POTÊNCIA DE 122 CV, TRAÇÃO 4X4, COM VASSOURA MECÂNICA ACOPLADA - CHP DIURNO. AF_02/2017</v>
          </cell>
          <cell r="D2009" t="str">
            <v>CHP</v>
          </cell>
          <cell r="E2009" t="str">
            <v>155,18</v>
          </cell>
          <cell r="F2009" t="str">
            <v>157,41</v>
          </cell>
        </row>
        <row r="2010">
          <cell r="A2010" t="str">
            <v>96020</v>
          </cell>
          <cell r="B2010" t="str">
            <v>TRATOR DE PNEUS COM POTÊNCIA DE 122 CV, TRAÇÃO 4X4, COM GRADE DE DISCOS ACOPLADA - CHP DIURNO. AF_02/2017</v>
          </cell>
          <cell r="D2010" t="str">
            <v>CHP</v>
          </cell>
          <cell r="E2010" t="str">
            <v>154,94</v>
          </cell>
          <cell r="F2010" t="str">
            <v>157,17</v>
          </cell>
        </row>
        <row r="2011">
          <cell r="A2011" t="str">
            <v>96028</v>
          </cell>
          <cell r="B2011" t="str">
            <v>TRATOR DE PNEUS COM POTÊNCIA DE 85 CV, TRAÇÃO 4X4, COM GRADE DE DISCOS ACOPLADA - CHP DIURNO. AF_02/2017</v>
          </cell>
          <cell r="D2011" t="str">
            <v>CHP</v>
          </cell>
          <cell r="E2011" t="str">
            <v>115,49</v>
          </cell>
          <cell r="F2011" t="str">
            <v>117,72</v>
          </cell>
        </row>
        <row r="2012">
          <cell r="A2012" t="str">
            <v>96035</v>
          </cell>
          <cell r="B2012" t="str">
            <v>CAMINHÃO BASCULANTE 10 M3, TRUCADO, POTÊNCIA 230 CV, INCLUSIVE CAÇAMBA METÁLICA, COM DISTRIBUIDOR DE AGREGADOS ACOPLADO - CHP DIURNO. AF_02/2017</v>
          </cell>
          <cell r="D2012" t="str">
            <v>CHP</v>
          </cell>
          <cell r="E2012" t="str">
            <v>159,95</v>
          </cell>
          <cell r="F2012" t="str">
            <v>161,92</v>
          </cell>
        </row>
        <row r="2013">
          <cell r="A2013" t="str">
            <v>96157</v>
          </cell>
          <cell r="B2013" t="str">
            <v>TRATOR DE PNEUS COM POTÊNCIA DE 85 CV, TRAÇÃO 4X4, COM VASSOURA MECÂNICA ACOPLADA - CHP DIURNO. AF_03/2017</v>
          </cell>
          <cell r="D2013" t="str">
            <v>CHP</v>
          </cell>
          <cell r="E2013" t="str">
            <v>115,73</v>
          </cell>
          <cell r="F2013" t="str">
            <v>117,96</v>
          </cell>
        </row>
        <row r="2014">
          <cell r="A2014" t="str">
            <v>96158</v>
          </cell>
          <cell r="B2014" t="str">
            <v>MINICARREGADEIRA SOBRE RODAS POTENCIA 47HP CAPACIDADE OPERACAO 646 KG, COM VASSOURA MECÂNICA ACOPLADA - CHP DIURNO. AF_03/2017</v>
          </cell>
          <cell r="D2014" t="str">
            <v>CHP</v>
          </cell>
          <cell r="E2014" t="str">
            <v>94,37</v>
          </cell>
          <cell r="F2014" t="str">
            <v>96,60</v>
          </cell>
        </row>
        <row r="2015">
          <cell r="A2015" t="str">
            <v>96245</v>
          </cell>
          <cell r="B2015" t="str">
            <v>MINIESCAVADEIRA SOBRE ESTEIRAS, POTENCIA LIQUIDA DE *30* HP, PESO OPERACIONAL DE *3.500* KG - CHP DIURNO. AF_04/2017</v>
          </cell>
          <cell r="D2015" t="str">
            <v>CHP</v>
          </cell>
          <cell r="E2015" t="str">
            <v>69,94</v>
          </cell>
          <cell r="F2015" t="str">
            <v>72,49</v>
          </cell>
        </row>
        <row r="2016">
          <cell r="A2016" t="str">
            <v>96303</v>
          </cell>
          <cell r="B2016" t="str">
            <v>PERFURATRIZ ROTATIVA SOBRE ESTEIRA, TORQUE MAXIMO 2500 KGM, POTENCIA 110 HP, MOTOR DIESEL- CHP DIURNO. AF_05/2017</v>
          </cell>
          <cell r="D2016" t="str">
            <v>CHP</v>
          </cell>
          <cell r="E2016" t="str">
            <v>145,70</v>
          </cell>
          <cell r="F2016" t="str">
            <v>147,93</v>
          </cell>
        </row>
        <row r="2017">
          <cell r="A2017" t="str">
            <v>96309</v>
          </cell>
          <cell r="B2017" t="str">
            <v>COMPRESSOR DE AR, VAZAO DE 10 PCM, RESERVATORIO 100 L, PRESSAO DE TRABALHO ENTRE 6,9 E 9,7 BAR, POTENCIA 2 HP, TENSAO 110/220 V - CHP DIURNO. AF_05/2017</v>
          </cell>
          <cell r="D2017" t="str">
            <v>CHP</v>
          </cell>
          <cell r="E2017" t="str">
            <v>1,21</v>
          </cell>
          <cell r="F2017" t="str">
            <v>1,21</v>
          </cell>
        </row>
        <row r="2018">
          <cell r="A2018" t="str">
            <v>96463</v>
          </cell>
          <cell r="B2018" t="str">
            <v>ROLO COMPACTADOR DE PNEUS, ESTATICO, PRESSAO VARIAVEL, POTENCIA 110 HP, PESO SEM/COM LASTRO 10,8/27 T, LARGURA DE ROLAGEM 2,30 M - CHP DIURNO. AF_06/2017</v>
          </cell>
          <cell r="D2018" t="str">
            <v>CHP</v>
          </cell>
          <cell r="E2018" t="str">
            <v>120,05</v>
          </cell>
          <cell r="F2018" t="str">
            <v>122,25</v>
          </cell>
        </row>
        <row r="2019">
          <cell r="A2019" t="str">
            <v>98764</v>
          </cell>
          <cell r="B2019" t="str">
            <v>INVERSOR DE SOLDA MONOFÁSICO DE 160 A, POTÊNCIA DE 5400 W, TENSÃO DE 220 V, PARA SOLDA COM ELETRODOS DE 2,0 A 4,0 MM E PROCESSO TIG - CHP DIURNO. AF_06/2018</v>
          </cell>
          <cell r="D2019" t="str">
            <v>CHP</v>
          </cell>
          <cell r="E2019" t="str">
            <v>3,61</v>
          </cell>
          <cell r="F2019" t="str">
            <v>3,61</v>
          </cell>
        </row>
        <row r="2020">
          <cell r="A2020" t="str">
            <v>99833</v>
          </cell>
          <cell r="B2020" t="str">
            <v>LAVADORA DE ALTA PRESSAO (LAVA-JATO) PARA AGUA FRIA, PRESSAO DE OPERACAO ENTRE 1400 E 1900 LIB/POL2, VAZAO MAXIMA ENTRE 400 E 700 L/H - CHP DIURNO. AF_04/2019</v>
          </cell>
          <cell r="D2020" t="str">
            <v>CHP</v>
          </cell>
          <cell r="E2020" t="str">
            <v>1,19</v>
          </cell>
          <cell r="F2020" t="str">
            <v>1,19</v>
          </cell>
        </row>
        <row r="2021">
          <cell r="A2021" t="str">
            <v>100641</v>
          </cell>
          <cell r="B2021" t="str">
            <v>USINA DE MISTURA ASFÁLTICA À QUENTE, TIPO CONTRA FLUXO, PROD 100 A 140 TON/HORA - CHP DIURNO. AF_12/2019</v>
          </cell>
          <cell r="D2021" t="str">
            <v>CHP</v>
          </cell>
          <cell r="E2021" t="str">
            <v>411,51</v>
          </cell>
          <cell r="F2021" t="str">
            <v>413,60</v>
          </cell>
        </row>
        <row r="2022">
          <cell r="A2022" t="str">
            <v>100647</v>
          </cell>
          <cell r="B2022" t="str">
            <v>USINA DE ASFALTO, TIPO GRAVIMÉTRICA, PROD 150 TON/HORA - CHP DIURNO. AF_12/2019</v>
          </cell>
          <cell r="D2022" t="str">
            <v>CHP</v>
          </cell>
          <cell r="E2022" t="str">
            <v>840,27</v>
          </cell>
          <cell r="F2022" t="str">
            <v>842,36</v>
          </cell>
        </row>
        <row r="2023">
          <cell r="A2023" t="str">
            <v>5632</v>
          </cell>
          <cell r="B2023" t="str">
            <v>ESCAVADEIRA HIDRÁULICA SOBRE ESTEIRAS, CAÇAMBA 0,80 M3, PESO OPERACIONAL 17 T, POTENCIA BRUTA 111 HP - CHI DIURNO. AF_06/2014</v>
          </cell>
          <cell r="D2023" t="str">
            <v>CHI</v>
          </cell>
          <cell r="E2023" t="str">
            <v>50,11</v>
          </cell>
          <cell r="F2023" t="str">
            <v>52,66</v>
          </cell>
        </row>
        <row r="2024">
          <cell r="A2024" t="str">
            <v>5679</v>
          </cell>
          <cell r="B2024" t="str">
            <v>RETROESCAVADEIRA SOBRE RODAS COM CARREGADEIRA, TRAÇÃO 4X4, POTÊNCIA LÍQ. 88 HP, CAÇAMBA CARREG. CAP. MÍN. 1 M3, CAÇAMBA RETRO CAP. 0,26 M3, PESO OPERACIONAL MÍN. 6.674 KG, PROFUNDIDADE ESCAVAÇÃO MÁX. 4,37 M - CHI DIURNO. AF_06/2014</v>
          </cell>
          <cell r="D2024" t="str">
            <v>CHI</v>
          </cell>
          <cell r="E2024" t="str">
            <v>36,37</v>
          </cell>
          <cell r="F2024" t="str">
            <v>38,92</v>
          </cell>
        </row>
        <row r="2025">
          <cell r="A2025" t="str">
            <v>5681</v>
          </cell>
          <cell r="B2025" t="str">
            <v>RETROESCAVADEIRA SOBRE RODAS COM CARREGADEIRA, TRAÇÃO 4X2, POTÊNCIA LÍQ. 79 HP, CAÇAMBA CARREG. CAP. MÍN. 1 M3, CAÇAMBA RETRO CAP. 0,20 M3, PESO OPERACIONAL MÍN. 6.570 KG, PROFUNDIDADE ESCAVAÇÃO MÁX. 4,37 M - CHI DIURNO. AF_06/2014</v>
          </cell>
          <cell r="D2025" t="str">
            <v>CHI</v>
          </cell>
          <cell r="E2025" t="str">
            <v>34,57</v>
          </cell>
          <cell r="F2025" t="str">
            <v>37,12</v>
          </cell>
        </row>
        <row r="2026">
          <cell r="A2026" t="str">
            <v>5685</v>
          </cell>
          <cell r="B2026" t="str">
            <v>ROLO COMPACTADOR VIBRATÓRIO DE UM CILINDRO AÇO LISO, POTÊNCIA 80 HP, PESO OPERACIONAL MÁXIMO 8,1 T, IMPACTO DINÂMICO 16,15 / 9,5 T, LARGURA DE TRABALHO 1,68 M - CHI DIURNO. AF_06/2014</v>
          </cell>
          <cell r="D2026" t="str">
            <v>CHI</v>
          </cell>
          <cell r="E2026" t="str">
            <v>35,51</v>
          </cell>
          <cell r="F2026" t="str">
            <v>37,71</v>
          </cell>
        </row>
        <row r="2027">
          <cell r="A2027" t="str">
            <v>5690</v>
          </cell>
          <cell r="B2027" t="str">
            <v>GRADE DE DISCO CONTROLE REMOTO REBOCÁVEL, COM 24 DISCOS 24 X 6 MM COM PNEUS PARA TRANSPORTE - CHI DIURNO. AF_06/2014</v>
          </cell>
          <cell r="D2027" t="str">
            <v>CHI</v>
          </cell>
          <cell r="E2027" t="str">
            <v>1,95</v>
          </cell>
          <cell r="F2027" t="str">
            <v>1,95</v>
          </cell>
        </row>
        <row r="2028">
          <cell r="A2028" t="str">
            <v>5806</v>
          </cell>
          <cell r="B2028" t="str">
            <v>MOTOBOMBA CENTRÍFUGA, MOTOR A GASOLINA, POTÊNCIA 5,42 HP, BOCAIS 1 1/2" X 1", DIÂMETRO ROTOR 143 MM HM/Q = 6 MCA / 16,8 M3/H A 38 MCA / 6,6 M3/H - CHI DIURNO. AF_06/2014</v>
          </cell>
          <cell r="D2028" t="str">
            <v>CHI</v>
          </cell>
          <cell r="E2028" t="str">
            <v>0,14</v>
          </cell>
          <cell r="F2028" t="str">
            <v>0,14</v>
          </cell>
        </row>
        <row r="2029">
          <cell r="A2029" t="str">
            <v>5826</v>
          </cell>
          <cell r="B2029" t="str">
            <v>CAMINHÃO TOCO, PBT 16.000 KG, CARGA ÚTIL MÁX. 10.685 KG, DIST. ENTRE EIXOS 4,8 M, POTÊNCIA 189 CV, INCLUSIVE CARROCERIA FIXA ABERTA DE MADEIRA P/ TRANSPORTE GERAL DE CARGA SECA, DIMEN. APROX. 2,5 X 7,00 X 0,50 M - CHI DIURNO. AF_06/2014</v>
          </cell>
          <cell r="D2029" t="str">
            <v>CHI</v>
          </cell>
          <cell r="E2029" t="str">
            <v>27,54</v>
          </cell>
          <cell r="F2029" t="str">
            <v>29,63</v>
          </cell>
        </row>
        <row r="2030">
          <cell r="A2030" t="str">
            <v>5829</v>
          </cell>
          <cell r="B2030" t="str">
            <v>USINA DE CONCRETO FIXA, CAPACIDADE NOMINAL DE 90 A 120 M3/H, SEM SILO - CHI DIURNO. AF_07/2016</v>
          </cell>
          <cell r="D2030" t="str">
            <v>CHI</v>
          </cell>
          <cell r="E2030" t="str">
            <v>110,87</v>
          </cell>
          <cell r="F2030" t="str">
            <v>118,84</v>
          </cell>
        </row>
        <row r="2031">
          <cell r="A2031" t="str">
            <v>5837</v>
          </cell>
          <cell r="B2031" t="str">
            <v>VIBROACABADORA DE ASFALTO SOBRE ESTEIRAS, LARGURA DE PAVIMENTAÇÃO 1,90 M A 5,30 M, POTÊNCIA 105 HP CAPACIDADE 450 T/H - CHI DIURNO. AF_11/2014</v>
          </cell>
          <cell r="D2031" t="str">
            <v>CHI</v>
          </cell>
          <cell r="E2031" t="str">
            <v>95,96</v>
          </cell>
          <cell r="F2031" t="str">
            <v>98,40</v>
          </cell>
        </row>
        <row r="2032">
          <cell r="A2032" t="str">
            <v>5841</v>
          </cell>
          <cell r="B2032" t="str">
            <v>VASSOURA MECÂNICA REBOCÁVEL COM ESCOVA CILÍNDRICA, LARGURA ÚTIL DE VARRIMENTO DE 2,44 M - CHI DIURNO. AF_06/2014</v>
          </cell>
          <cell r="D2032" t="str">
            <v>CHI</v>
          </cell>
          <cell r="E2032" t="str">
            <v>2,24</v>
          </cell>
          <cell r="F2032" t="str">
            <v>2,24</v>
          </cell>
        </row>
        <row r="2033">
          <cell r="A2033" t="str">
            <v>5845</v>
          </cell>
          <cell r="B2033" t="str">
            <v>TRATOR DE PNEUS, POTÊNCIA 122 CV, TRAÇÃO 4X4, PESO COM LASTRO DE 4.510 KG - CHI DIURNO. AF_06/2014</v>
          </cell>
          <cell r="D2033" t="str">
            <v>CHI</v>
          </cell>
          <cell r="E2033" t="str">
            <v>29,56</v>
          </cell>
          <cell r="F2033" t="str">
            <v>31,79</v>
          </cell>
        </row>
        <row r="2034">
          <cell r="A2034" t="str">
            <v>5849</v>
          </cell>
          <cell r="B2034" t="str">
            <v>TRATOR DE ESTEIRAS, POTÊNCIA 170 HP, PESO OPERACIONAL 19 T, CAÇAMBA 5,2 M3 - CHI DIURNO. AF_06/2014</v>
          </cell>
          <cell r="D2034" t="str">
            <v>CHI</v>
          </cell>
          <cell r="E2034" t="str">
            <v>48,20</v>
          </cell>
          <cell r="F2034" t="str">
            <v>50,43</v>
          </cell>
        </row>
        <row r="2035">
          <cell r="A2035" t="str">
            <v>5853</v>
          </cell>
          <cell r="B2035" t="str">
            <v>TRATOR DE ESTEIRAS, POTÊNCIA 150 HP, PESO OPERACIONAL 16,7 T, COM RODA MOTRIZ ELEVADA E LÂMINA 3,18 M3 - CHI DIURNO. AF_06/2014</v>
          </cell>
          <cell r="D2035" t="str">
            <v>CHI</v>
          </cell>
          <cell r="E2035" t="str">
            <v>48,39</v>
          </cell>
          <cell r="F2035" t="str">
            <v>50,62</v>
          </cell>
        </row>
        <row r="2036">
          <cell r="A2036" t="str">
            <v>5857</v>
          </cell>
          <cell r="B2036" t="str">
            <v>TRATOR DE ESTEIRAS, POTÊNCIA 347 HP, PESO OPERACIONAL 38,5 T, COM LÂMINA 8,70 M3 - CHI DIURNO. AF_06/2014</v>
          </cell>
          <cell r="D2036" t="str">
            <v>CHI</v>
          </cell>
          <cell r="E2036" t="str">
            <v>116,88</v>
          </cell>
          <cell r="F2036" t="str">
            <v>119,11</v>
          </cell>
        </row>
        <row r="2037">
          <cell r="A2037" t="str">
            <v>5865</v>
          </cell>
          <cell r="B2037" t="str">
            <v>ROLO COMPACTADOR VIBRATÓRIO REBOCÁVEL, CILINDRO DE AÇO LISO, POTÊNCIA DE TRAÇÃO DE 65 CV, PESO 4,7 T, IMPACTO DINÂMICO 18,3 T, LARGURA DE TRABALHO 1,67 M - CHI DIURNO. AF_02/2016</v>
          </cell>
          <cell r="D2037" t="str">
            <v>CHI</v>
          </cell>
          <cell r="E2037" t="str">
            <v>5,28</v>
          </cell>
          <cell r="F2037" t="str">
            <v>5,28</v>
          </cell>
        </row>
        <row r="2038">
          <cell r="A2038" t="str">
            <v>5869</v>
          </cell>
          <cell r="B2038" t="str">
            <v>ROLO COMPACTADOR VIBRATÓRIO TANDEM AÇO LISO, POTÊNCIA 58 HP, PESO SEM/COM LASTRO 6,5 / 9,4 T, LARGURA DE TRABALHO 1,2 M - CHI DIURNO. AF_06/2014</v>
          </cell>
          <cell r="D2038" t="str">
            <v>CHI</v>
          </cell>
          <cell r="E2038" t="str">
            <v>39,50</v>
          </cell>
          <cell r="F2038" t="str">
            <v>41,70</v>
          </cell>
        </row>
        <row r="2039">
          <cell r="A2039" t="str">
            <v>5877</v>
          </cell>
          <cell r="B2039" t="str">
            <v>RETROESCAVADEIRA SOBRE RODAS COM CARREGADEIRA, TRAÇÃO 4X4, POTÊNCIA LÍQ. 72 HP, CAÇAMBA CARREG. CAP. MÍN. 0,79 M3, CAÇAMBA RETRO CAP. 0,18 M3, PESO OPERACIONAL MÍN. 7.140 KG, PROFUNDIDADE ESCAVAÇÃO MÁX. 4,50 M - CHI DIURNO. AF_06/2014</v>
          </cell>
          <cell r="D2039" t="str">
            <v>CHI</v>
          </cell>
          <cell r="E2039" t="str">
            <v>35,80</v>
          </cell>
          <cell r="F2039" t="str">
            <v>38,35</v>
          </cell>
        </row>
        <row r="2040">
          <cell r="A2040" t="str">
            <v>5881</v>
          </cell>
          <cell r="B2040" t="str">
            <v>ROLO COMPACTADOR VIBRATÓRIO PÉ DE CARNEIRO, OPERADO POR CONTROLE REMOTO, POTÊNCIA 12,5 KW, PESO OPERACIONAL 1,675 T, LARGURA DE TRABALHO 0,85 M - CHI DIURNO. AF_02/2016</v>
          </cell>
          <cell r="D2040" t="str">
            <v>CHI</v>
          </cell>
          <cell r="E2040" t="str">
            <v>41,92</v>
          </cell>
          <cell r="F2040" t="str">
            <v>44,12</v>
          </cell>
        </row>
        <row r="2041">
          <cell r="A2041" t="str">
            <v>5884</v>
          </cell>
          <cell r="B2041" t="str">
            <v>USINA DE LAMA ASFÁLTICA, PROD 30 A 50 T/H, SILO DE AGREGADO 7 M3, RESERVATÓRIOS PARA EMULSÃO E ÁGUA DE 2,3 M3 CADA, MISTURADOR TIPO PUG MILL A SER MONTADO SOBRE CAMINHÃO - CHI DIURNO. AF_10/2014</v>
          </cell>
          <cell r="D2041" t="str">
            <v>CHI</v>
          </cell>
          <cell r="E2041" t="str">
            <v>31,73</v>
          </cell>
          <cell r="F2041" t="str">
            <v>33,20</v>
          </cell>
        </row>
        <row r="2042">
          <cell r="A2042" t="str">
            <v>5892</v>
          </cell>
          <cell r="B2042" t="str">
            <v>CAMINHÃO TOCO, PESO BRUTO TOTAL 14.300 KG, CARGA ÚTIL MÁXIMA 9590 KG, DISTÂNCIA ENTRE EIXOS 4,76 M, POTÊNCIA 185 CV (NÃO INCLUI CARROCERIA) - CHI DIURNO. AF_06/2014</v>
          </cell>
          <cell r="D2042" t="str">
            <v>CHI</v>
          </cell>
          <cell r="E2042" t="str">
            <v>28,63</v>
          </cell>
          <cell r="F2042" t="str">
            <v>30,72</v>
          </cell>
        </row>
        <row r="2043">
          <cell r="A2043" t="str">
            <v>5896</v>
          </cell>
          <cell r="B2043" t="str">
            <v>CAMINHÃO TOCO, PESO BRUTO TOTAL 16.000 KG, CARGA ÚTIL MÁXIMA DE 10.685 KG, DISTÂNCIA ENTRE EIXOS 4,80 M, POTÊNCIA 189 CV EXCLUSIVE CARROCERIA - CHI DIURNO. AF_06/2014</v>
          </cell>
          <cell r="D2043" t="str">
            <v>CHI</v>
          </cell>
          <cell r="E2043" t="str">
            <v>26,84</v>
          </cell>
          <cell r="F2043" t="str">
            <v>28,93</v>
          </cell>
        </row>
        <row r="2044">
          <cell r="A2044" t="str">
            <v>5903</v>
          </cell>
          <cell r="B2044" t="str">
            <v>CAMINHÃO PIPA 10.000 L TRUCADO, PESO BRUTO TOTAL 23.000 KG, CARGA ÚTIL MÁXIMA 15.935 KG, DISTÂNCIA ENTRE EIXOS 4,8 M, POTÊNCIA 230 CV, INCLUSIVE TANQUE DE AÇO PARA TRANSPORTE DE ÁGUA - CHI DIURNO. AF_06/2014</v>
          </cell>
          <cell r="D2044" t="str">
            <v>CHI</v>
          </cell>
          <cell r="E2044" t="str">
            <v>33,51</v>
          </cell>
          <cell r="F2044" t="str">
            <v>35,60</v>
          </cell>
        </row>
        <row r="2045">
          <cell r="A2045" t="str">
            <v>5911</v>
          </cell>
          <cell r="B2045" t="str">
            <v>ESPARGIDOR DE ASFALTO PRESSURIZADO COM TANQUE DE 2500 L, REBOCÁVEL COM MOTOR A GASOLINA POTÊNCIA 3,4 HP - CHI DIURNO. AF_07/2014</v>
          </cell>
          <cell r="D2045" t="str">
            <v>CHI</v>
          </cell>
          <cell r="E2045" t="str">
            <v>17,12</v>
          </cell>
          <cell r="F2045" t="str">
            <v>18,59</v>
          </cell>
        </row>
        <row r="2046">
          <cell r="A2046" t="str">
            <v>5923</v>
          </cell>
          <cell r="B2046" t="str">
            <v>GRADE DE DISCO REBOCÁVEL COM 20 DISCOS 24" X 6 MM COM PNEUS PARA TRANSPORTE - CHI DIURNO. AF_06/2014</v>
          </cell>
          <cell r="D2046" t="str">
            <v>CHI</v>
          </cell>
          <cell r="E2046" t="str">
            <v>1,52</v>
          </cell>
          <cell r="F2046" t="str">
            <v>1,52</v>
          </cell>
        </row>
        <row r="2047">
          <cell r="A2047" t="str">
            <v>5930</v>
          </cell>
          <cell r="B2047" t="str">
            <v>GUINDAUTO HIDRÁULICO, CAPACIDADE MÁXIMA DE CARGA 6200 KG, MOMENTO MÁXIMO DE CARGA 11,7 TM, ALCANCE MÁXIMO HORIZONTAL 9,70 M, INCLUSIVE CAMINHÃO TOCO PBT 16.000 KG, POTÊNCIA DE 189 CV - CHI DIURNO. AF_06/2014</v>
          </cell>
          <cell r="D2047" t="str">
            <v>CHI</v>
          </cell>
          <cell r="E2047" t="str">
            <v>31,13</v>
          </cell>
          <cell r="F2047" t="str">
            <v>33,39</v>
          </cell>
        </row>
        <row r="2048">
          <cell r="A2048" t="str">
            <v>5934</v>
          </cell>
          <cell r="B2048" t="str">
            <v>MOTONIVELADORA POTÊNCIA BÁSICA LÍQUIDA (PRIMEIRA MARCHA) 125 HP, PESO BRUTO 13032 KG, LARGURA DA LÂMINA DE 3,7 M - CHI DIURNO. AF_06/2014</v>
          </cell>
          <cell r="D2048" t="str">
            <v>CHI</v>
          </cell>
          <cell r="E2048" t="str">
            <v>49,33</v>
          </cell>
          <cell r="F2048" t="str">
            <v>52,23</v>
          </cell>
        </row>
        <row r="2049">
          <cell r="A2049" t="str">
            <v>5942</v>
          </cell>
          <cell r="B2049" t="str">
            <v>PÁ CARREGADEIRA SOBRE RODAS, POTÊNCIA LÍQUIDA 128 HP, CAPACIDADE DA CAÇAMBA 1,7 A 2,8 M3, PESO OPERACIONAL 11632 KG - CHI DIURNO. AF_06/2014</v>
          </cell>
          <cell r="D2049" t="str">
            <v>CHI</v>
          </cell>
          <cell r="E2049" t="str">
            <v>41,80</v>
          </cell>
          <cell r="F2049" t="str">
            <v>44,03</v>
          </cell>
        </row>
        <row r="2050">
          <cell r="A2050" t="str">
            <v>5946</v>
          </cell>
          <cell r="B2050" t="str">
            <v>PÁ CARREGADEIRA SOBRE RODAS, POTÊNCIA 197 HP, CAPACIDADE DA CAÇAMBA 2,5 A 3,5 M3, PESO OPERACIONAL 18338 KG - CHI DIURNO. AF_06/2014</v>
          </cell>
          <cell r="D2050" t="str">
            <v>CHI</v>
          </cell>
          <cell r="E2050" t="str">
            <v>50,89</v>
          </cell>
          <cell r="F2050" t="str">
            <v>53,12</v>
          </cell>
        </row>
        <row r="2051">
          <cell r="A2051" t="str">
            <v>5952</v>
          </cell>
          <cell r="B2051" t="str">
            <v>MARTELETE OU ROMPEDOR PNEUMÁTICO MANUAL, 28 KG, COM SILENCIADOR - CHI DIURNO. AF_07/2016</v>
          </cell>
          <cell r="D2051" t="str">
            <v>CHI</v>
          </cell>
          <cell r="E2051" t="str">
            <v>20,35</v>
          </cell>
          <cell r="F2051" t="str">
            <v>22,73</v>
          </cell>
        </row>
        <row r="2052">
          <cell r="A2052" t="str">
            <v>5954</v>
          </cell>
          <cell r="B2052" t="str">
            <v>COMPRESSOR DE AR REBOCÁVEL, VAZÃO 189 PCM, PRESSÃO EFETIVA DE TRABALHO 102 PSI, MOTOR DIESEL, POTÊNCIA 63 CV - CHI DIURNO. AF_06/2015</v>
          </cell>
          <cell r="D2052" t="str">
            <v>CHI</v>
          </cell>
          <cell r="E2052" t="str">
            <v>2,65</v>
          </cell>
          <cell r="F2052" t="str">
            <v>2,65</v>
          </cell>
        </row>
        <row r="2053">
          <cell r="A2053" t="str">
            <v>5961</v>
          </cell>
          <cell r="B2053" t="str">
            <v>CAMINHÃO BASCULANTE 6 M3, PESO BRUTO TOTAL 16.000 KG, CARGA ÚTIL MÁXIMA 13.071 KG, DISTÂNCIA ENTRE EIXOS 4,80 M, POTÊNCIA 230 CV INCLUSIVE CAÇAMBA METÁLICA - CHI DIURNO. AF_06/2014</v>
          </cell>
          <cell r="D2053" t="str">
            <v>CHI</v>
          </cell>
          <cell r="E2053" t="str">
            <v>32,53</v>
          </cell>
          <cell r="F2053" t="str">
            <v>34,50</v>
          </cell>
        </row>
        <row r="2054">
          <cell r="A2054" t="str">
            <v>6260</v>
          </cell>
          <cell r="B2054" t="str">
            <v>CAMINHÃO PIPA 6.000 L, PESO BRUTO TOTAL 13.000 KG, DISTÂNCIA ENTRE EIXOS 4,80 M, POTÊNCIA 189 CV INCLUSIVE TANQUE DE AÇO PARA TRANSPORTE DE ÁGUA, CAPACIDADE 6 M3 - CHI DIURNO. AF_06/2014</v>
          </cell>
          <cell r="D2054" t="str">
            <v>CHI</v>
          </cell>
          <cell r="E2054" t="str">
            <v>29,91</v>
          </cell>
          <cell r="F2054" t="str">
            <v>32,00</v>
          </cell>
        </row>
        <row r="2055">
          <cell r="A2055" t="str">
            <v>6880</v>
          </cell>
          <cell r="B2055" t="str">
            <v>ROLO COMPACTADOR DE PNEUS ESTÁTICO, PRESSÃO VARIÁVEL, POTÊNCIA 111 HP, PESO SEM/COM LASTRO 9,5 / 26 T, LARGURA DE TRABALHO 1,90 M - CHI DIURNO. AF_07/2014</v>
          </cell>
          <cell r="D2055" t="str">
            <v>CHI</v>
          </cell>
          <cell r="E2055" t="str">
            <v>45,37</v>
          </cell>
          <cell r="F2055" t="str">
            <v>47,57</v>
          </cell>
        </row>
        <row r="2056">
          <cell r="A2056" t="str">
            <v>7031</v>
          </cell>
          <cell r="B2056" t="str">
            <v>TANQUE DE ASFALTO ESTACIONÁRIO COM SERPENTINA, CAPACIDADE 30.000 L - CHI DIURNO. AF_06/2014</v>
          </cell>
          <cell r="D2056" t="str">
            <v>CHI</v>
          </cell>
          <cell r="E2056" t="str">
            <v>3,27</v>
          </cell>
          <cell r="F2056" t="str">
            <v>3,27</v>
          </cell>
        </row>
        <row r="2057">
          <cell r="A2057" t="str">
            <v>7043</v>
          </cell>
          <cell r="B2057" t="str">
            <v>MOTOBOMBA TRASH (PARA ÁGUA SUJA) AUTO ESCORVANTE, MOTOR GASOLINA DE 6,41 HP, DIÂMETROS DE SUCÇÃO X RECALQUE: 3" X 3", HM/Q = 10 MCA / 60 M3/H A 23 MCA / 0 M3/H - CHI DIURNO. AF_10/2014</v>
          </cell>
          <cell r="D2057" t="str">
            <v>CHI</v>
          </cell>
          <cell r="E2057" t="str">
            <v>0,17</v>
          </cell>
          <cell r="F2057" t="str">
            <v>0,17</v>
          </cell>
        </row>
        <row r="2058">
          <cell r="A2058" t="str">
            <v>7050</v>
          </cell>
          <cell r="B2058" t="str">
            <v>ROLO COMPACTADOR PE DE CARNEIRO VIBRATORIO, POTENCIA 125 HP, PESO OPERACIONAL SEM/COM LASTRO 11,95 / 13,30 T, IMPACTO DINAMICO 38,5 / 22,5 T, LARGURA DE TRABALHO 2,15 M - CHI DIURNO. AF_06/2014</v>
          </cell>
          <cell r="D2058" t="str">
            <v>CHI</v>
          </cell>
          <cell r="E2058" t="str">
            <v>42,28</v>
          </cell>
          <cell r="F2058" t="str">
            <v>44,48</v>
          </cell>
        </row>
        <row r="2059">
          <cell r="A2059" t="str">
            <v>67827</v>
          </cell>
          <cell r="B2059" t="str">
            <v>CAMINHÃO BASCULANTE 6 M3 TOCO, PESO BRUTO TOTAL 16.000 KG, CARGA ÚTIL MÁXIMA 11.130 KG, DISTÂNCIA ENTRE EIXOS 5,36 M, POTÊNCIA 185 CV, INCLUSIVE CAÇAMBA METÁLICA - CHI DIURNO. AF_06/2014</v>
          </cell>
          <cell r="D2059" t="str">
            <v>CHI</v>
          </cell>
          <cell r="E2059" t="str">
            <v>31,80</v>
          </cell>
          <cell r="F2059" t="str">
            <v>33,77</v>
          </cell>
        </row>
        <row r="2060">
          <cell r="A2060" t="str">
            <v>73395</v>
          </cell>
          <cell r="B2060" t="str">
            <v>GRUPO GERADOR ESTACIONÁRIO, MOTOR DIESEL POTÊNCIA 170 KVA - CHI DIURNO. AF_02/2016</v>
          </cell>
          <cell r="D2060" t="str">
            <v>CHI</v>
          </cell>
          <cell r="E2060" t="str">
            <v>4,92</v>
          </cell>
          <cell r="F2060" t="str">
            <v>4,92</v>
          </cell>
        </row>
        <row r="2061">
          <cell r="A2061" t="str">
            <v>83766</v>
          </cell>
          <cell r="B2061" t="str">
            <v>GRUPO DE SOLDAGEM COM GERADOR A DIESEL 60 CV PARA SOLDA ELÉTRICA, SOBRE 04 RODAS, COM MOTOR 4 CILINDROS 600 A - CHI DIURNO. AF_02/2016</v>
          </cell>
          <cell r="D2061" t="str">
            <v>CHI</v>
          </cell>
          <cell r="E2061" t="str">
            <v>27,93</v>
          </cell>
          <cell r="F2061" t="str">
            <v>29,89</v>
          </cell>
        </row>
        <row r="2062">
          <cell r="A2062" t="str">
            <v>84013</v>
          </cell>
          <cell r="B2062" t="str">
            <v>ESCAVADEIRA HIDRÁULICA SOBRE ESTEIRAS, CAÇAMBA 0,80 M3, PESO OPERACIONAL 17,8 T, POTÊNCIA LÍQUIDA 110 HP - CHI DIURNO. AF_10/2014</v>
          </cell>
          <cell r="D2062" t="str">
            <v>CHI</v>
          </cell>
          <cell r="E2062" t="str">
            <v>48,73</v>
          </cell>
          <cell r="F2062" t="str">
            <v>51,28</v>
          </cell>
        </row>
        <row r="2063">
          <cell r="A2063" t="str">
            <v>87446</v>
          </cell>
          <cell r="B2063" t="str">
            <v>BETONEIRA CAPACIDADE NOMINAL 400 L, CAPACIDADE DE MISTURA 310 L, MOTOR A DIESEL POTÊNCIA 5,0 HP, SEM CARREGADOR - CHI DIURNO. AF_06/2014</v>
          </cell>
          <cell r="D2063" t="str">
            <v>CHI</v>
          </cell>
          <cell r="E2063" t="str">
            <v>0,30</v>
          </cell>
          <cell r="F2063" t="str">
            <v>0,30</v>
          </cell>
        </row>
        <row r="2064">
          <cell r="A2064" t="str">
            <v>88392</v>
          </cell>
          <cell r="B2064" t="str">
            <v>MISTURADOR DE ARGAMASSA, EIXO HORIZONTAL, CAPACIDADE DE MISTURA 300 KG, MOTOR ELÉTRICO POTÊNCIA 5 CV - CHI DIURNO. AF_06/2014</v>
          </cell>
          <cell r="D2064" t="str">
            <v>CHI</v>
          </cell>
          <cell r="E2064" t="str">
            <v>0,59</v>
          </cell>
          <cell r="F2064" t="str">
            <v>0,59</v>
          </cell>
        </row>
        <row r="2065">
          <cell r="A2065" t="str">
            <v>88398</v>
          </cell>
          <cell r="B2065" t="str">
            <v>MISTURADOR DE ARGAMASSA, EIXO HORIZONTAL, CAPACIDADE DE MISTURA 600 KG, MOTOR ELÉTRICO POTÊNCIA 7,5 CV - CHI DIURNO. AF_06/2014</v>
          </cell>
          <cell r="D2065" t="str">
            <v>CHI</v>
          </cell>
          <cell r="E2065" t="str">
            <v>0,70</v>
          </cell>
          <cell r="F2065" t="str">
            <v>0,70</v>
          </cell>
        </row>
        <row r="2066">
          <cell r="A2066" t="str">
            <v>88404</v>
          </cell>
          <cell r="B2066" t="str">
            <v>MISTURADOR DE ARGAMASSA, EIXO HORIZONTAL, CAPACIDADE DE MISTURA 160 KG, MOTOR ELÉTRICO POTÊNCIA 3 CV - CHI DIURNO. AF_06/2014</v>
          </cell>
          <cell r="D2066" t="str">
            <v>CHI</v>
          </cell>
          <cell r="E2066" t="str">
            <v>0,55</v>
          </cell>
          <cell r="F2066" t="str">
            <v>0,55</v>
          </cell>
        </row>
        <row r="2067">
          <cell r="A2067" t="str">
            <v>88430</v>
          </cell>
          <cell r="B2067" t="str">
            <v>PROJETOR DE ARGAMASSA, CAPACIDADE DE PROJEÇÃO 1,5 M3/H, ALCANCE DE 30 ATÉ 60 M, MOTOR ELÉTRICO POTÊNCIA 7,5 HP - CHI DIURNO. AF_06/2014</v>
          </cell>
          <cell r="D2067" t="str">
            <v>CHI</v>
          </cell>
          <cell r="E2067" t="str">
            <v>3,67</v>
          </cell>
          <cell r="F2067" t="str">
            <v>3,67</v>
          </cell>
        </row>
        <row r="2068">
          <cell r="A2068" t="str">
            <v>88438</v>
          </cell>
          <cell r="B2068" t="str">
            <v>PROJETOR DE ARGAMASSA, CAPACIDADE DE PROJEÇÃO 2 M3/H, ALCANCE ATÉ 50 M, MOTOR ELÉTRICO POTÊNCIA 7,5 HP - CHI DIURNO. AF_06/2014</v>
          </cell>
          <cell r="D2068" t="str">
            <v>CHI</v>
          </cell>
          <cell r="E2068" t="str">
            <v>4,86</v>
          </cell>
          <cell r="F2068" t="str">
            <v>4,86</v>
          </cell>
        </row>
        <row r="2069">
          <cell r="A2069" t="str">
            <v>88831</v>
          </cell>
          <cell r="B2069" t="str">
            <v>BETONEIRA CAPACIDADE NOMINAL DE 400 L, CAPACIDADE DE MISTURA 280 L, MOTOR ELÉTRICO TRIFÁSICO POTÊNCIA DE 2 CV, SEM CARREGADOR - CHI DIURNO. AF_10/2014</v>
          </cell>
          <cell r="D2069" t="str">
            <v>CHI</v>
          </cell>
          <cell r="E2069" t="str">
            <v>0,22</v>
          </cell>
          <cell r="F2069" t="str">
            <v>0,22</v>
          </cell>
        </row>
        <row r="2070">
          <cell r="A2070" t="str">
            <v>88844</v>
          </cell>
          <cell r="B2070" t="str">
            <v>TRATOR DE ESTEIRAS, POTÊNCIA 125 HP, PESO OPERACIONAL 12,9 T, COM LÂMINA 2,7 M3 - CHI DIURNO. AF_10/2014</v>
          </cell>
          <cell r="D2070" t="str">
            <v>CHI</v>
          </cell>
          <cell r="E2070" t="str">
            <v>42,59</v>
          </cell>
          <cell r="F2070" t="str">
            <v>44,82</v>
          </cell>
        </row>
        <row r="2071">
          <cell r="A2071" t="str">
            <v>88908</v>
          </cell>
          <cell r="B2071" t="str">
            <v>ESCAVADEIRA HIDRÁULICA SOBRE ESTEIRAS, CAÇAMBA 1,20 M3, PESO OPERACIONAL 21 T, POTÊNCIA BRUTA 155 HP - CHI DIURNO. AF_06/2014</v>
          </cell>
          <cell r="D2071" t="str">
            <v>CHI</v>
          </cell>
          <cell r="E2071" t="str">
            <v>53,47</v>
          </cell>
          <cell r="F2071" t="str">
            <v>56,02</v>
          </cell>
        </row>
        <row r="2072">
          <cell r="A2072" t="str">
            <v>89022</v>
          </cell>
          <cell r="B2072" t="str">
            <v>BOMBA SUBMERSÍVEL ELÉTRICA TRIFÁSICA, POTÊNCIA 2,96 HP, Ø ROTOR 144 MM SEMI-ABERTO, BOCAL DE SAÍDA Ø 2, HM/Q = 2 MCA / 38,8 M3/H A 28 MCA / 5 M3/H - CHI DIURNO. AF_06/2014</v>
          </cell>
          <cell r="D2072" t="str">
            <v>CHI</v>
          </cell>
          <cell r="E2072" t="str">
            <v>0,29</v>
          </cell>
          <cell r="F2072" t="str">
            <v>0,29</v>
          </cell>
        </row>
        <row r="2073">
          <cell r="A2073" t="str">
            <v>89027</v>
          </cell>
          <cell r="B2073" t="str">
            <v>TANQUE DE ASFALTO ESTACIONÁRIO COM MAÇARICO, CAPACIDADE 20.000 L - CHI DIURNO. AF_06/2014</v>
          </cell>
          <cell r="D2073" t="str">
            <v>CHI</v>
          </cell>
          <cell r="E2073" t="str">
            <v>2,66</v>
          </cell>
          <cell r="F2073" t="str">
            <v>2,66</v>
          </cell>
        </row>
        <row r="2074">
          <cell r="A2074" t="str">
            <v>89031</v>
          </cell>
          <cell r="B2074" t="str">
            <v>TRATOR DE ESTEIRAS, POTÊNCIA 100 HP, PESO OPERACIONAL 9,4 T, COM LÂMINA 2,19 M3 - CHI DIURNO. AF_06/2014</v>
          </cell>
          <cell r="D2074" t="str">
            <v>CHI</v>
          </cell>
          <cell r="E2074" t="str">
            <v>41,51</v>
          </cell>
          <cell r="F2074" t="str">
            <v>43,74</v>
          </cell>
        </row>
        <row r="2075">
          <cell r="A2075" t="str">
            <v>89036</v>
          </cell>
          <cell r="B2075" t="str">
            <v>TRATOR DE PNEUS, POTÊNCIA 85 CV, TRAÇÃO 4X4, PESO COM LASTRO DE 4.675 KG - CHI DIURNO. AF_06/2014</v>
          </cell>
          <cell r="D2075" t="str">
            <v>CHI</v>
          </cell>
          <cell r="E2075" t="str">
            <v>26,54</v>
          </cell>
          <cell r="F2075" t="str">
            <v>28,77</v>
          </cell>
        </row>
        <row r="2076">
          <cell r="A2076" t="str">
            <v>89218</v>
          </cell>
          <cell r="B2076" t="str">
            <v>BATE-ESTACAS POR GRAVIDADE, POTÊNCIA DE 160 HP, PESO DO MARTELO ATÉ 3 TONELADAS - CHI DIURNO. AF_11/2014</v>
          </cell>
          <cell r="D2076" t="str">
            <v>CHI</v>
          </cell>
          <cell r="E2076" t="str">
            <v>58,79</v>
          </cell>
          <cell r="F2076" t="str">
            <v>64,01</v>
          </cell>
        </row>
        <row r="2077">
          <cell r="A2077" t="str">
            <v>89226</v>
          </cell>
          <cell r="B2077" t="str">
            <v>BETONEIRA CAPACIDADE NOMINAL DE 600 L, CAPACIDADE DE MISTURA 360 L, MOTOR ELÉTRICO TRIFÁSICO POTÊNCIA DE 4 CV, SEM CARREGADOR - CHI DIURNO. AF_11/2014</v>
          </cell>
          <cell r="D2077" t="str">
            <v>CHI</v>
          </cell>
          <cell r="E2077" t="str">
            <v>0,91</v>
          </cell>
          <cell r="F2077" t="str">
            <v>0,91</v>
          </cell>
        </row>
        <row r="2078">
          <cell r="A2078" t="str">
            <v>89235</v>
          </cell>
          <cell r="B2078" t="str">
            <v>FRESADORA DE ASFALTO A FRIO SOBRE RODAS, LARGURA FRESAGEM DE 1,0 M, POTÊNCIA 208 HP - CHI DIURNO. AF_11/2014</v>
          </cell>
          <cell r="D2078" t="str">
            <v>CHI</v>
          </cell>
          <cell r="E2078" t="str">
            <v>124,21</v>
          </cell>
          <cell r="F2078" t="str">
            <v>126,65</v>
          </cell>
        </row>
        <row r="2079">
          <cell r="A2079" t="str">
            <v>89243</v>
          </cell>
          <cell r="B2079" t="str">
            <v>FRESADORA DE ASFALTO A FRIO SOBRE RODAS, LARGURA FRESAGEM DE 2,0 M, POTÊNCIA 550 HP - CHI DIURNO. AF_11/2014</v>
          </cell>
          <cell r="D2079" t="str">
            <v>CHI</v>
          </cell>
          <cell r="E2079" t="str">
            <v>264,12</v>
          </cell>
          <cell r="F2079" t="str">
            <v>266,56</v>
          </cell>
        </row>
        <row r="2080">
          <cell r="A2080" t="str">
            <v>89251</v>
          </cell>
          <cell r="B2080" t="str">
            <v>RECICLADORA DE ASFALTO A FRIO SOBRE RODAS, LARGURA FRESAGEM DE 2,0 M, POTÊNCIA 422 HP - CHI DIURNO. AF_11/2014</v>
          </cell>
          <cell r="D2080" t="str">
            <v>CHI</v>
          </cell>
          <cell r="E2080" t="str">
            <v>232,05</v>
          </cell>
          <cell r="F2080" t="str">
            <v>234,49</v>
          </cell>
        </row>
        <row r="2081">
          <cell r="A2081" t="str">
            <v>89258</v>
          </cell>
          <cell r="B2081" t="str">
            <v>VIBROACABADORA DE ASFALTO SOBRE ESTEIRAS, LARGURA DE PAVIMENTAÇÃO 2,13 M A 4,55 M, POTÊNCIA 100 HP, CAPACIDADE 400 T/H - CHI DIURNO. AF_11/2014</v>
          </cell>
          <cell r="D2081" t="str">
            <v>CHI</v>
          </cell>
          <cell r="E2081" t="str">
            <v>82,15</v>
          </cell>
          <cell r="F2081" t="str">
            <v>84,59</v>
          </cell>
        </row>
        <row r="2082">
          <cell r="A2082" t="str">
            <v>89273</v>
          </cell>
          <cell r="B2082" t="str">
            <v>GUINDASTE HIDRÁULICO AUTOPROPELIDO, COM LANÇA TELESCÓPICA 28,80 M, CAPACIDADE MÁXIMA 30 T, POTÊNCIA 97 KW, TRAÇÃO 4 X 4 - CHI DIURNO. AF_11/2014</v>
          </cell>
          <cell r="D2082" t="str">
            <v>CHI</v>
          </cell>
          <cell r="E2082" t="str">
            <v>51,85</v>
          </cell>
          <cell r="F2082" t="str">
            <v>54,19</v>
          </cell>
        </row>
        <row r="2083">
          <cell r="A2083" t="str">
            <v>89279</v>
          </cell>
          <cell r="B2083" t="str">
            <v>BETONEIRA CAPACIDADE NOMINAL DE 600 L, CAPACIDADE DE MISTURA 440 L, MOTOR A DIESEL POTÊNCIA 10 HP, COM CARREGADOR - CHI DIURNO. AF_11/2014</v>
          </cell>
          <cell r="D2083" t="str">
            <v>CHI</v>
          </cell>
          <cell r="E2083" t="str">
            <v>1,10</v>
          </cell>
          <cell r="F2083" t="str">
            <v>1,10</v>
          </cell>
        </row>
        <row r="2084">
          <cell r="A2084" t="str">
            <v>89877</v>
          </cell>
          <cell r="B2084" t="str">
            <v>CAMINHÃO BASCULANTE 14 M3, COM CAVALO MECÂNICO DE CAPACIDADE MÁXIMA DE TRAÇÃO COMBINADO DE 36000 KG, POTÊNCIA 286 CV, INCLUSIVE SEMIREBOQUE COM CAÇAMBA METÁLICA - CHI DIURNO. AF_12/2014</v>
          </cell>
          <cell r="D2084" t="str">
            <v>CHI</v>
          </cell>
          <cell r="E2084" t="str">
            <v>41,07</v>
          </cell>
          <cell r="F2084" t="str">
            <v>43,04</v>
          </cell>
        </row>
        <row r="2085">
          <cell r="A2085" t="str">
            <v>89884</v>
          </cell>
          <cell r="B2085" t="str">
            <v>CAMINHÃO BASCULANTE 18 M3, COM CAVALO MECÂNICO DE CAPACIDADE MÁXIMA DE TRAÇÃO COMBINADO DE 45000 KG, POTÊNCIA 330 CV, INCLUSIVE SEMIREBOQUE COM CAÇAMBA METÁLICA - CHI DIURNO. AF_12/2014</v>
          </cell>
          <cell r="D2085" t="str">
            <v>CHI</v>
          </cell>
          <cell r="E2085" t="str">
            <v>42,36</v>
          </cell>
          <cell r="F2085" t="str">
            <v>44,33</v>
          </cell>
        </row>
        <row r="2086">
          <cell r="A2086" t="str">
            <v>90587</v>
          </cell>
          <cell r="B2086" t="str">
            <v>VIBRADOR DE IMERSÃO, DIÂMETRO DE PONTEIRA 45MM, MOTOR ELÉTRICO TRIFÁSICO POTÊNCIA DE 2 CV - CHI DIURNO. AF_06/2015</v>
          </cell>
          <cell r="D2086" t="str">
            <v>CHI</v>
          </cell>
          <cell r="E2086" t="str">
            <v>0,32</v>
          </cell>
          <cell r="F2086" t="str">
            <v>0,32</v>
          </cell>
        </row>
        <row r="2087">
          <cell r="A2087" t="str">
            <v>90626</v>
          </cell>
          <cell r="B2087" t="str">
            <v>PERFURATRIZ MANUAL, TORQUE MÁXIMO 83 N.M, POTÊNCIA 5 CV, COM DIÂMETRO MÁXIMO 4" - CHI DIURNO. AF_06/2015</v>
          </cell>
          <cell r="D2087" t="str">
            <v>CHI</v>
          </cell>
          <cell r="E2087" t="str">
            <v>1,57</v>
          </cell>
          <cell r="F2087" t="str">
            <v>1,57</v>
          </cell>
        </row>
        <row r="2088">
          <cell r="A2088" t="str">
            <v>90632</v>
          </cell>
          <cell r="B2088" t="str">
            <v>PERFURATRIZ SOBRE ESTEIRA, TORQUE MÁXIMO 600 KGF, PESO MÉDIO 1000 KG, POTÊNCIA 20 HP, DIÂMETRO MÁXIMO 10" - CHI DIURNO. AF_06/2015</v>
          </cell>
          <cell r="D2088" t="str">
            <v>CHI</v>
          </cell>
          <cell r="E2088" t="str">
            <v>48,91</v>
          </cell>
          <cell r="F2088" t="str">
            <v>51,14</v>
          </cell>
        </row>
        <row r="2089">
          <cell r="A2089" t="str">
            <v>90638</v>
          </cell>
          <cell r="B2089" t="str">
            <v>MISTURADOR DUPLO HORIZONTAL DE ALTA TURBULÊNCIA, CAPACIDADE / VOLUME 2 X 500 LITROS, MOTORES ELÉTRICOS MÍNIMO 5 CV CADA, PARA NATA CIMENTO, ARGAMASSA E OUTROS - CHI DIURNO. AF_06/2015</v>
          </cell>
          <cell r="D2089" t="str">
            <v>CHI</v>
          </cell>
          <cell r="E2089" t="str">
            <v>2,82</v>
          </cell>
          <cell r="F2089" t="str">
            <v>2,82</v>
          </cell>
        </row>
        <row r="2090">
          <cell r="A2090" t="str">
            <v>90644</v>
          </cell>
          <cell r="B2090" t="str">
            <v>BOMBA TRIPLEX, PARA INJEÇÃO DE NATA DE CIMENTO, VAZÃO MÁXIMA DE 100 LITROS/MINUTO, PRESSÃO MÁXIMA DE 70 BAR - CHI DIURNO. AF_06/2015</v>
          </cell>
          <cell r="D2090" t="str">
            <v>CHI</v>
          </cell>
          <cell r="E2090" t="str">
            <v>4,21</v>
          </cell>
          <cell r="F2090" t="str">
            <v>4,21</v>
          </cell>
        </row>
        <row r="2091">
          <cell r="A2091" t="str">
            <v>90651</v>
          </cell>
          <cell r="B2091" t="str">
            <v>BOMBA CENTRÍFUGA MONOESTÁGIO COM MOTOR ELÉTRICO MONOFÁSICO, POTÊNCIA 15 HP, DIÂMETRO DO ROTOR 173 MM, HM/Q = 30 MCA / 90 M3/H A 45 MCA / 55 M3/H - CHI DIURNO. AF_06/2015</v>
          </cell>
          <cell r="D2091" t="str">
            <v>CHI</v>
          </cell>
          <cell r="E2091" t="str">
            <v>0,52</v>
          </cell>
          <cell r="F2091" t="str">
            <v>0,52</v>
          </cell>
        </row>
        <row r="2092">
          <cell r="A2092" t="str">
            <v>90657</v>
          </cell>
          <cell r="B2092" t="str">
            <v>BOMBA DE PROJEÇÃO DE CONCRETO SECO, POTÊNCIA 10 CV, VAZÃO 3 M3/H - CHI DIURNO. AF_06/2015</v>
          </cell>
          <cell r="D2092" t="str">
            <v>CHI</v>
          </cell>
          <cell r="E2092" t="str">
            <v>2,74</v>
          </cell>
          <cell r="F2092" t="str">
            <v>2,74</v>
          </cell>
        </row>
        <row r="2093">
          <cell r="A2093" t="str">
            <v>90663</v>
          </cell>
          <cell r="B2093" t="str">
            <v>BOMBA DE PROJEÇÃO DE CONCRETO SECO, POTÊNCIA 10 CV, VAZÃO 6 M3/H - CHI DIURNO. AF_06/2015</v>
          </cell>
          <cell r="D2093" t="str">
            <v>CHI</v>
          </cell>
          <cell r="E2093" t="str">
            <v>2,94</v>
          </cell>
          <cell r="F2093" t="str">
            <v>2,94</v>
          </cell>
        </row>
        <row r="2094">
          <cell r="A2094" t="str">
            <v>90669</v>
          </cell>
          <cell r="B2094" t="str">
            <v>PROJETOR PNEUMÁTICO DE ARGAMASSA PARA CHAPISCO E REBOCO COM RECIPIENTE ACOPLADO, TIPO CANEQUINHA, COM COMPRESSOR DE AR REBOCÁVEL VAZÃO 89 PCM E MOTOR DIESEL DE 20 CV - CHI DIURNO. AF_06/2015</v>
          </cell>
          <cell r="D2094" t="str">
            <v>CHI</v>
          </cell>
          <cell r="E2094" t="str">
            <v>4,19</v>
          </cell>
          <cell r="F2094" t="str">
            <v>4,19</v>
          </cell>
        </row>
        <row r="2095">
          <cell r="A2095" t="str">
            <v>90675</v>
          </cell>
          <cell r="B2095" t="str">
            <v>PERFURATRIZ COM TORRE METÁLICA PARA EXECUÇÃO DE ESTACA HÉLICE CONTÍNUA, PROFUNDIDADE MÁXIMA DE 30 M, DIÂMETRO MÁXIMO DE 800 MM, POTÊNCIA INSTALADA DE 268 HP, MESA ROTATIVA COM TORQUE MÁXIMO DE 170 KNM - CHI DIURNO. AF_06/2015</v>
          </cell>
          <cell r="D2095" t="str">
            <v>CHI</v>
          </cell>
          <cell r="E2095" t="str">
            <v>158,30</v>
          </cell>
          <cell r="F2095" t="str">
            <v>160,53</v>
          </cell>
        </row>
        <row r="2096">
          <cell r="A2096" t="str">
            <v>90681</v>
          </cell>
          <cell r="B2096" t="str">
            <v>PERFURATRIZ HIDRÁULICA SOBRE CAMINHÃO COM TRADO CURTO ACOPLADO, PROFUNDIDADE MÁXIMA DE 20 M, DIÂMETRO MÁXIMO DE 1500 MM, POTÊNCIA INSTALADA DE 137 HP, MESA ROTATIVA COM TORQUE MÁXIMO DE 30 KNM - CHI DIURNO. AF_06/2015</v>
          </cell>
          <cell r="D2096" t="str">
            <v>CHI</v>
          </cell>
          <cell r="E2096" t="str">
            <v>94,08</v>
          </cell>
          <cell r="F2096" t="str">
            <v>96,31</v>
          </cell>
        </row>
        <row r="2097">
          <cell r="A2097" t="str">
            <v>90687</v>
          </cell>
          <cell r="B2097" t="str">
            <v>MANIPULADOR TELESCÓPICO, POTÊNCIA DE 85 HP, CAPACIDADE DE CARGA DE 3.500 KG, ALTURA MÁXIMA DE ELEVAÇÃO DE 12,3 M - CHI DIURNO. AF_06/2015</v>
          </cell>
          <cell r="D2097" t="str">
            <v>CHI</v>
          </cell>
          <cell r="E2097" t="str">
            <v>41,64</v>
          </cell>
          <cell r="F2097" t="str">
            <v>43,87</v>
          </cell>
        </row>
        <row r="2098">
          <cell r="A2098" t="str">
            <v>90693</v>
          </cell>
          <cell r="B2098" t="str">
            <v>MINICARREGADEIRA SOBRE RODAS, POTÊNCIA LÍQUIDA DE 47 HP, CAPACIDADE NOMINAL DE OPERAÇÃO DE 646 KG - CHI DIURNO. AF_06/2015</v>
          </cell>
          <cell r="D2098" t="str">
            <v>CHI</v>
          </cell>
          <cell r="E2098" t="str">
            <v>35,00</v>
          </cell>
          <cell r="F2098" t="str">
            <v>37,23</v>
          </cell>
        </row>
        <row r="2099">
          <cell r="A2099" t="str">
            <v>90965</v>
          </cell>
          <cell r="B2099" t="str">
            <v>COMPRESSOR DE AR REBOCÁVEL, VAZÃO 89 PCM, PRESSÃO EFETIVA DE TRABALHO 102 PSI, MOTOR DIESEL, POTÊNCIA 20 CV - CHI DIURNO. AF_06/2015</v>
          </cell>
          <cell r="D2099" t="str">
            <v>CHI</v>
          </cell>
          <cell r="E2099" t="str">
            <v>3,54</v>
          </cell>
          <cell r="F2099" t="str">
            <v>3,54</v>
          </cell>
        </row>
        <row r="2100">
          <cell r="A2100" t="str">
            <v>90973</v>
          </cell>
          <cell r="B2100" t="str">
            <v>COMPRESSOR DE AR REBOCAVEL, VAZÃO 250 PCM, PRESSAO DE TRABALHO 102 PSI, MOTOR A DIESEL POTÊNCIA 81 CV - CHI DIURNO. AF_06/2015</v>
          </cell>
          <cell r="D2100" t="str">
            <v>CHI</v>
          </cell>
          <cell r="E2100" t="str">
            <v>3,55</v>
          </cell>
          <cell r="F2100" t="str">
            <v>3,55</v>
          </cell>
        </row>
        <row r="2101">
          <cell r="A2101" t="str">
            <v>90982</v>
          </cell>
          <cell r="B2101" t="str">
            <v>COMPRESSOR DE AR REBOCÁVEL, VAZÃO 748 PCM, PRESSÃO EFETIVA DE TRABALHO 102 PSI, MOTOR DIESEL, POTÊNCIA 210 CV - CHI DIURNO. AF_06/2015</v>
          </cell>
          <cell r="D2101" t="str">
            <v>CHI</v>
          </cell>
          <cell r="E2101" t="str">
            <v>9,03</v>
          </cell>
          <cell r="F2101" t="str">
            <v>9,03</v>
          </cell>
        </row>
        <row r="2102">
          <cell r="A2102" t="str">
            <v>91001</v>
          </cell>
          <cell r="B2102" t="str">
            <v>COMPRESSOR DE AR REBOCAVEL, VAZÃO 400 PCM, PRESSAO DE TRABALHO 102 PSI, MOTOR A DIESEL POTÊNCIA 110 CV - CHI DIURNO. AF_06/2015</v>
          </cell>
          <cell r="D2102" t="str">
            <v>CHI</v>
          </cell>
          <cell r="E2102" t="str">
            <v>4,21</v>
          </cell>
          <cell r="F2102" t="str">
            <v>4,21</v>
          </cell>
        </row>
        <row r="2103">
          <cell r="A2103" t="str">
            <v>91032</v>
          </cell>
          <cell r="B2103" t="str">
            <v>CAMINHÃO TRUCADO (C/ TERCEIRO EIXO) ELETRÔNICO - POTÊNCIA 231CV - PBT = 22000KG - DIST. ENTRE EIXOS 5170 MM - INCLUI CARROCERIA FIXA ABERTA DE MADEIRA - CHI DIURNO. AF_06/2015</v>
          </cell>
          <cell r="D2103" t="str">
            <v>CHI</v>
          </cell>
          <cell r="E2103" t="str">
            <v>31,82</v>
          </cell>
          <cell r="F2103" t="str">
            <v>33,91</v>
          </cell>
        </row>
        <row r="2104">
          <cell r="A2104" t="str">
            <v>91278</v>
          </cell>
          <cell r="B2104" t="str">
            <v>PLACA VIBRATÓRIA REVERSÍVEL COM MOTOR 4 TEMPOS A GASOLINA, FORÇA CENTRÍFUGA DE 25 KN (2500 KGF), POTÊNCIA 5,5 CV - CHI DIURNO. AF_08/2015</v>
          </cell>
          <cell r="D2104" t="str">
            <v>CHI</v>
          </cell>
          <cell r="E2104" t="str">
            <v>0,48</v>
          </cell>
          <cell r="F2104" t="str">
            <v>0,48</v>
          </cell>
        </row>
        <row r="2105">
          <cell r="A2105" t="str">
            <v>91285</v>
          </cell>
          <cell r="B2105" t="str">
            <v>CORTADORA DE PISO COM MOTOR 4 TEMPOS A GASOLINA, POTÊNCIA DE 13 HP, COM DISCO DE CORTE DIAMANTADO SEGMENTADO PARA CONCRETO, DIÂMETRO DE 350 MM, FURO DE 1" (14 X 1") - CHI DIURNO. AF_08/2015</v>
          </cell>
          <cell r="D2105" t="str">
            <v>CHI</v>
          </cell>
          <cell r="E2105" t="str">
            <v>0,56</v>
          </cell>
          <cell r="F2105" t="str">
            <v>0,56</v>
          </cell>
        </row>
        <row r="2106">
          <cell r="A2106" t="str">
            <v>91387</v>
          </cell>
          <cell r="B2106" t="str">
            <v>CAMINHÃO BASCULANTE 10 M3, TRUCADO CABINE SIMPLES, PESO BRUTO TOTAL 23.000 KG, CARGA ÚTIL MÁXIMA 15.935 KG, DISTÂNCIA ENTRE EIXOS 4,80 M, POTÊNCIA 230 CV INCLUSIVE CAÇAMBA METÁLICA - CHI DIURNO. AF_06/2014</v>
          </cell>
          <cell r="D2106" t="str">
            <v>CHI</v>
          </cell>
          <cell r="E2106" t="str">
            <v>34,59</v>
          </cell>
          <cell r="F2106" t="str">
            <v>36,56</v>
          </cell>
        </row>
        <row r="2107">
          <cell r="A2107" t="str">
            <v>91395</v>
          </cell>
          <cell r="B2107" t="str">
            <v>CAMINHÃO TOCO, PBT 14.300 KG, CARGA ÚTIL MÁX. 9.710 KG, DIST. ENTRE EIXOS 3,56 M, POTÊNCIA 185 CV, INCLUSIVE CARROCERIA FIXA ABERTA DE MADEIRA P/ TRANSPORTE GERAL DE CARGA SECA, DIMEN. APROX. 2,50 X 6,50 X 0,50 M - CHI DIURNO. AF_06/2014</v>
          </cell>
          <cell r="D2107" t="str">
            <v>CHI</v>
          </cell>
          <cell r="E2107" t="str">
            <v>29,49</v>
          </cell>
          <cell r="F2107" t="str">
            <v>31,58</v>
          </cell>
        </row>
        <row r="2108">
          <cell r="A2108" t="str">
            <v>91486</v>
          </cell>
          <cell r="B2108" t="str">
            <v>ESPARGIDOR DE ASFALTO PRESSURIZADO, TANQUE 6 M3 COM ISOLAÇÃO TÉRMICA, AQUECIDO COM 2 MAÇARICOS, COM BARRA ESPARGIDORA 3,60 M, MONTADO SOBRE CAMINHÃO  TOCO, PBT 14.300 KG, POTÊNCIA 185 CV - CHI DIURNO. AF_08/2015</v>
          </cell>
          <cell r="D2108" t="str">
            <v>CHI</v>
          </cell>
          <cell r="E2108" t="str">
            <v>34,96</v>
          </cell>
          <cell r="F2108" t="str">
            <v>37,05</v>
          </cell>
        </row>
        <row r="2109">
          <cell r="A2109" t="str">
            <v>91534</v>
          </cell>
          <cell r="B2109" t="str">
            <v>COMPACTADOR DE SOLOS DE PERCUSSÃO (SOQUETE) COM MOTOR A GASOLINA 4 TEMPOS, POTÊNCIA 4 CV - CHI DIURNO. AF_08/2015</v>
          </cell>
          <cell r="D2109" t="str">
            <v>CHI</v>
          </cell>
          <cell r="E2109" t="str">
            <v>19,01</v>
          </cell>
          <cell r="F2109" t="str">
            <v>21,24</v>
          </cell>
        </row>
        <row r="2110">
          <cell r="A2110" t="str">
            <v>91635</v>
          </cell>
          <cell r="B2110" t="str">
            <v>GUINDAUTO HIDRÁULICO, CAPACIDADE MÁXIMA DE CARGA 6500 KG, MOMENTO MÁXIMO DE CARGA 5,8 TM, ALCANCE MÁXIMO HORIZONTAL 7,60 M, INCLUSIVE CAMINHÃO TOCO PBT 9.700 KG, POTÊNCIA DE 160 CV - CHI DIURNO. AF_08/2015</v>
          </cell>
          <cell r="D2110" t="str">
            <v>CHI</v>
          </cell>
          <cell r="E2110" t="str">
            <v>30,19</v>
          </cell>
          <cell r="F2110" t="str">
            <v>32,45</v>
          </cell>
        </row>
        <row r="2111">
          <cell r="A2111" t="str">
            <v>91646</v>
          </cell>
          <cell r="B2111" t="str">
            <v>CAMINHÃO DE TRANSPORTE DE MATERIAL ASFÁLTICO 30.000 L, COM CAVALO MECÂNICO DE CAPACIDADE MÁXIMA DE TRAÇÃO COMBINADO DE 66.000 KG, POTÊNCIA 360 CV, INCLUSIVE TANQUE DE ASFALTO COM SERPENTINA - CHI DIURNO. AF_08/2015</v>
          </cell>
          <cell r="D2111" t="str">
            <v>CHI</v>
          </cell>
          <cell r="E2111" t="str">
            <v>48,46</v>
          </cell>
          <cell r="F2111" t="str">
            <v>51,24</v>
          </cell>
        </row>
        <row r="2112">
          <cell r="A2112" t="str">
            <v>91693</v>
          </cell>
          <cell r="B2112" t="str">
            <v>SERRA CIRCULAR DE BANCADA COM MOTOR ELÉTRICO POTÊNCIA DE 5HP, COM COIFA PARA DISCO 10" - CHI DIURNO. AF_08/2015</v>
          </cell>
          <cell r="D2112" t="str">
            <v>CHI</v>
          </cell>
          <cell r="E2112" t="str">
            <v>18,37</v>
          </cell>
          <cell r="F2112" t="str">
            <v>20,60</v>
          </cell>
        </row>
        <row r="2113">
          <cell r="A2113" t="str">
            <v>92044</v>
          </cell>
          <cell r="B2113" t="str">
            <v>DISTRIBUIDOR DE AGREGADOS REBOCAVEL, CAPACIDADE 1,9 M³, LARGURA DE TRABALHO 3,66 M - CHI DIURNO. AF_11/2015</v>
          </cell>
          <cell r="D2113" t="str">
            <v>CHI</v>
          </cell>
          <cell r="E2113" t="str">
            <v>4,56</v>
          </cell>
          <cell r="F2113" t="str">
            <v>4,56</v>
          </cell>
        </row>
        <row r="2114">
          <cell r="A2114" t="str">
            <v>92107</v>
          </cell>
          <cell r="B2114" t="str">
            <v>CAMINHÃO PARA EQUIPAMENTO DE LIMPEZA A SUCÇÃO COM CAMINHÃO TRUCADO DE PESO BRUTO TOTAL 23000 KG, CARGA ÚTIL MÁXIMA 15935 KG, DISTÂNCIA ENTRE EIXOS 4,80 M, POTÊNCIA 230 CV, INCLUSIVE LIMPADORA A SUCÇÃO, TANQUE 12000 L - CHI DIURNO. AF_11/2015</v>
          </cell>
          <cell r="D2114" t="str">
            <v>CHI</v>
          </cell>
          <cell r="E2114" t="str">
            <v>35,74</v>
          </cell>
          <cell r="F2114" t="str">
            <v>37,83</v>
          </cell>
        </row>
        <row r="2115">
          <cell r="A2115" t="str">
            <v>92113</v>
          </cell>
          <cell r="B2115" t="str">
            <v>PENEIRA ROTATIVA COM MOTOR ELÉTRICO TRIFÁSICO DE 2 CV, CILINDRO DE 1 M X 0,60 M, COM FUROS DE 3,17 MM - CHI DIURNO. AF_11/2015</v>
          </cell>
          <cell r="D2115" t="str">
            <v>CHI</v>
          </cell>
          <cell r="E2115" t="str">
            <v>0,66</v>
          </cell>
          <cell r="F2115" t="str">
            <v>0,66</v>
          </cell>
        </row>
        <row r="2116">
          <cell r="A2116" t="str">
            <v>92119</v>
          </cell>
          <cell r="B2116" t="str">
            <v>DOSADOR DE AREIA, CAPACIDADE DE 26 LITROS - CHI DIURNO. AF_11/2015</v>
          </cell>
          <cell r="D2116" t="str">
            <v>CHI</v>
          </cell>
          <cell r="E2116" t="str">
            <v>0,06</v>
          </cell>
          <cell r="F2116" t="str">
            <v>0,06</v>
          </cell>
        </row>
        <row r="2117">
          <cell r="A2117" t="str">
            <v>92139</v>
          </cell>
          <cell r="B2117" t="str">
            <v>CAMINHONETE COM MOTOR A DIESEL, POTÊNCIA 180 CV, CABINE DUPLA, 4X4 - CHI DIURNO. AF_11/2015</v>
          </cell>
          <cell r="D2117" t="str">
            <v>CHI</v>
          </cell>
          <cell r="E2117" t="str">
            <v>28,00</v>
          </cell>
          <cell r="F2117" t="str">
            <v>30,23</v>
          </cell>
        </row>
        <row r="2118">
          <cell r="A2118" t="str">
            <v>92146</v>
          </cell>
          <cell r="B2118" t="str">
            <v>CAMINHONETE CABINE SIMPLES COM MOTOR 1.6 FLEX, CÂMBIO MANUAL, POTÊNCIA 101/104 CV, 2 PORTAS - CHI DIURNO. AF_11/2015</v>
          </cell>
          <cell r="D2118" t="str">
            <v>CHI</v>
          </cell>
          <cell r="E2118" t="str">
            <v>21,20</v>
          </cell>
          <cell r="F2118" t="str">
            <v>23,43</v>
          </cell>
        </row>
        <row r="2119">
          <cell r="A2119" t="str">
            <v>92243</v>
          </cell>
          <cell r="B2119" t="str">
            <v>CAMINHÃO DE TRANSPORTE DE MATERIAL ASFÁLTICO 20.000 L, COM CAVALO MECÂNICO DE CAPACIDADE MÁXIMA DE TRAÇÃO COMBINADO DE 45.000 KG, POTÊNCIA 330 CV, INCLUSIVE TANQUE DE ASFALTO COM MAÇARICO - CHI DIURNO. AF_12/2015</v>
          </cell>
          <cell r="D2119" t="str">
            <v>CHI</v>
          </cell>
          <cell r="E2119" t="str">
            <v>41,24</v>
          </cell>
          <cell r="F2119" t="str">
            <v>44,02</v>
          </cell>
        </row>
        <row r="2120">
          <cell r="A2120" t="str">
            <v>92717</v>
          </cell>
          <cell r="B2120" t="str">
            <v>APARELHO PARA CORTE E SOLDA OXI-ACETILENO SOBRE RODAS, INCLUSIVE CILINDROS E MAÇARICOS - CHI DIURNO. AF_12/2015</v>
          </cell>
          <cell r="D2120" t="str">
            <v>CHI</v>
          </cell>
          <cell r="E2120" t="str">
            <v>0,21</v>
          </cell>
          <cell r="F2120" t="str">
            <v>0,21</v>
          </cell>
        </row>
        <row r="2121">
          <cell r="A2121" t="str">
            <v>92961</v>
          </cell>
          <cell r="B2121" t="str">
            <v>MÁQUINA EXTRUSORA DE CONCRETO PARA GUIAS E SARJETAS, MOTOR A DIESEL, POTÊNCIA 14 CV - CHI DIURNO. AF_12/2015</v>
          </cell>
          <cell r="D2121" t="str">
            <v>CHI</v>
          </cell>
          <cell r="E2121" t="str">
            <v>5,60</v>
          </cell>
          <cell r="F2121" t="str">
            <v>5,60</v>
          </cell>
        </row>
        <row r="2122">
          <cell r="A2122" t="str">
            <v>92967</v>
          </cell>
          <cell r="B2122" t="str">
            <v>MARTELO PERFURADOR PNEUMÁTICO MANUAL, HASTE 25 X 75 MM, 21 KG - CHI DIURNO. AF_12/2015</v>
          </cell>
          <cell r="D2122" t="str">
            <v>CHI</v>
          </cell>
          <cell r="E2122" t="str">
            <v>20,38</v>
          </cell>
          <cell r="F2122" t="str">
            <v>22,76</v>
          </cell>
        </row>
        <row r="2123">
          <cell r="A2123" t="str">
            <v>93225</v>
          </cell>
          <cell r="B2123" t="str">
            <v>PERFURATRIZ COM TORRE METÁLICA PARA EXECUÇÃO DE ESTACA HÉLICE CONTÍNUA, PROFUNDIDADE MÁXIMA DE 32 M, DIÂMETRO MÁXIMO DE 1000 MM, POTÊNCIA INSTALADA DE 350 HP, MESA ROTATIVA COM TORQUE MÁXIMO DE 263 KNM - CHI DIURNO. AF_01/2016</v>
          </cell>
          <cell r="D2123" t="str">
            <v>CHI</v>
          </cell>
          <cell r="E2123" t="str">
            <v>236,01</v>
          </cell>
          <cell r="F2123" t="str">
            <v>238,24</v>
          </cell>
        </row>
        <row r="2124">
          <cell r="A2124" t="str">
            <v>93234</v>
          </cell>
          <cell r="B2124" t="str">
            <v>BETONEIRA CAPACIDADE NOMINAL 400 L, CAPACIDADE DE MISTURA 310 L, MOTOR A GASOLINA POTÊNCIA 5,5 HP, SEM CARREGADOR - CHI DIURNO. AF_02/2016</v>
          </cell>
          <cell r="D2124" t="str">
            <v>CHI</v>
          </cell>
          <cell r="E2124" t="str">
            <v>0,27</v>
          </cell>
          <cell r="F2124" t="str">
            <v>0,27</v>
          </cell>
        </row>
        <row r="2125">
          <cell r="A2125" t="str">
            <v>93244</v>
          </cell>
          <cell r="B2125" t="str">
            <v>ROLO COMPACTADOR VIBRATÓRIO PÉ DE CARNEIRO PARA SOLOS, POTÊNCIA 80 HP, PESO OPERACIONAL SEM/COM LASTRO 7,4 / 8,8 T, LARGURA DE TRABALHO 1,68 M - CHI DIURNO. AF_02/2016</v>
          </cell>
          <cell r="D2125" t="str">
            <v>CHI</v>
          </cell>
          <cell r="E2125" t="str">
            <v>36,21</v>
          </cell>
          <cell r="F2125" t="str">
            <v>38,41</v>
          </cell>
        </row>
        <row r="2126">
          <cell r="A2126" t="str">
            <v>93274</v>
          </cell>
          <cell r="B2126" t="str">
            <v>GRUA ASCENSIONAL, LANÇA DE 30 M, CAPACIDADE DE 1,0 T A 30 M, ALTURA ATÉ 39 M - CHI DIURNO. AF_03/2016</v>
          </cell>
          <cell r="D2126" t="str">
            <v>CHI</v>
          </cell>
          <cell r="E2126" t="str">
            <v>45,88</v>
          </cell>
          <cell r="F2126" t="str">
            <v>48,22</v>
          </cell>
        </row>
        <row r="2127">
          <cell r="A2127" t="str">
            <v>93282</v>
          </cell>
          <cell r="B2127" t="str">
            <v>GUINCHO ELÉTRICO DE COLUNA, CAPACIDADE 400 KG, COM MOTO FREIO, MOTOR TRIFÁSICO DE 1,25 CV - CHI DIURNO. AF_03/2016</v>
          </cell>
          <cell r="D2127" t="str">
            <v>CHI</v>
          </cell>
          <cell r="E2127" t="str">
            <v>17,00</v>
          </cell>
          <cell r="F2127" t="str">
            <v>18,99</v>
          </cell>
        </row>
        <row r="2128">
          <cell r="A2128" t="str">
            <v>93288</v>
          </cell>
          <cell r="B2128" t="str">
            <v>GUINDASTE HIDRÁULICO AUTOPROPELIDO, COM LANÇA TELESCÓPICA 40 M, CAPACIDADE MÁXIMA 60 T, POTÊNCIA 260 KW - CHI DIURNO. AF_03/2016</v>
          </cell>
          <cell r="D2128" t="str">
            <v>CHI</v>
          </cell>
          <cell r="E2128" t="str">
            <v>82,85</v>
          </cell>
          <cell r="F2128" t="str">
            <v>85,19</v>
          </cell>
        </row>
        <row r="2129">
          <cell r="A2129" t="str">
            <v>93403</v>
          </cell>
          <cell r="B2129" t="str">
            <v>GUINDAUTO HIDRÁULICO, CAPACIDADE MÁXIMA DE CARGA 3300 KG, MOMENTO MÁXIMO DE CARGA 5,8 TM, ALCANCE MÁXIMO HORIZONTAL 7,60 M, INCLUSIVE CAMINHÃO TOCO PBT 16.000 KG, POTÊNCIA DE 189 CV - CHI DIURNO. AF_03/2016</v>
          </cell>
          <cell r="D2129" t="str">
            <v>CHI</v>
          </cell>
          <cell r="E2129" t="str">
            <v>30,19</v>
          </cell>
          <cell r="F2129" t="str">
            <v>32,45</v>
          </cell>
        </row>
        <row r="2130">
          <cell r="A2130" t="str">
            <v>93409</v>
          </cell>
          <cell r="B2130" t="str">
            <v>MÁQUINA JATO DE PRESSAO PORTÁTIL, CAMARA DE 1 SAIDA, CAPACIDADE 280 L, DIAMETRO 670 MM, BICO DE JATO CURTO VENTURI DE 5/16'' , MANGUEIRA DE 1'' COM COMPRESSOR DE AR REBOCÁVEL 189 PCM E MOTOR DIESEL 63 CV - CHI DIURNO. AF_03/2016</v>
          </cell>
          <cell r="D2130" t="str">
            <v>CHI</v>
          </cell>
          <cell r="E2130" t="str">
            <v>23,35</v>
          </cell>
          <cell r="F2130" t="str">
            <v>25,63</v>
          </cell>
        </row>
        <row r="2131">
          <cell r="A2131" t="str">
            <v>93416</v>
          </cell>
          <cell r="B2131" t="str">
            <v>GERADOR PORTÁTIL MONOFÁSICO, POTÊNCIA 5500 VA, MOTOR A GASOLINA, POTÊNCIA DO MOTOR 13 CV - CHI DIURNO. AF_03/2016</v>
          </cell>
          <cell r="D2131" t="str">
            <v>CHI</v>
          </cell>
          <cell r="E2131" t="str">
            <v>0,23</v>
          </cell>
          <cell r="F2131" t="str">
            <v>0,23</v>
          </cell>
        </row>
        <row r="2132">
          <cell r="A2132" t="str">
            <v>93422</v>
          </cell>
          <cell r="B2132" t="str">
            <v>GRUPO GERADOR REBOCÁVEL, POTÊNCIA 66 KVA, MOTOR A DIESEL - CHI DIURNO. AF_03/2016</v>
          </cell>
          <cell r="D2132" t="str">
            <v>CHI</v>
          </cell>
          <cell r="E2132" t="str">
            <v>3,09</v>
          </cell>
          <cell r="F2132" t="str">
            <v>3,09</v>
          </cell>
        </row>
        <row r="2133">
          <cell r="A2133" t="str">
            <v>93428</v>
          </cell>
          <cell r="B2133" t="str">
            <v>GRUPO GERADOR ESTACIONÁRIO, POTÊNCIA 150 KVA, MOTOR A DIESEL- CHI DIURNO. AF_03/2016</v>
          </cell>
          <cell r="D2133" t="str">
            <v>CHI</v>
          </cell>
          <cell r="E2133" t="str">
            <v>4,38</v>
          </cell>
          <cell r="F2133" t="str">
            <v>4,38</v>
          </cell>
        </row>
        <row r="2134">
          <cell r="A2134" t="str">
            <v>93434</v>
          </cell>
          <cell r="B2134" t="str">
            <v>USINA DE MISTURA ASFÁLTICA À QUENTE, TIPO CONTRA FLUXO, PROD 40 A 80 TON/HORA - CHI DIURNO. AF_03/2016</v>
          </cell>
          <cell r="D2134" t="str">
            <v>CHI</v>
          </cell>
          <cell r="E2134" t="str">
            <v>148,18</v>
          </cell>
          <cell r="F2134" t="str">
            <v>156,15</v>
          </cell>
        </row>
        <row r="2135">
          <cell r="A2135" t="str">
            <v>93440</v>
          </cell>
          <cell r="B2135" t="str">
            <v>USINA DE ASFALTO À FRIO, CAPACIDADE DE 40 A 60 TON/HORA, ELÉTRICA POTÊNCIA 30 CV - CHI DIURNO. AF_03/2016</v>
          </cell>
          <cell r="D2135" t="str">
            <v>CHI</v>
          </cell>
          <cell r="E2135" t="str">
            <v>77,96</v>
          </cell>
          <cell r="F2135" t="str">
            <v>85,93</v>
          </cell>
        </row>
        <row r="2136">
          <cell r="A2136" t="str">
            <v>95122</v>
          </cell>
          <cell r="B2136" t="str">
            <v>USINA MISTURADORA DE SOLOS, CAPACIDADE DE 200 A 500 TON/H, POTENCIA 75KW - CHI DIURNO. AF_07/2016</v>
          </cell>
          <cell r="D2136" t="str">
            <v>CHI</v>
          </cell>
          <cell r="E2136" t="str">
            <v>112,17</v>
          </cell>
          <cell r="F2136" t="str">
            <v>120,14</v>
          </cell>
        </row>
        <row r="2137">
          <cell r="A2137" t="str">
            <v>95128</v>
          </cell>
          <cell r="B2137" t="str">
            <v>DISTRIBUIDOR DE AGREGADOS AUTOPROPELIDO, CAP 3 M3, A DIESEL, POTÊNCIA 176CV - CHI DIURNO. AF_07/2016</v>
          </cell>
          <cell r="D2137" t="str">
            <v>CHI</v>
          </cell>
          <cell r="E2137" t="str">
            <v>31,49</v>
          </cell>
          <cell r="F2137" t="str">
            <v>33,72</v>
          </cell>
        </row>
        <row r="2138">
          <cell r="A2138" t="str">
            <v>95140</v>
          </cell>
          <cell r="B2138" t="str">
            <v>TALHA MANUAL DE CORRENTE, CAPACIDADE DE 2 TON. COM ELEVAÇÃO DE 3 M - CHI DIURNO. AF_07/2016</v>
          </cell>
          <cell r="D2138" t="str">
            <v>CHI</v>
          </cell>
          <cell r="E2138" t="str">
            <v>0,04</v>
          </cell>
          <cell r="F2138" t="str">
            <v>0,04</v>
          </cell>
        </row>
        <row r="2139">
          <cell r="A2139" t="str">
            <v>95213</v>
          </cell>
          <cell r="B2139" t="str">
            <v>GRUA ASCENCIONAL, LANÇA DE 42 M, CAPACIDADE DE 1,5 T A 30 M, ALTURA ATÉ 39 M - CHI DIURNO. AF_08/2016</v>
          </cell>
          <cell r="D2139" t="str">
            <v>CHI</v>
          </cell>
          <cell r="E2139" t="str">
            <v>49,48</v>
          </cell>
          <cell r="F2139" t="str">
            <v>51,82</v>
          </cell>
        </row>
        <row r="2140">
          <cell r="A2140" t="str">
            <v>95219</v>
          </cell>
          <cell r="B2140" t="str">
            <v>PULVERIZADOR DE TINTA ELÉTRICO/MÁQUINA DE PINTURA AIRLESS, VAZÃO 2 L/MIN - CHI DIURNO. AF_08/2016</v>
          </cell>
          <cell r="D2140" t="str">
            <v>CHI</v>
          </cell>
          <cell r="E2140" t="str">
            <v>18,72</v>
          </cell>
          <cell r="F2140" t="str">
            <v>20,68</v>
          </cell>
        </row>
        <row r="2141">
          <cell r="A2141" t="str">
            <v>95259</v>
          </cell>
          <cell r="B2141" t="str">
            <v>MARTELO DEMOLIDOR PNEUMÁTICO MANUAL, 32 KG - CHI DIURNO. AF_09/2016</v>
          </cell>
          <cell r="D2141" t="str">
            <v>CHI</v>
          </cell>
          <cell r="E2141" t="str">
            <v>20,22</v>
          </cell>
          <cell r="F2141" t="str">
            <v>22,60</v>
          </cell>
        </row>
        <row r="2142">
          <cell r="A2142" t="str">
            <v>95265</v>
          </cell>
          <cell r="B2142" t="str">
            <v>COMPACTADOR DE SOLOS DE PERCUSÃO (SOQUETE) COM MOTOR A GASOLINA, POTÊNCIA 3 CV - CHI DIURNO. AF_09/2016</v>
          </cell>
          <cell r="D2142" t="str">
            <v>CHI</v>
          </cell>
          <cell r="E2142" t="str">
            <v>0,61</v>
          </cell>
          <cell r="F2142" t="str">
            <v>0,61</v>
          </cell>
        </row>
        <row r="2143">
          <cell r="A2143" t="str">
            <v>95271</v>
          </cell>
          <cell r="B2143" t="str">
            <v>RÉGUA VIBRATÓRIA DUPLA PARA CONCRETO, PESO DE 60KG, COMPRIMENTO 4 M, COM MOTOR A GASOLINA, POTÊNCIA 5,5 HP - CHI DIURNO. AF_09/2016</v>
          </cell>
          <cell r="D2143" t="str">
            <v>CHI</v>
          </cell>
          <cell r="E2143" t="str">
            <v>0,39</v>
          </cell>
          <cell r="F2143" t="str">
            <v>0,39</v>
          </cell>
        </row>
        <row r="2144">
          <cell r="A2144" t="str">
            <v>95277</v>
          </cell>
          <cell r="B2144" t="str">
            <v>POLIDORA DE PISO (POLITRIZ), PESO DE 100KG, DIÂMETRO 450 MM, MOTOR ELÉTRICO, POTÊNCIA 4 HP - CHI DIURNO. AF_09/2016</v>
          </cell>
          <cell r="D2144" t="str">
            <v>CHI</v>
          </cell>
          <cell r="E2144" t="str">
            <v>0,39</v>
          </cell>
          <cell r="F2144" t="str">
            <v>0,39</v>
          </cell>
        </row>
        <row r="2145">
          <cell r="A2145" t="str">
            <v>95283</v>
          </cell>
          <cell r="B2145" t="str">
            <v>DESEMPENADEIRA DE CONCRETO, PESO DE 75KG, 4 PÁS, MOTOR A GASOLINA, POTÊNCIA 5,5 HP - CHI DIURNO. AF_09/2016</v>
          </cell>
          <cell r="D2145" t="str">
            <v>CHI</v>
          </cell>
          <cell r="E2145" t="str">
            <v>0,43</v>
          </cell>
          <cell r="F2145" t="str">
            <v>0,43</v>
          </cell>
        </row>
        <row r="2146">
          <cell r="A2146" t="str">
            <v>95621</v>
          </cell>
          <cell r="B2146" t="str">
            <v>PERFURATRIZ PNEUMATICA MANUAL DE PESO MEDIO, MARTELETE, 18KG, COMPRIMENTO MÁXIMO DE CURSO DE 6 M, DIAMETRO DO PISTAO DE 5,5 CM - CHI DIURNO. AF_11/2016</v>
          </cell>
          <cell r="D2146" t="str">
            <v>CHI</v>
          </cell>
          <cell r="E2146" t="str">
            <v>20,03</v>
          </cell>
          <cell r="F2146" t="str">
            <v>22,41</v>
          </cell>
        </row>
        <row r="2147">
          <cell r="A2147" t="str">
            <v>95632</v>
          </cell>
          <cell r="B2147" t="str">
            <v>ROLO COMPACTADOR VIBRATORIO TANDEM, ACO LISO, POTENCIA 125 HP, PESO SEM/COM LASTRO 10,20/11,65 T, LARGURA DE TRABALHO 1,73 M - CHI DIURNO. AF_11/2016</v>
          </cell>
          <cell r="D2147" t="str">
            <v>CHI</v>
          </cell>
          <cell r="E2147" t="str">
            <v>44,20</v>
          </cell>
          <cell r="F2147" t="str">
            <v>46,40</v>
          </cell>
        </row>
        <row r="2148">
          <cell r="A2148" t="str">
            <v>95703</v>
          </cell>
          <cell r="B2148" t="str">
            <v>PERFURATRIZ MANUAL, TORQUE MAXIMO 55 KGF.M, POTENCIA 5 CV, COM DIAMETRO MAXIMO 8 1/2" - CHI DIURNO. AF_11/2016</v>
          </cell>
          <cell r="D2148" t="str">
            <v>CHI</v>
          </cell>
          <cell r="E2148" t="str">
            <v>21,81</v>
          </cell>
          <cell r="F2148" t="str">
            <v>24,04</v>
          </cell>
        </row>
        <row r="2149">
          <cell r="A2149" t="str">
            <v>95709</v>
          </cell>
          <cell r="B2149" t="str">
            <v>PERFURATRIZ SOBRE ESTEIRA, TORQUE MÁXIMO 600 KGF, POTÊNCIA ENTRE 50 E 60 HP, DIÂMETRO MÁXIMO 10 - CHI DIURNO. AF_11/2016</v>
          </cell>
          <cell r="D2149" t="str">
            <v>CHI</v>
          </cell>
          <cell r="E2149" t="str">
            <v>47,63</v>
          </cell>
          <cell r="F2149" t="str">
            <v>49,86</v>
          </cell>
        </row>
        <row r="2150">
          <cell r="A2150" t="str">
            <v>95715</v>
          </cell>
          <cell r="B2150" t="str">
            <v>ESCAVADEIRA HIDRAULICA SOBRE ESTEIRA, COM GARRA GIRATORIA DE MANDIBULAS, PESO OPERACIONAL ENTRE 22,00 E 25,50 TON, POTENCIA LIQUIDA ENTRE 150 E 160 HP - CHI DIURNO. AF_11/2016</v>
          </cell>
          <cell r="D2150" t="str">
            <v>CHI</v>
          </cell>
          <cell r="E2150" t="str">
            <v>55,26</v>
          </cell>
          <cell r="F2150" t="str">
            <v>57,81</v>
          </cell>
        </row>
        <row r="2151">
          <cell r="A2151" t="str">
            <v>95721</v>
          </cell>
          <cell r="B2151" t="str">
            <v>ESCAVADEIRA HIDRAULICA SOBRE ESTEIRA, EQUIPADA COM CLAMSHELL, COM CAPACIDADE DA CAÇAMBA ENTRE 1,20 E 1,50 M3, PESO OPERACIONAL ENTRE 20,00 E 22,00 TON, POTENCIA LIQUIDA ENTRE 150 E 160 HP - CHI DIURNO. AF_11/2016</v>
          </cell>
          <cell r="D2151" t="str">
            <v>CHI</v>
          </cell>
          <cell r="E2151" t="str">
            <v>53,95</v>
          </cell>
          <cell r="F2151" t="str">
            <v>56,50</v>
          </cell>
        </row>
        <row r="2152">
          <cell r="A2152" t="str">
            <v>95873</v>
          </cell>
          <cell r="B2152" t="str">
            <v>GRUPO GERADOR COM CARENAGEM, MOTOR DIESEL POTÊNCIA STANDART ENTRE 250 E 260 KVA - CHI DIURNO. AF_12/2016</v>
          </cell>
          <cell r="D2152" t="str">
            <v>CHI</v>
          </cell>
          <cell r="E2152" t="str">
            <v>7,01</v>
          </cell>
          <cell r="F2152" t="str">
            <v>7,01</v>
          </cell>
        </row>
        <row r="2153">
          <cell r="A2153" t="str">
            <v>96014</v>
          </cell>
          <cell r="B2153" t="str">
            <v>TRATOR DE PNEUS COM POTÊNCIA DE 122 CV, TRAÇÃO 4X4, COM VASSOURA MECÂNICA ACOPLADA - CHI DIURNO. AF_02/2017</v>
          </cell>
          <cell r="D2153" t="str">
            <v>CHI</v>
          </cell>
          <cell r="E2153" t="str">
            <v>31,70</v>
          </cell>
          <cell r="F2153" t="str">
            <v>33,93</v>
          </cell>
        </row>
        <row r="2154">
          <cell r="A2154" t="str">
            <v>96021</v>
          </cell>
          <cell r="B2154" t="str">
            <v>TRATOR DE PNEUS COM POTÊNCIA DE 122 CV, TRAÇÃO 4X4, COM GRADE DE DISCOS ACOPLADA - CHI DIURNO. AF_02/2017</v>
          </cell>
          <cell r="D2154" t="str">
            <v>CHI</v>
          </cell>
          <cell r="E2154" t="str">
            <v>31,58</v>
          </cell>
          <cell r="F2154" t="str">
            <v>33,81</v>
          </cell>
        </row>
        <row r="2155">
          <cell r="A2155" t="str">
            <v>96029</v>
          </cell>
          <cell r="B2155" t="str">
            <v>TRATOR DE PNEUS COM POTÊNCIA DE 85 CV, TRAÇÃO 4X4, COM GRADE DE DISCOS ACOPLADA - CHI DIURNO. AF_02/2017</v>
          </cell>
          <cell r="D2155" t="str">
            <v>CHI</v>
          </cell>
          <cell r="E2155" t="str">
            <v>28,56</v>
          </cell>
          <cell r="F2155" t="str">
            <v>30,79</v>
          </cell>
        </row>
        <row r="2156">
          <cell r="A2156" t="str">
            <v>96036</v>
          </cell>
          <cell r="B2156" t="str">
            <v>CAMINHÃO BASCULANTE 10 M3, TRUCADO, POTÊNCIA 230 CV, INCLUSIVE CAÇAMBA METÁLICA, COM DISTRIBUIDOR DE AGREGADOS ACOPLADO - CHI DIURNO. AF_02/2017</v>
          </cell>
          <cell r="D2156" t="str">
            <v>CHI</v>
          </cell>
          <cell r="E2156" t="str">
            <v>37,46</v>
          </cell>
          <cell r="F2156" t="str">
            <v>39,43</v>
          </cell>
        </row>
        <row r="2157">
          <cell r="A2157" t="str">
            <v>96155</v>
          </cell>
          <cell r="B2157" t="str">
            <v>TRATOR DE PNEUS COM POTÊNCIA DE 85 CV, TRAÇÃO 4X4, COM VASSOURA MECÂNICA ACOPLADA - CHI DIURNO. AF_02/2017</v>
          </cell>
          <cell r="D2157" t="str">
            <v>CHI</v>
          </cell>
          <cell r="E2157" t="str">
            <v>28,68</v>
          </cell>
          <cell r="F2157" t="str">
            <v>30,91</v>
          </cell>
        </row>
        <row r="2158">
          <cell r="A2158" t="str">
            <v>96156</v>
          </cell>
          <cell r="B2158" t="str">
            <v>MINICARREGADEIRA SOBRE RODAS POTENCIA 47HP CAPACIDADE OPERACAO 646 KG, COM VASSOURA MECÂNICA ACOPLADA - CHI DIURNO. AF_03/2017</v>
          </cell>
          <cell r="D2158" t="str">
            <v>CHI</v>
          </cell>
          <cell r="E2158" t="str">
            <v>38,11</v>
          </cell>
          <cell r="F2158" t="str">
            <v>40,34</v>
          </cell>
        </row>
        <row r="2159">
          <cell r="A2159" t="str">
            <v>96159</v>
          </cell>
          <cell r="B2159" t="str">
            <v>MÁQUINA DEMARCADORA DE FAIXA DE TRÁFEGO À FRIO, AUTOPROPELIDA, POTÊNCIA 38 HP - CHI DIURNO. AF_07/2016</v>
          </cell>
          <cell r="D2159" t="str">
            <v>CHI</v>
          </cell>
          <cell r="E2159" t="str">
            <v>42,65</v>
          </cell>
          <cell r="F2159" t="str">
            <v>44,97</v>
          </cell>
        </row>
        <row r="2160">
          <cell r="A2160" t="str">
            <v>96246</v>
          </cell>
          <cell r="B2160" t="str">
            <v>MINIESCAVADEIRA SOBRE ESTEIRAS, POTENCIA LIQUIDA DE *30* HP, PESO OPERACIONAL DE *3.500* KG - CHI DIURNO. AF_04/2017</v>
          </cell>
          <cell r="D2160" t="str">
            <v>CHI</v>
          </cell>
          <cell r="E2160" t="str">
            <v>38,56</v>
          </cell>
          <cell r="F2160" t="str">
            <v>41,11</v>
          </cell>
        </row>
        <row r="2161">
          <cell r="A2161" t="str">
            <v>96302</v>
          </cell>
          <cell r="B2161" t="str">
            <v>PERFURATRIZ ROTATIVA SOBRE ESTEIRA, TORQUE MAXIMO 2500 KGM, POTENCIA 110 HP, MOTOR DIESEL - CHI DIURNO. AF_05/2017</v>
          </cell>
          <cell r="D2161" t="str">
            <v>CHI</v>
          </cell>
          <cell r="E2161" t="str">
            <v>63,94</v>
          </cell>
          <cell r="F2161" t="str">
            <v>66,17</v>
          </cell>
        </row>
        <row r="2162">
          <cell r="A2162" t="str">
            <v>96308</v>
          </cell>
          <cell r="B2162" t="str">
            <v>COMPRESSOR DE AR, VAZAO DE 10 PCM, RESERVATORIO 100 L, PRESSAO DE TRABALHO ENTRE 6,9 E 9,7 BAR  POTENCIA 2 HP, TENSAO 110/220 V  CHI DIURNO. AF_05/2017</v>
          </cell>
          <cell r="D2162" t="str">
            <v>CHI</v>
          </cell>
          <cell r="E2162" t="str">
            <v>0,12</v>
          </cell>
          <cell r="F2162" t="str">
            <v>0,12</v>
          </cell>
        </row>
        <row r="2163">
          <cell r="A2163" t="str">
            <v>96464</v>
          </cell>
          <cell r="B2163" t="str">
            <v>ROLO COMPACTADOR DE PNEUS, ESTATICO, PRESSAO VARIAVEL, POTENCIA 110 HP, PESO SEM/COM LASTRO 10,8/27 T, LARGURA DE ROLAGEM 2,30 M - CHI DIURNO. AF_06/2017</v>
          </cell>
          <cell r="D2163" t="str">
            <v>CHI</v>
          </cell>
          <cell r="E2163" t="str">
            <v>47,05</v>
          </cell>
          <cell r="F2163" t="str">
            <v>49,25</v>
          </cell>
        </row>
        <row r="2164">
          <cell r="A2164" t="str">
            <v>98765</v>
          </cell>
          <cell r="B2164" t="str">
            <v>INVERSOR DE SOLDA MONOFÁSICO DE 160 A, POTÊNCIA DE 5400 W, TENSÃO DE 220 V, PARA SOLDA COM ELETRODOS DE 2,0 A 4,0 MM E PROCESSO TIG - CHI DIURNO. AF_06/2018</v>
          </cell>
          <cell r="D2164" t="str">
            <v>CHI</v>
          </cell>
          <cell r="E2164" t="str">
            <v>0,08</v>
          </cell>
          <cell r="F2164" t="str">
            <v>0,08</v>
          </cell>
        </row>
        <row r="2165">
          <cell r="A2165" t="str">
            <v>99834</v>
          </cell>
          <cell r="B2165" t="str">
            <v>LAVADORA DE ALTA PRESSAO (LAVA-JATO) PARA AGUA FRIA, PRESSAO DE OPERACAO ENTRE 1400 E 1900 LIB/POL2, VAZAO MAXIMA ENTRE 400 E 700 L/H - CHI DIURNO. AF_04/2019</v>
          </cell>
          <cell r="D2165" t="str">
            <v>CHI</v>
          </cell>
          <cell r="E2165" t="str">
            <v>0,13</v>
          </cell>
          <cell r="F2165" t="str">
            <v>0,13</v>
          </cell>
        </row>
        <row r="2166">
          <cell r="A2166" t="str">
            <v>100642</v>
          </cell>
          <cell r="B2166" t="str">
            <v>USINA DE MISTURA ASFÁLTICA À QUENTE, TIPO CONTRA FLUXO, PROD 100 A 140 TON/HORA - CHI DIURNO. AF_12/2019</v>
          </cell>
          <cell r="D2166" t="str">
            <v>CHI</v>
          </cell>
          <cell r="E2166" t="str">
            <v>108,62</v>
          </cell>
          <cell r="F2166" t="str">
            <v>110,71</v>
          </cell>
        </row>
        <row r="2167">
          <cell r="A2167" t="str">
            <v>100648</v>
          </cell>
          <cell r="B2167" t="str">
            <v>USINA DE ASFALTO, TIPO GRAVIMÉTRICA, PROD 150 TON/HORA - CHI DIURNO. AF_12/2019</v>
          </cell>
          <cell r="D2167" t="str">
            <v>CHI</v>
          </cell>
          <cell r="E2167" t="str">
            <v>257,74</v>
          </cell>
          <cell r="F2167" t="str">
            <v>259,83</v>
          </cell>
        </row>
        <row r="2168">
          <cell r="A2168" t="str">
            <v>5089</v>
          </cell>
          <cell r="B2168" t="str">
            <v>ROLO COMPACTADOR VIBRATÓRIO PÉ DE CARNEIRO PARA SOLOS, POTÊNCIA 80 HP, PESO OPERACIONAL SEM/COM LASTRO 7,4 / 8,8 T, LARGURA DE TRABALHO 1,68 M - MANUTENÇÃO. AF_02/2016</v>
          </cell>
          <cell r="D2168" t="str">
            <v>H</v>
          </cell>
          <cell r="E2168" t="str">
            <v>20,01</v>
          </cell>
          <cell r="F2168" t="str">
            <v>20,01</v>
          </cell>
        </row>
        <row r="2169">
          <cell r="A2169" t="str">
            <v>5627</v>
          </cell>
          <cell r="B2169" t="str">
            <v>ESCAVADEIRA HIDRÁULICA SOBRE ESTEIRAS, CAÇAMBA 0,80 M3, PESO OPERACIONAL 17 T, POTENCIA BRUTA 111 HP - DEPRECIAÇÃO. AF_06/2014</v>
          </cell>
          <cell r="D2169" t="str">
            <v>H</v>
          </cell>
          <cell r="E2169" t="str">
            <v>26,32</v>
          </cell>
          <cell r="F2169" t="str">
            <v>26,32</v>
          </cell>
        </row>
        <row r="2170">
          <cell r="A2170" t="str">
            <v>5628</v>
          </cell>
          <cell r="B2170" t="str">
            <v>ESCAVADEIRA HIDRÁULICA SOBRE ESTEIRAS, CAÇAMBA 0,80 M3, PESO OPERACIONAL 17 T, POTENCIA BRUTA 111 HP - JUROS. AF_06/2014</v>
          </cell>
          <cell r="D2170" t="str">
            <v>H</v>
          </cell>
          <cell r="E2170" t="str">
            <v>3,57</v>
          </cell>
          <cell r="F2170" t="str">
            <v>3,57</v>
          </cell>
        </row>
        <row r="2171">
          <cell r="A2171" t="str">
            <v>5629</v>
          </cell>
          <cell r="B2171" t="str">
            <v>ESCAVADEIRA HIDRÁULICA SOBRE ESTEIRAS, CAÇAMBA 0,80 M3, PESO OPERACIONAL 17 T, POTENCIA BRUTA 111 HP - MANUTENÇÃO. AF_06/2014</v>
          </cell>
          <cell r="D2171" t="str">
            <v>H</v>
          </cell>
          <cell r="E2171" t="str">
            <v>32,90</v>
          </cell>
          <cell r="F2171" t="str">
            <v>32,90</v>
          </cell>
        </row>
        <row r="2172">
          <cell r="A2172" t="str">
            <v>5630</v>
          </cell>
          <cell r="B2172" t="str">
            <v>ESCAVADEIRA HIDRÁULICA SOBRE ESTEIRAS, CAÇAMBA 0,80 M3, PESO OPERACIONAL 17 T, POTENCIA BRUTA 111 HP - MATERIAIS NA OPERAÇÃO. AF_06/2014</v>
          </cell>
          <cell r="D2172" t="str">
            <v>H</v>
          </cell>
          <cell r="E2172" t="str">
            <v>41,46</v>
          </cell>
          <cell r="F2172" t="str">
            <v>41,46</v>
          </cell>
        </row>
        <row r="2173">
          <cell r="A2173" t="str">
            <v>5658</v>
          </cell>
          <cell r="B2173" t="str">
            <v>GRADE DE DISCO CONTROLE REMOTO REBOCÁVEL, COM 24 DISCOS 24 X 6 MM COM PNEUS PARA TRANSPORTE - MANUTENÇÃO. AF_06/2014</v>
          </cell>
          <cell r="D2173" t="str">
            <v>H</v>
          </cell>
          <cell r="E2173" t="str">
            <v>1,19</v>
          </cell>
          <cell r="F2173" t="str">
            <v>1,19</v>
          </cell>
        </row>
        <row r="2174">
          <cell r="A2174" t="str">
            <v>5664</v>
          </cell>
          <cell r="B2174" t="str">
            <v>RETROESCAVADEIRA SOBRE RODAS COM CARREGADEIRA, TRAÇÃO 4X4, POTÊNCIA LÍQ. 88 HP, CAÇAMBA CARREG. CAP. MÍN. 1 M3, CAÇAMBA RETRO CAP. 0,26 M3, PESO OPERACIONAL MÍN. 6.674 KG, PROFUNDIDADE ESCAVAÇÃO MÁX. 4,37 M - MANUTENÇÃO. AF_06/2014</v>
          </cell>
          <cell r="D2174" t="str">
            <v>H</v>
          </cell>
          <cell r="E2174" t="str">
            <v>17,77</v>
          </cell>
          <cell r="F2174" t="str">
            <v>17,77</v>
          </cell>
        </row>
        <row r="2175">
          <cell r="A2175" t="str">
            <v>5667</v>
          </cell>
          <cell r="B2175" t="str">
            <v>RETROESCAVADEIRA SOBRE RODAS COM CARREGADEIRA, TRAÇÃO 4X2, POTÊNCIA LÍQ. 79 HP, CAÇAMBA CARREG. CAP. MÍN. 1 M3, CAÇAMBA RETRO CAP. 0,20 M3, PESO OPERACIONAL MÍN. 6.570 KG, PROFUNDIDADE ESCAVAÇÃO MÁX. 4,37 M - MANUTENÇÃO. AF_06/2014</v>
          </cell>
          <cell r="D2175" t="str">
            <v>H</v>
          </cell>
          <cell r="E2175" t="str">
            <v>15,81</v>
          </cell>
          <cell r="F2175" t="str">
            <v>15,81</v>
          </cell>
        </row>
        <row r="2176">
          <cell r="A2176" t="str">
            <v>5668</v>
          </cell>
          <cell r="B2176" t="str">
            <v>RETROESCAVADEIRA SOBRE RODAS COM CARREGADEIRA, TRAÇÃO 4X2, POTÊNCIA LÍQ. 79 HP, CAÇAMBA CARREG. CAP. MÍN. 1 M3, CAÇAMBA RETRO CAP. 0,20 M3, PESO OPERACIONAL MÍN. 6.570 KG, PROFUNDIDADE ESCAVAÇÃO MÁX. 4,37 M - MATERIAIS NA OPERAÇÃO. AF_06/2014</v>
          </cell>
          <cell r="D2176" t="str">
            <v>H</v>
          </cell>
          <cell r="E2176" t="str">
            <v>31,72</v>
          </cell>
          <cell r="F2176" t="str">
            <v>31,72</v>
          </cell>
        </row>
        <row r="2177">
          <cell r="A2177" t="str">
            <v>5674</v>
          </cell>
          <cell r="B2177" t="str">
            <v>ROLO COMPACTADOR VIBRATÓRIO DE UM CILINDRO AÇO LISO, POTÊNCIA 80 HP, PESO OPERACIONAL MÁXIMO 8,1 T, IMPACTO DINÂMICO 16,15 / 9,5 T, LARGURA DE TRABALHO 1,68 M - MANUTENÇÃO. AF_06/2014</v>
          </cell>
          <cell r="D2177" t="str">
            <v>H</v>
          </cell>
          <cell r="E2177" t="str">
            <v>19,25</v>
          </cell>
          <cell r="F2177" t="str">
            <v>19,25</v>
          </cell>
        </row>
        <row r="2178">
          <cell r="A2178" t="str">
            <v>5692</v>
          </cell>
          <cell r="B2178" t="str">
            <v>MOTOBOMBA CENTRÍFUGA, MOTOR A GASOLINA, POTÊNCIA 5,42 HP, BOCAIS 1 1/2" X 1", DIÂMETRO ROTOR 143 MM HM/Q = 6 MCA / 16,8 M3/H A 38 MCA / 6,6 M3/H - MANUTENÇÃO. AF_06/2014</v>
          </cell>
          <cell r="D2178" t="str">
            <v>H</v>
          </cell>
          <cell r="E2178" t="str">
            <v>0,14</v>
          </cell>
          <cell r="F2178" t="str">
            <v>0,14</v>
          </cell>
        </row>
        <row r="2179">
          <cell r="A2179" t="str">
            <v>5693</v>
          </cell>
          <cell r="B2179" t="str">
            <v>MOTOBOMBA CENTRÍFUGA, MOTOR A GASOLINA, POTÊNCIA 5,42 HP, BOCAIS 1 1/2" X 1", DIÂMETRO ROTOR 143 MM HM/Q = 6 MCA / 16,8 M3/H A 38 MCA / 6,6 M3/H - MATERIAIS NA OPERAÇÃO. AF_06/2014</v>
          </cell>
          <cell r="D2179" t="str">
            <v>H</v>
          </cell>
          <cell r="E2179" t="str">
            <v>6,20</v>
          </cell>
          <cell r="F2179" t="str">
            <v>6,20</v>
          </cell>
        </row>
        <row r="2180">
          <cell r="A2180" t="str">
            <v>5695</v>
          </cell>
          <cell r="B2180" t="str">
            <v>CAMINHÃO BASCULANTE 6 M3, PESO BRUTO TOTAL 16.000 KG, CARGA ÚTIL MÁXIMA 13.071 KG, DISTÂNCIA ENTRE EIXOS 4,80 M, POTÊNCIA 230 CV INCLUSIVE CAÇAMBA METÁLICA - MANUTENÇÃO. AF_06/2014</v>
          </cell>
          <cell r="D2180" t="str">
            <v>H</v>
          </cell>
          <cell r="E2180" t="str">
            <v>23,90</v>
          </cell>
          <cell r="F2180" t="str">
            <v>23,90</v>
          </cell>
        </row>
        <row r="2181">
          <cell r="A2181" t="str">
            <v>5703</v>
          </cell>
          <cell r="B2181" t="str">
            <v>USINA DE CONCRETO FIXA, CAPACIDADE NOMINAL DE 90 A 120 M3/H, SEM SILO - MATERIAIS NA OPERAÇÃO. AF_07/2016</v>
          </cell>
          <cell r="D2181" t="str">
            <v>H</v>
          </cell>
          <cell r="E2181" t="str">
            <v>17,85</v>
          </cell>
          <cell r="F2181" t="str">
            <v>17,85</v>
          </cell>
        </row>
        <row r="2182">
          <cell r="A2182" t="str">
            <v>5705</v>
          </cell>
          <cell r="B2182" t="str">
            <v>CAMINHÃO TOCO, PBT 16.000 KG, CARGA ÚTIL MÁX. 10.685 KG, DIST. ENTRE EIXOS 4,8 M, POTÊNCIA 189 CV, INCLUSIVE CARROCERIA FIXA ABERTA DE MADEIRA P/ TRANSPORTE GERAL DE CARGA SECA, DIMEN. APROX. 2,5 X 7,00 X 0,50 M - MANUTENÇÃO. AF_06/2014</v>
          </cell>
          <cell r="D2182" t="str">
            <v>H</v>
          </cell>
          <cell r="E2182" t="str">
            <v>14,91</v>
          </cell>
          <cell r="F2182" t="str">
            <v>14,91</v>
          </cell>
        </row>
        <row r="2183">
          <cell r="A2183" t="str">
            <v>5707</v>
          </cell>
          <cell r="B2183" t="str">
            <v>USINA MISTURADORA DE SOLOS, CAPACIDADE DE 200 A 500 TON/H, POTENCIA 75KW - MANUTENÇÃO. AF_07/2016</v>
          </cell>
          <cell r="D2183" t="str">
            <v>H</v>
          </cell>
          <cell r="E2183" t="str">
            <v>40,62</v>
          </cell>
          <cell r="F2183" t="str">
            <v>40,62</v>
          </cell>
        </row>
        <row r="2184">
          <cell r="A2184" t="str">
            <v>5710</v>
          </cell>
          <cell r="B2184" t="str">
            <v>VIBROACABADORA DE ASFALTO SOBRE ESTEIRAS, LARGURA DE PAVIMENTAÇÃO 1,90 M A 5,30 M, POTÊNCIA 105 HP CAPACIDADE 450 T/H - MANUTENÇÃO. AF_11/2014</v>
          </cell>
          <cell r="D2184" t="str">
            <v>H</v>
          </cell>
          <cell r="E2184" t="str">
            <v>104,17</v>
          </cell>
          <cell r="F2184" t="str">
            <v>104,17</v>
          </cell>
        </row>
        <row r="2185">
          <cell r="A2185" t="str">
            <v>5711</v>
          </cell>
          <cell r="B2185" t="str">
            <v>VIBROACABADORA DE ASFALTO SOBRE ESTEIRAS, LARGURA DE PAVIMENTAÇÃO 1,90 M A 5,30 M, POTÊNCIA 105 HP CAPACIDADE 450 T/H - MATERIAIS NA OPERAÇÃO. AF_11/2014</v>
          </cell>
          <cell r="D2185" t="str">
            <v>H</v>
          </cell>
          <cell r="E2185" t="str">
            <v>57,28</v>
          </cell>
          <cell r="F2185" t="str">
            <v>57,28</v>
          </cell>
        </row>
        <row r="2186">
          <cell r="A2186" t="str">
            <v>5714</v>
          </cell>
          <cell r="B2186" t="str">
            <v>TRATOR DE PNEUS, POTÊNCIA 85 CV, TRAÇÃO 4X4, PESO COM LASTRO DE 4.675 KG - MANUTENÇÃO. AF_06/2014</v>
          </cell>
          <cell r="D2186" t="str">
            <v>H</v>
          </cell>
          <cell r="E2186" t="str">
            <v>7,92</v>
          </cell>
          <cell r="F2186" t="str">
            <v>7,92</v>
          </cell>
        </row>
        <row r="2187">
          <cell r="A2187" t="str">
            <v>5715</v>
          </cell>
          <cell r="B2187" t="str">
            <v>TRATOR DE PNEUS, POTÊNCIA 85 CV, TRAÇÃO 4X4, PESO COM LASTRO DE 4.675 KG - MATERIAIS NA OPERAÇÃO. AF_06/2014</v>
          </cell>
          <cell r="D2187" t="str">
            <v>H</v>
          </cell>
          <cell r="E2187" t="str">
            <v>77,07</v>
          </cell>
          <cell r="F2187" t="str">
            <v>77,07</v>
          </cell>
        </row>
        <row r="2188">
          <cell r="A2188" t="str">
            <v>5718</v>
          </cell>
          <cell r="B2188" t="str">
            <v>TRATOR DE ESTEIRAS, POTÊNCIA 170 HP, PESO OPERACIONAL 19 T, CAÇAMBA 5,2 M3 - MATERIAIS NA OPERAÇÃO. AF_06/2014</v>
          </cell>
          <cell r="D2188" t="str">
            <v>H</v>
          </cell>
          <cell r="E2188" t="str">
            <v>68,37</v>
          </cell>
          <cell r="F2188" t="str">
            <v>68,37</v>
          </cell>
        </row>
        <row r="2189">
          <cell r="A2189" t="str">
            <v>5721</v>
          </cell>
          <cell r="B2189" t="str">
            <v>TRATOR DE ESTEIRAS, POTÊNCIA 150 HP, PESO OPERACIONAL 16,7 T, COM RODA MOTRIZ ELEVADA E LÂMINA 3,18 M3 - MATERIAIS NA OPERAÇÃO. AF_06/2014</v>
          </cell>
          <cell r="D2189" t="str">
            <v>H</v>
          </cell>
          <cell r="E2189" t="str">
            <v>60,32</v>
          </cell>
          <cell r="F2189" t="str">
            <v>60,32</v>
          </cell>
        </row>
        <row r="2190">
          <cell r="A2190" t="str">
            <v>5722</v>
          </cell>
          <cell r="B2190" t="str">
            <v>TRATOR DE ESTEIRAS, POTÊNCIA 347 HP, PESO OPERACIONAL 38,5 T, COM LÂMINA 8,70 M3 - MATERIAIS NA OPERAÇÃO. AF_06/2014</v>
          </cell>
          <cell r="D2190" t="str">
            <v>H</v>
          </cell>
          <cell r="E2190" t="str">
            <v>139,52</v>
          </cell>
          <cell r="F2190" t="str">
            <v>139,52</v>
          </cell>
        </row>
        <row r="2191">
          <cell r="A2191" t="str">
            <v>5724</v>
          </cell>
          <cell r="B2191" t="str">
            <v>TRATOR DE ESTEIRAS, POTÊNCIA 100 HP, PESO OPERACIONAL 9,4 T, COM LÂMINA 2,19 M3 - MANUTENÇÃO. AF_06/2014</v>
          </cell>
          <cell r="D2191" t="str">
            <v>H</v>
          </cell>
          <cell r="E2191" t="str">
            <v>33,88</v>
          </cell>
          <cell r="F2191" t="str">
            <v>33,88</v>
          </cell>
        </row>
        <row r="2192">
          <cell r="A2192" t="str">
            <v>5727</v>
          </cell>
          <cell r="B2192" t="str">
            <v>ROLO COMPACTADOR VIBRATÓRIO REBOCÁVEL, CILINDRO DE AÇO LISO, POTÊNCIA DE TRAÇÃO DE 65 CV, PESO 4,7 T, IMPACTO DINÂMICO 18,3 T, LARGURA DE TRABALHO 1,67 M - MANUTENÇÃO. AF_02/2016</v>
          </cell>
          <cell r="D2192" t="str">
            <v>H</v>
          </cell>
          <cell r="E2192" t="str">
            <v>5,81</v>
          </cell>
          <cell r="F2192" t="str">
            <v>5,81</v>
          </cell>
        </row>
        <row r="2193">
          <cell r="A2193" t="str">
            <v>5729</v>
          </cell>
          <cell r="B2193" t="str">
            <v>ROLO COMPACTADOR VIBRATÓRIO TANDEM AÇO LISO, POTÊNCIA 58 HP, PESO SEM/COM LASTRO 6,5 / 9,4 T, LARGURA DE TRABALHO 1,2 M - MANUTENÇÃO. AF_06/2014</v>
          </cell>
          <cell r="D2193" t="str">
            <v>H</v>
          </cell>
          <cell r="E2193" t="str">
            <v>23,63</v>
          </cell>
          <cell r="F2193" t="str">
            <v>23,63</v>
          </cell>
        </row>
        <row r="2194">
          <cell r="A2194" t="str">
            <v>5730</v>
          </cell>
          <cell r="B2194" t="str">
            <v>ROLO COMPACTADOR VIBRATÓRIO TANDEM AÇO LISO, POTÊNCIA 58 HP, PESO SEM/COM LASTRO 6,5 / 9,4 T, LARGURA DE TRABALHO 1,2 M - MATERIAIS NA OPERAÇÃO. AF_06/2014</v>
          </cell>
          <cell r="D2194" t="str">
            <v>H</v>
          </cell>
          <cell r="E2194" t="str">
            <v>26,64</v>
          </cell>
          <cell r="F2194" t="str">
            <v>26,64</v>
          </cell>
        </row>
        <row r="2195">
          <cell r="A2195" t="str">
            <v>5735</v>
          </cell>
          <cell r="B2195" t="str">
            <v>RETROESCAVADEIRA SOBRE RODAS COM CARREGADEIRA, TRAÇÃO 4X4, POTÊNCIA LÍQ. 72 HP, CAÇAMBA CARREG. CAP. MÍN. 0,79 M3, CAÇAMBA RETRO CAP. 0,18 M3, PESO OPERACIONAL MÍN. 7.140 KG, PROFUNDIDADE ESCAVAÇÃO MÁX. 4,50 M - MANUTENÇÃO. AF_06/2014</v>
          </cell>
          <cell r="D2195" t="str">
            <v>H</v>
          </cell>
          <cell r="E2195" t="str">
            <v>17,15</v>
          </cell>
          <cell r="F2195" t="str">
            <v>17,15</v>
          </cell>
        </row>
        <row r="2196">
          <cell r="A2196" t="str">
            <v>5736</v>
          </cell>
          <cell r="B2196" t="str">
            <v>RETROESCAVADEIRA SOBRE RODAS COM CARREGADEIRA, TRAÇÃO 4X4, POTÊNCIA LÍQ. 72 HP, CAÇAMBA CARREG. CAP. MÍN. 0,79 M3, CAÇAMBA RETRO CAP. 0,18 M3, PESO OPERACIONAL MÍN. 7.140 KG, PROFUNDIDADE ESCAVAÇÃO MÁX. 4,50 M - MATERIAIS NA OPERAÇÃO. AF_06/2014</v>
          </cell>
          <cell r="D2196" t="str">
            <v>H</v>
          </cell>
          <cell r="E2196" t="str">
            <v>29,10</v>
          </cell>
          <cell r="F2196" t="str">
            <v>29,10</v>
          </cell>
        </row>
        <row r="2197">
          <cell r="A2197" t="str">
            <v>5738</v>
          </cell>
          <cell r="B2197" t="str">
            <v>ROLO COMPACTADOR VIBRATÓRIO PÉ DE CARNEIRO, OPERADO POR CONTROLE REMOTO, POTÊNCIA 12,5 KW, PESO OPERACIONAL 1,675 T, LARGURA DE TRABALHO 0,85 M - DEPRECIAÇÃO. AF_02/2016</v>
          </cell>
          <cell r="D2197" t="str">
            <v>H</v>
          </cell>
          <cell r="E2197" t="str">
            <v>21,01</v>
          </cell>
          <cell r="F2197" t="str">
            <v>21,01</v>
          </cell>
        </row>
        <row r="2198">
          <cell r="A2198" t="str">
            <v>5739</v>
          </cell>
          <cell r="B2198" t="str">
            <v>ROLO COMPACTADOR VIBRATÓRIO PÉ DE CARNEIRO, OPERADO POR CONTROLE REMOTO, POTÊNCIA 12,5 KW, PESO OPERACIONAL 1,675 T, LARGURA DE TRABALHO 0,85 M - MANUTENÇÃO. AF_02/2016</v>
          </cell>
          <cell r="D2198" t="str">
            <v>H</v>
          </cell>
          <cell r="E2198" t="str">
            <v>26,30</v>
          </cell>
          <cell r="F2198" t="str">
            <v>26,30</v>
          </cell>
        </row>
        <row r="2199">
          <cell r="A2199" t="str">
            <v>5741</v>
          </cell>
          <cell r="B2199" t="str">
            <v>USINA DE LAMA ASFÁLTICA, PROD 30 A 50 T/H, SILO DE AGREGADO 7 M3, RESERVATÓRIOS PARA EMULSÃO E ÁGUA DE 2,3 M3 CADA, MISTURADOR TIPO PUG MILL A SER MONTADO SOBRE CAMINHÃO - MANUTENÇÃO. AF_10/2014</v>
          </cell>
          <cell r="D2199" t="str">
            <v>H</v>
          </cell>
          <cell r="E2199" t="str">
            <v>27,29</v>
          </cell>
          <cell r="F2199" t="str">
            <v>27,29</v>
          </cell>
        </row>
        <row r="2200">
          <cell r="A2200" t="str">
            <v>5742</v>
          </cell>
          <cell r="B2200" t="str">
            <v>USINA DE LAMA ASFÁLTICA, PROD 30 A 50 T/H, SILO DE AGREGADO 7 M3, RESERVATÓRIOS PARA EMULSÃO E ÁGUA DE 2,3 M3 CADA, MISTURADOR TIPO PUG MILL A SER MONTADO SOBRE CAMINHÃO - MATERIAIS NA OPERAÇÃO. AF_10/2014</v>
          </cell>
          <cell r="D2200" t="str">
            <v>H</v>
          </cell>
          <cell r="E2200" t="str">
            <v>17,74</v>
          </cell>
          <cell r="F2200" t="str">
            <v>17,74</v>
          </cell>
        </row>
        <row r="2201">
          <cell r="A2201" t="str">
            <v>5747</v>
          </cell>
          <cell r="B2201" t="str">
            <v>CAMINHÃO PIPA 6.000 L, PESO BRUTO TOTAL 13.000 KG, DISTÂNCIA ENTRE EIXOS 4,80 M, POTÊNCIA 189 CV INCLUSIVE TANQUE DE AÇO PARA TRANSPORTE DE ÁGUA, CAPACIDADE 6 M3 - MATERIAIS NA OPERAÇÃO. AF_06/2014</v>
          </cell>
          <cell r="D2201" t="str">
            <v>H</v>
          </cell>
          <cell r="E2201" t="str">
            <v>101,75</v>
          </cell>
          <cell r="F2201" t="str">
            <v>101,75</v>
          </cell>
        </row>
        <row r="2202">
          <cell r="A2202" t="str">
            <v>5751</v>
          </cell>
          <cell r="B2202" t="str">
            <v>CAMINHÃO TOCO, PESO BRUTO TOTAL 14.300 KG, CARGA ÚTIL MÁXIMA 9590 KG, DISTÂNCIA ENTRE EIXOS 4,76 M, POTÊNCIA 185 CV (NÃO INCLUI CARROCERIA) - MANUTENÇÃO. AF_06/2014</v>
          </cell>
          <cell r="D2202" t="str">
            <v>H</v>
          </cell>
          <cell r="E2202" t="str">
            <v>16,48</v>
          </cell>
          <cell r="F2202" t="str">
            <v>16,48</v>
          </cell>
        </row>
        <row r="2203">
          <cell r="A2203" t="str">
            <v>5754</v>
          </cell>
          <cell r="B2203" t="str">
            <v>CAMINHÃO TOCO, PESO BRUTO TOTAL 16.000 KG, CARGA ÚTIL MÁXIMA DE 10.685 KG, DISTÂNCIA ENTRE EIXOS 4,80 M, POTÊNCIA 189 CV EXCLUSIVE CARROCERIA - MANUTENÇÃO. AF_06/2014</v>
          </cell>
          <cell r="D2203" t="str">
            <v>H</v>
          </cell>
          <cell r="E2203" t="str">
            <v>13,88</v>
          </cell>
          <cell r="F2203" t="str">
            <v>13,88</v>
          </cell>
        </row>
        <row r="2204">
          <cell r="A2204" t="str">
            <v>5763</v>
          </cell>
          <cell r="B2204" t="str">
            <v>CAMINHÃO PIPA 10.000 L TRUCADO, PESO BRUTO TOTAL 23.000 KG, CARGA ÚTIL MÁXIMA 15.935 KG, DISTÂNCIA ENTRE EIXOS 4,8 M, POTÊNCIA 230 CV, INCLUSIVE TANQUE DE AÇO PARA TRANSPORTE DE ÁGUA - MANUTENÇÃO. AF_06/2014</v>
          </cell>
          <cell r="D2204" t="str">
            <v>H</v>
          </cell>
          <cell r="E2204" t="str">
            <v>23,57</v>
          </cell>
          <cell r="F2204" t="str">
            <v>23,57</v>
          </cell>
        </row>
        <row r="2205">
          <cell r="A2205" t="str">
            <v>5765</v>
          </cell>
          <cell r="B2205" t="str">
            <v>ESPARGIDOR DE ASFALTO PRESSURIZADO COM TANQUE DE 2500 L, REBOCÁVEL COM MOTOR A GASOLINA POTÊNCIA 3,4 HP - MANUTENÇÃO. AF_07/2014</v>
          </cell>
          <cell r="D2205" t="str">
            <v>H</v>
          </cell>
          <cell r="E2205" t="str">
            <v>1,92</v>
          </cell>
          <cell r="F2205" t="str">
            <v>1,92</v>
          </cell>
        </row>
        <row r="2206">
          <cell r="A2206" t="str">
            <v>5766</v>
          </cell>
          <cell r="B2206" t="str">
            <v>ESPARGIDOR DE ASFALTO PRESSURIZADO COM TANQUE DE 2500 L, REBOCÁVEL COM MOTOR A GASOLINA POTÊNCIA 3,4 HP - MATERIAIS NA OPERAÇÃO. AF_07/2014</v>
          </cell>
          <cell r="D2206" t="str">
            <v>H</v>
          </cell>
          <cell r="E2206" t="str">
            <v>3,10</v>
          </cell>
          <cell r="F2206" t="str">
            <v>3,10</v>
          </cell>
        </row>
        <row r="2207">
          <cell r="A2207" t="str">
            <v>5779</v>
          </cell>
          <cell r="B2207" t="str">
            <v>MOTONIVELADORA POTÊNCIA BÁSICA LÍQUIDA (PRIMEIRA MARCHA) 125 HP, PESO BRUTO 13032 KG, LARGURA DA LÂMINA DE 3,7 M - MANUTENÇÃO. AF_06/2014</v>
          </cell>
          <cell r="D2207" t="str">
            <v>H</v>
          </cell>
          <cell r="E2207" t="str">
            <v>36,65</v>
          </cell>
          <cell r="F2207" t="str">
            <v>36,65</v>
          </cell>
        </row>
        <row r="2208">
          <cell r="A2208" t="str">
            <v>5787</v>
          </cell>
          <cell r="B2208" t="str">
            <v>PÁ CARREGADEIRA SOBRE RODAS, POTÊNCIA 197 HP, CAPACIDADE DA CAÇAMBA 2,5 A 3,5 M3, PESO OPERACIONAL 18338 KG - MATERIAIS NA OPERAÇÃO. AF_06/2014</v>
          </cell>
          <cell r="D2208" t="str">
            <v>H</v>
          </cell>
          <cell r="E2208" t="str">
            <v>45,27</v>
          </cell>
          <cell r="F2208" t="str">
            <v>45,27</v>
          </cell>
        </row>
        <row r="2209">
          <cell r="A2209" t="str">
            <v>5797</v>
          </cell>
          <cell r="B2209" t="str">
            <v>COMPRESSOR DE AR REBOCÁVEL, VAZÃO 189 PCM, PRESSÃO EFETIVA DE TRABALHO 102 PSI, MOTOR DIESEL, POTÊNCIA 63 CV - MANUTENÇÃO. AF_06/2015</v>
          </cell>
          <cell r="D2209" t="str">
            <v>H</v>
          </cell>
          <cell r="E2209" t="str">
            <v>2,92</v>
          </cell>
          <cell r="F2209" t="str">
            <v>2,92</v>
          </cell>
        </row>
        <row r="2210">
          <cell r="A2210" t="str">
            <v>5800</v>
          </cell>
          <cell r="B2210" t="str">
            <v>BOMBA SUBMERSÍVEL ELÉTRICA TRIFÁSICA, POTÊNCIA 2,96 HP, Ø ROTOR 144 MM SEMI-ABERTO, BOCAL DE SAÍDA Ø 2, HM/Q = 2 MCA / 38,8 M3/H A 28 MCA / 5 M3/H - MANUTENÇÃO. AF_06/2014</v>
          </cell>
          <cell r="D2210" t="str">
            <v>H</v>
          </cell>
          <cell r="E2210" t="str">
            <v>0,29</v>
          </cell>
          <cell r="F2210" t="str">
            <v>0,29</v>
          </cell>
        </row>
        <row r="2211">
          <cell r="A2211" t="str">
            <v>7032</v>
          </cell>
          <cell r="B2211" t="str">
            <v>TANQUE DE ASFALTO ESTACIONÁRIO COM SERPENTINA, CAPACIDADE 30.000 L - DEPRECIAÇÃO. AF_06/2014</v>
          </cell>
          <cell r="D2211" t="str">
            <v>H</v>
          </cell>
          <cell r="E2211" t="str">
            <v>2,81</v>
          </cell>
          <cell r="F2211" t="str">
            <v>2,81</v>
          </cell>
        </row>
        <row r="2212">
          <cell r="A2212" t="str">
            <v>7033</v>
          </cell>
          <cell r="B2212" t="str">
            <v>TANQUE DE ASFALTO ESTACIONÁRIO COM SERPENTINA, CAPACIDADE 30.000 L - JUROS. AF_06/2014</v>
          </cell>
          <cell r="D2212" t="str">
            <v>H</v>
          </cell>
          <cell r="E2212" t="str">
            <v>0,46</v>
          </cell>
          <cell r="F2212" t="str">
            <v>0,46</v>
          </cell>
        </row>
        <row r="2213">
          <cell r="A2213" t="str">
            <v>7034</v>
          </cell>
          <cell r="B2213" t="str">
            <v>TANQUE DE ASFALTO ESTACIONÁRIO COM SERPENTINA, CAPACIDADE 30.000 L - MANUTENÇÃO. AF_06/2014</v>
          </cell>
          <cell r="D2213" t="str">
            <v>H</v>
          </cell>
          <cell r="E2213" t="str">
            <v>5,27</v>
          </cell>
          <cell r="F2213" t="str">
            <v>5,27</v>
          </cell>
        </row>
        <row r="2214">
          <cell r="A2214" t="str">
            <v>7035</v>
          </cell>
          <cell r="B2214" t="str">
            <v>TANQUE DE ASFALTO ESTACIONÁRIO COM SERPENTINA, CAPACIDADE 30.000 L - MATERIAIS NA OPERAÇÃO. AF_06/2014</v>
          </cell>
          <cell r="D2214" t="str">
            <v>H</v>
          </cell>
          <cell r="E2214" t="str">
            <v>137,50</v>
          </cell>
          <cell r="F2214" t="str">
            <v>137,50</v>
          </cell>
        </row>
        <row r="2215">
          <cell r="A2215" t="str">
            <v>7038</v>
          </cell>
          <cell r="B2215" t="str">
            <v>ROLO COMPACTADOR DE PNEUS ESTÁTICO, PRESSÃO VARIÁVEL, POTÊNCIA 111 HP, PESO SEM/COM LASTRO 9,5 / 26 T, LARGURA DE TRABALHO 1,90 M - DEPRECIAÇÃO. AF_07/2014</v>
          </cell>
          <cell r="D2215" t="str">
            <v>H</v>
          </cell>
          <cell r="E2215" t="str">
            <v>24,04</v>
          </cell>
          <cell r="F2215" t="str">
            <v>24,04</v>
          </cell>
        </row>
        <row r="2216">
          <cell r="A2216" t="str">
            <v>7039</v>
          </cell>
          <cell r="B2216" t="str">
            <v>ROLO COMPACTADOR DE PNEUS ESTÁTICO, PRESSÃO VARIÁVEL, POTÊNCIA 111 HP, PESO SEM/COM LASTRO 9,5 / 26 T, LARGURA DE TRABALHO 1,90 M - JUROS. AF_07/2014</v>
          </cell>
          <cell r="D2216" t="str">
            <v>H</v>
          </cell>
          <cell r="E2216" t="str">
            <v>3,33</v>
          </cell>
          <cell r="F2216" t="str">
            <v>3,33</v>
          </cell>
        </row>
        <row r="2217">
          <cell r="A2217" t="str">
            <v>7040</v>
          </cell>
          <cell r="B2217" t="str">
            <v>ROLO COMPACTADOR DE PNEUS ESTÁTICO, PRESSÃO VARIÁVEL, POTÊNCIA 111 HP, PESO SEM/COM LASTRO 9,5 / 26 T, LARGURA DE TRABALHO 1,90 M - MANUTENÇÃO. AF_07/2014</v>
          </cell>
          <cell r="D2217" t="str">
            <v>H</v>
          </cell>
          <cell r="E2217" t="str">
            <v>30,08</v>
          </cell>
          <cell r="F2217" t="str">
            <v>30,08</v>
          </cell>
        </row>
        <row r="2218">
          <cell r="A2218" t="str">
            <v>7044</v>
          </cell>
          <cell r="B2218" t="str">
            <v>MOTOBOMBA TRASH (PARA ÁGUA SUJA) AUTO ESCORVANTE, MOTOR GASOLINA DE 6,41 HP, DIÂMETROS DE SUCÇÃO X RECALQUE: 3" X 3", HM/Q = 10 MCA / 60 M3/H A 23 MCA / 0 M3/H - DEPRECIAÇÃO. AF_10/2014</v>
          </cell>
          <cell r="D2218" t="str">
            <v>H</v>
          </cell>
          <cell r="E2218" t="str">
            <v>0,16</v>
          </cell>
          <cell r="F2218" t="str">
            <v>0,16</v>
          </cell>
        </row>
        <row r="2219">
          <cell r="A2219" t="str">
            <v>7045</v>
          </cell>
          <cell r="B2219" t="str">
            <v>MOTOBOMBA TRASH (PARA ÁGUA SUJA) AUTO ESCORVANTE, MOTOR GASOLINA DE 6,41 HP, DIÂMETROS DE SUCÇÃO X RECALQUE: 3" X 3", HM/Q = 10 MCA / 60 M3/H A 23 MCA / 0 M3/H - JUROS. AF_10/2014</v>
          </cell>
          <cell r="D2219" t="str">
            <v>H</v>
          </cell>
          <cell r="E2219" t="str">
            <v>0,01</v>
          </cell>
          <cell r="F2219" t="str">
            <v>0,01</v>
          </cell>
        </row>
        <row r="2220">
          <cell r="A2220" t="str">
            <v>7046</v>
          </cell>
          <cell r="B2220" t="str">
            <v>MOTOBOMBA TRASH (PARA ÁGUA SUJA) AUTO ESCORVANTE, MOTOR GASOLINA DE 6,41 HP, DIÂMETROS DE SUCÇÃO X RECALQUE: 3" X 3", HM/Q = 10 MCA / 60 M3/H A 23 MCA / 0 M3/H - MANUTENÇÃO. AF_10/2014</v>
          </cell>
          <cell r="D2220" t="str">
            <v>H</v>
          </cell>
          <cell r="E2220" t="str">
            <v>0,18</v>
          </cell>
          <cell r="F2220" t="str">
            <v>0,18</v>
          </cell>
        </row>
        <row r="2221">
          <cell r="A2221" t="str">
            <v>7047</v>
          </cell>
          <cell r="B2221" t="str">
            <v>MOTOBOMBA TRASH (PARA ÁGUA SUJA) AUTO ESCORVANTE, MOTOR GASOLINA DE 6,41 HP, DIÂMETROS DE SUCÇÃO X RECALQUE: 3" X 3", HM/Q = 10 MCA / 60 M3/H A 23 MCA / 0 M3/H - MATERIAIS NA OPERAÇÃO. AF_10/2014</v>
          </cell>
          <cell r="D2221" t="str">
            <v>H</v>
          </cell>
          <cell r="E2221" t="str">
            <v>7,29</v>
          </cell>
          <cell r="F2221" t="str">
            <v>7,29</v>
          </cell>
        </row>
        <row r="2222">
          <cell r="A2222" t="str">
            <v>7051</v>
          </cell>
          <cell r="B2222" t="str">
            <v>ROLO COMPACTADOR PE DE CARNEIRO VIBRATORIO, POTENCIA 125 HP, PESO OPERACIONAL SEM/COM LASTRO 11,95 / 13,30 T, IMPACTO DINAMICO 38,5 / 22,5 T, LARGURA DE TRABALHO 2,15 M - DEPRECIAÇÃO. AF_06/2014</v>
          </cell>
          <cell r="D2222" t="str">
            <v>H</v>
          </cell>
          <cell r="E2222" t="str">
            <v>21,32</v>
          </cell>
          <cell r="F2222" t="str">
            <v>21,32</v>
          </cell>
        </row>
        <row r="2223">
          <cell r="A2223" t="str">
            <v>7052</v>
          </cell>
          <cell r="B2223" t="str">
            <v>ROLO COMPACTADOR PE DE CARNEIRO VIBRATORIO, POTENCIA 125 HP, PESO OPERACIONAL SEM/COM LASTRO 11,95 / 13,30 T, IMPACTO DINAMICO 38,5 / 22,5 T, LARGURA DE TRABALHO 2,15 M - JUROS. AF_06/2014</v>
          </cell>
          <cell r="D2223" t="str">
            <v>H</v>
          </cell>
          <cell r="E2223" t="str">
            <v>2,96</v>
          </cell>
          <cell r="F2223" t="str">
            <v>2,96</v>
          </cell>
        </row>
        <row r="2224">
          <cell r="A2224" t="str">
            <v>7053</v>
          </cell>
          <cell r="B2224" t="str">
            <v>ROLO COMPACTADOR PE DE CARNEIRO VIBRATORIO, POTENCIA 125 HP, PESO OPERACIONAL SEM/COM LASTRO 11,95 / 13,30 T, IMPACTO DINAMICO 38,5 / 22,5 T, LARGURA DE TRABALHO 2,15 M - MANUTENÇÃO. AF_06/2014</v>
          </cell>
          <cell r="D2224" t="str">
            <v>H</v>
          </cell>
          <cell r="E2224" t="str">
            <v>26,68</v>
          </cell>
          <cell r="F2224" t="str">
            <v>26,68</v>
          </cell>
        </row>
        <row r="2225">
          <cell r="A2225" t="str">
            <v>7054</v>
          </cell>
          <cell r="B2225" t="str">
            <v>ROLO COMPACTADOR PE DE CARNEIRO VIBRATORIO, POTENCIA 125 HP, PESO OPERACIONAL SEM/COM LASTRO 11,95 / 13,30 T, IMPACTO DINAMICO 38,5 / 22,5 T, LARGURA DE TRABALHO 2,15 M - MATERIAIS NA OPERAÇÃO. AF_06/2014</v>
          </cell>
          <cell r="D2225" t="str">
            <v>H</v>
          </cell>
          <cell r="E2225" t="str">
            <v>57,44</v>
          </cell>
          <cell r="F2225" t="str">
            <v>57,44</v>
          </cell>
        </row>
        <row r="2226">
          <cell r="A2226" t="str">
            <v>7058</v>
          </cell>
          <cell r="B2226" t="str">
            <v>CAMINHÃO BASCULANTE 6 M3 TOCO, PESO BRUTO TOTAL 16.000 KG, CARGA ÚTIL MÁXIMA 11.130 KG, DISTÂNCIA ENTRE EIXOS 5,36 M, POTÊNCIA 185 CV, INCLUSIVE CAÇAMBA METÁLICA - DEPRECIAÇÃO. AF_06/2014</v>
          </cell>
          <cell r="D2226" t="str">
            <v>H</v>
          </cell>
          <cell r="E2226" t="str">
            <v>12,16</v>
          </cell>
          <cell r="F2226" t="str">
            <v>12,16</v>
          </cell>
        </row>
        <row r="2227">
          <cell r="A2227" t="str">
            <v>7059</v>
          </cell>
          <cell r="B2227" t="str">
            <v>CAMINHÃO BASCULANTE 6 M3 TOCO, PESO BRUTO TOTAL 16.000 KG, CARGA ÚTIL MÁXIMA 11.130 KG, DISTÂNCIA ENTRE EIXOS 5,36 M, POTÊNCIA 185 CV, INCLUSIVE CAÇAMBA METÁLICA - JUROS. AF_06/2014</v>
          </cell>
          <cell r="D2227" t="str">
            <v>H</v>
          </cell>
          <cell r="E2227" t="str">
            <v>2,24</v>
          </cell>
          <cell r="F2227" t="str">
            <v>2,24</v>
          </cell>
        </row>
        <row r="2228">
          <cell r="A2228" t="str">
            <v>7060</v>
          </cell>
          <cell r="B2228" t="str">
            <v>CAMINHÃO BASCULANTE 6 M3 TOCO, PESO BRUTO TOTAL 16.000 KG, CARGA ÚTIL MÁXIMA 11.130 KG, DISTÂNCIA ENTRE EIXOS 5,36 M, POTÊNCIA 185 CV, INCLUSIVE CAÇAMBA METÁLICA - MANUTENÇÃO. AF_06/2014</v>
          </cell>
          <cell r="D2228" t="str">
            <v>H</v>
          </cell>
          <cell r="E2228" t="str">
            <v>22,81</v>
          </cell>
          <cell r="F2228" t="str">
            <v>22,81</v>
          </cell>
        </row>
        <row r="2229">
          <cell r="A2229" t="str">
            <v>7061</v>
          </cell>
          <cell r="B2229" t="str">
            <v>CAMINHÃO BASCULANTE 6 M3 TOCO, PESO BRUTO TOTAL 16.000 KG, CARGA ÚTIL MÁXIMA 11.130 KG, DISTÂNCIA ENTRE EIXOS 5,36 M, POTÊNCIA 185 CV, INCLUSIVE CAÇAMBA METÁLICA - MATERIAIS NA OPERAÇÃO. AF_06/2014</v>
          </cell>
          <cell r="D2229" t="str">
            <v>H</v>
          </cell>
          <cell r="E2229" t="str">
            <v>52,43</v>
          </cell>
          <cell r="F2229" t="str">
            <v>52,43</v>
          </cell>
        </row>
        <row r="2230">
          <cell r="A2230" t="str">
            <v>7063</v>
          </cell>
          <cell r="B2230" t="str">
            <v>TRATOR DE PNEUS, POTÊNCIA 122 CV, TRAÇÃO 4X4, PESO COM LASTRO DE 4.510 KG - DEPRECIAÇÃO. AF_06/2014</v>
          </cell>
          <cell r="D2230" t="str">
            <v>H</v>
          </cell>
          <cell r="E2230" t="str">
            <v>9,89</v>
          </cell>
          <cell r="F2230" t="str">
            <v>9,89</v>
          </cell>
        </row>
        <row r="2231">
          <cell r="A2231" t="str">
            <v>7064</v>
          </cell>
          <cell r="B2231" t="str">
            <v>TRATOR DE PNEUS, POTÊNCIA 122 CV, TRAÇÃO 4X4, PESO COM LASTRO DE 4.510 KG - JUROS. AF_06/2014</v>
          </cell>
          <cell r="D2231" t="str">
            <v>H</v>
          </cell>
          <cell r="E2231" t="str">
            <v>1,37</v>
          </cell>
          <cell r="F2231" t="str">
            <v>1,37</v>
          </cell>
        </row>
        <row r="2232">
          <cell r="A2232" t="str">
            <v>7065</v>
          </cell>
          <cell r="B2232" t="str">
            <v>TRATOR DE PNEUS, POTÊNCIA 122 CV, TRAÇÃO 4X4, PESO COM LASTRO DE 4.510 KG - MANUTENÇÃO. AF_06/2014</v>
          </cell>
          <cell r="D2232" t="str">
            <v>H</v>
          </cell>
          <cell r="E2232" t="str">
            <v>10,81</v>
          </cell>
          <cell r="F2232" t="str">
            <v>10,81</v>
          </cell>
        </row>
        <row r="2233">
          <cell r="A2233" t="str">
            <v>7066</v>
          </cell>
          <cell r="B2233" t="str">
            <v>TRATOR DE PNEUS, POTÊNCIA 122 CV, TRAÇÃO 4X4, PESO COM LASTRO DE 4.510 KG - MATERIAIS NA OPERAÇÃO. AF_06/2014</v>
          </cell>
          <cell r="D2233" t="str">
            <v>H</v>
          </cell>
          <cell r="E2233" t="str">
            <v>110,61</v>
          </cell>
          <cell r="F2233" t="str">
            <v>110,61</v>
          </cell>
        </row>
        <row r="2234">
          <cell r="A2234" t="str">
            <v>53786</v>
          </cell>
          <cell r="B2234" t="str">
            <v>RETROESCAVADEIRA SOBRE RODAS COM CARREGADEIRA, TRAÇÃO 4X4, POTÊNCIA LÍQ. 88 HP, CAÇAMBA CARREG. CAP. MÍN. 1 M3, CAÇAMBA RETRO CAP. 0,26 M3, PESO OPERACIONAL MÍN. 6.674 KG, PROFUNDIDADE ESCAVAÇÃO MÁX. 4,37 M - MATERIAIS NA OPERAÇÃO. AF_06/2014</v>
          </cell>
          <cell r="D2234" t="str">
            <v>H</v>
          </cell>
          <cell r="E2234" t="str">
            <v>34,34</v>
          </cell>
          <cell r="F2234" t="str">
            <v>34,34</v>
          </cell>
        </row>
        <row r="2235">
          <cell r="A2235" t="str">
            <v>53788</v>
          </cell>
          <cell r="B2235" t="str">
            <v>ROLO COMPACTADOR VIBRATÓRIO DE UM CILINDRO AÇO LISO, POTÊNCIA 80 HP, PESO OPERACIONAL MÁXIMO 8,1 T, IMPACTO DINÂMICO 16,15 / 9,5 T, LARGURA DE TRABALHO 1,68 M - MATERIAIS NA OPERAÇÃO. AF_06/2014</v>
          </cell>
          <cell r="D2235" t="str">
            <v>H</v>
          </cell>
          <cell r="E2235" t="str">
            <v>36,76</v>
          </cell>
          <cell r="F2235" t="str">
            <v>36,76</v>
          </cell>
        </row>
        <row r="2236">
          <cell r="A2236" t="str">
            <v>53792</v>
          </cell>
          <cell r="B2236" t="str">
            <v>CAMINHÃO BASCULANTE 6 M3, PESO BRUTO TOTAL 16.000 KG, CARGA ÚTIL MÁXIMA 13.071 KG, DISTÂNCIA ENTRE EIXOS 4,80 M, POTÊNCIA 230 CV INCLUSIVE CAÇAMBA METÁLICA - MATERIAIS NA OPERAÇÃO. AF_06/2014</v>
          </cell>
          <cell r="D2236" t="str">
            <v>H</v>
          </cell>
          <cell r="E2236" t="str">
            <v>65,18</v>
          </cell>
          <cell r="F2236" t="str">
            <v>65,18</v>
          </cell>
        </row>
        <row r="2237">
          <cell r="A2237" t="str">
            <v>53794</v>
          </cell>
          <cell r="B2237" t="str">
            <v>USINA DE CONCRETO FIXA, CAPACIDADE NOMINAL DE 90 A 120 M3/H, SEM SILO - MANUTENÇÃO. AF_07/2016</v>
          </cell>
          <cell r="D2237" t="str">
            <v>H</v>
          </cell>
          <cell r="E2237" t="str">
            <v>35,00</v>
          </cell>
          <cell r="F2237" t="str">
            <v>35,00</v>
          </cell>
        </row>
        <row r="2238">
          <cell r="A2238" t="str">
            <v>53797</v>
          </cell>
          <cell r="B2238" t="str">
            <v>CAMINHÃO TOCO, PBT 16.000 KG, CARGA ÚTIL MÁX. 10.685 KG, DIST. ENTRE EIXOS 4,8 M, POTÊNCIA 189 CV, INCLUSIVE CARROCERIA FIXA ABERTA DE MADEIRA P/ TRANSPORTE GERAL DE CARGA SECA, DIMEN. APROX. 2,5 X 7,00 X 0,50 M - MATERIAIS NA OPERAÇÃO. AF_06/2014</v>
          </cell>
          <cell r="D2238" t="str">
            <v>H</v>
          </cell>
          <cell r="E2238" t="str">
            <v>74,95</v>
          </cell>
          <cell r="F2238" t="str">
            <v>74,95</v>
          </cell>
        </row>
        <row r="2239">
          <cell r="A2239" t="str">
            <v>53804</v>
          </cell>
          <cell r="B2239" t="str">
            <v>VASSOURA MECÂNICA REBOCÁVEL COM ESCOVA CILÍNDRICA, LARGURA ÚTIL DE VARRIMENTO DE 2,44 M - MANUTENÇÃO. AF_06/2014</v>
          </cell>
          <cell r="D2239" t="str">
            <v>H</v>
          </cell>
          <cell r="E2239" t="str">
            <v>2,47</v>
          </cell>
          <cell r="F2239" t="str">
            <v>2,47</v>
          </cell>
        </row>
        <row r="2240">
          <cell r="A2240" t="str">
            <v>53806</v>
          </cell>
          <cell r="B2240" t="str">
            <v>TRATOR DE ESTEIRAS, POTÊNCIA 170 HP, PESO OPERACIONAL 19 T, CAÇAMBA 5,2 M3 - MANUTENÇÃO. AF_06/2014</v>
          </cell>
          <cell r="D2240" t="str">
            <v>H</v>
          </cell>
          <cell r="E2240" t="str">
            <v>43,65</v>
          </cell>
          <cell r="F2240" t="str">
            <v>43,65</v>
          </cell>
        </row>
        <row r="2241">
          <cell r="A2241" t="str">
            <v>53810</v>
          </cell>
          <cell r="B2241" t="str">
            <v>TRATOR DE ESTEIRAS, POTÊNCIA 150 HP, PESO OPERACIONAL 16,7 T, COM RODA MOTRIZ ELEVADA E LÂMINA 3,18 M3 - MANUTENÇÃO. AF_06/2014</v>
          </cell>
          <cell r="D2241" t="str">
            <v>H</v>
          </cell>
          <cell r="E2241" t="str">
            <v>43,92</v>
          </cell>
          <cell r="F2241" t="str">
            <v>43,92</v>
          </cell>
        </row>
        <row r="2242">
          <cell r="A2242" t="str">
            <v>53814</v>
          </cell>
          <cell r="B2242" t="str">
            <v>TRATOR DE ESTEIRAS, POTÊNCIA 347 HP, PESO OPERACIONAL 38,5 T, COM LÂMINA 8,70 M3 - MANUTENÇÃO. AF_06/2014</v>
          </cell>
          <cell r="D2242" t="str">
            <v>H</v>
          </cell>
          <cell r="E2242" t="str">
            <v>143,87</v>
          </cell>
          <cell r="F2242" t="str">
            <v>143,87</v>
          </cell>
        </row>
        <row r="2243">
          <cell r="A2243" t="str">
            <v>53817</v>
          </cell>
          <cell r="B2243" t="str">
            <v>TRATOR DE ESTEIRAS, POTÊNCIA 100 HP, PESO OPERACIONAL 9,4 T, COM LÂMINA 2,19 M3 - MATERIAIS NA OPERAÇÃO. AF_06/2014</v>
          </cell>
          <cell r="D2243" t="str">
            <v>H</v>
          </cell>
          <cell r="E2243" t="str">
            <v>40,19</v>
          </cell>
          <cell r="F2243" t="str">
            <v>40,19</v>
          </cell>
        </row>
        <row r="2244">
          <cell r="A2244" t="str">
            <v>53818</v>
          </cell>
          <cell r="B2244" t="str">
            <v>ROLO COMPACTADOR VIBRATÓRIO REBOCÁVEL, CILINDRO DE AÇO LISO, POTÊNCIA DE TRAÇÃO DE 65 CV, PESO 4,7 T, IMPACTO DINÂMICO 18,3 T, LARGURA DE TRABALHO 1,67 M - DEPRECIAÇÃO. AF_02/2016</v>
          </cell>
          <cell r="D2244" t="str">
            <v>H</v>
          </cell>
          <cell r="E2244" t="str">
            <v>4,64</v>
          </cell>
          <cell r="F2244" t="str">
            <v>4,64</v>
          </cell>
        </row>
        <row r="2245">
          <cell r="A2245" t="str">
            <v>53827</v>
          </cell>
          <cell r="B2245" t="str">
            <v>CAMINHÃO TOCO, PESO BRUTO TOTAL 14.300 KG, CARGA ÚTIL MÁXIMA 9590 KG, DISTÂNCIA ENTRE EIXOS 4,76 M, POTÊNCIA 185 CV (NÃO INCLUI CARROCERIA) - MATERIAIS NA OPERAÇÃO. AF_06/2014</v>
          </cell>
          <cell r="D2245" t="str">
            <v>H</v>
          </cell>
          <cell r="E2245" t="str">
            <v>73,38</v>
          </cell>
          <cell r="F2245" t="str">
            <v>73,38</v>
          </cell>
        </row>
        <row r="2246">
          <cell r="A2246" t="str">
            <v>53829</v>
          </cell>
          <cell r="B2246" t="str">
            <v>CAMINHÃO TOCO, PESO BRUTO TOTAL 16.000 KG, CARGA ÚTIL MÁXIMA DE 10.685 KG, DISTÂNCIA ENTRE EIXOS 4,80 M, POTÊNCIA 189 CV EXCLUSIVE CARROCERIA - MATERIAIS NA OPERAÇÃO. AF_06/2014</v>
          </cell>
          <cell r="D2246" t="str">
            <v>H</v>
          </cell>
          <cell r="E2246" t="str">
            <v>74,95</v>
          </cell>
          <cell r="F2246" t="str">
            <v>74,95</v>
          </cell>
        </row>
        <row r="2247">
          <cell r="A2247" t="str">
            <v>53831</v>
          </cell>
          <cell r="B2247" t="str">
            <v>CAMINHÃO PIPA 10.000 L TRUCADO, PESO BRUTO TOTAL 23.000 KG, CARGA ÚTIL MÁXIMA 15.935 KG, DISTÂNCIA ENTRE EIXOS 4,8 M, POTÊNCIA 230 CV, INCLUSIVE TANQUE DE AÇO PARA TRANSPORTE DE ÁGUA - MATERIAIS NA OPERAÇÃO. AF_06/2014</v>
          </cell>
          <cell r="D2247" t="str">
            <v>H</v>
          </cell>
          <cell r="E2247" t="str">
            <v>123,81</v>
          </cell>
          <cell r="F2247" t="str">
            <v>123,81</v>
          </cell>
        </row>
        <row r="2248">
          <cell r="A2248" t="str">
            <v>53840</v>
          </cell>
          <cell r="B2248" t="str">
            <v>GRADE DE DISCO REBOCÁVEL COM 20 DISCOS 24" X 6 MM COM PNEUS PARA TRANSPORTE - DEPRECIAÇÃO. AF_06/2014</v>
          </cell>
          <cell r="D2248" t="str">
            <v>H</v>
          </cell>
          <cell r="E2248" t="str">
            <v>1,34</v>
          </cell>
          <cell r="F2248" t="str">
            <v>1,34</v>
          </cell>
        </row>
        <row r="2249">
          <cell r="A2249" t="str">
            <v>53841</v>
          </cell>
          <cell r="B2249" t="str">
            <v>GRADE DE DISCO REBOCÁVEL COM 20 DISCOS 24" X 6 MM COM PNEUS PARA TRANSPORTE - MANUTENÇÃO. AF_06/2014</v>
          </cell>
          <cell r="D2249" t="str">
            <v>H</v>
          </cell>
          <cell r="E2249" t="str">
            <v>0,93</v>
          </cell>
          <cell r="F2249" t="str">
            <v>0,93</v>
          </cell>
        </row>
        <row r="2250">
          <cell r="A2250" t="str">
            <v>53849</v>
          </cell>
          <cell r="B2250" t="str">
            <v>MOTONIVELADORA POTÊNCIA BÁSICA LÍQUIDA (PRIMEIRA MARCHA) 125 HP, PESO BRUTO 13032 KG, LARGURA DA LÂMINA DE 3,7 M - MATERIAIS NA OPERAÇÃO. AF_06/2014</v>
          </cell>
          <cell r="D2250" t="str">
            <v>H</v>
          </cell>
          <cell r="E2250" t="str">
            <v>53,86</v>
          </cell>
          <cell r="F2250" t="str">
            <v>53,86</v>
          </cell>
        </row>
        <row r="2251">
          <cell r="A2251" t="str">
            <v>53857</v>
          </cell>
          <cell r="B2251" t="str">
            <v>PÁ CARREGADEIRA SOBRE RODAS, POTÊNCIA LÍQUIDA 128 HP, CAPACIDADE DA CAÇAMBA 1,7 A 2,8 M3, PESO OPERACIONAL 11632 KG - MANUTENÇÃO. AF_06/2014</v>
          </cell>
          <cell r="D2251" t="str">
            <v>H</v>
          </cell>
          <cell r="E2251" t="str">
            <v>25,90</v>
          </cell>
          <cell r="F2251" t="str">
            <v>25,90</v>
          </cell>
        </row>
        <row r="2252">
          <cell r="A2252" t="str">
            <v>53858</v>
          </cell>
          <cell r="B2252" t="str">
            <v>PÁ CARREGADEIRA SOBRE RODAS, POTÊNCIA LÍQUIDA 128 HP, CAPACIDADE DA CAÇAMBA 1,7 A 2,8 M3, PESO OPERACIONAL 11632 KG - MATERIAIS NA OPERAÇÃO. AF_06/2014</v>
          </cell>
          <cell r="D2252" t="str">
            <v>H</v>
          </cell>
          <cell r="E2252" t="str">
            <v>51,47</v>
          </cell>
          <cell r="F2252" t="str">
            <v>51,47</v>
          </cell>
        </row>
        <row r="2253">
          <cell r="A2253" t="str">
            <v>53861</v>
          </cell>
          <cell r="B2253" t="str">
            <v>PÁ CARREGADEIRA SOBRE RODAS, POTÊNCIA 197 HP, CAPACIDADE DA CAÇAMBA 2,5 A 3,5 M3, PESO OPERACIONAL 18338 KG - MANUTENÇÃO. AF_06/2014</v>
          </cell>
          <cell r="D2253" t="str">
            <v>H</v>
          </cell>
          <cell r="E2253" t="str">
            <v>35,91</v>
          </cell>
          <cell r="F2253" t="str">
            <v>35,91</v>
          </cell>
        </row>
        <row r="2254">
          <cell r="A2254" t="str">
            <v>53863</v>
          </cell>
          <cell r="B2254" t="str">
            <v>MARTELETE OU ROMPEDOR PNEUMÁTICO MANUAL, 28 KG, COM SILENCIADOR - MANUTENÇÃO. AF_07/2016</v>
          </cell>
          <cell r="D2254" t="str">
            <v>H</v>
          </cell>
          <cell r="E2254" t="str">
            <v>1,32</v>
          </cell>
          <cell r="F2254" t="str">
            <v>1,32</v>
          </cell>
        </row>
        <row r="2255">
          <cell r="A2255" t="str">
            <v>53865</v>
          </cell>
          <cell r="B2255" t="str">
            <v>COMPRESSOR DE AR REBOCÁVEL, VAZÃO 189 PCM, PRESSÃO EFETIVA DE TRABALHO 102 PSI, MOTOR DIESEL, POTÊNCIA 63 CV - MATERIAIS NA OPERAÇÃO. AF_06/2015</v>
          </cell>
          <cell r="D2255" t="str">
            <v>H</v>
          </cell>
          <cell r="E2255" t="str">
            <v>30,33</v>
          </cell>
          <cell r="F2255" t="str">
            <v>30,33</v>
          </cell>
        </row>
        <row r="2256">
          <cell r="A2256" t="str">
            <v>53866</v>
          </cell>
          <cell r="B2256" t="str">
            <v>BOMBA SUBMERSÍVEL ELÉTRICA TRIFÁSICA, POTÊNCIA 2,96 HP, Ø ROTOR 144 MM SEMI-ABERTO, BOCAL DE SAÍDA Ø 2, HM/Q = 2 MCA / 38,8 M3/H A 28 MCA / 5 M3/H - MATERIAIS NA OPERAÇÃO. AF_06/2014</v>
          </cell>
          <cell r="D2256" t="str">
            <v>H</v>
          </cell>
          <cell r="E2256" t="str">
            <v>1,44</v>
          </cell>
          <cell r="F2256" t="str">
            <v>1,44</v>
          </cell>
        </row>
        <row r="2257">
          <cell r="A2257" t="str">
            <v>53882</v>
          </cell>
          <cell r="B2257" t="str">
            <v>CAMINHÃO PIPA 6.000 L, PESO BRUTO TOTAL 13.000 KG, DISTÂNCIA ENTRE EIXOS 4,80 M, POTÊNCIA 189 CV INCLUSIVE TANQUE DE AÇO PARA TRANSPORTE DE ÁGUA, CAPACIDADE 6 M3 - MANUTENÇÃO. AF_06/2014</v>
          </cell>
          <cell r="D2257" t="str">
            <v>H</v>
          </cell>
          <cell r="E2257" t="str">
            <v>18,35</v>
          </cell>
          <cell r="F2257" t="str">
            <v>18,35</v>
          </cell>
        </row>
        <row r="2258">
          <cell r="A2258" t="str">
            <v>55263</v>
          </cell>
          <cell r="B2258" t="str">
            <v>ROLO COMPACTADOR DE PNEUS ESTÁTICO, PRESSÃO VARIÁVEL, POTÊNCIA 111 HP, PESO SEM/COM LASTRO 9,5 / 26 T, LARGURA DE TRABALHO 1,90 M - MATERIAIS NA OPERAÇÃO. AF_07/2014</v>
          </cell>
          <cell r="D2258" t="str">
            <v>H</v>
          </cell>
          <cell r="E2258" t="str">
            <v>41,46</v>
          </cell>
          <cell r="F2258" t="str">
            <v>41,46</v>
          </cell>
        </row>
        <row r="2259">
          <cell r="A2259" t="str">
            <v>73303</v>
          </cell>
          <cell r="B2259" t="str">
            <v>GRUPO GERADOR ESTACIONÁRIO, MOTOR DIESEL POTÊNCIA 170 KVA - DEPRECIAÇÃO. AF_02/2016</v>
          </cell>
          <cell r="D2259" t="str">
            <v>H</v>
          </cell>
          <cell r="E2259" t="str">
            <v>4,17</v>
          </cell>
          <cell r="F2259" t="str">
            <v>4,17</v>
          </cell>
        </row>
        <row r="2260">
          <cell r="A2260" t="str">
            <v>73307</v>
          </cell>
          <cell r="B2260" t="str">
            <v>GRUPO GERADOR ESTACIONÁRIO, MOTOR DIESEL POTÊNCIA 170 KVA - MANUTENÇÃO. AF_02/2016</v>
          </cell>
          <cell r="D2260" t="str">
            <v>H</v>
          </cell>
          <cell r="E2260" t="str">
            <v>3,73</v>
          </cell>
          <cell r="F2260" t="str">
            <v>3,73</v>
          </cell>
        </row>
        <row r="2261">
          <cell r="A2261" t="str">
            <v>73309</v>
          </cell>
          <cell r="B2261" t="str">
            <v>ROLO COMPACTADOR VIBRATÓRIO PÉ DE CARNEIRO PARA SOLOS, POTÊNCIA 80 HP, PESO OPERACIONAL SEM/COM LASTRO 7,4 / 8,8 T, LARGURA DE TRABALHO 1,68 M - DEPRECIAÇÃO. AF_02/2016</v>
          </cell>
          <cell r="D2261" t="str">
            <v>H</v>
          </cell>
          <cell r="E2261" t="str">
            <v>15,99</v>
          </cell>
          <cell r="F2261" t="str">
            <v>15,99</v>
          </cell>
        </row>
        <row r="2262">
          <cell r="A2262" t="str">
            <v>73311</v>
          </cell>
          <cell r="B2262" t="str">
            <v>GRUPO GERADOR ESTACIONÁRIO, MOTOR DIESEL POTÊNCIA 170 KVA - MATERIAIS NA OPERAÇÃO. AF_02/2016</v>
          </cell>
          <cell r="D2262" t="str">
            <v>H</v>
          </cell>
          <cell r="E2262" t="str">
            <v>114,61</v>
          </cell>
          <cell r="F2262" t="str">
            <v>114,61</v>
          </cell>
        </row>
        <row r="2263">
          <cell r="A2263" t="str">
            <v>73313</v>
          </cell>
          <cell r="B2263" t="str">
            <v>ROLO COMPACTADOR VIBRATÓRIO PÉ DE CARNEIRO PARA SOLOS, POTÊNCIA 80 HP, PESO OPERACIONAL SEM/COM LASTRO 7,4 / 8,8 T, LARGURA DE TRABALHO 1,68 M - JUROS. AF_02/2016</v>
          </cell>
          <cell r="D2263" t="str">
            <v>H</v>
          </cell>
          <cell r="E2263" t="str">
            <v>2,22</v>
          </cell>
          <cell r="F2263" t="str">
            <v>2,22</v>
          </cell>
        </row>
        <row r="2264">
          <cell r="A2264" t="str">
            <v>73315</v>
          </cell>
          <cell r="B2264" t="str">
            <v>ROLO COMPACTADOR VIBRATÓRIO PÉ DE CARNEIRO PARA SOLOS, POTÊNCIA 80 HP, PESO OPERACIONAL SEM/COM LASTRO 7,4 / 8,8 T, LARGURA DE TRABALHO 1,68 M - MATERIAIS NA OPERAÇÃO. AF_02/2016</v>
          </cell>
          <cell r="D2264" t="str">
            <v>H</v>
          </cell>
          <cell r="E2264" t="str">
            <v>36,76</v>
          </cell>
          <cell r="F2264" t="str">
            <v>36,76</v>
          </cell>
        </row>
        <row r="2265">
          <cell r="A2265" t="str">
            <v>73335</v>
          </cell>
          <cell r="B2265" t="str">
            <v>CAMINHÃO TOCO, PBT 14.300 KG, CARGA ÚTIL MÁX. 9.710 KG, DIST. ENTRE EIXOS 3,56 M, POTÊNCIA 185 CV, INCLUSIVE CARROCERIA FIXA ABERTA DE MADEIRA P/ TRANSPORTE GERAL DE CARGA SECA, DIMEN. APROX. 2,50 X 6,50 X 0,50 M - MANUTENÇÃO. AF_06/2014</v>
          </cell>
          <cell r="D2265" t="str">
            <v>H</v>
          </cell>
          <cell r="E2265" t="str">
            <v>17,74</v>
          </cell>
          <cell r="F2265" t="str">
            <v>17,74</v>
          </cell>
        </row>
        <row r="2266">
          <cell r="A2266" t="str">
            <v>73340</v>
          </cell>
          <cell r="B2266" t="str">
            <v>CAMINHÃO TOCO, PBT 14.300 KG, CARGA ÚTIL MÁX. 9.710 KG, DIST. ENTRE EIXOS 3,56 M, POTÊNCIA 185 CV, INCLUSIVE CARROCERIA FIXA ABERTA DE MADEIRA P/ TRANSPORTE GERAL DE CARGA SECA, DIMEN. APROX. 2,50 X 6,50 X 0,50 M - MATERIAIS NA OPERAÇÃO. AF_06/2014</v>
          </cell>
          <cell r="D2266" t="str">
            <v>H</v>
          </cell>
          <cell r="E2266" t="str">
            <v>52,43</v>
          </cell>
          <cell r="F2266" t="str">
            <v>52,43</v>
          </cell>
        </row>
        <row r="2267">
          <cell r="A2267" t="str">
            <v>83361</v>
          </cell>
          <cell r="B2267" t="str">
            <v>ESPARGIDOR DE ASFALTO PRESSURIZADO, TANQUE 6 M3 COM ISOLAÇÃO TÉRMICA, AQUECIDO COM 2 MAÇARICOS, COM BARRA ESPARGIDORA 3,60 M, MONTADO SOBRE CAMINHÃO  TOCO, PBT 14.300 KG, POTÊNCIA 185 CV - MANUTENÇÃO. AF_08/2015</v>
          </cell>
          <cell r="D2267" t="str">
            <v>H</v>
          </cell>
          <cell r="E2267" t="str">
            <v>10,74</v>
          </cell>
          <cell r="F2267" t="str">
            <v>10,74</v>
          </cell>
        </row>
        <row r="2268">
          <cell r="A2268" t="str">
            <v>83761</v>
          </cell>
          <cell r="B2268" t="str">
            <v>GRUPO DE SOLDAGEM COM GERADOR A DIESEL 60 CV PARA SOLDA ELÉTRICA, SOBRE 04 RODAS, COM MOTOR 4 CILINDROS 600 A - DEPRECIAÇÃO. AF_02/2016</v>
          </cell>
          <cell r="D2268" t="str">
            <v>H</v>
          </cell>
          <cell r="E2268" t="str">
            <v>8,91</v>
          </cell>
          <cell r="F2268" t="str">
            <v>8,91</v>
          </cell>
        </row>
        <row r="2269">
          <cell r="A2269" t="str">
            <v>83762</v>
          </cell>
          <cell r="B2269" t="str">
            <v>GRUPO DE SOLDAGEM COM GERADOR A DIESEL 60 CV PARA SOLDA ELÉTRICA, SOBRE 04 RODAS, COM MOTOR 4 CILINDROS 600 A - MANUTENÇÃO. AF_02/2016</v>
          </cell>
          <cell r="D2269" t="str">
            <v>H</v>
          </cell>
          <cell r="E2269" t="str">
            <v>11,13</v>
          </cell>
          <cell r="F2269" t="str">
            <v>11,13</v>
          </cell>
        </row>
        <row r="2270">
          <cell r="A2270" t="str">
            <v>83763</v>
          </cell>
          <cell r="B2270" t="str">
            <v>GRUPO DE SOLDAGEM COM GERADOR A DIESEL 60 CV PARA SOLDA ELÉTRICA, SOBRE 04 RODAS, COM MOTOR 4 CILINDROS 600 A - MATERIAIS NA OPERAÇÃO. AF_02/2016</v>
          </cell>
          <cell r="D2270" t="str">
            <v>H</v>
          </cell>
          <cell r="E2270" t="str">
            <v>32,30</v>
          </cell>
          <cell r="F2270" t="str">
            <v>32,30</v>
          </cell>
        </row>
        <row r="2271">
          <cell r="A2271" t="str">
            <v>83764</v>
          </cell>
          <cell r="B2271" t="str">
            <v>GRUPO DE SOLDAGEM COM GERADOR A DIESEL 60 CV PARA SOLDA ELÉTRICA, SOBRE 04 RODAS, COM MOTOR 4 CILINDROS 600 A - JUROS. AF_02/2016</v>
          </cell>
          <cell r="D2271" t="str">
            <v>H</v>
          </cell>
          <cell r="E2271" t="str">
            <v>1,00</v>
          </cell>
          <cell r="F2271" t="str">
            <v>1,00</v>
          </cell>
        </row>
        <row r="2272">
          <cell r="A2272" t="str">
            <v>87026</v>
          </cell>
          <cell r="B2272" t="str">
            <v>GRADE DE DISCO REBOCÁVEL COM 20 DISCOS 24" X 6 MM COM PNEUS PARA TRANSPORTE - JUROS. AF_06/2014</v>
          </cell>
          <cell r="D2272" t="str">
            <v>H</v>
          </cell>
          <cell r="E2272" t="str">
            <v>0,18</v>
          </cell>
          <cell r="F2272" t="str">
            <v>0,18</v>
          </cell>
        </row>
        <row r="2273">
          <cell r="A2273" t="str">
            <v>87441</v>
          </cell>
          <cell r="B2273" t="str">
            <v>BETONEIRA CAPACIDADE NOMINAL 400 L, CAPACIDADE DE MISTURA 310 L, MOTOR A DIESEL POTÊNCIA 5,0 HP, SEM CARREGADOR - DEPRECIAÇÃO. AF_06/2014</v>
          </cell>
          <cell r="D2273" t="str">
            <v>H</v>
          </cell>
          <cell r="E2273" t="str">
            <v>0,27</v>
          </cell>
          <cell r="F2273" t="str">
            <v>0,27</v>
          </cell>
        </row>
        <row r="2274">
          <cell r="A2274" t="str">
            <v>87442</v>
          </cell>
          <cell r="B2274" t="str">
            <v>BETONEIRA CAPACIDADE NOMINAL 400 L, CAPACIDADE DE MISTURA 310 L, MOTOR A DIESEL POTÊNCIA 5,0 HP, SEM CARREGADOR - JUROS. AF_06/2014</v>
          </cell>
          <cell r="D2274" t="str">
            <v>H</v>
          </cell>
          <cell r="E2274" t="str">
            <v>0,03</v>
          </cell>
          <cell r="F2274" t="str">
            <v>0,03</v>
          </cell>
        </row>
        <row r="2275">
          <cell r="A2275" t="str">
            <v>87443</v>
          </cell>
          <cell r="B2275" t="str">
            <v>BETONEIRA CAPACIDADE NOMINAL 400 L, CAPACIDADE DE MISTURA 310 L, MOTOR A DIESEL POTÊNCIA 5,0 HP, SEM CARREGADOR - MANUTENÇÃO. AF_06/2014</v>
          </cell>
          <cell r="D2275" t="str">
            <v>H</v>
          </cell>
          <cell r="E2275" t="str">
            <v>0,25</v>
          </cell>
          <cell r="F2275" t="str">
            <v>0,25</v>
          </cell>
        </row>
        <row r="2276">
          <cell r="A2276" t="str">
            <v>87444</v>
          </cell>
          <cell r="B2276" t="str">
            <v>BETONEIRA CAPACIDADE NOMINAL 400 L, CAPACIDADE DE MISTURA 310 L, MOTOR A DIESEL POTÊNCIA 5,0 HP, SEM CARREGADOR - MATERIAIS NA OPERAÇÃO. AF_06/2014</v>
          </cell>
          <cell r="D2276" t="str">
            <v>H</v>
          </cell>
          <cell r="E2276" t="str">
            <v>2,73</v>
          </cell>
          <cell r="F2276" t="str">
            <v>2,73</v>
          </cell>
        </row>
        <row r="2277">
          <cell r="A2277" t="str">
            <v>88387</v>
          </cell>
          <cell r="B2277" t="str">
            <v>MISTURADOR DE ARGAMASSA, EIXO HORIZONTAL, CAPACIDADE DE MISTURA 300 KG, MOTOR ELÉTRICO POTÊNCIA 5 CV - DEPRECIAÇÃO. AF_06/2014</v>
          </cell>
          <cell r="D2277" t="str">
            <v>H</v>
          </cell>
          <cell r="E2277" t="str">
            <v>0,53</v>
          </cell>
          <cell r="F2277" t="str">
            <v>0,53</v>
          </cell>
        </row>
        <row r="2278">
          <cell r="A2278" t="str">
            <v>88389</v>
          </cell>
          <cell r="B2278" t="str">
            <v>MISTURADOR DE ARGAMASSA, EIXO HORIZONTAL, CAPACIDADE DE MISTURA 300 KG, MOTOR ELÉTRICO POTÊNCIA 5 CV - JUROS. AF_06/2014</v>
          </cell>
          <cell r="D2278" t="str">
            <v>H</v>
          </cell>
          <cell r="E2278" t="str">
            <v>0,06</v>
          </cell>
          <cell r="F2278" t="str">
            <v>0,06</v>
          </cell>
        </row>
        <row r="2279">
          <cell r="A2279" t="str">
            <v>88390</v>
          </cell>
          <cell r="B2279" t="str">
            <v>MISTURADOR DE ARGAMASSA, EIXO HORIZONTAL, CAPACIDADE DE MISTURA 300 KG, MOTOR ELÉTRICO POTÊNCIA 5 CV - MANUTENÇÃO. AF_06/2014</v>
          </cell>
          <cell r="D2279" t="str">
            <v>H</v>
          </cell>
          <cell r="E2279" t="str">
            <v>0,66</v>
          </cell>
          <cell r="F2279" t="str">
            <v>0,66</v>
          </cell>
        </row>
        <row r="2280">
          <cell r="A2280" t="str">
            <v>88391</v>
          </cell>
          <cell r="B2280" t="str">
            <v>MISTURADOR DE ARGAMASSA, EIXO HORIZONTAL, CAPACIDADE DE MISTURA 300 KG, MOTOR ELÉTRICO POTÊNCIA 5 CV - MATERIAIS NA OPERAÇÃO. AF_06/2014</v>
          </cell>
          <cell r="D2280" t="str">
            <v>H</v>
          </cell>
          <cell r="E2280" t="str">
            <v>2,34</v>
          </cell>
          <cell r="F2280" t="str">
            <v>2,34</v>
          </cell>
        </row>
        <row r="2281">
          <cell r="A2281" t="str">
            <v>88394</v>
          </cell>
          <cell r="B2281" t="str">
            <v>MISTURADOR DE ARGAMASSA, EIXO HORIZONTAL, CAPACIDADE DE MISTURA 600 KG, MOTOR ELÉTRICO POTÊNCIA 7,5 CV - DEPRECIAÇÃO. AF_06/2014</v>
          </cell>
          <cell r="D2281" t="str">
            <v>H</v>
          </cell>
          <cell r="E2281" t="str">
            <v>0,63</v>
          </cell>
          <cell r="F2281" t="str">
            <v>0,63</v>
          </cell>
        </row>
        <row r="2282">
          <cell r="A2282" t="str">
            <v>88395</v>
          </cell>
          <cell r="B2282" t="str">
            <v>MISTURADOR DE ARGAMASSA, EIXO HORIZONTAL, CAPACIDADE DE MISTURA 600 KG, MOTOR ELÉTRICO POTÊNCIA 7,5 CV - JUROS. AF_06/2014</v>
          </cell>
          <cell r="D2282" t="str">
            <v>H</v>
          </cell>
          <cell r="E2282" t="str">
            <v>0,07</v>
          </cell>
          <cell r="F2282" t="str">
            <v>0,07</v>
          </cell>
        </row>
        <row r="2283">
          <cell r="A2283" t="str">
            <v>88396</v>
          </cell>
          <cell r="B2283" t="str">
            <v>MISTURADOR DE ARGAMASSA, EIXO HORIZONTAL, CAPACIDADE DE MISTURA 600 KG, MOTOR ELÉTRICO POTÊNCIA 7,5 CV - MANUTENÇÃO. AF_06/2014</v>
          </cell>
          <cell r="D2283" t="str">
            <v>H</v>
          </cell>
          <cell r="E2283" t="str">
            <v>0,79</v>
          </cell>
          <cell r="F2283" t="str">
            <v>0,79</v>
          </cell>
        </row>
        <row r="2284">
          <cell r="A2284" t="str">
            <v>88397</v>
          </cell>
          <cell r="B2284" t="str">
            <v>MISTURADOR DE ARGAMASSA, EIXO HORIZONTAL, CAPACIDADE DE MISTURA 600 KG, MOTOR ELÉTRICO POTÊNCIA 7,5 CV - MATERIAIS NA OPERAÇÃO. AF_06/2014</v>
          </cell>
          <cell r="D2284" t="str">
            <v>H</v>
          </cell>
          <cell r="E2284" t="str">
            <v>3,51</v>
          </cell>
          <cell r="F2284" t="str">
            <v>3,51</v>
          </cell>
        </row>
        <row r="2285">
          <cell r="A2285" t="str">
            <v>88400</v>
          </cell>
          <cell r="B2285" t="str">
            <v>MISTURADOR DE ARGAMASSA, EIXO HORIZONTAL, CAPACIDADE DE MISTURA 160 KG, MOTOR ELÉTRICO POTÊNCIA 3 CV - DEPRECIAÇÃO. AF_06/2014</v>
          </cell>
          <cell r="D2285" t="str">
            <v>H</v>
          </cell>
          <cell r="E2285" t="str">
            <v>0,50</v>
          </cell>
          <cell r="F2285" t="str">
            <v>0,50</v>
          </cell>
        </row>
        <row r="2286">
          <cell r="A2286" t="str">
            <v>88401</v>
          </cell>
          <cell r="B2286" t="str">
            <v>MISTURADOR DE ARGAMASSA, EIXO HORIZONTAL, CAPACIDADE DE MISTURA 160 KG, MOTOR ELÉTRICO POTÊNCIA 3 CV - JUROS. AF_06/2014</v>
          </cell>
          <cell r="D2286" t="str">
            <v>H</v>
          </cell>
          <cell r="E2286" t="str">
            <v>0,05</v>
          </cell>
          <cell r="F2286" t="str">
            <v>0,05</v>
          </cell>
        </row>
        <row r="2287">
          <cell r="A2287" t="str">
            <v>88402</v>
          </cell>
          <cell r="B2287" t="str">
            <v>MISTURADOR DE ARGAMASSA, EIXO HORIZONTAL, CAPACIDADE DE MISTURA 160 KG, MOTOR ELÉTRICO POTÊNCIA 3 CV - MANUTENÇÃO. AF_06/2014</v>
          </cell>
          <cell r="D2287" t="str">
            <v>H</v>
          </cell>
          <cell r="E2287" t="str">
            <v>0,63</v>
          </cell>
          <cell r="F2287" t="str">
            <v>0,63</v>
          </cell>
        </row>
        <row r="2288">
          <cell r="A2288" t="str">
            <v>88403</v>
          </cell>
          <cell r="B2288" t="str">
            <v>MISTURADOR DE ARGAMASSA, EIXO HORIZONTAL, CAPACIDADE DE MISTURA 160 KG, MOTOR ELÉTRICO POTÊNCIA 3 CV - MATERIAIS NA OPERAÇÃO. AF_06/2014</v>
          </cell>
          <cell r="D2288" t="str">
            <v>H</v>
          </cell>
          <cell r="E2288" t="str">
            <v>1,41</v>
          </cell>
          <cell r="F2288" t="str">
            <v>1,41</v>
          </cell>
        </row>
        <row r="2289">
          <cell r="A2289" t="str">
            <v>88419</v>
          </cell>
          <cell r="B2289" t="str">
            <v>PROJETOR DE ARGAMASSA, CAPACIDADE DE PROJEÇÃO 1,5 M3/H, ALCANCE DE 30 ATÉ 60 M, MOTOR ELÉTRICO POTÊNCIA 7,5 HP - DEPRECIAÇÃO. AF_06/2014</v>
          </cell>
          <cell r="D2289" t="str">
            <v>H</v>
          </cell>
          <cell r="E2289" t="str">
            <v>3,28</v>
          </cell>
          <cell r="F2289" t="str">
            <v>3,28</v>
          </cell>
        </row>
        <row r="2290">
          <cell r="A2290" t="str">
            <v>88422</v>
          </cell>
          <cell r="B2290" t="str">
            <v>PROJETOR DE ARGAMASSA, CAPACIDADE DE PROJEÇÃO 1,5 M3/H, ALCANCE DE 30 ATÉ 60 M, MOTOR ELÉTRICO POTÊNCIA 7,5 HP - JUROS. AF_06/2014</v>
          </cell>
          <cell r="D2290" t="str">
            <v>H</v>
          </cell>
          <cell r="E2290" t="str">
            <v>0,39</v>
          </cell>
          <cell r="F2290" t="str">
            <v>0,39</v>
          </cell>
        </row>
        <row r="2291">
          <cell r="A2291" t="str">
            <v>88425</v>
          </cell>
          <cell r="B2291" t="str">
            <v>PROJETOR DE ARGAMASSA, CAPACIDADE DE PROJEÇÃO 1,5 M3/H, ALCANCE DE 30 ATÉ 60 M, MOTOR ELÉTRICO POTÊNCIA 7,5 HP - MANUTENÇÃO. AF_06/2014</v>
          </cell>
          <cell r="D2291" t="str">
            <v>H</v>
          </cell>
          <cell r="E2291" t="str">
            <v>3,59</v>
          </cell>
          <cell r="F2291" t="str">
            <v>3,59</v>
          </cell>
        </row>
        <row r="2292">
          <cell r="A2292" t="str">
            <v>88427</v>
          </cell>
          <cell r="B2292" t="str">
            <v>PROJETOR DE ARGAMASSA, CAPACIDADE DE PROJEÇÃO 1,5 M3/H, ALCANCE DE 30 ATÉ 60 M, MOTOR ELÉTRICO POTÊNCIA 7,5 HP - MATERIAIS NA OPERAÇÃO. AF_06/2014</v>
          </cell>
          <cell r="D2292" t="str">
            <v>H</v>
          </cell>
          <cell r="E2292" t="str">
            <v>3,57</v>
          </cell>
          <cell r="F2292" t="str">
            <v>3,57</v>
          </cell>
        </row>
        <row r="2293">
          <cell r="A2293" t="str">
            <v>88434</v>
          </cell>
          <cell r="B2293" t="str">
            <v>PROJETOR DE ARGAMASSA, CAPACIDADE DE PROJEÇÃO 2 M3/H, ALCANCE ATÉ 50 M, MOTOR ELÉTRICO POTÊNCIA 7,5 HP - DEPRECIAÇÃO. AF_06/2014</v>
          </cell>
          <cell r="D2293" t="str">
            <v>H</v>
          </cell>
          <cell r="E2293" t="str">
            <v>4,35</v>
          </cell>
          <cell r="F2293" t="str">
            <v>4,35</v>
          </cell>
        </row>
        <row r="2294">
          <cell r="A2294" t="str">
            <v>88435</v>
          </cell>
          <cell r="B2294" t="str">
            <v>PROJETOR DE ARGAMASSA, CAPACIDADE DE PROJEÇÃO 2 M3/H, ALCANCE ATÉ 50 M, MOTOR ELÉTRICO POTÊNCIA 7,5 HP - JUROS. AF_06/2014</v>
          </cell>
          <cell r="D2294" t="str">
            <v>H</v>
          </cell>
          <cell r="E2294" t="str">
            <v>0,51</v>
          </cell>
          <cell r="F2294" t="str">
            <v>0,51</v>
          </cell>
        </row>
        <row r="2295">
          <cell r="A2295" t="str">
            <v>88436</v>
          </cell>
          <cell r="B2295" t="str">
            <v>PROJETOR DE ARGAMASSA, CAPACIDADE DE PROJEÇÃO 2 M3/H, ALCANCE ATÉ 50 M, MOTOR ELÉTRICO POTÊNCIA 7,5 HP - MANUTENÇÃO. AF_06/2014</v>
          </cell>
          <cell r="D2295" t="str">
            <v>H</v>
          </cell>
          <cell r="E2295" t="str">
            <v>4,76</v>
          </cell>
          <cell r="F2295" t="str">
            <v>4,76</v>
          </cell>
        </row>
        <row r="2296">
          <cell r="A2296" t="str">
            <v>88437</v>
          </cell>
          <cell r="B2296" t="str">
            <v>PROJETOR DE ARGAMASSA, CAPACIDADE DE PROJEÇÃO 2 M3/H, ALCANCE ATÉ 50 M, MOTOR ELÉTRICO POTÊNCIA 7,5 HP - MATERIAIS NA OPERAÇÃO. AF_06/2014</v>
          </cell>
          <cell r="D2296" t="str">
            <v>H</v>
          </cell>
          <cell r="E2296" t="str">
            <v>3,57</v>
          </cell>
          <cell r="F2296" t="str">
            <v>3,57</v>
          </cell>
        </row>
        <row r="2297">
          <cell r="A2297" t="str">
            <v>88569</v>
          </cell>
          <cell r="B2297" t="str">
            <v>ESPARGIDOR DE ASFALTO PRESSURIZADO COM TANQUE DE 2500 L, REBOCÁVEL COM MOTOR A GASOLINA POTÊNCIA 3,4 HP - DEPRECIAÇÃO. AF_07/2014</v>
          </cell>
          <cell r="D2297" t="str">
            <v>H</v>
          </cell>
          <cell r="E2297" t="str">
            <v>2,46</v>
          </cell>
          <cell r="F2297" t="str">
            <v>2,46</v>
          </cell>
        </row>
        <row r="2298">
          <cell r="A2298" t="str">
            <v>88570</v>
          </cell>
          <cell r="B2298" t="str">
            <v>ESPARGIDOR DE ASFALTO PRESSURIZADO COM TANQUE DE 2500 L, REBOCÁVEL COM MOTOR A GASOLINA POTÊNCIA 3,4 HP - JUROS. AF_07/2014</v>
          </cell>
          <cell r="D2298" t="str">
            <v>H</v>
          </cell>
          <cell r="E2298" t="str">
            <v>0,53</v>
          </cell>
          <cell r="F2298" t="str">
            <v>0,53</v>
          </cell>
        </row>
        <row r="2299">
          <cell r="A2299" t="str">
            <v>88826</v>
          </cell>
          <cell r="B2299" t="str">
            <v>BETONEIRA CAPACIDADE NOMINAL DE 400 L, CAPACIDADE DE MISTURA 280 L, MOTOR ELÉTRICO TRIFÁSICO POTÊNCIA DE 2 CV, SEM CARREGADOR - DEPRECIAÇÃO. AF_10/2014</v>
          </cell>
          <cell r="D2299" t="str">
            <v>H</v>
          </cell>
          <cell r="E2299" t="str">
            <v>0,20</v>
          </cell>
          <cell r="F2299" t="str">
            <v>0,20</v>
          </cell>
        </row>
        <row r="2300">
          <cell r="A2300" t="str">
            <v>88827</v>
          </cell>
          <cell r="B2300" t="str">
            <v>BETONEIRA CAPACIDADE NOMINAL DE 400 L, CAPACIDADE DE MISTURA 280 L, MOTOR ELÉTRICO TRIFÁSICO POTÊNCIA DE 2 CV, SEM CARREGADOR - JUROS. AF_10/2014</v>
          </cell>
          <cell r="D2300" t="str">
            <v>H</v>
          </cell>
          <cell r="E2300" t="str">
            <v>0,02</v>
          </cell>
          <cell r="F2300" t="str">
            <v>0,02</v>
          </cell>
        </row>
        <row r="2301">
          <cell r="A2301" t="str">
            <v>88828</v>
          </cell>
          <cell r="B2301" t="str">
            <v>BETONEIRA CAPACIDADE NOMINAL DE 400 L, CAPACIDADE DE MISTURA 280 L, MOTOR ELÉTRICO TRIFÁSICO POTÊNCIA DE 2 CV, SEM CARREGADOR - MANUTENÇÃO. AF_10/2014</v>
          </cell>
          <cell r="D2301" t="str">
            <v>H</v>
          </cell>
          <cell r="E2301" t="str">
            <v>0,18</v>
          </cell>
          <cell r="F2301" t="str">
            <v>0,18</v>
          </cell>
        </row>
        <row r="2302">
          <cell r="A2302" t="str">
            <v>88829</v>
          </cell>
          <cell r="B2302" t="str">
            <v>BETONEIRA CAPACIDADE NOMINAL DE 400 L, CAPACIDADE DE MISTURA 280 L, MOTOR ELÉTRICO TRIFÁSICO POTÊNCIA DE 2 CV, SEM CARREGADOR - MATERIAIS NA OPERAÇÃO. AF_10/2014</v>
          </cell>
          <cell r="D2302" t="str">
            <v>H</v>
          </cell>
          <cell r="E2302" t="str">
            <v>0,93</v>
          </cell>
          <cell r="F2302" t="str">
            <v>0,93</v>
          </cell>
        </row>
        <row r="2303">
          <cell r="A2303" t="str">
            <v>88832</v>
          </cell>
          <cell r="B2303" t="str">
            <v>ESCAVADEIRA HIDRÁULICA SOBRE ESTEIRAS, CAÇAMBA 0,80 M3, PESO OPERACIONAL 17,8 T, POTÊNCIA LÍQUIDA 110 HP - DEPRECIAÇÃO. AF_10/2014</v>
          </cell>
          <cell r="D2303" t="str">
            <v>H</v>
          </cell>
          <cell r="E2303" t="str">
            <v>25,11</v>
          </cell>
          <cell r="F2303" t="str">
            <v>25,11</v>
          </cell>
        </row>
        <row r="2304">
          <cell r="A2304" t="str">
            <v>88834</v>
          </cell>
          <cell r="B2304" t="str">
            <v>ESCAVADEIRA HIDRÁULICA SOBRE ESTEIRAS, CAÇAMBA 0,80 M3, PESO OPERACIONAL 17,8 T, POTÊNCIA LÍQUIDA 110 HP - JUROS. AF_10/2014</v>
          </cell>
          <cell r="D2304" t="str">
            <v>H</v>
          </cell>
          <cell r="E2304" t="str">
            <v>3,40</v>
          </cell>
          <cell r="F2304" t="str">
            <v>3,40</v>
          </cell>
        </row>
        <row r="2305">
          <cell r="A2305" t="str">
            <v>88835</v>
          </cell>
          <cell r="B2305" t="str">
            <v>ESCAVADEIRA HIDRÁULICA SOBRE ESTEIRAS, CAÇAMBA 0,80 M3, PESO OPERACIONAL 17,8 T, POTÊNCIA LÍQUIDA 110 HP - MANUTENÇÃO. AF_10/2014</v>
          </cell>
          <cell r="D2305" t="str">
            <v>H</v>
          </cell>
          <cell r="E2305" t="str">
            <v>31,39</v>
          </cell>
          <cell r="F2305" t="str">
            <v>31,39</v>
          </cell>
        </row>
        <row r="2306">
          <cell r="A2306" t="str">
            <v>88836</v>
          </cell>
          <cell r="B2306" t="str">
            <v>ESCAVADEIRA HIDRÁULICA SOBRE ESTEIRAS, CAÇAMBA 0,80 M3, PESO OPERACIONAL 17,8 T, POTÊNCIA LÍQUIDA 110 HP - MATERIAIS NA OPERAÇÃO. AF_10/2014</v>
          </cell>
          <cell r="D2306" t="str">
            <v>H</v>
          </cell>
          <cell r="E2306" t="str">
            <v>41,07</v>
          </cell>
          <cell r="F2306" t="str">
            <v>41,07</v>
          </cell>
        </row>
        <row r="2307">
          <cell r="A2307" t="str">
            <v>88839</v>
          </cell>
          <cell r="B2307" t="str">
            <v>TRATOR DE ESTEIRAS, POTÊNCIA 125 HP, PESO OPERACIONAL 12,9 T, COM LÂMINA 2,7 M3 - DEPRECIAÇÃO. AF_10/2014</v>
          </cell>
          <cell r="D2307" t="str">
            <v>H</v>
          </cell>
          <cell r="E2307" t="str">
            <v>19,83</v>
          </cell>
          <cell r="F2307" t="str">
            <v>19,83</v>
          </cell>
        </row>
        <row r="2308">
          <cell r="A2308" t="str">
            <v>88840</v>
          </cell>
          <cell r="B2308" t="str">
            <v>TRATOR DE ESTEIRAS, POTÊNCIA 125 HP, PESO OPERACIONAL 12,9 T, COM LÂMINA 2,7 M3 - JUROS. AF_10/2014</v>
          </cell>
          <cell r="D2308" t="str">
            <v>H</v>
          </cell>
          <cell r="E2308" t="str">
            <v>4,46</v>
          </cell>
          <cell r="F2308" t="str">
            <v>4,46</v>
          </cell>
        </row>
        <row r="2309">
          <cell r="A2309" t="str">
            <v>88841</v>
          </cell>
          <cell r="B2309" t="str">
            <v>TRATOR DE ESTEIRAS, POTÊNCIA 125 HP, PESO OPERACIONAL 12,9 T, COM LÂMINA 2,7 M3 - MANUTENÇÃO. AF_10/2014</v>
          </cell>
          <cell r="D2309" t="str">
            <v>H</v>
          </cell>
          <cell r="E2309" t="str">
            <v>35,46</v>
          </cell>
          <cell r="F2309" t="str">
            <v>35,46</v>
          </cell>
        </row>
        <row r="2310">
          <cell r="A2310" t="str">
            <v>88842</v>
          </cell>
          <cell r="B2310" t="str">
            <v>TRATOR DE ESTEIRAS, POTÊNCIA 125 HP, PESO OPERACIONAL 12,9 T, COM LÂMINA 2,7 M3 - MATERIAIS NA OPERAÇÃO. AF_10/2014</v>
          </cell>
          <cell r="D2310" t="str">
            <v>H</v>
          </cell>
          <cell r="E2310" t="str">
            <v>50,28</v>
          </cell>
          <cell r="F2310" t="str">
            <v>50,28</v>
          </cell>
        </row>
        <row r="2311">
          <cell r="A2311" t="str">
            <v>88847</v>
          </cell>
          <cell r="B2311" t="str">
            <v>USINA DE LAMA ASFÁLTICA, PROD 30 A 50 T/H, SILO DE AGREGADO 7 M3, RESERVATÓRIOS PARA EMULSÃO E ÁGUA DE 2,3 M3 CADA, MISTURADOR TIPO PUG MILL A SER MONTADO SOBRE CAMINHÃO - DEPRECIAÇÃO. AF_10/2014</v>
          </cell>
          <cell r="D2311" t="str">
            <v>H</v>
          </cell>
          <cell r="E2311" t="str">
            <v>14,55</v>
          </cell>
          <cell r="F2311" t="str">
            <v>14,55</v>
          </cell>
        </row>
        <row r="2312">
          <cell r="A2312" t="str">
            <v>88848</v>
          </cell>
          <cell r="B2312" t="str">
            <v>USINA DE LAMA ASFÁLTICA, PROD 30 A 50 T/H, SILO DE AGREGADO 7 M3, RESERVATÓRIOS PARA EMULSÃO E ÁGUA DE 2,3 M3 CADA, MISTURADOR TIPO PUG MILL A SER MONTADO SOBRE CAMINHÃO - JUROS. AF_10/2014</v>
          </cell>
          <cell r="D2312" t="str">
            <v>H</v>
          </cell>
          <cell r="E2312" t="str">
            <v>3,05</v>
          </cell>
          <cell r="F2312" t="str">
            <v>3,05</v>
          </cell>
        </row>
        <row r="2313">
          <cell r="A2313" t="str">
            <v>88853</v>
          </cell>
          <cell r="B2313" t="str">
            <v>MOTOBOMBA CENTRÍFUGA, MOTOR A GASOLINA, POTÊNCIA 5,42 HP, BOCAIS 1 1/2" X 1", DIÂMETRO ROTOR 143 MM HM/Q = 6 MCA / 16,8 M3/H A 38 MCA / 6,6 M3/H - DEPRECIAÇÃO. AF_06/2014</v>
          </cell>
          <cell r="D2313" t="str">
            <v>H</v>
          </cell>
          <cell r="E2313" t="str">
            <v>0,13</v>
          </cell>
          <cell r="F2313" t="str">
            <v>0,13</v>
          </cell>
        </row>
        <row r="2314">
          <cell r="A2314" t="str">
            <v>88854</v>
          </cell>
          <cell r="B2314" t="str">
            <v>MOTOBOMBA CENTRÍFUGA, MOTOR A GASOLINA, POTÊNCIA 5,42 HP, BOCAIS 1 1/2" X 1", DIÂMETRO ROTOR 143 MM HM/Q = 6 MCA / 16,8 M3/H A 38 MCA / 6,6 M3/H - JUROS. AF_06/2014</v>
          </cell>
          <cell r="D2314" t="str">
            <v>H</v>
          </cell>
          <cell r="E2314" t="str">
            <v>0,01</v>
          </cell>
          <cell r="F2314" t="str">
            <v>0,01</v>
          </cell>
        </row>
        <row r="2315">
          <cell r="A2315" t="str">
            <v>88855</v>
          </cell>
          <cell r="B2315" t="str">
            <v>GRADE DE DISCO CONTROLE REMOTO REBOCÁVEL, COM 24 DISCOS 24 X 6 MM COM PNEUS PARA TRANSPORTE - DEPRECIAÇÃO. AF_06/2014</v>
          </cell>
          <cell r="D2315" t="str">
            <v>H</v>
          </cell>
          <cell r="E2315" t="str">
            <v>1,71</v>
          </cell>
          <cell r="F2315" t="str">
            <v>1,71</v>
          </cell>
        </row>
        <row r="2316">
          <cell r="A2316" t="str">
            <v>88856</v>
          </cell>
          <cell r="B2316" t="str">
            <v>GRADE DE DISCO CONTROLE REMOTO REBOCÁVEL, COM 24 DISCOS 24 X 6 MM COM PNEUS PARA TRANSPORTE - JUROS. AF_06/2014</v>
          </cell>
          <cell r="D2316" t="str">
            <v>H</v>
          </cell>
          <cell r="E2316" t="str">
            <v>0,24</v>
          </cell>
          <cell r="F2316" t="str">
            <v>0,24</v>
          </cell>
        </row>
        <row r="2317">
          <cell r="A2317" t="str">
            <v>88857</v>
          </cell>
          <cell r="B2317" t="str">
            <v>RETROESCAVADEIRA SOBRE RODAS COM CARREGADEIRA, TRAÇÃO 4X4, POTÊNCIA LÍQ. 88 HP, CAÇAMBA CARREG. CAP. MÍN. 1 M3, CAÇAMBA RETRO CAP. 0,26 M3, PESO OPERACIONAL MÍN. 6.674 KG, PROFUNDIDADE ESCAVAÇÃO MÁX. 4,37 M - DEPRECIAÇÃO. AF_06/2014</v>
          </cell>
          <cell r="D2317" t="str">
            <v>H</v>
          </cell>
          <cell r="E2317" t="str">
            <v>14,22</v>
          </cell>
          <cell r="F2317" t="str">
            <v>14,22</v>
          </cell>
        </row>
        <row r="2318">
          <cell r="A2318" t="str">
            <v>88858</v>
          </cell>
          <cell r="B2318" t="str">
            <v>RETROESCAVADEIRA SOBRE RODAS COM CARREGADEIRA, TRAÇÃO 4X4, POTÊNCIA LÍQ. 88 HP, CAÇAMBA CARREG. CAP. MÍN. 1 M3, CAÇAMBA RETRO CAP. 0,26 M3, PESO OPERACIONAL MÍN. 6.674 KG, PROFUNDIDADE ESCAVAÇÃO MÁX. 4,37 M - JUROS. AF_06/2014</v>
          </cell>
          <cell r="D2318" t="str">
            <v>H</v>
          </cell>
          <cell r="E2318" t="str">
            <v>1,93</v>
          </cell>
          <cell r="F2318" t="str">
            <v>1,93</v>
          </cell>
        </row>
        <row r="2319">
          <cell r="A2319" t="str">
            <v>88859</v>
          </cell>
          <cell r="B2319" t="str">
            <v>RETROESCAVADEIRA SOBRE RODAS COM CARREGADEIRA, TRAÇÃO 4X2, POTÊNCIA LÍQ. 79 HP, CAÇAMBA CARREG. CAP. MÍN. 1 M3, CAÇAMBA RETRO CAP. 0,20 M3, PESO OPERACIONAL MÍN. 6.570 KG, PROFUNDIDADE ESCAVAÇÃO MÁX. 4,37 M - DEPRECIAÇÃO. AF_06/2014</v>
          </cell>
          <cell r="D2319" t="str">
            <v>H</v>
          </cell>
          <cell r="E2319" t="str">
            <v>12,64</v>
          </cell>
          <cell r="F2319" t="str">
            <v>12,64</v>
          </cell>
        </row>
        <row r="2320">
          <cell r="A2320" t="str">
            <v>88860</v>
          </cell>
          <cell r="B2320" t="str">
            <v>RETROESCAVADEIRA SOBRE RODAS COM CARREGADEIRA, TRAÇÃO 4X2, POTÊNCIA LÍQ. 79 HP, CAÇAMBA CARREG. CAP. MÍN. 1 M3, CAÇAMBA RETRO CAP. 0,20 M3, PESO OPERACIONAL MÍN. 6.570 KG, PROFUNDIDADE ESCAVAÇÃO MÁX. 4,37 M - JUROS. AF_06/2014</v>
          </cell>
          <cell r="D2320" t="str">
            <v>H</v>
          </cell>
          <cell r="E2320" t="str">
            <v>1,71</v>
          </cell>
          <cell r="F2320" t="str">
            <v>1,71</v>
          </cell>
        </row>
        <row r="2321">
          <cell r="A2321" t="str">
            <v>88900</v>
          </cell>
          <cell r="B2321" t="str">
            <v>ESCAVADEIRA HIDRÁULICA SOBRE ESTEIRAS, CAÇAMBA 1,20 M3, PESO OPERACIONAL 21 T, POTÊNCIA BRUTA 155 HP - DEPRECIAÇÃO. AF_06/2014</v>
          </cell>
          <cell r="D2321" t="str">
            <v>H</v>
          </cell>
          <cell r="E2321" t="str">
            <v>29,28</v>
          </cell>
          <cell r="F2321" t="str">
            <v>29,28</v>
          </cell>
        </row>
        <row r="2322">
          <cell r="A2322" t="str">
            <v>88902</v>
          </cell>
          <cell r="B2322" t="str">
            <v>ESCAVADEIRA HIDRÁULICA SOBRE ESTEIRAS, CAÇAMBA 1,20 M3, PESO OPERACIONAL 21 T, POTÊNCIA BRUTA 155 HP - JUROS. AF_06/2014</v>
          </cell>
          <cell r="D2322" t="str">
            <v>H</v>
          </cell>
          <cell r="E2322" t="str">
            <v>3,97</v>
          </cell>
          <cell r="F2322" t="str">
            <v>3,97</v>
          </cell>
        </row>
        <row r="2323">
          <cell r="A2323" t="str">
            <v>88903</v>
          </cell>
          <cell r="B2323" t="str">
            <v>ESCAVADEIRA HIDRÁULICA SOBRE ESTEIRAS, CAÇAMBA 1,20 M3, PESO OPERACIONAL 21 T, POTÊNCIA BRUTA 155 HP - MANUTENÇÃO. AF_06/2014</v>
          </cell>
          <cell r="D2323" t="str">
            <v>H</v>
          </cell>
          <cell r="E2323" t="str">
            <v>36,60</v>
          </cell>
          <cell r="F2323" t="str">
            <v>36,60</v>
          </cell>
        </row>
        <row r="2324">
          <cell r="A2324" t="str">
            <v>88904</v>
          </cell>
          <cell r="B2324" t="str">
            <v>ESCAVADEIRA HIDRÁULICA SOBRE ESTEIRAS, CAÇAMBA 1,20 M3, PESO OPERACIONAL 21 T, POTÊNCIA BRUTA 155 HP - MATERIAIS NA OPERAÇÃO. AF_06/2014</v>
          </cell>
          <cell r="D2324" t="str">
            <v>H</v>
          </cell>
          <cell r="E2324" t="str">
            <v>57,86</v>
          </cell>
          <cell r="F2324" t="str">
            <v>57,86</v>
          </cell>
        </row>
        <row r="2325">
          <cell r="A2325" t="str">
            <v>89009</v>
          </cell>
          <cell r="B2325" t="str">
            <v>TRATOR DE ESTEIRAS, POTÊNCIA 150 HP, PESO OPERACIONAL 16,7 T, COM RODA MOTRIZ ELEVADA E LÂMINA 3,18 M3 - DEPRECIAÇÃO. AF_06/2014</v>
          </cell>
          <cell r="D2325" t="str">
            <v>H</v>
          </cell>
          <cell r="E2325" t="str">
            <v>24,56</v>
          </cell>
          <cell r="F2325" t="str">
            <v>24,56</v>
          </cell>
        </row>
        <row r="2326">
          <cell r="A2326" t="str">
            <v>89010</v>
          </cell>
          <cell r="B2326" t="str">
            <v>TRATOR DE ESTEIRAS, POTÊNCIA 150 HP, PESO OPERACIONAL 16,7 T, COM RODA MOTRIZ ELEVADA E LÂMINA 3,18 M3 - JUROS. AF_06/2014</v>
          </cell>
          <cell r="D2326" t="str">
            <v>H</v>
          </cell>
          <cell r="E2326" t="str">
            <v>5,53</v>
          </cell>
          <cell r="F2326" t="str">
            <v>5,53</v>
          </cell>
        </row>
        <row r="2327">
          <cell r="A2327" t="str">
            <v>89011</v>
          </cell>
          <cell r="B2327" t="str">
            <v>RETROESCAVADEIRA SOBRE RODAS COM CARREGADEIRA, TRAÇÃO 4X4, POTÊNCIA LÍQ. 72 HP, CAÇAMBA CARREG. CAP. MÍN. 0,79 M3, CAÇAMBA RETRO CAP. 0,18 M3, PESO OPERACIONAL MÍN. 7.140 KG, PROFUNDIDADE ESCAVAÇÃO MÁX. 4,50 M - DEPRECIAÇÃO. AF_06/2014</v>
          </cell>
          <cell r="D2327" t="str">
            <v>H</v>
          </cell>
          <cell r="E2327" t="str">
            <v>13,72</v>
          </cell>
          <cell r="F2327" t="str">
            <v>13,72</v>
          </cell>
        </row>
        <row r="2328">
          <cell r="A2328" t="str">
            <v>89012</v>
          </cell>
          <cell r="B2328" t="str">
            <v>RETROESCAVADEIRA SOBRE RODAS COM CARREGADEIRA, TRAÇÃO 4X4, POTÊNCIA LÍQ. 72 HP, CAÇAMBA CARREG. CAP. MÍN. 0,79 M3, CAÇAMBA RETRO CAP. 0,18 M3, PESO OPERACIONAL MÍN. 7.140 KG, PROFUNDIDADE ESCAVAÇÃO MÁX. 4,50 M - JUROS. AF_06/2014</v>
          </cell>
          <cell r="D2328" t="str">
            <v>H</v>
          </cell>
          <cell r="E2328" t="str">
            <v>1,86</v>
          </cell>
          <cell r="F2328" t="str">
            <v>1,86</v>
          </cell>
        </row>
        <row r="2329">
          <cell r="A2329" t="str">
            <v>89013</v>
          </cell>
          <cell r="B2329" t="str">
            <v>TRATOR DE ESTEIRAS, POTÊNCIA 347 HP, PESO OPERACIONAL 38,5 T, COM LÂMINA 8,70 M3 - DEPRECIAÇÃO. AF_06/2014</v>
          </cell>
          <cell r="D2329" t="str">
            <v>H</v>
          </cell>
          <cell r="E2329" t="str">
            <v>80,47</v>
          </cell>
          <cell r="F2329" t="str">
            <v>80,47</v>
          </cell>
        </row>
        <row r="2330">
          <cell r="A2330" t="str">
            <v>89014</v>
          </cell>
          <cell r="B2330" t="str">
            <v>TRATOR DE ESTEIRAS, POTÊNCIA 347 HP, PESO OPERACIONAL 38,5 T, COM LÂMINA 8,70 M3 - JUROS. AF_06/2014</v>
          </cell>
          <cell r="D2330" t="str">
            <v>H</v>
          </cell>
          <cell r="E2330" t="str">
            <v>18,11</v>
          </cell>
          <cell r="F2330" t="str">
            <v>18,11</v>
          </cell>
        </row>
        <row r="2331">
          <cell r="A2331" t="str">
            <v>89015</v>
          </cell>
          <cell r="B2331" t="str">
            <v>VASSOURA MECÂNICA REBOCÁVEL COM ESCOVA CILÍNDRICA, LARGURA ÚTIL DE VARRIMENTO DE 2,44 M - DEPRECIAÇÃO. AF_06/2014</v>
          </cell>
          <cell r="D2331" t="str">
            <v>H</v>
          </cell>
          <cell r="E2331" t="str">
            <v>1,98</v>
          </cell>
          <cell r="F2331" t="str">
            <v>1,98</v>
          </cell>
        </row>
        <row r="2332">
          <cell r="A2332" t="str">
            <v>89016</v>
          </cell>
          <cell r="B2332" t="str">
            <v>VASSOURA MECÂNICA REBOCÁVEL COM ESCOVA CILÍNDRICA, LARGURA ÚTIL DE VARRIMENTO DE 2,44 M - JUROS. AF_06/2014</v>
          </cell>
          <cell r="D2332" t="str">
            <v>H</v>
          </cell>
          <cell r="E2332" t="str">
            <v>0,26</v>
          </cell>
          <cell r="F2332" t="str">
            <v>0,26</v>
          </cell>
        </row>
        <row r="2333">
          <cell r="A2333" t="str">
            <v>89017</v>
          </cell>
          <cell r="B2333" t="str">
            <v>TRATOR DE ESTEIRAS, POTÊNCIA 170 HP, PESO OPERACIONAL 19 T, CAÇAMBA 5,2 M3 - DEPRECIAÇÃO. AF_06/2014</v>
          </cell>
          <cell r="D2333" t="str">
            <v>H</v>
          </cell>
          <cell r="E2333" t="str">
            <v>24,41</v>
          </cell>
          <cell r="F2333" t="str">
            <v>24,41</v>
          </cell>
        </row>
        <row r="2334">
          <cell r="A2334" t="str">
            <v>89018</v>
          </cell>
          <cell r="B2334" t="str">
            <v>TRATOR DE ESTEIRAS, POTÊNCIA 170 HP, PESO OPERACIONAL 19 T, CAÇAMBA 5,2 M3 - JUROS. AF_06/2014</v>
          </cell>
          <cell r="D2334" t="str">
            <v>H</v>
          </cell>
          <cell r="E2334" t="str">
            <v>5,49</v>
          </cell>
          <cell r="F2334" t="str">
            <v>5,49</v>
          </cell>
        </row>
        <row r="2335">
          <cell r="A2335" t="str">
            <v>89019</v>
          </cell>
          <cell r="B2335" t="str">
            <v>BOMBA SUBMERSÍVEL ELÉTRICA TRIFÁSICA, POTÊNCIA 2,96 HP, Ø ROTOR 144 MM SEMI-ABERTO, BOCAL DE SAÍDA Ø 2, HM/Q = 2 MCA / 38,8 M3/H A 28 MCA / 5 M3/H - DEPRECIAÇÃO. AF_06/2014</v>
          </cell>
          <cell r="D2335" t="str">
            <v>H</v>
          </cell>
          <cell r="E2335" t="str">
            <v>0,26</v>
          </cell>
          <cell r="F2335" t="str">
            <v>0,26</v>
          </cell>
        </row>
        <row r="2336">
          <cell r="A2336" t="str">
            <v>89020</v>
          </cell>
          <cell r="B2336" t="str">
            <v>BOMBA SUBMERSÍVEL ELÉTRICA TRIFÁSICA, POTÊNCIA 2,96 HP, Ø ROTOR 144 MM SEMI-ABERTO, BOCAL DE SAÍDA Ø 2, HM/Q = 2 MCA / 38,8 M3/H A 28 MCA / 5 M3/H - JUROS. AF_06/2014</v>
          </cell>
          <cell r="D2336" t="str">
            <v>H</v>
          </cell>
          <cell r="E2336" t="str">
            <v>0,03</v>
          </cell>
          <cell r="F2336" t="str">
            <v>0,03</v>
          </cell>
        </row>
        <row r="2337">
          <cell r="A2337" t="str">
            <v>89023</v>
          </cell>
          <cell r="B2337" t="str">
            <v>TANQUE DE ASFALTO ESTACIONÁRIO COM MAÇARICO, CAPACIDADE 20.000 L - DEPRECIAÇÃO. AF_06/2014</v>
          </cell>
          <cell r="D2337" t="str">
            <v>H</v>
          </cell>
          <cell r="E2337" t="str">
            <v>2,28</v>
          </cell>
          <cell r="F2337" t="str">
            <v>2,28</v>
          </cell>
        </row>
        <row r="2338">
          <cell r="A2338" t="str">
            <v>89024</v>
          </cell>
          <cell r="B2338" t="str">
            <v>TANQUE DE ASFALTO ESTACIONÁRIO COM MAÇARICO, CAPACIDADE 20.000 L - JUROS. AF_06/2014</v>
          </cell>
          <cell r="D2338" t="str">
            <v>H</v>
          </cell>
          <cell r="E2338" t="str">
            <v>0,38</v>
          </cell>
          <cell r="F2338" t="str">
            <v>0,38</v>
          </cell>
        </row>
        <row r="2339">
          <cell r="A2339" t="str">
            <v>89025</v>
          </cell>
          <cell r="B2339" t="str">
            <v>TANQUE DE ASFALTO ESTACIONÁRIO COM MAÇARICO, CAPACIDADE 20.000 L - MANUTENÇÃO. AF_06/2014</v>
          </cell>
          <cell r="D2339" t="str">
            <v>H</v>
          </cell>
          <cell r="E2339" t="str">
            <v>4,29</v>
          </cell>
          <cell r="F2339" t="str">
            <v>4,29</v>
          </cell>
        </row>
        <row r="2340">
          <cell r="A2340" t="str">
            <v>89026</v>
          </cell>
          <cell r="B2340" t="str">
            <v>TANQUE DE ASFALTO ESTACIONÁRIO COM MAÇARICO, CAPACIDADE 20.000 L - MATERIAIS NA OPERAÇÃO. AF_06/2014</v>
          </cell>
          <cell r="D2340" t="str">
            <v>H</v>
          </cell>
          <cell r="E2340" t="str">
            <v>128,12</v>
          </cell>
          <cell r="F2340" t="str">
            <v>128,12</v>
          </cell>
        </row>
        <row r="2341">
          <cell r="A2341" t="str">
            <v>89029</v>
          </cell>
          <cell r="B2341" t="str">
            <v>TRATOR DE ESTEIRAS, POTÊNCIA 100 HP, PESO OPERACIONAL 9,4 T, COM LÂMINA 2,19 M3 - DEPRECIAÇÃO. AF_06/2014</v>
          </cell>
          <cell r="D2341" t="str">
            <v>H</v>
          </cell>
          <cell r="E2341" t="str">
            <v>18,95</v>
          </cell>
          <cell r="F2341" t="str">
            <v>18,95</v>
          </cell>
        </row>
        <row r="2342">
          <cell r="A2342" t="str">
            <v>89030</v>
          </cell>
          <cell r="B2342" t="str">
            <v>TRATOR DE ESTEIRAS, POTÊNCIA 100 HP, PESO OPERACIONAL 9,4 T, COM LÂMINA 2,19 M3 - JUROS. AF_06/2014</v>
          </cell>
          <cell r="D2342" t="str">
            <v>H</v>
          </cell>
          <cell r="E2342" t="str">
            <v>4,26</v>
          </cell>
          <cell r="F2342" t="str">
            <v>4,26</v>
          </cell>
        </row>
        <row r="2343">
          <cell r="A2343" t="str">
            <v>89033</v>
          </cell>
          <cell r="B2343" t="str">
            <v>TRATOR DE PNEUS, POTÊNCIA 85 CV, TRAÇÃO 4X4, PESO COM LASTRO DE 4.675 KG - DEPRECIAÇÃO. AF_06/2014</v>
          </cell>
          <cell r="D2343" t="str">
            <v>H</v>
          </cell>
          <cell r="E2343" t="str">
            <v>7,24</v>
          </cell>
          <cell r="F2343" t="str">
            <v>7,24</v>
          </cell>
        </row>
        <row r="2344">
          <cell r="A2344" t="str">
            <v>89034</v>
          </cell>
          <cell r="B2344" t="str">
            <v>TRATOR DE PNEUS, POTÊNCIA 85 CV, TRAÇÃO 4X4, PESO COM LASTRO DE 4.675 KG - JUROS. AF_06/2014</v>
          </cell>
          <cell r="D2344" t="str">
            <v>H</v>
          </cell>
          <cell r="E2344" t="str">
            <v>1,00</v>
          </cell>
          <cell r="F2344" t="str">
            <v>1,00</v>
          </cell>
        </row>
        <row r="2345">
          <cell r="A2345" t="str">
            <v>89128</v>
          </cell>
          <cell r="B2345" t="str">
            <v>PÁ CARREGADEIRA SOBRE RODAS, POTÊNCIA LÍQUIDA 128 HP, CAPACIDADE DA CAÇAMBA 1,7 A 2,8 M3, PESO OPERACIONAL 11632 KG - DEPRECIAÇÃO. AF_06/2014</v>
          </cell>
          <cell r="D2345" t="str">
            <v>H</v>
          </cell>
          <cell r="E2345" t="str">
            <v>20,72</v>
          </cell>
          <cell r="F2345" t="str">
            <v>20,72</v>
          </cell>
        </row>
        <row r="2346">
          <cell r="A2346" t="str">
            <v>89129</v>
          </cell>
          <cell r="B2346" t="str">
            <v>PÁ CARREGADEIRA SOBRE RODAS, POTÊNCIA LÍQUIDA 128 HP, CAPACIDADE DA CAÇAMBA 1,7 A 2,8 M3, PESO OPERACIONAL 11632 KG - JUROS. AF_06/2014</v>
          </cell>
          <cell r="D2346" t="str">
            <v>H</v>
          </cell>
          <cell r="E2346" t="str">
            <v>2,81</v>
          </cell>
          <cell r="F2346" t="str">
            <v>2,81</v>
          </cell>
        </row>
        <row r="2347">
          <cell r="A2347" t="str">
            <v>89130</v>
          </cell>
          <cell r="B2347" t="str">
            <v>PÁ CARREGADEIRA SOBRE RODAS, POTÊNCIA 197 HP, CAPACIDADE DA CAÇAMBA 2,5 A 3,5 M3, PESO OPERACIONAL 18338 KG - DEPRECIAÇÃO. AF_06/2014</v>
          </cell>
          <cell r="D2347" t="str">
            <v>H</v>
          </cell>
          <cell r="E2347" t="str">
            <v>28,73</v>
          </cell>
          <cell r="F2347" t="str">
            <v>28,73</v>
          </cell>
        </row>
        <row r="2348">
          <cell r="A2348" t="str">
            <v>89131</v>
          </cell>
          <cell r="B2348" t="str">
            <v>PÁ CARREGADEIRA SOBRE RODAS, POTÊNCIA 197 HP, CAPACIDADE DA CAÇAMBA 2,5 A 3,5 M3, PESO OPERACIONAL 18338 KG - JUROS. AF_06/2014</v>
          </cell>
          <cell r="D2348" t="str">
            <v>H</v>
          </cell>
          <cell r="E2348" t="str">
            <v>3,89</v>
          </cell>
          <cell r="F2348" t="str">
            <v>3,89</v>
          </cell>
        </row>
        <row r="2349">
          <cell r="A2349" t="str">
            <v>89210</v>
          </cell>
          <cell r="B2349" t="str">
            <v>ROLO COMPACTADOR VIBRATÓRIO DE UM CILINDRO AÇO LISO, POTÊNCIA 80 HP, PESO OPERACIONAL MÁXIMO 8,1 T, IMPACTO DINÂMICO 16,15 / 9,5 T, LARGURA DE TRABALHO 1,68 M - DEPRECIAÇÃO. AF_06/2014</v>
          </cell>
          <cell r="D2349" t="str">
            <v>H</v>
          </cell>
          <cell r="E2349" t="str">
            <v>15,38</v>
          </cell>
          <cell r="F2349" t="str">
            <v>15,38</v>
          </cell>
        </row>
        <row r="2350">
          <cell r="A2350" t="str">
            <v>89211</v>
          </cell>
          <cell r="B2350" t="str">
            <v>ROLO COMPACTADOR VIBRATÓRIO DE UM CILINDRO AÇO LISO, POTÊNCIA 80 HP, PESO OPERACIONAL MÁXIMO 8,1 T, IMPACTO DINÂMICO 16,15 / 9,5 T, LARGURA DE TRABALHO 1,68 M - JUROS. AF_06/2014</v>
          </cell>
          <cell r="D2350" t="str">
            <v>H</v>
          </cell>
          <cell r="E2350" t="str">
            <v>2,13</v>
          </cell>
          <cell r="F2350" t="str">
            <v>2,13</v>
          </cell>
        </row>
        <row r="2351">
          <cell r="A2351" t="str">
            <v>89212</v>
          </cell>
          <cell r="B2351" t="str">
            <v>BATE-ESTACAS POR GRAVIDADE, POTÊNCIA DE 160 HP, PESO DO MARTELO ATÉ 3 TONELADAS - DEPRECIAÇÃO. AF_11/2014</v>
          </cell>
          <cell r="D2351" t="str">
            <v>H</v>
          </cell>
          <cell r="E2351" t="str">
            <v>15,18</v>
          </cell>
          <cell r="F2351" t="str">
            <v>15,18</v>
          </cell>
        </row>
        <row r="2352">
          <cell r="A2352" t="str">
            <v>89213</v>
          </cell>
          <cell r="B2352" t="str">
            <v>BATE-ESTACAS POR GRAVIDADE, POTÊNCIA DE 160 HP, PESO DO MARTELO ATÉ 3 TONELADAS - JUROS. AF_11/2014</v>
          </cell>
          <cell r="D2352" t="str">
            <v>H</v>
          </cell>
          <cell r="E2352" t="str">
            <v>2,39</v>
          </cell>
          <cell r="F2352" t="str">
            <v>2,39</v>
          </cell>
        </row>
        <row r="2353">
          <cell r="A2353" t="str">
            <v>89214</v>
          </cell>
          <cell r="B2353" t="str">
            <v>BATE-ESTACAS POR GRAVIDADE, POTÊNCIA DE 160 HP, PESO DO MARTELO ATÉ 3 TONELADAS - MANUTENÇÃO. AF_11/2014</v>
          </cell>
          <cell r="D2353" t="str">
            <v>H</v>
          </cell>
          <cell r="E2353" t="str">
            <v>14,25</v>
          </cell>
          <cell r="F2353" t="str">
            <v>14,25</v>
          </cell>
        </row>
        <row r="2354">
          <cell r="A2354" t="str">
            <v>89215</v>
          </cell>
          <cell r="B2354" t="str">
            <v>BATE-ESTACAS POR GRAVIDADE, POTÊNCIA DE 160 HP, PESO DO MARTELO ATÉ 3 TONELADAS - MATERIAIS NA OPERAÇÃO. AF_11/2014</v>
          </cell>
          <cell r="D2354" t="str">
            <v>H</v>
          </cell>
          <cell r="E2354" t="str">
            <v>59,75</v>
          </cell>
          <cell r="F2354" t="str">
            <v>59,75</v>
          </cell>
        </row>
        <row r="2355">
          <cell r="A2355" t="str">
            <v>89221</v>
          </cell>
          <cell r="B2355" t="str">
            <v>BETONEIRA CAPACIDADE NOMINAL DE 600 L, CAPACIDADE DE MISTURA 360 L, MOTOR ELÉTRICO TRIFÁSICO POTÊNCIA DE 4 CV, SEM CARREGADOR - DEPRECIAÇÃO. AF_11/2014</v>
          </cell>
          <cell r="D2355" t="str">
            <v>H</v>
          </cell>
          <cell r="E2355" t="str">
            <v>0,82</v>
          </cell>
          <cell r="F2355" t="str">
            <v>0,82</v>
          </cell>
        </row>
        <row r="2356">
          <cell r="A2356" t="str">
            <v>89222</v>
          </cell>
          <cell r="B2356" t="str">
            <v>BETONEIRA CAPACIDADE NOMINAL DE 600 L, CAPACIDADE DE MISTURA 360 L, MOTOR ELÉTRICO TRIFÁSICO POTÊNCIA DE 4 CV, SEM CARREGADOR - JUROS. AF_11/2014</v>
          </cell>
          <cell r="D2356" t="str">
            <v>H</v>
          </cell>
          <cell r="E2356" t="str">
            <v>0,09</v>
          </cell>
          <cell r="F2356" t="str">
            <v>0,09</v>
          </cell>
        </row>
        <row r="2357">
          <cell r="A2357" t="str">
            <v>89223</v>
          </cell>
          <cell r="B2357" t="str">
            <v>BETONEIRA CAPACIDADE NOMINAL DE 600 L, CAPACIDADE DE MISTURA 360 L, MOTOR ELÉTRICO TRIFÁSICO POTÊNCIA DE 4 CV, SEM CARREGADOR - MANUTENÇÃO. AF_11/2014</v>
          </cell>
          <cell r="D2357" t="str">
            <v>H</v>
          </cell>
          <cell r="E2357" t="str">
            <v>0,76</v>
          </cell>
          <cell r="F2357" t="str">
            <v>0,76</v>
          </cell>
        </row>
        <row r="2358">
          <cell r="A2358" t="str">
            <v>89224</v>
          </cell>
          <cell r="B2358" t="str">
            <v>BETONEIRA CAPACIDADE NOMINAL DE 600 L, CAPACIDADE DE MISTURA 360 L, MOTOR ELÉTRICO TRIFÁSICO POTÊNCIA DE 4 CV, SEM CARREGADOR - MATERIAIS NA OPERAÇÃO. AF_11/2014</v>
          </cell>
          <cell r="D2358" t="str">
            <v>H</v>
          </cell>
          <cell r="E2358" t="str">
            <v>1,87</v>
          </cell>
          <cell r="F2358" t="str">
            <v>1,87</v>
          </cell>
        </row>
        <row r="2359">
          <cell r="A2359" t="str">
            <v>89228</v>
          </cell>
          <cell r="B2359" t="str">
            <v>MOTONIVELADORA POTÊNCIA BÁSICA LÍQUIDA (PRIMEIRA MARCHA) 125 HP, PESO BRUTO 13032 KG, LARGURA DA LÂMINA DE 3,7 M - DEPRECIAÇÃO. AF_06/2014</v>
          </cell>
          <cell r="D2359" t="str">
            <v>H</v>
          </cell>
          <cell r="E2359" t="str">
            <v>22,80</v>
          </cell>
          <cell r="F2359" t="str">
            <v>22,80</v>
          </cell>
        </row>
        <row r="2360">
          <cell r="A2360" t="str">
            <v>89229</v>
          </cell>
          <cell r="B2360" t="str">
            <v>MOTONIVELADORA POTÊNCIA BÁSICA LÍQUIDA (PRIMEIRA MARCHA) 125 HP, PESO BRUTO 13032 KG, LARGURA DA LÂMINA DE 3,7 M - JUROS. AF_06/2014</v>
          </cell>
          <cell r="D2360" t="str">
            <v>H</v>
          </cell>
          <cell r="E2360" t="str">
            <v>4,10</v>
          </cell>
          <cell r="F2360" t="str">
            <v>4,10</v>
          </cell>
        </row>
        <row r="2361">
          <cell r="A2361" t="str">
            <v>89230</v>
          </cell>
          <cell r="B2361" t="str">
            <v>FRESADORA DE ASFALTO A FRIO SOBRE RODAS, LARGURA FRESAGEM DE 1,0 M, POTÊNCIA 208 HP - DEPRECIAÇÃO. AF_11/2014</v>
          </cell>
          <cell r="D2361" t="str">
            <v>H</v>
          </cell>
          <cell r="E2361" t="str">
            <v>90,39</v>
          </cell>
          <cell r="F2361" t="str">
            <v>90,39</v>
          </cell>
        </row>
        <row r="2362">
          <cell r="A2362" t="str">
            <v>89231</v>
          </cell>
          <cell r="B2362" t="str">
            <v>FRESADORA DE ASFALTO A FRIO SOBRE RODAS, LARGURA FRESAGEM DE 1,0 M, POTÊNCIA 208 HP - JUROS. AF_11/2014</v>
          </cell>
          <cell r="D2362" t="str">
            <v>H</v>
          </cell>
          <cell r="E2362" t="str">
            <v>14,32</v>
          </cell>
          <cell r="F2362" t="str">
            <v>14,32</v>
          </cell>
        </row>
        <row r="2363">
          <cell r="A2363" t="str">
            <v>89232</v>
          </cell>
          <cell r="B2363" t="str">
            <v>FRESADORA DE ASFALTO A FRIO SOBRE RODAS, LARGURA FRESAGEM DE 1,0 M, POTÊNCIA 208 HP - MANUTENÇÃO. AF_11/2014</v>
          </cell>
          <cell r="D2363" t="str">
            <v>H</v>
          </cell>
          <cell r="E2363" t="str">
            <v>161,24</v>
          </cell>
          <cell r="F2363" t="str">
            <v>161,24</v>
          </cell>
        </row>
        <row r="2364">
          <cell r="A2364" t="str">
            <v>89233</v>
          </cell>
          <cell r="B2364" t="str">
            <v>FRESADORA DE ASFALTO A FRIO SOBRE RODAS, LARGURA FRESAGEM DE 1,0 M, POTÊNCIA 208 HP - MATERIAIS NA OPERAÇÃO. AF_11/2014</v>
          </cell>
          <cell r="D2364" t="str">
            <v>H</v>
          </cell>
          <cell r="E2364" t="str">
            <v>107,53</v>
          </cell>
          <cell r="F2364" t="str">
            <v>107,53</v>
          </cell>
        </row>
        <row r="2365">
          <cell r="A2365" t="str">
            <v>89236</v>
          </cell>
          <cell r="B2365" t="str">
            <v>FRESADORA DE ASFALTO A FRIO SOBRE RODAS, LARGURA FRESAGEM DE 2,0 M, POTÊNCIA 550 HP - DEPRECIAÇÃO. AF_11/2014</v>
          </cell>
          <cell r="D2365" t="str">
            <v>H</v>
          </cell>
          <cell r="E2365" t="str">
            <v>211,16</v>
          </cell>
          <cell r="F2365" t="str">
            <v>211,16</v>
          </cell>
        </row>
        <row r="2366">
          <cell r="A2366" t="str">
            <v>89237</v>
          </cell>
          <cell r="B2366" t="str">
            <v>FRESADORA DE ASFALTO A FRIO SOBRE RODAS, LARGURA FRESAGEM DE 2,0 M, POTÊNCIA 550 HP - JUROS. AF_11/2014</v>
          </cell>
          <cell r="D2366" t="str">
            <v>H</v>
          </cell>
          <cell r="E2366" t="str">
            <v>33,46</v>
          </cell>
          <cell r="F2366" t="str">
            <v>33,46</v>
          </cell>
        </row>
        <row r="2367">
          <cell r="A2367" t="str">
            <v>89238</v>
          </cell>
          <cell r="B2367" t="str">
            <v>FRESADORA DE ASFALTO A FRIO SOBRE RODAS, LARGURA FRESAGEM DE 2,0 M, POTÊNCIA 550 HP - MANUTENÇÃO. AF_11/2014</v>
          </cell>
          <cell r="D2367" t="str">
            <v>H</v>
          </cell>
          <cell r="E2367" t="str">
            <v>376,65</v>
          </cell>
          <cell r="F2367" t="str">
            <v>376,65</v>
          </cell>
        </row>
        <row r="2368">
          <cell r="A2368" t="str">
            <v>89239</v>
          </cell>
          <cell r="B2368" t="str">
            <v>FRESADORA DE ASFALTO A FRIO SOBRE RODAS, LARGURA FRESAGEM DE 2,0 M, POTÊNCIA 550 HP - MATERIAIS NA OPERAÇÃO. AF_11/2014</v>
          </cell>
          <cell r="D2368" t="str">
            <v>H</v>
          </cell>
          <cell r="E2368" t="str">
            <v>284,36</v>
          </cell>
          <cell r="F2368" t="str">
            <v>284,36</v>
          </cell>
        </row>
        <row r="2369">
          <cell r="A2369" t="str">
            <v>89240</v>
          </cell>
          <cell r="B2369" t="str">
            <v>VIBROACABADORA DE ASFALTO SOBRE ESTEIRAS, LARGURA DE PAVIMENTAÇÃO 1,90 M A 5,30 M, POTÊNCIA 105 HP CAPACIDADE 450 T/H - DEPRECIAÇÃO. AF_11/2014</v>
          </cell>
          <cell r="D2369" t="str">
            <v>H</v>
          </cell>
          <cell r="E2369" t="str">
            <v>64,80</v>
          </cell>
          <cell r="F2369" t="str">
            <v>64,80</v>
          </cell>
        </row>
        <row r="2370">
          <cell r="A2370" t="str">
            <v>89241</v>
          </cell>
          <cell r="B2370" t="str">
            <v>VIBROACABADORA DE ASFALTO SOBRE ESTEIRAS, LARGURA DE PAVIMENTAÇÃO 1,90 M A 5,30 M, POTÊNCIA 105 HP CAPACIDADE 450 T/H - JUROS. AF_11/2014</v>
          </cell>
          <cell r="D2370" t="str">
            <v>H</v>
          </cell>
          <cell r="E2370" t="str">
            <v>11,66</v>
          </cell>
          <cell r="F2370" t="str">
            <v>11,66</v>
          </cell>
        </row>
        <row r="2371">
          <cell r="A2371" t="str">
            <v>89246</v>
          </cell>
          <cell r="B2371" t="str">
            <v>RECICLADORA DE ASFALTO A FRIO SOBRE RODAS, LARGURA FRESAGEM DE 2,0 M, POTÊNCIA 422 HP - DEPRECIAÇÃO. AF_11/2014</v>
          </cell>
          <cell r="D2371" t="str">
            <v>H</v>
          </cell>
          <cell r="E2371" t="str">
            <v>183,48</v>
          </cell>
          <cell r="F2371" t="str">
            <v>183,48</v>
          </cell>
        </row>
        <row r="2372">
          <cell r="A2372" t="str">
            <v>89247</v>
          </cell>
          <cell r="B2372" t="str">
            <v>RECICLADORA DE ASFALTO A FRIO SOBRE RODAS, LARGURA FRESAGEM DE 2,0 M, POTÊNCIA 422 HP - JUROS. AF_11/2014</v>
          </cell>
          <cell r="D2372" t="str">
            <v>H</v>
          </cell>
          <cell r="E2372" t="str">
            <v>29,07</v>
          </cell>
          <cell r="F2372" t="str">
            <v>29,07</v>
          </cell>
        </row>
        <row r="2373">
          <cell r="A2373" t="str">
            <v>89248</v>
          </cell>
          <cell r="B2373" t="str">
            <v>RECICLADORA DE ASFALTO A FRIO SOBRE RODAS, LARGURA FRESAGEM DE 2,0 M, POTÊNCIA 422 HP - MANUTENÇÃO. AF_11/2014</v>
          </cell>
          <cell r="D2373" t="str">
            <v>H</v>
          </cell>
          <cell r="E2373" t="str">
            <v>327,29</v>
          </cell>
          <cell r="F2373" t="str">
            <v>327,29</v>
          </cell>
        </row>
        <row r="2374">
          <cell r="A2374" t="str">
            <v>89249</v>
          </cell>
          <cell r="B2374" t="str">
            <v>RECICLADORA DE ASFALTO A FRIO SOBRE RODAS, LARGURA FRESAGEM DE 2,0 M, POTÊNCIA 422 HP - MATERIAIS NA OPERAÇÃO. AF_11/2014</v>
          </cell>
          <cell r="D2374" t="str">
            <v>H</v>
          </cell>
          <cell r="E2374" t="str">
            <v>242,39</v>
          </cell>
          <cell r="F2374" t="str">
            <v>242,39</v>
          </cell>
        </row>
        <row r="2375">
          <cell r="A2375" t="str">
            <v>89253</v>
          </cell>
          <cell r="B2375" t="str">
            <v>VIBROACABADORA DE ASFALTO SOBRE ESTEIRAS, LARGURA DE PAVIMENTAÇÃO 2,13 M A 4,55 M, POTÊNCIA 100 HP, CAPACIDADE 400 T/H - DEPRECIAÇÃO. AF_11/2014</v>
          </cell>
          <cell r="D2375" t="str">
            <v>H</v>
          </cell>
          <cell r="E2375" t="str">
            <v>53,10</v>
          </cell>
          <cell r="F2375" t="str">
            <v>53,10</v>
          </cell>
        </row>
        <row r="2376">
          <cell r="A2376" t="str">
            <v>89254</v>
          </cell>
          <cell r="B2376" t="str">
            <v>VIBROACABADORA DE ASFALTO SOBRE ESTEIRAS, LARGURA DE PAVIMENTAÇÃO 2,13 M A 4,55 M, POTÊNCIA 100 HP, CAPACIDADE 400 T/H - JUROS. AF_11/2014</v>
          </cell>
          <cell r="D2376" t="str">
            <v>H</v>
          </cell>
          <cell r="E2376" t="str">
            <v>9,55</v>
          </cell>
          <cell r="F2376" t="str">
            <v>9,55</v>
          </cell>
        </row>
        <row r="2377">
          <cell r="A2377" t="str">
            <v>89255</v>
          </cell>
          <cell r="B2377" t="str">
            <v>VIBROACABADORA DE ASFALTO SOBRE ESTEIRAS, LARGURA DE PAVIMENTAÇÃO 2,13 M A 4,55 M, POTÊNCIA 100 HP, CAPACIDADE 400 T/H - MANUTENÇÃO. AF_11/2014</v>
          </cell>
          <cell r="D2377" t="str">
            <v>H</v>
          </cell>
          <cell r="E2377" t="str">
            <v>85,36</v>
          </cell>
          <cell r="F2377" t="str">
            <v>85,36</v>
          </cell>
        </row>
        <row r="2378">
          <cell r="A2378" t="str">
            <v>89256</v>
          </cell>
          <cell r="B2378" t="str">
            <v>VIBROACABADORA DE ASFALTO SOBRE ESTEIRAS, LARGURA DE PAVIMENTAÇÃO 2,13 M A 4,55 M, POTÊNCIA 100 HP, CAPACIDADE 400 T/H - MATERIAIS NA OPERAÇÃO. AF_11/2014</v>
          </cell>
          <cell r="D2378" t="str">
            <v>H</v>
          </cell>
          <cell r="E2378" t="str">
            <v>54,55</v>
          </cell>
          <cell r="F2378" t="str">
            <v>54,55</v>
          </cell>
        </row>
        <row r="2379">
          <cell r="A2379" t="str">
            <v>89259</v>
          </cell>
          <cell r="B2379" t="str">
            <v>GUINDAUTO HIDRÁULICO, CAPACIDADE MÁXIMA DE CARGA 6200 KG, MOMENTO MÁXIMO DE CARGA 11,7 TM, ALCANCE MÁXIMO HORIZONTAL 9,70 M, INCLUSIVE CAMINHÃO TOCO PBT 16.000 KG, POTÊNCIA DE 189 CV - DEPRECIAÇÃO. AF_06/2014</v>
          </cell>
          <cell r="D2379" t="str">
            <v>H</v>
          </cell>
          <cell r="E2379" t="str">
            <v>9,91</v>
          </cell>
          <cell r="F2379" t="str">
            <v>9,91</v>
          </cell>
        </row>
        <row r="2380">
          <cell r="A2380" t="str">
            <v>89260</v>
          </cell>
          <cell r="B2380" t="str">
            <v>GUINDAUTO HIDRÁULICO, CAPACIDADE MÁXIMA DE CARGA 6200 KG, MOMENTO MÁXIMO DE CARGA 11,7 TM, ALCANCE MÁXIMO HORIZONTAL 9,70 M, INCLUSIVE CAMINHÃO TOCO PBT 16.000 KG, POTÊNCIA DE 189 CV - JUROS. AF_06/2014</v>
          </cell>
          <cell r="D2380" t="str">
            <v>H</v>
          </cell>
          <cell r="E2380" t="str">
            <v>2,07</v>
          </cell>
          <cell r="F2380" t="str">
            <v>2,07</v>
          </cell>
        </row>
        <row r="2381">
          <cell r="A2381" t="str">
            <v>89262</v>
          </cell>
          <cell r="B2381" t="str">
            <v>GUINDAUTO HIDRÁULICO, CAPACIDADE MÁXIMA DE CARGA 6200 KG, MOMENTO MÁXIMO DE CARGA 11,7 TM, ALCANCE MÁXIMO HORIZONTAL 9,70 M, INCLUSIVE CAMINHÃO TOCO PBT 16.000 KG, POTÊNCIA DE 189 CV - MANUTENÇÃO. AF_06/2014</v>
          </cell>
          <cell r="D2381" t="str">
            <v>H</v>
          </cell>
          <cell r="E2381" t="str">
            <v>18,59</v>
          </cell>
          <cell r="F2381" t="str">
            <v>18,59</v>
          </cell>
        </row>
        <row r="2382">
          <cell r="A2382" t="str">
            <v>89264</v>
          </cell>
          <cell r="B2382" t="str">
            <v>CAMINHÃO TOCO, PBT 16.000 KG, CARGA ÚTIL MÁX. 10.685 KG, DIST. ENTRE EIXOS 4,8 M, POTÊNCIA 189 CV, INCLUSIVE CARROCERIA FIXA ABERTA DE MADEIRA P/ TRANSPORTE GERAL DE CARGA SECA, DIMEN. APROX. 2,5 X 7,00 X 0,50 M - DEPRECIAÇÃO. AF_06/2014</v>
          </cell>
          <cell r="D2382" t="str">
            <v>H</v>
          </cell>
          <cell r="E2382" t="str">
            <v>7,95</v>
          </cell>
          <cell r="F2382" t="str">
            <v>7,95</v>
          </cell>
        </row>
        <row r="2383">
          <cell r="A2383" t="str">
            <v>89265</v>
          </cell>
          <cell r="B2383" t="str">
            <v>CAMINHÃO TOCO, PBT 16.000 KG, CARGA ÚTIL MÁX. 10.685 KG, DIST. ENTRE EIXOS 4,8 M, POTÊNCIA 189 CV, INCLUSIVE CARROCERIA FIXA ABERTA DE MADEIRA P/ TRANSPORTE GERAL DE CARGA SECA, DIMEN. APROX. 2,5 X 7,00 X 0,50 M - JUROS. AF_06/2014</v>
          </cell>
          <cell r="D2383" t="str">
            <v>H</v>
          </cell>
          <cell r="E2383" t="str">
            <v>1,66</v>
          </cell>
          <cell r="F2383" t="str">
            <v>1,66</v>
          </cell>
        </row>
        <row r="2384">
          <cell r="A2384" t="str">
            <v>89266</v>
          </cell>
          <cell r="B2384" t="str">
            <v>CAMINHÃO TOCO, PBT 16.000 KG, CARGA ÚTIL MÁX. 10.685 KG, DIST. ENTRE EIXOS 4,8 M, POTÊNCIA 189 CV, INCLUSIVE CARROCERIA FIXA ABERTA DE MADEIRA P/ TRANSPORTE GERAL DE CARGA SECA, DIMEN. APROX. 2,5 X 7,00 X 0,50 M - IMPOSTOS E SEGUROS. AF_06/2014</v>
          </cell>
          <cell r="D2384" t="str">
            <v>H</v>
          </cell>
          <cell r="E2384" t="str">
            <v>0,64</v>
          </cell>
          <cell r="F2384" t="str">
            <v>0,64</v>
          </cell>
        </row>
        <row r="2385">
          <cell r="A2385" t="str">
            <v>89267</v>
          </cell>
          <cell r="B2385" t="str">
            <v>GUINDASTE HIDRÁULICO AUTOPROPELIDO, COM LANÇA TELESCÓPICA 28,80 M, CAPACIDADE MÁXIMA 30 T, POTÊNCIA 97 KW, TRAÇÃO 4 X 4 - DEPRECIAÇÃO. AF_11/2014</v>
          </cell>
          <cell r="D2385" t="str">
            <v>H</v>
          </cell>
          <cell r="E2385" t="str">
            <v>26,42</v>
          </cell>
          <cell r="F2385" t="str">
            <v>26,42</v>
          </cell>
        </row>
        <row r="2386">
          <cell r="A2386" t="str">
            <v>89268</v>
          </cell>
          <cell r="B2386" t="str">
            <v>GUINDASTE HIDRÁULICO AUTOPROPELIDO, COM LANÇA TELESCÓPICA 28,80 M, CAPACIDADE MÁXIMA 30 T, POTÊNCIA 97 KW, TRAÇÃO 4 X 4 - JUROS. AF_11/2014</v>
          </cell>
          <cell r="D2386" t="str">
            <v>H</v>
          </cell>
          <cell r="E2386" t="str">
            <v>4,75</v>
          </cell>
          <cell r="F2386" t="str">
            <v>4,75</v>
          </cell>
        </row>
        <row r="2387">
          <cell r="A2387" t="str">
            <v>89269</v>
          </cell>
          <cell r="B2387" t="str">
            <v>GUINDASTE HIDRÁULICO AUTOPROPELIDO, COM LANÇA TELESCÓPICA 28,80 M, CAPACIDADE MÁXIMA 30 T, POTÊNCIA 97 KW, TRAÇÃO 4 X 4 - IMPOSTOS E SEGUROS. AF_11/2014</v>
          </cell>
          <cell r="D2387" t="str">
            <v>H</v>
          </cell>
          <cell r="E2387" t="str">
            <v>1,84</v>
          </cell>
          <cell r="F2387" t="str">
            <v>1,84</v>
          </cell>
        </row>
        <row r="2388">
          <cell r="A2388" t="str">
            <v>89270</v>
          </cell>
          <cell r="B2388" t="str">
            <v>GUINDASTE HIDRÁULICO AUTOPROPELIDO, COM LANÇA TELESCÓPICA 28,80 M, CAPACIDADE MÁXIMA 30 T, POTÊNCIA 97 KW, TRAÇÃO 4 X 4 - MANUTENÇÃO. AF_11/2014</v>
          </cell>
          <cell r="D2388" t="str">
            <v>H</v>
          </cell>
          <cell r="E2388" t="str">
            <v>42,48</v>
          </cell>
          <cell r="F2388" t="str">
            <v>42,48</v>
          </cell>
        </row>
        <row r="2389">
          <cell r="A2389" t="str">
            <v>89271</v>
          </cell>
          <cell r="B2389" t="str">
            <v>GUINDASTE HIDRÁULICO AUTOPROPELIDO, COM LANÇA TELESCÓPICA 28,80 M, CAPACIDADE MÁXIMA 30 T, POTÊNCIA 97 KW, TRAÇÃO 4 X 4 - MATERIAIS NA OPERAÇÃO. AF_11/2014</v>
          </cell>
          <cell r="D2389" t="str">
            <v>H</v>
          </cell>
          <cell r="E2389" t="str">
            <v>18,67</v>
          </cell>
          <cell r="F2389" t="str">
            <v>18,67</v>
          </cell>
        </row>
        <row r="2390">
          <cell r="A2390" t="str">
            <v>89274</v>
          </cell>
          <cell r="B2390" t="str">
            <v>BETONEIRA CAPACIDADE NOMINAL DE 600 L, CAPACIDADE DE MISTURA 440 L, MOTOR A DIESEL POTÊNCIA 10 HP, COM CARREGADOR - DEPRECIAÇÃO. AF_11/2014</v>
          </cell>
          <cell r="D2390" t="str">
            <v>H</v>
          </cell>
          <cell r="E2390" t="str">
            <v>0,99</v>
          </cell>
          <cell r="F2390" t="str">
            <v>0,99</v>
          </cell>
        </row>
        <row r="2391">
          <cell r="A2391" t="str">
            <v>89275</v>
          </cell>
          <cell r="B2391" t="str">
            <v>BETONEIRA CAPACIDADE NOMINAL DE 600 L, CAPACIDADE DE MISTURA 440 L, MOTOR A DIESEL POTÊNCIA 10 HP, COM CARREGADOR - JUROS. AF_11/2014</v>
          </cell>
          <cell r="D2391" t="str">
            <v>H</v>
          </cell>
          <cell r="E2391" t="str">
            <v>0,11</v>
          </cell>
          <cell r="F2391" t="str">
            <v>0,11</v>
          </cell>
        </row>
        <row r="2392">
          <cell r="A2392" t="str">
            <v>89276</v>
          </cell>
          <cell r="B2392" t="str">
            <v>BETONEIRA CAPACIDADE NOMINAL DE 600 L, CAPACIDADE DE MISTURA 440 L, MOTOR A DIESEL POTÊNCIA 10 HP, COM CARREGADOR - MANUTENÇÃO. AF_11/2014</v>
          </cell>
          <cell r="D2392" t="str">
            <v>H</v>
          </cell>
          <cell r="E2392" t="str">
            <v>0,93</v>
          </cell>
          <cell r="F2392" t="str">
            <v>0,93</v>
          </cell>
        </row>
        <row r="2393">
          <cell r="A2393" t="str">
            <v>89277</v>
          </cell>
          <cell r="B2393" t="str">
            <v>BETONEIRA CAPACIDADE NOMINAL DE 600 L, CAPACIDADE DE MISTURA 440 L, MOTOR A DIESEL POTÊNCIA 10 HP, COM CARREGADOR - MATERIAIS NA OPERAÇÃO. AF_11/2014</v>
          </cell>
          <cell r="D2393" t="str">
            <v>H</v>
          </cell>
          <cell r="E2393" t="str">
            <v>5,46</v>
          </cell>
          <cell r="F2393" t="str">
            <v>5,46</v>
          </cell>
        </row>
        <row r="2394">
          <cell r="A2394" t="str">
            <v>89280</v>
          </cell>
          <cell r="B2394" t="str">
            <v>ROLO COMPACTADOR VIBRATÓRIO TANDEM AÇO LISO, POTÊNCIA 58 HP, PESO SEM/COM LASTRO 6,5 / 9,4 T, LARGURA DE TRABALHO 1,2 M - DEPRECIAÇÃO. AF_06/2014</v>
          </cell>
          <cell r="D2394" t="str">
            <v>H</v>
          </cell>
          <cell r="E2394" t="str">
            <v>18,88</v>
          </cell>
          <cell r="F2394" t="str">
            <v>18,88</v>
          </cell>
        </row>
        <row r="2395">
          <cell r="A2395" t="str">
            <v>89281</v>
          </cell>
          <cell r="B2395" t="str">
            <v>ROLO COMPACTADOR VIBRATÓRIO TANDEM AÇO LISO, POTÊNCIA 58 HP, PESO SEM/COM LASTRO 6,5 / 9,4 T, LARGURA DE TRABALHO 1,2 M - JUROS. AF_06/2014</v>
          </cell>
          <cell r="D2395" t="str">
            <v>H</v>
          </cell>
          <cell r="E2395" t="str">
            <v>2,62</v>
          </cell>
          <cell r="F2395" t="str">
            <v>2,62</v>
          </cell>
        </row>
        <row r="2396">
          <cell r="A2396" t="str">
            <v>89870</v>
          </cell>
          <cell r="B2396" t="str">
            <v>CAMINHÃO BASCULANTE 14 M3, COM CAVALO MECÂNICO DE CAPACIDADE MÁXIMA DE TRAÇÃO COMBINADO DE 36000 KG, POTÊNCIA 286 CV, INCLUSIVE SEMIREBOQUE COM CAÇAMBA METÁLICA - DEPRECIAÇÃO. AF_12/2014</v>
          </cell>
          <cell r="D2396" t="str">
            <v>H</v>
          </cell>
          <cell r="E2396" t="str">
            <v>19,53</v>
          </cell>
          <cell r="F2396" t="str">
            <v>19,53</v>
          </cell>
        </row>
        <row r="2397">
          <cell r="A2397" t="str">
            <v>89871</v>
          </cell>
          <cell r="B2397" t="str">
            <v>CAMINHÃO BASCULANTE 14 M3, COM CAVALO MECÂNICO DE CAPACIDADE MÁXIMA DE TRAÇÃO COMBINADO DE 36000 KG, POTÊNCIA 286 CV, INCLUSIVE SEMIREBOQUE COM CAÇAMBA METÁLICA - JUROS. AF_12/2014</v>
          </cell>
          <cell r="D2397" t="str">
            <v>H</v>
          </cell>
          <cell r="E2397" t="str">
            <v>3,60</v>
          </cell>
          <cell r="F2397" t="str">
            <v>3,60</v>
          </cell>
        </row>
        <row r="2398">
          <cell r="A2398" t="str">
            <v>89872</v>
          </cell>
          <cell r="B2398" t="str">
            <v>CAMINHÃO BASCULANTE 14 M3, COM CAVALO MECÂNICO DE CAPACIDADE MÁXIMA DE TRAÇÃO COMBINADO DE 36000 KG, POTÊNCIA 286 CV, INCLUSIVE SEMIREBOQUE COM CAÇAMBA METÁLICA - IMPOSTOS E SEGUROS. AF_12/2014</v>
          </cell>
          <cell r="D2398" t="str">
            <v>H</v>
          </cell>
          <cell r="E2398" t="str">
            <v>1,41</v>
          </cell>
          <cell r="F2398" t="str">
            <v>1,41</v>
          </cell>
        </row>
        <row r="2399">
          <cell r="A2399" t="str">
            <v>89873</v>
          </cell>
          <cell r="B2399" t="str">
            <v>CAMINHÃO BASCULANTE 14 M3, COM CAVALO MECÂNICO DE CAPACIDADE MÁXIMA DE TRAÇÃO COMBINADO DE 36000 KG, POTÊNCIA 286 CV, INCLUSIVE SEMIREBOQUE COM CAÇAMBA METÁLICA - MANUTENÇÃO. AF_12/2014</v>
          </cell>
          <cell r="D2399" t="str">
            <v>H</v>
          </cell>
          <cell r="E2399" t="str">
            <v>36,63</v>
          </cell>
          <cell r="F2399" t="str">
            <v>36,63</v>
          </cell>
        </row>
        <row r="2400">
          <cell r="A2400" t="str">
            <v>89874</v>
          </cell>
          <cell r="B2400" t="str">
            <v>CAMINHÃO BASCULANTE 14 M3, COM CAVALO MECÂNICO DE CAPACIDADE MÁXIMA DE TRAÇÃO COMBINADO DE 36000 KG, POTÊNCIA 286 CV, INCLUSIVE SEMIREBOQUE COM CAÇAMBA METÁLICA - MATERIAIS NA OPERAÇÃO. AF_12/2014</v>
          </cell>
          <cell r="D2400" t="str">
            <v>H</v>
          </cell>
          <cell r="E2400" t="str">
            <v>113,45</v>
          </cell>
          <cell r="F2400" t="str">
            <v>113,45</v>
          </cell>
        </row>
        <row r="2401">
          <cell r="A2401" t="str">
            <v>89878</v>
          </cell>
          <cell r="B2401" t="str">
            <v>CAMINHÃO BASCULANTE 18 M3, COM CAVALO MECÂNICO DE CAPACIDADE MÁXIMA DE TRAÇÃO COMBINADO DE 45000 KG, POTÊNCIA 330 CV, INCLUSIVE SEMIREBOQUE COM CAÇAMBA METÁLICA - DEPRECIAÇÃO. AF_12/2014</v>
          </cell>
          <cell r="D2401" t="str">
            <v>H</v>
          </cell>
          <cell r="E2401" t="str">
            <v>20,55</v>
          </cell>
          <cell r="F2401" t="str">
            <v>20,55</v>
          </cell>
        </row>
        <row r="2402">
          <cell r="A2402" t="str">
            <v>89879</v>
          </cell>
          <cell r="B2402" t="str">
            <v>CAMINHÃO BASCULANTE 18 M3, COM CAVALO MECÂNICO DE CAPACIDADE MÁXIMA DE TRAÇÃO COMBINADO DE 45000 KG, POTÊNCIA 330 CV, INCLUSIVE SEMIREBOQUE COM CAÇAMBA METÁLICA - JUROS. AF_12/2014</v>
          </cell>
          <cell r="D2402" t="str">
            <v>H</v>
          </cell>
          <cell r="E2402" t="str">
            <v>3,80</v>
          </cell>
          <cell r="F2402" t="str">
            <v>3,80</v>
          </cell>
        </row>
        <row r="2403">
          <cell r="A2403" t="str">
            <v>89880</v>
          </cell>
          <cell r="B2403" t="str">
            <v>CAMINHÃO BASCULANTE 18 M3, COM CAVALO MECÂNICO DE CAPACIDADE MÁXIMA DE TRAÇÃO COMBINADO DE 45000 KG, POTÊNCIA 330 CV, INCLUSIVE SEMIREBOQUE COM CAÇAMBA METÁLICA - IMPOSTOS E SEGUROS. AF_12/2014</v>
          </cell>
          <cell r="D2403" t="str">
            <v>H</v>
          </cell>
          <cell r="E2403" t="str">
            <v>1,48</v>
          </cell>
          <cell r="F2403" t="str">
            <v>1,48</v>
          </cell>
        </row>
        <row r="2404">
          <cell r="A2404" t="str">
            <v>89881</v>
          </cell>
          <cell r="B2404" t="str">
            <v>CAMINHÃO BASCULANTE 18 M3, COM CAVALO MECÂNICO DE CAPACIDADE MÁXIMA DE TRAÇÃO COMBINADO DE 45000 KG, POTÊNCIA 330 CV, INCLUSIVE SEMIREBOQUE COM CAÇAMBA METÁLICA - MANUTENÇÃO. AF_12/2014</v>
          </cell>
          <cell r="D2404" t="str">
            <v>H</v>
          </cell>
          <cell r="E2404" t="str">
            <v>38,54</v>
          </cell>
          <cell r="F2404" t="str">
            <v>38,54</v>
          </cell>
        </row>
        <row r="2405">
          <cell r="A2405" t="str">
            <v>89882</v>
          </cell>
          <cell r="B2405" t="str">
            <v>CAMINHÃO BASCULANTE 18 M3, COM CAVALO MECÂNICO DE CAPACIDADE MÁXIMA DE TRAÇÃO COMBINADO DE 45000 KG, POTÊNCIA 330 CV, INCLUSIVE SEMIREBOQUE COM CAÇAMBA METÁLICA - MATERIAIS NA OPERAÇÃO. AF_12/2014</v>
          </cell>
          <cell r="D2405" t="str">
            <v>H</v>
          </cell>
          <cell r="E2405" t="str">
            <v>130,90</v>
          </cell>
          <cell r="F2405" t="str">
            <v>130,90</v>
          </cell>
        </row>
        <row r="2406">
          <cell r="A2406" t="str">
            <v>90582</v>
          </cell>
          <cell r="B2406" t="str">
            <v>VIBRADOR DE IMERSÃO, DIÂMETRO DE PONTEIRA 45MM, MOTOR ELÉTRICO TRIFÁSICO POTÊNCIA DE 2 CV - DEPRECIAÇÃO. AF_06/2015</v>
          </cell>
          <cell r="D2406" t="str">
            <v>H</v>
          </cell>
          <cell r="E2406" t="str">
            <v>0,29</v>
          </cell>
          <cell r="F2406" t="str">
            <v>0,29</v>
          </cell>
        </row>
        <row r="2407">
          <cell r="A2407" t="str">
            <v>90583</v>
          </cell>
          <cell r="B2407" t="str">
            <v>VIBRADOR DE IMERSÃO, DIÂMETRO DE PONTEIRA 45MM, MOTOR ELÉTRICO TRIFÁSICO POTÊNCIA DE 2 CV - JUROS. AF_06/2015</v>
          </cell>
          <cell r="D2407" t="str">
            <v>H</v>
          </cell>
          <cell r="E2407" t="str">
            <v>0,03</v>
          </cell>
          <cell r="F2407" t="str">
            <v>0,03</v>
          </cell>
        </row>
        <row r="2408">
          <cell r="A2408" t="str">
            <v>90584</v>
          </cell>
          <cell r="B2408" t="str">
            <v>VIBRADOR DE IMERSÃO, DIÂMETRO DE PONTEIRA 45MM, MOTOR ELÉTRICO TRIFÁSICO POTÊNCIA DE 2 CV - MANUTENÇÃO. AF_06/2015</v>
          </cell>
          <cell r="D2408" t="str">
            <v>H</v>
          </cell>
          <cell r="E2408" t="str">
            <v>0,22</v>
          </cell>
          <cell r="F2408" t="str">
            <v>0,22</v>
          </cell>
        </row>
        <row r="2409">
          <cell r="A2409" t="str">
            <v>90585</v>
          </cell>
          <cell r="B2409" t="str">
            <v>VIBRADOR DE IMERSÃO, DIÂMETRO DE PONTEIRA 45MM, MOTOR ELÉTRICO TRIFÁSICO POTÊNCIA DE 2 CV - MATERIAIS NA OPERAÇÃO. AF_06/2015</v>
          </cell>
          <cell r="D2409" t="str">
            <v>H</v>
          </cell>
          <cell r="E2409" t="str">
            <v>0,93</v>
          </cell>
          <cell r="F2409" t="str">
            <v>0,93</v>
          </cell>
        </row>
        <row r="2410">
          <cell r="A2410" t="str">
            <v>90621</v>
          </cell>
          <cell r="B2410" t="str">
            <v>PERFURATRIZ MANUAL, TORQUE MÁXIMO 83 N.M, POTÊNCIA 5 CV, COM DIÂMETRO MÁXIMO 4" - DEPRECIAÇÃO. AF_06/2015</v>
          </cell>
          <cell r="D2410" t="str">
            <v>H</v>
          </cell>
          <cell r="E2410" t="str">
            <v>1,41</v>
          </cell>
          <cell r="F2410" t="str">
            <v>1,41</v>
          </cell>
        </row>
        <row r="2411">
          <cell r="A2411" t="str">
            <v>90622</v>
          </cell>
          <cell r="B2411" t="str">
            <v>PERFURATRIZ MANUAL, TORQUE MÁXIMO 83 N.M, POTÊNCIA 5 CV, COM DIÂMETRO MÁXIMO 4" - JUROS. AF_06/2015</v>
          </cell>
          <cell r="D2411" t="str">
            <v>H</v>
          </cell>
          <cell r="E2411" t="str">
            <v>0,16</v>
          </cell>
          <cell r="F2411" t="str">
            <v>0,16</v>
          </cell>
        </row>
        <row r="2412">
          <cell r="A2412" t="str">
            <v>90623</v>
          </cell>
          <cell r="B2412" t="str">
            <v>PERFURATRIZ MANUAL, TORQUE MÁXIMO 83 N.M, POTÊNCIA 5 CV, COM DIÂMETRO MÁXIMO 4" - MANUTENÇÃO. AF_06/2015</v>
          </cell>
          <cell r="D2412" t="str">
            <v>H</v>
          </cell>
          <cell r="E2412" t="str">
            <v>1,77</v>
          </cell>
          <cell r="F2412" t="str">
            <v>1,77</v>
          </cell>
        </row>
        <row r="2413">
          <cell r="A2413" t="str">
            <v>90624</v>
          </cell>
          <cell r="B2413" t="str">
            <v>PERFURATRIZ MANUAL, TORQUE MÁXIMO 83 N.M, POTÊNCIA 5 CV, COM DIÂMETRO MÁXIMO 4" - MATERIAIS NA OPERAÇÃO. AF_06/2015</v>
          </cell>
          <cell r="D2413" t="str">
            <v>H</v>
          </cell>
          <cell r="E2413" t="str">
            <v>2,34</v>
          </cell>
          <cell r="F2413" t="str">
            <v>2,34</v>
          </cell>
        </row>
        <row r="2414">
          <cell r="A2414" t="str">
            <v>90627</v>
          </cell>
          <cell r="B2414" t="str">
            <v>PERFURATRIZ SOBRE ESTEIRA, TORQUE MÁXIMO 600 KGF, PESO MÉDIO 1000 KG, POTÊNCIA 20 HP, DIÂMETRO MÁXIMO 10" - DEPRECIAÇÃO. AF_06/2015</v>
          </cell>
          <cell r="D2414" t="str">
            <v>H</v>
          </cell>
          <cell r="E2414" t="str">
            <v>26,79</v>
          </cell>
          <cell r="F2414" t="str">
            <v>26,79</v>
          </cell>
        </row>
        <row r="2415">
          <cell r="A2415" t="str">
            <v>90628</v>
          </cell>
          <cell r="B2415" t="str">
            <v>PERFURATRIZ SOBRE ESTEIRA, TORQUE MÁXIMO 600 KGF, PESO MÉDIO 1000 KG, POTÊNCIA 20 HP, DIÂMETRO MÁXIMO 10" - JUROS. AF_06/2015</v>
          </cell>
          <cell r="D2415" t="str">
            <v>H</v>
          </cell>
          <cell r="E2415" t="str">
            <v>3,82</v>
          </cell>
          <cell r="F2415" t="str">
            <v>3,82</v>
          </cell>
        </row>
        <row r="2416">
          <cell r="A2416" t="str">
            <v>90629</v>
          </cell>
          <cell r="B2416" t="str">
            <v>PERFURATRIZ SOBRE ESTEIRA, TORQUE MÁXIMO 600 KGF, PESO MÉDIO 1000 KG, POTÊNCIA 20 HP, DIÂMETRO MÁXIMO 10" - MANUTENÇÃO. AF_06/2015</v>
          </cell>
          <cell r="D2416" t="str">
            <v>H</v>
          </cell>
          <cell r="E2416" t="str">
            <v>33,52</v>
          </cell>
          <cell r="F2416" t="str">
            <v>33,52</v>
          </cell>
        </row>
        <row r="2417">
          <cell r="A2417" t="str">
            <v>90630</v>
          </cell>
          <cell r="B2417" t="str">
            <v>PERFURATRIZ SOBRE ESTEIRA, TORQUE MÁXIMO 600 KGF, PESO MÉDIO 1000 KG, POTÊNCIA 20 HP, DIÂMETRO MÁXIMO 10" - MATERIAIS NA OPERAÇÃO. AF_06/2015</v>
          </cell>
          <cell r="D2417" t="str">
            <v>H</v>
          </cell>
          <cell r="E2417" t="str">
            <v>9,51</v>
          </cell>
          <cell r="F2417" t="str">
            <v>9,51</v>
          </cell>
        </row>
        <row r="2418">
          <cell r="A2418" t="str">
            <v>90633</v>
          </cell>
          <cell r="B2418" t="str">
            <v>MISTURADOR DUPLO HORIZONTAL DE ALTA TURBULÊNCIA, CAPACIDADE / VOLUME 2 X 500 LITROS, MOTORES ELÉTRICOS MÍNIMO 5 CV CADA, PARA NATA CIMENTO, ARGAMASSA E OUTROS - DEPRECIAÇÃO. AF_06/2015</v>
          </cell>
          <cell r="D2418" t="str">
            <v>H</v>
          </cell>
          <cell r="E2418" t="str">
            <v>2,52</v>
          </cell>
          <cell r="F2418" t="str">
            <v>2,52</v>
          </cell>
        </row>
        <row r="2419">
          <cell r="A2419" t="str">
            <v>90634</v>
          </cell>
          <cell r="B2419" t="str">
            <v>MISTURADOR DUPLO HORIZONTAL DE ALTA TURBULÊNCIA, CAPACIDADE / VOLUME 2 X 500 LITROS, MOTORES ELÉTRICOS MÍNIMO 5 CV CADA, PARA NATA CIMENTO, ARGAMASSA E OUTROS - JUROS. AF_06/2015</v>
          </cell>
          <cell r="D2419" t="str">
            <v>H</v>
          </cell>
          <cell r="E2419" t="str">
            <v>0,30</v>
          </cell>
          <cell r="F2419" t="str">
            <v>0,30</v>
          </cell>
        </row>
        <row r="2420">
          <cell r="A2420" t="str">
            <v>90635</v>
          </cell>
          <cell r="B2420" t="str">
            <v>MISTURADOR DUPLO HORIZONTAL DE ALTA TURBULÊNCIA, CAPACIDADE / VOLUME 2 X 500 LITROS, MOTORES ELÉTRICOS MÍNIMO 5 CV CADA, PARA NATA CIMENTO, ARGAMASSA E OUTROS - MANUTENÇÃO. AF_06/2015</v>
          </cell>
          <cell r="D2420" t="str">
            <v>H</v>
          </cell>
          <cell r="E2420" t="str">
            <v>2,76</v>
          </cell>
          <cell r="F2420" t="str">
            <v>2,76</v>
          </cell>
        </row>
        <row r="2421">
          <cell r="A2421" t="str">
            <v>90636</v>
          </cell>
          <cell r="B2421" t="str">
            <v>MISTURADOR DUPLO HORIZONTAL DE ALTA TURBULÊNCIA, CAPACIDADE / VOLUME 2 X 500 LITROS, MOTORES ELÉTRICOS MÍNIMO 5 CV CADA, PARA NATA CIMENTO, ARGAMASSA E OUTROS - MATERIAIS NA OPERAÇÃO. AF_06/2015</v>
          </cell>
          <cell r="D2421" t="str">
            <v>H</v>
          </cell>
          <cell r="E2421" t="str">
            <v>4,69</v>
          </cell>
          <cell r="F2421" t="str">
            <v>4,69</v>
          </cell>
        </row>
        <row r="2422">
          <cell r="A2422" t="str">
            <v>90639</v>
          </cell>
          <cell r="B2422" t="str">
            <v>BOMBA TRIPLEX, PARA INJEÇÃO DE NATA DE CIMENTO, VAZÃO MÁXIMA DE 100 LITROS/MINUTO, PRESSÃO MÁXIMA DE 70 BAR - DEPRECIAÇÃO. AF_06/2015</v>
          </cell>
          <cell r="D2422" t="str">
            <v>H</v>
          </cell>
          <cell r="E2422" t="str">
            <v>3,77</v>
          </cell>
          <cell r="F2422" t="str">
            <v>3,77</v>
          </cell>
        </row>
        <row r="2423">
          <cell r="A2423" t="str">
            <v>90640</v>
          </cell>
          <cell r="B2423" t="str">
            <v>BOMBA TRIPLEX, PARA INJEÇÃO DE NATA DE CIMENTO, VAZÃO MÁXIMA DE 100 LITROS/MINUTO, PRESSÃO MÁXIMA DE 70 BAR - JUROS. AF_06/2015</v>
          </cell>
          <cell r="D2423" t="str">
            <v>H</v>
          </cell>
          <cell r="E2423" t="str">
            <v>0,44</v>
          </cell>
          <cell r="F2423" t="str">
            <v>0,44</v>
          </cell>
        </row>
        <row r="2424">
          <cell r="A2424" t="str">
            <v>90641</v>
          </cell>
          <cell r="B2424" t="str">
            <v>BOMBA TRIPLEX, PARA INJEÇÃO DE NATA DE CIMENTO, VAZÃO MÁXIMA DE 100 LITROS/MINUTO, PRESSÃO MÁXIMA DE 70 BAR - MANUTENÇÃO. AF_06/2015</v>
          </cell>
          <cell r="D2424" t="str">
            <v>H</v>
          </cell>
          <cell r="E2424" t="str">
            <v>4,12</v>
          </cell>
          <cell r="F2424" t="str">
            <v>4,12</v>
          </cell>
        </row>
        <row r="2425">
          <cell r="A2425" t="str">
            <v>90642</v>
          </cell>
          <cell r="B2425" t="str">
            <v>BOMBA TRIPLEX, PARA INJEÇÃO DE NATA DE CIMENTO, VAZÃO MÁXIMA DE 100 LITROS/MINUTO, PRESSÃO MÁXIMA DE 70 BAR - MATERIAIS NA OPERAÇÃO. AF_06/2015</v>
          </cell>
          <cell r="D2425" t="str">
            <v>H</v>
          </cell>
          <cell r="E2425" t="str">
            <v>5,92</v>
          </cell>
          <cell r="F2425" t="str">
            <v>5,92</v>
          </cell>
        </row>
        <row r="2426">
          <cell r="A2426" t="str">
            <v>90646</v>
          </cell>
          <cell r="B2426" t="str">
            <v>BOMBA CENTRÍFUGA MONOESTÁGIO COM MOTOR ELÉTRICO MONOFÁSICO, POTÊNCIA 15 HP, DIÂMETRO DO ROTOR 173 MM, HM/Q = 30 MCA / 90 M3/H A 45 MCA / 55 M3/H - DEPRECIAÇÃO. AF_06/2015</v>
          </cell>
          <cell r="D2426" t="str">
            <v>H</v>
          </cell>
          <cell r="E2426" t="str">
            <v>0,47</v>
          </cell>
          <cell r="F2426" t="str">
            <v>0,47</v>
          </cell>
        </row>
        <row r="2427">
          <cell r="A2427" t="str">
            <v>90647</v>
          </cell>
          <cell r="B2427" t="str">
            <v>BOMBA CENTRÍFUGA MONOESTÁGIO COM MOTOR ELÉTRICO MONOFÁSICO, POTÊNCIA 15 HP, DIÂMETRO DO ROTOR 173 MM, HM/Q = 30 MCA / 90 M3/H A 45 MCA / 55 M3/H - JUROS. AF_06/2015</v>
          </cell>
          <cell r="D2427" t="str">
            <v>H</v>
          </cell>
          <cell r="E2427" t="str">
            <v>0,05</v>
          </cell>
          <cell r="F2427" t="str">
            <v>0,05</v>
          </cell>
        </row>
        <row r="2428">
          <cell r="A2428" t="str">
            <v>90648</v>
          </cell>
          <cell r="B2428" t="str">
            <v>BOMBA CENTRÍFUGA MONOESTÁGIO COM MOTOR ELÉTRICO MONOFÁSICO, POTÊNCIA 15 HP, DIÂMETRO DO ROTOR 173 MM, HM/Q = 30 MCA / 90 M3/H A 45 MCA / 55 M3/H - MANUTENÇÃO. AF_06/2015</v>
          </cell>
          <cell r="D2428" t="str">
            <v>H</v>
          </cell>
          <cell r="E2428" t="str">
            <v>0,52</v>
          </cell>
          <cell r="F2428" t="str">
            <v>0,52</v>
          </cell>
        </row>
        <row r="2429">
          <cell r="A2429" t="str">
            <v>90649</v>
          </cell>
          <cell r="B2429" t="str">
            <v>BOMBA CENTRÍFUGA MONOESTÁGIO COM MOTOR ELÉTRICO MONOFÁSICO, POTÊNCIA 15 HP, DIÂMETRO DO ROTOR 173 MM, HM/Q = 30 MCA / 90 M3/H A 45 MCA / 55 M3/H - MATERIAIS NA OPERAÇÃO. AF_06/2015</v>
          </cell>
          <cell r="D2429" t="str">
            <v>H</v>
          </cell>
          <cell r="E2429" t="str">
            <v>7,32</v>
          </cell>
          <cell r="F2429" t="str">
            <v>7,32</v>
          </cell>
        </row>
        <row r="2430">
          <cell r="A2430" t="str">
            <v>90652</v>
          </cell>
          <cell r="B2430" t="str">
            <v>BOMBA DE PROJEÇÃO DE CONCRETO SECO, POTÊNCIA 10 CV, VAZÃO 3 M3/H - DEPRECIAÇÃO. AF_06/2015</v>
          </cell>
          <cell r="D2430" t="str">
            <v>H</v>
          </cell>
          <cell r="E2430" t="str">
            <v>2,45</v>
          </cell>
          <cell r="F2430" t="str">
            <v>2,45</v>
          </cell>
        </row>
        <row r="2431">
          <cell r="A2431" t="str">
            <v>90653</v>
          </cell>
          <cell r="B2431" t="str">
            <v>BOMBA DE PROJEÇÃO DE CONCRETO SECO, POTÊNCIA 10 CV, VAZÃO 3 M3/H - JUROS. AF_06/2015</v>
          </cell>
          <cell r="D2431" t="str">
            <v>H</v>
          </cell>
          <cell r="E2431" t="str">
            <v>0,29</v>
          </cell>
          <cell r="F2431" t="str">
            <v>0,29</v>
          </cell>
        </row>
        <row r="2432">
          <cell r="A2432" t="str">
            <v>90654</v>
          </cell>
          <cell r="B2432" t="str">
            <v>BOMBA DE PROJEÇÃO DE CONCRETO SECO, POTÊNCIA 10 CV, VAZÃO 3 M3/H - MANUTENÇÃO. AF_06/2015</v>
          </cell>
          <cell r="D2432" t="str">
            <v>H</v>
          </cell>
          <cell r="E2432" t="str">
            <v>2,68</v>
          </cell>
          <cell r="F2432" t="str">
            <v>2,68</v>
          </cell>
        </row>
        <row r="2433">
          <cell r="A2433" t="str">
            <v>90655</v>
          </cell>
          <cell r="B2433" t="str">
            <v>BOMBA DE PROJEÇÃO DE CONCRETO SECO, POTÊNCIA 10 CV, VAZÃO 3 M3/H - MATERIAIS NA OPERAÇÃO. AF_06/2015</v>
          </cell>
          <cell r="D2433" t="str">
            <v>H</v>
          </cell>
          <cell r="E2433" t="str">
            <v>4,82</v>
          </cell>
          <cell r="F2433" t="str">
            <v>4,82</v>
          </cell>
        </row>
        <row r="2434">
          <cell r="A2434" t="str">
            <v>90658</v>
          </cell>
          <cell r="B2434" t="str">
            <v>BOMBA DE PROJEÇÃO DE CONCRETO SECO, POTÊNCIA 10 CV, VAZÃO 6 M3/H - DEPRECIAÇÃO. AF_06/2015</v>
          </cell>
          <cell r="D2434" t="str">
            <v>H</v>
          </cell>
          <cell r="E2434" t="str">
            <v>2,63</v>
          </cell>
          <cell r="F2434" t="str">
            <v>2,63</v>
          </cell>
        </row>
        <row r="2435">
          <cell r="A2435" t="str">
            <v>90659</v>
          </cell>
          <cell r="B2435" t="str">
            <v>BOMBA DE PROJEÇÃO DE CONCRETO SECO, POTÊNCIA 10 CV, VAZÃO 6 M3/H - JUROS. AF_06/2015</v>
          </cell>
          <cell r="D2435" t="str">
            <v>H</v>
          </cell>
          <cell r="E2435" t="str">
            <v>0,31</v>
          </cell>
          <cell r="F2435" t="str">
            <v>0,31</v>
          </cell>
        </row>
        <row r="2436">
          <cell r="A2436" t="str">
            <v>90660</v>
          </cell>
          <cell r="B2436" t="str">
            <v>BOMBA DE PROJEÇÃO DE CONCRETO SECO, POTÊNCIA 10 CV, VAZÃO 6 M3/H - MANUTENÇÃO. AF_06/2015</v>
          </cell>
          <cell r="D2436" t="str">
            <v>H</v>
          </cell>
          <cell r="E2436" t="str">
            <v>2,87</v>
          </cell>
          <cell r="F2436" t="str">
            <v>2,87</v>
          </cell>
        </row>
        <row r="2437">
          <cell r="A2437" t="str">
            <v>90661</v>
          </cell>
          <cell r="B2437" t="str">
            <v>BOMBA DE PROJEÇÃO DE CONCRETO SECO, POTÊNCIA 10 CV, VAZÃO 6 M3/H - MATERIAIS NA OPERAÇÃO. AF_06/2015</v>
          </cell>
          <cell r="D2437" t="str">
            <v>H</v>
          </cell>
          <cell r="E2437" t="str">
            <v>4,82</v>
          </cell>
          <cell r="F2437" t="str">
            <v>4,82</v>
          </cell>
        </row>
        <row r="2438">
          <cell r="A2438" t="str">
            <v>90664</v>
          </cell>
          <cell r="B2438" t="str">
            <v>PROJETOR PNEUMÁTICO DE ARGAMASSA PARA CHAPISCO E REBOCO COM RECIPIENTE ACOPLADO, TIPO CANEQUINHA, COM COMPRESSOR DE AR REBOCÁVEL VAZÃO 89 PCM E MOTOR DIESEL DE 20 CV - DEPRECIAÇÃO. AF_06/2015</v>
          </cell>
          <cell r="D2438" t="str">
            <v>H</v>
          </cell>
          <cell r="E2438" t="str">
            <v>3,76</v>
          </cell>
          <cell r="F2438" t="str">
            <v>3,76</v>
          </cell>
        </row>
        <row r="2439">
          <cell r="A2439" t="str">
            <v>90665</v>
          </cell>
          <cell r="B2439" t="str">
            <v>PROJETOR PNEUMÁTICO DE ARGAMASSA PARA CHAPISCO E REBOCO COM RECIPIENTE ACOPLADO, TIPO CANEQUINHA, COM COMPRESSOR DE AR REBOCÁVEL VAZÃO 89 PCM E MOTOR DIESEL DE 20 CV - JUROS. AF_06/2015</v>
          </cell>
          <cell r="D2439" t="str">
            <v>H</v>
          </cell>
          <cell r="E2439" t="str">
            <v>0,43</v>
          </cell>
          <cell r="F2439" t="str">
            <v>0,43</v>
          </cell>
        </row>
        <row r="2440">
          <cell r="A2440" t="str">
            <v>90666</v>
          </cell>
          <cell r="B2440" t="str">
            <v>PROJETOR PNEUMÁTICO DE ARGAMASSA PARA CHAPISCO E REBOCO COM RECIPIENTE ACOPLADO, TIPO CANEQUINHA, COM COMPRESSOR DE AR REBOCÁVEL VAZÃO 89 PCM E MOTOR DIESEL DE 20 CV - MANUTENÇÃO. AF_06/2015</v>
          </cell>
          <cell r="D2440" t="str">
            <v>H</v>
          </cell>
          <cell r="E2440" t="str">
            <v>4,11</v>
          </cell>
          <cell r="F2440" t="str">
            <v>4,11</v>
          </cell>
        </row>
        <row r="2441">
          <cell r="A2441" t="str">
            <v>90667</v>
          </cell>
          <cell r="B2441" t="str">
            <v>PROJETOR PNEUMÁTICO DE ARGAMASSA PARA CHAPISCO E REBOCO COM RECIPIENTE ACOPLADO, TIPO CANEQUINHA, COM COMPRESSOR DE AR REBOCÁVEL VAZÃO 89 PCM E MOTOR DIESEL DE 20 CV - MATERIAIS NA OPERAÇÃO. AF_06/2015</v>
          </cell>
          <cell r="D2441" t="str">
            <v>H</v>
          </cell>
          <cell r="E2441" t="str">
            <v>9,62</v>
          </cell>
          <cell r="F2441" t="str">
            <v>9,62</v>
          </cell>
        </row>
        <row r="2442">
          <cell r="A2442" t="str">
            <v>90670</v>
          </cell>
          <cell r="B2442" t="str">
            <v>PERFURATRIZ COM TORRE METÁLICA PARA EXECUÇÃO DE ESTACA HÉLICE CONTÍNUA, PROFUNDIDADE MÁXIMA DE 30 M, DIÂMETRO MÁXIMO DE 800 MM, POTÊNCIA INSTALADA DE 268 HP, MESA ROTATIVA COM TORQUE MÁXIMO DE 170 KNM - DEPRECIAÇÃO. AF_06/2015</v>
          </cell>
          <cell r="D2442" t="str">
            <v>H</v>
          </cell>
          <cell r="E2442" t="str">
            <v>122,94</v>
          </cell>
          <cell r="F2442" t="str">
            <v>122,94</v>
          </cell>
        </row>
        <row r="2443">
          <cell r="A2443" t="str">
            <v>90671</v>
          </cell>
          <cell r="B2443" t="str">
            <v>PERFURATRIZ COM TORRE METÁLICA PARA EXECUÇÃO DE ESTACA HÉLICE CONTÍNUA, PROFUNDIDADE MÁXIMA DE 30 M, DIÂMETRO MÁXIMO DE 800 MM, POTÊNCIA INSTALADA DE 268 HP, MESA ROTATIVA COM TORQUE MÁXIMO DE 170 KNM - JUROS. AF_06/2015</v>
          </cell>
          <cell r="D2443" t="str">
            <v>H</v>
          </cell>
          <cell r="E2443" t="str">
            <v>17,06</v>
          </cell>
          <cell r="F2443" t="str">
            <v>17,06</v>
          </cell>
        </row>
        <row r="2444">
          <cell r="A2444" t="str">
            <v>90672</v>
          </cell>
          <cell r="B2444" t="str">
            <v>PERFURATRIZ COM TORRE METÁLICA PARA EXECUÇÃO DE ESTACA HÉLICE CONTÍNUA, PROFUNDIDADE MÁXIMA DE 30 M, DIÂMETRO MÁXIMO DE 800 MM, POTÊNCIA INSTALADA DE 268 HP, MESA ROTATIVA COM TORQUE MÁXIMO DE 170 KNM - MANUTENÇÃO. AF_06/2015</v>
          </cell>
          <cell r="D2444" t="str">
            <v>H</v>
          </cell>
          <cell r="E2444" t="str">
            <v>153,85</v>
          </cell>
          <cell r="F2444" t="str">
            <v>153,85</v>
          </cell>
        </row>
        <row r="2445">
          <cell r="A2445" t="str">
            <v>90673</v>
          </cell>
          <cell r="B2445" t="str">
            <v>PERFURATRIZ COM TORRE METÁLICA PARA EXECUÇÃO DE ESTACA HÉLICE CONTÍNUA, PROFUNDIDADE MÁXIMA DE 30 M, DIÂMETRO MÁXIMO DE 800 MM, POTÊNCIA INSTALADA DE 268 HP, MESA ROTATIVA COM TORQUE MÁXIMO DE 170 KNM - MATERIAIS NA OPERAÇÃO. AF_06/2015</v>
          </cell>
          <cell r="D2445" t="str">
            <v>H</v>
          </cell>
          <cell r="E2445" t="str">
            <v>77,00</v>
          </cell>
          <cell r="F2445" t="str">
            <v>77,00</v>
          </cell>
        </row>
        <row r="2446">
          <cell r="A2446" t="str">
            <v>90676</v>
          </cell>
          <cell r="B2446" t="str">
            <v>PERFURATRIZ HIDRÁULICA SOBRE CAMINHÃO COM TRADO CURTO ACOPLADO, PROFUNDIDADE MÁXIMA DE 20 M, DIÂMETRO MÁXIMO DE 1500 MM, POTÊNCIA INSTALADA DE 137 HP, MESA ROTATIVA COM TORQUE MÁXIMO DE 30 KNM - DEPRECIAÇÃO. AF_06/2015</v>
          </cell>
          <cell r="D2446" t="str">
            <v>H</v>
          </cell>
          <cell r="E2446" t="str">
            <v>63,52</v>
          </cell>
          <cell r="F2446" t="str">
            <v>63,52</v>
          </cell>
        </row>
        <row r="2447">
          <cell r="A2447" t="str">
            <v>90677</v>
          </cell>
          <cell r="B2447" t="str">
            <v>PERFURATRIZ HIDRÁULICA SOBRE CAMINHÃO COM TRADO CURTO ACOPLADO, PROFUNDIDADE MÁXIMA DE 20 M, DIÂMETRO MÁXIMO DE 1500 MM, POTÊNCIA INSTALADA DE 137 HP, MESA ROTATIVA COM TORQUE MÁXIMO DE 30 KNM - JUROS. AF_06/2015</v>
          </cell>
          <cell r="D2447" t="str">
            <v>H</v>
          </cell>
          <cell r="E2447" t="str">
            <v>8,81</v>
          </cell>
          <cell r="F2447" t="str">
            <v>8,81</v>
          </cell>
        </row>
        <row r="2448">
          <cell r="A2448" t="str">
            <v>90678</v>
          </cell>
          <cell r="B2448" t="str">
            <v>PERFURATRIZ HIDRÁULICA SOBRE CAMINHÃO COM TRADO CURTO ACOPLADO, PROFUNDIDADE MÁXIMA DE 20 M, DIÂMETRO MÁXIMO DE 1500 MM, POTÊNCIA INSTALADA DE 137 HP, MESA ROTATIVA COM TORQUE MÁXIMO DE 30 KNM - MANUTENÇÃO. AF_06/2015</v>
          </cell>
          <cell r="D2448" t="str">
            <v>H</v>
          </cell>
          <cell r="E2448" t="str">
            <v>79,50</v>
          </cell>
          <cell r="F2448" t="str">
            <v>79,50</v>
          </cell>
        </row>
        <row r="2449">
          <cell r="A2449" t="str">
            <v>90679</v>
          </cell>
          <cell r="B2449" t="str">
            <v>PERFURATRIZ HIDRÁULICA SOBRE CAMINHÃO COM TRADO CURTO ACOPLADO, PROFUNDIDADE MÁXIMA DE 20 M, DIÂMETRO MÁXIMO DE 1500 MM, POTÊNCIA INSTALADA DE 137 HP, MESA ROTATIVA COM TORQUE MÁXIMO DE 30 KNM - MATERIAIS NA OPERAÇÃO. AF_06/2015</v>
          </cell>
          <cell r="D2449" t="str">
            <v>H</v>
          </cell>
          <cell r="E2449" t="str">
            <v>59,02</v>
          </cell>
          <cell r="F2449" t="str">
            <v>59,02</v>
          </cell>
        </row>
        <row r="2450">
          <cell r="A2450" t="str">
            <v>90682</v>
          </cell>
          <cell r="B2450" t="str">
            <v>MANIPULADOR TELESCÓPICO, POTÊNCIA DE 85 HP, CAPACIDADE DE CARGA DE 3.500 KG, ALTURA MÁXIMA DE ELEVAÇÃO DE 12,3 M - DEPRECIAÇÃO. AF_06/2015</v>
          </cell>
          <cell r="D2450" t="str">
            <v>H</v>
          </cell>
          <cell r="E2450" t="str">
            <v>20,89</v>
          </cell>
          <cell r="F2450" t="str">
            <v>20,89</v>
          </cell>
        </row>
        <row r="2451">
          <cell r="A2451" t="str">
            <v>90683</v>
          </cell>
          <cell r="B2451" t="str">
            <v>MANIPULADOR TELESCÓPICO, POTÊNCIA DE 85 HP, CAPACIDADE DE CARGA DE 3.500 KG, ALTURA MÁXIMA DE ELEVAÇÃO DE 12,3 M - JUROS. AF_06/2015</v>
          </cell>
          <cell r="D2451" t="str">
            <v>H</v>
          </cell>
          <cell r="E2451" t="str">
            <v>2,48</v>
          </cell>
          <cell r="F2451" t="str">
            <v>2,48</v>
          </cell>
        </row>
        <row r="2452">
          <cell r="A2452" t="str">
            <v>90684</v>
          </cell>
          <cell r="B2452" t="str">
            <v>MANIPULADOR TELESCÓPICO, POTÊNCIA DE 85 HP, CAPACIDADE DE CARGA DE 3.500 KG, ALTURA MÁXIMA DE ELEVAÇÃO DE 12,3 M - MANUTENÇÃO. AF_06/2015</v>
          </cell>
          <cell r="D2452" t="str">
            <v>H</v>
          </cell>
          <cell r="E2452" t="str">
            <v>22,85</v>
          </cell>
          <cell r="F2452" t="str">
            <v>22,85</v>
          </cell>
        </row>
        <row r="2453">
          <cell r="A2453" t="str">
            <v>90685</v>
          </cell>
          <cell r="B2453" t="str">
            <v>MANIPULADOR TELESCÓPICO, POTÊNCIA DE 85 HP, CAPACIDADE DE CARGA DE 3.500 KG, ALTURA MÁXIMA DE ELEVAÇÃO DE 12,3 M - MATERIAIS NA OPERAÇÃO. AF_06/2015</v>
          </cell>
          <cell r="D2453" t="str">
            <v>H</v>
          </cell>
          <cell r="E2453" t="str">
            <v>36,61</v>
          </cell>
          <cell r="F2453" t="str">
            <v>36,61</v>
          </cell>
        </row>
        <row r="2454">
          <cell r="A2454" t="str">
            <v>90688</v>
          </cell>
          <cell r="B2454" t="str">
            <v>MINICARREGADEIRA SOBRE RODAS, POTÊNCIA LÍQUIDA DE 47 HP, CAPACIDADE NOMINAL DE OPERAÇÃO DE 646 KG - DEPRECIAÇÃO. AF_06/2015</v>
          </cell>
          <cell r="D2454" t="str">
            <v>H</v>
          </cell>
          <cell r="E2454" t="str">
            <v>15,20</v>
          </cell>
          <cell r="F2454" t="str">
            <v>15,20</v>
          </cell>
        </row>
        <row r="2455">
          <cell r="A2455" t="str">
            <v>90689</v>
          </cell>
          <cell r="B2455" t="str">
            <v>MINICARREGADEIRA SOBRE RODAS, POTÊNCIA LÍQUIDA DE 47 HP, CAPACIDADE NOMINAL DE OPERAÇÃO DE 646 KG - JUROS. AF_06/2015</v>
          </cell>
          <cell r="D2455" t="str">
            <v>H</v>
          </cell>
          <cell r="E2455" t="str">
            <v>1,53</v>
          </cell>
          <cell r="F2455" t="str">
            <v>1,53</v>
          </cell>
        </row>
        <row r="2456">
          <cell r="A2456" t="str">
            <v>90690</v>
          </cell>
          <cell r="B2456" t="str">
            <v>MINICARREGADEIRA SOBRE RODAS, POTÊNCIA LÍQUIDA DE 47 HP, CAPACIDADE NOMINAL DE OPERAÇÃO DE 646 KG - MANUTENÇÃO. AF_06/2015</v>
          </cell>
          <cell r="D2456" t="str">
            <v>H</v>
          </cell>
          <cell r="E2456" t="str">
            <v>19,00</v>
          </cell>
          <cell r="F2456" t="str">
            <v>19,00</v>
          </cell>
        </row>
        <row r="2457">
          <cell r="A2457" t="str">
            <v>90691</v>
          </cell>
          <cell r="B2457" t="str">
            <v>MINICARREGADEIRA SOBRE RODAS, POTÊNCIA LÍQUIDA DE 47 HP, CAPACIDADE NOMINAL DE OPERAÇÃO DE 646 KG - MATERIAIS NA OPERAÇÃO. AF_06/2015</v>
          </cell>
          <cell r="D2457" t="str">
            <v>H</v>
          </cell>
          <cell r="E2457" t="str">
            <v>33,72</v>
          </cell>
          <cell r="F2457" t="str">
            <v>33,72</v>
          </cell>
        </row>
        <row r="2458">
          <cell r="A2458" t="str">
            <v>90957</v>
          </cell>
          <cell r="B2458" t="str">
            <v>COMPRESSOR DE AR REBOCÁVEL, VAZÃO 189 PCM, PRESSÃO EFETIVA DE TRABALHO 102 PSI, MOTOR DIESEL, POTÊNCIA 63 CV - DEPRECIAÇÃO. AF_06/2015</v>
          </cell>
          <cell r="D2458" t="str">
            <v>H</v>
          </cell>
          <cell r="E2458" t="str">
            <v>2,33</v>
          </cell>
          <cell r="F2458" t="str">
            <v>2,33</v>
          </cell>
        </row>
        <row r="2459">
          <cell r="A2459" t="str">
            <v>90958</v>
          </cell>
          <cell r="B2459" t="str">
            <v>COMPRESSOR DE AR REBOCÁVEL, VAZÃO 189 PCM, PRESSÃO EFETIVA DE TRABALHO 102 PSI, MOTOR DIESEL, POTÊNCIA 63 CV - JUROS. AF_06/2015</v>
          </cell>
          <cell r="D2459" t="str">
            <v>H</v>
          </cell>
          <cell r="E2459" t="str">
            <v>0,32</v>
          </cell>
          <cell r="F2459" t="str">
            <v>0,32</v>
          </cell>
        </row>
        <row r="2460">
          <cell r="A2460" t="str">
            <v>90960</v>
          </cell>
          <cell r="B2460" t="str">
            <v>COMPRESSOR DE AR REBOCÁVEL, VAZÃO 89 PCM, PRESSÃO EFETIVA DE TRABALHO 102 PSI, MOTOR DIESEL, POTÊNCIA 20 CV - DEPRECIAÇÃO. AF_06/2015</v>
          </cell>
          <cell r="D2460" t="str">
            <v>H</v>
          </cell>
          <cell r="E2460" t="str">
            <v>3,11</v>
          </cell>
          <cell r="F2460" t="str">
            <v>3,11</v>
          </cell>
        </row>
        <row r="2461">
          <cell r="A2461" t="str">
            <v>90961</v>
          </cell>
          <cell r="B2461" t="str">
            <v>COMPRESSOR DE AR REBOCÁVEL, VAZÃO 89 PCM, PRESSÃO EFETIVA DE TRABALHO 102 PSI, MOTOR DIESEL, POTÊNCIA 20 CV - JUROS. AF_06/2015</v>
          </cell>
          <cell r="D2461" t="str">
            <v>H</v>
          </cell>
          <cell r="E2461" t="str">
            <v>0,43</v>
          </cell>
          <cell r="F2461" t="str">
            <v>0,43</v>
          </cell>
        </row>
        <row r="2462">
          <cell r="A2462" t="str">
            <v>90962</v>
          </cell>
          <cell r="B2462" t="str">
            <v>COMPRESSOR DE AR REBOCÁVEL, VAZÃO 89 PCM, PRESSÃO EFETIVA DE TRABALHO 102 PSI, MOTOR DIESEL, POTÊNCIA 20 CV - MANUTENÇÃO. AF_06/2015</v>
          </cell>
          <cell r="D2462" t="str">
            <v>H</v>
          </cell>
          <cell r="E2462" t="str">
            <v>3,89</v>
          </cell>
          <cell r="F2462" t="str">
            <v>3,89</v>
          </cell>
        </row>
        <row r="2463">
          <cell r="A2463" t="str">
            <v>90963</v>
          </cell>
          <cell r="B2463" t="str">
            <v>COMPRESSOR DE AR REBOCÁVEL, VAZÃO 89 PCM, PRESSÃO EFETIVA DE TRABALHO 102 PSI, MOTOR DIESEL, POTÊNCIA 20 CV - MATERIAIS NA OPERAÇÃO. AF_06/2015</v>
          </cell>
          <cell r="D2463" t="str">
            <v>H</v>
          </cell>
          <cell r="E2463" t="str">
            <v>9,62</v>
          </cell>
          <cell r="F2463" t="str">
            <v>9,62</v>
          </cell>
        </row>
        <row r="2464">
          <cell r="A2464" t="str">
            <v>90968</v>
          </cell>
          <cell r="B2464" t="str">
            <v>COMPRESSOR DE AR REBOCAVEL, VAZÃO 250 PCM, PRESSAO DE TRABALHO 102 PSI, MOTOR A DIESEL POTÊNCIA 81 CV - DEPRECIAÇÃO. AF_06/2015</v>
          </cell>
          <cell r="D2464" t="str">
            <v>H</v>
          </cell>
          <cell r="E2464" t="str">
            <v>3,12</v>
          </cell>
          <cell r="F2464" t="str">
            <v>3,12</v>
          </cell>
        </row>
        <row r="2465">
          <cell r="A2465" t="str">
            <v>90969</v>
          </cell>
          <cell r="B2465" t="str">
            <v>COMPRESSOR DE AR REBOCAVEL, VAZÃO 250 PCM, PRESSAO DE TRABALHO 102 PSI, MOTOR A DIESEL POTÊNCIA 81 CV - JUROS. AF_06/2015</v>
          </cell>
          <cell r="D2465" t="str">
            <v>H</v>
          </cell>
          <cell r="E2465" t="str">
            <v>0,43</v>
          </cell>
          <cell r="F2465" t="str">
            <v>0,43</v>
          </cell>
        </row>
        <row r="2466">
          <cell r="A2466" t="str">
            <v>90970</v>
          </cell>
          <cell r="B2466" t="str">
            <v>COMPRESSOR DE AR REBOCAVEL, VAZÃO 250 PCM, PRESSAO DE TRABALHO 102 PSI, MOTOR A DIESEL POTÊNCIA 81 CV - MANUTENÇÃO. AF_06/2015</v>
          </cell>
          <cell r="D2466" t="str">
            <v>H</v>
          </cell>
          <cell r="E2466" t="str">
            <v>3,91</v>
          </cell>
          <cell r="F2466" t="str">
            <v>3,91</v>
          </cell>
        </row>
        <row r="2467">
          <cell r="A2467" t="str">
            <v>90971</v>
          </cell>
          <cell r="B2467" t="str">
            <v>COMPRESSOR DE AR REBOCAVEL, VAZÃO 250 PCM, PRESSAO DE TRABALHO 102 PSI, MOTOR A DIESEL POTÊNCIA 81 CV - MATERIAIS NA OPERAÇÃO. AF_06/2015</v>
          </cell>
          <cell r="D2467" t="str">
            <v>H</v>
          </cell>
          <cell r="E2467" t="str">
            <v>39,00</v>
          </cell>
          <cell r="F2467" t="str">
            <v>39,00</v>
          </cell>
        </row>
        <row r="2468">
          <cell r="A2468" t="str">
            <v>90975</v>
          </cell>
          <cell r="B2468" t="str">
            <v>COMPRESSOR DE AR REBOCÁVEL, VAZÃO 748 PCM, PRESSÃO EFETIVA DE TRABALHO 102 PSI, MOTOR DIESEL, POTÊNCIA 210 CV - DEPRECIAÇÃO. AF_06/2015</v>
          </cell>
          <cell r="D2468" t="str">
            <v>H</v>
          </cell>
          <cell r="E2468" t="str">
            <v>7,93</v>
          </cell>
          <cell r="F2468" t="str">
            <v>7,93</v>
          </cell>
        </row>
        <row r="2469">
          <cell r="A2469" t="str">
            <v>90976</v>
          </cell>
          <cell r="B2469" t="str">
            <v>COMPRESSOR DE AR REBOCÁVEL, VAZÃO 748 PCM, PRESSÃO EFETIVA DE TRABALHO 102 PSI, MOTOR DIESEL, POTÊNCIA 210 CV - JUROS. AF_06/2015</v>
          </cell>
          <cell r="D2469" t="str">
            <v>H</v>
          </cell>
          <cell r="E2469" t="str">
            <v>1,10</v>
          </cell>
          <cell r="F2469" t="str">
            <v>1,10</v>
          </cell>
        </row>
        <row r="2470">
          <cell r="A2470" t="str">
            <v>90977</v>
          </cell>
          <cell r="B2470" t="str">
            <v>COMPRESSOR DE AR REBOCÁVEL, VAZÃO 748 PCM, PRESSÃO EFETIVA DE TRABALHO 102 PSI, MOTOR DIESEL, POTÊNCIA 210 CV - MANUTENÇÃO. AF_06/2015</v>
          </cell>
          <cell r="D2470" t="str">
            <v>H</v>
          </cell>
          <cell r="E2470" t="str">
            <v>9,92</v>
          </cell>
          <cell r="F2470" t="str">
            <v>9,92</v>
          </cell>
        </row>
        <row r="2471">
          <cell r="A2471" t="str">
            <v>90978</v>
          </cell>
          <cell r="B2471" t="str">
            <v>COMPRESSOR DE AR REBOCÁVEL, VAZÃO 748 PCM, PRESSÃO EFETIVA DE TRABALHO 102 PSI, MOTOR DIESEL, POTÊNCIA 210 CV - MATERIAIS NA OPERAÇÃO. AF_06/2015</v>
          </cell>
          <cell r="D2471" t="str">
            <v>H</v>
          </cell>
          <cell r="E2471" t="str">
            <v>101,17</v>
          </cell>
          <cell r="F2471" t="str">
            <v>101,17</v>
          </cell>
        </row>
        <row r="2472">
          <cell r="A2472" t="str">
            <v>90992</v>
          </cell>
          <cell r="B2472" t="str">
            <v>COMPRESSOR DE AR REBOCAVEL, VAZÃO 400 PCM, PRESSAO DE TRABALHO 102 PSI, MOTOR A DIESEL POTÊNCIA 110 CV - DEPRECIAÇÃO. AF_06/2015</v>
          </cell>
          <cell r="D2472" t="str">
            <v>H</v>
          </cell>
          <cell r="E2472" t="str">
            <v>3,70</v>
          </cell>
          <cell r="F2472" t="str">
            <v>3,70</v>
          </cell>
        </row>
        <row r="2473">
          <cell r="A2473" t="str">
            <v>90993</v>
          </cell>
          <cell r="B2473" t="str">
            <v>COMPRESSOR DE AR REBOCAVEL, VAZÃO 400 PCM, PRESSAO DE TRABALHO 102 PSI, MOTOR A DIESEL POTÊNCIA 110 CV - JUROS. AF_06/2015</v>
          </cell>
          <cell r="D2473" t="str">
            <v>H</v>
          </cell>
          <cell r="E2473" t="str">
            <v>0,51</v>
          </cell>
          <cell r="F2473" t="str">
            <v>0,51</v>
          </cell>
        </row>
        <row r="2474">
          <cell r="A2474" t="str">
            <v>90994</v>
          </cell>
          <cell r="B2474" t="str">
            <v>COMPRESSOR DE AR REBOCAVEL, VAZÃO 400 PCM, PRESSAO DE TRABALHO 102 PSI, MOTOR A DIESEL POTÊNCIA 110 CV - MANUTENÇÃO. AF_06/2015</v>
          </cell>
          <cell r="D2474" t="str">
            <v>H</v>
          </cell>
          <cell r="E2474" t="str">
            <v>4,63</v>
          </cell>
          <cell r="F2474" t="str">
            <v>4,63</v>
          </cell>
        </row>
        <row r="2475">
          <cell r="A2475" t="str">
            <v>90995</v>
          </cell>
          <cell r="B2475" t="str">
            <v>COMPRESSOR DE AR REBOCAVEL, VAZÃO 400 PCM, PRESSAO DE TRABALHO 102 PSI, MOTOR A DIESEL POTÊNCIA 110 CV - MATERIAIS NA OPERAÇÃO. AF_06/2015</v>
          </cell>
          <cell r="D2475" t="str">
            <v>H</v>
          </cell>
          <cell r="E2475" t="str">
            <v>52,97</v>
          </cell>
          <cell r="F2475" t="str">
            <v>52,97</v>
          </cell>
        </row>
        <row r="2476">
          <cell r="A2476" t="str">
            <v>91021</v>
          </cell>
          <cell r="B2476" t="str">
            <v>PERFURATRIZ HIDRÁULICA SOBRE CAMINHÃO COM TRADO CURTO ACOPLADO, PROFUNDIDADE MÁXIMA DE 20 M, DIÂMETRO MÁXIMO DE 1500 MM, POTÊNCIA INSTALADA DE 137 HP, MESA ROTATIVA COM TORQUE MÁXIMO DE 30 KNM - IMPOSTOS E SEGUROS. AF_06/2015</v>
          </cell>
          <cell r="D2476" t="str">
            <v>H</v>
          </cell>
          <cell r="E2476" t="str">
            <v>3,45</v>
          </cell>
          <cell r="F2476" t="str">
            <v>3,45</v>
          </cell>
        </row>
        <row r="2477">
          <cell r="A2477" t="str">
            <v>91026</v>
          </cell>
          <cell r="B2477" t="str">
            <v>CAMINHÃO TRUCADO (C/ TERCEIRO EIXO) ELETRÔNICO - POTÊNCIA 231CV - PBT = 22000KG - DIST. ENTRE EIXOS 5170 MM - INCLUI CARROCERIA FIXA ABERTA DE MADEIRA - DEPRECIAÇÃO. AF_06/2015</v>
          </cell>
          <cell r="D2477" t="str">
            <v>H</v>
          </cell>
          <cell r="E2477" t="str">
            <v>11,27</v>
          </cell>
          <cell r="F2477" t="str">
            <v>11,27</v>
          </cell>
        </row>
        <row r="2478">
          <cell r="A2478" t="str">
            <v>91027</v>
          </cell>
          <cell r="B2478" t="str">
            <v>CAMINHÃO TRUCADO (C/ TERCEIRO EIXO) ELETRÔNICO - POTÊNCIA 231CV - PBT = 22000KG - DIST. ENTRE EIXOS 5170 MM - INCLUI CARROCERIA FIXA ABERTA DE MADEIRA - JUROS. AF_06/2015</v>
          </cell>
          <cell r="D2478" t="str">
            <v>H</v>
          </cell>
          <cell r="E2478" t="str">
            <v>2,35</v>
          </cell>
          <cell r="F2478" t="str">
            <v>2,35</v>
          </cell>
        </row>
        <row r="2479">
          <cell r="A2479" t="str">
            <v>91028</v>
          </cell>
          <cell r="B2479" t="str">
            <v>CAMINHÃO TRUCADO (C/ TERCEIRO EIXO) ELETRÔNICO - POTÊNCIA 231CV - PBT = 22000KG - DIST. ENTRE EIXOS 5170 MM - INCLUI CARROCERIA FIXA ABERTA DE MADEIRA - IMPOSTOS E SEGUROS. AF_06/2015</v>
          </cell>
          <cell r="D2479" t="str">
            <v>H</v>
          </cell>
          <cell r="E2479" t="str">
            <v>0,91</v>
          </cell>
          <cell r="F2479" t="str">
            <v>0,91</v>
          </cell>
        </row>
        <row r="2480">
          <cell r="A2480" t="str">
            <v>91029</v>
          </cell>
          <cell r="B2480" t="str">
            <v>CAMINHÃO TRUCADO (C/ TERCEIRO EIXO) ELETRÔNICO - POTÊNCIA 231CV - PBT = 22000KG - DIST. ENTRE EIXOS 5170 MM - INCLUI CARROCERIA FIXA ABERTA DE MADEIRA - MANUTENÇÃO. AF_06/2015</v>
          </cell>
          <cell r="D2480" t="str">
            <v>H</v>
          </cell>
          <cell r="E2480" t="str">
            <v>21,14</v>
          </cell>
          <cell r="F2480" t="str">
            <v>21,14</v>
          </cell>
        </row>
        <row r="2481">
          <cell r="A2481" t="str">
            <v>91030</v>
          </cell>
          <cell r="B2481" t="str">
            <v>CAMINHÃO TRUCADO (C/ TERCEIRO EIXO) ELETRÔNICO - POTÊNCIA 231CV - PBT = 22000KG - DIST. ENTRE EIXOS 5170 MM - INCLUI CARROCERIA FIXA ABERTA DE MADEIRA - MATERIAIS NA OPERAÇÃO. AF_06/2015</v>
          </cell>
          <cell r="D2481" t="str">
            <v>H</v>
          </cell>
          <cell r="E2481" t="str">
            <v>91,63</v>
          </cell>
          <cell r="F2481" t="str">
            <v>91,63</v>
          </cell>
        </row>
        <row r="2482">
          <cell r="A2482" t="str">
            <v>91273</v>
          </cell>
          <cell r="B2482" t="str">
            <v>PLACA VIBRATÓRIA REVERSÍVEL COM MOTOR 4 TEMPOS A GASOLINA, FORÇA CENTRÍFUGA DE 25 KN (2500 KGF), POTÊNCIA 5,5 CV - DEPRECIAÇÃO. AF_08/2015</v>
          </cell>
          <cell r="D2482" t="str">
            <v>H</v>
          </cell>
          <cell r="E2482" t="str">
            <v>0,43</v>
          </cell>
          <cell r="F2482" t="str">
            <v>0,43</v>
          </cell>
        </row>
        <row r="2483">
          <cell r="A2483" t="str">
            <v>91274</v>
          </cell>
          <cell r="B2483" t="str">
            <v>PLACA VIBRATÓRIA REVERSÍVEL COM MOTOR 4 TEMPOS A GASOLINA, FORÇA CENTRÍFUGA DE 25 KN (2500 KGF), POTÊNCIA 5,5 CV - JUROS. AF_08/2015</v>
          </cell>
          <cell r="D2483" t="str">
            <v>H</v>
          </cell>
          <cell r="E2483" t="str">
            <v>0,05</v>
          </cell>
          <cell r="F2483" t="str">
            <v>0,05</v>
          </cell>
        </row>
        <row r="2484">
          <cell r="A2484" t="str">
            <v>91275</v>
          </cell>
          <cell r="B2484" t="str">
            <v>PLACA VIBRATÓRIA REVERSÍVEL COM MOTOR 4 TEMPOS A GASOLINA, FORÇA CENTRÍFUGA DE 25 KN (2500 KGF), POTÊNCIA 5,5 CV - MANUTENÇÃO. AF_08/2015</v>
          </cell>
          <cell r="D2484" t="str">
            <v>H</v>
          </cell>
          <cell r="E2484" t="str">
            <v>0,54</v>
          </cell>
          <cell r="F2484" t="str">
            <v>0,54</v>
          </cell>
        </row>
        <row r="2485">
          <cell r="A2485" t="str">
            <v>91276</v>
          </cell>
          <cell r="B2485" t="str">
            <v>PLACA VIBRATÓRIA REVERSÍVEL COM MOTOR 4 TEMPOS A GASOLINA, FORÇA CENTRÍFUGA DE 25 KN (2500 KGF), POTÊNCIA 5,5 CV - MATERIAIS NA OPERAÇÃO. AF_08/2015</v>
          </cell>
          <cell r="D2485" t="str">
            <v>H</v>
          </cell>
          <cell r="E2485" t="str">
            <v>6,20</v>
          </cell>
          <cell r="F2485" t="str">
            <v>6,20</v>
          </cell>
        </row>
        <row r="2486">
          <cell r="A2486" t="str">
            <v>91279</v>
          </cell>
          <cell r="B2486" t="str">
            <v>CORTADORA DE PISO COM MOTOR 4 TEMPOS A GASOLINA, POTÊNCIA DE 13 HP, COM DISCO DE CORTE DIAMANTADO SEGMENTADO PARA CONCRETO, DIÂMETRO DE 350 MM, FURO DE 1" (14 X 1") - DEPRECIAÇÃO. AF_08/2015</v>
          </cell>
          <cell r="D2486" t="str">
            <v>H</v>
          </cell>
          <cell r="E2486" t="str">
            <v>0,51</v>
          </cell>
          <cell r="F2486" t="str">
            <v>0,51</v>
          </cell>
        </row>
        <row r="2487">
          <cell r="A2487" t="str">
            <v>91280</v>
          </cell>
          <cell r="B2487" t="str">
            <v>CORTADORA DE PISO COM MOTOR 4 TEMPOS A GASOLINA, POTÊNCIA DE 13 HP, COM DISCO DE CORTE DIAMANTADO SEGMENTADO PARA CONCRETO, DIÂMETRO DE 350 MM, FURO DE 1" (14 X 1") - JUROS. AF_08/2015</v>
          </cell>
          <cell r="D2487" t="str">
            <v>H</v>
          </cell>
          <cell r="E2487" t="str">
            <v>0,05</v>
          </cell>
          <cell r="F2487" t="str">
            <v>0,05</v>
          </cell>
        </row>
        <row r="2488">
          <cell r="A2488" t="str">
            <v>91281</v>
          </cell>
          <cell r="B2488" t="str">
            <v>CORTADORA DE PISO COM MOTOR 4 TEMPOS A GASOLINA, POTÊNCIA DE 13 HP, COM DISCO DE CORTE DIAMANTADO SEGMENTADO PARA CONCRETO, DIÂMETRO DE 350 MM, FURO DE 1" (14 X 1") - MANUTENÇÃO. AF_08/2015</v>
          </cell>
          <cell r="D2488" t="str">
            <v>H</v>
          </cell>
          <cell r="E2488" t="str">
            <v>0,63</v>
          </cell>
          <cell r="F2488" t="str">
            <v>0,63</v>
          </cell>
        </row>
        <row r="2489">
          <cell r="A2489" t="str">
            <v>91282</v>
          </cell>
          <cell r="B2489" t="str">
            <v>CORTADORA DE PISO COM MOTOR 4 TEMPOS A GASOLINA, POTÊNCIA DE 13 HP, COM DISCO DE CORTE DIAMANTADO SEGMENTADO PARA CONCRETO, DIÂMETRO DE 350 MM, FURO DE 1" (14 X 1") - MATERIAIS NA OPERAÇÃO. AF_08/2015</v>
          </cell>
          <cell r="D2489" t="str">
            <v>H</v>
          </cell>
          <cell r="E2489" t="str">
            <v>14,83</v>
          </cell>
          <cell r="F2489" t="str">
            <v>14,83</v>
          </cell>
        </row>
        <row r="2490">
          <cell r="A2490" t="str">
            <v>91354</v>
          </cell>
          <cell r="B2490" t="str">
            <v>CAMINHÃO TOCO, PESO BRUTO TOTAL 14.300 KG, CARGA ÚTIL MÁXIMA 9590 KG, DISTÂNCIA ENTRE EIXOS 4,76 M, POTÊNCIA 185 CV (NÃO INCLUI CARROCERIA) - DEPRECIAÇÃO. AF_06/2014</v>
          </cell>
          <cell r="D2490" t="str">
            <v>H</v>
          </cell>
          <cell r="E2490" t="str">
            <v>8,79</v>
          </cell>
          <cell r="F2490" t="str">
            <v>8,79</v>
          </cell>
        </row>
        <row r="2491">
          <cell r="A2491" t="str">
            <v>91355</v>
          </cell>
          <cell r="B2491" t="str">
            <v>CAMINHÃO TOCO, PESO BRUTO TOTAL 14.300 KG, CARGA ÚTIL MÁXIMA 9590 KG, DISTÂNCIA ENTRE EIXOS 4,76 M, POTÊNCIA 185 CV (NÃO INCLUI CARROCERIA) - JUROS. AF_06/2014</v>
          </cell>
          <cell r="D2491" t="str">
            <v>H</v>
          </cell>
          <cell r="E2491" t="str">
            <v>1,84</v>
          </cell>
          <cell r="F2491" t="str">
            <v>1,84</v>
          </cell>
        </row>
        <row r="2492">
          <cell r="A2492" t="str">
            <v>91356</v>
          </cell>
          <cell r="B2492" t="str">
            <v>CAMINHÃO TOCO, PESO BRUTO TOTAL 14.300 KG, CARGA ÚTIL MÁXIMA 9590 KG, DISTÂNCIA ENTRE EIXOS 4,76 M, POTÊNCIA 185 CV (NÃO INCLUI CARROCERIA) - IMPOSTOS E SEGUROS. AF_06/2014</v>
          </cell>
          <cell r="D2492" t="str">
            <v>H</v>
          </cell>
          <cell r="E2492" t="str">
            <v>0,71</v>
          </cell>
          <cell r="F2492" t="str">
            <v>0,71</v>
          </cell>
        </row>
        <row r="2493">
          <cell r="A2493" t="str">
            <v>91359</v>
          </cell>
          <cell r="B2493" t="str">
            <v>CAMINHÃO PIPA 6.000 L, PESO BRUTO TOTAL 13.000 KG, DISTÂNCIA ENTRE EIXOS 4,80 M, POTÊNCIA 189 CV INCLUSIVE TANQUE DE AÇO PARA TRANSPORTE DE ÁGUA, CAPACIDADE 6 M3 - DEPRECIAÇÃO. AF_06/2014</v>
          </cell>
          <cell r="D2493" t="str">
            <v>H</v>
          </cell>
          <cell r="E2493" t="str">
            <v>9,79</v>
          </cell>
          <cell r="F2493" t="str">
            <v>9,79</v>
          </cell>
        </row>
        <row r="2494">
          <cell r="A2494" t="str">
            <v>91360</v>
          </cell>
          <cell r="B2494" t="str">
            <v>CAMINHÃO PIPA 6.000 L, PESO BRUTO TOTAL 13.000 KG, DISTÂNCIA ENTRE EIXOS 4,80 M, POTÊNCIA 189 CV INCLUSIVE TANQUE DE AÇO PARA TRANSPORTE DE ÁGUA, CAPACIDADE 6 M3 - JUROS. AF_06/2014</v>
          </cell>
          <cell r="D2494" t="str">
            <v>H</v>
          </cell>
          <cell r="E2494" t="str">
            <v>2,04</v>
          </cell>
          <cell r="F2494" t="str">
            <v>2,04</v>
          </cell>
        </row>
        <row r="2495">
          <cell r="A2495" t="str">
            <v>91361</v>
          </cell>
          <cell r="B2495" t="str">
            <v>CAMINHÃO PIPA 6.000 L, PESO BRUTO TOTAL 13.000 KG, DISTÂNCIA ENTRE EIXOS 4,80 M, POTÊNCIA 189 CV INCLUSIVE TANQUE DE AÇO PARA TRANSPORTE DE ÁGUA, CAPACIDADE 6 M3 - IMPOSTOS E SEGUROS. AF_06/2014</v>
          </cell>
          <cell r="D2495" t="str">
            <v>H</v>
          </cell>
          <cell r="E2495" t="str">
            <v>0,79</v>
          </cell>
          <cell r="F2495" t="str">
            <v>0,79</v>
          </cell>
        </row>
        <row r="2496">
          <cell r="A2496" t="str">
            <v>91367</v>
          </cell>
          <cell r="B2496" t="str">
            <v>CAMINHÃO BASCULANTE 6 M3, PESO BRUTO TOTAL 16.000 KG, CARGA ÚTIL MÁXIMA 13.071 KG, DISTÂNCIA ENTRE EIXOS 4,80 M, POTÊNCIA 230 CV INCLUSIVE CAÇAMBA METÁLICA - DEPRECIAÇÃO. AF_06/2014</v>
          </cell>
          <cell r="D2496" t="str">
            <v>H</v>
          </cell>
          <cell r="E2496" t="str">
            <v>12,74</v>
          </cell>
          <cell r="F2496" t="str">
            <v>12,74</v>
          </cell>
        </row>
        <row r="2497">
          <cell r="A2497" t="str">
            <v>91368</v>
          </cell>
          <cell r="B2497" t="str">
            <v>CAMINHÃO BASCULANTE 6 M3, PESO BRUTO TOTAL 16.000 KG, CARGA ÚTIL MÁXIMA 13.071 KG, DISTÂNCIA ENTRE EIXOS 4,80 M, POTÊNCIA 230 CV INCLUSIVE CAÇAMBA METÁLICA - JUROS. AF_06/2014</v>
          </cell>
          <cell r="D2497" t="str">
            <v>H</v>
          </cell>
          <cell r="E2497" t="str">
            <v>2,35</v>
          </cell>
          <cell r="F2497" t="str">
            <v>2,35</v>
          </cell>
        </row>
        <row r="2498">
          <cell r="A2498" t="str">
            <v>91369</v>
          </cell>
          <cell r="B2498" t="str">
            <v>CAMINHÃO BASCULANTE 6 M3, PESO BRUTO TOTAL 16.000 KG, CARGA ÚTIL MÁXIMA 13.071 KG, DISTÂNCIA ENTRE EIXOS 4,80 M, POTÊNCIA 230 CV INCLUSIVE CAÇAMBA METÁLICA - IMPOSTOS E SEGUROS. AF_06/2014</v>
          </cell>
          <cell r="D2498" t="str">
            <v>H</v>
          </cell>
          <cell r="E2498" t="str">
            <v>0,91</v>
          </cell>
          <cell r="F2498" t="str">
            <v>0,91</v>
          </cell>
        </row>
        <row r="2499">
          <cell r="A2499" t="str">
            <v>91375</v>
          </cell>
          <cell r="B2499" t="str">
            <v>CAMINHÃO TOCO, PESO BRUTO TOTAL 16.000 KG, CARGA ÚTIL MÁXIMA DE 10.685 KG, DISTÂNCIA ENTRE EIXOS 4,80 M, POTÊNCIA 189 CV EXCLUSIVE CARROCERIA - DEPRECIAÇÃO. AF_06/2014</v>
          </cell>
          <cell r="D2499" t="str">
            <v>H</v>
          </cell>
          <cell r="E2499" t="str">
            <v>7,40</v>
          </cell>
          <cell r="F2499" t="str">
            <v>7,40</v>
          </cell>
        </row>
        <row r="2500">
          <cell r="A2500" t="str">
            <v>91376</v>
          </cell>
          <cell r="B2500" t="str">
            <v>CAMINHÃO TOCO, PESO BRUTO TOTAL 16.000 KG, CARGA ÚTIL MÁXIMA DE 10.685 KG, DISTÂNCIA ENTRE EIXOS 4,80 M, POTÊNCIA 189 CV EXCLUSIVE CARROCERIA - JUROS. AF_06/2014</v>
          </cell>
          <cell r="D2500" t="str">
            <v>H</v>
          </cell>
          <cell r="E2500" t="str">
            <v>1,55</v>
          </cell>
          <cell r="F2500" t="str">
            <v>1,55</v>
          </cell>
        </row>
        <row r="2501">
          <cell r="A2501" t="str">
            <v>91377</v>
          </cell>
          <cell r="B2501" t="str">
            <v>CAMINHÃO TOCO, PESO BRUTO TOTAL 16.000 KG, CARGA ÚTIL MÁXIMA DE 10.685 KG, DISTÂNCIA ENTRE EIXOS 4,80 M, POTÊNCIA 189 CV EXCLUSIVE CARROCERIA - IMPOSTOS E SEGUROS. AF_06/2014</v>
          </cell>
          <cell r="D2501" t="str">
            <v>H</v>
          </cell>
          <cell r="E2501" t="str">
            <v>0,60</v>
          </cell>
          <cell r="F2501" t="str">
            <v>0,60</v>
          </cell>
        </row>
        <row r="2502">
          <cell r="A2502" t="str">
            <v>91380</v>
          </cell>
          <cell r="B2502" t="str">
            <v>CAMINHÃO BASCULANTE 10 M3, TRUCADO CABINE SIMPLES, PESO BRUTO TOTAL 23.000 KG, CARGA ÚTIL MÁXIMA 15.935 KG, DISTÂNCIA ENTRE EIXOS 4,80 M, POTÊNCIA 230 CV INCLUSIVE CAÇAMBA METÁLICA - DEPRECIAÇÃO. AF_06/2014</v>
          </cell>
          <cell r="D2502" t="str">
            <v>H</v>
          </cell>
          <cell r="E2502" t="str">
            <v>14,38</v>
          </cell>
          <cell r="F2502" t="str">
            <v>14,38</v>
          </cell>
        </row>
        <row r="2503">
          <cell r="A2503" t="str">
            <v>91381</v>
          </cell>
          <cell r="B2503" t="str">
            <v>CAMINHÃO BASCULANTE 10 M3, TRUCADO CABINE SIMPLES, PESO BRUTO TOTAL 23.000 KG, CARGA ÚTIL MÁXIMA 15.935 KG, DISTÂNCIA ENTRE EIXOS 4,80 M, POTÊNCIA 230 CV INCLUSIVE CAÇAMBA METÁLICA - JUROS. AF_06/2014</v>
          </cell>
          <cell r="D2503" t="str">
            <v>H</v>
          </cell>
          <cell r="E2503" t="str">
            <v>2,65</v>
          </cell>
          <cell r="F2503" t="str">
            <v>2,65</v>
          </cell>
        </row>
        <row r="2504">
          <cell r="A2504" t="str">
            <v>91382</v>
          </cell>
          <cell r="B2504" t="str">
            <v>CAMINHÃO BASCULANTE 10 M3, TRUCADO CABINE SIMPLES, PESO BRUTO TOTAL 23.000 KG, CARGA ÚTIL MÁXIMA 15.935 KG, DISTÂNCIA ENTRE EIXOS 4,80 M, POTÊNCIA 230 CV INCLUSIVE CAÇAMBA METÁLICA - IMPOSTOS E SEGUROS. AF_06/2014</v>
          </cell>
          <cell r="D2504" t="str">
            <v>H</v>
          </cell>
          <cell r="E2504" t="str">
            <v>1,03</v>
          </cell>
          <cell r="F2504" t="str">
            <v>1,03</v>
          </cell>
        </row>
        <row r="2505">
          <cell r="A2505" t="str">
            <v>91383</v>
          </cell>
          <cell r="B2505" t="str">
            <v>CAMINHÃO BASCULANTE 10 M3, TRUCADO CABINE SIMPLES, PESO BRUTO TOTAL 23.000 KG, CARGA ÚTIL MÁXIMA 15.935 KG, DISTÂNCIA ENTRE EIXOS 4,80 M, POTÊNCIA 230 CV INCLUSIVE CAÇAMBA METÁLICA - MANUTENÇÃO. AF_06/2014</v>
          </cell>
          <cell r="D2505" t="str">
            <v>H</v>
          </cell>
          <cell r="E2505" t="str">
            <v>26,95</v>
          </cell>
          <cell r="F2505" t="str">
            <v>26,95</v>
          </cell>
        </row>
        <row r="2506">
          <cell r="A2506" t="str">
            <v>91384</v>
          </cell>
          <cell r="B2506" t="str">
            <v>CAMINHÃO BASCULANTE 10 M3, TRUCADO CABINE SIMPLES, PESO BRUTO TOTAL 23.000 KG, CARGA ÚTIL MÁXIMA 15.935 KG, DISTÂNCIA ENTRE EIXOS 4,80 M, POTÊNCIA 230 CV INCLUSIVE CAÇAMBA METÁLICA - MATERIAIS NA OPERAÇÃO. AF_06/2014</v>
          </cell>
          <cell r="D2506" t="str">
            <v>H</v>
          </cell>
          <cell r="E2506" t="str">
            <v>91,24</v>
          </cell>
          <cell r="F2506" t="str">
            <v>91,24</v>
          </cell>
        </row>
        <row r="2507">
          <cell r="A2507" t="str">
            <v>91390</v>
          </cell>
          <cell r="B2507" t="str">
            <v>CAMINHÃO TOCO, PBT 14.300 KG, CARGA ÚTIL MÁX. 9.710 KG, DIST. ENTRE EIXOS 3,56 M, POTÊNCIA 185 CV, INCLUSIVE CARROCERIA FIXA ABERTA DE MADEIRA P/ TRANSPORTE GERAL DE CARGA SECA, DIMEN. APROX. 2,50 X 6,50 X 0,50 M - DEPRECIAÇÃO. AF_06/2014</v>
          </cell>
          <cell r="D2507" t="str">
            <v>H</v>
          </cell>
          <cell r="E2507" t="str">
            <v>9,46</v>
          </cell>
          <cell r="F2507" t="str">
            <v>9,46</v>
          </cell>
        </row>
        <row r="2508">
          <cell r="A2508" t="str">
            <v>91391</v>
          </cell>
          <cell r="B2508" t="str">
            <v>CAMINHÃO TOCO, PBT 14.300 KG, CARGA ÚTIL MÁX. 9.710 KG, DIST. ENTRE EIXOS 3,56 M, POTÊNCIA 185 CV, INCLUSIVE CARROCERIA FIXA ABERTA DE MADEIRA P/ TRANSPORTE GERAL DE CARGA SECA, DIMEN. APROX. 2,50 X 6,50 X 0,50 M - JUROS. AF_06/2014</v>
          </cell>
          <cell r="D2508" t="str">
            <v>H</v>
          </cell>
          <cell r="E2508" t="str">
            <v>1,97</v>
          </cell>
          <cell r="F2508" t="str">
            <v>1,97</v>
          </cell>
        </row>
        <row r="2509">
          <cell r="A2509" t="str">
            <v>91392</v>
          </cell>
          <cell r="B2509" t="str">
            <v>CAMINHÃO TOCO, PBT 14.300 KG, CARGA ÚTIL MÁX. 9.710 KG, DIST. ENTRE EIXOS 3,56 M, POTÊNCIA 185 CV, INCLUSIVE CARROCERIA FIXA ABERTA DE MADEIRA P/ TRANSPORTE GERAL DE CARGA SECA, DIMEN. APROX. 2,50 X 6,50 X 0,50 M - IMPOSTOS E SEGUROS. AF_06/2014</v>
          </cell>
          <cell r="D2509" t="str">
            <v>H</v>
          </cell>
          <cell r="E2509" t="str">
            <v>0,77</v>
          </cell>
          <cell r="F2509" t="str">
            <v>0,77</v>
          </cell>
        </row>
        <row r="2510">
          <cell r="A2510" t="str">
            <v>91396</v>
          </cell>
          <cell r="B2510" t="str">
            <v>CAMINHÃO PIPA 10.000 L TRUCADO, PESO BRUTO TOTAL 23.000 KG, CARGA ÚTIL MÁXIMA 15.935 KG, DISTÂNCIA ENTRE EIXOS 4,8 M, POTÊNCIA 230 CV, INCLUSIVE TANQUE DE AÇO PARA TRANSPORTE DE ÁGUA - DEPRECIAÇÃO. AF_06/2014</v>
          </cell>
          <cell r="D2510" t="str">
            <v>H</v>
          </cell>
          <cell r="E2510" t="str">
            <v>12,57</v>
          </cell>
          <cell r="F2510" t="str">
            <v>12,57</v>
          </cell>
        </row>
        <row r="2511">
          <cell r="A2511" t="str">
            <v>91397</v>
          </cell>
          <cell r="B2511" t="str">
            <v>CAMINHÃO PIPA 10.000 L TRUCADO, PESO BRUTO TOTAL 23.000 KG, CARGA ÚTIL MÁXIMA 15.935 KG, DISTÂNCIA ENTRE EIXOS 4,8 M, POTÊNCIA 230 CV, INCLUSIVE TANQUE DE AÇO PARA TRANSPORTE DE ÁGUA - JUROS. AF_06/2014</v>
          </cell>
          <cell r="D2511" t="str">
            <v>H</v>
          </cell>
          <cell r="E2511" t="str">
            <v>2,63</v>
          </cell>
          <cell r="F2511" t="str">
            <v>2,63</v>
          </cell>
        </row>
        <row r="2512">
          <cell r="A2512" t="str">
            <v>91398</v>
          </cell>
          <cell r="B2512" t="str">
            <v>CAMINHÃO PIPA 10.000 L TRUCADO, PESO BRUTO TOTAL 23.000 KG, CARGA ÚTIL MÁXIMA 15.935 KG, DISTÂNCIA ENTRE EIXOS 4,8 M, POTÊNCIA 230 CV, INCLUSIVE TANQUE DE AÇO PARA TRANSPORTE DE ÁGUA - IMPOSTOS E SEGUROS. AF_06/2014</v>
          </cell>
          <cell r="D2512" t="str">
            <v>H</v>
          </cell>
          <cell r="E2512" t="str">
            <v>1,02</v>
          </cell>
          <cell r="F2512" t="str">
            <v>1,02</v>
          </cell>
        </row>
        <row r="2513">
          <cell r="A2513" t="str">
            <v>91402</v>
          </cell>
          <cell r="B2513" t="str">
            <v>CAMINHÃO BASCULANTE 6 M3 TOCO, PESO BRUTO TOTAL 16.000 KG, CARGA ÚTIL MÁXIMA 11.130 KG, DISTÂNCIA ENTRE EIXOS 5,36 M, POTÊNCIA 185 CV, INCLUSIVE CAÇAMBA METÁLICA - IMPOSTOS E SEGUROS. AF_06/2014</v>
          </cell>
          <cell r="D2513" t="str">
            <v>H</v>
          </cell>
          <cell r="E2513" t="str">
            <v>0,87</v>
          </cell>
          <cell r="F2513" t="str">
            <v>0,87</v>
          </cell>
        </row>
        <row r="2514">
          <cell r="A2514" t="str">
            <v>91466</v>
          </cell>
          <cell r="B2514" t="str">
            <v>GUINDAUTO HIDRÁULICO, CAPACIDADE MÁXIMA DE CARGA 6200 KG, MOMENTO MÁXIMO DE CARGA 11,7 TM, ALCANCE MÁXIMO HORIZONTAL 9,70 M, INCLUSIVE CAMINHÃO TOCO PBT 16.000 KG, POTÊNCIA DE 189 CV - IMPOSTOS E SEGUROS. AF_08/2015</v>
          </cell>
          <cell r="D2514" t="str">
            <v>H</v>
          </cell>
          <cell r="E2514" t="str">
            <v>0,80</v>
          </cell>
          <cell r="F2514" t="str">
            <v>0,80</v>
          </cell>
        </row>
        <row r="2515">
          <cell r="A2515" t="str">
            <v>91467</v>
          </cell>
          <cell r="B2515" t="str">
            <v>GUINDAUTO HIDRÁULICO, CAPACIDADE MÁXIMA DE CARGA 6200 KG, MOMENTO MÁXIMO DE CARGA 11,7 TM, ALCANCE MÁXIMO HORIZONTAL 9,70 M, INCLUSIVE CAMINHÃO TOCO PBT 16.000 KG, POTÊNCIA DE 189 CV - MATERIAIS NA OPERAÇÃO. AF_08/2015</v>
          </cell>
          <cell r="D2515" t="str">
            <v>H</v>
          </cell>
          <cell r="E2515" t="str">
            <v>101,75</v>
          </cell>
          <cell r="F2515" t="str">
            <v>101,75</v>
          </cell>
        </row>
        <row r="2516">
          <cell r="A2516" t="str">
            <v>91468</v>
          </cell>
          <cell r="B2516" t="str">
            <v>ESPARGIDOR DE ASFALTO PRESSURIZADO, TANQUE 6 M3 COM ISOLAÇÃO TÉRMICA, AQUECIDO COM 2 MAÇARICOS, COM BARRA ESPARGIDORA 3,60 M, MONTADO SOBRE CAMINHÃO  TOCO, PBT 14.300 KG, POTÊNCIA 185 CV - DEPRECIAÇÃO. AF_08/2015</v>
          </cell>
          <cell r="D2516" t="str">
            <v>H</v>
          </cell>
          <cell r="E2516" t="str">
            <v>13,76</v>
          </cell>
          <cell r="F2516" t="str">
            <v>13,76</v>
          </cell>
        </row>
        <row r="2517">
          <cell r="A2517" t="str">
            <v>91469</v>
          </cell>
          <cell r="B2517" t="str">
            <v>ESPARGIDOR DE ASFALTO PRESSURIZADO, TANQUE 6 M3 COM ISOLAÇÃO TÉRMICA, AQUECIDO COM 2 MAÇARICOS, COM BARRA ESPARGIDORA 3,60 M, MONTADO SOBRE CAMINHÃO  TOCO, PBT 14.300 KG, POTÊNCIA 185 CV - JUROS. AF_08/2015</v>
          </cell>
          <cell r="D2517" t="str">
            <v>H</v>
          </cell>
          <cell r="E2517" t="str">
            <v>2,97</v>
          </cell>
          <cell r="F2517" t="str">
            <v>2,97</v>
          </cell>
        </row>
        <row r="2518">
          <cell r="A2518" t="str">
            <v>91484</v>
          </cell>
          <cell r="B2518" t="str">
            <v>ESPARGIDOR DE ASFALTO PRESSURIZADO, TANQUE 6 M3 COM ISOLAÇÃO TÉRMICA, AQUECIDO COM 2 MAÇARICOS, COM BARRA ESPARGIDORA 3,60 M, MONTADO SOBRE CAMINHÃO  TOCO, PBT 14.300 KG, POTÊNCIA 185 CV - IMPOSTOS E SEGUROS. AF_08/2015</v>
          </cell>
          <cell r="D2518" t="str">
            <v>H</v>
          </cell>
          <cell r="E2518" t="str">
            <v>0,94</v>
          </cell>
          <cell r="F2518" t="str">
            <v>0,94</v>
          </cell>
        </row>
        <row r="2519">
          <cell r="A2519" t="str">
            <v>91485</v>
          </cell>
          <cell r="B2519" t="str">
            <v>ESPARGIDOR DE ASFALTO PRESSURIZADO, TANQUE 6 M3 COM ISOLAÇÃO TÉRMICA, AQUECIDO COM 2 MAÇARICOS, COM BARRA ESPARGIDORA 3,60 M, MONTADO SOBRE CAMINHÃO  TOCO, PBT 14.300 KG, POTÊNCIA 185 CV - MATERIAIS NA OPERAÇÃO. AF_08/2015</v>
          </cell>
          <cell r="D2519" t="str">
            <v>H</v>
          </cell>
          <cell r="E2519" t="str">
            <v>138,09</v>
          </cell>
          <cell r="F2519" t="str">
            <v>138,09</v>
          </cell>
        </row>
        <row r="2520">
          <cell r="A2520" t="str">
            <v>91529</v>
          </cell>
          <cell r="B2520" t="str">
            <v>COMPACTADOR DE SOLOS DE PERCUSSÃO (SOQUETE) COM MOTOR A GASOLINA 4 TEMPOS, POTÊNCIA 4 CV - DEPRECIAÇÃO. AF_08/2015</v>
          </cell>
          <cell r="D2520" t="str">
            <v>H</v>
          </cell>
          <cell r="E2520" t="str">
            <v>0,63</v>
          </cell>
          <cell r="F2520" t="str">
            <v>0,63</v>
          </cell>
        </row>
        <row r="2521">
          <cell r="A2521" t="str">
            <v>91530</v>
          </cell>
          <cell r="B2521" t="str">
            <v>COMPACTADOR DE SOLOS DE PERCUSSÃO (SOQUETE) COM MOTOR A GASOLINA 4 TEMPOS, POTÊNCIA 4 CV - JUROS. AF_08/2015</v>
          </cell>
          <cell r="D2521" t="str">
            <v>H</v>
          </cell>
          <cell r="E2521" t="str">
            <v>0,08</v>
          </cell>
          <cell r="F2521" t="str">
            <v>0,08</v>
          </cell>
        </row>
        <row r="2522">
          <cell r="A2522" t="str">
            <v>91531</v>
          </cell>
          <cell r="B2522" t="str">
            <v>COMPACTADOR DE SOLOS DE PERCUSSÃO (SOQUETE) COM MOTOR A GASOLINA 4 TEMPOS, POTÊNCIA 4 CV - MANUTENÇÃO. AF_08/2015</v>
          </cell>
          <cell r="D2522" t="str">
            <v>H</v>
          </cell>
          <cell r="E2522" t="str">
            <v>0,79</v>
          </cell>
          <cell r="F2522" t="str">
            <v>0,79</v>
          </cell>
        </row>
        <row r="2523">
          <cell r="A2523" t="str">
            <v>91532</v>
          </cell>
          <cell r="B2523" t="str">
            <v>COMPACTADOR DE SOLOS DE PERCUSSÃO (SOQUETE) COM MOTOR A GASOLINA 4 TEMPOS, POTÊNCIA 4 CV - MATERIAIS NA OPERAÇÃO. AF_08/2015</v>
          </cell>
          <cell r="D2523" t="str">
            <v>H</v>
          </cell>
          <cell r="E2523" t="str">
            <v>4,50</v>
          </cell>
          <cell r="F2523" t="str">
            <v>4,50</v>
          </cell>
        </row>
        <row r="2524">
          <cell r="A2524" t="str">
            <v>91629</v>
          </cell>
          <cell r="B2524" t="str">
            <v>GUINDAUTO HIDRÁULICO, CAPACIDADE MÁXIMA DE CARGA 6500 KG, MOMENTO MÁXIMO DE CARGA 5,8 TM, ALCANCE MÁXIMO HORIZONTAL 7,60 M, INCLUSIVE CAMINHÃO TOCO PBT 9.700 KG, POTÊNCIA DE 160 CV - DEPRECIAÇÃO. AF_08/2015</v>
          </cell>
          <cell r="D2524" t="str">
            <v>H</v>
          </cell>
          <cell r="E2524" t="str">
            <v>9,18</v>
          </cell>
          <cell r="F2524" t="str">
            <v>9,18</v>
          </cell>
        </row>
        <row r="2525">
          <cell r="A2525" t="str">
            <v>91630</v>
          </cell>
          <cell r="B2525" t="str">
            <v>GUINDAUTO HIDRÁULICO, CAPACIDADE MÁXIMA DE CARGA 6500 KG, MOMENTO MÁXIMO DE CARGA 5,8 TM, ALCANCE MÁXIMO HORIZONTAL 7,60 M, INCLUSIVE CAMINHÃO TOCO PBT 9.700 KG, POTÊNCIA DE 160 CV - JUROS. AF_08/2015</v>
          </cell>
          <cell r="D2525" t="str">
            <v>H</v>
          </cell>
          <cell r="E2525" t="str">
            <v>1,92</v>
          </cell>
          <cell r="F2525" t="str">
            <v>1,92</v>
          </cell>
        </row>
        <row r="2526">
          <cell r="A2526" t="str">
            <v>91631</v>
          </cell>
          <cell r="B2526" t="str">
            <v>GUINDAUTO HIDRÁULICO, CAPACIDADE MÁXIMA DE CARGA 6500 KG, MOMENTO MÁXIMO DE CARGA 5,8 TM, ALCANCE MÁXIMO HORIZONTAL 7,60 M, INCLUSIVE CAMINHÃO TOCO PBT 9.700 KG, POTÊNCIA DE 160 CV - IMPOSTOS E SEGUROS. AF_08/2015</v>
          </cell>
          <cell r="D2526" t="str">
            <v>H</v>
          </cell>
          <cell r="E2526" t="str">
            <v>0,74</v>
          </cell>
          <cell r="F2526" t="str">
            <v>0,74</v>
          </cell>
        </row>
        <row r="2527">
          <cell r="A2527" t="str">
            <v>91632</v>
          </cell>
          <cell r="B2527" t="str">
            <v>GUINDAUTO HIDRÁULICO, CAPACIDADE MÁXIMA DE CARGA 6500 KG, MOMENTO MÁXIMO DE CARGA 5,8 TM, ALCANCE MÁXIMO HORIZONTAL 7,60 M, INCLUSIVE CAMINHÃO TOCO PBT 9.700 KG, POTÊNCIA DE 160 CV - MANUTENÇÃO. AF_08/2015</v>
          </cell>
          <cell r="D2527" t="str">
            <v>H</v>
          </cell>
          <cell r="E2527" t="str">
            <v>17,23</v>
          </cell>
          <cell r="F2527" t="str">
            <v>17,23</v>
          </cell>
        </row>
        <row r="2528">
          <cell r="A2528" t="str">
            <v>91633</v>
          </cell>
          <cell r="B2528" t="str">
            <v>GUINDAUTO HIDRÁULICO, CAPACIDADE MÁXIMA DE CARGA 6500 KG, MOMENTO MÁXIMO DE CARGA 5,8 TM, ALCANCE MÁXIMO HORIZONTAL 7,60 M, INCLUSIVE CAMINHÃO TOCO PBT 9.700 KG, POTÊNCIA DE 160 CV - MATERIAIS NA OPERAÇÃO. AF_08/2015</v>
          </cell>
          <cell r="D2528" t="str">
            <v>H</v>
          </cell>
          <cell r="E2528" t="str">
            <v>86,12</v>
          </cell>
          <cell r="F2528" t="str">
            <v>86,12</v>
          </cell>
        </row>
        <row r="2529">
          <cell r="A2529" t="str">
            <v>91640</v>
          </cell>
          <cell r="B2529" t="str">
            <v>CAMINHÃO DE TRANSPORTE DE MATERIAL ASFÁLTICO 30.000 L, COM CAVALO MECÂNICO DE CAPACIDADE MÁXIMA DE TRAÇÃO COMBINADO DE 66.000 KG, POTÊNCIA 360 CV, INCLUSIVE TANQUE DE ASFALTO COM SERPENTINA - DEPRECIAÇÃO. AF_08/2015</v>
          </cell>
          <cell r="D2529" t="str">
            <v>H</v>
          </cell>
          <cell r="E2529" t="str">
            <v>20,71</v>
          </cell>
          <cell r="F2529" t="str">
            <v>20,71</v>
          </cell>
        </row>
        <row r="2530">
          <cell r="A2530" t="str">
            <v>91641</v>
          </cell>
          <cell r="B2530" t="str">
            <v>CAMINHÃO DE TRANSPORTE DE MATERIAL ASFÁLTICO 30.000 L, COM CAVALO MECÂNICO DE CAPACIDADE MÁXIMA DE TRAÇÃO COMBINADO DE 66.000 KG, POTÊNCIA 360 CV, INCLUSIVE TANQUE DE ASFALTO COM SERPENTINA - JUROS. AF_08/2015</v>
          </cell>
          <cell r="D2530" t="str">
            <v>H</v>
          </cell>
          <cell r="E2530" t="str">
            <v>4,34</v>
          </cell>
          <cell r="F2530" t="str">
            <v>4,34</v>
          </cell>
        </row>
        <row r="2531">
          <cell r="A2531" t="str">
            <v>91642</v>
          </cell>
          <cell r="B2531" t="str">
            <v>CAMINHÃO DE TRANSPORTE DE MATERIAL ASFÁLTICO 30.000 L, COM CAVALO MECÂNICO DE CAPACIDADE MÁXIMA DE TRAÇÃO COMBINADO DE 66.000 KG, POTÊNCIA 360 CV, INCLUSIVE TANQUE DE ASFALTO COM SERPENTINA - IMPOSTOS E SEGUROS. AF_08/2015</v>
          </cell>
          <cell r="D2531" t="str">
            <v>H</v>
          </cell>
          <cell r="E2531" t="str">
            <v>1,68</v>
          </cell>
          <cell r="F2531" t="str">
            <v>1,68</v>
          </cell>
        </row>
        <row r="2532">
          <cell r="A2532" t="str">
            <v>91643</v>
          </cell>
          <cell r="B2532" t="str">
            <v>CAMINHÃO DE TRANSPORTE DE MATERIAL ASFÁLTICO 30.000 L, COM CAVALO MECÂNICO DE CAPACIDADE MÁXIMA DE TRAÇÃO COMBINADO DE 66.000 KG, POTÊNCIA 360 CV, INCLUSIVE TANQUE DE ASFALTO COM SERPENTINA - MANUTENÇÃO. AF_08/2015</v>
          </cell>
          <cell r="D2532" t="str">
            <v>H</v>
          </cell>
          <cell r="E2532" t="str">
            <v>38,83</v>
          </cell>
          <cell r="F2532" t="str">
            <v>38,83</v>
          </cell>
        </row>
        <row r="2533">
          <cell r="A2533" t="str">
            <v>91644</v>
          </cell>
          <cell r="B2533" t="str">
            <v>CAMINHÃO DE TRANSPORTE DE MATERIAL ASFÁLTICO 30.000 L, COM CAVALO MECÂNICO DE CAPACIDADE MÁXIMA DE TRAÇÃO COMBINADO DE 66.000 KG, POTÊNCIA 360 CV, INCLUSIVE TANQUE DE ASFALTO COM SERPENTINA - MATERIAIS NA OPERAÇÃO. AF_08/2015</v>
          </cell>
          <cell r="D2533" t="str">
            <v>H</v>
          </cell>
          <cell r="E2533" t="str">
            <v>193,80</v>
          </cell>
          <cell r="F2533" t="str">
            <v>193,80</v>
          </cell>
        </row>
        <row r="2534">
          <cell r="A2534" t="str">
            <v>91688</v>
          </cell>
          <cell r="B2534" t="str">
            <v>SERRA CIRCULAR DE BANCADA COM MOTOR ELÉTRICO POTÊNCIA DE 5HP, COM COIFA PARA DISCO 10" - DEPRECIAÇÃO. AF_08/2015</v>
          </cell>
          <cell r="D2534" t="str">
            <v>H</v>
          </cell>
          <cell r="E2534" t="str">
            <v>0,06</v>
          </cell>
          <cell r="F2534" t="str">
            <v>0,06</v>
          </cell>
        </row>
        <row r="2535">
          <cell r="A2535" t="str">
            <v>91689</v>
          </cell>
          <cell r="B2535" t="str">
            <v>SERRA CIRCULAR DE BANCADA COM MOTOR ELÉTRICO POTÊNCIA DE 5HP, COM COIFA PARA DISCO 10" - JUROS. AF_08/2015</v>
          </cell>
          <cell r="D2535" t="str">
            <v>H</v>
          </cell>
          <cell r="E2535" t="str">
            <v>0,01</v>
          </cell>
          <cell r="F2535" t="str">
            <v>0,01</v>
          </cell>
        </row>
        <row r="2536">
          <cell r="A2536" t="str">
            <v>91690</v>
          </cell>
          <cell r="B2536" t="str">
            <v>SERRA CIRCULAR DE BANCADA COM MOTOR ELÉTRICO POTÊNCIA DE 5HP, COM COIFA PARA DISCO 10" - MANUTENÇÃO. AF_08/2015</v>
          </cell>
          <cell r="D2536" t="str">
            <v>H</v>
          </cell>
          <cell r="E2536" t="str">
            <v>0,04</v>
          </cell>
          <cell r="F2536" t="str">
            <v>0,04</v>
          </cell>
        </row>
        <row r="2537">
          <cell r="A2537" t="str">
            <v>91691</v>
          </cell>
          <cell r="B2537" t="str">
            <v>SERRA CIRCULAR DE BANCADA COM MOTOR ELÉTRICO POTÊNCIA DE 5HP, COM COIFA PARA DISCO 10" - MATERIAIS NA OPERAÇÃO. AF_08/2015</v>
          </cell>
          <cell r="D2537" t="str">
            <v>H</v>
          </cell>
          <cell r="E2537" t="str">
            <v>2,37</v>
          </cell>
          <cell r="F2537" t="str">
            <v>2,37</v>
          </cell>
        </row>
        <row r="2538">
          <cell r="A2538" t="str">
            <v>92040</v>
          </cell>
          <cell r="B2538" t="str">
            <v>DISTRIBUIDOR DE AGREGADOS REBOCAVEL, CAPACIDADE 1,9 M³, LARGURA DE TRABALHO 3,66 M - DEPRECIAÇÃO. AF_11/2015</v>
          </cell>
          <cell r="D2538" t="str">
            <v>H</v>
          </cell>
          <cell r="E2538" t="str">
            <v>4,13</v>
          </cell>
          <cell r="F2538" t="str">
            <v>4,13</v>
          </cell>
        </row>
        <row r="2539">
          <cell r="A2539" t="str">
            <v>92041</v>
          </cell>
          <cell r="B2539" t="str">
            <v>DISTRIBUIDOR DE AGREGADOS REBOCAVEL, CAPACIDADE 1,9 M³, LARGURA DE TRABALHO 3,66 M - JUROS. AF_11/2015</v>
          </cell>
          <cell r="D2539" t="str">
            <v>H</v>
          </cell>
          <cell r="E2539" t="str">
            <v>0,43</v>
          </cell>
          <cell r="F2539" t="str">
            <v>0,43</v>
          </cell>
        </row>
        <row r="2540">
          <cell r="A2540" t="str">
            <v>92042</v>
          </cell>
          <cell r="B2540" t="str">
            <v>DISTRIBUIDOR DE AGREGADOS REBOCAVEL, CAPACIDADE 1,9 M³, LARGURA DE TRABALHO 3,66 M - MANUTENÇÃO. AF_11/2015</v>
          </cell>
          <cell r="D2540" t="str">
            <v>H</v>
          </cell>
          <cell r="E2540" t="str">
            <v>3,44</v>
          </cell>
          <cell r="F2540" t="str">
            <v>3,44</v>
          </cell>
        </row>
        <row r="2541">
          <cell r="A2541" t="str">
            <v>92101</v>
          </cell>
          <cell r="B2541" t="str">
            <v>CAMINHÃO PARA EQUIPAMENTO DE LIMPEZA A SUCÇÃO COM CAMINHÃO TRUCADO DE PESO BRUTO TOTAL 23000 KG, CARGA ÚTIL MÁXIMA 15935 KG, DISTÂNCIA ENTRE EIXOS 4,80 M, POTÊNCIA 230 CV, INCLUSIVE LIMPADORA A SUCÇÃO, TANQUE 12000 L - DEPRECIAÇÃO. AF_11/2015</v>
          </cell>
          <cell r="D2541" t="str">
            <v>H</v>
          </cell>
          <cell r="E2541" t="str">
            <v>14,30</v>
          </cell>
          <cell r="F2541" t="str">
            <v>14,30</v>
          </cell>
        </row>
        <row r="2542">
          <cell r="A2542" t="str">
            <v>92102</v>
          </cell>
          <cell r="B2542" t="str">
            <v>CAMINHÃO PARA EQUIPAMENTO DE LIMPEZA A SUCÇÃO COM CAMINHÃO TRUCADO DE PESO BRUTO TOTAL 23000 KG, CARGA ÚTIL MÁXIMA 15935 KG, DISTÂNCIA ENTRE EIXOS 4,80 M, POTÊNCIA 230 CV, INCLUSIVE LIMPADORA A SUCÇÃO, TANQUE 12000 L - JUROS. AF_11/2015</v>
          </cell>
          <cell r="D2542" t="str">
            <v>H</v>
          </cell>
          <cell r="E2542" t="str">
            <v>2,99</v>
          </cell>
          <cell r="F2542" t="str">
            <v>2,99</v>
          </cell>
        </row>
        <row r="2543">
          <cell r="A2543" t="str">
            <v>92103</v>
          </cell>
          <cell r="B2543" t="str">
            <v>CAMINHÃO PARA EQUIPAMENTO DE LIMPEZA A SUCÇÃO COM CAMINHÃO TRUCADO DE PESO BRUTO TOTAL 23000 KG, CARGA ÚTIL MÁXIMA 15935 KG, DISTÂNCIA ENTRE EIXOS 4,80 M, POTÊNCIA 230 CV, INCLUSIVE LIMPADORA A SUCÇÃO, TANQUE 12000 L - IMPOSTOS E SEGUROS. AF_11/2015</v>
          </cell>
          <cell r="D2543" t="str">
            <v>H</v>
          </cell>
          <cell r="E2543" t="str">
            <v>1,16</v>
          </cell>
          <cell r="F2543" t="str">
            <v>1,16</v>
          </cell>
        </row>
        <row r="2544">
          <cell r="A2544" t="str">
            <v>92104</v>
          </cell>
          <cell r="B2544" t="str">
            <v>CAMINHÃO PARA EQUIPAMENTO DE LIMPEZA A SUCÇÃO COM CAMINHÃO TRUCADO DE PESO BRUTO TOTAL 23000 KG, CARGA ÚTIL MÁXIMA 15935 KG, DISTÂNCIA ENTRE EIXOS 4,80 M, POTÊNCIA 230 CV, INCLUSIVE LIMPADORA A SUCÇÃO, TANQUE 12000 L - MANUTENÇÃO. AF_11/2015</v>
          </cell>
          <cell r="D2544" t="str">
            <v>H</v>
          </cell>
          <cell r="E2544" t="str">
            <v>26,82</v>
          </cell>
          <cell r="F2544" t="str">
            <v>26,82</v>
          </cell>
        </row>
        <row r="2545">
          <cell r="A2545" t="str">
            <v>92105</v>
          </cell>
          <cell r="B2545" t="str">
            <v>CAMINHÃO PARA EQUIPAMENTO DE LIMPEZA A SUCÇÃO COM CAMINHÃO TRUCADO DE PESO BRUTO TOTAL 23000 KG, CARGA ÚTIL MÁX. 15935 KG, DISTÂNCIA ENTRE EIXOS 4,80 M, POTÊNCIA 230 CV, INCLUSIVE LIMPADORA A SUCÇÃO, TANQUE 12000 L - MATERIAIS NA OPERAÇÃO. AF_11/2015</v>
          </cell>
          <cell r="D2545" t="str">
            <v>H</v>
          </cell>
          <cell r="E2545" t="str">
            <v>123,81</v>
          </cell>
          <cell r="F2545" t="str">
            <v>123,81</v>
          </cell>
        </row>
        <row r="2546">
          <cell r="A2546" t="str">
            <v>92108</v>
          </cell>
          <cell r="B2546" t="str">
            <v>PENEIRA ROTATIVA COM MOTOR ELÉTRICO TRIFÁSICO DE 2 CV, CILINDRO DE 1 M X 0,60 M, COM FUROS DE 3,17 MM - DEPRECIAÇÃO. AF_11/2015</v>
          </cell>
          <cell r="D2546" t="str">
            <v>H</v>
          </cell>
          <cell r="E2546" t="str">
            <v>0,59</v>
          </cell>
          <cell r="F2546" t="str">
            <v>0,59</v>
          </cell>
        </row>
        <row r="2547">
          <cell r="A2547" t="str">
            <v>92109</v>
          </cell>
          <cell r="B2547" t="str">
            <v>PENEIRA ROTATIVA COM MOTOR ELÉTRICO TRIFÁSICO DE 2 CV, CILINDRO DE 1 M X 0,60 M, COM FUROS DE 3,17 MM - JUROS. AF_11/2015</v>
          </cell>
          <cell r="D2547" t="str">
            <v>H</v>
          </cell>
          <cell r="E2547" t="str">
            <v>0,07</v>
          </cell>
          <cell r="F2547" t="str">
            <v>0,07</v>
          </cell>
        </row>
        <row r="2548">
          <cell r="A2548" t="str">
            <v>92110</v>
          </cell>
          <cell r="B2548" t="str">
            <v>PENEIRA ROTATIVA COM MOTOR ELÉTRICO TRIFÁSICO DE 2 CV, CILINDRO DE 1 M X 0,60 M, COM FUROS DE 3,17 MM - MANUTENÇÃO. AF_11/2015</v>
          </cell>
          <cell r="D2548" t="str">
            <v>H</v>
          </cell>
          <cell r="E2548" t="str">
            <v>0,46</v>
          </cell>
          <cell r="F2548" t="str">
            <v>0,46</v>
          </cell>
        </row>
        <row r="2549">
          <cell r="A2549" t="str">
            <v>92111</v>
          </cell>
          <cell r="B2549" t="str">
            <v>PENEIRA ROTATIVA COM MOTOR ELÉTRICO TRIFÁSICO DE 2 CV, CILINDRO DE 1 M X 0,60 M, COM FUROS DE 3,17 MM - MATERIAIS NA OPERAÇÃO. AF_11/2015</v>
          </cell>
          <cell r="D2549" t="str">
            <v>H</v>
          </cell>
          <cell r="E2549" t="str">
            <v>0,93</v>
          </cell>
          <cell r="F2549" t="str">
            <v>0,93</v>
          </cell>
        </row>
        <row r="2550">
          <cell r="A2550" t="str">
            <v>92114</v>
          </cell>
          <cell r="B2550" t="str">
            <v>DOSADOR DE AREIA, CAPACIDADE DE 26 LITROS - DEPRECIAÇÃO. AF_11/2015</v>
          </cell>
          <cell r="D2550" t="str">
            <v>H</v>
          </cell>
          <cell r="E2550" t="str">
            <v>0,06</v>
          </cell>
          <cell r="F2550" t="str">
            <v>0,06</v>
          </cell>
        </row>
        <row r="2551">
          <cell r="A2551" t="str">
            <v>92115</v>
          </cell>
          <cell r="B2551" t="str">
            <v>DOSADOR DE AREIA, CAPACIDADE DE 26 LITROS - JUROS. AF_11/2015</v>
          </cell>
          <cell r="D2551" t="str">
            <v>H</v>
          </cell>
          <cell r="E2551" t="str">
            <v>0,00</v>
          </cell>
          <cell r="F2551" t="str">
            <v>0,00</v>
          </cell>
        </row>
        <row r="2552">
          <cell r="A2552" t="str">
            <v>92116</v>
          </cell>
          <cell r="B2552" t="str">
            <v>DOSADOR DE AREIA, CAPACIDADE DE 26 LITROS - MANUTENÇÃO. AF_11/2015</v>
          </cell>
          <cell r="D2552" t="str">
            <v>H</v>
          </cell>
          <cell r="E2552" t="str">
            <v>0,08</v>
          </cell>
          <cell r="F2552" t="str">
            <v>0,08</v>
          </cell>
        </row>
        <row r="2553">
          <cell r="A2553" t="str">
            <v>92133</v>
          </cell>
          <cell r="B2553" t="str">
            <v>CAMINHONETE COM MOTOR A DIESEL, POTÊNCIA 180 CV, CABINE DUPLA, 4X4 - DEPRECIAÇÃO. AF_11/2015</v>
          </cell>
          <cell r="D2553" t="str">
            <v>H</v>
          </cell>
          <cell r="E2553" t="str">
            <v>8,01</v>
          </cell>
          <cell r="F2553" t="str">
            <v>8,01</v>
          </cell>
        </row>
        <row r="2554">
          <cell r="A2554" t="str">
            <v>92134</v>
          </cell>
          <cell r="B2554" t="str">
            <v>CAMINHONETE COM MOTOR A DIESEL, POTÊNCIA 180 CV, CABINE DUPLA, 4X4 - JUROS. AF_11/2015</v>
          </cell>
          <cell r="D2554" t="str">
            <v>H</v>
          </cell>
          <cell r="E2554" t="str">
            <v>1,26</v>
          </cell>
          <cell r="F2554" t="str">
            <v>1,26</v>
          </cell>
        </row>
        <row r="2555">
          <cell r="A2555" t="str">
            <v>92135</v>
          </cell>
          <cell r="B2555" t="str">
            <v>CAMINHONETE COM MOTOR A DIESEL, POTÊNCIA 180 CV, CABINE DUPLA, 4X4 - IMPOSTOS E SEGUROS. AF_11/2015</v>
          </cell>
          <cell r="D2555" t="str">
            <v>H</v>
          </cell>
          <cell r="E2555" t="str">
            <v>0,50</v>
          </cell>
          <cell r="F2555" t="str">
            <v>0,50</v>
          </cell>
        </row>
        <row r="2556">
          <cell r="A2556" t="str">
            <v>92136</v>
          </cell>
          <cell r="B2556" t="str">
            <v>CAMINHONETE COM MOTOR A DIESEL, POTÊNCIA 180 CV, CABINE DUPLA, 4X4 - MANUTENÇÃO. AF_11/2015</v>
          </cell>
          <cell r="D2556" t="str">
            <v>H</v>
          </cell>
          <cell r="E2556" t="str">
            <v>10,01</v>
          </cell>
          <cell r="F2556" t="str">
            <v>10,01</v>
          </cell>
        </row>
        <row r="2557">
          <cell r="A2557" t="str">
            <v>92137</v>
          </cell>
          <cell r="B2557" t="str">
            <v>CAMINHONETE COM MOTOR A DIESEL, POTÊNCIA 180 CV, CABINE DUPLA, 4X4 - MATERIAIS NA OPERAÇÃO. AF_11/2015</v>
          </cell>
          <cell r="D2557" t="str">
            <v>H</v>
          </cell>
          <cell r="E2557" t="str">
            <v>25,48</v>
          </cell>
          <cell r="F2557" t="str">
            <v>25,48</v>
          </cell>
        </row>
        <row r="2558">
          <cell r="A2558" t="str">
            <v>92140</v>
          </cell>
          <cell r="B2558" t="str">
            <v>CAMINHONETE CABINE SIMPLES COM MOTOR 1.6 FLEX, CÂMBIO MANUAL, POTÊNCIA 101/104 CV, 2 PORTAS - DEPRECIAÇÃO. AF_11/2015</v>
          </cell>
          <cell r="D2558" t="str">
            <v>H</v>
          </cell>
          <cell r="E2558" t="str">
            <v>2,44</v>
          </cell>
          <cell r="F2558" t="str">
            <v>2,44</v>
          </cell>
        </row>
        <row r="2559">
          <cell r="A2559" t="str">
            <v>92141</v>
          </cell>
          <cell r="B2559" t="str">
            <v>CAMINHONETE CABINE SIMPLES COM MOTOR 1.6 FLEX, CÂMBIO MANUAL, POTÊNCIA 101/104 CV, 2 PORTAS - JUROS. AF_11/2015</v>
          </cell>
          <cell r="D2559" t="str">
            <v>H</v>
          </cell>
          <cell r="E2559" t="str">
            <v>0,38</v>
          </cell>
          <cell r="F2559" t="str">
            <v>0,38</v>
          </cell>
        </row>
        <row r="2560">
          <cell r="A2560" t="str">
            <v>92142</v>
          </cell>
          <cell r="B2560" t="str">
            <v>CAMINHONETE CABINE SIMPLES COM MOTOR 1.6 FLEX, CÂMBIO MANUAL, POTÊNCIA 101/104 CV, 2 PORTAS - IMPOSTOS E SEGUROS. AF_11/2015</v>
          </cell>
          <cell r="D2560" t="str">
            <v>H</v>
          </cell>
          <cell r="E2560" t="str">
            <v>0,15</v>
          </cell>
          <cell r="F2560" t="str">
            <v>0,15</v>
          </cell>
        </row>
        <row r="2561">
          <cell r="A2561" t="str">
            <v>92143</v>
          </cell>
          <cell r="B2561" t="str">
            <v>CAMINHONETE CABINE SIMPLES COM MOTOR 1.6 FLEX, CÂMBIO MANUAL, POTÊNCIA 101/104 CV, 2 PORTAS - MANUTENÇÃO. AF_11/2015</v>
          </cell>
          <cell r="D2561" t="str">
            <v>H</v>
          </cell>
          <cell r="E2561" t="str">
            <v>3,05</v>
          </cell>
          <cell r="F2561" t="str">
            <v>3,05</v>
          </cell>
        </row>
        <row r="2562">
          <cell r="A2562" t="str">
            <v>92144</v>
          </cell>
          <cell r="B2562" t="str">
            <v>CAMINHONETE CABINE SIMPLES COM MOTOR 1.6 FLEX, CÂMBIO MANUAL, POTÊNCIA 101/104 CV, 2 PORTAS - MATERIAIS NA OPERAÇÃO. AF_11/2015</v>
          </cell>
          <cell r="D2562" t="str">
            <v>H</v>
          </cell>
          <cell r="E2562" t="str">
            <v>29,23</v>
          </cell>
          <cell r="F2562" t="str">
            <v>29,23</v>
          </cell>
        </row>
        <row r="2563">
          <cell r="A2563" t="str">
            <v>92237</v>
          </cell>
          <cell r="B2563" t="str">
            <v>CAMINHÃO DE TRANSPORTE DE MATERIAL ASFÁLTICO 20.000 L, COM CAVALO MECÂNICO DE CAPACIDADE MÁXIMA DE TRAÇÃO COMBINADO DE 45.000 KG, POTÊNCIA 330 CV, INCLUSIVE TANQUE DE ASFALTO COM MAÇARICO - DEPRECIAÇÃO. AF_12/2015</v>
          </cell>
          <cell r="D2563" t="str">
            <v>H</v>
          </cell>
          <cell r="E2563" t="str">
            <v>15,12</v>
          </cell>
          <cell r="F2563" t="str">
            <v>15,12</v>
          </cell>
        </row>
        <row r="2564">
          <cell r="A2564" t="str">
            <v>92238</v>
          </cell>
          <cell r="B2564" t="str">
            <v>CAMINHÃO DE TRANSPORTE DE MATERIAL ASFÁLTICO 20.000 L, COM CAVALO MECÂNICO DE CAPACIDADE MÁXIMA DE TRAÇÃO COMBINADO DE 45.000 KG, POTÊNCIA 330 CV, INCLUSIVE TANQUE DE ASFALTO COM MAÇARICO - JUROS. AF_12/2015</v>
          </cell>
          <cell r="D2564" t="str">
            <v>H</v>
          </cell>
          <cell r="E2564" t="str">
            <v>3,17</v>
          </cell>
          <cell r="F2564" t="str">
            <v>3,17</v>
          </cell>
        </row>
        <row r="2565">
          <cell r="A2565" t="str">
            <v>92239</v>
          </cell>
          <cell r="B2565" t="str">
            <v>CAMINHÃO DE TRANSPORTE DE MATERIAL ASFÁLTICO 20.000 L, COM CAVALO MECÂNICO DE CAPACIDADE MÁXIMA DE TRAÇÃO COMBINADO DE 45.000 KG, POTÊNCIA 330 CV, INCLUSIVE TANQUE DE ASFALTO COM MAÇARICO - IMPOSTOS E SEGUROS. AF_12/2015</v>
          </cell>
          <cell r="D2565" t="str">
            <v>H</v>
          </cell>
          <cell r="E2565" t="str">
            <v>1,22</v>
          </cell>
          <cell r="F2565" t="str">
            <v>1,22</v>
          </cell>
        </row>
        <row r="2566">
          <cell r="A2566" t="str">
            <v>92240</v>
          </cell>
          <cell r="B2566" t="str">
            <v>CAMINHÃO DE TRANSPORTE DE MATERIAL ASFÁLTICO 20.000 L, COM CAVALO MECÂNICO DE CAPACIDADE MÁXIMA DE TRAÇÃO COMBINADO DE 45.000 KG, POTÊNCIA 330 CV, INCLUSIVE TANQUE DE ASFALTO COM MAÇARICO - MANUTENÇÃO. AF_12/2015</v>
          </cell>
          <cell r="D2566" t="str">
            <v>H</v>
          </cell>
          <cell r="E2566" t="str">
            <v>28,36</v>
          </cell>
          <cell r="F2566" t="str">
            <v>28,36</v>
          </cell>
        </row>
        <row r="2567">
          <cell r="A2567" t="str">
            <v>92241</v>
          </cell>
          <cell r="B2567" t="str">
            <v>CAMINHÃO DE TRANSPORTE DE MATERIAL ASFÁLTICO 20.000 L, COM CAVALO MECÂNICO DE CAPACIDADE MÁXIMA DE TRAÇÃO COMBINADO DE 45.000 KG, POTÊNCIA 330 CV, INCLUSIVE TANQUE DE ASFALTO COM MAÇARICO - MATERIAIS NA OPERAÇÃO. AF_12/2015</v>
          </cell>
          <cell r="D2567" t="str">
            <v>H</v>
          </cell>
          <cell r="E2567" t="str">
            <v>177,67</v>
          </cell>
          <cell r="F2567" t="str">
            <v>177,67</v>
          </cell>
        </row>
        <row r="2568">
          <cell r="A2568" t="str">
            <v>92712</v>
          </cell>
          <cell r="B2568" t="str">
            <v>APARELHO PARA CORTE E SOLDA OXI-ACETILENO SOBRE RODAS, INCLUSIVE CILINDROS E MAÇARICOS - DEPRECIAÇÃO. AF_12/2015</v>
          </cell>
          <cell r="D2568" t="str">
            <v>H</v>
          </cell>
          <cell r="E2568" t="str">
            <v>0,19</v>
          </cell>
          <cell r="F2568" t="str">
            <v>0,19</v>
          </cell>
        </row>
        <row r="2569">
          <cell r="A2569" t="str">
            <v>92713</v>
          </cell>
          <cell r="B2569" t="str">
            <v>APARELHO PARA CORTE E SOLDA OXI-ACETILENO SOBRE RODAS, INCLUSIVE CILINDROS E MAÇARICOS - JUROS. AF_12/2015</v>
          </cell>
          <cell r="D2569" t="str">
            <v>H</v>
          </cell>
          <cell r="E2569" t="str">
            <v>0,02</v>
          </cell>
          <cell r="F2569" t="str">
            <v>0,02</v>
          </cell>
        </row>
        <row r="2570">
          <cell r="A2570" t="str">
            <v>92714</v>
          </cell>
          <cell r="B2570" t="str">
            <v>APARELHO PARA CORTE E SOLDA OXI-ACETILENO SOBRE RODAS, INCLUSIVE CILINDROS E MAÇARICOS - MANUTENÇÃO. AF_12/2015</v>
          </cell>
          <cell r="D2570" t="str">
            <v>H</v>
          </cell>
          <cell r="E2570" t="str">
            <v>0,24</v>
          </cell>
          <cell r="F2570" t="str">
            <v>0,24</v>
          </cell>
        </row>
        <row r="2571">
          <cell r="A2571" t="str">
            <v>92715</v>
          </cell>
          <cell r="B2571" t="str">
            <v>APARELHO PARA CORTE E SOLDA OXI-ACETILENO SOBRE RODAS, INCLUSIVE CILINDROS E MAÇARICOS - MATERIAIS NA OPERAÇÃO. AF_12/2015</v>
          </cell>
          <cell r="D2571" t="str">
            <v>H</v>
          </cell>
          <cell r="E2571" t="str">
            <v>15,73</v>
          </cell>
          <cell r="F2571" t="str">
            <v>15,73</v>
          </cell>
        </row>
        <row r="2572">
          <cell r="A2572" t="str">
            <v>92956</v>
          </cell>
          <cell r="B2572" t="str">
            <v>MÁQUINA EXTRUSORA DE CONCRETO PARA GUIAS E SARJETAS, MOTOR A DIESEL, POTÊNCIA 14 CV - DEPRECIAÇÃO. AF_12/2015</v>
          </cell>
          <cell r="D2572" t="str">
            <v>H</v>
          </cell>
          <cell r="E2572" t="str">
            <v>5,01</v>
          </cell>
          <cell r="F2572" t="str">
            <v>5,01</v>
          </cell>
        </row>
        <row r="2573">
          <cell r="A2573" t="str">
            <v>92957</v>
          </cell>
          <cell r="B2573" t="str">
            <v>MÁQUINA EXTRUSORA DE CONCRETO PARA GUIAS E SARJETAS, MOTOR A DIESEL, POTÊNCIA 14 CV - JUROS. AF_12/2015</v>
          </cell>
          <cell r="D2573" t="str">
            <v>H</v>
          </cell>
          <cell r="E2573" t="str">
            <v>0,59</v>
          </cell>
          <cell r="F2573" t="str">
            <v>0,59</v>
          </cell>
        </row>
        <row r="2574">
          <cell r="A2574" t="str">
            <v>92958</v>
          </cell>
          <cell r="B2574" t="str">
            <v>MÁQUINA EXTRUSORA DE CONCRETO PARA GUIAS E SARJETAS, MOTOR A DIESEL, POTÊNCIA 14 CV - MANUTENÇÃO. AF_12/2015</v>
          </cell>
          <cell r="D2574" t="str">
            <v>H</v>
          </cell>
          <cell r="E2574" t="str">
            <v>5,48</v>
          </cell>
          <cell r="F2574" t="str">
            <v>5,48</v>
          </cell>
        </row>
        <row r="2575">
          <cell r="A2575" t="str">
            <v>92959</v>
          </cell>
          <cell r="B2575" t="str">
            <v>MÁQUINA EXTRUSORA DE CONCRETO PARA GUIAS E SARJETAS, MOTOR A DIESEL, POTÊNCIA 14 CV - MATERIAIS NA OPERAÇÃO. AF_12/2015</v>
          </cell>
          <cell r="D2575" t="str">
            <v>H</v>
          </cell>
          <cell r="E2575" t="str">
            <v>5,96</v>
          </cell>
          <cell r="F2575" t="str">
            <v>5,96</v>
          </cell>
        </row>
        <row r="2576">
          <cell r="A2576" t="str">
            <v>92963</v>
          </cell>
          <cell r="B2576" t="str">
            <v>MARTELO PERFURADOR PNEUMÁTICO MANUAL, HASTE 25 X 75 MM, 21 KG - DEPRECIAÇÃO. AF_12/2015</v>
          </cell>
          <cell r="D2576" t="str">
            <v>H</v>
          </cell>
          <cell r="E2576" t="str">
            <v>1,09</v>
          </cell>
          <cell r="F2576" t="str">
            <v>1,09</v>
          </cell>
        </row>
        <row r="2577">
          <cell r="A2577" t="str">
            <v>92964</v>
          </cell>
          <cell r="B2577" t="str">
            <v>MARTELO PERFURADOR PNEUMÁTICO MANUAL, HASTE 25 X 75 MM, 21 KG - JUROS. AF_12/2015</v>
          </cell>
          <cell r="D2577" t="str">
            <v>H</v>
          </cell>
          <cell r="E2577" t="str">
            <v>0,12</v>
          </cell>
          <cell r="F2577" t="str">
            <v>0,12</v>
          </cell>
        </row>
        <row r="2578">
          <cell r="A2578" t="str">
            <v>92965</v>
          </cell>
          <cell r="B2578" t="str">
            <v>MARTELO PERFURADOR PNEUMÁTICO MANUAL, HASTE 25 X 75 MM, 21 KG - MANUTENÇÃO. AF_12/2015</v>
          </cell>
          <cell r="D2578" t="str">
            <v>H</v>
          </cell>
          <cell r="E2578" t="str">
            <v>1,36</v>
          </cell>
          <cell r="F2578" t="str">
            <v>1,36</v>
          </cell>
        </row>
        <row r="2579">
          <cell r="A2579" t="str">
            <v>93220</v>
          </cell>
          <cell r="B2579" t="str">
            <v>PERFURATRIZ COM TORRE METÁLICA PARA EXECUÇÃO DE ESTACA HÉLICE CONTÍNUA, PROFUNDIDADE MÁXIMA DE 32 M, DIÂMETRO MÁXIMO DE 1000 MM, POTÊNCIA INSTALADA DE 350 HP, MESA ROTATIVA COM TORQUE MÁXIMO DE 263 KNM - DEPRECIAÇÃO. AF_01/2016</v>
          </cell>
          <cell r="D2579" t="str">
            <v>H</v>
          </cell>
          <cell r="E2579" t="str">
            <v>191,17</v>
          </cell>
          <cell r="F2579" t="str">
            <v>191,17</v>
          </cell>
        </row>
        <row r="2580">
          <cell r="A2580" t="str">
            <v>93221</v>
          </cell>
          <cell r="B2580" t="str">
            <v>PERFURATRIZ COM TORRE METÁLICA PARA EXECUÇÃO DE ESTACA HÉLICE CONTÍNUA, PROFUNDIDADE MÁXIMA DE 32 M, DIÂMETRO MÁXIMO DE 1000 MM, POTÊNCIA INSTALADA DE 350 HP, MESA ROTATIVA COM TORQUE MÁXIMO DE 263 KNM - JUROS. AF_01/2016</v>
          </cell>
          <cell r="D2580" t="str">
            <v>H</v>
          </cell>
          <cell r="E2580" t="str">
            <v>26,54</v>
          </cell>
          <cell r="F2580" t="str">
            <v>26,54</v>
          </cell>
        </row>
        <row r="2581">
          <cell r="A2581" t="str">
            <v>93222</v>
          </cell>
          <cell r="B2581" t="str">
            <v>PERFURATRIZ COM TORRE METÁLICA PARA EXECUÇÃO DE ESTACA HÉLICE CONTÍNUA, PROFUNDIDADE MÁXIMA DE 32 M, DIÂMETRO MÁXIMO DE 1000 MM, POTÊNCIA INSTALADA DE 350 HP, MESA ROTATIVA COM TORQUE MÁXIMO DE 263 KNM - MANUTENÇÃO. AF_01/2016</v>
          </cell>
          <cell r="D2581" t="str">
            <v>H</v>
          </cell>
          <cell r="E2581" t="str">
            <v>239,24</v>
          </cell>
          <cell r="F2581" t="str">
            <v>239,24</v>
          </cell>
        </row>
        <row r="2582">
          <cell r="A2582" t="str">
            <v>93223</v>
          </cell>
          <cell r="B2582" t="str">
            <v>PERFURATRIZ COM TORRE METÁLICA PARA EXECUÇÃO DE ESTACA HÉLICE CONTÍNUA, PROFUNDIDADE MÁXIMA DE 32 M, DIÂMETRO MÁXIMO DE 1000 MM, POTÊNCIA INSTALADA DE 350 HP, MESA ROTATIVA COM TORQUE MÁXIMO DE 263 KNM  MATERIAIS NA OPERAÇÃO. AF_01/2016</v>
          </cell>
          <cell r="D2582" t="str">
            <v>H</v>
          </cell>
          <cell r="E2582" t="str">
            <v>100,56</v>
          </cell>
          <cell r="F2582" t="str">
            <v>100,56</v>
          </cell>
        </row>
        <row r="2583">
          <cell r="A2583" t="str">
            <v>93229</v>
          </cell>
          <cell r="B2583" t="str">
            <v>BETONEIRA CAPACIDADE NOMINAL 400 L, CAPACIDADE DE MISTURA 310 L, MOTOR A GASOLINA POTÊNCIA 5,5 HP, SEM CARREGADOR - DEPRECIAÇÃO. AF_02/2016</v>
          </cell>
          <cell r="D2583" t="str">
            <v>H</v>
          </cell>
          <cell r="E2583" t="str">
            <v>0,25</v>
          </cell>
          <cell r="F2583" t="str">
            <v>0,25</v>
          </cell>
        </row>
        <row r="2584">
          <cell r="A2584" t="str">
            <v>93230</v>
          </cell>
          <cell r="B2584" t="str">
            <v>BETONEIRA CAPACIDADE NOMINAL 400 L, CAPACIDADE DE MISTURA 310 L, MOTOR A GASOLINA POTÊNCIA 5,5 HP, SEM CARREGADOR - JUROS. AF_02/2016</v>
          </cell>
          <cell r="D2584" t="str">
            <v>H</v>
          </cell>
          <cell r="E2584" t="str">
            <v>0,02</v>
          </cell>
          <cell r="F2584" t="str">
            <v>0,02</v>
          </cell>
        </row>
        <row r="2585">
          <cell r="A2585" t="str">
            <v>93231</v>
          </cell>
          <cell r="B2585" t="str">
            <v>BETONEIRA CAPACIDADE NOMINAL 400 L, CAPACIDADE DE MISTURA 310 L, MOTOR A GASOLINA POTÊNCIA 5,5 HP, SEM CARREGADOR - MANUTENÇÃO. AF_02/2016</v>
          </cell>
          <cell r="D2585" t="str">
            <v>H</v>
          </cell>
          <cell r="E2585" t="str">
            <v>0,23</v>
          </cell>
          <cell r="F2585" t="str">
            <v>0,23</v>
          </cell>
        </row>
        <row r="2586">
          <cell r="A2586" t="str">
            <v>93232</v>
          </cell>
          <cell r="B2586" t="str">
            <v>BETONEIRA CAPACIDADE NOMINAL 400 L, CAPACIDADE DE MISTURA 310 L, MOTOR A GASOLINA POTÊNCIA 5,5 HP, SEM CARREGADOR - MATERIAIS NA OPERAÇÃO. AF_02/2016</v>
          </cell>
          <cell r="D2586" t="str">
            <v>H</v>
          </cell>
          <cell r="E2586" t="str">
            <v>6,29</v>
          </cell>
          <cell r="F2586" t="str">
            <v>6,29</v>
          </cell>
        </row>
        <row r="2587">
          <cell r="A2587" t="str">
            <v>93235</v>
          </cell>
          <cell r="B2587" t="str">
            <v>GRUPO GERADOR ESTACIONÁRIO, MOTOR DIESEL POTÊNCIA 170 KVA - JUROS. AF_02/2016</v>
          </cell>
          <cell r="D2587" t="str">
            <v>H</v>
          </cell>
          <cell r="E2587" t="str">
            <v>0,75</v>
          </cell>
          <cell r="F2587" t="str">
            <v>0,75</v>
          </cell>
        </row>
        <row r="2588">
          <cell r="A2588" t="str">
            <v>93238</v>
          </cell>
          <cell r="B2588" t="str">
            <v>ROLO COMPACTADOR VIBRATÓRIO REBOCÁVEL, CILINDRO DE AÇO LISO, POTÊNCIA DE TRAÇÃO DE 65 CV, PESO 4,7 T, IMPACTO DINÂMICO 18,3 T, LARGURA DE TRABALHO 1,67 M - JUROS. AF_02/2016</v>
          </cell>
          <cell r="D2588" t="str">
            <v>H</v>
          </cell>
          <cell r="E2588" t="str">
            <v>0,64</v>
          </cell>
          <cell r="F2588" t="str">
            <v>0,64</v>
          </cell>
        </row>
        <row r="2589">
          <cell r="A2589" t="str">
            <v>93239</v>
          </cell>
          <cell r="B2589" t="str">
            <v>ROLO COMPACTADOR VIBRATÓRIO PÉ DE CARNEIRO, OPERADO POR CONTROLE REMOTO, POTÊNCIA 12,5 KW, PESO OPERACIONAL 1,675 T, LARGURA DE TRABALHO 0,85 M - JUROS. AF_02/2016</v>
          </cell>
          <cell r="D2589" t="str">
            <v>H</v>
          </cell>
          <cell r="E2589" t="str">
            <v>2,91</v>
          </cell>
          <cell r="F2589" t="str">
            <v>2,91</v>
          </cell>
        </row>
        <row r="2590">
          <cell r="A2590" t="str">
            <v>93240</v>
          </cell>
          <cell r="B2590" t="str">
            <v>ROLO COMPACTADOR VIBRATÓRIO PÉ DE CARNEIRO, OPERADO POR CONTROLE REMOTO, POTÊNCIA 12,5 KW, PESO OPERACIONAL 1,675 T, LARGURA DE TRABALHO 0,85 M - MATERIAIS NA OPERAÇÃO. AF_02/2016</v>
          </cell>
          <cell r="D2590" t="str">
            <v>H</v>
          </cell>
          <cell r="E2590" t="str">
            <v>7,70</v>
          </cell>
          <cell r="F2590" t="str">
            <v>7,70</v>
          </cell>
        </row>
        <row r="2591">
          <cell r="A2591" t="str">
            <v>93267</v>
          </cell>
          <cell r="B2591" t="str">
            <v>GRUA ASCENCIONAL, LANÇA DE 30 M, CAPACIDADE DE 1,0 T A 30 M, ALTURA ATÉ 39 M  DEPRECIAÇÃO. AF_03/2016</v>
          </cell>
          <cell r="D2591" t="str">
            <v>H</v>
          </cell>
          <cell r="E2591" t="str">
            <v>24,17</v>
          </cell>
          <cell r="F2591" t="str">
            <v>24,17</v>
          </cell>
        </row>
        <row r="2592">
          <cell r="A2592" t="str">
            <v>93269</v>
          </cell>
          <cell r="B2592" t="str">
            <v>GRUA ASCENCIONAL, LANÇA DE 30 M, CAPACIDADE DE 1,0 T A 30 M, ALTURA ATÉ 39 M   JUROS. AF_03/2016</v>
          </cell>
          <cell r="D2592" t="str">
            <v>H</v>
          </cell>
          <cell r="E2592" t="str">
            <v>2,87</v>
          </cell>
          <cell r="F2592" t="str">
            <v>2,87</v>
          </cell>
        </row>
        <row r="2593">
          <cell r="A2593" t="str">
            <v>93270</v>
          </cell>
          <cell r="B2593" t="str">
            <v>GRUA ASCENCIONAL, LANÇA DE 30 M, CAPACIDADE DE 1,0 T A 30 M, ALTURA ATÉ 39 M   MANUTENÇÃO. AF_03/2016</v>
          </cell>
          <cell r="D2593" t="str">
            <v>H</v>
          </cell>
          <cell r="E2593" t="str">
            <v>26,44</v>
          </cell>
          <cell r="F2593" t="str">
            <v>26,44</v>
          </cell>
        </row>
        <row r="2594">
          <cell r="A2594" t="str">
            <v>93271</v>
          </cell>
          <cell r="B2594" t="str">
            <v>GRUA ASCENCIONAL, LANÇA DE 30 M, CAPACIDADE DE 1,0 T A 30 M, ALTURA ATÉ 39 M   MATERIAIS NA OPERAÇÃO. AF_03/2016</v>
          </cell>
          <cell r="D2594" t="str">
            <v>H</v>
          </cell>
          <cell r="E2594" t="str">
            <v>7,01</v>
          </cell>
          <cell r="F2594" t="str">
            <v>7,01</v>
          </cell>
        </row>
        <row r="2595">
          <cell r="A2595" t="str">
            <v>93277</v>
          </cell>
          <cell r="B2595" t="str">
            <v>GUINCHO ELÉTRICO DE COLUNA, CAPACIDADE 400 KG, COM MOTO FREIO, MOTOR TRIFÁSICO DE 1,25 CV - DEPRECIAÇÃO. AF_03/2016</v>
          </cell>
          <cell r="D2595" t="str">
            <v>H</v>
          </cell>
          <cell r="E2595" t="str">
            <v>0,26</v>
          </cell>
          <cell r="F2595" t="str">
            <v>0,26</v>
          </cell>
        </row>
        <row r="2596">
          <cell r="A2596" t="str">
            <v>93278</v>
          </cell>
          <cell r="B2596" t="str">
            <v>GUINCHO ELÉTRICO DE COLUNA, CAPACIDADE 400 KG, COM MOTO FREIO, MOTOR TRIFÁSICO DE 1,25 CV - JUROS. AF_03/2016</v>
          </cell>
          <cell r="D2596" t="str">
            <v>H</v>
          </cell>
          <cell r="E2596" t="str">
            <v>0,03</v>
          </cell>
          <cell r="F2596" t="str">
            <v>0,03</v>
          </cell>
        </row>
        <row r="2597">
          <cell r="A2597" t="str">
            <v>93279</v>
          </cell>
          <cell r="B2597" t="str">
            <v>GUINCHO ELÉTRICO DE COLUNA, CAPACIDADE 400 KG, COM MOTO FREIO, MOTOR TRIFÁSICO DE 1,25 CV - MANUTENÇÃO. AF_03/2016</v>
          </cell>
          <cell r="D2597" t="str">
            <v>H</v>
          </cell>
          <cell r="E2597" t="str">
            <v>0,24</v>
          </cell>
          <cell r="F2597" t="str">
            <v>0,24</v>
          </cell>
        </row>
        <row r="2598">
          <cell r="A2598" t="str">
            <v>93280</v>
          </cell>
          <cell r="B2598" t="str">
            <v>GUINCHO ELÉTRICO DE COLUNA, CAPACIDADE 400 KG, COM MOTO FREIO, MOTOR TRIFÁSICO DE 1,25 CV - MATERIAIS NA OPERAÇÃO. AF_03/2016</v>
          </cell>
          <cell r="D2598" t="str">
            <v>H</v>
          </cell>
          <cell r="E2598" t="str">
            <v>0,58</v>
          </cell>
          <cell r="F2598" t="str">
            <v>0,58</v>
          </cell>
        </row>
        <row r="2599">
          <cell r="A2599" t="str">
            <v>93283</v>
          </cell>
          <cell r="B2599" t="str">
            <v>GUINDASTE HIDRÁULICO AUTOPROPELIDO, COM LANÇA TELESCÓPICA 40 M, CAPACIDADE MÁXIMA 60 T, POTÊNCIA 260 KW - DEPRECIAÇÃO. AF_03/2016</v>
          </cell>
          <cell r="D2599" t="str">
            <v>H</v>
          </cell>
          <cell r="E2599" t="str">
            <v>50,81</v>
          </cell>
          <cell r="F2599" t="str">
            <v>50,81</v>
          </cell>
        </row>
        <row r="2600">
          <cell r="A2600" t="str">
            <v>93284</v>
          </cell>
          <cell r="B2600" t="str">
            <v>GUINDASTE HIDRÁULICO AUTOPROPELIDO, COM LANÇA TELESCÓPICA 40 M, CAPACIDADE MÁXIMA 60 T, POTÊNCIA 260 KW - JUROS. AF_03/2016</v>
          </cell>
          <cell r="D2600" t="str">
            <v>H</v>
          </cell>
          <cell r="E2600" t="str">
            <v>9,65</v>
          </cell>
          <cell r="F2600" t="str">
            <v>9,65</v>
          </cell>
        </row>
        <row r="2601">
          <cell r="A2601" t="str">
            <v>93285</v>
          </cell>
          <cell r="B2601" t="str">
            <v>GUINDASTE HIDRÁULICO AUTOPROPELIDO, COM LANÇA TELESCÓPICA 40 M, CAPACIDADE MÁXIMA 60 T, POTÊNCIA 260 KW - MANUTENÇÃO. AF_03/2016</v>
          </cell>
          <cell r="D2601" t="str">
            <v>H</v>
          </cell>
          <cell r="E2601" t="str">
            <v>81,69</v>
          </cell>
          <cell r="F2601" t="str">
            <v>81,69</v>
          </cell>
        </row>
        <row r="2602">
          <cell r="A2602" t="str">
            <v>93286</v>
          </cell>
          <cell r="B2602" t="str">
            <v>GUINDASTE HIDRÁULICO AUTOPROPELIDO, COM LANÇA TELESCÓPICA 40 M, CAPACIDADE MÁXIMA 60 T, POTÊNCIA 260 KW - MATERIAIS NA OPERAÇÃO. AF_03/2016</v>
          </cell>
          <cell r="D2602" t="str">
            <v>H</v>
          </cell>
          <cell r="E2602" t="str">
            <v>165,75</v>
          </cell>
          <cell r="F2602" t="str">
            <v>165,75</v>
          </cell>
        </row>
        <row r="2603">
          <cell r="A2603" t="str">
            <v>93296</v>
          </cell>
          <cell r="B2603" t="str">
            <v>GUINDASTE HIDRÁULICO AUTOPROPELIDO, COM LANÇA TELESCÓPICA 40 M, CAPACIDADE MÁXIMA 60 T, POTÊNCIA 260 KW - IMPOSTOS E SEGUROS. AF_03/2016</v>
          </cell>
          <cell r="D2603" t="str">
            <v>H</v>
          </cell>
          <cell r="E2603" t="str">
            <v>3,55</v>
          </cell>
          <cell r="F2603" t="str">
            <v>3,55</v>
          </cell>
        </row>
        <row r="2604">
          <cell r="A2604" t="str">
            <v>93397</v>
          </cell>
          <cell r="B2604" t="str">
            <v>GUINDAUTO HIDRÁULICO, CAPACIDADE MÁXIMA DE CARGA 3300 KG, MOMENTO MÁXIMO DE CARGA 5,8 TM, ALCANCE MÁXIMO HORIZONTAL 7,60 M, INCLUSIVE CAMINHÃO TOCO PBT 16.000 KG, POTÊNCIA DE 189 CV - DEPRECIAÇÃO. AF_03/2016</v>
          </cell>
          <cell r="D2604" t="str">
            <v>H</v>
          </cell>
          <cell r="E2604" t="str">
            <v>9,18</v>
          </cell>
          <cell r="F2604" t="str">
            <v>9,18</v>
          </cell>
        </row>
        <row r="2605">
          <cell r="A2605" t="str">
            <v>93398</v>
          </cell>
          <cell r="B2605" t="str">
            <v>GUINDAUTO HIDRÁULICO, CAPACIDADE MÁXIMA DE CARGA 3300 KG, MOMENTO MÁXIMO DE CARGA 5,8 TM, ALCANCE MÁXIMO HORIZONTAL 7,60 M, INCLUSIVE CAMINHÃO TOCO PBT 16.000 KG, POTÊNCIA DE 189 CV - JUROS. AF_03/2016</v>
          </cell>
          <cell r="D2605" t="str">
            <v>H</v>
          </cell>
          <cell r="E2605" t="str">
            <v>1,92</v>
          </cell>
          <cell r="F2605" t="str">
            <v>1,92</v>
          </cell>
        </row>
        <row r="2606">
          <cell r="A2606" t="str">
            <v>93399</v>
          </cell>
          <cell r="B2606" t="str">
            <v>GUINDAUTO HIDRÁULICO, CAPACIDADE MÁXIMA DE CARGA 3300 KG, MOMENTO MÁXIMO DE CARGA 5,8 TM, ALCANCE MÁXIMO HORIZONTAL 7,60 M, INCLUSIVE CAMINHÃO TOCO PBT 16.000 KG, POTÊNCIA DE 189 CV  IMPOSTOS E SEGUROS. AF_03/2016</v>
          </cell>
          <cell r="D2606" t="str">
            <v>H</v>
          </cell>
          <cell r="E2606" t="str">
            <v>0,74</v>
          </cell>
          <cell r="F2606" t="str">
            <v>0,74</v>
          </cell>
        </row>
        <row r="2607">
          <cell r="A2607" t="str">
            <v>93400</v>
          </cell>
          <cell r="B2607" t="str">
            <v>GUINDAUTO HIDRÁULICO, CAPACIDADE MÁXIMA DE CARGA 3300 KG, MOMENTO MÁXIMO DE CARGA 5,8 TM, ALCANCE MÁXIMO HORIZONTAL 7,60 M, INCLUSIVE CAMINHÃO TOCO PBT 16.000 KG, POTÊNCIA DE 189 CV - MANUTENÇÃO. AF_03/2016</v>
          </cell>
          <cell r="D2607" t="str">
            <v>H</v>
          </cell>
          <cell r="E2607" t="str">
            <v>17,23</v>
          </cell>
          <cell r="F2607" t="str">
            <v>17,23</v>
          </cell>
        </row>
        <row r="2608">
          <cell r="A2608" t="str">
            <v>93401</v>
          </cell>
          <cell r="B2608" t="str">
            <v>GUINDAUTO HIDRÁULICO, CAPACIDADE MÁXIMA DE CARGA 3300 KG, MOMENTO MÁXIMO DE CARGA 5,8 TM, ALCANCE MÁXIMO HORIZONTAL 7,60 M, INCLUSIVE CAMINHÃO TOCO PBT 16.000 KG, POTÊNCIA DE 189 CV - MATERIAIS NA OPERAÇÃO. AF_03/2016</v>
          </cell>
          <cell r="D2608" t="str">
            <v>H</v>
          </cell>
          <cell r="E2608" t="str">
            <v>101,75</v>
          </cell>
          <cell r="F2608" t="str">
            <v>101,75</v>
          </cell>
        </row>
        <row r="2609">
          <cell r="A2609" t="str">
            <v>93404</v>
          </cell>
          <cell r="B2609" t="str">
            <v>MÁQUINA JATO DE PRESSAO PORTÁTIL, CAMARA DE 1 SAIDA, CAPACIDADE 280 L, DIAMETRO 670 MM, BICO DE JATO CURTO VENTURI DE 5/16'' , MANGUEIRA DE 1'' COM COMPRESSOR DE AR REBOCÁVEL 189 PCM E MOTOR DIESEL 63 CV - DEPRECIAÇÃO. AF_03/2016</v>
          </cell>
          <cell r="D2609" t="str">
            <v>H</v>
          </cell>
          <cell r="E2609" t="str">
            <v>4,39</v>
          </cell>
          <cell r="F2609" t="str">
            <v>4,39</v>
          </cell>
        </row>
        <row r="2610">
          <cell r="A2610" t="str">
            <v>93405</v>
          </cell>
          <cell r="B2610" t="str">
            <v>MÁQUINA JATO DE PRESSAO PORTÁTIL, CAMARA DE 1 SAIDA, CAPACIDADE 280 L, DIAMETRO 670 MM, BICO DE JATO CURTO VENTURI DE 5/16'' , MANGUEIRA DE 1'' COM COMPRESSOR DE AR REBOCÁVEL 189 PCM E MOTOR DIESEL 63 CV - JUROS. AF_03/2016</v>
          </cell>
          <cell r="D2610" t="str">
            <v>H</v>
          </cell>
          <cell r="E2610" t="str">
            <v>0,44</v>
          </cell>
          <cell r="F2610" t="str">
            <v>0,44</v>
          </cell>
        </row>
        <row r="2611">
          <cell r="A2611" t="str">
            <v>93406</v>
          </cell>
          <cell r="B2611" t="str">
            <v>MÁQUINA JATO DE PRESSAO PORTÁTIL, CAMARA DE 1 SAIDA, CAPACIDADE 280 L, DIAMETRO 670 MM, BICO DE JATO CURTO VENTURI DE 5/16'' , MANGUEIRA DE 1'' COM COMPRESSOR DE AR REBOCÁVEL 189 PCM E MOTOR DIESEL 63 CV - MANUTENÇÃO. AF_03/2016</v>
          </cell>
          <cell r="D2611" t="str">
            <v>H</v>
          </cell>
          <cell r="E2611" t="str">
            <v>5,49</v>
          </cell>
          <cell r="F2611" t="str">
            <v>5,49</v>
          </cell>
        </row>
        <row r="2612">
          <cell r="A2612" t="str">
            <v>93407</v>
          </cell>
          <cell r="B2612" t="str">
            <v>MÁQUINA JATO DE PRESSAO PORTÁTIL, CAMARA DE 1 SAIDA, CAPACIDADE 280 L, DIAMETRO 670 MM, BICO DE JATO CURTO VENTURI DE 5/16'' , MANGUEIRA DE 1'' COM COMPRESSOR DE AR REBOCÁVEL 189 PCM E MOTOR DIESEL 63 CV - MATERIAIS NA OPERAÇÃO. AF_03/2016</v>
          </cell>
          <cell r="D2612" t="str">
            <v>H</v>
          </cell>
          <cell r="E2612" t="str">
            <v>30,33</v>
          </cell>
          <cell r="F2612" t="str">
            <v>30,33</v>
          </cell>
        </row>
        <row r="2613">
          <cell r="A2613" t="str">
            <v>93411</v>
          </cell>
          <cell r="B2613" t="str">
            <v>GERADOR PORTÁTIL MONOFÁSICO, POTÊNCIA 5500 VA, MOTOR A GASOLINA, POTÊNCIA DO MOTOR 13 CV - DEPRECIAÇÃO. AF_03/2016</v>
          </cell>
          <cell r="D2613" t="str">
            <v>H</v>
          </cell>
          <cell r="E2613" t="str">
            <v>0,20</v>
          </cell>
          <cell r="F2613" t="str">
            <v>0,20</v>
          </cell>
        </row>
        <row r="2614">
          <cell r="A2614" t="str">
            <v>93412</v>
          </cell>
          <cell r="B2614" t="str">
            <v>GERADOR PORTÁTIL MONOFÁSICO, POTÊNCIA 5500 VA, MOTOR A GASOLINA, POTÊNCIA DO MOTOR 13 CV - JUROS. AF_03/2016</v>
          </cell>
          <cell r="D2614" t="str">
            <v>H</v>
          </cell>
          <cell r="E2614" t="str">
            <v>0,03</v>
          </cell>
          <cell r="F2614" t="str">
            <v>0,03</v>
          </cell>
        </row>
        <row r="2615">
          <cell r="A2615" t="str">
            <v>93413</v>
          </cell>
          <cell r="B2615" t="str">
            <v>GERADOR PORTÁTIL MONOFÁSICO, POTÊNCIA 5500 VA, MOTOR A GASOLINA, POTÊNCIA DO MOTOR 13 CV - MANUTENÇÃO. AF_03/2016</v>
          </cell>
          <cell r="D2615" t="str">
            <v>H</v>
          </cell>
          <cell r="E2615" t="str">
            <v>0,17</v>
          </cell>
          <cell r="F2615" t="str">
            <v>0,17</v>
          </cell>
        </row>
        <row r="2616">
          <cell r="A2616" t="str">
            <v>93414</v>
          </cell>
          <cell r="B2616" t="str">
            <v>GERADOR PORTÁTIL MONOFÁSICO, POTÊNCIA 5500 VA, MOTOR A GASOLINA, POTÊNCIA DO MOTOR 13 CV - MATERIAIS NA OPERAÇÃO. AF_03/2016</v>
          </cell>
          <cell r="D2616" t="str">
            <v>H</v>
          </cell>
          <cell r="E2616" t="str">
            <v>10,85</v>
          </cell>
          <cell r="F2616" t="str">
            <v>10,85</v>
          </cell>
        </row>
        <row r="2617">
          <cell r="A2617" t="str">
            <v>93417</v>
          </cell>
          <cell r="B2617" t="str">
            <v>GRUPO GERADOR REBOCÁVEL, POTÊNCIA 66 KVA, MOTOR A DIESEL - DEPRECIAÇÃO. AF_03/2016</v>
          </cell>
          <cell r="D2617" t="str">
            <v>H</v>
          </cell>
          <cell r="E2617" t="str">
            <v>2,62</v>
          </cell>
          <cell r="F2617" t="str">
            <v>2,62</v>
          </cell>
        </row>
        <row r="2618">
          <cell r="A2618" t="str">
            <v>93418</v>
          </cell>
          <cell r="B2618" t="str">
            <v>GRUPO GERADOR REBOCÁVEL, POTÊNCIA 66 KVA, MOTOR A DIESEL - JUROS. AF_03/2016</v>
          </cell>
          <cell r="D2618" t="str">
            <v>H</v>
          </cell>
          <cell r="E2618" t="str">
            <v>0,47</v>
          </cell>
          <cell r="F2618" t="str">
            <v>0,47</v>
          </cell>
        </row>
        <row r="2619">
          <cell r="A2619" t="str">
            <v>93419</v>
          </cell>
          <cell r="B2619" t="str">
            <v>GRUPO GERADOR REBOCÁVEL, POTÊNCIA 66 KVA, MOTOR A DIESEL - MANUTENÇÃO. AF_03/2016</v>
          </cell>
          <cell r="D2619" t="str">
            <v>H</v>
          </cell>
          <cell r="E2619" t="str">
            <v>2,34</v>
          </cell>
          <cell r="F2619" t="str">
            <v>2,34</v>
          </cell>
        </row>
        <row r="2620">
          <cell r="A2620" t="str">
            <v>93420</v>
          </cell>
          <cell r="B2620" t="str">
            <v>GRUPO GERADOR REBOCÁVEL, POTÊNCIA 66 KVA, MOTOR A DIESEL - MATERIAIS NA OPERAÇÃO. AF_03/2016</v>
          </cell>
          <cell r="D2620" t="str">
            <v>H</v>
          </cell>
          <cell r="E2620" t="str">
            <v>43,15</v>
          </cell>
          <cell r="F2620" t="str">
            <v>43,15</v>
          </cell>
        </row>
        <row r="2621">
          <cell r="A2621" t="str">
            <v>93423</v>
          </cell>
          <cell r="B2621" t="str">
            <v>GRUPO GERADOR ESTACIONÁRIO, POTÊNCIA 150 KVA, MOTOR A DIESEL- DEPRECIAÇÃO. AF_03/2016</v>
          </cell>
          <cell r="D2621" t="str">
            <v>H</v>
          </cell>
          <cell r="E2621" t="str">
            <v>3,72</v>
          </cell>
          <cell r="F2621" t="str">
            <v>3,72</v>
          </cell>
        </row>
        <row r="2622">
          <cell r="A2622" t="str">
            <v>93424</v>
          </cell>
          <cell r="B2622" t="str">
            <v>GRUPO GERADOR ESTACIONÁRIO, POTÊNCIA 150 KVA, MOTOR A DIESEL- JUROS. AF_03/2016</v>
          </cell>
          <cell r="D2622" t="str">
            <v>H</v>
          </cell>
          <cell r="E2622" t="str">
            <v>0,66</v>
          </cell>
          <cell r="F2622" t="str">
            <v>0,66</v>
          </cell>
        </row>
        <row r="2623">
          <cell r="A2623" t="str">
            <v>93425</v>
          </cell>
          <cell r="B2623" t="str">
            <v>GRUPO GERADOR ESTACIONÁRIO, POTÊNCIA 150 KVA, MOTOR A DIESEL- MANUTENÇÃO. AF_03/2016</v>
          </cell>
          <cell r="D2623" t="str">
            <v>H</v>
          </cell>
          <cell r="E2623" t="str">
            <v>3,32</v>
          </cell>
          <cell r="F2623" t="str">
            <v>3,32</v>
          </cell>
        </row>
        <row r="2624">
          <cell r="A2624" t="str">
            <v>93426</v>
          </cell>
          <cell r="B2624" t="str">
            <v>GRUPO GERADOR ESTACIONÁRIO, POTÊNCIA 150 KVA, MOTOR A DIESEL- MATERIAIS NA OPERAÇÃO. AF_03/2016</v>
          </cell>
          <cell r="D2624" t="str">
            <v>H</v>
          </cell>
          <cell r="E2624" t="str">
            <v>103,14</v>
          </cell>
          <cell r="F2624" t="str">
            <v>103,14</v>
          </cell>
        </row>
        <row r="2625">
          <cell r="A2625" t="str">
            <v>93429</v>
          </cell>
          <cell r="B2625" t="str">
            <v>USINA DE MISTURA ASFÁLTICA À QUENTE, TIPO CONTRA FLUXO, PROD 40 A 80 TON/HORA - DEPRECIAÇÃO. AF_03/2016</v>
          </cell>
          <cell r="D2625" t="str">
            <v>H</v>
          </cell>
          <cell r="E2625" t="str">
            <v>63,00</v>
          </cell>
          <cell r="F2625" t="str">
            <v>63,00</v>
          </cell>
        </row>
        <row r="2626">
          <cell r="A2626" t="str">
            <v>93430</v>
          </cell>
          <cell r="B2626" t="str">
            <v>USINA DE MISTURA ASFÁLTICA À QUENTE, TIPO CONTRA FLUXO, PROD 40 A 80 TON/HORA - JUROS. AF_03/2016</v>
          </cell>
          <cell r="D2626" t="str">
            <v>H</v>
          </cell>
          <cell r="E2626" t="str">
            <v>11,34</v>
          </cell>
          <cell r="F2626" t="str">
            <v>11,34</v>
          </cell>
        </row>
        <row r="2627">
          <cell r="A2627" t="str">
            <v>93431</v>
          </cell>
          <cell r="B2627" t="str">
            <v>USINA DE MISTURA ASFÁLTICA À QUENTE, TIPO CONTRA FLUXO, PROD 40 A 80 TON/HORA - MANUTENÇÃO. AF_03/2016</v>
          </cell>
          <cell r="D2627" t="str">
            <v>H</v>
          </cell>
          <cell r="E2627" t="str">
            <v>101,27</v>
          </cell>
          <cell r="F2627" t="str">
            <v>101,27</v>
          </cell>
        </row>
        <row r="2628">
          <cell r="A2628" t="str">
            <v>93432</v>
          </cell>
          <cell r="B2628" t="str">
            <v>USINA DE MISTURA ASFÁLTICA À QUENTE, TIPO CONTRA FLUXO, PROD 40 A 80 TON/HORA - MATERIAIS NA OPERAÇÃO. AF_03/2016</v>
          </cell>
          <cell r="D2628" t="str">
            <v>H</v>
          </cell>
          <cell r="E2628" t="str">
            <v>1.848,00</v>
          </cell>
          <cell r="F2628" t="str">
            <v>1.848,00</v>
          </cell>
        </row>
        <row r="2629">
          <cell r="A2629" t="str">
            <v>93435</v>
          </cell>
          <cell r="B2629" t="str">
            <v>USINA DE ASFALTO À FRIO, CAPACIDADE DE 40 A 60 TON/HORA, ELÉTRICA POTÊNCIA 30 CV - DEPRECIAÇÃO. AF_03/2016</v>
          </cell>
          <cell r="D2629" t="str">
            <v>H</v>
          </cell>
          <cell r="E2629" t="str">
            <v>3,41</v>
          </cell>
          <cell r="F2629" t="str">
            <v>3,41</v>
          </cell>
        </row>
        <row r="2630">
          <cell r="A2630" t="str">
            <v>93436</v>
          </cell>
          <cell r="B2630" t="str">
            <v>USINA DE ASFALTO À FRIO, CAPACIDADE DE 40 A 60 TON/HORA, ELÉTRICA POTÊNCIA 30 CV - JUROS. AF_03/2016</v>
          </cell>
          <cell r="D2630" t="str">
            <v>H</v>
          </cell>
          <cell r="E2630" t="str">
            <v>0,71</v>
          </cell>
          <cell r="F2630" t="str">
            <v>0,71</v>
          </cell>
        </row>
        <row r="2631">
          <cell r="A2631" t="str">
            <v>93437</v>
          </cell>
          <cell r="B2631" t="str">
            <v>USINA DE ASFALTO À FRIO, CAPACIDADE DE 40 A 60 TON/HORA, ELÉTRICA POTÊNCIA 30 CV - MANUTENÇÃO. AF_03/2016</v>
          </cell>
          <cell r="D2631" t="str">
            <v>H</v>
          </cell>
          <cell r="E2631" t="str">
            <v>6,39</v>
          </cell>
          <cell r="F2631" t="str">
            <v>6,39</v>
          </cell>
        </row>
        <row r="2632">
          <cell r="A2632" t="str">
            <v>93438</v>
          </cell>
          <cell r="B2632" t="str">
            <v>USINA DE ASFALTO À FRIO, CAPACIDADE DE 40 A 60 TON/HORA, ELÉTRICA POTÊNCIA 30 CV - MATERIAIS NA OPERAÇÃO. AF_03/2016</v>
          </cell>
          <cell r="D2632" t="str">
            <v>H</v>
          </cell>
          <cell r="E2632" t="str">
            <v>19,10</v>
          </cell>
          <cell r="F2632" t="str">
            <v>19,10</v>
          </cell>
        </row>
        <row r="2633">
          <cell r="A2633" t="str">
            <v>95114</v>
          </cell>
          <cell r="B2633" t="str">
            <v>MARTELETE OU ROMPEDOR PNEUMÁTICO MANUAL, 28 KG, COM SILENCIADOR - DEPRECIAÇÃO. AF_07/2016</v>
          </cell>
          <cell r="D2633" t="str">
            <v>H</v>
          </cell>
          <cell r="E2633" t="str">
            <v>1,06</v>
          </cell>
          <cell r="F2633" t="str">
            <v>1,06</v>
          </cell>
        </row>
        <row r="2634">
          <cell r="A2634" t="str">
            <v>95115</v>
          </cell>
          <cell r="B2634" t="str">
            <v>MARTELETE OU ROMPEDOR PNEUMÁTICO MANUAL, 28 KG, COM SILENCIADOR - JUROS. AF_07/2016</v>
          </cell>
          <cell r="D2634" t="str">
            <v>H</v>
          </cell>
          <cell r="E2634" t="str">
            <v>0,12</v>
          </cell>
          <cell r="F2634" t="str">
            <v>0,12</v>
          </cell>
        </row>
        <row r="2635">
          <cell r="A2635" t="str">
            <v>95116</v>
          </cell>
          <cell r="B2635" t="str">
            <v>USINA DE CONCRETO FIXA, CAPACIDADE NOMINAL DE 90 A 120 M3/H, SEM SILO - DEPRECIAÇÃO. AF_07/2016</v>
          </cell>
          <cell r="D2635" t="str">
            <v>H</v>
          </cell>
          <cell r="E2635" t="str">
            <v>31,99</v>
          </cell>
          <cell r="F2635" t="str">
            <v>31,99</v>
          </cell>
        </row>
        <row r="2636">
          <cell r="A2636" t="str">
            <v>95117</v>
          </cell>
          <cell r="B2636" t="str">
            <v>USINA DE CONCRETO FIXA, CAPACIDADE NOMINAL DE 90 A 120 M3/H, SEM SILO - JUROS. AF_07/2016</v>
          </cell>
          <cell r="D2636" t="str">
            <v>H</v>
          </cell>
          <cell r="E2636" t="str">
            <v>5,04</v>
          </cell>
          <cell r="F2636" t="str">
            <v>5,04</v>
          </cell>
        </row>
        <row r="2637">
          <cell r="A2637" t="str">
            <v>95118</v>
          </cell>
          <cell r="B2637" t="str">
            <v>USINA MISTURADORA DE SOLOS, CAPACIDADE DE 200 A 500 TON/H, POTENCIA 75KW - DEPRECIAÇÃO. AF_07/2016</v>
          </cell>
          <cell r="D2637" t="str">
            <v>H</v>
          </cell>
          <cell r="E2637" t="str">
            <v>32,49</v>
          </cell>
          <cell r="F2637" t="str">
            <v>32,49</v>
          </cell>
        </row>
        <row r="2638">
          <cell r="A2638" t="str">
            <v>95119</v>
          </cell>
          <cell r="B2638" t="str">
            <v>USINA MISTURADORA DE SOLOS, CAPACIDADE DE 200 A 500 TON/H, POTENCIA 75KW - JUROS. AF_07/2016</v>
          </cell>
          <cell r="D2638" t="str">
            <v>H</v>
          </cell>
          <cell r="E2638" t="str">
            <v>5,84</v>
          </cell>
          <cell r="F2638" t="str">
            <v>5,84</v>
          </cell>
        </row>
        <row r="2639">
          <cell r="A2639" t="str">
            <v>95120</v>
          </cell>
          <cell r="B2639" t="str">
            <v>USINA MISTURADORA DE SOLOS, CAPACIDADE DE 200 A 500 TON/H, POTENCIA 75KW - MATERIAIS NA OPERAÇÃO. AF_07/2016</v>
          </cell>
          <cell r="D2639" t="str">
            <v>H</v>
          </cell>
          <cell r="E2639" t="str">
            <v>47,81</v>
          </cell>
          <cell r="F2639" t="str">
            <v>47,81</v>
          </cell>
        </row>
        <row r="2640">
          <cell r="A2640" t="str">
            <v>95123</v>
          </cell>
          <cell r="B2640" t="str">
            <v>DISTRIBUIDOR DE AGREGADOS AUTOPROPELIDO, CAP 3 M3, A DIESEL, POTÊNCIA 176CV - DEPRECIAÇÃO. AF_07/2016</v>
          </cell>
          <cell r="D2640" t="str">
            <v>H</v>
          </cell>
          <cell r="E2640" t="str">
            <v>11,40</v>
          </cell>
          <cell r="F2640" t="str">
            <v>11,40</v>
          </cell>
        </row>
        <row r="2641">
          <cell r="A2641" t="str">
            <v>95124</v>
          </cell>
          <cell r="B2641" t="str">
            <v>DISTRIBUIDOR DE AGREGADOS AUTOPROPELIDO, C/AP 3 M3, A DIESEL, POTÊNCIA 176CV - JUROS. AF_07/2016</v>
          </cell>
          <cell r="D2641" t="str">
            <v>H</v>
          </cell>
          <cell r="E2641" t="str">
            <v>1,79</v>
          </cell>
          <cell r="F2641" t="str">
            <v>1,79</v>
          </cell>
        </row>
        <row r="2642">
          <cell r="A2642" t="str">
            <v>95125</v>
          </cell>
          <cell r="B2642" t="str">
            <v>DISTRIBUIDOR DE AGREGADOS AUTOPROPELIDO, CAP 3 M3, A DIESEL, POTÊNCIA 176CV - MANUTENÇÃO. AF_07/2016</v>
          </cell>
          <cell r="D2642" t="str">
            <v>H</v>
          </cell>
          <cell r="E2642" t="str">
            <v>12,47</v>
          </cell>
          <cell r="F2642" t="str">
            <v>12,47</v>
          </cell>
        </row>
        <row r="2643">
          <cell r="A2643" t="str">
            <v>95126</v>
          </cell>
          <cell r="B2643" t="str">
            <v>DISTRIBUIDOR DE AGREGADOS AUTOPROPELIDO, CAP 3 M3, A DIESEL, POTÊNCIA 176CV  MATERIAIS NA OPERAÇÃO. AF_07/2016</v>
          </cell>
          <cell r="D2643" t="str">
            <v>H</v>
          </cell>
          <cell r="E2643" t="str">
            <v>94,74</v>
          </cell>
          <cell r="F2643" t="str">
            <v>94,74</v>
          </cell>
        </row>
        <row r="2644">
          <cell r="A2644" t="str">
            <v>95129</v>
          </cell>
          <cell r="B2644" t="str">
            <v>MÁQUINA DEMARCADORA DE FAIXA DE TRÁFEGO À FRIO, AUTOPROPELIDA, POTÊNCIA 38 HP - DEPRECIAÇÃO. AF_07/2016</v>
          </cell>
          <cell r="D2644" t="str">
            <v>H</v>
          </cell>
          <cell r="E2644" t="str">
            <v>20,23</v>
          </cell>
          <cell r="F2644" t="str">
            <v>20,23</v>
          </cell>
        </row>
        <row r="2645">
          <cell r="A2645" t="str">
            <v>95130</v>
          </cell>
          <cell r="B2645" t="str">
            <v>MÁQUINA DEMARCADORA DE FAIXA DE TRÁFEGO À FRIO, AUTOPROPELIDA, POTÊNCIA 38 HP - JUROS. AF_07/2016</v>
          </cell>
          <cell r="D2645" t="str">
            <v>H</v>
          </cell>
          <cell r="E2645" t="str">
            <v>3,64</v>
          </cell>
          <cell r="F2645" t="str">
            <v>3,64</v>
          </cell>
        </row>
        <row r="2646">
          <cell r="A2646" t="str">
            <v>95131</v>
          </cell>
          <cell r="B2646" t="str">
            <v>MÁQUINA DEMARCADORA DE FAIXA DE TRÁFEGO À FRIO, AUTOPROPELIDA, POTÊNCIA 38 HP - MANUTENÇÃO. AF_07/2016</v>
          </cell>
          <cell r="D2646" t="str">
            <v>H</v>
          </cell>
          <cell r="E2646" t="str">
            <v>37,94</v>
          </cell>
          <cell r="F2646" t="str">
            <v>37,94</v>
          </cell>
        </row>
        <row r="2647">
          <cell r="A2647" t="str">
            <v>95132</v>
          </cell>
          <cell r="B2647" t="str">
            <v>MÁQUINA DEMARCADORA DE FAIXA DE TRÁFEGO À FRIO, AUTOPROPELIDA, POTÊNCIA 38 HP - MATERIAIS NA OPERAÇÃO. AF_07/2016</v>
          </cell>
          <cell r="D2647" t="str">
            <v>H</v>
          </cell>
          <cell r="E2647" t="str">
            <v>20,75</v>
          </cell>
          <cell r="F2647" t="str">
            <v>20,75</v>
          </cell>
        </row>
        <row r="2648">
          <cell r="A2648" t="str">
            <v>95136</v>
          </cell>
          <cell r="B2648" t="str">
            <v>TALHA MANUAL DE CORRENTE, CAPACIDADE DE 2 TON. COM ELEVAÇÃO DE 3 M - DEPRECIAÇÃO. AF_07/2016</v>
          </cell>
          <cell r="D2648" t="str">
            <v>H</v>
          </cell>
          <cell r="E2648" t="str">
            <v>0,03</v>
          </cell>
          <cell r="F2648" t="str">
            <v>0,03</v>
          </cell>
        </row>
        <row r="2649">
          <cell r="A2649" t="str">
            <v>95137</v>
          </cell>
          <cell r="B2649" t="str">
            <v>TALHA MANUAL DE CORRENTE, CAPACIDADE DE 2 TON. COM ELEVAÇÃO DE 3 M - JUROS. AF_07/2016</v>
          </cell>
          <cell r="D2649" t="str">
            <v>H</v>
          </cell>
          <cell r="E2649" t="str">
            <v>0,01</v>
          </cell>
          <cell r="F2649" t="str">
            <v>0,01</v>
          </cell>
        </row>
        <row r="2650">
          <cell r="A2650" t="str">
            <v>95138</v>
          </cell>
          <cell r="B2650" t="str">
            <v>TALHA MANUAL DE CORRENTE, CAPACIDADE DE 2 TON. COM ELEVAÇÃO DE 3 M - MANUTENÇÃO. AF_07/2016</v>
          </cell>
          <cell r="D2650" t="str">
            <v>H</v>
          </cell>
          <cell r="E2650" t="str">
            <v>0,02</v>
          </cell>
          <cell r="F2650" t="str">
            <v>0,02</v>
          </cell>
        </row>
        <row r="2651">
          <cell r="A2651" t="str">
            <v>95208</v>
          </cell>
          <cell r="B2651" t="str">
            <v>GRUA ASCENCIONAL, LANÇA DE 42 M, CAPACIDADE DE 1,5 T A 30 M, ALTURA ATÉ 39 M  DEPRECIAÇÃO. AF_08/2016</v>
          </cell>
          <cell r="D2651" t="str">
            <v>H</v>
          </cell>
          <cell r="E2651" t="str">
            <v>27,39</v>
          </cell>
          <cell r="F2651" t="str">
            <v>27,39</v>
          </cell>
        </row>
        <row r="2652">
          <cell r="A2652" t="str">
            <v>95209</v>
          </cell>
          <cell r="B2652" t="str">
            <v>GRUA ASCENCIONAL, LANCA DE 42 M, CAPACIDADE DE 1,5 T A 30 M, ALTURA ATE 39 M  JUROS. AF_08/2016</v>
          </cell>
          <cell r="D2652" t="str">
            <v>H</v>
          </cell>
          <cell r="E2652" t="str">
            <v>3,25</v>
          </cell>
          <cell r="F2652" t="str">
            <v>3,25</v>
          </cell>
        </row>
        <row r="2653">
          <cell r="A2653" t="str">
            <v>95210</v>
          </cell>
          <cell r="B2653" t="str">
            <v>GRUA ASCENCIONAL, LANCA DE 42 M, CAPACIDADE DE 1,5 T A 30 M, ALTURA ATE 39 M  MANUTENÇÃO. AF_08/2016</v>
          </cell>
          <cell r="D2653" t="str">
            <v>H</v>
          </cell>
          <cell r="E2653" t="str">
            <v>29,96</v>
          </cell>
          <cell r="F2653" t="str">
            <v>29,96</v>
          </cell>
        </row>
        <row r="2654">
          <cell r="A2654" t="str">
            <v>95211</v>
          </cell>
          <cell r="B2654" t="str">
            <v>GRUA ASCENCIONAL, LANCA DE 42 M, CAPACIDADE DE 1,5 T A 30 M, ALTURA ATE 39 M  MATERIAIS NA OPERAÇÃO. AF_08/2016</v>
          </cell>
          <cell r="D2654" t="str">
            <v>H</v>
          </cell>
          <cell r="E2654" t="str">
            <v>7,01</v>
          </cell>
          <cell r="F2654" t="str">
            <v>7,01</v>
          </cell>
        </row>
        <row r="2655">
          <cell r="A2655" t="str">
            <v>95214</v>
          </cell>
          <cell r="B2655" t="str">
            <v>PULVERIZADOR DE TINTA ELÉTRICO/MÁQUINA DE PINTURA AIRLESS, VAZÃO 2 L/MIN - DEPRECIAÇÃO. AF_08/2016</v>
          </cell>
          <cell r="D2655" t="str">
            <v>H</v>
          </cell>
          <cell r="E2655" t="str">
            <v>0,22</v>
          </cell>
          <cell r="F2655" t="str">
            <v>0,22</v>
          </cell>
        </row>
        <row r="2656">
          <cell r="A2656" t="str">
            <v>95215</v>
          </cell>
          <cell r="B2656" t="str">
            <v>PULVERIZADOR DE TINTA ELÉTRICO/MÁQUINA DE PINTURA AIRLESS, VAZÃO 2 L/MIN - JUROS. AF_08/2016</v>
          </cell>
          <cell r="D2656" t="str">
            <v>H</v>
          </cell>
          <cell r="E2656" t="str">
            <v>0,02</v>
          </cell>
          <cell r="F2656" t="str">
            <v>0,02</v>
          </cell>
        </row>
        <row r="2657">
          <cell r="A2657" t="str">
            <v>95216</v>
          </cell>
          <cell r="B2657" t="str">
            <v>PULVERIZADOR DE TINTA ELÉTRICO/MÁQUINA DE PINTURA AIRLESS, VAZÃO 2 L/MIN - MANUTENÇÃO. AF_08/2016</v>
          </cell>
          <cell r="D2657" t="str">
            <v>H</v>
          </cell>
          <cell r="E2657" t="str">
            <v>0,15</v>
          </cell>
          <cell r="F2657" t="str">
            <v>0,15</v>
          </cell>
        </row>
        <row r="2658">
          <cell r="A2658" t="str">
            <v>95217</v>
          </cell>
          <cell r="B2658" t="str">
            <v>PULVERIZADOR DE TINTA ELÉTRICO/MÁQUINA DE PINTURA AIRLESS, VAZÃO 2 L/MIN - MATERIAIS NA OPERAÇÃO. AF_08/2016</v>
          </cell>
          <cell r="D2658" t="str">
            <v>H</v>
          </cell>
          <cell r="E2658" t="str">
            <v>0,47</v>
          </cell>
          <cell r="F2658" t="str">
            <v>0,47</v>
          </cell>
        </row>
        <row r="2659">
          <cell r="A2659" t="str">
            <v>95255</v>
          </cell>
          <cell r="B2659" t="str">
            <v>MARTELO DEMOLIDOR PNEUMÁTICO MANUAL, 32 KG - DEPRECIAÇÃO. AF_09/2016</v>
          </cell>
          <cell r="D2659" t="str">
            <v>H</v>
          </cell>
          <cell r="E2659" t="str">
            <v>0,94</v>
          </cell>
          <cell r="F2659" t="str">
            <v>0,94</v>
          </cell>
        </row>
        <row r="2660">
          <cell r="A2660" t="str">
            <v>95256</v>
          </cell>
          <cell r="B2660" t="str">
            <v>MARTELO DEMOLIDOR PNEUMÁTICO MANUAL, 32 KG - JUROS. AF_09/2016</v>
          </cell>
          <cell r="D2660" t="str">
            <v>H</v>
          </cell>
          <cell r="E2660" t="str">
            <v>0,11</v>
          </cell>
          <cell r="F2660" t="str">
            <v>0,11</v>
          </cell>
        </row>
        <row r="2661">
          <cell r="A2661" t="str">
            <v>95257</v>
          </cell>
          <cell r="B2661" t="str">
            <v>MARTELO DEMOLIDOR PNEUMÁTICO MANUAL, 32 KG - MANUTENÇÃO. AF_09/2016</v>
          </cell>
          <cell r="D2661" t="str">
            <v>H</v>
          </cell>
          <cell r="E2661" t="str">
            <v>1,18</v>
          </cell>
          <cell r="F2661" t="str">
            <v>1,18</v>
          </cell>
        </row>
        <row r="2662">
          <cell r="A2662" t="str">
            <v>95260</v>
          </cell>
          <cell r="B2662" t="str">
            <v>COMPACTADOR DE SOLOS DE PERCUSÃO (SOQUETE) COM MOTOR A GASOLINA, POTÊNCIA 3 CV - DEPRECIAÇÃO. AF_09/2016</v>
          </cell>
          <cell r="D2662" t="str">
            <v>H</v>
          </cell>
          <cell r="E2662" t="str">
            <v>0,51</v>
          </cell>
          <cell r="F2662" t="str">
            <v>0,51</v>
          </cell>
        </row>
        <row r="2663">
          <cell r="A2663" t="str">
            <v>95261</v>
          </cell>
          <cell r="B2663" t="str">
            <v>COMPACTADOR DE SOLOS DE PERCUSÃO (SOQUETE) COM MOTOR A GASOLINA, POTÊNCIA 3 CV - JUROS. AF_09/2016</v>
          </cell>
          <cell r="D2663" t="str">
            <v>H</v>
          </cell>
          <cell r="E2663" t="str">
            <v>0,10</v>
          </cell>
          <cell r="F2663" t="str">
            <v>0,10</v>
          </cell>
        </row>
        <row r="2664">
          <cell r="A2664" t="str">
            <v>95262</v>
          </cell>
          <cell r="B2664" t="str">
            <v>COMPACTADOR DE SOLOS DE PERCUSÃO (SOQUETE) COM MOTOR A GASOLINA, POTÊNCIA 3 CV - MANUTENÇÃO. AF_09/2016</v>
          </cell>
          <cell r="D2664" t="str">
            <v>H</v>
          </cell>
          <cell r="E2664" t="str">
            <v>0,98</v>
          </cell>
          <cell r="F2664" t="str">
            <v>0,98</v>
          </cell>
        </row>
        <row r="2665">
          <cell r="A2665" t="str">
            <v>95263</v>
          </cell>
          <cell r="B2665" t="str">
            <v>COMPACTADOR DE SOLOS DE PERCUSÃO (SOQUETE) COM MOTOR A GASOLINA, POTÊNCIA 3 CV - MATERIAIS NA OPERAÇÃO. AF_09/2016</v>
          </cell>
          <cell r="D2665" t="str">
            <v>H</v>
          </cell>
          <cell r="E2665" t="str">
            <v>3,36</v>
          </cell>
          <cell r="F2665" t="str">
            <v>3,36</v>
          </cell>
        </row>
        <row r="2666">
          <cell r="A2666" t="str">
            <v>95266</v>
          </cell>
          <cell r="B2666" t="str">
            <v>RÉGUA VIBRATÓRIA DUPLA PARA CONCRETO, PESO DE 60KG, COMPRIMENTO 4 M, COM MOTOR A GASOLINA, POTÊNCIA 5,5 HP - DEPRECIAÇÃO. AF_09/2016</v>
          </cell>
          <cell r="D2666" t="str">
            <v>H</v>
          </cell>
          <cell r="E2666" t="str">
            <v>0,36</v>
          </cell>
          <cell r="F2666" t="str">
            <v>0,36</v>
          </cell>
        </row>
        <row r="2667">
          <cell r="A2667" t="str">
            <v>95267</v>
          </cell>
          <cell r="B2667" t="str">
            <v>RÉGUA VIBRATÓRIA DUPLA PARA CONCRETO, PESO DE 60KG, COMPRIMENTO 4 M, COM MOTOR A GASOLINA, POTÊNCIA 5,5 HP - JUROS. AF_09/2016</v>
          </cell>
          <cell r="D2667" t="str">
            <v>H</v>
          </cell>
          <cell r="E2667" t="str">
            <v>0,03</v>
          </cell>
          <cell r="F2667" t="str">
            <v>0,03</v>
          </cell>
        </row>
        <row r="2668">
          <cell r="A2668" t="str">
            <v>95268</v>
          </cell>
          <cell r="B2668" t="str">
            <v>RÉGUA VIBRATÓRIA DUPLA PARA CONCRETO, PESO DE 60KG, COMPRIMENTO 4 M, COM MOTOR A GASOLINA, POTÊNCIA 5,5 HP - MANUTENÇÃO. AF_09/2016</v>
          </cell>
          <cell r="D2668" t="str">
            <v>H</v>
          </cell>
          <cell r="E2668" t="str">
            <v>0,35</v>
          </cell>
          <cell r="F2668" t="str">
            <v>0,35</v>
          </cell>
        </row>
        <row r="2669">
          <cell r="A2669" t="str">
            <v>95269</v>
          </cell>
          <cell r="B2669" t="str">
            <v>RÉGUA VIBRATÓRIA DUPLA PARA CONCRETO, PESO DE 60KG, COMPRIMENTO 4 M, COM MOTOR A GASOLINA, POTÊNCIA 5,5 HP  MATERIAIS NA OPERAÇÃO. AF_09/2016</v>
          </cell>
          <cell r="D2669" t="str">
            <v>H</v>
          </cell>
          <cell r="E2669" t="str">
            <v>6,29</v>
          </cell>
          <cell r="F2669" t="str">
            <v>6,29</v>
          </cell>
        </row>
        <row r="2670">
          <cell r="A2670" t="str">
            <v>95272</v>
          </cell>
          <cell r="B2670" t="str">
            <v>POLIDORA DE PISO (POLITRIZ), PESO DE 100KG, DIÂMETRO 450 MM, MOTOR ELÉTRICO, POTÊNCIA 4 HP - DEPRECIAÇÃO. AF_09/2016</v>
          </cell>
          <cell r="D2670" t="str">
            <v>H</v>
          </cell>
          <cell r="E2670" t="str">
            <v>0,35</v>
          </cell>
          <cell r="F2670" t="str">
            <v>0,35</v>
          </cell>
        </row>
        <row r="2671">
          <cell r="A2671" t="str">
            <v>95273</v>
          </cell>
          <cell r="B2671" t="str">
            <v>POLIDORA DE PISO (POLITRIZ), PESO DE 100KG, DIÂMETRO 450 MM, MOTOR ELÉTRICO, POTÊNCIA 4 HP - JUROS. AF_09/2016</v>
          </cell>
          <cell r="D2671" t="str">
            <v>H</v>
          </cell>
          <cell r="E2671" t="str">
            <v>0,04</v>
          </cell>
          <cell r="F2671" t="str">
            <v>0,04</v>
          </cell>
        </row>
        <row r="2672">
          <cell r="A2672" t="str">
            <v>95274</v>
          </cell>
          <cell r="B2672" t="str">
            <v>POLIDORA DE PISO (POLITRIZ), PESO DE 100KG, DIÂMETRO 450 MM, MOTOR ELÉTRICO, POTÊNCIA 4 HP - MANUTENÇÃO. AF_09/2016</v>
          </cell>
          <cell r="D2672" t="str">
            <v>H</v>
          </cell>
          <cell r="E2672" t="str">
            <v>0,28</v>
          </cell>
          <cell r="F2672" t="str">
            <v>0,28</v>
          </cell>
        </row>
        <row r="2673">
          <cell r="A2673" t="str">
            <v>95275</v>
          </cell>
          <cell r="B2673" t="str">
            <v>POLIDORA DE PISO (POLITRIZ), PESO DE 100KG, DIÂMETRO 450 MM, MOTOR ELÉTRICO, POTÊNCIA 4 HP  MATERIAIS NA OPERAÇÃO. AF_09/2016</v>
          </cell>
          <cell r="D2673" t="str">
            <v>H</v>
          </cell>
          <cell r="E2673" t="str">
            <v>1,90</v>
          </cell>
          <cell r="F2673" t="str">
            <v>1,90</v>
          </cell>
        </row>
        <row r="2674">
          <cell r="A2674" t="str">
            <v>95278</v>
          </cell>
          <cell r="B2674" t="str">
            <v>DESEMPENADEIRA DE CONCRETO, PESO DE 75KG, 4 PÁS, MOTOR A GASOLINA, POTÊNCIA 5,5 HP - DEPRECIAÇÃO. AF_09/2016</v>
          </cell>
          <cell r="D2674" t="str">
            <v>H</v>
          </cell>
          <cell r="E2674" t="str">
            <v>0,39</v>
          </cell>
          <cell r="F2674" t="str">
            <v>0,39</v>
          </cell>
        </row>
        <row r="2675">
          <cell r="A2675" t="str">
            <v>95279</v>
          </cell>
          <cell r="B2675" t="str">
            <v>DESEMPENADEIRA DE CONCRETO, PESO DE 75KG, 4 PÁS, MOTOR A GASOLINA, POTÊNCIA 5,5 HP - JUROS. AF_09/2016</v>
          </cell>
          <cell r="D2675" t="str">
            <v>H</v>
          </cell>
          <cell r="E2675" t="str">
            <v>0,04</v>
          </cell>
          <cell r="F2675" t="str">
            <v>0,04</v>
          </cell>
        </row>
        <row r="2676">
          <cell r="A2676" t="str">
            <v>95280</v>
          </cell>
          <cell r="B2676" t="str">
            <v>DESEMPENADEIRA DE CONCRETO, PESO DE 75KG, 4 PÁS, MOTOR A GASOLINA, POTÊNCIA 5,5 HP - MANUTENÇÃO. AF_09/2016</v>
          </cell>
          <cell r="D2676" t="str">
            <v>H</v>
          </cell>
          <cell r="E2676" t="str">
            <v>0,30</v>
          </cell>
          <cell r="F2676" t="str">
            <v>0,30</v>
          </cell>
        </row>
        <row r="2677">
          <cell r="A2677" t="str">
            <v>95281</v>
          </cell>
          <cell r="B2677" t="str">
            <v>DESEMPENADEIRA DE CONCRETO, PESO DE 75KG, 4 PÁS, MOTOR A GASOLINA, POTÊNCIA 5,5 HP  MATERIAIS NA OPERAÇÃO. AF_09/2016</v>
          </cell>
          <cell r="D2677" t="str">
            <v>H</v>
          </cell>
          <cell r="E2677" t="str">
            <v>6,29</v>
          </cell>
          <cell r="F2677" t="str">
            <v>6,29</v>
          </cell>
        </row>
        <row r="2678">
          <cell r="A2678" t="str">
            <v>95617</v>
          </cell>
          <cell r="B2678" t="str">
            <v>PERFURATRIZ PNEUMATICA MANUAL DE PESO MEDIO, MARTELETE, 18KG, COMPRIMENTO MÁXIMO DE CURSO DE 6 M, DIAMETRO DO PISTAO DE 5,5 CM - DEPRECIAÇÃO. AF_11/2016</v>
          </cell>
          <cell r="D2678" t="str">
            <v>H</v>
          </cell>
          <cell r="E2678" t="str">
            <v>0,77</v>
          </cell>
          <cell r="F2678" t="str">
            <v>0,77</v>
          </cell>
        </row>
        <row r="2679">
          <cell r="A2679" t="str">
            <v>95618</v>
          </cell>
          <cell r="B2679" t="str">
            <v>PERFURATRIZ PNEUMATICA MANUAL DE PESO MEDIO, MARTELETE, 18KG, COMPRIMENTO MÁXIMO DE CURSO DE 6 M, DIAMETRO DO PISTAO DE 5,5 CM - JUROS. AF_11/2016</v>
          </cell>
          <cell r="D2679" t="str">
            <v>H</v>
          </cell>
          <cell r="E2679" t="str">
            <v>0,09</v>
          </cell>
          <cell r="F2679" t="str">
            <v>0,09</v>
          </cell>
        </row>
        <row r="2680">
          <cell r="A2680" t="str">
            <v>95619</v>
          </cell>
          <cell r="B2680" t="str">
            <v>PERFURATRIZ PNEUMATICA MANUAL DE PESO MEDIO, MARTELETE, 18KG, COMPRIMENTO MÁXIMO DE CURSO DE 6 M, DIAMETRO DO PISTAO DE 5,5 CM - MANUTENÇÃO. AF_11/2016</v>
          </cell>
          <cell r="D2680" t="str">
            <v>H</v>
          </cell>
          <cell r="E2680" t="str">
            <v>0,96</v>
          </cell>
          <cell r="F2680" t="str">
            <v>0,96</v>
          </cell>
        </row>
        <row r="2681">
          <cell r="A2681" t="str">
            <v>95627</v>
          </cell>
          <cell r="B2681" t="str">
            <v>ROLO COMPACTADOR VIBRATORIO TANDEM, ACO LISO, POTENCIA 125 HP, PESO SEM/COM LASTRO 10,20/11,65 T, LARGURA DE TRABALHO 1,73 M - DEPRECIAÇÃO. AF_11/2016</v>
          </cell>
          <cell r="D2681" t="str">
            <v>H</v>
          </cell>
          <cell r="E2681" t="str">
            <v>23,01</v>
          </cell>
          <cell r="F2681" t="str">
            <v>23,01</v>
          </cell>
        </row>
        <row r="2682">
          <cell r="A2682" t="str">
            <v>95628</v>
          </cell>
          <cell r="B2682" t="str">
            <v>ROLO COMPACTADOR VIBRATORIO TANDEM, ACO LISO, POTENCIA 125 HP, PESO SEM/COM LASTRO 10,20/11,65 T, LARGURA DE TRABALHO 1,73 M - JUROS. AF_11/2016</v>
          </cell>
          <cell r="D2682" t="str">
            <v>H</v>
          </cell>
          <cell r="E2682" t="str">
            <v>3,19</v>
          </cell>
          <cell r="F2682" t="str">
            <v>3,19</v>
          </cell>
        </row>
        <row r="2683">
          <cell r="A2683" t="str">
            <v>95629</v>
          </cell>
          <cell r="B2683" t="str">
            <v>ROLO COMPACTADOR VIBRATORIO TANDEM, ACO LISO, POTENCIA 125 HP, PESO SEM/COM LASTRO 10,20/11,65 T, LARGURA DE TRABALHO 1,73 M - MANUTENÇÃO. AF_11/2016</v>
          </cell>
          <cell r="D2683" t="str">
            <v>H</v>
          </cell>
          <cell r="E2683" t="str">
            <v>28,79</v>
          </cell>
          <cell r="F2683" t="str">
            <v>28,79</v>
          </cell>
        </row>
        <row r="2684">
          <cell r="A2684" t="str">
            <v>95630</v>
          </cell>
          <cell r="B2684" t="str">
            <v>ROLO COMPACTADOR VIBRATORIO TANDEM, ACO LISO, POTENCIA 125 HP, PESO SEM/COM LASTRO 10,20/11,65 T, LARGURA DE TRABALHO 1,73 M - MATERIAIS NA OPERAÇÃO. AF_11/2016</v>
          </cell>
          <cell r="D2684" t="str">
            <v>H</v>
          </cell>
          <cell r="E2684" t="str">
            <v>57,44</v>
          </cell>
          <cell r="F2684" t="str">
            <v>57,44</v>
          </cell>
        </row>
        <row r="2685">
          <cell r="A2685" t="str">
            <v>95698</v>
          </cell>
          <cell r="B2685" t="str">
            <v>PERFURATRIZ MANUAL, TORQUE MAXIMO 55 KGF.M, POTENCIA 5 CV, COM DIAMETRO MAXIMO 8 1/2" - DEPRECIAÇÃO. AF_11/2016</v>
          </cell>
          <cell r="D2685" t="str">
            <v>H</v>
          </cell>
          <cell r="E2685" t="str">
            <v>3,14</v>
          </cell>
          <cell r="F2685" t="str">
            <v>3,14</v>
          </cell>
        </row>
        <row r="2686">
          <cell r="A2686" t="str">
            <v>95699</v>
          </cell>
          <cell r="B2686" t="str">
            <v>PERFURATRIZ MANUAL, TORQUE MAXIMO 55 KGF.M, POTENCIA 5 CV, COM DIAMETRO MAXIMO 8 1/2" - JUROS. AF_11/2016</v>
          </cell>
          <cell r="D2686" t="str">
            <v>H</v>
          </cell>
          <cell r="E2686" t="str">
            <v>0,37</v>
          </cell>
          <cell r="F2686" t="str">
            <v>0,37</v>
          </cell>
        </row>
        <row r="2687">
          <cell r="A2687" t="str">
            <v>95700</v>
          </cell>
          <cell r="B2687" t="str">
            <v>PERFURATRIZ MANUAL, TORQUE MAXIMO 55 KGF.M, POTENCIA 5 CV, COM DIAMETRO MAXIMO 8 1/2" - MANUTENÇÃO. AF_11/2016</v>
          </cell>
          <cell r="D2687" t="str">
            <v>H</v>
          </cell>
          <cell r="E2687" t="str">
            <v>3,92</v>
          </cell>
          <cell r="F2687" t="str">
            <v>3,92</v>
          </cell>
        </row>
        <row r="2688">
          <cell r="A2688" t="str">
            <v>95701</v>
          </cell>
          <cell r="B2688" t="str">
            <v>PERFURATRIZ MANUAL, TORQUE MAXIMO 55 KGF.M, POTENCIA 5 CV, COM DIAMETRO MAXIMO 8 1/2" - MATERIAIS NA OPERAÇÃO. AF_11/2016</v>
          </cell>
          <cell r="D2688" t="str">
            <v>H</v>
          </cell>
          <cell r="E2688" t="str">
            <v>2,34</v>
          </cell>
          <cell r="F2688" t="str">
            <v>2,34</v>
          </cell>
        </row>
        <row r="2689">
          <cell r="A2689" t="str">
            <v>95704</v>
          </cell>
          <cell r="B2689" t="str">
            <v>PERFURATRIZ SOBRE ESTEIRA, TORQUE MÁXIMO 600 KGF, POTÊNCIA ENTRE 50 E 60 HP, DIÂMETRO MÁXIMO 10 - DEPRECIAÇÃO. AF_11/2016</v>
          </cell>
          <cell r="D2689" t="str">
            <v>H</v>
          </cell>
          <cell r="E2689" t="str">
            <v>25,67</v>
          </cell>
          <cell r="F2689" t="str">
            <v>25,67</v>
          </cell>
        </row>
        <row r="2690">
          <cell r="A2690" t="str">
            <v>95705</v>
          </cell>
          <cell r="B2690" t="str">
            <v>PERFURATRIZ SOBRE ESTEIRA, TORQUE MÁXIMO 600 KGF, POTÊNCIA ENTRE 50 E 60 HP, DIÂMETRO MÁXIMO 10 - JUROS. AF_11/2016</v>
          </cell>
          <cell r="D2690" t="str">
            <v>H</v>
          </cell>
          <cell r="E2690" t="str">
            <v>3,66</v>
          </cell>
          <cell r="F2690" t="str">
            <v>3,66</v>
          </cell>
        </row>
        <row r="2691">
          <cell r="A2691" t="str">
            <v>95706</v>
          </cell>
          <cell r="B2691" t="str">
            <v>PERFURATRIZ SOBRE ESTEIRA, TORQUE MÁXIMO 600 KGF, POTÊNCIA ENTRE 50 E 60 HP, DIÂMETRO MÁXIMO 10 - MANUTENÇÃO. AF_11/2016</v>
          </cell>
          <cell r="D2691" t="str">
            <v>H</v>
          </cell>
          <cell r="E2691" t="str">
            <v>32,13</v>
          </cell>
          <cell r="F2691" t="str">
            <v>32,13</v>
          </cell>
        </row>
        <row r="2692">
          <cell r="A2692" t="str">
            <v>95707</v>
          </cell>
          <cell r="B2692" t="str">
            <v>PERFURATRIZ SOBRE ESTEIRA, TORQUE MÁXIMO 600 KGF, POTÊNCIA ENTRE 50 E 60 HP, DIÂMETRO MÁXIMO 10 - MATERIAIS NA OPERAÇÃO. AF_11/2016</v>
          </cell>
          <cell r="D2692" t="str">
            <v>H</v>
          </cell>
          <cell r="E2692" t="str">
            <v>26,16</v>
          </cell>
          <cell r="F2692" t="str">
            <v>26,16</v>
          </cell>
        </row>
        <row r="2693">
          <cell r="A2693" t="str">
            <v>95710</v>
          </cell>
          <cell r="B2693" t="str">
            <v>ESCAVADEIRA HIDRAULICA SOBRE ESTEIRA, COM GARRA GIRATORIA DE MANDIBULAS, PESO OPERACIONAL ENTRE 22,00 E 25,50 TON, POTENCIA LIQUIDA ENTRE 150 E 160 HP - DEPRECIAÇÃO. AF_11/2016</v>
          </cell>
          <cell r="D2693" t="str">
            <v>H</v>
          </cell>
          <cell r="E2693" t="str">
            <v>30,86</v>
          </cell>
          <cell r="F2693" t="str">
            <v>30,86</v>
          </cell>
        </row>
        <row r="2694">
          <cell r="A2694" t="str">
            <v>95711</v>
          </cell>
          <cell r="B2694" t="str">
            <v>ESCAVADEIRA HIDRAULICA SOBRE ESTEIRA, COM GARRA GIRATORIA DE MANDIBULAS, PESO OPERACIONAL ENTRE 22,00 E 25,50 TON, POTENCIA LIQUIDA ENTRE 150 E 160 HP - JUROS. AF_11/2016</v>
          </cell>
          <cell r="D2694" t="str">
            <v>H</v>
          </cell>
          <cell r="E2694" t="str">
            <v>4,18</v>
          </cell>
          <cell r="F2694" t="str">
            <v>4,18</v>
          </cell>
        </row>
        <row r="2695">
          <cell r="A2695" t="str">
            <v>95712</v>
          </cell>
          <cell r="B2695" t="str">
            <v>ESCAVADEIRA HIDRAULICA SOBRE ESTEIRA, COM GARRA GIRATORIA DE MANDIBULAS, PESO OPERACIONAL ENTRE 22,00 E 25,50 TON, POTENCIA LIQUIDA ENTRE 150 E 160 HP - MANUTENÇÃO. AF_11/2016</v>
          </cell>
          <cell r="D2695" t="str">
            <v>H</v>
          </cell>
          <cell r="E2695" t="str">
            <v>38,57</v>
          </cell>
          <cell r="F2695" t="str">
            <v>38,57</v>
          </cell>
        </row>
        <row r="2696">
          <cell r="A2696" t="str">
            <v>95713</v>
          </cell>
          <cell r="B2696" t="str">
            <v>ESCAVADEIRA HIDRAULICA SOBRE ESTEIRA, COM GARRA GIRATORIA DE MANDIBULAS, PESO OPERACIONAL ENTRE 22,00 E 25,50 TON, POTENCIA LIQUIDA ENTRE 150 E 160 HP - MATERIAIS NA OPERAÇÃO. AF_11/2016</v>
          </cell>
          <cell r="D2696" t="str">
            <v>H</v>
          </cell>
          <cell r="E2696" t="str">
            <v>57,86</v>
          </cell>
          <cell r="F2696" t="str">
            <v>57,86</v>
          </cell>
        </row>
        <row r="2697">
          <cell r="A2697" t="str">
            <v>95716</v>
          </cell>
          <cell r="B2697" t="str">
            <v>ESCAVADEIRA HIDRAULICA SOBRE ESTEIRA, EQUIPADA COM CLAMSHELL, COM CAPACIDADE DA CAÇAMBA ENTRE 1,20 E 1,50 M3, PESO OPERACIONAL ENTRE 20,00 E 22,00 TON, POTENCIA LIQUIDA ENTRE 150 E 160 HP - DEPRECIAÇÃO. AF_11/2016</v>
          </cell>
          <cell r="D2697" t="str">
            <v>H</v>
          </cell>
          <cell r="E2697" t="str">
            <v>29,70</v>
          </cell>
          <cell r="F2697" t="str">
            <v>29,70</v>
          </cell>
        </row>
        <row r="2698">
          <cell r="A2698" t="str">
            <v>95717</v>
          </cell>
          <cell r="B2698" t="str">
            <v>ESCAVADEIRA HIDRAULICA SOBRE ESTEIRA, EQUIPADA COM CLAMSHELL, COM CAPACIDADE DA CAÇAMBA ENTRE 1,20 E 1,50 M3, PESO OPERACIONAL ENTRE 20,00 E 22,00 TON, POTENCIA LIQUIDA ENTRE 150 E 160 HP - JUROS. AF_11/2016</v>
          </cell>
          <cell r="D2698" t="str">
            <v>H</v>
          </cell>
          <cell r="E2698" t="str">
            <v>4,03</v>
          </cell>
          <cell r="F2698" t="str">
            <v>4,03</v>
          </cell>
        </row>
        <row r="2699">
          <cell r="A2699" t="str">
            <v>95718</v>
          </cell>
          <cell r="B2699" t="str">
            <v>ESCAVADEIRA HIDRAULICA SOBRE ESTEIRA, EQUIPADA COM CLAMSHELL, COM CAPACIDADE DA CAÇAMBA ENTRE 1,20 E 1,50 M3, PESO OPERACIONAL ENTRE 20,00 E 22,00 TON, POTENCIA LIQUIDA ENTRE 150 E 160 HP - MANUTENÇÃO. AF_11/2016</v>
          </cell>
          <cell r="D2699" t="str">
            <v>H</v>
          </cell>
          <cell r="E2699" t="str">
            <v>37,13</v>
          </cell>
          <cell r="F2699" t="str">
            <v>37,13</v>
          </cell>
        </row>
        <row r="2700">
          <cell r="A2700" t="str">
            <v>95719</v>
          </cell>
          <cell r="B2700" t="str">
            <v>ESCAVADEIRA HIDRAULICA SOBRE ESTEIRA, EQUIPADA COM CLAMSHELL, COM CAPACIDADE DA CAÇAMBA ENTRE 1,20 E 1,50 M3, PESO OPERACIONAL ENTRE 20,00 E 22,00 TON, POTENCIA LIQUIDA ENTRE 150 E 160 HP - MATERIAIS NA OPERAÇÃO. AF_11/2016</v>
          </cell>
          <cell r="D2700" t="str">
            <v>H</v>
          </cell>
          <cell r="E2700" t="str">
            <v>57,86</v>
          </cell>
          <cell r="F2700" t="str">
            <v>57,86</v>
          </cell>
        </row>
        <row r="2701">
          <cell r="A2701" t="str">
            <v>95869</v>
          </cell>
          <cell r="B2701" t="str">
            <v>GRUPO GERADOR COM CARENAGEM, MOTOR DIESEL POTÊNCIA STANDART ENTRE 250 E 260 KVA - JUROS. AF_12/2016</v>
          </cell>
          <cell r="D2701" t="str">
            <v>H</v>
          </cell>
          <cell r="E2701" t="str">
            <v>1,07</v>
          </cell>
          <cell r="F2701" t="str">
            <v>1,07</v>
          </cell>
        </row>
        <row r="2702">
          <cell r="A2702" t="str">
            <v>95870</v>
          </cell>
          <cell r="B2702" t="str">
            <v>GRUPO GERADOR COM CARENAGEM, MOTOR DIESEL POTÊNCIA STANDART ENTRE 250 E 260 KVA - MANUTENÇÃO. AF_12/2016</v>
          </cell>
          <cell r="D2702" t="str">
            <v>H</v>
          </cell>
          <cell r="E2702" t="str">
            <v>5,30</v>
          </cell>
          <cell r="F2702" t="str">
            <v>5,30</v>
          </cell>
        </row>
        <row r="2703">
          <cell r="A2703" t="str">
            <v>95871</v>
          </cell>
          <cell r="B2703" t="str">
            <v>GRUPO GERADOR COM CARENAGEM, MOTOR DIESEL POTÊNCIA STANDART ENTRE 250 E 260 KVA - MATERIAIS NA OPERAÇÃO. AF_12/2016</v>
          </cell>
          <cell r="D2703" t="str">
            <v>H</v>
          </cell>
          <cell r="E2703" t="str">
            <v>175,71</v>
          </cell>
          <cell r="F2703" t="str">
            <v>175,71</v>
          </cell>
        </row>
        <row r="2704">
          <cell r="A2704" t="str">
            <v>95874</v>
          </cell>
          <cell r="B2704" t="str">
            <v>GRUPO GERADOR COM CARENAGEM, MOTOR DIESEL POTÊNCIA STANDART ENTRE 250 E 260 KVA - DEPRECIAÇÃO. AF_12/2016</v>
          </cell>
          <cell r="D2704" t="str">
            <v>H</v>
          </cell>
          <cell r="E2704" t="str">
            <v>5,94</v>
          </cell>
          <cell r="F2704" t="str">
            <v>5,94</v>
          </cell>
        </row>
        <row r="2705">
          <cell r="A2705" t="str">
            <v>96008</v>
          </cell>
          <cell r="B2705" t="str">
            <v>TRATOR DE PNEUS COM POTÊNCIA DE 122 CV, TRAÇÃO 4X4, COM VASSOURA MECÂNICA ACOPLADA - DEPRECIAÇÃO. AF_02/2017</v>
          </cell>
          <cell r="D2705" t="str">
            <v>H</v>
          </cell>
          <cell r="E2705" t="str">
            <v>11,77</v>
          </cell>
          <cell r="F2705" t="str">
            <v>11,77</v>
          </cell>
        </row>
        <row r="2706">
          <cell r="A2706" t="str">
            <v>96009</v>
          </cell>
          <cell r="B2706" t="str">
            <v>TRATOR DE PNEUS COM POTÊNCIA DE 122 CV, TRAÇÃO 4X4, COM VASSOURA MECÂNICA ACOPLADA - JUROS. AF_02/2017</v>
          </cell>
          <cell r="D2706" t="str">
            <v>H</v>
          </cell>
          <cell r="E2706" t="str">
            <v>1,63</v>
          </cell>
          <cell r="F2706" t="str">
            <v>1,63</v>
          </cell>
        </row>
        <row r="2707">
          <cell r="A2707" t="str">
            <v>96011</v>
          </cell>
          <cell r="B2707" t="str">
            <v>TRATOR DE PNEUS COM POTÊNCIA DE 122 CV, TRAÇÃO 4X4, COM VASSOURA MECÂNICA ACOPLADA - MANUTENÇÃO. AF_02/2017</v>
          </cell>
          <cell r="D2707" t="str">
            <v>H</v>
          </cell>
          <cell r="E2707" t="str">
            <v>12,87</v>
          </cell>
          <cell r="F2707" t="str">
            <v>12,87</v>
          </cell>
        </row>
        <row r="2708">
          <cell r="A2708" t="str">
            <v>96012</v>
          </cell>
          <cell r="B2708" t="str">
            <v>TRATOR DE PNEUS COM POTÊNCIA DE 122 CV, TRAÇÃO 4X4, COM VASSOURA MECÂNICA ACOPLADA - MATERIAIS NA OPERAÇÃO. AF_02/2017</v>
          </cell>
          <cell r="D2708" t="str">
            <v>H</v>
          </cell>
          <cell r="E2708" t="str">
            <v>110,61</v>
          </cell>
          <cell r="F2708" t="str">
            <v>110,61</v>
          </cell>
        </row>
        <row r="2709">
          <cell r="A2709" t="str">
            <v>96015</v>
          </cell>
          <cell r="B2709" t="str">
            <v>TRATOR DE PNEUS COM POTÊNCIA DE 122 CV, TRAÇÃO 4X4, COM GRADE DE DISCOS ACOPLADA - DEPRECIAÇÃO. AF_02/2017</v>
          </cell>
          <cell r="D2709" t="str">
            <v>H</v>
          </cell>
          <cell r="E2709" t="str">
            <v>11,67</v>
          </cell>
          <cell r="F2709" t="str">
            <v>11,67</v>
          </cell>
        </row>
        <row r="2710">
          <cell r="A2710" t="str">
            <v>96016</v>
          </cell>
          <cell r="B2710" t="str">
            <v>TRATOR DE PNEUS COM POTÊNCIA DE 122 CV, TRAÇÃO 4X4, COM GRADE DE DISCOS ACOPLADA - JUROS. AF_02/2017</v>
          </cell>
          <cell r="D2710" t="str">
            <v>H</v>
          </cell>
          <cell r="E2710" t="str">
            <v>1,61</v>
          </cell>
          <cell r="F2710" t="str">
            <v>1,61</v>
          </cell>
        </row>
        <row r="2711">
          <cell r="A2711" t="str">
            <v>96018</v>
          </cell>
          <cell r="B2711" t="str">
            <v>TRATOR DE PNEUS COM POTÊNCIA DE 122 CV, TRAÇÃO 4X4, COM GRADE DE DISCOS ACOPLADA - MANUTENÇÃO. AF_02/2017</v>
          </cell>
          <cell r="D2711" t="str">
            <v>H</v>
          </cell>
          <cell r="E2711" t="str">
            <v>12,75</v>
          </cell>
          <cell r="F2711" t="str">
            <v>12,75</v>
          </cell>
        </row>
        <row r="2712">
          <cell r="A2712" t="str">
            <v>96019</v>
          </cell>
          <cell r="B2712" t="str">
            <v>TRATOR DE PNEUS COM POTÊNCIA DE 122 CV, TRAÇÃO 4X4, COM GRADE DE DISCOS ACOPLADA - MATERIAIS NA OPERAÇÃO. AF_02/2017</v>
          </cell>
          <cell r="D2712" t="str">
            <v>H</v>
          </cell>
          <cell r="E2712" t="str">
            <v>110,61</v>
          </cell>
          <cell r="F2712" t="str">
            <v>110,61</v>
          </cell>
        </row>
        <row r="2713">
          <cell r="A2713" t="str">
            <v>96023</v>
          </cell>
          <cell r="B2713" t="str">
            <v>TRATOR DE PNEUS COM POTÊNCIA DE 85 CV, TRAÇÃO 4X4, COM GRADE DE DISCOS ACOPLADA - DEPRECIAÇÃO. AF_02/2017</v>
          </cell>
          <cell r="D2713" t="str">
            <v>H</v>
          </cell>
          <cell r="E2713" t="str">
            <v>9,02</v>
          </cell>
          <cell r="F2713" t="str">
            <v>9,02</v>
          </cell>
        </row>
        <row r="2714">
          <cell r="A2714" t="str">
            <v>96024</v>
          </cell>
          <cell r="B2714" t="str">
            <v>TRATOR DE PNEUS COM POTÊNCIA DE 85 CV, TRAÇÃO 4X4, COM GRADE DE DISCOS ACOPLADA - JUROS. AF_02/2017</v>
          </cell>
          <cell r="D2714" t="str">
            <v>H</v>
          </cell>
          <cell r="E2714" t="str">
            <v>1,24</v>
          </cell>
          <cell r="F2714" t="str">
            <v>1,24</v>
          </cell>
        </row>
        <row r="2715">
          <cell r="A2715" t="str">
            <v>96026</v>
          </cell>
          <cell r="B2715" t="str">
            <v>TRATOR DE PNEUS COM POTÊNCIA DE 85 CV, TRAÇÃO 4X4, COM GRADE DE DISCOS ACOPLADA - MANUTENÇÃO. AF_02/2017</v>
          </cell>
          <cell r="D2715" t="str">
            <v>H</v>
          </cell>
          <cell r="E2715" t="str">
            <v>9,86</v>
          </cell>
          <cell r="F2715" t="str">
            <v>9,86</v>
          </cell>
        </row>
        <row r="2716">
          <cell r="A2716" t="str">
            <v>96027</v>
          </cell>
          <cell r="B2716" t="str">
            <v>TRATOR DE PNEUS COM POTÊNCIA DE 85 CV, TRAÇÃO 4X4, COM GRADE DE DISCOS ACOPLADA - MATERIAIS NA OPERAÇÃO. AF_02/2017</v>
          </cell>
          <cell r="D2716" t="str">
            <v>H</v>
          </cell>
          <cell r="E2716" t="str">
            <v>77,07</v>
          </cell>
          <cell r="F2716" t="str">
            <v>77,07</v>
          </cell>
        </row>
        <row r="2717">
          <cell r="A2717" t="str">
            <v>96030</v>
          </cell>
          <cell r="B2717" t="str">
            <v>CAMINHÃO BASCULANTE 10 M3, TRUCADO, POTÊNCIA 230 CV, INCLUSIVE CAÇAMBA METÁLICA, COM DISTRIBUIDOR DE AGREGADOS ACOPLADO - DEPRECIAÇÃO. AF_02/2017</v>
          </cell>
          <cell r="D2717" t="str">
            <v>H</v>
          </cell>
          <cell r="E2717" t="str">
            <v>16,67</v>
          </cell>
          <cell r="F2717" t="str">
            <v>16,67</v>
          </cell>
        </row>
        <row r="2718">
          <cell r="A2718" t="str">
            <v>96031</v>
          </cell>
          <cell r="B2718" t="str">
            <v>CAMINHÃO BASCULANTE 10 M3, TRUCADO, POTÊNCIA 230 CV, INCLUSIVE CAÇAMBA METÁLICA, COM DISTRIBUIDOR DE AGREGADOS ACOPLADO - JUROS. AF_02/2017</v>
          </cell>
          <cell r="D2718" t="str">
            <v>H</v>
          </cell>
          <cell r="E2718" t="str">
            <v>3,07</v>
          </cell>
          <cell r="F2718" t="str">
            <v>3,07</v>
          </cell>
        </row>
        <row r="2719">
          <cell r="A2719" t="str">
            <v>96032</v>
          </cell>
          <cell r="B2719" t="str">
            <v>CAMINHÃO BASCULANTE 10 M3, TRUCADO, POTÊNCIA 230 CV, INCLUSIVE CAÇAMBA METÁLICA, COM DISTRIBUIDOR DE AGREGADOS ACOPLADO - IMPOSTOS E SEGUROS. AF_02/2017</v>
          </cell>
          <cell r="D2719" t="str">
            <v>H</v>
          </cell>
          <cell r="E2719" t="str">
            <v>1,19</v>
          </cell>
          <cell r="F2719" t="str">
            <v>1,19</v>
          </cell>
        </row>
        <row r="2720">
          <cell r="A2720" t="str">
            <v>96033</v>
          </cell>
          <cell r="B2720" t="str">
            <v>CAMINHÃO BASCULANTE 10 M3, TRUCADO, POTÊNCIA 230 CV, INCLUSIVE CAÇAMBA METÁLICA, COM DISTRIBUIDOR DE AGREGADOS ACOPLADO - MANUTENÇÃO. AF_02/2017</v>
          </cell>
          <cell r="D2720" t="str">
            <v>H</v>
          </cell>
          <cell r="E2720" t="str">
            <v>31,25</v>
          </cell>
          <cell r="F2720" t="str">
            <v>31,25</v>
          </cell>
        </row>
        <row r="2721">
          <cell r="A2721" t="str">
            <v>96034</v>
          </cell>
          <cell r="B2721" t="str">
            <v>CAMINHÃO BASCULANTE 10 M3, TRUCADO, POTÊNCIA 230 CV, INCLUSIVE CAÇAMBA METÁLICA, COM DISTRIBUIDOR DE AGREGADOS ACOPLADO - MATERIAIS NA OPERAÇÃO. AF_02/2017</v>
          </cell>
          <cell r="D2721" t="str">
            <v>H</v>
          </cell>
          <cell r="E2721" t="str">
            <v>91,24</v>
          </cell>
          <cell r="F2721" t="str">
            <v>91,24</v>
          </cell>
        </row>
        <row r="2722">
          <cell r="A2722" t="str">
            <v>96053</v>
          </cell>
          <cell r="B2722" t="str">
            <v>TRATOR DE PNEUS COM POTÊNCIA DE 85 CV, TRAÇÃO 4X4, COM VASSOURA MECÂNICA ACOPLADA - DEPRECIAÇÃO. AF_03/2017</v>
          </cell>
          <cell r="D2722" t="str">
            <v>H</v>
          </cell>
          <cell r="E2722" t="str">
            <v>9,12</v>
          </cell>
          <cell r="F2722" t="str">
            <v>9,12</v>
          </cell>
        </row>
        <row r="2723">
          <cell r="A2723" t="str">
            <v>96054</v>
          </cell>
          <cell r="B2723" t="str">
            <v>MINICARREGADEIRA SOBRE RODAS POTENCIA 47HP CAPACIDADE OPERACAO 646 KG, COM VASSOURA MECÂNICA ACOPLADA - DEPRECIAÇÃO. AF_03/2017</v>
          </cell>
          <cell r="D2723" t="str">
            <v>H</v>
          </cell>
          <cell r="E2723" t="str">
            <v>18,03</v>
          </cell>
          <cell r="F2723" t="str">
            <v>18,03</v>
          </cell>
        </row>
        <row r="2724">
          <cell r="A2724" t="str">
            <v>96055</v>
          </cell>
          <cell r="B2724" t="str">
            <v>TRATOR DE PNEUS COM POTÊNCIA DE 85 CV, TRAÇÃO 4X4, COM VASSOURA MECÂNICA ACOPLADA - JUROS. AF_03/2017</v>
          </cell>
          <cell r="D2724" t="str">
            <v>H</v>
          </cell>
          <cell r="E2724" t="str">
            <v>1,26</v>
          </cell>
          <cell r="F2724" t="str">
            <v>1,26</v>
          </cell>
        </row>
        <row r="2725">
          <cell r="A2725" t="str">
            <v>96056</v>
          </cell>
          <cell r="B2725" t="str">
            <v>TRATOR DE PNEUS COM POTÊNCIA DE 85 CV, TRAÇÃO 4X4, COM VASSOURA MECÂNICA ACOPLADA - MANUTENÇÃO. AF_03/2017</v>
          </cell>
          <cell r="D2725" t="str">
            <v>H</v>
          </cell>
          <cell r="E2725" t="str">
            <v>9,98</v>
          </cell>
          <cell r="F2725" t="str">
            <v>9,98</v>
          </cell>
        </row>
        <row r="2726">
          <cell r="A2726" t="str">
            <v>96057</v>
          </cell>
          <cell r="B2726" t="str">
            <v>TRATOR DE PNEUS COM POTÊNCIA DE 85 CV, TRAÇÃO 4X4, COM VASSOURA MECÂNICA ACOPLADA - MATERIAIS NA OPERAÇÃO. AF_03/2017</v>
          </cell>
          <cell r="D2726" t="str">
            <v>H</v>
          </cell>
          <cell r="E2726" t="str">
            <v>77,07</v>
          </cell>
          <cell r="F2726" t="str">
            <v>77,07</v>
          </cell>
        </row>
        <row r="2727">
          <cell r="A2727" t="str">
            <v>96060</v>
          </cell>
          <cell r="B2727" t="str">
            <v>MINICARREGADEIRA SOBRE RODAS POTENCIA 47HP CAPACIDADE OPERACAO 646 KG, COM VASSOURA MECÂNICA ACOPLADA - JUROS. AF_03/2017</v>
          </cell>
          <cell r="D2727" t="str">
            <v>H</v>
          </cell>
          <cell r="E2727" t="str">
            <v>1,81</v>
          </cell>
          <cell r="F2727" t="str">
            <v>1,81</v>
          </cell>
        </row>
        <row r="2728">
          <cell r="A2728" t="str">
            <v>96061</v>
          </cell>
          <cell r="B2728" t="str">
            <v>MINICARREGADEIRA SOBRE RODAS POTENCIA 47HP CAPACIDADE OPERACAO 646 KG, COM VASSOURA MECÂNICA ACOPLADA - MANUTENÇÃO. AF_03/2017</v>
          </cell>
          <cell r="D2728" t="str">
            <v>H</v>
          </cell>
          <cell r="E2728" t="str">
            <v>22,54</v>
          </cell>
          <cell r="F2728" t="str">
            <v>22,54</v>
          </cell>
        </row>
        <row r="2729">
          <cell r="A2729" t="str">
            <v>96062</v>
          </cell>
          <cell r="B2729" t="str">
            <v>MINICARREGADEIRA SOBRE RODAS POTENCIA 47HP CAPACIDADE OPERACAO 646 KG, COM VASSOURA MECÂNICA ACOPLADA - MATERIAIS NA OPERAÇÃO. AF_03/2017</v>
          </cell>
          <cell r="D2729" t="str">
            <v>H</v>
          </cell>
          <cell r="E2729" t="str">
            <v>33,72</v>
          </cell>
          <cell r="F2729" t="str">
            <v>33,72</v>
          </cell>
        </row>
        <row r="2730">
          <cell r="A2730" t="str">
            <v>96241</v>
          </cell>
          <cell r="B2730" t="str">
            <v>MINIESCAVADEIRA SOBRE ESTEIRAS, POTENCIA LIQUIDA DE *30* HP, PESO OPERACIONAL DE *3.500* KG - DEPRECIACAO. AF_04/2017</v>
          </cell>
          <cell r="D2730" t="str">
            <v>H</v>
          </cell>
          <cell r="E2730" t="str">
            <v>16,15</v>
          </cell>
          <cell r="F2730" t="str">
            <v>16,15</v>
          </cell>
        </row>
        <row r="2731">
          <cell r="A2731" t="str">
            <v>96242</v>
          </cell>
          <cell r="B2731" t="str">
            <v>MINIESCAVADEIRA SOBRE ESTEIRAS, POTENCIA LIQUIDA DE *30* HP, PESO OPERACIONAL DE *3.500* KG - JUROS. AF_04/2017</v>
          </cell>
          <cell r="D2731" t="str">
            <v>H</v>
          </cell>
          <cell r="E2731" t="str">
            <v>2,19</v>
          </cell>
          <cell r="F2731" t="str">
            <v>2,19</v>
          </cell>
        </row>
        <row r="2732">
          <cell r="A2732" t="str">
            <v>96243</v>
          </cell>
          <cell r="B2732" t="str">
            <v>MINIESCAVADEIRA SOBRE ESTEIRAS, POTENCIA LIQUIDA DE *30* HP, PESO OPERACIONAL DE *3.500* KG - MANUTENCAO. AF_04/2017</v>
          </cell>
          <cell r="D2732" t="str">
            <v>H</v>
          </cell>
          <cell r="E2732" t="str">
            <v>20,18</v>
          </cell>
          <cell r="F2732" t="str">
            <v>20,18</v>
          </cell>
        </row>
        <row r="2733">
          <cell r="A2733" t="str">
            <v>96244</v>
          </cell>
          <cell r="B2733" t="str">
            <v>MINIESCAVADEIRA SOBRE ESTEIRAS, POTENCIA LIQUIDA DE *30* HP, PESO OPERACIONAL DE *3.500* KG - MATERIAIS NA OPERACAO. AF_04/2017</v>
          </cell>
          <cell r="D2733" t="str">
            <v>H</v>
          </cell>
          <cell r="E2733" t="str">
            <v>11,20</v>
          </cell>
          <cell r="F2733" t="str">
            <v>11,20</v>
          </cell>
        </row>
        <row r="2734">
          <cell r="A2734" t="str">
            <v>96298</v>
          </cell>
          <cell r="B2734" t="str">
            <v>PERFURATRIZ ROTATIVA SOBRE ESTEIRA, TORQUE MAXIMO 2500 KGM, POTENCIA 110 HP, MOTOR DIESEL - DEPRECIAÇÃO. AF_05/2017</v>
          </cell>
          <cell r="D2734" t="str">
            <v>H</v>
          </cell>
          <cell r="E2734" t="str">
            <v>40,08</v>
          </cell>
          <cell r="F2734" t="str">
            <v>40,08</v>
          </cell>
        </row>
        <row r="2735">
          <cell r="A2735" t="str">
            <v>96299</v>
          </cell>
          <cell r="B2735" t="str">
            <v>PERFURATRIZ ROTATIVA SOBRE ESTEIRA, TORQUE MAXIMO 2500 KGM, POTENCIA 110 HP, MOTOR DIESEL - JUROS. AF_05/2017</v>
          </cell>
          <cell r="D2735" t="str">
            <v>H</v>
          </cell>
          <cell r="E2735" t="str">
            <v>5,56</v>
          </cell>
          <cell r="F2735" t="str">
            <v>5,56</v>
          </cell>
        </row>
        <row r="2736">
          <cell r="A2736" t="str">
            <v>96300</v>
          </cell>
          <cell r="B2736" t="str">
            <v>PERFURATRIZ ROTATIVA SOBRE ESTEIRA, TORQUE MAXIMO 2500 KGM, POTENCIA 110 HP, MOTOR DIESEL - MANUTENÇÃO. AF_05/2017</v>
          </cell>
          <cell r="D2736" t="str">
            <v>H</v>
          </cell>
          <cell r="E2736" t="str">
            <v>50,16</v>
          </cell>
          <cell r="F2736" t="str">
            <v>50,16</v>
          </cell>
        </row>
        <row r="2737">
          <cell r="A2737" t="str">
            <v>96301</v>
          </cell>
          <cell r="B2737" t="str">
            <v>PERFURATRIZ ROTATIVA SOBRE ESTEIRA, TORQUE MAXIMO 2500 KGM, POTENCIA 110 HP, MOTOR DIESEL - MATERIAIS NA OPERAÇÃO. AF_05/2017</v>
          </cell>
          <cell r="D2737" t="str">
            <v>H</v>
          </cell>
          <cell r="E2737" t="str">
            <v>31,60</v>
          </cell>
          <cell r="F2737" t="str">
            <v>31,60</v>
          </cell>
        </row>
        <row r="2738">
          <cell r="A2738" t="str">
            <v>96304</v>
          </cell>
          <cell r="B2738" t="str">
            <v>COMPRESSOR DE AR, VAZAO DE 10 PCM, RESERVATORIO 100 L, PRESSAO DE TRABALHO ENTRE 6,9 E 9,7 BAR,  POTENCIA 2 HP, TENSAO 110/220 V - DEPRECIAÇÃO. AF_05/2017</v>
          </cell>
          <cell r="D2738" t="str">
            <v>H</v>
          </cell>
          <cell r="E2738" t="str">
            <v>0,11</v>
          </cell>
          <cell r="F2738" t="str">
            <v>0,11</v>
          </cell>
        </row>
        <row r="2739">
          <cell r="A2739" t="str">
            <v>96305</v>
          </cell>
          <cell r="B2739" t="str">
            <v>COMPRESSOR DE AR, VAZAO DE 10 PCM, RESERVATORIO 100 L, PRESSAO DE TRABALHO ENTRE 6,9 E 9,7 BAR,  POTENCIA 2 HP, TENSAO 110/220 V - JUROS. AF_05/2017</v>
          </cell>
          <cell r="D2739" t="str">
            <v>H</v>
          </cell>
          <cell r="E2739" t="str">
            <v>0,01</v>
          </cell>
          <cell r="F2739" t="str">
            <v>0,01</v>
          </cell>
        </row>
        <row r="2740">
          <cell r="A2740" t="str">
            <v>96306</v>
          </cell>
          <cell r="B2740" t="str">
            <v>COMPRESSOR DE AR, VAZAO DE 10 PCM, RESERVATORIO 100 L, PRESSAO DE TRABALHO ENTRE 6,9 E 9,7 BAR,  POTENCIA 2 HP, TENSAO 110/220 V - MANUTENÇÃO. AF_05/2017</v>
          </cell>
          <cell r="D2740" t="str">
            <v>H</v>
          </cell>
          <cell r="E2740" t="str">
            <v>0,14</v>
          </cell>
          <cell r="F2740" t="str">
            <v>0,14</v>
          </cell>
        </row>
        <row r="2741">
          <cell r="A2741" t="str">
            <v>96307</v>
          </cell>
          <cell r="B2741" t="str">
            <v>COMPRESSOR DE AR, VAZAO DE 10 PCM, RESERVATORIO 100 L, PRESSAO DE TRABALHO ENTRE 6,9 E 9,7 BAR, POTENCIA 2 HP, TENSAO 110/220 V - MATERIAIS NA OPERAÇÃO. AF_05/2017</v>
          </cell>
          <cell r="D2741" t="str">
            <v>H</v>
          </cell>
          <cell r="E2741" t="str">
            <v>0,95</v>
          </cell>
          <cell r="F2741" t="str">
            <v>0,95</v>
          </cell>
        </row>
        <row r="2742">
          <cell r="A2742" t="str">
            <v>96457</v>
          </cell>
          <cell r="B2742" t="str">
            <v>ROLO COMPACTADOR DE PNEUS, ESTATICO, PRESSAO VARIAVEL, POTENCIA 110 HP, PESO SEM/COM LASTRO 10,8/27 T, LARGURA DE ROLAGEM 2,30 M - MATERIAIS NA OPERACAO. AF_06/2017</v>
          </cell>
          <cell r="D2742" t="str">
            <v>H</v>
          </cell>
          <cell r="E2742" t="str">
            <v>41,07</v>
          </cell>
          <cell r="F2742" t="str">
            <v>41,07</v>
          </cell>
        </row>
        <row r="2743">
          <cell r="A2743" t="str">
            <v>96458</v>
          </cell>
          <cell r="B2743" t="str">
            <v>ROLO COMPACTADOR DE PNEUS, ESTATICO, PRESSAO VARIAVEL, POTENCIA 110 HP, PESO SEM/COM LASTRO 10,8/27 T, LARGURA DE ROLAGEM 2,30 M - MANUTENCAO. AF_06/2017</v>
          </cell>
          <cell r="D2743" t="str">
            <v>H</v>
          </cell>
          <cell r="E2743" t="str">
            <v>31,93</v>
          </cell>
          <cell r="F2743" t="str">
            <v>31,93</v>
          </cell>
        </row>
        <row r="2744">
          <cell r="A2744" t="str">
            <v>96459</v>
          </cell>
          <cell r="B2744" t="str">
            <v>ROLO COMPACTADOR DE PNEUS, ESTATICO, PRESSAO VARIAVEL, POTENCIA 110 HP, PESO SEM/COM LASTRO 10,8/27 T, LARGURA DE ROLAGEM 2,30 M - JUROS. AF_06/2017</v>
          </cell>
          <cell r="D2744" t="str">
            <v>H</v>
          </cell>
          <cell r="E2744" t="str">
            <v>3,54</v>
          </cell>
          <cell r="F2744" t="str">
            <v>3,54</v>
          </cell>
        </row>
        <row r="2745">
          <cell r="A2745" t="str">
            <v>96460</v>
          </cell>
          <cell r="B2745" t="str">
            <v>ROLO COMPACTADOR DE PNEUS, ESTATICO, PRESSAO VARIAVEL, POTENCIA 110 HP, PESO SEM/COM LASTRO 10,8/27 T, LARGURA DE ROLAGEM 2,30 M - DEPRECIAÇÃO. AF_06/2017</v>
          </cell>
          <cell r="D2745" t="str">
            <v>H</v>
          </cell>
          <cell r="E2745" t="str">
            <v>25,51</v>
          </cell>
          <cell r="F2745" t="str">
            <v>25,51</v>
          </cell>
        </row>
        <row r="2746">
          <cell r="A2746" t="str">
            <v>98760</v>
          </cell>
          <cell r="B2746" t="str">
            <v>INVERSOR DE SOLDA MONOFÁSICO DE 160 A, POTÊNCIA DE 5400 W, TENSÃO DE 220 V, PARA SOLDA COM ELETRODOS DE 2,0 A 4,0 MM E PROCESSO TIG - DEPRECIAÇÃO. AF_06/2018</v>
          </cell>
          <cell r="D2746" t="str">
            <v>H</v>
          </cell>
          <cell r="E2746" t="str">
            <v>0,07</v>
          </cell>
          <cell r="F2746" t="str">
            <v>0,07</v>
          </cell>
        </row>
        <row r="2747">
          <cell r="A2747" t="str">
            <v>98761</v>
          </cell>
          <cell r="B2747" t="str">
            <v>INVERSOR DE SOLDA MONOFÁSICO DE 160 A, POTÊNCIA DE 5400 W, TENSÃO DE 220 V, PARA SOLDA COM ELETRODOS DE 2,0 A 4,0 MM E PROCESSO TIG - JUROS. AF_06/2018</v>
          </cell>
          <cell r="D2747" t="str">
            <v>H</v>
          </cell>
          <cell r="E2747" t="str">
            <v>0,01</v>
          </cell>
          <cell r="F2747" t="str">
            <v>0,01</v>
          </cell>
        </row>
        <row r="2748">
          <cell r="A2748" t="str">
            <v>98762</v>
          </cell>
          <cell r="B2748" t="str">
            <v>INVERSOR DE SOLDA MONOFÁSICO DE 160 A, POTÊNCIA DE 5400 W, TENSÃO DE 220 V, PARA SOLDA COM ELETRODOS DE 2,0 A 4,0 MM E PROCESSO TIG - MANUTENÇÃO. AF_06/2018</v>
          </cell>
          <cell r="D2748" t="str">
            <v>H</v>
          </cell>
          <cell r="E2748" t="str">
            <v>0,09</v>
          </cell>
          <cell r="F2748" t="str">
            <v>0,09</v>
          </cell>
        </row>
        <row r="2749">
          <cell r="A2749" t="str">
            <v>98763</v>
          </cell>
          <cell r="B2749" t="str">
            <v>INVERSOR DE SOLDA MONOFÁSICO DE 160 A, POTÊNCIA DE 5400 W, TENSÃO DE 220 V, PARA SOLDA COM ELETRODOS DE 2,0 A 4,0 MM E PROCESSO TIG - MATERIAIS NA OPERAÇÃO. AF_06/2018</v>
          </cell>
          <cell r="D2749" t="str">
            <v>H</v>
          </cell>
          <cell r="E2749" t="str">
            <v>3,44</v>
          </cell>
          <cell r="F2749" t="str">
            <v>3,44</v>
          </cell>
        </row>
        <row r="2750">
          <cell r="A2750" t="str">
            <v>99829</v>
          </cell>
          <cell r="B2750" t="str">
            <v>LAVADORA DE ALTA PRESSAO (LAVA-JATO) PARA AGUA FRIA, PRESSAO DE OPERACAO ENTRE 1400 E 1900 LIB/POL2, VAZAO MAXIMA ENTRE 400 E 700 L/H - DEPRECIAÇÃO. AF_04/2019</v>
          </cell>
          <cell r="D2750" t="str">
            <v>H</v>
          </cell>
          <cell r="E2750" t="str">
            <v>0,12</v>
          </cell>
          <cell r="F2750" t="str">
            <v>0,12</v>
          </cell>
        </row>
        <row r="2751">
          <cell r="A2751" t="str">
            <v>99830</v>
          </cell>
          <cell r="B2751" t="str">
            <v>LAVADORA DE ALTA PRESSAO (LAVA-JATO) PARA AGUA FRIA, PRESSAO DE OPERACAO ENTRE 1400 E 1900 LIB/POL2, VAZAO MAXIMA ENTRE 400 E 700 L/H - JUROS. AF_04/2019</v>
          </cell>
          <cell r="D2751" t="str">
            <v>H</v>
          </cell>
          <cell r="E2751" t="str">
            <v>0,01</v>
          </cell>
          <cell r="F2751" t="str">
            <v>0,01</v>
          </cell>
        </row>
        <row r="2752">
          <cell r="A2752" t="str">
            <v>99831</v>
          </cell>
          <cell r="B2752" t="str">
            <v>LAVADORA DE ALTA PRESSAO (LAVA-JATO) PARA AGUA FRIA, PRESSAO DE OPERACAO ENTRE 1400 E 1900 LIB/POL2, VAZAO MAXIMA ENTRE 400 E 700 L/H - MANUTENÇÃO. AF_04/2019</v>
          </cell>
          <cell r="D2752" t="str">
            <v>H</v>
          </cell>
          <cell r="E2752" t="str">
            <v>0,17</v>
          </cell>
          <cell r="F2752" t="str">
            <v>0,17</v>
          </cell>
        </row>
        <row r="2753">
          <cell r="A2753" t="str">
            <v>99832</v>
          </cell>
          <cell r="B2753" t="str">
            <v>LAVADORA DE ALTA PRESSAO (LAVA-JATO) PARA AGUA FRIA, PRESSAO DE OPERACAO ENTRE 1400 E 1900 LIB/POL2, VAZAO MAXIMA ENTRE 400 E 700 L/H - MATERIAIS NA OPERAÇÃO. AF_04/2019</v>
          </cell>
          <cell r="D2753" t="str">
            <v>H</v>
          </cell>
          <cell r="E2753" t="str">
            <v>0,89</v>
          </cell>
          <cell r="F2753" t="str">
            <v>0,89</v>
          </cell>
        </row>
        <row r="2754">
          <cell r="A2754" t="str">
            <v>100637</v>
          </cell>
          <cell r="B2754" t="str">
            <v>USINA DE MISTURA ASFÁLTICA À QUENTE, TIPO CONTRA FLUXO, PROD 100 A 140 TON/HORA - DEPRECIAÇÃO. AF_12/2019</v>
          </cell>
          <cell r="D2754" t="str">
            <v>H</v>
          </cell>
          <cell r="E2754" t="str">
            <v>77,38</v>
          </cell>
          <cell r="F2754" t="str">
            <v>77,38</v>
          </cell>
        </row>
        <row r="2755">
          <cell r="A2755" t="str">
            <v>100638</v>
          </cell>
          <cell r="B2755" t="str">
            <v>USINA DE MISTURA ASFÁLTICA À QUENTE, TIPO CONTRA FLUXO, PROD 100 A 140 TON/HORA - JUROS. AF_12/2019</v>
          </cell>
          <cell r="D2755" t="str">
            <v>H</v>
          </cell>
          <cell r="E2755" t="str">
            <v>13,92</v>
          </cell>
          <cell r="F2755" t="str">
            <v>13,92</v>
          </cell>
        </row>
        <row r="2756">
          <cell r="A2756" t="str">
            <v>100639</v>
          </cell>
          <cell r="B2756" t="str">
            <v>USINA DE MISTURA ASFÁLTICA À QUENTE, TIPO CONTRA FLUXO, PROD 100 A 140 TON/HORA - MANUTENÇÃO. AF_12/2019</v>
          </cell>
          <cell r="D2756" t="str">
            <v>H</v>
          </cell>
          <cell r="E2756" t="str">
            <v>124,39</v>
          </cell>
          <cell r="F2756" t="str">
            <v>124,39</v>
          </cell>
        </row>
        <row r="2757">
          <cell r="A2757" t="str">
            <v>100640</v>
          </cell>
          <cell r="B2757" t="str">
            <v>USINA DE MISTURA ASFÁLTICA À QUENTE, TIPO CONTRA FLUXO, PROD 100 A 140 TON/HORA - MATERIAIS NA OPERAÇÃO. AF_12/2019</v>
          </cell>
          <cell r="D2757" t="str">
            <v>H</v>
          </cell>
          <cell r="E2757" t="str">
            <v>178,50</v>
          </cell>
          <cell r="F2757" t="str">
            <v>178,50</v>
          </cell>
        </row>
        <row r="2758">
          <cell r="A2758" t="str">
            <v>100643</v>
          </cell>
          <cell r="B2758" t="str">
            <v>USINA DE ASFALTO, TIPO GRAVIMÉTRICA, PROD 150 TON/HORA - DEPRECIAÇÃO. AF_12/2019</v>
          </cell>
          <cell r="D2758" t="str">
            <v>H</v>
          </cell>
          <cell r="E2758" t="str">
            <v>203,75</v>
          </cell>
          <cell r="F2758" t="str">
            <v>203,75</v>
          </cell>
        </row>
        <row r="2759">
          <cell r="A2759" t="str">
            <v>100644</v>
          </cell>
          <cell r="B2759" t="str">
            <v>USINA DE ASFALTO, TIPO GRAVIMÉTRICA, PROD 150 TON/HORA - JUROS. AF_12/2019</v>
          </cell>
          <cell r="D2759" t="str">
            <v>H</v>
          </cell>
          <cell r="E2759" t="str">
            <v>36,67</v>
          </cell>
          <cell r="F2759" t="str">
            <v>36,67</v>
          </cell>
        </row>
        <row r="2760">
          <cell r="A2760" t="str">
            <v>100645</v>
          </cell>
          <cell r="B2760" t="str">
            <v>USINA DE ASFALTO, TIPO GRAVIMÉTRICA, PROD 150 TON/HORA - MANUTENÇÃO. AF_12/2019</v>
          </cell>
          <cell r="D2760" t="str">
            <v>H</v>
          </cell>
          <cell r="E2760" t="str">
            <v>327,53</v>
          </cell>
          <cell r="F2760" t="str">
            <v>327,53</v>
          </cell>
        </row>
        <row r="2761">
          <cell r="A2761" t="str">
            <v>100646</v>
          </cell>
          <cell r="B2761" t="str">
            <v>USINA DE ASFALTO, TIPO GRAVIMÉTRICA, PROD 150 TON/HORA - MATERIAIS NA OPERAÇÃO. AF_12/2019</v>
          </cell>
          <cell r="D2761" t="str">
            <v>H</v>
          </cell>
          <cell r="E2761" t="str">
            <v>255,00</v>
          </cell>
          <cell r="F2761" t="str">
            <v>255,00</v>
          </cell>
        </row>
        <row r="2762">
          <cell r="A2762" t="str">
            <v>55960</v>
          </cell>
          <cell r="B2762" t="str">
            <v>IMUNIZACAO DE MADEIRAMENTO PARA COBERTURA UTILIZANDO CUPINICIDA INCOLOR</v>
          </cell>
          <cell r="D2762" t="str">
            <v>M2</v>
          </cell>
          <cell r="E2762" t="str">
            <v>4,55</v>
          </cell>
          <cell r="F2762" t="str">
            <v>4,85</v>
          </cell>
        </row>
        <row r="2763">
          <cell r="A2763" t="str">
            <v>92259</v>
          </cell>
          <cell r="B2763" t="str">
            <v>INSTALAÇÃO DE TESOURA (INTEIRA OU MEIA), BIAPOIADA, EM MADEIRA NÃO APARELHADA, PARA VÃOS MAIORES OU IGUAIS A 3,0 M E MENORES QUE 6,0 M, INCLUSO IÇAMENTO. AF_07/2019</v>
          </cell>
          <cell r="D2763" t="str">
            <v>UN</v>
          </cell>
          <cell r="E2763" t="str">
            <v>264,14</v>
          </cell>
          <cell r="F2763" t="str">
            <v>273,78</v>
          </cell>
        </row>
        <row r="2764">
          <cell r="A2764" t="str">
            <v>92260</v>
          </cell>
          <cell r="B2764" t="str">
            <v>INSTALAÇÃO DE TESOURA (INTEIRA OU MEIA), BIAPOIADA, EM MADEIRA NÃO APARELHADA, PARA VÃOS MAIORES OU IGUAIS A 6,0 M E MENORES QUE 8,0 M, INCLUSO IÇAMENTO. AF_07/2019</v>
          </cell>
          <cell r="D2764" t="str">
            <v>UN</v>
          </cell>
          <cell r="E2764" t="str">
            <v>305,34</v>
          </cell>
          <cell r="F2764" t="str">
            <v>319,61</v>
          </cell>
        </row>
        <row r="2765">
          <cell r="A2765" t="str">
            <v>92261</v>
          </cell>
          <cell r="B2765" t="str">
            <v>INSTALAÇÃO DE TESOURA (INTEIRA OU MEIA), BIAPOIADA, EM MADEIRA NÃO APARELHADA, PARA VÃOS MAIORES OU IGUAIS A 8,0 M E MENORES QUE 10,0 M, INCLUSO IÇAMENTO. AF_07/2019</v>
          </cell>
          <cell r="D2765" t="str">
            <v>UN</v>
          </cell>
          <cell r="E2765" t="str">
            <v>345,28</v>
          </cell>
          <cell r="F2765" t="str">
            <v>364,04</v>
          </cell>
        </row>
        <row r="2766">
          <cell r="A2766" t="str">
            <v>92262</v>
          </cell>
          <cell r="B2766" t="str">
            <v>INSTALAÇÃO DE TESOURA (INTEIRA OU MEIA), BIAPOIADA, EM MADEIRA NÃO APARELHADA, PARA VÃOS MAIORES OU IGUAIS A 10,0 M E MENORES QUE 12,0 M, INCLUSO IÇAMENTO. AF_07/2019</v>
          </cell>
          <cell r="D2766" t="str">
            <v>UN</v>
          </cell>
          <cell r="E2766" t="str">
            <v>409,59</v>
          </cell>
          <cell r="F2766" t="str">
            <v>435,57</v>
          </cell>
        </row>
        <row r="2767">
          <cell r="A2767" t="str">
            <v>92539</v>
          </cell>
          <cell r="B2767" t="str">
            <v>TRAMA DE MADEIRA COMPOSTA POR RIPAS, CAIBROS E TERÇAS PARA TELHADOS DE ATÉ 2 ÁGUAS PARA TELHA DE ENCAIXE DE CERÂMICA OU DE CONCRETO, INCLUSO TRANSPORTE VERTICAL. AF_07/2019</v>
          </cell>
          <cell r="D2767" t="str">
            <v>M2</v>
          </cell>
          <cell r="E2767" t="str">
            <v>42,78</v>
          </cell>
          <cell r="F2767" t="str">
            <v>44,34</v>
          </cell>
        </row>
        <row r="2768">
          <cell r="A2768" t="str">
            <v>92540</v>
          </cell>
          <cell r="B2768" t="str">
            <v>TRAMA DE MADEIRA COMPOSTA POR RIPAS, CAIBROS E TERÇAS PARA TELHADOS DE MAIS QUE 2 ÁGUAS PARA TELHA DE ENCAIXE DE CERÂMICA OU DE CONCRETO, INCLUSO TRANSPORTE VERTICAL. AF_07/2019</v>
          </cell>
          <cell r="D2768" t="str">
            <v>M2</v>
          </cell>
          <cell r="E2768" t="str">
            <v>48,88</v>
          </cell>
          <cell r="F2768" t="str">
            <v>51,08</v>
          </cell>
        </row>
        <row r="2769">
          <cell r="A2769" t="str">
            <v>92541</v>
          </cell>
          <cell r="B2769" t="str">
            <v>TRAMA DE MADEIRA COMPOSTA POR RIPAS, CAIBROS E TERÇAS PARA TELHADOS DE ATÉ 2 ÁGUAS PARA TELHA CERÂMICA CAPA-CANAL, INCLUSO TRANSPORTE VERTICAL. AF_07/2019</v>
          </cell>
          <cell r="D2769" t="str">
            <v>M2</v>
          </cell>
          <cell r="E2769" t="str">
            <v>45,72</v>
          </cell>
          <cell r="F2769" t="str">
            <v>47,32</v>
          </cell>
        </row>
        <row r="2770">
          <cell r="A2770" t="str">
            <v>92542</v>
          </cell>
          <cell r="B2770" t="str">
            <v>TRAMA DE MADEIRA COMPOSTA POR RIPAS, CAIBROS E TERÇAS PARA TELHADOS DE MAIS QUE 2 ÁGUAS PARA TELHA CERÂMICA CAPA-CANAL, INCLUSO TRANSPORTE VERTICAL. AF_07/2019</v>
          </cell>
          <cell r="D2770" t="str">
            <v>M2</v>
          </cell>
          <cell r="E2770" t="str">
            <v>55,83</v>
          </cell>
          <cell r="F2770" t="str">
            <v>58,13</v>
          </cell>
        </row>
        <row r="2771">
          <cell r="A2771" t="str">
            <v>92543</v>
          </cell>
          <cell r="B2771" t="str">
            <v>TRAMA DE MADEIRA COMPOSTA POR TERÇAS PARA TELHADOS DE ATÉ 2 ÁGUAS PARA TELHA ONDULADA DE FIBROCIMENTO, METÁLICA, PLÁSTICA OU TERMOACÚSTICA, INCLUSO TRANSPORTE VERTICAL. AF_07/2019</v>
          </cell>
          <cell r="D2771" t="str">
            <v>M2</v>
          </cell>
          <cell r="E2771" t="str">
            <v>11,85</v>
          </cell>
          <cell r="F2771" t="str">
            <v>12,22</v>
          </cell>
        </row>
        <row r="2772">
          <cell r="A2772" t="str">
            <v>92544</v>
          </cell>
          <cell r="B2772" t="str">
            <v>TRAMA DE MADEIRA COMPOSTA POR TERÇAS PARA TELHADOS DE ATÉ 2 ÁGUAS PARA TELHA ESTRUTURAL DE FIBROCIMENTO, INCLUSO TRANSPORTE VERTICAL. AF_07/2019</v>
          </cell>
          <cell r="D2772" t="str">
            <v>M2</v>
          </cell>
          <cell r="E2772" t="str">
            <v>10,02</v>
          </cell>
          <cell r="F2772" t="str">
            <v>10,30</v>
          </cell>
        </row>
        <row r="2773">
          <cell r="A2773" t="str">
            <v>92545</v>
          </cell>
          <cell r="B2773" t="str">
            <v>FABRICAÇÃO E INSTALAÇÃO DE TESOURA INTEIRA EM MADEIRA NÃO APARELHADA, VÃO DE 3 M, PARA TELHA CERÂMICA OU DE CONCRETO, INCLUSO IÇAMENTO. AF_07/2019</v>
          </cell>
          <cell r="D2773" t="str">
            <v>UN</v>
          </cell>
          <cell r="E2773" t="str">
            <v>563,19</v>
          </cell>
          <cell r="F2773" t="str">
            <v>590,20</v>
          </cell>
        </row>
        <row r="2774">
          <cell r="A2774" t="str">
            <v>92546</v>
          </cell>
          <cell r="B2774" t="str">
            <v>FABRICAÇÃO E INSTALAÇÃO DE TESOURA INTEIRA EM MADEIRA NÃO APARELHADA, VÃO DE 4 M, PARA TELHA CERÂMICA OU DE CONCRETO, INCLUSO IÇAMENTO. AF_07/2019</v>
          </cell>
          <cell r="D2774" t="str">
            <v>UN</v>
          </cell>
          <cell r="E2774" t="str">
            <v>691,49</v>
          </cell>
          <cell r="F2774" t="str">
            <v>727,18</v>
          </cell>
        </row>
        <row r="2775">
          <cell r="A2775" t="str">
            <v>92547</v>
          </cell>
          <cell r="B2775" t="str">
            <v>FABRICAÇÃO E INSTALAÇÃO DE TESOURA INTEIRA EM MADEIRA NÃO APARELHADA, VÃO DE 5 M, PARA TELHA CERÂMICA OU DE CONCRETO, INCLUSO IÇAMENTO. AF_07/2019</v>
          </cell>
          <cell r="D2775" t="str">
            <v>UN</v>
          </cell>
          <cell r="E2775" t="str">
            <v>725,37</v>
          </cell>
          <cell r="F2775" t="str">
            <v>761,06</v>
          </cell>
        </row>
        <row r="2776">
          <cell r="A2776" t="str">
            <v>92548</v>
          </cell>
          <cell r="B2776" t="str">
            <v>FABRICAÇÃO E INSTALAÇÃO DE TESOURA INTEIRA EM MADEIRA NÃO APARELHADA, VÃO DE 6 M, PARA TELHA CERÂMICA OU DE CONCRETO, INCLUSO IÇAMENTO. AF_07/2019</v>
          </cell>
          <cell r="D2776" t="str">
            <v>UN</v>
          </cell>
          <cell r="E2776" t="str">
            <v>807,03</v>
          </cell>
          <cell r="F2776" t="str">
            <v>847,35</v>
          </cell>
        </row>
        <row r="2777">
          <cell r="A2777" t="str">
            <v>92549</v>
          </cell>
          <cell r="B2777" t="str">
            <v>FABRICAÇÃO E INSTALAÇÃO DE TESOURA INTEIRA EM MADEIRA NÃO APARELHADA, VÃO DE 7 M, PARA TELHA CERÂMICA OU DE CONCRETO, INCLUSO IÇAMENTO. AF_07/2019</v>
          </cell>
          <cell r="D2777" t="str">
            <v>UN</v>
          </cell>
          <cell r="E2777" t="str">
            <v>1.023,09</v>
          </cell>
          <cell r="F2777" t="str">
            <v>1.080,78</v>
          </cell>
        </row>
        <row r="2778">
          <cell r="A2778" t="str">
            <v>92550</v>
          </cell>
          <cell r="B2778" t="str">
            <v>FABRICAÇÃO E INSTALAÇÃO DE TESOURA INTEIRA EM MADEIRA NÃO APARELHADA, VÃO DE 8 M, PARA TELHA CERÂMICA OU DE CONCRETO, INCLUSO IÇAMENTO. AF_07/2019</v>
          </cell>
          <cell r="D2778" t="str">
            <v>UN</v>
          </cell>
          <cell r="E2778" t="str">
            <v>1.269,09</v>
          </cell>
          <cell r="F2778" t="str">
            <v>1.331,27</v>
          </cell>
        </row>
        <row r="2779">
          <cell r="A2779" t="str">
            <v>92551</v>
          </cell>
          <cell r="B2779" t="str">
            <v>FABRICAÇÃO E INSTALAÇÃO DE TESOURA INTEIRA EM MADEIRA NÃO APARELHADA, VÃO DE 9 M, PARA TELHA CERÂMICA OU DE CONCRETO, INCLUSO IÇAMENTO. AF_07/2019</v>
          </cell>
          <cell r="D2779" t="str">
            <v>UN</v>
          </cell>
          <cell r="E2779" t="str">
            <v>1.313,82</v>
          </cell>
          <cell r="F2779" t="str">
            <v>1.376,00</v>
          </cell>
        </row>
        <row r="2780">
          <cell r="A2780" t="str">
            <v>92552</v>
          </cell>
          <cell r="B2780" t="str">
            <v>FABRICAÇÃO E INSTALAÇÃO DE TESOURA INTEIRA EM MADEIRA NÃO APARELHADA, VÃO DE 10 M, PARA TELHA CERÂMICA OU DE CONCRETO, INCLUSO IÇAMENTO. AF_07/2019</v>
          </cell>
          <cell r="D2780" t="str">
            <v>UN</v>
          </cell>
          <cell r="E2780" t="str">
            <v>1.429,47</v>
          </cell>
          <cell r="F2780" t="str">
            <v>1.498,87</v>
          </cell>
        </row>
        <row r="2781">
          <cell r="A2781" t="str">
            <v>92553</v>
          </cell>
          <cell r="B2781" t="str">
            <v>FABRICAÇÃO E INSTALAÇÃO DE TESOURA INTEIRA EM MADEIRA NÃO APARELHADA, VÃO DE 11 M, PARA TELHA CERÂMICA OU DE CONCRETO, INCLUSO IÇAMENTO. AF_07/2019</v>
          </cell>
          <cell r="D2781" t="str">
            <v>UN</v>
          </cell>
          <cell r="E2781" t="str">
            <v>1.654,03</v>
          </cell>
          <cell r="F2781" t="str">
            <v>1.740,80</v>
          </cell>
        </row>
        <row r="2782">
          <cell r="A2782" t="str">
            <v>92554</v>
          </cell>
          <cell r="B2782" t="str">
            <v>FABRICAÇÃO E INSTALAÇÃO DE TESOURA INTEIRA EM MADEIRA NÃO APARELHADA, VÃO DE 12 M, PARA TELHA CERÂMICA OU DE CONCRETO, INCLUSO IÇAMENTO. AF_07/2019</v>
          </cell>
          <cell r="D2782" t="str">
            <v>UN</v>
          </cell>
          <cell r="E2782" t="str">
            <v>1.704,87</v>
          </cell>
          <cell r="F2782" t="str">
            <v>1.791,64</v>
          </cell>
        </row>
        <row r="2783">
          <cell r="A2783" t="str">
            <v>92555</v>
          </cell>
          <cell r="B2783" t="str">
            <v>FABRICAÇÃO E INSTALAÇÃO DE TESOURA INTEIRA EM MADEIRA NÃO APARELHADA, VÃO DE 3 M, PARA TELHA ONDULADA DE FIBROCIMENTO, METÁLICA, PLÁSTICA OU TERMOACÚSTICA, INCLUSO IÇAMENTO. AF_07/2019</v>
          </cell>
          <cell r="D2783" t="str">
            <v>UN</v>
          </cell>
          <cell r="E2783" t="str">
            <v>556,60</v>
          </cell>
          <cell r="F2783" t="str">
            <v>583,61</v>
          </cell>
        </row>
        <row r="2784">
          <cell r="A2784" t="str">
            <v>92556</v>
          </cell>
          <cell r="B2784" t="str">
            <v>FABRICAÇÃO E INSTALAÇÃO DE TESOURA INTEIRA EM MADEIRA NÃO APARELHADA, VÃO DE 4 M, PARA TELHA ONDULADA DE FIBROCIMENTO, METÁLICA, PLÁSTICA OU TERMOACÚSTICA, INCLUSO IÇAMENTO. AF_07/2019</v>
          </cell>
          <cell r="D2784" t="str">
            <v>UN</v>
          </cell>
          <cell r="E2784" t="str">
            <v>680,60</v>
          </cell>
          <cell r="F2784" t="str">
            <v>716,29</v>
          </cell>
        </row>
        <row r="2785">
          <cell r="A2785" t="str">
            <v>92557</v>
          </cell>
          <cell r="B2785" t="str">
            <v>FABRICAÇÃO E INSTALAÇÃO DE TESOURA INTEIRA EM MADEIRA NÃO APARELHADA, VÃO DE 5 M, PARA TELHA ONDULADA DE FIBROCIMENTO, METÁLICA, PLÁSTICA OU TERMOACÚSTICA, INCLUSO IÇAMENTO. AF_07/2019</v>
          </cell>
          <cell r="D2785" t="str">
            <v>UN</v>
          </cell>
          <cell r="E2785" t="str">
            <v>714,48</v>
          </cell>
          <cell r="F2785" t="str">
            <v>750,17</v>
          </cell>
        </row>
        <row r="2786">
          <cell r="A2786" t="str">
            <v>92558</v>
          </cell>
          <cell r="B2786" t="str">
            <v>FABRICAÇÃO E INSTALAÇÃO DE TESOURA INTEIRA EM MADEIRA NÃO APARELHADA, VÃO DE 6 M, PARA TELHA ONDULADA DE FIBROCIMENTO, METÁLICA, PLÁSTICA OU TERMOACÚSTICA, INCLUSO IÇAMENTO. AF_07/2019</v>
          </cell>
          <cell r="D2786" t="str">
            <v>UN</v>
          </cell>
          <cell r="E2786" t="str">
            <v>800,44</v>
          </cell>
          <cell r="F2786" t="str">
            <v>840,76</v>
          </cell>
        </row>
        <row r="2787">
          <cell r="A2787" t="str">
            <v>92559</v>
          </cell>
          <cell r="B2787" t="str">
            <v>FABRICAÇÃO E INSTALAÇÃO DE TESOURA INTEIRA EM MADEIRA NÃO APARELHADA, VÃO DE 7 M, PARA TELHA ONDULADA DE FIBROCIMENTO, METÁLICA, PLÁSTICA OU TERMOACÚSTICA, INCLUSO IÇAMENTO. AF_07/2019</v>
          </cell>
          <cell r="D2787" t="str">
            <v>UN</v>
          </cell>
          <cell r="E2787" t="str">
            <v>1.011,48</v>
          </cell>
          <cell r="F2787" t="str">
            <v>1.069,17</v>
          </cell>
        </row>
        <row r="2788">
          <cell r="A2788" t="str">
            <v>92560</v>
          </cell>
          <cell r="B2788" t="str">
            <v>FABRICAÇÃO E INSTALAÇÃO DE TESOURA INTEIRA EM MADEIRA NÃO APARELHADA, VÃO DE 8 M, PARA TELHA ONDULADA DE FIBROCIMENTO, METÁLICA, PLÁSTICA OU TERMOACÚSTICA, INCLUSO IÇAMENTO. AF_07/2019</v>
          </cell>
          <cell r="D2788" t="str">
            <v>UN</v>
          </cell>
          <cell r="E2788" t="str">
            <v>1.251,39</v>
          </cell>
          <cell r="F2788" t="str">
            <v>1.313,57</v>
          </cell>
        </row>
        <row r="2789">
          <cell r="A2789" t="str">
            <v>92561</v>
          </cell>
          <cell r="B2789" t="str">
            <v>FABRICAÇÃO E INSTALAÇÃO DE TESOURA INTEIRA EM MADEIRA NÃO APARELHADA, VÃO DE 9 M, PARA TELHA ONDULADA DE FIBROCIMENTO, METÁLICA, PLÁSTICA OU TERMOACÚSTICA, INCLUSO IÇAMENTO. AF_07/2019</v>
          </cell>
          <cell r="D2789" t="str">
            <v>UN</v>
          </cell>
          <cell r="E2789" t="str">
            <v>1.296,91</v>
          </cell>
          <cell r="F2789" t="str">
            <v>1.359,09</v>
          </cell>
        </row>
        <row r="2790">
          <cell r="A2790" t="str">
            <v>92562</v>
          </cell>
          <cell r="B2790" t="str">
            <v>FABRICAÇÃO E INSTALAÇÃO DE TESOURA INTEIRA EM MADEIRA NÃO APARELHADA, VÃO DE 10 M, PARA TELHA ONDULADA DE FIBROCIMENTO, METÁLICA, PLÁSTICA OU TERMOACÚSTICA, INCLUSO IÇAMENTO. AF_07/2019</v>
          </cell>
          <cell r="D2790" t="str">
            <v>UN</v>
          </cell>
          <cell r="E2790" t="str">
            <v>1.401,67</v>
          </cell>
          <cell r="F2790" t="str">
            <v>1.471,07</v>
          </cell>
        </row>
        <row r="2791">
          <cell r="A2791" t="str">
            <v>92563</v>
          </cell>
          <cell r="B2791" t="str">
            <v>FABRICAÇÃO E INSTALAÇÃO DE TESOURA INTEIRA EM MADEIRA NÃO APARELHADA, VÃO DE 11 M, PARA TELHA ONDULADA DE FIBROCIMENTO, METÁLICA, PLÁSTICA OU TERMOACÚSTICA, INCLUSO IÇAMENTO. AF_07/2019</v>
          </cell>
          <cell r="D2791" t="str">
            <v>UN</v>
          </cell>
          <cell r="E2791" t="str">
            <v>1.620,21</v>
          </cell>
          <cell r="F2791" t="str">
            <v>1.706,98</v>
          </cell>
        </row>
        <row r="2792">
          <cell r="A2792" t="str">
            <v>92564</v>
          </cell>
          <cell r="B2792" t="str">
            <v>FABRICAÇÃO E INSTALAÇÃO DE TESOURA INTEIRA EM MADEIRA NÃO APARELHADA, VÃO DE 12 M, PARA TELHA ONDULADA DE FIBROCIMENTO, METÁLICA, PLÁSTICA OU TERMOACÚSTICA, INCLUSO IÇAMENTO. AF_07/2019</v>
          </cell>
          <cell r="D2792" t="str">
            <v>UN</v>
          </cell>
          <cell r="E2792" t="str">
            <v>1.663,74</v>
          </cell>
          <cell r="F2792" t="str">
            <v>1.750,51</v>
          </cell>
        </row>
        <row r="2793">
          <cell r="A2793" t="str">
            <v>92565</v>
          </cell>
          <cell r="B2793" t="str">
            <v>FABRICAÇÃO E INSTALAÇÃO DE ESTRUTURA PONTALETADA DE MADEIRA NÃO APARELHADA PARA TELHADOS COM ATÉ 2 ÁGUAS E PARA TELHA CERÂMICA OU DE CONCRETO, INCLUSO TRANSPORTE VERTICAL. AF_12/2015</v>
          </cell>
          <cell r="D2793" t="str">
            <v>M2</v>
          </cell>
          <cell r="E2793" t="str">
            <v>21,55</v>
          </cell>
          <cell r="F2793" t="str">
            <v>22,53</v>
          </cell>
        </row>
        <row r="2794">
          <cell r="A2794" t="str">
            <v>92566</v>
          </cell>
          <cell r="B2794" t="str">
            <v>FABRICAÇÃO E INSTALAÇÃO DE ESTRUTURA PONTALETADA DE MADEIRA NÃO APARELHADA PARA TELHADOS COM ATÉ 2 ÁGUAS E PARA TELHA ONDULADA DE FIBROCIMENTO, METÁLICA, PLÁSTICA OU TERMOACÚSTICA, INCLUSO TRANSPORTE VERTICAL. AF_12/2015</v>
          </cell>
          <cell r="D2794" t="str">
            <v>M2</v>
          </cell>
          <cell r="E2794" t="str">
            <v>12,73</v>
          </cell>
          <cell r="F2794" t="str">
            <v>13,10</v>
          </cell>
        </row>
        <row r="2795">
          <cell r="A2795" t="str">
            <v>92567</v>
          </cell>
          <cell r="B2795" t="str">
            <v>FABRICAÇÃO E INSTALAÇÃO DE ESTRUTURA PONTALETADA DE MADEIRA NÃO APARELHADA PARA TELHADOS COM MAIS QUE 2 ÁGUAS E PARA TELHA CERÂMICA OU DE CONCRETO, INCLUSO TRANSPORTE VERTICAL. AF_12/2015</v>
          </cell>
          <cell r="D2795" t="str">
            <v>M2</v>
          </cell>
          <cell r="E2795" t="str">
            <v>19,13</v>
          </cell>
          <cell r="F2795" t="str">
            <v>19,86</v>
          </cell>
        </row>
        <row r="2796">
          <cell r="A2796" t="str">
            <v>100379</v>
          </cell>
          <cell r="B2796" t="str">
            <v>FABRICAÇÃO E INSTALAÇÃO DE PONTALETES DE MADEIRA NÃO APARELHADA PARA TELHADOS COM ATÉ 2 ÁGUAS E COM TELHA CERÂMICA OU DE CONCRETO EM EDIFÍCIO RESIDENCIAL TÉRREO, INCLUSO TRANSPORTE VERTICAL. AF_07/2019</v>
          </cell>
          <cell r="D2796" t="str">
            <v>M2</v>
          </cell>
          <cell r="E2796" t="str">
            <v>21,55</v>
          </cell>
          <cell r="F2796" t="str">
            <v>22,53</v>
          </cell>
        </row>
        <row r="2797">
          <cell r="A2797" t="str">
            <v>100380</v>
          </cell>
          <cell r="B2797" t="str">
            <v>FABRICAÇÃO E INSTALAÇÃO DE PONTALETES DE MADEIRA NÃO APARELHADA PARA TELHADOS COM ATÉ 2 ÁGUAS E COM TELHA CERÂMICA OU DE CONCRETO EM EDIFÍCIO RESIDENCIAL DE MÚLTIPLOS PAVIMENTOS, INCLUSO TRANSPORTE VERTICAL. AF_07/2019</v>
          </cell>
          <cell r="D2797" t="str">
            <v>M2</v>
          </cell>
          <cell r="E2797" t="str">
            <v>28,94</v>
          </cell>
          <cell r="F2797" t="str">
            <v>30,48</v>
          </cell>
        </row>
        <row r="2798">
          <cell r="A2798" t="str">
            <v>100381</v>
          </cell>
          <cell r="B2798" t="str">
            <v>FABRICAÇÃO E INSTALAÇÃO DE PONTALETES DE MADEIRA NÃO APARELHADA PARA TELHADOS COM ATÉ 2 ÁGUAS E COM TELHA CERÂMICA OU DE CONCRETO EM EDIFÍCIO INSTITUCIONAL TÉRREO, INCLUSO TRANSPORTE VERTICAL. AF_07/2019</v>
          </cell>
          <cell r="D2798" t="str">
            <v>M2</v>
          </cell>
          <cell r="E2798" t="str">
            <v>32,75</v>
          </cell>
          <cell r="F2798" t="str">
            <v>34,67</v>
          </cell>
        </row>
        <row r="2799">
          <cell r="A2799" t="str">
            <v>100383</v>
          </cell>
          <cell r="B2799" t="str">
            <v>FABRICAÇÃO E INSTALAÇÃO DE PONTALETES DE MADEIRA NÃO APARELHADA PARA TELHADOS COM ATÉ 2 ÁGUAS E COM TELHA ONDULADA DE FIBROCIMENTO, ALUMÍNIO OU PLÁSTICA EM EDIFÍCIO RESIDENCIAL DE MÚLTIPLOS PAVIMENTOS, INCLUSO TRANSPORTE VERTICAL. AF_07/2019</v>
          </cell>
          <cell r="D2799" t="str">
            <v>M2</v>
          </cell>
          <cell r="E2799" t="str">
            <v>13,90</v>
          </cell>
          <cell r="F2799" t="str">
            <v>14,33</v>
          </cell>
        </row>
        <row r="2800">
          <cell r="A2800" t="str">
            <v>100384</v>
          </cell>
          <cell r="B2800" t="str">
            <v>FABRICAÇÃO E INSTALAÇÃO DE PONTALETES DE MADEIRA NÃO APARELHADA PARA TELHADOS COM ATÉ 2 ÁGUAS E COM TELHA ONDULADA DE FIBROCIMENTO, ALUMÍNIO OU PLÁSTICA EM EDIFÍCIO INSTITUCIONAL TÉRREO, INCLUSO TRANSPORTE VERTICAL. AF_07/2019</v>
          </cell>
          <cell r="D2800" t="str">
            <v>M2</v>
          </cell>
          <cell r="E2800" t="str">
            <v>14,75</v>
          </cell>
          <cell r="F2800" t="str">
            <v>15,28</v>
          </cell>
        </row>
        <row r="2801">
          <cell r="A2801" t="str">
            <v>100385</v>
          </cell>
          <cell r="B2801" t="str">
            <v>FABRICAÇÃO E INSTALAÇÃO DE PONTALETES DE MADEIRA NÃO APARELHADA PARA TELHADOS COM MAIS QUE 2 ÁGUAS E COM TELHA CERÂMICA OU DE CONCRETO EM EDIFÍCIO RESIDENCIAL TÉRREO, INCLUSO TRANSPORTE VERTICAL. AF_07/2019</v>
          </cell>
          <cell r="D2801" t="str">
            <v>M2</v>
          </cell>
          <cell r="E2801" t="str">
            <v>19,13</v>
          </cell>
          <cell r="F2801" t="str">
            <v>19,86</v>
          </cell>
        </row>
        <row r="2802">
          <cell r="A2802" t="str">
            <v>100386</v>
          </cell>
          <cell r="B2802" t="str">
            <v>FABRICAÇÃO E INSTALAÇÃO DE PONTALETES DE MADEIRA NÃO APARELHADA PARA TELHADOS COM MAIS QUE 2 ÁGUAS E COM TELHA CERÂMICA OU DE CONCRETO EM EDIFÍCIO RESIDENCIAL DE MÚLTIPLOS PAVIMENTOS. AF_07/2019</v>
          </cell>
          <cell r="D2802" t="str">
            <v>M2</v>
          </cell>
          <cell r="E2802" t="str">
            <v>24,82</v>
          </cell>
          <cell r="F2802" t="str">
            <v>25,91</v>
          </cell>
        </row>
        <row r="2803">
          <cell r="A2803" t="str">
            <v>100387</v>
          </cell>
          <cell r="B2803" t="str">
            <v>FABRICAÇÃO E INSTALAÇÃO DE PONTALETES DE MADEIRA NÃO APARELHADA PARA TELHADOS COM MAIS QUE 2 ÁGUAS E COM TELHA CERÂMICA OU DE CONCRETO EM EDIFÍCIO INSTITUCIONAL TÉRREO, INCLUSO TRANSPORTE VERTICAL. AF_07/2019</v>
          </cell>
          <cell r="D2803" t="str">
            <v>M2</v>
          </cell>
          <cell r="E2803" t="str">
            <v>30,31</v>
          </cell>
          <cell r="F2803" t="str">
            <v>31,71</v>
          </cell>
        </row>
        <row r="2804">
          <cell r="A2804" t="str">
            <v>100388</v>
          </cell>
          <cell r="B2804" t="str">
            <v>RETIRADA E RECOLOCAÇÃO DE RIPA EM TELHADOS DE ATÉ 2 ÁGUAS COM TELHA CERÂMICA OU DE CONCRETO DE ENCAIXE, INCLUSO TRANSPORTE VERTICAL. AF_07/2019</v>
          </cell>
          <cell r="D2804" t="str">
            <v>M2</v>
          </cell>
          <cell r="E2804" t="str">
            <v>12,19</v>
          </cell>
          <cell r="F2804" t="str">
            <v>12,95</v>
          </cell>
        </row>
        <row r="2805">
          <cell r="A2805" t="str">
            <v>100389</v>
          </cell>
          <cell r="B2805" t="str">
            <v>RETIRADA E RECOLOCAÇÃO DE CAIBRO EM TELHADOS DE ATÉ 2 ÁGUAS COM TELHA CERÂMICA OU DE CONCRETO DE ENCAIXE, INCLUSO TRANSPORTE VERTICAL. AF_07/2019</v>
          </cell>
          <cell r="D2805" t="str">
            <v>M2</v>
          </cell>
          <cell r="E2805" t="str">
            <v>10,54</v>
          </cell>
          <cell r="F2805" t="str">
            <v>11,35</v>
          </cell>
        </row>
        <row r="2806">
          <cell r="A2806" t="str">
            <v>100390</v>
          </cell>
          <cell r="B2806" t="str">
            <v>RETIRADA E RECOLOCAÇÃO DE RIPA EM TELHADOS DE MAIS DE 2 ÁGUAS COM TELHA CERÂMICA OU DE CONCRETO DE ENCAIXE, INCLUSO TRANSPORTE VERTICAL. AF_07/2019</v>
          </cell>
          <cell r="D2806" t="str">
            <v>M2</v>
          </cell>
          <cell r="E2806" t="str">
            <v>14,62</v>
          </cell>
          <cell r="F2806" t="str">
            <v>15,64</v>
          </cell>
        </row>
        <row r="2807">
          <cell r="A2807" t="str">
            <v>100391</v>
          </cell>
          <cell r="B2807" t="str">
            <v>RETIRADA E RECOLOCAÇÃO DE CAIBRO EM TELHADOS DE MAIS DE 2 ÁGUAS COM TELHA CERÂMICA OU DE CONCRETO DE ENCAIXE, INCLUSO TRANSPORTE VERTICAL. AF_07/2019</v>
          </cell>
          <cell r="D2807" t="str">
            <v>M2</v>
          </cell>
          <cell r="E2807" t="str">
            <v>12,11</v>
          </cell>
          <cell r="F2807" t="str">
            <v>13,09</v>
          </cell>
        </row>
        <row r="2808">
          <cell r="A2808" t="str">
            <v>100392</v>
          </cell>
          <cell r="B2808" t="str">
            <v>RETIRADA E RECOLOCAÇÃO DE RIPA EM TELHADOS DE ATÉ 2 ÁGUAS COM TELHA CERÂMICA CAPA-CANAL, INCLUSO TRANSPORTE VERTICAL. AF_07/2019</v>
          </cell>
          <cell r="D2808" t="str">
            <v>M2</v>
          </cell>
          <cell r="E2808" t="str">
            <v>9,60</v>
          </cell>
          <cell r="F2808" t="str">
            <v>10,19</v>
          </cell>
        </row>
        <row r="2809">
          <cell r="A2809" t="str">
            <v>100393</v>
          </cell>
          <cell r="B2809" t="str">
            <v>RETIRADA E RECOLOCAÇÃO DE CAIBRO EM TELHADOS DE ATÉ 2 ÁGUAS COM TELHA CERÂMICA CAPA-CANAL, INCLUSO TRANSPORTE VERTICAL. AF_07/2019</v>
          </cell>
          <cell r="D2809" t="str">
            <v>M2</v>
          </cell>
          <cell r="E2809" t="str">
            <v>12,02</v>
          </cell>
          <cell r="F2809" t="str">
            <v>12,92</v>
          </cell>
        </row>
        <row r="2810">
          <cell r="A2810" t="str">
            <v>100394</v>
          </cell>
          <cell r="B2810" t="str">
            <v>RETIRADA E RECOLOCAÇÃO DE RIPA EM TELHADOS DE MAIS DE 2 ÁGUAS COM TELHA CERÂMICA CAPA-CANAL, INCLUSO TRANSPORTE VERTICAL. AF_07/2019</v>
          </cell>
          <cell r="D2810" t="str">
            <v>M2</v>
          </cell>
          <cell r="E2810" t="str">
            <v>11,51</v>
          </cell>
          <cell r="F2810" t="str">
            <v>12,31</v>
          </cell>
        </row>
        <row r="2811">
          <cell r="A2811" t="str">
            <v>100395</v>
          </cell>
          <cell r="B2811" t="str">
            <v>RETIRADA E RECOLOCAÇÃO DE CAIBRO EM TELHADOS DE MAIS DE 2 ÁGUAS COM TELHA CERÂMICA CAPA-CANAL, INCLUSO TRANSPORTE VERTICAL. AF_07/2019</v>
          </cell>
          <cell r="D2811" t="str">
            <v>M2</v>
          </cell>
          <cell r="E2811" t="str">
            <v>14,45</v>
          </cell>
          <cell r="F2811" t="str">
            <v>15,63</v>
          </cell>
        </row>
        <row r="2812">
          <cell r="A2812" t="str">
            <v>94189</v>
          </cell>
          <cell r="B2812" t="str">
            <v>TELHAMENTO COM TELHA DE CONCRETO DE ENCAIXE, COM ATÉ 2 ÁGUAS, INCLUSO TRANSPORTE VERTICAL. AF_07/2019</v>
          </cell>
          <cell r="D2812" t="str">
            <v>M2</v>
          </cell>
          <cell r="E2812" t="str">
            <v>26,87</v>
          </cell>
          <cell r="F2812" t="str">
            <v>27,25</v>
          </cell>
        </row>
        <row r="2813">
          <cell r="A2813" t="str">
            <v>94192</v>
          </cell>
          <cell r="B2813" t="str">
            <v>TELHAMENTO COM TELHA DE CONCRETO DE ENCAIXE, COM MAIS DE 2 ÁGUAS, INCLUSO TRANSPORTE VERTICAL. AF_07/2019</v>
          </cell>
          <cell r="D2813" t="str">
            <v>M2</v>
          </cell>
          <cell r="E2813" t="str">
            <v>28,62</v>
          </cell>
          <cell r="F2813" t="str">
            <v>29,19</v>
          </cell>
        </row>
        <row r="2814">
          <cell r="A2814" t="str">
            <v>94195</v>
          </cell>
          <cell r="B2814" t="str">
            <v>TELHAMENTO COM TELHA CERÂMICA DE ENCAIXE, TIPO PORTUGUESA, COM ATÉ 2 ÁGUAS, INCLUSO TRANSPORTE VERTICAL. AF_07/2019</v>
          </cell>
          <cell r="D2814" t="str">
            <v>M2</v>
          </cell>
          <cell r="E2814" t="str">
            <v>23,79</v>
          </cell>
          <cell r="F2814" t="str">
            <v>24,46</v>
          </cell>
        </row>
        <row r="2815">
          <cell r="A2815" t="str">
            <v>94198</v>
          </cell>
          <cell r="B2815" t="str">
            <v>TELHAMENTO COM TELHA CERÂMICA DE ENCAIXE, TIPO PORTUGUESA, COM MAIS DE 2 ÁGUAS, INCLUSO TRANSPORTE VERTICAL. AF_07/2019</v>
          </cell>
          <cell r="D2815" t="str">
            <v>M2</v>
          </cell>
          <cell r="E2815" t="str">
            <v>26,12</v>
          </cell>
          <cell r="F2815" t="str">
            <v>27,04</v>
          </cell>
        </row>
        <row r="2816">
          <cell r="A2816" t="str">
            <v>94201</v>
          </cell>
          <cell r="B2816" t="str">
            <v>TELHAMENTO COM TELHA CERÂMICA CAPA-CANAL, TIPO COLONIAL, COM ATÉ 2 ÁGUAS, INCLUSO TRANSPORTE VERTICAL. AF_07/2019</v>
          </cell>
          <cell r="D2816" t="str">
            <v>M2</v>
          </cell>
          <cell r="E2816" t="str">
            <v>33,99</v>
          </cell>
          <cell r="F2816" t="str">
            <v>35,03</v>
          </cell>
        </row>
        <row r="2817">
          <cell r="A2817" t="str">
            <v>94204</v>
          </cell>
          <cell r="B2817" t="str">
            <v>TELHAMENTO COM TELHA CERÂMICA CAPA-CANAL, TIPO COLONIAL, COM MAIS DE 2 ÁGUAS, INCLUSO TRANSPORTE VERTICAL. AF_07/2019</v>
          </cell>
          <cell r="D2817" t="str">
            <v>M2</v>
          </cell>
          <cell r="E2817" t="str">
            <v>37,94</v>
          </cell>
          <cell r="F2817" t="str">
            <v>39,41</v>
          </cell>
        </row>
        <row r="2818">
          <cell r="A2818" t="str">
            <v>94224</v>
          </cell>
          <cell r="B2818" t="str">
            <v>EMBOÇAMENTO COM ARGAMASSA TRAÇO 1:2:9 (CIMENTO, CAL E AREIA). AF_07/2019</v>
          </cell>
          <cell r="D2818" t="str">
            <v>M</v>
          </cell>
          <cell r="E2818" t="str">
            <v>17,18</v>
          </cell>
          <cell r="F2818" t="str">
            <v>18,84</v>
          </cell>
        </row>
        <row r="2819">
          <cell r="A2819" t="str">
            <v>94225</v>
          </cell>
          <cell r="B2819" t="str">
            <v>ISOLAMENTO TERMOACÚSTICO COM LÃ MINERAL NA SUBCOBERTURA, INCLUSO TRANSPORTE VERTICAL. AF_07/2019</v>
          </cell>
          <cell r="D2819" t="str">
            <v>M2</v>
          </cell>
          <cell r="E2819" t="str">
            <v>23,42</v>
          </cell>
          <cell r="F2819" t="str">
            <v>23,61</v>
          </cell>
        </row>
        <row r="2820">
          <cell r="A2820" t="str">
            <v>94226</v>
          </cell>
          <cell r="B2820" t="str">
            <v>SUBCOBERTURA COM MANTA PLÁSTICA REVESTIDA POR PELÍCULA DE ALUMÍNO, INCLUSO TRANSPORTE VERTICAL. AF_07/2019</v>
          </cell>
          <cell r="D2820" t="str">
            <v>M2</v>
          </cell>
          <cell r="E2820" t="str">
            <v>13,59</v>
          </cell>
          <cell r="F2820" t="str">
            <v>14,26</v>
          </cell>
        </row>
        <row r="2821">
          <cell r="A2821" t="str">
            <v>94232</v>
          </cell>
          <cell r="B2821" t="str">
            <v>AMARRAÇÃO DE TELHAS CERÂMICAS OU DE CONCRETO. AF_07/2019</v>
          </cell>
          <cell r="D2821" t="str">
            <v>UN</v>
          </cell>
          <cell r="E2821" t="str">
            <v>1,96</v>
          </cell>
          <cell r="F2821" t="str">
            <v>2,18</v>
          </cell>
        </row>
        <row r="2822">
          <cell r="A2822" t="str">
            <v>94440</v>
          </cell>
          <cell r="B2822" t="str">
            <v>TELHAMENTO COM TELHA CERÂMICA DE ENCAIXE, TIPO FRANCESA, COM ATÉ 2 ÁGUAS, INCLUSO TRANSPORTE VERTICAL. AF_07/2019</v>
          </cell>
          <cell r="D2822" t="str">
            <v>M2</v>
          </cell>
          <cell r="E2822" t="str">
            <v>23,79</v>
          </cell>
          <cell r="F2822" t="str">
            <v>24,46</v>
          </cell>
        </row>
        <row r="2823">
          <cell r="A2823" t="str">
            <v>94441</v>
          </cell>
          <cell r="B2823" t="str">
            <v>TELHAMENTO COM TELHA CERÂMICA DE ENCAIXE, TIPO FRANCESA, COM MAIS DE 2 ÁGUAS, INCLUSO TRANSPORTE VERTICAL. AF_07/2019</v>
          </cell>
          <cell r="D2823" t="str">
            <v>M2</v>
          </cell>
          <cell r="E2823" t="str">
            <v>26,12</v>
          </cell>
          <cell r="F2823" t="str">
            <v>27,04</v>
          </cell>
        </row>
        <row r="2824">
          <cell r="A2824" t="str">
            <v>94442</v>
          </cell>
          <cell r="B2824" t="str">
            <v>TELHAMENTO COM TELHA CERÂMICA DE ENCAIXE, TIPO ROMANA, COM ATÉ 2 ÁGUAS, INCLUSO TRANSPORTE VERTICAL. AF_07/2019</v>
          </cell>
          <cell r="D2824" t="str">
            <v>M2</v>
          </cell>
          <cell r="E2824" t="str">
            <v>23,79</v>
          </cell>
          <cell r="F2824" t="str">
            <v>24,46</v>
          </cell>
        </row>
        <row r="2825">
          <cell r="A2825" t="str">
            <v>94443</v>
          </cell>
          <cell r="B2825" t="str">
            <v>TELHAMENTO COM TELHA CERÂMICA DE ENCAIXE, TIPO ROMANA, COM MAIS DE 2 ÁGUAS, INCLUSO TRANSPORTE VERTICAL. AF_07/2019</v>
          </cell>
          <cell r="D2825" t="str">
            <v>M2</v>
          </cell>
          <cell r="E2825" t="str">
            <v>26,12</v>
          </cell>
          <cell r="F2825" t="str">
            <v>27,04</v>
          </cell>
        </row>
        <row r="2826">
          <cell r="A2826" t="str">
            <v>94445</v>
          </cell>
          <cell r="B2826" t="str">
            <v>TELHAMENTO COM TELHA CERÂMICA CAPA-CANAL, TIPO PLAN, COM ATÉ 2 ÁGUAS, INCLUSO TRANSPORTE VERTICAL. AF_07/2019</v>
          </cell>
          <cell r="D2826" t="str">
            <v>M2</v>
          </cell>
          <cell r="E2826" t="str">
            <v>33,99</v>
          </cell>
          <cell r="F2826" t="str">
            <v>35,03</v>
          </cell>
        </row>
        <row r="2827">
          <cell r="A2827" t="str">
            <v>94446</v>
          </cell>
          <cell r="B2827" t="str">
            <v>TELHAMENTO COM TELHA CERÂMICA CAPA-CANAL, TIPO PLAN, COM MAIS DE 2 ÁGUAS, INCLUSO TRANSPORTE VERTICAL. AF_07/2019</v>
          </cell>
          <cell r="D2827" t="str">
            <v>M2</v>
          </cell>
          <cell r="E2827" t="str">
            <v>37,94</v>
          </cell>
          <cell r="F2827" t="str">
            <v>39,41</v>
          </cell>
        </row>
        <row r="2828">
          <cell r="A2828" t="str">
            <v>94447</v>
          </cell>
          <cell r="B2828" t="str">
            <v>TELHAMENTO COM TELHA CERÂMICA CAPA-CANAL, TIPO PAULISTA, COM ATÉ 2 ÁGUAS, INCLUSO TRANSPORTE VERTICAL. AF_07/2019</v>
          </cell>
          <cell r="D2828" t="str">
            <v>M2</v>
          </cell>
          <cell r="E2828" t="str">
            <v>33,99</v>
          </cell>
          <cell r="F2828" t="str">
            <v>35,03</v>
          </cell>
        </row>
        <row r="2829">
          <cell r="A2829" t="str">
            <v>94448</v>
          </cell>
          <cell r="B2829" t="str">
            <v>TELHAMENTO COM TELHA CERÂMICA CAPA-CANAL, TIPO PAULISTA, COM MAIS DE 2 ÁGUAS, INCLUSO TRANSPORTE VERTICAL. AF_07/2019</v>
          </cell>
          <cell r="D2829" t="str">
            <v>M2</v>
          </cell>
          <cell r="E2829" t="str">
            <v>37,94</v>
          </cell>
          <cell r="F2829" t="str">
            <v>39,41</v>
          </cell>
        </row>
        <row r="2830">
          <cell r="A2830" t="str">
            <v>94207</v>
          </cell>
          <cell r="B2830" t="str">
            <v>TELHAMENTO COM TELHA ONDULADA DE FIBROCIMENTO E = 6 MM, COM RECOBRIMENTO LATERAL DE 1/4 DE ONDA PARA TELHADO COM INCLINAÇÃO MAIOR QUE 10°, COM ATÉ 2 ÁGUAS, INCLUSO IÇAMENTO. AF_07/2019</v>
          </cell>
          <cell r="D2830" t="str">
            <v>M2</v>
          </cell>
          <cell r="E2830" t="str">
            <v>32,88</v>
          </cell>
          <cell r="F2830" t="str">
            <v>33,38</v>
          </cell>
        </row>
        <row r="2831">
          <cell r="A2831" t="str">
            <v>94210</v>
          </cell>
          <cell r="B2831" t="str">
            <v>TELHAMENTO COM TELHA ONDULADA DE FIBROCIMENTO E = 6 MM, COM RECOBRIMENTO LATERAL DE 1 1/4 DE ONDA PARA TELHADO COM INCLINAÇÃO MÁXIMA DE 10°, COM ATÉ 2 ÁGUAS, INCLUSO IÇAMENTO. AF_07/2019</v>
          </cell>
          <cell r="D2831" t="str">
            <v>M2</v>
          </cell>
          <cell r="E2831" t="str">
            <v>35,03</v>
          </cell>
          <cell r="F2831" t="str">
            <v>35,56</v>
          </cell>
        </row>
        <row r="2832">
          <cell r="A2832" t="str">
            <v>94218</v>
          </cell>
          <cell r="B2832" t="str">
            <v>TELHAMENTO COM TELHA ESTRUTURAL DE FIBROCIMENTO E= 6 MM, COM ATÉ 2 ÁGUAS, INCLUSO IÇAMENTO. AF_07/2019</v>
          </cell>
          <cell r="D2832" t="str">
            <v>M2</v>
          </cell>
          <cell r="E2832" t="str">
            <v>73,85</v>
          </cell>
          <cell r="F2832" t="str">
            <v>74,39</v>
          </cell>
        </row>
        <row r="2833">
          <cell r="A2833" t="str">
            <v>94213</v>
          </cell>
          <cell r="B2833" t="str">
            <v>TELHAMENTO COM TELHA DE AÇO/ALUMÍNIO E = 0,5 MM, COM ATÉ 2 ÁGUAS, INCLUSO IÇAMENTO. AF_07/2019</v>
          </cell>
          <cell r="D2833" t="str">
            <v>M2</v>
          </cell>
          <cell r="E2833" t="str">
            <v>41,76</v>
          </cell>
          <cell r="F2833" t="str">
            <v>42,09</v>
          </cell>
        </row>
        <row r="2834">
          <cell r="A2834" t="str">
            <v>94216</v>
          </cell>
          <cell r="B2834" t="str">
            <v>TELHAMENTO COM TELHA METÁLICA TERMOACÚSTICA E = 30 MM, COM ATÉ 2 ÁGUAS, INCLUSO IÇAMENTO. AF_07/2019</v>
          </cell>
          <cell r="D2834" t="str">
            <v>M2</v>
          </cell>
          <cell r="E2834" t="str">
            <v>165,43</v>
          </cell>
          <cell r="F2834" t="str">
            <v>165,64</v>
          </cell>
        </row>
        <row r="2835">
          <cell r="A2835" t="str">
            <v>94219</v>
          </cell>
          <cell r="B2835" t="str">
            <v>CUMEEIRA E ESPIGÃO PARA TELHA CERÂMICA EMBOÇADA COM ARGAMASSA TRAÇO 1:2:9 (CIMENTO, CAL E AREIA), PARA TELHADOS COM MAIS DE 2 ÁGUAS, INCLUSO TRANSPORTE VERTICAL. AF_07/2019</v>
          </cell>
          <cell r="D2835" t="str">
            <v>M</v>
          </cell>
          <cell r="E2835" t="str">
            <v>21,51</v>
          </cell>
          <cell r="F2835" t="str">
            <v>22,81</v>
          </cell>
        </row>
        <row r="2836">
          <cell r="A2836" t="str">
            <v>94220</v>
          </cell>
          <cell r="B2836" t="str">
            <v>CUMEEIRA E ESPIGÃO PARA TELHA DE CONCRETO EMBOÇADA COM ARGAMASSA TRAÇO 1:2:9 (CIMENTO, CAL E AREIA), PARA TELHADOS COM MAIS DE 2 ÁGUAS, INCLUSO TRANSPORTE VERTICAL. AF_07/2019</v>
          </cell>
          <cell r="D2836" t="str">
            <v>M</v>
          </cell>
          <cell r="E2836" t="str">
            <v>37,17</v>
          </cell>
          <cell r="F2836" t="str">
            <v>38,47</v>
          </cell>
        </row>
        <row r="2837">
          <cell r="A2837" t="str">
            <v>94221</v>
          </cell>
          <cell r="B2837" t="str">
            <v>CUMEEIRA PARA TELHA CERÂMICA EMBOÇADA COM ARGAMASSA TRAÇO 1:2:9 (CIMENTO, CAL E AREIA) PARA TELHADOS COM ATÉ 2 ÁGUAS, INCLUSO TRANSPORTE VERTICAL. AF_07/2019</v>
          </cell>
          <cell r="D2837" t="str">
            <v>M</v>
          </cell>
          <cell r="E2837" t="str">
            <v>16,93</v>
          </cell>
          <cell r="F2837" t="str">
            <v>17,72</v>
          </cell>
        </row>
        <row r="2838">
          <cell r="A2838" t="str">
            <v>94222</v>
          </cell>
          <cell r="B2838" t="str">
            <v>CUMEEIRA PARA TELHA DE CONCRETO EMBOÇADA COM ARGAMASSA TRAÇO 1:2:9 (CIMENTO, CAL E AREIA) PARA TELHADOS COM ATÉ 2 ÁGUAS, INCLUSO TRANSPORTE VERTICAL. AF_07/2019</v>
          </cell>
          <cell r="D2838" t="str">
            <v>M</v>
          </cell>
          <cell r="E2838" t="str">
            <v>32,59</v>
          </cell>
          <cell r="F2838" t="str">
            <v>33,38</v>
          </cell>
        </row>
        <row r="2839">
          <cell r="A2839" t="str">
            <v>94223</v>
          </cell>
          <cell r="B2839" t="str">
            <v>CUMEEIRA PARA TELHA DE FIBROCIMENTO ONDULADA E = 6 MM, INCLUSO ACESSÓRIOS DE FIXAÇÃO E IÇAMENTO. AF_07/2019</v>
          </cell>
          <cell r="D2839" t="str">
            <v>M</v>
          </cell>
          <cell r="E2839" t="str">
            <v>40,12</v>
          </cell>
          <cell r="F2839" t="str">
            <v>40,35</v>
          </cell>
        </row>
        <row r="2840">
          <cell r="A2840" t="str">
            <v>94451</v>
          </cell>
          <cell r="B2840" t="str">
            <v>CUMEEIRA PARA TELHA DE FIBROCIMENTO ESTRUTURAL E = 6 MM, INCLUSO ACESSÓRIOS DE FIXAÇÃO E IÇAMENTO. AF_07/2019</v>
          </cell>
          <cell r="D2840" t="str">
            <v>M</v>
          </cell>
          <cell r="E2840" t="str">
            <v>94,52</v>
          </cell>
          <cell r="F2840" t="str">
            <v>94,77</v>
          </cell>
        </row>
        <row r="2841">
          <cell r="A2841" t="str">
            <v>100325</v>
          </cell>
          <cell r="B2841" t="str">
            <v>CUMEEIRA SHED PARA TELHA ONDULADA DE FIBROCIMENTO, E = 6 MM, INCLUSO ACESSÓRIOS DE FIXAÇÃO E IÇAMENTO. AF_07/2019</v>
          </cell>
          <cell r="D2841" t="str">
            <v>M</v>
          </cell>
          <cell r="E2841" t="str">
            <v>38,50</v>
          </cell>
          <cell r="F2841" t="str">
            <v>38,67</v>
          </cell>
        </row>
        <row r="2842">
          <cell r="A2842" t="str">
            <v>100327</v>
          </cell>
          <cell r="B2842" t="str">
            <v>RUFO EXTERNO/INTERNO EM CHAPA DE AÇO GALVANIZADO NÚMERO 26, CORTE DE 33 CM, INCLUSO IÇAMENTO. AF_07/2019</v>
          </cell>
          <cell r="D2842" t="str">
            <v>M</v>
          </cell>
          <cell r="E2842" t="str">
            <v>35,75</v>
          </cell>
          <cell r="F2842" t="str">
            <v>36,47</v>
          </cell>
        </row>
        <row r="2843">
          <cell r="A2843" t="str">
            <v>100328</v>
          </cell>
          <cell r="B2843" t="str">
            <v>RETIRADA E RECOLOCAÇÃO DE  TELHA CERÂMICA DE ENCAIXE, COM ATÉ DUAS ÁGUAS, INCLUSO IÇAMENTO. AF_07/2019</v>
          </cell>
          <cell r="D2843" t="str">
            <v>M2</v>
          </cell>
          <cell r="E2843" t="str">
            <v>9,26</v>
          </cell>
          <cell r="F2843" t="str">
            <v>9,88</v>
          </cell>
        </row>
        <row r="2844">
          <cell r="A2844" t="str">
            <v>100329</v>
          </cell>
          <cell r="B2844" t="str">
            <v>RETIRADA E RECOLOCAÇÃO DE  TELHA CERÂMICA DE ENCAIXE, COM MAIS DE DUAS ÁGUAS, INCLUSO IÇAMENTO. AF_07/2019</v>
          </cell>
          <cell r="D2844" t="str">
            <v>M2</v>
          </cell>
          <cell r="E2844" t="str">
            <v>11,58</v>
          </cell>
          <cell r="F2844" t="str">
            <v>12,46</v>
          </cell>
        </row>
        <row r="2845">
          <cell r="A2845" t="str">
            <v>100330</v>
          </cell>
          <cell r="B2845" t="str">
            <v>RETIRADA E RECOLOCAÇÃO DE  TELHA CERÂMICA CAPA-CANAL, COM ATÉ DUAS ÁGUAS, INCLUSO IÇAMENTO. AF_07/2019</v>
          </cell>
          <cell r="D2845" t="str">
            <v>M2</v>
          </cell>
          <cell r="E2845" t="str">
            <v>12,55</v>
          </cell>
          <cell r="F2845" t="str">
            <v>13,39</v>
          </cell>
        </row>
        <row r="2846">
          <cell r="A2846" t="str">
            <v>100331</v>
          </cell>
          <cell r="B2846" t="str">
            <v>RETIRADA E RECOLOCAÇÃO DE  TELHA CERÂMICA CAPA-CANAL, COM MAIS DE DUAS ÁGUAS, INCLUSO IÇAMENTO. AF_07/2019</v>
          </cell>
          <cell r="D2846" t="str">
            <v>M2</v>
          </cell>
          <cell r="E2846" t="str">
            <v>16,52</v>
          </cell>
          <cell r="F2846" t="str">
            <v>17,79</v>
          </cell>
        </row>
        <row r="2847">
          <cell r="A2847" t="str">
            <v>100434</v>
          </cell>
          <cell r="B2847" t="str">
            <v>CALHA DE BEIRAL, SEMICIRCULAR DE PVC, DIAMETRO 125 MM, INCLUINDO CABECEIRAS, EMENDAS, BOCAIS, SUPORTES E VEDAÇÕES, EXCLUINDO CONDUTORES, INCLUSO TRANSPORTE VERTICAL. AF_07/2019</v>
          </cell>
          <cell r="D2847" t="str">
            <v>M</v>
          </cell>
          <cell r="E2847" t="str">
            <v>46,77</v>
          </cell>
          <cell r="F2847" t="str">
            <v>47,53</v>
          </cell>
        </row>
        <row r="2848">
          <cell r="A2848" t="str">
            <v>100435</v>
          </cell>
          <cell r="B2848" t="str">
            <v>RUFO EM FIBROCIMENTO PARA TELHA ONDULADA E = 6 MM, ABA DE 26 CM, INCLUSO TRANSPORTE VERTICAL, EXCETO CONTRARRUFO. AF_07/2019</v>
          </cell>
          <cell r="D2848" t="str">
            <v>M</v>
          </cell>
          <cell r="E2848" t="str">
            <v>22,60</v>
          </cell>
          <cell r="F2848" t="str">
            <v>23,10</v>
          </cell>
        </row>
        <row r="2849">
          <cell r="A2849" t="str">
            <v>94227</v>
          </cell>
          <cell r="B2849" t="str">
            <v>CALHA EM CHAPA DE AÇO GALVANIZADO NÚMERO 24, DESENVOLVIMENTO DE 33 CM, INCLUSO TRANSPORTE VERTICAL. AF_07/2019</v>
          </cell>
          <cell r="D2849" t="str">
            <v>M</v>
          </cell>
          <cell r="E2849" t="str">
            <v>38,82</v>
          </cell>
          <cell r="F2849" t="str">
            <v>39,69</v>
          </cell>
        </row>
        <row r="2850">
          <cell r="A2850" t="str">
            <v>94228</v>
          </cell>
          <cell r="B2850" t="str">
            <v>CALHA EM CHAPA DE AÇO GALVANIZADO NÚMERO 24, DESENVOLVIMENTO DE 50 CM, INCLUSO TRANSPORTE VERTICAL. AF_07/2019</v>
          </cell>
          <cell r="D2850" t="str">
            <v>M</v>
          </cell>
          <cell r="E2850" t="str">
            <v>52,54</v>
          </cell>
          <cell r="F2850" t="str">
            <v>53,74</v>
          </cell>
        </row>
        <row r="2851">
          <cell r="A2851" t="str">
            <v>94229</v>
          </cell>
          <cell r="B2851" t="str">
            <v>CALHA EM CHAPA DE AÇO GALVANIZADO NÚMERO 24, DESENVOLVIMENTO DE 100 CM, INCLUSO TRANSPORTE VERTICAL. AF_07/2019</v>
          </cell>
          <cell r="D2851" t="str">
            <v>M</v>
          </cell>
          <cell r="E2851" t="str">
            <v>101,36</v>
          </cell>
          <cell r="F2851" t="str">
            <v>103,50</v>
          </cell>
        </row>
        <row r="2852">
          <cell r="A2852" t="str">
            <v>94231</v>
          </cell>
          <cell r="B2852" t="str">
            <v>RUFO EM CHAPA DE AÇO GALVANIZADO NÚMERO 24, CORTE DE 25 CM, INCLUSO TRANSPORTE VERTICAL. AF_07/2019</v>
          </cell>
          <cell r="D2852" t="str">
            <v>M</v>
          </cell>
          <cell r="E2852" t="str">
            <v>31,82</v>
          </cell>
          <cell r="F2852" t="str">
            <v>32,42</v>
          </cell>
        </row>
        <row r="2853">
          <cell r="A2853" t="str">
            <v>94449</v>
          </cell>
          <cell r="B2853" t="str">
            <v>TELHAMENTO COM TELHA ONDULADA DE FIBRA DE VIDRO E = 0,6 MM, PARA TELHADO COM INCLINAÇÃO MAIOR QUE 10°, COM ATÉ 2 ÁGUAS, INCLUSO IÇAMENTO. AF_07/2019</v>
          </cell>
          <cell r="D2853" t="str">
            <v>M2</v>
          </cell>
          <cell r="E2853" t="str">
            <v>42,37</v>
          </cell>
          <cell r="F2853" t="str">
            <v>42,87</v>
          </cell>
        </row>
        <row r="2854">
          <cell r="A2854" t="str">
            <v>92255</v>
          </cell>
          <cell r="B2854" t="str">
            <v>INSTALAÇÃO DE TESOURA (INTEIRA OU MEIA), EM AÇO, PARA VÃOS MAIORES OU IGUAIS A 3,0 M E MENORES QUE 6,0 M, INCLUSO IÇAMENTO. AF_07/2019</v>
          </cell>
          <cell r="D2854" t="str">
            <v>UN</v>
          </cell>
          <cell r="E2854" t="str">
            <v>131,93</v>
          </cell>
          <cell r="F2854" t="str">
            <v>139,81</v>
          </cell>
        </row>
        <row r="2855">
          <cell r="A2855" t="str">
            <v>92256</v>
          </cell>
          <cell r="B2855" t="str">
            <v>INSTALAÇÃO DE TESOURA (INTEIRA OU MEIA), EM AÇO, PARA VÃOS MAIORES OU IGUAIS A 6,0 M E MENORES QUE 8,0 M, INCLUSO IÇAMENTO. AF_07/2019</v>
          </cell>
          <cell r="D2855" t="str">
            <v>UN</v>
          </cell>
          <cell r="E2855" t="str">
            <v>162,14</v>
          </cell>
          <cell r="F2855" t="str">
            <v>173,55</v>
          </cell>
        </row>
        <row r="2856">
          <cell r="A2856" t="str">
            <v>92257</v>
          </cell>
          <cell r="B2856" t="str">
            <v>INSTALAÇÃO DE TESOURA (INTEIRA OU MEIA), EM AÇO, PARA VÃOS MAIORES OU IGUAIS A 8,0 M E MENORES QUE 10,0 M, INCLUSO IÇAMENTO. AF_07/2019</v>
          </cell>
          <cell r="D2856" t="str">
            <v>UN</v>
          </cell>
          <cell r="E2856" t="str">
            <v>192,00</v>
          </cell>
          <cell r="F2856" t="str">
            <v>206,88</v>
          </cell>
        </row>
        <row r="2857">
          <cell r="A2857" t="str">
            <v>92258</v>
          </cell>
          <cell r="B2857" t="str">
            <v>INSTALAÇÃO DE TESOURA (INTEIRA OU MEIA), EM AÇO, PARA VÃOS MAIORES OU IGUAIS A 10,0 M E MENORES QUE 12,0 M, INCLUSO IÇAMENTO. AF_07/2019</v>
          </cell>
          <cell r="D2857" t="str">
            <v>UN</v>
          </cell>
          <cell r="E2857" t="str">
            <v>240,02</v>
          </cell>
          <cell r="F2857" t="str">
            <v>260,50</v>
          </cell>
        </row>
        <row r="2858">
          <cell r="A2858" t="str">
            <v>92568</v>
          </cell>
          <cell r="B2858" t="str">
            <v>TRAMA DE AÇO COMPOSTA POR RIPAS, CAIBROS E TERÇAS PARA TELHADOS DE ATÉ 2 ÁGUAS PARA TELHA DE ENCAIXE DE CERÂMICA OU DE CONCRETO, INCLUSO TRANSPORTE VERTICAL. AF_07/2019</v>
          </cell>
          <cell r="D2858" t="str">
            <v>M2</v>
          </cell>
          <cell r="E2858" t="str">
            <v>72,40</v>
          </cell>
          <cell r="F2858" t="str">
            <v>73,44</v>
          </cell>
        </row>
        <row r="2859">
          <cell r="A2859" t="str">
            <v>92569</v>
          </cell>
          <cell r="B2859" t="str">
            <v>TRAMA DE AÇO COMPOSTA POR RIPAS E CAIBROS PARA TELHADOS DE ATÉ 2 ÁGUAS PARA TELHA DE ENCAIXE DE CERÂMICA OU DE CONCRETO, INCLUSO TRANSPORTE VERTICAL. AF_07/2019</v>
          </cell>
          <cell r="D2859" t="str">
            <v>M2</v>
          </cell>
          <cell r="E2859" t="str">
            <v>40,03</v>
          </cell>
          <cell r="F2859" t="str">
            <v>40,48</v>
          </cell>
        </row>
        <row r="2860">
          <cell r="A2860" t="str">
            <v>92570</v>
          </cell>
          <cell r="B2860" t="str">
            <v>TRAMA DE AÇO COMPOSTA POR RIPAS PARA TELHADOS DE ATÉ 2 ÁGUAS PARA TELHA DE ENCAIXE DE CERÂMICA OU DE CONCRETO, INCLUSO TRANSPORTE VERTICAL. AF_07/2019</v>
          </cell>
          <cell r="D2860" t="str">
            <v>M2</v>
          </cell>
          <cell r="E2860" t="str">
            <v>25,20</v>
          </cell>
          <cell r="F2860" t="str">
            <v>25,41</v>
          </cell>
        </row>
        <row r="2861">
          <cell r="A2861" t="str">
            <v>92571</v>
          </cell>
          <cell r="B2861" t="str">
            <v>TRAMA DE AÇO COMPOSTA POR RIPAS, CAIBROS E TERÇAS PARA TELHADOS DE MAIS DE 2 ÁGUAS PARA TELHA DE ENCAIXE DE CERÂMICA OU DE CONCRETO, INCLUSO TRANSPORTE VERTICAL. AF_07/2019</v>
          </cell>
          <cell r="D2861" t="str">
            <v>M2</v>
          </cell>
          <cell r="E2861" t="str">
            <v>78,10</v>
          </cell>
          <cell r="F2861" t="str">
            <v>79,74</v>
          </cell>
        </row>
        <row r="2862">
          <cell r="A2862" t="str">
            <v>92572</v>
          </cell>
          <cell r="B2862" t="str">
            <v>TRAMA DE AÇO COMPOSTA POR RIPAS E CAIBROS PARA TELHADOS DE MAIS DE 2 ÁGUAS PARA TELHA DE ENCAIXE DE CERÂMICA OU DE CONCRETO, INCLUSO TRANSPORTE VERTICAL. AF_07/2019</v>
          </cell>
          <cell r="D2862" t="str">
            <v>M2</v>
          </cell>
          <cell r="E2862" t="str">
            <v>46,47</v>
          </cell>
          <cell r="F2862" t="str">
            <v>47,30</v>
          </cell>
        </row>
        <row r="2863">
          <cell r="A2863" t="str">
            <v>92573</v>
          </cell>
          <cell r="B2863" t="str">
            <v>TRAMA DE AÇO COMPOSTA POR RIPAS PARA TELHADOS DE MAIS DE 2 ÁGUAS PARA TELHA DE ENCAIXE DE CERÂMICA OU DE CONCRETO, INCLUSO TRANSPORTE VERTICAL, INCLUSO TRANSPORTE VERTICAL. AF_07/2019</v>
          </cell>
          <cell r="D2863" t="str">
            <v>M2</v>
          </cell>
          <cell r="E2863" t="str">
            <v>27,65</v>
          </cell>
          <cell r="F2863" t="str">
            <v>28,12</v>
          </cell>
        </row>
        <row r="2864">
          <cell r="A2864" t="str">
            <v>92574</v>
          </cell>
          <cell r="B2864" t="str">
            <v>TRAMA DE AÇO COMPOSTA POR RIPAS, CAIBROS E TERÇAS PARA TELHADOS DE ATÉ 2 ÁGUAS PARA TELHA CERÂMICA CAPA-CANAL, INCLUSO TRANSPORTE VERTICAL. AF_07/2019</v>
          </cell>
          <cell r="D2864" t="str">
            <v>M2</v>
          </cell>
          <cell r="E2864" t="str">
            <v>73,71</v>
          </cell>
          <cell r="F2864" t="str">
            <v>74,84</v>
          </cell>
        </row>
        <row r="2865">
          <cell r="A2865" t="str">
            <v>92575</v>
          </cell>
          <cell r="B2865" t="str">
            <v>TRAMA DE AÇO COMPOSTA POR RIPAS E CAIBROS PARA TELHADOS DE ATÉ 2 ÁGUAS PARA TELHA CERÂMICA CAPA-CANAL, INCLUSO TRANSPORTE VERTICAL. AF_07/2019</v>
          </cell>
          <cell r="D2865" t="str">
            <v>M2</v>
          </cell>
          <cell r="E2865" t="str">
            <v>36,71</v>
          </cell>
          <cell r="F2865" t="str">
            <v>37,16</v>
          </cell>
        </row>
        <row r="2866">
          <cell r="A2866" t="str">
            <v>92576</v>
          </cell>
          <cell r="B2866" t="str">
            <v>TRAMA DE AÇO COMPOSTA POR RIPAS PARA TELHADOS DE ATÉ 2 ÁGUAS PARA TELHA CERÂMICA CAPA-CANAL, INCLUSO TRANSPORTE VERTICAL. AF_07/2019</v>
          </cell>
          <cell r="D2866" t="str">
            <v>M2</v>
          </cell>
          <cell r="E2866" t="str">
            <v>19,93</v>
          </cell>
          <cell r="F2866" t="str">
            <v>20,11</v>
          </cell>
        </row>
        <row r="2867">
          <cell r="A2867" t="str">
            <v>92577</v>
          </cell>
          <cell r="B2867" t="str">
            <v>TRAMA DE AÇO COMPOSTA POR RIPAS, CAIBROS E TERÇAS PARA TELHADOS DE MAIS DE 2 ÁGUAS PARA TELHA CERÂMICA CAPA-CANAL, INCLUSO TRANSPORTE VERTICAL. AF_07/2019</v>
          </cell>
          <cell r="D2867" t="str">
            <v>M2</v>
          </cell>
          <cell r="E2867" t="str">
            <v>79,64</v>
          </cell>
          <cell r="F2867" t="str">
            <v>81,37</v>
          </cell>
        </row>
        <row r="2868">
          <cell r="A2868" t="str">
            <v>92578</v>
          </cell>
          <cell r="B2868" t="str">
            <v>TRAMA DE AÇO COMPOSTA POR RIPAS E CAIBROS PARA TELHADOS DE MAIS DE 2 ÁGUAS PARA TELHA CERÂMICA CAPA-CANAL, INCLUSO TRANSPORTE VERTICAL. AF_07/2019</v>
          </cell>
          <cell r="D2868" t="str">
            <v>M2</v>
          </cell>
          <cell r="E2868" t="str">
            <v>40,05</v>
          </cell>
          <cell r="F2868" t="str">
            <v>40,84</v>
          </cell>
        </row>
        <row r="2869">
          <cell r="A2869" t="str">
            <v>92579</v>
          </cell>
          <cell r="B2869" t="str">
            <v>TRAMA DE AÇO COMPOSTA POR RIPAS PARA TELHADOS DE MAIS DE 2 ÁGUAS PARA TELHA CERÂMICA CAPA-CANAL, INCLUSO TRANSPORTE VERTICAL. AF_07/2019</v>
          </cell>
          <cell r="D2869" t="str">
            <v>M2</v>
          </cell>
          <cell r="E2869" t="str">
            <v>21,88</v>
          </cell>
          <cell r="F2869" t="str">
            <v>22,28</v>
          </cell>
        </row>
        <row r="2870">
          <cell r="A2870" t="str">
            <v>92580</v>
          </cell>
          <cell r="B2870" t="str">
            <v>TRAMA DE AÇO COMPOSTA POR TERÇAS PARA TELHADOS DE ATÉ 2 ÁGUAS PARA TELHA ONDULADA DE FIBROCIMENTO, METÁLICA, PLÁSTICA OU TERMOACÚSTICA, INCLUSO TRANSPORTE VERTICAL. AF_07/2019</v>
          </cell>
          <cell r="D2870" t="str">
            <v>M2</v>
          </cell>
          <cell r="E2870" t="str">
            <v>27,53</v>
          </cell>
          <cell r="F2870" t="str">
            <v>28,14</v>
          </cell>
        </row>
        <row r="2871">
          <cell r="A2871" t="str">
            <v>92581</v>
          </cell>
          <cell r="B2871" t="str">
            <v>TRAMA DE AÇO COMPOSTA POR TERÇAS PARA TELHADOS DE ATÉ 2 ÁGUAS PARA TELHA ESTRUTURAL DE FIBROCIMENTO, INCLUSO TRANSPORTE VERTICAL. AF_07/2019</v>
          </cell>
          <cell r="D2871" t="str">
            <v>M2</v>
          </cell>
          <cell r="E2871" t="str">
            <v>28,55</v>
          </cell>
          <cell r="F2871" t="str">
            <v>29,11</v>
          </cell>
        </row>
        <row r="2872">
          <cell r="A2872" t="str">
            <v>92582</v>
          </cell>
          <cell r="B2872" t="str">
            <v>FABRICAÇÃO E INSTALAÇÃO DE TESOURA INTEIRA EM AÇO, VÃO DE 3 M, PARA TELHA CERÂMICA OU DE CONCRETO, INCLUSO IÇAMENTO. AF_12/2015</v>
          </cell>
          <cell r="D2872" t="str">
            <v>UN</v>
          </cell>
          <cell r="E2872" t="str">
            <v>421,52</v>
          </cell>
          <cell r="F2872" t="str">
            <v>432,74</v>
          </cell>
        </row>
        <row r="2873">
          <cell r="A2873" t="str">
            <v>92584</v>
          </cell>
          <cell r="B2873" t="str">
            <v>FABRICAÇÃO E INSTALAÇÃO DE TESOURA INTEIRA EM AÇO, VÃO DE 4 M, PARA TELHA CERÂMICA OU DE CONCRETO, INCLUSO IÇAMENTO. AF_12/2015</v>
          </cell>
          <cell r="D2873" t="str">
            <v>UN</v>
          </cell>
          <cell r="E2873" t="str">
            <v>487,60</v>
          </cell>
          <cell r="F2873" t="str">
            <v>498,82</v>
          </cell>
        </row>
        <row r="2874">
          <cell r="A2874" t="str">
            <v>92586</v>
          </cell>
          <cell r="B2874" t="str">
            <v>FABRICAÇÃO E INSTALAÇÃO DE TESOURA INTEIRA EM AÇO, VÃO DE 5 M, PARA TELHA CERÂMICA OU DE CONCRETO, INCLUSO IÇAMENTO. AF_12/2015</v>
          </cell>
          <cell r="D2874" t="str">
            <v>UN</v>
          </cell>
          <cell r="E2874" t="str">
            <v>553,68</v>
          </cell>
          <cell r="F2874" t="str">
            <v>564,90</v>
          </cell>
        </row>
        <row r="2875">
          <cell r="A2875" t="str">
            <v>92588</v>
          </cell>
          <cell r="B2875" t="str">
            <v>FABRICAÇÃO E INSTALAÇÃO DE TESOURA INTEIRA EM AÇO, VÃO DE 6 M, PARA TELHA CERÂMICA OU DE CONCRETO, INCLUSO IÇAMENTO. AF_12/2015</v>
          </cell>
          <cell r="D2875" t="str">
            <v>UN</v>
          </cell>
          <cell r="E2875" t="str">
            <v>700,34</v>
          </cell>
          <cell r="F2875" t="str">
            <v>716,76</v>
          </cell>
        </row>
        <row r="2876">
          <cell r="A2876" t="str">
            <v>92590</v>
          </cell>
          <cell r="B2876" t="str">
            <v>FABRICAÇÃO E INSTALAÇÃO DE TESOURA INTEIRA EM AÇO, VÃO DE 7 M, PARA TELHA CERÂMICA OU DE CONCRETO, INCLUSO IÇAMENTO. AF_12/2015</v>
          </cell>
          <cell r="D2876" t="str">
            <v>UN</v>
          </cell>
          <cell r="E2876" t="str">
            <v>766,42</v>
          </cell>
          <cell r="F2876" t="str">
            <v>782,84</v>
          </cell>
        </row>
        <row r="2877">
          <cell r="A2877" t="str">
            <v>92592</v>
          </cell>
          <cell r="B2877" t="str">
            <v>FABRICAÇÃO E INSTALAÇÃO DE TESOURA INTEIRA EM AÇO, VÃO DE 8 M, PARA TELHA CERÂMICA OU DE CONCRETO, INCLUSO IÇAMENTO. AF_12/2015</v>
          </cell>
          <cell r="D2877" t="str">
            <v>UN</v>
          </cell>
          <cell r="E2877" t="str">
            <v>862,36</v>
          </cell>
          <cell r="F2877" t="str">
            <v>882,25</v>
          </cell>
        </row>
        <row r="2878">
          <cell r="A2878" t="str">
            <v>92593</v>
          </cell>
          <cell r="B2878" t="str">
            <v>(COMPOSIÇÃO REPRESENTATIVA) FABRICAÇÃO E INSTALAÇÃO DE TESOURA INTEIRA EM AÇO, PARA VÃOS DE 3 A 12 M E PARA QUALQUER TIPO DE TELHA, INCLUSO IÇAMENTO. AF_12/2015</v>
          </cell>
          <cell r="D2878" t="str">
            <v>KG</v>
          </cell>
          <cell r="E2878" t="str">
            <v>6,52</v>
          </cell>
          <cell r="F2878" t="str">
            <v>6,67</v>
          </cell>
        </row>
        <row r="2879">
          <cell r="A2879" t="str">
            <v>92594</v>
          </cell>
          <cell r="B2879" t="str">
            <v>FABRICAÇÃO E INSTALAÇÃO DE TESOURA INTEIRA EM AÇO, VÃO DE 9 M, PARA TELHA CERÂMICA OU DE CONCRETO, INCLUSO IÇAMENTO. AF_12/2015</v>
          </cell>
          <cell r="D2879" t="str">
            <v>UN</v>
          </cell>
          <cell r="E2879" t="str">
            <v>995,54</v>
          </cell>
          <cell r="F2879" t="str">
            <v>1.017,10</v>
          </cell>
        </row>
        <row r="2880">
          <cell r="A2880" t="str">
            <v>92596</v>
          </cell>
          <cell r="B2880" t="str">
            <v>FABRICAÇÃO E INSTALAÇÃO DE TESOURA INTEIRA EM AÇO, VÃO DE 10 M, PARA TELHA CERÂMICA OU DE CONCRETO, INCLUSO IÇAMENTO. AF_12/2015</v>
          </cell>
          <cell r="D2880" t="str">
            <v>UN</v>
          </cell>
          <cell r="E2880" t="str">
            <v>1.112,47</v>
          </cell>
          <cell r="F2880" t="str">
            <v>1.139,63</v>
          </cell>
        </row>
        <row r="2881">
          <cell r="A2881" t="str">
            <v>92598</v>
          </cell>
          <cell r="B2881" t="str">
            <v>FABRICAÇÃO E INSTALAÇÃO DE TESOURA INTEIRA EM AÇO, VÃO DE 11 M, PARA TELHA CERÂMICA OU DE CONCRETO, INCLUSO IÇAMENTO. AF_12/2015</v>
          </cell>
          <cell r="D2881" t="str">
            <v>UN</v>
          </cell>
          <cell r="E2881" t="str">
            <v>1.178,55</v>
          </cell>
          <cell r="F2881" t="str">
            <v>1.205,71</v>
          </cell>
        </row>
        <row r="2882">
          <cell r="A2882" t="str">
            <v>92600</v>
          </cell>
          <cell r="B2882" t="str">
            <v>FABRICAÇÃO E INSTALAÇÃO DE TESOURA INTEIRA EM AÇO, VÃO DE 12 M, PARA TELHA CERÂMICA OU DE CONCRETO, INCLUSO IÇAMENTO. AF_12/2015</v>
          </cell>
          <cell r="D2882" t="str">
            <v>UN</v>
          </cell>
          <cell r="E2882" t="str">
            <v>1.261,35</v>
          </cell>
          <cell r="F2882" t="str">
            <v>1.288,51</v>
          </cell>
        </row>
        <row r="2883">
          <cell r="A2883" t="str">
            <v>92602</v>
          </cell>
          <cell r="B2883" t="str">
            <v>FABRICAÇÃO E INSTALAÇÃO DE TESOURA INTEIRA EM AÇO, VÃO DE 3 M, PARA TELHA ONDULADA DE FIBROCIMENTO, METÁLICA, PLÁSTICA OU TERMOACÚSTICA, INCLUSO IÇAMENTO.. AF_12/2015</v>
          </cell>
          <cell r="D2883" t="str">
            <v>UN</v>
          </cell>
          <cell r="E2883" t="str">
            <v>421,52</v>
          </cell>
          <cell r="F2883" t="str">
            <v>432,74</v>
          </cell>
        </row>
        <row r="2884">
          <cell r="A2884" t="str">
            <v>92604</v>
          </cell>
          <cell r="B2884" t="str">
            <v>FABRICAÇÃO E INSTALAÇÃO DE TESOURA INTEIRA EM AÇO, VÃO DE 4 M, PARA TELHA ONDULADA DE FIBROCIMENTO, METÁLICA, PLÁSTICA OU TERMOACÚSTICA, INCLUSO IÇAMENTO. AF_12/2015</v>
          </cell>
          <cell r="D2884" t="str">
            <v>UN</v>
          </cell>
          <cell r="E2884" t="str">
            <v>470,87</v>
          </cell>
          <cell r="F2884" t="str">
            <v>482,09</v>
          </cell>
        </row>
        <row r="2885">
          <cell r="A2885" t="str">
            <v>92606</v>
          </cell>
          <cell r="B2885" t="str">
            <v>FABRICAÇÃO E INSTALAÇÃO DE TESOURA INTEIRA EM AÇO, VÃO DE 5 M, PARA TELHA ONDULADA DE FIBROCIMENTO, METÁLICA, PLÁSTICA OU TERMOACÚSTICA, INCLUSO IÇAMENTO. AF_12/2015</v>
          </cell>
          <cell r="D2885" t="str">
            <v>UN</v>
          </cell>
          <cell r="E2885" t="str">
            <v>536,95</v>
          </cell>
          <cell r="F2885" t="str">
            <v>548,17</v>
          </cell>
        </row>
        <row r="2886">
          <cell r="A2886" t="str">
            <v>92608</v>
          </cell>
          <cell r="B2886" t="str">
            <v>FABRICAÇÃO E INSTALAÇÃO DE TESOURA INTEIRA EM AÇO, VÃO DE 6 M, PARA TELHA ONDULADA DE FIBROCIMENTO, METÁLICA, PLÁSTICA OU TERMOACÚSTICA, INCLUSO IÇAMENTO. AF_12/2015</v>
          </cell>
          <cell r="D2886" t="str">
            <v>UN</v>
          </cell>
          <cell r="E2886" t="str">
            <v>666,89</v>
          </cell>
          <cell r="F2886" t="str">
            <v>683,31</v>
          </cell>
        </row>
        <row r="2887">
          <cell r="A2887" t="str">
            <v>92610</v>
          </cell>
          <cell r="B2887" t="str">
            <v>FABRICAÇÃO E INSTALAÇÃO DE TESOURA INTEIRA EM AÇO, VÃO DE 7 M, PARA TELHA ONDULADA DE FIBROCIMENTO, METÁLICA, PLÁSTICA OU TERMOACÚSTICA, INCLUSO IÇAMENTO. AF_12/2015</v>
          </cell>
          <cell r="D2887" t="str">
            <v>UN</v>
          </cell>
          <cell r="E2887" t="str">
            <v>732,97</v>
          </cell>
          <cell r="F2887" t="str">
            <v>749,39</v>
          </cell>
        </row>
        <row r="2888">
          <cell r="A2888" t="str">
            <v>92612</v>
          </cell>
          <cell r="B2888" t="str">
            <v>FABRICAÇÃO E INSTALAÇÃO DE TESOURA INTEIRA EM AÇO, VÃO DE 8 M, PARA TELHA ONDULADA DE FIBROCIMENTO, METÁLICA, PLÁSTICA OU TERMOACÚSTICA, INCLUSO IÇAMENTO, INCLUSO IÇAMENTO. AF_12/2015</v>
          </cell>
          <cell r="D2888" t="str">
            <v>UN</v>
          </cell>
          <cell r="E2888" t="str">
            <v>828,90</v>
          </cell>
          <cell r="F2888" t="str">
            <v>848,79</v>
          </cell>
        </row>
        <row r="2889">
          <cell r="A2889" t="str">
            <v>92614</v>
          </cell>
          <cell r="B2889" t="str">
            <v>FABRICAÇÃO E INSTALAÇÃO DE TESOURA INTEIRA EM AÇO, VÃO DE 9 M, PARA TELHA ONDULADA DE FIBROCIMENTO, METÁLICA, PLÁSTICA OU TERMOACÚSTICA, INCLUSO IÇAMENTO. AF_12/2015</v>
          </cell>
          <cell r="D2889" t="str">
            <v>UN</v>
          </cell>
          <cell r="E2889" t="str">
            <v>928,64</v>
          </cell>
          <cell r="F2889" t="str">
            <v>950,20</v>
          </cell>
        </row>
        <row r="2890">
          <cell r="A2890" t="str">
            <v>92616</v>
          </cell>
          <cell r="B2890" t="str">
            <v>FABRICAÇÃO E INSTALAÇÃO DE TESOURA INTEIRA EM AÇO, VÃO DE 10 M, PARA TELHA ONDULADA DE FIBROCIMENTO, METÁLICA, PLÁSTICA OU TERMOACÚSTICA, INCLUSO IÇAMENTO. AF_12/2015</v>
          </cell>
          <cell r="D2890" t="str">
            <v>UN</v>
          </cell>
          <cell r="E2890" t="str">
            <v>1.062,29</v>
          </cell>
          <cell r="F2890" t="str">
            <v>1.089,45</v>
          </cell>
        </row>
        <row r="2891">
          <cell r="A2891" t="str">
            <v>92618</v>
          </cell>
          <cell r="B2891" t="str">
            <v>FABRICAÇÃO E INSTALAÇÃO DE TESOURA INTEIRA EM AÇO, VÃO DE 11 M, PARA TELHA ONDULADA DE FIBROCIMENTO, METÁLICA, PLÁSTICA OU TERMOACÚSTICA, INCLUSO IÇAMENTO. AF_12/2015</v>
          </cell>
          <cell r="D2891" t="str">
            <v>UN</v>
          </cell>
          <cell r="E2891" t="str">
            <v>1.128,37</v>
          </cell>
          <cell r="F2891" t="str">
            <v>1.155,53</v>
          </cell>
        </row>
        <row r="2892">
          <cell r="A2892" t="str">
            <v>92620</v>
          </cell>
          <cell r="B2892" t="str">
            <v>FABRICAÇÃO E INSTALAÇÃO DE TESOURA INTEIRA EM AÇO, VÃO DE 12 M, PARA TELHA ONDULADA DE FIBROCIMENTO, METÁLICA, PLÁSTICA OU TERMOACÚSTICA, INCLUSO IÇAMENTO. AF_12/2015</v>
          </cell>
          <cell r="D2892" t="str">
            <v>UN</v>
          </cell>
          <cell r="E2892" t="str">
            <v>1.194,45</v>
          </cell>
          <cell r="F2892" t="str">
            <v>1.221,61</v>
          </cell>
        </row>
        <row r="2893">
          <cell r="A2893" t="str">
            <v>100357</v>
          </cell>
          <cell r="B2893" t="str">
            <v>FABRICAÇÃO E INSTALAÇÃO DE MEIA TESOURA DE MADEIRA NÃO APARELHADA, COM VÃO DE 3 M, PARA TELHA CERÂMICA OU DE CONCRETO, INCLUSO IÇAMENTO. AF_07/2019</v>
          </cell>
          <cell r="D2893" t="str">
            <v>UN</v>
          </cell>
          <cell r="E2893" t="str">
            <v>578,64</v>
          </cell>
          <cell r="F2893" t="str">
            <v>605,65</v>
          </cell>
        </row>
        <row r="2894">
          <cell r="A2894" t="str">
            <v>100358</v>
          </cell>
          <cell r="B2894" t="str">
            <v>FABRICAÇÃO E INSTALAÇÃO DE MEIA TESOURA DE MADEIRA NÃO APARELHADA, COM VÃO DE 4 M, PARA TELHA CERÂMICA OU DE CONCRETO, INCLUSO IÇAMENTO. AF_07/2019</v>
          </cell>
          <cell r="D2894" t="str">
            <v>UN</v>
          </cell>
          <cell r="E2894" t="str">
            <v>797,93</v>
          </cell>
          <cell r="F2894" t="str">
            <v>842,30</v>
          </cell>
        </row>
        <row r="2895">
          <cell r="A2895" t="str">
            <v>100359</v>
          </cell>
          <cell r="B2895" t="str">
            <v>FABRICAÇÃO E INSTALAÇÃO DE MEIA TESOURA DE MADEIRA NÃO APARELHADA, COM VÃO DE 5 M, PARA TELHA CERÂMICA OU DE CONCRETO, INCLUSO IÇAMENTO. AF_07/2019</v>
          </cell>
          <cell r="D2895" t="str">
            <v>UN</v>
          </cell>
          <cell r="E2895" t="str">
            <v>832,72</v>
          </cell>
          <cell r="F2895" t="str">
            <v>877,09</v>
          </cell>
        </row>
        <row r="2896">
          <cell r="A2896" t="str">
            <v>100360</v>
          </cell>
          <cell r="B2896" t="str">
            <v>FABRICAÇÃO E INSTALAÇÃO DE MEIA TESOURA DE MADEIRA NÃO APARELHADA, COM VÃO DE 6 M, PARA TELHA CERÂMICA OU DE CONCRETO, INCLUSO IÇAMENTO. AF_07/2019</v>
          </cell>
          <cell r="D2896" t="str">
            <v>UN</v>
          </cell>
          <cell r="E2896" t="str">
            <v>921,10</v>
          </cell>
          <cell r="F2896" t="str">
            <v>970,10</v>
          </cell>
        </row>
        <row r="2897">
          <cell r="A2897" t="str">
            <v>100361</v>
          </cell>
          <cell r="B2897" t="str">
            <v>FABRICAÇÃO E INSTALAÇÃO DE MEIA TESOURA DE MADEIRA NÃO APARELHADA, COM VÃO DE 7 M, PARA TELHA CERÂMICA OU DE CONCRETO, INCLUSO IÇAMENTO. AF_07/2019</v>
          </cell>
          <cell r="D2897" t="str">
            <v>UN</v>
          </cell>
          <cell r="E2897" t="str">
            <v>1.154,99</v>
          </cell>
          <cell r="F2897" t="str">
            <v>1.221,37</v>
          </cell>
        </row>
        <row r="2898">
          <cell r="A2898" t="str">
            <v>100362</v>
          </cell>
          <cell r="B2898" t="str">
            <v>FABRICAÇÃO E INSTALAÇÃO DE MEIA TESOURA DE MADEIRA NÃO APARELHADA, COM VÃO DE 8 M, PARA TELHA CERÂMICA OU DE CONCRETO, INCLUSO IÇAMENTO. AF_07/2019</v>
          </cell>
          <cell r="D2898" t="str">
            <v>UN</v>
          </cell>
          <cell r="E2898" t="str">
            <v>1.541,07</v>
          </cell>
          <cell r="F2898" t="str">
            <v>1.611,94</v>
          </cell>
        </row>
        <row r="2899">
          <cell r="A2899" t="str">
            <v>100363</v>
          </cell>
          <cell r="B2899" t="str">
            <v>FABRICAÇÃO E INSTALAÇÃO DE MEIA TESOURA DE MADEIRA NÃO APARELHADA, COM VÃO DE 9 M, PARA TELHA CERÂMICA OU DE CONCRETO, INCLUSO IÇAMENTO. AF_07/2019</v>
          </cell>
          <cell r="D2899" t="str">
            <v>UN</v>
          </cell>
          <cell r="E2899" t="str">
            <v>1.592,80</v>
          </cell>
          <cell r="F2899" t="str">
            <v>1.663,67</v>
          </cell>
        </row>
        <row r="2900">
          <cell r="A2900" t="str">
            <v>100364</v>
          </cell>
          <cell r="B2900" t="str">
            <v>FABRICAÇÃO E INSTALAÇÃO DE MEIA TESOURA DE MADEIRA NÃO APARELHADA, COM VÃO DE 10 M, PARA TELHA CERÂMICA OU DE CONCRETO, INCLUSO IÇAMENTO. AF_07/2019</v>
          </cell>
          <cell r="D2900" t="str">
            <v>UN</v>
          </cell>
          <cell r="E2900" t="str">
            <v>1.731,28</v>
          </cell>
          <cell r="F2900" t="str">
            <v>1.809,37</v>
          </cell>
        </row>
        <row r="2901">
          <cell r="A2901" t="str">
            <v>100365</v>
          </cell>
          <cell r="B2901" t="str">
            <v>FABRICAÇÃO E INSTALAÇÃO DE MEIA TESOURA DE MADEIRA NÃO APARELHADA, COM VÃO DE 11 M, PARA TELHA CERÂMICA OU DE CONCRETO, INCLUSO IÇAMENTO. AF_07/2019</v>
          </cell>
          <cell r="D2901" t="str">
            <v>UN</v>
          </cell>
          <cell r="E2901" t="str">
            <v>1.994,54</v>
          </cell>
          <cell r="F2901" t="str">
            <v>2.089,99</v>
          </cell>
        </row>
        <row r="2902">
          <cell r="A2902" t="str">
            <v>100366</v>
          </cell>
          <cell r="B2902" t="str">
            <v>FABRICAÇÃO E INSTALAÇÃO DE MEIA TESOURA DE MADEIRA NÃO APARELHADA, COM VÃO DE 12 M, PARA TELHA CERÂMICA OU DE CONCRETO, INCLUSO IÇAMENTO. AF_07/2019</v>
          </cell>
          <cell r="D2902" t="str">
            <v>UN</v>
          </cell>
          <cell r="E2902" t="str">
            <v>2.115,77</v>
          </cell>
          <cell r="F2902" t="str">
            <v>2.211,22</v>
          </cell>
        </row>
        <row r="2903">
          <cell r="A2903" t="str">
            <v>100367</v>
          </cell>
          <cell r="B2903" t="str">
            <v>FABRICAÇÃO E INSTALAÇÃO DE MEIA TESOURA DE MADEIRA NÃO APARELHADA, COM VÃO DE 3 M, PARA TELHA ONDULADA DE FIBROCIMENTO, ALUMÍNIO, PLÁSTICA OU TERMOACÚSTICA, INCLUSO IÇAMENTO. AF_07/2019</v>
          </cell>
          <cell r="D2903" t="str">
            <v>UN</v>
          </cell>
          <cell r="E2903" t="str">
            <v>565,46</v>
          </cell>
          <cell r="F2903" t="str">
            <v>592,47</v>
          </cell>
        </row>
        <row r="2904">
          <cell r="A2904" t="str">
            <v>100368</v>
          </cell>
          <cell r="B2904" t="str">
            <v>FABRICAÇÃO E INSTALAÇÃO DE MEIA TESOURA DE MADEIRA NÃO APARELHADA, COM VÃO DE 4 M, PARA TELHA ONDULADA DE FIBROCIMENTO, ALUMÍNIO, PLÁSTICA OU TERMOACÚSTICA, INCLUSO IÇAMENTO. AF_07/2019</v>
          </cell>
          <cell r="D2904" t="str">
            <v>UN</v>
          </cell>
          <cell r="E2904" t="str">
            <v>781,02</v>
          </cell>
          <cell r="F2904" t="str">
            <v>825,39</v>
          </cell>
        </row>
        <row r="2905">
          <cell r="A2905" t="str">
            <v>100369</v>
          </cell>
          <cell r="B2905" t="str">
            <v>FABRICAÇÃO E INSTALAÇÃO DE MEIA TESOURA DE MADEIRA NÃO APARELHADA, COM VÃO DE 5 M, PARA TELHA ONDULADA DE FIBROCIMENTO, ALUMÍNIO, PLÁSTICA OU TERMOACÚSTICA, INCLUSO IÇAMENTO. AF_07/2019</v>
          </cell>
          <cell r="D2905" t="str">
            <v>UN</v>
          </cell>
          <cell r="E2905" t="str">
            <v>815,81</v>
          </cell>
          <cell r="F2905" t="str">
            <v>860,18</v>
          </cell>
        </row>
        <row r="2906">
          <cell r="A2906" t="str">
            <v>100370</v>
          </cell>
          <cell r="B2906" t="str">
            <v>FABRICAÇÃO E INSTALAÇÃO DE MEIA TESOURA DE MADEIRA NÃO APARELHADA, COM VÃO DE 6 M, PARA TELHA ONDULADA DE FIBROCIMENTO, ALUMÍNIO, PLÁSTICA OU TERMOACÚSTICA, INCLUSO IÇAMENTO. AF_07/2019</v>
          </cell>
          <cell r="D2906" t="str">
            <v>UN</v>
          </cell>
          <cell r="E2906" t="str">
            <v>953,90</v>
          </cell>
          <cell r="F2906" t="str">
            <v>1.002,90</v>
          </cell>
        </row>
        <row r="2907">
          <cell r="A2907" t="str">
            <v>100371</v>
          </cell>
          <cell r="B2907" t="str">
            <v>FABRICAÇÃO E INSTALAÇÃO DE MEIA TESOURA DE MADEIRA NÃO APARELHADA, COM VÃO DE 7 M, PARA TELHA ONDULADA DE FIBROCIMENTO, ALUMÍNIO, PLÁSTICA OU TERMOACÚSTICA, INCLUSO IÇAMENTO. AF_07/2019</v>
          </cell>
          <cell r="D2907" t="str">
            <v>UN</v>
          </cell>
          <cell r="E2907" t="str">
            <v>1.109,35</v>
          </cell>
          <cell r="F2907" t="str">
            <v>1.175,73</v>
          </cell>
        </row>
        <row r="2908">
          <cell r="A2908" t="str">
            <v>100372</v>
          </cell>
          <cell r="B2908" t="str">
            <v>FABRICAÇÃO E INSTALAÇÃO DE MEIA TESOURA DE MADEIRA NÃO APARELHADA, COM VÃO DE 8 M, PARA TELHA ONDULADA DE FIBROCIMENTO, ALUMÍNIO, PLÁSTICA OU TERMOACÚSTICA, INCLUSO IÇAMENTO. AF_07/2019</v>
          </cell>
          <cell r="D2908" t="str">
            <v>UN</v>
          </cell>
          <cell r="E2908" t="str">
            <v>1.468,12</v>
          </cell>
          <cell r="F2908" t="str">
            <v>1.538,99</v>
          </cell>
        </row>
        <row r="2909">
          <cell r="A2909" t="str">
            <v>100373</v>
          </cell>
          <cell r="B2909" t="str">
            <v>FABRICAÇÃO E INSTALAÇÃO DE MEIA TESOURA DE MADEIRA NÃO APARELHADA, COM VÃO DE 9 M, PARA TELHA ONDULADA DE FIBROCIMENTO, ALUMÍNIO, PLÁSTICA OU TERMOACÚSTICA, INCLUSO IÇAMENTO. AF_07/2019</v>
          </cell>
          <cell r="D2909" t="str">
            <v>UN</v>
          </cell>
          <cell r="E2909" t="str">
            <v>1.510,77</v>
          </cell>
          <cell r="F2909" t="str">
            <v>1.581,64</v>
          </cell>
        </row>
        <row r="2910">
          <cell r="A2910" t="str">
            <v>100374</v>
          </cell>
          <cell r="B2910" t="str">
            <v>FABRICAÇÃO E INSTALAÇÃO DE MEIA TESOURA DE MADEIRA NÃO APARELHADA, COM VÃO DE 10 M, PARA TELHA ONDULADA DE FIBROCIMENTO, ALUMÍNIO, PLÁSTICA OU TERMOACÚSTICA, INCLUSO IÇAMENTO. AF_07/2019</v>
          </cell>
          <cell r="D2910" t="str">
            <v>UN</v>
          </cell>
          <cell r="E2910" t="str">
            <v>1.620,74</v>
          </cell>
          <cell r="F2910" t="str">
            <v>1.698,83</v>
          </cell>
        </row>
        <row r="2911">
          <cell r="A2911" t="str">
            <v>100375</v>
          </cell>
          <cell r="B2911" t="str">
            <v>FABRICAÇÃO E INSTALAÇÃO DE MEIA TESOURA DE MADEIRA NÃO APARELHADA, COM VÃO DE 11 M, PARA TELHA ONDULADA DE FIBROCIMENTO, ALUMÍNIO, PLÁSTICA OU TERMOACÚSTICA, INCLUSO IÇAMENTO. AF_07/2019</v>
          </cell>
          <cell r="D2911" t="str">
            <v>UN</v>
          </cell>
          <cell r="E2911" t="str">
            <v>1.834,41</v>
          </cell>
          <cell r="F2911" t="str">
            <v>1.929,86</v>
          </cell>
        </row>
        <row r="2912">
          <cell r="A2912" t="str">
            <v>100376</v>
          </cell>
          <cell r="B2912" t="str">
            <v>FABRICAÇÃO E INSTALAÇÃO DE MEIA TESOURA DE MADEIRA NÃO APARELHADA, COM VÃO DE 12 M, PARA TELHA ONDULADA DE FIBROCIMENTO, ALUMÍNIO, PLÁSTICA OU TERMOACÚSTICA, INCLUSO IÇAMENTO. AF_07/2019</v>
          </cell>
          <cell r="D2912" t="str">
            <v>UN</v>
          </cell>
          <cell r="E2912" t="str">
            <v>1.790,12</v>
          </cell>
          <cell r="F2912" t="str">
            <v>1.885,57</v>
          </cell>
        </row>
        <row r="2913">
          <cell r="A2913" t="str">
            <v>100377</v>
          </cell>
          <cell r="B2913" t="str">
            <v>FABRICAÇÃO E INSTALAÇÃO DE TESOURA (INTEIRA OU MEIA) EM AÇO, VÃOS MAIORES OU IGUAIS A 3,0 M E MENORES OU IGUAL A 6,0 M, INCLUSO IÇAMENTO. AF_07/2019</v>
          </cell>
          <cell r="D2913" t="str">
            <v>KG</v>
          </cell>
          <cell r="E2913" t="str">
            <v>6,86</v>
          </cell>
          <cell r="F2913" t="str">
            <v>7,01</v>
          </cell>
        </row>
        <row r="2914">
          <cell r="A2914" t="str">
            <v>100378</v>
          </cell>
          <cell r="B2914" t="str">
            <v>FABRICAÇÃO E INSTALAÇÃO DE TESOURA (INTEIRA OU MEIA) EM AÇO, VÃOS MAIORES QUE 6,0 M E MENORES QUE 12,0 M, INCLUSO IÇAMENTO. AF_07/2019</v>
          </cell>
          <cell r="D2914" t="str">
            <v>KG</v>
          </cell>
          <cell r="E2914" t="str">
            <v>6,29</v>
          </cell>
          <cell r="F2914" t="str">
            <v>6,42</v>
          </cell>
        </row>
        <row r="2915">
          <cell r="A2915" t="str">
            <v>100382</v>
          </cell>
          <cell r="B2915" t="str">
            <v>FABRICAÇÃO E INSTALAÇÃO DE PONTALETES DE MADEIRA NÃO APARELHADA PARA TELHADOS COM ATÉ 2 ÁGUAS E COM TELHA ONDULADA DE FIBROCIMENTO, ALUMÍNIO OU PLÁSTICA EM EDIFÍCIO RESIDENCIAL TÉRREO, INCLUSO TRANSPORTE VERTICAL. AF_07/2019</v>
          </cell>
          <cell r="D2915" t="str">
            <v>M2</v>
          </cell>
          <cell r="E2915" t="str">
            <v>12,73</v>
          </cell>
          <cell r="F2915" t="str">
            <v>13,10</v>
          </cell>
        </row>
        <row r="2916">
          <cell r="A2916" t="str">
            <v>94444</v>
          </cell>
          <cell r="B2916" t="str">
            <v>TELHAMENTO COM TELHA DE ENCAIXE, TIPO FRANCESA DE VIDRO, COM ATÉ 2 ÁGUAS, INCLUSO TRANSPORTE VERTICAL. AF_07/2019</v>
          </cell>
          <cell r="D2916" t="str">
            <v>M2</v>
          </cell>
          <cell r="E2916" t="str">
            <v>735,88</v>
          </cell>
          <cell r="F2916" t="str">
            <v>736,55</v>
          </cell>
        </row>
        <row r="2917">
          <cell r="A2917" t="str">
            <v>73882/1</v>
          </cell>
          <cell r="B2917" t="str">
            <v>CALHA EM CONCRETO SIMPLES, EM MEIA CANA, DIAMETRO 200 MM</v>
          </cell>
          <cell r="D2917" t="str">
            <v>M</v>
          </cell>
          <cell r="E2917" t="str">
            <v>33,58</v>
          </cell>
          <cell r="F2917" t="str">
            <v>34,56</v>
          </cell>
        </row>
        <row r="2918">
          <cell r="A2918" t="str">
            <v>73882/5</v>
          </cell>
          <cell r="B2918" t="str">
            <v>CALHA EM CONCRETO SIMPLES, EM MEIA CANA DE CONCRETO, DIAMETRO 600 MM</v>
          </cell>
          <cell r="D2918" t="str">
            <v>M</v>
          </cell>
          <cell r="E2918" t="str">
            <v>93,79</v>
          </cell>
          <cell r="F2918" t="str">
            <v>96,77</v>
          </cell>
        </row>
        <row r="2919">
          <cell r="A2919" t="str">
            <v>73816/1</v>
          </cell>
          <cell r="B2919" t="str">
            <v>EXECUCAO DE DRENO COM TUBOS DE PVC CORRUGADO FLEXIVEL PERFURADO - DN 100</v>
          </cell>
          <cell r="D2919" t="str">
            <v>M</v>
          </cell>
          <cell r="E2919" t="str">
            <v>25,45</v>
          </cell>
          <cell r="F2919" t="str">
            <v>26,67</v>
          </cell>
        </row>
        <row r="2920">
          <cell r="A2920" t="str">
            <v>73816/2</v>
          </cell>
          <cell r="B2920" t="str">
            <v>EXECUCAO DE DRENO VERTICAL COM PEDRISCO, DIAMETRO 200MM</v>
          </cell>
          <cell r="D2920" t="str">
            <v>M</v>
          </cell>
          <cell r="E2920" t="str">
            <v>21,77</v>
          </cell>
          <cell r="F2920" t="str">
            <v>23,32</v>
          </cell>
        </row>
        <row r="2921">
          <cell r="A2921" t="str">
            <v>73881/1</v>
          </cell>
          <cell r="B2921" t="str">
            <v>EXECUCAO DE DRENO COM MANTA GEOTEXTIL 200 G/M2</v>
          </cell>
          <cell r="D2921" t="str">
            <v>M2</v>
          </cell>
          <cell r="E2921" t="str">
            <v>6,16</v>
          </cell>
          <cell r="F2921" t="str">
            <v>6,19</v>
          </cell>
        </row>
        <row r="2922">
          <cell r="A2922" t="str">
            <v>73881/3</v>
          </cell>
          <cell r="B2922" t="str">
            <v>EXECUCAO DE DRENO COM MANTA GEOTEXTIL 400 G/M2</v>
          </cell>
          <cell r="D2922" t="str">
            <v>M2</v>
          </cell>
          <cell r="E2922" t="str">
            <v>12,08</v>
          </cell>
          <cell r="F2922" t="str">
            <v>12,11</v>
          </cell>
        </row>
        <row r="2923">
          <cell r="A2923" t="str">
            <v>73883/1</v>
          </cell>
          <cell r="B2923" t="str">
            <v>EXECUCAO DE DRENO FRANCES COM AREIA MEDIA</v>
          </cell>
          <cell r="D2923" t="str">
            <v>M3</v>
          </cell>
          <cell r="E2923" t="str">
            <v>71,16</v>
          </cell>
          <cell r="F2923" t="str">
            <v>73,08</v>
          </cell>
        </row>
        <row r="2924">
          <cell r="A2924" t="str">
            <v>73883/2</v>
          </cell>
          <cell r="B2924" t="str">
            <v>EXECUCAO DE DRENO FRANCES COM BRITA NUM 2</v>
          </cell>
          <cell r="D2924" t="str">
            <v>M3</v>
          </cell>
          <cell r="E2924" t="str">
            <v>94,50</v>
          </cell>
          <cell r="F2924" t="str">
            <v>97,44</v>
          </cell>
        </row>
        <row r="2925">
          <cell r="A2925" t="str">
            <v>73883/3</v>
          </cell>
          <cell r="B2925" t="str">
            <v>EXECUCAO DE DRENO FRANCES COM CASCALHO</v>
          </cell>
          <cell r="D2925" t="str">
            <v>M3</v>
          </cell>
          <cell r="E2925" t="str">
            <v>58,50</v>
          </cell>
          <cell r="F2925" t="str">
            <v>60,42</v>
          </cell>
        </row>
        <row r="2926">
          <cell r="A2926" t="str">
            <v>73969/1</v>
          </cell>
          <cell r="B2926" t="str">
            <v>EXECUCAO DE DRENOS DE CHORUME EM TUBOS DRENANTES DE CONCRETO, DIAM=200MM, ENVOLTOS EM BRITA E GEOTEXTIL</v>
          </cell>
          <cell r="D2926" t="str">
            <v>M</v>
          </cell>
          <cell r="E2926" t="str">
            <v>76,10</v>
          </cell>
          <cell r="F2926" t="str">
            <v>77,31</v>
          </cell>
        </row>
        <row r="2927">
          <cell r="A2927" t="str">
            <v>74017/1</v>
          </cell>
          <cell r="B2927" t="str">
            <v>EXECUCAO DE DRENOS DE CHORUME EM TUBOS DRENANTES, PVC, DIAM=100 MM, ENVOLTOS EM BRITA E GEOTEXTIL</v>
          </cell>
          <cell r="D2927" t="str">
            <v>M</v>
          </cell>
          <cell r="E2927" t="str">
            <v>44,34</v>
          </cell>
          <cell r="F2927" t="str">
            <v>45,55</v>
          </cell>
        </row>
        <row r="2928">
          <cell r="A2928" t="str">
            <v>74017/2</v>
          </cell>
          <cell r="B2928" t="str">
            <v>EXECUCAO DE DRENOS DE CHORUME EM TUBOS DRENANTES, PVC, DIAM=150 MM, ENVOLTOS EM BRITA E GEOTEXTIL</v>
          </cell>
          <cell r="D2928" t="str">
            <v>M</v>
          </cell>
          <cell r="E2928" t="str">
            <v>59,87</v>
          </cell>
          <cell r="F2928" t="str">
            <v>61,08</v>
          </cell>
        </row>
        <row r="2929">
          <cell r="A2929" t="str">
            <v>75029/1</v>
          </cell>
          <cell r="B2929" t="str">
            <v>TUBO PVC CORRUGADO RIGIDO PERFURADO DN 150 PARA DRENAGEM - FORNECIMENTO E INSTALACAO</v>
          </cell>
          <cell r="D2929" t="str">
            <v>M</v>
          </cell>
          <cell r="E2929" t="str">
            <v>38,93</v>
          </cell>
          <cell r="F2929" t="str">
            <v>40,50</v>
          </cell>
        </row>
        <row r="2930">
          <cell r="A2930" t="str">
            <v>83651</v>
          </cell>
          <cell r="B2930" t="str">
            <v>TUBO PVC CORRUGADO PERFURADO 100 MM C/ JUNTA ELASTICA PARA DRENAGEM.</v>
          </cell>
          <cell r="D2930" t="str">
            <v>M</v>
          </cell>
          <cell r="E2930" t="str">
            <v>28,93</v>
          </cell>
          <cell r="F2930" t="str">
            <v>30,67</v>
          </cell>
        </row>
        <row r="2931">
          <cell r="A2931" t="str">
            <v>83658</v>
          </cell>
          <cell r="B2931" t="str">
            <v>EXECUCAO DRENO PROFUNDO, COM CORTE TRAPEZOIDAL EM SOLO, DE 70X80X150CM EXCL TUBO INCL MATERIAL EXECUCAO, COM SELO ENCHIMENTO MATERIAL DRENANTE E ESCAVACAO</v>
          </cell>
          <cell r="D2931" t="str">
            <v>M</v>
          </cell>
          <cell r="E2931" t="str">
            <v>136,95</v>
          </cell>
          <cell r="F2931" t="str">
            <v>145,83</v>
          </cell>
        </row>
        <row r="2932">
          <cell r="A2932" t="str">
            <v>83661</v>
          </cell>
          <cell r="B2932" t="str">
            <v>EXECUCAO DE DRENO PROFUNDO, CORTE EM SOLO, COM TUBO POROSO D=0,20M</v>
          </cell>
          <cell r="D2932" t="str">
            <v>M</v>
          </cell>
          <cell r="E2932" t="str">
            <v>103,71</v>
          </cell>
          <cell r="F2932" t="str">
            <v>107,60</v>
          </cell>
        </row>
        <row r="2933">
          <cell r="A2933" t="str">
            <v>83662</v>
          </cell>
          <cell r="B2933" t="str">
            <v>EXECUCAO DE DRENO CEGO</v>
          </cell>
          <cell r="D2933" t="str">
            <v>M3</v>
          </cell>
          <cell r="E2933" t="str">
            <v>88,37</v>
          </cell>
          <cell r="F2933" t="str">
            <v>91,83</v>
          </cell>
        </row>
        <row r="2934">
          <cell r="A2934" t="str">
            <v>83664</v>
          </cell>
          <cell r="B2934" t="str">
            <v>EXECUCAO DE DRENO DE TUBO DE CONRETO SIMPLES POROSO D=0,20 M (0,5MX0,5M) PARA GALERIAS DE AGUAS PLUVIAIS</v>
          </cell>
          <cell r="D2934" t="str">
            <v>M</v>
          </cell>
          <cell r="E2934" t="str">
            <v>69,53</v>
          </cell>
          <cell r="F2934" t="str">
            <v>71,45</v>
          </cell>
        </row>
        <row r="2935">
          <cell r="A2935" t="str">
            <v>83665</v>
          </cell>
          <cell r="B2935" t="str">
            <v>FORNECIMENTO E INSTALACAO DE MANTA BIDIM RT - 14</v>
          </cell>
          <cell r="D2935" t="str">
            <v>M2</v>
          </cell>
          <cell r="E2935" t="str">
            <v>7,96</v>
          </cell>
          <cell r="F2935" t="str">
            <v>8,00</v>
          </cell>
        </row>
        <row r="2936">
          <cell r="A2936" t="str">
            <v>83669</v>
          </cell>
          <cell r="B2936" t="str">
            <v>FORNECIMENTO/INSTALACAO MANTA BIDIM RT-16</v>
          </cell>
          <cell r="D2936" t="str">
            <v>M2</v>
          </cell>
          <cell r="E2936" t="str">
            <v>9,48</v>
          </cell>
          <cell r="F2936" t="str">
            <v>9,52</v>
          </cell>
        </row>
        <row r="2937">
          <cell r="A2937" t="str">
            <v>83670</v>
          </cell>
          <cell r="B2937" t="str">
            <v>TUBO PVC DN 75 MM PARA DRENAGEM - FORNECIMENTO E INSTALACAO</v>
          </cell>
          <cell r="D2937" t="str">
            <v>M</v>
          </cell>
          <cell r="E2937" t="str">
            <v>43,32</v>
          </cell>
          <cell r="F2937" t="str">
            <v>47,01</v>
          </cell>
        </row>
        <row r="2938">
          <cell r="A2938" t="str">
            <v>83671</v>
          </cell>
          <cell r="B2938" t="str">
            <v>TUBO PVC DN 100 MM PARA DRENAGEM - FORNECIMENTO E INSTALACAO</v>
          </cell>
          <cell r="D2938" t="str">
            <v>M</v>
          </cell>
          <cell r="E2938" t="str">
            <v>46,51</v>
          </cell>
          <cell r="F2938" t="str">
            <v>50,42</v>
          </cell>
        </row>
        <row r="2939">
          <cell r="A2939" t="str">
            <v>83679</v>
          </cell>
          <cell r="B2939" t="str">
            <v>TUBO PVC D=2 COM MATERIAL DRENANTE PARA DRENO/BARBACA - FORNECIMENTO E INSTALACAO</v>
          </cell>
          <cell r="D2939" t="str">
            <v>M</v>
          </cell>
          <cell r="E2939" t="str">
            <v>13,00</v>
          </cell>
          <cell r="F2939" t="str">
            <v>13,74</v>
          </cell>
        </row>
        <row r="2940">
          <cell r="A2940" t="str">
            <v>83680</v>
          </cell>
          <cell r="B2940" t="str">
            <v>TUBO PVC D=3" COM MATERIAL DRENANTE PARA DRENO/BARBACA - FORNECIMENTO E INSTALACAO</v>
          </cell>
          <cell r="D2940" t="str">
            <v>M</v>
          </cell>
          <cell r="E2940" t="str">
            <v>15,68</v>
          </cell>
          <cell r="F2940" t="str">
            <v>16,42</v>
          </cell>
        </row>
        <row r="2941">
          <cell r="A2941" t="str">
            <v>83681</v>
          </cell>
          <cell r="B2941" t="str">
            <v>TUBO PVC D=4" COM MATERIAL DRENANTE PARA DRENO/BARBACA - FORNECIMENTO E INSTALACAO</v>
          </cell>
          <cell r="D2941" t="str">
            <v>M</v>
          </cell>
          <cell r="E2941" t="str">
            <v>16,88</v>
          </cell>
          <cell r="F2941" t="str">
            <v>17,62</v>
          </cell>
        </row>
        <row r="2942">
          <cell r="A2942" t="str">
            <v>83682</v>
          </cell>
          <cell r="B2942" t="str">
            <v>CAMADA VERTICAL DRENANTE C/ PEDRA BRITADA NUMS 1 E 2</v>
          </cell>
          <cell r="D2942" t="str">
            <v>M3</v>
          </cell>
          <cell r="E2942" t="str">
            <v>98,68</v>
          </cell>
          <cell r="F2942" t="str">
            <v>102,36</v>
          </cell>
        </row>
        <row r="2943">
          <cell r="A2943" t="str">
            <v>83729</v>
          </cell>
          <cell r="B2943" t="str">
            <v>FORNECIMENTO/INSTALACAO DE MANTA BIDIM RT-31</v>
          </cell>
          <cell r="D2943" t="str">
            <v>M2</v>
          </cell>
          <cell r="E2943" t="str">
            <v>18,62</v>
          </cell>
          <cell r="F2943" t="str">
            <v>18,66</v>
          </cell>
        </row>
        <row r="2944">
          <cell r="A2944" t="str">
            <v>83739</v>
          </cell>
          <cell r="B2944" t="str">
            <v>FORNECIMENTO/INSTALACAO DE MANTA BIDIM RT-10</v>
          </cell>
          <cell r="D2944" t="str">
            <v>M2</v>
          </cell>
          <cell r="E2944" t="str">
            <v>6,46</v>
          </cell>
          <cell r="F2944" t="str">
            <v>6,50</v>
          </cell>
        </row>
        <row r="2945">
          <cell r="A2945" t="str">
            <v>6454</v>
          </cell>
          <cell r="B2945" t="str">
            <v>FORNECIMENTO E LANCAMENTO DE PEDRA DE MAO</v>
          </cell>
          <cell r="D2945" t="str">
            <v>M3</v>
          </cell>
          <cell r="E2945" t="str">
            <v>151,02</v>
          </cell>
          <cell r="F2945" t="str">
            <v>159,84</v>
          </cell>
        </row>
        <row r="2946">
          <cell r="A2946" t="str">
            <v>73611</v>
          </cell>
          <cell r="B2946" t="str">
            <v>ENROCAMENTO COM PEDRA ARGAMASSADA TRAÇO 1:4 COM PEDRA DE MÃO</v>
          </cell>
          <cell r="D2946" t="str">
            <v>M3</v>
          </cell>
          <cell r="E2946" t="str">
            <v>330,79</v>
          </cell>
          <cell r="F2946" t="str">
            <v>351,65</v>
          </cell>
        </row>
        <row r="2947">
          <cell r="A2947" t="str">
            <v>73697</v>
          </cell>
          <cell r="B2947" t="str">
            <v>ENROCAMENTO MANUAL, SEM ARRUMACAO DO MATERIAL</v>
          </cell>
          <cell r="D2947" t="str">
            <v>M3</v>
          </cell>
          <cell r="E2947" t="str">
            <v>148,29</v>
          </cell>
          <cell r="F2947" t="str">
            <v>156,99</v>
          </cell>
        </row>
        <row r="2948">
          <cell r="A2948" t="str">
            <v>73698</v>
          </cell>
          <cell r="B2948" t="str">
            <v>ENROCAMENTO MANUAL, COM ARRUMACAO DO MATERIAL</v>
          </cell>
          <cell r="D2948" t="str">
            <v>M3</v>
          </cell>
          <cell r="E2948" t="str">
            <v>195,35</v>
          </cell>
          <cell r="F2948" t="str">
            <v>209,15</v>
          </cell>
        </row>
        <row r="2949">
          <cell r="A2949" t="str">
            <v>73890/1</v>
          </cell>
          <cell r="B2949" t="str">
            <v>ENSECADEIRA DE MADEIRA COM PAREDE SIMPLES</v>
          </cell>
          <cell r="D2949" t="str">
            <v>M2</v>
          </cell>
          <cell r="E2949" t="str">
            <v>109,46</v>
          </cell>
          <cell r="F2949" t="str">
            <v>116,32</v>
          </cell>
        </row>
        <row r="2950">
          <cell r="A2950" t="str">
            <v>73890/2</v>
          </cell>
          <cell r="B2950" t="str">
            <v>ENSECADEIRA DE MADEIRA COM PAREDE DUPLA</v>
          </cell>
          <cell r="D2950" t="str">
            <v>M2</v>
          </cell>
          <cell r="E2950" t="str">
            <v>275,66</v>
          </cell>
          <cell r="F2950" t="str">
            <v>292,81</v>
          </cell>
        </row>
        <row r="2951">
          <cell r="A2951" t="str">
            <v>92743</v>
          </cell>
          <cell r="B2951" t="str">
            <v>MURO DE GABIÃO, ENCHIMENTO COM PEDRA DE MÃO TIPO RACHÃO, DE GRAVIDADE, COM GAIOLAS DE COMPRIMENTO IGUAL A 2 M, PARA MUROS COM ALTURA MENOR OU IGUAL A 4 M  FORNECIMENTO E EXECUÇÃO. AF_12/2015</v>
          </cell>
          <cell r="D2951" t="str">
            <v>M3</v>
          </cell>
          <cell r="E2951" t="str">
            <v>470,99</v>
          </cell>
          <cell r="F2951" t="str">
            <v>481,89</v>
          </cell>
        </row>
        <row r="2952">
          <cell r="A2952" t="str">
            <v>92744</v>
          </cell>
          <cell r="B2952" t="str">
            <v>MURO DE GABIÃO, ENCHIMENTO COM PEDRA DE MÃO TIPO RACHÃO, DE GRAVIDADE, COM GAIOLAS DE COMPRIMENTO IGUAL A 5 M, PARA MUROS COM ALTURA MENOR OU IGUAL A 4 M  FORNECIMENTO E EXECUÇÃO. AF_12/2015</v>
          </cell>
          <cell r="D2952" t="str">
            <v>M3</v>
          </cell>
          <cell r="E2952" t="str">
            <v>463,09</v>
          </cell>
          <cell r="F2952" t="str">
            <v>468,36</v>
          </cell>
        </row>
        <row r="2953">
          <cell r="A2953" t="str">
            <v>92745</v>
          </cell>
          <cell r="B2953" t="str">
            <v>MURO DE GABIÃO, ENCHIMENTO COM PEDRA DE MÃO TIPO RACHÃO, DE GRAVIDADE, COM GAIOLAS DE COMPRIMENTO IGUAL A 2 M, PARA MUROS COM ALTURA MAIOR QUE 4 M E MENOR OU IGUAL A 6 M  FORNECIMENTO E EXECUÇÃO. AF_12/2015</v>
          </cell>
          <cell r="D2953" t="str">
            <v>M3</v>
          </cell>
          <cell r="E2953" t="str">
            <v>589,67</v>
          </cell>
          <cell r="F2953" t="str">
            <v>602,78</v>
          </cell>
        </row>
        <row r="2954">
          <cell r="A2954" t="str">
            <v>92746</v>
          </cell>
          <cell r="B2954" t="str">
            <v>MURO DE GABIÃO, ENCHIMENTO COM PEDRA DE MÃO TIPO RACHÃO, DE GRAVIDADE, COM GAIOLAS DE COMPRIMENTO IGUAL A 5 M, PARA MUROS COM ALTURA MAIOR QUE 4 M E MENOR OU IGUAL A 6 M   FORNECIMENTO E EXECUÇÃO. AF_12/2015</v>
          </cell>
          <cell r="D2954" t="str">
            <v>M3</v>
          </cell>
          <cell r="E2954" t="str">
            <v>549,51</v>
          </cell>
          <cell r="F2954" t="str">
            <v>556,91</v>
          </cell>
        </row>
        <row r="2955">
          <cell r="A2955" t="str">
            <v>92747</v>
          </cell>
          <cell r="B2955" t="str">
            <v>MURO DE GABIÃO, ENCHIMENTO COM PEDRA DE MÃO TIPO RACHÃO, DE GRAVIDADE, COM GAIOLAS DE COMPRIMENTO IGUAL A 2 M, PARA MUROS COM ALTURA MAIOR QUE 6 M E MENOR OU IGUAL A 10 M   FORNECIMENTO E EXECUÇÃO. AF_12/2015</v>
          </cell>
          <cell r="D2955" t="str">
            <v>M3</v>
          </cell>
          <cell r="E2955" t="str">
            <v>657,12</v>
          </cell>
          <cell r="F2955" t="str">
            <v>671,49</v>
          </cell>
        </row>
        <row r="2956">
          <cell r="A2956" t="str">
            <v>92748</v>
          </cell>
          <cell r="B2956" t="str">
            <v>MURO DE GABIÃO, ENCHIMENTO COM PEDRA DE MÃO TIPO RACHÃO, DE GRAVIDADE, COM GAIOLAS DE COMPRIMENTO IGUAL A 5 M, PARA MUROS COM ALTURA MAIOR QUE 6 M E MENOR OU IGUAL A 10 M FORNECIMENTO E EXECUÇÃO. AF_12/2015</v>
          </cell>
          <cell r="D2956" t="str">
            <v>M3</v>
          </cell>
          <cell r="E2956" t="str">
            <v>598,83</v>
          </cell>
          <cell r="F2956" t="str">
            <v>607,49</v>
          </cell>
        </row>
        <row r="2957">
          <cell r="A2957" t="str">
            <v>92749</v>
          </cell>
          <cell r="B2957" t="str">
            <v>MURO DE GABIÃO, ENCHIMENTO COM PEDRA DE MÃO TIPO RACHÃO, COM SOLO REFORÇADO, PARA MUROS COM ALTURA MENOR OU IGUAL A 4 M   FORNECIMENTO E EXECUÇÃO. AF_12/2015</v>
          </cell>
          <cell r="D2957" t="str">
            <v>M3</v>
          </cell>
          <cell r="E2957" t="str">
            <v>690,20</v>
          </cell>
          <cell r="F2957" t="str">
            <v>700,96</v>
          </cell>
        </row>
        <row r="2958">
          <cell r="A2958" t="str">
            <v>92750</v>
          </cell>
          <cell r="B2958" t="str">
            <v>MURO DE GABIÃO, ENCHIMENTO COM PEDRA DE MÃO TIPO RACHÃO, COM SOLO REFORÇADO, PARA MUROS COM ALTURA MAIOR QUE 4 M E MENOR OU IGUAL A 12 M   FORNECIMENTO E EXECUÇÃO. AF_12/2015</v>
          </cell>
          <cell r="D2958" t="str">
            <v>M3</v>
          </cell>
          <cell r="E2958" t="str">
            <v>1.208,28</v>
          </cell>
          <cell r="F2958" t="str">
            <v>1.223,09</v>
          </cell>
        </row>
        <row r="2959">
          <cell r="A2959" t="str">
            <v>92751</v>
          </cell>
          <cell r="B2959" t="str">
            <v>MURO DE GABIÃO, ENCHIMENTO COM PEDRA DE MÃO TIPO RACHÃO, COM SOLO REFORÇADO, PARA MUROS COM ALTURA MAIOR QUE 12 M E MENOR OU IGUAL A 20 M    FORNECIMENTO E EXECUÇÃO. AF_12/2015</v>
          </cell>
          <cell r="D2959" t="str">
            <v>M3</v>
          </cell>
          <cell r="E2959" t="str">
            <v>1.509,61</v>
          </cell>
          <cell r="F2959" t="str">
            <v>1.526,69</v>
          </cell>
        </row>
        <row r="2960">
          <cell r="A2960" t="str">
            <v>92752</v>
          </cell>
          <cell r="B2960" t="str">
            <v>MURO DE GABIÃO, ENCHIMENTO COM PEDRA DE MÃO TIPO RACHÃO, COM SOLO REFORÇADO, PARA MUROS COM ALTURA MAIOR QUE 20 M E MENOR OU IGUAL A 28 M   FORNECIMENTO E EXECUÇÃO. AF_12/2015</v>
          </cell>
          <cell r="D2960" t="str">
            <v>M3</v>
          </cell>
          <cell r="E2960" t="str">
            <v>1.809,94</v>
          </cell>
          <cell r="F2960" t="str">
            <v>1.829,20</v>
          </cell>
        </row>
        <row r="2961">
          <cell r="A2961" t="str">
            <v>92753</v>
          </cell>
          <cell r="B2961" t="str">
            <v>MURO DE GABIÃO, ENCHIMENTO COM RESÍDUO DE CONSTRUÇÃO E DEMOLIÇÃO, DE GRAVIDADE, COM GAIOLA TRAPEZOIDAL DE COMPRIMENTO IGUAL A 2 M, PARA MUROS COM ALTURA MENOR OU IGUAL A 2 M   FORNECIMENTO E EXECUÇÃO. AF_12/2015</v>
          </cell>
          <cell r="D2961" t="str">
            <v>M3</v>
          </cell>
          <cell r="E2961" t="str">
            <v>460,87</v>
          </cell>
          <cell r="F2961" t="str">
            <v>468,46</v>
          </cell>
        </row>
        <row r="2962">
          <cell r="A2962" t="str">
            <v>92754</v>
          </cell>
          <cell r="B2962" t="str">
            <v>MURO DE GABIÃO, ENCHIMENTO COM RESÍDUO DE CONSTRUÇÃO E DEMOLIÇÃO, DE GRAVIDADE, COM GAIOLA TRAPEZOIDAL DE COMPRIMENTO IGUAL A 2 M, PARA MUROS COM ALTURA MAIOR QUE 2 M E MENOR OU IGUAL A 4 M    FORNECIMENTO E EXECUÇÃO. AF_12/2015</v>
          </cell>
          <cell r="D2962" t="str">
            <v>M3</v>
          </cell>
          <cell r="E2962" t="str">
            <v>421,57</v>
          </cell>
          <cell r="F2962" t="str">
            <v>428,56</v>
          </cell>
        </row>
        <row r="2963">
          <cell r="A2963" t="str">
            <v>92755</v>
          </cell>
          <cell r="B2963" t="str">
            <v>PROTEÇÃO SUPERFICIAL DE CANAL EM GABIÃO TIPO COLCHÃO, ALTURA DE 17 CENTÍMETROS, ENCHIMENTO COM PEDRA DE MÃO TIPO RACHÃO - FORNECIMENTO E EXECUÇÃO. AF_12/2015</v>
          </cell>
          <cell r="D2963" t="str">
            <v>M2</v>
          </cell>
          <cell r="E2963" t="str">
            <v>176,33</v>
          </cell>
          <cell r="F2963" t="str">
            <v>179,91</v>
          </cell>
        </row>
        <row r="2964">
          <cell r="A2964" t="str">
            <v>92756</v>
          </cell>
          <cell r="B2964" t="str">
            <v>PROTEÇÃO SUPERFICIAL DE CANAL EM GABIÃO TIPO COLCHÃO, ALTURA DE 23 CENTÍMETROS, ENCHIMENTO COM PEDRA DE MÃO TIPO RACHÃO - FORNECIMENTO E EXECUÇÃO. AF_12/2015</v>
          </cell>
          <cell r="D2964" t="str">
            <v>M2</v>
          </cell>
          <cell r="E2964" t="str">
            <v>199,05</v>
          </cell>
          <cell r="F2964" t="str">
            <v>203,31</v>
          </cell>
        </row>
        <row r="2965">
          <cell r="A2965" t="str">
            <v>92757</v>
          </cell>
          <cell r="B2965" t="str">
            <v>PROTEÇÃO SUPERFICIAL DE CANAL EM GABIÃO TIPO COLCHÃO, ALTURA DE 30 CENTÍMETROS, ENCHIMENTO COM PEDRA DE MÃO TIPO RACHÃO - FORNECIMENTO E EXECUÇÃO. AF_12/2015</v>
          </cell>
          <cell r="D2965" t="str">
            <v>M2</v>
          </cell>
          <cell r="E2965" t="str">
            <v>226,75</v>
          </cell>
          <cell r="F2965" t="str">
            <v>231,79</v>
          </cell>
        </row>
        <row r="2966">
          <cell r="A2966" t="str">
            <v>92758</v>
          </cell>
          <cell r="B2966" t="str">
            <v>PROTEÇÃO SUPERFICIAL DE CANAL EM GABIÃO TIPO SACO, DIÂMETRO DE 65 CENTÍMETROS, ENCHIMENTO MANUAL COM PEDRA DE MÃO TIPO RACHÃO - FORNECIMENTO E EXECUÇÃO. AF_12/2015</v>
          </cell>
          <cell r="D2966" t="str">
            <v>M3</v>
          </cell>
          <cell r="E2966" t="str">
            <v>552,81</v>
          </cell>
          <cell r="F2966" t="str">
            <v>560,64</v>
          </cell>
        </row>
        <row r="2967">
          <cell r="A2967" t="str">
            <v>91069</v>
          </cell>
          <cell r="B2967" t="str">
            <v>EXECUÇÃO DE REVESTIMENTO DE CONCRETO PROJETADO COM ESPESSURA DE 7 CM, ARMADO COM TELA, INCLINAÇÃO MENOR QUE 90°, APLICAÇÃO CONTÍNUA, UTILIZANDO EQUIPAMENTO DE PROJEÇÃO COM 6 M³/H DE CAPACIDADE. AF_01/2016</v>
          </cell>
          <cell r="D2967" t="str">
            <v>M2</v>
          </cell>
          <cell r="E2967" t="str">
            <v>72,73</v>
          </cell>
          <cell r="F2967" t="str">
            <v>74,96</v>
          </cell>
        </row>
        <row r="2968">
          <cell r="A2968" t="str">
            <v>91070</v>
          </cell>
          <cell r="B2968" t="str">
            <v>EXECUÇÃO DE REVESTIMENTO DE CONCRETO PROJETADO COM ESPESSURA DE 10 CM, ARMADO COM TELA, INCLINAÇÃO MENOR QUE 90°, APLICAÇÃO CONTÍNUA, UTILIZANDO EQUIPAMENTO DE PROJEÇÃO COM 6 M³/H DE CAPACIDADE. AF_01/2016</v>
          </cell>
          <cell r="D2968" t="str">
            <v>M2</v>
          </cell>
          <cell r="E2968" t="str">
            <v>80,65</v>
          </cell>
          <cell r="F2968" t="str">
            <v>83,02</v>
          </cell>
        </row>
        <row r="2969">
          <cell r="A2969" t="str">
            <v>91071</v>
          </cell>
          <cell r="B2969" t="str">
            <v>EXECUÇÃO DE REVESTIMENTO DE CONCRETO PROJETADO COM ESPESSURA DE 7 CM, ARMADO COM TELA, INCLINAÇÃO DE 90°, APLICAÇÃO CONTÍNUA, UTILIZANDO EQUIPAMENTO DE PROJEÇÃO COM 6 M³/H DE CAPACIDADE. AF_01/2016</v>
          </cell>
          <cell r="D2969" t="str">
            <v>M2</v>
          </cell>
          <cell r="E2969" t="str">
            <v>102,31</v>
          </cell>
          <cell r="F2969" t="str">
            <v>107,54</v>
          </cell>
        </row>
        <row r="2970">
          <cell r="A2970" t="str">
            <v>91072</v>
          </cell>
          <cell r="B2970" t="str">
            <v>EXECUÇÃO DE REVESTIMENTO DE CONCRETO PROJETADO COM ESPESSURA DE 10 CM, ARMADO COM TELA, INCLINAÇÃO DE 90°, APLICAÇÃO CONTÍNUA, UTILIZANDO EQUIPAMENTO DE PROJEÇÃO COM 6 M³/H DE CAPACIDADE. AF_01/2016</v>
          </cell>
          <cell r="D2970" t="str">
            <v>M2</v>
          </cell>
          <cell r="E2970" t="str">
            <v>110,19</v>
          </cell>
          <cell r="F2970" t="str">
            <v>115,58</v>
          </cell>
        </row>
        <row r="2971">
          <cell r="A2971" t="str">
            <v>91073</v>
          </cell>
          <cell r="B2971" t="str">
            <v>EXECUÇÃO DE REVESTIMENTO DE CONCRETO PROJETADO COM ESPESSURA DE 7 CM, ARMADO COM TELA, INCLINAÇÃO MENOR QUE 90°, APLICAÇÃO CONTÍNUA, UTILIZANDO EQUIPAMENTO DE PROJEÇÃO COM 3 M³/H DE CAPACIDADE. AF_01/2016</v>
          </cell>
          <cell r="D2971" t="str">
            <v>M2</v>
          </cell>
          <cell r="E2971" t="str">
            <v>83,45</v>
          </cell>
          <cell r="F2971" t="str">
            <v>86,87</v>
          </cell>
        </row>
        <row r="2972">
          <cell r="A2972" t="str">
            <v>91074</v>
          </cell>
          <cell r="B2972" t="str">
            <v>EXECUÇÃO DE REVESTIMENTO DE CONCRETO PROJETADO COM ESPESSURA DE 10 CM, ARMADO COM TELA, INCLINAÇÃO MENOR QUE 90°, APLICAÇÃO CONTÍNUA, UTILIZANDO EQUIPAMENTO DE PROJEÇÃO COM 3 M³/H DE CAPACIDADE. AF_01/2016</v>
          </cell>
          <cell r="D2972" t="str">
            <v>M2</v>
          </cell>
          <cell r="E2972" t="str">
            <v>92,48</v>
          </cell>
          <cell r="F2972" t="str">
            <v>96,16</v>
          </cell>
        </row>
        <row r="2973">
          <cell r="A2973" t="str">
            <v>91075</v>
          </cell>
          <cell r="B2973" t="str">
            <v>EXECUÇÃO DE REVESTIMENTO DE CONCRETO PROJETADO COM ESPESSURA DE 7 CM, ARMADO COM TELA, INCLINAÇÃO DE 90°, APLICAÇÃO CONTÍNUA, UTILIZANDO EQUIPAMENTO DE PROJEÇÃO COM 3 M³/H DE CAPACIDADE. AF_01/2016</v>
          </cell>
          <cell r="D2973" t="str">
            <v>M2</v>
          </cell>
          <cell r="E2973" t="str">
            <v>114,90</v>
          </cell>
          <cell r="F2973" t="str">
            <v>121,63</v>
          </cell>
        </row>
        <row r="2974">
          <cell r="A2974" t="str">
            <v>91076</v>
          </cell>
          <cell r="B2974" t="str">
            <v>EXECUÇÃO DE REVESTIMENTO DE CONCRETO PROJETADO COM ESPESSURA DE 10 CM, ARMADO COM TELA, INCLINAÇÃO DE 90°, APLICAÇÃO CONTÍNUA, UTILIZANDO EQUIPAMENTO DE PROJEÇÃO COM 3 M³/H DE CAPACIDADE. AF_01/2016</v>
          </cell>
          <cell r="D2974" t="str">
            <v>M2</v>
          </cell>
          <cell r="E2974" t="str">
            <v>123,92</v>
          </cell>
          <cell r="F2974" t="str">
            <v>130,92</v>
          </cell>
        </row>
        <row r="2975">
          <cell r="A2975" t="str">
            <v>91077</v>
          </cell>
          <cell r="B2975" t="str">
            <v>EXECUÇÃO DE REVESTIMENTO DE CONCRETO PROJETADO COM ESPESSURA DE 7 CM, ARMADO COM FIBRAS DE AÇO, INCLINAÇÃO MENOR QUE 90°, APLICAÇÃO CONTÍNUA, UTILIZANDO EQUIPAMENTO DE PROJEÇÃO COM 6 M³/H DE CAPACIDADE. AF_01/2016</v>
          </cell>
          <cell r="D2975" t="str">
            <v>M2</v>
          </cell>
          <cell r="E2975" t="str">
            <v>78,20</v>
          </cell>
          <cell r="F2975" t="str">
            <v>79,74</v>
          </cell>
        </row>
        <row r="2976">
          <cell r="A2976" t="str">
            <v>91078</v>
          </cell>
          <cell r="B2976" t="str">
            <v>EXECUÇÃO DE REVESTIMENTO DE CONCRETO PROJETADO COM ESPESSURA DE 10 CM, ARMADO COM FIBRAS DE AÇO, INCLINAÇÃO MENOR QUE 90°, APLICAÇÃO CONTÍNUA, UTILIZANDO EQUIPAMENTO DE PROJEÇÃO COM 6 M³/H DE CAPACIDADE. AF_01/2016</v>
          </cell>
          <cell r="D2976" t="str">
            <v>M2</v>
          </cell>
          <cell r="E2976" t="str">
            <v>91,40</v>
          </cell>
          <cell r="F2976" t="str">
            <v>93,06</v>
          </cell>
        </row>
        <row r="2977">
          <cell r="A2977" t="str">
            <v>91079</v>
          </cell>
          <cell r="B2977" t="str">
            <v>EXECUÇÃO DE REVESTIMENTO DE CONCRETO PROJETADO COM ESPESSURA DE 7 CM, ARMADO COM FIBRAS DE AÇO, INCLINAÇÃO DE 90°, APLICAÇÃO CONTÍNUA, UTILIZANDO EQUIPAMENTO DE PROJEÇÃO COM 6 M³/H DE CAPACIDADE. AF_01/2016</v>
          </cell>
          <cell r="D2977" t="str">
            <v>M2</v>
          </cell>
          <cell r="E2977" t="str">
            <v>82,35</v>
          </cell>
          <cell r="F2977" t="str">
            <v>84,29</v>
          </cell>
        </row>
        <row r="2978">
          <cell r="A2978" t="str">
            <v>91080</v>
          </cell>
          <cell r="B2978" t="str">
            <v>EXECUÇÃO DE REVESTIMENTO DE CONCRETO PROJETADO COM ESPESSURA DE 10 CM, ARMADO COM FIBRAS DE AÇO, INCLINAÇÃO DE 90°, APLICAÇÃO CONTÍNUA, UTILIZANDO EQUIPAMENTO DE PROJEÇÃO COM 6 M³/H DE CAPACIDADE. AF_01/2016</v>
          </cell>
          <cell r="D2978" t="str">
            <v>M2</v>
          </cell>
          <cell r="E2978" t="str">
            <v>95,40</v>
          </cell>
          <cell r="F2978" t="str">
            <v>97,45</v>
          </cell>
        </row>
        <row r="2979">
          <cell r="A2979" t="str">
            <v>91081</v>
          </cell>
          <cell r="B2979" t="str">
            <v>EXECUÇÃO DE REVESTIMENTO DE CONCRETO PROJETADO COM ESPESSURA DE 7 CM, ARMADO COM FIBRAS DE AÇO, INCLINAÇÃO MENOR QUE 90°, APLICAÇÃO CONTÍNUA, UTILIZANDO EQUIPAMENTO DE PROJEÇÃO COM 3 M³/H DE CAPACIDADE. AF_01/2016</v>
          </cell>
          <cell r="D2979" t="str">
            <v>M2</v>
          </cell>
          <cell r="E2979" t="str">
            <v>90,11</v>
          </cell>
          <cell r="F2979" t="str">
            <v>92,91</v>
          </cell>
        </row>
        <row r="2980">
          <cell r="A2980" t="str">
            <v>91082</v>
          </cell>
          <cell r="B2980" t="str">
            <v>EXECUÇÃO DE REVESTIMENTO DE CONCRETO PROJETADO COM ESPESSURA DE 10 CM, ARMADO COM FIBRAS DE AÇO, INCLINAÇÃO MENOR QUE 90°, APLICAÇÃO CONTÍNUA, UTILIZANDO EQUIPAMENTO DE PROJEÇÃO COM 3 M³/H DE CAPACIDADE. AF_01/2016</v>
          </cell>
          <cell r="D2980" t="str">
            <v>M2</v>
          </cell>
          <cell r="E2980" t="str">
            <v>104,31</v>
          </cell>
          <cell r="F2980" t="str">
            <v>107,35</v>
          </cell>
        </row>
        <row r="2981">
          <cell r="A2981" t="str">
            <v>91083</v>
          </cell>
          <cell r="B2981" t="str">
            <v>EXECUÇÃO DE REVESTIMENTO DE CONCRETO PROJETADO COM ESPESSURA DE 7 CM, ARMADO COM FIBRAS DE AÇO, INCLINAÇÃO DE 90°, APLICAÇÃO CONTÍNUA, UTILIZANDO EQUIPAMENTO DE PROJEÇÃO COM 3 M³/H DE CAPACIDADE. AF_01/2016</v>
          </cell>
          <cell r="D2981" t="str">
            <v>M2</v>
          </cell>
          <cell r="E2981" t="str">
            <v>97,41</v>
          </cell>
          <cell r="F2981" t="str">
            <v>100,98</v>
          </cell>
        </row>
        <row r="2982">
          <cell r="A2982" t="str">
            <v>91084</v>
          </cell>
          <cell r="B2982" t="str">
            <v>EXECUÇÃO DE REVESTIMENTO DE CONCRETO PROJETADO COM ESPESSURA DE 10 CM, ARMADO COM FIBRAS DE AÇO, INCLINAÇÃO DE 90°, APLICAÇÃO CONTÍNUA, UTILIZANDO EQUIPAMENTO DE PROJEÇÃO COM 3 M³/H DE CAPACIDADE. AF_01/2016</v>
          </cell>
          <cell r="D2982" t="str">
            <v>M2</v>
          </cell>
          <cell r="E2982" t="str">
            <v>111,38</v>
          </cell>
          <cell r="F2982" t="str">
            <v>115,14</v>
          </cell>
        </row>
        <row r="2983">
          <cell r="A2983" t="str">
            <v>91086</v>
          </cell>
          <cell r="B2983" t="str">
            <v>EXECUÇÃO DE REVESTIMENTO DE CONCRETO PROJETADO COM ESPESSURA DE 7 CM, ARMADO COM TELA, INCLINAÇÃO MENOR QUE 90°, APLICAÇÃO DESCONTÍNUA, UTILIZANDO EQUIPAMENTO DE PROJEÇÃO COM 6 M³/H DE CAPACIDADE. AF_01/2016</v>
          </cell>
          <cell r="D2983" t="str">
            <v>M2</v>
          </cell>
          <cell r="E2983" t="str">
            <v>80,43</v>
          </cell>
          <cell r="F2983" t="str">
            <v>83,45</v>
          </cell>
        </row>
        <row r="2984">
          <cell r="A2984" t="str">
            <v>91087</v>
          </cell>
          <cell r="B2984" t="str">
            <v>EXECUÇÃO DE REVESTIMENTO DE CONCRETO PROJETADO COM ESPESSURA DE 10 CM, ARMADO COM TELA, INCLINAÇÃO MENOR QUE 90°, APLICAÇÃO DESCONTÍNUA, UTILIZANDO EQUIPAMENTO DE PROJEÇÃO COM 6 M³/H DE CAPACIDADE. AF_01/2016</v>
          </cell>
          <cell r="D2984" t="str">
            <v>M2</v>
          </cell>
          <cell r="E2984" t="str">
            <v>88,59</v>
          </cell>
          <cell r="F2984" t="str">
            <v>91,75</v>
          </cell>
        </row>
        <row r="2985">
          <cell r="A2985" t="str">
            <v>91088</v>
          </cell>
          <cell r="B2985" t="str">
            <v>EXECUÇÃO DE REVESTIMENTO DE CONCRETO PROJETADO COM ESPESSURA DE 7 CM, ARMADO COM TELA, INCLINAÇÃO DE 90°, APLICAÇÃO DESCONTÍNUA, UTILIZANDO EQUIPAMENTO DE PROJEÇÃO COM 6 M³/H DE CAPACIDADE. AF_01/2016</v>
          </cell>
          <cell r="D2985" t="str">
            <v>M2</v>
          </cell>
          <cell r="E2985" t="str">
            <v>110,98</v>
          </cell>
          <cell r="F2985" t="str">
            <v>117,12</v>
          </cell>
        </row>
        <row r="2986">
          <cell r="A2986" t="str">
            <v>91089</v>
          </cell>
          <cell r="B2986" t="str">
            <v>EXECUÇÃO DE REVESTIMENTO DE CONCRETO PROJETADO COM ESPESSURA DE 10 CM, ARMADO COM TELA, INCLINAÇÃO DE 90°, APLICAÇÃO DESCONTÍNUA, UTILIZANDO EQUIPAMENTO DE PROJEÇÃO COM 6 M³/H DE CAPACIDADE. AF_01/2016</v>
          </cell>
          <cell r="D2986" t="str">
            <v>M2</v>
          </cell>
          <cell r="E2986" t="str">
            <v>119,26</v>
          </cell>
          <cell r="F2986" t="str">
            <v>125,55</v>
          </cell>
        </row>
        <row r="2987">
          <cell r="A2987" t="str">
            <v>91090</v>
          </cell>
          <cell r="B2987" t="str">
            <v>EXECUÇÃO DE REVESTIMENTO DE CONCRETO PROJETADO COM ESPESSURA DE 7 CM, ARMADO COM TELA, INCLINAÇÃO MENOR QUE 90°, APLICAÇÃO DESCONTÍNUA, UTILIZANDO EQUIPAMENTO DE PROJEÇÃO COM 3 M³/H DE CAPACIDADE. AF_01/2016</v>
          </cell>
          <cell r="D2987" t="str">
            <v>M2</v>
          </cell>
          <cell r="E2987" t="str">
            <v>89,72</v>
          </cell>
          <cell r="F2987" t="str">
            <v>93,81</v>
          </cell>
        </row>
        <row r="2988">
          <cell r="A2988" t="str">
            <v>91091</v>
          </cell>
          <cell r="B2988" t="str">
            <v>EXECUÇÃO DE REVESTIMENTO DE CONCRETO PROJETADO COM ESPESSURA DE 10 CM, ARMADO COM TELA, INCLINAÇÃO MENOR QUE 90°, APLICAÇÃO DESCONTÍNUA, UTILIZANDO EQUIPAMENTO DE PROJEÇÃO COM 3 M³/H DE CAPACIDADE. AF_01/2016</v>
          </cell>
          <cell r="D2988" t="str">
            <v>M2</v>
          </cell>
          <cell r="E2988" t="str">
            <v>99,14</v>
          </cell>
          <cell r="F2988" t="str">
            <v>103,51</v>
          </cell>
        </row>
        <row r="2989">
          <cell r="A2989" t="str">
            <v>91092</v>
          </cell>
          <cell r="B2989" t="str">
            <v>EXECUÇÃO DE REVESTIMENTO DE CONCRETO PROJETADO COM ESPESSURA DE 7 CM, ARMADO COM TELA, INCLINAÇÃO DE 90°, APLICAÇÃO DESCONTÍNUA, UTILIZANDO EQUIPAMENTO DE PROJEÇÃO COM 3 M³/H DE CAPACIDADE. AF_01/2016</v>
          </cell>
          <cell r="D2989" t="str">
            <v>M2</v>
          </cell>
          <cell r="E2989" t="str">
            <v>121,81</v>
          </cell>
          <cell r="F2989" t="str">
            <v>129,29</v>
          </cell>
        </row>
        <row r="2990">
          <cell r="A2990" t="str">
            <v>91093</v>
          </cell>
          <cell r="B2990" t="str">
            <v>EXECUÇÃO DE REVESTIMENTO DE CONCRETO PROJETADO COM ESPESSURA DE 10 CM, ARMADO COM TELA, INCLINAÇÃO DE 90°, APLICAÇÃO DESCONTÍNUA, UTILIZANDO EQUIPAMENTO DE PROJEÇÃO COM 3 M³/H DE CAPACIDADE. AF_01/2016</v>
          </cell>
          <cell r="D2990" t="str">
            <v>M2</v>
          </cell>
          <cell r="E2990" t="str">
            <v>131,44</v>
          </cell>
          <cell r="F2990" t="str">
            <v>139,23</v>
          </cell>
        </row>
        <row r="2991">
          <cell r="A2991" t="str">
            <v>91094</v>
          </cell>
          <cell r="B2991" t="str">
            <v>EXECUÇÃO DE REVESTIMENTO DE CONCRETO PROJETADO COM ESPESSURA DE 7 CM, ARMADO COM FIBRAS DE AÇO, INCLINAÇÃO MENOR QUE 90°, APLICAÇÃO DESCONTÍNUA, UTILIZANDO EQUIPAMENTO DE PROJEÇÃO COM 6 M³/H DE CAPACIDADE. AF_01/2016</v>
          </cell>
          <cell r="D2991" t="str">
            <v>M2</v>
          </cell>
          <cell r="E2991" t="str">
            <v>82,86</v>
          </cell>
          <cell r="F2991" t="str">
            <v>84,94</v>
          </cell>
        </row>
        <row r="2992">
          <cell r="A2992" t="str">
            <v>91095</v>
          </cell>
          <cell r="B2992" t="str">
            <v>EXECUÇÃO DE REVESTIMENTO DE CONCRETO PROJETADO COM ESPESSURA DE 10 CM, ARMADO COM FIBRAS DE AÇO, INCLINAÇÃO MENOR QUE 90°, APLICAÇÃO DESCONTÍNUA, UTILIZANDO EQUIPAMENTO DE PROJEÇÃO COM 6 M³/H DE CAPACIDADE. AF_01/2016</v>
          </cell>
          <cell r="D2992" t="str">
            <v>M2</v>
          </cell>
          <cell r="E2992" t="str">
            <v>96,40</v>
          </cell>
          <cell r="F2992" t="str">
            <v>98,60</v>
          </cell>
        </row>
        <row r="2993">
          <cell r="A2993" t="str">
            <v>91096</v>
          </cell>
          <cell r="B2993" t="str">
            <v>EXECUÇÃO DE REVESTIMENTO DE CONCRETO PROJETADO COM ESPESSURA DE 7 CM, ARMADO COM FIBRAS DE AÇO, INCLINAÇÃO DE 90°, APLICAÇÃO DESCONTÍNUA, UTILIZANDO EQUIPAMENTO DE PROJEÇÃO COM 6 M³/H DE CAPACIDADE. AF_01/2016</v>
          </cell>
          <cell r="D2993" t="str">
            <v>M2</v>
          </cell>
          <cell r="E2993" t="str">
            <v>84,86</v>
          </cell>
          <cell r="F2993" t="str">
            <v>87,12</v>
          </cell>
        </row>
        <row r="2994">
          <cell r="A2994" t="str">
            <v>91097</v>
          </cell>
          <cell r="B2994" t="str">
            <v>EXECUÇÃO DE REVESTIMENTO DE CONCRETO PROJETADO COM ESPESSURA DE 10 CM, ARMADO COM FIBRAS DE AÇO, INCLINAÇÃO DE 90°, APLICAÇÃO DESCONTÍNUA, UTILIZANDO EQUIPAMENTO DE PROJEÇÃO COM 6 M³/H DE CAPACIDADE. AF_01/2016</v>
          </cell>
          <cell r="D2994" t="str">
            <v>M2</v>
          </cell>
          <cell r="E2994" t="str">
            <v>98,24</v>
          </cell>
          <cell r="F2994" t="str">
            <v>100,63</v>
          </cell>
        </row>
        <row r="2995">
          <cell r="A2995" t="str">
            <v>91098</v>
          </cell>
          <cell r="B2995" t="str">
            <v>EXECUÇÃO DE REVESTIMENTO DE CONCRETO PROJETADO COM ESPESSURA DE 7 CM, ARMADO COM FIBRAS DE AÇO, INCLINAÇÃO MENOR QUE 90°, APLICAÇÃO DESCONTÍNUA, UTILIZANDO EQUIPAMENTO DE PROJEÇÃO COM 3 M³/H DE CAPACIDADE. AF_01/2016</v>
          </cell>
          <cell r="D2995" t="str">
            <v>M2</v>
          </cell>
          <cell r="E2995" t="str">
            <v>94,70</v>
          </cell>
          <cell r="F2995" t="str">
            <v>98,06</v>
          </cell>
        </row>
        <row r="2996">
          <cell r="A2996" t="str">
            <v>91099</v>
          </cell>
          <cell r="B2996" t="str">
            <v>EXECUÇÃO DE REVESTIMENTO DE CONCRETO PROJETADO COM ESPESSURA DE 10 CM, ARMADO COM FIBRAS DE AÇO, INCLINAÇÃO MENOR QUE 90°, APLICAÇÃO DESCONTÍNUA, UTILIZANDO EQUIPAMENTO DE PROJEÇÃO COM 3 M³/H DE CAPACIDADE. AF_01/2016</v>
          </cell>
          <cell r="D2996" t="str">
            <v>M2</v>
          </cell>
          <cell r="E2996" t="str">
            <v>109,27</v>
          </cell>
          <cell r="F2996" t="str">
            <v>112,87</v>
          </cell>
        </row>
        <row r="2997">
          <cell r="A2997" t="str">
            <v>91100</v>
          </cell>
          <cell r="B2997" t="str">
            <v>EXECUÇÃO DE REVESTIMENTO DE CONCRETO PROJETADO COM ESPESSURA DE 7 CM, ARMADO COM FIBRAS DE AÇO, INCLINAÇÃO DE 90°, APLICAÇÃO DESCONTÍNUA, UTILIZANDO EQUIPAMENTO DE PROJEÇÃO COM 3 M³/H DE CAPACIDADE. AF_01/2016</v>
          </cell>
          <cell r="D2997" t="str">
            <v>M2</v>
          </cell>
          <cell r="E2997" t="str">
            <v>100,39</v>
          </cell>
          <cell r="F2997" t="str">
            <v>104,34</v>
          </cell>
        </row>
        <row r="2998">
          <cell r="A2998" t="str">
            <v>91101</v>
          </cell>
          <cell r="B2998" t="str">
            <v>EXECUÇÃO DE REVESTIMENTO DE CONCRETO PROJETADO COM ESPESSURA DE 10 CM, ARMADO COM FIBRAS DE AÇO, INCLINAÇÃO DE 90°, APLICAÇÃO DESCONTÍNUA, UTILIZANDO EQUIPAMENTO DE PROJEÇÃO COM 3 M³/H DE CAPACIDADE. AF_01/2016</v>
          </cell>
          <cell r="D2998" t="str">
            <v>M2</v>
          </cell>
          <cell r="E2998" t="str">
            <v>114,83</v>
          </cell>
          <cell r="F2998" t="str">
            <v>119,03</v>
          </cell>
        </row>
        <row r="2999">
          <cell r="A2999" t="str">
            <v>93952</v>
          </cell>
          <cell r="B2999" t="str">
            <v>EXECUÇÃO DE GRAMPO PARA SOLO GRAMPEADO COM COMPRIMENTO MENOR OU IGUAL A 4 M, DIÂMETRO DE 10 CM, PERFURAÇÃO COM EQUIPAMENTO MANUAL E ARMADURA COM DIÂMETRO DE 16 MM. AF_05/2016</v>
          </cell>
          <cell r="D2999" t="str">
            <v>M</v>
          </cell>
          <cell r="E2999" t="str">
            <v>151,26</v>
          </cell>
          <cell r="F2999" t="str">
            <v>160,87</v>
          </cell>
        </row>
        <row r="3000">
          <cell r="A3000" t="str">
            <v>93953</v>
          </cell>
          <cell r="B3000" t="str">
            <v>EXECUÇÃO DE GRAMPO PARA SOLO GRAMPEADO COM COMPRIMENTO MAIOR QUE 4 M E MENOR OU IGUAL A 6 M, DIÂMETRO DE 10 CM, PERFURAÇÃO COM EQUIPAMENTO MANUAL E ARMADURA COM DIÂMETRO DE 16 MM. AF_05/2016</v>
          </cell>
          <cell r="D3000" t="str">
            <v>M</v>
          </cell>
          <cell r="E3000" t="str">
            <v>140,76</v>
          </cell>
          <cell r="F3000" t="str">
            <v>149,34</v>
          </cell>
        </row>
        <row r="3001">
          <cell r="A3001" t="str">
            <v>93954</v>
          </cell>
          <cell r="B3001" t="str">
            <v>EXECUÇÃO DE GRAMPO PARA SOLO GRAMPEADO COM COMPRIMENTO MAIOR QUE 6 M E MENOR OU IGUAL A 8 M, DIÂMETRO DE 10 CM, PERFURAÇÃO COM EQUIPAMENTO MANUAL E ARMADURA COM DIÂMETRO DE 16 MM. AF_05/2016</v>
          </cell>
          <cell r="D3001" t="str">
            <v>M</v>
          </cell>
          <cell r="E3001" t="str">
            <v>134,46</v>
          </cell>
          <cell r="F3001" t="str">
            <v>142,41</v>
          </cell>
        </row>
        <row r="3002">
          <cell r="A3002" t="str">
            <v>93955</v>
          </cell>
          <cell r="B3002" t="str">
            <v>EXECUÇÃO DE GRAMPO PARA SOLO GRAMPEADO COM COMPRIMENTO MAIOR QUE 8 M E MENOR OU IGUAL A 10 M, DIÂMETRO DE 10 CM, PERFURAÇÃO COM EQUIPAMENTO MANUAL E ARMADURA COM DIÂMETRO DE 16 MM. AF_05/2016</v>
          </cell>
          <cell r="D3002" t="str">
            <v>M</v>
          </cell>
          <cell r="E3002" t="str">
            <v>129,99</v>
          </cell>
          <cell r="F3002" t="str">
            <v>137,52</v>
          </cell>
        </row>
        <row r="3003">
          <cell r="A3003" t="str">
            <v>93956</v>
          </cell>
          <cell r="B3003" t="str">
            <v>EXECUÇÃO DE GRAMPO PARA SOLO GRAMPEADO COM COMPRIMENTO MAIOR QUE 10 M, DIÂMETRO DE 10 CM, PERFURAÇÃO COM EQUIPAMENTO MANUAL E ARMADURA COM DIÂMETRO DE 16 MM. AF_05/2016</v>
          </cell>
          <cell r="D3003" t="str">
            <v>M</v>
          </cell>
          <cell r="E3003" t="str">
            <v>126,46</v>
          </cell>
          <cell r="F3003" t="str">
            <v>133,66</v>
          </cell>
        </row>
        <row r="3004">
          <cell r="A3004" t="str">
            <v>93957</v>
          </cell>
          <cell r="B3004" t="str">
            <v>EXECUÇÃO DE GRAMPO PARA SOLO GRAMPEADO COM COMPRIMENTO MENOR OU IGUAL A 4 M, DIÂMETRO DE 10 CM, PERFURAÇÃO COM EQUIPAMENTO MANUAL E ARMADURA COM DIÂMETRO DE 20 MM. AF_05/2016</v>
          </cell>
          <cell r="D3004" t="str">
            <v>M</v>
          </cell>
          <cell r="E3004" t="str">
            <v>160,67</v>
          </cell>
          <cell r="F3004" t="str">
            <v>170,49</v>
          </cell>
        </row>
        <row r="3005">
          <cell r="A3005" t="str">
            <v>93958</v>
          </cell>
          <cell r="B3005" t="str">
            <v>EXECUÇÃO DE GRAMPO PARA SOLO GRAMPEADO COM COMPRIMENTO MAIOR QUE 4 M E MENOR OU IGUAL A 6 M, DIÂMETRO DE 10 CM, PERFURAÇÃO COM EQUIPAMENTO MANUAL E ARMADURA COM DIÂMETRO DE 20 MM. AF_05/2016</v>
          </cell>
          <cell r="D3005" t="str">
            <v>M</v>
          </cell>
          <cell r="E3005" t="str">
            <v>149,51</v>
          </cell>
          <cell r="F3005" t="str">
            <v>158,23</v>
          </cell>
        </row>
        <row r="3006">
          <cell r="A3006" t="str">
            <v>93959</v>
          </cell>
          <cell r="B3006" t="str">
            <v>EXECUÇÃO DE GRAMPO PARA SOLO GRAMPEADO COM COMPRIMENTO MAIOR QUE 6 M E MENOR OU IGUAL A 8 M, DIÂMETRO DE 10 CM, PERFURAÇÃO COM EQUIPAMENTO MANUAL E ARMADURA COM DIÂMETRO DE 20 MM. AF_05/2016</v>
          </cell>
          <cell r="D3006" t="str">
            <v>M</v>
          </cell>
          <cell r="E3006" t="str">
            <v>142,91</v>
          </cell>
          <cell r="F3006" t="str">
            <v>150,98</v>
          </cell>
        </row>
        <row r="3007">
          <cell r="A3007" t="str">
            <v>93960</v>
          </cell>
          <cell r="B3007" t="str">
            <v>EXECUÇÃO DE GRAMPO PARA SOLO GRAMPEADO COM COMPRIMENTO MAIOR QUE 8 M E MENOR OU IGUAL A 10 M, DIÂMETRO DE 10 CM, PERFURAÇÃO COM EQUIPAMENTO MANUAL E ARMADURA COM DIÂMETRO DE 20 MM. AF_05/2016</v>
          </cell>
          <cell r="D3007" t="str">
            <v>M</v>
          </cell>
          <cell r="E3007" t="str">
            <v>138,27</v>
          </cell>
          <cell r="F3007" t="str">
            <v>145,89</v>
          </cell>
        </row>
        <row r="3008">
          <cell r="A3008" t="str">
            <v>93961</v>
          </cell>
          <cell r="B3008" t="str">
            <v>EXECUÇÃO DE GRAMPO PARA SOLO GRAMPEADO COM COMPRIMENTO MAIOR QUE 10 M, DIÂMETRO DE 10 CM, PERFURAÇÃO COM EQUIPAMENTO MANUAL E ARMADURA COM DIÂMETRO DE 20 MM. AF_05/2016</v>
          </cell>
          <cell r="D3008" t="str">
            <v>M</v>
          </cell>
          <cell r="E3008" t="str">
            <v>134,59</v>
          </cell>
          <cell r="F3008" t="str">
            <v>141,90</v>
          </cell>
        </row>
        <row r="3009">
          <cell r="A3009" t="str">
            <v>93962</v>
          </cell>
          <cell r="B3009" t="str">
            <v>EXECUÇÃO DE GRAMPO PARA SOLO GRAMPEADO COM COMPRIMENTO MENOR OU IGUAL A 4 M, DIÂMETRO DE 7 CM, PERFURAÇÃO COM EQUIPAMENTO MANUAL E ARMADURA COM DIÂMETRO DE 16 MM. AF_05/2016</v>
          </cell>
          <cell r="D3009" t="str">
            <v>M</v>
          </cell>
          <cell r="E3009" t="str">
            <v>142,59</v>
          </cell>
          <cell r="F3009" t="str">
            <v>151,89</v>
          </cell>
        </row>
        <row r="3010">
          <cell r="A3010" t="str">
            <v>93963</v>
          </cell>
          <cell r="B3010" t="str">
            <v>EXECUÇÃO DE GRAMPO PARA SOLO GRAMPEADO COM COMPRIMENTO MAIOR QUE 4 E MENOR OU IGUAL A 6 M, DIÂMETRO DE 7 CM, PERFURAÇÃO COM EQUIPAMENTO MANUAL E ARMADURA COM DIÂMETRO DE 16 MM. AF_05/2016</v>
          </cell>
          <cell r="D3010" t="str">
            <v>M</v>
          </cell>
          <cell r="E3010" t="str">
            <v>132,10</v>
          </cell>
          <cell r="F3010" t="str">
            <v>140,37</v>
          </cell>
        </row>
        <row r="3011">
          <cell r="A3011" t="str">
            <v>93964</v>
          </cell>
          <cell r="B3011" t="str">
            <v>EXECUÇÃO DE GRAMPO PARA SOLO GRAMPEADO COM COMPRIMENTO MAIOR QUE 6 M E MENOR OU IGUAL A 8 M, DIÂMETRO DE 7 CM, PERFURAÇÃO COM EQUIPAMENTO MANUAL E ARMADURA COM DIÂMETRO DE 16 MM. AF_05/2016</v>
          </cell>
          <cell r="D3011" t="str">
            <v>M</v>
          </cell>
          <cell r="E3011" t="str">
            <v>125,84</v>
          </cell>
          <cell r="F3011" t="str">
            <v>133,46</v>
          </cell>
        </row>
        <row r="3012">
          <cell r="A3012" t="str">
            <v>93965</v>
          </cell>
          <cell r="B3012" t="str">
            <v>EXECUÇÃO DE GRAMPO PARA SOLO GRAMPEADO COM COMPRIMENTO MAIOR QUE 8 M E MENOR OU IGUAL A 10 M, DIÂMETRO DE 7 CM, PERFURAÇÃO COM EQUIPAMENTO MANUAL E ARMADURA COM DIÂMETRO DE 16 MM. AF_05/2016</v>
          </cell>
          <cell r="D3012" t="str">
            <v>M</v>
          </cell>
          <cell r="E3012" t="str">
            <v>119,58</v>
          </cell>
          <cell r="F3012" t="str">
            <v>126,56</v>
          </cell>
        </row>
        <row r="3013">
          <cell r="A3013" t="str">
            <v>93966</v>
          </cell>
          <cell r="B3013" t="str">
            <v>EXECUÇÃO DE GRAMPO PARA SOLO GRAMPEADO COM COMPRIMENTO MAIOR QUE 10 M, DIÂMETRO DE 7 CM, PERFURAÇÃO COM EQUIPAMENTO MANUAL E ARMADURA COM DIÂMETRO DE 16 MM. AF_05/2016</v>
          </cell>
          <cell r="D3013" t="str">
            <v>M</v>
          </cell>
          <cell r="E3013" t="str">
            <v>117,92</v>
          </cell>
          <cell r="F3013" t="str">
            <v>124,78</v>
          </cell>
        </row>
        <row r="3014">
          <cell r="A3014" t="str">
            <v>93967</v>
          </cell>
          <cell r="B3014" t="str">
            <v>EXECUÇÃO DE GRAMPO PARA SOLO GRAMPEADO COM COMPRIMENTO MENOR OU IGUAL A 4 M, DIÂMETRO DE 7 CM, PERFURAÇÃO COM EQUIPAMENTO MANUAL E ARMADURA COM DIÂMETRO DE 20 MM. AF_05/2016</v>
          </cell>
          <cell r="D3014" t="str">
            <v>M</v>
          </cell>
          <cell r="E3014" t="str">
            <v>151,98</v>
          </cell>
          <cell r="F3014" t="str">
            <v>161,44</v>
          </cell>
        </row>
        <row r="3015">
          <cell r="A3015" t="str">
            <v>93968</v>
          </cell>
          <cell r="B3015" t="str">
            <v>EXECUÇÃO DE GRAMPO PARA SOLO GRAMPEADO COM COMPRIMENTO MAIOR QUE 4 E MENOR OU IGUAL A 6 M, DIÂMETRO DE 7 CM, PERFURAÇÃO COM EQUIPAMENTO MANUAL E ARMADURA COM DIÂMETRO DE 20 MM. AF_05/2016</v>
          </cell>
          <cell r="D3015" t="str">
            <v>M</v>
          </cell>
          <cell r="E3015" t="str">
            <v>140,88</v>
          </cell>
          <cell r="F3015" t="str">
            <v>149,26</v>
          </cell>
        </row>
        <row r="3016">
          <cell r="A3016" t="str">
            <v>93969</v>
          </cell>
          <cell r="B3016" t="str">
            <v>EXECUÇÃO DE GRAMPO PARA SOLO GRAMPEADO COM COMPRIMENTO MAIOR QUE 6 M E MENOR OU IGUAL A 8 M, DIÂMETRO DE 7 CM, PERFURAÇÃO COM EQUIPAMENTO MANUAL E ARMADURA COM DIÂMETRO DE 20 MM. AF_05/2016</v>
          </cell>
          <cell r="D3016" t="str">
            <v>M</v>
          </cell>
          <cell r="E3016" t="str">
            <v>134,30</v>
          </cell>
          <cell r="F3016" t="str">
            <v>142,04</v>
          </cell>
        </row>
        <row r="3017">
          <cell r="A3017" t="str">
            <v>93970</v>
          </cell>
          <cell r="B3017" t="str">
            <v>EXECUÇÃO DE GRAMPO PARA SOLO GRAMPEADO COM COMPRIMENTO MAIOR QUE 8 MENOR OU IGUAL A 10 M, DIÂMETRO DE 7 CM, PERFURAÇÃO COM EQUIPAMENTO MANUAL E ARMADURA COM DIÂMETRO DE 20 MM. AF_05/2016</v>
          </cell>
          <cell r="D3017" t="str">
            <v>M</v>
          </cell>
          <cell r="E3017" t="str">
            <v>129,70</v>
          </cell>
          <cell r="F3017" t="str">
            <v>136,99</v>
          </cell>
        </row>
        <row r="3018">
          <cell r="A3018" t="str">
            <v>93971</v>
          </cell>
          <cell r="B3018" t="str">
            <v>EXECUÇÃO DE GRAMPO PARA SOLO GRAMPEADO COM COMPRIMENTO MAIOR QUE 10 M, DIÂMETRO DE 7 CM, PERFURAÇÃO COM EQUIPAMENTO MANUAL E ARMADURA COM DIÂMETRO DE 20 MM. AF_05/2016</v>
          </cell>
          <cell r="D3018" t="str">
            <v>M</v>
          </cell>
          <cell r="E3018" t="str">
            <v>122,49</v>
          </cell>
          <cell r="F3018" t="str">
            <v>129,26</v>
          </cell>
        </row>
        <row r="3019">
          <cell r="A3019" t="str">
            <v>95108</v>
          </cell>
          <cell r="B3019" t="str">
            <v>EXECUÇÃO DE PROTEÇÃO DA CABEÇA DO TIRANTE COM USO DE FÔRMAS EM CHAPA COMPENSADA PLASTIFICADA DE MADEIRA E CONCRETO FCK =15 MPA. AF_07/2016</v>
          </cell>
          <cell r="D3019" t="str">
            <v>UN</v>
          </cell>
          <cell r="E3019" t="str">
            <v>20,24</v>
          </cell>
          <cell r="F3019" t="str">
            <v>22,05</v>
          </cell>
        </row>
        <row r="3020">
          <cell r="A3020" t="str">
            <v>100332</v>
          </cell>
          <cell r="B3020" t="str">
            <v>CONTENÇÃO EM PERFIL PRANCHADO COM PRANCHÃO DE MADEIRA, PERFIS ESPAÇADOS A 1,5 M PARA 1 SUBSOLO. AF_07/2019</v>
          </cell>
          <cell r="D3020" t="str">
            <v>M2</v>
          </cell>
          <cell r="E3020" t="str">
            <v>477,18</v>
          </cell>
          <cell r="F3020" t="str">
            <v>484,89</v>
          </cell>
        </row>
        <row r="3021">
          <cell r="A3021" t="str">
            <v>100333</v>
          </cell>
          <cell r="B3021" t="str">
            <v>CONTENÇÃO EM PERFIL PRANCHADO COM PRANCHÃO DE MADEIRA, PERFIS ESPAÇADOS A 1,5 M PARA 2 OU MAIS SUBSOLOS. AF_07/2019</v>
          </cell>
          <cell r="D3021" t="str">
            <v>M2</v>
          </cell>
          <cell r="E3021" t="str">
            <v>296,09</v>
          </cell>
          <cell r="F3021" t="str">
            <v>301,52</v>
          </cell>
        </row>
        <row r="3022">
          <cell r="A3022" t="str">
            <v>100334</v>
          </cell>
          <cell r="B3022" t="str">
            <v>CONTENÇÃO EM PERFIL PRANCHADO COM PRANCHÃO DE MADEIRA, PERFIS ESPAÇADOS A 2 M PARA 1 SUBSOLO. AF_07/2019</v>
          </cell>
          <cell r="D3022" t="str">
            <v>M2</v>
          </cell>
          <cell r="E3022" t="str">
            <v>378,72</v>
          </cell>
          <cell r="F3022" t="str">
            <v>385,07</v>
          </cell>
        </row>
        <row r="3023">
          <cell r="A3023" t="str">
            <v>100335</v>
          </cell>
          <cell r="B3023" t="str">
            <v>CONTENÇÃO EM PERFIL PRANCHADO COM PRANCHÃO DE MADEIRA, PERFIS ESPAÇADOS A 2 M PARA 2 OU MAIS SUBSOLOS. AF_07/2019</v>
          </cell>
          <cell r="D3023" t="str">
            <v>M2</v>
          </cell>
          <cell r="E3023" t="str">
            <v>242,90</v>
          </cell>
          <cell r="F3023" t="str">
            <v>247,54</v>
          </cell>
        </row>
        <row r="3024">
          <cell r="A3024" t="str">
            <v>100341</v>
          </cell>
          <cell r="B3024" t="str">
            <v>FABRICAÇÃO, MONTAGEM E DESMONTAGEM DE FÔRMA PARA CORTINA DE CONTENÇÃO, EM CHAPA DE MADEIRA COMPENSADA PLASTIFICADA, E = 18 MM, 10 UTILIZAÇÕES. AF_07/2019</v>
          </cell>
          <cell r="D3024" t="str">
            <v>M2</v>
          </cell>
          <cell r="E3024" t="str">
            <v>20,46</v>
          </cell>
          <cell r="F3024" t="str">
            <v>21,81</v>
          </cell>
        </row>
        <row r="3025">
          <cell r="A3025" t="str">
            <v>100342</v>
          </cell>
          <cell r="B3025" t="str">
            <v>ARMAÇÃO DE CORTINA DE CONTENÇÃO EM CONCRETO ARMADO, COM AÇO CA-50 DE 6,3 MM - MONTAGEM. AF_07/2019</v>
          </cell>
          <cell r="D3025" t="str">
            <v>KG</v>
          </cell>
          <cell r="E3025" t="str">
            <v>10,11</v>
          </cell>
          <cell r="F3025" t="str">
            <v>10,44</v>
          </cell>
        </row>
        <row r="3026">
          <cell r="A3026" t="str">
            <v>100343</v>
          </cell>
          <cell r="B3026" t="str">
            <v>ARMAÇÃO DE CORTINA DE CONTENÇÃO EM CONCRETO ARMADO, COM AÇO CA-50 DE 8 MM - MONTAGEM. AF_07/2019</v>
          </cell>
          <cell r="D3026" t="str">
            <v>KG</v>
          </cell>
          <cell r="E3026" t="str">
            <v>9,47</v>
          </cell>
          <cell r="F3026" t="str">
            <v>9,70</v>
          </cell>
        </row>
        <row r="3027">
          <cell r="A3027" t="str">
            <v>100344</v>
          </cell>
          <cell r="B3027" t="str">
            <v>ARMAÇÃO DE CORTINA DE CONTENÇÃO EM CONCRETO ARMADO, COM AÇO CA-50 DE 10 MM - MONTAGEM. AF_07/2019</v>
          </cell>
          <cell r="D3027" t="str">
            <v>KG</v>
          </cell>
          <cell r="E3027" t="str">
            <v>8,46</v>
          </cell>
          <cell r="F3027" t="str">
            <v>8,63</v>
          </cell>
        </row>
        <row r="3028">
          <cell r="A3028" t="str">
            <v>100345</v>
          </cell>
          <cell r="B3028" t="str">
            <v>ARMAÇÃO DE CORTINA DE CONTENÇÃO EM CONCRETO ARMADO, COM AÇO CA-50 DE 12,5 MM - MONTAGEM. AF_07/2019</v>
          </cell>
          <cell r="D3028" t="str">
            <v>KG</v>
          </cell>
          <cell r="E3028" t="str">
            <v>7,13</v>
          </cell>
          <cell r="F3028" t="str">
            <v>7,24</v>
          </cell>
        </row>
        <row r="3029">
          <cell r="A3029" t="str">
            <v>100346</v>
          </cell>
          <cell r="B3029" t="str">
            <v>ARMAÇÃO DE CORTINA DE CONTENÇÃO EM CONCRETO ARMADO, COM AÇO CA-50 DE 16 MM - MONTAGEM. AF_07/2019</v>
          </cell>
          <cell r="D3029" t="str">
            <v>KG</v>
          </cell>
          <cell r="E3029" t="str">
            <v>6,75</v>
          </cell>
          <cell r="F3029" t="str">
            <v>6,83</v>
          </cell>
        </row>
        <row r="3030">
          <cell r="A3030" t="str">
            <v>100347</v>
          </cell>
          <cell r="B3030" t="str">
            <v>ARMAÇÃO DE CORTINA DE CONTENÇÃO EM CONCRETO ARMADO, COM AÇO CA-50 DE 20 MM - MONTAGEM. AF_07/2019</v>
          </cell>
          <cell r="D3030" t="str">
            <v>KG</v>
          </cell>
          <cell r="E3030" t="str">
            <v>7,59</v>
          </cell>
          <cell r="F3030" t="str">
            <v>7,63</v>
          </cell>
        </row>
        <row r="3031">
          <cell r="A3031" t="str">
            <v>100348</v>
          </cell>
          <cell r="B3031" t="str">
            <v>ARMAÇÃO DE CORTINA DE CONTENÇÃO EM CONCRETO ARMADO, COM AÇO CA-50 DE 25 MM - MONTAGEM. AF_07/2019</v>
          </cell>
          <cell r="D3031" t="str">
            <v>KG</v>
          </cell>
          <cell r="E3031" t="str">
            <v>7,40</v>
          </cell>
          <cell r="F3031" t="str">
            <v>7,44</v>
          </cell>
        </row>
        <row r="3032">
          <cell r="A3032" t="str">
            <v>100349</v>
          </cell>
          <cell r="B3032" t="str">
            <v>CONCRETAGEM DE CORTINA DE CONTENÇÃO, ATRAVÉS DE BOMBA   LANÇAMENTO, ADENSAMENTO E ACABAMENTO. AF_07/2019</v>
          </cell>
          <cell r="D3032" t="str">
            <v>M3</v>
          </cell>
          <cell r="E3032" t="str">
            <v>384,38</v>
          </cell>
          <cell r="F3032" t="str">
            <v>386,51</v>
          </cell>
        </row>
        <row r="3033">
          <cell r="A3033" t="str">
            <v>73799/1</v>
          </cell>
          <cell r="B3033" t="str">
            <v>GRELHA EM FERRO FUNDIDO SIMPLES COM REQUADRO, CARGA MÁXIMA 12,5 T,  300 X 1000 MM, E = 15 MM, FORNECIDA E ASSENTADA COM ARGAMASSA 1:4 CIMENTO:AREIA.</v>
          </cell>
          <cell r="D3033" t="str">
            <v>UN</v>
          </cell>
          <cell r="E3033" t="str">
            <v>279,30</v>
          </cell>
          <cell r="F3033" t="str">
            <v>288,36</v>
          </cell>
        </row>
        <row r="3034">
          <cell r="A3034" t="str">
            <v>73856/1</v>
          </cell>
          <cell r="B3034" t="str">
            <v>BOCA P/BUEIRO SIMPLES TUBULAR D=0,40M EM CONCRETO CICLOPICO, INCLINDO FORMAS, ESCAVACAO, REATERRO E MATERIAIS, EXCLUINDO MATERIAL REATERRO JAZIDA E TRANSPORTE</v>
          </cell>
          <cell r="D3034" t="str">
            <v>UN</v>
          </cell>
          <cell r="E3034" t="str">
            <v>489,63</v>
          </cell>
          <cell r="F3034" t="str">
            <v>526,02</v>
          </cell>
        </row>
        <row r="3035">
          <cell r="A3035" t="str">
            <v>73856/2</v>
          </cell>
          <cell r="B3035" t="str">
            <v>BOCA PARA BUEIRO SIMPLES TUBULAR, DIAMETRO =0,60M, EM CONCRETO CICLOPICO, INCLUINDO FORMAS, ESCAVACAO, REATERRO E MATERIAIS, EXCLUINDO MATERIAL REATERRO JAZIDA E TRANSPORTE.</v>
          </cell>
          <cell r="D3035" t="str">
            <v>UN</v>
          </cell>
          <cell r="E3035" t="str">
            <v>801,35</v>
          </cell>
          <cell r="F3035" t="str">
            <v>860,21</v>
          </cell>
        </row>
        <row r="3036">
          <cell r="A3036" t="str">
            <v>73856/3</v>
          </cell>
          <cell r="B3036" t="str">
            <v>BOCA PARA BUEIRO SIMPLES TUBULAR, DIAMETRO =0,80M, EM CONCRETO CICLOPICO, INCLUINDO FORMAS, ESCAVACAO, REATERRO E MATERIAIS, EXCLUINDO MATERIAL REATERRO JAZIDA E TRANSPORTE.</v>
          </cell>
          <cell r="D3036" t="str">
            <v>UN</v>
          </cell>
          <cell r="E3036" t="str">
            <v>1.199,76</v>
          </cell>
          <cell r="F3036" t="str">
            <v>1.287,05</v>
          </cell>
        </row>
        <row r="3037">
          <cell r="A3037" t="str">
            <v>73856/4</v>
          </cell>
          <cell r="B3037" t="str">
            <v>BOCA PARA BUEIRO SIMPLES TUBULAR, DIAMETRO =1,00M, EM CONCRETO CICLOPICO, INCLUINDO FORMAS, ESCAVACAO, REATERRO E MATERIAIS, EXCLUINDO MATERIAL REATERRO JAZIDA E TRANSPORTE.</v>
          </cell>
          <cell r="D3037" t="str">
            <v>UN</v>
          </cell>
          <cell r="E3037" t="str">
            <v>1.690,62</v>
          </cell>
          <cell r="F3037" t="str">
            <v>1.812,62</v>
          </cell>
        </row>
        <row r="3038">
          <cell r="A3038" t="str">
            <v>73856/5</v>
          </cell>
          <cell r="B3038" t="str">
            <v>BOCA PARA BUEIRO SIMPLES TUBULAR, DIAMETRO =1,20M, EM CONCRETO CICLOPICO, INCLUINDO FORMAS, ESCAVACAO, REATERRO E MATERIAIS, EXCLUINDO MATERIAL REATERRO JAZIDA E TRANSPORTE.</v>
          </cell>
          <cell r="D3038" t="str">
            <v>UN</v>
          </cell>
          <cell r="E3038" t="str">
            <v>2.278,46</v>
          </cell>
          <cell r="F3038" t="str">
            <v>2.441,73</v>
          </cell>
        </row>
        <row r="3039">
          <cell r="A3039" t="str">
            <v>73856/6</v>
          </cell>
          <cell r="B3039" t="str">
            <v>BOCA PARA BUEIRO DUPLO TUBULAR, DIAMETRO =0,40M, EM CONCRETO CICLOPICO, INCLUINDO FORMAS, ESCAVACAO, REATERRO E MATERIAIS, EXCLUINDO MATERIAL REATERRO JAZIDA E TRANSPORTE.</v>
          </cell>
          <cell r="D3039" t="str">
            <v>UN</v>
          </cell>
          <cell r="E3039" t="str">
            <v>691,10</v>
          </cell>
          <cell r="F3039" t="str">
            <v>742,14</v>
          </cell>
        </row>
        <row r="3040">
          <cell r="A3040" t="str">
            <v>73856/7</v>
          </cell>
          <cell r="B3040" t="str">
            <v>BOCA PARA BUEIRO DUPLO TUBULAR, DIAMETRO =0,60M, EM CONCRETO CICLOPICO, INCLUINDO FORMAS, ESCAVACAO, REATERRO E MATERIAIS, EXCLUINDO MATERIAL REATERRO JAZIDA E TRANSPORTE.</v>
          </cell>
          <cell r="D3040" t="str">
            <v>UN</v>
          </cell>
          <cell r="E3040" t="str">
            <v>1.137,83</v>
          </cell>
          <cell r="F3040" t="str">
            <v>1.220,98</v>
          </cell>
        </row>
        <row r="3041">
          <cell r="A3041" t="str">
            <v>73856/8</v>
          </cell>
          <cell r="B3041" t="str">
            <v>BOCA PARA BUEIRO DUPLO TUBULAR, DIAMETRO =0,80M, EM CONCRETO CICLOPICO, INCLUINDO FORMAS, ESCAVACAO, REATERRO E MATERIAIS, EXCLUINDO MATERIAL REATERRO JAZIDA E TRANSPORTE.</v>
          </cell>
          <cell r="D3041" t="str">
            <v>UN</v>
          </cell>
          <cell r="E3041" t="str">
            <v>1.706,69</v>
          </cell>
          <cell r="F3041" t="str">
            <v>1.830,35</v>
          </cell>
        </row>
        <row r="3042">
          <cell r="A3042" t="str">
            <v>73856/9</v>
          </cell>
          <cell r="B3042" t="str">
            <v>BOCA PARA BUEIRO DUPLO TUBULAR, DIAMETRO =1,00M, EM CONCRETO CICLOPICO, INCLUINDO FORMAS, ESCAVACAO, REATERRO E MATERIAIS, EXCLUINDO MATERIAL REATERRO JAZIDA E TRANSPORTE.</v>
          </cell>
          <cell r="D3042" t="str">
            <v>UN</v>
          </cell>
          <cell r="E3042" t="str">
            <v>2.152,85</v>
          </cell>
          <cell r="F3042" t="str">
            <v>2.307,66</v>
          </cell>
        </row>
        <row r="3043">
          <cell r="A3043" t="str">
            <v>73856/10</v>
          </cell>
          <cell r="B3043" t="str">
            <v>BOCA PARA BUEIRO DUPLOTUBULAR, DIAMETRO =1,20M, EM CONCRETO CICLOPICO, INCLUINDO FORMAS, ESCAVACAO, REATERRO E MATERIAIS, EXCLUINDO MATERIAL REATERRO JAZIDA E TRANSPORTE.</v>
          </cell>
          <cell r="D3043" t="str">
            <v>UN</v>
          </cell>
          <cell r="E3043" t="str">
            <v>3.235,90</v>
          </cell>
          <cell r="F3043" t="str">
            <v>3.467,26</v>
          </cell>
        </row>
        <row r="3044">
          <cell r="A3044" t="str">
            <v>73856/11</v>
          </cell>
          <cell r="B3044" t="str">
            <v>BOCA PARA BUEIRO TRIPLO TUBULAR, DIAMETRO =0,40M, EM CONCRETO CICLOPICO, INCLUINDO FORMAS, ESCAVACAO, REATERRO E MATERIAIS, EXCLUINDO MATERIAL REATERRO JAZIDA E TRANSPORTE.</v>
          </cell>
          <cell r="D3044" t="str">
            <v>UN</v>
          </cell>
          <cell r="E3044" t="str">
            <v>892,19</v>
          </cell>
          <cell r="F3044" t="str">
            <v>957,87</v>
          </cell>
        </row>
        <row r="3045">
          <cell r="A3045" t="str">
            <v>73856/12</v>
          </cell>
          <cell r="B3045" t="str">
            <v>BOCA PARA BUEIRO TRIPLO TUBULAR, DIAMETRO =0,60M, EM CONCRETO CICLOPICO, INCLUINDO FORMAS, ESCAVACAO, REATERRO E MATERIAIS, EXCLUINDO MATERIAL REATERRO JAZIDA E TRANSPORTE.</v>
          </cell>
          <cell r="D3045" t="str">
            <v>UN</v>
          </cell>
          <cell r="E3045" t="str">
            <v>1.473,92</v>
          </cell>
          <cell r="F3045" t="str">
            <v>1.581,32</v>
          </cell>
        </row>
        <row r="3046">
          <cell r="A3046" t="str">
            <v>73856/13</v>
          </cell>
          <cell r="B3046" t="str">
            <v>BOCA PARA BUEIRO TRIPLO TUBULAR, DIAMETRO =0,80M, EM CONCRETO CICLOPICO, INCLUINDO FORMAS, ESCAVACAO, REATERRO E MATERIAIS, EXCLUINDO MATERIAL REATERRO JAZIDA E TRANSPORTE.</v>
          </cell>
          <cell r="D3046" t="str">
            <v>UN</v>
          </cell>
          <cell r="E3046" t="str">
            <v>2.213,30</v>
          </cell>
          <cell r="F3046" t="str">
            <v>2.373,30</v>
          </cell>
        </row>
        <row r="3047">
          <cell r="A3047" t="str">
            <v>73856/14</v>
          </cell>
          <cell r="B3047" t="str">
            <v>BOCA PARA BUEIRO TRIPLO TUBULAR, DIAMETRO =1,00M, EM CONCRETO CICLOPICO, INCLUINDO FORMAS, ESCAVACAO, REATERRO E MATERIAIS, EXCLUINDO MATERIAL REATERRO JAZIDA E TRANSPORTE.</v>
          </cell>
          <cell r="D3047" t="str">
            <v>UN</v>
          </cell>
          <cell r="E3047" t="str">
            <v>3.117,50</v>
          </cell>
          <cell r="F3047" t="str">
            <v>3.341,37</v>
          </cell>
        </row>
        <row r="3048">
          <cell r="A3048" t="str">
            <v>73856/15</v>
          </cell>
          <cell r="B3048" t="str">
            <v>BOCA PARA BUEIRO TRIPLO TUBULAR, DIAMETRO =1,20M, EM CONCRETO CICLOPICO, INCLUINDO FORMAS, ESCAVACAO, REATERRO E MATERIAIS, EXCLUINDO MATERIAL REATERRO JAZIDA E TRANSPORTE.</v>
          </cell>
          <cell r="D3048" t="str">
            <v>UN</v>
          </cell>
          <cell r="E3048" t="str">
            <v>4.193,42</v>
          </cell>
          <cell r="F3048" t="str">
            <v>4.492,84</v>
          </cell>
        </row>
        <row r="3049">
          <cell r="A3049" t="str">
            <v>74224/1</v>
          </cell>
          <cell r="B3049" t="str">
            <v>POCO DE VISITA PARA DRENAGEM PLUVIAL, EM CONCRETO ESTRUTURAL, DIMENSOES INTERNAS DE 90X150X80CM (LARGXCOMPXALT), PARA REDE DE 600 MM, EXCLUSOS TAMPAO E CHAMINE.</v>
          </cell>
          <cell r="D3049" t="str">
            <v>UN</v>
          </cell>
          <cell r="E3049" t="str">
            <v>1.275,85</v>
          </cell>
          <cell r="F3049" t="str">
            <v>1.333,39</v>
          </cell>
        </row>
        <row r="3050">
          <cell r="A3050" t="str">
            <v>83659</v>
          </cell>
          <cell r="B3050" t="str">
            <v>BOCA DE LOBO EM ALVENARIA TIJOLO MACICO, REVESTIDA C/ ARGAMASSA DE CIMENTO E AREIA 1:3, SOBRE LASTRO DE CONCRETO 10CM E TAMPA DE CONCRETO ARMADO</v>
          </cell>
          <cell r="D3050" t="str">
            <v>UN</v>
          </cell>
          <cell r="E3050" t="str">
            <v>708,10</v>
          </cell>
          <cell r="F3050" t="str">
            <v>755,61</v>
          </cell>
        </row>
        <row r="3051">
          <cell r="A3051" t="str">
            <v>83716</v>
          </cell>
          <cell r="B3051" t="str">
            <v>GRELHA FF 30X90CM, 135KG, P/ CX RALO COM ASSENTAMENTO DE ARGAMASSA CIMENTO/AREIA 1:4 - FORNECIMENTO E INSTALAÇÃO</v>
          </cell>
          <cell r="D3051" t="str">
            <v>UN</v>
          </cell>
          <cell r="E3051" t="str">
            <v>278,58</v>
          </cell>
          <cell r="F3051" t="str">
            <v>287,57</v>
          </cell>
        </row>
        <row r="3052">
          <cell r="A3052" t="str">
            <v>97976</v>
          </cell>
          <cell r="B3052" t="str">
            <v>POÇO DE INSPEÇÃO CIRCULAR PARA ESGOTO, EM ALVENARIA COM TIJOLOS CERÂMICOS MACIÇOS, DIÂMETRO INTERNO = 0,6 M, PROFUNDIDADE = 1 M, EXCLUINDO TAMPÃO. AF_05/2018</v>
          </cell>
          <cell r="D3052" t="str">
            <v>UN</v>
          </cell>
          <cell r="E3052" t="str">
            <v>788,93</v>
          </cell>
          <cell r="F3052" t="str">
            <v>832,97</v>
          </cell>
        </row>
        <row r="3053">
          <cell r="A3053" t="str">
            <v>97977</v>
          </cell>
          <cell r="B3053" t="str">
            <v>POÇO DE INSPEÇÃO CIRCULAR PARA ESGOTO, EM ALVENARIA COM TIJOLOS CERÂMICOS MACIÇOS, DIÂMETRO INTERNO = 0,6 M, PROFUNDIDADE = 1,5 M, EXCLUINDO TAMPÃO. AF_05/2018</v>
          </cell>
          <cell r="D3053" t="str">
            <v>UN</v>
          </cell>
          <cell r="E3053" t="str">
            <v>1.150,69</v>
          </cell>
          <cell r="F3053" t="str">
            <v>1.216,63</v>
          </cell>
        </row>
        <row r="3054">
          <cell r="A3054" t="str">
            <v>97980</v>
          </cell>
          <cell r="B3054" t="str">
            <v>BASE PARA POÇO DE VISITA CIRCULAR PARA  ESGOTO, EM ALVENARIA COM TIJOLOS CERÂMICOS MACIÇOS, DIÂMETRO INTERNO = 0,8 M, PROFUNDIDADE = 1,45 M, EXCLUINDO TAMPÃO. AF_05/2018</v>
          </cell>
          <cell r="D3054" t="str">
            <v>UN</v>
          </cell>
          <cell r="E3054" t="str">
            <v>1.477,39</v>
          </cell>
          <cell r="F3054" t="str">
            <v>1.559,38</v>
          </cell>
        </row>
        <row r="3055">
          <cell r="A3055" t="str">
            <v>97981</v>
          </cell>
          <cell r="B3055" t="str">
            <v>ACRÉSCIMO PARA POÇO DE VISITA CIRCULAR PARA ESGOTO, EM ALVENARIA COM TIJOLOS CERÂMICOS MACIÇOS, DIÂMETRO INTERNO = 0,8 M. AF_05/2018</v>
          </cell>
          <cell r="D3055" t="str">
            <v>M</v>
          </cell>
          <cell r="E3055" t="str">
            <v>884,84</v>
          </cell>
          <cell r="F3055" t="str">
            <v>939,34</v>
          </cell>
        </row>
        <row r="3056">
          <cell r="A3056" t="str">
            <v>97983</v>
          </cell>
          <cell r="B3056" t="str">
            <v>ACRÉSCIMO PARA POÇO DE VISITA CIRCULAR PARA ESGOTO, EM CONCRETO PRÉ-MOLDADO, DIÂMETRO INTERNO = 1 M. AF_05/2018</v>
          </cell>
          <cell r="D3056" t="str">
            <v>M</v>
          </cell>
          <cell r="E3056" t="str">
            <v>407,46</v>
          </cell>
          <cell r="F3056" t="str">
            <v>413,07</v>
          </cell>
        </row>
        <row r="3057">
          <cell r="A3057" t="str">
            <v>97985</v>
          </cell>
          <cell r="B3057" t="str">
            <v>ACRÉSCIMO PARA POÇO DE VISITA CIRCULAR PARA  ESGOTO, EM ALVENARIA COM TIJOLOS CERÂMICOS MACIÇOS, DIÂMETRO INTERNO = 1 M. AF_05/2018</v>
          </cell>
          <cell r="D3057" t="str">
            <v>M</v>
          </cell>
          <cell r="E3057" t="str">
            <v>1.071,58</v>
          </cell>
          <cell r="F3057" t="str">
            <v>1.138,27</v>
          </cell>
        </row>
        <row r="3058">
          <cell r="A3058" t="str">
            <v>97987</v>
          </cell>
          <cell r="B3058" t="str">
            <v>ACRÉSCIMO PARA POÇO DE VISITA CIRCULAR PARA ESGOTO, EM CONCRETO PRÉ-MOLDADO, DIÂMETRO INTERNO = 1,2 M. AF_05/2018</v>
          </cell>
          <cell r="D3058" t="str">
            <v>M</v>
          </cell>
          <cell r="E3058" t="str">
            <v>454,29</v>
          </cell>
          <cell r="F3058" t="str">
            <v>460,91</v>
          </cell>
        </row>
        <row r="3059">
          <cell r="A3059" t="str">
            <v>97988</v>
          </cell>
          <cell r="B3059" t="str">
            <v>BASE PARA POÇO DE VISITA CIRCULAR PARA  ESGOTO, EM ALVENARIA COM TIJOLOS CERÂMICOS MACIÇOS, DIÂMETRO INTERNO = 1,2 M, PROFUNDIDADE = 1,45 M, EXCLUINDO TAMPÃO. AF_05/2018</v>
          </cell>
          <cell r="D3059" t="str">
            <v>UN</v>
          </cell>
          <cell r="E3059" t="str">
            <v>2.143,03</v>
          </cell>
          <cell r="F3059" t="str">
            <v>2.258,36</v>
          </cell>
        </row>
        <row r="3060">
          <cell r="A3060" t="str">
            <v>97989</v>
          </cell>
          <cell r="B3060" t="str">
            <v>ACRÉSCIMO PARA POÇO DE VISITA CIRCULAR PARA ESGOTO, EM ALVENARIA COM TIJOLOS CERÂMICOS MACIÇOS, DIÂMETRO INTERNO = 1,2 M. AF_05/2018</v>
          </cell>
          <cell r="D3060" t="str">
            <v>M</v>
          </cell>
          <cell r="E3060" t="str">
            <v>1.258,31</v>
          </cell>
          <cell r="F3060" t="str">
            <v>1.337,20</v>
          </cell>
        </row>
        <row r="3061">
          <cell r="A3061" t="str">
            <v>97991</v>
          </cell>
          <cell r="B3061" t="str">
            <v>ACRÉSCIMO PARA POÇO DE VISITA CIRCULAR PARA  ESGOTO, EM CONCRETO PRÉ-MOLDADO, DIÂMETRO INTERNO = 1,5 M. AF_05/2018</v>
          </cell>
          <cell r="D3061" t="str">
            <v>M</v>
          </cell>
          <cell r="E3061" t="str">
            <v>709,71</v>
          </cell>
          <cell r="F3061" t="str">
            <v>718,17</v>
          </cell>
        </row>
        <row r="3062">
          <cell r="A3062" t="str">
            <v>97992</v>
          </cell>
          <cell r="B3062" t="str">
            <v>BASE PARA POÇO DE VISITA CIRCULAR PARA  ESGOTO, EM ALVENARIA COM TIJOLOS CERÂMICOS MACIÇOS, DIÂMETRO INTERNO = 1,5 M, PROFUNDIDADE = 1,45 M, EXCLUINDO TAMPÃO. AF_05/2018</v>
          </cell>
          <cell r="D3062" t="str">
            <v>UN</v>
          </cell>
          <cell r="E3062" t="str">
            <v>2.725,35</v>
          </cell>
          <cell r="F3062" t="str">
            <v>2.868,01</v>
          </cell>
        </row>
        <row r="3063">
          <cell r="A3063" t="str">
            <v>97993</v>
          </cell>
          <cell r="B3063" t="str">
            <v>ACRÉSCIMO PARA POÇO DE VISITA CIRCULAR PARA  ESGOTO, EM ALVENARIA COM TIJOLOS CERÂMICOS MACIÇOS, DIÂMETRO INTERNO = 1,5 M. AF_05/2018</v>
          </cell>
          <cell r="D3063" t="str">
            <v>M</v>
          </cell>
          <cell r="E3063" t="str">
            <v>1.538,41</v>
          </cell>
          <cell r="F3063" t="str">
            <v>1.635,57</v>
          </cell>
        </row>
        <row r="3064">
          <cell r="A3064" t="str">
            <v>97994</v>
          </cell>
          <cell r="B3064" t="str">
            <v>BASE PARA POÇO DE VISITA RETANGULAR PARA  ESGOTO, EM ALVENARIA COM BLOCOS DE CONCRETO, DIMENSÕES INTERNAS = 1X1 M, PROFUNDIDADE = 1,45 M, EXCLUINDO TAMPÃO. AF_05/2018</v>
          </cell>
          <cell r="D3064" t="str">
            <v>UN</v>
          </cell>
          <cell r="E3064" t="str">
            <v>1.852,91</v>
          </cell>
          <cell r="F3064" t="str">
            <v>1.952,39</v>
          </cell>
        </row>
        <row r="3065">
          <cell r="A3065" t="str">
            <v>97995</v>
          </cell>
          <cell r="B3065" t="str">
            <v>ACRÉSCIMO PARA POÇO DE VISITA RETANGULAR PARA ESGOTO, EM ALVENARIA COM BLOCOS DE CONCRETO, DIMENSÕES INTERNAS = 1X1 M. AF_05/2018</v>
          </cell>
          <cell r="D3065" t="str">
            <v>M</v>
          </cell>
          <cell r="E3065" t="str">
            <v>949,68</v>
          </cell>
          <cell r="F3065" t="str">
            <v>1.008,05</v>
          </cell>
        </row>
        <row r="3066">
          <cell r="A3066" t="str">
            <v>97996</v>
          </cell>
          <cell r="B3066" t="str">
            <v>BASE PARA POÇO DE VISITA RETANGULAR PARA ESGOTO, EM ALVENARIA COM BLOCOS DE CONCRETO, DIMENSÕES INTERNAS = 1X1,5 M, PROFUNDIDADE = 1,45 M, EXCLUINDO TAMPÃO. AF_05/2018</v>
          </cell>
          <cell r="D3066" t="str">
            <v>UN</v>
          </cell>
          <cell r="E3066" t="str">
            <v>2.340,96</v>
          </cell>
          <cell r="F3066" t="str">
            <v>2.465,64</v>
          </cell>
        </row>
        <row r="3067">
          <cell r="A3067" t="str">
            <v>97997</v>
          </cell>
          <cell r="B3067" t="str">
            <v>ACRÉSCIMO PARA POÇO DE VISITA RETANGULAR PARA ESGOTO, EM ALVENARIA COM BLOCOS DE CONCRETO, DIMENSÕES INTERNAS = 1X1,5 M. AF_05/2018</v>
          </cell>
          <cell r="D3067" t="str">
            <v>M</v>
          </cell>
          <cell r="E3067" t="str">
            <v>1.137,26</v>
          </cell>
          <cell r="F3067" t="str">
            <v>1.207,34</v>
          </cell>
        </row>
        <row r="3068">
          <cell r="A3068" t="str">
            <v>97999</v>
          </cell>
          <cell r="B3068" t="str">
            <v>ACRÉSCIMO PARA POÇO DE VISITA RETANGULAR PARA ESGOTO, EM ALVENARIA COM BLOCOS DE CONCRETO, DIMENSÕES INTERNAS = 1X2 M. AF_05/2018</v>
          </cell>
          <cell r="D3068" t="str">
            <v>M</v>
          </cell>
          <cell r="E3068" t="str">
            <v>1.324,87</v>
          </cell>
          <cell r="F3068" t="str">
            <v>1.406,63</v>
          </cell>
        </row>
        <row r="3069">
          <cell r="A3069" t="str">
            <v>98001</v>
          </cell>
          <cell r="B3069" t="str">
            <v>ACRÉSCIMO PARA POÇO DE VISITA RETANGULAR PARA ESGOTO, EM ALVENARIA COM BLOCOS DE CONCRETO, DIMENSÕES INTERNAS = 1X2,5 M. AF_05/2018</v>
          </cell>
          <cell r="D3069" t="str">
            <v>M</v>
          </cell>
          <cell r="E3069" t="str">
            <v>1.512,43</v>
          </cell>
          <cell r="F3069" t="str">
            <v>1.605,89</v>
          </cell>
        </row>
        <row r="3070">
          <cell r="A3070" t="str">
            <v>98002</v>
          </cell>
          <cell r="B3070" t="str">
            <v>BASE PARA POÇO DE VISITA RETANGULAR PARA ESGOTO, EM ALVENARIA COM BLOCOS DE CONCRETO, DIMENSÕES INTERNAS = 1X3 M, PROFUNDIDADE = 1,45 M, EXCLUINDO TAMPÃO. AF_05/2018</v>
          </cell>
          <cell r="D3070" t="str">
            <v>UN</v>
          </cell>
          <cell r="E3070" t="str">
            <v>3.828,61</v>
          </cell>
          <cell r="F3070" t="str">
            <v>4.028,93</v>
          </cell>
        </row>
        <row r="3071">
          <cell r="A3071" t="str">
            <v>98003</v>
          </cell>
          <cell r="B3071" t="str">
            <v>ACRÉSCIMO PARA POÇO DE VISITA RETANGULAR PARA ESGOTO, EM ALVENARIA COM BLOCOS DE CONCRETO, DIMENSÕES INTERNAS = 1X3 M. AF_05/2018</v>
          </cell>
          <cell r="D3071" t="str">
            <v>M</v>
          </cell>
          <cell r="E3071" t="str">
            <v>1.700,06</v>
          </cell>
          <cell r="F3071" t="str">
            <v>1.805,23</v>
          </cell>
        </row>
        <row r="3072">
          <cell r="A3072" t="str">
            <v>98005</v>
          </cell>
          <cell r="B3072" t="str">
            <v>ACRÉSCIMO PARA POÇO DE VISITA RETANGULAR PARA ESGOTO, EM ALVENARIA COM BLOCOS DE CONCRETO, DIMENSÕES INTERNAS = 1X3,5 M. AF_05/2018</v>
          </cell>
          <cell r="D3072" t="str">
            <v>M</v>
          </cell>
          <cell r="E3072" t="str">
            <v>1.887,66</v>
          </cell>
          <cell r="F3072" t="str">
            <v>2.004,52</v>
          </cell>
        </row>
        <row r="3073">
          <cell r="A3073" t="str">
            <v>98006</v>
          </cell>
          <cell r="B3073" t="str">
            <v>BASE PARA POÇO DE VISITA RETANGULAR PARA ESGOTO, EM ALVENARIA COM BLOCOS DE CONCRETO, DIMENSÕES INTERNAS = 1X4 M, PROFUNDIDADE = 1,45 M, EXCLUINDO TAMPÃO. AF_05/2018</v>
          </cell>
          <cell r="D3073" t="str">
            <v>UN</v>
          </cell>
          <cell r="E3073" t="str">
            <v>4.810,55</v>
          </cell>
          <cell r="F3073" t="str">
            <v>5.061,31</v>
          </cell>
        </row>
        <row r="3074">
          <cell r="A3074" t="str">
            <v>98007</v>
          </cell>
          <cell r="B3074" t="str">
            <v>ACRÉSCIMO PARA POÇO DE VISITA RETANGULAR PARA ESGOTO, EM ALVENARIA COM BLOCOS DE CONCRETO, DIMENSÕES INTERNAS = 1X4 M. AF_05/2018</v>
          </cell>
          <cell r="D3074" t="str">
            <v>M</v>
          </cell>
          <cell r="E3074" t="str">
            <v>2.075,21</v>
          </cell>
          <cell r="F3074" t="str">
            <v>2.203,80</v>
          </cell>
        </row>
        <row r="3075">
          <cell r="A3075" t="str">
            <v>98008</v>
          </cell>
          <cell r="B3075" t="str">
            <v>BASE PARA POÇO DE VISITA RETANGULAR PARA ESGOTO, EM ALVENARIA COM BLOCOS DE CONCRETO, DIMENSÕES INTERNAS = 1,5X1,5 M, PROFUNDIDADE = 1,45 M, EXCLUINDO TAMPÃO . AF_05/2018</v>
          </cell>
          <cell r="D3075" t="str">
            <v>UN</v>
          </cell>
          <cell r="E3075" t="str">
            <v>2.900,65</v>
          </cell>
          <cell r="F3075" t="str">
            <v>3.050,94</v>
          </cell>
        </row>
        <row r="3076">
          <cell r="A3076" t="str">
            <v>98009</v>
          </cell>
          <cell r="B3076" t="str">
            <v>ACRÉSCIMO PARA POÇO DE VISITA RETANGULAR PARA ESGOTO, EM ALVENARIA COM BLOCOS DE CONCRETO, DIMENSÕES INTERNAS = 1,5X1,5 M. AF_05/2018</v>
          </cell>
          <cell r="D3076" t="str">
            <v>M</v>
          </cell>
          <cell r="E3076" t="str">
            <v>1.324,87</v>
          </cell>
          <cell r="F3076" t="str">
            <v>1.406,63</v>
          </cell>
        </row>
        <row r="3077">
          <cell r="A3077" t="str">
            <v>98010</v>
          </cell>
          <cell r="B3077" t="str">
            <v>BASE PARA POÇO DE VISITA RETANGULAR PARA ESGOTO, EM ALVENARIA COM BLOCOS DE CONCRETO, DIMENSÕES INTERNAS = 1,5X2 M, PROFUNDIDADE = 1,45 M, EXCLUINDO TAMPÃO. AF_05/2018</v>
          </cell>
          <cell r="D3077" t="str">
            <v>UN</v>
          </cell>
          <cell r="E3077" t="str">
            <v>3.534,54</v>
          </cell>
          <cell r="F3077" t="str">
            <v>3.714,65</v>
          </cell>
        </row>
        <row r="3078">
          <cell r="A3078" t="str">
            <v>98011</v>
          </cell>
          <cell r="B3078" t="str">
            <v>ACRÉSCIMO PARA POÇO DE VISITA RETANGULAR PARA ESGOTO, EM ALVENARIA COM BLOCOS DE CONCRETO, DIMENSÕES INTERNAS = 1,5X2 M. AF_05/2018</v>
          </cell>
          <cell r="D3078" t="str">
            <v>M</v>
          </cell>
          <cell r="E3078" t="str">
            <v>1.512,43</v>
          </cell>
          <cell r="F3078" t="str">
            <v>1.605,89</v>
          </cell>
        </row>
        <row r="3079">
          <cell r="A3079" t="str">
            <v>98012</v>
          </cell>
          <cell r="B3079" t="str">
            <v>BASE PARA POÇO DE VISITA RETANGULAR PARA ESGOTO, EM ALVENARIA COM BLOCOS DE CONCRETO, DIMENSÕES INTERNAS = 1,5X2,5 M, PROFUNDIDADE = 1,45 M, EXCLUINDO TAMPÃO. AF_05/2018</v>
          </cell>
          <cell r="D3079" t="str">
            <v>UN</v>
          </cell>
          <cell r="E3079" t="str">
            <v>4.149,79</v>
          </cell>
          <cell r="F3079" t="str">
            <v>4.359,70</v>
          </cell>
        </row>
        <row r="3080">
          <cell r="A3080" t="str">
            <v>98013</v>
          </cell>
          <cell r="B3080" t="str">
            <v>ACRÉSCIMO PARA POÇO DE VISITA RETANGULAR PARA ESGOTO, EM ALVENARIA COM BLOCOS DE CONCRETO, DIMENSÕES INTERNAS = 1,5X2,5 M. AF_05/2018</v>
          </cell>
          <cell r="D3080" t="str">
            <v>M</v>
          </cell>
          <cell r="E3080" t="str">
            <v>1.700,06</v>
          </cell>
          <cell r="F3080" t="str">
            <v>1.805,23</v>
          </cell>
        </row>
        <row r="3081">
          <cell r="A3081" t="str">
            <v>98014</v>
          </cell>
          <cell r="B3081" t="str">
            <v>BASE PARA POÇO DE VISITA RETANGULAR PARA ESGOTO, EM ALVENARIA COM BLOCOS DE CONCRETO, DIMENSÕES INTERNAS = 1,5X3 M, PROFUNDIDADE = 1,45 M, EXCLUINDO TAMPÃO. AF_05/2018</v>
          </cell>
          <cell r="D3081" t="str">
            <v>UN</v>
          </cell>
          <cell r="E3081" t="str">
            <v>4.764,96</v>
          </cell>
          <cell r="F3081" t="str">
            <v>5.004,68</v>
          </cell>
        </row>
        <row r="3082">
          <cell r="A3082" t="str">
            <v>98015</v>
          </cell>
          <cell r="B3082" t="str">
            <v>ACRÉSCIMO PARA POÇO DE VISITA RETANGULAR PARA ESGOTO, EM ALVENARIA COM BLOCOS DE CONCRETO, DIMENSÕES INTERNAS = 1,5X3 M. AF_05/2018</v>
          </cell>
          <cell r="D3082" t="str">
            <v>M</v>
          </cell>
          <cell r="E3082" t="str">
            <v>1.887,66</v>
          </cell>
          <cell r="F3082" t="str">
            <v>2.004,52</v>
          </cell>
        </row>
        <row r="3083">
          <cell r="A3083" t="str">
            <v>98016</v>
          </cell>
          <cell r="B3083" t="str">
            <v>BASE PARA POÇO DE VISITA RETANGULAR PARA ESGOTO, EM ALVENARIA COM BLOCOS DE CONCRETO, DIMENSÕES INTERNAS = 1,5X3,5 M, PROFUNDIDADE = 1,45 M, EXCLUINDO TAMPÃO. AF_05/2018</v>
          </cell>
          <cell r="D3083" t="str">
            <v>UN</v>
          </cell>
          <cell r="E3083" t="str">
            <v>5.380,23</v>
          </cell>
          <cell r="F3083" t="str">
            <v>5.649,73</v>
          </cell>
        </row>
        <row r="3084">
          <cell r="A3084" t="str">
            <v>98017</v>
          </cell>
          <cell r="B3084" t="str">
            <v>ACRÉSCIMO PARA POÇO DE VISITA RETANGULAR PARA ESGOTO, EM ALVENARIA COM BLOCOS DE CONCRETO, DIMENSÕES INTERNAS = 1,5X3,5 M. AF_05/2018</v>
          </cell>
          <cell r="D3084" t="str">
            <v>M</v>
          </cell>
          <cell r="E3084" t="str">
            <v>2.075,21</v>
          </cell>
          <cell r="F3084" t="str">
            <v>2.203,80</v>
          </cell>
        </row>
        <row r="3085">
          <cell r="A3085" t="str">
            <v>98018</v>
          </cell>
          <cell r="B3085" t="str">
            <v>BASE PARA POÇO DE VISITA RETANGULAR PARA ESGOTO, EM ALVENARIA COM BLOCOS DE CONCRETO, DIMENSÕES INTERNAS = 1,5X4 M, PROFUNDIDADE = 1,45 M, EXCLUINDO TAMPÃO. AF_05/2018</v>
          </cell>
          <cell r="D3085" t="str">
            <v>UN</v>
          </cell>
          <cell r="E3085" t="str">
            <v>5.995,46</v>
          </cell>
          <cell r="F3085" t="str">
            <v>6.294,80</v>
          </cell>
        </row>
        <row r="3086">
          <cell r="A3086" t="str">
            <v>98019</v>
          </cell>
          <cell r="B3086" t="str">
            <v>ACRÉSCIMO PARA POÇO DE VISITA RETANGULAR PARA ESGOTO, EM ALVENARIA COM BLOCOS DE CONCRETO, DIMENSÕES INTERNAS = 1,5X4 M. AF_05/2018</v>
          </cell>
          <cell r="D3086" t="str">
            <v>M</v>
          </cell>
          <cell r="E3086" t="str">
            <v>2.288,39</v>
          </cell>
          <cell r="F3086" t="str">
            <v>2.429,78</v>
          </cell>
        </row>
        <row r="3087">
          <cell r="A3087" t="str">
            <v>98020</v>
          </cell>
          <cell r="B3087" t="str">
            <v>BASE PARA POÇO DE VISITA RETANGULAR PARA ESGOTO, EM ALVENARIA COM BLOCOS DE CONCRETO, DIMENSÕES INTERNAS = 2X2 M, PROFUNDIDADE = 1,45 M, EXCLUINDO TAMPÃO. AF_05/2018</v>
          </cell>
          <cell r="D3087" t="str">
            <v>UN</v>
          </cell>
          <cell r="E3087" t="str">
            <v>4.276,31</v>
          </cell>
          <cell r="F3087" t="str">
            <v>4.491,55</v>
          </cell>
        </row>
        <row r="3088">
          <cell r="A3088" t="str">
            <v>98021</v>
          </cell>
          <cell r="B3088" t="str">
            <v>ACRÉSCIMO PARA POÇO DE VISITA RETANGULAR PARA ESGOTO, EM ALVENARIA COM BLOCOS DE CONCRETO, DIMENSÕES INTERNAS = 2X2 M. AF_05/2018</v>
          </cell>
          <cell r="D3088" t="str">
            <v>M</v>
          </cell>
          <cell r="E3088" t="str">
            <v>1.725,63</v>
          </cell>
          <cell r="F3088" t="str">
            <v>1.831,90</v>
          </cell>
        </row>
        <row r="3089">
          <cell r="A3089" t="str">
            <v>98022</v>
          </cell>
          <cell r="B3089" t="str">
            <v>BASE PARA POÇO DE VISITA RETANGULAR PARA ESGOTO, EM ALVENARIA COM BLOCOS DE CONCRETO, DIMENSÕES INTERNAS = 2X2,5 M, PROFUNDIDADE = 1,45 M, EXCLUINDO TAMPÃO. AF_05/2018</v>
          </cell>
          <cell r="D3089" t="str">
            <v>UN</v>
          </cell>
          <cell r="E3089" t="str">
            <v>5.008,66</v>
          </cell>
          <cell r="F3089" t="str">
            <v>5.258,29</v>
          </cell>
        </row>
        <row r="3090">
          <cell r="A3090" t="str">
            <v>98023</v>
          </cell>
          <cell r="B3090" t="str">
            <v>ACRÉSCIMO PARA POÇO DE VISITA RETANGULAR PARA ESGOTO, EM ALVENARIA COM BLOCOS DE CONCRETO, DIMENSÕES INTERNAS = 2X2,5 M. AF_05/2018</v>
          </cell>
          <cell r="D3090" t="str">
            <v>M</v>
          </cell>
          <cell r="E3090" t="str">
            <v>1.913,21</v>
          </cell>
          <cell r="F3090" t="str">
            <v>2.031,19</v>
          </cell>
        </row>
        <row r="3091">
          <cell r="A3091" t="str">
            <v>98024</v>
          </cell>
          <cell r="B3091" t="str">
            <v>BASE PARA POÇO DE VISITA RETANGULAR PARA ESGOTO, EM ALVENARIA COM BLOCOS DE CONCRETO, DIMENSÕES INTERNAS = 2X3 M, PROFUNDIDADE = 1,45 M, EXCLUINDO TAMPÃO. AF_05/2018</v>
          </cell>
          <cell r="D3091" t="str">
            <v>UN</v>
          </cell>
          <cell r="E3091" t="str">
            <v>5.783,53</v>
          </cell>
          <cell r="F3091" t="str">
            <v>6.067,53</v>
          </cell>
        </row>
        <row r="3092">
          <cell r="A3092" t="str">
            <v>98025</v>
          </cell>
          <cell r="B3092" t="str">
            <v>ACRÉSCIMO PARA POÇO DE VISITA RETANGULAR PARA ESGOTO, EM ALVENARIA COM BLOCOS DE CONCRETO, DIMENSÕES INTERNAS = 2X3 M. AF_05/2018</v>
          </cell>
          <cell r="D3092" t="str">
            <v>M</v>
          </cell>
          <cell r="E3092" t="str">
            <v>2.100,78</v>
          </cell>
          <cell r="F3092" t="str">
            <v>2.230,47</v>
          </cell>
        </row>
        <row r="3093">
          <cell r="A3093" t="str">
            <v>98026</v>
          </cell>
          <cell r="B3093" t="str">
            <v>BASE PARA POÇO DE VISITA RETANGULAR PARA ESGOTO, EM ALVENARIA COM BLOCOS DE CONCRETO, DIMENSÕES INTERNAS = 2X3,5 M, PROFUNDIDADE = 1,45 M, EXCLUINDO TAMPÃO. AF_05/2018</v>
          </cell>
          <cell r="D3093" t="str">
            <v>UN</v>
          </cell>
          <cell r="E3093" t="str">
            <v>6.521,15</v>
          </cell>
          <cell r="F3093" t="str">
            <v>6.839,52</v>
          </cell>
        </row>
        <row r="3094">
          <cell r="A3094" t="str">
            <v>98027</v>
          </cell>
          <cell r="B3094" t="str">
            <v>ACRÉSCIMO PARA POÇO DE VISITA RETANGULAR PARA ESGOTO, EM ALVENARIA COM BLOCOS DE CONCRETO, DIMENSÕES INTERNAS = 2X3,5 M. AF_05/2018</v>
          </cell>
          <cell r="D3094" t="str">
            <v>M</v>
          </cell>
          <cell r="E3094" t="str">
            <v>2.288,39</v>
          </cell>
          <cell r="F3094" t="str">
            <v>2.429,78</v>
          </cell>
        </row>
        <row r="3095">
          <cell r="A3095" t="str">
            <v>98028</v>
          </cell>
          <cell r="B3095" t="str">
            <v>BASE PARA POÇO DE VISITA RETANGULAR PARA ESGOTO, EM ALVENARIA COM BLOCOS DE CONCRETO, DIMENSÕES INTERNAS = 2X4 M, PROFUNDIDADE = 1,45 M, EXCLUINDO TAMPÃO. AF_05/2018</v>
          </cell>
          <cell r="D3095" t="str">
            <v>UN</v>
          </cell>
          <cell r="E3095" t="str">
            <v>7.258,70</v>
          </cell>
          <cell r="F3095" t="str">
            <v>7.611,46</v>
          </cell>
        </row>
        <row r="3096">
          <cell r="A3096" t="str">
            <v>98029</v>
          </cell>
          <cell r="B3096" t="str">
            <v>ACRÉSCIMO PARA POÇO DE VISITA RETANGULAR PARA ESGOTO, EM ALVENARIA COM BLOCOS DE CONCRETO, DIMENSÕES INTERNAS = 2X4 M. AF_05/2018</v>
          </cell>
          <cell r="D3096" t="str">
            <v>M</v>
          </cell>
          <cell r="E3096" t="str">
            <v>2.481,26</v>
          </cell>
          <cell r="F3096" t="str">
            <v>2.634,57</v>
          </cell>
        </row>
        <row r="3097">
          <cell r="A3097" t="str">
            <v>98030</v>
          </cell>
          <cell r="B3097" t="str">
            <v>BASE PARA POÇO DE VISITA RETANGULAR PARA ESGOTO, EM ALVENARIA COM BLOCOS DE CONCRETO, DIMENSÕES INTERNAS = 2,5X2,5 M, PROFUNDIDADE = 1,45 M, EXCLUINDO TAMPÃO. AF_05/2018</v>
          </cell>
          <cell r="D3097" t="str">
            <v>UN</v>
          </cell>
          <cell r="E3097" t="str">
            <v>5.930,43</v>
          </cell>
          <cell r="F3097" t="str">
            <v>6.213,64</v>
          </cell>
        </row>
        <row r="3098">
          <cell r="A3098" t="str">
            <v>98031</v>
          </cell>
          <cell r="B3098" t="str">
            <v>ACRÉSCIMO PARA POÇO DE VISITA RETANGULAR PARA ESGOTO, EM ALVENARIA COM BLOCOS DE CONCRETO, DIMENSÕES INTERNAS = 2,5X2,5 M. AF_05/2018</v>
          </cell>
          <cell r="D3098" t="str">
            <v>M</v>
          </cell>
          <cell r="E3098" t="str">
            <v>2.106,12</v>
          </cell>
          <cell r="F3098" t="str">
            <v>2.236,04</v>
          </cell>
        </row>
        <row r="3099">
          <cell r="A3099" t="str">
            <v>98032</v>
          </cell>
          <cell r="B3099" t="str">
            <v>BASE PARA POÇO DE VISITA RETANGULAR PARA ESGOTO, EM ALVENARIA COM BLOCOS DE CONCRETO, DIMENSÕES INTERNAS = 2,5X3 M, PROFUNDIDADE = 1,45 M, EXCLUINDO TAMPÃO. AF_05/2018</v>
          </cell>
          <cell r="D3099" t="str">
            <v>UN</v>
          </cell>
          <cell r="E3099" t="str">
            <v>6.820,10</v>
          </cell>
          <cell r="F3099" t="str">
            <v>7.142,43</v>
          </cell>
        </row>
        <row r="3100">
          <cell r="A3100" t="str">
            <v>98033</v>
          </cell>
          <cell r="B3100" t="str">
            <v>ACRÉSCIMO PARA POÇO DE VISITA RETANGULAR PARA ESGOTO, EM ALVENARIA COM BLOCOS DE CONCRETO, DIMENSÕES INTERNAS = 2,5X3 M. AF_05/2018</v>
          </cell>
          <cell r="D3100" t="str">
            <v>M</v>
          </cell>
          <cell r="E3100" t="str">
            <v>2.293,73</v>
          </cell>
          <cell r="F3100" t="str">
            <v>2.435,34</v>
          </cell>
        </row>
        <row r="3101">
          <cell r="A3101" t="str">
            <v>98034</v>
          </cell>
          <cell r="B3101" t="str">
            <v>BASE PARA POÇO DE VISITA RETANGULAR PARA ESGOTO, EM ALVENARIA COM BLOCOS DE CONCRETO, DIMENSÕES INTERNAS = 2,5X3,5 M, PROFUNDIDADE = 1,45 M, EXCLUINDO TAMPÃO. AF_05/2018</v>
          </cell>
          <cell r="D3101" t="str">
            <v>UN</v>
          </cell>
          <cell r="E3101" t="str">
            <v>7.709,74</v>
          </cell>
          <cell r="F3101" t="str">
            <v>8.071,19</v>
          </cell>
        </row>
        <row r="3102">
          <cell r="A3102" t="str">
            <v>98035</v>
          </cell>
          <cell r="B3102" t="str">
            <v>ACRÉSCIMO PARA POÇO DE VISITA RETANGULAR PARA ESGOTO, EM ALVENARIA COM BLOCOS DE CONCRETO, DIMENSÕES INTERNAS = 2,5X3,5 M. AF_05/2018</v>
          </cell>
          <cell r="D3102" t="str">
            <v>M</v>
          </cell>
          <cell r="E3102" t="str">
            <v>2.481,26</v>
          </cell>
          <cell r="F3102" t="str">
            <v>2.634,57</v>
          </cell>
        </row>
        <row r="3103">
          <cell r="A3103" t="str">
            <v>98036</v>
          </cell>
          <cell r="B3103" t="str">
            <v>BASE PARA POÇO DE VISITA RETANGULAR PARA ESGOTO, EM ALVENARIA COM BLOCOS DE CONCRETO, DIMENSÕES INTERNAS = 2,5X4 M, PROFUNDIDADE = 1,45 M, EXCLUINDO TAMPÃO. AF_05/2018</v>
          </cell>
          <cell r="D3103" t="str">
            <v>UN</v>
          </cell>
          <cell r="E3103" t="str">
            <v>8.599,42</v>
          </cell>
          <cell r="F3103" t="str">
            <v>8.999,99</v>
          </cell>
        </row>
        <row r="3104">
          <cell r="A3104" t="str">
            <v>98037</v>
          </cell>
          <cell r="B3104" t="str">
            <v>ACRÉSCIMO PARA POÇO DE VISITA RETANGULAR PARA ESGOTO, EM ALVENARIA COM BLOCOS DE CONCRETO, DIMENSÕES INTERNAS = 2,5X4 M. AF_05/2018</v>
          </cell>
          <cell r="D3104" t="str">
            <v>M</v>
          </cell>
          <cell r="E3104" t="str">
            <v>2.674,19</v>
          </cell>
          <cell r="F3104" t="str">
            <v>2.839,42</v>
          </cell>
        </row>
        <row r="3105">
          <cell r="A3105" t="str">
            <v>98038</v>
          </cell>
          <cell r="B3105" t="str">
            <v>BASE PARA POÇO DE VISITA RETANGULAR PARA ESGOTO, EM ALVENARIA COM BLOCOS DE CONCRETO, DIMENSÕES INTERNAS = 3X3 M, PROFUNDIDADE = 1,45 M, EXCLUINDO TAMPÃO. AF_05/2018</v>
          </cell>
          <cell r="D3105" t="str">
            <v>UN</v>
          </cell>
          <cell r="E3105" t="str">
            <v>7.890,04</v>
          </cell>
          <cell r="F3105" t="str">
            <v>8.256,34</v>
          </cell>
        </row>
        <row r="3106">
          <cell r="A3106" t="str">
            <v>98039</v>
          </cell>
          <cell r="B3106" t="str">
            <v>ACRÉSCIMO PARA POÇO DE VISITA RETANGULAR PARA ESGOTO, EM ALVENARIA COM BLOCOS DE CONCRETO, DIMENSÕES INTERNAS = 3X3 M. AF_05/2018</v>
          </cell>
          <cell r="D3106" t="str">
            <v>M</v>
          </cell>
          <cell r="E3106" t="str">
            <v>2.486,60</v>
          </cell>
          <cell r="F3106" t="str">
            <v>2.640,13</v>
          </cell>
        </row>
        <row r="3107">
          <cell r="A3107" t="str">
            <v>98040</v>
          </cell>
          <cell r="B3107" t="str">
            <v>BASE PARA POÇO DE VISITA RETANGULAR PARA ESGOTO, EM ALVENARIA COM BLOCOS DE CONCRETO, DIMENSÕES INTERNAS = 3X3,5 M, PROFUNDIDADE = 1,45 M, EXCLUINDO TAMPÃO. AF_05/2018</v>
          </cell>
          <cell r="D3107" t="str">
            <v>UN</v>
          </cell>
          <cell r="E3107" t="str">
            <v>8.915,64</v>
          </cell>
          <cell r="F3107" t="str">
            <v>9.325,70</v>
          </cell>
        </row>
        <row r="3108">
          <cell r="A3108" t="str">
            <v>98041</v>
          </cell>
          <cell r="B3108" t="str">
            <v>ACRÉSCIMO PARA POÇO DE VISITA RETANGULAR PARA ESGOTO, EM ALVENARIA COM BLOCOS DE CONCRETO, DIMENSÕES INTERNAS = 3X3,5 M. AF_05/2018</v>
          </cell>
          <cell r="D3108" t="str">
            <v>M</v>
          </cell>
          <cell r="E3108" t="str">
            <v>2.674,19</v>
          </cell>
          <cell r="F3108" t="str">
            <v>2.839,42</v>
          </cell>
        </row>
        <row r="3109">
          <cell r="A3109" t="str">
            <v>98042</v>
          </cell>
          <cell r="B3109" t="str">
            <v>BASE PARA POÇO DE VISITA RETANGULAR PARA ESGOTO, EM ALVENARIA COM BLOCOS DE CONCRETO, DIMENSÕES INTERNAS = 3X4 M, PROFUNDIDADE = 1,45 M, EXCLUINDO TAMPÃO. AF_05/2018</v>
          </cell>
          <cell r="D3109" t="str">
            <v>UN</v>
          </cell>
          <cell r="E3109" t="str">
            <v>9.941,25</v>
          </cell>
          <cell r="F3109" t="str">
            <v>10.395,08</v>
          </cell>
        </row>
        <row r="3110">
          <cell r="A3110" t="str">
            <v>98043</v>
          </cell>
          <cell r="B3110" t="str">
            <v>ACRÉSCIMO PARA POÇO DE VISITA RETANGULAR PARA ESGOTO, EM ALVENARIA COM BLOCOS DE CONCRETO, DIMENSÕES INTERNAS = 3X4 M. AF_05/2018</v>
          </cell>
          <cell r="D3110" t="str">
            <v>M</v>
          </cell>
          <cell r="E3110" t="str">
            <v>2.867,11</v>
          </cell>
          <cell r="F3110" t="str">
            <v>3.044,28</v>
          </cell>
        </row>
        <row r="3111">
          <cell r="A3111" t="str">
            <v>98044</v>
          </cell>
          <cell r="B3111" t="str">
            <v>BASE PARA POÇO DE VISITA RETANGULAR PARA ESGOTO, EM ALVENARIA COM BLOCOS DE CONCRETO, DIMENSÕES INTERNAS = 3,5X3,5 M, PROFUNDIDADE = 1,45 M, EXCLUINDO TAMPÃO. AF_05/2018</v>
          </cell>
          <cell r="D3111" t="str">
            <v>UN</v>
          </cell>
          <cell r="E3111" t="str">
            <v>10.129,49</v>
          </cell>
          <cell r="F3111" t="str">
            <v>10.588,22</v>
          </cell>
        </row>
        <row r="3112">
          <cell r="A3112" t="str">
            <v>98045</v>
          </cell>
          <cell r="B3112" t="str">
            <v>ACRÉSCIMO PARA POÇO DE VISITA RETANGULAR PARA ESGOTO, EM ALVENARIA COM BLOCOS DE CONCRETO, DIMENSÕES INTERNAS = 3,5X3,5 M. AF_05/2018</v>
          </cell>
          <cell r="D3112" t="str">
            <v>M</v>
          </cell>
          <cell r="E3112" t="str">
            <v>2.867,11</v>
          </cell>
          <cell r="F3112" t="str">
            <v>3.044,28</v>
          </cell>
        </row>
        <row r="3113">
          <cell r="A3113" t="str">
            <v>98046</v>
          </cell>
          <cell r="B3113" t="str">
            <v>BASE PARA POÇO DE VISITA RETANGULAR PARA ESGOTO, EM ALVENARIA COM BLOCOS DE CONCRETO, DIMENSÕES INTERNAS = 3,5X4 M, PROFUNDIDADE = 1,45 M, EXCLUINDO TAMPÃO. AF_05/2018</v>
          </cell>
          <cell r="D3113" t="str">
            <v>UN</v>
          </cell>
          <cell r="E3113" t="str">
            <v>11.292,23</v>
          </cell>
          <cell r="F3113" t="str">
            <v>11.799,34</v>
          </cell>
        </row>
        <row r="3114">
          <cell r="A3114" t="str">
            <v>98047</v>
          </cell>
          <cell r="B3114" t="str">
            <v>ACRÉSCIMO PARA POÇO DE VISITA RETANGULAR PARA ESGOTO, EM ALVENARIA COM BLOCOS DE CONCRETO, DIMENSÕES INTERNAS = 3,5X4 M. AF_05/2018</v>
          </cell>
          <cell r="D3114" t="str">
            <v>M</v>
          </cell>
          <cell r="E3114" t="str">
            <v>3.060,03</v>
          </cell>
          <cell r="F3114" t="str">
            <v>3.249,13</v>
          </cell>
        </row>
        <row r="3115">
          <cell r="A3115" t="str">
            <v>98048</v>
          </cell>
          <cell r="B3115" t="str">
            <v>BASE PARA POÇO DE VISITA RETANGULAR PARA ESGOTO, EM ALVENARIA COM BLOCOS DE CONCRETO, DIMENSÕES INTERNAS = 4X4 M, PROFUNDIDADE = 1,45 M, EXCLUINDO TAMPÃO. AF_05/2018</v>
          </cell>
          <cell r="D3115" t="str">
            <v>UN</v>
          </cell>
          <cell r="E3115" t="str">
            <v>12.652,44</v>
          </cell>
          <cell r="F3115" t="str">
            <v>13.212,92</v>
          </cell>
        </row>
        <row r="3116">
          <cell r="A3116" t="str">
            <v>98049</v>
          </cell>
          <cell r="B3116" t="str">
            <v>ACRÉSCIMO PARA POÇO DE VISITA RETANGULAR PARA ESGOTO, EM ALVENARIA COM BLOCOS DE CONCRETO, DIMENSÕES INTERNAS = 4X4 M. AF_05/2018</v>
          </cell>
          <cell r="D3116" t="str">
            <v>M</v>
          </cell>
          <cell r="E3116" t="str">
            <v>3.200,73</v>
          </cell>
          <cell r="F3116" t="str">
            <v>3.399,50</v>
          </cell>
        </row>
        <row r="3117">
          <cell r="A3117" t="str">
            <v>98050</v>
          </cell>
          <cell r="B3117" t="str">
            <v>CHAMINÉ CIRCULAR PARA POÇO DE VISITA PARA ESGOTO, EM CONCRETO PRÉ-MOLDADO, DIÂMETRO INTERNO = 0,6 M. AF_05/2018</v>
          </cell>
          <cell r="D3117" t="str">
            <v>M</v>
          </cell>
          <cell r="E3117" t="str">
            <v>222,22</v>
          </cell>
          <cell r="F3117" t="str">
            <v>225,13</v>
          </cell>
        </row>
        <row r="3118">
          <cell r="A3118" t="str">
            <v>98051</v>
          </cell>
          <cell r="B3118" t="str">
            <v>CHAMINÉ CIRCULAR PARA POÇO DE VISITA PARA ESGOTO, EM ALVENARIA COM TIJOLOS CERÂMICOS MACIÇOS, DIÂMETRO INTERNO = 0,6 M. AF_05/2018</v>
          </cell>
          <cell r="D3118" t="str">
            <v>M</v>
          </cell>
          <cell r="E3118" t="str">
            <v>695,80</v>
          </cell>
          <cell r="F3118" t="str">
            <v>738,08</v>
          </cell>
        </row>
        <row r="3119">
          <cell r="A3119" t="str">
            <v>98405</v>
          </cell>
          <cell r="B3119" t="str">
            <v>BASE PARA POÇO DE VISITA CIRCULAR PARA  ESGOTO, EM ALVENARIA COM TIJOLOS CERÂMICOS MACIÇOS, DIÂMETRO INTERNO = 1 M, PROFUNDIDADE = 1,45 M, EXCLUINDO TAMPÃO. AF_05/2018</v>
          </cell>
          <cell r="D3119" t="str">
            <v>UN</v>
          </cell>
          <cell r="E3119" t="str">
            <v>1.812,94</v>
          </cell>
          <cell r="F3119" t="str">
            <v>1.912,17</v>
          </cell>
        </row>
        <row r="3120">
          <cell r="A3120" t="str">
            <v>98406</v>
          </cell>
          <cell r="B3120" t="str">
            <v>BASE PARA POÇO DE VISITA RETANGULAR PARA ESGOTO, EM ALVENARIA COM BLOCOS DE CONCRETO, DIMENSÕES INTERNAS = 1X3,5 M, PROFUNDIDADE = 1,45 M, EXCLUINDO TAMPÃO. AF_05/2018</v>
          </cell>
          <cell r="D3120" t="str">
            <v>UN</v>
          </cell>
          <cell r="E3120" t="str">
            <v>4.319,53</v>
          </cell>
          <cell r="F3120" t="str">
            <v>4.545,07</v>
          </cell>
        </row>
        <row r="3121">
          <cell r="A3121" t="str">
            <v>98407</v>
          </cell>
          <cell r="B3121" t="str">
            <v>BASE PARA POÇO DE VISITA RETANGULAR PARA ESGOTO, EM ALVENARIA COM BLOCOS DE CONCRETO, DIMENSÕES INTERNAS = 1X2 M, PROFUNDIDADE = 1,45 M, EXCLUINDO TAMPÃO. AF_05/2018</v>
          </cell>
          <cell r="D3121" t="str">
            <v>UN</v>
          </cell>
          <cell r="E3121" t="str">
            <v>2.828,92</v>
          </cell>
          <cell r="F3121" t="str">
            <v>2.978,82</v>
          </cell>
        </row>
        <row r="3122">
          <cell r="A3122" t="str">
            <v>98408</v>
          </cell>
          <cell r="B3122" t="str">
            <v>BASE PARA POÇO DE VISITA RETANGULAR PARA ESGOTO, EM ALVENARIA COM BLOCOS DE CONCRETO, DIMENSÕES INTERNAS = 1X2,5 M, PROFUNDIDADE = 1,45 M, EXCLUINDO TAMPÃO. AF_05/2018</v>
          </cell>
          <cell r="D3122" t="str">
            <v>UN</v>
          </cell>
          <cell r="E3122" t="str">
            <v>3.316,91</v>
          </cell>
          <cell r="F3122" t="str">
            <v>3.492,01</v>
          </cell>
        </row>
        <row r="3123">
          <cell r="A3123" t="str">
            <v>98409</v>
          </cell>
          <cell r="B3123" t="str">
            <v>ACRÉSCIMO PARA POÇO DE VISITA CIRCULAR PARA ESGOTO, EM CONCRETO PRÉ-MOLDADO, DIÂMETRO INTERNO = 0,8 M. AF_05/2018</v>
          </cell>
          <cell r="D3123" t="str">
            <v>M</v>
          </cell>
          <cell r="E3123" t="str">
            <v>337,04</v>
          </cell>
          <cell r="F3123" t="str">
            <v>341,66</v>
          </cell>
        </row>
        <row r="3124">
          <cell r="A3124" t="str">
            <v>98414</v>
          </cell>
          <cell r="B3124" t="str">
            <v>BASE PARA POÇO DE VISITA CIRCULAR PARA  ESGOTO, EM CONCRETO PRÉ-MOLDADO, DIÂMETRO INTERNO = 1 M, PROFUNDIDADE = 1,45 M, EXCLUINDO TAMPÃO. AF_05/2018_P</v>
          </cell>
          <cell r="D3124" t="str">
            <v>UN</v>
          </cell>
          <cell r="E3124" t="str">
            <v>927,84</v>
          </cell>
          <cell r="F3124" t="str">
            <v>955,27</v>
          </cell>
        </row>
        <row r="3125">
          <cell r="A3125" t="str">
            <v>98415</v>
          </cell>
          <cell r="B3125" t="str">
            <v>(COMPOSIÇÃO REPRESENTATIVA) POÇO DE VISITA CIRCULAR PARA ESGOTO, EM CONCRETO PRÉ-MOLDADO, DIÂMETRO INTERNO = 1,0 M, PROFUNDIDADE ATÉ 1,50 M, EXCLUINDO TAMPÃO. AF_04/2018</v>
          </cell>
          <cell r="D3125" t="str">
            <v>UN</v>
          </cell>
          <cell r="E3125" t="str">
            <v>927,84</v>
          </cell>
          <cell r="F3125" t="str">
            <v>955,27</v>
          </cell>
        </row>
        <row r="3126">
          <cell r="A3126" t="str">
            <v>98416</v>
          </cell>
          <cell r="B3126" t="str">
            <v>(COMPOSIÇÃO REPRESENTATIVA) POÇO DE VISITA CIRCULAR PARA ESGOTO, EM CONCRETO PRÉ-MOLDADO, DIÂMETRO INTERNO = 1,0 M, PROFUNDIDADE DE 1,50 A 2,00 M, EXCLUINDO TAMPÃO. AF_04/2018</v>
          </cell>
          <cell r="D3126" t="str">
            <v>UN</v>
          </cell>
          <cell r="E3126" t="str">
            <v>1.131,57</v>
          </cell>
          <cell r="F3126" t="str">
            <v>1.161,80</v>
          </cell>
        </row>
        <row r="3127">
          <cell r="A3127" t="str">
            <v>98417</v>
          </cell>
          <cell r="B3127" t="str">
            <v>(COMPOSIÇÃO REPRESENTATIVA) POÇO DE VISITA CIRCULAR PARA ESGOTO, EM CONCRETO PRÉ-MOLDADO, DIÂMETRO INTERNO = 1,0 M, PROFUNDIDADE DE 2,00 A 2,50 M, EXCLUINDO TAMPÃO. AF_04/2018</v>
          </cell>
          <cell r="D3127" t="str">
            <v>UN</v>
          </cell>
          <cell r="E3127" t="str">
            <v>1.335,30</v>
          </cell>
          <cell r="F3127" t="str">
            <v>1.368,34</v>
          </cell>
        </row>
        <row r="3128">
          <cell r="A3128" t="str">
            <v>98418</v>
          </cell>
          <cell r="B3128" t="str">
            <v>(COMPOSIÇÃO REPRESENTATIVA) POÇO DE VISITA CIRCULAR PARA ESGOTO, EM CONCRETO PRÉ-MOLDADO, DIÂMETRO INTERNO = 1,0 M, PROFUNDIDADE DE 2,50 A 3,00 M, EXCLUINDO TAMPÃO. AF_04/2018</v>
          </cell>
          <cell r="D3128" t="str">
            <v>UN</v>
          </cell>
          <cell r="E3128" t="str">
            <v>1.446,41</v>
          </cell>
          <cell r="F3128" t="str">
            <v>1.480,90</v>
          </cell>
        </row>
        <row r="3129">
          <cell r="A3129" t="str">
            <v>98419</v>
          </cell>
          <cell r="B3129" t="str">
            <v>(COMPOSIÇÃO REPRESENTATIVA) POÇO DE VISITA CIRCULAR PARA ESGOTO, EM CONCRETO PRÉ-MOLDADO, DIÂMETRO INTERNO = 1,0 M, PROFUNDIDADE DE 3,00 A 3,50 M, EXCLUINDO TAMPÃO. AF_04/2018</v>
          </cell>
          <cell r="D3129" t="str">
            <v>UN</v>
          </cell>
          <cell r="E3129" t="str">
            <v>1.557,52</v>
          </cell>
          <cell r="F3129" t="str">
            <v>1.593,47</v>
          </cell>
        </row>
        <row r="3130">
          <cell r="A3130" t="str">
            <v>98420</v>
          </cell>
          <cell r="B3130" t="str">
            <v>(COMPOSIÇÃO REPRESENTATIVA) POÇO DE VISITA CIRCULAR PARA ESGOTO, EM CONCRETO PRÉ-MOLDADO, DIÂMETRO INTERNO = 1,0 M, PROFUNDIDADE ATÉ 1,50 M, INCLUINDO TAMPÃO DE FERRO FUNDIDO, DIÂMETRO DE 60 CM. AF_04/2018</v>
          </cell>
          <cell r="D3130" t="str">
            <v>UN</v>
          </cell>
          <cell r="E3130" t="str">
            <v>1.296,96</v>
          </cell>
          <cell r="F3130" t="str">
            <v>1.329,36</v>
          </cell>
        </row>
        <row r="3131">
          <cell r="A3131" t="str">
            <v>98421</v>
          </cell>
          <cell r="B3131" t="str">
            <v>(COMPOSIÇÃO REPRESENTATIVA) POÇO DE VISITA CIRCULAR PARA ESGOTO, EM CONCRETO PRÉ-MOLDADO, DIÂMETRO INTERNO = 1,0 M, PROFUNDIDADE DE 1,50 A 2,00 M, INCLUINDO TAMPÃO DE FERRO FUNDIDO, DIÂMETRO DE 60 CM. AF_04/2018</v>
          </cell>
          <cell r="D3131" t="str">
            <v>UN</v>
          </cell>
          <cell r="E3131" t="str">
            <v>1.500,69</v>
          </cell>
          <cell r="F3131" t="str">
            <v>1.535,89</v>
          </cell>
        </row>
        <row r="3132">
          <cell r="A3132" t="str">
            <v>98422</v>
          </cell>
          <cell r="B3132" t="str">
            <v>(COMPOSIÇÃO REPRESENTATIVA) POÇO DE VISITA CIRCULAR PARA ESGOTO, EM CONCRETO PRÉ-MOLDADO, DIÂMETRO INTERNO = 1,0 M, PROFUNDIDADE DE 2,00 A 2,50 M, INCLUINDO TAMPÃO DE FERRO FUNDIDO, DIÂMETRO DE 60 CM. AF_04/2018</v>
          </cell>
          <cell r="D3132" t="str">
            <v>UN</v>
          </cell>
          <cell r="E3132" t="str">
            <v>1.704,42</v>
          </cell>
          <cell r="F3132" t="str">
            <v>1.742,43</v>
          </cell>
        </row>
        <row r="3133">
          <cell r="A3133" t="str">
            <v>98423</v>
          </cell>
          <cell r="B3133" t="str">
            <v>(COMPOSIÇÃO REPRESENTATIVA) POÇO DE VISITA CIRCULAR PARA ESGOTO, EM CONCRETO PRÉ-MOLDADO, DIÂMETRO INTERNO = 1,0 M, PROFUNDIDADE DE 2,50 A 3,00 M, INCLUINDO TAMPÃO DE FERRO FUNDIDO, DIÂMETRO DE 60 CM. AF_04/2018</v>
          </cell>
          <cell r="D3133" t="str">
            <v>UN</v>
          </cell>
          <cell r="E3133" t="str">
            <v>1.815,53</v>
          </cell>
          <cell r="F3133" t="str">
            <v>1.854,99</v>
          </cell>
        </row>
        <row r="3134">
          <cell r="A3134" t="str">
            <v>98424</v>
          </cell>
          <cell r="B3134" t="str">
            <v>(COMPOSIÇÃO REPRESENTATIVA) POÇO DE VISITA CIRCULAR PARA ESGOTO, EM CONCRETO PRÉ-MOLDADO, DIÂMETRO INTERNO = 1,0 M, PROFUNDIDADE DE 3,00 A 3,50 M, INCLUINDO TAMPÃO DE FERRO FUNDIDO, DIÂMETRO DE 60 CM. AF_04/2018</v>
          </cell>
          <cell r="D3134" t="str">
            <v>UN</v>
          </cell>
          <cell r="E3134" t="str">
            <v>1.926,64</v>
          </cell>
          <cell r="F3134" t="str">
            <v>1.967,56</v>
          </cell>
        </row>
        <row r="3135">
          <cell r="A3135" t="str">
            <v>98425</v>
          </cell>
          <cell r="B3135" t="str">
            <v>(COMPOSIÇÃO REPRESENTATIVA) POÇO DE VISITA CIRCULAR PARA ESGOTO, EM ALVENARIA COM TIJOLOS CERÂMICOS MACIÇOS, DIÂMETRO INTERNO = 1,2 M, PROFUNDIDADE ATÉ 1,50 M, EXCLUINDO TAMPÃO. AF_04/2018</v>
          </cell>
          <cell r="D3135" t="str">
            <v>UN</v>
          </cell>
          <cell r="E3135" t="str">
            <v>2.143,03</v>
          </cell>
          <cell r="F3135" t="str">
            <v>2.258,36</v>
          </cell>
        </row>
        <row r="3136">
          <cell r="A3136" t="str">
            <v>98426</v>
          </cell>
          <cell r="B3136" t="str">
            <v>(COMPOSIÇÃO REPRESENTATIVA) POÇO DE VISITA CIRCULAR PARA ESGOTO, EM ALVENARIA COM TIJOLOS CERÂMICOS MACIÇOS, DIÂMETRO INTERNO = 1,2 M, PROFUNDIDADE DE 1,50 A 2,00 M, EXCLUINDO TAMPÃO. AF_04/2018</v>
          </cell>
          <cell r="D3136" t="str">
            <v>UN</v>
          </cell>
          <cell r="E3136" t="str">
            <v>2.772,18</v>
          </cell>
          <cell r="F3136" t="str">
            <v>2.926,96</v>
          </cell>
        </row>
        <row r="3137">
          <cell r="A3137" t="str">
            <v>98427</v>
          </cell>
          <cell r="B3137" t="str">
            <v>(COMPOSIÇÃO REPRESENTATIVA) POÇO DE VISITA CIRCULAR PARA ESGOTO, EM ALVENARIA COM TIJOLOS CERÂMICOS MACIÇOS, DIÂMETRO INTERNO = 1,2 M, PROFUNDIDADE DE 2,00 A 2,50 M, EXCLUINDO TAMPÃO. AF_04/2018</v>
          </cell>
          <cell r="D3137" t="str">
            <v>UN</v>
          </cell>
          <cell r="E3137" t="str">
            <v>3.401,34</v>
          </cell>
          <cell r="F3137" t="str">
            <v>3.595,56</v>
          </cell>
        </row>
        <row r="3138">
          <cell r="A3138" t="str">
            <v>98428</v>
          </cell>
          <cell r="B3138" t="str">
            <v>(COMPOSIÇÃO REPRESENTATIVA) POÇO DE VISITA CIRCULAR PARA ESGOTO, EM ALVENARIA COM TIJOLOS CERÂMICOS MACIÇOS, DIÂMETRO INTERNO = 1,2 M, PROFUNDIDADE DE 2,50 A 3,00 M, EXCLUINDO TAMPÃO. AF_04/2018</v>
          </cell>
          <cell r="D3138" t="str">
            <v>UN</v>
          </cell>
          <cell r="E3138" t="str">
            <v>3.749,24</v>
          </cell>
          <cell r="F3138" t="str">
            <v>3.964,60</v>
          </cell>
        </row>
        <row r="3139">
          <cell r="A3139" t="str">
            <v>98429</v>
          </cell>
          <cell r="B3139" t="str">
            <v>(COMPOSIÇÃO REPRESENTATIVA) POÇO DE VISITA CIRCULAR PARA ESGOTO, EM ALVENARIA COM TIJOLOS CERÂMICOS MACIÇOS, DIÂMETRO INTERNO = 1,2 M, PROFUNDIDADE DE 3,00 A 3,50 M, EXCLUINDO TAMPÃO. AF_04/2018</v>
          </cell>
          <cell r="D3139" t="str">
            <v>UN</v>
          </cell>
          <cell r="E3139" t="str">
            <v>4.097,14</v>
          </cell>
          <cell r="F3139" t="str">
            <v>4.333,64</v>
          </cell>
        </row>
        <row r="3140">
          <cell r="A3140" t="str">
            <v>98430</v>
          </cell>
          <cell r="B3140" t="str">
            <v>(COMPOSIÇÃO REPRESENTATIVA) POÇO DE VISITA CIRCULAR PARA ESGOTO, EM ALVENARIA COM TIJOLOS CERÂMICOS MACIÇOS, DIÂMETRO INTERNO = 1,2 M, PROFUNDIDADE ATÉ 1,50 M, INCLUINDO TAMPÃO DE FERRO FUNDIDO, DIÂMETRO DE 60 CM. AF_04/2018</v>
          </cell>
          <cell r="D3140" t="str">
            <v>UN</v>
          </cell>
          <cell r="E3140" t="str">
            <v>2.512,15</v>
          </cell>
          <cell r="F3140" t="str">
            <v>2.632,45</v>
          </cell>
        </row>
        <row r="3141">
          <cell r="A3141" t="str">
            <v>98431</v>
          </cell>
          <cell r="B3141" t="str">
            <v>(COMPOSIÇÃO REPRESENTATIVA) POÇO DE VISITA CIRCULAR PARA ESGOTO, EM ALVENARIA COM TIJOLOS CERÂMICOS MACIÇOS, DIÂMETRO INTERNO = 1,2 M, PROFUNDIDADE DE 1,50 A 2,00 M, INCLUINDO TAMPÃO DE FERRO FUNDIDO, DIÂMETRO DE 60 CM. AF_04/2018</v>
          </cell>
          <cell r="D3141" t="str">
            <v>UN</v>
          </cell>
          <cell r="E3141" t="str">
            <v>3.141,30</v>
          </cell>
          <cell r="F3141" t="str">
            <v>3.301,05</v>
          </cell>
        </row>
        <row r="3142">
          <cell r="A3142" t="str">
            <v>98432</v>
          </cell>
          <cell r="B3142" t="str">
            <v>(COMPOSIÇÃO REPRESENTATIVA) POÇO DE VISITA CIRCULAR PARA ESGOTO, EM ALVENARIA COM TIJOLOS CERÂMICOS MACIÇOS, DIÂMETRO INTERNO = 1,2 M, PROFUNDIDADE DE 2,00 A 2,50 M, INCLUINDO TAMPÃO DE FERRO FUNDIDO, DIÂMETRO DE 60 CM. AF_04/2018</v>
          </cell>
          <cell r="D3142" t="str">
            <v>UN</v>
          </cell>
          <cell r="E3142" t="str">
            <v>3.770,46</v>
          </cell>
          <cell r="F3142" t="str">
            <v>3.969,65</v>
          </cell>
        </row>
        <row r="3143">
          <cell r="A3143" t="str">
            <v>98433</v>
          </cell>
          <cell r="B3143" t="str">
            <v>(COMPOSIÇÃO REPRESENTATIVA) POÇO DE VISITA CIRCULAR PARA ESGOTO, EM ALVENARIA COM TIJOLOS CERÂMICOS MACIÇOS, DIÂMETRO INTERNO = 1,2 M, PROFUNDIDADE DE 2,50 A 3,00 M, INCLUINDO TAMPÃO DE FERRO FUNDIDO, DIÂMETRO DE 60 CM. AF_04/2018</v>
          </cell>
          <cell r="D3143" t="str">
            <v>UN</v>
          </cell>
          <cell r="E3143" t="str">
            <v>4.118,36</v>
          </cell>
          <cell r="F3143" t="str">
            <v>4.338,69</v>
          </cell>
        </row>
        <row r="3144">
          <cell r="A3144" t="str">
            <v>98434</v>
          </cell>
          <cell r="B3144" t="str">
            <v>(COMPOSIÇÃO REPRESENTATIVA) POÇO DE VISITA CIRCULAR PARA ESGOTO, EM ALVENARIA COM TIJOLOS CERÂMICOS MACIÇOS, DIÂMETRO INTERNO = 1,2 M, PROFUNDIDADE DE 3,00 A 3,50 M, INCLUINDO TAMPÃO DE FERRO FUNDIDO, DIÂMETRO DE 60 CM. AF_04/2018</v>
          </cell>
          <cell r="D3144" t="str">
            <v>UN</v>
          </cell>
          <cell r="E3144" t="str">
            <v>4.466,26</v>
          </cell>
          <cell r="F3144" t="str">
            <v>4.707,73</v>
          </cell>
        </row>
        <row r="3145">
          <cell r="A3145" t="str">
            <v>99240</v>
          </cell>
          <cell r="B3145" t="str">
            <v>ACRÉSCIMO PARA POÇO DE VISITA CIRCULAR PARA DRENAGEM, EM CONCRETO PRÉ-MOLDADO, DIÂMETRO INTERNO = 1,2 M. AF_05/2018</v>
          </cell>
          <cell r="D3145" t="str">
            <v>M</v>
          </cell>
          <cell r="E3145" t="str">
            <v>444,87</v>
          </cell>
          <cell r="F3145" t="str">
            <v>451,44</v>
          </cell>
        </row>
        <row r="3146">
          <cell r="A3146" t="str">
            <v>99241</v>
          </cell>
          <cell r="B3146" t="str">
            <v>ACRÉSCIMO PARA POÇO DE VISITA RETANGULAR PARA DRENAGEM, EM ALVENARIA COM BLOCOS DE CONCRETO, DIMENSÕES INTERNAS = 1,5X1,5 M. AF_05/2018</v>
          </cell>
          <cell r="D3146" t="str">
            <v>M</v>
          </cell>
          <cell r="E3146" t="str">
            <v>1.275,51</v>
          </cell>
          <cell r="F3146" t="str">
            <v>1.356,98</v>
          </cell>
        </row>
        <row r="3147">
          <cell r="A3147" t="str">
            <v>99242</v>
          </cell>
          <cell r="B3147" t="str">
            <v>BASE PARA POÇO DE VISITA CIRCULAR PARA DRENAGEM, EM ALVENARIA COM TIJOLOS CERÂMICOS MACIÇOS, DIÂMETRO INTERNO = 1,2 M, PROFUNDIDADE = 1,45 M, EXCLUINDO TAMPÃO. AF_05/2018</v>
          </cell>
          <cell r="D3147" t="str">
            <v>UN</v>
          </cell>
          <cell r="E3147" t="str">
            <v>2.063,71</v>
          </cell>
          <cell r="F3147" t="str">
            <v>2.178,59</v>
          </cell>
        </row>
        <row r="3148">
          <cell r="A3148" t="str">
            <v>99243</v>
          </cell>
          <cell r="B3148" t="str">
            <v>ACRÉSCIMO PARA POÇO DE VISITA CIRCULAR PARA DRENAGEM, EM ALVENARIA COM TIJOLOS CERÂMICOS MACIÇOS, DIÂMETRO INTERNO = 1,2 M. AF_05/2018</v>
          </cell>
          <cell r="D3148" t="str">
            <v>M</v>
          </cell>
          <cell r="E3148" t="str">
            <v>1.194,74</v>
          </cell>
          <cell r="F3148" t="str">
            <v>1.273,27</v>
          </cell>
        </row>
        <row r="3149">
          <cell r="A3149" t="str">
            <v>99244</v>
          </cell>
          <cell r="B3149" t="str">
            <v>BASE PARA POÇO DE VISITA RETANGULAR PARA DRENAGEM, EM ALVENARIA COM BLOCOS DE CONCRETO, DIMENSÕES INTERNAS = 1,5X2 M, PROFUNDIDADE = 1,45 M, EXCLUINDO TAMPÃO. AF_05/2018</v>
          </cell>
          <cell r="D3149" t="str">
            <v>UN</v>
          </cell>
          <cell r="E3149" t="str">
            <v>3.432,96</v>
          </cell>
          <cell r="F3149" t="str">
            <v>3.612,49</v>
          </cell>
        </row>
        <row r="3150">
          <cell r="A3150" t="str">
            <v>99246</v>
          </cell>
          <cell r="B3150" t="str">
            <v>ACRÉSCIMO PARA POÇO DE VISITA CIRCULAR PARA DRENAGEM, EM CONCRETO PRÉ-MOLDADO, DIÂMETRO INTERNO = 1,5 M. AF_05/2018</v>
          </cell>
          <cell r="D3150" t="str">
            <v>M</v>
          </cell>
          <cell r="E3150" t="str">
            <v>696,86</v>
          </cell>
          <cell r="F3150" t="str">
            <v>705,25</v>
          </cell>
        </row>
        <row r="3151">
          <cell r="A3151" t="str">
            <v>99247</v>
          </cell>
          <cell r="B3151" t="str">
            <v>ACRÉSCIMO PARA POÇO DE VISITA RETANGULAR PARA DRENAGEM, EM ALVENARIA COM BLOCOS DE CONCRETO, DIMENSÕES INTERNAS = 1,5X2 M. AF_05/2018</v>
          </cell>
          <cell r="D3151" t="str">
            <v>M</v>
          </cell>
          <cell r="E3151" t="str">
            <v>1.455,81</v>
          </cell>
          <cell r="F3151" t="str">
            <v>1.548,96</v>
          </cell>
        </row>
        <row r="3152">
          <cell r="A3152" t="str">
            <v>99248</v>
          </cell>
          <cell r="B3152" t="str">
            <v>BASE PARA POÇO DE VISITA CIRCULAR PARA DRENAGEM, EM ALVENARIA COM TIJOLOS CERÂMICOS MACIÇOS, DIÂMETRO INTERNO = 1,5 M, PROFUNDIDADE = 1,45 M, EXCLUINDO TAMPÃO. AF_05/2018</v>
          </cell>
          <cell r="D3152" t="str">
            <v>UN</v>
          </cell>
          <cell r="E3152" t="str">
            <v>2.626,88</v>
          </cell>
          <cell r="F3152" t="str">
            <v>2.768,98</v>
          </cell>
        </row>
        <row r="3153">
          <cell r="A3153" t="str">
            <v>99249</v>
          </cell>
          <cell r="B3153" t="str">
            <v>ACRÉSCIMO PARA POÇO DE VISITA CIRCULAR PARA DRENAGEM, EM ALVENARIA COM TIJOLOS CERÂMICOS MACIÇOS, DIÂMETRO INTERNO = 1,5 M. AF_05/2018</v>
          </cell>
          <cell r="D3153" t="str">
            <v>M</v>
          </cell>
          <cell r="E3153" t="str">
            <v>1.464,95</v>
          </cell>
          <cell r="F3153" t="str">
            <v>1.561,70</v>
          </cell>
        </row>
        <row r="3154">
          <cell r="A3154" t="str">
            <v>99252</v>
          </cell>
          <cell r="B3154" t="str">
            <v>BASE PARA POÇO DE VISITA RETANGULAR PARA DRENAGEM, EM ALVENARIA COM BLOCOS DE CONCRETO, DIMENSÕES INTERNAS = 1X1 M, PROFUNDIDADE = 1,45 M, EXCLUINDO TAMPÃO. AF_05/2018</v>
          </cell>
          <cell r="D3154" t="str">
            <v>UN</v>
          </cell>
          <cell r="E3154" t="str">
            <v>1.800,84</v>
          </cell>
          <cell r="F3154" t="str">
            <v>1.900,02</v>
          </cell>
        </row>
        <row r="3155">
          <cell r="A3155" t="str">
            <v>99254</v>
          </cell>
          <cell r="B3155" t="str">
            <v>ACRÉSCIMO PARA POÇO DE VISITA RETANGULAR PARA DRENAGEM, EM ALVENARIA COM BLOCOS DE CONCRETO, DIMENSÕES INTERNAS = 1X1 M. AF_05/2018</v>
          </cell>
          <cell r="D3155" t="str">
            <v>M</v>
          </cell>
          <cell r="E3155" t="str">
            <v>914,83</v>
          </cell>
          <cell r="F3155" t="str">
            <v>973,01</v>
          </cell>
        </row>
        <row r="3156">
          <cell r="A3156" t="str">
            <v>99256</v>
          </cell>
          <cell r="B3156" t="str">
            <v>BASE PARA POÇO DE VISITA RETANGULAR PARA DRENAGEM, EM ALVENARIA COM BLOCOS DE CONCRETO, DIMENSÕES INTERNAS = 1,5X2,5 M, PROFUNDIDADE = 1,45 M, EXCLUINDO TAMPÃO. AF_05/2018</v>
          </cell>
          <cell r="D3156" t="str">
            <v>UN</v>
          </cell>
          <cell r="E3156" t="str">
            <v>4.029,84</v>
          </cell>
          <cell r="F3156" t="str">
            <v>4.239,06</v>
          </cell>
        </row>
        <row r="3157">
          <cell r="A3157" t="str">
            <v>99259</v>
          </cell>
          <cell r="B3157" t="str">
            <v>BASE PARA POÇO DE VISITA RETANGULAR PARA DRENAGEM, EM ALVENARIA COM BLOCOS DE CONCRETO, DIMENSÕES INTERNAS = 1X1,5 M, PROFUNDIDADE = 1,45 M, EXCLUINDO TAMPÃO. AF_05/2018</v>
          </cell>
          <cell r="D3157" t="str">
            <v>UN</v>
          </cell>
          <cell r="E3157" t="str">
            <v>2.274,88</v>
          </cell>
          <cell r="F3157" t="str">
            <v>2.399,18</v>
          </cell>
        </row>
        <row r="3158">
          <cell r="A3158" t="str">
            <v>99261</v>
          </cell>
          <cell r="B3158" t="str">
            <v>ACRÉSCIMO PARA POÇO DE VISITA RETANGULAR PARA DRENAGEM, EM ALVENARIA COM BLOCOS DE CONCRETO, DIMENSÕES INTERNAS = 1X1,5 M. AF_05/2018</v>
          </cell>
          <cell r="D3158" t="str">
            <v>M</v>
          </cell>
          <cell r="E3158" t="str">
            <v>1.095,16</v>
          </cell>
          <cell r="F3158" t="str">
            <v>1.165,00</v>
          </cell>
        </row>
        <row r="3159">
          <cell r="A3159" t="str">
            <v>99263</v>
          </cell>
          <cell r="B3159" t="str">
            <v>ACRÉSCIMO PARA POÇO DE VISITA RETANGULAR PARA DRENAGEM, EM ALVENARIA COM BLOCOS DE CONCRETO, DIMENSÕES INTERNAS = 1,5X2,5 M. AF_05/2018</v>
          </cell>
          <cell r="D3159" t="str">
            <v>M</v>
          </cell>
          <cell r="E3159" t="str">
            <v>1.636,19</v>
          </cell>
          <cell r="F3159" t="str">
            <v>1.740,99</v>
          </cell>
        </row>
        <row r="3160">
          <cell r="A3160" t="str">
            <v>99265</v>
          </cell>
          <cell r="B3160" t="str">
            <v>BASE PARA POÇO DE VISITA RETANGULAR PARA DRENAGEM, EM ALVENARIA COM BLOCOS DE CONCRETO, DIMENSÕES INTERNAS = 1X2 M, PROFUNDIDADE = 1,45 M, EXCLUINDO TAMPÃO. AF_05/2018</v>
          </cell>
          <cell r="D3160" t="str">
            <v>UN</v>
          </cell>
          <cell r="E3160" t="str">
            <v>2.748,84</v>
          </cell>
          <cell r="F3160" t="str">
            <v>2.898,28</v>
          </cell>
        </row>
        <row r="3161">
          <cell r="A3161" t="str">
            <v>99266</v>
          </cell>
          <cell r="B3161" t="str">
            <v>ACRÉSCIMO PARA POÇO DE VISITA RETANGULAR PARA DRENAGEM, EM ALVENARIA COM BLOCOS DE CONCRETO, DIMENSÕES INTERNAS = 1X2 M. AF_05/2018</v>
          </cell>
          <cell r="D3161" t="str">
            <v>M</v>
          </cell>
          <cell r="E3161" t="str">
            <v>1.275,51</v>
          </cell>
          <cell r="F3161" t="str">
            <v>1.356,98</v>
          </cell>
        </row>
        <row r="3162">
          <cell r="A3162" t="str">
            <v>99267</v>
          </cell>
          <cell r="B3162" t="str">
            <v>BASE PARA POÇO DE VISITA RETANGULAR PARA DRENAGEM, EM ALVENARIA COM BLOCOS DE CONCRETO, DIMENSÕES INTERNAS = 1X2,5 M, PROFUNDIDADE = 1,45 M, EXCLUINDO TAMPÃO. AF_05/2018</v>
          </cell>
          <cell r="D3162" t="str">
            <v>UN</v>
          </cell>
          <cell r="E3162" t="str">
            <v>3.222,84</v>
          </cell>
          <cell r="F3162" t="str">
            <v>3.397,40</v>
          </cell>
        </row>
        <row r="3163">
          <cell r="A3163" t="str">
            <v>99269</v>
          </cell>
          <cell r="B3163" t="str">
            <v>ACRÉSCIMO PARA POÇO DE VISITA RETANGULAR PARA DRENAGEM, EM ALVENARIA COM BLOCOS DE CONCRETO, DIMENSÕES INTERNAS = 1X2,5 M. AF_05/2018</v>
          </cell>
          <cell r="D3163" t="str">
            <v>M</v>
          </cell>
          <cell r="E3163" t="str">
            <v>1.455,81</v>
          </cell>
          <cell r="F3163" t="str">
            <v>1.548,96</v>
          </cell>
        </row>
        <row r="3164">
          <cell r="A3164" t="str">
            <v>99271</v>
          </cell>
          <cell r="B3164" t="str">
            <v>BASE PARA POÇO DE VISITA RETANGULAR PARA DRENAGEM, EM ALVENARIA COM BLOCOS DE CONCRETO, DIMENSÕES INTERNAS = 1,5X3 M, PROFUNDIDADE = 1,45 M, EXCLUINDO TAMPÃO. AF_05/2018</v>
          </cell>
          <cell r="D3164" t="str">
            <v>UN</v>
          </cell>
          <cell r="E3164" t="str">
            <v>4.626,64</v>
          </cell>
          <cell r="F3164" t="str">
            <v>4.865,58</v>
          </cell>
        </row>
        <row r="3165">
          <cell r="A3165" t="str">
            <v>99272</v>
          </cell>
          <cell r="B3165" t="str">
            <v>POÇO DE INSPEÇÃO CIRCULAR PARA DRENAGEM, EM ALVENARIA COM TIJOLOS CERÂMICOS MACIÇOS, DIÂMETRO INTERNO = 0,6 M, PROFUNDIDADE = 1 M, EXCLUINDO TAMPÃO. AF_05/2018</v>
          </cell>
          <cell r="D3165" t="str">
            <v>UN</v>
          </cell>
          <cell r="E3165" t="str">
            <v>755,41</v>
          </cell>
          <cell r="F3165" t="str">
            <v>799,26</v>
          </cell>
        </row>
        <row r="3166">
          <cell r="A3166" t="str">
            <v>99273</v>
          </cell>
          <cell r="B3166" t="str">
            <v>POÇO DE INSPEÇÃO CIRCULAR PARA DRENAGEM, EM ALVENARIA COM TIJOLOS CERÂMICOS MACIÇOS, DIÂMETRO INTERNO = 0,6 M, PROFUNDIDADE = 1,5 M, EXCLUINDO TAMPÃO. AF_05/2018</v>
          </cell>
          <cell r="D3166" t="str">
            <v>UN</v>
          </cell>
          <cell r="E3166" t="str">
            <v>1.093,82</v>
          </cell>
          <cell r="F3166" t="str">
            <v>1.159,43</v>
          </cell>
        </row>
        <row r="3167">
          <cell r="A3167" t="str">
            <v>99274</v>
          </cell>
          <cell r="B3167" t="str">
            <v>BASE PARA POÇO DE VISITA RETANGULAR PARA DRENAGEM, EM ALVENARIA COM BLOCOS DE CONCRETO, DIMENSÕES INTERNAS = 1X3 M, PROFUNDIDADE = 1,45 M, EXCLUINDO TAMPÃO. AF_05/2018</v>
          </cell>
          <cell r="D3167" t="str">
            <v>UN</v>
          </cell>
          <cell r="E3167" t="str">
            <v>3.720,53</v>
          </cell>
          <cell r="F3167" t="str">
            <v>3.920,23</v>
          </cell>
        </row>
        <row r="3168">
          <cell r="A3168" t="str">
            <v>99276</v>
          </cell>
          <cell r="B3168" t="str">
            <v>ACRÉSCIMO PARA POÇO DE VISITA RETANGULAR PARA DRENAGEM, EM ALVENARIA COM BLOCOS DE CONCRETO, DIMENSÕES INTERNAS = 1,5X3 M. AF_05/2018</v>
          </cell>
          <cell r="D3168" t="str">
            <v>M</v>
          </cell>
          <cell r="E3168" t="str">
            <v>1.816,52</v>
          </cell>
          <cell r="F3168" t="str">
            <v>1.932,98</v>
          </cell>
        </row>
        <row r="3169">
          <cell r="A3169" t="str">
            <v>99277</v>
          </cell>
          <cell r="B3169" t="str">
            <v>ACRÉSCIMO PARA POÇO DE VISITA RETANGULAR PARA DRENAGEM, EM ALVENARIA COM BLOCOS DE CONCRETO, DIMENSÕES INTERNAS = 1X3 M. AF_05/2018</v>
          </cell>
          <cell r="D3169" t="str">
            <v>M</v>
          </cell>
          <cell r="E3169" t="str">
            <v>1.636,19</v>
          </cell>
          <cell r="F3169" t="str">
            <v>1.740,99</v>
          </cell>
        </row>
        <row r="3170">
          <cell r="A3170" t="str">
            <v>99278</v>
          </cell>
          <cell r="B3170" t="str">
            <v>ACRÉSCIMO PARA POÇO DE VISITA CIRCULAR PARA DRENAGEM, EM CONCRETO PRÉ-MOLDADO, DIÂMETRO INTERNO = 0,8 M. AF_05/2018</v>
          </cell>
          <cell r="D3170" t="str">
            <v>M</v>
          </cell>
          <cell r="E3170" t="str">
            <v>331,33</v>
          </cell>
          <cell r="F3170" t="str">
            <v>335,92</v>
          </cell>
        </row>
        <row r="3171">
          <cell r="A3171" t="str">
            <v>99279</v>
          </cell>
          <cell r="B3171" t="str">
            <v>BASE PARA POÇO DE VISITA RETANGULAR PARA DRENAGEM, EM ALVENARIA COM BLOCOS DE CONCRETO, DIMENSÕES INTERNAS = 1X3,5 M, PROFUNDIDADE = 1,45 M, EXCLUINDO TAMPÃO. AF_05/2018</v>
          </cell>
          <cell r="D3171" t="str">
            <v>UN</v>
          </cell>
          <cell r="E3171" t="str">
            <v>4.197,44</v>
          </cell>
          <cell r="F3171" t="str">
            <v>4.422,29</v>
          </cell>
        </row>
        <row r="3172">
          <cell r="A3172" t="str">
            <v>99280</v>
          </cell>
          <cell r="B3172" t="str">
            <v>BASE PARA POÇO DE VISITA CIRCULAR PARA DRENAGEM, EM ALVENARIA COM TIJOLOS CERÂMICOS MACIÇOS, DIÂMETRO INTERNO = 0,8 M, PROFUNDIDADE = 1,45 M, EXCLUINDO TAMPÃO. AF_05/2018</v>
          </cell>
          <cell r="D3172" t="str">
            <v>UN</v>
          </cell>
          <cell r="E3172" t="str">
            <v>1.417,09</v>
          </cell>
          <cell r="F3172" t="str">
            <v>1.498,73</v>
          </cell>
        </row>
        <row r="3173">
          <cell r="A3173" t="str">
            <v>99281</v>
          </cell>
          <cell r="B3173" t="str">
            <v>ACRÉSCIMO PARA POÇO DE VISITA RETANGULAR PARA DRENAGEM, EM ALVENARIA COM BLOCOS DE CONCRETO, DIMENSÕES INTERNAS = 1X3,5 M. AF_05/2018</v>
          </cell>
          <cell r="D3173" t="str">
            <v>M</v>
          </cell>
          <cell r="E3173" t="str">
            <v>1.816,52</v>
          </cell>
          <cell r="F3173" t="str">
            <v>1.932,98</v>
          </cell>
        </row>
        <row r="3174">
          <cell r="A3174" t="str">
            <v>99282</v>
          </cell>
          <cell r="B3174" t="str">
            <v>ACRÉSCIMO PARA POÇO DE VISITA RETANGULAR PARA DRENAGEM, EM ALVENARIA COM BLOCOS DE CONCRETO, DIMENSÕES INTERNAS = 2,5X2,5 M. AF_05/2018</v>
          </cell>
          <cell r="D3174" t="str">
            <v>M</v>
          </cell>
          <cell r="E3174" t="str">
            <v>2.022,46</v>
          </cell>
          <cell r="F3174" t="str">
            <v>2.151,90</v>
          </cell>
        </row>
        <row r="3175">
          <cell r="A3175" t="str">
            <v>99283</v>
          </cell>
          <cell r="B3175" t="str">
            <v>ACRÉSCIMO PARA POÇO DE VISITA CIRCULAR PARA DRENAGEM, EM ALVENARIA COM TIJOLOS CERÂMICOS MACIÇOS, DIÂMETRO INTERNO = 0,8 M. AF_05/2018</v>
          </cell>
          <cell r="D3175" t="str">
            <v>M</v>
          </cell>
          <cell r="E3175" t="str">
            <v>834,46</v>
          </cell>
          <cell r="F3175" t="str">
            <v>888,67</v>
          </cell>
        </row>
        <row r="3176">
          <cell r="A3176" t="str">
            <v>99284</v>
          </cell>
          <cell r="B3176" t="str">
            <v>BASE PARA POÇO DE VISITA RETANGULAR PARA DRENAGEM, EM ALVENARIA COM BLOCOS DE CONCRETO, DIMENSÕES INTERNAS = 1,5X3,5 M, PROFUNDIDADE = 1,45 M, EXCLUINDO TAMPÃO. AF_05/2018</v>
          </cell>
          <cell r="D3176" t="str">
            <v>UN</v>
          </cell>
          <cell r="E3176" t="str">
            <v>5.223,54</v>
          </cell>
          <cell r="F3176" t="str">
            <v>5.492,15</v>
          </cell>
        </row>
        <row r="3177">
          <cell r="A3177" t="str">
            <v>99286</v>
          </cell>
          <cell r="B3177" t="str">
            <v>BASE PARA POÇO DE VISITA RETANGULAR PARA DRENAGEM, EM ALVENARIA COM BLOCOS DE CONCRETO, DIMENSÕES INTERNAS = 1X4 M, PROFUNDIDADE = 1,45 M, EXCLUINDO TAMPÃO. AF_05/2018</v>
          </cell>
          <cell r="D3177" t="str">
            <v>UN</v>
          </cell>
          <cell r="E3177" t="str">
            <v>4.674,47</v>
          </cell>
          <cell r="F3177" t="str">
            <v>4.924,45</v>
          </cell>
        </row>
        <row r="3178">
          <cell r="A3178" t="str">
            <v>99287</v>
          </cell>
          <cell r="B3178" t="str">
            <v>BASE PARA POÇO DE VISITA RETANGULAR PARA DRENAGEM, EM ALVENARIA COM BLOCOS DE CONCRETO, DIMENSÕES INTERNAS = 2,5X3 M, PROFUNDIDADE = 1,45 M, EXCLUINDO TAMPÃO. AF_05/2018</v>
          </cell>
          <cell r="D3178" t="str">
            <v>UN</v>
          </cell>
          <cell r="E3178" t="str">
            <v>6.610,01</v>
          </cell>
          <cell r="F3178" t="str">
            <v>6.931,15</v>
          </cell>
        </row>
        <row r="3179">
          <cell r="A3179" t="str">
            <v>99288</v>
          </cell>
          <cell r="B3179" t="str">
            <v>ACRÉSCIMO PARA POÇO DE VISITA CIRCULAR PARA DRENAGEM, EM CONCRETO PRÉ-MOLDADO, DIÂMETRO INTERNO = 1 M. AF_05/2018</v>
          </cell>
          <cell r="D3179" t="str">
            <v>M</v>
          </cell>
          <cell r="E3179" t="str">
            <v>399,97</v>
          </cell>
          <cell r="F3179" t="str">
            <v>405,54</v>
          </cell>
        </row>
        <row r="3180">
          <cell r="A3180" t="str">
            <v>99289</v>
          </cell>
          <cell r="B3180" t="str">
            <v>ACRÉSCIMO PARA POÇO DE VISITA RETANGULAR PARA DRENAGEM, EM ALVENARIA COM BLOCOS DE CONCRETO, DIMENSÕES INTERNAS = 1X4 M. AF_05/2018</v>
          </cell>
          <cell r="D3180" t="str">
            <v>M</v>
          </cell>
          <cell r="E3180" t="str">
            <v>1.996,82</v>
          </cell>
          <cell r="F3180" t="str">
            <v>2.124,96</v>
          </cell>
        </row>
        <row r="3181">
          <cell r="A3181" t="str">
            <v>99290</v>
          </cell>
          <cell r="B3181" t="str">
            <v>BASE PARA POÇO DE VISITA RETANGULAR PARA DRENAGEM, EM ALVENARIA COM BLOCOS DE CONCRETO, DIMENSÕES INTERNAS = 1,5X1,5 M, PROFUNDIDADE = 1,45 M, EXCLUINDO TAMPÃO. AF_05/2018</v>
          </cell>
          <cell r="D3181" t="str">
            <v>UN</v>
          </cell>
          <cell r="E3181" t="str">
            <v>2.817,43</v>
          </cell>
          <cell r="F3181" t="str">
            <v>2.967,24</v>
          </cell>
        </row>
        <row r="3182">
          <cell r="A3182" t="str">
            <v>99291</v>
          </cell>
          <cell r="B3182" t="str">
            <v>ACRÉSCIMO PARA POÇO DE VISITA RETANGULAR PARA DRENAGEM, EM ALVENARIA COM BLOCOS DE CONCRETO, DIMENSÕES INTERNAS = 1,5X3,5 M. AF_05/2018</v>
          </cell>
          <cell r="D3182" t="str">
            <v>M</v>
          </cell>
          <cell r="E3182" t="str">
            <v>1.996,82</v>
          </cell>
          <cell r="F3182" t="str">
            <v>2.124,96</v>
          </cell>
        </row>
        <row r="3183">
          <cell r="A3183" t="str">
            <v>99292</v>
          </cell>
          <cell r="B3183" t="str">
            <v>BASE PARA POÇO DE VISITA CIRCULAR PARA DRENAGEM, EM ALVENARIA COM TIJOLOS CERÂMICOS MACIÇOS, DIÂMETRO INTERNO = 1 M, PROFUNDIDADE = 1,45 M, EXCLUINDO TAMPÃO. AF_05/2018</v>
          </cell>
          <cell r="D3183" t="str">
            <v>UN</v>
          </cell>
          <cell r="E3183" t="str">
            <v>1.742,97</v>
          </cell>
          <cell r="F3183" t="str">
            <v>1.841,80</v>
          </cell>
        </row>
        <row r="3184">
          <cell r="A3184" t="str">
            <v>99293</v>
          </cell>
          <cell r="B3184" t="str">
            <v>ACRÉSCIMO PARA POÇO DE VISITA CIRCULAR PARA DRENAGEM, EM ALVENARIA COM TIJOLOS CERÂMICOS MACIÇOS, DIÂMETRO INTERNO = 1 M. AF_05/2018</v>
          </cell>
          <cell r="D3184" t="str">
            <v>M</v>
          </cell>
          <cell r="E3184" t="str">
            <v>1.014,60</v>
          </cell>
          <cell r="F3184" t="str">
            <v>1.080,97</v>
          </cell>
        </row>
        <row r="3185">
          <cell r="A3185" t="str">
            <v>99294</v>
          </cell>
          <cell r="B3185" t="str">
            <v>BASE PARA POÇO DE VISITA RETANGULAR PARA DRENAGEM, EM ALVENARIA COM BLOCOS DE CONCRETO, DIMENSÕES INTERNAS = 1,5X4 M, PROFUNDIDADE = 1,45 M, EXCLUINDO TAMPÃO. AF_05/2018</v>
          </cell>
          <cell r="D3185" t="str">
            <v>UN</v>
          </cell>
          <cell r="E3185" t="str">
            <v>5.820,40</v>
          </cell>
          <cell r="F3185" t="str">
            <v>6.118,74</v>
          </cell>
        </row>
        <row r="3186">
          <cell r="A3186" t="str">
            <v>99296</v>
          </cell>
          <cell r="B3186" t="str">
            <v>ACRÉSCIMO PARA POÇO DE VISITA RETANGULAR PARA DRENAGEM, EM ALVENARIA COM BLOCOS DE CONCRETO, DIMENSÕES INTERNAS = 2,5X3 M. AF_05/2018</v>
          </cell>
          <cell r="D3186" t="str">
            <v>M</v>
          </cell>
          <cell r="E3186" t="str">
            <v>2.202,80</v>
          </cell>
          <cell r="F3186" t="str">
            <v>2.343,89</v>
          </cell>
        </row>
        <row r="3187">
          <cell r="A3187" t="str">
            <v>99297</v>
          </cell>
          <cell r="B3187" t="str">
            <v>ACRÉSCIMO PARA POÇO DE VISITA RETANGULAR PARA DRENAGEM, EM ALVENARIA COM BLOCOS DE CONCRETO, DIMENSÕES INTERNAS = 1,5X4 M. AF_05/2018</v>
          </cell>
          <cell r="D3187" t="str">
            <v>M</v>
          </cell>
          <cell r="E3187" t="str">
            <v>2.198,37</v>
          </cell>
          <cell r="F3187" t="str">
            <v>2.339,25</v>
          </cell>
        </row>
        <row r="3188">
          <cell r="A3188" t="str">
            <v>99298</v>
          </cell>
          <cell r="B3188" t="str">
            <v>BASE PARA POÇO DE VISITA RETANGULAR PARA DRENAGEM, EM ALVENARIA COM BLOCOS DE CONCRETO, DIMENSÕES INTERNAS = 2,5X3,5 M, PROFUNDIDADE = 1,45 M, EXCLUINDO TAMPÃO. AF_05/2018</v>
          </cell>
          <cell r="D3188" t="str">
            <v>UN</v>
          </cell>
          <cell r="E3188" t="str">
            <v>7.470,58</v>
          </cell>
          <cell r="F3188" t="str">
            <v>7.830,67</v>
          </cell>
        </row>
        <row r="3189">
          <cell r="A3189" t="str">
            <v>99299</v>
          </cell>
          <cell r="B3189" t="str">
            <v>ACRÉSCIMO PARA POÇO DE VISITA RETANGULAR PARA DRENAGEM, EM ALVENARIA COM BLOCOS DE CONCRETO, DIMENSÕES INTERNAS = 2,5X3,5 M. AF_05/2018</v>
          </cell>
          <cell r="D3189" t="str">
            <v>M</v>
          </cell>
          <cell r="E3189" t="str">
            <v>2.383,08</v>
          </cell>
          <cell r="F3189" t="str">
            <v>2.535,83</v>
          </cell>
        </row>
        <row r="3190">
          <cell r="A3190" t="str">
            <v>99300</v>
          </cell>
          <cell r="B3190" t="str">
            <v>BASE PARA POÇO DE VISITA RETANGULAR PARA DRENAGEM, EM ALVENARIA COM BLOCOS DE CONCRETO, DIMENSÕES INTERNAS = 2,5X4 M, PROFUNDIDADE = 1,45 M, EXCLUINDO TAMPÃO. AF_05/2018</v>
          </cell>
          <cell r="D3190" t="str">
            <v>UN</v>
          </cell>
          <cell r="E3190" t="str">
            <v>8.331,20</v>
          </cell>
          <cell r="F3190" t="str">
            <v>8.730,25</v>
          </cell>
        </row>
        <row r="3191">
          <cell r="A3191" t="str">
            <v>99301</v>
          </cell>
          <cell r="B3191" t="str">
            <v>BASE PARA POÇO DE VISITA RETANGULAR PARA DRENAGEM, EM ALVENARIA COM BLOCOS DE CONCRETO, DIMENSÕES INTERNAS = 2X2 M, PROFUNDIDADE = 1,45 M, EXCLUINDO TAMPÃO. AF_05/2018</v>
          </cell>
          <cell r="D3191" t="str">
            <v>UN</v>
          </cell>
          <cell r="E3191" t="str">
            <v>4.150,73</v>
          </cell>
          <cell r="F3191" t="str">
            <v>4.365,26</v>
          </cell>
        </row>
        <row r="3192">
          <cell r="A3192" t="str">
            <v>99302</v>
          </cell>
          <cell r="B3192" t="str">
            <v>ACRÉSCIMO PARA POÇO DE VISITA RETANGULAR PARA DRENAGEM, EM ALVENARIA COM BLOCOS DE CONCRETO, DIMENSÕES INTERNAS = 2,5X4 M. AF_05/2018</v>
          </cell>
          <cell r="D3192" t="str">
            <v>M</v>
          </cell>
          <cell r="E3192" t="str">
            <v>2.567,84</v>
          </cell>
          <cell r="F3192" t="str">
            <v>2.732,47</v>
          </cell>
        </row>
        <row r="3193">
          <cell r="A3193" t="str">
            <v>99303</v>
          </cell>
          <cell r="B3193" t="str">
            <v>BASE PARA POÇO DE VISITA RETANGULAR PARA DRENAGEM, EM ALVENARIA COM BLOCOS DE CONCRETO, DIMENSÕES INTERNAS = 3X3 M, PROFUNDIDADE = 1,45 M, EXCLUINDO TAMPÃO. AF_05/2018</v>
          </cell>
          <cell r="D3193" t="str">
            <v>UN</v>
          </cell>
          <cell r="E3193" t="str">
            <v>7.642,43</v>
          </cell>
          <cell r="F3193" t="str">
            <v>8.007,32</v>
          </cell>
        </row>
        <row r="3194">
          <cell r="A3194" t="str">
            <v>99304</v>
          </cell>
          <cell r="B3194" t="str">
            <v>ACRÉSCIMO PARA POÇO DE VISITA RETANGULAR PARA DRENAGEM, EM ALVENARIA COM BLOCOS DE CONCRETO, DIMENSÕES INTERNAS = 3X3 M. AF_05/2018</v>
          </cell>
          <cell r="D3194" t="str">
            <v>M</v>
          </cell>
          <cell r="E3194" t="str">
            <v>2.387,50</v>
          </cell>
          <cell r="F3194" t="str">
            <v>2.540,47</v>
          </cell>
        </row>
        <row r="3195">
          <cell r="A3195" t="str">
            <v>99305</v>
          </cell>
          <cell r="B3195" t="str">
            <v>BASE PARA POÇO DE VISITA RETANGULAR PARA DRENAGEM, EM ALVENARIA COM BLOCOS DE CONCRETO, DIMENSÕES INTERNAS = 3X3,5 M, PROFUNDIDADE = 1,45 M, EXCLUINDO TAMPÃO. AF_05/2018</v>
          </cell>
          <cell r="D3195" t="str">
            <v>UN</v>
          </cell>
          <cell r="E3195" t="str">
            <v>8.633,81</v>
          </cell>
          <cell r="F3195" t="str">
            <v>9.042,27</v>
          </cell>
        </row>
        <row r="3196">
          <cell r="A3196" t="str">
            <v>99306</v>
          </cell>
          <cell r="B3196" t="str">
            <v>ACRÉSCIMO PARA POÇO DE VISITA RETANGULAR PARA DRENAGEM, EM ALVENARIA COM BLOCOS DE CONCRETO, DIMENSÕES INTERNAS = 3X3,5 M. AF_05/2018</v>
          </cell>
          <cell r="D3196" t="str">
            <v>M</v>
          </cell>
          <cell r="E3196" t="str">
            <v>2.567,84</v>
          </cell>
          <cell r="F3196" t="str">
            <v>2.732,47</v>
          </cell>
        </row>
        <row r="3197">
          <cell r="A3197" t="str">
            <v>99307</v>
          </cell>
          <cell r="B3197" t="str">
            <v>ACRÉSCIMO PARA POÇO DE VISITA RETANGULAR PARA DRENAGEM, EM ALVENARIA COM BLOCOS DE CONCRETO, DIMENSÕES INTERNAS = 2X2 M. AF_05/2018</v>
          </cell>
          <cell r="D3197" t="str">
            <v>M</v>
          </cell>
          <cell r="E3197" t="str">
            <v>1.657,39</v>
          </cell>
          <cell r="F3197" t="str">
            <v>1.763,28</v>
          </cell>
        </row>
        <row r="3198">
          <cell r="A3198" t="str">
            <v>99308</v>
          </cell>
          <cell r="B3198" t="str">
            <v>BASE PARA POÇO DE VISITA RETANGULAR PARA DRENAGEM, EM ALVENARIA COM BLOCOS DE CONCRETO, DIMENSÕES INTERNAS = 3X4 M, PROFUNDIDADE = 1,45 M, EXCLUINDO TAMPÃO. AF_05/2018</v>
          </cell>
          <cell r="D3198" t="str">
            <v>UN</v>
          </cell>
          <cell r="E3198" t="str">
            <v>9.625,20</v>
          </cell>
          <cell r="F3198" t="str">
            <v>10.077,22</v>
          </cell>
        </row>
        <row r="3199">
          <cell r="A3199" t="str">
            <v>99309</v>
          </cell>
          <cell r="B3199" t="str">
            <v>ACRÉSCIMO PARA POÇO DE VISITA RETANGULAR PARA DRENAGEM, EM ALVENARIA COM BLOCOS DE CONCRETO, DIMENSÕES INTERNAS = 3X4 M. AF_05/2018</v>
          </cell>
          <cell r="D3199" t="str">
            <v>M</v>
          </cell>
          <cell r="E3199" t="str">
            <v>2.752,59</v>
          </cell>
          <cell r="F3199" t="str">
            <v>2.929,10</v>
          </cell>
        </row>
        <row r="3200">
          <cell r="A3200" t="str">
            <v>99310</v>
          </cell>
          <cell r="B3200" t="str">
            <v>BASE PARA POÇO DE VISITA RETANGULAR PARA DRENAGEM, EM ALVENARIA COM BLOCOS DE CONCRETO, DIMENSÕES INTERNAS = 3,5X3,5 M, PROFUNDIDADE = 1,45 M, EXCLUINDO TAMPÃO. AF_05/2018</v>
          </cell>
          <cell r="D3200" t="str">
            <v>UN</v>
          </cell>
          <cell r="E3200" t="str">
            <v>9.804,33</v>
          </cell>
          <cell r="F3200" t="str">
            <v>10.261,21</v>
          </cell>
        </row>
        <row r="3201">
          <cell r="A3201" t="str">
            <v>99311</v>
          </cell>
          <cell r="B3201" t="str">
            <v>ACRÉSCIMO PARA POÇO DE VISITA RETANGULAR PARA DRENAGEM, EM ALVENARIA COM BLOCOS DE CONCRETO, DIMENSÕES INTERNAS = 3,5X3,5 M. AF_05/2018</v>
          </cell>
          <cell r="D3201" t="str">
            <v>M</v>
          </cell>
          <cell r="E3201" t="str">
            <v>2.752,59</v>
          </cell>
          <cell r="F3201" t="str">
            <v>2.929,10</v>
          </cell>
        </row>
        <row r="3202">
          <cell r="A3202" t="str">
            <v>99312</v>
          </cell>
          <cell r="B3202" t="str">
            <v>BASE PARA POÇO DE VISITA RETANGULAR PARA DRENAGEM, EM ALVENARIA COM BLOCOS DE CONCRETO, DIMENSÕES INTERNAS = 2X2,5 M, PROFUNDIDADE = 1,45 M, EXCLUINDO TAMPÃO. AF_05/2018</v>
          </cell>
          <cell r="D3202" t="str">
            <v>UN</v>
          </cell>
          <cell r="E3202" t="str">
            <v>4.860,67</v>
          </cell>
          <cell r="F3202" t="str">
            <v>5.109,45</v>
          </cell>
        </row>
        <row r="3203">
          <cell r="A3203" t="str">
            <v>99313</v>
          </cell>
          <cell r="B3203" t="str">
            <v>BASE PARA POÇO DE VISITA RETANGULAR PARA DRENAGEM, EM ALVENARIA COM BLOCOS DE CONCRETO, DIMENSÕES INTERNAS = 3,5X4 M, PROFUNDIDADE = 1,45 M, EXCLUINDO TAMPÃO. AF_05/2018</v>
          </cell>
          <cell r="D3203" t="str">
            <v>UN</v>
          </cell>
          <cell r="E3203" t="str">
            <v>10.927,58</v>
          </cell>
          <cell r="F3203" t="str">
            <v>11.432,62</v>
          </cell>
        </row>
        <row r="3204">
          <cell r="A3204" t="str">
            <v>99314</v>
          </cell>
          <cell r="B3204" t="str">
            <v>ACRÉSCIMO PARA POÇO DE VISITA RETANGULAR PARA DRENAGEM, EM ALVENARIA COM BLOCOS DE CONCRETO, DIMENSÕES INTERNAS = 3,5X4 M. AF_05/2018</v>
          </cell>
          <cell r="D3204" t="str">
            <v>M</v>
          </cell>
          <cell r="E3204" t="str">
            <v>2.937,35</v>
          </cell>
          <cell r="F3204" t="str">
            <v>3.125,75</v>
          </cell>
        </row>
        <row r="3205">
          <cell r="A3205" t="str">
            <v>99315</v>
          </cell>
          <cell r="B3205" t="str">
            <v>BASE PARA POÇO DE VISITA RETANGULAR PARA DRENAGEM, EM ALVENARIA COM BLOCOS DE CONCRETO, DIMENSÕES INTERNAS = 4X4 M, PROFUNDIDADE = 1,45 M, EXCLUINDO TAMPÃO. AF_05/2018</v>
          </cell>
          <cell r="D3205" t="str">
            <v>UN</v>
          </cell>
          <cell r="E3205" t="str">
            <v>12.238,46</v>
          </cell>
          <cell r="F3205" t="str">
            <v>12.796,58</v>
          </cell>
        </row>
        <row r="3206">
          <cell r="A3206" t="str">
            <v>99317</v>
          </cell>
          <cell r="B3206" t="str">
            <v>ACRÉSCIMO PARA POÇO DE VISITA RETANGULAR PARA DRENAGEM, EM ALVENARIA COM BLOCOS DE CONCRETO, DIMENSÕES INTERNAS = 2X2,5 M. AF_05/2018</v>
          </cell>
          <cell r="D3206" t="str">
            <v>M</v>
          </cell>
          <cell r="E3206" t="str">
            <v>1.837,71</v>
          </cell>
          <cell r="F3206" t="str">
            <v>1.955,26</v>
          </cell>
        </row>
        <row r="3207">
          <cell r="A3207" t="str">
            <v>99318</v>
          </cell>
          <cell r="B3207" t="str">
            <v>CHAMINÉ CIRCULAR PARA POÇO DE VISITA PARA DRENAGEM, EM CONCRETO PRÉ-MOLDADO, DIÂMETRO INTERNO = 0,6 M. AF_05/2018</v>
          </cell>
          <cell r="D3207" t="str">
            <v>M</v>
          </cell>
          <cell r="E3207" t="str">
            <v>219,65</v>
          </cell>
          <cell r="F3207" t="str">
            <v>222,55</v>
          </cell>
        </row>
        <row r="3208">
          <cell r="A3208" t="str">
            <v>99319</v>
          </cell>
          <cell r="B3208" t="str">
            <v>CHAMINÉ CIRCULAR PARA POÇO DE VISITA PARA DRENAGEM, EM ALVENARIA COM TIJOLOS CERÂMICOS MACIÇOS, DIÂMETRO INTERNO = 0,6 M. AF_05/2018</v>
          </cell>
          <cell r="D3208" t="str">
            <v>M</v>
          </cell>
          <cell r="E3208" t="str">
            <v>653,66</v>
          </cell>
          <cell r="F3208" t="str">
            <v>695,69</v>
          </cell>
        </row>
        <row r="3209">
          <cell r="A3209" t="str">
            <v>99320</v>
          </cell>
          <cell r="B3209" t="str">
            <v>BASE PARA POÇO DE VISITA RETANGULAR PARA DRENAGEM, EM ALVENARIA COM BLOCOS DE CONCRETO, DIMENSÕES INTERNAS = 2X3 M, PROFUNDIDADE = 1,45 M, EXCLUINDO TAMPÃO. AF_05/2018</v>
          </cell>
          <cell r="D3209" t="str">
            <v>UN</v>
          </cell>
          <cell r="E3209" t="str">
            <v>5.613,10</v>
          </cell>
          <cell r="F3209" t="str">
            <v>5.896,14</v>
          </cell>
        </row>
        <row r="3210">
          <cell r="A3210" t="str">
            <v>99321</v>
          </cell>
          <cell r="B3210" t="str">
            <v>ACRÉSCIMO PARA POÇO DE VISITA RETANGULAR PARA DRENAGEM, EM ALVENARIA COM BLOCOS DE CONCRETO, DIMENSÕES INTERNAS = 2X3 M. AF_05/2018</v>
          </cell>
          <cell r="D3210" t="str">
            <v>M</v>
          </cell>
          <cell r="E3210" t="str">
            <v>2.018,03</v>
          </cell>
          <cell r="F3210" t="str">
            <v>2.147,25</v>
          </cell>
        </row>
        <row r="3211">
          <cell r="A3211" t="str">
            <v>99322</v>
          </cell>
          <cell r="B3211" t="str">
            <v>BASE PARA POÇO DE VISITA RETANGULAR PARA DRENAGEM, EM ALVENARIA COM BLOCOS DE CONCRETO, DIMENSÕES INTERNAS = 2X3,5 M, PROFUNDIDADE = 1,45 M, EXCLUINDO TAMPÃO. AF_05/2018</v>
          </cell>
          <cell r="D3211" t="str">
            <v>UN</v>
          </cell>
          <cell r="E3211" t="str">
            <v>6.328,30</v>
          </cell>
          <cell r="F3211" t="str">
            <v>6.645,57</v>
          </cell>
        </row>
        <row r="3212">
          <cell r="A3212" t="str">
            <v>99323</v>
          </cell>
          <cell r="B3212" t="str">
            <v>ACRÉSCIMO PARA POÇO DE VISITA RETANGULAR PARA DRENAGEM, EM ALVENARIA COM BLOCOS DE CONCRETO, DIMENSÕES INTERNAS = 2X3,5 M. AF_05/2018</v>
          </cell>
          <cell r="D3212" t="str">
            <v>M</v>
          </cell>
          <cell r="E3212" t="str">
            <v>2.198,37</v>
          </cell>
          <cell r="F3212" t="str">
            <v>2.339,25</v>
          </cell>
        </row>
        <row r="3213">
          <cell r="A3213" t="str">
            <v>99324</v>
          </cell>
          <cell r="B3213" t="str">
            <v>BASE PARA POÇO DE VISITA RETANGULAR PARA DRENAGEM, EM ALVENARIA COM BLOCOS DE CONCRETO, DIMENSÕES INTERNAS = 2X4 M, PROFUNDIDADE = 1,45 M, EXCLUINDO TAMPÃO. AF_05/2018</v>
          </cell>
          <cell r="D3213" t="str">
            <v>UN</v>
          </cell>
          <cell r="E3213" t="str">
            <v>7.043,43</v>
          </cell>
          <cell r="F3213" t="str">
            <v>7.394,96</v>
          </cell>
        </row>
        <row r="3214">
          <cell r="A3214" t="str">
            <v>99325</v>
          </cell>
          <cell r="B3214" t="str">
            <v>ACRÉSCIMO PARA POÇO DE VISITA RETANGULAR PARA DRENAGEM, EM ALVENARIA COM BLOCOS DE CONCRETO, DIMENSÕES INTERNAS = 2X4 M. AF_05/2018</v>
          </cell>
          <cell r="D3214" t="str">
            <v>M</v>
          </cell>
          <cell r="E3214" t="str">
            <v>2.383,08</v>
          </cell>
          <cell r="F3214" t="str">
            <v>2.535,83</v>
          </cell>
        </row>
        <row r="3215">
          <cell r="A3215" t="str">
            <v>99326</v>
          </cell>
          <cell r="B3215" t="str">
            <v>BASE PARA POÇO DE VISITA RETANGULAR PARA DRENAGEM, EM ALVENARIA COM BLOCOS DE CONCRETO, DIMENSÕES INTERNAS = 2,5X2,5 M, PROFUNDIDADE = 1,45 M, EXCLUINDO TAMPÃO. AF_05/2018</v>
          </cell>
          <cell r="D3215" t="str">
            <v>UN</v>
          </cell>
          <cell r="E3215" t="str">
            <v>5.749,39</v>
          </cell>
          <cell r="F3215" t="str">
            <v>6.031,57</v>
          </cell>
        </row>
        <row r="3216">
          <cell r="A3216" t="str">
            <v>99327</v>
          </cell>
          <cell r="B3216" t="str">
            <v>ACRÉSCIMO PARA POÇO DE VISITA RETANGULAR PARA DRENAGEM, EM ALVENARIA COM BLOCOS DE CONCRETO, DIMENSÕES INTERNAS = 4X4 M. AF_05/2018</v>
          </cell>
          <cell r="D3216" t="str">
            <v>M</v>
          </cell>
          <cell r="E3216" t="str">
            <v>3.078,78</v>
          </cell>
          <cell r="F3216" t="str">
            <v>3.276,86</v>
          </cell>
        </row>
        <row r="3217">
          <cell r="A3217" t="str">
            <v>94263</v>
          </cell>
          <cell r="B3217" t="str">
            <v>GUIA (MEIO-FIO) CONCRETO, MOLDADA  IN LOCO  EM TRECHO RETO COM EXTRUSORA, 13 CM BASE X 22 CM ALTURA. AF_06/2016</v>
          </cell>
          <cell r="D3217" t="str">
            <v>M</v>
          </cell>
          <cell r="E3217" t="str">
            <v>21,08</v>
          </cell>
          <cell r="F3217" t="str">
            <v>22,35</v>
          </cell>
        </row>
        <row r="3218">
          <cell r="A3218" t="str">
            <v>94264</v>
          </cell>
          <cell r="B3218" t="str">
            <v>GUIA (MEIO-FIO) CONCRETO, MOLDADA  IN LOCO  EM TRECHO CURVO COM EXTRUSORA, 13 CM BASE X 22 CM ALTURA. AF_06/2016</v>
          </cell>
          <cell r="D3218" t="str">
            <v>M</v>
          </cell>
          <cell r="E3218" t="str">
            <v>23,69</v>
          </cell>
          <cell r="F3218" t="str">
            <v>25,20</v>
          </cell>
        </row>
        <row r="3219">
          <cell r="A3219" t="str">
            <v>94265</v>
          </cell>
          <cell r="B3219" t="str">
            <v>GUIA (MEIO-FIO) CONCRETO, MOLDADA  IN LOCO  EM TRECHO RETO COM EXTRUSORA, 15 CM BASE X 30 CM ALTURA. AF_06/2016</v>
          </cell>
          <cell r="D3219" t="str">
            <v>M</v>
          </cell>
          <cell r="E3219" t="str">
            <v>27,25</v>
          </cell>
          <cell r="F3219" t="str">
            <v>28,61</v>
          </cell>
        </row>
        <row r="3220">
          <cell r="A3220" t="str">
            <v>94266</v>
          </cell>
          <cell r="B3220" t="str">
            <v>GUIA (MEIO-FIO) CONCRETO, MOLDADA  IN LOCO  EM TRECHO CURVO COM EXTRUSORA, 15 CM BASE X 30 CM ALTURA. AF_06/2016</v>
          </cell>
          <cell r="D3220" t="str">
            <v>M</v>
          </cell>
          <cell r="E3220" t="str">
            <v>30,22</v>
          </cell>
          <cell r="F3220" t="str">
            <v>31,87</v>
          </cell>
        </row>
        <row r="3221">
          <cell r="A3221" t="str">
            <v>94267</v>
          </cell>
          <cell r="B3221" t="str">
            <v>GUIA (MEIO-FIO) E SARJETA CONJUGADOS DE CONCRETO, MOLDADA  IN LOCO  EM TRECHO RETO COM EXTRUSORA, 45 CM BASE (15 CM BASE DA GUIA + 30 CM BASE DA SARJETA) X 22 CM ALTURA. AF_06/2016</v>
          </cell>
          <cell r="D3221" t="str">
            <v>M</v>
          </cell>
          <cell r="E3221" t="str">
            <v>32,09</v>
          </cell>
          <cell r="F3221" t="str">
            <v>33,51</v>
          </cell>
        </row>
        <row r="3222">
          <cell r="A3222" t="str">
            <v>94268</v>
          </cell>
          <cell r="B3222" t="str">
            <v>GUIA (MEIO-FIO) E SARJETA CONJUGADOS DE CONCRETO, MOLDADA  IN LOCO  EM TRECHO CURVO COM EXTRUSORA, 45 CM BASE (15 CM BASE DA GUIA + 30 CM BASE DA SARJETA) X 22 CM ALTURA. AF_06/2016</v>
          </cell>
          <cell r="D3222" t="str">
            <v>M</v>
          </cell>
          <cell r="E3222" t="str">
            <v>35,36</v>
          </cell>
          <cell r="F3222" t="str">
            <v>37,11</v>
          </cell>
        </row>
        <row r="3223">
          <cell r="A3223" t="str">
            <v>94269</v>
          </cell>
          <cell r="B3223" t="str">
            <v>GUIA (MEIO-FIO) E SARJETA CONJUGADOS DE CONCRETO, MOLDADA  IN LOCO  EM TRECHO RETO COM EXTRUSORA, 60 CM BASE (15 CM BASE DA GUIA + 45 CM BASE DA SARJETA) X 26 CM ALTURA. AF_06/2016</v>
          </cell>
          <cell r="D3223" t="str">
            <v>M</v>
          </cell>
          <cell r="E3223" t="str">
            <v>45,42</v>
          </cell>
          <cell r="F3223" t="str">
            <v>47,16</v>
          </cell>
        </row>
        <row r="3224">
          <cell r="A3224" t="str">
            <v>94270</v>
          </cell>
          <cell r="B3224" t="str">
            <v>GUIA (MEIO-FIO) E SARJETA CONJUGADOS DE CONCRETO, MOLDADA IN LOCO  EM TRECHO CURVO COM EXTRUSORA, 60 CM BASE (15 CM BASE DA GUIA + 45 CM BASE DA SARJETA) X 26 CM ALTURA. AF_06/2016</v>
          </cell>
          <cell r="D3224" t="str">
            <v>M</v>
          </cell>
          <cell r="E3224" t="str">
            <v>49,99</v>
          </cell>
          <cell r="F3224" t="str">
            <v>52,18</v>
          </cell>
        </row>
        <row r="3225">
          <cell r="A3225" t="str">
            <v>94271</v>
          </cell>
          <cell r="B3225" t="str">
            <v>GUIA (MEIO-FIO) E SARJETA CONJUGADOS DE CONCRETO, MOLDADA  IN LOCO  EM TRECHO RETO COM EXTRUSORA, 65 CM BASE (15 CM BASE DA GUIA + 50 CM BASE DA SARJETA) X 26 CM ALTURA. AF_06/2016</v>
          </cell>
          <cell r="D3225" t="str">
            <v>M</v>
          </cell>
          <cell r="E3225" t="str">
            <v>55,46</v>
          </cell>
          <cell r="F3225" t="str">
            <v>57,56</v>
          </cell>
        </row>
        <row r="3226">
          <cell r="A3226" t="str">
            <v>94272</v>
          </cell>
          <cell r="B3226" t="str">
            <v>GUIA (MEIO-FIO) E SARJETA CONJUGADOS DE CONCRETO, MOLDADA  IN LOCO  EM TRECHO CURVO COM EXTRUSORA, 65 CM BASE (15 CM BASE DA GUIA + 50 CM BASE DA SARJETA) X 26 CM ALTURA. AF_06/2016</v>
          </cell>
          <cell r="D3226" t="str">
            <v>M</v>
          </cell>
          <cell r="E3226" t="str">
            <v>61,54</v>
          </cell>
          <cell r="F3226" t="str">
            <v>64,23</v>
          </cell>
        </row>
        <row r="3227">
          <cell r="A3227" t="str">
            <v>94273</v>
          </cell>
          <cell r="B3227" t="str">
            <v>ASSENTAMENTO DE GUIA (MEIO-FIO) EM TRECHO RETO, CONFECCIONADA EM CONCRETO PRÉ-FABRICADO, DIMENSÕES 100X15X13X30 CM (COMPRIMENTO X BASE INFERIOR X BASE SUPERIOR X ALTURA), PARA VIAS URBANAS (USO VIÁRIO). AF_06/2016</v>
          </cell>
          <cell r="D3227" t="str">
            <v>M</v>
          </cell>
          <cell r="E3227" t="str">
            <v>42,37</v>
          </cell>
          <cell r="F3227" t="str">
            <v>43,74</v>
          </cell>
        </row>
        <row r="3228">
          <cell r="A3228" t="str">
            <v>94274</v>
          </cell>
          <cell r="B3228" t="str">
            <v>ASSENTAMENTO DE GUIA (MEIO-FIO) EM TRECHO CURVO, CONFECCIONADA EM CONCRETO PRÉ-FABRICADO, DIMENSÕES 100X15X13X30 CM (COMPRIMENTO X BASE INFERIOR X BASE SUPERIOR X ALTURA), PARA VIAS URBANAS (USO VIÁRIO). AF_06/2016</v>
          </cell>
          <cell r="D3228" t="str">
            <v>M</v>
          </cell>
          <cell r="E3228" t="str">
            <v>45,17</v>
          </cell>
          <cell r="F3228" t="str">
            <v>46,85</v>
          </cell>
        </row>
        <row r="3229">
          <cell r="A3229" t="str">
            <v>94275</v>
          </cell>
          <cell r="B3229" t="str">
            <v>ASSENTAMENTO DE GUIA (MEIO-FIO) EM TRECHO RETO, CONFECCIONADA EM CONCRETO PRÉ-FABRICADO, DIMENSÕES 100X15X13X20 CM (COMPRIMENTO X BASE INFERIOR X BASE SUPERIOR X ALTURA), PARA URBANIZAÇÃO INTERNA DE EMPREENDIMENTOS. AF_06/2016_P</v>
          </cell>
          <cell r="D3229" t="str">
            <v>M</v>
          </cell>
          <cell r="E3229" t="str">
            <v>40,91</v>
          </cell>
          <cell r="F3229" t="str">
            <v>42,15</v>
          </cell>
        </row>
        <row r="3230">
          <cell r="A3230" t="str">
            <v>94276</v>
          </cell>
          <cell r="B3230" t="str">
            <v>ASSENTAMENTO DE GUIA (MEIO-FIO) EM TRECHO CURVO, CONFECCIONADA EM CONCRETO PRÉ-FABRICADO, DIMENSÕES 100X15X13X20 CM (COMPRIMENTO X BASE INFERIOR X BASE SUPERIOR X ALTURA), PARA URBANIZAÇÃO INTERNA DE EMPREENDIMENTOS. AF_06/2016_P</v>
          </cell>
          <cell r="D3230" t="str">
            <v>M</v>
          </cell>
          <cell r="E3230" t="str">
            <v>43,71</v>
          </cell>
          <cell r="F3230" t="str">
            <v>45,26</v>
          </cell>
        </row>
        <row r="3231">
          <cell r="A3231" t="str">
            <v>94281</v>
          </cell>
          <cell r="B3231" t="str">
            <v>EXECUÇÃO DE SARJETA DE CONCRETO USINADO, MOLDADA  IN LOCO  EM TRECHO RETO, 30 CM BASE X 15 CM ALTURA. AF_06/2016</v>
          </cell>
          <cell r="D3231" t="str">
            <v>M</v>
          </cell>
          <cell r="E3231" t="str">
            <v>32,45</v>
          </cell>
          <cell r="F3231" t="str">
            <v>34,15</v>
          </cell>
        </row>
        <row r="3232">
          <cell r="A3232" t="str">
            <v>94282</v>
          </cell>
          <cell r="B3232" t="str">
            <v>EXECUÇÃO DE SARJETA DE CONCRETO USINADO, MOLDADA  IN LOCO  EM TRECHO CURVO, 30 CM BASE X 15 CM ALTURA. AF_06/2016</v>
          </cell>
          <cell r="D3232" t="str">
            <v>M</v>
          </cell>
          <cell r="E3232" t="str">
            <v>40,98</v>
          </cell>
          <cell r="F3232" t="str">
            <v>43,62</v>
          </cell>
        </row>
        <row r="3233">
          <cell r="A3233" t="str">
            <v>94283</v>
          </cell>
          <cell r="B3233" t="str">
            <v>EXECUÇÃO DE SARJETA DE CONCRETO USINADO, MOLDADA  IN LOCO  EM TRECHO RETO, 45 CM BASE X 15 CM ALTURA. AF_06/2016</v>
          </cell>
          <cell r="D3233" t="str">
            <v>M</v>
          </cell>
          <cell r="E3233" t="str">
            <v>41,49</v>
          </cell>
          <cell r="F3233" t="str">
            <v>43,35</v>
          </cell>
        </row>
        <row r="3234">
          <cell r="A3234" t="str">
            <v>94284</v>
          </cell>
          <cell r="B3234" t="str">
            <v>EXECUÇÃO DE SARJETA DE CONCRETO USINADO, MOLDADA  IN LOCO  EM TRECHO CURVO, 45 CM BASE X 15 CM ALTURA. AF_06/2016</v>
          </cell>
          <cell r="D3234" t="str">
            <v>M</v>
          </cell>
          <cell r="E3234" t="str">
            <v>50,02</v>
          </cell>
          <cell r="F3234" t="str">
            <v>52,81</v>
          </cell>
        </row>
        <row r="3235">
          <cell r="A3235" t="str">
            <v>94285</v>
          </cell>
          <cell r="B3235" t="str">
            <v>EXECUÇÃO DE SARJETA DE CONCRETO USINADO, MOLDADA  IN LOCO  EM TRECHO RETO, 60 CM BASE X 15 CM ALTURA. AF_06/2016</v>
          </cell>
          <cell r="D3235" t="str">
            <v>M</v>
          </cell>
          <cell r="E3235" t="str">
            <v>50,11</v>
          </cell>
          <cell r="F3235" t="str">
            <v>52,09</v>
          </cell>
        </row>
        <row r="3236">
          <cell r="A3236" t="str">
            <v>94286</v>
          </cell>
          <cell r="B3236" t="str">
            <v>EXECUÇÃO DE SARJETA DE CONCRETO USINADO, MOLDADA  IN LOCO  EM TRECHO CURVO, 60 CM BASE X 15 CM ALTURA. AF_06/2016</v>
          </cell>
          <cell r="D3236" t="str">
            <v>M</v>
          </cell>
          <cell r="E3236" t="str">
            <v>58,65</v>
          </cell>
          <cell r="F3236" t="str">
            <v>61,55</v>
          </cell>
        </row>
        <row r="3237">
          <cell r="A3237" t="str">
            <v>94287</v>
          </cell>
          <cell r="B3237" t="str">
            <v>EXECUÇÃO DE SARJETA DE CONCRETO USINADO, MOLDADA  IN LOCO  EM TRECHO RETO, 30 CM BASE X 10 CM ALTURA. AF_06/2016</v>
          </cell>
          <cell r="D3237" t="str">
            <v>M</v>
          </cell>
          <cell r="E3237" t="str">
            <v>25,61</v>
          </cell>
          <cell r="F3237" t="str">
            <v>27,17</v>
          </cell>
        </row>
        <row r="3238">
          <cell r="A3238" t="str">
            <v>94288</v>
          </cell>
          <cell r="B3238" t="str">
            <v>EXECUÇÃO DE SARJETA DE CONCRETO USINADO, MOLDADA  IN LOCO  EM TRECHO CURVO, 30 CM BASE X 10 CM ALTURA. AF_06/2016</v>
          </cell>
          <cell r="D3238" t="str">
            <v>M</v>
          </cell>
          <cell r="E3238" t="str">
            <v>33,08</v>
          </cell>
          <cell r="F3238" t="str">
            <v>35,44</v>
          </cell>
        </row>
        <row r="3239">
          <cell r="A3239" t="str">
            <v>94289</v>
          </cell>
          <cell r="B3239" t="str">
            <v>EXECUÇÃO DE SARJETA DE CONCRETO USINADO, MOLDADA  IN LOCO  EM TRECHO RETO, 45 CM BASE X 10 CM ALTURA. AF_06/2016</v>
          </cell>
          <cell r="D3239" t="str">
            <v>M</v>
          </cell>
          <cell r="E3239" t="str">
            <v>32,12</v>
          </cell>
          <cell r="F3239" t="str">
            <v>33,80</v>
          </cell>
        </row>
        <row r="3240">
          <cell r="A3240" t="str">
            <v>94290</v>
          </cell>
          <cell r="B3240" t="str">
            <v>EXECUÇÃO DE SARJETA DE CONCRETO USINADO, MOLDADA  IN LOCO  EM TRECHO CURVO, 45 CM BASE X 10 CM ALTURA. AF_06/2016</v>
          </cell>
          <cell r="D3240" t="str">
            <v>M</v>
          </cell>
          <cell r="E3240" t="str">
            <v>39,57</v>
          </cell>
          <cell r="F3240" t="str">
            <v>42,09</v>
          </cell>
        </row>
        <row r="3241">
          <cell r="A3241" t="str">
            <v>94291</v>
          </cell>
          <cell r="B3241" t="str">
            <v>EXECUÇÃO DE SARJETA DE CONCRETO USINADO, MOLDADA  IN LOCO  EM TRECHO RETO, 60 CM BASE X 10 CM ALTURA. AF_06/2016</v>
          </cell>
          <cell r="D3241" t="str">
            <v>M</v>
          </cell>
          <cell r="E3241" t="str">
            <v>38,23</v>
          </cell>
          <cell r="F3241" t="str">
            <v>40,03</v>
          </cell>
        </row>
        <row r="3242">
          <cell r="A3242" t="str">
            <v>94292</v>
          </cell>
          <cell r="B3242" t="str">
            <v>EXECUÇÃO DE SARJETA DE CONCRETO USINADO, MOLDADA  IN LOCO  EM TRECHO CURVO, 60 CM BASE X 10 CM ALTURA. AF_06/2016</v>
          </cell>
          <cell r="D3242" t="str">
            <v>M</v>
          </cell>
          <cell r="E3242" t="str">
            <v>45,70</v>
          </cell>
          <cell r="F3242" t="str">
            <v>48,31</v>
          </cell>
        </row>
        <row r="3243">
          <cell r="A3243" t="str">
            <v>94293</v>
          </cell>
          <cell r="B3243" t="str">
            <v>EXECUÇÃO DE SARJETÃO DE CONCRETO USINADO, MOLDADA  IN LOCO  EM TRECHO RETO, 100 CM BASE X 20 CM ALTURA. AF_06/2016</v>
          </cell>
          <cell r="D3243" t="str">
            <v>M</v>
          </cell>
          <cell r="E3243" t="str">
            <v>97,56</v>
          </cell>
          <cell r="F3243" t="str">
            <v>100,41</v>
          </cell>
        </row>
        <row r="3244">
          <cell r="A3244" t="str">
            <v>94294</v>
          </cell>
          <cell r="B3244" t="str">
            <v>EXECUÇÃO DE ESCORAS DE CONCRETO PARA CONTENÇÃO DE GUIAS PRÉ-FABRICADAS. AF_06/2016</v>
          </cell>
          <cell r="D3244" t="str">
            <v>M</v>
          </cell>
          <cell r="E3244" t="str">
            <v>5,44</v>
          </cell>
          <cell r="F3244" t="str">
            <v>5,69</v>
          </cell>
        </row>
        <row r="3245">
          <cell r="A3245" t="str">
            <v>94037</v>
          </cell>
          <cell r="B3245" t="str">
            <v>ESCORAMENTO DE VALA, TIPO PONTALETEAMENTO, COM PROFUNDIDADE DE 0 A 1,5 M, LARGURA MENOR QUE 1,5 M, EM LOCAL COM NÍVEL ALTO DE INTERFERÊNCIA. AF_06/2016</v>
          </cell>
          <cell r="D3245" t="str">
            <v>M2</v>
          </cell>
          <cell r="E3245" t="str">
            <v>14,22</v>
          </cell>
          <cell r="F3245" t="str">
            <v>15,49</v>
          </cell>
        </row>
        <row r="3246">
          <cell r="A3246" t="str">
            <v>94038</v>
          </cell>
          <cell r="B3246" t="str">
            <v>ESCORAMENTO DE VALA, TIPO PONTALETEAMENTO, COM PROFUNDIDADE DE 0 A 1,5 M, LARGURA MAIOR OU IGUAL A 1,5 M E MENOR QUE 2,5 M, EM LOCAL COM NÍVEL ALTO DE INTERFERÊNCIA. AF_06/2016</v>
          </cell>
          <cell r="D3246" t="str">
            <v>M2</v>
          </cell>
          <cell r="E3246" t="str">
            <v>19,69</v>
          </cell>
          <cell r="F3246" t="str">
            <v>21,53</v>
          </cell>
        </row>
        <row r="3247">
          <cell r="A3247" t="str">
            <v>94039</v>
          </cell>
          <cell r="B3247" t="str">
            <v>ESCORAMENTO DE VALA, TIPO PONTALETEAMENTO, COM PROFUNDIDADE DE 1,5 A 3,0 M, LARGURA MENOR QUE 1,5 M, EM LOCAL COM NÍVEL ALTO DE INTERFERÊNCIA. AF_06/2016</v>
          </cell>
          <cell r="D3247" t="str">
            <v>M2</v>
          </cell>
          <cell r="E3247" t="str">
            <v>11,18</v>
          </cell>
          <cell r="F3247" t="str">
            <v>12,15</v>
          </cell>
        </row>
        <row r="3248">
          <cell r="A3248" t="str">
            <v>94040</v>
          </cell>
          <cell r="B3248" t="str">
            <v>ESCORAMENTO DE VALA, TIPO PONTALETEAMENTO, COM PROFUNDIDADE DE 1,5 A 3,0 M, LARGURA MAIOR OU IGUAL A 1,5 M E MENOR QUE 2,5 M, EM LOCAL COM NÍVEL ALTO DE INTERFERÊNCIA. AF_06/2016</v>
          </cell>
          <cell r="D3248" t="str">
            <v>M2</v>
          </cell>
          <cell r="E3248" t="str">
            <v>16,68</v>
          </cell>
          <cell r="F3248" t="str">
            <v>18,22</v>
          </cell>
        </row>
        <row r="3249">
          <cell r="A3249" t="str">
            <v>94041</v>
          </cell>
          <cell r="B3249" t="str">
            <v>ESCORAMENTO DE VALA, TIPO PONTALETEAMENTO, COM PROFUNDIDADE DE 3,0 A 4,5 M, LARGURA MENOR QUE 1,5 M EM LOCAL COM NÍVEL ALTO DE INTERFERÊNCIA. AF_06/2016</v>
          </cell>
          <cell r="D3249" t="str">
            <v>M2</v>
          </cell>
          <cell r="E3249" t="str">
            <v>8,52</v>
          </cell>
          <cell r="F3249" t="str">
            <v>9,18</v>
          </cell>
        </row>
        <row r="3250">
          <cell r="A3250" t="str">
            <v>94042</v>
          </cell>
          <cell r="B3250" t="str">
            <v>ESCORAMENTO DE VALA, TIPO PONTALETEAMENTO, COM PROFUNDIDADE DE 3,0 A 4,5 M, LARGURA MAIOR OU IGUAL A 1,5 M E MENOR QUE 2,5 M, EM LOCAL COM NÍVEL ALTO DE INTERFERÊNCIA. AF_06/2016</v>
          </cell>
          <cell r="D3250" t="str">
            <v>M2</v>
          </cell>
          <cell r="E3250" t="str">
            <v>14,16</v>
          </cell>
          <cell r="F3250" t="str">
            <v>15,39</v>
          </cell>
        </row>
        <row r="3251">
          <cell r="A3251" t="str">
            <v>94043</v>
          </cell>
          <cell r="B3251" t="str">
            <v>ESCORAMENTO DE VALA, TIPO PONTALETEAMENTO, COM PROFUNDIDADE DE 0 A 1,5 M, LARGURA MENOR QUE 1,5 M, EM LOCAL COM NÍVEL BAIXO DE INTERFERÊNCIA. AF_06/2016</v>
          </cell>
          <cell r="D3251" t="str">
            <v>M2</v>
          </cell>
          <cell r="E3251" t="str">
            <v>13,35</v>
          </cell>
          <cell r="F3251" t="str">
            <v>14,53</v>
          </cell>
        </row>
        <row r="3252">
          <cell r="A3252" t="str">
            <v>94044</v>
          </cell>
          <cell r="B3252" t="str">
            <v>ESCORAMENTO DE VALA, TIPO PONTALETEAMENTO, COM PROFUNDIDADE DE 0 A 1,5 M, LARGURA MAIOR OU IGUAL A 1,5 M E MENOR QUE 2,5 M, EM LOCAL COM NÍVEL BAIXO DE INTERFERÊNCIA. AF_06/2016</v>
          </cell>
          <cell r="D3252" t="str">
            <v>M2</v>
          </cell>
          <cell r="E3252" t="str">
            <v>18,85</v>
          </cell>
          <cell r="F3252" t="str">
            <v>20,60</v>
          </cell>
        </row>
        <row r="3253">
          <cell r="A3253" t="str">
            <v>94045</v>
          </cell>
          <cell r="B3253" t="str">
            <v>ESCORAMENTO DE VALA, TIPO PONTALETEAMENTO, COM PROFUNDIDADE DE 1,5 A 3,0 M, LARGURA MENOR QUE 1,5 M, EM LOCAL COM NÍVEL BAIXO DE INTERFERÊNCIA. AF_06/2016</v>
          </cell>
          <cell r="D3253" t="str">
            <v>M2</v>
          </cell>
          <cell r="E3253" t="str">
            <v>10,34</v>
          </cell>
          <cell r="F3253" t="str">
            <v>11,22</v>
          </cell>
        </row>
        <row r="3254">
          <cell r="A3254" t="str">
            <v>94046</v>
          </cell>
          <cell r="B3254" t="str">
            <v>ESCORAMENTO DE VALA, TIPO PONTALETEAMENTO, COM PROFUNDIDADE DE 1,5 A 3,0 M, LARGURA MAIOR OU IGUAL A 1,5 M E MENOR QUE 2,5 M, EM LOCAL COM NÍVEL BAIXO DE INTERFERÊNCIA. AF_06/2016</v>
          </cell>
          <cell r="D3254" t="str">
            <v>M2</v>
          </cell>
          <cell r="E3254" t="str">
            <v>15,82</v>
          </cell>
          <cell r="F3254" t="str">
            <v>17,26</v>
          </cell>
        </row>
        <row r="3255">
          <cell r="A3255" t="str">
            <v>94047</v>
          </cell>
          <cell r="B3255" t="str">
            <v>ESCORAMENTO DE VALA, TIPO PONTALETEAMENTO, COM PROFUNDIDADE DE 3,0 A 4,5 M, LARGURA MENOR QUE 1,5 M EM LOCAL COM NÍVEL BAIXO DE INTERFERÊNCIA. AF_06/2016</v>
          </cell>
          <cell r="D3255" t="str">
            <v>M2</v>
          </cell>
          <cell r="E3255" t="str">
            <v>7,69</v>
          </cell>
          <cell r="F3255" t="str">
            <v>8,26</v>
          </cell>
        </row>
        <row r="3256">
          <cell r="A3256" t="str">
            <v>94048</v>
          </cell>
          <cell r="B3256" t="str">
            <v>ESCORAMENTO DE VALA, TIPO PONTALETEAMENTO, COM PROFUNDIDADE DE 3,0 A 4,5 M, LARGURA MAIOR OU IGUAL A 1,5 M E MENOR QUE 2,5 M, EM LOCAL COM NÍVEL BAIXO DE INTERFERÊNCIA. AF_06/2016</v>
          </cell>
          <cell r="D3256" t="str">
            <v>M2</v>
          </cell>
          <cell r="E3256" t="str">
            <v>13,29</v>
          </cell>
          <cell r="F3256" t="str">
            <v>14,43</v>
          </cell>
        </row>
        <row r="3257">
          <cell r="A3257" t="str">
            <v>94049</v>
          </cell>
          <cell r="B3257" t="str">
            <v>ESCORAMENTO DE VALA, TIPO DESCONTÍNUO, COM PROFUNDIDADE DE 0 A 1,5 M, LARGURA MENOR QUE 1,5 M, EM LOCAL COM NÍVEL ALTO DE INTERFERÊNCIA. AF_06/2016</v>
          </cell>
          <cell r="D3257" t="str">
            <v>M2</v>
          </cell>
          <cell r="E3257" t="str">
            <v>23,25</v>
          </cell>
          <cell r="F3257" t="str">
            <v>24,90</v>
          </cell>
        </row>
        <row r="3258">
          <cell r="A3258" t="str">
            <v>94050</v>
          </cell>
          <cell r="B3258" t="str">
            <v>ESCORAMENTO DE VALA, TIPO DESCONTÍNUO, COM PROFUNDIDADE DE 0 A 1,5 M, LARGURA MAIOR OU IGUAL A 1,5 M E MENOR QUE 2,5 M, EM LOCAL COM NÍVEL ALTO DE INTERFERÊNCIA. AF_06/2016</v>
          </cell>
          <cell r="D3258" t="str">
            <v>M2</v>
          </cell>
          <cell r="E3258" t="str">
            <v>30,39</v>
          </cell>
          <cell r="F3258" t="str">
            <v>32,78</v>
          </cell>
        </row>
        <row r="3259">
          <cell r="A3259" t="str">
            <v>94051</v>
          </cell>
          <cell r="B3259" t="str">
            <v>ESCORAMENTO DE VALA, TIPO DESCONTÍNUO, COM PROFUNDIDADE DE 1,5 M A 3,0 M, LARGURA MENOR QUE 1,5 M, EM LOCAL COM NÍVEL ALTO DE INTERFERÊNCIA. AF_06/2016</v>
          </cell>
          <cell r="D3259" t="str">
            <v>M2</v>
          </cell>
          <cell r="E3259" t="str">
            <v>19,04</v>
          </cell>
          <cell r="F3259" t="str">
            <v>20,31</v>
          </cell>
        </row>
        <row r="3260">
          <cell r="A3260" t="str">
            <v>94052</v>
          </cell>
          <cell r="B3260" t="str">
            <v>ESCORAMENTO DE VALA, TIPO DESCONTÍNUO, COM PROFUNDIDADE DE 1,5 A 3,0 M, LARGURA MAIOR OU IGUAL A 1,5 M E MENOR QUE 2,5 M, EM LOCAL COM NÍVEL ALTO DE INTERFERÊNCIA. AF_06/2016</v>
          </cell>
          <cell r="D3260" t="str">
            <v>M2</v>
          </cell>
          <cell r="E3260" t="str">
            <v>26,05</v>
          </cell>
          <cell r="F3260" t="str">
            <v>28,04</v>
          </cell>
        </row>
        <row r="3261">
          <cell r="A3261" t="str">
            <v>94053</v>
          </cell>
          <cell r="B3261" t="str">
            <v>ESCORAMENTO DE VALA, TIPO DESCONTÍNUO, COM PROFUNDIDADE DE 3,0 A 4,5 M, LARGURA MENOR QUE 1,5 M, EM LOCAL COM NÍVEL ALTO DE INTERFERÊNCIA. AF_06/2016</v>
          </cell>
          <cell r="D3261" t="str">
            <v>M2</v>
          </cell>
          <cell r="E3261" t="str">
            <v>16,29</v>
          </cell>
          <cell r="F3261" t="str">
            <v>17,16</v>
          </cell>
        </row>
        <row r="3262">
          <cell r="A3262" t="str">
            <v>94054</v>
          </cell>
          <cell r="B3262" t="str">
            <v>ESCORAMENTO DE VALA, TIPO DESCONTÍNUO, COM PROFUNDIDADE DE 3,0 A 4,5 M, LARGURA MAIOR OU IGUAL A 1,5 E MENOR QUE 2,5 M, EM LOCAL COM NÍVEL ALTO DE INTERFERÊNCIA. AF_06/2016</v>
          </cell>
          <cell r="D3262" t="str">
            <v>M2</v>
          </cell>
          <cell r="E3262" t="str">
            <v>23,43</v>
          </cell>
          <cell r="F3262" t="str">
            <v>25,03</v>
          </cell>
        </row>
        <row r="3263">
          <cell r="A3263" t="str">
            <v>94055</v>
          </cell>
          <cell r="B3263" t="str">
            <v>ESCORAMENTO DE VALA, TIPO DESCONTÍNUO, COM PROFUNDIDADE DE 0 A 1,5 M, LARGURA MENOR QUE 1,5 M, EM LOCAL COM NÍVEL BAIXO DE INTERFERÊNCIA. AF_06/2016</v>
          </cell>
          <cell r="D3263" t="str">
            <v>M2</v>
          </cell>
          <cell r="E3263" t="str">
            <v>22,15</v>
          </cell>
          <cell r="F3263" t="str">
            <v>23,67</v>
          </cell>
        </row>
        <row r="3264">
          <cell r="A3264" t="str">
            <v>94056</v>
          </cell>
          <cell r="B3264" t="str">
            <v>ESCORAMENTO DE VALA, TIPO DESCONTÍNUO, COM PROFUNDIDADE DE 0 A 1,5 M, LARGURA MAIOR OU IGUAL A 1,5 M E MENOR QUE 2,5 M, EM LOCAL COM NÍVEL BAIXO DE INTERFERÊNCIA. AF_06/2016</v>
          </cell>
          <cell r="D3264" t="str">
            <v>M2</v>
          </cell>
          <cell r="E3264" t="str">
            <v>29,29</v>
          </cell>
          <cell r="F3264" t="str">
            <v>31,57</v>
          </cell>
        </row>
        <row r="3265">
          <cell r="A3265" t="str">
            <v>94057</v>
          </cell>
          <cell r="B3265" t="str">
            <v>ESCORAMENTO DE VALA, TIPO DESCONTÍNUO, COM PROFUNDIDADE DE 1,5 M A 3,0 M, LARGURA MENOR QUE 1,5 M, EM LOCAL COM NÍVEL BAIXO DE INTERFERÊNCIA. AF_06/2016</v>
          </cell>
          <cell r="D3265" t="str">
            <v>M2</v>
          </cell>
          <cell r="E3265" t="str">
            <v>17,95</v>
          </cell>
          <cell r="F3265" t="str">
            <v>19,09</v>
          </cell>
        </row>
        <row r="3266">
          <cell r="A3266" t="str">
            <v>94058</v>
          </cell>
          <cell r="B3266" t="str">
            <v>ESCORAMENTO DE VALA, TIPO DESCONTÍNUO, COM PROFUNDIDADE DE 1,5 A 3,0 M, LARGURA MAIOR OU IGUAL A 1,5 M E MENOR QUE 2,5 M, EM LOCAL COM NÍVEL BAIXO DE INTERFERÊNCIA. AF_06/2016</v>
          </cell>
          <cell r="D3266" t="str">
            <v>M2</v>
          </cell>
          <cell r="E3266" t="str">
            <v>24,94</v>
          </cell>
          <cell r="F3266" t="str">
            <v>26,82</v>
          </cell>
        </row>
        <row r="3267">
          <cell r="A3267" t="str">
            <v>94059</v>
          </cell>
          <cell r="B3267" t="str">
            <v>ESCORAMENTO DE VALA, TIPO DESCONTÍNUO, COM PROFUNDIDADE DE 3,0 A 4,5 M, LARGURA MENOR QUE 1,5 M, EM LOCAL COM NÍVEL BAIXO DE INTERFERÊNCIA. AF_06/2016</v>
          </cell>
          <cell r="D3267" t="str">
            <v>M2</v>
          </cell>
          <cell r="E3267" t="str">
            <v>15,19</v>
          </cell>
          <cell r="F3267" t="str">
            <v>15,94</v>
          </cell>
        </row>
        <row r="3268">
          <cell r="A3268" t="str">
            <v>94060</v>
          </cell>
          <cell r="B3268" t="str">
            <v>ESCORAMENTO DE VALA, TIPO DESCONTÍNUO, COM PROFUNDIDADE DE 3,0 A 4,5 M, LARGURA MAIOR OU IGUAL A 1,5 E MENOR QUE 2,5 M, EM LOCAL COM NÍVEL BAIXO DE INTERFERÊNCIA. AF_06/2016</v>
          </cell>
          <cell r="D3268" t="str">
            <v>M2</v>
          </cell>
          <cell r="E3268" t="str">
            <v>22,32</v>
          </cell>
          <cell r="F3268" t="str">
            <v>23,80</v>
          </cell>
        </row>
        <row r="3269">
          <cell r="A3269" t="str">
            <v>83770</v>
          </cell>
          <cell r="B3269" t="str">
            <v>ESCORAMENTO CONTINUO DE VALAS, MISTO, COM PERFIL I DE 8"</v>
          </cell>
          <cell r="D3269" t="str">
            <v>M2</v>
          </cell>
          <cell r="E3269" t="str">
            <v>127,91</v>
          </cell>
          <cell r="F3269" t="str">
            <v>134,56</v>
          </cell>
        </row>
        <row r="3270">
          <cell r="A3270" t="str">
            <v>73301</v>
          </cell>
          <cell r="B3270" t="str">
            <v>ESCORAMENTO FORMAS ATE H = 3,30M, COM MADEIRA DE 3A QUALIDADE, NAO APARELHADA, APROVEITAMENTO TABUAS 3X E PRUMOS 4X.</v>
          </cell>
          <cell r="D3270" t="str">
            <v>M3</v>
          </cell>
          <cell r="E3270" t="str">
            <v>8,04</v>
          </cell>
          <cell r="F3270" t="str">
            <v>8,62</v>
          </cell>
        </row>
        <row r="3271">
          <cell r="A3271" t="str">
            <v>83515</v>
          </cell>
          <cell r="B3271" t="str">
            <v>ESCORAMENTO FORMAS DE H=3,30 A 3,50 M, COM MADEIRA 3A QUALIDADE, NAO APARELHADA, APROVEITAMENTO TABUAS 3X E PRUMOS 4X</v>
          </cell>
          <cell r="D3271" t="str">
            <v>M3</v>
          </cell>
          <cell r="E3271" t="str">
            <v>14,06</v>
          </cell>
          <cell r="F3271" t="str">
            <v>14,69</v>
          </cell>
        </row>
        <row r="3272">
          <cell r="A3272" t="str">
            <v>83516</v>
          </cell>
          <cell r="B3272" t="str">
            <v>ESCORAMENTO FORMAS H=3,50 A 4,00 M, COM MADEIRA DE 3A QUALIDADE, NAO APARELHADA, APROVEITAMENTO TABUAS 3X E PRUMOS 4X.</v>
          </cell>
          <cell r="D3272" t="str">
            <v>M3</v>
          </cell>
          <cell r="E3272" t="str">
            <v>16,24</v>
          </cell>
          <cell r="F3272" t="str">
            <v>16,97</v>
          </cell>
        </row>
        <row r="3273">
          <cell r="A3273" t="str">
            <v>90788</v>
          </cell>
          <cell r="B3273" t="str">
            <v>KIT DE PORTA-PRONTA DE MADEIRA EM ACABAMENTO MELAMÍNICO BRANCO, FOLHA LEVE OU MÉDIA, 60X210CM, EXCLUSIVE FECHADURA, FIXAÇÃO COM PREENCHIMENTO PARCIAL DE ESPUMA EXPANSIVA - FORNECIMENTO E INSTALAÇÃO. AF_12/2019</v>
          </cell>
          <cell r="D3273" t="str">
            <v>UN</v>
          </cell>
          <cell r="E3273" t="str">
            <v>427,79</v>
          </cell>
          <cell r="F3273" t="str">
            <v>429,11</v>
          </cell>
        </row>
        <row r="3274">
          <cell r="A3274" t="str">
            <v>90789</v>
          </cell>
          <cell r="B3274" t="str">
            <v>KIT DE PORTA-PRONTA DE MADEIRA EM ACABAMENTO MELAMÍNICO BRANCO, FOLHA LEVE OU MÉDIA, 70X210CM, EXCLUSIVE FECHADURA, FIXAÇÃO COM PREENCHIMENTO PARCIAL DE ESPUMA EXPANSIVA - FORNECIMENTO E INSTALAÇÃO. AF_12/2019</v>
          </cell>
          <cell r="D3274" t="str">
            <v>UN</v>
          </cell>
          <cell r="E3274" t="str">
            <v>442,00</v>
          </cell>
          <cell r="F3274" t="str">
            <v>443,47</v>
          </cell>
        </row>
        <row r="3275">
          <cell r="A3275" t="str">
            <v>90790</v>
          </cell>
          <cell r="B3275" t="str">
            <v>KIT DE PORTA-PRONTA DE MADEIRA EM ACABAMENTO MELAMÍNICO BRANCO, FOLHA LEVE OU MÉDIA, 80X210CM, EXCLUSIVE FECHADURA, FIXAÇÃO COM PREENCHIMENTO PARCIAL DE ESPUMA EXPANSIVA - FORNECIMENTO E INSTALAÇÃO. AF_12/2019</v>
          </cell>
          <cell r="D3275" t="str">
            <v>UN</v>
          </cell>
          <cell r="E3275" t="str">
            <v>445,78</v>
          </cell>
          <cell r="F3275" t="str">
            <v>447,37</v>
          </cell>
        </row>
        <row r="3276">
          <cell r="A3276" t="str">
            <v>90791</v>
          </cell>
          <cell r="B3276" t="str">
            <v>KIT DE PORTA-PRONTA DE MADEIRA EM ACABAMENTO MELAMÍNICO BRANCO, FOLHA PESADA OU SUPERPESADA, 80X210CM, EXCLUSIVE FECHADURA, FIXAÇÃO COM PREENCHIMENTO PARCIAL DE ESPUMA EXPANSIVA - FORNECIMENTO E INSTALAÇÃO. AF_12/2019</v>
          </cell>
          <cell r="D3276" t="str">
            <v>UN</v>
          </cell>
          <cell r="E3276" t="str">
            <v>476,71</v>
          </cell>
          <cell r="F3276" t="str">
            <v>478,88</v>
          </cell>
        </row>
        <row r="3277">
          <cell r="A3277" t="str">
            <v>90793</v>
          </cell>
          <cell r="B3277" t="str">
            <v>KIT DE PORTA-PRONTA DE MADEIRA EM ACABAMENTO MELAMÍNICO BRANCO, FOLHA PESADA OU SUPERPESADA, 90X210CM, EXCLUSIVE FECHADURA, FIXAÇÃO COM PREENCHIMENTO TOTAL DE ESPUMA EXPANSIVA - FORNECIMENTO E INSTALAÇÃO. AF_12/2019</v>
          </cell>
          <cell r="D3277" t="str">
            <v>UN</v>
          </cell>
          <cell r="E3277" t="str">
            <v>512,02</v>
          </cell>
          <cell r="F3277" t="str">
            <v>514,69</v>
          </cell>
        </row>
        <row r="3278">
          <cell r="A3278" t="str">
            <v>90794</v>
          </cell>
          <cell r="B3278" t="str">
            <v>KIT DE PORTA-PRONTA DE MADEIRA EM ACABAMENTO MELAMÍNICO BRANCO, FOLHA LEVE OU MÉDIA, E BATENTE METÁLICO, 60X210CM, EXCLUSIVE FECHADURA, FIXAÇÃO COM ARGAMASSA - FORNECIMENTO E INSTALAÇÃO. AF_12/2019</v>
          </cell>
          <cell r="D3278" t="str">
            <v>UN</v>
          </cell>
          <cell r="E3278" t="str">
            <v>458,73</v>
          </cell>
          <cell r="F3278" t="str">
            <v>463,83</v>
          </cell>
        </row>
        <row r="3279">
          <cell r="A3279" t="str">
            <v>90795</v>
          </cell>
          <cell r="B3279" t="str">
            <v>KIT DE PORTA-PRONTA DE MADEIRA EM ACABAMENTO MELAMÍNICO BRANCO, FOLHA LEVE OU MÉDIA, E BATENTE METÁLICO, 70X210CM,  EXCLUSIVE FECHADURA, FIXAÇÃO COM ARGAMASSA - FORNECIMENTO E INSTALAÇÃO. AF_12/2019</v>
          </cell>
          <cell r="D3279" t="str">
            <v>UN</v>
          </cell>
          <cell r="E3279" t="str">
            <v>476,58</v>
          </cell>
          <cell r="F3279" t="str">
            <v>482,21</v>
          </cell>
        </row>
        <row r="3280">
          <cell r="A3280" t="str">
            <v>90796</v>
          </cell>
          <cell r="B3280" t="str">
            <v>KIT DE PORTA-PRONTA DE MADEIRA EM ACABAMENTO MELAMÍNICO BRANCO, FOLHA LEVE OU MÉDIA, E BATENTE METÁLICO, 80X210CM, EXCLUSIVE FECHADURA, FIXAÇÃO COM ARGAMASSA - FORNECIMENTO E INSTALAÇÃO. AF_12/2019</v>
          </cell>
          <cell r="D3280" t="str">
            <v>UN</v>
          </cell>
          <cell r="E3280" t="str">
            <v>484,01</v>
          </cell>
          <cell r="F3280" t="str">
            <v>490,17</v>
          </cell>
        </row>
        <row r="3281">
          <cell r="A3281" t="str">
            <v>90797</v>
          </cell>
          <cell r="B3281" t="str">
            <v>KIT DE PORTA-PRONTA DE MADEIRA EM ACABAMENTO MELAMÍNICO BRANCO, FOLHA LEVE OU MÉDIA, E BATENTE METÁLICO, 90X210CM,  EXCLUSIVE FECHADURA, FIXAÇÃO COM ARGAMASSA - FORNECIMENTO E INSTALAÇÃO. AF_12/2019</v>
          </cell>
          <cell r="D3281" t="str">
            <v>UN</v>
          </cell>
          <cell r="E3281" t="str">
            <v>513,36</v>
          </cell>
          <cell r="F3281" t="str">
            <v>520,05</v>
          </cell>
        </row>
        <row r="3282">
          <cell r="A3282" t="str">
            <v>90798</v>
          </cell>
          <cell r="B3282" t="str">
            <v>KIT DE PORTA-PRONTA DE MADEIRA EM ACABAMENTO MELAMÍNICO BRANCO, FOLHA PESADA OU SUPERPESADA, E BATENTE METÁLICO, 80X210CM, EXCLUSIVE FECHADURA, FIXAÇÃO COM ARGAMASSA - FORNECIMENTO E INSTALAÇÃO. AF_12/2019</v>
          </cell>
          <cell r="D3282" t="str">
            <v>UN</v>
          </cell>
          <cell r="E3282" t="str">
            <v>517,16</v>
          </cell>
          <cell r="F3282" t="str">
            <v>524,10</v>
          </cell>
        </row>
        <row r="3283">
          <cell r="A3283" t="str">
            <v>90799</v>
          </cell>
          <cell r="B3283" t="str">
            <v>KIT DE PORTA-PRONTA DE MADEIRA EM ACABAMENTO MELAMÍNICO BRANCO, FOLHA PESADA OU SUPERPESADA, E BATENTE METÁLICO, 90X210CM, EXCLUSIVE FECHADURA, FIXAÇÃO COM ARGAMASSA - FORNECIMENTO E INSTALAÇÃO. AF_12/2019</v>
          </cell>
          <cell r="D3283" t="str">
            <v>UN</v>
          </cell>
          <cell r="E3283" t="str">
            <v>534,29</v>
          </cell>
          <cell r="F3283" t="str">
            <v>541,84</v>
          </cell>
        </row>
        <row r="3284">
          <cell r="A3284" t="str">
            <v>90801</v>
          </cell>
          <cell r="B3284" t="str">
            <v>BATENTE PARA PORTA DE MADEIRA, PADRÃO MÉDIO - FORNECIMENTO E MONTAGEM. AF_12/2019</v>
          </cell>
          <cell r="D3284" t="str">
            <v>UN</v>
          </cell>
          <cell r="E3284" t="str">
            <v>160,04</v>
          </cell>
          <cell r="F3284" t="str">
            <v>167,90</v>
          </cell>
        </row>
        <row r="3285">
          <cell r="A3285" t="str">
            <v>90806</v>
          </cell>
          <cell r="B3285" t="str">
            <v>BATENTE PARA PORTA DE MADEIRA, FIXAÇÃO COM ARGAMASSA, PADRÃO MÉDIO - FORNECIMENTO E INSTALAÇÃO. AF_12/2019_P</v>
          </cell>
          <cell r="D3285" t="str">
            <v>UN</v>
          </cell>
          <cell r="E3285" t="str">
            <v>219,57</v>
          </cell>
          <cell r="F3285" t="str">
            <v>232,96</v>
          </cell>
        </row>
        <row r="3286">
          <cell r="A3286" t="str">
            <v>90820</v>
          </cell>
          <cell r="B3286" t="str">
            <v>PORTA DE MADEIRA PARA PINTURA, SEMI-OCA (LEVE OU MÉDIA), 60X210CM, ESPESSURA DE 3,5CM, INCLUSO DOBRADIÇAS - FORNECIMENTO E INSTALAÇÃO. AF_12/2019</v>
          </cell>
          <cell r="D3286" t="str">
            <v>UN</v>
          </cell>
          <cell r="E3286" t="str">
            <v>280,25</v>
          </cell>
          <cell r="F3286" t="str">
            <v>283,94</v>
          </cell>
        </row>
        <row r="3287">
          <cell r="A3287" t="str">
            <v>90821</v>
          </cell>
          <cell r="B3287" t="str">
            <v>PORTA DE MADEIRA PARA PINTURA, SEMI-OCA (LEVE OU MÉDIA), 70X210CM, ESPESSURA DE 3,5CM, INCLUSO DOBRADIÇAS - FORNECIMENTO E INSTALAÇÃO. AF_12/2019</v>
          </cell>
          <cell r="D3287" t="str">
            <v>UN</v>
          </cell>
          <cell r="E3287" t="str">
            <v>305,67</v>
          </cell>
          <cell r="F3287" t="str">
            <v>309,74</v>
          </cell>
        </row>
        <row r="3288">
          <cell r="A3288" t="str">
            <v>90822</v>
          </cell>
          <cell r="B3288" t="str">
            <v>PORTA DE MADEIRA PARA PINTURA, SEMI-OCA (LEVE OU MÉDIA), 80X210CM, ESPESSURA DE 3,5CM, INCLUSO DOBRADIÇAS - FORNECIMENTO E INSTALAÇÃO. AF_12/2019</v>
          </cell>
          <cell r="D3288" t="str">
            <v>UN</v>
          </cell>
          <cell r="E3288" t="str">
            <v>301,73</v>
          </cell>
          <cell r="F3288" t="str">
            <v>306,17</v>
          </cell>
        </row>
        <row r="3289">
          <cell r="A3289" t="str">
            <v>90823</v>
          </cell>
          <cell r="B3289" t="str">
            <v>PORTA DE MADEIRA PARA PINTURA, SEMI-OCA (LEVE OU MÉDIA), 90X210CM, ESPESSURA DE 3,5CM, INCLUSO DOBRADIÇAS - FORNECIMENTO E INSTALAÇÃO. AF_12/2019</v>
          </cell>
          <cell r="D3289" t="str">
            <v>UN</v>
          </cell>
          <cell r="E3289" t="str">
            <v>317,71</v>
          </cell>
          <cell r="F3289" t="str">
            <v>322,53</v>
          </cell>
        </row>
        <row r="3290">
          <cell r="A3290" t="str">
            <v>90824</v>
          </cell>
          <cell r="B3290" t="str">
            <v>PORTA DE MADEIRA PARA PINTURA, SEMI-OCA (PESADA OU SUPERPESADA), 80X210CM, ESPESSURA DE 3,5CM, INCLUSO DOBRADIÇAS - FORNECIMENTO E INSTALAÇÃO. AF_12/2019</v>
          </cell>
          <cell r="D3290" t="str">
            <v>UN</v>
          </cell>
          <cell r="E3290" t="str">
            <v>325,79</v>
          </cell>
          <cell r="F3290" t="str">
            <v>331,95</v>
          </cell>
        </row>
        <row r="3291">
          <cell r="A3291" t="str">
            <v>90825</v>
          </cell>
          <cell r="B3291" t="str">
            <v>PORTA DE MADEIRA, MACIÇA (PESADA OU SUPERPESADA), 90X210CM, ESPESSURA DE 3,5CM, INCLUSO DOBRADIÇAS - FORNECIMENTO E INSTALAÇÃO. AF_12/2019</v>
          </cell>
          <cell r="D3291" t="str">
            <v>UN</v>
          </cell>
          <cell r="E3291" t="str">
            <v>349,39</v>
          </cell>
          <cell r="F3291" t="str">
            <v>356,08</v>
          </cell>
        </row>
        <row r="3292">
          <cell r="A3292" t="str">
            <v>90830</v>
          </cell>
          <cell r="B3292" t="str">
            <v>FECHADURA DE EMBUTIR COM CILINDRO, EXTERNA, COMPLETA, ACABAMENTO PADRÃO MÉDIO, INCLUSO EXECUÇÃO DE FURO - FORNECIMENTO E INSTALAÇÃO. AF_12/2019</v>
          </cell>
          <cell r="D3292" t="str">
            <v>UN</v>
          </cell>
          <cell r="E3292" t="str">
            <v>85,73</v>
          </cell>
          <cell r="F3292" t="str">
            <v>88,62</v>
          </cell>
        </row>
        <row r="3293">
          <cell r="A3293" t="str">
            <v>90831</v>
          </cell>
          <cell r="B3293" t="str">
            <v>FECHADURA DE EMBUTIR PARA PORTA DE BANHEIRO, COMPLETA, ACABAMENTO PADRÃO MÉDIO, INCLUSO EXECUÇÃO DE FURO - FORNECIMENTO E INSTALAÇÃO. AF_12/2019</v>
          </cell>
          <cell r="D3293" t="str">
            <v>UN</v>
          </cell>
          <cell r="E3293" t="str">
            <v>67,16</v>
          </cell>
          <cell r="F3293" t="str">
            <v>69,37</v>
          </cell>
        </row>
        <row r="3294">
          <cell r="A3294" t="str">
            <v>90841</v>
          </cell>
          <cell r="B3294" t="str">
            <v>KIT DE PORTA DE MADEIRA PARA PINTURA, SEMI-OCA (LEVE OU MÉDIA), PADRÃO MÉDIO, 60X210CM, ESPESSURA DE 3,5CM, ITENS INCLUSOS: DOBRADIÇAS, MONTAGEM E INSTALAÇÃO DO BATENTE, FECHADURA COM EXECUÇÃO DO FURO - FORNECIMENTO E INSTALAÇÃO. AF_12/2019</v>
          </cell>
          <cell r="D3294" t="str">
            <v>UN</v>
          </cell>
          <cell r="E3294" t="str">
            <v>614,59</v>
          </cell>
          <cell r="F3294" t="str">
            <v>635,71</v>
          </cell>
        </row>
        <row r="3295">
          <cell r="A3295" t="str">
            <v>90842</v>
          </cell>
          <cell r="B3295" t="str">
            <v>KIT DE PORTA DE MADEIRA PARA PINTURA, SEMI-OCA (LEVE OU MÉDIA), PADRÃO MÉDIO, 70X210CM, ESPESSURA DE 3,5CM, ITENS INCLUSOS: DOBRADIÇAS, MONTAGEM E INSTALAÇÃO DO BATENTE, FECHADURA COM EXECUÇÃO DO FURO - FORNECIMENTO E INSTALAÇÃO. AF_12/2019</v>
          </cell>
          <cell r="D3295" t="str">
            <v>UN</v>
          </cell>
          <cell r="E3295" t="str">
            <v>646,85</v>
          </cell>
          <cell r="F3295" t="str">
            <v>668,39</v>
          </cell>
        </row>
        <row r="3296">
          <cell r="A3296" t="str">
            <v>90843</v>
          </cell>
          <cell r="B3296" t="str">
            <v>KIT DE PORTA DE MADEIRA PARA PINTURA, SEMI-OCA (LEVE OU MÉDIA), PADRÃO MÉDIO, 80X210CM, ESPESSURA DE 3,5CM, ITENS INCLUSOS: DOBRADIÇAS, MONTAGEM E INSTALAÇÃO DO BATENTE, FECHADURA COM EXECUÇÃO DO FURO - FORNECIMENTO E INSTALAÇÃO. AF_12/2019</v>
          </cell>
          <cell r="D3296" t="str">
            <v>UN</v>
          </cell>
          <cell r="E3296" t="str">
            <v>656,63</v>
          </cell>
          <cell r="F3296" t="str">
            <v>679,25</v>
          </cell>
        </row>
        <row r="3297">
          <cell r="A3297" t="str">
            <v>90844</v>
          </cell>
          <cell r="B3297" t="str">
            <v>KIT DE PORTA DE MADEIRA PARA PINTURA, SEMI-OCA (LEVE OU MÉDIA), PADRÃO MÉDIO, 90X210CM, ESPESSURA DE 3,5CM, ITENS INCLUSOS: DOBRADIÇAS, MONTAGEM E INSTALAÇÃO DO BATENTE, FECHADURA COM EXECUÇÃO DO FURO - FORNECIMENTO E INSTALAÇÃO. AF_12/2019</v>
          </cell>
          <cell r="D3297" t="str">
            <v>UN</v>
          </cell>
          <cell r="E3297" t="str">
            <v>673,60</v>
          </cell>
          <cell r="F3297" t="str">
            <v>696,64</v>
          </cell>
        </row>
        <row r="3298">
          <cell r="A3298" t="str">
            <v>90847</v>
          </cell>
          <cell r="B3298" t="str">
            <v>KIT DE PORTA DE MADEIRA PARA PINTURA, SEMI-OCA (LEVE OU MÉDIA), PADRÃO MÉDIO, 60X210CM, ESPESSURA DE 3,5CM, ITENS INCLUSOS: DOBRADIÇAS, MONTAGEM E INSTALAÇÃO DO BATENTE, SEM FECHADURA - FORNECIMENTO E INSTALAÇÃO. AF_12/2019</v>
          </cell>
          <cell r="D3298" t="str">
            <v>UN</v>
          </cell>
          <cell r="E3298" t="str">
            <v>547,43</v>
          </cell>
          <cell r="F3298" t="str">
            <v>566,34</v>
          </cell>
        </row>
        <row r="3299">
          <cell r="A3299" t="str">
            <v>90848</v>
          </cell>
          <cell r="B3299" t="str">
            <v>KIT DE PORTA DE MADEIRA PARA PINTURA, SEMI-OCA (LEVE OU MÉDIA), PADRÃO MÉDIO, 70X210CM, ESPESSURA DE 3,5CM, ITENS INCLUSOS: DOBRADIÇAS, MONTAGEM E INSTALAÇÃO DO BATENTE, SEM FECHADURA - FORNECIMENTO E INSTALAÇÃO. AF_12/2019</v>
          </cell>
          <cell r="D3299" t="str">
            <v>UN</v>
          </cell>
          <cell r="E3299" t="str">
            <v>573,84</v>
          </cell>
          <cell r="F3299" t="str">
            <v>593,17</v>
          </cell>
        </row>
        <row r="3300">
          <cell r="A3300" t="str">
            <v>90849</v>
          </cell>
          <cell r="B3300" t="str">
            <v>KIT DE PORTA DE MADEIRA PARA PINTURA, SEMI-OCA (LEVE OU MÉDIA), PADRÃO MÉDIO, 80X210CM, ESPESSURA DE 3,5CM, ITENS INCLUSOS: DOBRADIÇAS, MONTAGEM E INSTALAÇÃO DO BATENTE, SEM FECHADURA - FORNECIMENTO E INSTALAÇÃO. AF_12/2019</v>
          </cell>
          <cell r="D3300" t="str">
            <v>UN</v>
          </cell>
          <cell r="E3300" t="str">
            <v>570,90</v>
          </cell>
          <cell r="F3300" t="str">
            <v>590,63</v>
          </cell>
        </row>
        <row r="3301">
          <cell r="A3301" t="str">
            <v>90850</v>
          </cell>
          <cell r="B3301" t="str">
            <v>KIT DE PORTA DE MADEIRA PARA PINTURA, SEMI-OCA (LEVE OU MÉDIA), PADRÃO MÉDIO, 90X210CM, ESPESSURA DE 3,5CM, ITENS INCLUSOS: DOBRADIÇAS, MONTAGEM E INSTALAÇÃO DO BATENTE, SEM FECHADURA - FORNECIMENTO E INSTALAÇÃO. AF_12/2019</v>
          </cell>
          <cell r="D3301" t="str">
            <v>UN</v>
          </cell>
          <cell r="E3301" t="str">
            <v>587,87</v>
          </cell>
          <cell r="F3301" t="str">
            <v>608,02</v>
          </cell>
        </row>
        <row r="3302">
          <cell r="A3302" t="str">
            <v>91009</v>
          </cell>
          <cell r="B3302" t="str">
            <v>PORTA DE MADEIRA PARA VERNIZ, SEMI-OCA (LEVE OU MÉDIA), 60X210CM, ESPESSURA DE 3,5CM, INCLUSO DOBRADIÇAS - FORNECIMENTO E INSTALAÇÃO. AF_12/2019</v>
          </cell>
          <cell r="D3302" t="str">
            <v>UN</v>
          </cell>
          <cell r="E3302" t="str">
            <v>287,15</v>
          </cell>
          <cell r="F3302" t="str">
            <v>290,84</v>
          </cell>
        </row>
        <row r="3303">
          <cell r="A3303" t="str">
            <v>91010</v>
          </cell>
          <cell r="B3303" t="str">
            <v>PORTA DE MADEIRA PARA VERNIZ, SEMI-OCA (LEVE OU MÉDIA), 70X210CM, ESPESSURA DE 3,5CM, INCLUSO DOBRADIÇAS - FORNECIMENTO E INSTALAÇÃO. AF_12/2019</v>
          </cell>
          <cell r="D3303" t="str">
            <v>UN</v>
          </cell>
          <cell r="E3303" t="str">
            <v>230,01</v>
          </cell>
          <cell r="F3303" t="str">
            <v>234,08</v>
          </cell>
        </row>
        <row r="3304">
          <cell r="A3304" t="str">
            <v>91011</v>
          </cell>
          <cell r="B3304" t="str">
            <v>PORTA DE MADEIRA PARA VERNIZ, SEMI-OCA (LEVE OU MÉDIA), 80X210CM, ESPESSURA DE 3,5CM, INCLUSO DOBRADIÇAS - FORNECIMENTO E INSTALAÇÃO. AF_12/2019</v>
          </cell>
          <cell r="D3304" t="str">
            <v>UN</v>
          </cell>
          <cell r="E3304" t="str">
            <v>327,58</v>
          </cell>
          <cell r="F3304" t="str">
            <v>332,02</v>
          </cell>
        </row>
        <row r="3305">
          <cell r="A3305" t="str">
            <v>91012</v>
          </cell>
          <cell r="B3305" t="str">
            <v>PORTA DE MADEIRA PARA VERNIZ, SEMI-OCA (LEVE OU MÉDIA), 90X210CM, ESPESSURA DE 3,5CM, INCLUSO DOBRADIÇAS - FORNECIMENTO E INSTALAÇÃO. AF_12/2019</v>
          </cell>
          <cell r="D3305" t="str">
            <v>UN</v>
          </cell>
          <cell r="E3305" t="str">
            <v>312,40</v>
          </cell>
          <cell r="F3305" t="str">
            <v>317,22</v>
          </cell>
        </row>
        <row r="3306">
          <cell r="A3306" t="str">
            <v>91013</v>
          </cell>
          <cell r="B3306" t="str">
            <v>KIT DE PORTA DE MADEIRA PARA VERNIZ, SEMI-OCA (LEVE OU MÉDIA), PADRÃO MÉDIO, 60X210CM, ESPESSURA DE 3,5CM, ITENS INCLUSOS: DOBRADIÇAS, MONTAGEM E INSTALAÇÃO DO BATENTE, SEM FECHADURA - FORNECIMENTO E INSTALAÇÃO. AF_12/2019</v>
          </cell>
          <cell r="D3306" t="str">
            <v>UN</v>
          </cell>
          <cell r="E3306" t="str">
            <v>554,33</v>
          </cell>
          <cell r="F3306" t="str">
            <v>573,24</v>
          </cell>
        </row>
        <row r="3307">
          <cell r="A3307" t="str">
            <v>91014</v>
          </cell>
          <cell r="B3307" t="str">
            <v>KIT DE PORTA DE MADEIRA PARA VERNIZ, SEMI-OCA (LEVE OU MÉDIA), PADRÃO MÉDIO, 70X210CM, ESPESSURA DE 3,5CM, ITENS INCLUSOS: DOBRADIÇAS, MONTAGEM E INSTALAÇÃO DO BATENTE, SEM FECHADURA - FORNECIMENTO E INSTALAÇÃO. AF_12/2019</v>
          </cell>
          <cell r="D3307" t="str">
            <v>UN</v>
          </cell>
          <cell r="E3307" t="str">
            <v>498,18</v>
          </cell>
          <cell r="F3307" t="str">
            <v>517,51</v>
          </cell>
        </row>
        <row r="3308">
          <cell r="A3308" t="str">
            <v>91015</v>
          </cell>
          <cell r="B3308" t="str">
            <v>KIT DE PORTA DE MADEIRA PARA VERNIZ, SEMI-OCA (LEVE OU MÉDIA), PADRÃO MÉDIO, 80X210CM, ESPESSURA DE 3,5CM, ITENS INCLUSOS: DOBRADIÇAS, MONTAGEM E INSTALAÇÃO DO BATENTE, SEM FECHADURA - FORNECIMENTO E INSTALAÇÃO. AF_12/2019</v>
          </cell>
          <cell r="D3308" t="str">
            <v>UN</v>
          </cell>
          <cell r="E3308" t="str">
            <v>596,75</v>
          </cell>
          <cell r="F3308" t="str">
            <v>616,48</v>
          </cell>
        </row>
        <row r="3309">
          <cell r="A3309" t="str">
            <v>91016</v>
          </cell>
          <cell r="B3309" t="str">
            <v>KIT DE PORTA DE MADEIRA PARA VERNIZ, SEMI-OCA (LEVE OU MÉDIA), PADRÃO MÉDIO, 90X210CM, ESPESSURA DE 3,5CM, ITENS INCLUSOS: DOBRADIÇAS, MONTAGEM E INSTALAÇÃO DO BATENTE, SEM FECHADURA - FORNECIMENTO E INSTALAÇÃO. AF_12/2019</v>
          </cell>
          <cell r="D3309" t="str">
            <v>UN</v>
          </cell>
          <cell r="E3309" t="str">
            <v>582,56</v>
          </cell>
          <cell r="F3309" t="str">
            <v>602,71</v>
          </cell>
        </row>
        <row r="3310">
          <cell r="A3310" t="str">
            <v>91287</v>
          </cell>
          <cell r="B3310" t="str">
            <v>BATENTE PARA PORTA DE MADEIRA, PADRÃO POPULAR - FORNECIMENTO E MONTAGEM. AF_12/2019</v>
          </cell>
          <cell r="D3310" t="str">
            <v>UN</v>
          </cell>
          <cell r="E3310" t="str">
            <v>129,77</v>
          </cell>
          <cell r="F3310" t="str">
            <v>137,67</v>
          </cell>
        </row>
        <row r="3311">
          <cell r="A3311" t="str">
            <v>91292</v>
          </cell>
          <cell r="B3311" t="str">
            <v>BATENTE PARA PORTA DE MADEIRA, FIXAÇÃO COM ARGAMASSA, PADRÃO POPULAR. FORNECIMENTO E INSTALAÇÃO. AF_12/2019_P</v>
          </cell>
          <cell r="D3311" t="str">
            <v>UN</v>
          </cell>
          <cell r="E3311" t="str">
            <v>189,30</v>
          </cell>
          <cell r="F3311" t="str">
            <v>202,73</v>
          </cell>
        </row>
        <row r="3312">
          <cell r="A3312" t="str">
            <v>91295</v>
          </cell>
          <cell r="B3312" t="str">
            <v>PORTA DE MADEIRA FRISADA, SEMI-OCA (LEVE OU MÉDIA), 60X210CM, ESPESSURA DE 3CM, INCLUSO DOBRADIÇAS - FORNECIMENTO E INSTALAÇÃO. AF_12/2019</v>
          </cell>
          <cell r="D3312" t="str">
            <v>UN</v>
          </cell>
          <cell r="E3312" t="str">
            <v>268,60</v>
          </cell>
          <cell r="F3312" t="str">
            <v>272,29</v>
          </cell>
        </row>
        <row r="3313">
          <cell r="A3313" t="str">
            <v>91296</v>
          </cell>
          <cell r="B3313" t="str">
            <v>PORTA DE MADEIRA FRISADA, SEMI-OCA (LEVE OU MÉDIA), 70X210CM, ESPESSURA DE 3CM, INCLUSO DOBRADIÇAS - FORNECIMENTO E INSTALAÇÃO. AF_12/2019</v>
          </cell>
          <cell r="D3313" t="str">
            <v>UN</v>
          </cell>
          <cell r="E3313" t="str">
            <v>285,50</v>
          </cell>
          <cell r="F3313" t="str">
            <v>289,57</v>
          </cell>
        </row>
        <row r="3314">
          <cell r="A3314" t="str">
            <v>91297</v>
          </cell>
          <cell r="B3314" t="str">
            <v>PORTA DE MADEIRA FRISADA, SEMI-OCA (LEVE OU MÉDIA), 80X210CM, ESPESSURA DE 3,5CM, INCLUSO DOBRADIÇAS - FORNECIMENTO E INSTALAÇÃO. AF_12/2019</v>
          </cell>
          <cell r="D3314" t="str">
            <v>UN</v>
          </cell>
          <cell r="E3314" t="str">
            <v>329,48</v>
          </cell>
          <cell r="F3314" t="str">
            <v>333,92</v>
          </cell>
        </row>
        <row r="3315">
          <cell r="A3315" t="str">
            <v>91298</v>
          </cell>
          <cell r="B3315" t="str">
            <v>PORTA DE MADEIRA TIPO VENEZIANA, 80X210CM, ESPESSURA DE 3CM, INCLUSO DOBRADIÇAS - FORNECIMENTO E INSTALAÇÃO. AF_12/2019</v>
          </cell>
          <cell r="D3315" t="str">
            <v>UN</v>
          </cell>
          <cell r="E3315" t="str">
            <v>543,97</v>
          </cell>
          <cell r="F3315" t="str">
            <v>548,41</v>
          </cell>
        </row>
        <row r="3316">
          <cell r="A3316" t="str">
            <v>91299</v>
          </cell>
          <cell r="B3316" t="str">
            <v>PORTA DE MADEIRA, TIPO MEXICANA, MACIÇA (PESADA OU SUPERPESADA), 80X210CM, ESPESSURA DE 3,5CM, INCLUSO DOBRADIÇAS - FORNECIMENTO E INSTALAÇÃO. AF_12/2019</v>
          </cell>
          <cell r="D3316" t="str">
            <v>UN</v>
          </cell>
          <cell r="E3316" t="str">
            <v>753,46</v>
          </cell>
          <cell r="F3316" t="str">
            <v>759,62</v>
          </cell>
        </row>
        <row r="3317">
          <cell r="A3317" t="str">
            <v>91304</v>
          </cell>
          <cell r="B3317" t="str">
            <v>FECHADURA DE EMBUTIR COM CILINDRO, EXTERNA, COMPLETA, ACABAMENTO PADRÃO POPULAR, INCLUSO EXECUÇÃO DE FURO - FORNECIMENTO E INSTALAÇÃO. AF_12/2019</v>
          </cell>
          <cell r="D3317" t="str">
            <v>UN</v>
          </cell>
          <cell r="E3317" t="str">
            <v>65,30</v>
          </cell>
          <cell r="F3317" t="str">
            <v>68,19</v>
          </cell>
        </row>
        <row r="3318">
          <cell r="A3318" t="str">
            <v>91305</v>
          </cell>
          <cell r="B3318" t="str">
            <v>FECHADURA DE EMBUTIR PARA PORTA DE BANHEIRO, COMPLETA, ACABAMENTO PADRÃO POPULAR, INCLUSO EXECUÇÃO DE FURO - FORNECIMENTO E INSTALAÇÃO. AF_12/2019</v>
          </cell>
          <cell r="D3318" t="str">
            <v>UN</v>
          </cell>
          <cell r="E3318" t="str">
            <v>49,31</v>
          </cell>
          <cell r="F3318" t="str">
            <v>51,52</v>
          </cell>
        </row>
        <row r="3319">
          <cell r="A3319" t="str">
            <v>91306</v>
          </cell>
          <cell r="B3319" t="str">
            <v>FECHADURA DE EMBUTIR PARA PORTAS INTERNAS, COMPLETA, ACABAMENTO PADRÃO MÉDIO, COM EXECUÇÃO DE FURO - FORNECIMENTO E INSTALAÇÃO. AF_12/2019</v>
          </cell>
          <cell r="D3319" t="str">
            <v>UN</v>
          </cell>
          <cell r="E3319" t="str">
            <v>73,01</v>
          </cell>
          <cell r="F3319" t="str">
            <v>75,22</v>
          </cell>
        </row>
        <row r="3320">
          <cell r="A3320" t="str">
            <v>91307</v>
          </cell>
          <cell r="B3320" t="str">
            <v>FECHADURA DE EMBUTIR PARA PORTAS INTERNAS, COMPLETA, ACABAMENTO PADRÃO POPULAR, COM EXECUÇÃO DE FURO - FORNECIMENTO E INSTALAÇÃO. AF_12/2019</v>
          </cell>
          <cell r="D3320" t="str">
            <v>UN</v>
          </cell>
          <cell r="E3320" t="str">
            <v>51,71</v>
          </cell>
          <cell r="F3320" t="str">
            <v>53,92</v>
          </cell>
        </row>
        <row r="3321">
          <cell r="A3321" t="str">
            <v>91312</v>
          </cell>
          <cell r="B3321" t="str">
            <v>KIT DE PORTA DE MADEIRA PARA PINTURA, SEMI-OCA (LEVE OU MÉDIA), PADRÃO POPULAR, 60X210CM, ESPESSURA DE 3,5CM, ITENS INCLUSOS: DOBRADIÇAS, MONTAGEM E INSTALAÇÃO DO BATENTE, FECHADURA COM EXECUÇÃO DO FURO - FORNECIMENTO E INSTALAÇÃO. AF_12/2019</v>
          </cell>
          <cell r="D3321" t="str">
            <v>UN</v>
          </cell>
          <cell r="E3321" t="str">
            <v>559,46</v>
          </cell>
          <cell r="F3321" t="str">
            <v>580,62</v>
          </cell>
        </row>
        <row r="3322">
          <cell r="A3322" t="str">
            <v>91313</v>
          </cell>
          <cell r="B3322" t="str">
            <v>KIT DE PORTA DE MADEIRA PARA PINTURA, SEMI-OCA (LEVE OU MÉDIA), PADRÃO POPULAR, 70X210CM, ESPESSURA DE 3,5CM, ITENS INCLUSOS: DOBRADIÇAS, MONTAGEM E INSTALAÇÃO DO BATENTE, FECHADURA COM EXECUÇÃO DO FURO - FORNECIMENTO E INSTALAÇÃO. AF_12/2019</v>
          </cell>
          <cell r="D3322" t="str">
            <v>UN</v>
          </cell>
          <cell r="E3322" t="str">
            <v>588,13</v>
          </cell>
          <cell r="F3322" t="str">
            <v>609,70</v>
          </cell>
        </row>
        <row r="3323">
          <cell r="A3323" t="str">
            <v>91314</v>
          </cell>
          <cell r="B3323" t="str">
            <v>KIT DE PORTA DE MADEIRA PARA PINTURA, SEMI-OCA (LEVE OU MÉDIA), PADRÃO POPULAR, 80X210CM, ESPESSURA DE 3,5CM, ITENS INCLUSOS: DOBRADIÇAS, MONTAGEM E INSTALAÇÃO DO BATENTE, FECHADURA COM EXECUÇÃO DO FURO - FORNECIMENTO E INSTALAÇÃO. AF_12/2019</v>
          </cell>
          <cell r="D3323" t="str">
            <v>UN</v>
          </cell>
          <cell r="E3323" t="str">
            <v>598,63</v>
          </cell>
          <cell r="F3323" t="str">
            <v>621,29</v>
          </cell>
        </row>
        <row r="3324">
          <cell r="A3324" t="str">
            <v>91315</v>
          </cell>
          <cell r="B3324" t="str">
            <v>KIT DE PORTA DE MADEIRA PARA PINTURA, SEMI-OCA (LEVE OU MÉDIA), PADRÃO POPULAR, 90X210CM, ESPESSURA DE 3,5CM, ITENS INCLUSOS: DOBRADIÇAS, MONTAGEM E INSTALAÇÃO DO BATENTE, FECHADURA COM EXECUÇÃO DO FURO - FORNECIMENTO E INSTALAÇÃO. AF_12/2019</v>
          </cell>
          <cell r="D3324" t="str">
            <v>UN</v>
          </cell>
          <cell r="E3324" t="str">
            <v>615,45</v>
          </cell>
          <cell r="F3324" t="str">
            <v>638,53</v>
          </cell>
        </row>
        <row r="3325">
          <cell r="A3325" t="str">
            <v>91318</v>
          </cell>
          <cell r="B3325" t="str">
            <v>KIT DE PORTA DE MADEIRA PARA PINTURA, SEMI-OCA (LEVE OU MÉDIA), PADRÃO POPULAR, 60X210CM, ESPESSURA DE 3,5CM, ITENS INCLUSOS: DOBRADIÇAS, MONTAGEM E INSTALAÇÃO DO BATENTE, SEM FECHADURA - FORNECIMENTO E INSTALAÇÃO. AF_12/2019</v>
          </cell>
          <cell r="D3325" t="str">
            <v>UN</v>
          </cell>
          <cell r="E3325" t="str">
            <v>510,15</v>
          </cell>
          <cell r="F3325" t="str">
            <v>529,10</v>
          </cell>
        </row>
        <row r="3326">
          <cell r="A3326" t="str">
            <v>91319</v>
          </cell>
          <cell r="B3326" t="str">
            <v>KIT DE PORTA DE MADEIRA PARA PINTURA, SEMI-OCA (LEVE OU MÉDIA), PADRÃO POPULAR, 70X210CM, ESPESSURA DE 3,5CM, ITENS INCLUSOS: DOBRADIÇAS, MONTAGEM E INSTALAÇÃO DO BATENTE, SEM FECHADURA - FORNECIMENTO E INSTALAÇÃO. AF_12/2019</v>
          </cell>
          <cell r="D3326" t="str">
            <v>UN</v>
          </cell>
          <cell r="E3326" t="str">
            <v>536,42</v>
          </cell>
          <cell r="F3326" t="str">
            <v>555,78</v>
          </cell>
        </row>
        <row r="3327">
          <cell r="A3327" t="str">
            <v>91320</v>
          </cell>
          <cell r="B3327" t="str">
            <v>KIT DE PORTA DE MADEIRA PARA PINTURA, SEMI-OCA (LEVE OU MÉDIA), PADRÃO POPULAR, 80X210CM, ESPESSURA DE 3,5CM, ITENS INCLUSOS: DOBRADIÇAS, MONTAGEM E INSTALAÇÃO DO BATENTE, SEM FECHADURA - FORNECIMENTO E INSTALAÇÃO. AF_12/2019</v>
          </cell>
          <cell r="D3327" t="str">
            <v>UN</v>
          </cell>
          <cell r="E3327" t="str">
            <v>533,33</v>
          </cell>
          <cell r="F3327" t="str">
            <v>553,10</v>
          </cell>
        </row>
        <row r="3328">
          <cell r="A3328" t="str">
            <v>91321</v>
          </cell>
          <cell r="B3328" t="str">
            <v>KIT DE PORTA DE MADEIRA PARA PINTURA, SEMI-OCA (LEVE OU MÉDIA), PADRÃO POPULAR, 90X210CM, ESPESSURA DE 3,5CM, ITENS INCLUSOS: DOBRADIÇAS, MONTAGEM E INSTALAÇÃO DO BATENTE, SEM FECHADURA - FORNECIMENTO E INSTALAÇÃO. AF_12/2019</v>
          </cell>
          <cell r="D3328" t="str">
            <v>UN</v>
          </cell>
          <cell r="E3328" t="str">
            <v>550,15</v>
          </cell>
          <cell r="F3328" t="str">
            <v>570,34</v>
          </cell>
        </row>
        <row r="3329">
          <cell r="A3329" t="str">
            <v>91324</v>
          </cell>
          <cell r="B3329" t="str">
            <v>KIT DE PORTA DE MADEIRA PARA VERNIZ, SEMI-OCA (LEVE OU MÉDIA), PADRÃO POPULAR, 60X210CM, ESPESSURA DE 3,5CM, ITENS INCLUSOS: DOBRADIÇAS, MONTAGEM E INSTALAÇÃO DO BATENTE, SEM FECHADURA - FORNECIMENTO E INSTALAÇÃO. AF_12/2019</v>
          </cell>
          <cell r="D3329" t="str">
            <v>UN</v>
          </cell>
          <cell r="E3329" t="str">
            <v>517,05</v>
          </cell>
          <cell r="F3329" t="str">
            <v>536,00</v>
          </cell>
        </row>
        <row r="3330">
          <cell r="A3330" t="str">
            <v>91325</v>
          </cell>
          <cell r="B3330" t="str">
            <v>KIT DE PORTA DE MADEIRA PARA VERNIZ, SEMI-OCA (LEVE OU MÉDIA), PADRÃO POPULAR, 70X210CM, ESPESSURA DE 3,5CM, ITENS INCLUSOS: DOBRADIÇAS, MONTAGEM E INSTALAÇÃO DO BATENTE, SEM FECHADURA - FORNECIMENTO E INSTALAÇÃO. AF_12/2019</v>
          </cell>
          <cell r="D3330" t="str">
            <v>UN</v>
          </cell>
          <cell r="E3330" t="str">
            <v>460,76</v>
          </cell>
          <cell r="F3330" t="str">
            <v>480,12</v>
          </cell>
        </row>
        <row r="3331">
          <cell r="A3331" t="str">
            <v>91326</v>
          </cell>
          <cell r="B3331" t="str">
            <v>KIT DE PORTA DE MADEIRA PARA VERNIZ, SEMI-OCA (LEVE OU MÉDIA), PADRÃO POPULAR, 80X210CM, ESPESSURA DE 3,5CM, ITENS INCLUSOS: DOBRADIÇAS, MONTAGEM E INSTALAÇÃO DO BATENTE, SEM FECHADURA - FORNECIMENTO E INSTALAÇÃO. AF_12/2019</v>
          </cell>
          <cell r="D3331" t="str">
            <v>UN</v>
          </cell>
          <cell r="E3331" t="str">
            <v>559,18</v>
          </cell>
          <cell r="F3331" t="str">
            <v>578,95</v>
          </cell>
        </row>
        <row r="3332">
          <cell r="A3332" t="str">
            <v>91327</v>
          </cell>
          <cell r="B3332" t="str">
            <v>KIT DE PORTA DE MADEIRA PARA VERNIZ, SEMI-OCA (LEVE OU MÉDIA), PADRÃO POPULAR, 90X210CM, ESPESSURA DE 3,5CM, ITENS INCLUSOS: DOBRADIÇAS, MONTAGEM E INSTALAÇÃO DO BATENTE, SEM FECHADURA - FORNECIMENTO E INSTALAÇÃO. AF_12/2019</v>
          </cell>
          <cell r="D3332" t="str">
            <v>UN</v>
          </cell>
          <cell r="E3332" t="str">
            <v>544,84</v>
          </cell>
          <cell r="F3332" t="str">
            <v>565,03</v>
          </cell>
        </row>
        <row r="3333">
          <cell r="A3333" t="str">
            <v>91328</v>
          </cell>
          <cell r="B3333" t="str">
            <v>KIT DE PORTA DE MADEIRA FRISADA, SEMI-OCA (LEVE OU MÉDIA), PADRÃO MÉDIO 60X210CM, ESPESSURA DE 3CM, ITENS INCLUSOS: DOBRADIÇAS, MONTAGEM E INSTALAÇÃO DO BATENTE, SEM FECHADURA - FORNECIMENTO E INSTALAÇÃO. AF_12/2019</v>
          </cell>
          <cell r="D3333" t="str">
            <v>UN</v>
          </cell>
          <cell r="E3333" t="str">
            <v>535,78</v>
          </cell>
          <cell r="F3333" t="str">
            <v>554,69</v>
          </cell>
        </row>
        <row r="3334">
          <cell r="A3334" t="str">
            <v>91329</v>
          </cell>
          <cell r="B3334" t="str">
            <v>KIT DE PORTA DE MADEIRA FRISADA, SEMI-OCA (LEVE OU MÉDIA), PADRÃO POPULAR, 60X210CM, ESPESSURA DE 3CM, ITENS INCLUSOS: DOBRADIÇAS, MONTAGEM E INSTALAÇÃO DO BATENTE, SEM FECHADURA - FORNECIMENTO E INSTALAÇÃO. AF_12/2019</v>
          </cell>
          <cell r="D3334" t="str">
            <v>UN</v>
          </cell>
          <cell r="E3334" t="str">
            <v>498,50</v>
          </cell>
          <cell r="F3334" t="str">
            <v>517,45</v>
          </cell>
        </row>
        <row r="3335">
          <cell r="A3335" t="str">
            <v>91330</v>
          </cell>
          <cell r="B3335" t="str">
            <v>KIT DE PORTA DE MADEIRA FRISADA, SEMI-OCA (LEVE OU MÉDIA), PADRÃO MÉDIO, 70X210CM, ESPESSURA DE 3CM, ITENS INCLUSOS: DOBRADIÇAS, MONTAGEM E INSTALAÇÃO DO BATENTE, SEM FECHADURA - FORNECIMENTO E INSTALAÇÃO. AF_12/2019</v>
          </cell>
          <cell r="D3335" t="str">
            <v>UN</v>
          </cell>
          <cell r="E3335" t="str">
            <v>553,67</v>
          </cell>
          <cell r="F3335" t="str">
            <v>573,00</v>
          </cell>
        </row>
        <row r="3336">
          <cell r="A3336" t="str">
            <v>91331</v>
          </cell>
          <cell r="B3336" t="str">
            <v>KIT DE PORTA DE MADEIRA FRISADA, SEMI-OCA (LEVE OU MÉDIA), PADRÃO POPULAR, 70X210CM, ESPESSURA DE 3CM, ITENS INCLUSOS: DOBRADIÇAS, MONTAGEM E INSTALAÇÃO DO BATENTE, SEM FECHADURA - FORNECIMENTO E INSTALAÇÃO. AF_12/2019</v>
          </cell>
          <cell r="D3336" t="str">
            <v>UN</v>
          </cell>
          <cell r="E3336" t="str">
            <v>516,25</v>
          </cell>
          <cell r="F3336" t="str">
            <v>535,61</v>
          </cell>
        </row>
        <row r="3337">
          <cell r="A3337" t="str">
            <v>91332</v>
          </cell>
          <cell r="B3337" t="str">
            <v>KIT DE PORTA DE MADEIRA FRISADA, SEMI-OCA (LEVE OU MÉDIA), PADRÃO MÉDIO, 80X210CM, ESPESSURA DE 3,5CM, ITENS INCLUSOS: DOBRADIÇAS, MONTAGEM E INSTALAÇÃO DO BATENTE, SEM FECHADURA - FORNECIMENTO E INSTALAÇÃO. AF_12/2019</v>
          </cell>
          <cell r="D3337" t="str">
            <v>UN</v>
          </cell>
          <cell r="E3337" t="str">
            <v>598,65</v>
          </cell>
          <cell r="F3337" t="str">
            <v>618,38</v>
          </cell>
        </row>
        <row r="3338">
          <cell r="A3338" t="str">
            <v>91333</v>
          </cell>
          <cell r="B3338" t="str">
            <v>KIT DE PORTA DE MADEIRA FRISADA, SEMI-OCA (LEVE OU MÉDIA), PADRÃO POPULAR, 80X210CM, ESPESSURA DE 3,5CM, ITENS INCLUSOS: DOBRADIÇAS, MONTAGEM E INSTALAÇÃO DO BATENTE, SEM FECHADURA - FORNECIMENTO E INSTALAÇÃO. AF_12/2019</v>
          </cell>
          <cell r="D3338" t="str">
            <v>UN</v>
          </cell>
          <cell r="E3338" t="str">
            <v>561,08</v>
          </cell>
          <cell r="F3338" t="str">
            <v>580,85</v>
          </cell>
        </row>
        <row r="3339">
          <cell r="A3339" t="str">
            <v>91334</v>
          </cell>
          <cell r="B3339" t="str">
            <v>KIT DE PORTA DE MADEIRA TIPO VENEZIANA, PADRÃO MÉDIO, 80X210CM, ESPESSURA DE 3CM, ITENS INCLUSOS: DOBRADIÇAS, MONTAGEM E INSTALAÇÃO DO BATENTE, SEM FECHADURA - FORNECIMENTO E INSTALAÇÃO. AF_12/2019</v>
          </cell>
          <cell r="D3339" t="str">
            <v>UN</v>
          </cell>
          <cell r="E3339" t="str">
            <v>813,14</v>
          </cell>
          <cell r="F3339" t="str">
            <v>832,87</v>
          </cell>
        </row>
        <row r="3340">
          <cell r="A3340" t="str">
            <v>91335</v>
          </cell>
          <cell r="B3340" t="str">
            <v>KIT DE PORTA DE MADEIRA TIPO VENEZIANA, PADRÃO POPULAR, 80X210CM, ESPESSURA DE 3CM, ITENS INCLUSOS: DOBRADIÇAS, MONTAGEM E INSTALAÇÃO DO BATENTE, SEM FECHADURA - FORNECIMENTO E INSTALAÇÃO. AF_12/2019</v>
          </cell>
          <cell r="D3340" t="str">
            <v>UN</v>
          </cell>
          <cell r="E3340" t="str">
            <v>775,57</v>
          </cell>
          <cell r="F3340" t="str">
            <v>795,34</v>
          </cell>
        </row>
        <row r="3341">
          <cell r="A3341" t="str">
            <v>91336</v>
          </cell>
          <cell r="B3341" t="str">
            <v>KIT DE PORTA DE MADEIRA TIPO MEXICANA, MACIÇA (PESADA OU SUPERPESADA), PADRÃO MÉDIO, 80X210CM, ESPESSURA DE 3CM, ITENS INCLUSOS: DOBRADIÇAS, MONTAGEM E INSTALAÇÃO DO BATENTE, SEM FECHADURA - FORNECIMENTO E INSTALAÇÃO. AF_12/2019</v>
          </cell>
          <cell r="D3341" t="str">
            <v>UN</v>
          </cell>
          <cell r="E3341" t="str">
            <v>1.022,63</v>
          </cell>
          <cell r="F3341" t="str">
            <v>1.044,08</v>
          </cell>
        </row>
        <row r="3342">
          <cell r="A3342" t="str">
            <v>91337</v>
          </cell>
          <cell r="B3342" t="str">
            <v>KIT DE PORTA DE MADEIRA TIPO MEXICANA, MACIÇA (PESADA OU SUPERPESADA), PADRÃO POPULAR, 80X210CM, ESPESSURA DE 3CM, ITENS INCLUSOS: DOBRADIÇAS, MONTAGEM E INSTALAÇÃO DO BATENTE, SEM FECHADURA - FORNECIMENTO E INSTALAÇÃO. AF_12/2019</v>
          </cell>
          <cell r="D3342" t="str">
            <v>UN</v>
          </cell>
          <cell r="E3342" t="str">
            <v>985,06</v>
          </cell>
          <cell r="F3342" t="str">
            <v>1.006,55</v>
          </cell>
        </row>
        <row r="3343">
          <cell r="A3343" t="str">
            <v>100659</v>
          </cell>
          <cell r="B3343" t="str">
            <v>ALIZAR DE 5X1,5CM PARA PORTA FIXADO COM PREGOS, PADRÃO MÉDIO - FORNECIMENTO E INSTALAÇÃO. AF_12/2019</v>
          </cell>
          <cell r="D3343" t="str">
            <v>M</v>
          </cell>
          <cell r="E3343" t="str">
            <v>4,96</v>
          </cell>
          <cell r="F3343" t="str">
            <v>5,15</v>
          </cell>
        </row>
        <row r="3344">
          <cell r="A3344" t="str">
            <v>100660</v>
          </cell>
          <cell r="B3344" t="str">
            <v>ALIZAR DE 5X1,5CM PARA PORTA FIXADO COM PREGOS, PADRÃO POPULAR - FORNECIMENTO E INSTALAÇÃO. AF_12/2019</v>
          </cell>
          <cell r="D3344" t="str">
            <v>M</v>
          </cell>
          <cell r="E3344" t="str">
            <v>4,23</v>
          </cell>
          <cell r="F3344" t="str">
            <v>4,42</v>
          </cell>
        </row>
        <row r="3345">
          <cell r="A3345" t="str">
            <v>100675</v>
          </cell>
          <cell r="B3345" t="str">
            <v>KIT DE PORTA-PRONTA DE MADEIRA EM ACABAMENTO MELAMÍNICO BRANCO, FOLHA LEVE OU MÉDIA, 90X210, EXCLUSIVE FECHADURA, FIXAÇÃO COM PREENCHIMENTO TOTAL DE ESPUMA EXPANSIVA - FORNECIMENTO E INSTALAÇÃO. AF_12/2019</v>
          </cell>
          <cell r="D3345" t="str">
            <v>UN</v>
          </cell>
          <cell r="E3345" t="str">
            <v>492,58</v>
          </cell>
          <cell r="F3345" t="str">
            <v>494,55</v>
          </cell>
        </row>
        <row r="3346">
          <cell r="A3346" t="str">
            <v>100676</v>
          </cell>
          <cell r="B3346" t="str">
            <v>BATENTE PARA PORTA COM BANDEIRA, FIXAÇÃO COM PARAFUSO E BUCHA. AF_12/2019</v>
          </cell>
          <cell r="D3346" t="str">
            <v>UN</v>
          </cell>
          <cell r="E3346" t="str">
            <v>108,22</v>
          </cell>
          <cell r="F3346" t="str">
            <v>114,48</v>
          </cell>
        </row>
        <row r="3347">
          <cell r="A3347" t="str">
            <v>100677</v>
          </cell>
          <cell r="B3347" t="str">
            <v>BANDEIRA PARA PORTA EM MADEIRA. AF_12/2019</v>
          </cell>
          <cell r="D3347" t="str">
            <v>UN</v>
          </cell>
          <cell r="E3347" t="str">
            <v>35,87</v>
          </cell>
          <cell r="F3347" t="str">
            <v>37,72</v>
          </cell>
        </row>
        <row r="3348">
          <cell r="A3348" t="str">
            <v>100678</v>
          </cell>
          <cell r="B3348" t="str">
            <v>KIT DE PORTA DE MADEIRA PARA VERNIZ, SEMI-OCA (LEVE OU MÉDIA), PADRÃO MÉDIO, 60X210CM, ESPESSURA DE 3,5CM, ITENS INCLUSOS: DOBRADIÇAS, MONTAGEM E INSTALAÇÃO DE BATENTE, FECHADURA COM EXECUÇÃO DO FURO - FORNECIMENTO E INSTALAÇÃO. AF_12/2019</v>
          </cell>
          <cell r="D3348" t="str">
            <v>UN</v>
          </cell>
          <cell r="E3348" t="str">
            <v>621,49</v>
          </cell>
          <cell r="F3348" t="str">
            <v>642,61</v>
          </cell>
        </row>
        <row r="3349">
          <cell r="A3349" t="str">
            <v>100679</v>
          </cell>
          <cell r="B3349" t="str">
            <v>KIT DE PORTA DE MADEIRA PARA VERNIZ, SEMI-OCA (LEVE OU MÉDIA), PADRÃO POPULAR, 60X210CM, ESPESSURA DE 3,5CM, ITENS INCLUSOS: DOBRADIÇAS, MONTAGEM E INSTALAÇÃO DE BATENTE, FECHADURA COM EXECUÇÃO DO FURO - FORNECIMENTO E INSTALAÇÃO. AF_12/2019</v>
          </cell>
          <cell r="D3349" t="str">
            <v>UN</v>
          </cell>
          <cell r="E3349" t="str">
            <v>566,36</v>
          </cell>
          <cell r="F3349" t="str">
            <v>587,52</v>
          </cell>
        </row>
        <row r="3350">
          <cell r="A3350" t="str">
            <v>100680</v>
          </cell>
          <cell r="B3350" t="str">
            <v>KIT DE PORTA DE MADEIRA PARA VERNIZ, SEMI-OCA (LEVE OU MÉDIA), PADRÃO MÉDIO, 70X210CM, ESPESSURA DE 3,5CM, ITENS INCLUSOS: DOBRADIÇAS, MONTAGEM E INSTALAÇÃO DE BATENTE, FECHADURA COM EXECUÇÃO DO FURO - FORNECIMENTO E INSTALAÇÃO. AF_12/2019</v>
          </cell>
          <cell r="D3350" t="str">
            <v>UN</v>
          </cell>
          <cell r="E3350" t="str">
            <v>571,19</v>
          </cell>
          <cell r="F3350" t="str">
            <v>592,73</v>
          </cell>
        </row>
        <row r="3351">
          <cell r="A3351" t="str">
            <v>100681</v>
          </cell>
          <cell r="B3351" t="str">
            <v>KIT DE PORTA DE MADEIRA FRISADA, SEMI-OCA (LEVE OU MÉDIA), PADRÃO MÉDIO, 70X210CM, ESPESSURA DE 3CM, ITENS INCLUSOS: DOBRADIÇAS, MONTAGEM E INSTALAÇÃO DE BATENTE, FECHADURA COM EXECUÇÃO DO FURO - FORNECIMENTO E INSTALAÇÃO. AF_12/2019</v>
          </cell>
          <cell r="D3351" t="str">
            <v>UN</v>
          </cell>
          <cell r="E3351" t="str">
            <v>626,68</v>
          </cell>
          <cell r="F3351" t="str">
            <v>648,22</v>
          </cell>
        </row>
        <row r="3352">
          <cell r="A3352" t="str">
            <v>100682</v>
          </cell>
          <cell r="B3352" t="str">
            <v>KIT DE PORTA DE MADEIRA FRISADA, SEMI-OCA (LEVE OU MÉDIA), PADRÃO POPULAR, 70X210CM, ESPESSURA DE 3CM, ITENS INCLUSOS: DOBRADIÇAS, MONTAGEM E INSTALAÇÃO DE BATENTE, FECHADURA COM EXECUÇÃO DO FURO - FORNECIMENTO E INSTALAÇÃO. AF_12/2019</v>
          </cell>
          <cell r="D3352" t="str">
            <v>UN</v>
          </cell>
          <cell r="E3352" t="str">
            <v>567,96</v>
          </cell>
          <cell r="F3352" t="str">
            <v>589,53</v>
          </cell>
        </row>
        <row r="3353">
          <cell r="A3353" t="str">
            <v>100683</v>
          </cell>
          <cell r="B3353" t="str">
            <v>KIT DE PORTA DE MADEIRA PARA VERNIZ, SEMI-OCA (LEVE OU MÉDIA), PADRÃO MÉDIO, 80X210CM, ESPESSURA DE 3,5CM, ITENS INCLUSOS: DOBRADIÇAS, MONTAGEM E INSTALAÇÃO DE BATENTE, FECHADURA COM EXECUÇÃO DO FURO - FORNECIMENTO E INSTALAÇÃO. AF_12/2019</v>
          </cell>
          <cell r="D3353" t="str">
            <v>UN</v>
          </cell>
          <cell r="E3353" t="str">
            <v>682,48</v>
          </cell>
          <cell r="F3353" t="str">
            <v>705,10</v>
          </cell>
        </row>
        <row r="3354">
          <cell r="A3354" t="str">
            <v>100684</v>
          </cell>
          <cell r="B3354" t="str">
            <v>KIT DE PORTA DE MADEIRA PARA VERNIZ, SEMI-OCA (LEVE OU MÉDIA), PADRÃO POPULAR, 80X210CM, ESPESSURA DE 3,5CM, ITENS INCLUSOS: DOBRADIÇAS, MONTAGEM E INSTALAÇÃO DE BATENTE, FECHADURA COM EXECUÇÃO DO FURO - FORNECIMENTO E INSTALAÇÃO. AF_12/2019</v>
          </cell>
          <cell r="D3354" t="str">
            <v>UN</v>
          </cell>
          <cell r="E3354" t="str">
            <v>624,48</v>
          </cell>
          <cell r="F3354" t="str">
            <v>647,14</v>
          </cell>
        </row>
        <row r="3355">
          <cell r="A3355" t="str">
            <v>100685</v>
          </cell>
          <cell r="B3355" t="str">
            <v>KIT DE PORTA DE MADEIRA PARA VERNIZ, SEMI-OCA (LEVE OU MÉDIA), PADRÃO MÉDIO, 90X210CM, ESPESSURA DE 3,5CM, ITENS INCLUSOS: DOBRADIÇAS, MONTAGEM E INSTALAÇÃO DE BATENTE, FECHADURA COM EXECUÇÃO DO FURO - FORNECIMENTO E INSTALAÇÃO. AF_12/2019</v>
          </cell>
          <cell r="D3355" t="str">
            <v>UN</v>
          </cell>
          <cell r="E3355" t="str">
            <v>668,29</v>
          </cell>
          <cell r="F3355" t="str">
            <v>691,33</v>
          </cell>
        </row>
        <row r="3356">
          <cell r="A3356" t="str">
            <v>100686</v>
          </cell>
          <cell r="B3356" t="str">
            <v>KIT DE PORTA DE MADEIRA PARA VERNIZ, SEMI-OCA (LEVE OU MÉDIA), PADRÃO POPULAR, 90X210CM, ESPESSURA DE 3CM, ITENS INCLUSOS: DOBRADIÇAS, MONTAGEM E INSTALAÇÃO DE BATENTE, FECHADURA COM EXECUÇÃO DO FURO - FORNECIMENTO E INSTALAÇÃO. AF_12/2019</v>
          </cell>
          <cell r="D3356" t="str">
            <v>UN</v>
          </cell>
          <cell r="E3356" t="str">
            <v>610,14</v>
          </cell>
          <cell r="F3356" t="str">
            <v>633,22</v>
          </cell>
        </row>
        <row r="3357">
          <cell r="A3357" t="str">
            <v>100687</v>
          </cell>
          <cell r="B3357" t="str">
            <v>KIT DE PORTA DE MADEIRA FRISADA, SEMI-OCA (LEVE OU MÉDIA), PADRÃO MÉDIO, 60X210CM, ESPESSURA DE 3,5CM, ITENS INCLUSOS: DOBRADIÇAS, MONTAGEM E INSTALAÇÃO DE BATENTE, FECHADURA COM EXECUÇÃO DO FURO - FORNECIMENTO E INSTALAÇÃO. AF_12/2019</v>
          </cell>
          <cell r="D3357" t="str">
            <v>UN</v>
          </cell>
          <cell r="E3357" t="str">
            <v>602,94</v>
          </cell>
          <cell r="F3357" t="str">
            <v>624,06</v>
          </cell>
        </row>
        <row r="3358">
          <cell r="A3358" t="str">
            <v>100688</v>
          </cell>
          <cell r="B3358" t="str">
            <v>KIT DE PORTA DE MADEIRA FRISADA, SEMI-OCA (LEVE OU MÉDIA), PADRÃO POPULAR, 60X210CM, ESPESSURA DE 3CM, ITENS INCLUSOS: DOBRADIÇAS, MONTAGEM E INSTALAÇÃO DE BATENTE, FECHADURA COM EXECUÇÃO DO FURO - FORNECIMENTO E INSTALAÇÃO. AF_12/2019</v>
          </cell>
          <cell r="D3358" t="str">
            <v>UN</v>
          </cell>
          <cell r="E3358" t="str">
            <v>547,81</v>
          </cell>
          <cell r="F3358" t="str">
            <v>568,97</v>
          </cell>
        </row>
        <row r="3359">
          <cell r="A3359" t="str">
            <v>100689</v>
          </cell>
          <cell r="B3359" t="str">
            <v>KIT DE PORTA DE MADEIRA FRISADA, SEMI-OCA (LEVE OU MÉDIA), PADRÃO MÉDIO, 80X210CM, ESPESSURA DE 3,5CM, ITENS INCLUSOS: DOBRADIÇAS, MONTAGEM E INSTALAÇÃO DE BATENTE, FECHADURA COM EXECUÇÃO DO FURO - FORNECIMENTO E INSTALAÇÃO. AF_12/2019</v>
          </cell>
          <cell r="D3359" t="str">
            <v>UN</v>
          </cell>
          <cell r="E3359" t="str">
            <v>684,38</v>
          </cell>
          <cell r="F3359" t="str">
            <v>707,00</v>
          </cell>
        </row>
        <row r="3360">
          <cell r="A3360" t="str">
            <v>100690</v>
          </cell>
          <cell r="B3360" t="str">
            <v>KIT DE PORTA DE MADEIRA FRISADA, SEMI-OCA (LEVE OU MÉDIA), PADRÃO POPULAR, 80X210CM, ESPESSURA DE 3,5CM, ITENS INCLUSOS: DOBRADIÇAS, MONTAGEM E INSTALAÇÃO DE BATENTE, FECHADURA COM EXECUÇÃO DO FURO - FORNECIMENTO E INSTALAÇÃO. AF_12/2019</v>
          </cell>
          <cell r="D3360" t="str">
            <v>UN</v>
          </cell>
          <cell r="E3360" t="str">
            <v>626,38</v>
          </cell>
          <cell r="F3360" t="str">
            <v>649,04</v>
          </cell>
        </row>
        <row r="3361">
          <cell r="A3361" t="str">
            <v>100691</v>
          </cell>
          <cell r="B3361" t="str">
            <v>KIT DE PORTA DE MADEIRA TIPO VENEZIANA, 80X210CM (ESPESSURA DE 3CM), PADRÃO MÉDIO, ITENS INCLUSOS: DOBRADIÇAS, MONTAGEM E INSTALAÇÃO DE BATENTE, FECHADURA COM EXECUÇÃO DO FURO - FORNECIMENTO E INSTALAÇÃO. AF_12/2019</v>
          </cell>
          <cell r="D3361" t="str">
            <v>UN</v>
          </cell>
          <cell r="E3361" t="str">
            <v>898,87</v>
          </cell>
          <cell r="F3361" t="str">
            <v>921,49</v>
          </cell>
        </row>
        <row r="3362">
          <cell r="A3362" t="str">
            <v>100692</v>
          </cell>
          <cell r="B3362" t="str">
            <v>KIT DE PORTA DE MADEIRA TIPO VENEZIANA, 80X210CM (ESPESSURA DE 3CM), PADRÃO POPULAR, ITENS INCLUSOS: DOBRADIÇAS, MONTAGEM E INSTALAÇÃO DE BATENTE, FECHADURA COM EXECUÇÃO DO FURO - FORNECIMENTO E INSTALAÇÃO. AF_12/2019</v>
          </cell>
          <cell r="D3362" t="str">
            <v>UN</v>
          </cell>
          <cell r="E3362" t="str">
            <v>840,87</v>
          </cell>
          <cell r="F3362" t="str">
            <v>863,53</v>
          </cell>
        </row>
        <row r="3363">
          <cell r="A3363" t="str">
            <v>100693</v>
          </cell>
          <cell r="B3363" t="str">
            <v>KIT DE PORTA DE MADEIRA TIPO MEXICANA, MACIÇA (PESADA OU SUPERPESADA), PADRÃO MÉDIO, 80X210CM, ESPESSURA DE 3,5CM, ITENS INCLUSOS: DOBRADIÇAS, MONTAGEM E INSTALAÇÃO DE BATENTE, FECHADURA COM EXECUÇÃO DO FURO - FORNECIMENTO E INSTALAÇÃO. AF_12/2019</v>
          </cell>
          <cell r="D3363" t="str">
            <v>UN</v>
          </cell>
          <cell r="E3363" t="str">
            <v>1.108,36</v>
          </cell>
          <cell r="F3363" t="str">
            <v>1.132,70</v>
          </cell>
        </row>
        <row r="3364">
          <cell r="A3364" t="str">
            <v>100694</v>
          </cell>
          <cell r="B3364" t="str">
            <v>KIT DE PORTA DE MADEIRA TIPO MEXICANA, MACIÇA (PESADA OU SUPERPESADA), PADRÃO POPULAR, 80X210CM, ESPESSURA DE 3,5CM, ITENS INCLUSOS: DOBRADIÇAS, MONTAGEM E INSTALAÇÃO DE BATENTE, FECHADURA COM EXECUÇÃO DO FURO - FORNECIMENTO E INSTALAÇÃO. AF_12/2019</v>
          </cell>
          <cell r="D3364" t="str">
            <v>UN</v>
          </cell>
          <cell r="E3364" t="str">
            <v>1.050,36</v>
          </cell>
          <cell r="F3364" t="str">
            <v>1.074,74</v>
          </cell>
        </row>
        <row r="3365">
          <cell r="A3365" t="str">
            <v>100695</v>
          </cell>
          <cell r="B3365" t="str">
            <v>RECOLOCAÇÃO DE FOLHAS DE PORTA DE MADEIRA LEVE OU MÉDIA DE 60CM DE LARGURA, CONSIDERANDO REAPROVEITAMENTO DO MATERIAL. AF_12/2019</v>
          </cell>
          <cell r="D3365" t="str">
            <v>UN</v>
          </cell>
          <cell r="E3365" t="str">
            <v>40,69</v>
          </cell>
          <cell r="F3365" t="str">
            <v>45,18</v>
          </cell>
        </row>
        <row r="3366">
          <cell r="A3366" t="str">
            <v>100696</v>
          </cell>
          <cell r="B3366" t="str">
            <v>RECOLOCAÇÃO DE FOLHAS DE PORTA DE MADEIRA LEVE OU MÉDIA DE 70CM DE LARGURA, CONSIDERANDO REAPROVEITAMENTO DO MATERIAL. AF_12/2019</v>
          </cell>
          <cell r="D3366" t="str">
            <v>UN</v>
          </cell>
          <cell r="E3366" t="str">
            <v>45,29</v>
          </cell>
          <cell r="F3366" t="str">
            <v>50,30</v>
          </cell>
        </row>
        <row r="3367">
          <cell r="A3367" t="str">
            <v>100697</v>
          </cell>
          <cell r="B3367" t="str">
            <v>RECOLOCAÇÃO DE FOLHAS DE PORTA DE MADEIRA LEVE OU MÉDIA DE 80CM DE LARGURA, CONSIDERANDO REAPROVEITAMENTO DO MATERIAL. AF_12/2019</v>
          </cell>
          <cell r="D3367" t="str">
            <v>UN</v>
          </cell>
          <cell r="E3367" t="str">
            <v>49,91</v>
          </cell>
          <cell r="F3367" t="str">
            <v>55,43</v>
          </cell>
        </row>
        <row r="3368">
          <cell r="A3368" t="str">
            <v>100698</v>
          </cell>
          <cell r="B3368" t="str">
            <v>RECOLOCAÇÃO DE FOLHAS DE PORTA DE MADEIRA LEVE OU MÉDIA DE 90CM DE LARGURA, CONSIDERANDO REAPROVEITAMENTO DO MATERIAL. AF_12/2019</v>
          </cell>
          <cell r="D3368" t="str">
            <v>UN</v>
          </cell>
          <cell r="E3368" t="str">
            <v>54,53</v>
          </cell>
          <cell r="F3368" t="str">
            <v>60,56</v>
          </cell>
        </row>
        <row r="3369">
          <cell r="A3369" t="str">
            <v>100699</v>
          </cell>
          <cell r="B3369" t="str">
            <v>RECOLOCAÇÃO DE FOLHAS DE PORTA DE MADEIRA PESADA OU SUPERPESADA DE 80CM DE LARGURA, CONSIDERANDO REAPROVEITAMENTO DO MATERIAL. AF_12/2019</v>
          </cell>
          <cell r="D3369" t="str">
            <v>UN</v>
          </cell>
          <cell r="E3369" t="str">
            <v>65,15</v>
          </cell>
          <cell r="F3369" t="str">
            <v>72,40</v>
          </cell>
        </row>
        <row r="3370">
          <cell r="A3370" t="str">
            <v>100700</v>
          </cell>
          <cell r="B3370" t="str">
            <v>PORTA DE MADEIRA COMPENSADA LISA PARA PINTURA, 120X210X3,5CM, 2 FOLHAS, INCLUSO ADUELA 2A, ALIZAR 2A E DOBRADIÇAS. AF_12/2019</v>
          </cell>
          <cell r="D3370" t="str">
            <v>UN</v>
          </cell>
          <cell r="E3370" t="str">
            <v>627,92</v>
          </cell>
          <cell r="F3370" t="str">
            <v>641,92</v>
          </cell>
        </row>
        <row r="3371">
          <cell r="A3371" t="str">
            <v>100712</v>
          </cell>
          <cell r="B3371" t="str">
            <v>KIT DE PORTA DE MADEIRA PARA VERNIZ, SEMI-OCA (LEVE OU MÉDIA), PADRÃO POPULAR, 70X210CM, ESPESSURA DE 3,5CM, ITENS INCLUSOS: DOBRADIÇAS, MONTAGEM E INSTALAÇÃO DE BATENTE, FECHADURA COM EXECUÇÃO DO FURO - FORNECIMENTO E INSTALAÇÃO. AF_12/2019</v>
          </cell>
          <cell r="D3371" t="str">
            <v>UN</v>
          </cell>
          <cell r="E3371" t="str">
            <v>512,47</v>
          </cell>
          <cell r="F3371" t="str">
            <v>534,04</v>
          </cell>
        </row>
        <row r="3372">
          <cell r="A3372" t="str">
            <v>100665</v>
          </cell>
          <cell r="B3372" t="str">
            <v>JANELA DE MADEIRA - CEDRINHO/ANGELIM OU EQUIVALENTE DA REGIÃO - DE ABRIR COM 4 FOLHAS (2 VENEZIANAS E 2 GUILHOTINAS PARA VIDRO), COM BATENTE, ALIZAR E FERRAGENS. EXCLUSIVE VIDROS, ACABAMENTO E CONTRAMARCO. FORNECIMENTO E INSTALAÇÃO. AF_12/2019</v>
          </cell>
          <cell r="D3372" t="str">
            <v>M2</v>
          </cell>
          <cell r="E3372" t="str">
            <v>697,21</v>
          </cell>
          <cell r="F3372" t="str">
            <v>702,19</v>
          </cell>
        </row>
        <row r="3373">
          <cell r="A3373" t="str">
            <v>100666</v>
          </cell>
          <cell r="B3373" t="str">
            <v>JANELA DE MADEIRA (PINUS/EUCALIPTO OU EQUIV.) DE ABRIR COM 4 FOLHAS (2 VENEZIANAS E 2 GUILHOTINAS PARA VIDRO), COM BATENTE, ALIZAR E FERRAGENS. EXCLUSIVE VIDROS, ACABAMENTO E CONTRAMARCO. FORNECIMENTO E INSTALAÇÃO. AF_12/2019</v>
          </cell>
          <cell r="D3373" t="str">
            <v>M2</v>
          </cell>
          <cell r="E3373" t="str">
            <v>549,98</v>
          </cell>
          <cell r="F3373" t="str">
            <v>554,96</v>
          </cell>
        </row>
        <row r="3374">
          <cell r="A3374" t="str">
            <v>100667</v>
          </cell>
          <cell r="B3374" t="str">
            <v>JANELA DE MADEIRA (IMBUIA/CEDRO OU EQUIV.) DE ABRIR COM 4 FOLHAS (2 VENEZIANAS E 2 GUILHOTINAS PARA VIDRO), COM BATENTE, ALIZAR E FERRAGENS. EXCLUSIVE VIDROS, ACABAMENTO E CONTRAMARCO. FORNECIMENTO E INSTALAÇÃO. AF_12/2019</v>
          </cell>
          <cell r="D3374" t="str">
            <v>M2</v>
          </cell>
          <cell r="E3374" t="str">
            <v>905,34</v>
          </cell>
          <cell r="F3374" t="str">
            <v>910,32</v>
          </cell>
        </row>
        <row r="3375">
          <cell r="A3375" t="str">
            <v>100668</v>
          </cell>
          <cell r="B3375" t="str">
            <v>JANELA DE MADEIRA (CEDRINHO/ANGELIM OU EQUIV.) TIPO MAXIM-AR, PARA VIDRO, COM BATENTE, ALIZAR E FERRAGENS. EXCLUSIVE VIDRO, ACABAMENTO E CONTRAMARCO. FORNECIMENTO E INSTALAÇÃO. AF_12/2019</v>
          </cell>
          <cell r="D3375" t="str">
            <v>M2</v>
          </cell>
          <cell r="E3375" t="str">
            <v>1.083,30</v>
          </cell>
          <cell r="F3375" t="str">
            <v>1.094,51</v>
          </cell>
        </row>
        <row r="3376">
          <cell r="A3376" t="str">
            <v>100669</v>
          </cell>
          <cell r="B3376" t="str">
            <v>JANELA DE MADEIRA (PINUS/EUCALIPTO OU EQUIV.) TIPO BASCULANTE COM 2 FOLHAS PARA VIDRO, COM BATENTE, ALIZAR E FERRAGENS. EXCLUSIVE VIDROS, ACABAMENTO E CONTRAMARCO. FORNECIMENTO E INSTALAÇÃO. AF_12/2019</v>
          </cell>
          <cell r="D3376" t="str">
            <v>M2</v>
          </cell>
          <cell r="E3376" t="str">
            <v>645,63</v>
          </cell>
          <cell r="F3376" t="str">
            <v>652,80</v>
          </cell>
        </row>
        <row r="3377">
          <cell r="A3377" t="str">
            <v>100670</v>
          </cell>
          <cell r="B3377" t="str">
            <v>JANELA DE MADEIRA (CEDRINHO/ANGELIM OU EQUIV.) DE CORRER COM 6 FOLHAS (2 VENEZ. FIXAS, 2 VENEZ. DE CORRER E 2 DE CORRER PARA VIDRO), COM BATENTE, ALIZAR E FERRAGENS. EXCLUSIVE VIDROS, ACABAMENTO E CONTRAMARCO. FORNECIMENTO E INSTALAÇÃO. AF_12/2019</v>
          </cell>
          <cell r="D3377" t="str">
            <v>M2</v>
          </cell>
          <cell r="E3377" t="str">
            <v>867,83</v>
          </cell>
          <cell r="F3377" t="str">
            <v>873,38</v>
          </cell>
        </row>
        <row r="3378">
          <cell r="A3378" t="str">
            <v>100671</v>
          </cell>
          <cell r="B3378" t="str">
            <v>JANELA DE MADEIRA (IMBUIA/CEDRO OU EQUIV) DE CORRER COM 6 FOLHAS (2 VENEZIANAS FIXAS, 2 VENEZIANAS DE CORRER E 2 DE CORRER PARA VIDRO), COM BATENTE, ALIZAR E FERRAGENS. EXCLUSIVE VIDROS, ACABAMENTO E CONTRAMARCO. FORNECIMENTO E INSTALAÇÃO. AF_12/2019</v>
          </cell>
          <cell r="D3378" t="str">
            <v>M2</v>
          </cell>
          <cell r="E3378" t="str">
            <v>1.079,36</v>
          </cell>
          <cell r="F3378" t="str">
            <v>1.084,91</v>
          </cell>
        </row>
        <row r="3379">
          <cell r="A3379" t="str">
            <v>100672</v>
          </cell>
          <cell r="B3379" t="str">
            <v>JANELA DE MADEIRA (PINUS/EUCALIPTO OU EQUIV.) DE CORRER COM 6 FOLHAS (2 VENEZ. FIXAS, 2 VENEZ. DE CORRER E 2 DE CORRER PARA VIDRO), COM BATENTE, ALIZAR E FERRAGENS. EXCLUSIVE VIDROS, ACABAMENTO E CONTRAMARCO. FORNECIMENTO EINSTALAÇÃO. AF_12/2019</v>
          </cell>
          <cell r="D3379" t="str">
            <v>M2</v>
          </cell>
          <cell r="E3379" t="str">
            <v>693,35</v>
          </cell>
          <cell r="F3379" t="str">
            <v>698,90</v>
          </cell>
        </row>
        <row r="3380">
          <cell r="A3380" t="str">
            <v>100673</v>
          </cell>
          <cell r="B3380" t="str">
            <v>JANELA DE MADEIRA (CEDRINHO/ANGELIM OU EQUIV.) DE CORRER COM 4 FOLHAS (2 VENEZIANAS PANTOGRÁFICAS DE CORRER E 2 DE CORRER PARA VIDROS), COM BATENTE, ALIZAR E FERRAGENS. EXCLUSIVE VIDROS, ACABAMENTO E CONTRAMARCO. FORNECIMENTO E INSTALAÇÃO. AF_12/2019</v>
          </cell>
          <cell r="D3380" t="str">
            <v>M2</v>
          </cell>
          <cell r="E3380" t="str">
            <v>80,31</v>
          </cell>
          <cell r="F3380" t="str">
            <v>85,29</v>
          </cell>
        </row>
        <row r="3381">
          <cell r="A3381" t="str">
            <v>100701</v>
          </cell>
          <cell r="B3381" t="str">
            <v>PORTA DE FERRO, DE ABRIR, TIPO GRADE COM CHAPA, COM GUARNIÇÕES. AF_12/2019</v>
          </cell>
          <cell r="D3381" t="str">
            <v>M2</v>
          </cell>
          <cell r="E3381" t="str">
            <v>345,14</v>
          </cell>
          <cell r="F3381" t="str">
            <v>346,54</v>
          </cell>
        </row>
        <row r="3382">
          <cell r="A3382" t="str">
            <v>94559</v>
          </cell>
          <cell r="B3382" t="str">
            <v>JANELA DE AÇO TIPO BASCULANTE PARA VIDROS, COM BATENTE, FERRAGENS E PINTURA ANTICORROSIVA. EXCLUSIVE VIDROS, ACABAMENTO, ALIZAR E CONTRAMARCO. FORNECIMENTO E INSTALAÇÃO. AF_12/2019</v>
          </cell>
          <cell r="D3382" t="str">
            <v>M2</v>
          </cell>
          <cell r="E3382" t="str">
            <v>556,27</v>
          </cell>
          <cell r="F3382" t="str">
            <v>568,88</v>
          </cell>
        </row>
        <row r="3383">
          <cell r="A3383" t="str">
            <v>94560</v>
          </cell>
          <cell r="B3383" t="str">
            <v>JANELA DE AÇO DE CORRER COM 2 FOLHAS PARA VIDRO, COM VIDROS, BATENTE, FERRAGENS E PINTURAS ANTICORROSIVA E DE ACABAMENTO. EXCLUSIVE ALIZAR E CONTRAMARCO. FORNECIMENTO E INSTALAÇÃO. AF_12/2019</v>
          </cell>
          <cell r="D3383" t="str">
            <v>M2</v>
          </cell>
          <cell r="E3383" t="str">
            <v>511,28</v>
          </cell>
          <cell r="F3383" t="str">
            <v>515,97</v>
          </cell>
        </row>
        <row r="3384">
          <cell r="A3384" t="str">
            <v>94562</v>
          </cell>
          <cell r="B3384" t="str">
            <v>JANELA DE AÇO DE CORRER COM 4 FOLHAS PARA VIDRO, COM BATENTE, FERRAGENS E PINTURA ANTICORROSIVA. EXCLUSIVE VIDROS, ALIZAR E CONTRAMARCO. FORNECIMENTO E INSTALAÇÃO. AF_12/2019</v>
          </cell>
          <cell r="D3384" t="str">
            <v>M2</v>
          </cell>
          <cell r="E3384" t="str">
            <v>536,31</v>
          </cell>
          <cell r="F3384" t="str">
            <v>542,07</v>
          </cell>
        </row>
        <row r="3385">
          <cell r="A3385" t="str">
            <v>94563</v>
          </cell>
          <cell r="B3385" t="str">
            <v>JANELA DE AÇO DE CORRER COM 6 FOLHAS (4 VENEZIANAS E 2 PARA VIDRO), COM VIDROS, BATENTE, FERRAGENS E PINTURAS ANTICORROSIVA E DE ACABAMENTO. EXCLUSIVE ALIZAR E CONTRAMARCO. FORNECIMENTO E INSTALAÇÃO. AF_12/2019</v>
          </cell>
          <cell r="D3385" t="str">
            <v>M2</v>
          </cell>
          <cell r="E3385" t="str">
            <v>674,70</v>
          </cell>
          <cell r="F3385" t="str">
            <v>681,26</v>
          </cell>
        </row>
        <row r="3386">
          <cell r="A3386" t="str">
            <v>94587</v>
          </cell>
          <cell r="B3386" t="str">
            <v>CONTRAMARCO DE AÇO, FIXAÇÃO COM ARGAMASSA - FORNECIMENTO E INSTALAÇÃO. AF_12/2019</v>
          </cell>
          <cell r="D3386" t="str">
            <v>M</v>
          </cell>
          <cell r="E3386" t="str">
            <v>37,76</v>
          </cell>
          <cell r="F3386" t="str">
            <v>39,55</v>
          </cell>
        </row>
        <row r="3387">
          <cell r="A3387" t="str">
            <v>94588</v>
          </cell>
          <cell r="B3387" t="str">
            <v>CONTRAMARCO DE AÇO, FIXAÇÃO COM PARAFUSO - FORNECIMENTO E INSTALAÇÃO. AF_12/2019</v>
          </cell>
          <cell r="D3387" t="str">
            <v>M</v>
          </cell>
          <cell r="E3387" t="str">
            <v>32,87</v>
          </cell>
          <cell r="F3387" t="str">
            <v>33,81</v>
          </cell>
        </row>
        <row r="3388">
          <cell r="A3388" t="str">
            <v>99837</v>
          </cell>
          <cell r="B3388" t="str">
            <v>GUARDA-CORPO DE AÇO GALVANIZADO DE 1,10M, MONTANTES TUBULARES DE 1.1/4" ESPAÇADOS DE 1,20M, TRAVESSA SUPERIOR DE 1.1/2", GRADIL FORMADO POR TUBOS HORIZONTAIS DE 1" E VERTICAIS DE 3/4", FIXADO COM CHUMBADOR MECÂNICO. AF_04/2019_P</v>
          </cell>
          <cell r="D3388" t="str">
            <v>M</v>
          </cell>
          <cell r="E3388" t="str">
            <v>416,70</v>
          </cell>
          <cell r="F3388" t="str">
            <v>434,11</v>
          </cell>
        </row>
        <row r="3389">
          <cell r="A3389" t="str">
            <v>99839</v>
          </cell>
          <cell r="B3389" t="str">
            <v>GUARDA-CORPO DE AÇO GALVANIZADO DE 1,10M DE ALTURA, MONTANTES TUBULARES DE 1.1/2 ESPAÇADOS DE 1,20M, TRAVESSA SUPERIOR DE 2, GRADIL FORMADO POR BARRAS CHATAS EM FERRO DE 32X4,8MM, FIXADO COM CHUMBADOR MECÂNICO. AF_04/2019_P</v>
          </cell>
          <cell r="D3389" t="str">
            <v>M</v>
          </cell>
          <cell r="E3389" t="str">
            <v>320,13</v>
          </cell>
          <cell r="F3389" t="str">
            <v>338,39</v>
          </cell>
        </row>
        <row r="3390">
          <cell r="A3390" t="str">
            <v>99841</v>
          </cell>
          <cell r="B3390" t="str">
            <v>GUARDA-CORPO PANORÂMICO COM PERFIS DE ALUMÍNIO E VIDRO LAMINADO 8 MM, FIXADO COM CHUMBADOR MECÂNICO. AF_04/2019_P</v>
          </cell>
          <cell r="D3390" t="str">
            <v>M</v>
          </cell>
          <cell r="E3390" t="str">
            <v>828,14</v>
          </cell>
          <cell r="F3390" t="str">
            <v>838,74</v>
          </cell>
        </row>
        <row r="3391">
          <cell r="A3391" t="str">
            <v>99855</v>
          </cell>
          <cell r="B3391" t="str">
            <v>CORRIMÃO SIMPLES, DIÂMETRO EXTERNO = 1 1/2", EM AÇO GALVANIZADO. AF_04/2019_P</v>
          </cell>
          <cell r="D3391" t="str">
            <v>M</v>
          </cell>
          <cell r="E3391" t="str">
            <v>74,52</v>
          </cell>
          <cell r="F3391" t="str">
            <v>77,51</v>
          </cell>
        </row>
        <row r="3392">
          <cell r="A3392" t="str">
            <v>99857</v>
          </cell>
          <cell r="B3392" t="str">
            <v>CORRIMÃO SIMPLES, DIÂMETRO EXTERNO = 1 1/2", EM ALUMÍNIO. AF_04/2019_P</v>
          </cell>
          <cell r="D3392" t="str">
            <v>M</v>
          </cell>
          <cell r="E3392" t="str">
            <v>61,81</v>
          </cell>
          <cell r="F3392" t="str">
            <v>66,01</v>
          </cell>
        </row>
        <row r="3393">
          <cell r="A3393" t="str">
            <v>99861</v>
          </cell>
          <cell r="B3393" t="str">
            <v>GRADIL EM FERRO FIXADO EM VÃOS DE JANELAS, FORMADO POR BARRAS CHATAS DE 25X4,8 MM. AF_04/2019</v>
          </cell>
          <cell r="D3393" t="str">
            <v>M2</v>
          </cell>
          <cell r="E3393" t="str">
            <v>372,20</v>
          </cell>
          <cell r="F3393" t="str">
            <v>399,09</v>
          </cell>
        </row>
        <row r="3394">
          <cell r="A3394" t="str">
            <v>99862</v>
          </cell>
          <cell r="B3394" t="str">
            <v>GRADIL EM ALUMÍNIO FIXADO EM VÃOS DE JANELAS, FORMADO POR TUBOS DE 3/4". AF_04/2019</v>
          </cell>
          <cell r="D3394" t="str">
            <v>M2</v>
          </cell>
          <cell r="E3394" t="str">
            <v>429,68</v>
          </cell>
          <cell r="F3394" t="str">
            <v>457,60</v>
          </cell>
        </row>
        <row r="3395">
          <cell r="A3395" t="str">
            <v>73665</v>
          </cell>
          <cell r="B3395" t="str">
            <v>ESCADA TIPO MARINHEIRO EM ACO CA-50 9,52MM INCLUSO PINTURA COM FUNDO ANTICORROSIVO TIPO ZARCAO</v>
          </cell>
          <cell r="D3395" t="str">
            <v>M</v>
          </cell>
          <cell r="E3395" t="str">
            <v>59,89</v>
          </cell>
          <cell r="F3395" t="str">
            <v>64,45</v>
          </cell>
        </row>
        <row r="3396">
          <cell r="A3396" t="str">
            <v>74194/1</v>
          </cell>
          <cell r="B3396" t="str">
            <v>ESCADA TIPO MARINHEIRO EM TUBO ACO GALVANIZADO 1 1/2" 5 DEGRAUS</v>
          </cell>
          <cell r="D3396" t="str">
            <v>M</v>
          </cell>
          <cell r="E3396" t="str">
            <v>273,32</v>
          </cell>
          <cell r="F3396" t="str">
            <v>284,79</v>
          </cell>
        </row>
        <row r="3397">
          <cell r="A3397" t="str">
            <v>90838</v>
          </cell>
          <cell r="B3397" t="str">
            <v>PORTA CORTA-FOGO 90X210X4CM - FORNECIMENTO E INSTALAÇÃO. AF_12/2019</v>
          </cell>
          <cell r="D3397" t="str">
            <v>UN</v>
          </cell>
          <cell r="E3397" t="str">
            <v>782,43</v>
          </cell>
          <cell r="F3397" t="str">
            <v>792,29</v>
          </cell>
        </row>
        <row r="3398">
          <cell r="A3398" t="str">
            <v>91338</v>
          </cell>
          <cell r="B3398" t="str">
            <v>PORTA DE ALUMÍNIO DE ABRIR COM LAMBRI, COM GUARNIÇÃO, FIXAÇÃO COM PARAFUSOS - FORNECIMENTO E INSTALAÇÃO. AF_12/2019</v>
          </cell>
          <cell r="D3398" t="str">
            <v>M2</v>
          </cell>
          <cell r="E3398" t="str">
            <v>812,44</v>
          </cell>
          <cell r="F3398" t="str">
            <v>813,40</v>
          </cell>
        </row>
        <row r="3399">
          <cell r="A3399" t="str">
            <v>91341</v>
          </cell>
          <cell r="B3399" t="str">
            <v>PORTA EM ALUMÍNIO DE ABRIR TIPO VENEZIANA COM GUARNIÇÃO, FIXAÇÃO COM PARAFUSOS - FORNECIMENTO E INSTALAÇÃO. AF_12/2019</v>
          </cell>
          <cell r="D3399" t="str">
            <v>M2</v>
          </cell>
          <cell r="E3399" t="str">
            <v>588,54</v>
          </cell>
          <cell r="F3399" t="str">
            <v>589,57</v>
          </cell>
        </row>
        <row r="3400">
          <cell r="A3400" t="str">
            <v>94805</v>
          </cell>
          <cell r="B3400" t="str">
            <v>PORTA DE ALUMÍNIO DE ABRIR PARA VIDRO SEM GUARNIÇÃO, 87X210CM, FIXAÇÃO COM PARAFUSOS, INCLUSIVE VIDROS - FORNECIMENTO E INSTALAÇÃO. AF_12/2019</v>
          </cell>
          <cell r="D3400" t="str">
            <v>UN</v>
          </cell>
          <cell r="E3400" t="str">
            <v>957,63</v>
          </cell>
          <cell r="F3400" t="str">
            <v>959,39</v>
          </cell>
        </row>
        <row r="3401">
          <cell r="A3401" t="str">
            <v>94806</v>
          </cell>
          <cell r="B3401" t="str">
            <v>PORTA EM AÇO DE ABRIR PARA VIDRO SEM GUARNIÇÃO, 87X210CM, FIXAÇÃO COM PARAFUSOS, EXCLUSIVE VIDROS - FORNECIMENTO E INSTALAÇÃO. AF_12/2019</v>
          </cell>
          <cell r="D3401" t="str">
            <v>UN</v>
          </cell>
          <cell r="E3401" t="str">
            <v>371,20</v>
          </cell>
          <cell r="F3401" t="str">
            <v>373,68</v>
          </cell>
        </row>
        <row r="3402">
          <cell r="A3402" t="str">
            <v>94807</v>
          </cell>
          <cell r="B3402" t="str">
            <v>PORTA EM AÇO DE ABRIR TIPO VENEZIANA SEM GUARNIÇÃO, 87X210CM, FIXAÇÃO COM PARAFUSOS - FORNECIMENTO E INSTALAÇÃO. AF_12/2019</v>
          </cell>
          <cell r="D3402" t="str">
            <v>UN</v>
          </cell>
          <cell r="E3402" t="str">
            <v>444,93</v>
          </cell>
          <cell r="F3402" t="str">
            <v>447,55</v>
          </cell>
        </row>
        <row r="3403">
          <cell r="A3403" t="str">
            <v>100702</v>
          </cell>
          <cell r="B3403" t="str">
            <v>PORTA DE CORRER DE ALUMÍNIO, COM DUAS FOLHAS PARA VIDRO, INCLUSO VIDRO LISO INCOLOR, FECHADURA E PUXADOR, SEM ALIZAR. AF_12/2019</v>
          </cell>
          <cell r="D3403" t="str">
            <v>M2</v>
          </cell>
          <cell r="E3403" t="str">
            <v>494,10</v>
          </cell>
          <cell r="F3403" t="str">
            <v>494,86</v>
          </cell>
        </row>
        <row r="3404">
          <cell r="A3404" t="str">
            <v>84885</v>
          </cell>
          <cell r="B3404" t="str">
            <v>JOGO DE FERRAGENS CROMADAS PARA PORTA DE VIDRO TEMPERADO, UMA FOLHA COMPOSTO DE DOBRADICAS SUPERIOR E INFERIOR, TRINCO, FECHADURA, CONTRA FECHADURA COM CAPUCHINHO SEM MOLA E PUXADOR</v>
          </cell>
          <cell r="D3404" t="str">
            <v>UN</v>
          </cell>
          <cell r="E3404" t="str">
            <v>562,94</v>
          </cell>
          <cell r="F3404" t="str">
            <v>588,19</v>
          </cell>
        </row>
        <row r="3405">
          <cell r="A3405" t="str">
            <v>84886</v>
          </cell>
          <cell r="B3405" t="str">
            <v>MOLA HIDRAULICA DE PISO PARA PORTA DE VIDRO TEMPERADO</v>
          </cell>
          <cell r="D3405" t="str">
            <v>UN</v>
          </cell>
          <cell r="E3405" t="str">
            <v>1.019,63</v>
          </cell>
          <cell r="F3405" t="str">
            <v>1.021,31</v>
          </cell>
        </row>
        <row r="3406">
          <cell r="A3406" t="str">
            <v>74046/2</v>
          </cell>
          <cell r="B3406" t="str">
            <v>TARJETA TIPO LIVRE/OCUPADO PARA PORTA DE BANHEIRO</v>
          </cell>
          <cell r="D3406" t="str">
            <v>UN</v>
          </cell>
          <cell r="E3406" t="str">
            <v>31,25</v>
          </cell>
          <cell r="F3406" t="str">
            <v>32,17</v>
          </cell>
        </row>
        <row r="3407">
          <cell r="A3407" t="str">
            <v>100703</v>
          </cell>
          <cell r="B3407" t="str">
            <v>PUXADOR CENTRAL PARA ESQUADRIA DE MADEIRA. AF_12/2019</v>
          </cell>
          <cell r="D3407" t="str">
            <v>UN</v>
          </cell>
          <cell r="E3407" t="str">
            <v>18,50</v>
          </cell>
          <cell r="F3407" t="str">
            <v>19,45</v>
          </cell>
        </row>
        <row r="3408">
          <cell r="A3408" t="str">
            <v>100704</v>
          </cell>
          <cell r="B3408" t="str">
            <v>PORTA CADEADO ZINCADO OXIDADO PRETO COM CADEADO DE AÇO INOX, LARGURA DE *50* MM. AF_12/2019</v>
          </cell>
          <cell r="D3408" t="str">
            <v>UN</v>
          </cell>
          <cell r="E3408" t="str">
            <v>140,60</v>
          </cell>
          <cell r="F3408" t="str">
            <v>142,12</v>
          </cell>
        </row>
        <row r="3409">
          <cell r="A3409" t="str">
            <v>100705</v>
          </cell>
          <cell r="B3409" t="str">
            <v>TARJETA TIPO LIVRE/OCUPADO PARA PORTA DE BANHEIRO. AF_12/2019</v>
          </cell>
          <cell r="D3409" t="str">
            <v>UN</v>
          </cell>
          <cell r="E3409" t="str">
            <v>46,26</v>
          </cell>
          <cell r="F3409" t="str">
            <v>48,89</v>
          </cell>
        </row>
        <row r="3410">
          <cell r="A3410" t="str">
            <v>100706</v>
          </cell>
          <cell r="B3410" t="str">
            <v>CREMONA EM LATÃO CROMADO OU POLIDO, COMPLETA. AF_12/2019</v>
          </cell>
          <cell r="D3410" t="str">
            <v>UN</v>
          </cell>
          <cell r="E3410" t="str">
            <v>84,63</v>
          </cell>
          <cell r="F3410" t="str">
            <v>88,04</v>
          </cell>
        </row>
        <row r="3411">
          <cell r="A3411" t="str">
            <v>100707</v>
          </cell>
          <cell r="B3411" t="str">
            <v>FECHO DE EMBUTIR TIPO UNHA 22CM. AF_12/2019</v>
          </cell>
          <cell r="D3411" t="str">
            <v>UN</v>
          </cell>
          <cell r="E3411" t="str">
            <v>48,32</v>
          </cell>
          <cell r="F3411" t="str">
            <v>51,56</v>
          </cell>
        </row>
        <row r="3412">
          <cell r="A3412" t="str">
            <v>100708</v>
          </cell>
          <cell r="B3412" t="str">
            <v>FECHO DE EMBUTIR TIPO UNHA 40CM. AF_12/2019</v>
          </cell>
          <cell r="D3412" t="str">
            <v>UN</v>
          </cell>
          <cell r="E3412" t="str">
            <v>62,34</v>
          </cell>
          <cell r="F3412" t="str">
            <v>65,93</v>
          </cell>
        </row>
        <row r="3413">
          <cell r="A3413" t="str">
            <v>100709</v>
          </cell>
          <cell r="B3413" t="str">
            <v>DOBRADIÇA EM AÇO/FERRO, 3" X 21/2", E=1,9 A 2MM, SEN ANEL, CROMADO OU ZINCADO, TAMPA BOLA, COM PARAFUSOS. AF_12/2019</v>
          </cell>
          <cell r="D3413" t="str">
            <v>UN</v>
          </cell>
          <cell r="E3413" t="str">
            <v>34,84</v>
          </cell>
          <cell r="F3413" t="str">
            <v>37,47</v>
          </cell>
        </row>
        <row r="3414">
          <cell r="A3414" t="str">
            <v>100710</v>
          </cell>
          <cell r="B3414" t="str">
            <v>DOBRADIÇA TIPO VAI E VEM EM LATÃO POLIDO 3". AF_12/2019</v>
          </cell>
          <cell r="D3414" t="str">
            <v>UN</v>
          </cell>
          <cell r="E3414" t="str">
            <v>92,17</v>
          </cell>
          <cell r="F3414" t="str">
            <v>95,68</v>
          </cell>
        </row>
        <row r="3415">
          <cell r="A3415" t="str">
            <v>72116</v>
          </cell>
          <cell r="B3415" t="str">
            <v>VIDRO LISO COMUM TRANSPARENTE, ESPESSURA 3MM</v>
          </cell>
          <cell r="D3415" t="str">
            <v>M2</v>
          </cell>
          <cell r="E3415" t="str">
            <v>107,57</v>
          </cell>
          <cell r="F3415" t="str">
            <v>108,82</v>
          </cell>
        </row>
        <row r="3416">
          <cell r="A3416" t="str">
            <v>72117</v>
          </cell>
          <cell r="B3416" t="str">
            <v>VIDRO LISO COMUM TRANSPARENTE, ESPESSURA 4MM</v>
          </cell>
          <cell r="D3416" t="str">
            <v>M2</v>
          </cell>
          <cell r="E3416" t="str">
            <v>138,09</v>
          </cell>
          <cell r="F3416" t="str">
            <v>139,50</v>
          </cell>
        </row>
        <row r="3417">
          <cell r="A3417" t="str">
            <v>72118</v>
          </cell>
          <cell r="B3417" t="str">
            <v>VIDRO TEMPERADO INCOLOR, ESPESSURA 6MM, FORNECIMENTO E INSTALACAO, INCLUSIVE MASSA PARA VEDACAO</v>
          </cell>
          <cell r="D3417" t="str">
            <v>M2</v>
          </cell>
          <cell r="E3417" t="str">
            <v>161,90</v>
          </cell>
          <cell r="F3417" t="str">
            <v>163,46</v>
          </cell>
        </row>
        <row r="3418">
          <cell r="A3418" t="str">
            <v>72119</v>
          </cell>
          <cell r="B3418" t="str">
            <v>VIDRO TEMPERADO INCOLOR, ESPESSURA 8MM, FORNECIMENTO E INSTALACAO, INCLUSIVE MASSA PARA VEDACAO</v>
          </cell>
          <cell r="D3418" t="str">
            <v>M2</v>
          </cell>
          <cell r="E3418" t="str">
            <v>203,56</v>
          </cell>
          <cell r="F3418" t="str">
            <v>205,12</v>
          </cell>
        </row>
        <row r="3419">
          <cell r="A3419" t="str">
            <v>72120</v>
          </cell>
          <cell r="B3419" t="str">
            <v>VIDRO TEMPERADO INCOLOR, ESPESSURA 10MM, FORNECIMENTO E INSTALACAO, INCLUSIVE MASSA PARA VEDACAO</v>
          </cell>
          <cell r="D3419" t="str">
            <v>M2</v>
          </cell>
          <cell r="E3419" t="str">
            <v>256,65</v>
          </cell>
          <cell r="F3419" t="str">
            <v>258,21</v>
          </cell>
        </row>
        <row r="3420">
          <cell r="A3420" t="str">
            <v>72122</v>
          </cell>
          <cell r="B3420" t="str">
            <v>VIDRO FANTASIA TIPO CANELADO, ESPESSURA 4MM</v>
          </cell>
          <cell r="D3420" t="str">
            <v>M2</v>
          </cell>
          <cell r="E3420" t="str">
            <v>118,48</v>
          </cell>
          <cell r="F3420" t="str">
            <v>119,89</v>
          </cell>
        </row>
        <row r="3421">
          <cell r="A3421" t="str">
            <v>72123</v>
          </cell>
          <cell r="B3421" t="str">
            <v>VIDRO ARAMADO, ESPESSURA 7MM</v>
          </cell>
          <cell r="D3421" t="str">
            <v>M2</v>
          </cell>
          <cell r="E3421" t="str">
            <v>316,81</v>
          </cell>
          <cell r="F3421" t="str">
            <v>318,22</v>
          </cell>
        </row>
        <row r="3422">
          <cell r="A3422" t="str">
            <v>73838/1</v>
          </cell>
          <cell r="B3422" t="str">
            <v>PORTA DE VIDRO TEMPERADO, 0,9X2,10M, ESPESSURA 10MM, INCLUSIVE ACESSORIOS</v>
          </cell>
          <cell r="D3422" t="str">
            <v>UN</v>
          </cell>
          <cell r="E3422" t="str">
            <v>1.793,51</v>
          </cell>
          <cell r="F3422" t="str">
            <v>1.794,01</v>
          </cell>
        </row>
        <row r="3423">
          <cell r="A3423" t="str">
            <v>74125/1</v>
          </cell>
          <cell r="B3423" t="str">
            <v>ESPELHO CRISTAL ESPESSURA 4MM, COM MOLDURA DE MADEIRA</v>
          </cell>
          <cell r="D3423" t="str">
            <v>M2</v>
          </cell>
          <cell r="E3423" t="str">
            <v>404,08</v>
          </cell>
          <cell r="F3423" t="str">
            <v>411,46</v>
          </cell>
        </row>
        <row r="3424">
          <cell r="A3424" t="str">
            <v>74125/2</v>
          </cell>
          <cell r="B3424" t="str">
            <v>ESPELHO CRISTAL ESPESSURA 4MM, COM MOLDURA EM ALUMINIO E COMPENSADO 6MM PLASTIFICADO COLADO</v>
          </cell>
          <cell r="D3424" t="str">
            <v>M2</v>
          </cell>
          <cell r="E3424" t="str">
            <v>456,53</v>
          </cell>
          <cell r="F3424" t="str">
            <v>462,29</v>
          </cell>
        </row>
        <row r="3425">
          <cell r="A3425" t="str">
            <v>84957</v>
          </cell>
          <cell r="B3425" t="str">
            <v>VIDRO LISO COMUM TRANSPARENTE, ESPESSURA 5MM</v>
          </cell>
          <cell r="D3425" t="str">
            <v>M2</v>
          </cell>
          <cell r="E3425" t="str">
            <v>164,76</v>
          </cell>
          <cell r="F3425" t="str">
            <v>166,71</v>
          </cell>
        </row>
        <row r="3426">
          <cell r="A3426" t="str">
            <v>84959</v>
          </cell>
          <cell r="B3426" t="str">
            <v>VIDRO LISO COMUM TRANSPARENTE, ESPESSURA 6MM</v>
          </cell>
          <cell r="D3426" t="str">
            <v>M2</v>
          </cell>
          <cell r="E3426" t="str">
            <v>193,09</v>
          </cell>
          <cell r="F3426" t="str">
            <v>195,04</v>
          </cell>
        </row>
        <row r="3427">
          <cell r="A3427" t="str">
            <v>85001</v>
          </cell>
          <cell r="B3427" t="str">
            <v>VIDRO LISO FUME, ESPESSURA 4MM</v>
          </cell>
          <cell r="D3427" t="str">
            <v>M2</v>
          </cell>
          <cell r="E3427" t="str">
            <v>183,65</v>
          </cell>
          <cell r="F3427" t="str">
            <v>185,60</v>
          </cell>
        </row>
        <row r="3428">
          <cell r="A3428" t="str">
            <v>85002</v>
          </cell>
          <cell r="B3428" t="str">
            <v>VIDRO LISO FUME, ESPESSURA 6MM</v>
          </cell>
          <cell r="D3428" t="str">
            <v>M2</v>
          </cell>
          <cell r="E3428" t="str">
            <v>259,20</v>
          </cell>
          <cell r="F3428" t="str">
            <v>261,15</v>
          </cell>
        </row>
        <row r="3429">
          <cell r="A3429" t="str">
            <v>85004</v>
          </cell>
          <cell r="B3429" t="str">
            <v>VIDRO FANTASIA MARTELADO 4MM</v>
          </cell>
          <cell r="D3429" t="str">
            <v>M2</v>
          </cell>
          <cell r="E3429" t="str">
            <v>126,98</v>
          </cell>
          <cell r="F3429" t="str">
            <v>128,93</v>
          </cell>
        </row>
        <row r="3430">
          <cell r="A3430" t="str">
            <v>85005</v>
          </cell>
          <cell r="B3430" t="str">
            <v>ESPELHO CRISTAL, ESPESSURA 4MM, COM PARAFUSOS DE FIXACAO, SEM MOLDURA</v>
          </cell>
          <cell r="D3430" t="str">
            <v>M2</v>
          </cell>
          <cell r="E3430" t="str">
            <v>375,61</v>
          </cell>
          <cell r="F3430" t="str">
            <v>379,50</v>
          </cell>
        </row>
        <row r="3431">
          <cell r="A3431" t="str">
            <v>94569</v>
          </cell>
          <cell r="B3431" t="str">
            <v>JANELA DE ALUMÍNIO TIPO MAXIM-AR, COM VIDROS, BATENTE E FERRAGENS. EXCLUSIVE ALIZAR, ACABAMENTO E CONTRAMARCO. FORNECIMENTO E INSTALAÇÃO. AF_12/2019</v>
          </cell>
          <cell r="D3431" t="str">
            <v>M2</v>
          </cell>
          <cell r="E3431" t="str">
            <v>409,60</v>
          </cell>
          <cell r="F3431" t="str">
            <v>414,19</v>
          </cell>
        </row>
        <row r="3432">
          <cell r="A3432" t="str">
            <v>94570</v>
          </cell>
          <cell r="B3432" t="str">
            <v>JANELA DE ALUMÍNIO DE CORRER COM 2 FOLHAS PARA VIDROS, COM VIDROS, BATENTE, ACABAMENTO COM ACETATO OU BRILHANTE E FERRAGENS. EXCLUSIVE ALIZAR E CONTRAMARCO. FORNECIMENTO E INSTALAÇÃO. AF_12/2019</v>
          </cell>
          <cell r="D3432" t="str">
            <v>M2</v>
          </cell>
          <cell r="E3432" t="str">
            <v>256,93</v>
          </cell>
          <cell r="F3432" t="str">
            <v>258,34</v>
          </cell>
        </row>
        <row r="3433">
          <cell r="A3433" t="str">
            <v>94572</v>
          </cell>
          <cell r="B3433" t="str">
            <v>JANELA DE ALUMÍNIO DE CORRER COM 3 FOLHAS (2 VENEZIANAS E 1 PARA VIDRO), COM VIDROS, BATENTE E FERRAGENS. EXCLUSIVE ACABAMENTO, ALIZAR E CONTRAMARCO. FORNECIMENTO E INSTALAÇÃO. AF_12/2019</v>
          </cell>
          <cell r="D3433" t="str">
            <v>M2</v>
          </cell>
          <cell r="E3433" t="str">
            <v>385,11</v>
          </cell>
          <cell r="F3433" t="str">
            <v>386,99</v>
          </cell>
        </row>
        <row r="3434">
          <cell r="A3434" t="str">
            <v>94573</v>
          </cell>
          <cell r="B3434" t="str">
            <v>JANELA DE ALUMÍNIO DE CORRER COM 4 FOLHAS PARA VIDROS, COM VIDROS, BATENTE, ACABAMENTO COM ACETATO OU BRILHANTE E FERRAGENS. EXCLUSIVE ALIZAR E CONTRAMARCO. FORNECIMENTO E INSTALAÇÃO. AF_12/2019</v>
          </cell>
          <cell r="D3434" t="str">
            <v>M2</v>
          </cell>
          <cell r="E3434" t="str">
            <v>296,71</v>
          </cell>
          <cell r="F3434" t="str">
            <v>299,29</v>
          </cell>
        </row>
        <row r="3435">
          <cell r="A3435" t="str">
            <v>94580</v>
          </cell>
          <cell r="B3435" t="str">
            <v>JANELA DE ALUMÍNIO DE CORRER COM 6 FOLHAS (2 VENEZIANAS FIXAS, 2 VENEZIANAS DE CORRER E 2 PARA VIDRO), COM VIDROS, BATENTE, ACABAMENTO COM ACETATO OU BRILHANTE E FERRAGENS. EXCLUSIVE ALIZAR E CONTRAMARCO. FORNECIMENTO E INSTALAÇÃO. AF_12/2019</v>
          </cell>
          <cell r="D3435" t="str">
            <v>M2</v>
          </cell>
          <cell r="E3435" t="str">
            <v>435,38</v>
          </cell>
          <cell r="F3435" t="str">
            <v>438,39</v>
          </cell>
        </row>
        <row r="3436">
          <cell r="A3436" t="str">
            <v>100674</v>
          </cell>
          <cell r="B3436" t="str">
            <v>JANELA FIXA DE ALUMÍNIO PARA VIDRO, COM VIDRO, BATENTE E FERRAGENS. EXCLUSIVE ACABAMENTO, ALIZAR E CONTRAMARCO. FORNECIMENTO E INSTALAÇÃO. AF_12/2019</v>
          </cell>
          <cell r="D3436" t="str">
            <v>M2</v>
          </cell>
          <cell r="E3436" t="str">
            <v>282,34</v>
          </cell>
          <cell r="F3436" t="str">
            <v>284,28</v>
          </cell>
        </row>
        <row r="3437">
          <cell r="A3437" t="str">
            <v>73908/1</v>
          </cell>
          <cell r="B3437" t="str">
            <v>CANTONEIRA DE ALUMINIO 2"X2", PARA PROTECAO DE QUINA DE PAREDE</v>
          </cell>
          <cell r="D3437" t="str">
            <v>M</v>
          </cell>
          <cell r="E3437" t="str">
            <v>49,48</v>
          </cell>
          <cell r="F3437" t="str">
            <v>51,25</v>
          </cell>
        </row>
        <row r="3438">
          <cell r="A3438" t="str">
            <v>73908/2</v>
          </cell>
          <cell r="B3438" t="str">
            <v>CANTONEIRA DE ALUMINIO 1"X1, PARA PROTECAO DE QUINA DE PAREDE</v>
          </cell>
          <cell r="D3438" t="str">
            <v>M</v>
          </cell>
          <cell r="E3438" t="str">
            <v>35,83</v>
          </cell>
          <cell r="F3438" t="str">
            <v>37,60</v>
          </cell>
        </row>
        <row r="3439">
          <cell r="A3439" t="str">
            <v>85015</v>
          </cell>
          <cell r="B3439" t="str">
            <v>CANTONEIRA DE MADEIRA 3,0X3,0X1,0CM</v>
          </cell>
          <cell r="D3439" t="str">
            <v>M</v>
          </cell>
          <cell r="E3439" t="str">
            <v>19,68</v>
          </cell>
          <cell r="F3439" t="str">
            <v>21,53</v>
          </cell>
        </row>
        <row r="3440">
          <cell r="A3440" t="str">
            <v>85016</v>
          </cell>
          <cell r="B3440" t="str">
            <v>CANTONEIRA DE MADEIRA COM LAMINADO MELAMINICO FOSCO 3,0X3,0X1,0CM</v>
          </cell>
          <cell r="D3440" t="str">
            <v>M</v>
          </cell>
          <cell r="E3440" t="str">
            <v>25,28</v>
          </cell>
          <cell r="F3440" t="str">
            <v>27,20</v>
          </cell>
        </row>
        <row r="3441">
          <cell r="A3441" t="str">
            <v>97751</v>
          </cell>
          <cell r="B3441" t="str">
            <v>TUBULÃO A CÉU ABERTO, DIÂMETRO DO FUSTE DE 70 CM, PROFUNDIDADE MENOR OU IGUAL A 5 M, ESCAVAÇÃO MANUAL, SEM ALARGAMENTO DE BASE, CONCRETO FEITO EM OBRA E LANÇADO COM JERICA. AF_01/2018</v>
          </cell>
          <cell r="D3441" t="str">
            <v>M3</v>
          </cell>
          <cell r="E3441" t="str">
            <v>582,07</v>
          </cell>
          <cell r="F3441" t="str">
            <v>617,23</v>
          </cell>
        </row>
        <row r="3442">
          <cell r="A3442" t="str">
            <v>97752</v>
          </cell>
          <cell r="B3442" t="str">
            <v>TUBULÃO A CÉU ABERTO, DIÂMETRO DO FUSTE DE 80 CM, PROFUNDIDADE MENOR OU IGUAL A 5 M, ESCAVAÇÃO MANUAL, SEM ALARGAMENTO DE BASE, CONCRETO FEITO EM OBRA E LANÇADO COM JERICA. AF_01/2018</v>
          </cell>
          <cell r="D3442" t="str">
            <v>M3</v>
          </cell>
          <cell r="E3442" t="str">
            <v>550,14</v>
          </cell>
          <cell r="F3442" t="str">
            <v>582,04</v>
          </cell>
        </row>
        <row r="3443">
          <cell r="A3443" t="str">
            <v>97753</v>
          </cell>
          <cell r="B3443" t="str">
            <v>TUBULÃO A CÉU ABERTO, DIÂMETRO DO FUSTE DE 100 CM, PROFUNDIDADE MENOR OU IGUAL A 5 M, ESCAVAÇÃO MANUAL, SEM ALARGAMENTO DE BASE, CONCRETO FEITO EM OBRA E LANÇADO COM JERICA. AF_01/2018</v>
          </cell>
          <cell r="D3443" t="str">
            <v>M3</v>
          </cell>
          <cell r="E3443" t="str">
            <v>505,65</v>
          </cell>
          <cell r="F3443" t="str">
            <v>533,00</v>
          </cell>
        </row>
        <row r="3444">
          <cell r="A3444" t="str">
            <v>97754</v>
          </cell>
          <cell r="B3444" t="str">
            <v>TUBULÃO A CÉU ABERTO, DIÂMETRO DO FUSTE DE 120 CM, PROFUNDIDADE MENOR OU IGUAL A 5 M, ESCAVAÇÃO MANUAL, SEM ALARGAMENTO DE BASE, CONCRETO FEITO EM OBRA E LANÇADO COM JERICA. AF_01/2018</v>
          </cell>
          <cell r="D3444" t="str">
            <v>M3</v>
          </cell>
          <cell r="E3444" t="str">
            <v>476,42</v>
          </cell>
          <cell r="F3444" t="str">
            <v>500,81</v>
          </cell>
        </row>
        <row r="3445">
          <cell r="A3445" t="str">
            <v>97755</v>
          </cell>
          <cell r="B3445" t="str">
            <v>TUBULÃO A CÉU ABERTO, DIÂMETRO DO FUSTE DE 70 CM, PROFUNDIDADE MAIOR QUE 5 M E MENOR OU IGUAL A 10 M, ESCAVAÇÃO MANUAL, SEM ALARGAMENTO DE BASE, CONCRETO FEITO EM OBRA E LANÇADO COM JERICA. AF_01/2018</v>
          </cell>
          <cell r="D3445" t="str">
            <v>M3</v>
          </cell>
          <cell r="E3445" t="str">
            <v>567,68</v>
          </cell>
          <cell r="F3445" t="str">
            <v>602,64</v>
          </cell>
        </row>
        <row r="3446">
          <cell r="A3446" t="str">
            <v>97756</v>
          </cell>
          <cell r="B3446" t="str">
            <v>TUBULÃO A CÉU ABERTO, DIÂMETRO DO FUSTE DE 80 CM, PROFUNDIDADE MAIOR QUE 5 M E MENOR OU IGUAL A 10 M, ESCAVAÇÃO MANUAL, SEM ALARGAMENTO DE BASE, CONCRETO FEITO EM OBRA E LANÇADO COM JERICA. AF_01/2018</v>
          </cell>
          <cell r="D3446" t="str">
            <v>M3</v>
          </cell>
          <cell r="E3446" t="str">
            <v>537,89</v>
          </cell>
          <cell r="F3446" t="str">
            <v>569,51</v>
          </cell>
        </row>
        <row r="3447">
          <cell r="A3447" t="str">
            <v>97757</v>
          </cell>
          <cell r="B3447" t="str">
            <v>TUBULÃO A CÉU ABERTO, DIÂMETRO DO FUSTE DE 100 CM, PROFUNDIDADE MAIOR QUE 5 M E MENOR OU IGUAL A 10 M, ESCAVAÇÃO MANUAL, SEM ALARGAMENTO DE BASE, CONCRETO FEITO EM OBRA E LANÇADO COM JERICA. AF_01/2018</v>
          </cell>
          <cell r="D3447" t="str">
            <v>M3</v>
          </cell>
          <cell r="E3447" t="str">
            <v>490,23</v>
          </cell>
          <cell r="F3447" t="str">
            <v>517,16</v>
          </cell>
        </row>
        <row r="3448">
          <cell r="A3448" t="str">
            <v>97758</v>
          </cell>
          <cell r="B3448" t="str">
            <v>TUBULÃO A CÉU ABERTO, DIÂMETRO DO FUSTE DE 120 CM, PROFUNDIDADE MAIOR QUE 5 M E MENOR OU IGUAL A 10 M, ESCAVAÇÃO MANUAL, SEM ALARGAMENTO DE BASE, CONCRETO FEITO EM OBRA E LANÇADO COM JERICA. AF_01/2018</v>
          </cell>
          <cell r="D3448" t="str">
            <v>M3</v>
          </cell>
          <cell r="E3448" t="str">
            <v>455,47</v>
          </cell>
          <cell r="F3448" t="str">
            <v>479,28</v>
          </cell>
        </row>
        <row r="3449">
          <cell r="A3449" t="str">
            <v>97759</v>
          </cell>
          <cell r="B3449" t="str">
            <v>TUBULÃO A CÉU ABERTO, DIÂMETRO DO FUSTE DE 70 CM, PROFUNDIDADE MAIOR QUE 10 M, ESCAVAÇÃO MANUAL, SEM ALARGAMENTO DE BASE, CONCRETO FEITO EM OBRA E LANÇADO COM JERICA. AF_01/2018</v>
          </cell>
          <cell r="D3449" t="str">
            <v>M3</v>
          </cell>
          <cell r="E3449" t="str">
            <v>568,53</v>
          </cell>
          <cell r="F3449" t="str">
            <v>604,21</v>
          </cell>
        </row>
        <row r="3450">
          <cell r="A3450" t="str">
            <v>97760</v>
          </cell>
          <cell r="B3450" t="str">
            <v>TUBULÃO A CÉU ABERTO, DIÂMETRO DO FUSTE DE 80 CM, PROFUNDIDADE MAIOR QUE 10 M, ESCAVAÇÃO MANUAL, SEM ALARGAMENTO DE BASE, CONCRETO FEITO EM OBRA E LANÇADO COM JERICA. AF_01/2018</v>
          </cell>
          <cell r="D3450" t="str">
            <v>M3</v>
          </cell>
          <cell r="E3450" t="str">
            <v>531,33</v>
          </cell>
          <cell r="F3450" t="str">
            <v>563,31</v>
          </cell>
        </row>
        <row r="3451">
          <cell r="A3451" t="str">
            <v>97761</v>
          </cell>
          <cell r="B3451" t="str">
            <v>TUBULÃO A CÉU ABERTO, DIÂMETRO DO FUSTE DE 100 CM, PROFUNDIDADE MAIOR QUE 10 M, ESCAVAÇÃO MANUAL, SEM ALARGAMENTO DE BASE, CONCRETO FEITO EM OBRA E LANÇADO COM JERICA. AF_01/2018</v>
          </cell>
          <cell r="D3451" t="str">
            <v>M3</v>
          </cell>
          <cell r="E3451" t="str">
            <v>478,81</v>
          </cell>
          <cell r="F3451" t="str">
            <v>505,78</v>
          </cell>
        </row>
        <row r="3452">
          <cell r="A3452" t="str">
            <v>97762</v>
          </cell>
          <cell r="B3452" t="str">
            <v>TUBULÃO A CÉU ABERTO, DIÂMETRO DO FUSTE DE 120 CM, PROFUNDIDADE MAIOR QUE 10 M, ESCAVAÇÃO MANUAL, SEM ALARGAMENTO DE BASE, CONCRETO FEITO EM OBRA E LANÇADO COM JERICA. AF_01/2018</v>
          </cell>
          <cell r="D3452" t="str">
            <v>M3</v>
          </cell>
          <cell r="E3452" t="str">
            <v>440,29</v>
          </cell>
          <cell r="F3452" t="str">
            <v>463,95</v>
          </cell>
        </row>
        <row r="3453">
          <cell r="A3453" t="str">
            <v>97763</v>
          </cell>
          <cell r="B3453" t="str">
            <v>TUBULÃO A CÉU ABERTO, DIÂMETRO DO FUSTE DE 70 CM, PROFUNDIDADE MENOR OU IGUAL A 5 M, ESCAVAÇÃO MECÂNICA, SEM ALARGAMENTO DE BASE, CONCRETO FEITO EM OBRA E LANÇADO COM JERICA. AF_01/2018</v>
          </cell>
          <cell r="D3453" t="str">
            <v>M3</v>
          </cell>
          <cell r="E3453" t="str">
            <v>477,45</v>
          </cell>
          <cell r="F3453" t="str">
            <v>495,18</v>
          </cell>
        </row>
        <row r="3454">
          <cell r="A3454" t="str">
            <v>97764</v>
          </cell>
          <cell r="B3454" t="str">
            <v>TUBULÃO A CÉU ABERTO, DIÂMETRO DO FUSTE DE 80 CM, PROFUNDIDADE MENOR OU IGUAL A 5 M, ESCAVAÇÃO MECÂNICA, SEM ALARGAMENTO DE BASE, CONCRETO FEITO EM OBRA E LANÇADO COM JERICA. AF_01/2018</v>
          </cell>
          <cell r="D3454" t="str">
            <v>M3</v>
          </cell>
          <cell r="E3454" t="str">
            <v>458,52</v>
          </cell>
          <cell r="F3454" t="str">
            <v>475,08</v>
          </cell>
        </row>
        <row r="3455">
          <cell r="A3455" t="str">
            <v>97765</v>
          </cell>
          <cell r="B3455" t="str">
            <v>TUBULÃO A CÉU ABERTO, DIÂMETRO DO FUSTE DE 100 CM, PROFUNDIDADE MENOR OU IGUAL A 5 M, ESCAVAÇÃO MECÂNICA, SEM ALARGAMENTO DE BASE, CONCRETO FEITO EM OBRA E LANÇADO COM JERICA. AF_01/2018</v>
          </cell>
          <cell r="D3455" t="str">
            <v>M3</v>
          </cell>
          <cell r="E3455" t="str">
            <v>433,08</v>
          </cell>
          <cell r="F3455" t="str">
            <v>448,04</v>
          </cell>
        </row>
        <row r="3456">
          <cell r="A3456" t="str">
            <v>97766</v>
          </cell>
          <cell r="B3456" t="str">
            <v>TUBULÃO A CÉU ABERTO, DIÂMETRO DO FUSTE DE 120 CM, PROFUNDIDADE MENOR OU IGUAL A 5 M, ESCAVAÇÃO MECÂNICA, SEM ALARGAMENTO DE BASE, CONCRETO FEITO EM OBRA E LANÇADO COM JERICA. AF_01/2018</v>
          </cell>
          <cell r="D3456" t="str">
            <v>M3</v>
          </cell>
          <cell r="E3456" t="str">
            <v>417,08</v>
          </cell>
          <cell r="F3456" t="str">
            <v>431,09</v>
          </cell>
        </row>
        <row r="3457">
          <cell r="A3457" t="str">
            <v>97767</v>
          </cell>
          <cell r="B3457" t="str">
            <v>TUBULÃO A CÉU ABERTO, DIÂMETRO DO FUSTE DE 70 CM, PROFUNDIDADE MAIOR QUE 5 M E MENOR OU IGUAL A 10 M, ESCAVAÇÃO MECÂNICA, SEM ALARGAMENTO DE BASE, CONCRETO FEITO EM OBRA E LANÇADO COM JERICA. AF_01/2018</v>
          </cell>
          <cell r="D3457" t="str">
            <v>M3</v>
          </cell>
          <cell r="E3457" t="str">
            <v>433,73</v>
          </cell>
          <cell r="F3457" t="str">
            <v>448,74</v>
          </cell>
        </row>
        <row r="3458">
          <cell r="A3458" t="str">
            <v>97768</v>
          </cell>
          <cell r="B3458" t="str">
            <v>TUBULÃO A CÉU ABERTO, DIÂMETRO DO FUSTE DE 80 CM, PROFUNDIDADE MAIOR QUE 5 M E MENOR OU IGUAL A 10 M, ESCAVAÇÃO MECÂNICA, SEM ALARGAMENTO DE BASE, CONCRETO FEITO EM OBRA E LANÇADO COM JERICA. AF_01/2018</v>
          </cell>
          <cell r="D3458" t="str">
            <v>M3</v>
          </cell>
          <cell r="E3458" t="str">
            <v>422,95</v>
          </cell>
          <cell r="F3458" t="str">
            <v>437,24</v>
          </cell>
        </row>
        <row r="3459">
          <cell r="A3459" t="str">
            <v>97769</v>
          </cell>
          <cell r="B3459" t="str">
            <v>TUBULÃO A CÉU ABERTO, DIÂMETRO DO FUSTE DE 100 CM, PROFUNDIDADE MAIOR QUE 5 M E MENOR OU IGUAL A 10 M, ESCAVAÇÃO MECÂNICA, SEM ALARGAMENTO DE BASE, CONCRETO FEITO EM OBRA E LANÇADO COM JERICA. AF_01/2018</v>
          </cell>
          <cell r="D3459" t="str">
            <v>M3</v>
          </cell>
          <cell r="E3459" t="str">
            <v>401,20</v>
          </cell>
          <cell r="F3459" t="str">
            <v>414,40</v>
          </cell>
        </row>
        <row r="3460">
          <cell r="A3460" t="str">
            <v>97770</v>
          </cell>
          <cell r="B3460" t="str">
            <v>TUBULÃO A CÉU ABERTO, DIÂMETRO DO FUSTE DE 120 CM, PROFUNDIDADE MAIOR QUE 5 M E MENOR OU IGUAL A 10 M, ESCAVAÇÃO MECÂNICA, SEM ALARGAMENTO DE BASE, CONCRETO FEITO EM OBRA E LANÇADO COM JERICA. AF_01/2018</v>
          </cell>
          <cell r="D3460" t="str">
            <v>M3</v>
          </cell>
          <cell r="E3460" t="str">
            <v>383,19</v>
          </cell>
          <cell r="F3460" t="str">
            <v>395,59</v>
          </cell>
        </row>
        <row r="3461">
          <cell r="A3461" t="str">
            <v>97771</v>
          </cell>
          <cell r="B3461" t="str">
            <v>TUBULÃO A CÉU ABERTO, DIÂMETRO DO FUSTE DE 70 CM, PROFUNDIDADE MAIOR QUE 10 M, ESCAVAÇÃO MECÂNICA, SEM ALARGAMENTO DE BASE, CONCRETO FEITO EM OBRA E LANÇADO COM JERICA. AF_01/2018</v>
          </cell>
          <cell r="D3461" t="str">
            <v>M3</v>
          </cell>
          <cell r="E3461" t="str">
            <v>416,28</v>
          </cell>
          <cell r="F3461" t="str">
            <v>430,22</v>
          </cell>
        </row>
        <row r="3462">
          <cell r="A3462" t="str">
            <v>97772</v>
          </cell>
          <cell r="B3462" t="str">
            <v>TUBULÃO A CÉU ABERTO, DIÂMETRO DO FUSTE DE 80 CM, PROFUNDIDADE MAIOR QUE 10 M, ESCAVAÇÃO MECÂNICA, SEM ALARGAMENTO DE BASE, CONCRETO FEITO EM OBRA E LANÇADO COM JERICA. AF_01/2018</v>
          </cell>
          <cell r="D3462" t="str">
            <v>M3</v>
          </cell>
          <cell r="E3462" t="str">
            <v>401,98</v>
          </cell>
          <cell r="F3462" t="str">
            <v>415,26</v>
          </cell>
        </row>
        <row r="3463">
          <cell r="A3463" t="str">
            <v>97773</v>
          </cell>
          <cell r="B3463" t="str">
            <v>TUBULÃO A CÉU ABERTO, DIÂMETRO DO FUSTE DE 100 CM, PROFUNDIDADE MAIOR QUE 10 M, ESCAVAÇÃO MECÂNICA, SEM ALARGAMENTO DE BASE, CONCRETO FEITO EM OBRA E LANÇADO COM JERICA. AF_01/2018</v>
          </cell>
          <cell r="D3463" t="str">
            <v>M3</v>
          </cell>
          <cell r="E3463" t="str">
            <v>379,74</v>
          </cell>
          <cell r="F3463" t="str">
            <v>392,03</v>
          </cell>
        </row>
        <row r="3464">
          <cell r="A3464" t="str">
            <v>97774</v>
          </cell>
          <cell r="B3464" t="str">
            <v>TUBULÃO A CÉU ABERTO, DIÂMETRO DO FUSTE DE 120 CM, PROFUNDIDADE MAIOR QUE 10 M, ESCAVAÇÃO MECÂNICA, SEM ALARGAMENTO DE BASE, CONCRETO FEITO EM OBRA E LANÇADO COM JERICA. AF_01/2018</v>
          </cell>
          <cell r="D3464" t="str">
            <v>M3</v>
          </cell>
          <cell r="E3464" t="str">
            <v>360,57</v>
          </cell>
          <cell r="F3464" t="str">
            <v>372,12</v>
          </cell>
        </row>
        <row r="3465">
          <cell r="A3465" t="str">
            <v>97775</v>
          </cell>
          <cell r="B3465" t="str">
            <v>TUBULÃO A CÉU ABERTO, DIÂMETRO DO FUSTE DE 70 CM, PROFUNDIDADE MENOR OU IGUAL A 5 M, ESCAVAÇÃO MANUAL, SEM ALARGAMENTO DE BASE, CONCRETO USINADO E LANÇADO COM BOMBA OU DIRETAMENTE DO CAMINHÃO. AF_01/2018</v>
          </cell>
          <cell r="D3465" t="str">
            <v>M3</v>
          </cell>
          <cell r="E3465" t="str">
            <v>610,36</v>
          </cell>
          <cell r="F3465" t="str">
            <v>636,68</v>
          </cell>
        </row>
        <row r="3466">
          <cell r="A3466" t="str">
            <v>97776</v>
          </cell>
          <cell r="B3466" t="str">
            <v>TUBULÃO A CÉU ABERTO, DIÂMETRO DO FUSTE DE 80 CM, PROFUNDIDADE MENOR OU IGUAL A 5 M, ESCAVAÇÃO MANUAL, SEM ALARGAMENTO DE BASE, CONCRETO USINADO E LANÇADO COM BOMBA OU DIRETAMENTE DO CAMINHÃO. AF_01/2018</v>
          </cell>
          <cell r="D3466" t="str">
            <v>M3</v>
          </cell>
          <cell r="E3466" t="str">
            <v>577,56</v>
          </cell>
          <cell r="F3466" t="str">
            <v>600,67</v>
          </cell>
        </row>
        <row r="3467">
          <cell r="A3467" t="str">
            <v>97777</v>
          </cell>
          <cell r="B3467" t="str">
            <v>TUBULÃO A CÉU ABERTO, DIÂMETRO DO FUSTE DE 100 CM, PROFUNDIDADE MENOR OU IGUAL A 5 M, ESCAVAÇÃO MANUAL, SEM ALARGAMENTO DE BASE, CONCRETO USINADO E LANÇADO COM BOMBA OU DIRETAMENTE DO CAMINHÃO. AF_01/2018</v>
          </cell>
          <cell r="D3467" t="str">
            <v>M3</v>
          </cell>
          <cell r="E3467" t="str">
            <v>532,27</v>
          </cell>
          <cell r="F3467" t="str">
            <v>551,04</v>
          </cell>
        </row>
        <row r="3468">
          <cell r="A3468" t="str">
            <v>97778</v>
          </cell>
          <cell r="B3468" t="str">
            <v>TUBULÃO A CÉU ABERTO, DIÂMETRO DO FUSTE DE 120 CM, PROFUNDIDADE MENOR OU IGUAL A 5 M, ESCAVAÇÃO MANUAL, SEM ALARGAMENTO DE BASE, CONCRETO USINADO E LANÇADO COM BOMBA OU DIRETAMENTE DO CAMINHÃO. AF_01/2018</v>
          </cell>
          <cell r="D3468" t="str">
            <v>M3</v>
          </cell>
          <cell r="E3468" t="str">
            <v>502,94</v>
          </cell>
          <cell r="F3468" t="str">
            <v>518,90</v>
          </cell>
        </row>
        <row r="3469">
          <cell r="A3469" t="str">
            <v>97779</v>
          </cell>
          <cell r="B3469" t="str">
            <v>TUBULÃO A CÉU ABERTO, DIÂMETRO DO FUSTE DE 70 CM, PROFUNDIDADE MAIOR QUE 5 M E MENOR OU IGUAL A 10 M, ESCAVAÇÃO MANUAL, SEM ALARGAMENTO DE BASE, CONCRETO USINADO E LANÇADO COM BOMBA OU DIRETAMENTE DO CAMINHÃO. AF_01/2018</v>
          </cell>
          <cell r="D3469" t="str">
            <v>M3</v>
          </cell>
          <cell r="E3469" t="str">
            <v>587,70</v>
          </cell>
          <cell r="F3469" t="str">
            <v>614,07</v>
          </cell>
        </row>
        <row r="3470">
          <cell r="A3470" t="str">
            <v>97780</v>
          </cell>
          <cell r="B3470" t="str">
            <v>TUBULÃO A CÉU ABERTO, DIÂMETRO DO FUSTE DE 80 CM, PROFUNDIDADE MAIOR QUE 5 M E MENOR OU IGUAL A 10 M, ESCAVAÇÃO MANUAL, SEM ALARGAMENTO DE BASE, CONCRETO USINADO E LANÇADO COM BOMBA OU DIRETAMENTE DO CAMINHÃO. AF_01/2018</v>
          </cell>
          <cell r="D3470" t="str">
            <v>M3</v>
          </cell>
          <cell r="E3470" t="str">
            <v>558,03</v>
          </cell>
          <cell r="F3470" t="str">
            <v>581,16</v>
          </cell>
        </row>
        <row r="3471">
          <cell r="A3471" t="str">
            <v>97781</v>
          </cell>
          <cell r="B3471" t="str">
            <v>TUBULÃO A CÉU ABERTO, DIÂMETRO DO FUSTE DE 100 CM, PROFUNDIDADE MAIOR QUE 5 M E MENOR OU IGUAL A 10 M, ESCAVAÇÃO MANUAL, SEM ALARGAMENTO DE BASE, CONCRETO USINADO E LANÇADO COM BOMBA OU DIRETAMENTE DO CAMINHÃO. AF_01/2018</v>
          </cell>
          <cell r="D3471" t="str">
            <v>M3</v>
          </cell>
          <cell r="E3471" t="str">
            <v>510,03</v>
          </cell>
          <cell r="F3471" t="str">
            <v>528,79</v>
          </cell>
        </row>
        <row r="3472">
          <cell r="A3472" t="str">
            <v>97782</v>
          </cell>
          <cell r="B3472" t="str">
            <v>TUBULÃO A CÉU ABERTO, DIÂMETRO DO FUSTE DE 120 CM, PROFUNDIDADE MAIOR QUE 5 M E MENOR OU IGUAL A 10 M, ESCAVAÇÃO MANUAL, SEM ALARGAMENTO DE BASE, CONCRETO USINADO E LANÇADO COM BOMBA OU DIRETAMENTE DO CAMINHÃO. AF_01/2018</v>
          </cell>
          <cell r="D3472" t="str">
            <v>M3</v>
          </cell>
          <cell r="E3472" t="str">
            <v>474,88</v>
          </cell>
          <cell r="F3472" t="str">
            <v>490,83</v>
          </cell>
        </row>
        <row r="3473">
          <cell r="A3473" t="str">
            <v>97783</v>
          </cell>
          <cell r="B3473" t="str">
            <v>TUBULÃO A CÉU ABERTO, DIÂMETRO DO FUSTE DE 70 CM, PROFUNDIDADE MAIOR QUE 10 M, ESCAVAÇÃO MANUAL, SEM ALARGAMENTO DE BASE, CONCRETO USINADO E LANÇADO COM BOMBA OU DIRETAMENTE DO CAMINHÃO. AF_01/2018</v>
          </cell>
          <cell r="D3473" t="str">
            <v>M3</v>
          </cell>
          <cell r="E3473" t="str">
            <v>588,58</v>
          </cell>
          <cell r="F3473" t="str">
            <v>615,85</v>
          </cell>
        </row>
        <row r="3474">
          <cell r="A3474" t="str">
            <v>97784</v>
          </cell>
          <cell r="B3474" t="str">
            <v>TUBULÃO A CÉU ABERTO, DIÂMETRO DO FUSTE DE 80 CM, PROFUNDIDADE MAIOR QUE 10 M, ESCAVAÇÃO MANUAL, SEM ALARGAMENTO DE BASE, CONCRETO USINADO E LANÇADO COM BOMBA OU DIRETAMENTE DO CAMINHÃO. AF_01/2018</v>
          </cell>
          <cell r="D3474" t="str">
            <v>M3</v>
          </cell>
          <cell r="E3474" t="str">
            <v>551,02</v>
          </cell>
          <cell r="F3474" t="str">
            <v>574,80</v>
          </cell>
        </row>
        <row r="3475">
          <cell r="A3475" t="str">
            <v>97785</v>
          </cell>
          <cell r="B3475" t="str">
            <v>TUBULÃO A CÉU ABERTO, DIÂMETRO DO FUSTE DE 100 CM, PROFUNDIDADE MAIOR QUE 10 M, ESCAVAÇÃO MANUAL, SEM ALARGAMENTO DE BASE, CONCRETO USINADO E LANÇADO COM BOMBA OU DIRETAMENTE DO CAMINHÃO. AF_01/2018</v>
          </cell>
          <cell r="D3475" t="str">
            <v>M3</v>
          </cell>
          <cell r="E3475" t="str">
            <v>497,97</v>
          </cell>
          <cell r="F3475" t="str">
            <v>517,13</v>
          </cell>
        </row>
        <row r="3476">
          <cell r="A3476" t="str">
            <v>97786</v>
          </cell>
          <cell r="B3476" t="str">
            <v>TUBULÃO A CÉU ABERTO, DIÂMETRO DO FUSTE DE 120 CM, PROFUNDIDADE MAIOR QUE 10 M, ESCAVAÇÃO MANUAL, SEM ALARGAMENTO DE BASE, CONCRETO USINADO E LANÇADO COM BOMBA OU DIRETAMENTE DO CAMINHÃO. AF_01/2018</v>
          </cell>
          <cell r="D3476" t="str">
            <v>M3</v>
          </cell>
          <cell r="E3476" t="str">
            <v>458,76</v>
          </cell>
          <cell r="F3476" t="str">
            <v>474,98</v>
          </cell>
        </row>
        <row r="3477">
          <cell r="A3477" t="str">
            <v>97787</v>
          </cell>
          <cell r="B3477" t="str">
            <v>TUBULÃO A CÉU ABERTO, DIÂMETRO DO FUSTE DE 70 CM, PROFUNDIDADE MENOR OU IGUAL A 5 M, ESCAVAÇÃO MECÂNICA, SEM ALARGAMENTO DE BASE, CONCRETO USINADO E LANÇADO COM BOMBA OU DIRETAMENTE DO CAMINHÃO. AF_01/2018</v>
          </cell>
          <cell r="D3477" t="str">
            <v>M3</v>
          </cell>
          <cell r="E3477" t="str">
            <v>505,74</v>
          </cell>
          <cell r="F3477" t="str">
            <v>514,63</v>
          </cell>
        </row>
        <row r="3478">
          <cell r="A3478" t="str">
            <v>97788</v>
          </cell>
          <cell r="B3478" t="str">
            <v>TUBULÃO A CÉU ABERTO, DIÂMETRO DO FUSTE DE 80 CM, PROFUNDIDADE MENOR OU IGUAL A 5 M, ESCAVAÇÃO MECÂNICA, SEM ALARGAMENTO DE BASE, CONCRETO USINADO E LANÇADO COM BOMBA OU DIRETAMENTE DO CAMINHÃO. AF_01/2018</v>
          </cell>
          <cell r="D3478" t="str">
            <v>M3</v>
          </cell>
          <cell r="E3478" t="str">
            <v>485,94</v>
          </cell>
          <cell r="F3478" t="str">
            <v>493,71</v>
          </cell>
        </row>
        <row r="3479">
          <cell r="A3479" t="str">
            <v>97789</v>
          </cell>
          <cell r="B3479" t="str">
            <v>TUBULÃO A CÉU ABERTO, DIÂMETRO DO FUSTE DE 100 CM, PROFUNDIDADE MENOR OU IGUAL A 5 M, ESCAVAÇÃO MECÂNICA, SEM ALARGAMENTO DE BASE, CONCRETO USINADO E LANÇADO COM BOMBA OU DIRETAMENTE DO CAMINHÃO. AF_01/2018</v>
          </cell>
          <cell r="D3479" t="str">
            <v>M3</v>
          </cell>
          <cell r="E3479" t="str">
            <v>459,70</v>
          </cell>
          <cell r="F3479" t="str">
            <v>466,08</v>
          </cell>
        </row>
        <row r="3480">
          <cell r="A3480" t="str">
            <v>97790</v>
          </cell>
          <cell r="B3480" t="str">
            <v>TUBULÃO A CÉU ABERTO, DIÂMETRO DO FUSTE DE 120 CM, PROFUNDIDADE MENOR OU IGUAL A 5 M, ESCAVAÇÃO MECÂNICA, SEM ALARGAMENTO DE BASE, CONCRETO USINADO E LANÇADO COM BOMBA OU DIRETAMENTE DO CAMINHÃO. AF_01/2018</v>
          </cell>
          <cell r="D3480" t="str">
            <v>M3</v>
          </cell>
          <cell r="E3480" t="str">
            <v>443,60</v>
          </cell>
          <cell r="F3480" t="str">
            <v>449,18</v>
          </cell>
        </row>
        <row r="3481">
          <cell r="A3481" t="str">
            <v>97791</v>
          </cell>
          <cell r="B3481" t="str">
            <v>TUBULÃO A CÉU ABERTO, DIÂMETRO DO FUSTE DE 70 CM, PROFUNDIDADE MAIOR QUE 5 M E MENOR OU IGUAL A 10M, ESCAVAÇÃO MECÂNICA, SEM ALARGAMENTO DE BASE, CONCRETO USINADO E LANÇADO COM BOMBA OU DIRETAMENTE DO CAMINHÃO. AF_01/2018</v>
          </cell>
          <cell r="D3481" t="str">
            <v>M3</v>
          </cell>
          <cell r="E3481" t="str">
            <v>453,75</v>
          </cell>
          <cell r="F3481" t="str">
            <v>460,17</v>
          </cell>
        </row>
        <row r="3482">
          <cell r="A3482" t="str">
            <v>97792</v>
          </cell>
          <cell r="B3482" t="str">
            <v>TUBULÃO A CÉU ABERTO, DIÂMETRO DO FUSTE DE 80 CM, PROFUNDIDADE MAIOR QUE 5 M E MENOR OU IGUAL A 10M, ESCAVAÇÃO MECÂNICA, SEM ALARGAMENTO DE BASE, CONCRETO USINADO E LANÇADO COM BOMBA OU DIRETAMENTE DO CAMINHÃO. AF_01/2018</v>
          </cell>
          <cell r="D3482" t="str">
            <v>M3</v>
          </cell>
          <cell r="E3482" t="str">
            <v>443,09</v>
          </cell>
          <cell r="F3482" t="str">
            <v>448,89</v>
          </cell>
        </row>
        <row r="3483">
          <cell r="A3483" t="str">
            <v>97793</v>
          </cell>
          <cell r="B3483" t="str">
            <v>TUBULÃO A CÉU ABERTO, DIÂMETRO DO FUSTE DE 100 CM, PROFUNDIDADE MAIOR QUE 5 M E MENOR OU IGUAL A 10M, ESCAVAÇÃO MECÂNICA, SEM ALARGAMENTO DE BASE, CONCRETO USINADO E LANÇADO COM BOMBA OU DIRETAMENTE DO CAMINHÃO. AF_01/2018</v>
          </cell>
          <cell r="D3483" t="str">
            <v>M3</v>
          </cell>
          <cell r="E3483" t="str">
            <v>421,00</v>
          </cell>
          <cell r="F3483" t="str">
            <v>426,03</v>
          </cell>
        </row>
        <row r="3484">
          <cell r="A3484" t="str">
            <v>97794</v>
          </cell>
          <cell r="B3484" t="str">
            <v>TUBULÃO A CÉU ABERTO, DIÂMETRO DO FUSTE DE 120 CM, PROFUNDIDADE MAIOR QUE 5 M E MENOR OU IGUAL A 10M, ESCAVAÇÃO MECÂNICA, SEM ALARGAMENTO DE BASE, CONCRETO USINADO E LANÇADO COM BOMBA OU DIRETAMENTE DO CAMINHÃO. AF_01/2018</v>
          </cell>
          <cell r="D3484" t="str">
            <v>M3</v>
          </cell>
          <cell r="E3484" t="str">
            <v>402,60</v>
          </cell>
          <cell r="F3484" t="str">
            <v>407,14</v>
          </cell>
        </row>
        <row r="3485">
          <cell r="A3485" t="str">
            <v>97795</v>
          </cell>
          <cell r="B3485" t="str">
            <v>TUBULÃO A CÉU ABERTO, DIÂMETRO DO FUSTE DE 70 CM, PROFUNDIDADE MAIOR QUE 10M, ESCAVAÇÃO MECÂNICA, SEM ALARGAMENTO DE BASE, CONCRETO USINADO E LANÇADO COM BOMBA OU DIRETAMENTE DO CAMINHÃO. AF_01/2018</v>
          </cell>
          <cell r="D3485" t="str">
            <v>M3</v>
          </cell>
          <cell r="E3485" t="str">
            <v>436,33</v>
          </cell>
          <cell r="F3485" t="str">
            <v>441,86</v>
          </cell>
        </row>
        <row r="3486">
          <cell r="A3486" t="str">
            <v>97796</v>
          </cell>
          <cell r="B3486" t="str">
            <v>TUBULÃO A CÉU ABERTO, DIÂMETRO DO FUSTE DE 80 CM, PROFUNDIDADE MAIOR QUE 10M, ESCAVAÇÃO MECÂNICA, SEM ALARGAMENTO DE BASE, CONCRETO USINADO E LANÇADO COM BOMBA OU DIRETAMENTE DO CAMINHÃO. AF_01/2018</v>
          </cell>
          <cell r="D3486" t="str">
            <v>M3</v>
          </cell>
          <cell r="E3486" t="str">
            <v>421,67</v>
          </cell>
          <cell r="F3486" t="str">
            <v>426,75</v>
          </cell>
        </row>
        <row r="3487">
          <cell r="A3487" t="str">
            <v>97797</v>
          </cell>
          <cell r="B3487" t="str">
            <v>TUBULÃO A CÉU ABERTO, DIÂMETRO DO FUSTE DE 100 CM, PROFUNDIDADE MAIOR QUE 10M, ESCAVAÇÃO MECÂNICA, SEM ALARGAMENTO DE BASE, CONCRETO USINADO E LANÇADO COM BOMBA OU DIRETAMENTE DO CAMINHÃO. AF_01/2018</v>
          </cell>
          <cell r="D3487" t="str">
            <v>M3</v>
          </cell>
          <cell r="E3487" t="str">
            <v>398,90</v>
          </cell>
          <cell r="F3487" t="str">
            <v>403,38</v>
          </cell>
        </row>
        <row r="3488">
          <cell r="A3488" t="str">
            <v>97798</v>
          </cell>
          <cell r="B3488" t="str">
            <v>TUBULÃO A CÉU ABERTO, DIÂMETRO DO FUSTE DE 120 CM, PROFUNDIDADE MAIOR QUE 10M, ESCAVAÇÃO MECÂNICA, SEM ALARGAMENTO DE BASE, CONCRETO USINADO E LANÇADO COM BOMBA OU DIRETAMENTE DO CAMINHÃO. AF_01/2018</v>
          </cell>
          <cell r="D3488" t="str">
            <v>M3</v>
          </cell>
          <cell r="E3488" t="str">
            <v>379,04</v>
          </cell>
          <cell r="F3488" t="str">
            <v>383,15</v>
          </cell>
        </row>
        <row r="3489">
          <cell r="A3489" t="str">
            <v>97799</v>
          </cell>
          <cell r="B3489" t="str">
            <v>ALARGAMENTO DE BASE DE TUBULÃO A CÉU ABERTO, ESCAVAÇÃO MANUAL, CONCRETO FEITO EM OBRA E LANÇADO COM JERICA. AF_01/2018</v>
          </cell>
          <cell r="D3489" t="str">
            <v>M3</v>
          </cell>
          <cell r="E3489" t="str">
            <v>494,33</v>
          </cell>
          <cell r="F3489" t="str">
            <v>519,96</v>
          </cell>
        </row>
        <row r="3490">
          <cell r="A3490" t="str">
            <v>97800</v>
          </cell>
          <cell r="B3490" t="str">
            <v>ALARGAMENTO DE BASE DE TUBULÃO A CÉU ABERTO, ESCAVAÇÃO MANUAL, CONCRETO USINADO E LANÇADO COM BOMBA OU DIRETAMENTE DO CAMINHÃO. AF_01/2018</v>
          </cell>
          <cell r="D3490" t="str">
            <v>M3</v>
          </cell>
          <cell r="E3490" t="str">
            <v>524,58</v>
          </cell>
          <cell r="F3490" t="str">
            <v>541,72</v>
          </cell>
        </row>
        <row r="3491">
          <cell r="A3491" t="str">
            <v>95601</v>
          </cell>
          <cell r="B3491" t="str">
            <v>ARRASAMENTO MECANICO DE ESTACA DE CONCRETO ARMADO, DIAMETROS DE ATÉ 40 CM. AF_11/2016</v>
          </cell>
          <cell r="D3491" t="str">
            <v>UN</v>
          </cell>
          <cell r="E3491" t="str">
            <v>17,53</v>
          </cell>
          <cell r="F3491" t="str">
            <v>19,57</v>
          </cell>
        </row>
        <row r="3492">
          <cell r="A3492" t="str">
            <v>95602</v>
          </cell>
          <cell r="B3492" t="str">
            <v>ARRASAMENTO MECANICO DE ESTACA DE CONCRETO ARMADO, DIAMETROS DE 41 CM A 60 CM. AF_11/2016</v>
          </cell>
          <cell r="D3492" t="str">
            <v>UN</v>
          </cell>
          <cell r="E3492" t="str">
            <v>22,32</v>
          </cell>
          <cell r="F3492" t="str">
            <v>24,89</v>
          </cell>
        </row>
        <row r="3493">
          <cell r="A3493" t="str">
            <v>95603</v>
          </cell>
          <cell r="B3493" t="str">
            <v>ARRASAMENTO MECANICO DE ESTACA DE CONCRETO ARMADO, DIAMETROS DE 61 CM A 80 CM. AF_11/2016</v>
          </cell>
          <cell r="D3493" t="str">
            <v>UN</v>
          </cell>
          <cell r="E3493" t="str">
            <v>29,31</v>
          </cell>
          <cell r="F3493" t="str">
            <v>32,67</v>
          </cell>
        </row>
        <row r="3494">
          <cell r="A3494" t="str">
            <v>95604</v>
          </cell>
          <cell r="B3494" t="str">
            <v>ARRASAMENTO MECANICO DE ESTACA DE CONCRETO ARMADO, DIAMETROS DE 81 CM A 100 CM. AF_11/2016</v>
          </cell>
          <cell r="D3494" t="str">
            <v>UN</v>
          </cell>
          <cell r="E3494" t="str">
            <v>38,60</v>
          </cell>
          <cell r="F3494" t="str">
            <v>43,01</v>
          </cell>
        </row>
        <row r="3495">
          <cell r="A3495" t="str">
            <v>95605</v>
          </cell>
          <cell r="B3495" t="str">
            <v>ARRASAMENTO MECANICO DE ESTACA DE CONCRETO ARMADO, DIAMETROS DE 101 CM A 150 CM. AF_11/2016</v>
          </cell>
          <cell r="D3495" t="str">
            <v>UN</v>
          </cell>
          <cell r="E3495" t="str">
            <v>60,50</v>
          </cell>
          <cell r="F3495" t="str">
            <v>67,44</v>
          </cell>
        </row>
        <row r="3496">
          <cell r="A3496" t="str">
            <v>95607</v>
          </cell>
          <cell r="B3496" t="str">
            <v>ARRASAMENTO DE ESTACA METÁLICA, PERFIL LAMINADO TIPO I FAMÍLIA 250. AF_11/2016</v>
          </cell>
          <cell r="D3496" t="str">
            <v>UN</v>
          </cell>
          <cell r="E3496" t="str">
            <v>4,63</v>
          </cell>
          <cell r="F3496" t="str">
            <v>5,02</v>
          </cell>
        </row>
        <row r="3497">
          <cell r="A3497" t="str">
            <v>95608</v>
          </cell>
          <cell r="B3497" t="str">
            <v>ARRASAMENTO DE ESTACA METÁLICA, PERFIL LAMINADO TIPO H FAMÍLIA 250. AF_11/2016</v>
          </cell>
          <cell r="D3497" t="str">
            <v>UN</v>
          </cell>
          <cell r="E3497" t="str">
            <v>5,34</v>
          </cell>
          <cell r="F3497" t="str">
            <v>5,78</v>
          </cell>
        </row>
        <row r="3498">
          <cell r="A3498" t="str">
            <v>95609</v>
          </cell>
          <cell r="B3498" t="str">
            <v>ARRASAMENTO DE ESTACA METÁLICA, PERFIL LAMINADO TIPO H FAMÍLIA 310. AF_11/2016</v>
          </cell>
          <cell r="D3498" t="str">
            <v>UN</v>
          </cell>
          <cell r="E3498" t="str">
            <v>5,95</v>
          </cell>
          <cell r="F3498" t="str">
            <v>6,45</v>
          </cell>
        </row>
        <row r="3499">
          <cell r="A3499" t="str">
            <v>96160</v>
          </cell>
          <cell r="B3499" t="str">
            <v>ESTACA RAIZ, DIÂMETRO DE 20 CM, COMPRIMENTO DE ATÉ 10 M, SEM PRESENÇA DE ROCHA. AF_04/2017</v>
          </cell>
          <cell r="D3499" t="str">
            <v>M</v>
          </cell>
          <cell r="E3499" t="str">
            <v>186,92</v>
          </cell>
          <cell r="F3499" t="str">
            <v>193,74</v>
          </cell>
        </row>
        <row r="3500">
          <cell r="A3500" t="str">
            <v>96161</v>
          </cell>
          <cell r="B3500" t="str">
            <v>ESTACA RAIZ, DIÂMETRO DE 31 CM, COMPRIMENTO DE ATÉ 10 M, SEM PRESENÇA DE ROCHA. AF_05/2017</v>
          </cell>
          <cell r="D3500" t="str">
            <v>M</v>
          </cell>
          <cell r="E3500" t="str">
            <v>270,50</v>
          </cell>
          <cell r="F3500" t="str">
            <v>280,21</v>
          </cell>
        </row>
        <row r="3501">
          <cell r="A3501" t="str">
            <v>96162</v>
          </cell>
          <cell r="B3501" t="str">
            <v>ESTACA RAIZ, DIÂMETRO DE 40 CM, COMPRIMENTO DE ATÉ 10 M, SEM PRESENÇA DE ROCHA. AF_05/2017</v>
          </cell>
          <cell r="D3501" t="str">
            <v>M</v>
          </cell>
          <cell r="E3501" t="str">
            <v>342,66</v>
          </cell>
          <cell r="F3501" t="str">
            <v>355,55</v>
          </cell>
        </row>
        <row r="3502">
          <cell r="A3502" t="str">
            <v>96163</v>
          </cell>
          <cell r="B3502" t="str">
            <v>ESTACA RAIZ, DIÂMETRO DE 45 CM, COMPRIMENTO DE ATÉ 10 M, SEM PRESENÇA DE ROCHA. AF_05/2017</v>
          </cell>
          <cell r="D3502" t="str">
            <v>M</v>
          </cell>
          <cell r="E3502" t="str">
            <v>379,05</v>
          </cell>
          <cell r="F3502" t="str">
            <v>394,49</v>
          </cell>
        </row>
        <row r="3503">
          <cell r="A3503" t="str">
            <v>96164</v>
          </cell>
          <cell r="B3503" t="str">
            <v>ESTACA RAIZ, DIÂMETRO DE 20 CM, COMPRIMENTO DE 11 A 20 M, SEM PRESENÇA DE ROCHA. AF_05/2017</v>
          </cell>
          <cell r="D3503" t="str">
            <v>M</v>
          </cell>
          <cell r="E3503" t="str">
            <v>174,71</v>
          </cell>
          <cell r="F3503" t="str">
            <v>180,08</v>
          </cell>
        </row>
        <row r="3504">
          <cell r="A3504" t="str">
            <v>96165</v>
          </cell>
          <cell r="B3504" t="str">
            <v>ESTACA RAIZ, DIÂMETRO DE 31 CM, COMPRIMENTO DE 11 A 20 M, SEM PRESENÇA DE ROCHA. AF_05/2017</v>
          </cell>
          <cell r="D3504" t="str">
            <v>M</v>
          </cell>
          <cell r="E3504" t="str">
            <v>253,58</v>
          </cell>
          <cell r="F3504" t="str">
            <v>261,34</v>
          </cell>
        </row>
        <row r="3505">
          <cell r="A3505" t="str">
            <v>96166</v>
          </cell>
          <cell r="B3505" t="str">
            <v>ESTACA RAIZ, DIÂMETRO DE 40 CM, COMPRIMENTO DE 11 A 20 M, SEM PRESENÇA DE ROCHA. AF_05/2017</v>
          </cell>
          <cell r="D3505" t="str">
            <v>M</v>
          </cell>
          <cell r="E3505" t="str">
            <v>315,72</v>
          </cell>
          <cell r="F3505" t="str">
            <v>325,78</v>
          </cell>
        </row>
        <row r="3506">
          <cell r="A3506" t="str">
            <v>96167</v>
          </cell>
          <cell r="B3506" t="str">
            <v>ESTACA RAIZ, DIÂMETRO DE 45 CM, COMPRIMENTO DE 11 A 20 M, SEM PRESENÇA DE ROCHA. AF_05/2017</v>
          </cell>
          <cell r="D3506" t="str">
            <v>M</v>
          </cell>
          <cell r="E3506" t="str">
            <v>339,86</v>
          </cell>
          <cell r="F3506" t="str">
            <v>351,46</v>
          </cell>
        </row>
        <row r="3507">
          <cell r="A3507" t="str">
            <v>96168</v>
          </cell>
          <cell r="B3507" t="str">
            <v>ESTACA RAIZ, DIÂMETRO DE 20 CM, COMPRIMENTO DE 21 A 30 M, SEM PRESENÇA DE ROCHA. AF_05/2017</v>
          </cell>
          <cell r="D3507" t="str">
            <v>M</v>
          </cell>
          <cell r="E3507" t="str">
            <v>168,59</v>
          </cell>
          <cell r="F3507" t="str">
            <v>173,29</v>
          </cell>
        </row>
        <row r="3508">
          <cell r="A3508" t="str">
            <v>96169</v>
          </cell>
          <cell r="B3508" t="str">
            <v>ESTACA RAIZ, DIÂMETRO DE 31 CM, COMPRIMENTO DE 21 A 30 M, SEM PRESENÇA DE ROCHA. AF_05/2017</v>
          </cell>
          <cell r="D3508" t="str">
            <v>M</v>
          </cell>
          <cell r="E3508" t="str">
            <v>245,68</v>
          </cell>
          <cell r="F3508" t="str">
            <v>252,61</v>
          </cell>
        </row>
        <row r="3509">
          <cell r="A3509" t="str">
            <v>96170</v>
          </cell>
          <cell r="B3509" t="str">
            <v>ESTACA RAIZ, DIÂMETRO DE 40 CM, COMPRIMENTO DE 21 A 30 M, SEM PRESENÇA DE ROCHA. AF_05/2017</v>
          </cell>
          <cell r="D3509" t="str">
            <v>M</v>
          </cell>
          <cell r="E3509" t="str">
            <v>305,90</v>
          </cell>
          <cell r="F3509" t="str">
            <v>315,00</v>
          </cell>
        </row>
        <row r="3510">
          <cell r="A3510" t="str">
            <v>96171</v>
          </cell>
          <cell r="B3510" t="str">
            <v>ESTACA RAIZ, DIÂMETRO DE 45 CM, COMPRIMENTO DE 21 A 30 M, SEM PRESENÇA DE ROCHA. AF_05/2017</v>
          </cell>
          <cell r="D3510" t="str">
            <v>M</v>
          </cell>
          <cell r="E3510" t="str">
            <v>326,36</v>
          </cell>
          <cell r="F3510" t="str">
            <v>336,65</v>
          </cell>
        </row>
        <row r="3511">
          <cell r="A3511" t="str">
            <v>96172</v>
          </cell>
          <cell r="B3511" t="str">
            <v>ESTACA RAIZ, DIÂMETRO DE 20 CM, COMPRIMENTO DE ATÉ 10 M, COM PRESENÇA DE ROCHA. AF_05/2017</v>
          </cell>
          <cell r="D3511" t="str">
            <v>M</v>
          </cell>
          <cell r="E3511" t="str">
            <v>196,77</v>
          </cell>
          <cell r="F3511" t="str">
            <v>204,25</v>
          </cell>
        </row>
        <row r="3512">
          <cell r="A3512" t="str">
            <v>96173</v>
          </cell>
          <cell r="B3512" t="str">
            <v>ESTACA RAIZ, DIÂMETRO DE 31 CM, COMPRIMENTO DE ATÉ 10 M, COM PRESENÇA DE ROCHA. AF_05/2017</v>
          </cell>
          <cell r="D3512" t="str">
            <v>M</v>
          </cell>
          <cell r="E3512" t="str">
            <v>282,84</v>
          </cell>
          <cell r="F3512" t="str">
            <v>293,38</v>
          </cell>
        </row>
        <row r="3513">
          <cell r="A3513" t="str">
            <v>96174</v>
          </cell>
          <cell r="B3513" t="str">
            <v>ESTACA RAIZ, DIÂMETRO DE 40 CM, COMPRIMENTO DE ATÉ 10 M, COM PRESENÇA DE ROCHA. AF_05/2017</v>
          </cell>
          <cell r="D3513" t="str">
            <v>M</v>
          </cell>
          <cell r="E3513" t="str">
            <v>358,43</v>
          </cell>
          <cell r="F3513" t="str">
            <v>372,36</v>
          </cell>
        </row>
        <row r="3514">
          <cell r="A3514" t="str">
            <v>96175</v>
          </cell>
          <cell r="B3514" t="str">
            <v>ESTACA RAIZ, DIÂMETRO DE 45 CM, COMPRIMENTO DE ATÉ 10 M, COM PRESENÇA DE ROCHA. AF_05/2017</v>
          </cell>
          <cell r="D3514" t="str">
            <v>M</v>
          </cell>
          <cell r="E3514" t="str">
            <v>397,41</v>
          </cell>
          <cell r="F3514" t="str">
            <v>414,05</v>
          </cell>
        </row>
        <row r="3515">
          <cell r="A3515" t="str">
            <v>96176</v>
          </cell>
          <cell r="B3515" t="str">
            <v>ESTACA RAIZ, DIÂMETRO DE 20 CM, COMPRIMENTO DE 11 A 20 M, COM PRESENÇA DE ROCHA. AF_05/2017</v>
          </cell>
          <cell r="D3515" t="str">
            <v>M</v>
          </cell>
          <cell r="E3515" t="str">
            <v>181,29</v>
          </cell>
          <cell r="F3515" t="str">
            <v>187,10</v>
          </cell>
        </row>
        <row r="3516">
          <cell r="A3516" t="str">
            <v>96177</v>
          </cell>
          <cell r="B3516" t="str">
            <v>ESTACA RAIZ, DIÂMETRO DE 31 CM, COMPRIMENTO DE 11 A 20 M, COM PRESENÇA DE ROCHA. AF_05/2017</v>
          </cell>
          <cell r="D3516" t="str">
            <v>M</v>
          </cell>
          <cell r="E3516" t="str">
            <v>261,16</v>
          </cell>
          <cell r="F3516" t="str">
            <v>269,43</v>
          </cell>
        </row>
        <row r="3517">
          <cell r="A3517" t="str">
            <v>96178</v>
          </cell>
          <cell r="B3517" t="str">
            <v>ESTACA RAIZ, DIÂMETRO DE 40 CM, COMPRIMENTO DE 11 A 20 M, COM PRESENÇA DE ROCHA. AF_05/2017</v>
          </cell>
          <cell r="D3517" t="str">
            <v>M</v>
          </cell>
          <cell r="E3517" t="str">
            <v>324,70</v>
          </cell>
          <cell r="F3517" t="str">
            <v>335,34</v>
          </cell>
        </row>
        <row r="3518">
          <cell r="A3518" t="str">
            <v>96179</v>
          </cell>
          <cell r="B3518" t="str">
            <v>ESTACA RAIZ, DIÂMETRO DE 45 CM, COMPRIMENTO DE 11 A 20 M, COM PRESENÇA DE ROCHA. AF_05/2017</v>
          </cell>
          <cell r="D3518" t="str">
            <v>M</v>
          </cell>
          <cell r="E3518" t="str">
            <v>349,57</v>
          </cell>
          <cell r="F3518" t="str">
            <v>361,81</v>
          </cell>
        </row>
        <row r="3519">
          <cell r="A3519" t="str">
            <v>96180</v>
          </cell>
          <cell r="B3519" t="str">
            <v>ESTACA RAIZ, DIÂMETRO DE 20 CM, COMPRIMENTO DE 21 A 30 M, COM PRESENÇA DE ROCHA. AF_05/2017</v>
          </cell>
          <cell r="D3519" t="str">
            <v>M</v>
          </cell>
          <cell r="E3519" t="str">
            <v>173,44</v>
          </cell>
          <cell r="F3519" t="str">
            <v>178,45</v>
          </cell>
        </row>
        <row r="3520">
          <cell r="A3520" t="str">
            <v>96181</v>
          </cell>
          <cell r="B3520" t="str">
            <v>ESTACA RAIZ, DIÂMETRO DE 31 CM, COMPRIMENTO DE 21 A 30 M, COM PRESENÇA DE ROCHA. AF_05/2017</v>
          </cell>
          <cell r="D3520" t="str">
            <v>M</v>
          </cell>
          <cell r="E3520" t="str">
            <v>251,31</v>
          </cell>
          <cell r="F3520" t="str">
            <v>258,60</v>
          </cell>
        </row>
        <row r="3521">
          <cell r="A3521" t="str">
            <v>96182</v>
          </cell>
          <cell r="B3521" t="str">
            <v>ESTACA RAIZ, DIÂMETRO DE 40 CM, COMPRIMENTO DE 21 A 30 M, COM PRESENÇA DE ROCHA. AF_05/2017</v>
          </cell>
          <cell r="D3521" t="str">
            <v>M</v>
          </cell>
          <cell r="E3521" t="str">
            <v>311,34</v>
          </cell>
          <cell r="F3521" t="str">
            <v>320,74</v>
          </cell>
        </row>
        <row r="3522">
          <cell r="A3522" t="str">
            <v>96183</v>
          </cell>
          <cell r="B3522" t="str">
            <v>ESTACA RAIZ, DIÂMETRO DE 45 CM, COMPRIMENTO DE 21 A 30 M, COM PRESENÇA DE ROCHA. AF_05/2017</v>
          </cell>
          <cell r="D3522" t="str">
            <v>M</v>
          </cell>
          <cell r="E3522" t="str">
            <v>333,00</v>
          </cell>
          <cell r="F3522" t="str">
            <v>343,71</v>
          </cell>
        </row>
        <row r="3523">
          <cell r="A3523" t="str">
            <v>98228</v>
          </cell>
          <cell r="B3523" t="str">
            <v>ESTACA BROCA DE CONCRETO, DIÃMETRO DE 20 CM, PROFUNDIDADE DE ATÉ 3 M, ESCAVAÇÃO MANUAL COM TRADO CONCHA, NÃO ARMADA. AF_03/2018</v>
          </cell>
          <cell r="D3523" t="str">
            <v>M</v>
          </cell>
          <cell r="E3523" t="str">
            <v>46,60</v>
          </cell>
          <cell r="F3523" t="str">
            <v>49,30</v>
          </cell>
        </row>
        <row r="3524">
          <cell r="A3524" t="str">
            <v>98229</v>
          </cell>
          <cell r="B3524" t="str">
            <v>ESTACA BROCA DE CONCRETO, DIÃMETRO DE 25 CM, PROFUNDIDADE DE ATÉ 3 M, ESCAVAÇÃO MANUAL COM TRADO CONCHA, NÃO ARMADA. AF_03/2018</v>
          </cell>
          <cell r="D3524" t="str">
            <v>M</v>
          </cell>
          <cell r="E3524" t="str">
            <v>61,78</v>
          </cell>
          <cell r="F3524" t="str">
            <v>65,67</v>
          </cell>
        </row>
        <row r="3525">
          <cell r="A3525" t="str">
            <v>98230</v>
          </cell>
          <cell r="B3525" t="str">
            <v>ESTACA BROCA DE CONCRETO, DIÂMETRO DE 30 CM, PROFUNDIDADE DE ATÉ 3 M, ESCAVAÇÃO MANUAL COM TRADO CONCHA, NÃO ARMADA. AF_03/2018</v>
          </cell>
          <cell r="D3525" t="str">
            <v>M</v>
          </cell>
          <cell r="E3525" t="str">
            <v>82,58</v>
          </cell>
          <cell r="F3525" t="str">
            <v>87,66</v>
          </cell>
        </row>
        <row r="3526">
          <cell r="A3526" t="str">
            <v>100651</v>
          </cell>
          <cell r="B3526" t="str">
            <v>ESTACA HÉLICE CONTÍNUA, DIÂMETRO DE 30 CM, INCLUSO CONCRETO FCK=20MPA E ARMADURA MÍNIMA (EXCLUSIVE MOBILIZAÇÃO E DESMOBILIZAÇÃO). AF_12/2019</v>
          </cell>
          <cell r="D3526" t="str">
            <v>M</v>
          </cell>
          <cell r="E3526" t="str">
            <v>87,53</v>
          </cell>
          <cell r="F3526" t="str">
            <v>88,84</v>
          </cell>
        </row>
        <row r="3527">
          <cell r="A3527" t="str">
            <v>100652</v>
          </cell>
          <cell r="B3527" t="str">
            <v>ESTACA HÉLICE CONTÍNUA , DIÂMETRO DE 50 CM, INCLUSO CONCRETO FCK=20MPA E ARMADURA MÍNIMA (EXCLUSIVE MOBILIZAÇÃO E DESMOBILIZAÇÃO). AF_12/2019</v>
          </cell>
          <cell r="D3527" t="str">
            <v>M</v>
          </cell>
          <cell r="E3527" t="str">
            <v>168,40</v>
          </cell>
          <cell r="F3527" t="str">
            <v>170,18</v>
          </cell>
        </row>
        <row r="3528">
          <cell r="A3528" t="str">
            <v>100653</v>
          </cell>
          <cell r="B3528" t="str">
            <v>ESTACA HÉLICE CONTÍNUA, DIÂMETRO DE 70 CM, INCLUSO CONCRETO FCK=20MPA E ARMADURA MÍNIMA (EXCLUSIVE MOBILIZAÇÃO E DESMOBILIZAÇÃO). AF_12/2019</v>
          </cell>
          <cell r="D3528" t="str">
            <v>M</v>
          </cell>
          <cell r="E3528" t="str">
            <v>281,98</v>
          </cell>
          <cell r="F3528" t="str">
            <v>284,30</v>
          </cell>
        </row>
        <row r="3529">
          <cell r="A3529" t="str">
            <v>100654</v>
          </cell>
          <cell r="B3529" t="str">
            <v>ESTACA HÉLICE CONTÍNUA, DIÂMETRO DE 80 CM, INCLUSO CONCRETO FCK=20MPA E ARMADURA MÍNIMA (EXCLUSIVE MOBILIZAÇÃO E DESMOBILIZAÇÃO). AF_12/2019.</v>
          </cell>
          <cell r="D3529" t="str">
            <v>M</v>
          </cell>
          <cell r="E3529" t="str">
            <v>382,54</v>
          </cell>
          <cell r="F3529" t="str">
            <v>385,15</v>
          </cell>
        </row>
        <row r="3530">
          <cell r="A3530" t="str">
            <v>100655</v>
          </cell>
          <cell r="B3530" t="str">
            <v>ESTACA HÉLICE CONTÍNUA, DIÂMETRO DE 90 CM, INCLUSO CONCRETO FCK=20MPA E ARMADURA MÍNIMA (EXCLUSIVE MOBILIZAÇÃO E DESMOBILIZAÇÃO). AF_12/2019.</v>
          </cell>
          <cell r="D3530" t="str">
            <v>M</v>
          </cell>
          <cell r="E3530" t="str">
            <v>442,15</v>
          </cell>
          <cell r="F3530" t="str">
            <v>444,44</v>
          </cell>
        </row>
        <row r="3531">
          <cell r="A3531" t="str">
            <v>100656</v>
          </cell>
          <cell r="B3531" t="str">
            <v>ESTACA PRÉ-MOLDADA DE CONCRETO, SEÇÃO QUADRADA, CAPACIDADE DE 25 TONELADAS, INCLUSO EMENDA (EXCLUSIVE MOBILIZAÇÃO E DESMOBILIZAÇÃO). AF_12/2019</v>
          </cell>
          <cell r="D3531" t="str">
            <v>M</v>
          </cell>
          <cell r="E3531" t="str">
            <v>61,10</v>
          </cell>
          <cell r="F3531" t="str">
            <v>62,42</v>
          </cell>
        </row>
        <row r="3532">
          <cell r="A3532" t="str">
            <v>100657</v>
          </cell>
          <cell r="B3532" t="str">
            <v>ESTACA PRÉ-MOLDADA DE CONCRETO SEÇÃO QUADRADA, CAPACIDADE DE 50 TONELADAS, INCLUSO EMENDA (EXCLUSIVE MOBILIZAÇÃO E DESMOBILIZAÇÃO). AF_12/2019</v>
          </cell>
          <cell r="D3532" t="str">
            <v>M</v>
          </cell>
          <cell r="E3532" t="str">
            <v>78,13</v>
          </cell>
          <cell r="F3532" t="str">
            <v>79,49</v>
          </cell>
        </row>
        <row r="3533">
          <cell r="A3533" t="str">
            <v>100658</v>
          </cell>
          <cell r="B3533" t="str">
            <v>ESTACA PRÉ-MOLDADA DE CONCRETO CENTRIFUGADO, SEÇÃO CIRCULAR, CAPACIDADE DE 100 TONELADAS, INCLUSO EMENDA (EXCLUSIVE MOBILIZAÇÃO E DESMOBILIZAÇÃO). AF_12/2019</v>
          </cell>
          <cell r="D3533" t="str">
            <v>M</v>
          </cell>
          <cell r="E3533" t="str">
            <v>177,06</v>
          </cell>
          <cell r="F3533" t="str">
            <v>178,90</v>
          </cell>
        </row>
        <row r="3534">
          <cell r="A3534" t="str">
            <v>100889</v>
          </cell>
          <cell r="B3534" t="str">
            <v>ESTACA METÁLICA PARA FUNDAÇÃO, UTILIZANDO PERFIL LAMINADO HP250X62 (EXCLUSIVE MOBILIZAÇÃO E DESMOBILIZAÇÃO). AF_01/2020</v>
          </cell>
          <cell r="D3534" t="str">
            <v>KG</v>
          </cell>
          <cell r="E3534" t="str">
            <v>7,41</v>
          </cell>
          <cell r="F3534" t="str">
            <v>7,46</v>
          </cell>
        </row>
        <row r="3535">
          <cell r="A3535" t="str">
            <v>100890</v>
          </cell>
          <cell r="B3535" t="str">
            <v>ESTACA METÁLICA PARA FUNDAÇÃO, UTILIZANDO PERFIL LAMINADO HP310X79 (EXCLUSIVE MOBILIZAÇÃO E DESMOBILIZAÇÃO). AF_01/2020</v>
          </cell>
          <cell r="D3535" t="str">
            <v>KG</v>
          </cell>
          <cell r="E3535" t="str">
            <v>7,30</v>
          </cell>
          <cell r="F3535" t="str">
            <v>7,35</v>
          </cell>
        </row>
        <row r="3536">
          <cell r="A3536" t="str">
            <v>100892</v>
          </cell>
          <cell r="B3536" t="str">
            <v>ESTACA METÁLICA PARA CONTENÇÃO, UTILIZANDO PERFIL LAMINADO W250X32,7 (EXCLUSIVE MOBILIZAÇÃO E DESMOBILIZAÇÃO). AF_01/2020</v>
          </cell>
          <cell r="D3536" t="str">
            <v>KG</v>
          </cell>
          <cell r="E3536" t="str">
            <v>7,12</v>
          </cell>
          <cell r="F3536" t="str">
            <v>7,21</v>
          </cell>
        </row>
        <row r="3537">
          <cell r="A3537" t="str">
            <v>100893</v>
          </cell>
          <cell r="B3537" t="str">
            <v>ESTACA METÁLICA PARA CONTENÇÃO, UTILIZANDO PERFIL LAMINADO W250X38,5 (EXCLUSIVE MOBILIZAÇÃO E DESMOBILIZAÇÃO). AF_01/2020</v>
          </cell>
          <cell r="D3537" t="str">
            <v>KG</v>
          </cell>
          <cell r="E3537" t="str">
            <v>7,01</v>
          </cell>
          <cell r="F3537" t="str">
            <v>7,07</v>
          </cell>
        </row>
        <row r="3538">
          <cell r="A3538" t="str">
            <v>100894</v>
          </cell>
          <cell r="B3538" t="str">
            <v>ESTACA METÁLICA PARA CONTENÇÃO, UTILIZANDO PERFIL LAMINADO W250X44,8 (EXCLUSIVE MOBILIZAÇÃO E DESMOBILIZAÇÃO). AF_01/2020</v>
          </cell>
          <cell r="D3538" t="str">
            <v>KG</v>
          </cell>
          <cell r="E3538" t="str">
            <v>6,94</v>
          </cell>
          <cell r="F3538" t="str">
            <v>6,98</v>
          </cell>
        </row>
        <row r="3539">
          <cell r="A3539" t="str">
            <v>100896</v>
          </cell>
          <cell r="B3539" t="str">
            <v>ESTACA ESCAVADA MECANICAMENTE, SEM FLUIDO ESTABILIZANTE, COM 25CM DE DIÂMETRO, CONCRETO LANÇADO POR CAMINHÃO BETONEIRA (EXCLUSIVE MOBILIZAÇÃO E DESMOBILIZAÇÃO). AF_01/2020</v>
          </cell>
          <cell r="D3539" t="str">
            <v>M</v>
          </cell>
          <cell r="E3539" t="str">
            <v>39,35</v>
          </cell>
          <cell r="F3539" t="str">
            <v>40,04</v>
          </cell>
        </row>
        <row r="3540">
          <cell r="A3540" t="str">
            <v>100897</v>
          </cell>
          <cell r="B3540" t="str">
            <v>ESTACA ESCAVADA MECANICAMENTE, SEM FLUIDO ESTABILIZANTE, COM 40CM DE DIÂMETRO, CONCRETO LANÇADO POR CAMINHÃO BETONEIRA (EXCLUSIVE MOBILIZAÇÃO E DESMOBILIZAÇÃO). AF_01/2020</v>
          </cell>
          <cell r="D3540" t="str">
            <v>M</v>
          </cell>
          <cell r="E3540" t="str">
            <v>77,14</v>
          </cell>
          <cell r="F3540" t="str">
            <v>78,00</v>
          </cell>
        </row>
        <row r="3541">
          <cell r="A3541" t="str">
            <v>100898</v>
          </cell>
          <cell r="B3541" t="str">
            <v>ESTACA ESCAVADA MECANICAMENTE, SEM FLUIDO ESTABILIZANTE, COM 60CM DE DIÂMETRO, CONCRETO LANÇADO POR CAMINHÃO BETONEIRA (EXCLUSIVE MOBILIZAÇÃO E DESMOBILIZAÇÃO). AF_01/2020</v>
          </cell>
          <cell r="D3541" t="str">
            <v>M</v>
          </cell>
          <cell r="E3541" t="str">
            <v>149,61</v>
          </cell>
          <cell r="F3541" t="str">
            <v>150,63</v>
          </cell>
        </row>
        <row r="3542">
          <cell r="A3542" t="str">
            <v>100899</v>
          </cell>
          <cell r="B3542" t="str">
            <v>ESTACA ESCAVADA MECANICAMENTE, SEM FLUIDO ESTABILIZANTE, COM 25CM DE DIÂMETRO, CONCRETO LANÇADO MANUALMENTE (EXCLUSIVE MOBILIZAÇÃO E DESMOBILIZAÇÃO). AF_01/2020</v>
          </cell>
          <cell r="D3542" t="str">
            <v>M</v>
          </cell>
          <cell r="E3542" t="str">
            <v>55,30</v>
          </cell>
          <cell r="F3542" t="str">
            <v>57,68</v>
          </cell>
        </row>
        <row r="3543">
          <cell r="A3543" t="str">
            <v>100900</v>
          </cell>
          <cell r="B3543" t="str">
            <v>ESTACA ESCAVADA MECANICAMENTE, SEM FLUIDO ESTABILIZANTE, COM 60CM DE DIÂMETRO, CONCRETO LANÇADO POR BOMBA LANÇA (EXCLUSIVE MOBILIZAÇÃO E DESMOBILIZAÇÃO). AF_01/2020</v>
          </cell>
          <cell r="D3543" t="str">
            <v>M</v>
          </cell>
          <cell r="E3543" t="str">
            <v>172,22</v>
          </cell>
          <cell r="F3543" t="str">
            <v>173,55</v>
          </cell>
        </row>
        <row r="3544">
          <cell r="A3544" t="str">
            <v>83534</v>
          </cell>
          <cell r="B3544" t="str">
            <v>LASTRO DE CONCRETO, PREPARO MECÂNICO, INCLUSOS ADITIVO IMPERMEABILIZANTE, LANÇAMENTO E ADENSAMENTO</v>
          </cell>
          <cell r="D3544" t="str">
            <v>M3</v>
          </cell>
          <cell r="E3544" t="str">
            <v>443,61</v>
          </cell>
          <cell r="F3544" t="str">
            <v>462,47</v>
          </cell>
        </row>
        <row r="3545">
          <cell r="A3545" t="str">
            <v>95240</v>
          </cell>
          <cell r="B3545" t="str">
            <v>LASTRO DE CONCRETO MAGRO, APLICADO EM PISOS OU RADIERS, ESPESSURA DE 3 CM. AF_07/2016</v>
          </cell>
          <cell r="D3545" t="str">
            <v>M2</v>
          </cell>
          <cell r="E3545" t="str">
            <v>10,97</v>
          </cell>
          <cell r="F3545" t="str">
            <v>11,54</v>
          </cell>
        </row>
        <row r="3546">
          <cell r="A3546" t="str">
            <v>95241</v>
          </cell>
          <cell r="B3546" t="str">
            <v>LASTRO DE CONCRETO MAGRO, APLICADO EM PISOS OU RADIERS, ESPESSURA DE 5 CM. AF_07/2016</v>
          </cell>
          <cell r="D3546" t="str">
            <v>M2</v>
          </cell>
          <cell r="E3546" t="str">
            <v>18,29</v>
          </cell>
          <cell r="F3546" t="str">
            <v>19,24</v>
          </cell>
        </row>
        <row r="3547">
          <cell r="A3547" t="str">
            <v>96616</v>
          </cell>
          <cell r="B3547" t="str">
            <v>LASTRO DE CONCRETO MAGRO, APLICADO EM BLOCOS DE COROAMENTO OU SAPATAS. AF_08/2017</v>
          </cell>
          <cell r="D3547" t="str">
            <v>M3</v>
          </cell>
          <cell r="E3547" t="str">
            <v>382,55</v>
          </cell>
          <cell r="F3547" t="str">
            <v>403,44</v>
          </cell>
        </row>
        <row r="3548">
          <cell r="A3548" t="str">
            <v>96617</v>
          </cell>
          <cell r="B3548" t="str">
            <v>LASTRO DE CONCRETO MAGRO, APLICADO EM BLOCOS DE COROAMENTO OU SAPATAS, ESPESSURA DE 3 CM. AF_08/2017</v>
          </cell>
          <cell r="D3548" t="str">
            <v>M2</v>
          </cell>
          <cell r="E3548" t="str">
            <v>11,46</v>
          </cell>
          <cell r="F3548" t="str">
            <v>12,09</v>
          </cell>
        </row>
        <row r="3549">
          <cell r="A3549" t="str">
            <v>96619</v>
          </cell>
          <cell r="B3549" t="str">
            <v>LASTRO DE CONCRETO MAGRO, APLICADO EM BLOCOS DE COROAMENTO OU SAPATAS, ESPESSURA DE 5 CM. AF_08/2017</v>
          </cell>
          <cell r="D3549" t="str">
            <v>M2</v>
          </cell>
          <cell r="E3549" t="str">
            <v>19,11</v>
          </cell>
          <cell r="F3549" t="str">
            <v>20,16</v>
          </cell>
        </row>
        <row r="3550">
          <cell r="A3550" t="str">
            <v>96620</v>
          </cell>
          <cell r="B3550" t="str">
            <v>LASTRO DE CONCRETO MAGRO, APLICADO EM PISOS OU RADIERS. AF_08/2017</v>
          </cell>
          <cell r="D3550" t="str">
            <v>M3</v>
          </cell>
          <cell r="E3550" t="str">
            <v>366,11</v>
          </cell>
          <cell r="F3550" t="str">
            <v>385,17</v>
          </cell>
        </row>
        <row r="3551">
          <cell r="A3551" t="str">
            <v>96621</v>
          </cell>
          <cell r="B3551" t="str">
            <v>LASTRO COM MATERIAL GRANULAR, APLICAÇÃO EM BLOCOS DE COROAMENTO, ESPESSURA DE *5 CM*. AF_08/2017</v>
          </cell>
          <cell r="D3551" t="str">
            <v>M3</v>
          </cell>
          <cell r="E3551" t="str">
            <v>140,44</v>
          </cell>
          <cell r="F3551" t="str">
            <v>148,75</v>
          </cell>
        </row>
        <row r="3552">
          <cell r="A3552" t="str">
            <v>96622</v>
          </cell>
          <cell r="B3552" t="str">
            <v>LASTRO COM MATERIAL GRANULAR, APLICAÇÃO EM PISOS OU RADIERS, ESPESSURA DE *5 CM*. AF_08/2017</v>
          </cell>
          <cell r="D3552" t="str">
            <v>M3</v>
          </cell>
          <cell r="E3552" t="str">
            <v>92,01</v>
          </cell>
          <cell r="F3552" t="str">
            <v>94,98</v>
          </cell>
        </row>
        <row r="3553">
          <cell r="A3553" t="str">
            <v>96623</v>
          </cell>
          <cell r="B3553" t="str">
            <v>LASTRO COM MATERIAL GRANULAR, APLICADO EM BLOCOS DE COROAMENTO, ESPESSURA DE *10 CM*. AF_08/2017</v>
          </cell>
          <cell r="D3553" t="str">
            <v>M3</v>
          </cell>
          <cell r="E3553" t="str">
            <v>129,19</v>
          </cell>
          <cell r="F3553" t="str">
            <v>136,25</v>
          </cell>
        </row>
        <row r="3554">
          <cell r="A3554" t="str">
            <v>96624</v>
          </cell>
          <cell r="B3554" t="str">
            <v>LASTRO COM MATERIAL GRANULAR (PEDRA BRITADA N.2), APLICADO EM PISOS OU RADIERS, ESPESSURA DE *10 CM*. AF_08/2017</v>
          </cell>
          <cell r="D3554" t="str">
            <v>M3</v>
          </cell>
          <cell r="E3554" t="str">
            <v>88,05</v>
          </cell>
          <cell r="F3554" t="str">
            <v>90,57</v>
          </cell>
        </row>
        <row r="3555">
          <cell r="A3555" t="str">
            <v>97082</v>
          </cell>
          <cell r="B3555" t="str">
            <v>ESCAVAÇÃO MANUAL DE VIGA DE BORDA PARA RADIER. AF_09/2017</v>
          </cell>
          <cell r="D3555" t="str">
            <v>M3</v>
          </cell>
          <cell r="E3555" t="str">
            <v>41,03</v>
          </cell>
          <cell r="F3555" t="str">
            <v>45,30</v>
          </cell>
        </row>
        <row r="3556">
          <cell r="A3556" t="str">
            <v>97083</v>
          </cell>
          <cell r="B3556" t="str">
            <v>COMPACTAÇÃO MECÂNICA DE SOLO PARA EXECUÇÃO DE RADIER, COM COMPACTADOR DE SOLOS A PERCUSSÃO. AF_09/2017</v>
          </cell>
          <cell r="D3556" t="str">
            <v>M2</v>
          </cell>
          <cell r="E3556" t="str">
            <v>2,17</v>
          </cell>
          <cell r="F3556" t="str">
            <v>2,38</v>
          </cell>
        </row>
        <row r="3557">
          <cell r="A3557" t="str">
            <v>97084</v>
          </cell>
          <cell r="B3557" t="str">
            <v>COMPACTAÇÃO MECÂNICA DE SOLO PARA EXECUÇÃO DE RADIER, COM COMPACTADOR DE SOLOS TIPO PLACA VIBRATÓRIA. AF_09/2017</v>
          </cell>
          <cell r="D3557" t="str">
            <v>M2</v>
          </cell>
          <cell r="E3557" t="str">
            <v>0,44</v>
          </cell>
          <cell r="F3557" t="str">
            <v>0,49</v>
          </cell>
        </row>
        <row r="3558">
          <cell r="A3558" t="str">
            <v>97086</v>
          </cell>
          <cell r="B3558" t="str">
            <v>FABRICAÇÃO, MONTAGEM E DESMONTAGEM DE FORMA PARA RADIER, EM MADEIRA SERRADA, 4 UTILIZAÇÕES. AF_09/2017</v>
          </cell>
          <cell r="D3558" t="str">
            <v>M2</v>
          </cell>
          <cell r="E3558" t="str">
            <v>73,78</v>
          </cell>
          <cell r="F3558" t="str">
            <v>80,64</v>
          </cell>
        </row>
        <row r="3559">
          <cell r="A3559" t="str">
            <v>97094</v>
          </cell>
          <cell r="B3559" t="str">
            <v>CONCRETAGEM DE RADIER, PISO OU LAJE SOBRE SOLO, FCK 30 MPA, PARA ESPESSURA DE 10 CM - LANÇAMENTO, ADENSAMENTO E ACABAMENTO. AF_09/2017</v>
          </cell>
          <cell r="D3559" t="str">
            <v>M3</v>
          </cell>
          <cell r="E3559" t="str">
            <v>401,20</v>
          </cell>
          <cell r="F3559" t="str">
            <v>402,93</v>
          </cell>
        </row>
        <row r="3560">
          <cell r="A3560" t="str">
            <v>97095</v>
          </cell>
          <cell r="B3560" t="str">
            <v>CONCRETAGEM DE RADIER, PISO OU LAJE SOBRE SOLO, FCK 30 MPA, PARA ESPESSURA DE 15 CM - LANÇAMENTO, ADENSAMENTO E ACABAMENTO. AF_09/2017</v>
          </cell>
          <cell r="D3560" t="str">
            <v>M3</v>
          </cell>
          <cell r="E3560" t="str">
            <v>376,69</v>
          </cell>
          <cell r="F3560" t="str">
            <v>378,21</v>
          </cell>
        </row>
        <row r="3561">
          <cell r="A3561" t="str">
            <v>97096</v>
          </cell>
          <cell r="B3561" t="str">
            <v>CONCRETAGEM DE RADIER, PISO OU LAJE SOBRE SOLO, FCK 30 MPA, PARA ESPESSURA DE 20 CM - LANÇAMENTO, ADENSAMENTO E ACABAMENTO. AF_09/2017</v>
          </cell>
          <cell r="D3561" t="str">
            <v>M3</v>
          </cell>
          <cell r="E3561" t="str">
            <v>364,11</v>
          </cell>
          <cell r="F3561" t="str">
            <v>365,53</v>
          </cell>
        </row>
        <row r="3562">
          <cell r="A3562" t="str">
            <v>97097</v>
          </cell>
          <cell r="B3562" t="str">
            <v>ACABAMENTO POLIDO PARA PISO DE CONCRETO ARMADO DE ALTA RESISTÊNCIA. AF_09/2017</v>
          </cell>
          <cell r="D3562" t="str">
            <v>M2</v>
          </cell>
          <cell r="E3562" t="str">
            <v>26,08</v>
          </cell>
          <cell r="F3562" t="str">
            <v>26,26</v>
          </cell>
        </row>
        <row r="3563">
          <cell r="A3563" t="str">
            <v>100322</v>
          </cell>
          <cell r="B3563" t="str">
            <v>LASTRO COM MATERIAL GRANULAR (PEDRA BRITADA N.3), APLICADO EM PISOS OU RADIERS, ESPESSURA DE *10 CM*. AF_07/2019</v>
          </cell>
          <cell r="D3563" t="str">
            <v>M3</v>
          </cell>
          <cell r="E3563" t="str">
            <v>88,05</v>
          </cell>
          <cell r="F3563" t="str">
            <v>90,57</v>
          </cell>
        </row>
        <row r="3564">
          <cell r="A3564" t="str">
            <v>100323</v>
          </cell>
          <cell r="B3564" t="str">
            <v>LASTRO COM MATERIAL GRANULAR (AREIA MÉDIA), APLICADO EM PISOS OU RADIERS, ESPESSURA DE *10 CM*. AF_07/2019</v>
          </cell>
          <cell r="D3564" t="str">
            <v>M3</v>
          </cell>
          <cell r="E3564" t="str">
            <v>72,69</v>
          </cell>
          <cell r="F3564" t="str">
            <v>75,21</v>
          </cell>
        </row>
        <row r="3565">
          <cell r="A3565" t="str">
            <v>100324</v>
          </cell>
          <cell r="B3565" t="str">
            <v>LASTRO COM MATERIAL GRANULAR (PEDRA BRITADA N.1 E PEDRA BRITADA N.2), APLICADO EM PISOS OU RADIERS, ESPESSURA DE *10 CM*. AF_07/2019</v>
          </cell>
          <cell r="D3565" t="str">
            <v>M3</v>
          </cell>
          <cell r="E3565" t="str">
            <v>88,05</v>
          </cell>
          <cell r="F3565" t="str">
            <v>90,57</v>
          </cell>
        </row>
        <row r="3566">
          <cell r="A3566" t="str">
            <v>90996</v>
          </cell>
          <cell r="B3566" t="str">
            <v>FORMAS MANUSEÁVEIS PARA PAREDES DE CONCRETO MOLDADAS IN LOCO, DE EDIFICAÇÕES DE MULTIPLOS PAVIMENTO, EM PLATIBANDA. AF_06/2015</v>
          </cell>
          <cell r="D3566" t="str">
            <v>M2</v>
          </cell>
          <cell r="E3566" t="str">
            <v>10,85</v>
          </cell>
          <cell r="F3566" t="str">
            <v>11,62</v>
          </cell>
        </row>
        <row r="3567">
          <cell r="A3567" t="str">
            <v>90997</v>
          </cell>
          <cell r="B3567" t="str">
            <v>FORMAS MANUSEÁVEIS PARA PAREDES DE CONCRETO MOLDADAS IN LOCO, DE EDIFICAÇÕES DE MULTIPLOS PAVIMENTOS, EM FACES INTERNAS DE PAREDES. AF_06/2015</v>
          </cell>
          <cell r="D3567" t="str">
            <v>M2</v>
          </cell>
          <cell r="E3567" t="str">
            <v>14,73</v>
          </cell>
          <cell r="F3567" t="str">
            <v>15,93</v>
          </cell>
        </row>
        <row r="3568">
          <cell r="A3568" t="str">
            <v>90998</v>
          </cell>
          <cell r="B3568" t="str">
            <v>FORMAS MANUSEÁVEIS PARA PAREDES DE CONCRETO MOLDADAS IN LOCO, DE EDIFICAÇÕES DE MULTIPLOS PAVIMENTOS, EM LAJES. AF_06/2015</v>
          </cell>
          <cell r="D3568" t="str">
            <v>M2</v>
          </cell>
          <cell r="E3568" t="str">
            <v>17,78</v>
          </cell>
          <cell r="F3568" t="str">
            <v>19,31</v>
          </cell>
        </row>
        <row r="3569">
          <cell r="A3569" t="str">
            <v>91000</v>
          </cell>
          <cell r="B3569" t="str">
            <v>FORMAS MANUSEÁVEIS PARA PAREDES DE CONCRETO MOLDADAS IN LOCO, DE EDIFICAÇÕES DE MULTIPLOS PAVIMENTOS, EM PANOS DE FACHADA COM VÃOS. AF_06/2015</v>
          </cell>
          <cell r="D3569" t="str">
            <v>M2</v>
          </cell>
          <cell r="E3569" t="str">
            <v>13,58</v>
          </cell>
          <cell r="F3569" t="str">
            <v>14,65</v>
          </cell>
        </row>
        <row r="3570">
          <cell r="A3570" t="str">
            <v>91002</v>
          </cell>
          <cell r="B3570" t="str">
            <v>FORMAS MANUSEÁVEIS PARA PAREDES DE CONCRETO MOLDADAS IN LOCO, DE EDIFICAÇÕES DE MULTIPLOS PAVIMENTOS, EM PANOS DE FACHADA SEM VÃOS. AF_06/2015</v>
          </cell>
          <cell r="D3570" t="str">
            <v>M2</v>
          </cell>
          <cell r="E3570" t="str">
            <v>12,49</v>
          </cell>
          <cell r="F3570" t="str">
            <v>13,44</v>
          </cell>
        </row>
        <row r="3571">
          <cell r="A3571" t="str">
            <v>91003</v>
          </cell>
          <cell r="B3571" t="str">
            <v>FORMAS MANUSEÁVEIS PARA PAREDES DE CONCRETO MOLDADAS IN LOCO, DE EDIFICAÇÕES DE MULTIPLOS PAVIMENTOS, EM PANOS DE FACHADA COM VARANDAS. AF_06/2015</v>
          </cell>
          <cell r="D3571" t="str">
            <v>M2</v>
          </cell>
          <cell r="E3571" t="str">
            <v>14,46</v>
          </cell>
          <cell r="F3571" t="str">
            <v>15,62</v>
          </cell>
        </row>
        <row r="3572">
          <cell r="A3572" t="str">
            <v>91004</v>
          </cell>
          <cell r="B3572" t="str">
            <v>FORMAS MANUSEÁVEIS PARA PAREDES DE CONCRETO MOLDADAS IN LOCO, DE EDIFICAÇÕES DE PAVIMENTO ÚNICO, EM FACES INTERNAS DE PAREDES. AF_06/2015</v>
          </cell>
          <cell r="D3572" t="str">
            <v>M2</v>
          </cell>
          <cell r="E3572" t="str">
            <v>11,72</v>
          </cell>
          <cell r="F3572" t="str">
            <v>12,61</v>
          </cell>
        </row>
        <row r="3573">
          <cell r="A3573" t="str">
            <v>91005</v>
          </cell>
          <cell r="B3573" t="str">
            <v>FORMAS MANUSEÁVEIS PARA PAREDES DE CONCRETO MOLDADAS IN LOCO, DE EDIFICAÇÕES DE PAVIMENTO ÚNICO, EM LAJES. AF_06/2015</v>
          </cell>
          <cell r="D3573" t="str">
            <v>M2</v>
          </cell>
          <cell r="E3573" t="str">
            <v>13,99</v>
          </cell>
          <cell r="F3573" t="str">
            <v>15,13</v>
          </cell>
        </row>
        <row r="3574">
          <cell r="A3574" t="str">
            <v>91006</v>
          </cell>
          <cell r="B3574" t="str">
            <v>FORMAS MANUSEÁVEIS PARA PAREDES DE CONCRETO MOLDADAS IN LOCO, DE EDIFICAÇÕES DE PAVIMENTO ÚNICO, EM PANOS DE FACHADA COM VÃOS. AF_06/2015</v>
          </cell>
          <cell r="D3574" t="str">
            <v>M2</v>
          </cell>
          <cell r="E3574" t="str">
            <v>10,86</v>
          </cell>
          <cell r="F3574" t="str">
            <v>11,66</v>
          </cell>
        </row>
        <row r="3575">
          <cell r="A3575" t="str">
            <v>91007</v>
          </cell>
          <cell r="B3575" t="str">
            <v>FORMAS MANUSEÁVEIS PARA PAREDES DE CONCRETO MOLDADAS IN LOCO, DE EDIFICAÇÕES DE PAVIMENTO ÚNICO, EM PANOS DE FACHADA SEM VÃOS. AF_06/2015</v>
          </cell>
          <cell r="D3575" t="str">
            <v>M2</v>
          </cell>
          <cell r="E3575" t="str">
            <v>9,78</v>
          </cell>
          <cell r="F3575" t="str">
            <v>10,45</v>
          </cell>
        </row>
        <row r="3576">
          <cell r="A3576" t="str">
            <v>91008</v>
          </cell>
          <cell r="B3576" t="str">
            <v>FORMAS MANUSEÁVEIS PARA PAREDES DE CONCRETO MOLDADAS IN LOCO, DE EDIFICAÇÕES DE PAVIMENTO ÚNICO, EM PANOS DE FACHADA COM VARANDA. AF_06/2015</v>
          </cell>
          <cell r="D3576" t="str">
            <v>M2</v>
          </cell>
          <cell r="E3576" t="str">
            <v>11,73</v>
          </cell>
          <cell r="F3576" t="str">
            <v>12,63</v>
          </cell>
        </row>
        <row r="3577">
          <cell r="A3577" t="str">
            <v>92263</v>
          </cell>
          <cell r="B3577" t="str">
            <v>FABRICAÇÃO DE FÔRMA PARA PILARES E ESTRUTURAS SIMILARES, EM CHAPA DE MADEIRA COMPENSADA RESINADA, E = 17 MM. AF_12/2015</v>
          </cell>
          <cell r="D3577" t="str">
            <v>M2</v>
          </cell>
          <cell r="E3577" t="str">
            <v>94,88</v>
          </cell>
          <cell r="F3577" t="str">
            <v>98,62</v>
          </cell>
        </row>
        <row r="3578">
          <cell r="A3578" t="str">
            <v>92264</v>
          </cell>
          <cell r="B3578" t="str">
            <v>FABRICAÇÃO DE FÔRMA PARA PILARES E ESTRUTURAS SIMILARES, EM CHAPA DE MADEIRA COMPENSADA PLASTIFICADA, E = 18 MM. AF_12/2015</v>
          </cell>
          <cell r="D3578" t="str">
            <v>M2</v>
          </cell>
          <cell r="E3578" t="str">
            <v>99,51</v>
          </cell>
          <cell r="F3578" t="str">
            <v>103,25</v>
          </cell>
        </row>
        <row r="3579">
          <cell r="A3579" t="str">
            <v>92265</v>
          </cell>
          <cell r="B3579" t="str">
            <v>FABRICAÇÃO DE FÔRMA PARA VIGAS, EM CHAPA DE MADEIRA COMPENSADA RESINADA, E = 17 MM. AF_12/2015</v>
          </cell>
          <cell r="D3579" t="str">
            <v>M2</v>
          </cell>
          <cell r="E3579" t="str">
            <v>75,41</v>
          </cell>
          <cell r="F3579" t="str">
            <v>78,43</v>
          </cell>
        </row>
        <row r="3580">
          <cell r="A3580" t="str">
            <v>92266</v>
          </cell>
          <cell r="B3580" t="str">
            <v>FABRICAÇÃO DE FÔRMA PARA VIGAS, EM CHAPA DE MADEIRA COMPENSADA PLASTIFICADA, E = 18 MM. AF_12/2015</v>
          </cell>
          <cell r="D3580" t="str">
            <v>M2</v>
          </cell>
          <cell r="E3580" t="str">
            <v>79,54</v>
          </cell>
          <cell r="F3580" t="str">
            <v>82,56</v>
          </cell>
        </row>
        <row r="3581">
          <cell r="A3581" t="str">
            <v>92267</v>
          </cell>
          <cell r="B3581" t="str">
            <v>FABRICAÇÃO DE FÔRMA PARA LAJES, EM CHAPA DE MADEIRA COMPENSADA RESINADA, E = 17 MM. AF_12/2015</v>
          </cell>
          <cell r="D3581" t="str">
            <v>M2</v>
          </cell>
          <cell r="E3581" t="str">
            <v>33,47</v>
          </cell>
          <cell r="F3581" t="str">
            <v>33,55</v>
          </cell>
        </row>
        <row r="3582">
          <cell r="A3582" t="str">
            <v>92268</v>
          </cell>
          <cell r="B3582" t="str">
            <v>FABRICAÇÃO DE FÔRMA PARA LAJES, EM CHAPA DE MADEIRA COMPENSADA PLASTIFICADA, E = 18 MM. AF_12/2015</v>
          </cell>
          <cell r="D3582" t="str">
            <v>M2</v>
          </cell>
          <cell r="E3582" t="str">
            <v>37,11</v>
          </cell>
          <cell r="F3582" t="str">
            <v>37,19</v>
          </cell>
        </row>
        <row r="3583">
          <cell r="A3583" t="str">
            <v>92269</v>
          </cell>
          <cell r="B3583" t="str">
            <v>FABRICAÇÃO DE FÔRMA PARA PILARES E ESTRUTURAS SIMILARES, EM MADEIRA SERRADA, E=25 MM. AF_12/2015</v>
          </cell>
          <cell r="D3583" t="str">
            <v>M2</v>
          </cell>
          <cell r="E3583" t="str">
            <v>67,07</v>
          </cell>
          <cell r="F3583" t="str">
            <v>68,91</v>
          </cell>
        </row>
        <row r="3584">
          <cell r="A3584" t="str">
            <v>92270</v>
          </cell>
          <cell r="B3584" t="str">
            <v>FABRICAÇÃO DE FÔRMA PARA VIGAS, COM MADEIRA SERRADA, E = 25 MM. AF_12/2015</v>
          </cell>
          <cell r="D3584" t="str">
            <v>M2</v>
          </cell>
          <cell r="E3584" t="str">
            <v>54,29</v>
          </cell>
          <cell r="F3584" t="str">
            <v>55,49</v>
          </cell>
        </row>
        <row r="3585">
          <cell r="A3585" t="str">
            <v>92271</v>
          </cell>
          <cell r="B3585" t="str">
            <v>FABRICAÇÃO DE FÔRMA PARA LAJES, EM MADEIRA SERRADA, E=25 MM. AF_12/2015</v>
          </cell>
          <cell r="D3585" t="str">
            <v>M2</v>
          </cell>
          <cell r="E3585" t="str">
            <v>38,34</v>
          </cell>
          <cell r="F3585" t="str">
            <v>38,36</v>
          </cell>
        </row>
        <row r="3586">
          <cell r="A3586" t="str">
            <v>92272</v>
          </cell>
          <cell r="B3586" t="str">
            <v>FABRICAÇÃO DE ESCORAS DE VIGA DO TIPO GARFO, EM MADEIRA. AF_12/2015</v>
          </cell>
          <cell r="D3586" t="str">
            <v>M</v>
          </cell>
          <cell r="E3586" t="str">
            <v>16,25</v>
          </cell>
          <cell r="F3586" t="str">
            <v>16,72</v>
          </cell>
        </row>
        <row r="3587">
          <cell r="A3587" t="str">
            <v>92273</v>
          </cell>
          <cell r="B3587" t="str">
            <v>FABRICAÇÃO DE ESCORAS DO TIPO PONTALETE, EM MADEIRA. AF_12/2015</v>
          </cell>
          <cell r="D3587" t="str">
            <v>M</v>
          </cell>
          <cell r="E3587" t="str">
            <v>6,60</v>
          </cell>
          <cell r="F3587" t="str">
            <v>6,80</v>
          </cell>
        </row>
        <row r="3588">
          <cell r="A3588" t="str">
            <v>92408</v>
          </cell>
          <cell r="B3588" t="str">
            <v>MONTAGEM E DESMONTAGEM DE FÔRMA DE PILARES RETANGULARES E ESTRUTURAS SIMILARES COM ÁREA MÉDIA DAS SEÇÕES MENOR OU IGUAL A 0,25 M², PÉ-DIREITO SIMPLES, EM MADEIRA SERRADA, 1 UTILIZAÇÃO. AF_12/2015</v>
          </cell>
          <cell r="D3588" t="str">
            <v>M2</v>
          </cell>
          <cell r="E3588" t="str">
            <v>137,03</v>
          </cell>
          <cell r="F3588" t="str">
            <v>146,58</v>
          </cell>
        </row>
        <row r="3589">
          <cell r="A3589" t="str">
            <v>92409</v>
          </cell>
          <cell r="B3589" t="str">
            <v>MONTAGEM E DESMONTAGEM DE FÔRMA DE PILARES RETANGULARES E ESTRUTURAS SIMILARES COM ÁREA MÉDIA DAS SEÇÕES MAIOR QUE 0,25 M², PÉ-DIREITO SIMPLES, EM MADEIRA SERRADA, 1 UTILIZAÇÃO. AF_12/2015</v>
          </cell>
          <cell r="D3589" t="str">
            <v>M2</v>
          </cell>
          <cell r="E3589" t="str">
            <v>129,07</v>
          </cell>
          <cell r="F3589" t="str">
            <v>137,73</v>
          </cell>
        </row>
        <row r="3590">
          <cell r="A3590" t="str">
            <v>92410</v>
          </cell>
          <cell r="B3590" t="str">
            <v>MONTAGEM E DESMONTAGEM DE FÔRMA DE PILARES RETANGULARES E ESTRUTURAS SIMILARES COM ÁREA MÉDIA DAS SEÇÕES MENOR OU IGUAL A 0,25 M², PÉ-DIREITO SIMPLES, EM MADEIRA SERRADA, 2 UTILIZAÇÕES. AF_12/2015</v>
          </cell>
          <cell r="D3590" t="str">
            <v>M2</v>
          </cell>
          <cell r="E3590" t="str">
            <v>96,17</v>
          </cell>
          <cell r="F3590" t="str">
            <v>103,93</v>
          </cell>
        </row>
        <row r="3591">
          <cell r="A3591" t="str">
            <v>92411</v>
          </cell>
          <cell r="B3591" t="str">
            <v>MONTAGEM E DESMONTAGEM DE FÔRMA DE PILARES RETANGULARES E ESTRUTURAS SIMILARES COM ÁREA MÉDIA DAS SEÇÕES MAIOR QUE 0,25 M², PÉ-DIREITO SIMPLES, EM MADEIRA SERRADA, 2 UTILIZAÇÕES. AF_12/2015</v>
          </cell>
          <cell r="D3591" t="str">
            <v>M2</v>
          </cell>
          <cell r="E3591" t="str">
            <v>89,13</v>
          </cell>
          <cell r="F3591" t="str">
            <v>96,10</v>
          </cell>
        </row>
        <row r="3592">
          <cell r="A3592" t="str">
            <v>92412</v>
          </cell>
          <cell r="B3592" t="str">
            <v>MONTAGEM E DESMONTAGEM DE FÔRMA DE PILARES RETANGULARES E ESTRUTURAS SIMILARES COM ÁREA MÉDIA DAS SEÇÕES MENOR OU IGUAL A 0,25 M², PÉ-DIREITO SIMPLES, EM MADEIRA SERRADA, 4 UTILIZAÇÕES. AF_12/2015</v>
          </cell>
          <cell r="D3592" t="str">
            <v>M2</v>
          </cell>
          <cell r="E3592" t="str">
            <v>65,18</v>
          </cell>
          <cell r="F3592" t="str">
            <v>70,91</v>
          </cell>
        </row>
        <row r="3593">
          <cell r="A3593" t="str">
            <v>92413</v>
          </cell>
          <cell r="B3593" t="str">
            <v>MONTAGEM E DESMONTAGEM DE FÔRMA DE PILARES RETANGULARES E ESTRUTURAS SIMILARES COM ÁREA MÉDIA DAS SEÇÕES MAIOR QUE 0,25 M², PÉ-DIREITO SIMPLES, EM MADEIRA SERRADA, 4 UTILIZAÇÕES. AF_12/2015</v>
          </cell>
          <cell r="D3593" t="str">
            <v>M2</v>
          </cell>
          <cell r="E3593" t="str">
            <v>59,76</v>
          </cell>
          <cell r="F3593" t="str">
            <v>64,87</v>
          </cell>
        </row>
        <row r="3594">
          <cell r="A3594" t="str">
            <v>92414</v>
          </cell>
          <cell r="B3594" t="str">
            <v>MONTAGEM E DESMONTAGEM DE FÔRMA DE PILARES RETANGULARES E ESTRUTURAS SIMILARES COM ÁREA MÉDIA DAS SEÇÕES MENOR OU IGUAL A 0,25 M², PÉ-DIREITO SIMPLES, EM CHAPA DE MADEIRA COMPENSADA RESINADA, 2 UTILIZAÇÕES. AF_12/2015</v>
          </cell>
          <cell r="D3594" t="str">
            <v>M2</v>
          </cell>
          <cell r="E3594" t="str">
            <v>88,13</v>
          </cell>
          <cell r="F3594" t="str">
            <v>93,40</v>
          </cell>
        </row>
        <row r="3595">
          <cell r="A3595" t="str">
            <v>92415</v>
          </cell>
          <cell r="B3595" t="str">
            <v>MONTAGEM E DESMONTAGEM DE FÔRMA DE PILARES RETANGULARES E ESTRUTURAS SIMILARES COM ÁREA MÉDIA DAS SEÇÕES MAIOR QUE 0,25 M², PÉ-DIREITO SIMPLES, EM CHAPA DE MADEIRA COMPENSADA RESINADA, 2 UTILIZAÇÕES. AF_12/2015</v>
          </cell>
          <cell r="D3595" t="str">
            <v>M2</v>
          </cell>
          <cell r="E3595" t="str">
            <v>81,09</v>
          </cell>
          <cell r="F3595" t="str">
            <v>85,58</v>
          </cell>
        </row>
        <row r="3596">
          <cell r="A3596" t="str">
            <v>92416</v>
          </cell>
          <cell r="B3596" t="str">
            <v>MONTAGEM E DESMONTAGEM DE FÔRMA DE PILARES RETANGULARES E ESTRUTURAS SIMILARES COM ÁREA MÉDIA DAS SEÇÕES MENOR OU IGUAL A 0,25 M², PÉ-DIREITO DUPLO, EM CHAPA DE MADEIRA COMPENSADA RESINADA, 2 UTILIZAÇÕES. AF_12/2015</v>
          </cell>
          <cell r="D3596" t="str">
            <v>M2</v>
          </cell>
          <cell r="E3596" t="str">
            <v>102,59</v>
          </cell>
          <cell r="F3596" t="str">
            <v>109,49</v>
          </cell>
        </row>
        <row r="3597">
          <cell r="A3597" t="str">
            <v>92417</v>
          </cell>
          <cell r="B3597" t="str">
            <v>MONTAGEM E DESMONTAGEM DE FÔRMA DE PILARES RETANGULARES E ESTRUTURAS SIMILARES COM ÁREA MÉDIA DAS SEÇÕES MAIOR QUE 0,25 M², PÉ-DIREITO DUPLO, EM CHAPA DE MADEIRA COMPENSADA RESINADA, 2 UTILIZAÇÕES. AF_12/2015</v>
          </cell>
          <cell r="D3597" t="str">
            <v>M2</v>
          </cell>
          <cell r="E3597" t="str">
            <v>95,58</v>
          </cell>
          <cell r="F3597" t="str">
            <v>101,70</v>
          </cell>
        </row>
        <row r="3598">
          <cell r="A3598" t="str">
            <v>92418</v>
          </cell>
          <cell r="B3598" t="str">
            <v>MONTAGEM E DESMONTAGEM DE FÔRMA DE PILARES RETANGULARES E ESTRUTURAS SIMILARES COM ÁREA MÉDIA DAS SEÇÕES MENOR OU IGUAL A 0,25 M², PÉ-DIREITO SIMPLES, EM CHAPA DE MADEIRA COMPENSADA RESINADA, 4 UTILIZAÇÕES. AF_12/2015</v>
          </cell>
          <cell r="D3598" t="str">
            <v>M2</v>
          </cell>
          <cell r="E3598" t="str">
            <v>56,47</v>
          </cell>
          <cell r="F3598" t="str">
            <v>60,01</v>
          </cell>
        </row>
        <row r="3599">
          <cell r="A3599" t="str">
            <v>92419</v>
          </cell>
          <cell r="B3599" t="str">
            <v>MONTAGEM E DESMONTAGEM DE FÔRMA DE PILARES RETANGULARES E ESTRUTURAS SIMILARES COM ÁREA MÉDIA DAS SEÇÕES MAIOR QUE 0,25 M², PÉ-DIREITO SIMPLES, EM CHAPA DE MADEIRA COMPENSADA RESINADA, 4 UTILIZAÇÕES. AF_12/2015</v>
          </cell>
          <cell r="D3599" t="str">
            <v>M2</v>
          </cell>
          <cell r="E3599" t="str">
            <v>51,08</v>
          </cell>
          <cell r="F3599" t="str">
            <v>54,00</v>
          </cell>
        </row>
        <row r="3600">
          <cell r="A3600" t="str">
            <v>92420</v>
          </cell>
          <cell r="B3600" t="str">
            <v>MONTAGEM E DESMONTAGEM DE FÔRMA DE PILARES RETANGULARES E ESTRUTURAS SIMILARES COM ÁREA MÉDIA DAS SEÇÕES MENOR OU IGUAL A 0,25 M², PÉ-DIREITO DUPLO, EM CHAPA DE MADEIRA COMPENSADA RESINADA, 4 UTILIZAÇÕES. AF_12/2015</v>
          </cell>
          <cell r="D3600" t="str">
            <v>M2</v>
          </cell>
          <cell r="E3600" t="str">
            <v>67,60</v>
          </cell>
          <cell r="F3600" t="str">
            <v>72,38</v>
          </cell>
        </row>
        <row r="3601">
          <cell r="A3601" t="str">
            <v>92421</v>
          </cell>
          <cell r="B3601" t="str">
            <v>MONTAGEM E DESMONTAGEM DE FÔRMA DE PILARES RETANGULARES E ESTRUTURAS SIMILARES COM ÁREA MÉDIA DAS SEÇÕES MAIOR QUE 0,25 M², PÉ-DIREITO DUPLO, EM CHAPA DE MADEIRA COMPENSADA RESINADA, 4 UTILIZAÇÕES. AF_12/2015</v>
          </cell>
          <cell r="D3601" t="str">
            <v>M2</v>
          </cell>
          <cell r="E3601" t="str">
            <v>62,19</v>
          </cell>
          <cell r="F3601" t="str">
            <v>66,37</v>
          </cell>
        </row>
        <row r="3602">
          <cell r="A3602" t="str">
            <v>92422</v>
          </cell>
          <cell r="B3602" t="str">
            <v>MONTAGEM E DESMONTAGEM DE FÔRMA DE PILARES RETANGULARES E ESTRUTURAS SIMILARES COM ÁREA MÉDIA DAS SEÇÕES MENOR OU IGUAL A 0,25 M², PÉ-DIREITO SIMPLES, EM CHAPA DE MADEIRA COMPENSADA RESINADA, 6 UTILIZAÇÕES. AF_12/2015</v>
          </cell>
          <cell r="D3602" t="str">
            <v>M2</v>
          </cell>
          <cell r="E3602" t="str">
            <v>46,37</v>
          </cell>
          <cell r="F3602" t="str">
            <v>49,30</v>
          </cell>
        </row>
        <row r="3603">
          <cell r="A3603" t="str">
            <v>92423</v>
          </cell>
          <cell r="B3603" t="str">
            <v>MONTAGEM E DESMONTAGEM DE FÔRMA DE PILARES RETANGULARES E ESTRUTURAS SIMILARES COM ÁREA MÉDIA DAS SEÇÕES MAIOR QUE 0,25 M², PÉ-DIREITO SIMPLES, EM CHAPA DE MADEIRA COMPENSADA RESINADA, 6 UTILIZAÇÕES. AF_12/2015</v>
          </cell>
          <cell r="D3603" t="str">
            <v>M2</v>
          </cell>
          <cell r="E3603" t="str">
            <v>41,69</v>
          </cell>
          <cell r="F3603" t="str">
            <v>44,09</v>
          </cell>
        </row>
        <row r="3604">
          <cell r="A3604" t="str">
            <v>92424</v>
          </cell>
          <cell r="B3604" t="str">
            <v>MONTAGEM E DESMONTAGEM DE FÔRMA DE PILARES RETANGULARES E ESTRUTURAS SIMILARES COM ÁREA MÉDIA DAS SEÇÕES MENOR OU IGUAL A 0,25 M², PÉ-DIREITO DUPLO, EM CHAPA DE MADEIRA COMPENSADA RESINADA, 6 UTILIZAÇÕES. AF_12/2015</v>
          </cell>
          <cell r="D3604" t="str">
            <v>M2</v>
          </cell>
          <cell r="E3604" t="str">
            <v>56,05</v>
          </cell>
          <cell r="F3604" t="str">
            <v>60,07</v>
          </cell>
        </row>
        <row r="3605">
          <cell r="A3605" t="str">
            <v>92425</v>
          </cell>
          <cell r="B3605" t="str">
            <v>MONTAGEM E DESMONTAGEM DE FÔRMA DE PILARES RETANGULARES E ESTRUTURAS SIMILARES COM ÁREA MÉDIA DAS SEÇÕES MAIOR QUE 0,25 M², PÉ-DIREITO DUPLO, EM CHAPA DE MADEIRA COMPENSADA RESINADA, 6 UTILIZAÇÕES. AF_12/2015</v>
          </cell>
          <cell r="D3605" t="str">
            <v>M2</v>
          </cell>
          <cell r="E3605" t="str">
            <v>51,35</v>
          </cell>
          <cell r="F3605" t="str">
            <v>54,84</v>
          </cell>
        </row>
        <row r="3606">
          <cell r="A3606" t="str">
            <v>92426</v>
          </cell>
          <cell r="B3606" t="str">
            <v>MONTAGEM E DESMONTAGEM DE FÔRMA DE PILARES RETANGULARES E ESTRUTURAS SIMILARES COM ÁREA MÉDIA DAS SEÇÕES MENOR OU IGUAL A 0,25 M², PÉ-DIREITO SIMPLES, EM CHAPA DE MADEIRA COMPENSADA RESINADA, 8 UTILIZAÇÕES. AF_12/2015</v>
          </cell>
          <cell r="D3606" t="str">
            <v>M2</v>
          </cell>
          <cell r="E3606" t="str">
            <v>41,29</v>
          </cell>
          <cell r="F3606" t="str">
            <v>43,89</v>
          </cell>
        </row>
        <row r="3607">
          <cell r="A3607" t="str">
            <v>92427</v>
          </cell>
          <cell r="B3607" t="str">
            <v>MONTAGEM E DESMONTAGEM DE FÔRMA DE PILARES RETANGULARES E ESTRUTURAS SIMILARES COM ÁREA MÉDIA DAS SEÇÕES MAIOR QUE 0,25 M², PÉ-DIREITO SIMPLES, EM CHAPA DE MADEIRA COMPENSADA RESINADA, 8 UTILIZAÇÕES. AF_12/2015</v>
          </cell>
          <cell r="D3607" t="str">
            <v>M2</v>
          </cell>
          <cell r="E3607" t="str">
            <v>36,95</v>
          </cell>
          <cell r="F3607" t="str">
            <v>39,07</v>
          </cell>
        </row>
        <row r="3608">
          <cell r="A3608" t="str">
            <v>92428</v>
          </cell>
          <cell r="B3608" t="str">
            <v>MONTAGEM E DESMONTAGEM DE FÔRMA DE PILARES RETANGULARES E ESTRUTURAS SIMILARES COM ÁREA MÉDIA DAS SEÇÕES MENOR OU IGUAL A 0,25 M², PÉ-DIREITO DUPLO, EM CHAPA DE MADEIRA COMPENSADA RESINADA, 8 UTILIZAÇÕES. AF_12/2015</v>
          </cell>
          <cell r="D3608" t="str">
            <v>M2</v>
          </cell>
          <cell r="E3608" t="str">
            <v>50,25</v>
          </cell>
          <cell r="F3608" t="str">
            <v>53,87</v>
          </cell>
        </row>
        <row r="3609">
          <cell r="A3609" t="str">
            <v>92429</v>
          </cell>
          <cell r="B3609" t="str">
            <v>MONTAGEM E DESMONTAGEM DE FÔRMA DE PILARES RETANGULARES E ESTRUTURAS SIMILARES COM ÁREA MÉDIA DAS SEÇÕES MAIOR QUE 0,25 M², PÉ-DIREITO DUPLO, EM CHAPA DE MADEIRA COMPENSADA RESINADA, 8 UTILIZAÇÕES. AF_12/2015</v>
          </cell>
          <cell r="D3609" t="str">
            <v>M2</v>
          </cell>
          <cell r="E3609" t="str">
            <v>45,90</v>
          </cell>
          <cell r="F3609" t="str">
            <v>49,03</v>
          </cell>
        </row>
        <row r="3610">
          <cell r="A3610" t="str">
            <v>92430</v>
          </cell>
          <cell r="B3610" t="str">
            <v>MONTAGEM E DESMONTAGEM DE FÔRMA DE PILARES RETANGULARES E ESTRUTURAS SIMILARES COM ÁREA MÉDIA DAS SEÇÕES MENOR OU IGUAL A 0,25 M², PÉ-DIREITO SIMPLES, EM CHAPA DE MADEIRA COMPENSADA PLASTIFICADA, 10 UTILIZAÇÕES. AF_12/2015</v>
          </cell>
          <cell r="D3610" t="str">
            <v>M2</v>
          </cell>
          <cell r="E3610" t="str">
            <v>36,58</v>
          </cell>
          <cell r="F3610" t="str">
            <v>38,92</v>
          </cell>
        </row>
        <row r="3611">
          <cell r="A3611" t="str">
            <v>92431</v>
          </cell>
          <cell r="B3611" t="str">
            <v>MONTAGEM E DESMONTAGEM DE FÔRMA DE PILARES RETANGULARES E ESTRUTURAS SIMILARES COM ÁREA MÉDIA DAS SEÇÕES MAIOR QUE 0,25 M², PÉ-DIREITO SIMPLES, EM CHAPA DE MADEIRA COMPENSADA PLASTIFICADA, 10 UTILIZAÇÕES. AF_12/2015</v>
          </cell>
          <cell r="D3611" t="str">
            <v>M2</v>
          </cell>
          <cell r="E3611" t="str">
            <v>32,45</v>
          </cell>
          <cell r="F3611" t="str">
            <v>34,34</v>
          </cell>
        </row>
        <row r="3612">
          <cell r="A3612" t="str">
            <v>92432</v>
          </cell>
          <cell r="B3612" t="str">
            <v>MONTAGEM E DESMONTAGEM DE FÔRMA DE PILARES RETANGULARES E ESTRUTURAS SIMILARES COM ÁREA MÉDIA DAS SEÇÕES MENOR OU IGUAL A 0,25 M², PÉ-DIREITO DUPLO, EM CHAPA DE MADEIRA COMPENSADA PLASTIFICADA, 10 UTILIZAÇÕES. AF_12/2015</v>
          </cell>
          <cell r="D3612" t="str">
            <v>M2</v>
          </cell>
          <cell r="E3612" t="str">
            <v>45,08</v>
          </cell>
          <cell r="F3612" t="str">
            <v>48,38</v>
          </cell>
        </row>
        <row r="3613">
          <cell r="A3613" t="str">
            <v>92433</v>
          </cell>
          <cell r="B3613" t="str">
            <v>MONTAGEM E DESMONTAGEM DE FÔRMA DE PILARES RETANGULARES E ESTRUTURAS SIMILARES COM ÁREA MÉDIA DAS SEÇÕES MAIOR QUE 0,25 M², PÉ-DIREITO DUPLO, EM CHAPA DE MADEIRA COMPENSADA PLASTIFICADA, 10 UTILIZAÇÕES. AF_12/2015</v>
          </cell>
          <cell r="D3613" t="str">
            <v>M2</v>
          </cell>
          <cell r="E3613" t="str">
            <v>40,95</v>
          </cell>
          <cell r="F3613" t="str">
            <v>43,79</v>
          </cell>
        </row>
        <row r="3614">
          <cell r="A3614" t="str">
            <v>92434</v>
          </cell>
          <cell r="B3614" t="str">
            <v>MONTAGEM E DESMONTAGEM DE FÔRMA DE PILARES RETANGULARES E ESTRUTURAS SIMILARES COM ÁREA MÉDIA DAS SEÇÕES MENOR OU IGUAL A 0,25 M², PÉ-DIREITO SIMPLES, EM CHAPA DE MADEIRA COMPENSADA PLASTIFICADA, 12 UTILIZAÇÕES. AF_12/2015</v>
          </cell>
          <cell r="D3614" t="str">
            <v>M2</v>
          </cell>
          <cell r="E3614" t="str">
            <v>34,89</v>
          </cell>
          <cell r="F3614" t="str">
            <v>37,12</v>
          </cell>
        </row>
        <row r="3615">
          <cell r="A3615" t="str">
            <v>92435</v>
          </cell>
          <cell r="B3615" t="str">
            <v>MONTAGEM E DESMONTAGEM DE FÔRMA DE PILARES RETANGULARES E ESTRUTURAS SIMILARES COM ÁREA MÉDIA DAS SEÇÕES MAIOR QUE 0,25 M², PÉ-DIREITO SIMPLES, EM CHAPA DE MADEIRA COMPENSADA PLASTIFICADA, 12 UTILIZAÇÕES. AF_12/2015</v>
          </cell>
          <cell r="D3615" t="str">
            <v>M2</v>
          </cell>
          <cell r="E3615" t="str">
            <v>30,90</v>
          </cell>
          <cell r="F3615" t="str">
            <v>32,69</v>
          </cell>
        </row>
        <row r="3616">
          <cell r="A3616" t="str">
            <v>92436</v>
          </cell>
          <cell r="B3616" t="str">
            <v>MONTAGEM E DESMONTAGEM DE FÔRMA DE PILARES RETANGULARES E ESTRUTURAS SIMILARES COM ÁREA MÉDIA DAS SEÇÕES MENOR OU IGUAL A 0,25 M², PÉ-DIREITO DUPLO, EM CHAPA DE MADEIRA COMPENSADA PLASTIFICADA, 12 UTILIZAÇÕES. AF_12/2015</v>
          </cell>
          <cell r="D3616" t="str">
            <v>M2</v>
          </cell>
          <cell r="E3616" t="str">
            <v>43,10</v>
          </cell>
          <cell r="F3616" t="str">
            <v>46,26</v>
          </cell>
        </row>
        <row r="3617">
          <cell r="A3617" t="str">
            <v>92437</v>
          </cell>
          <cell r="B3617" t="str">
            <v>MONTAGEM E DESMONTAGEM DE FÔRMA DE PILARES RETANGULARES E ESTRUTURAS SIMILARES COM ÁREA MÉDIA DAS SEÇÕES MAIOR QUE 0,25 M², PÉ-DIREITO DUPLO, EM CHAPA DE MADEIRA COMPENSADA PLASTIFICADA, 12 UTILIZAÇÕES. AF_12/2015</v>
          </cell>
          <cell r="D3617" t="str">
            <v>M2</v>
          </cell>
          <cell r="E3617" t="str">
            <v>39,12</v>
          </cell>
          <cell r="F3617" t="str">
            <v>41,83</v>
          </cell>
        </row>
        <row r="3618">
          <cell r="A3618" t="str">
            <v>92438</v>
          </cell>
          <cell r="B3618" t="str">
            <v>MONTAGEM E DESMONTAGEM DE FÔRMA DE PILARES RETANGULARES E ESTRUTURAS SIMILARES COM ÁREA MÉDIA DAS SEÇÕES MENOR OU IGUAL A 0,25 M², PÉ-DIREITO SIMPLES, EM CHAPA DE MADEIRA COMPENSADA PLASTIFICADA, 14 UTILIZAÇÕES. AF_12/2015</v>
          </cell>
          <cell r="D3618" t="str">
            <v>M2</v>
          </cell>
          <cell r="E3618" t="str">
            <v>33,68</v>
          </cell>
          <cell r="F3618" t="str">
            <v>35,83</v>
          </cell>
        </row>
        <row r="3619">
          <cell r="A3619" t="str">
            <v>92439</v>
          </cell>
          <cell r="B3619" t="str">
            <v>MONTAGEM E DESMONTAGEM DE FÔRMA DE PILARES RETANGULARES E ESTRUTURAS SIMILARES COM ÁREA MÉDIA DAS SEÇÕES MAIOR QUE 0,25 M², PÉ-DIREITO SIMPLES, EM CHAPA DE MADEIRA COMPENSADA PLASTIFICADA, 14 UTILIZAÇÕES. AF_12/2015</v>
          </cell>
          <cell r="D3619" t="str">
            <v>M2</v>
          </cell>
          <cell r="E3619" t="str">
            <v>29,79</v>
          </cell>
          <cell r="F3619" t="str">
            <v>31,51</v>
          </cell>
        </row>
        <row r="3620">
          <cell r="A3620" t="str">
            <v>92440</v>
          </cell>
          <cell r="B3620" t="str">
            <v>MONTAGEM E DESMONTAGEM DE FÔRMA DE PILARES RETANGULARES E ESTRUTURAS SIMILARES COM ÁREA MÉDIA DAS SEÇÕES MENOR OU IGUAL A 0,25 M², PÉ-DIREITO DUPLO, EM CHAPA DE MADEIRA COMPENSADA PLASTIFICADA, 14 UTILIZAÇÕES. AF_12/2015</v>
          </cell>
          <cell r="D3620" t="str">
            <v>M2</v>
          </cell>
          <cell r="E3620" t="str">
            <v>41,65</v>
          </cell>
          <cell r="F3620" t="str">
            <v>44,71</v>
          </cell>
        </row>
        <row r="3621">
          <cell r="A3621" t="str">
            <v>92441</v>
          </cell>
          <cell r="B3621" t="str">
            <v>MONTAGEM E DESMONTAGEM DE FÔRMA DE PILARES RETANGULARES E ESTRUTURAS SIMILARES COM ÁREA MÉDIA DAS SEÇÕES MAIOR QUE 0,25 M², PÉ-DIREITO DUPLO, EM CHAPA DE MADEIRA COMPENSADA PLASTIFICADA, 14 UTILIZAÇÕES. AF_12/2015</v>
          </cell>
          <cell r="D3621" t="str">
            <v>M2</v>
          </cell>
          <cell r="E3621" t="str">
            <v>37,80</v>
          </cell>
          <cell r="F3621" t="str">
            <v>40,42</v>
          </cell>
        </row>
        <row r="3622">
          <cell r="A3622" t="str">
            <v>92442</v>
          </cell>
          <cell r="B3622" t="str">
            <v>MONTAGEM E DESMONTAGEM DE FÔRMA DE PILARES RETANGULARES E ESTRUTURAS SIMILARES COM ÁREA MÉDIA DAS SEÇÕES MENOR OU IGUAL A 0,25 M², PÉ-DIREITO SIMPLES, EM CHAPA DE MADEIRA COMPENSADA PLASTIFICADA, 18 UTILIZAÇÕES. AF_12/2015</v>
          </cell>
          <cell r="D3622" t="str">
            <v>M2</v>
          </cell>
          <cell r="E3622" t="str">
            <v>31,21</v>
          </cell>
          <cell r="F3622" t="str">
            <v>33,23</v>
          </cell>
        </row>
        <row r="3623">
          <cell r="A3623" t="str">
            <v>92443</v>
          </cell>
          <cell r="B3623" t="str">
            <v>MONTAGEM E DESMONTAGEM DE FÔRMA DE PILARES RETANGULARES E ESTRUTURAS SIMILARES COM ÁREA MÉDIA DAS SEÇÕES MAIOR QUE 0,25 M², PÉ-DIREITO SIMPLES, EM CHAPA DE MADEIRA COMPENSADA PLASTIFICADA, 18 UTILIZAÇÕES. AF_12/2015</v>
          </cell>
          <cell r="D3623" t="str">
            <v>M2</v>
          </cell>
          <cell r="E3623" t="str">
            <v>27,46</v>
          </cell>
          <cell r="F3623" t="str">
            <v>29,06</v>
          </cell>
        </row>
        <row r="3624">
          <cell r="A3624" t="str">
            <v>92444</v>
          </cell>
          <cell r="B3624" t="str">
            <v>MONTAGEM E DESMONTAGEM DE FÔRMA DE PILARES RETANGULARES E ESTRUTURAS SIMILARES COM ÁREA MÉDIA DAS SEÇÕES MENOR OU IGUAL A 0,25 M², PÉ-DIREITO DUPLO, EM CHAPA DE MADEIRA COMPENSADA PLASTIFICADA, 18 UTILIZAÇÕES. AF_12/2015</v>
          </cell>
          <cell r="D3624" t="str">
            <v>M2</v>
          </cell>
          <cell r="E3624" t="str">
            <v>38,94</v>
          </cell>
          <cell r="F3624" t="str">
            <v>41,83</v>
          </cell>
        </row>
        <row r="3625">
          <cell r="A3625" t="str">
            <v>92445</v>
          </cell>
          <cell r="B3625" t="str">
            <v>MONTAGEM E DESMONTAGEM DE FÔRMA DE PILARES RETANGULARES E ESTRUTURAS SIMILARES COM ÁREA MÉDIA DAS SEÇÕES MAIOR QUE 0,25 M², PÉ-DIREITO DUPLO, EM CHAPA DE MADEIRA COMPENSADA PLASTIFICADA, 18 UTILIZAÇÕES. AF_12/2015</v>
          </cell>
          <cell r="D3625" t="str">
            <v>M2</v>
          </cell>
          <cell r="E3625" t="str">
            <v>35,19</v>
          </cell>
          <cell r="F3625" t="str">
            <v>37,65</v>
          </cell>
        </row>
        <row r="3626">
          <cell r="A3626" t="str">
            <v>92446</v>
          </cell>
          <cell r="B3626" t="str">
            <v>MONTAGEM E DESMONTAGEM DE FÔRMA DE VIGA, ESCORAMENTO COM PONTALETE DE MADEIRA, PÉ-DIREITO SIMPLES, EM MADEIRA SERRADA, 1 UTILIZAÇÃO. AF_12/2015</v>
          </cell>
          <cell r="D3626" t="str">
            <v>M2</v>
          </cell>
          <cell r="E3626" t="str">
            <v>123,37</v>
          </cell>
          <cell r="F3626" t="str">
            <v>130,51</v>
          </cell>
        </row>
        <row r="3627">
          <cell r="A3627" t="str">
            <v>92447</v>
          </cell>
          <cell r="B3627" t="str">
            <v>MONTAGEM E DESMONTAGEM DE FÔRMA DE VIGA, ESCORAMENTO COM PONTALETE DE MADEIRA, PÉ-DIREITO SIMPLES, EM MADEIRA SERRADA, 2 UTILIZAÇÕES. AF_12/2015</v>
          </cell>
          <cell r="D3627" t="str">
            <v>M2</v>
          </cell>
          <cell r="E3627" t="str">
            <v>89,52</v>
          </cell>
          <cell r="F3627" t="str">
            <v>95,18</v>
          </cell>
        </row>
        <row r="3628">
          <cell r="A3628" t="str">
            <v>92448</v>
          </cell>
          <cell r="B3628" t="str">
            <v>MONTAGEM E DESMONTAGEM DE FÔRMA DE VIGA, ESCORAMENTO COM PONTALETE DE MADEIRA, PÉ-DIREITO SIMPLES, EM MADEIRA SERRADA, 4 UTILIZAÇÕES. AF_12/2015</v>
          </cell>
          <cell r="D3628" t="str">
            <v>M2</v>
          </cell>
          <cell r="E3628" t="str">
            <v>72,06</v>
          </cell>
          <cell r="F3628" t="str">
            <v>76,73</v>
          </cell>
        </row>
        <row r="3629">
          <cell r="A3629" t="str">
            <v>92449</v>
          </cell>
          <cell r="B3629" t="str">
            <v>MONTAGEM E DESMONTAGEM DE FÔRMA DE VIGA, ESCORAMENTO COM GARFO DE MADEIRA, PÉ-DIREITO DUPLO, EM CHAPA DE MADEIRA RESINADA, 2 UTILIZAÇÕES. AF_12/2015</v>
          </cell>
          <cell r="D3629" t="str">
            <v>M2</v>
          </cell>
          <cell r="E3629" t="str">
            <v>144,51</v>
          </cell>
          <cell r="F3629" t="str">
            <v>151,82</v>
          </cell>
        </row>
        <row r="3630">
          <cell r="A3630" t="str">
            <v>92450</v>
          </cell>
          <cell r="B3630" t="str">
            <v>MONTAGEM E DESMONTAGEM DE FÔRMA DE VIGA, ESCORAMENTO METÁLICO, PÉ-DIREITO DUPLO, EM CHAPA DE MADEIRA RESINADA, 2 UTILIZAÇÕES. AF_12/2015</v>
          </cell>
          <cell r="D3630" t="str">
            <v>M2</v>
          </cell>
          <cell r="E3630" t="str">
            <v>199,43</v>
          </cell>
          <cell r="F3630" t="str">
            <v>206,60</v>
          </cell>
        </row>
        <row r="3631">
          <cell r="A3631" t="str">
            <v>92451</v>
          </cell>
          <cell r="B3631" t="str">
            <v>MONTAGEM E DESMONTAGEM DE FÔRMA DE VIGA, ESCORAMENTO COM GARFO DE MADEIRA, PÉ-DIREITO SIMPLES, EM CHAPA DE MADEIRA RESINADA, 2 UTILIZAÇÕES. AF_12/2015</v>
          </cell>
          <cell r="D3631" t="str">
            <v>M2</v>
          </cell>
          <cell r="E3631" t="str">
            <v>102,72</v>
          </cell>
          <cell r="F3631" t="str">
            <v>107,97</v>
          </cell>
        </row>
        <row r="3632">
          <cell r="A3632" t="str">
            <v>92452</v>
          </cell>
          <cell r="B3632" t="str">
            <v>MONTAGEM E DESMONTAGEM DE FÔRMA DE VIGA, ESCORAMENTO METÁLICO, PÉ-DIREITO SIMPLES, EM CHAPA DE MADEIRA RESINADA, 2 UTILIZAÇÕES. AF_12/2015</v>
          </cell>
          <cell r="D3632" t="str">
            <v>M2</v>
          </cell>
          <cell r="E3632" t="str">
            <v>100,72</v>
          </cell>
          <cell r="F3632" t="str">
            <v>106,57</v>
          </cell>
        </row>
        <row r="3633">
          <cell r="A3633" t="str">
            <v>92453</v>
          </cell>
          <cell r="B3633" t="str">
            <v>MONTAGEM E DESMONTAGEM DE FÔRMA DE VIGA, ESCORAMENTO COM GARFO DE MADEIRA, PÉ-DIREITO DUPLO, EM CHAPA DE MADEIRA RESINADA, 4 UTILIZAÇÕES. AF_12/2015</v>
          </cell>
          <cell r="D3633" t="str">
            <v>M2</v>
          </cell>
          <cell r="E3633" t="str">
            <v>122,06</v>
          </cell>
          <cell r="F3633" t="str">
            <v>128,38</v>
          </cell>
        </row>
        <row r="3634">
          <cell r="A3634" t="str">
            <v>92454</v>
          </cell>
          <cell r="B3634" t="str">
            <v>MONTAGEM E DESMONTAGEM DE FÔRMA DE VIGA, ESCORAMENTO METÁLICO, PÉ-DIREITO DUPLO, EM CHAPA DE MADEIRA RESINADA, 4 UTILIZAÇÕES. AF_12/2015</v>
          </cell>
          <cell r="D3634" t="str">
            <v>M2</v>
          </cell>
          <cell r="E3634" t="str">
            <v>180,28</v>
          </cell>
          <cell r="F3634" t="str">
            <v>186,43</v>
          </cell>
        </row>
        <row r="3635">
          <cell r="A3635" t="str">
            <v>92455</v>
          </cell>
          <cell r="B3635" t="str">
            <v>MONTAGEM E DESMONTAGEM DE FÔRMA DE VIGA, ESCORAMENTO COM GARFO DE MADEIRA, PÉ-DIREITO SIMPLES, EM CHAPA DE MADEIRA RESINADA, 4 UTILIZAÇÕES. AF_12/2015</v>
          </cell>
          <cell r="D3635" t="str">
            <v>M2</v>
          </cell>
          <cell r="E3635" t="str">
            <v>82,97</v>
          </cell>
          <cell r="F3635" t="str">
            <v>87,37</v>
          </cell>
        </row>
        <row r="3636">
          <cell r="A3636" t="str">
            <v>92456</v>
          </cell>
          <cell r="B3636" t="str">
            <v>MONTAGEM E DESMONTAGEM DE FÔRMA DE VIGA, ESCORAMENTO METÁLICO, PÉ-DIREITO SIMPLES, EM CHAPA DE MADEIRA RESINADA, 4 UTILIZAÇÕES. AF_12/2015</v>
          </cell>
          <cell r="D3636" t="str">
            <v>M2</v>
          </cell>
          <cell r="E3636" t="str">
            <v>81,76</v>
          </cell>
          <cell r="F3636" t="str">
            <v>86,69</v>
          </cell>
        </row>
        <row r="3637">
          <cell r="A3637" t="str">
            <v>92457</v>
          </cell>
          <cell r="B3637" t="str">
            <v>MONTAGEM E DESMONTAGEM DE FÔRMA DE VIGA, ESCORAMENTO COM GARFO DE MADEIRA, PÉ-DIREITO DUPLO, EM CHAPA DE MADEIRA RESINADA, 6 UTILIZAÇÕES. AF_12/2015</v>
          </cell>
          <cell r="D3637" t="str">
            <v>M2</v>
          </cell>
          <cell r="E3637" t="str">
            <v>105,13</v>
          </cell>
          <cell r="F3637" t="str">
            <v>110,66</v>
          </cell>
        </row>
        <row r="3638">
          <cell r="A3638" t="str">
            <v>92458</v>
          </cell>
          <cell r="B3638" t="str">
            <v>MONTAGEM E DESMONTAGEM DE FÔRMA DE VIGA, ESCORAMENTO METÁLICO, PÉ-DIREITO DUPLO, EM CHAPA DE MADEIRA RESINADA, 6 UTILIZAÇÕES. AF_12/2015</v>
          </cell>
          <cell r="D3638" t="str">
            <v>M2</v>
          </cell>
          <cell r="E3638" t="str">
            <v>168,17</v>
          </cell>
          <cell r="F3638" t="str">
            <v>173,58</v>
          </cell>
        </row>
        <row r="3639">
          <cell r="A3639" t="str">
            <v>92459</v>
          </cell>
          <cell r="B3639" t="str">
            <v>MONTAGEM E DESMONTAGEM DE FÔRMA DE VIGA, ESCORAMENTO COM GARFO DE MADEIRA, PÉ-DIREITO SIMPLES, EM CHAPA DE MADEIRA RESINADA, 6 UTILIZAÇÕES. AF_12/2015</v>
          </cell>
          <cell r="D3639" t="str">
            <v>M2</v>
          </cell>
          <cell r="E3639" t="str">
            <v>69,69</v>
          </cell>
          <cell r="F3639" t="str">
            <v>73,47</v>
          </cell>
        </row>
        <row r="3640">
          <cell r="A3640" t="str">
            <v>92460</v>
          </cell>
          <cell r="B3640" t="str">
            <v>MONTAGEM E DESMONTAGEM DE FÔRMA DE VIGA, ESCORAMENTO METÁLICO, PÉ-DIREITO SIMPLES, EM CHAPA DE MADEIRA RESINADA, 6 UTILIZAÇÕES. AF_12/2015</v>
          </cell>
          <cell r="D3640" t="str">
            <v>M2</v>
          </cell>
          <cell r="E3640" t="str">
            <v>66,78</v>
          </cell>
          <cell r="F3640" t="str">
            <v>71,08</v>
          </cell>
        </row>
        <row r="3641">
          <cell r="A3641" t="str">
            <v>92461</v>
          </cell>
          <cell r="B3641" t="str">
            <v>MONTAGEM E DESMONTAGEM DE FÔRMA DE VIGA, ESCORAMENTO COM GARFO DE MADEIRA, PÉ-DIREITO DUPLO, EM CHAPA DE MADEIRA RESINADA, 8 UTILIZAÇÕES. AF_12/2015</v>
          </cell>
          <cell r="D3641" t="str">
            <v>M2</v>
          </cell>
          <cell r="E3641" t="str">
            <v>96,16</v>
          </cell>
          <cell r="F3641" t="str">
            <v>101,20</v>
          </cell>
        </row>
        <row r="3642">
          <cell r="A3642" t="str">
            <v>92462</v>
          </cell>
          <cell r="B3642" t="str">
            <v>MONTAGEM E DESMONTAGEM DE FÔRMA DE VIGA, ESCORAMENTO METÁLICO, PÉ-DIREITO DUPLO, EM CHAPA DE MADEIRA RESINADA, 8 UTILIZAÇÕES. AF_12/2015</v>
          </cell>
          <cell r="D3642" t="str">
            <v>M2</v>
          </cell>
          <cell r="E3642" t="str">
            <v>160,52</v>
          </cell>
          <cell r="F3642" t="str">
            <v>165,41</v>
          </cell>
        </row>
        <row r="3643">
          <cell r="A3643" t="str">
            <v>92463</v>
          </cell>
          <cell r="B3643" t="str">
            <v>MONTAGEM E DESMONTAGEM DE FÔRMA DE VIGA, ESCORAMENTO COM GARFO DE MADEIRA, PÉ-DIREITO SIMPLES, EM CHAPA DE MADEIRA RESINADA, 8 UTILIZAÇÕES. AF_12/2015</v>
          </cell>
          <cell r="D3643" t="str">
            <v>M2</v>
          </cell>
          <cell r="E3643" t="str">
            <v>62,53</v>
          </cell>
          <cell r="F3643" t="str">
            <v>65,91</v>
          </cell>
        </row>
        <row r="3644">
          <cell r="A3644" t="str">
            <v>92464</v>
          </cell>
          <cell r="B3644" t="str">
            <v>MONTAGEM E DESMONTAGEM DE FÔRMA DE VIGA, ESCORAMENTO METÁLICO, PÉ-DIREITO SIMPLES, EM CHAPA DE MADEIRA RESINADA, 8 UTILIZAÇÕES. AF_12/2015</v>
          </cell>
          <cell r="D3644" t="str">
            <v>M2</v>
          </cell>
          <cell r="E3644" t="str">
            <v>62,85</v>
          </cell>
          <cell r="F3644" t="str">
            <v>66,69</v>
          </cell>
        </row>
        <row r="3645">
          <cell r="A3645" t="str">
            <v>92465</v>
          </cell>
          <cell r="B3645" t="str">
            <v>MONTAGEM E DESMONTAGEM DE FÔRMA DE VIGA, ESCORAMENTO COM GARFO DE MADEIRA, PÉ-DIREITO DUPLO, EM CHAPA DE MADEIRA PLASTIFICADA, 10 UTILIZAÇÕES. AF_12/2015</v>
          </cell>
          <cell r="D3645" t="str">
            <v>M2</v>
          </cell>
          <cell r="E3645" t="str">
            <v>75,05</v>
          </cell>
          <cell r="F3645" t="str">
            <v>79,24</v>
          </cell>
        </row>
        <row r="3646">
          <cell r="A3646" t="str">
            <v>92466</v>
          </cell>
          <cell r="B3646" t="str">
            <v>MONTAGEM E DESMONTAGEM DE FÔRMA DE VIGA, ESCORAMENTO METÁLICO, PÉ-DIREITO DUPLO, EM CHAPA DE MADEIRA PLASTIFICADA, 10 UTILIZAÇÕES. AF_12/2015</v>
          </cell>
          <cell r="D3646" t="str">
            <v>M2</v>
          </cell>
          <cell r="E3646" t="str">
            <v>153,02</v>
          </cell>
          <cell r="F3646" t="str">
            <v>157,38</v>
          </cell>
        </row>
        <row r="3647">
          <cell r="A3647" t="str">
            <v>92467</v>
          </cell>
          <cell r="B3647" t="str">
            <v>MONTAGEM E DESMONTAGEM DE FÔRMA DE VIGA, ESCORAMENTO COM GARFO DE MADEIRA, PÉ-DIREITO SIMPLES, EM CHAPA DE MADEIRA PLASTIFICADA, 10 UTILIZAÇÕES. AF_12/2015</v>
          </cell>
          <cell r="D3647" t="str">
            <v>M2</v>
          </cell>
          <cell r="E3647" t="str">
            <v>49,28</v>
          </cell>
          <cell r="F3647" t="str">
            <v>52,10</v>
          </cell>
        </row>
        <row r="3648">
          <cell r="A3648" t="str">
            <v>92468</v>
          </cell>
          <cell r="B3648" t="str">
            <v>MONTAGEM E DESMONTAGEM DE FÔRMA DE VIGA, ESCORAMENTO METÁLICO, PÉ-DIREITO SIMPLES, EM CHAPA DE MADEIRA PLASTIFICADA, 10 UTILIZAÇÕES. AF_12/2015</v>
          </cell>
          <cell r="D3648" t="str">
            <v>M2</v>
          </cell>
          <cell r="E3648" t="str">
            <v>55,75</v>
          </cell>
          <cell r="F3648" t="str">
            <v>59,14</v>
          </cell>
        </row>
        <row r="3649">
          <cell r="A3649" t="str">
            <v>92469</v>
          </cell>
          <cell r="B3649" t="str">
            <v>MONTAGEM E DESMONTAGEM DE FÔRMA DE VIGA, ESCORAMENTO COM GARFO DE MADEIRA, PÉ-DIREITO DUPLO, EM CHAPA DE MADEIRA PLASTIFICADA, 12 UTILIZAÇÕES. AF_12/2015</v>
          </cell>
          <cell r="D3649" t="str">
            <v>M2</v>
          </cell>
          <cell r="E3649" t="str">
            <v>68,39</v>
          </cell>
          <cell r="F3649" t="str">
            <v>72,21</v>
          </cell>
        </row>
        <row r="3650">
          <cell r="A3650" t="str">
            <v>92470</v>
          </cell>
          <cell r="B3650" t="str">
            <v>MONTAGEM E DESMONTAGEM DE FÔRMA DE VIGA, ESCORAMENTO METÁLICO, PÉ-DIREITO DUPLO, EM CHAPA DE MADEIRA PLASTIFICADA, 12 UTILIZAÇÕES. AF_12/2015</v>
          </cell>
          <cell r="D3650" t="str">
            <v>M2</v>
          </cell>
          <cell r="E3650" t="str">
            <v>149,08</v>
          </cell>
          <cell r="F3650" t="str">
            <v>153,08</v>
          </cell>
        </row>
        <row r="3651">
          <cell r="A3651" t="str">
            <v>92471</v>
          </cell>
          <cell r="B3651" t="str">
            <v>MONTAGEM E DESMONTAGEM DE FÔRMA DE VIGA, ESCORAMENTO COM GARFO DE MADEIRA, PÉ-DIREITO SIMPLES, EM CHAPA DE MADEIRA PLASTIFICADA, 12 UTILIZAÇÕES. AF_12/2015</v>
          </cell>
          <cell r="D3651" t="str">
            <v>M2</v>
          </cell>
          <cell r="E3651" t="str">
            <v>44,96</v>
          </cell>
          <cell r="F3651" t="str">
            <v>47,53</v>
          </cell>
        </row>
        <row r="3652">
          <cell r="A3652" t="str">
            <v>92472</v>
          </cell>
          <cell r="B3652" t="str">
            <v>MONTAGEM E DESMONTAGEM DE FÔRMA DE VIGA, ESCORAMENTO METÁLICO, PÉ-DIREITO SIMPLES, EM CHAPA DE MADEIRA PLASTIFICADA, 12 UTILIZAÇÕES. AF_12/2015</v>
          </cell>
          <cell r="D3652" t="str">
            <v>M2</v>
          </cell>
          <cell r="E3652" t="str">
            <v>52,37</v>
          </cell>
          <cell r="F3652" t="str">
            <v>55,49</v>
          </cell>
        </row>
        <row r="3653">
          <cell r="A3653" t="str">
            <v>92473</v>
          </cell>
          <cell r="B3653" t="str">
            <v>MONTAGEM E DESMONTAGEM DE FÔRMA DE VIGA, ESCORAMENTO COM GARFO DE MADEIRA, PÉ-DIREITO DUPLO, EM CHAPA DE MADEIRA PLASTIFICADA, 14 UTILIZAÇÕES. AF_12/2015</v>
          </cell>
          <cell r="D3653" t="str">
            <v>M2</v>
          </cell>
          <cell r="E3653" t="str">
            <v>62,94</v>
          </cell>
          <cell r="F3653" t="str">
            <v>66,46</v>
          </cell>
        </row>
        <row r="3654">
          <cell r="A3654" t="str">
            <v>92474</v>
          </cell>
          <cell r="B3654" t="str">
            <v>MONTAGEM E DESMONTAGEM DE FÔRMA DE VIGA, ESCORAMENTO METÁLICO, PÉ-DIREITO DUPLO, EM CHAPA DE MADEIRA PLASTIFICADA, 14 UTILIZAÇÕES. AF_12/2015</v>
          </cell>
          <cell r="D3654" t="str">
            <v>M2</v>
          </cell>
          <cell r="E3654" t="str">
            <v>145,65</v>
          </cell>
          <cell r="F3654" t="str">
            <v>149,36</v>
          </cell>
        </row>
        <row r="3655">
          <cell r="A3655" t="str">
            <v>92475</v>
          </cell>
          <cell r="B3655" t="str">
            <v>MONTAGEM E DESMONTAGEM DE FÔRMA DE VIGA, ESCORAMENTO COM GARFO DE MADEIRA, PÉ-DIREITO SIMPLES, EM CHAPA DE MADEIRA PLASTIFICADA, 14 UTILIZAÇÕES. AF_12/2015</v>
          </cell>
          <cell r="D3655" t="str">
            <v>M2</v>
          </cell>
          <cell r="E3655" t="str">
            <v>41,42</v>
          </cell>
          <cell r="F3655" t="str">
            <v>43,79</v>
          </cell>
        </row>
        <row r="3656">
          <cell r="A3656" t="str">
            <v>92476</v>
          </cell>
          <cell r="B3656" t="str">
            <v>MONTAGEM E DESMONTAGEM DE FÔRMA DE VIGA, ESCORAMENTO METÁLICO, PÉ-DIREITO SIMPLES, EM CHAPA DE MADEIRA PLASTIFICADA, 14 UTILIZAÇÕES. AF_12/2015</v>
          </cell>
          <cell r="D3656" t="str">
            <v>M2</v>
          </cell>
          <cell r="E3656" t="str">
            <v>49,48</v>
          </cell>
          <cell r="F3656" t="str">
            <v>52,36</v>
          </cell>
        </row>
        <row r="3657">
          <cell r="A3657" t="str">
            <v>92477</v>
          </cell>
          <cell r="B3657" t="str">
            <v>MONTAGEM E DESMONTAGEM DE FÔRMA DE VIGA, ESCORAMENTO COM GARFO DE MADEIRA, PÉ-DIREITO DUPLO, EM CHAPA DE MADEIRA PLASTIFICADA, 18 UTILIZAÇÕES. AF_12/2015</v>
          </cell>
          <cell r="D3657" t="str">
            <v>M2</v>
          </cell>
          <cell r="E3657" t="str">
            <v>51,46</v>
          </cell>
          <cell r="F3657" t="str">
            <v>54,37</v>
          </cell>
        </row>
        <row r="3658">
          <cell r="A3658" t="str">
            <v>92478</v>
          </cell>
          <cell r="B3658" t="str">
            <v>MONTAGEM E DESMONTAGEM DE FÔRMA DE VIGA, ESCORAMENTO METÁLICO, PÉ-DIREITO DUPLO, EM CHAPA DE MADEIRA PLASTIFICADA, 18 UTILIZAÇÕES. AF_12/2015</v>
          </cell>
          <cell r="D3658" t="str">
            <v>M2</v>
          </cell>
          <cell r="E3658" t="str">
            <v>138,98</v>
          </cell>
          <cell r="F3658" t="str">
            <v>142,10</v>
          </cell>
        </row>
        <row r="3659">
          <cell r="A3659" t="str">
            <v>92479</v>
          </cell>
          <cell r="B3659" t="str">
            <v>MONTAGEM E DESMONTAGEM DE FÔRMA DE VIGA, ESCORAMENTO COM GARFO DE MADEIRA, PÉ-DIREITO SIMPLES, EM CHAPA DE MADEIRA PLASTIFICADA, 18 UTILIZAÇÕES. AF_12/2015</v>
          </cell>
          <cell r="D3659" t="str">
            <v>M2</v>
          </cell>
          <cell r="E3659" t="str">
            <v>33,94</v>
          </cell>
          <cell r="F3659" t="str">
            <v>35,90</v>
          </cell>
        </row>
        <row r="3660">
          <cell r="A3660" t="str">
            <v>92480</v>
          </cell>
          <cell r="B3660" t="str">
            <v>MONTAGEM E DESMONTAGEM DE FÔRMA DE VIGA, ESCORAMENTO METÁLICO, PÉ-DIREITO SIMPLES, EM CHAPA DE MADEIRA PLASTIFICADA, 18 UTILIZAÇÕES. AF_12/2015</v>
          </cell>
          <cell r="D3660" t="str">
            <v>M2</v>
          </cell>
          <cell r="E3660" t="str">
            <v>43,78</v>
          </cell>
          <cell r="F3660" t="str">
            <v>46,20</v>
          </cell>
        </row>
        <row r="3661">
          <cell r="A3661" t="str">
            <v>92481</v>
          </cell>
          <cell r="B3661" t="str">
            <v>MONTAGEM E DESMONTAGEM DE FÔRMA DE LAJE MACIÇA COM ÁREA MÉDIA MENOR OU IGUAL A 20 M², PÉ-DIREITO SIMPLES, EM MADEIRA SERRADA, 1 UTILIZAÇÃO. AF_12/2015</v>
          </cell>
          <cell r="D3661" t="str">
            <v>M2</v>
          </cell>
          <cell r="E3661" t="str">
            <v>159,59</v>
          </cell>
          <cell r="F3661" t="str">
            <v>169,86</v>
          </cell>
        </row>
        <row r="3662">
          <cell r="A3662" t="str">
            <v>92482</v>
          </cell>
          <cell r="B3662" t="str">
            <v>MONTAGEM E DESMONTAGEM DE FÔRMA DE LAJE MACIÇA COM ÁREA MÉDIA MAIOR QUE 20 M², PÉ-DIREITO SIMPLES, EM MADEIRA SERRADA, 1 UTILIZAÇÃO. AF_12/2015</v>
          </cell>
          <cell r="D3662" t="str">
            <v>M2</v>
          </cell>
          <cell r="E3662" t="str">
            <v>150,31</v>
          </cell>
          <cell r="F3662" t="str">
            <v>159,53</v>
          </cell>
        </row>
        <row r="3663">
          <cell r="A3663" t="str">
            <v>92483</v>
          </cell>
          <cell r="B3663" t="str">
            <v>MONTAGEM E DESMONTAGEM DE FÔRMA DE LAJE MACIÇA COM ÁREA MÉDIA MENOR OU IGUAL A 20 M², PÉ-DIREITO SIMPLES, EM MADEIRA SERRADA, 2 UTILIZAÇÕES. AF_12/2015</v>
          </cell>
          <cell r="D3663" t="str">
            <v>M2</v>
          </cell>
          <cell r="E3663" t="str">
            <v>122,40</v>
          </cell>
          <cell r="F3663" t="str">
            <v>131,47</v>
          </cell>
        </row>
        <row r="3664">
          <cell r="A3664" t="str">
            <v>92484</v>
          </cell>
          <cell r="B3664" t="str">
            <v>MONTAGEM E DESMONTAGEM DE FÔRMA DE LAJE MACIÇA COM ÁREA MÉDIA MAIOR QUE 20 M², PÉ-DIREITO SIMPLES, EM MADEIRA SERRADA, 2 UTILIZAÇÕES. AF_12/2015</v>
          </cell>
          <cell r="D3664" t="str">
            <v>M2</v>
          </cell>
          <cell r="E3664" t="str">
            <v>114,21</v>
          </cell>
          <cell r="F3664" t="str">
            <v>122,34</v>
          </cell>
        </row>
        <row r="3665">
          <cell r="A3665" t="str">
            <v>92485</v>
          </cell>
          <cell r="B3665" t="str">
            <v>MONTAGEM E DESMONTAGEM DE FÔRMA DE LAJE MACIÇA COM ÁREA MÉDIA MENOR OU IGUAL A 20 M², PÉ-DIREITO SIMPLES, EM MADEIRA SERRADA, 4 UTILIZAÇÕES. AF_12/2015</v>
          </cell>
          <cell r="D3665" t="str">
            <v>M2</v>
          </cell>
          <cell r="E3665" t="str">
            <v>88,29</v>
          </cell>
          <cell r="F3665" t="str">
            <v>95,28</v>
          </cell>
        </row>
        <row r="3666">
          <cell r="A3666" t="str">
            <v>92486</v>
          </cell>
          <cell r="B3666" t="str">
            <v>MONTAGEM E DESMONTAGEM DE FÔRMA DE LAJE MACIÇA COM ÁREA MÉDIA MAIOR QUE 20 M², PÉ-DIREITO SIMPLES, EM MADEIRA SERRADA, 4 UTILIZAÇÕES. AF_12/2015</v>
          </cell>
          <cell r="D3666" t="str">
            <v>M2</v>
          </cell>
          <cell r="E3666" t="str">
            <v>81,99</v>
          </cell>
          <cell r="F3666" t="str">
            <v>88,27</v>
          </cell>
        </row>
        <row r="3667">
          <cell r="A3667" t="str">
            <v>92487</v>
          </cell>
          <cell r="B3667" t="str">
            <v>MONTAGEM E DESMONTAGEM DE FÔRMA DE LAJE NERVURADA COM CUBETA E ASSOALHO COM ÁREA MÉDIA MENOR OU IGUAL A 20 M², PÉ-DIREITO DUPLO, EM CHAPA DE MADEIRA COMPENSADA RESINADA, 8 UTILIZAÇÕES. AF_12/2015</v>
          </cell>
          <cell r="D3667" t="str">
            <v>M2</v>
          </cell>
          <cell r="E3667" t="str">
            <v>62,75</v>
          </cell>
          <cell r="F3667" t="str">
            <v>65,70</v>
          </cell>
        </row>
        <row r="3668">
          <cell r="A3668" t="str">
            <v>92488</v>
          </cell>
          <cell r="B3668" t="str">
            <v>MONTAGEM E DESMONTAGEM DE FÔRMA DE LAJE NERVURADA COM CUBETA E ASSOALHO COM ÁREA MÉDIA MAIOR QUE 20 M², PÉ-DIREITO DUPLO, EM CHAPA DE MADEIRA COMPENSADA RESINADA, 8 UTILIZAÇÕES. AF_12/2015</v>
          </cell>
          <cell r="D3668" t="str">
            <v>M2</v>
          </cell>
          <cell r="E3668" t="str">
            <v>60,57</v>
          </cell>
          <cell r="F3668" t="str">
            <v>63,29</v>
          </cell>
        </row>
        <row r="3669">
          <cell r="A3669" t="str">
            <v>92489</v>
          </cell>
          <cell r="B3669" t="str">
            <v>MONTAGEM E DESMONTAGEM DE FÔRMA DE LAJE NERVURADA COM CUBETA E ASSOALHO COM ÁREA MÉDIA MENOR OU IGUAL A 20 M², PÉ-DIREITO SIMPLES, EM CHAPA DE MADEIRA COMPENSADA RESINADA, 8 UTILIZAÇÕES. AF_12/2015</v>
          </cell>
          <cell r="D3669" t="str">
            <v>M2</v>
          </cell>
          <cell r="E3669" t="str">
            <v>36,95</v>
          </cell>
          <cell r="F3669" t="str">
            <v>39,12</v>
          </cell>
        </row>
        <row r="3670">
          <cell r="A3670" t="str">
            <v>92490</v>
          </cell>
          <cell r="B3670" t="str">
            <v>MONTAGEM E DESMONTAGEM DE FÔRMA DE LAJE NERVURADA COM CUBETA E ASSOALHO COM ÁREA MÉDIA MAIOR QUE 20 M², PÉ-DIREITO SIMPLES, EM CHAPA DE MADEIRA COMPENSADA RESINADA, 8 UTILIZAÇÕES. AF_12/2015</v>
          </cell>
          <cell r="D3670" t="str">
            <v>M2</v>
          </cell>
          <cell r="E3670" t="str">
            <v>34,96</v>
          </cell>
          <cell r="F3670" t="str">
            <v>36,91</v>
          </cell>
        </row>
        <row r="3671">
          <cell r="A3671" t="str">
            <v>92491</v>
          </cell>
          <cell r="B3671" t="str">
            <v>MONTAGEM E DESMONTAGEM DE FÔRMA DE LAJE NERVURADA COM CUBETA E ASSOALHO COM ÁREA MÉDIA MENOR OU IGUAL A 20 M², PÉ-DIREITO DUPLO, EM CHAPA DE MADEIRA COMPENSADA RESINADA, 10 UTILIZAÇÕES. AF_12/2015</v>
          </cell>
          <cell r="D3671" t="str">
            <v>M2</v>
          </cell>
          <cell r="E3671" t="str">
            <v>60,27</v>
          </cell>
          <cell r="F3671" t="str">
            <v>63,09</v>
          </cell>
        </row>
        <row r="3672">
          <cell r="A3672" t="str">
            <v>92492</v>
          </cell>
          <cell r="B3672" t="str">
            <v>MONTAGEM E DESMONTAGEM DE FÔRMA DE LAJE NERVURADA COM CUBETA E ASSOALHO COM ÁREA MÉDIA MAIOR QUE 20 M², PÉ-DIREITO DUPLO, EM CHAPA DE MADEIRA COMPENSADA RESINADA, 10 UTILIZAÇÕES. AF_12/2015</v>
          </cell>
          <cell r="D3672" t="str">
            <v>M2</v>
          </cell>
          <cell r="E3672" t="str">
            <v>58,19</v>
          </cell>
          <cell r="F3672" t="str">
            <v>60,78</v>
          </cell>
        </row>
        <row r="3673">
          <cell r="A3673" t="str">
            <v>92493</v>
          </cell>
          <cell r="B3673" t="str">
            <v>MONTAGEM E DESMONTAGEM DE FÔRMA DE LAJE NERVURADA COM CUBETA E ASSOALHO COM ÁREA MÉDIA MENOR OU IGUAL A 20 M², PÉ-DIREITO SIMPLES, EM CHAPA DE MADEIRA COMPENSADA RESINADA, 10 UTILIZAÇÕES. AF_12/2015</v>
          </cell>
          <cell r="D3673" t="str">
            <v>M2</v>
          </cell>
          <cell r="E3673" t="str">
            <v>32,92</v>
          </cell>
          <cell r="F3673" t="str">
            <v>34,98</v>
          </cell>
        </row>
        <row r="3674">
          <cell r="A3674" t="str">
            <v>92494</v>
          </cell>
          <cell r="B3674" t="str">
            <v>MONTAGEM E DESMONTAGEM DE FÔRMA DE LAJE NERVURADA COM CUBETA E ASSOALHO COM ÁREA MÉDIA MAIOR QUE 20 M², PÉ-DIREITO SIMPLES, EM CHAPA DE MADEIRA COMPENSADA RESINADA, 10 UTILIZAÇÕES. AF_12/2015</v>
          </cell>
          <cell r="D3674" t="str">
            <v>M2</v>
          </cell>
          <cell r="E3674" t="str">
            <v>32,91</v>
          </cell>
          <cell r="F3674" t="str">
            <v>34,75</v>
          </cell>
        </row>
        <row r="3675">
          <cell r="A3675" t="str">
            <v>92495</v>
          </cell>
          <cell r="B3675" t="str">
            <v>MONTAGEM E DESMONTAGEM DE FÔRMA DE LAJE NERVURADA COM CUBETA E ASSOALHO COM ÁREA MÉDIA MENOR OU IGUAL A 20 M², PÉ-DIREITO DUPLO, EM CHAPA DE MADEIRA COMPENSADA RESINADA, 12 UTILIZAÇÕES. AF_12/2015</v>
          </cell>
          <cell r="D3675" t="str">
            <v>M2</v>
          </cell>
          <cell r="E3675" t="str">
            <v>58,56</v>
          </cell>
          <cell r="F3675" t="str">
            <v>61,29</v>
          </cell>
        </row>
        <row r="3676">
          <cell r="A3676" t="str">
            <v>92496</v>
          </cell>
          <cell r="B3676" t="str">
            <v>MONTAGEM E DESMONTAGEM DE FÔRMA DE LAJE NERVURADA COM CUBETA E ASSOALHO COM ÁREA MÉDIA MAIOR QUE 20 M², PÉ-DIREITO DUPLO, EM CHAPA DE MADEIRA COMPENSADA RESINADA, 12 UTILIZAÇÕES. AF_12/2015</v>
          </cell>
          <cell r="D3676" t="str">
            <v>M2</v>
          </cell>
          <cell r="E3676" t="str">
            <v>56,58</v>
          </cell>
          <cell r="F3676" t="str">
            <v>59,08</v>
          </cell>
        </row>
        <row r="3677">
          <cell r="A3677" t="str">
            <v>92497</v>
          </cell>
          <cell r="B3677" t="str">
            <v>MONTAGEM E DESMONTAGEM DE FÔRMA DE LAJE NERVURADA COM CUBETA E ASSOALHO COM ÁREA MÉDIA MENOR OU IGUAL A 20 M², PÉ-DIREITO SIMPLES, EM CHAPA DE MADEIRA COMPENSADA RESINADA, 12 UTILIZAÇÕES. AF_12/2015</v>
          </cell>
          <cell r="D3677" t="str">
            <v>M2</v>
          </cell>
          <cell r="E3677" t="str">
            <v>33,36</v>
          </cell>
          <cell r="F3677" t="str">
            <v>35,35</v>
          </cell>
        </row>
        <row r="3678">
          <cell r="A3678" t="str">
            <v>92498</v>
          </cell>
          <cell r="B3678" t="str">
            <v>MONTAGEM E DESMONTAGEM DE FÔRMA DE LAJE NERVURADA COM CUBETA E ASSOALHO COM ÁREA MÉDIA MAIOR QUE 20 M², PÉ-DIREITO SIMPLES, EM CHAPA DE MADEIRA COMPENSADA RESINADA, 12 UTILIZAÇÕES. AF_12/2015</v>
          </cell>
          <cell r="D3678" t="str">
            <v>M2</v>
          </cell>
          <cell r="E3678" t="str">
            <v>31,50</v>
          </cell>
          <cell r="F3678" t="str">
            <v>33,29</v>
          </cell>
        </row>
        <row r="3679">
          <cell r="A3679" t="str">
            <v>92499</v>
          </cell>
          <cell r="B3679" t="str">
            <v>MONTAGEM E DESMONTAGEM DE FÔRMA DE LAJE NERVURADA COM CUBETA E ASSOALHO COM ÁREA MÉDIA MENOR OU IGUAL A 20 M², PÉ-DIREITO DUPLO, EM CHAPA DE MADEIRA COMPENSADA RESINADA, 14 UTILIZAÇÕES. AF_12/2015</v>
          </cell>
          <cell r="D3679" t="str">
            <v>M2</v>
          </cell>
          <cell r="E3679" t="str">
            <v>57,59</v>
          </cell>
          <cell r="F3679" t="str">
            <v>60,24</v>
          </cell>
        </row>
        <row r="3680">
          <cell r="A3680" t="str">
            <v>92500</v>
          </cell>
          <cell r="B3680" t="str">
            <v>MONTAGEM E DESMONTAGEM DE FÔRMA DE LAJE NERVURADA COM CUBETA E ASSOALHO COM ÁREA MÉDIA MAIOR QUE 20 M², PÉ-DIREITO DUPLO, EM CHAPA DE MADEIRA COMPENSADA RESINADA, 14 UTILIZAÇÕES. AF_12/2015</v>
          </cell>
          <cell r="D3680" t="str">
            <v>M2</v>
          </cell>
          <cell r="E3680" t="str">
            <v>55,66</v>
          </cell>
          <cell r="F3680" t="str">
            <v>58,08</v>
          </cell>
        </row>
        <row r="3681">
          <cell r="A3681" t="str">
            <v>92501</v>
          </cell>
          <cell r="B3681" t="str">
            <v>MONTAGEM E DESMONTAGEM DE FÔRMA DE LAJE NERVURADA COM CUBETA E ASSOALHO COM ÁREA MÉDIA MENOR OU IGUAL A 20 M², PÉ-DIREITO SIMPLES, EM CHAPA DE MADEIRA COMPENSADA RESINADA, 14 UTILIZAÇÕES. AF_12/2015</v>
          </cell>
          <cell r="D3681" t="str">
            <v>M2</v>
          </cell>
          <cell r="E3681" t="str">
            <v>32,53</v>
          </cell>
          <cell r="F3681" t="str">
            <v>34,48</v>
          </cell>
        </row>
        <row r="3682">
          <cell r="A3682" t="str">
            <v>92502</v>
          </cell>
          <cell r="B3682" t="str">
            <v>MONTAGEM E DESMONTAGEM DE FÔRMA DE LAJE NERVURADA COM CUBETA E ASSOALHO COM ÁREA MÉDIA MAIOR QUE 20 M², PÉ-DIREITO SIMPLES, EM CHAPA DE MADEIRA COMPENSADA RESINADA, 14 UTILIZAÇÕES. AF_12/2015</v>
          </cell>
          <cell r="D3682" t="str">
            <v>M2</v>
          </cell>
          <cell r="E3682" t="str">
            <v>30,74</v>
          </cell>
          <cell r="F3682" t="str">
            <v>32,47</v>
          </cell>
        </row>
        <row r="3683">
          <cell r="A3683" t="str">
            <v>92503</v>
          </cell>
          <cell r="B3683" t="str">
            <v>MONTAGEM E DESMONTAGEM DE FÔRMA DE LAJE NERVURADA COM CUBETA E ASSOALHO COM ÁREA MÉDIA MENOR OU IGUAL A 20 M², PÉ-DIREITO DUPLO, EM CHAPA DE MADEIRA COMPENSADA RESINADA, 18 UTILIZAÇÕES. AF_12/2015</v>
          </cell>
          <cell r="D3683" t="str">
            <v>M2</v>
          </cell>
          <cell r="E3683" t="str">
            <v>55,96</v>
          </cell>
          <cell r="F3683" t="str">
            <v>58,52</v>
          </cell>
        </row>
        <row r="3684">
          <cell r="A3684" t="str">
            <v>92504</v>
          </cell>
          <cell r="B3684" t="str">
            <v>MONTAGEM E DESMONTAGEM DE FÔRMA DE LAJE NERVURADA COM CUBETA E ASSOALHO COM ÁREA MÉDIA MAIOR QUE 20 M², PÉ-DIREITO DUPLO, EM CHAPA DE MADEIRA COMPENSADA RESINADA, 18 UTILIZAÇÕES. AF_12/2015</v>
          </cell>
          <cell r="D3684" t="str">
            <v>M2</v>
          </cell>
          <cell r="E3684" t="str">
            <v>35,26</v>
          </cell>
          <cell r="F3684" t="str">
            <v>37,59</v>
          </cell>
        </row>
        <row r="3685">
          <cell r="A3685" t="str">
            <v>92505</v>
          </cell>
          <cell r="B3685" t="str">
            <v>MONTAGEM E DESMONTAGEM DE FÔRMA DE LAJE NERVURADA COM CUBETA E ASSOALHO COM ÁREA MÉDIA MENOR OU IGUAL A 20 M², PÉ-DIREITO SIMPLES, EM CHAPA DE MADEIRA COMPENSADA RESINADA, 18 UTILIZAÇÕES. AF_12/2015</v>
          </cell>
          <cell r="D3685" t="str">
            <v>M2</v>
          </cell>
          <cell r="E3685" t="str">
            <v>31,13</v>
          </cell>
          <cell r="F3685" t="str">
            <v>32,99</v>
          </cell>
        </row>
        <row r="3686">
          <cell r="A3686" t="str">
            <v>92506</v>
          </cell>
          <cell r="B3686" t="str">
            <v>MONTAGEM E DESMONTAGEM DE FÔRMA DE LAJE NERVURADA COM CUBETA E ASSOALHO COM ÁREA MÉDIA MAIOR QUE 20 M², PÉ-DIREITO SIMPLES, EM CHAPA DE MADEIRA COMPENSADA RESINADA, 18 UTILIZAÇÕES. AF_12/2015</v>
          </cell>
          <cell r="D3686" t="str">
            <v>M2</v>
          </cell>
          <cell r="E3686" t="str">
            <v>29,39</v>
          </cell>
          <cell r="F3686" t="str">
            <v>31,06</v>
          </cell>
        </row>
        <row r="3687">
          <cell r="A3687" t="str">
            <v>92507</v>
          </cell>
          <cell r="B3687" t="str">
            <v>MONTAGEM E DESMONTAGEM DE FÔRMA DE LAJE MACIÇA COM ÁREA MÉDIA MENOR OU IGUAL A 20 M², PÉ-DIREITO DUPLO, EM CHAPA DE MADEIRA COMPENSADA RESINADA, 2 UTILIZAÇÕES. AF_12/2015</v>
          </cell>
          <cell r="D3687" t="str">
            <v>M2</v>
          </cell>
          <cell r="E3687" t="str">
            <v>67,02</v>
          </cell>
          <cell r="F3687" t="str">
            <v>69,93</v>
          </cell>
        </row>
        <row r="3688">
          <cell r="A3688" t="str">
            <v>92508</v>
          </cell>
          <cell r="B3688" t="str">
            <v>MONTAGEM E DESMONTAGEM DE FÔRMA DE LAJE MACIÇA COM ÁREA MÉDIA MAIOR QUE 20 M², PÉ-DIREITO DUPLO, EM CHAPA DE MADEIRA COMPENSADA RESINADA, 2 UTILIZAÇÕES. AF_12/2015</v>
          </cell>
          <cell r="D3688" t="str">
            <v>M2</v>
          </cell>
          <cell r="E3688" t="str">
            <v>65,29</v>
          </cell>
          <cell r="F3688" t="str">
            <v>67,99</v>
          </cell>
        </row>
        <row r="3689">
          <cell r="A3689" t="str">
            <v>92509</v>
          </cell>
          <cell r="B3689" t="str">
            <v>MONTAGEM E DESMONTAGEM DE FÔRMA DE LAJE MACIÇA COM ÁREA MÉDIA MENOR OU IGUAL A 20 M², PÉ-DIREITO SIMPLES, EM CHAPA DE MADEIRA COMPENSADA RESINADA, 2 UTILIZAÇÕES. AF_12/2015</v>
          </cell>
          <cell r="D3689" t="str">
            <v>M2</v>
          </cell>
          <cell r="E3689" t="str">
            <v>38,15</v>
          </cell>
          <cell r="F3689" t="str">
            <v>39,90</v>
          </cell>
        </row>
        <row r="3690">
          <cell r="A3690" t="str">
            <v>92510</v>
          </cell>
          <cell r="B3690" t="str">
            <v>MONTAGEM E DESMONTAGEM DE FÔRMA DE LAJE MACIÇA COM ÁREA MÉDIA MAIOR QUE 20 M², PÉ-DIREITO SIMPLES, EM CHAPA DE MADEIRA COMPENSADA RESINADA, 2 UTILIZAÇÕES. AF_12/2015</v>
          </cell>
          <cell r="D3690" t="str">
            <v>M2</v>
          </cell>
          <cell r="E3690" t="str">
            <v>36,55</v>
          </cell>
          <cell r="F3690" t="str">
            <v>38,13</v>
          </cell>
        </row>
        <row r="3691">
          <cell r="A3691" t="str">
            <v>92511</v>
          </cell>
          <cell r="B3691" t="str">
            <v>MONTAGEM E DESMONTAGEM DE FÔRMA DE LAJE MACIÇA COM ÁREA MÉDIA MENOR OU IGUAL A 20 M², PÉ-DIREITO DUPLO, EM CHAPA DE MADEIRA COMPENSADA RESINADA, 4 UTILIZAÇÕES. AF_12/2015</v>
          </cell>
          <cell r="D3691" t="str">
            <v>M2</v>
          </cell>
          <cell r="E3691" t="str">
            <v>53,26</v>
          </cell>
          <cell r="F3691" t="str">
            <v>55,49</v>
          </cell>
        </row>
        <row r="3692">
          <cell r="A3692" t="str">
            <v>92512</v>
          </cell>
          <cell r="B3692" t="str">
            <v>MONTAGEM E DESMONTAGEM DE FÔRMA DE LAJE MACIÇA COM ÁREA MÉDIA MAIOR QUE 20 M², PÉ-DIREITO DUPLO, EM CHAPA DE MADEIRA COMPENSADA RESINADA, 4 UTILIZAÇÕES. AF_12/2015</v>
          </cell>
          <cell r="D3692" t="str">
            <v>M2</v>
          </cell>
          <cell r="E3692" t="str">
            <v>51,93</v>
          </cell>
          <cell r="F3692" t="str">
            <v>54,01</v>
          </cell>
        </row>
        <row r="3693">
          <cell r="A3693" t="str">
            <v>92513</v>
          </cell>
          <cell r="B3693" t="str">
            <v>MONTAGEM E DESMONTAGEM DE FÔRMA DE LAJE MACIÇA COM ÁREA MÉDIA MENOR OU IGUAL A 20 M², PÉ-DIREITO SIMPLES, EM CHAPA DE MADEIRA COMPENSADA RESINADA, 4 UTILIZAÇÕES. AF_12/2015</v>
          </cell>
          <cell r="D3693" t="str">
            <v>M2</v>
          </cell>
          <cell r="E3693" t="str">
            <v>26,71</v>
          </cell>
          <cell r="F3693" t="str">
            <v>28,06</v>
          </cell>
        </row>
        <row r="3694">
          <cell r="A3694" t="str">
            <v>92514</v>
          </cell>
          <cell r="B3694" t="str">
            <v>MONTAGEM E DESMONTAGEM DE FÔRMA DE LAJE MACIÇA COM ÁREA MÉDIA MAIOR QUE 20 M², PÉ-DIREITO SIMPLES, EM CHAPA DE MADEIRA COMPENSADA RESINADA, 4 UTILIZAÇÕES. AF_12/2015</v>
          </cell>
          <cell r="D3694" t="str">
            <v>M2</v>
          </cell>
          <cell r="E3694" t="str">
            <v>25,48</v>
          </cell>
          <cell r="F3694" t="str">
            <v>26,69</v>
          </cell>
        </row>
        <row r="3695">
          <cell r="A3695" t="str">
            <v>92515</v>
          </cell>
          <cell r="B3695" t="str">
            <v>MONTAGEM E DESMONTAGEM DE FÔRMA DE LAJE MACIÇA COM ÁREA MÉDIA MAIOR QUE 20 M², PÉ-DIREITO DUPLO, EM CHAPA DE MADEIRA COMPENSADA RESINADA, 6 UTILIZAÇÕES. AF_12/2015</v>
          </cell>
          <cell r="D3695" t="str">
            <v>M2</v>
          </cell>
          <cell r="E3695" t="str">
            <v>47,47</v>
          </cell>
          <cell r="F3695" t="str">
            <v>49,40</v>
          </cell>
        </row>
        <row r="3696">
          <cell r="A3696" t="str">
            <v>92516</v>
          </cell>
          <cell r="B3696" t="str">
            <v>MONTAGEM E DESMONTAGEM DE FÔRMA DE LAJE MACIÇA COM ÁREA MÉDIA MENOR OU IGUAL A 20 M², PÉ-DIREITO DUPLO, EM CHAPA DE MADEIRA COMPENSADA RESINADA, 6 UTILIZAÇÕES. AF_12/2015</v>
          </cell>
          <cell r="D3696" t="str">
            <v>M2</v>
          </cell>
          <cell r="E3696" t="str">
            <v>46,33</v>
          </cell>
          <cell r="F3696" t="str">
            <v>48,12</v>
          </cell>
        </row>
        <row r="3697">
          <cell r="A3697" t="str">
            <v>92517</v>
          </cell>
          <cell r="B3697" t="str">
            <v>MONTAGEM E DESMONTAGEM DE FÔRMA DE LAJE MACIÇA COM ÁREA MÉDIA MENOR OU IGUAL A 20 M², PÉ-DIREITO SIMPLES, EM CHAPA DE MADEIRA COMPENSADA RESINADA, 6 UTILIZAÇÕES. AF_12/2015</v>
          </cell>
          <cell r="D3697" t="str">
            <v>M2</v>
          </cell>
          <cell r="E3697" t="str">
            <v>21,97</v>
          </cell>
          <cell r="F3697" t="str">
            <v>23,12</v>
          </cell>
        </row>
        <row r="3698">
          <cell r="A3698" t="str">
            <v>92518</v>
          </cell>
          <cell r="B3698" t="str">
            <v>MONTAGEM E DESMONTAGEM DE FÔRMA DE LAJE MACIÇA COM ÁREA MÉDIA MAIOR QUE 20 M², PÉ-DIREITO SIMPLES, EM CHAPA DE MADEIRA COMPENSADA RESINADA, 6 UTILIZAÇÕES. AF_12/2015</v>
          </cell>
          <cell r="D3698" t="str">
            <v>M2</v>
          </cell>
          <cell r="E3698" t="str">
            <v>20,89</v>
          </cell>
          <cell r="F3698" t="str">
            <v>21,93</v>
          </cell>
        </row>
        <row r="3699">
          <cell r="A3699" t="str">
            <v>92519</v>
          </cell>
          <cell r="B3699" t="str">
            <v>MONTAGEM E DESMONTAGEM DE FÔRMA DE LAJE MACIÇA COM ÁREA MÉDIA MENOR OU IGUAL A 20 M², PÉ-DIREITO DUPLO, EM CHAPA DE MADEIRA COMPENSADA RESINADA, 8 UTILIZAÇÕES. AF_12/2015</v>
          </cell>
          <cell r="D3699" t="str">
            <v>M2</v>
          </cell>
          <cell r="E3699" t="str">
            <v>44,52</v>
          </cell>
          <cell r="F3699" t="str">
            <v>46,30</v>
          </cell>
        </row>
        <row r="3700">
          <cell r="A3700" t="str">
            <v>92520</v>
          </cell>
          <cell r="B3700" t="str">
            <v>MONTAGEM E DESMONTAGEM DE FÔRMA DE LAJE MACIÇA COM ÁREA MÉDIA MAIOR QUE 20 M², PÉ-DIREITO DUPLO, EM CHAPA DE MADEIRA COMPENSADA RESINADA, 8 UTILIZAÇÕES. AF_12/2015</v>
          </cell>
          <cell r="D3700" t="str">
            <v>M2</v>
          </cell>
          <cell r="E3700" t="str">
            <v>43,46</v>
          </cell>
          <cell r="F3700" t="str">
            <v>45,13</v>
          </cell>
        </row>
        <row r="3701">
          <cell r="A3701" t="str">
            <v>92521</v>
          </cell>
          <cell r="B3701" t="str">
            <v>MONTAGEM E DESMONTAGEM DE FÔRMA DE LAJE MACIÇA COM ÁREA MÉDIA MENOR OU IGUAL A 20 M², PÉ-DIREITO SIMPLES, EM CHAPA DE MADEIRA COMPENSADA RESINADA, 8 UTILIZAÇÕES. AF_12/2015</v>
          </cell>
          <cell r="D3701" t="str">
            <v>M2</v>
          </cell>
          <cell r="E3701" t="str">
            <v>19,52</v>
          </cell>
          <cell r="F3701" t="str">
            <v>20,60</v>
          </cell>
        </row>
        <row r="3702">
          <cell r="A3702" t="str">
            <v>92522</v>
          </cell>
          <cell r="B3702" t="str">
            <v>MONTAGEM E DESMONTAGEM DE FÔRMA DE LAJE MACIÇA COM ÁREA MÉDIA MAIOR QUE 20 M², PÉ-DIREITO SIMPLES, EM CHAPA DE MADEIRA COMPENSADA RESINADA, 8 UTILIZAÇÕES. AF_12/2015</v>
          </cell>
          <cell r="D3702" t="str">
            <v>M2</v>
          </cell>
          <cell r="E3702" t="str">
            <v>18,51</v>
          </cell>
          <cell r="F3702" t="str">
            <v>19,50</v>
          </cell>
        </row>
        <row r="3703">
          <cell r="A3703" t="str">
            <v>92523</v>
          </cell>
          <cell r="B3703" t="str">
            <v>MONTAGEM E DESMONTAGEM DE FÔRMA DE LAJE MACIÇA COM ÁREA MÉDIA MENOR OU IGUAL A 20 M², PÉ-DIREITO DUPLO, EM CHAPA DE MADEIRA COMPENSADA PLASTIFICADA, 10 UTILIZAÇÕES. AF_12/2015</v>
          </cell>
          <cell r="D3703" t="str">
            <v>M2</v>
          </cell>
          <cell r="E3703" t="str">
            <v>42,24</v>
          </cell>
          <cell r="F3703" t="str">
            <v>43,93</v>
          </cell>
        </row>
        <row r="3704">
          <cell r="A3704" t="str">
            <v>92524</v>
          </cell>
          <cell r="B3704" t="str">
            <v>MONTAGEM E DESMONTAGEM DE FÔRMA DE LAJE MACIÇA COM ÁREA MÉDIA MAIOR QUE 20 M², PÉ-DIREITO DUPLO, EM CHAPA DE MADEIRA COMPENSADA PLASTIFICADA, 10 UTILIZAÇÕES. AF_12/2015</v>
          </cell>
          <cell r="D3704" t="str">
            <v>M2</v>
          </cell>
          <cell r="E3704" t="str">
            <v>41,23</v>
          </cell>
          <cell r="F3704" t="str">
            <v>42,80</v>
          </cell>
        </row>
        <row r="3705">
          <cell r="A3705" t="str">
            <v>92525</v>
          </cell>
          <cell r="B3705" t="str">
            <v>MONTAGEM E DESMONTAGEM DE FÔRMA DE LAJE MACIÇA COM ÁREA MÉDIA MENOR OU IGUAL A 20 M², PÉ-DIREITO SIMPLES, EM CHAPA DE MADEIRA COMPENSADA PLASTIFICADA, 10 UTILIZAÇÕES. AF_12/2015</v>
          </cell>
          <cell r="D3705" t="str">
            <v>M2</v>
          </cell>
          <cell r="E3705" t="str">
            <v>17,55</v>
          </cell>
          <cell r="F3705" t="str">
            <v>18,57</v>
          </cell>
        </row>
        <row r="3706">
          <cell r="A3706" t="str">
            <v>92526</v>
          </cell>
          <cell r="B3706" t="str">
            <v>MONTAGEM E DESMONTAGEM DE FÔRMA DE LAJE MACIÇA COM ÁREA MÉDIA MAIOR QUE 20 M², PÉ-DIREITO SIMPLES, EM CHAPA DE MADEIRA COMPENSADA PLASTIFICADA, 10 UTILIZAÇÕES. AF_12/2015</v>
          </cell>
          <cell r="D3706" t="str">
            <v>M2</v>
          </cell>
          <cell r="E3706" t="str">
            <v>16,59</v>
          </cell>
          <cell r="F3706" t="str">
            <v>17,50</v>
          </cell>
        </row>
        <row r="3707">
          <cell r="A3707" t="str">
            <v>92527</v>
          </cell>
          <cell r="B3707" t="str">
            <v>MONTAGEM E DESMONTAGEM DE FÔRMA DE LAJE MACIÇA COM ÁREA MÉDIA MENOR OU IGUAL A 20 M², PÉ-DIREITO DUPLO, EM CHAPA DE MADEIRA COMPENSADA PLASTIFICADA, 12 UTILIZAÇÕES. AF_12/2015</v>
          </cell>
          <cell r="D3707" t="str">
            <v>M2</v>
          </cell>
          <cell r="E3707" t="str">
            <v>41,21</v>
          </cell>
          <cell r="F3707" t="str">
            <v>42,84</v>
          </cell>
        </row>
        <row r="3708">
          <cell r="A3708" t="str">
            <v>92528</v>
          </cell>
          <cell r="B3708" t="str">
            <v>MONTAGEM E DESMONTAGEM DE FÔRMA DE LAJE MACIÇA COM ÁREA MÉDIA MAIOR QUE 20 M², PÉ-DIREITO DUPLO, EM CHAPA DE MADEIRA COMPENSADA PLASTIFICADA, 12 UTILIZAÇÕES. AF_12/2015</v>
          </cell>
          <cell r="D3708" t="str">
            <v>M2</v>
          </cell>
          <cell r="E3708" t="str">
            <v>40,23</v>
          </cell>
          <cell r="F3708" t="str">
            <v>41,76</v>
          </cell>
        </row>
        <row r="3709">
          <cell r="A3709" t="str">
            <v>92529</v>
          </cell>
          <cell r="B3709" t="str">
            <v>MONTAGEM E DESMONTAGEM DE FÔRMA DE LAJE MACIÇA COM ÁREA MÉDIA MENOR OU IGUAL A 20 M², PÉ-DIREITO SIMPLES, EM CHAPA DE MADEIRA COMPENSADA PLASTIFICADA, 12 UTILIZAÇÕES. AF_12/2015</v>
          </cell>
          <cell r="D3709" t="str">
            <v>M2</v>
          </cell>
          <cell r="E3709" t="str">
            <v>16,70</v>
          </cell>
          <cell r="F3709" t="str">
            <v>17,70</v>
          </cell>
        </row>
        <row r="3710">
          <cell r="A3710" t="str">
            <v>92530</v>
          </cell>
          <cell r="B3710" t="str">
            <v>MONTAGEM E DESMONTAGEM DE FÔRMA DE LAJE MACIÇA COM ÁREA MÉDIA MAIOR QUE 20 M², PÉ-DIREITO SIMPLES, EM CHAPA DE MADEIRA COMPENSADA PLASTIFICADA, 12 UTILIZAÇÕES. AF_12/2015</v>
          </cell>
          <cell r="D3710" t="str">
            <v>M2</v>
          </cell>
          <cell r="E3710" t="str">
            <v>15,78</v>
          </cell>
          <cell r="F3710" t="str">
            <v>16,66</v>
          </cell>
        </row>
        <row r="3711">
          <cell r="A3711" t="str">
            <v>92531</v>
          </cell>
          <cell r="B3711" t="str">
            <v>MONTAGEM E DESMONTAGEM DE FÔRMA DE LAJE MACIÇA COM ÁREA MÉDIA MENOR OU IGUAL A 20 M², PÉ-DIREITO DUPLO, EM CHAPA DE MADEIRA COMPENSADA PLASTIFICADA, 14 UTILIZAÇÕES. AF_12/2015</v>
          </cell>
          <cell r="D3711" t="str">
            <v>M2</v>
          </cell>
          <cell r="E3711" t="str">
            <v>40,43</v>
          </cell>
          <cell r="F3711" t="str">
            <v>42,02</v>
          </cell>
        </row>
        <row r="3712">
          <cell r="A3712" t="str">
            <v>92532</v>
          </cell>
          <cell r="B3712" t="str">
            <v>MONTAGEM E DESMONTAGEM DE FÔRMA DE LAJE MACIÇA COM ÁREA MÉDIA MAIOR QUE 20 M², PÉ-DIREITO DUPLO, EM CHAPA DE MADEIRA COMPENSADA PLASTIFICADA, 14 UTILIZAÇÕES. AF_12/2015</v>
          </cell>
          <cell r="D3712" t="str">
            <v>M2</v>
          </cell>
          <cell r="E3712" t="str">
            <v>39,47</v>
          </cell>
          <cell r="F3712" t="str">
            <v>40,95</v>
          </cell>
        </row>
        <row r="3713">
          <cell r="A3713" t="str">
            <v>92533</v>
          </cell>
          <cell r="B3713" t="str">
            <v>MONTAGEM E DESMONTAGEM DE FÔRMA DE LAJE MACIÇA COM ÁREA MÉDIA MENOR OU IGUAL A 20 M², PÉ-DIREITO SIMPLES, EM CHAPA DE MADEIRA COMPENSADA PLASTIFICADA, 14 UTILIZAÇÕES. AF_12/2015</v>
          </cell>
          <cell r="D3713" t="str">
            <v>M2</v>
          </cell>
          <cell r="E3713" t="str">
            <v>16,07</v>
          </cell>
          <cell r="F3713" t="str">
            <v>17,05</v>
          </cell>
        </row>
        <row r="3714">
          <cell r="A3714" t="str">
            <v>92534</v>
          </cell>
          <cell r="B3714" t="str">
            <v>MONTAGEM E DESMONTAGEM DE FÔRMA DE LAJE MACIÇA COM ÁREA MÉDIA MAIOR QUE 20 M², PÉ-DIREITO SIMPLES, EM CHAPA DE MADEIRA COMPENSADA PLASTIFICADA, 14 UTILIZAÇÕES. AF_12/2015</v>
          </cell>
          <cell r="D3714" t="str">
            <v>M2</v>
          </cell>
          <cell r="E3714" t="str">
            <v>15,21</v>
          </cell>
          <cell r="F3714" t="str">
            <v>16,07</v>
          </cell>
        </row>
        <row r="3715">
          <cell r="A3715" t="str">
            <v>92535</v>
          </cell>
          <cell r="B3715" t="str">
            <v>MONTAGEM E DESMONTAGEM DE FÔRMA DE LAJE MACIÇA COM ÁREA MÉDIA MENOR OU IGUAL A 20 M², PÉ-DIREITO DUPLO, EM CHAPA DE MADEIRA COMPENSADA PLASTIFICADA, 18 UTILIZAÇÕES. AF_12/2015</v>
          </cell>
          <cell r="D3715" t="str">
            <v>M2</v>
          </cell>
          <cell r="E3715" t="str">
            <v>39,05</v>
          </cell>
          <cell r="F3715" t="str">
            <v>40,59</v>
          </cell>
        </row>
        <row r="3716">
          <cell r="A3716" t="str">
            <v>92536</v>
          </cell>
          <cell r="B3716" t="str">
            <v>MONTAGEM E DESMONTAGEM DE FÔRMA DE LAJE MACIÇA COM ÁREA MÉDIA MAIOR QUE 20 M², PÉ-DIREITO DUPLO, EM CHAPA DE MADEIRA COMPENSADA PLASTIFICADA, 18 UTILIZAÇÕES. AF_12/2015</v>
          </cell>
          <cell r="D3716" t="str">
            <v>M2</v>
          </cell>
          <cell r="E3716" t="str">
            <v>38,13</v>
          </cell>
          <cell r="F3716" t="str">
            <v>39,56</v>
          </cell>
        </row>
        <row r="3717">
          <cell r="A3717" t="str">
            <v>92537</v>
          </cell>
          <cell r="B3717" t="str">
            <v>MONTAGEM E DESMONTAGEM DE FÔRMA DE LAJE MACIÇA COM ÁREA MÉDIA MENOR OU IGUAL A 20 M², PÉ-DIREITO SIMPLES, EM CHAPA DE MADEIRA COMPENSADA PLASTIFICADA, 18 UTILIZAÇÕES. AF_12/2015</v>
          </cell>
          <cell r="D3717" t="str">
            <v>M2</v>
          </cell>
          <cell r="E3717" t="str">
            <v>14,89</v>
          </cell>
          <cell r="F3717" t="str">
            <v>15,82</v>
          </cell>
        </row>
        <row r="3718">
          <cell r="A3718" t="str">
            <v>92538</v>
          </cell>
          <cell r="B3718" t="str">
            <v>MONTAGEM E DESMONTAGEM DE FÔRMA DE LAJE MACIÇA COM ÁREA MÉDIA MAIOR QUE 20 M², PÉ-DIREITO SIMPLES, EM CHAPA DE MADEIRA COMPENSADA PLASTIFICADA, 18 UTILIZAÇÕES. AF_12/2015</v>
          </cell>
          <cell r="D3718" t="str">
            <v>M2</v>
          </cell>
          <cell r="E3718" t="str">
            <v>14,02</v>
          </cell>
          <cell r="F3718" t="str">
            <v>14,86</v>
          </cell>
        </row>
        <row r="3719">
          <cell r="A3719" t="str">
            <v>95934</v>
          </cell>
          <cell r="B3719" t="str">
            <v>FABRICAÇÃO DE FÔRMA PARA ESCADAS, COM 2 LANCES, EM CHAPA DE MADEIRA COMPENSADA PLASTIFICADA, E=18 MM. AF_01/2017</v>
          </cell>
          <cell r="D3719" t="str">
            <v>M2</v>
          </cell>
          <cell r="E3719" t="str">
            <v>94,94</v>
          </cell>
          <cell r="F3719" t="str">
            <v>97,73</v>
          </cell>
        </row>
        <row r="3720">
          <cell r="A3720" t="str">
            <v>95935</v>
          </cell>
          <cell r="B3720" t="str">
            <v>FABRICAÇÃO DE FÔRMA PARA ESCADAS, COM 2 LANCES, EM CHAPA DE MADEIRA COMPENSADA RESINADA, E= 17 MM. AF_01/2017</v>
          </cell>
          <cell r="D3720" t="str">
            <v>M2</v>
          </cell>
          <cell r="E3720" t="str">
            <v>90,27</v>
          </cell>
          <cell r="F3720" t="str">
            <v>93,06</v>
          </cell>
        </row>
        <row r="3721">
          <cell r="A3721" t="str">
            <v>95936</v>
          </cell>
          <cell r="B3721" t="str">
            <v>FABRICAÇÃO DE FÔRMA PARA ESCADAS, COM 2 LANCES, EM MADEIRA SERRADA, E=25 MM. AF_01/2017</v>
          </cell>
          <cell r="D3721" t="str">
            <v>M2</v>
          </cell>
          <cell r="E3721" t="str">
            <v>92,61</v>
          </cell>
          <cell r="F3721" t="str">
            <v>95,07</v>
          </cell>
        </row>
        <row r="3722">
          <cell r="A3722" t="str">
            <v>95937</v>
          </cell>
          <cell r="B3722" t="str">
            <v>MONTAGEM E DESMONTAGEM DE FÔRMA PARA ESCADAS, COM 2 LANCES, EM MADEIRA SERRADA, 1 UTILIZAÇÃO. AF_01/2017</v>
          </cell>
          <cell r="D3722" t="str">
            <v>M2</v>
          </cell>
          <cell r="E3722" t="str">
            <v>219,98</v>
          </cell>
          <cell r="F3722" t="str">
            <v>233,60</v>
          </cell>
        </row>
        <row r="3723">
          <cell r="A3723" t="str">
            <v>95938</v>
          </cell>
          <cell r="B3723" t="str">
            <v>MONTAGEM E DESMONTAGEM DE FÔRMA PARA ESCADAS, COM 2 LANCES, EM MADEIRA SERRADA, 2 UTILIZAÇÕES. AF_01/2017</v>
          </cell>
          <cell r="D3723" t="str">
            <v>M2</v>
          </cell>
          <cell r="E3723" t="str">
            <v>183,17</v>
          </cell>
          <cell r="F3723" t="str">
            <v>193,63</v>
          </cell>
        </row>
        <row r="3724">
          <cell r="A3724" t="str">
            <v>95939</v>
          </cell>
          <cell r="B3724" t="str">
            <v>MONTAGEM E DESMONTAGEM DE FÔRMA PARA ESCADAS, COM 2 LANCES, EM CHAPA DE MADEIRA COMPENSADA RESINADA, 4 UTILIZAÇÕES. AF_01/2017</v>
          </cell>
          <cell r="D3724" t="str">
            <v>M2</v>
          </cell>
          <cell r="E3724" t="str">
            <v>139,85</v>
          </cell>
          <cell r="F3724" t="str">
            <v>147,33</v>
          </cell>
        </row>
        <row r="3725">
          <cell r="A3725" t="str">
            <v>95940</v>
          </cell>
          <cell r="B3725" t="str">
            <v>MONTAGEM E DESMONTAGEM DE FÔRMA PARA ESCADAS, COM 2 LANCES, EM CHAPA DE MADEIRA COMPENSADA PLASTIFICADA, 6 UTILIZAÇÕES. AF_01/2017</v>
          </cell>
          <cell r="D3725" t="str">
            <v>M2</v>
          </cell>
          <cell r="E3725" t="str">
            <v>106,44</v>
          </cell>
          <cell r="F3725" t="str">
            <v>112,52</v>
          </cell>
        </row>
        <row r="3726">
          <cell r="A3726" t="str">
            <v>95941</v>
          </cell>
          <cell r="B3726" t="str">
            <v>MONTAGEM E DESMONTAGEM DE FÔRMA PARA ESCADAS, COM 2 LANCES, EM CHAPA DE MADEIRA COMPENSADA PLASTIFICADA, 8 UTILIZAÇÕES. AF_01/2017</v>
          </cell>
          <cell r="D3726" t="str">
            <v>M2</v>
          </cell>
          <cell r="E3726" t="str">
            <v>94,16</v>
          </cell>
          <cell r="F3726" t="str">
            <v>99,72</v>
          </cell>
        </row>
        <row r="3727">
          <cell r="A3727" t="str">
            <v>95942</v>
          </cell>
          <cell r="B3727" t="str">
            <v>MONTAGEM E DESMONTAGEM DE FÔRMA PARA ESCADAS, COM 2 LANCES, EM CHAPA DE MADEIRA COMPENSADA PLASTIFICADA, 10 UTILIZAÇÕES. AF_01/2017</v>
          </cell>
          <cell r="D3727" t="str">
            <v>M2</v>
          </cell>
          <cell r="E3727" t="str">
            <v>86,50</v>
          </cell>
          <cell r="F3727" t="str">
            <v>91,75</v>
          </cell>
        </row>
        <row r="3728">
          <cell r="A3728" t="str">
            <v>96252</v>
          </cell>
          <cell r="B3728" t="str">
            <v>FABRICAÇÃO DE FÔRMA PARA PILARES CIRCULARES, EM CHAPA DE MADEIRA COMPENSADA RESINADA. AF_06/2017</v>
          </cell>
          <cell r="D3728" t="str">
            <v>M2</v>
          </cell>
          <cell r="E3728" t="str">
            <v>141,40</v>
          </cell>
          <cell r="F3728" t="str">
            <v>146,75</v>
          </cell>
        </row>
        <row r="3729">
          <cell r="A3729" t="str">
            <v>96257</v>
          </cell>
          <cell r="B3729" t="str">
            <v>MONTAGEM E DESMONTAGEM DE FÔRMA DE PILARES CIRCULARES, COM ÁREA MÉDIA DAS SEÇÕES MENOR OU IGUAL A 0,28 M², PÉ-DIREITO SIMPLES, EM MADEIRA, 2 UTILIZAÇÕES. AF_06/2017</v>
          </cell>
          <cell r="D3729" t="str">
            <v>M2</v>
          </cell>
          <cell r="E3729" t="str">
            <v>119,77</v>
          </cell>
          <cell r="F3729" t="str">
            <v>127,20</v>
          </cell>
        </row>
        <row r="3730">
          <cell r="A3730" t="str">
            <v>96258</v>
          </cell>
          <cell r="B3730" t="str">
            <v>MONTAGEM E DESMONTAGEM DE FÔRMA DE PILARES CIRCULARES, COM ÁREA MÉDIA DAS SEÇÕES MAIOR QUE 0,28 M², PÉ-DIREITO SIMPLES, EM MADEIRA, 2 UTILIZAÇÕES. AF_06/2017</v>
          </cell>
          <cell r="D3730" t="str">
            <v>M2</v>
          </cell>
          <cell r="E3730" t="str">
            <v>112,02</v>
          </cell>
          <cell r="F3730" t="str">
            <v>118,74</v>
          </cell>
        </row>
        <row r="3731">
          <cell r="A3731" t="str">
            <v>96259</v>
          </cell>
          <cell r="B3731" t="str">
            <v>MONTAGEM E DESMONTAGEM DE FÔRMA DE PILARES CIRCULARES, COM ÁREA MÉDIA DAS SEÇÕES MENOR OU IGUAL A 0,28 M², PÉ-DIREITO DUPLO, EM MADEIRA, 2 UTILIZAÇÕES. AF_06/2017</v>
          </cell>
          <cell r="D3731" t="str">
            <v>M2</v>
          </cell>
          <cell r="E3731" t="str">
            <v>135,26</v>
          </cell>
          <cell r="F3731" t="str">
            <v>144,59</v>
          </cell>
        </row>
        <row r="3732">
          <cell r="A3732" t="str">
            <v>96529</v>
          </cell>
          <cell r="B3732" t="str">
            <v>FABRICAÇÃO, MONTAGEM E DESMONTAGEM DE FÔRMA PARA SAPATA, EM MADEIRA SERRADA, E=25 MM, 1 UTILIZAÇÃO. AF_06/2017</v>
          </cell>
          <cell r="D3732" t="str">
            <v>M2</v>
          </cell>
          <cell r="E3732" t="str">
            <v>177,42</v>
          </cell>
          <cell r="F3732" t="str">
            <v>189,14</v>
          </cell>
        </row>
        <row r="3733">
          <cell r="A3733" t="str">
            <v>96530</v>
          </cell>
          <cell r="B3733" t="str">
            <v>FABRICAÇÃO, MONTAGEM E DESMONTAGEM DE FÔRMA PARA VIGA BALDRAME, EM MADEIRA SERRADA, E=25 MM, 1 UTILIZAÇÃO. AF_06/2017</v>
          </cell>
          <cell r="D3733" t="str">
            <v>M2</v>
          </cell>
          <cell r="E3733" t="str">
            <v>87,83</v>
          </cell>
          <cell r="F3733" t="str">
            <v>92,02</v>
          </cell>
        </row>
        <row r="3734">
          <cell r="A3734" t="str">
            <v>96531</v>
          </cell>
          <cell r="B3734" t="str">
            <v>FABRICAÇÃO, MONTAGEM E DESMONTAGEM DE FÔRMA PARA BLOCO DE COROAMENTO, EM MADEIRA SERRADA, E=25 MM, 2 UTILIZAÇÕES. AF_06/2017</v>
          </cell>
          <cell r="D3734" t="str">
            <v>M2</v>
          </cell>
          <cell r="E3734" t="str">
            <v>65,51</v>
          </cell>
          <cell r="F3734" t="str">
            <v>69,67</v>
          </cell>
        </row>
        <row r="3735">
          <cell r="A3735" t="str">
            <v>96532</v>
          </cell>
          <cell r="B3735" t="str">
            <v>FABRICAÇÃO, MONTAGEM E DESMONTAGEM DE FÔRMA PARA SAPATA, EM MADEIRA SERRADA, E=25 MM, 2 UTILIZAÇÕES. AF_06/2017</v>
          </cell>
          <cell r="D3735" t="str">
            <v>M2</v>
          </cell>
          <cell r="E3735" t="str">
            <v>117,11</v>
          </cell>
          <cell r="F3735" t="str">
            <v>125,98</v>
          </cell>
        </row>
        <row r="3736">
          <cell r="A3736" t="str">
            <v>96533</v>
          </cell>
          <cell r="B3736" t="str">
            <v>FABRICAÇÃO, MONTAGEM E DESMONTAGEM DE FÔRMA PARA VIGA BALDRAME, EM MADEIRA SERRADA, E=25 MM, 2 UTILIZAÇÕES. AF_06/2017</v>
          </cell>
          <cell r="D3736" t="str">
            <v>M2</v>
          </cell>
          <cell r="E3736" t="str">
            <v>57,18</v>
          </cell>
          <cell r="F3736" t="str">
            <v>60,61</v>
          </cell>
        </row>
        <row r="3737">
          <cell r="A3737" t="str">
            <v>96534</v>
          </cell>
          <cell r="B3737" t="str">
            <v>FABRICAÇÃO, MONTAGEM E DESMONTAGEM DE FÔRMA PARA BLOCO DE COROAMENTO, EM MADEIRA SERRADA, E=25 MM, 4 UTILIZAÇÕES. AF_06/2017</v>
          </cell>
          <cell r="D3737" t="str">
            <v>M2</v>
          </cell>
          <cell r="E3737" t="str">
            <v>48,59</v>
          </cell>
          <cell r="F3737" t="str">
            <v>52,33</v>
          </cell>
        </row>
        <row r="3738">
          <cell r="A3738" t="str">
            <v>96535</v>
          </cell>
          <cell r="B3738" t="str">
            <v>FABRICAÇÃO, MONTAGEM E DESMONTAGEM DE FÔRMA PARA SAPATA, EM MADEIRA SERRADA, E=25 MM, 4 UTILIZAÇÕES. AF_06/2017</v>
          </cell>
          <cell r="D3738" t="str">
            <v>M2</v>
          </cell>
          <cell r="E3738" t="str">
            <v>85,70</v>
          </cell>
          <cell r="F3738" t="str">
            <v>93,07</v>
          </cell>
        </row>
        <row r="3739">
          <cell r="A3739" t="str">
            <v>96536</v>
          </cell>
          <cell r="B3739" t="str">
            <v>FABRICAÇÃO, MONTAGEM E DESMONTAGEM DE FÔRMA PARA VIGA BALDRAME, EM MADEIRA SERRADA, E=25 MM, 4 UTILIZAÇÕES. AF_06/2017</v>
          </cell>
          <cell r="D3739" t="str">
            <v>M2</v>
          </cell>
          <cell r="E3739" t="str">
            <v>41,23</v>
          </cell>
          <cell r="F3739" t="str">
            <v>44,28</v>
          </cell>
        </row>
        <row r="3740">
          <cell r="A3740" t="str">
            <v>96537</v>
          </cell>
          <cell r="B3740" t="str">
            <v>FABRICAÇÃO, MONTAGEM E DESMONTAGEM DE FÔRMA PARA BLOCO DE COROAMENTO, EM CHAPA DE MADEIRA COMPENSADA RESINADA, E=17 MM, 2 UTILIZAÇÕES. AF_06/2017</v>
          </cell>
          <cell r="D3740" t="str">
            <v>M2</v>
          </cell>
          <cell r="E3740" t="str">
            <v>107,74</v>
          </cell>
          <cell r="F3740" t="str">
            <v>114,62</v>
          </cell>
        </row>
        <row r="3741">
          <cell r="A3741" t="str">
            <v>96538</v>
          </cell>
          <cell r="B3741" t="str">
            <v>FABRICAÇÃO, MONTAGEM E DESMONTAGEM DE FÔRMA PARA SAPATA, EM CHAPA DE MADEIRA COMPENSADA RESINADA, E=17 MM, 2 UTILIZAÇÕES. AF_06/2017</v>
          </cell>
          <cell r="D3741" t="str">
            <v>M2</v>
          </cell>
          <cell r="E3741" t="str">
            <v>163,03</v>
          </cell>
          <cell r="F3741" t="str">
            <v>175,68</v>
          </cell>
        </row>
        <row r="3742">
          <cell r="A3742" t="str">
            <v>96539</v>
          </cell>
          <cell r="B3742" t="str">
            <v>FABRICAÇÃO, MONTAGEM E DESMONTAGEM DE FÔRMA PARA VIGA BALDRAME, EM CHAPA DE MADEIRA COMPENSADA RESINADA, E=17 MM, 2 UTILIZAÇÕES. AF_06/2017</v>
          </cell>
          <cell r="D3742" t="str">
            <v>M2</v>
          </cell>
          <cell r="E3742" t="str">
            <v>74,59</v>
          </cell>
          <cell r="F3742" t="str">
            <v>79,74</v>
          </cell>
        </row>
        <row r="3743">
          <cell r="A3743" t="str">
            <v>96540</v>
          </cell>
          <cell r="B3743" t="str">
            <v>FABRICAÇÃO, MONTAGEM E DESMONTAGEM DE FÔRMA PARA BLOCO DE COROAMENTO, EM CHAPA DE MADEIRA COMPENSADA RESINADA, E=17 MM, 4 UTILIZAÇÕES. AF_06/2017</v>
          </cell>
          <cell r="D3743" t="str">
            <v>M2</v>
          </cell>
          <cell r="E3743" t="str">
            <v>77,37</v>
          </cell>
          <cell r="F3743" t="str">
            <v>83,24</v>
          </cell>
        </row>
        <row r="3744">
          <cell r="A3744" t="str">
            <v>96541</v>
          </cell>
          <cell r="B3744" t="str">
            <v>FABRICAÇÃO, MONTAGEM E DESMONTAGEM DE FÔRMA PARA SAPATA, EM CHAPA DE MADEIRA COMPENSADA RESINADA, E=17 MM, 4 UTILIZAÇÕES. AF_06/2017</v>
          </cell>
          <cell r="D3744" t="str">
            <v>M2</v>
          </cell>
          <cell r="E3744" t="str">
            <v>117,06</v>
          </cell>
          <cell r="F3744" t="str">
            <v>127,16</v>
          </cell>
        </row>
        <row r="3745">
          <cell r="A3745" t="str">
            <v>96542</v>
          </cell>
          <cell r="B3745" t="str">
            <v>FABRICAÇÃO, MONTAGEM E DESMONTAGEM DE FÔRMA PARA VIGA BALDRAME, EM CHAPA DE MADEIRA COMPENSADA RESINADA, E=17 MM, 4 UTILIZAÇÕES. AF_06/2017</v>
          </cell>
          <cell r="D3745" t="str">
            <v>M2</v>
          </cell>
          <cell r="E3745" t="str">
            <v>56,77</v>
          </cell>
          <cell r="F3745" t="str">
            <v>61,41</v>
          </cell>
        </row>
        <row r="3746">
          <cell r="A3746" t="str">
            <v>96543</v>
          </cell>
          <cell r="B3746" t="str">
            <v>ARMAÇÃO DE BLOCO, VIGA BALDRAME E SAPATA UTILIZANDO AÇO CA-60 DE 5 MM - MONTAGEM. AF_06/2017</v>
          </cell>
          <cell r="D3746" t="str">
            <v>KG</v>
          </cell>
          <cell r="E3746" t="str">
            <v>12,32</v>
          </cell>
          <cell r="F3746" t="str">
            <v>12,96</v>
          </cell>
        </row>
        <row r="3747">
          <cell r="A3747" t="str">
            <v>97747</v>
          </cell>
          <cell r="B3747" t="str">
            <v>MONTAGEM E DESMONTAGEM DE FÔRMA DE PILARES CIRCULARES, COM ÁREA MÉDIA DAS SEÇÕES MAIOR QUE 0,28 M², PÉ-DIREITO DUPLO, EM MADEIRA, 2 UTILIZAÇÕES.  AF_06/2017</v>
          </cell>
          <cell r="D3747" t="str">
            <v>M2</v>
          </cell>
          <cell r="E3747" t="str">
            <v>125,33</v>
          </cell>
          <cell r="F3747" t="str">
            <v>133,66</v>
          </cell>
        </row>
        <row r="3748">
          <cell r="A3748" t="str">
            <v>73771/1</v>
          </cell>
          <cell r="B3748" t="str">
            <v>PROTENSAO DE TIRANTES DE BARRA DE ACO CA-50 EXCL MATERIAIS</v>
          </cell>
          <cell r="D3748" t="str">
            <v>UN</v>
          </cell>
          <cell r="E3748" t="str">
            <v>20,44</v>
          </cell>
          <cell r="F3748" t="str">
            <v>22,86</v>
          </cell>
        </row>
        <row r="3749">
          <cell r="A3749" t="str">
            <v>73990/1</v>
          </cell>
          <cell r="B3749" t="str">
            <v>ARMACAO ACO CA-50 P/1,0M3 DE CONCRETO</v>
          </cell>
          <cell r="D3749" t="str">
            <v>UN</v>
          </cell>
          <cell r="E3749" t="str">
            <v>595,21</v>
          </cell>
          <cell r="F3749" t="str">
            <v>605,77</v>
          </cell>
        </row>
        <row r="3750">
          <cell r="A3750" t="str">
            <v>85662</v>
          </cell>
          <cell r="B3750" t="str">
            <v>ARMACAO EM TELA DE ACO SOLDADA NERVURADA Q-92, ACO CA-60, 4,2MM, MALHA 15X15CM</v>
          </cell>
          <cell r="D3750" t="str">
            <v>M2</v>
          </cell>
          <cell r="E3750" t="str">
            <v>9,97</v>
          </cell>
          <cell r="F3750" t="str">
            <v>10,12</v>
          </cell>
        </row>
        <row r="3751">
          <cell r="A3751" t="str">
            <v>89996</v>
          </cell>
          <cell r="B3751" t="str">
            <v>ARMAÇÃO VERTICAL DE ALVENARIA ESTRUTURAL; DIÂMETRO DE 10,0 MM. AF_01/2015</v>
          </cell>
          <cell r="D3751" t="str">
            <v>KG</v>
          </cell>
          <cell r="E3751" t="str">
            <v>7,74</v>
          </cell>
          <cell r="F3751" t="str">
            <v>7,94</v>
          </cell>
        </row>
        <row r="3752">
          <cell r="A3752" t="str">
            <v>89997</v>
          </cell>
          <cell r="B3752" t="str">
            <v>ARMAÇÃO VERTICAL DE ALVENARIA ESTRUTURAL; DIÂMETRO DE 12,5 MM. AF_01/2015</v>
          </cell>
          <cell r="D3752" t="str">
            <v>KG</v>
          </cell>
          <cell r="E3752" t="str">
            <v>6,33</v>
          </cell>
          <cell r="F3752" t="str">
            <v>6,45</v>
          </cell>
        </row>
        <row r="3753">
          <cell r="A3753" t="str">
            <v>89998</v>
          </cell>
          <cell r="B3753" t="str">
            <v>ARMAÇÃO DE CINTA DE ALVENARIA ESTRUTURAL; DIÂMETRO DE 10,0 MM. AF_01/2015</v>
          </cell>
          <cell r="D3753" t="str">
            <v>KG</v>
          </cell>
          <cell r="E3753" t="str">
            <v>7,38</v>
          </cell>
          <cell r="F3753" t="str">
            <v>7,53</v>
          </cell>
        </row>
        <row r="3754">
          <cell r="A3754" t="str">
            <v>89999</v>
          </cell>
          <cell r="B3754" t="str">
            <v>ARMAÇÃO DE VERGA E CONTRAVERGA DE ALVENARIA ESTRUTURAL; DIÂMETRO DE 8,0 MM. AF_01/2015</v>
          </cell>
          <cell r="D3754" t="str">
            <v>KG</v>
          </cell>
          <cell r="E3754" t="str">
            <v>10,54</v>
          </cell>
          <cell r="F3754" t="str">
            <v>11,00</v>
          </cell>
        </row>
        <row r="3755">
          <cell r="A3755" t="str">
            <v>90000</v>
          </cell>
          <cell r="B3755" t="str">
            <v>ARMAÇÃO DE VERGA E CONTRAVERGA DE ALVENARIA ESTRUTURAL; DIÂMETRO DE 10,0 MM. AF_01/2015</v>
          </cell>
          <cell r="D3755" t="str">
            <v>KG</v>
          </cell>
          <cell r="E3755" t="str">
            <v>8,69</v>
          </cell>
          <cell r="F3755" t="str">
            <v>8,98</v>
          </cell>
        </row>
        <row r="3756">
          <cell r="A3756" t="str">
            <v>91593</v>
          </cell>
          <cell r="B3756" t="str">
            <v>ARMAÇÃO DO SISTEMA DE PAREDES DE CONCRETO, EXECUTADA EM PAREDES DE EDIFICAÇÕES DE MÚLTIPLOS PAVIMENTOS, TELA Q-138. AF_06/2019</v>
          </cell>
          <cell r="D3756" t="str">
            <v>KG</v>
          </cell>
          <cell r="E3756" t="str">
            <v>6,60</v>
          </cell>
          <cell r="F3756" t="str">
            <v>6,65</v>
          </cell>
        </row>
        <row r="3757">
          <cell r="A3757" t="str">
            <v>91594</v>
          </cell>
          <cell r="B3757" t="str">
            <v>ARMAÇÃO DO SISTEMA DE PAREDES DE CONCRETO, EXECUTADA EM PAREDES DE EDIFICAÇÕES TÉRREAS OU DE MÚLTIPLOS PAVIMENTOS, TELA Q-92. AF_06/2019</v>
          </cell>
          <cell r="D3757" t="str">
            <v>KG</v>
          </cell>
          <cell r="E3757" t="str">
            <v>6,87</v>
          </cell>
          <cell r="F3757" t="str">
            <v>6,95</v>
          </cell>
        </row>
        <row r="3758">
          <cell r="A3758" t="str">
            <v>91595</v>
          </cell>
          <cell r="B3758" t="str">
            <v>ARMAÇÃO DO SISTEMA DE PAREDES DE CONCRETO, EXECUTADA EM PAREDES DE EDIFICAÇÕES TÉRREAS, TELA Q-61. AF_06/2019</v>
          </cell>
          <cell r="D3758" t="str">
            <v>KG</v>
          </cell>
          <cell r="E3758" t="str">
            <v>7,34</v>
          </cell>
          <cell r="F3758" t="str">
            <v>7,47</v>
          </cell>
        </row>
        <row r="3759">
          <cell r="A3759" t="str">
            <v>91596</v>
          </cell>
          <cell r="B3759" t="str">
            <v>ARMAÇÃO DO SISTEMA DE PAREDES DE CONCRETO, EXECUTADA COMO ARMADURA POSITIVA DE LAJES, TELA Q-138. AF_06/2019</v>
          </cell>
          <cell r="D3759" t="str">
            <v>KG</v>
          </cell>
          <cell r="E3759" t="str">
            <v>6,80</v>
          </cell>
          <cell r="F3759" t="str">
            <v>6,88</v>
          </cell>
        </row>
        <row r="3760">
          <cell r="A3760" t="str">
            <v>91597</v>
          </cell>
          <cell r="B3760" t="str">
            <v>ARMAÇÃO DO SISTEMA DE PAREDES DE CONCRETO, EXECUTADA COMO ARMADURA NEGATIVA DE LAJES, TELA T-196. AF_06/2019</v>
          </cell>
          <cell r="D3760" t="str">
            <v>KG</v>
          </cell>
          <cell r="E3760" t="str">
            <v>4,86</v>
          </cell>
          <cell r="F3760" t="str">
            <v>4,94</v>
          </cell>
        </row>
        <row r="3761">
          <cell r="A3761" t="str">
            <v>91598</v>
          </cell>
          <cell r="B3761" t="str">
            <v>ARMAÇÃO DO SISTEMA DE PAREDES DE CONCRETO, EXECUTADA COMO ARMADURA POSITIVA DE LAJES, TELA Q-113. AF_06/2019</v>
          </cell>
          <cell r="D3761" t="str">
            <v>KG</v>
          </cell>
          <cell r="E3761" t="str">
            <v>6,70</v>
          </cell>
          <cell r="F3761" t="str">
            <v>6,80</v>
          </cell>
        </row>
        <row r="3762">
          <cell r="A3762" t="str">
            <v>91599</v>
          </cell>
          <cell r="B3762" t="str">
            <v>ARMAÇÃO DO SISTEMA DE PAREDES DE CONCRETO, EXECUTADA COMO ARMADURA NEGATIVA DE LAJES, TELA L-159. AF_06/2019</v>
          </cell>
          <cell r="D3762" t="str">
            <v>KG</v>
          </cell>
          <cell r="E3762" t="str">
            <v>5,09</v>
          </cell>
          <cell r="F3762" t="str">
            <v>5,20</v>
          </cell>
        </row>
        <row r="3763">
          <cell r="A3763" t="str">
            <v>91600</v>
          </cell>
          <cell r="B3763" t="str">
            <v>ARMAÇÃO DO SISTEMA DE PAREDES DE CONCRETO, EXECUTADA EM PLATIBANDAS, TELA Q-92. AF_06/2019</v>
          </cell>
          <cell r="D3763" t="str">
            <v>KG</v>
          </cell>
          <cell r="E3763" t="str">
            <v>8,45</v>
          </cell>
          <cell r="F3763" t="str">
            <v>8,71</v>
          </cell>
        </row>
        <row r="3764">
          <cell r="A3764" t="str">
            <v>91601</v>
          </cell>
          <cell r="B3764" t="str">
            <v>ARMAÇÃO DO SISTEMA DE PAREDES DE CONCRETO, EXECUTADA COMO REFORÇO, VERGALHÃO DE 6,3 MM DE DIÂMETRO. AF_06/2019</v>
          </cell>
          <cell r="D3764" t="str">
            <v>KG</v>
          </cell>
          <cell r="E3764" t="str">
            <v>8,86</v>
          </cell>
          <cell r="F3764" t="str">
            <v>9,05</v>
          </cell>
        </row>
        <row r="3765">
          <cell r="A3765" t="str">
            <v>91602</v>
          </cell>
          <cell r="B3765" t="str">
            <v>ARMAÇÃO DO SISTEMA DE PAREDES DE CONCRETO, EXECUTADA COMO REFORÇO, VERGALHÃO DE 8,0 MM DE DIÂMETRO. AF_06/2019</v>
          </cell>
          <cell r="D3765" t="str">
            <v>KG</v>
          </cell>
          <cell r="E3765" t="str">
            <v>8,22</v>
          </cell>
          <cell r="F3765" t="str">
            <v>8,34</v>
          </cell>
        </row>
        <row r="3766">
          <cell r="A3766" t="str">
            <v>91603</v>
          </cell>
          <cell r="B3766" t="str">
            <v>ARMAÇÃO DO SISTEMA DE PAREDES DE CONCRETO, EXECUTADA COMO REFORÇO, VERGALHÃO DE 10,0 MM DE DIÂMETRO. AF_06/2019</v>
          </cell>
          <cell r="D3766" t="str">
            <v>KG</v>
          </cell>
          <cell r="E3766" t="str">
            <v>7,77</v>
          </cell>
          <cell r="F3766" t="str">
            <v>7,88</v>
          </cell>
        </row>
        <row r="3767">
          <cell r="A3767" t="str">
            <v>92759</v>
          </cell>
          <cell r="B3767" t="str">
            <v>ARMAÇÃO DE PILAR OU VIGA DE UMA ESTRUTURA CONVENCIONAL DE CONCRETO ARMADO EM UM EDIFÍCIO DE MÚLTIPLOS PAVIMENTOS UTILIZANDO AÇO CA-60 DE 5,0 MM - MONTAGEM. AF_12/2015</v>
          </cell>
          <cell r="D3767" t="str">
            <v>KG</v>
          </cell>
          <cell r="E3767" t="str">
            <v>10,42</v>
          </cell>
          <cell r="F3767" t="str">
            <v>10,86</v>
          </cell>
        </row>
        <row r="3768">
          <cell r="A3768" t="str">
            <v>92760</v>
          </cell>
          <cell r="B3768" t="str">
            <v>ARMAÇÃO DE PILAR OU VIGA DE UMA ESTRUTURA CONVENCIONAL DE CONCRETO ARMADO EM UM EDIFÍCIO DE MÚLTIPLOS PAVIMENTOS UTILIZANDO AÇO CA-50 DE 6,3 MM - MONTAGEM. AF_12/2015</v>
          </cell>
          <cell r="D3768" t="str">
            <v>KG</v>
          </cell>
          <cell r="E3768" t="str">
            <v>9,85</v>
          </cell>
          <cell r="F3768" t="str">
            <v>10,16</v>
          </cell>
        </row>
        <row r="3769">
          <cell r="A3769" t="str">
            <v>92761</v>
          </cell>
          <cell r="B3769" t="str">
            <v>ARMAÇÃO DE PILAR OU VIGA DE UMA ESTRUTURA CONVENCIONAL DE CONCRETO ARMADO EM UM EDIFÍCIO DE MÚLTIPLOS PAVIMENTOS UTILIZANDO AÇO CA-50 DE 8,0 MM - MONTAGEM. AF_12/2015</v>
          </cell>
          <cell r="D3769" t="str">
            <v>KG</v>
          </cell>
          <cell r="E3769" t="str">
            <v>9,28</v>
          </cell>
          <cell r="F3769" t="str">
            <v>9,49</v>
          </cell>
        </row>
        <row r="3770">
          <cell r="A3770" t="str">
            <v>92762</v>
          </cell>
          <cell r="B3770" t="str">
            <v>ARMAÇÃO DE PILAR OU VIGA DE UMA ESTRUTURA CONVENCIONAL DE CONCRETO ARMADO EM UM EDIFÍCIO DE MÚLTIPLOS PAVIMENTOS UTILIZANDO AÇO CA-50 DE 10,0 MM - MONTAGEM. AF_12/2015</v>
          </cell>
          <cell r="D3770" t="str">
            <v>KG</v>
          </cell>
          <cell r="E3770" t="str">
            <v>8,32</v>
          </cell>
          <cell r="F3770" t="str">
            <v>8,46</v>
          </cell>
        </row>
        <row r="3771">
          <cell r="A3771" t="str">
            <v>92763</v>
          </cell>
          <cell r="B3771" t="str">
            <v>ARMAÇÃO DE PILAR OU VIGA DE UMA ESTRUTURA CONVENCIONAL DE CONCRETO ARMADO EM UM EDIFÍCIO DE MÚLTIPLOS PAVIMENTOS UTILIZANDO AÇO CA-50 DE 12,5 MM - MONTAGEM. AF_12/2015</v>
          </cell>
          <cell r="D3771" t="str">
            <v>KG</v>
          </cell>
          <cell r="E3771" t="str">
            <v>7,01</v>
          </cell>
          <cell r="F3771" t="str">
            <v>7,11</v>
          </cell>
        </row>
        <row r="3772">
          <cell r="A3772" t="str">
            <v>92764</v>
          </cell>
          <cell r="B3772" t="str">
            <v>ARMAÇÃO DE PILAR OU VIGA DE UMA ESTRUTURA CONVENCIONAL DE CONCRETO ARMADO EM UM EDIFÍCIO DE MÚLTIPLOS PAVIMENTOS UTILIZANDO AÇO CA-50 DE 16,0 MM - MONTAGEM. AF_12/2015</v>
          </cell>
          <cell r="D3772" t="str">
            <v>KG</v>
          </cell>
          <cell r="E3772" t="str">
            <v>6,68</v>
          </cell>
          <cell r="F3772" t="str">
            <v>6,75</v>
          </cell>
        </row>
        <row r="3773">
          <cell r="A3773" t="str">
            <v>92765</v>
          </cell>
          <cell r="B3773" t="str">
            <v>ARMAÇÃO DE PILAR OU VIGA DE UMA ESTRUTURA CONVENCIONAL DE CONCRETO ARMADO EM UM EDIFÍCIO DE MÚLTIPLOS PAVIMENTOS UTILIZANDO AÇO CA-50 DE 20,0 MM - MONTAGEM. AF_12/2015</v>
          </cell>
          <cell r="D3773" t="str">
            <v>KG</v>
          </cell>
          <cell r="E3773" t="str">
            <v>7,53</v>
          </cell>
          <cell r="F3773" t="str">
            <v>7,58</v>
          </cell>
        </row>
        <row r="3774">
          <cell r="A3774" t="str">
            <v>92766</v>
          </cell>
          <cell r="B3774" t="str">
            <v>ARMAÇÃO DE PILAR OU VIGA DE UMA ESTRUTURA CONVENCIONAL DE CONCRETO ARMADO EM UM EDIFÍCIO DE MÚLTIPLOS PAVIMENTOS UTILIZANDO AÇO CA-50 DE 25,0 MM - MONTAGEM. AF_12/2015</v>
          </cell>
          <cell r="D3774" t="str">
            <v>KG</v>
          </cell>
          <cell r="E3774" t="str">
            <v>7,37</v>
          </cell>
          <cell r="F3774" t="str">
            <v>7,40</v>
          </cell>
        </row>
        <row r="3775">
          <cell r="A3775" t="str">
            <v>92767</v>
          </cell>
          <cell r="B3775" t="str">
            <v>ARMAÇÃO DE LAJE DE UMA ESTRUTURA CONVENCIONAL DE CONCRETO ARMADO EM UM EDIFÍCIO DE MÚLTIPLOS PAVIMENTOS UTILIZANDO AÇO CA-60 DE 4,2 MM - MONTAGEM. AF_12/2015</v>
          </cell>
          <cell r="D3775" t="str">
            <v>KG</v>
          </cell>
          <cell r="E3775" t="str">
            <v>10,58</v>
          </cell>
          <cell r="F3775" t="str">
            <v>11,00</v>
          </cell>
        </row>
        <row r="3776">
          <cell r="A3776" t="str">
            <v>92768</v>
          </cell>
          <cell r="B3776" t="str">
            <v>ARMAÇÃO DE LAJE DE UMA ESTRUTURA CONVENCIONAL DE CONCRETO ARMADO EM UM EDIFÍCIO DE MÚLTIPLOS PAVIMENTOS UTILIZANDO AÇO CA-60 DE 5,0 MM - MONTAGEM. AF_12/2015</v>
          </cell>
          <cell r="D3776" t="str">
            <v>KG</v>
          </cell>
          <cell r="E3776" t="str">
            <v>9,43</v>
          </cell>
          <cell r="F3776" t="str">
            <v>9,74</v>
          </cell>
        </row>
        <row r="3777">
          <cell r="A3777" t="str">
            <v>92769</v>
          </cell>
          <cell r="B3777" t="str">
            <v>ARMAÇÃO DE LAJE DE UMA ESTRUTURA CONVENCIONAL DE CONCRETO ARMADO EM UM EDIFÍCIO DE MÚLTIPLOS PAVIMENTOS UTILIZANDO AÇO CA-50 DE 6,3 MM - MONTAGEM. AF_12/2015</v>
          </cell>
          <cell r="D3777" t="str">
            <v>KG</v>
          </cell>
          <cell r="E3777" t="str">
            <v>9,11</v>
          </cell>
          <cell r="F3777" t="str">
            <v>9,32</v>
          </cell>
        </row>
        <row r="3778">
          <cell r="A3778" t="str">
            <v>92770</v>
          </cell>
          <cell r="B3778" t="str">
            <v>ARMAÇÃO DE LAJE DE UMA ESTRUTURA CONVENCIONAL DE CONCRETO ARMADO EM UM EDIFÍCIO DE MÚLTIPLOS PAVIMENTOS UTILIZANDO AÇO CA-50 DE 8,0 MM - MONTAGEM. AF_12/2015</v>
          </cell>
          <cell r="D3778" t="str">
            <v>KG</v>
          </cell>
          <cell r="E3778" t="str">
            <v>8,71</v>
          </cell>
          <cell r="F3778" t="str">
            <v>8,85</v>
          </cell>
        </row>
        <row r="3779">
          <cell r="A3779" t="str">
            <v>92771</v>
          </cell>
          <cell r="B3779" t="str">
            <v>ARMAÇÃO DE LAJE DE UMA ESTRUTURA CONVENCIONAL DE CONCRETO ARMADO EM UM EDIFÍCIO DE MÚLTIPLOS PAVIMENTOS UTILIZANDO AÇO CA-50 DE 10,0 MM - MONTAGEM. AF_12/2015</v>
          </cell>
          <cell r="D3779" t="str">
            <v>KG</v>
          </cell>
          <cell r="E3779" t="str">
            <v>7,87</v>
          </cell>
          <cell r="F3779" t="str">
            <v>7,95</v>
          </cell>
        </row>
        <row r="3780">
          <cell r="A3780" t="str">
            <v>92772</v>
          </cell>
          <cell r="B3780" t="str">
            <v>ARMAÇÃO DE LAJE DE UMA ESTRUTURA CONVENCIONAL DE CONCRETO ARMADO EM UM EDIFÍCIO DE MÚLTIPLOS PAVIMENTOS UTILIZANDO AÇO CA-50 DE 12,5 MM - MONTAGEM. AF_12/2015</v>
          </cell>
          <cell r="D3780" t="str">
            <v>KG</v>
          </cell>
          <cell r="E3780" t="str">
            <v>6,66</v>
          </cell>
          <cell r="F3780" t="str">
            <v>6,73</v>
          </cell>
        </row>
        <row r="3781">
          <cell r="A3781" t="str">
            <v>92773</v>
          </cell>
          <cell r="B3781" t="str">
            <v>ARMAÇÃO DE LAJE DE UMA ESTRUTURA CONVENCIONAL DE CONCRETO ARMADO EM UM EDIFÍCIO DE MÚLTIPLOS PAVIMENTOS UTILIZANDO AÇO CA-50 DE 16,0 MM - MONTAGEM. AF_12/2015</v>
          </cell>
          <cell r="D3781" t="str">
            <v>KG</v>
          </cell>
          <cell r="E3781" t="str">
            <v>6,44</v>
          </cell>
          <cell r="F3781" t="str">
            <v>6,47</v>
          </cell>
        </row>
        <row r="3782">
          <cell r="A3782" t="str">
            <v>92774</v>
          </cell>
          <cell r="B3782" t="str">
            <v>ARMAÇÃO DE LAJE DE UMA ESTRUTURA CONVENCIONAL DE CONCRETO ARMADO EM UM EDIFÍCIO DE MÚLTIPLOS PAVIMENTOS UTILIZANDO AÇO CA-50 DE 20,0 MM - MONTAGEM. AF_12/2015</v>
          </cell>
          <cell r="D3782" t="str">
            <v>KG</v>
          </cell>
          <cell r="E3782" t="str">
            <v>7,37</v>
          </cell>
          <cell r="F3782" t="str">
            <v>7,39</v>
          </cell>
        </row>
        <row r="3783">
          <cell r="A3783" t="str">
            <v>92775</v>
          </cell>
          <cell r="B3783" t="str">
            <v>ARMAÇÃO DE PILAR OU VIGA DE UMA ESTRUTURA CONVENCIONAL DE CONCRETO ARMADO EM UMA EDIFICAÇÃO TÉRREA OU SOBRADO UTILIZANDO AÇO CA-60 DE 5,0 MM - MONTAGEM. AF_12/2015</v>
          </cell>
          <cell r="D3783" t="str">
            <v>KG</v>
          </cell>
          <cell r="E3783" t="str">
            <v>12,37</v>
          </cell>
          <cell r="F3783" t="str">
            <v>13,03</v>
          </cell>
        </row>
        <row r="3784">
          <cell r="A3784" t="str">
            <v>92776</v>
          </cell>
          <cell r="B3784" t="str">
            <v>ARMAÇÃO DE PILAR OU VIGA DE UMA ESTRUTURA CONVENCIONAL DE CONCRETO ARMADO EM UMA EDIFICAÇÃO TÉRREA OU SOBRADO UTILIZANDO AÇO CA-50 DE 6,3 MM - MONTAGEM. AF_12/2015</v>
          </cell>
          <cell r="D3784" t="str">
            <v>KG</v>
          </cell>
          <cell r="E3784" t="str">
            <v>11,35</v>
          </cell>
          <cell r="F3784" t="str">
            <v>11,81</v>
          </cell>
        </row>
        <row r="3785">
          <cell r="A3785" t="str">
            <v>92777</v>
          </cell>
          <cell r="B3785" t="str">
            <v>ARMAÇÃO DE PILAR OU VIGA DE UMA ESTRUTURA CONVENCIONAL DE CONCRETO ARMADO EM UMA EDIFICAÇÃO TÉRREA OU SOBRADO UTILIZANDO AÇO CA-50 DE 8,0 MM - MONTAGEM. AF_12/2015</v>
          </cell>
          <cell r="D3785" t="str">
            <v>KG</v>
          </cell>
          <cell r="E3785" t="str">
            <v>10,39</v>
          </cell>
          <cell r="F3785" t="str">
            <v>10,72</v>
          </cell>
        </row>
        <row r="3786">
          <cell r="A3786" t="str">
            <v>92778</v>
          </cell>
          <cell r="B3786" t="str">
            <v>ARMAÇÃO DE PILAR OU VIGA DE UMA ESTRUTURA CONVENCIONAL DE CONCRETO ARMADO EM UMA EDIFICAÇÃO TÉRREA OU SOBRADO UTILIZANDO AÇO CA-50 DE 10,0 MM - MONTAGEM. AF_12/2015</v>
          </cell>
          <cell r="D3786" t="str">
            <v>KG</v>
          </cell>
          <cell r="E3786" t="str">
            <v>9,16</v>
          </cell>
          <cell r="F3786" t="str">
            <v>9,39</v>
          </cell>
        </row>
        <row r="3787">
          <cell r="A3787" t="str">
            <v>92779</v>
          </cell>
          <cell r="B3787" t="str">
            <v>ARMAÇÃO DE PILAR OU VIGA DE UMA ESTRUTURA CONVENCIONAL DE CONCRETO ARMADO EM UMA EDIFICAÇÃO TÉRREA OU SOBRADO UTILIZANDO AÇO CA-50 DE 12,5 MM - MONTAGEM. AF_12/2015</v>
          </cell>
          <cell r="D3787" t="str">
            <v>KG</v>
          </cell>
          <cell r="E3787" t="str">
            <v>7,62</v>
          </cell>
          <cell r="F3787" t="str">
            <v>7,78</v>
          </cell>
        </row>
        <row r="3788">
          <cell r="A3788" t="str">
            <v>92780</v>
          </cell>
          <cell r="B3788" t="str">
            <v>ARMAÇÃO DE PILAR OU VIGA DE UMA ESTRUTURA CONVENCIONAL DE CONCRETO ARMADO EM UMA EDIFICAÇÃO TÉRREA OU SOBRADO UTILIZANDO AÇO CA-50 DE 16,0 MM - MONTAGEM. AF_12/2015</v>
          </cell>
          <cell r="D3788" t="str">
            <v>KG</v>
          </cell>
          <cell r="E3788" t="str">
            <v>7,09</v>
          </cell>
          <cell r="F3788" t="str">
            <v>7,21</v>
          </cell>
        </row>
        <row r="3789">
          <cell r="A3789" t="str">
            <v>92781</v>
          </cell>
          <cell r="B3789" t="str">
            <v>ARMAÇÃO DE PILAR OU VIGA DE UMA ESTRUTURA CONVENCIONAL DE CONCRETO ARMADO EM UMA EDIFICAÇÃO TÉRREA OU SOBRADO UTILIZANDO AÇO CA-50 DE 20,0 MM - MONTAGEM. AF_12/2015</v>
          </cell>
          <cell r="D3789" t="str">
            <v>KG</v>
          </cell>
          <cell r="E3789" t="str">
            <v>7,80</v>
          </cell>
          <cell r="F3789" t="str">
            <v>7,88</v>
          </cell>
        </row>
        <row r="3790">
          <cell r="A3790" t="str">
            <v>92782</v>
          </cell>
          <cell r="B3790" t="str">
            <v>ARMAÇÃO DE PILAR OU VIGA DE UMA ESTRUTURA CONVENCIONAL DE CONCRETO ARMADO EM UMA EDIFICAÇÃO TÉRREA OU SOBRADO UTILIZANDO AÇO CA-50 DE 25,0 MM - MONTAGEM. AF_12/2015</v>
          </cell>
          <cell r="D3790" t="str">
            <v>KG</v>
          </cell>
          <cell r="E3790" t="str">
            <v>7,53</v>
          </cell>
          <cell r="F3790" t="str">
            <v>7,58</v>
          </cell>
        </row>
        <row r="3791">
          <cell r="A3791" t="str">
            <v>92783</v>
          </cell>
          <cell r="B3791" t="str">
            <v>ARMAÇÃO DE LAJE DE UMA ESTRUTURA CONVENCIONAL DE CONCRETO ARMADO EM UMA EDIFICAÇÃO TÉRREA OU SOBRADO UTILIZANDO AÇO CA-60 DE 4,2 MM - MONTAGEM. AF_12/2015</v>
          </cell>
          <cell r="D3791" t="str">
            <v>KG</v>
          </cell>
          <cell r="E3791" t="str">
            <v>12,22</v>
          </cell>
          <cell r="F3791" t="str">
            <v>12,84</v>
          </cell>
        </row>
        <row r="3792">
          <cell r="A3792" t="str">
            <v>92784</v>
          </cell>
          <cell r="B3792" t="str">
            <v>ARMAÇÃO DE LAJE DE UMA ESTRUTURA CONVENCIONAL DE CONCRETO ARMADO EM UMA EDIFICAÇÃO TÉRREA OU SOBRADO UTILIZANDO AÇO CA-60 DE 5,0 MM - MONTAGEM. AF_12/2015</v>
          </cell>
          <cell r="D3792" t="str">
            <v>KG</v>
          </cell>
          <cell r="E3792" t="str">
            <v>10,79</v>
          </cell>
          <cell r="F3792" t="str">
            <v>11,24</v>
          </cell>
        </row>
        <row r="3793">
          <cell r="A3793" t="str">
            <v>92785</v>
          </cell>
          <cell r="B3793" t="str">
            <v>ARMAÇÃO DE LAJE DE UMA ESTRUTURA CONVENCIONAL DE CONCRETO ARMADO EM UMA EDIFICAÇÃO TÉRREA OU SOBRADO UTILIZANDO AÇO CA-50 DE 6,3 MM - MONTAGEM. AF_12/2015</v>
          </cell>
          <cell r="D3793" t="str">
            <v>KG</v>
          </cell>
          <cell r="E3793" t="str">
            <v>10,12</v>
          </cell>
          <cell r="F3793" t="str">
            <v>10,45</v>
          </cell>
        </row>
        <row r="3794">
          <cell r="A3794" t="str">
            <v>92786</v>
          </cell>
          <cell r="B3794" t="str">
            <v>ARMAÇÃO DE LAJE DE UMA ESTRUTURA CONVENCIONAL DE CONCRETO ARMADO EM UMA EDIFICAÇÃO TÉRREA OU SOBRADO UTILIZANDO AÇO CA-50 DE 8,0 MM - MONTAGEM. AF_12/2015</v>
          </cell>
          <cell r="D3794" t="str">
            <v>KG</v>
          </cell>
          <cell r="E3794" t="str">
            <v>9,45</v>
          </cell>
          <cell r="F3794" t="str">
            <v>9,68</v>
          </cell>
        </row>
        <row r="3795">
          <cell r="A3795" t="str">
            <v>92787</v>
          </cell>
          <cell r="B3795" t="str">
            <v>ARMAÇÃO DE LAJE DE UMA ESTRUTURA CONVENCIONAL DE CONCRETO ARMADO EM UMA EDIFICAÇÃO TÉRREA OU SOBRADO UTILIZANDO AÇO CA-50 DE 10,0 MM - MONTAGEM. AF_12/2015</v>
          </cell>
          <cell r="D3795" t="str">
            <v>KG</v>
          </cell>
          <cell r="E3795" t="str">
            <v>8,41</v>
          </cell>
          <cell r="F3795" t="str">
            <v>8,57</v>
          </cell>
        </row>
        <row r="3796">
          <cell r="A3796" t="str">
            <v>92788</v>
          </cell>
          <cell r="B3796" t="str">
            <v>ARMAÇÃO DE LAJE DE UMA ESTRUTURA CONVENCIONAL DE CONCRETO ARMADO EM UMA EDIFICAÇÃO TÉRREA OU SOBRADO UTILIZANDO AÇO CA-50 DE 12,5 MM - MONTAGEM. AF_12/2015</v>
          </cell>
          <cell r="D3796" t="str">
            <v>KG</v>
          </cell>
          <cell r="E3796" t="str">
            <v>7,05</v>
          </cell>
          <cell r="F3796" t="str">
            <v>7,16</v>
          </cell>
        </row>
        <row r="3797">
          <cell r="A3797" t="str">
            <v>92789</v>
          </cell>
          <cell r="B3797" t="str">
            <v>ARMAÇÃO DE LAJE DE UMA ESTRUTURA CONVENCIONAL DE CONCRETO ARMADO EM UMA EDIFICAÇÃO TÉRREA OU SOBRADO UTILIZANDO AÇO CA-50 DE 16,0 MM - MONTAGEM. AF_12/2015</v>
          </cell>
          <cell r="D3797" t="str">
            <v>KG</v>
          </cell>
          <cell r="E3797" t="str">
            <v>6,69</v>
          </cell>
          <cell r="F3797" t="str">
            <v>6,74</v>
          </cell>
        </row>
        <row r="3798">
          <cell r="A3798" t="str">
            <v>92790</v>
          </cell>
          <cell r="B3798" t="str">
            <v>ARMAÇÃO DE LAJE DE UMA ESTRUTURA CONVENCIONAL DE CONCRETO ARMADO EM UMA EDIFICAÇÃO TÉRREA OU SOBRADO UTILIZANDO AÇO CA-50 DE 20,0 MM - MONTAGEM. AF_12/2015</v>
          </cell>
          <cell r="D3798" t="str">
            <v>KG</v>
          </cell>
          <cell r="E3798" t="str">
            <v>7,51</v>
          </cell>
          <cell r="F3798" t="str">
            <v>7,55</v>
          </cell>
        </row>
        <row r="3799">
          <cell r="A3799" t="str">
            <v>92791</v>
          </cell>
          <cell r="B3799" t="str">
            <v>CORTE E DOBRA DE AÇO CA-60, DIÂMETRO DE 5,0 MM, UTILIZADO EM ESTRUTURAS DIVERSAS, EXCETO LAJES. AF_12/2015</v>
          </cell>
          <cell r="D3799" t="str">
            <v>KG</v>
          </cell>
          <cell r="E3799" t="str">
            <v>7,56</v>
          </cell>
          <cell r="F3799" t="str">
            <v>7,73</v>
          </cell>
        </row>
        <row r="3800">
          <cell r="A3800" t="str">
            <v>92792</v>
          </cell>
          <cell r="B3800" t="str">
            <v>CORTE E DOBRA DE AÇO CA-50, DIÂMETRO DE 6,3 MM, UTILIZADO EM ESTRUTURAS DIVERSAS, EXCETO LAJES. AF_12/2015</v>
          </cell>
          <cell r="D3800" t="str">
            <v>KG</v>
          </cell>
          <cell r="E3800" t="str">
            <v>7,60</v>
          </cell>
          <cell r="F3800" t="str">
            <v>7,69</v>
          </cell>
        </row>
        <row r="3801">
          <cell r="A3801" t="str">
            <v>92793</v>
          </cell>
          <cell r="B3801" t="str">
            <v>CORTE E DOBRA DE AÇO CA-50, DIÂMETRO DE 8,0 MM, UTILIZADO EM ESTRUTURAS DIVERSAS, EXCETO LAJES. AF_12/2015</v>
          </cell>
          <cell r="D3801" t="str">
            <v>KG</v>
          </cell>
          <cell r="E3801" t="str">
            <v>7,52</v>
          </cell>
          <cell r="F3801" t="str">
            <v>7,57</v>
          </cell>
        </row>
        <row r="3802">
          <cell r="A3802" t="str">
            <v>92794</v>
          </cell>
          <cell r="B3802" t="str">
            <v>CORTE E DOBRA DE AÇO CA-50, DIÂMETRO DE 10,0 MM, UTILIZADO EM ESTRUTURAS DIVERSAS, EXCETO LAJES. AF_12/2015</v>
          </cell>
          <cell r="D3802" t="str">
            <v>KG</v>
          </cell>
          <cell r="E3802" t="str">
            <v>6,93</v>
          </cell>
          <cell r="F3802" t="str">
            <v>6,96</v>
          </cell>
        </row>
        <row r="3803">
          <cell r="A3803" t="str">
            <v>92795</v>
          </cell>
          <cell r="B3803" t="str">
            <v>CORTE E DOBRA DE AÇO CA-50, DIÂMETRO DE 12,5 MM, UTILIZADO EM ESTRUTURAS DIVERSAS, EXCETO LAJES. AF_12/2015</v>
          </cell>
          <cell r="D3803" t="str">
            <v>KG</v>
          </cell>
          <cell r="E3803" t="str">
            <v>5,93</v>
          </cell>
          <cell r="F3803" t="str">
            <v>5,94</v>
          </cell>
        </row>
        <row r="3804">
          <cell r="A3804" t="str">
            <v>92796</v>
          </cell>
          <cell r="B3804" t="str">
            <v>CORTE E DOBRA DE AÇO CA-50, DIÂMETRO DE 16,0 MM, UTILIZADO EM ESTRUTURAS DIVERSAS, EXCETO LAJES. AF_12/2015</v>
          </cell>
          <cell r="D3804" t="str">
            <v>KG</v>
          </cell>
          <cell r="E3804" t="str">
            <v>5,86</v>
          </cell>
          <cell r="F3804" t="str">
            <v>5,87</v>
          </cell>
        </row>
        <row r="3805">
          <cell r="A3805" t="str">
            <v>92797</v>
          </cell>
          <cell r="B3805" t="str">
            <v>CORTE E DOBRA DE AÇO CA-50, DIÂMETRO DE 20,0 MM, UTILIZADO EM ESTRUTURAS DIVERSAS, EXCETO LAJES. AF_12/2015</v>
          </cell>
          <cell r="D3805" t="str">
            <v>KG</v>
          </cell>
          <cell r="E3805" t="str">
            <v>6,90</v>
          </cell>
          <cell r="F3805" t="str">
            <v>6,90</v>
          </cell>
        </row>
        <row r="3806">
          <cell r="A3806" t="str">
            <v>92798</v>
          </cell>
          <cell r="B3806" t="str">
            <v>CORTE E DOBRA DE AÇO CA-50, DIÂMETRO DE 25,0 MM, UTILIZADO EM ESTRUTURAS DIVERSAS, EXCETO LAJES. AF_12/2015</v>
          </cell>
          <cell r="D3806" t="str">
            <v>KG</v>
          </cell>
          <cell r="E3806" t="str">
            <v>6,88</v>
          </cell>
          <cell r="F3806" t="str">
            <v>6,89</v>
          </cell>
        </row>
        <row r="3807">
          <cell r="A3807" t="str">
            <v>92799</v>
          </cell>
          <cell r="B3807" t="str">
            <v>CORTE E DOBRA DE AÇO CA-60, DIÂMETRO DE 4,2 MM, UTILIZADO EM LAJE. AF_12/2015</v>
          </cell>
          <cell r="D3807" t="str">
            <v>KG</v>
          </cell>
          <cell r="E3807" t="str">
            <v>7,88</v>
          </cell>
          <cell r="F3807" t="str">
            <v>8,08</v>
          </cell>
        </row>
        <row r="3808">
          <cell r="A3808" t="str">
            <v>92800</v>
          </cell>
          <cell r="B3808" t="str">
            <v>CORTE E DOBRA DE AÇO CA-60, DIÂMETRO DE 5,0 MM, UTILIZADO EM LAJE. AF_12/2015</v>
          </cell>
          <cell r="D3808" t="str">
            <v>KG</v>
          </cell>
          <cell r="E3808" t="str">
            <v>7,21</v>
          </cell>
          <cell r="F3808" t="str">
            <v>7,33</v>
          </cell>
        </row>
        <row r="3809">
          <cell r="A3809" t="str">
            <v>92801</v>
          </cell>
          <cell r="B3809" t="str">
            <v>CORTE E DOBRA DE AÇO CA-50, DIÂMETRO DE 6,3 MM, UTILIZADO EM LAJE. AF_12/2015</v>
          </cell>
          <cell r="D3809" t="str">
            <v>KG</v>
          </cell>
          <cell r="E3809" t="str">
            <v>7,39</v>
          </cell>
          <cell r="F3809" t="str">
            <v>7,46</v>
          </cell>
        </row>
        <row r="3810">
          <cell r="A3810" t="str">
            <v>92802</v>
          </cell>
          <cell r="B3810" t="str">
            <v>CORTE E DOBRA DE AÇO CA-50, DIÂMETRO DE 8,0 MM, UTILIZADO EM LAJE. AF_12/2015</v>
          </cell>
          <cell r="D3810" t="str">
            <v>KG</v>
          </cell>
          <cell r="E3810" t="str">
            <v>7,40</v>
          </cell>
          <cell r="F3810" t="str">
            <v>7,44</v>
          </cell>
        </row>
        <row r="3811">
          <cell r="A3811" t="str">
            <v>92803</v>
          </cell>
          <cell r="B3811" t="str">
            <v>CORTE E DOBRA DE AÇO CA-50, DIÂMETRO DE 10,0 MM, UTILIZADO EM LAJE. AF_12/2015</v>
          </cell>
          <cell r="D3811" t="str">
            <v>KG</v>
          </cell>
          <cell r="E3811" t="str">
            <v>6,86</v>
          </cell>
          <cell r="F3811" t="str">
            <v>6,87</v>
          </cell>
        </row>
        <row r="3812">
          <cell r="A3812" t="str">
            <v>92804</v>
          </cell>
          <cell r="B3812" t="str">
            <v>CORTE E DOBRA DE AÇO CA-50, DIÂMETRO DE 12,5 MM, UTILIZADO EM LAJE. AF_12/2015</v>
          </cell>
          <cell r="D3812" t="str">
            <v>KG</v>
          </cell>
          <cell r="E3812" t="str">
            <v>5,88</v>
          </cell>
          <cell r="F3812" t="str">
            <v>5,90</v>
          </cell>
        </row>
        <row r="3813">
          <cell r="A3813" t="str">
            <v>92805</v>
          </cell>
          <cell r="B3813" t="str">
            <v>CORTE E DOBRA DE AÇO CA-50, DIÂMETRO DE 16,0 MM, UTILIZADO EM LAJE. AF_12/2015</v>
          </cell>
          <cell r="D3813" t="str">
            <v>KG</v>
          </cell>
          <cell r="E3813" t="str">
            <v>5,84</v>
          </cell>
          <cell r="F3813" t="str">
            <v>5,84</v>
          </cell>
        </row>
        <row r="3814">
          <cell r="A3814" t="str">
            <v>92806</v>
          </cell>
          <cell r="B3814" t="str">
            <v>CORTE E DOBRA DE AÇO CA-50, DIÂMETRO DE 20,0 MM, UTILIZADO EM LAJE. AF_12/2015</v>
          </cell>
          <cell r="D3814" t="str">
            <v>KG</v>
          </cell>
          <cell r="E3814" t="str">
            <v>6,89</v>
          </cell>
          <cell r="F3814" t="str">
            <v>6,89</v>
          </cell>
        </row>
        <row r="3815">
          <cell r="A3815" t="str">
            <v>92875</v>
          </cell>
          <cell r="B3815" t="str">
            <v>CORTE E DOBRA DE AÇO CA-25, DIÂMETRO DE 6,3 MM. AF_12/2015</v>
          </cell>
          <cell r="D3815" t="str">
            <v>KG</v>
          </cell>
          <cell r="E3815" t="str">
            <v>6,98</v>
          </cell>
          <cell r="F3815" t="str">
            <v>7,07</v>
          </cell>
        </row>
        <row r="3816">
          <cell r="A3816" t="str">
            <v>92876</v>
          </cell>
          <cell r="B3816" t="str">
            <v>CORTE E DOBRA DE AÇO CA-25, DIÂMETRO DE 8,0 MM. AF_12/2015</v>
          </cell>
          <cell r="D3816" t="str">
            <v>KG</v>
          </cell>
          <cell r="E3816" t="str">
            <v>6,84</v>
          </cell>
          <cell r="F3816" t="str">
            <v>6,89</v>
          </cell>
        </row>
        <row r="3817">
          <cell r="A3817" t="str">
            <v>92877</v>
          </cell>
          <cell r="B3817" t="str">
            <v>CORTE E DOBRA DE AÇO CA-25, DIÂMETRO DE 10,0 MM. AF_12/2015</v>
          </cell>
          <cell r="D3817" t="str">
            <v>KG</v>
          </cell>
          <cell r="E3817" t="str">
            <v>7,42</v>
          </cell>
          <cell r="F3817" t="str">
            <v>7,45</v>
          </cell>
        </row>
        <row r="3818">
          <cell r="A3818" t="str">
            <v>92878</v>
          </cell>
          <cell r="B3818" t="str">
            <v>CORTE E DOBRA DE AÇO CA-25, DIÂMETRO DE 12,5 MM. AF_12/2015</v>
          </cell>
          <cell r="D3818" t="str">
            <v>KG</v>
          </cell>
          <cell r="E3818" t="str">
            <v>7,32</v>
          </cell>
          <cell r="F3818" t="str">
            <v>7,33</v>
          </cell>
        </row>
        <row r="3819">
          <cell r="A3819" t="str">
            <v>92879</v>
          </cell>
          <cell r="B3819" t="str">
            <v>CORTE E DOBRA DE AÇO CA-25, DIÂMETRO DE 16,0 MM. AF_12/2015</v>
          </cell>
          <cell r="D3819" t="str">
            <v>KG</v>
          </cell>
          <cell r="E3819" t="str">
            <v>7,25</v>
          </cell>
          <cell r="F3819" t="str">
            <v>7,26</v>
          </cell>
        </row>
        <row r="3820">
          <cell r="A3820" t="str">
            <v>92880</v>
          </cell>
          <cell r="B3820" t="str">
            <v>CORTE E DOBRA DE AÇO CA-25, DIÂMETRO DE 20,0 MM. AF_12/2015</v>
          </cell>
          <cell r="D3820" t="str">
            <v>KG</v>
          </cell>
          <cell r="E3820" t="str">
            <v>7,41</v>
          </cell>
          <cell r="F3820" t="str">
            <v>7,41</v>
          </cell>
        </row>
        <row r="3821">
          <cell r="A3821" t="str">
            <v>92881</v>
          </cell>
          <cell r="B3821" t="str">
            <v>CORTE E DOBRA DE AÇO CA-25, DIÂMETRO DE 25,0 MM. AF_12/2015</v>
          </cell>
          <cell r="D3821" t="str">
            <v>KG</v>
          </cell>
          <cell r="E3821" t="str">
            <v>7,39</v>
          </cell>
          <cell r="F3821" t="str">
            <v>7,40</v>
          </cell>
        </row>
        <row r="3822">
          <cell r="A3822" t="str">
            <v>92882</v>
          </cell>
          <cell r="B3822" t="str">
            <v>ARMAÇÃO UTILIZANDO AÇO CA-25 DE 6,3 MM - MONTAGEM. AF_12/2015</v>
          </cell>
          <cell r="D3822" t="str">
            <v>KG</v>
          </cell>
          <cell r="E3822" t="str">
            <v>9,23</v>
          </cell>
          <cell r="F3822" t="str">
            <v>9,54</v>
          </cell>
        </row>
        <row r="3823">
          <cell r="A3823" t="str">
            <v>92883</v>
          </cell>
          <cell r="B3823" t="str">
            <v>ARMAÇÃO UTILIZANDO AÇO CA-25 DE 8,0 MM - MONTAGEM. AF_12/2015</v>
          </cell>
          <cell r="D3823" t="str">
            <v>KG</v>
          </cell>
          <cell r="E3823" t="str">
            <v>8,60</v>
          </cell>
          <cell r="F3823" t="str">
            <v>8,81</v>
          </cell>
        </row>
        <row r="3824">
          <cell r="A3824" t="str">
            <v>92884</v>
          </cell>
          <cell r="B3824" t="str">
            <v>ARMAÇÃO UTILIZANDO AÇO CA-25 DE 10,0 MM - MONTAGEM. AF_12/2015</v>
          </cell>
          <cell r="D3824" t="str">
            <v>KG</v>
          </cell>
          <cell r="E3824" t="str">
            <v>8,81</v>
          </cell>
          <cell r="F3824" t="str">
            <v>8,95</v>
          </cell>
        </row>
        <row r="3825">
          <cell r="A3825" t="str">
            <v>92885</v>
          </cell>
          <cell r="B3825" t="str">
            <v>ARMAÇÃO UTILIZANDO AÇO CA-25 DE 12,5 MM - MONTAGEM. AF_12/2015</v>
          </cell>
          <cell r="D3825" t="str">
            <v>KG</v>
          </cell>
          <cell r="E3825" t="str">
            <v>8,40</v>
          </cell>
          <cell r="F3825" t="str">
            <v>8,50</v>
          </cell>
        </row>
        <row r="3826">
          <cell r="A3826" t="str">
            <v>92886</v>
          </cell>
          <cell r="B3826" t="str">
            <v>ARMAÇÃO UTILIZANDO AÇO CA-25 DE 16,0 MM - MONTAGEM. AF_12/2015</v>
          </cell>
          <cell r="D3826" t="str">
            <v>KG</v>
          </cell>
          <cell r="E3826" t="str">
            <v>8,07</v>
          </cell>
          <cell r="F3826" t="str">
            <v>8,14</v>
          </cell>
        </row>
        <row r="3827">
          <cell r="A3827" t="str">
            <v>92887</v>
          </cell>
          <cell r="B3827" t="str">
            <v>ARMAÇÃO UTILIZANDO AÇO CA-25 DE 20,0 MM - MONTAGEM. AF_12/2015</v>
          </cell>
          <cell r="D3827" t="str">
            <v>KG</v>
          </cell>
          <cell r="E3827" t="str">
            <v>8,04</v>
          </cell>
          <cell r="F3827" t="str">
            <v>8,09</v>
          </cell>
        </row>
        <row r="3828">
          <cell r="A3828" t="str">
            <v>92888</v>
          </cell>
          <cell r="B3828" t="str">
            <v>ARMAÇÃO UTILIZANDO AÇO CA-25 DE 25,0 MM - MONTAGEM. AF_12/2015</v>
          </cell>
          <cell r="D3828" t="str">
            <v>KG</v>
          </cell>
          <cell r="E3828" t="str">
            <v>7,88</v>
          </cell>
          <cell r="F3828" t="str">
            <v>7,91</v>
          </cell>
        </row>
        <row r="3829">
          <cell r="A3829" t="str">
            <v>92915</v>
          </cell>
          <cell r="B3829" t="str">
            <v>ARMAÇÃO DE ESTRUTURAS DE CONCRETO ARMADO, EXCETO VIGAS, PILARES, LAJES E FUNDAÇÕES, UTILIZANDO AÇO CA-60 DE 5,0 MM - MONTAGEM. AF_12/2015</v>
          </cell>
          <cell r="D3829" t="str">
            <v>KG</v>
          </cell>
          <cell r="E3829" t="str">
            <v>11,40</v>
          </cell>
          <cell r="F3829" t="str">
            <v>11,95</v>
          </cell>
        </row>
        <row r="3830">
          <cell r="A3830" t="str">
            <v>92916</v>
          </cell>
          <cell r="B3830" t="str">
            <v>ARMAÇÃO DE ESTRUTURAS DE CONCRETO ARMADO, EXCETO VIGAS, PILARES, LAJES E FUNDAÇÕES, UTILIZANDO AÇO CA-50 DE 6,3 MM - MONTAGEM. AF_12/2015</v>
          </cell>
          <cell r="D3830" t="str">
            <v>KG</v>
          </cell>
          <cell r="E3830" t="str">
            <v>10,60</v>
          </cell>
          <cell r="F3830" t="str">
            <v>10,98</v>
          </cell>
        </row>
        <row r="3831">
          <cell r="A3831" t="str">
            <v>92917</v>
          </cell>
          <cell r="B3831" t="str">
            <v>ARMAÇÃO DE ESTRUTURAS DE CONCRETO ARMADO, EXCETO VIGAS, PILARES, LAJES E FUNDAÇÕES, UTILIZANDO AÇO CA-50 DE 8,0 MM - MONTAGEM. AF_12/2015</v>
          </cell>
          <cell r="D3831" t="str">
            <v>KG</v>
          </cell>
          <cell r="E3831" t="str">
            <v>9,83</v>
          </cell>
          <cell r="F3831" t="str">
            <v>10,11</v>
          </cell>
        </row>
        <row r="3832">
          <cell r="A3832" t="str">
            <v>92919</v>
          </cell>
          <cell r="B3832" t="str">
            <v>ARMAÇÃO DE ESTRUTURAS DE CONCRETO ARMADO, EXCETO VIGAS, PILARES, LAJES E FUNDAÇÕES, UTILIZANDO AÇO CA-50 DE 10,0 MM - MONTAGEM. AF_12/2015</v>
          </cell>
          <cell r="D3832" t="str">
            <v>KG</v>
          </cell>
          <cell r="E3832" t="str">
            <v>8,74</v>
          </cell>
          <cell r="F3832" t="str">
            <v>8,93</v>
          </cell>
        </row>
        <row r="3833">
          <cell r="A3833" t="str">
            <v>92921</v>
          </cell>
          <cell r="B3833" t="str">
            <v>ARMAÇÃO DE ESTRUTURAS DE CONCRETO ARMADO, EXCETO VIGAS, PILARES, LAJES E FUNDAÇÕES, UTILIZANDO AÇO CA-50 DE 12,5 MM - MONTAGEM. AF_12/2015</v>
          </cell>
          <cell r="D3833" t="str">
            <v>KG</v>
          </cell>
          <cell r="E3833" t="str">
            <v>7,32</v>
          </cell>
          <cell r="F3833" t="str">
            <v>7,45</v>
          </cell>
        </row>
        <row r="3834">
          <cell r="A3834" t="str">
            <v>92922</v>
          </cell>
          <cell r="B3834" t="str">
            <v>ARMAÇÃO DE ESTRUTURAS DE CONCRETO ARMADO, EXCETO VIGAS, PILARES, LAJES E FUNDAÇÕES, UTILIZANDO AÇO CA-50 DE 16,0 MM - MONTAGEM. AF_12/2015</v>
          </cell>
          <cell r="D3834" t="str">
            <v>KG</v>
          </cell>
          <cell r="E3834" t="str">
            <v>6,89</v>
          </cell>
          <cell r="F3834" t="str">
            <v>6,97</v>
          </cell>
        </row>
        <row r="3835">
          <cell r="A3835" t="str">
            <v>92923</v>
          </cell>
          <cell r="B3835" t="str">
            <v>ARMAÇÃO DE ESTRUTURAS DE CONCRETO ARMADO, EXCETO VIGAS, PILARES, LAJES E FUNDAÇÕES, UTILIZANDO AÇO CA-50 DE 20,0 MM - MONTAGEM. AF_12/2015</v>
          </cell>
          <cell r="D3835" t="str">
            <v>KG</v>
          </cell>
          <cell r="E3835" t="str">
            <v>7,67</v>
          </cell>
          <cell r="F3835" t="str">
            <v>7,72</v>
          </cell>
        </row>
        <row r="3836">
          <cell r="A3836" t="str">
            <v>92924</v>
          </cell>
          <cell r="B3836" t="str">
            <v>ARMAÇÃO DE ESTRUTURAS DE CONCRETO ARMADO, EXCETO VIGAS, PILARES, LAJES E FUNDAÇÕES, UTILIZANDO AÇO CA-50 DE 25,0 MM - MONTAGEM. AF_12/2015</v>
          </cell>
          <cell r="D3836" t="str">
            <v>KG</v>
          </cell>
          <cell r="E3836" t="str">
            <v>7,45</v>
          </cell>
          <cell r="F3836" t="str">
            <v>7,49</v>
          </cell>
        </row>
        <row r="3837">
          <cell r="A3837" t="str">
            <v>95445</v>
          </cell>
          <cell r="B3837" t="str">
            <v>CORTE E DOBRA DE AÇO CA-60, DIÂMETRO DE 5,0 MM, UTILIZADO EM ESTRIBO CONTÍNUO HELICOIDAL. AF_10/2016</v>
          </cell>
          <cell r="D3837" t="str">
            <v>KG</v>
          </cell>
          <cell r="E3837" t="str">
            <v>6,20</v>
          </cell>
          <cell r="F3837" t="str">
            <v>6,25</v>
          </cell>
        </row>
        <row r="3838">
          <cell r="A3838" t="str">
            <v>95446</v>
          </cell>
          <cell r="B3838" t="str">
            <v>CORTE E DOBRA DE AÇO CA-50, DIÂMETRO DE 6,3 MM, UTILIZADO EM ESTRIBO CONTÍNUO HELICOIDAL. AF_10/2016</v>
          </cell>
          <cell r="D3838" t="str">
            <v>KG</v>
          </cell>
          <cell r="E3838" t="str">
            <v>6,72</v>
          </cell>
          <cell r="F3838" t="str">
            <v>6,76</v>
          </cell>
        </row>
        <row r="3839">
          <cell r="A3839" t="str">
            <v>95448</v>
          </cell>
          <cell r="B3839" t="str">
            <v>CORTE E DOBRA DE AÇO CA-50, DIÂMERO DE 32 MM, UTILIZADO EM ESTRUTURAS DIVERSAS, EXCETO LAJE. AF_10/2016</v>
          </cell>
          <cell r="D3839" t="str">
            <v>KG</v>
          </cell>
          <cell r="E3839" t="str">
            <v>7,55</v>
          </cell>
          <cell r="F3839" t="str">
            <v>7,56</v>
          </cell>
        </row>
        <row r="3840">
          <cell r="A3840" t="str">
            <v>95576</v>
          </cell>
          <cell r="B3840" t="str">
            <v>MONTAGEM DE ARMADURA LONGITUDINAL/TRANSVERSAL DE ESTACAS DE SEÇÃO CIRCULAR, DIÂMETRO = 8,0 MM. AF_11/2016</v>
          </cell>
          <cell r="D3840" t="str">
            <v>KG</v>
          </cell>
          <cell r="E3840" t="str">
            <v>9,39</v>
          </cell>
          <cell r="F3840" t="str">
            <v>9,62</v>
          </cell>
        </row>
        <row r="3841">
          <cell r="A3841" t="str">
            <v>95577</v>
          </cell>
          <cell r="B3841" t="str">
            <v>MONTAGEM DE ARMADURA LONGITUDINAL DE ESTACAS DE SEÇÃO CIRCULAR, DIÂMETRO = 10,0 MM. AF_11/2016</v>
          </cell>
          <cell r="D3841" t="str">
            <v>KG</v>
          </cell>
          <cell r="E3841" t="str">
            <v>8,47</v>
          </cell>
          <cell r="F3841" t="str">
            <v>8,65</v>
          </cell>
        </row>
        <row r="3842">
          <cell r="A3842" t="str">
            <v>95578</v>
          </cell>
          <cell r="B3842" t="str">
            <v>MONTAGEM DE ARMADURA LONGITUDINAL/TRANSVERSAL DE ESTACAS DE SEÇÃO CIRCULAR, DIÂMETRO = 12,5 MM. AF_11/2016</v>
          </cell>
          <cell r="D3842" t="str">
            <v>KG</v>
          </cell>
          <cell r="E3842" t="str">
            <v>7,23</v>
          </cell>
          <cell r="F3842" t="str">
            <v>7,35</v>
          </cell>
        </row>
        <row r="3843">
          <cell r="A3843" t="str">
            <v>95579</v>
          </cell>
          <cell r="B3843" t="str">
            <v>MONTAGEM DE ARMADURA LONGITUDINAL DE ESTACAS DE SEÇÃO CIRCULAR, DIÂMETRO = 16,0 MM. AF_11/2016</v>
          </cell>
          <cell r="D3843" t="str">
            <v>KG</v>
          </cell>
          <cell r="E3843" t="str">
            <v>6,92</v>
          </cell>
          <cell r="F3843" t="str">
            <v>7,02</v>
          </cell>
        </row>
        <row r="3844">
          <cell r="A3844" t="str">
            <v>95580</v>
          </cell>
          <cell r="B3844" t="str">
            <v>MONTAGEM DE ARMADURA LONGITUDINAL DE ESTACAS DE SEÇÃO CIRCULAR, DIÂMETRO = 20,0 MM. AF_11/2016</v>
          </cell>
          <cell r="D3844" t="str">
            <v>KG</v>
          </cell>
          <cell r="E3844" t="str">
            <v>7,81</v>
          </cell>
          <cell r="F3844" t="str">
            <v>7,88</v>
          </cell>
        </row>
        <row r="3845">
          <cell r="A3845" t="str">
            <v>95581</v>
          </cell>
          <cell r="B3845" t="str">
            <v>MONTAGEM DE ARMADURA LONGITUDINAL DE ESTACAS DE SEÇÃO CIRCULAR, DIÂMETRO = 25,0 MM. AF_11/2016</v>
          </cell>
          <cell r="D3845" t="str">
            <v>KG</v>
          </cell>
          <cell r="E3845" t="str">
            <v>7,66</v>
          </cell>
          <cell r="F3845" t="str">
            <v>7,72</v>
          </cell>
        </row>
        <row r="3846">
          <cell r="A3846" t="str">
            <v>95583</v>
          </cell>
          <cell r="B3846" t="str">
            <v>MONTAGEM DE ARMADURA TRANSVERSAL DE ESTACAS DE SEÇÃO CIRCULAR, DIÂMETRO = 5,0 MM. AF_11/2016</v>
          </cell>
          <cell r="D3846" t="str">
            <v>KG</v>
          </cell>
          <cell r="E3846" t="str">
            <v>11,67</v>
          </cell>
          <cell r="F3846" t="str">
            <v>12,31</v>
          </cell>
        </row>
        <row r="3847">
          <cell r="A3847" t="str">
            <v>95584</v>
          </cell>
          <cell r="B3847" t="str">
            <v>MONTAGEM DE ARMADURA TRANSVERSAL DE ESTACAS DE SEÇÃO CIRCULAR, DIÂMETRO = 6,3 MM. AF_11/2016</v>
          </cell>
          <cell r="D3847" t="str">
            <v>KG</v>
          </cell>
          <cell r="E3847" t="str">
            <v>10,21</v>
          </cell>
          <cell r="F3847" t="str">
            <v>10,62</v>
          </cell>
        </row>
        <row r="3848">
          <cell r="A3848" t="str">
            <v>95585</v>
          </cell>
          <cell r="B3848" t="str">
            <v>MONTAGEM DE ARMADURA LONGITUDINAL/TRANSVERSAL DE ESTACAS DE SEÇÃO RETANGULAR (BARRETE), DIÂMETRO = 8,0 MM. AF_11/2016</v>
          </cell>
          <cell r="D3848" t="str">
            <v>KG</v>
          </cell>
          <cell r="E3848" t="str">
            <v>9,73</v>
          </cell>
          <cell r="F3848" t="str">
            <v>10,00</v>
          </cell>
        </row>
        <row r="3849">
          <cell r="A3849" t="str">
            <v>95586</v>
          </cell>
          <cell r="B3849" t="str">
            <v>MONTAGEM DE ARMADURA LONGITUDINAL DE ESTACAS DE SEÇÃO RETANGULAR (BARRETE), DIÂMETRO = 10,0 MM. AF_11/2016</v>
          </cell>
          <cell r="D3849" t="str">
            <v>KG</v>
          </cell>
          <cell r="E3849" t="str">
            <v>8,74</v>
          </cell>
          <cell r="F3849" t="str">
            <v>8,94</v>
          </cell>
        </row>
        <row r="3850">
          <cell r="A3850" t="str">
            <v>95587</v>
          </cell>
          <cell r="B3850" t="str">
            <v>MONTAGEM DE ARMADURA LONGITUDINAL/TRANSVERSAL DE ESTACAS DE SEÇÃO RETANGULAR (BARRETE), DIÂMETRO = 12,5 MM. AF_11/2016</v>
          </cell>
          <cell r="D3850" t="str">
            <v>KG</v>
          </cell>
          <cell r="E3850" t="str">
            <v>7,44</v>
          </cell>
          <cell r="F3850" t="str">
            <v>7,59</v>
          </cell>
        </row>
        <row r="3851">
          <cell r="A3851" t="str">
            <v>95588</v>
          </cell>
          <cell r="B3851" t="str">
            <v>MONTAGEM DE ARMADURA LONGITUDINAL DE ESTACAS DE SEÇÃO RETANGULAR (BARRETE), DIÂMETRO = 16,0 MM. AF_11/2016</v>
          </cell>
          <cell r="D3851" t="str">
            <v>KG</v>
          </cell>
          <cell r="E3851" t="str">
            <v>7,09</v>
          </cell>
          <cell r="F3851" t="str">
            <v>7,20</v>
          </cell>
        </row>
        <row r="3852">
          <cell r="A3852" t="str">
            <v>95589</v>
          </cell>
          <cell r="B3852" t="str">
            <v>MONTAGEM DE ARMADURA LONGITUDINAL DE ESTACAS DE SEÇÃO RETANGULAR (BARRETE), DIÂMETRO = 20,0 MM. AF_11/2016</v>
          </cell>
          <cell r="D3852" t="str">
            <v>KG</v>
          </cell>
          <cell r="E3852" t="str">
            <v>7,94</v>
          </cell>
          <cell r="F3852" t="str">
            <v>8,03</v>
          </cell>
        </row>
        <row r="3853">
          <cell r="A3853" t="str">
            <v>95590</v>
          </cell>
          <cell r="B3853" t="str">
            <v>MONTAGEM DE ARMADURA LONGITUDINAL DE ESTACAS DE SEÇÃO RETANGULAR (BARRETE), DIÂMETRO = 25,0 MM. AF_11/2016</v>
          </cell>
          <cell r="D3853" t="str">
            <v>KG</v>
          </cell>
          <cell r="E3853" t="str">
            <v>7,77</v>
          </cell>
          <cell r="F3853" t="str">
            <v>7,85</v>
          </cell>
        </row>
        <row r="3854">
          <cell r="A3854" t="str">
            <v>95592</v>
          </cell>
          <cell r="B3854" t="str">
            <v>MONTAGEM DE ARMADURA TRANSVERSAL DE ESTACAS DE SEÇÃO RETANGULAR (BARRETE), DIÂMETRO = 5,0 MM. AF_11/2016</v>
          </cell>
          <cell r="D3854" t="str">
            <v>KG</v>
          </cell>
          <cell r="E3854" t="str">
            <v>14,07</v>
          </cell>
          <cell r="F3854" t="str">
            <v>14,96</v>
          </cell>
        </row>
        <row r="3855">
          <cell r="A3855" t="str">
            <v>95593</v>
          </cell>
          <cell r="B3855" t="str">
            <v>MONTAGEM DE ARMADURA TRANSVERSAL DE ESTACAS DE SEÇÃO RETANGULAR (BARRETE), DIÂMETRO = 6,3 MM. AF_11/2016</v>
          </cell>
          <cell r="D3855" t="str">
            <v>KG</v>
          </cell>
          <cell r="E3855" t="str">
            <v>11,74</v>
          </cell>
          <cell r="F3855" t="str">
            <v>12,27</v>
          </cell>
        </row>
        <row r="3856">
          <cell r="A3856" t="str">
            <v>95943</v>
          </cell>
          <cell r="B3856" t="str">
            <v>ARMAÇÃO DE ESCADA, COM 2 LANCES, DE UMA ESTRUTURA CONVENCIONAL DE CONCRETO ARMADO UTILIZANDO AÇO CA-60 DE 5,0 MM - MONTAGEM. AF_01/2017</v>
          </cell>
          <cell r="D3856" t="str">
            <v>KG</v>
          </cell>
          <cell r="E3856" t="str">
            <v>14,74</v>
          </cell>
          <cell r="F3856" t="str">
            <v>15,66</v>
          </cell>
        </row>
        <row r="3857">
          <cell r="A3857" t="str">
            <v>95944</v>
          </cell>
          <cell r="B3857" t="str">
            <v>ARMAÇÃO DE ESCADA, COM 2 LANCES, DE UMA ESTRUTURA CONVENCIONAL DE CONCRETO ARMADO UTILIZANDO AÇO CA-50 DE 6,3 MM - MONTAGEM. AF_01/2017</v>
          </cell>
          <cell r="D3857" t="str">
            <v>KG</v>
          </cell>
          <cell r="E3857" t="str">
            <v>13,55</v>
          </cell>
          <cell r="F3857" t="str">
            <v>14,26</v>
          </cell>
        </row>
        <row r="3858">
          <cell r="A3858" t="str">
            <v>95945</v>
          </cell>
          <cell r="B3858" t="str">
            <v>ARMAÇÃO DE ESCADA, COM 2 LANCES, DE UMA ESTRUTURA CONVENCIONAL DE CONCRETO ARMADO UTILIZANDO AÇO CA-50 DE 8,0 MM - MONTAGEM. AF_01/2017</v>
          </cell>
          <cell r="D3858" t="str">
            <v>KG</v>
          </cell>
          <cell r="E3858" t="str">
            <v>11,16</v>
          </cell>
          <cell r="F3858" t="str">
            <v>11,58</v>
          </cell>
        </row>
        <row r="3859">
          <cell r="A3859" t="str">
            <v>95946</v>
          </cell>
          <cell r="B3859" t="str">
            <v>ARMAÇÃO DE ESCADA, COM 2 LANCES, DE UMA ESTRUTURA CONVENCIONAL DE CONCRETO ARMADO UTILIZANDO AÇO CA-50 DE 10,0 MM - MONTAGEM. AF_01/2017</v>
          </cell>
          <cell r="D3859" t="str">
            <v>KG</v>
          </cell>
          <cell r="E3859" t="str">
            <v>9,03</v>
          </cell>
          <cell r="F3859" t="str">
            <v>9,24</v>
          </cell>
        </row>
        <row r="3860">
          <cell r="A3860" t="str">
            <v>95947</v>
          </cell>
          <cell r="B3860" t="str">
            <v>ARMAÇÃO DE ESCADA, COM 2 LANCES, DE UMA ESTRUTURA CONVENCIONAL DE CONCRETO ARMADO UTILIZANDO AÇO CA-50 DE 12,5 MM - MONTAGEM. AF_01/2017</v>
          </cell>
          <cell r="D3860" t="str">
            <v>KG</v>
          </cell>
          <cell r="E3860" t="str">
            <v>7,02</v>
          </cell>
          <cell r="F3860" t="str">
            <v>7,13</v>
          </cell>
        </row>
        <row r="3861">
          <cell r="A3861" t="str">
            <v>95948</v>
          </cell>
          <cell r="B3861" t="str">
            <v>ARMAÇÃO DE ESCADA, COM 2 LANCES, DE UMA ESTRUTURA CONVENCIONAL DE CONCRETO ARMADO UTILIZANDO AÇO CA-50 DE 16,0 MM - MONTAGEM. AF_01/2017</v>
          </cell>
          <cell r="D3861" t="str">
            <v>KG</v>
          </cell>
          <cell r="E3861" t="str">
            <v>6,28</v>
          </cell>
          <cell r="F3861" t="str">
            <v>6,29</v>
          </cell>
        </row>
        <row r="3862">
          <cell r="A3862" t="str">
            <v>96544</v>
          </cell>
          <cell r="B3862" t="str">
            <v>ARMAÇÃO DE BLOCO, VIGA BALDRAME OU SAPATA UTILIZANDO AÇO CA-50 DE 6,3 MM - MONTAGEM. AF_06/2017</v>
          </cell>
          <cell r="D3862" t="str">
            <v>KG</v>
          </cell>
          <cell r="E3862" t="str">
            <v>11,31</v>
          </cell>
          <cell r="F3862" t="str">
            <v>11,76</v>
          </cell>
        </row>
        <row r="3863">
          <cell r="A3863" t="str">
            <v>96545</v>
          </cell>
          <cell r="B3863" t="str">
            <v>ARMAÇÃO DE BLOCO, VIGA BALDRAME OU SAPATA UTILIZANDO AÇO CA-50 DE 8 MM - MONTAGEM. AF_06/2017</v>
          </cell>
          <cell r="D3863" t="str">
            <v>KG</v>
          </cell>
          <cell r="E3863" t="str">
            <v>10,40</v>
          </cell>
          <cell r="F3863" t="str">
            <v>10,73</v>
          </cell>
        </row>
        <row r="3864">
          <cell r="A3864" t="str">
            <v>96546</v>
          </cell>
          <cell r="B3864" t="str">
            <v>ARMAÇÃO DE BLOCO, VIGA BALDRAME OU SAPATA UTILIZANDO AÇO CA-50 DE 10 MM - MONTAGEM. AF_06/2017</v>
          </cell>
          <cell r="D3864" t="str">
            <v>KG</v>
          </cell>
          <cell r="E3864" t="str">
            <v>9,21</v>
          </cell>
          <cell r="F3864" t="str">
            <v>9,46</v>
          </cell>
        </row>
        <row r="3865">
          <cell r="A3865" t="str">
            <v>96547</v>
          </cell>
          <cell r="B3865" t="str">
            <v>ARMAÇÃO DE BLOCO, VIGA BALDRAME OU SAPATA UTILIZANDO AÇO CA-50 DE 12,5 MM - MONTAGEM. AF_06/2017</v>
          </cell>
          <cell r="D3865" t="str">
            <v>KG</v>
          </cell>
          <cell r="E3865" t="str">
            <v>7,72</v>
          </cell>
          <cell r="F3865" t="str">
            <v>7,89</v>
          </cell>
        </row>
        <row r="3866">
          <cell r="A3866" t="str">
            <v>96548</v>
          </cell>
          <cell r="B3866" t="str">
            <v>ARMAÇÃO DE BLOCO, VIGA BALDRAME OU SAPATA UTILIZANDO AÇO CA-50 DE 16 MM - MONTAGEM. AF_06/2017</v>
          </cell>
          <cell r="D3866" t="str">
            <v>KG</v>
          </cell>
          <cell r="E3866" t="str">
            <v>7,24</v>
          </cell>
          <cell r="F3866" t="str">
            <v>7,37</v>
          </cell>
        </row>
        <row r="3867">
          <cell r="A3867" t="str">
            <v>96549</v>
          </cell>
          <cell r="B3867" t="str">
            <v>ARMAÇÃO DE BLOCO, VIGA BALDRAME OU SAPATA UTILIZANDO AÇO CA-50 DE 20 MM - MONTAGEM. AF_06/2017</v>
          </cell>
          <cell r="D3867" t="str">
            <v>KG</v>
          </cell>
          <cell r="E3867" t="str">
            <v>8,00</v>
          </cell>
          <cell r="F3867" t="str">
            <v>8,08</v>
          </cell>
        </row>
        <row r="3868">
          <cell r="A3868" t="str">
            <v>96550</v>
          </cell>
          <cell r="B3868" t="str">
            <v>ARMAÇÃO DE BLOCO, VIGA BALDRAME OU SAPATA UTILIZANDO AÇO CA-50 DE 25 MM - MONTAGEM. AF_06/2017</v>
          </cell>
          <cell r="D3868" t="str">
            <v>KG</v>
          </cell>
          <cell r="E3868" t="str">
            <v>7,74</v>
          </cell>
          <cell r="F3868" t="str">
            <v>7,82</v>
          </cell>
        </row>
        <row r="3869">
          <cell r="A3869" t="str">
            <v>100066</v>
          </cell>
          <cell r="B3869" t="str">
            <v>ARMAÇÃO DO SISTEMA DE PAREDES DE CONCRETO, EXECUTADA COMO ARMADURA POSITIVA DE LAJES, TELA Q-196. AF_06/2019</v>
          </cell>
          <cell r="D3869" t="str">
            <v>KG</v>
          </cell>
          <cell r="E3869" t="str">
            <v>6,70</v>
          </cell>
          <cell r="F3869" t="str">
            <v>6,76</v>
          </cell>
        </row>
        <row r="3870">
          <cell r="A3870" t="str">
            <v>100067</v>
          </cell>
          <cell r="B3870" t="str">
            <v>ARMAÇÃO DO SISTEMA DE PAREDES DE CONCRETO, EXECUTADA COMO REFORÇO, VERGALHÃO DE 5,0 MM DE DIÂMETRO. AF_06/2019</v>
          </cell>
          <cell r="D3870" t="str">
            <v>KG</v>
          </cell>
          <cell r="E3870" t="str">
            <v>8,54</v>
          </cell>
          <cell r="F3870" t="str">
            <v>8,78</v>
          </cell>
        </row>
        <row r="3871">
          <cell r="A3871" t="str">
            <v>100068</v>
          </cell>
          <cell r="B3871" t="str">
            <v>ARMAÇÃO DO SISTEMA DE PAREDES DE CONCRETO, EXECUTADA COMO REFORÇO, VERGALHÃO DE 12,5 MM DE DIÂMETRO. AF_06/2019</v>
          </cell>
          <cell r="D3871" t="str">
            <v>KG</v>
          </cell>
          <cell r="E3871" t="str">
            <v>6,66</v>
          </cell>
          <cell r="F3871" t="str">
            <v>6,74</v>
          </cell>
        </row>
        <row r="3872">
          <cell r="A3872" t="str">
            <v>40780</v>
          </cell>
          <cell r="B3872" t="str">
            <v>REGULARIZAÇÃO DE SUPERFICIE DE CONCRETO APARENTE</v>
          </cell>
          <cell r="D3872" t="str">
            <v>M2</v>
          </cell>
          <cell r="E3872" t="str">
            <v>8,26</v>
          </cell>
          <cell r="F3872" t="str">
            <v>9,14</v>
          </cell>
        </row>
        <row r="3873">
          <cell r="A3873" t="str">
            <v>74157/4</v>
          </cell>
          <cell r="B3873" t="str">
            <v>LANCAMENTO/APLICACAO MANUAL DE CONCRETO EM FUNDACOES</v>
          </cell>
          <cell r="D3873" t="str">
            <v>M3</v>
          </cell>
          <cell r="E3873" t="str">
            <v>92,68</v>
          </cell>
          <cell r="F3873" t="str">
            <v>102,53</v>
          </cell>
        </row>
        <row r="3874">
          <cell r="A3874" t="str">
            <v>89993</v>
          </cell>
          <cell r="B3874" t="str">
            <v>GRAUTEAMENTO VERTICAL EM ALVENARIA ESTRUTURAL. AF_01/2015</v>
          </cell>
          <cell r="D3874" t="str">
            <v>M3</v>
          </cell>
          <cell r="E3874" t="str">
            <v>568,93</v>
          </cell>
          <cell r="F3874" t="str">
            <v>599,45</v>
          </cell>
        </row>
        <row r="3875">
          <cell r="A3875" t="str">
            <v>89994</v>
          </cell>
          <cell r="B3875" t="str">
            <v>GRAUTEAMENTO DE CINTA INTERMEDIÁRIA OU DE CONTRAVERGA EM ALVENARIA ESTRUTURAL. AF_01/2015</v>
          </cell>
          <cell r="D3875" t="str">
            <v>M3</v>
          </cell>
          <cell r="E3875" t="str">
            <v>476,75</v>
          </cell>
          <cell r="F3875" t="str">
            <v>497,17</v>
          </cell>
        </row>
        <row r="3876">
          <cell r="A3876" t="str">
            <v>89995</v>
          </cell>
          <cell r="B3876" t="str">
            <v>GRAUTEAMENTO DE CINTA SUPERIOR OU DE VERGA EM ALVENARIA ESTRUTURAL. AF_01/2015</v>
          </cell>
          <cell r="D3876" t="str">
            <v>M3</v>
          </cell>
          <cell r="E3876" t="str">
            <v>545,35</v>
          </cell>
          <cell r="F3876" t="str">
            <v>573,29</v>
          </cell>
        </row>
        <row r="3877">
          <cell r="A3877" t="str">
            <v>90278</v>
          </cell>
          <cell r="B3877" t="str">
            <v>GRAUTE FGK=15 MPA; TRAÇO 1:0,04:2,0:2,4 (CIMENTO/ CAL/ AREIA GROSSA/ BRITA 0) - PREPARO MECÂNICO COM BETONEIRA 400 L. AF_02/2015</v>
          </cell>
          <cell r="D3877" t="str">
            <v>M3</v>
          </cell>
          <cell r="E3877" t="str">
            <v>271,63</v>
          </cell>
          <cell r="F3877" t="str">
            <v>277,39</v>
          </cell>
        </row>
        <row r="3878">
          <cell r="A3878" t="str">
            <v>90279</v>
          </cell>
          <cell r="B3878" t="str">
            <v>GRAUTE FGK=20 MPA; TRAÇO 1:0,04:1,6:1,9 (CIMENTO/ CAL/ AREIA GROSSA/ BRITA 0) - PREPARO MECÂNICO COM BETONEIRA 400 L. AF_02/2015</v>
          </cell>
          <cell r="D3878" t="str">
            <v>M3</v>
          </cell>
          <cell r="E3878" t="str">
            <v>288,69</v>
          </cell>
          <cell r="F3878" t="str">
            <v>293,87</v>
          </cell>
        </row>
        <row r="3879">
          <cell r="A3879" t="str">
            <v>90280</v>
          </cell>
          <cell r="B3879" t="str">
            <v>GRAUTE FGK=25 MPA; TRAÇO 1:0,02:1,2:1,5 (CIMENTO/ CAL/ AREIA GROSSA/ BRITA 0) - PREPARO MECÂNICO COM BETONEIRA 400 L. AF_02/2015</v>
          </cell>
          <cell r="D3879" t="str">
            <v>M3</v>
          </cell>
          <cell r="E3879" t="str">
            <v>321,77</v>
          </cell>
          <cell r="F3879" t="str">
            <v>327,41</v>
          </cell>
        </row>
        <row r="3880">
          <cell r="A3880" t="str">
            <v>90281</v>
          </cell>
          <cell r="B3880" t="str">
            <v>GRAUTE FGK=30 MPA; TRAÇO 1:0,02:0,8:1,1 (CIMENTO/ CAL/ AREIA GROSSA/ BRITA 0) - PREPARO MECÂNICO COM BETONEIRA 400 L. AF_02/2015</v>
          </cell>
          <cell r="D3880" t="str">
            <v>M3</v>
          </cell>
          <cell r="E3880" t="str">
            <v>367,89</v>
          </cell>
          <cell r="F3880" t="str">
            <v>373,30</v>
          </cell>
        </row>
        <row r="3881">
          <cell r="A3881" t="str">
            <v>90282</v>
          </cell>
          <cell r="B3881" t="str">
            <v>GRAUTE FGK=15 MPA; TRAÇO 1:2,0:2,4 (CIMENTO/ AREIA GROSSA/ BRITA 0/ ADITIVO) - PREPARO MECÂNICO COM BETONEIRA 400 L. AF_02/2015</v>
          </cell>
          <cell r="D3881" t="str">
            <v>M3</v>
          </cell>
          <cell r="E3881" t="str">
            <v>274,22</v>
          </cell>
          <cell r="F3881" t="str">
            <v>280,17</v>
          </cell>
        </row>
        <row r="3882">
          <cell r="A3882" t="str">
            <v>90283</v>
          </cell>
          <cell r="B3882" t="str">
            <v>GRAUTE FGK=20 MPA; TRAÇO 1:1,6:1,9 (CIMENTO/ AREIA GROSSA/ BRITA 0/ ADITIVO) - PREPARO MECÂNICO COM BETONEIRA 400 L. AF_02/2015</v>
          </cell>
          <cell r="D3882" t="str">
            <v>M3</v>
          </cell>
          <cell r="E3882" t="str">
            <v>292,03</v>
          </cell>
          <cell r="F3882" t="str">
            <v>297,39</v>
          </cell>
        </row>
        <row r="3883">
          <cell r="A3883" t="str">
            <v>90284</v>
          </cell>
          <cell r="B3883" t="str">
            <v>GRAUTE FGK=25 MPA; TRAÇO 1:1,2:1,5 (CIMENTO/ AREIA GROSSA/ BRITA 0/ ADITIVO) - PREPARO MECÂNICO COM BETONEIRA 400 L. AF_02/2015</v>
          </cell>
          <cell r="D3883" t="str">
            <v>M3</v>
          </cell>
          <cell r="E3883" t="str">
            <v>326,66</v>
          </cell>
          <cell r="F3883" t="str">
            <v>332,49</v>
          </cell>
        </row>
        <row r="3884">
          <cell r="A3884" t="str">
            <v>90285</v>
          </cell>
          <cell r="B3884" t="str">
            <v>GRAUTE FGK=30 MPA; TRAÇO 1:0,8:1,1 (CIMENTO/ AREIA GROSSA/ BRITA 0/ ADITIVO) - PREPARO MECÂNICO COM BETONEIRA 400 L. AF_02/2015</v>
          </cell>
          <cell r="D3884" t="str">
            <v>M3</v>
          </cell>
          <cell r="E3884" t="str">
            <v>374,82</v>
          </cell>
          <cell r="F3884" t="str">
            <v>380,40</v>
          </cell>
        </row>
        <row r="3885">
          <cell r="A3885" t="str">
            <v>90853</v>
          </cell>
          <cell r="B3885" t="str">
            <v>CONCRETAGEM DE LAJES EM EDIFICAÇÕES UNIFAMILIARES FEITAS COM SISTEMA DE FÔRMAS MANUSEÁVEIS, COM CONCRETO USINADO BOMBEÁVEL FCK 20 MPA - LANÇAMENTO, ADENSAMENTO E ACABAMENTO. AF_06/2015</v>
          </cell>
          <cell r="D3885" t="str">
            <v>M3</v>
          </cell>
          <cell r="E3885" t="str">
            <v>383,66</v>
          </cell>
          <cell r="F3885" t="str">
            <v>386,30</v>
          </cell>
        </row>
        <row r="3886">
          <cell r="A3886" t="str">
            <v>90854</v>
          </cell>
          <cell r="B3886" t="str">
            <v>CONCRETAGEM DE PAREDES EM EDIFICAÇÕES UNIFAMILIARES FEITAS COM SISTEMA DE FÔRMAS MANUSEÁVEIS, COM CONCRETO USINADO BOMBEÁVEL FCK 20 MPA - LANÇAMENTO, ADENSAMENTO E ACABAMENTO. AF_06/2015</v>
          </cell>
          <cell r="D3886" t="str">
            <v>M3</v>
          </cell>
          <cell r="E3886" t="str">
            <v>371,94</v>
          </cell>
          <cell r="F3886" t="str">
            <v>374,35</v>
          </cell>
        </row>
        <row r="3887">
          <cell r="A3887" t="str">
            <v>90855</v>
          </cell>
          <cell r="B3887" t="str">
            <v>CONCRETAGEM DE PLATIBANDA EM EDIFICAÇÕES UNIFAMILIARES FEITAS COM SISTEMA DE FÔRMAS MANUSEÁVEIS, COM CONCRETO USINADO BOMBEÁVEL FCK 20 MPA - LANÇAMENTO, ADENSAMENTO E ACABAMENTO. AF_06/2015</v>
          </cell>
          <cell r="D3887" t="str">
            <v>M3</v>
          </cell>
          <cell r="E3887" t="str">
            <v>406,98</v>
          </cell>
          <cell r="F3887" t="str">
            <v>410,73</v>
          </cell>
        </row>
        <row r="3888">
          <cell r="A3888" t="str">
            <v>90856</v>
          </cell>
          <cell r="B3888" t="str">
            <v>CONCRETAGEM DE LAJES EM EDIFICAÇÕES MULTIFAMILIARES FEITAS COM SISTEMA DE FÔRMAS MANUSEÁVEIS, COM CONCRETO USINADO BOMBEÁVEL FCK 20 MPA - LANÇAMENTO, ADENSAMENTO E ACABAMENTO. AF_06/2015</v>
          </cell>
          <cell r="D3888" t="str">
            <v>M3</v>
          </cell>
          <cell r="E3888" t="str">
            <v>386,83</v>
          </cell>
          <cell r="F3888" t="str">
            <v>389,79</v>
          </cell>
        </row>
        <row r="3889">
          <cell r="A3889" t="str">
            <v>90857</v>
          </cell>
          <cell r="B3889" t="str">
            <v>CONCRETAGEM DE PAREDES EM EDIFICAÇÕES MULTIFAMILIARES FEITAS COM SISTEMA DE FÔRMAS MANUSEÁVEIS, COM CONCRETO USINADO BOMBEÁVEL FCK 20 MPA - LANÇAMENTO, ADENSAMENTO E ACABAMENTO. AF_06/2015</v>
          </cell>
          <cell r="D3889" t="str">
            <v>M3</v>
          </cell>
          <cell r="E3889" t="str">
            <v>374,04</v>
          </cell>
          <cell r="F3889" t="str">
            <v>376,68</v>
          </cell>
        </row>
        <row r="3890">
          <cell r="A3890" t="str">
            <v>90858</v>
          </cell>
          <cell r="B3890" t="str">
            <v>CONCRETAGEM DE PLATIBANDA EM EDIFICAÇÕES MULTIFAMILIARES FEITAS COM SISTEMA DE FÔRMAS MANUSEÁVEIS, COM CONCRETO USINADO BOMBEÁVEL FCK 20 MPA - LANÇAMENTO, ADENSAMENTO E ACABAMENTO. AF_06/2015</v>
          </cell>
          <cell r="D3890" t="str">
            <v>M3</v>
          </cell>
          <cell r="E3890" t="str">
            <v>421,50</v>
          </cell>
          <cell r="F3890" t="str">
            <v>426,83</v>
          </cell>
        </row>
        <row r="3891">
          <cell r="A3891" t="str">
            <v>90859</v>
          </cell>
          <cell r="B3891" t="str">
            <v>CONCRETAGEM DE PLATIBANDA EM EDIFICAÇÕES UNIFAMILIARES FEITAS COM SISTEMA DE FÔRMAS MANUSEÁVEIS, COM CONCRETO USINADO AUTOADENSÁVEL FCK 20 MPA - LANÇAMENTO E ACABAMENTO. AF_06/2015</v>
          </cell>
          <cell r="D3891" t="str">
            <v>M3</v>
          </cell>
          <cell r="E3891" t="str">
            <v>365,54</v>
          </cell>
          <cell r="F3891" t="str">
            <v>367,51</v>
          </cell>
        </row>
        <row r="3892">
          <cell r="A3892" t="str">
            <v>90860</v>
          </cell>
          <cell r="B3892" t="str">
            <v>CONCRETAGEM DE PLATIBANDA EM EDIFICAÇÕES MULTIFAMILIARES FEITAS COM SISTEMA DE FÔRMAS MANUSEÁVEIS, COM CONCRETO USINADO AUTOADENSÁVEL FCK 20 MPA - LANÇAMENTO E ACABAMENTO. AF_06/2015</v>
          </cell>
          <cell r="D3892" t="str">
            <v>M3</v>
          </cell>
          <cell r="E3892" t="str">
            <v>369,92</v>
          </cell>
          <cell r="F3892" t="str">
            <v>372,37</v>
          </cell>
        </row>
        <row r="3893">
          <cell r="A3893" t="str">
            <v>90861</v>
          </cell>
          <cell r="B3893" t="str">
            <v>CONCRETAGEM DE EDIFICAÇÕES (PAREDES E LAJES) FEITAS COM SISTEMA DE FÔRMAS MANUSEÁVEIS, COM CONCRETO USINADO BOMBEÁVEL FCK 20 MPA - LANÇAMENTO, ADENSAMENTO E ACABAMENTO. AF_06/2015</v>
          </cell>
          <cell r="D3893" t="str">
            <v>M3</v>
          </cell>
          <cell r="E3893" t="str">
            <v>377,62</v>
          </cell>
          <cell r="F3893" t="str">
            <v>380,29</v>
          </cell>
        </row>
        <row r="3894">
          <cell r="A3894" t="str">
            <v>90862</v>
          </cell>
          <cell r="B3894" t="str">
            <v>CONCRETAGEM DE EDIFICAÇÕES (PAREDES E LAJES) FEITAS COM SISTEMA DE FÔRMAS MANUSEÁVEIS, COM CONCRETO USINADO AUTOADENSÁVEL FCK 20 MPA - LANÇAMENTO E ACABAMENTO. AF_06/2015</v>
          </cell>
          <cell r="D3894" t="str">
            <v>M3</v>
          </cell>
          <cell r="E3894" t="str">
            <v>343,48</v>
          </cell>
          <cell r="F3894" t="str">
            <v>345,03</v>
          </cell>
        </row>
        <row r="3895">
          <cell r="A3895" t="str">
            <v>92718</v>
          </cell>
          <cell r="B3895" t="str">
            <v>CONCRETAGEM DE PILARES, FCK = 25 MPA,  COM USO DE BALDES EM EDIFICAÇÃO COM SEÇÃO MÉDIA DE PILARES MENOR OU IGUAL A 0,25 M² - LANÇAMENTO, ADENSAMENTO E ACABAMENTO. AF_12/2015</v>
          </cell>
          <cell r="D3895" t="str">
            <v>M3</v>
          </cell>
          <cell r="E3895" t="str">
            <v>446,35</v>
          </cell>
          <cell r="F3895" t="str">
            <v>461,73</v>
          </cell>
        </row>
        <row r="3896">
          <cell r="A3896" t="str">
            <v>92719</v>
          </cell>
          <cell r="B3896" t="str">
            <v>CONCRETAGEM DE PILARES, FCK = 25 MPA, COM USO DE GRUA EM EDIFICAÇÃO COM SEÇÃO MÉDIA DE PILARES MENOR OU IGUAL A 0,25 M² - LANÇAMENTO, ADENSAMENTO E ACABAMENTO. AF_12/2015</v>
          </cell>
          <cell r="D3896" t="str">
            <v>M3</v>
          </cell>
          <cell r="E3896" t="str">
            <v>330,31</v>
          </cell>
          <cell r="F3896" t="str">
            <v>333,25</v>
          </cell>
        </row>
        <row r="3897">
          <cell r="A3897" t="str">
            <v>92720</v>
          </cell>
          <cell r="B3897" t="str">
            <v>CONCRETAGEM DE PILARES, FCK = 25 MPA, COM USO DE BOMBA EM EDIFICAÇÃO COM SEÇÃO MÉDIA DE PILARES MENOR OU IGUAL A 0,25 M² - LANÇAMENTO, ADENSAMENTO E ACABAMENTO. AF_12/2015</v>
          </cell>
          <cell r="D3897" t="str">
            <v>M3</v>
          </cell>
          <cell r="E3897" t="str">
            <v>377,29</v>
          </cell>
          <cell r="F3897" t="str">
            <v>379,82</v>
          </cell>
        </row>
        <row r="3898">
          <cell r="A3898" t="str">
            <v>92721</v>
          </cell>
          <cell r="B3898" t="str">
            <v>CONCRETAGEM DE PILARES, FCK = 25 MPA, COM USO DE GRUA EM EDIFICAÇÃO COM SEÇÃO MÉDIA DE PILARES MAIOR QUE 0,25 M² - LANÇAMENTO, ADENSAMENTO E ACABAMENTO. AF_12/2015</v>
          </cell>
          <cell r="D3898" t="str">
            <v>M3</v>
          </cell>
          <cell r="E3898" t="str">
            <v>323,21</v>
          </cell>
          <cell r="F3898" t="str">
            <v>325,39</v>
          </cell>
        </row>
        <row r="3899">
          <cell r="A3899" t="str">
            <v>92722</v>
          </cell>
          <cell r="B3899" t="str">
            <v>CONCRETAGEM DE PILARES, FCK = 25 MPA, COM USO DE BOMBA EM EDIFICAÇÃO COM SEÇÃO MÉDIA DE PILARES MAIOR QUE 0,25 M² - LANÇAMENTO, ADENSAMENTO E ACABAMENTO. AF_12/2015</v>
          </cell>
          <cell r="D3899" t="str">
            <v>M3</v>
          </cell>
          <cell r="E3899" t="str">
            <v>374,32</v>
          </cell>
          <cell r="F3899" t="str">
            <v>376,55</v>
          </cell>
        </row>
        <row r="3900">
          <cell r="A3900" t="str">
            <v>92723</v>
          </cell>
          <cell r="B3900" t="str">
            <v>CONCRETAGEM DE VIGAS E LAJES, FCK=20 MPA, PARA LAJES PREMOLDADAS COM USO DE BOMBA EM EDIFICAÇÃO COM ÁREA MÉDIA DE LAJES MENOR OU IGUAL A 20 M² - LANÇAMENTO, ADENSAMENTO E ACABAMENTO. AF_12/2015</v>
          </cell>
          <cell r="D3900" t="str">
            <v>M3</v>
          </cell>
          <cell r="E3900" t="str">
            <v>363,39</v>
          </cell>
          <cell r="F3900" t="str">
            <v>366,02</v>
          </cell>
        </row>
        <row r="3901">
          <cell r="A3901" t="str">
            <v>92724</v>
          </cell>
          <cell r="B3901" t="str">
            <v>CONCRETAGEM DE VIGAS E LAJES, FCK=20 MPA, PARA LAJES PREMOLDADAS COM USO DE BOMBA EM EDIFICAÇÃO COM ÁREA MÉDIA DE LAJES MAIOR QUE 20 M² - LANÇAMENTO, ADENSAMENTO E ACABAMENTO. AF_12/2015</v>
          </cell>
          <cell r="D3901" t="str">
            <v>M3</v>
          </cell>
          <cell r="E3901" t="str">
            <v>360,81</v>
          </cell>
          <cell r="F3901" t="str">
            <v>363,17</v>
          </cell>
        </row>
        <row r="3902">
          <cell r="A3902" t="str">
            <v>92725</v>
          </cell>
          <cell r="B3902" t="str">
            <v>CONCRETAGEM DE VIGAS E LAJES, FCK=20 MPA, PARA LAJES MACIÇAS OU NERVURADAS COM USO DE BOMBA EM EDIFICAÇÃO COM ÁREA MÉDIA DE LAJES MENOR OU IGUAL A 20 M² - LANÇAMENTO, ADENSAMENTO E ACABAMENTO. AF_12/2015</v>
          </cell>
          <cell r="D3902" t="str">
            <v>M3</v>
          </cell>
          <cell r="E3902" t="str">
            <v>359,73</v>
          </cell>
          <cell r="F3902" t="str">
            <v>361,96</v>
          </cell>
        </row>
        <row r="3903">
          <cell r="A3903" t="str">
            <v>92726</v>
          </cell>
          <cell r="B3903" t="str">
            <v>CONCRETAGEM DE VIGAS E LAJES, FCK=20 MPA, PARA LAJES MACIÇAS OU NERVURADAS COM USO DE BOMBA EM EDIFICAÇÃO COM ÁREA MÉDIA DE LAJES MAIOR QUE 20 M² - LANÇAMENTO, ADENSAMENTO E ACABAMENTO. AF_12/2015</v>
          </cell>
          <cell r="D3903" t="str">
            <v>M3</v>
          </cell>
          <cell r="E3903" t="str">
            <v>357,90</v>
          </cell>
          <cell r="F3903" t="str">
            <v>359,93</v>
          </cell>
        </row>
        <row r="3904">
          <cell r="A3904" t="str">
            <v>92727</v>
          </cell>
          <cell r="B3904" t="str">
            <v>CONCRETAGEM DE VIGAS E LAJES, FCK=20 MPA, PARA LAJES PREMOLDADAS COM JERICAS EM ELEVADOR DE CABO EM EDIFICAÇÃO DE MULTIPAVIMENTOS ATÉ 16 ANDARES, COM ÁREA MÉDIA DE LAJES MENOR OU IGUAL A 20 M² - LANÇAMENTO, ADENSAMENTO E ACABAMENTO. AF_12/2015</v>
          </cell>
          <cell r="D3904" t="str">
            <v>M3</v>
          </cell>
          <cell r="E3904" t="str">
            <v>392,56</v>
          </cell>
          <cell r="F3904" t="str">
            <v>403,34</v>
          </cell>
        </row>
        <row r="3905">
          <cell r="A3905" t="str">
            <v>92728</v>
          </cell>
          <cell r="B3905" t="str">
            <v>CONCRETAGEM DE VIGAS E LAJES, FCK=20 MPA, PARA LAJES PREMOLDADAS COM JERICAS EM ELEVADOR DE CABO EM EDIFICAÇÃO DE MULTIPAVIMENTOS ATÉ 16 ANDARES, COM ÁREA MÉDIA DE LAJES MAIOR QUE 20 M² - LANÇAMENTO, ADENSAMENTO E ACABAMENTO. AF_12/2015</v>
          </cell>
          <cell r="D3905" t="str">
            <v>M3</v>
          </cell>
          <cell r="E3905" t="str">
            <v>374,01</v>
          </cell>
          <cell r="F3905" t="str">
            <v>382,81</v>
          </cell>
        </row>
        <row r="3906">
          <cell r="A3906" t="str">
            <v>92729</v>
          </cell>
          <cell r="B3906" t="str">
            <v>CONCRETAGEM DE VIGAS E LAJES, FCK=20 MPA, PARA LAJES MACIÇAS OU NERVURADAS COM JERICAS EM ELEVADOR DE CABO EM EDIFICAÇÃO DE ATÉ 16 ANDARES, COM ÁREA MÉDIA DE LAJES MENOR OU IGUAL A 20 M² - LANÇAMENTO, ADENSAMENTO E ACABAMENTO. AF_12/2015</v>
          </cell>
          <cell r="D3906" t="str">
            <v>M3</v>
          </cell>
          <cell r="E3906" t="str">
            <v>366,16</v>
          </cell>
          <cell r="F3906" t="str">
            <v>374,13</v>
          </cell>
        </row>
        <row r="3907">
          <cell r="A3907" t="str">
            <v>92730</v>
          </cell>
          <cell r="B3907" t="str">
            <v>CONCRETAGEM DE VIGAS E LAJES, FCK=20 MPA, PARA LAJES MACIÇAS OU NERVURADAS COM JERICAS EM ELEVADOR DE CABO EM EDIFICAÇÃO DE MULTIPAVIMENTOS ATÉ 16 ANDARES, COM ÁREA MÉDIA DE LAJES MAIOR QUE 20 M² - LANÇAMENTO, ADENSAMENTO E ACABAMENTO. AF_12/2015</v>
          </cell>
          <cell r="D3907" t="str">
            <v>M3</v>
          </cell>
          <cell r="E3907" t="str">
            <v>353,07</v>
          </cell>
          <cell r="F3907" t="str">
            <v>359,63</v>
          </cell>
        </row>
        <row r="3908">
          <cell r="A3908" t="str">
            <v>92731</v>
          </cell>
          <cell r="B3908" t="str">
            <v>CONCRETAGEM DE VIGAS E LAJES, FCK=20 MPA, PARA LAJES PREMOLDADAS COM JERICAS EM CREMALHEIRA EM EDIFICAÇÃO DE MULTIPAVIMENTOS ATÉ 16 ANDARES, COM ÁREA MÉDIA DE LAJES MENOR OU IGUAL A 20 M² - LANÇAMENTO, ADENSAMENTO E ACABAMENTO. AF_12/2015</v>
          </cell>
          <cell r="D3908" t="str">
            <v>M3</v>
          </cell>
          <cell r="E3908" t="str">
            <v>368,30</v>
          </cell>
          <cell r="F3908" t="str">
            <v>376,49</v>
          </cell>
        </row>
        <row r="3909">
          <cell r="A3909" t="str">
            <v>92732</v>
          </cell>
          <cell r="B3909" t="str">
            <v>CONCRETAGEM DE VIGAS E LAJES, FCK=20 MPA, PARA LAJES PREMOLDADAS COM JERICAS EM CREMALHEIRA EM EDIFICAÇÃO DE MULTIPAVIMENTOS ATÉ 16 ANDARES, COM ÁREA MÉDIA DE LAJES MAIOR QUE 20 M² - LANÇAMENTO, ADENSAMENTO E ACABAMENTO. AF_12/2015</v>
          </cell>
          <cell r="D3909" t="str">
            <v>M3</v>
          </cell>
          <cell r="E3909" t="str">
            <v>355,56</v>
          </cell>
          <cell r="F3909" t="str">
            <v>362,39</v>
          </cell>
        </row>
        <row r="3910">
          <cell r="A3910" t="str">
            <v>92733</v>
          </cell>
          <cell r="B3910" t="str">
            <v>CONCRETAGEM DE VIGAS E LAJES, FCK=20 MPA, PARA LAJES MACIÇAS OU NERVURADAS COM JERICAS EM CREMALHEIRA EM EDIFICAÇÃO DE MULTIPAVIMENTOS ATÉ 16 ANDARES, COM ÁREA MÉDIA DE LAJES MENOR OU IGUAL A 20 M² - LANÇAMENTO, ADENSAMENTO E ACABAMENTO. AF_12/2015</v>
          </cell>
          <cell r="D3910" t="str">
            <v>M3</v>
          </cell>
          <cell r="E3910" t="str">
            <v>350,16</v>
          </cell>
          <cell r="F3910" t="str">
            <v>356,41</v>
          </cell>
        </row>
        <row r="3911">
          <cell r="A3911" t="str">
            <v>92734</v>
          </cell>
          <cell r="B3911" t="str">
            <v>CONCRETAGEM DE VIGAS E LAJES, FCK=20 MPA, PARA LAJES MACIÇAS OU NERVURADAS COM JERICAS EM CREMALHEIRA EM EDIFICAÇÃO DE MULTIPAVIMENTOS ATÉ 16 ANDARES, COM ÁREA MÉDIA DE LAJES MAIOR QUE 20 M² - LANÇAMENTO, ADENSAMENTO E ACABAMENTO. AF_12/2015</v>
          </cell>
          <cell r="D3911" t="str">
            <v>M3</v>
          </cell>
          <cell r="E3911" t="str">
            <v>341,19</v>
          </cell>
          <cell r="F3911" t="str">
            <v>346,47</v>
          </cell>
        </row>
        <row r="3912">
          <cell r="A3912" t="str">
            <v>92735</v>
          </cell>
          <cell r="B3912" t="str">
            <v>CONCRETAGEM DE VIGAS E LAJES, FCK=20 MPA, PARA LAJES PREMOLDADAS COM GRUA DE CAÇAMBA DE 350 L EM EDIFICAÇÃO DE MULTIPAVIMENTOS ATÉ 16 ANDARES, COM ÁREA MÉDIA DE LAJES MENOR OU IGUAL A 20 M² - LANÇAMENTO, ADENSAMENTO E ACABAMENTO. AF_12/2015</v>
          </cell>
          <cell r="D3912" t="str">
            <v>M3</v>
          </cell>
          <cell r="E3912" t="str">
            <v>345,90</v>
          </cell>
          <cell r="F3912" t="str">
            <v>351,84</v>
          </cell>
        </row>
        <row r="3913">
          <cell r="A3913" t="str">
            <v>92736</v>
          </cell>
          <cell r="B3913" t="str">
            <v>CONCRETAGEM DE VIGAS E LAJES, FCK=20 MPA, PARA LAJES PREMOLDADAS COM GRUA DE CAÇAMBA DE 350 L EM EDIFICAÇÃO DE MULTIPAVIMENTOS ATÉ 16 ANDARES, COM ÁREA MÉDIA DE LAJES MAIOR QUE 20 M² - LANÇAMENTO, ADENSAMENTO E ACABAMENTO. AF_12/2015</v>
          </cell>
          <cell r="D3913" t="str">
            <v>M3</v>
          </cell>
          <cell r="E3913" t="str">
            <v>336,28</v>
          </cell>
          <cell r="F3913" t="str">
            <v>341,16</v>
          </cell>
        </row>
        <row r="3914">
          <cell r="A3914" t="str">
            <v>92739</v>
          </cell>
          <cell r="B3914" t="str">
            <v>CONCRETAGEM DE VIGAS E LAJES, FCK=20 MPA, PARA LAJES MACIÇAS OU NERVURADAS COM GRUA DE CAÇAMBA DE 500 L EM EDIFICAÇÃO DE MULTIPAVIMENTOS ATÉ 16 ANDARES, COM ÁREA MÉDIA DE LAJES MENOR OU IGUAL A 20 M² - LANÇAMENTO, ADENSAMENTO E ACABAMENTO. AF_12/2015</v>
          </cell>
          <cell r="D3914" t="str">
            <v>M3</v>
          </cell>
          <cell r="E3914" t="str">
            <v>322,32</v>
          </cell>
          <cell r="F3914" t="str">
            <v>325,68</v>
          </cell>
        </row>
        <row r="3915">
          <cell r="A3915" t="str">
            <v>92740</v>
          </cell>
          <cell r="B3915" t="str">
            <v>CONCRETAGEM DE VIGAS E LAJES, FCK=20 MPA, PARA LAJES MACIÇAS OU NERVURADAS COM GRUA DE CAÇAMBA DE 500 L EM EDIFICAÇÃO DE MULTIPAVIMENTOS ATÉ 16 ANDARES, COM ÁREA MÉDIA DE LAJES MAIOR QUE 20 M² - LANÇAMENTO, ADENSAMENTO E ACABAMENTO. AF_12/2015</v>
          </cell>
          <cell r="D3915" t="str">
            <v>M3</v>
          </cell>
          <cell r="E3915" t="str">
            <v>317,56</v>
          </cell>
          <cell r="F3915" t="str">
            <v>320,40</v>
          </cell>
        </row>
        <row r="3916">
          <cell r="A3916" t="str">
            <v>92741</v>
          </cell>
          <cell r="B3916" t="str">
            <v>CONCRETAGEM DE VIGAS E LAJES, FCK=20 MPA, PARA QUALQUER TIPO DE LAJE COM BALDES EM EDIFICAÇÃO TÉRREA, COM ÁREA MÉDIA DE LAJES MENOR OU IGUAL A 20 M² - LANÇAMENTO, ADENSAMENTO E ACABAMENTO. AF_12/2015</v>
          </cell>
          <cell r="D3916" t="str">
            <v>M3</v>
          </cell>
          <cell r="E3916" t="str">
            <v>493,96</v>
          </cell>
          <cell r="F3916" t="str">
            <v>515,64</v>
          </cell>
        </row>
        <row r="3917">
          <cell r="A3917" t="str">
            <v>92742</v>
          </cell>
          <cell r="B3917" t="str">
            <v>CONCRETAGEM DE VIGAS E LAJES, FCK=20 MPA, PARA QUALQUER TIPO DE LAJE COM BALDES EM EDIFICAÇÃO DE MULTIPAVIMENTOS ATÉ 04 ANDARES, COM ÁREA MÉDIA DE LAJES MENOR OU IGUAL A 20 M² - LANÇAMENTO, ADENSAMENTO E ACABAMENTO. AF_12/2015</v>
          </cell>
          <cell r="D3917" t="str">
            <v>M3</v>
          </cell>
          <cell r="E3917" t="str">
            <v>679,27</v>
          </cell>
          <cell r="F3917" t="str">
            <v>720,82</v>
          </cell>
        </row>
        <row r="3918">
          <cell r="A3918" t="str">
            <v>92873</v>
          </cell>
          <cell r="B3918" t="str">
            <v>LANÇAMENTO COM USO DE BALDES, ADENSAMENTO E ACABAMENTO DE CONCRETO EM ESTRUTURAS. AF_12/2015</v>
          </cell>
          <cell r="D3918" t="str">
            <v>M3</v>
          </cell>
          <cell r="E3918" t="str">
            <v>143,48</v>
          </cell>
          <cell r="F3918" t="str">
            <v>158,86</v>
          </cell>
        </row>
        <row r="3919">
          <cell r="A3919" t="str">
            <v>92874</v>
          </cell>
          <cell r="B3919" t="str">
            <v>LANÇAMENTO COM USO DE BOMBA, ADENSAMENTO E ACABAMENTO DE CONCRETO EM ESTRUTURAS. AF_12/2015</v>
          </cell>
          <cell r="D3919" t="str">
            <v>M3</v>
          </cell>
          <cell r="E3919" t="str">
            <v>23,85</v>
          </cell>
          <cell r="F3919" t="str">
            <v>26,38</v>
          </cell>
        </row>
        <row r="3920">
          <cell r="A3920" t="str">
            <v>94962</v>
          </cell>
          <cell r="B3920" t="str">
            <v>CONCRETO MAGRO PARA LASTRO, TRAÇO 1:4,5:4,5 (CIMENTO/ AREIA MÉDIA/ BRITA 1)  - PREPARO MECÂNICO COM BETONEIRA 400 L. AF_07/2016</v>
          </cell>
          <cell r="D3920" t="str">
            <v>M3</v>
          </cell>
          <cell r="E3920" t="str">
            <v>224,49</v>
          </cell>
          <cell r="F3920" t="str">
            <v>230,61</v>
          </cell>
        </row>
        <row r="3921">
          <cell r="A3921" t="str">
            <v>94963</v>
          </cell>
          <cell r="B3921" t="str">
            <v>CONCRETO FCK = 15MPA, TRAÇO 1:3,4:3,5 (CIMENTO/ AREIA MÉDIA/ BRITA 1)  - PREPARO MECÂNICO COM BETONEIRA 400 L. AF_07/2016</v>
          </cell>
          <cell r="D3921" t="str">
            <v>M3</v>
          </cell>
          <cell r="E3921" t="str">
            <v>251,38</v>
          </cell>
          <cell r="F3921" t="str">
            <v>257,46</v>
          </cell>
        </row>
        <row r="3922">
          <cell r="A3922" t="str">
            <v>94964</v>
          </cell>
          <cell r="B3922" t="str">
            <v>CONCRETO FCK = 20MPA, TRAÇO 1:2,7:3 (CIMENTO/ AREIA MÉDIA/ BRITA 1)  - PREPARO MECÂNICO COM BETONEIRA 400 L. AF_07/2016</v>
          </cell>
          <cell r="D3922" t="str">
            <v>M3</v>
          </cell>
          <cell r="E3922" t="str">
            <v>277,60</v>
          </cell>
          <cell r="F3922" t="str">
            <v>284,21</v>
          </cell>
        </row>
        <row r="3923">
          <cell r="A3923" t="str">
            <v>94965</v>
          </cell>
          <cell r="B3923" t="str">
            <v>CONCRETO FCK = 25MPA, TRAÇO 1:2,3:2,7 (CIMENTO/ AREIA MÉDIA/ BRITA 1)  - PREPARO MECÂNICO COM BETONEIRA 400 L. AF_07/2016</v>
          </cell>
          <cell r="D3923" t="str">
            <v>M3</v>
          </cell>
          <cell r="E3923" t="str">
            <v>289,33</v>
          </cell>
          <cell r="F3923" t="str">
            <v>295,36</v>
          </cell>
        </row>
        <row r="3924">
          <cell r="A3924" t="str">
            <v>94966</v>
          </cell>
          <cell r="B3924" t="str">
            <v>CONCRETO FCK = 30MPA, TRAÇO 1:2,1:2,5 (CIMENTO/ AREIA MÉDIA/ BRITA 1)  - PREPARO MECÂNICO COM BETONEIRA 400 L. AF_07/2016</v>
          </cell>
          <cell r="D3924" t="str">
            <v>M3</v>
          </cell>
          <cell r="E3924" t="str">
            <v>300,20</v>
          </cell>
          <cell r="F3924" t="str">
            <v>306,21</v>
          </cell>
        </row>
        <row r="3925">
          <cell r="A3925" t="str">
            <v>94967</v>
          </cell>
          <cell r="B3925" t="str">
            <v>CONCRETO FCK = 40MPA, TRAÇO 1:1,6:1,9 (CIMENTO/ AREIA MÉDIA/ BRITA 1)  - PREPARO MECÂNICO COM BETONEIRA 400 L. AF_07/2016</v>
          </cell>
          <cell r="D3925" t="str">
            <v>M3</v>
          </cell>
          <cell r="E3925" t="str">
            <v>345,66</v>
          </cell>
          <cell r="F3925" t="str">
            <v>352,04</v>
          </cell>
        </row>
        <row r="3926">
          <cell r="A3926" t="str">
            <v>94968</v>
          </cell>
          <cell r="B3926" t="str">
            <v>CONCRETO MAGRO PARA LASTRO, TRAÇO 1:4,5:4,5 (CIMENTO/ AREIA MÉDIA/ BRITA 1)  - PREPARO MECÂNICO COM BETONEIRA 600 L. AF_07/2016</v>
          </cell>
          <cell r="D3926" t="str">
            <v>M3</v>
          </cell>
          <cell r="E3926" t="str">
            <v>221,88</v>
          </cell>
          <cell r="F3926" t="str">
            <v>227,39</v>
          </cell>
        </row>
        <row r="3927">
          <cell r="A3927" t="str">
            <v>94969</v>
          </cell>
          <cell r="B3927" t="str">
            <v>CONCRETO FCK = 15MPA, TRAÇO 1:3,4:3,5 (CIMENTO/ AREIA MÉDIA/ BRITA 1)  - PREPARO MECÂNICO COM BETONEIRA 600 L. AF_07/2016</v>
          </cell>
          <cell r="D3927" t="str">
            <v>M3</v>
          </cell>
          <cell r="E3927" t="str">
            <v>246,60</v>
          </cell>
          <cell r="F3927" t="str">
            <v>251,90</v>
          </cell>
        </row>
        <row r="3928">
          <cell r="A3928" t="str">
            <v>94970</v>
          </cell>
          <cell r="B3928" t="str">
            <v>CONCRETO FCK = 20MPA, TRAÇO 1:2,7:3 (CIMENTO/ AREIA MÉDIA/ BRITA 1)  - PREPARO MECÂNICO COM BETONEIRA 600 L. AF_07/2016</v>
          </cell>
          <cell r="D3928" t="str">
            <v>M3</v>
          </cell>
          <cell r="E3928" t="str">
            <v>268,62</v>
          </cell>
          <cell r="F3928" t="str">
            <v>273,92</v>
          </cell>
        </row>
        <row r="3929">
          <cell r="A3929" t="str">
            <v>94971</v>
          </cell>
          <cell r="B3929" t="str">
            <v>CONCRETO FCK = 25MPA, TRAÇO 1:2,3:2,7 (CIMENTO/ AREIA MÉDIA/ BRITA 1)  - PREPARO MECÂNICO COM BETONEIRA 600 L. AF_07/2016</v>
          </cell>
          <cell r="D3929" t="str">
            <v>M3</v>
          </cell>
          <cell r="E3929" t="str">
            <v>284,51</v>
          </cell>
          <cell r="F3929" t="str">
            <v>289,68</v>
          </cell>
        </row>
        <row r="3930">
          <cell r="A3930" t="str">
            <v>94972</v>
          </cell>
          <cell r="B3930" t="str">
            <v>CONCRETO FCK = 30MPA, TRAÇO 1:2,1:2,5 (CIMENTO/ AREIA MÉDIA/ BRITA 1)  - PREPARO MECÂNICO COM BETONEIRA 600 L. AF_07/2016</v>
          </cell>
          <cell r="D3930" t="str">
            <v>M3</v>
          </cell>
          <cell r="E3930" t="str">
            <v>295,22</v>
          </cell>
          <cell r="F3930" t="str">
            <v>300,34</v>
          </cell>
        </row>
        <row r="3931">
          <cell r="A3931" t="str">
            <v>94973</v>
          </cell>
          <cell r="B3931" t="str">
            <v>CONCRETO FCK = 40MPA, TRAÇO 1:1,6:1,9 (CIMENTO/ AREIA MÉDIA/ BRITA 1)  - PREPARO MECÂNICO COM BETONEIRA 600 L. AF_07/2016</v>
          </cell>
          <cell r="D3931" t="str">
            <v>M3</v>
          </cell>
          <cell r="E3931" t="str">
            <v>339,55</v>
          </cell>
          <cell r="F3931" t="str">
            <v>344,85</v>
          </cell>
        </row>
        <row r="3932">
          <cell r="A3932" t="str">
            <v>94974</v>
          </cell>
          <cell r="B3932" t="str">
            <v>CONCRETO MAGRO PARA LASTRO, TRAÇO 1:4,5:4,5 (CIMENTO/ AREIA MÉDIA/ BRITA 1)  - PREPARO MANUAL. AF_07/2016</v>
          </cell>
          <cell r="D3932" t="str">
            <v>M3</v>
          </cell>
          <cell r="E3932" t="str">
            <v>313,72</v>
          </cell>
          <cell r="F3932" t="str">
            <v>328,42</v>
          </cell>
        </row>
        <row r="3933">
          <cell r="A3933" t="str">
            <v>94975</v>
          </cell>
          <cell r="B3933" t="str">
            <v>CONCRETO FCK = 15MPA, TRAÇO 1:3,4:3,5 (CIMENTO/ AREIA MÉDIA/ BRITA 1)  - PREPARO MANUAL. AF_07/2016</v>
          </cell>
          <cell r="D3933" t="str">
            <v>M3</v>
          </cell>
          <cell r="E3933" t="str">
            <v>339,24</v>
          </cell>
          <cell r="F3933" t="str">
            <v>353,97</v>
          </cell>
        </row>
        <row r="3934">
          <cell r="A3934" t="str">
            <v>96555</v>
          </cell>
          <cell r="B3934" t="str">
            <v>CONCRETAGEM DE BLOCOS DE COROAMENTO E VIGAS BALDRAME, FCK 30 MPA, COM USO DE JERICA  LANÇAMENTO, ADENSAMENTO E ACABAMENTO. AF_06/2017</v>
          </cell>
          <cell r="D3934" t="str">
            <v>M3</v>
          </cell>
          <cell r="E3934" t="str">
            <v>416,30</v>
          </cell>
          <cell r="F3934" t="str">
            <v>430,48</v>
          </cell>
        </row>
        <row r="3935">
          <cell r="A3935" t="str">
            <v>96556</v>
          </cell>
          <cell r="B3935" t="str">
            <v>CONCRETAGEM DE SAPATAS, FCK 30 MPA, COM USO DE JERICA  LANÇAMENTO, ADENSAMENTO E ACABAMENTO. AF_06/2017</v>
          </cell>
          <cell r="D3935" t="str">
            <v>M3</v>
          </cell>
          <cell r="E3935" t="str">
            <v>472,29</v>
          </cell>
          <cell r="F3935" t="str">
            <v>492,64</v>
          </cell>
        </row>
        <row r="3936">
          <cell r="A3936" t="str">
            <v>96557</v>
          </cell>
          <cell r="B3936" t="str">
            <v>CONCRETAGEM DE BLOCOS DE COROAMENTO E VIGAS BALDRAMES, FCK 30 MPA, COM USO DE BOMBA  LANÇAMENTO, ADENSAMENTO E ACABAMENTO. AF_06/2017</v>
          </cell>
          <cell r="D3936" t="str">
            <v>M3</v>
          </cell>
          <cell r="E3936" t="str">
            <v>395,03</v>
          </cell>
          <cell r="F3936" t="str">
            <v>396,54</v>
          </cell>
        </row>
        <row r="3937">
          <cell r="A3937" t="str">
            <v>96558</v>
          </cell>
          <cell r="B3937" t="str">
            <v>CONCRETAGEM DE SAPATAS, FCK 30 MPA, COM USO DE BOMBA  LANÇAMENTO, ADENSAMENTO E ACABAMENTO. AF_11/2016</v>
          </cell>
          <cell r="D3937" t="str">
            <v>M3</v>
          </cell>
          <cell r="E3937" t="str">
            <v>400,13</v>
          </cell>
          <cell r="F3937" t="str">
            <v>402,18</v>
          </cell>
        </row>
        <row r="3938">
          <cell r="A3938" t="str">
            <v>99235</v>
          </cell>
          <cell r="B3938" t="str">
            <v>CONCRETAGEM DE EDIFICAÇÕES (PAREDES E LAJES) FEITAS COM SISTEMA DE FÔRMAS MANUSEÁVEIS, COM CONCRETO USINADO AUTOADENSÁVEL FCK 25 MPA - LANÇAMENTO E ACABAMENTO. AF_06/2015</v>
          </cell>
          <cell r="D3938" t="str">
            <v>M3</v>
          </cell>
          <cell r="E3938" t="str">
            <v>355,25</v>
          </cell>
          <cell r="F3938" t="str">
            <v>356,80</v>
          </cell>
        </row>
        <row r="3939">
          <cell r="A3939" t="str">
            <v>99431</v>
          </cell>
          <cell r="B3939" t="str">
            <v>CONCRETAGEM DE LAJES EM EDIFICAÇÕES UNIFAMILIARES FEITAS COM SISTEMA DE FÔRMAS MANUSEÁVEIS, COM CONCRETO USINADO BOMBEÁVEL FCK 25 MPA - LANÇAMENTO, ADENSAMENTO E ACABAMENTO (EXCLUSIVE BOMBA LANÇA). AF_06/2015</v>
          </cell>
          <cell r="D3939" t="str">
            <v>M3</v>
          </cell>
          <cell r="E3939" t="str">
            <v>421,28</v>
          </cell>
          <cell r="F3939" t="str">
            <v>423,92</v>
          </cell>
        </row>
        <row r="3940">
          <cell r="A3940" t="str">
            <v>99432</v>
          </cell>
          <cell r="B3940" t="str">
            <v>CONCRETAGEM DE PAREDES EM EDIFICAÇÕES UNIFAMILIARES FEITAS COM SISTEMA DE FÔRMAS MANUSEÁVEIS, COM CONCRETO USINADO BOMBEÁVEL FCK 25 MPA - LANÇAMENTO, ADENSAMENTO E ACABAMENTO (EXCLUSIVE BOMBA LANÇA). AF_06/2015</v>
          </cell>
          <cell r="D3940" t="str">
            <v>M3</v>
          </cell>
          <cell r="E3940" t="str">
            <v>399,19</v>
          </cell>
          <cell r="F3940" t="str">
            <v>400,63</v>
          </cell>
        </row>
        <row r="3941">
          <cell r="A3941" t="str">
            <v>99433</v>
          </cell>
          <cell r="B3941" t="str">
            <v>CONCRETAGEM DE PLATIBANDA EM EDIFICAÇÕES UNIFAMILIARES FEITAS COM SISTEMA DE FÔRMAS MANUSEÁVEIS, COM CONCRETO USINADO BOMBEÁVEL FCK 25 MPA, - LANÇAMENTO, ADENSAMENTO E ACABAMENTO (EXCLUSIVE BOMBA LANÇA). AF_06/2015</v>
          </cell>
          <cell r="D3941" t="str">
            <v>M3</v>
          </cell>
          <cell r="E3941" t="str">
            <v>445,96</v>
          </cell>
          <cell r="F3941" t="str">
            <v>449,71</v>
          </cell>
        </row>
        <row r="3942">
          <cell r="A3942" t="str">
            <v>99434</v>
          </cell>
          <cell r="B3942" t="str">
            <v>CONCRETAGEM DE LAJES EM EDIFICAÇÕES MULTIFAMILIARES FEITAS COM SISTEMA DE FÔRMAS MANUSEÁVEIS, COM CONCRETO USINADO BOMBEÁVEL FCK 25 MPA - LANÇAMENTO, ADENSAMENTO E ACABAMENTO (EXCLUSIVE BOMBA LANÇA). AF_06/2015</v>
          </cell>
          <cell r="D3942" t="str">
            <v>M3</v>
          </cell>
          <cell r="E3942" t="str">
            <v>424,45</v>
          </cell>
          <cell r="F3942" t="str">
            <v>427,41</v>
          </cell>
        </row>
        <row r="3943">
          <cell r="A3943" t="str">
            <v>99435</v>
          </cell>
          <cell r="B3943" t="str">
            <v>CONCRETAGEM DE PAREDES EM EDIFICAÇÕES MULTIFAMILIARES FEITAS COM SISTEMA DE FÔRMAS MANUSEÁVEIS, COM CONCRETO USINADO BOMBEÁVEL FCK 25 MPA - LANÇAMENTO, ADENSAMENTO E ACABAMENTO (EXCLUSIVE BOMBA LANÇA). AF_06/2015</v>
          </cell>
          <cell r="D3943" t="str">
            <v>M3</v>
          </cell>
          <cell r="E3943" t="str">
            <v>410,64</v>
          </cell>
          <cell r="F3943" t="str">
            <v>413,28</v>
          </cell>
        </row>
        <row r="3944">
          <cell r="A3944" t="str">
            <v>99436</v>
          </cell>
          <cell r="B3944" t="str">
            <v>CONCRETAGEM DE PLATIBANDA EM EDIFICAÇÕES MULTIFAMILIARES FEITAS COM SISTEMA DE FÔRMAS MANUSEÁVEIS, COM CONCRETO USINADO BOMBEÁVEL FCK 25 MPA - LANÇAMENTO, ADENSAMENTO E ACABAMENTO (EXCLUSIVE BOMBA LANÇA). AF_06/2015</v>
          </cell>
          <cell r="D3944" t="str">
            <v>M3</v>
          </cell>
          <cell r="E3944" t="str">
            <v>460,48</v>
          </cell>
          <cell r="F3944" t="str">
            <v>465,81</v>
          </cell>
        </row>
        <row r="3945">
          <cell r="A3945" t="str">
            <v>99437</v>
          </cell>
          <cell r="B3945" t="str">
            <v>CONCRETAGEM DE PLATIBANDA EM EDIFICAÇÕES UNIFAMILIARES FEITAS COM SISTEMA DE FÔRMAS MANUSEÁVEIS, COM CONCRETO USINADO AUTOADENSÁVEL FCK 25 MPA - LANÇAMENTO E ACABAMENTO. AF_06/2015</v>
          </cell>
          <cell r="D3945" t="str">
            <v>M3</v>
          </cell>
          <cell r="E3945" t="str">
            <v>377,95</v>
          </cell>
          <cell r="F3945" t="str">
            <v>379,92</v>
          </cell>
        </row>
        <row r="3946">
          <cell r="A3946" t="str">
            <v>99438</v>
          </cell>
          <cell r="B3946" t="str">
            <v>CONCRETAGEM DE PLATIBANDA EM EDIFICAÇÕES MULTIFAMILIARES FEITAS COM SISTEMA DE FÔRMAS MANUSEÁVEIS, COM CONCRETO USINADO AUTOADENSÁVEL FCK 25 MPA - LANÇAMENTO E ACABAMENTO. AF_06/2015</v>
          </cell>
          <cell r="D3946" t="str">
            <v>M3</v>
          </cell>
          <cell r="E3946" t="str">
            <v>382,33</v>
          </cell>
          <cell r="F3946" t="str">
            <v>384,78</v>
          </cell>
        </row>
        <row r="3947">
          <cell r="A3947" t="str">
            <v>99439</v>
          </cell>
          <cell r="B3947" t="str">
            <v>CONCRETAGEM DE EDIFICAÇÕES (PAREDES E LAJES) FEITAS COM SISTEMA DE FÔRMAS MANUSEÁVEIS, COM CONCRETO USINADO BOMBEÁVEL FCK 25 MPA - LANÇAMENTO, ADENSAMENTO E ACABAMENTO (EXCLUSIVE BOMBA LANÇA). AF_06/2015</v>
          </cell>
          <cell r="D3947" t="str">
            <v>M3</v>
          </cell>
          <cell r="E3947" t="str">
            <v>414,56</v>
          </cell>
          <cell r="F3947" t="str">
            <v>417,23</v>
          </cell>
        </row>
        <row r="3948">
          <cell r="A3948" t="str">
            <v>74141/1</v>
          </cell>
          <cell r="B3948" t="str">
            <v>LAJE PRE-MOLD BETA 11 P/1KN/M2 VAOS 4,40M/INCL VIGOTAS TIJOLOS ARMADURA NEGATIVA CAPEAMENTO 3CM CONCRETO 20MPA ESCORAMENTO MATERIAL E MAO  DE OBRA.</v>
          </cell>
          <cell r="D3948" t="str">
            <v>M2</v>
          </cell>
          <cell r="E3948" t="str">
            <v>66,62</v>
          </cell>
          <cell r="F3948" t="str">
            <v>68,97</v>
          </cell>
        </row>
        <row r="3949">
          <cell r="A3949" t="str">
            <v>74141/2</v>
          </cell>
          <cell r="B3949" t="str">
            <v>LAJE PRE-MOLD BETA 12 P/3,5KN/M2 VAO 4,1M INCL VIGOTAS TIJOLOS ARMADU-RA NEGATIVA CAPEAMENTO 3CM CONCRETO 15MPA ESCORAMENTO MATERIAIS E MAO DE OBRA.</v>
          </cell>
          <cell r="D3949" t="str">
            <v>M2</v>
          </cell>
          <cell r="E3949" t="str">
            <v>73,56</v>
          </cell>
          <cell r="F3949" t="str">
            <v>76,22</v>
          </cell>
        </row>
        <row r="3950">
          <cell r="A3950" t="str">
            <v>74141/3</v>
          </cell>
          <cell r="B3950" t="str">
            <v>LAJE PRE-MOLD BETA 16 P/3,5KN/M2 VAO 5,2M INCL VIGOTAS TIJOLOS ARMADU-RA NEGATIVA CAPEAMENTO 3CM CONCRETO 15MPA ESCORAMENTO MATERIAL E MAO  DE OBRA.</v>
          </cell>
          <cell r="D3950" t="str">
            <v>M2</v>
          </cell>
          <cell r="E3950" t="str">
            <v>87,84</v>
          </cell>
          <cell r="F3950" t="str">
            <v>90,88</v>
          </cell>
        </row>
        <row r="3951">
          <cell r="A3951" t="str">
            <v>74141/4</v>
          </cell>
          <cell r="B3951" t="str">
            <v>LAJE PRE-MOLD BETA 20 P/3,5KN/M2 VAO 6,2M INCL VIGOTAS TIJOLOS ARMADU-RA NEGATIVA CAPEAMENTO 3CM CONCRETO 15MPA ESCORAMENTO MATERIAL E MAO  DE OBRA.</v>
          </cell>
          <cell r="D3951" t="str">
            <v>M2</v>
          </cell>
          <cell r="E3951" t="str">
            <v>100,82</v>
          </cell>
          <cell r="F3951" t="str">
            <v>104,04</v>
          </cell>
        </row>
        <row r="3952">
          <cell r="A3952" t="str">
            <v>74202/1</v>
          </cell>
          <cell r="B3952" t="str">
            <v>LAJE PRE-MOLDADA P/FORRO, SOBRECARGA 100KG/M2, VAOS ATE 3,50M/E=8CM, C/LAJOTAS E CAP.C/CONC FCK=20MPA, 3CM, INTER-EIXO 38CM, C/ESCORAMENTO (REAPR.3X) E FERRAGEM NEGATIVA</v>
          </cell>
          <cell r="D3952" t="str">
            <v>M2</v>
          </cell>
          <cell r="E3952" t="str">
            <v>60,51</v>
          </cell>
          <cell r="F3952" t="str">
            <v>62,56</v>
          </cell>
        </row>
        <row r="3953">
          <cell r="A3953" t="str">
            <v>74202/2</v>
          </cell>
          <cell r="B3953" t="str">
            <v>LAJE PRE-MOLDADA P/PISO, SOBRECARGA 200KG/M2, VAOS ATE 3,50M/E=8CM, C/LAJOTAS E CAP.C/CONC FCK=20MPA, 4CM, INTER-EIXO 38CM, C/ESCORAMENTO (REAPR.3X) E FERRAGEM NEGATIVA</v>
          </cell>
          <cell r="D3953" t="str">
            <v>M2</v>
          </cell>
          <cell r="E3953" t="str">
            <v>66,56</v>
          </cell>
          <cell r="F3953" t="str">
            <v>68,90</v>
          </cell>
        </row>
        <row r="3954">
          <cell r="A3954" t="str">
            <v>73817/1</v>
          </cell>
          <cell r="B3954" t="str">
            <v>EMBASAMENTO DE MATERIAL GRANULAR - PO DE PEDRA</v>
          </cell>
          <cell r="D3954" t="str">
            <v>M3</v>
          </cell>
          <cell r="E3954" t="str">
            <v>81,58</v>
          </cell>
          <cell r="F3954" t="str">
            <v>83,50</v>
          </cell>
        </row>
        <row r="3955">
          <cell r="A3955" t="str">
            <v>73817/2</v>
          </cell>
          <cell r="B3955" t="str">
            <v>EMBASAMENTO DE MATERIAL GRANULAR - RACHAO</v>
          </cell>
          <cell r="D3955" t="str">
            <v>M3</v>
          </cell>
          <cell r="E3955" t="str">
            <v>107,58</v>
          </cell>
          <cell r="F3955" t="str">
            <v>111,26</v>
          </cell>
        </row>
        <row r="3956">
          <cell r="A3956" t="str">
            <v>74078/1</v>
          </cell>
          <cell r="B3956" t="str">
            <v>AGULHAMENTO FUNDO DE VALAS C/MACO 30KG PEDRA-DE-MAO H=10CM</v>
          </cell>
          <cell r="D3956" t="str">
            <v>M2</v>
          </cell>
          <cell r="E3956" t="str">
            <v>27,21</v>
          </cell>
          <cell r="F3956" t="str">
            <v>29,42</v>
          </cell>
        </row>
        <row r="3957">
          <cell r="A3957" t="str">
            <v>83518</v>
          </cell>
          <cell r="B3957" t="str">
            <v>ALVENARIA EMBASAMENTO E=20 CM BLOCO CONCRETO</v>
          </cell>
          <cell r="D3957" t="str">
            <v>M3</v>
          </cell>
          <cell r="E3957" t="str">
            <v>320,82</v>
          </cell>
          <cell r="F3957" t="str">
            <v>334,37</v>
          </cell>
        </row>
        <row r="3958">
          <cell r="A3958" t="str">
            <v>95467</v>
          </cell>
          <cell r="B3958" t="str">
            <v>EMBASAMENTO C/PEDRA ARGAMASSADA UTILIZANDO ARG.CIM/AREIA 1:4</v>
          </cell>
          <cell r="D3958" t="str">
            <v>M3</v>
          </cell>
          <cell r="E3958" t="str">
            <v>340,32</v>
          </cell>
          <cell r="F3958" t="str">
            <v>363,42</v>
          </cell>
        </row>
        <row r="3959">
          <cell r="A3959" t="str">
            <v>68328</v>
          </cell>
          <cell r="B3959" t="str">
            <v>JUNTA DE DILATACAO COM ISOPOR 10 MM</v>
          </cell>
          <cell r="D3959" t="str">
            <v>M2</v>
          </cell>
          <cell r="E3959" t="str">
            <v>13,32</v>
          </cell>
          <cell r="F3959" t="str">
            <v>13,52</v>
          </cell>
        </row>
        <row r="3960">
          <cell r="A3960" t="str">
            <v>73898/1</v>
          </cell>
          <cell r="B3960" t="str">
            <v>JUNTA DE DILATACAO ELASTICA (PVC) O-220/6 PRESSAO ATE 30 MCA</v>
          </cell>
          <cell r="D3960" t="str">
            <v>M</v>
          </cell>
          <cell r="E3960" t="str">
            <v>96,00</v>
          </cell>
          <cell r="F3960" t="str">
            <v>96,41</v>
          </cell>
        </row>
        <row r="3961">
          <cell r="A3961" t="str">
            <v>79471</v>
          </cell>
          <cell r="B3961" t="str">
            <v>PINTURA ADESIVA P/ CONCRETO, A BASE DE RESINA EPOXI ( SIKADUR 32 )</v>
          </cell>
          <cell r="D3961" t="str">
            <v>KG</v>
          </cell>
          <cell r="E3961" t="str">
            <v>51,61</v>
          </cell>
          <cell r="F3961" t="str">
            <v>52,82</v>
          </cell>
        </row>
        <row r="3962">
          <cell r="A3962" t="str">
            <v>98576</v>
          </cell>
          <cell r="B3962" t="str">
            <v>TRATAMENTO DE JUNTA DE DILATAÇÃO COM MANTA ASFÁLTICA ADERIDA COM MAÇARICO. AF_06/2018</v>
          </cell>
          <cell r="D3962" t="str">
            <v>M</v>
          </cell>
          <cell r="E3962" t="str">
            <v>16,46</v>
          </cell>
          <cell r="F3962" t="str">
            <v>16,51</v>
          </cell>
        </row>
        <row r="3963">
          <cell r="A3963" t="str">
            <v>93182</v>
          </cell>
          <cell r="B3963" t="str">
            <v>VERGA PRÉ-MOLDADA PARA JANELAS COM ATÉ 1,5 M DE VÃO. AF_03/2016</v>
          </cell>
          <cell r="D3963" t="str">
            <v>M</v>
          </cell>
          <cell r="E3963" t="str">
            <v>22,07</v>
          </cell>
          <cell r="F3963" t="str">
            <v>22,76</v>
          </cell>
        </row>
        <row r="3964">
          <cell r="A3964" t="str">
            <v>93183</v>
          </cell>
          <cell r="B3964" t="str">
            <v>VERGA PRÉ-MOLDADA PARA JANELAS COM MAIS DE 1,5 M DE VÃO. AF_03/2016</v>
          </cell>
          <cell r="D3964" t="str">
            <v>M</v>
          </cell>
          <cell r="E3964" t="str">
            <v>28,08</v>
          </cell>
          <cell r="F3964" t="str">
            <v>28,80</v>
          </cell>
        </row>
        <row r="3965">
          <cell r="A3965" t="str">
            <v>93184</v>
          </cell>
          <cell r="B3965" t="str">
            <v>VERGA PRÉ-MOLDADA PARA PORTAS COM ATÉ 1,5 M DE VÃO. AF_03/2016</v>
          </cell>
          <cell r="D3965" t="str">
            <v>M</v>
          </cell>
          <cell r="E3965" t="str">
            <v>16,71</v>
          </cell>
          <cell r="F3965" t="str">
            <v>17,32</v>
          </cell>
        </row>
        <row r="3966">
          <cell r="A3966" t="str">
            <v>93185</v>
          </cell>
          <cell r="B3966" t="str">
            <v>VERGA PRÉ-MOLDADA PARA PORTAS COM MAIS DE 1,5 M DE VÃO. AF_03/2016</v>
          </cell>
          <cell r="D3966" t="str">
            <v>M</v>
          </cell>
          <cell r="E3966" t="str">
            <v>27,62</v>
          </cell>
          <cell r="F3966" t="str">
            <v>28,32</v>
          </cell>
        </row>
        <row r="3967">
          <cell r="A3967" t="str">
            <v>93186</v>
          </cell>
          <cell r="B3967" t="str">
            <v>VERGA MOLDADA IN LOCO EM CONCRETO PARA JANELAS COM ATÉ 1,5 M DE VÃO. AF_03/2016</v>
          </cell>
          <cell r="D3967" t="str">
            <v>M</v>
          </cell>
          <cell r="E3967" t="str">
            <v>38,70</v>
          </cell>
          <cell r="F3967" t="str">
            <v>40,27</v>
          </cell>
        </row>
        <row r="3968">
          <cell r="A3968" t="str">
            <v>93187</v>
          </cell>
          <cell r="B3968" t="str">
            <v>VERGA MOLDADA IN LOCO EM CONCRETO PARA JANELAS COM MAIS DE 1,5 M DE VÃO. AF_03/2016</v>
          </cell>
          <cell r="D3968" t="str">
            <v>M</v>
          </cell>
          <cell r="E3968" t="str">
            <v>44,42</v>
          </cell>
          <cell r="F3968" t="str">
            <v>46,03</v>
          </cell>
        </row>
        <row r="3969">
          <cell r="A3969" t="str">
            <v>93188</v>
          </cell>
          <cell r="B3969" t="str">
            <v>VERGA MOLDADA IN LOCO EM CONCRETO PARA PORTAS COM ATÉ 1,5 M DE VÃO. AF_03/2016</v>
          </cell>
          <cell r="D3969" t="str">
            <v>M</v>
          </cell>
          <cell r="E3969" t="str">
            <v>36,12</v>
          </cell>
          <cell r="F3969" t="str">
            <v>37,65</v>
          </cell>
        </row>
        <row r="3970">
          <cell r="A3970" t="str">
            <v>93189</v>
          </cell>
          <cell r="B3970" t="str">
            <v>VERGA MOLDADA IN LOCO EM CONCRETO PARA PORTAS COM MAIS DE 1,5 M DE VÃO. AF_03/2016</v>
          </cell>
          <cell r="D3970" t="str">
            <v>M</v>
          </cell>
          <cell r="E3970" t="str">
            <v>44,70</v>
          </cell>
          <cell r="F3970" t="str">
            <v>46,30</v>
          </cell>
        </row>
        <row r="3971">
          <cell r="A3971" t="str">
            <v>93190</v>
          </cell>
          <cell r="B3971" t="str">
            <v>VERGA MOLDADA IN LOCO COM UTILIZAÇÃO DE BLOCOS CANALETA PARA JANELAS COM ATÉ 1,5 M DE VÃO. AF_03/2016</v>
          </cell>
          <cell r="D3971" t="str">
            <v>M</v>
          </cell>
          <cell r="E3971" t="str">
            <v>28,76</v>
          </cell>
          <cell r="F3971" t="str">
            <v>29,61</v>
          </cell>
        </row>
        <row r="3972">
          <cell r="A3972" t="str">
            <v>93191</v>
          </cell>
          <cell r="B3972" t="str">
            <v>VERGA MOLDADA IN LOCO COM UTILIZAÇÃO DE BLOCOS CANALETA PARA JANELAS COM MAIS DE 1,5 M DE VÃO. AF_03/2016</v>
          </cell>
          <cell r="D3972" t="str">
            <v>M</v>
          </cell>
          <cell r="E3972" t="str">
            <v>30,20</v>
          </cell>
          <cell r="F3972" t="str">
            <v>31,01</v>
          </cell>
        </row>
        <row r="3973">
          <cell r="A3973" t="str">
            <v>93192</v>
          </cell>
          <cell r="B3973" t="str">
            <v>VERGA MOLDADA IN LOCO COM UTILIZAÇÃO DE BLOCOS CANALETA PARA PORTAS COM ATÉ 1,5 M DE VÃO. AF_03/2016</v>
          </cell>
          <cell r="D3973" t="str">
            <v>M</v>
          </cell>
          <cell r="E3973" t="str">
            <v>30,48</v>
          </cell>
          <cell r="F3973" t="str">
            <v>31,38</v>
          </cell>
        </row>
        <row r="3974">
          <cell r="A3974" t="str">
            <v>93193</v>
          </cell>
          <cell r="B3974" t="str">
            <v>VERGA MOLDADA IN LOCO COM UTILIZAÇÃO DE BLOCOS CANALETA PARA PORTAS COM MAIS DE 1,5 M DE VÃO. AF_03/2016</v>
          </cell>
          <cell r="D3974" t="str">
            <v>M</v>
          </cell>
          <cell r="E3974" t="str">
            <v>30,53</v>
          </cell>
          <cell r="F3974" t="str">
            <v>31,31</v>
          </cell>
        </row>
        <row r="3975">
          <cell r="A3975" t="str">
            <v>93194</v>
          </cell>
          <cell r="B3975" t="str">
            <v>CONTRAVERGA PRÉ-MOLDADA PARA VÃOS DE ATÉ 1,5 M DE COMPRIMENTO. AF_03/2016</v>
          </cell>
          <cell r="D3975" t="str">
            <v>M</v>
          </cell>
          <cell r="E3975" t="str">
            <v>21,75</v>
          </cell>
          <cell r="F3975" t="str">
            <v>22,43</v>
          </cell>
        </row>
        <row r="3976">
          <cell r="A3976" t="str">
            <v>93195</v>
          </cell>
          <cell r="B3976" t="str">
            <v>CONTRAVERGA PRÉ-MOLDADA PARA VÃOS DE MAIS DE 1,5 M DE COMPRIMENTO. AF_03/2016</v>
          </cell>
          <cell r="D3976" t="str">
            <v>M</v>
          </cell>
          <cell r="E3976" t="str">
            <v>25,64</v>
          </cell>
          <cell r="F3976" t="str">
            <v>26,35</v>
          </cell>
        </row>
        <row r="3977">
          <cell r="A3977" t="str">
            <v>93196</v>
          </cell>
          <cell r="B3977" t="str">
            <v>CONTRAVERGA MOLDADA IN LOCO EM CONCRETO PARA VÃOS DE ATÉ 1,5 M DE COMPRIMENTO. AF_03/2016</v>
          </cell>
          <cell r="D3977" t="str">
            <v>M</v>
          </cell>
          <cell r="E3977" t="str">
            <v>37,53</v>
          </cell>
          <cell r="F3977" t="str">
            <v>39,10</v>
          </cell>
        </row>
        <row r="3978">
          <cell r="A3978" t="str">
            <v>93197</v>
          </cell>
          <cell r="B3978" t="str">
            <v>CONTRAVERGA MOLDADA IN LOCO EM CONCRETO PARA VÃOS DE MAIS DE 1,5 M DE COMPRIMENTO. AF_03/2016</v>
          </cell>
          <cell r="D3978" t="str">
            <v>M</v>
          </cell>
          <cell r="E3978" t="str">
            <v>41,47</v>
          </cell>
          <cell r="F3978" t="str">
            <v>43,08</v>
          </cell>
        </row>
        <row r="3979">
          <cell r="A3979" t="str">
            <v>93198</v>
          </cell>
          <cell r="B3979" t="str">
            <v>CONTRAVERGA MOLDADA IN LOCO COM UTILIZAÇÃO DE BLOCOS CANALETA PARA VÃOS DE ATÉ 1,5 M DE COMPRIMENTO. AF_03/2016</v>
          </cell>
          <cell r="D3979" t="str">
            <v>M</v>
          </cell>
          <cell r="E3979" t="str">
            <v>26,35</v>
          </cell>
          <cell r="F3979" t="str">
            <v>27,20</v>
          </cell>
        </row>
        <row r="3980">
          <cell r="A3980" t="str">
            <v>93199</v>
          </cell>
          <cell r="B3980" t="str">
            <v>CONTRAVERGA MOLDADA IN LOCO COM UTILIZAÇÃO DE BLOCOS CANALETA PARA VÃOS DE MAIS DE 1,5 M DE COMPRIMENTO. AF_03/2016</v>
          </cell>
          <cell r="D3980" t="str">
            <v>M</v>
          </cell>
          <cell r="E3980" t="str">
            <v>25,96</v>
          </cell>
          <cell r="F3980" t="str">
            <v>26,77</v>
          </cell>
        </row>
        <row r="3981">
          <cell r="A3981" t="str">
            <v>93200</v>
          </cell>
          <cell r="B3981" t="str">
            <v>FIXAÇÃO (ENCUNHAMENTO) DE ALVENARIA DE VEDAÇÃO COM ARGAMASSA APLICADA COM BISNAGA. AF_03/2016</v>
          </cell>
          <cell r="D3981" t="str">
            <v>M</v>
          </cell>
          <cell r="E3981" t="str">
            <v>1,99</v>
          </cell>
          <cell r="F3981" t="str">
            <v>2,13</v>
          </cell>
        </row>
        <row r="3982">
          <cell r="A3982" t="str">
            <v>93201</v>
          </cell>
          <cell r="B3982" t="str">
            <v>FIXAÇÃO (ENCUNHAMENTO) DE ALVENARIA DE VEDAÇÃO COM ARGAMASSA APLICADA COM COLHER. AF_03/2016</v>
          </cell>
          <cell r="D3982" t="str">
            <v>M</v>
          </cell>
          <cell r="E3982" t="str">
            <v>4,15</v>
          </cell>
          <cell r="F3982" t="str">
            <v>4,51</v>
          </cell>
        </row>
        <row r="3983">
          <cell r="A3983" t="str">
            <v>93202</v>
          </cell>
          <cell r="B3983" t="str">
            <v>FIXAÇÃO (ENCUNHAMENTO) DE ALVENARIA DE VEDAÇÃO COM TIJOLO MACIÇO. AF_03/2016</v>
          </cell>
          <cell r="D3983" t="str">
            <v>M</v>
          </cell>
          <cell r="E3983" t="str">
            <v>16,61</v>
          </cell>
          <cell r="F3983" t="str">
            <v>17,85</v>
          </cell>
        </row>
        <row r="3984">
          <cell r="A3984" t="str">
            <v>93203</v>
          </cell>
          <cell r="B3984" t="str">
            <v>FIXAÇÃO (ENCUNHAMENTO) DE ALVENARIA DE VEDAÇÃO COM ESPUMA DE POLIURETANO EXPANSIVA. AF_03/2016</v>
          </cell>
          <cell r="D3984" t="str">
            <v>M</v>
          </cell>
          <cell r="E3984" t="str">
            <v>11,65</v>
          </cell>
          <cell r="F3984" t="str">
            <v>11,83</v>
          </cell>
        </row>
        <row r="3985">
          <cell r="A3985" t="str">
            <v>93204</v>
          </cell>
          <cell r="B3985" t="str">
            <v>CINTA DE AMARRAÇÃO DE ALVENARIA MOLDADA IN LOCO EM CONCRETO. AF_03/2016</v>
          </cell>
          <cell r="D3985" t="str">
            <v>M</v>
          </cell>
          <cell r="E3985" t="str">
            <v>30,50</v>
          </cell>
          <cell r="F3985" t="str">
            <v>31,82</v>
          </cell>
        </row>
        <row r="3986">
          <cell r="A3986" t="str">
            <v>93205</v>
          </cell>
          <cell r="B3986" t="str">
            <v>CINTA DE AMARRAÇÃO DE ALVENARIA MOLDADA IN LOCO COM UTILIZAÇÃO DE BLOCOS CANALETA. AF_03/2016</v>
          </cell>
          <cell r="D3986" t="str">
            <v>M</v>
          </cell>
          <cell r="E3986" t="str">
            <v>23,64</v>
          </cell>
          <cell r="F3986" t="str">
            <v>24,43</v>
          </cell>
        </row>
        <row r="3987">
          <cell r="A3987" t="str">
            <v>71623</v>
          </cell>
          <cell r="B3987" t="str">
            <v>CHAPIM DE CONCRETO APARENTE COM ACABAMENTO DESEMPENADO, FORMA DE COMPENSADO PLASTIFICADO (MADEIRIT) DE 14 X 10 CM, FUNDIDO NO LOCAL.</v>
          </cell>
          <cell r="D3987" t="str">
            <v>M</v>
          </cell>
          <cell r="E3987" t="str">
            <v>23,96</v>
          </cell>
          <cell r="F3987" t="str">
            <v>25,53</v>
          </cell>
        </row>
        <row r="3988">
          <cell r="A3988" t="str">
            <v>74144/2</v>
          </cell>
          <cell r="B3988" t="str">
            <v>SUPORTE APOIO CAIXA D AGUA BARROTES MADEIRA DE 1</v>
          </cell>
          <cell r="D3988" t="str">
            <v>UN</v>
          </cell>
          <cell r="E3988" t="str">
            <v>16,48</v>
          </cell>
          <cell r="F3988" t="str">
            <v>16,48</v>
          </cell>
        </row>
        <row r="3989">
          <cell r="A3989" t="str">
            <v>84153</v>
          </cell>
          <cell r="B3989" t="str">
            <v>APARELHO DE APOIO NEOPRENE NAO FRETADO (1,4KG/DM3)</v>
          </cell>
          <cell r="D3989" t="str">
            <v>KG</v>
          </cell>
          <cell r="E3989" t="str">
            <v>66,07</v>
          </cell>
          <cell r="F3989" t="str">
            <v>66,28</v>
          </cell>
        </row>
        <row r="3990">
          <cell r="A3990" t="str">
            <v>84154</v>
          </cell>
          <cell r="B3990" t="str">
            <v>APARELHO APOIO NEOPRENE FRETADO</v>
          </cell>
          <cell r="D3990" t="str">
            <v>DM3</v>
          </cell>
          <cell r="E3990" t="str">
            <v>137,49</v>
          </cell>
          <cell r="F3990" t="str">
            <v>137,70</v>
          </cell>
        </row>
        <row r="3991">
          <cell r="A3991" t="str">
            <v>85233</v>
          </cell>
          <cell r="B3991" t="str">
            <v>ESCADA EM CONCRETO ARMADO, FCK = 15 MPA, MOLDADA IN LOCO</v>
          </cell>
          <cell r="D3991" t="str">
            <v>M3</v>
          </cell>
          <cell r="E3991" t="str">
            <v>2.178,51</v>
          </cell>
          <cell r="F3991" t="str">
            <v>2.292,73</v>
          </cell>
        </row>
        <row r="3992">
          <cell r="A3992" t="str">
            <v>95952</v>
          </cell>
          <cell r="B3992" t="str">
            <v>(COMPOSIÇÃO REPRESENTATIVA) EXECUÇÃO DE ESTRUTURAS DE CONCRETO ARMADO CONVENCIONAL, PARA EDIFICAÇÃO HABITACIONAL MULTIFAMILIAR (PRÉDIO), FCK = 25 MPA. AF_01/2017</v>
          </cell>
          <cell r="D3992" t="str">
            <v>M3</v>
          </cell>
          <cell r="E3992" t="str">
            <v>1.412,95</v>
          </cell>
          <cell r="F3992" t="str">
            <v>1.454,50</v>
          </cell>
        </row>
        <row r="3993">
          <cell r="A3993" t="str">
            <v>95953</v>
          </cell>
          <cell r="B3993" t="str">
            <v>(COMPOSIÇÃO REPRESENTATIVA) EXECUÇÃO DE ESTRUTURAS DE CONCRETO ARMADO, PARA EDIFICAÇÃO HABITACIONAL UNIFAMILIAR COM DOIS PAVIMENTOS (CASA ISOLADA), FCK = 25 MPA. AF_01/2017</v>
          </cell>
          <cell r="D3993" t="str">
            <v>M3</v>
          </cell>
          <cell r="E3993" t="str">
            <v>2.272,50</v>
          </cell>
          <cell r="F3993" t="str">
            <v>2.364,78</v>
          </cell>
        </row>
        <row r="3994">
          <cell r="A3994" t="str">
            <v>95954</v>
          </cell>
          <cell r="B3994" t="str">
            <v>(COMPOSIÇÃO REPRESENTATIVA) EXECUÇÃO DE ESTRUTURAS DE CONCRETO ARMADO, PARA EDIFICAÇÃO HABITACIONAL UNIFAMILIAR COM DOIS PAVIMENTOS (CASA EM EMPREENDIMENTOS), FCK = 25 MPA. AF_01/2017</v>
          </cell>
          <cell r="D3994" t="str">
            <v>M3</v>
          </cell>
          <cell r="E3994" t="str">
            <v>1.596,87</v>
          </cell>
          <cell r="F3994" t="str">
            <v>1.656,31</v>
          </cell>
        </row>
        <row r="3995">
          <cell r="A3995" t="str">
            <v>95955</v>
          </cell>
          <cell r="B3995" t="str">
            <v>(COMPOSIÇÃO REPRESENTATIVA) EXECUÇÃO DE ESTRUTURAS DE CONCRETO ARMADO, PARA EDIFICAÇÃO HABITACIONAL UNIFAMILIAR TÉRREA (CASA ISOLADA), FCK = 25 MPA. AF_01/2017</v>
          </cell>
          <cell r="D3995" t="str">
            <v>M3</v>
          </cell>
          <cell r="E3995" t="str">
            <v>2.004,62</v>
          </cell>
          <cell r="F3995" t="str">
            <v>2.083,33</v>
          </cell>
        </row>
        <row r="3996">
          <cell r="A3996" t="str">
            <v>95956</v>
          </cell>
          <cell r="B3996" t="str">
            <v>(COMPOSIÇÃO REPRESENTATIVA) EXECUÇÃO DE ESTRUTURAS DE CONCRETO ARMADO, PARA EDIFICAÇÃO HABITACIONAL UNIFAMILIAR TÉRREA (CASA EM EMPREENDIMENTOS), FCK = 25 MPA. AF_01/2017</v>
          </cell>
          <cell r="D3996" t="str">
            <v>M3</v>
          </cell>
          <cell r="E3996" t="str">
            <v>1.550,46</v>
          </cell>
          <cell r="F3996" t="str">
            <v>1.607,61</v>
          </cell>
        </row>
        <row r="3997">
          <cell r="A3997" t="str">
            <v>95957</v>
          </cell>
          <cell r="B3997" t="str">
            <v>(COMPOSIÇÃO REPRESENTATIVA) EXECUÇÃO DE ESTRUTURAS DE CONCRETO ARMADO, PARA EDIFICAÇÃO INSTITUCIONAL TÉRREA, FCK = 25 MPA. AF_01/2017</v>
          </cell>
          <cell r="D3997" t="str">
            <v>M3</v>
          </cell>
          <cell r="E3997" t="str">
            <v>2.048,10</v>
          </cell>
          <cell r="F3997" t="str">
            <v>2.115,54</v>
          </cell>
        </row>
        <row r="3998">
          <cell r="A3998" t="str">
            <v>95969</v>
          </cell>
          <cell r="B3998" t="str">
            <v>(COMPOSIÇÃO REPRESENTATIVA) EXECUÇÃO DE ESCADA EM CONCRETO ARMADO, MOLDADA IN LOCO, FCK = 25 MPA. AF_02/2017</v>
          </cell>
          <cell r="D3998" t="str">
            <v>M3</v>
          </cell>
          <cell r="E3998" t="str">
            <v>1.907,10</v>
          </cell>
          <cell r="F3998" t="str">
            <v>1.987,27</v>
          </cell>
        </row>
        <row r="3999">
          <cell r="A3999" t="str">
            <v>97733</v>
          </cell>
          <cell r="B3999" t="str">
            <v>PEÇA RETANGULAR PRÉ-MOLDADA, VOLUME DE CONCRETO DE ATÉ 10 LITROS, TAXA DE AÇO APROXIMADA DE 30KG/M³. AF_01/2018</v>
          </cell>
          <cell r="D3999" t="str">
            <v>M3</v>
          </cell>
          <cell r="E3999" t="str">
            <v>2.222,67</v>
          </cell>
          <cell r="F3999" t="str">
            <v>2.392,00</v>
          </cell>
        </row>
        <row r="4000">
          <cell r="A4000" t="str">
            <v>97734</v>
          </cell>
          <cell r="B4000" t="str">
            <v>PEÇA RETANGULAR PRÉ-MOLDADA, VOLUME DE CONCRETO DE 10 A 30 LITROS, TAXA DE AÇO APROXIMADA DE 30KG/M³. AF_01/2018</v>
          </cell>
          <cell r="D4000" t="str">
            <v>M3</v>
          </cell>
          <cell r="E4000" t="str">
            <v>1.915,13</v>
          </cell>
          <cell r="F4000" t="str">
            <v>2.064,09</v>
          </cell>
        </row>
        <row r="4001">
          <cell r="A4001" t="str">
            <v>97735</v>
          </cell>
          <cell r="B4001" t="str">
            <v>PEÇA RETANGULAR PRÉ-MOLDADA, VOLUME DE CONCRETO DE 30 A 100 LITROS, TAXA DE AÇO APROXIMADA DE 30KG/M³. AF_01/2018</v>
          </cell>
          <cell r="D4001" t="str">
            <v>M3</v>
          </cell>
          <cell r="E4001" t="str">
            <v>1.582,66</v>
          </cell>
          <cell r="F4001" t="str">
            <v>1.695,89</v>
          </cell>
        </row>
        <row r="4002">
          <cell r="A4002" t="str">
            <v>97736</v>
          </cell>
          <cell r="B4002" t="str">
            <v>PEÇA RETANGULAR PRÉ-MOLDADA, VOLUME DE CONCRETO ACIMA DE 100 LITROS, TAXA DE AÇO APROXIMADA DE 30KG/M³. AF_01/2018</v>
          </cell>
          <cell r="D4002" t="str">
            <v>M3</v>
          </cell>
          <cell r="E4002" t="str">
            <v>988,88</v>
          </cell>
          <cell r="F4002" t="str">
            <v>1.034,66</v>
          </cell>
        </row>
        <row r="4003">
          <cell r="A4003" t="str">
            <v>97737</v>
          </cell>
          <cell r="B4003" t="str">
            <v>PEÇA RETANGULAR PRÉ-MOLDADA, VOLUME DE CONCRETO DE 30 A 70 LITROS , TAXA DE AÇO APROXIMADA DE 70KG/M³. AF_01/2018</v>
          </cell>
          <cell r="D4003" t="str">
            <v>M3</v>
          </cell>
          <cell r="E4003" t="str">
            <v>2.216,33</v>
          </cell>
          <cell r="F4003" t="str">
            <v>2.362,92</v>
          </cell>
        </row>
        <row r="4004">
          <cell r="A4004" t="str">
            <v>97738</v>
          </cell>
          <cell r="B4004" t="str">
            <v>PEÇA CIRCULAR PRÉ-MOLDADA, VOLUME DE CONCRETO DE 10 A 30 LITROS, TAXA DE FIBRA DE POLIPROPILENO APROXIMADA DE 6 KG/M³. AF_01/2018_P</v>
          </cell>
          <cell r="D4004" t="str">
            <v>M3</v>
          </cell>
          <cell r="E4004" t="str">
            <v>3.163,70</v>
          </cell>
          <cell r="F4004" t="str">
            <v>3.341,88</v>
          </cell>
        </row>
        <row r="4005">
          <cell r="A4005" t="str">
            <v>97739</v>
          </cell>
          <cell r="B4005" t="str">
            <v>PEÇA CIRCULAR PRÉ-MOLDADA, VOLUME DE CONCRETO DE 30 A 100 LITROS, TAXA DE AÇO APROXIMADA DE 30KG/M³. AF_01/2018</v>
          </cell>
          <cell r="D4005" t="str">
            <v>M3</v>
          </cell>
          <cell r="E4005" t="str">
            <v>1.847,86</v>
          </cell>
          <cell r="F4005" t="str">
            <v>1.967,13</v>
          </cell>
        </row>
        <row r="4006">
          <cell r="A4006" t="str">
            <v>97740</v>
          </cell>
          <cell r="B4006" t="str">
            <v>PEÇA CIRCULAR PRÉ-MOLDADA, VOLUME DE CONCRETO ACIMA DE 100 LITROS, TAXA DE AÇO APROXIMADA DE 30KG/M³. AF_01/2018</v>
          </cell>
          <cell r="D4006" t="str">
            <v>M3</v>
          </cell>
          <cell r="E4006" t="str">
            <v>1.347,18</v>
          </cell>
          <cell r="F4006" t="str">
            <v>1.406,79</v>
          </cell>
        </row>
        <row r="4007">
          <cell r="A4007" t="str">
            <v>98615</v>
          </cell>
          <cell r="B4007" t="str">
            <v>CONTENÇÃO EM CORTINA COM ESTACAS ESPAÇADAS COM 30 CM DE DIÂMETRO E PROFUNDIDADE MENOR OU IGUAL A 10 M. AF_06/2018</v>
          </cell>
          <cell r="D4007" t="str">
            <v>M2</v>
          </cell>
          <cell r="E4007" t="str">
            <v>82,63</v>
          </cell>
          <cell r="F4007" t="str">
            <v>84,13</v>
          </cell>
        </row>
        <row r="4008">
          <cell r="A4008" t="str">
            <v>98616</v>
          </cell>
          <cell r="B4008" t="str">
            <v>CONTENÇÃO EM CORTINA COM ESTACAS ESPAÇADAS COM 30 CM DE DIÂMETRO E PROFUNDIDADE MAIOR QUE 10 M E MENOR OU IGUAL A 15 M. AF_06/2018</v>
          </cell>
          <cell r="D4008" t="str">
            <v>M2</v>
          </cell>
          <cell r="E4008" t="str">
            <v>63,96</v>
          </cell>
          <cell r="F4008" t="str">
            <v>64,91</v>
          </cell>
        </row>
        <row r="4009">
          <cell r="A4009" t="str">
            <v>98617</v>
          </cell>
          <cell r="B4009" t="str">
            <v>CONTENÇÃO EM CORTINA COM ESTACAS ESPAÇADAS COM 30 CM DE DIÂMETRO E PROFUNDIDADE MAIOR QUE 15 M. AF_06/2018</v>
          </cell>
          <cell r="D4009" t="str">
            <v>M2</v>
          </cell>
          <cell r="E4009" t="str">
            <v>58,88</v>
          </cell>
          <cell r="F4009" t="str">
            <v>59,60</v>
          </cell>
        </row>
        <row r="4010">
          <cell r="A4010" t="str">
            <v>98618</v>
          </cell>
          <cell r="B4010" t="str">
            <v>CONTENÇÃO EM CORTINA COM ESTACAS ESPAÇADAS COM 40 CM DE DIÂMETRO E PROFUNDIDADE MENOR OU IGUAL A 10 M. AF_06/2018</v>
          </cell>
          <cell r="D4010" t="str">
            <v>M2</v>
          </cell>
          <cell r="E4010" t="str">
            <v>80,96</v>
          </cell>
          <cell r="F4010" t="str">
            <v>82,04</v>
          </cell>
        </row>
        <row r="4011">
          <cell r="A4011" t="str">
            <v>98619</v>
          </cell>
          <cell r="B4011" t="str">
            <v>CONTENÇÃO EM CORTINA COM ESTACAS ESPAÇADAS COM 40 CM DE DIÂMETRO E PROFUNDIDADE MAIOR QUE 10 M E MENOR OU IGUAL A 15 M. AF_06/2018</v>
          </cell>
          <cell r="D4011" t="str">
            <v>M2</v>
          </cell>
          <cell r="E4011" t="str">
            <v>73,23</v>
          </cell>
          <cell r="F4011" t="str">
            <v>74,00</v>
          </cell>
        </row>
        <row r="4012">
          <cell r="A4012" t="str">
            <v>98620</v>
          </cell>
          <cell r="B4012" t="str">
            <v>CONTENÇÃO EM CORTINA COM ESTACAS ESPAÇADAS COM 40 CM DE DIÂMETRO E PROFUNDIDADE MAIOR QUE 15 M. AF_06/2018</v>
          </cell>
          <cell r="D4012" t="str">
            <v>M2</v>
          </cell>
          <cell r="E4012" t="str">
            <v>69,35</v>
          </cell>
          <cell r="F4012" t="str">
            <v>69,97</v>
          </cell>
        </row>
        <row r="4013">
          <cell r="A4013" t="str">
            <v>98621</v>
          </cell>
          <cell r="B4013" t="str">
            <v>CONTENÇÃO EM CORTINA COM ESTACAS ESPAÇADAS COM 50 CM DE DIÂMETRO E PROFUNDIDADE MENOR OU IGUAL A 10 M. AF_06/2018</v>
          </cell>
          <cell r="D4013" t="str">
            <v>M2</v>
          </cell>
          <cell r="E4013" t="str">
            <v>91,22</v>
          </cell>
          <cell r="F4013" t="str">
            <v>92,17</v>
          </cell>
        </row>
        <row r="4014">
          <cell r="A4014" t="str">
            <v>98622</v>
          </cell>
          <cell r="B4014" t="str">
            <v>CONTENÇÃO EM CORTINA COM ESTACAS ESPAÇADAS COM 50 CM DE DIÂMETRO E PROFUNDIDADE MAIOR QUE 10 M E MENOR OU IGUAL A 15 M. AF_06/2018</v>
          </cell>
          <cell r="D4014" t="str">
            <v>M2</v>
          </cell>
          <cell r="E4014" t="str">
            <v>85,03</v>
          </cell>
          <cell r="F4014" t="str">
            <v>85,71</v>
          </cell>
        </row>
        <row r="4015">
          <cell r="A4015" t="str">
            <v>98623</v>
          </cell>
          <cell r="B4015" t="str">
            <v>CONTENÇÃO EM CORTINA COM ESTACAS ESPAÇADAS COM 50 CM DE DIÂMETRO E PROFUNDIDADE MAIOR QUE 15 M. AF_06/2018</v>
          </cell>
          <cell r="D4015" t="str">
            <v>M2</v>
          </cell>
          <cell r="E4015" t="str">
            <v>81,86</v>
          </cell>
          <cell r="F4015" t="str">
            <v>82,45</v>
          </cell>
        </row>
        <row r="4016">
          <cell r="A4016" t="str">
            <v>98624</v>
          </cell>
          <cell r="B4016" t="str">
            <v>CONTENÇÃO EM CORTINA COM ESTACAS ESPAÇADAS COM 60 CM DE DIÂMETRO E PROFUNDIDADE MENOR OU IGUAL A 10 M. AF_06/2018</v>
          </cell>
          <cell r="D4016" t="str">
            <v>M2</v>
          </cell>
          <cell r="E4016" t="str">
            <v>102,53</v>
          </cell>
          <cell r="F4016" t="str">
            <v>103,38</v>
          </cell>
        </row>
        <row r="4017">
          <cell r="A4017" t="str">
            <v>98625</v>
          </cell>
          <cell r="B4017" t="str">
            <v>CONTENÇÃO EM CORTINA COM ESTACAS ESPAÇADAS COM 60 CM DE DIÂMETRO E PROFUNDIDADE MAIOR QUE 10 M E MENOR OU IGUAL A 15 M. AF_06/2018</v>
          </cell>
          <cell r="D4017" t="str">
            <v>M2</v>
          </cell>
          <cell r="E4017" t="str">
            <v>97,28</v>
          </cell>
          <cell r="F4017" t="str">
            <v>97,94</v>
          </cell>
        </row>
        <row r="4018">
          <cell r="A4018" t="str">
            <v>98626</v>
          </cell>
          <cell r="B4018" t="str">
            <v>CONTENÇÃO EM CORTINA COM ESTACAS ESPAÇADAS COM 60 CM DE DIÂMETRO E PROFUNDIDADE MAIOR QUE 15 M. AF_06/2018</v>
          </cell>
          <cell r="D4018" t="str">
            <v>M2</v>
          </cell>
          <cell r="E4018" t="str">
            <v>94,59</v>
          </cell>
          <cell r="F4018" t="str">
            <v>95,15</v>
          </cell>
        </row>
        <row r="4019">
          <cell r="A4019" t="str">
            <v>98655</v>
          </cell>
          <cell r="B4019" t="str">
            <v>EXECUÇÃO DE MURETA GUIA PARA CONTENÇÃO/ FUNDAÇÃO COM 30 CM DE ESPESSURA. AF_06/2018</v>
          </cell>
          <cell r="D4019" t="str">
            <v>M</v>
          </cell>
          <cell r="E4019" t="str">
            <v>409,36</v>
          </cell>
          <cell r="F4019" t="str">
            <v>424,93</v>
          </cell>
        </row>
        <row r="4020">
          <cell r="A4020" t="str">
            <v>98656</v>
          </cell>
          <cell r="B4020" t="str">
            <v>EXECUÇÃO DE MURETA GUIA PARA CONTENÇÃO/ FUNDAÇÃO COM 40 CM DE ESPESSURA. AF_06/2018</v>
          </cell>
          <cell r="D4020" t="str">
            <v>M</v>
          </cell>
          <cell r="E4020" t="str">
            <v>415,72</v>
          </cell>
          <cell r="F4020" t="str">
            <v>431,44</v>
          </cell>
        </row>
        <row r="4021">
          <cell r="A4021" t="str">
            <v>98657</v>
          </cell>
          <cell r="B4021" t="str">
            <v>EXECUÇÃO DE MURETA GUIA PARA CONTENÇÃO/ FUNDAÇÃO COM 50 CM DE ESPESSURA. AF_06/2018</v>
          </cell>
          <cell r="D4021" t="str">
            <v>M</v>
          </cell>
          <cell r="E4021" t="str">
            <v>422,08</v>
          </cell>
          <cell r="F4021" t="str">
            <v>437,96</v>
          </cell>
        </row>
        <row r="4022">
          <cell r="A4022" t="str">
            <v>98658</v>
          </cell>
          <cell r="B4022" t="str">
            <v>EXECUÇÃO DE MURETA GUIA PARA CONTENÇÃO/ FUNDAÇÃO COM 60 CM DE ESPESSURA. AF_06/2018</v>
          </cell>
          <cell r="D4022" t="str">
            <v>M</v>
          </cell>
          <cell r="E4022" t="str">
            <v>428,44</v>
          </cell>
          <cell r="F4022" t="str">
            <v>444,47</v>
          </cell>
        </row>
        <row r="4023">
          <cell r="A4023" t="str">
            <v>98659</v>
          </cell>
          <cell r="B4023" t="str">
            <v>EXECUÇÃO DE MURETA GUIA PARA CONTENÇÃO/ FUNDAÇÃO COM 80 CM DE ESPESSURA. AF_06/2018</v>
          </cell>
          <cell r="D4023" t="str">
            <v>M</v>
          </cell>
          <cell r="E4023" t="str">
            <v>441,14</v>
          </cell>
          <cell r="F4023" t="str">
            <v>457,48</v>
          </cell>
        </row>
        <row r="4024">
          <cell r="A4024" t="str">
            <v>98746</v>
          </cell>
          <cell r="B4024" t="str">
            <v>SOLDA DE TOPO EM CHAPA/PERFIL/TUBO DE AÇO CHANFRADO, ESPESSURA=1/4''. AF_06/2018</v>
          </cell>
          <cell r="D4024" t="str">
            <v>M</v>
          </cell>
          <cell r="E4024" t="str">
            <v>39,23</v>
          </cell>
          <cell r="F4024" t="str">
            <v>42,28</v>
          </cell>
        </row>
        <row r="4025">
          <cell r="A4025" t="str">
            <v>98749</v>
          </cell>
          <cell r="B4025" t="str">
            <v>SOLDA DE TOPO EM CHAPA/PERFIL/TUBO DE AÇO CHANFRADO, ESPESSURA=5/16''. AF_06/2018</v>
          </cell>
          <cell r="D4025" t="str">
            <v>M</v>
          </cell>
          <cell r="E4025" t="str">
            <v>45,97</v>
          </cell>
          <cell r="F4025" t="str">
            <v>49,14</v>
          </cell>
        </row>
        <row r="4026">
          <cell r="A4026" t="str">
            <v>98750</v>
          </cell>
          <cell r="B4026" t="str">
            <v>SOLDA DE TOPO EM CHAPA/PERFIL/TUBO DE AÇO CHANFRADO, ESPESSURA=3/8''. AF_06/2018</v>
          </cell>
          <cell r="D4026" t="str">
            <v>M</v>
          </cell>
          <cell r="E4026" t="str">
            <v>54,04</v>
          </cell>
          <cell r="F4026" t="str">
            <v>57,31</v>
          </cell>
        </row>
        <row r="4027">
          <cell r="A4027" t="str">
            <v>98751</v>
          </cell>
          <cell r="B4027" t="str">
            <v>SOLDA DE TOPO EM CHAPA/PERFIL/TUBO DE AÇO CHANFRADO, ESPESSURA=1/2''. AF_06/2018</v>
          </cell>
          <cell r="D4027" t="str">
            <v>M</v>
          </cell>
          <cell r="E4027" t="str">
            <v>75,06</v>
          </cell>
          <cell r="F4027" t="str">
            <v>78,57</v>
          </cell>
        </row>
        <row r="4028">
          <cell r="A4028" t="str">
            <v>98752</v>
          </cell>
          <cell r="B4028" t="str">
            <v>SOLDA DE TOPO EM CHAPA/PERFIL/TUBO DE AÇO CHANFRADO, ESPESSURA=5/8''. AF_06/2018</v>
          </cell>
          <cell r="D4028" t="str">
            <v>M</v>
          </cell>
          <cell r="E4028" t="str">
            <v>100,24</v>
          </cell>
          <cell r="F4028" t="str">
            <v>103,97</v>
          </cell>
        </row>
        <row r="4029">
          <cell r="A4029" t="str">
            <v>98753</v>
          </cell>
          <cell r="B4029" t="str">
            <v>SOLDA DE TOPO EM CHAPA/PERFIL/TUBO DE AÇO CHANFRADO, ESPESSURA=3/4''. AF_06/2018</v>
          </cell>
          <cell r="D4029" t="str">
            <v>M</v>
          </cell>
          <cell r="E4029" t="str">
            <v>131,46</v>
          </cell>
          <cell r="F4029" t="str">
            <v>135,39</v>
          </cell>
        </row>
        <row r="4030">
          <cell r="A4030" t="str">
            <v>100763</v>
          </cell>
          <cell r="B4030" t="str">
            <v>VIGA METÁLICA EM PERFIL LAMINADO OU SOLDADO EM AÇO ESTRUTURAL, COM CONEXÕES PARAFUSADAS, INCLUSOS MÃO DE OBRA, TRANSPORTE E IÇAMENTO UTILIZANDO GUINDASTE - FORNECIMENTO E INSTALAÇÃO. AF_01/2020_P</v>
          </cell>
          <cell r="D4030" t="str">
            <v>KG</v>
          </cell>
          <cell r="E4030" t="str">
            <v>9,20</v>
          </cell>
          <cell r="F4030" t="str">
            <v>9,29</v>
          </cell>
        </row>
        <row r="4031">
          <cell r="A4031" t="str">
            <v>100764</v>
          </cell>
          <cell r="B4031" t="str">
            <v>VIGA METÁLICA EM PERFIL LAMINADO OU SOLDADO EM AÇO ESTRUTURAL, COM CONEXÕES SOLDADAS, INCLUSOS MÃO DE OBRA, TRANSPORTE E IÇAMENTO UTILIZANDO GUINDASTE - FORNECIMENTO E INSTALAÇÃO. AF_01/2020_P</v>
          </cell>
          <cell r="D4031" t="str">
            <v>KG</v>
          </cell>
          <cell r="E4031" t="str">
            <v>9,06</v>
          </cell>
          <cell r="F4031" t="str">
            <v>9,17</v>
          </cell>
        </row>
        <row r="4032">
          <cell r="A4032" t="str">
            <v>100765</v>
          </cell>
          <cell r="B4032" t="str">
            <v>PILAR METÁLICO PERFIL LAMINADO/SOLDADO EM AÇO ESTRUTURAL, COM CONEXÕES PARAFUSADAS, INCLUSOS MÃO DE OBRA, TRANSPORTE E IÇAMENTO UTILIZANDO GUINDASTE - FORNECIMENTO E INSTALAÇÃO. AF_01/2020_P</v>
          </cell>
          <cell r="D4032" t="str">
            <v>KG</v>
          </cell>
          <cell r="E4032" t="str">
            <v>8,24</v>
          </cell>
          <cell r="F4032" t="str">
            <v>8,30</v>
          </cell>
        </row>
        <row r="4033">
          <cell r="A4033" t="str">
            <v>100766</v>
          </cell>
          <cell r="B4033" t="str">
            <v>PILAR METÁLICO PERFIL LAMINADO OU SOLDADO EM AÇO ESTRUTURAL, COM CONEXÕES SOLDADAS, INCLUSOS MÃO DE OBRA, TRANSPORTE E IÇAMENTO UTILIZANDO GUINDASTE - FORNECIMENTO E INSTALAÇÃO. AF_01/2020</v>
          </cell>
          <cell r="D4033" t="str">
            <v>KG</v>
          </cell>
          <cell r="E4033" t="str">
            <v>8,37</v>
          </cell>
          <cell r="F4033" t="str">
            <v>8,47</v>
          </cell>
        </row>
        <row r="4034">
          <cell r="A4034" t="str">
            <v>100767</v>
          </cell>
          <cell r="B4034" t="str">
            <v>CONTRAVENTAMENTO COM CANTONEIRAS DE AÇO, ABAS IGUAIS, COM CONEXÕES PARAFUSADAS, INCLUSOS MÃO DE OBRA, TRANSPORTE E IÇAMENTO UTILIZANDO TALHA MANUAL, PARA EDIFÍCIOS DE ATÉ 2 PAVIMENTOS - FORNECIMENTO E INSTALAÇÃO. AF_01/2020_P</v>
          </cell>
          <cell r="D4034" t="str">
            <v>KG</v>
          </cell>
          <cell r="E4034" t="str">
            <v>9,36</v>
          </cell>
          <cell r="F4034" t="str">
            <v>9,70</v>
          </cell>
        </row>
        <row r="4035">
          <cell r="A4035" t="str">
            <v>100768</v>
          </cell>
          <cell r="B4035" t="str">
            <v>CONTRAVENTAMENTO COM CANTONEIRAS DE AÇO, ABAS IGUAIS, COM CONEXÕES SOLDADAS, INCLUSOS MÃO DE OBRA, TRANSPORTE E IÇAMENTO UTILIZANDO TALHA MANUAL, PARA EDIFÍCIOS DE ATÉ 2 PAVIMENTOS - FORNECIMENTO E INSTALAÇÃO. AF_01/2020</v>
          </cell>
          <cell r="D4035" t="str">
            <v>KG</v>
          </cell>
          <cell r="E4035" t="str">
            <v>13,22</v>
          </cell>
          <cell r="F4035" t="str">
            <v>13,87</v>
          </cell>
        </row>
        <row r="4036">
          <cell r="A4036" t="str">
            <v>100769</v>
          </cell>
          <cell r="B4036" t="str">
            <v>CONTRAVENTAMENTO COM CANTONEIRAS DE AÇO, ABAS IGUAIS, COM CONEXÕES PARAFUSADAS, INCLUSOS MÃO DE OBRA, TRANSPORTE E IÇAMENTO UTILIZANDO GUINDASTE, PARA EDIFÍCIOS DE 3 A 5 PAVIMENTOS - FORNECIMENTO E INSTALAÇÃO. AF_01/2020_P</v>
          </cell>
          <cell r="D4036" t="str">
            <v>KG</v>
          </cell>
          <cell r="E4036" t="str">
            <v>14,10</v>
          </cell>
          <cell r="F4036" t="str">
            <v>14,38</v>
          </cell>
        </row>
        <row r="4037">
          <cell r="A4037" t="str">
            <v>100770</v>
          </cell>
          <cell r="B4037" t="str">
            <v>CONTRAVENTAMENTO COM CANTONEIRAS DE AÇO, ABAS IGUAIS, COM CONEXÕES SOLDADAS, INCLUSOS MÃO DE OBRA, TRANSPORTE E IÇAMENTO UTILIZANDO GUINDASTE, PARA EDIFÍCIOS DE 3 A 5 PAVIMENTOS - FORNECIMENTO E INSTALAÇÃO. AF_01/2020</v>
          </cell>
          <cell r="D4037" t="str">
            <v>KG</v>
          </cell>
          <cell r="E4037" t="str">
            <v>13,51</v>
          </cell>
          <cell r="F4037" t="str">
            <v>13,80</v>
          </cell>
        </row>
        <row r="4038">
          <cell r="A4038" t="str">
            <v>100771</v>
          </cell>
          <cell r="B4038" t="str">
            <v>CONTRAVENTAMENTO COM CANTONEIRAS DE AÇO, ABAS IGUAIS, COM CONEXÕES PARAFUSADAS, INCLUSOS MÃO DE OBRA, TRANSPORTE E IÇAMENTO UTILIZANDO GRUA, PARA EDIFÍCIOS DE 6 A 10 PAVIMENTOS - FORNECIMENTO E INSTALAÇÃO. AF_01/2020_P</v>
          </cell>
          <cell r="D4038" t="str">
            <v>KG</v>
          </cell>
          <cell r="E4038" t="str">
            <v>16,16</v>
          </cell>
          <cell r="F4038" t="str">
            <v>16,58</v>
          </cell>
        </row>
        <row r="4039">
          <cell r="A4039" t="str">
            <v>100772</v>
          </cell>
          <cell r="B4039" t="str">
            <v>CONTRAVENTAMENTO COM CANTONEIRAS DE AÇO, ABAS IGUAIS, COM CONEXÕES SOLDADAS, INCLUSOS MÃO DE OBRA, TRANSPORTE E IÇAMENTO UTILIZANDO GRUA, PARA EDIFÍCIOS DE 6 A 10 PAVIMENTOS - FORNECIMENTO E INSTALAÇÃO. AF_01/2020</v>
          </cell>
          <cell r="D4039" t="str">
            <v>KG</v>
          </cell>
          <cell r="E4039" t="str">
            <v>9,05</v>
          </cell>
          <cell r="F4039" t="str">
            <v>9,30</v>
          </cell>
        </row>
        <row r="4040">
          <cell r="A4040" t="str">
            <v>100773</v>
          </cell>
          <cell r="B4040" t="str">
            <v>ESTRUTURA TRELIÇADA DE COBERTURA, TIPO ARCO, COM LIGAÇÕES SOLDADAS, INCLUSOS PERFIS METÁLICOS, CHAPAS METÁLICAS, MÃO DE OBRA E TRANSPORTE COM GUINDASTE - FORNECIMENTO E INSTALAÇÃO. AF_01/2020_P</v>
          </cell>
          <cell r="D4040" t="str">
            <v>KG</v>
          </cell>
          <cell r="E4040" t="str">
            <v>12,13</v>
          </cell>
          <cell r="F4040" t="str">
            <v>12,26</v>
          </cell>
        </row>
        <row r="4041">
          <cell r="A4041" t="str">
            <v>100774</v>
          </cell>
          <cell r="B4041" t="str">
            <v>ESTRUTURA TRELIÇADA DE COBERTURA, TIPO SHED, COM LIGAÇÕES SOLDADAS, INCLUSOS PERFIS METÁLICOS, CHAPAS METÁLICAS, MÃO DE OBRA E TRANSPORTE COM GUINDASTE - FORNECIMENTO E INSTALAÇÃO. AF_01/2020_P</v>
          </cell>
          <cell r="D4041" t="str">
            <v>KG</v>
          </cell>
          <cell r="E4041" t="str">
            <v>6,40</v>
          </cell>
          <cell r="F4041" t="str">
            <v>6,44</v>
          </cell>
        </row>
        <row r="4042">
          <cell r="A4042" t="str">
            <v>100775</v>
          </cell>
          <cell r="B4042" t="str">
            <v>ESTRUTURA TRELIÇADA DE COBERTURA, TIPO FINK, COM LIGAÇÕES SOLDADAS, INCLUSOS PERFIS METÁLICOS, CHAPAS METÁLICAS, MÃO DE OBRA E TRANSPORTE COM GUINDASTE - FORNECIMENTO E INSTALAÇÃO. AF_01/2020_P</v>
          </cell>
          <cell r="D4042" t="str">
            <v>KG</v>
          </cell>
          <cell r="E4042" t="str">
            <v>7,87</v>
          </cell>
          <cell r="F4042" t="str">
            <v>7,95</v>
          </cell>
        </row>
        <row r="4043">
          <cell r="A4043" t="str">
            <v>100776</v>
          </cell>
          <cell r="B4043" t="str">
            <v>ESTRUTURA TRELIÇADA DE COBERTURA, TIPO ARCO, COM LIGAÇÕES PARAFUSADAS, INCLUSOS PERFIS METÁLICOS, CHAPAS METÁLICAS, MÃO DE OBRA E TRANSPORTE COM GUINDASTE - FORNECIMENTO E INSTALAÇÃO. AF_01/2020_P</v>
          </cell>
          <cell r="D4043" t="str">
            <v>KG</v>
          </cell>
          <cell r="E4043" t="str">
            <v>12,19</v>
          </cell>
          <cell r="F4043" t="str">
            <v>12,33</v>
          </cell>
        </row>
        <row r="4044">
          <cell r="A4044" t="str">
            <v>100777</v>
          </cell>
          <cell r="B4044" t="str">
            <v>ESTRUTURA TRELIÇADA DE COBERTURA, TIPO SHED, COM LIGAÇÕES PARAFUSADAS, INCLUSOS PERFIS METÁLICOS, CHAPAS METÁLICAS, MÃO DE OBRA E TRANSPORTE COM GUINDASTE - FORNECIMENTO E INSTALAÇÃO. AF_01/2020_P</v>
          </cell>
          <cell r="D4044" t="str">
            <v>KG</v>
          </cell>
          <cell r="E4044" t="str">
            <v>8,57</v>
          </cell>
          <cell r="F4044" t="str">
            <v>8,69</v>
          </cell>
        </row>
        <row r="4045">
          <cell r="A4045" t="str">
            <v>100778</v>
          </cell>
          <cell r="B4045" t="str">
            <v>ESTRUTURA TRELIÇADA DE COBERTURA, TIPO FINK, COM LIGAÇÕES PARAFUSADAS, INCLUSOS PERFIS METÁLICOS, CHAPAS METÁLICAS, MÃO DE OBRA E TRANSPORTE COM GUINDASTE - FORNECIMENTO E INSTALAÇÃO. AF_01/2020_P</v>
          </cell>
          <cell r="D4045" t="str">
            <v>KG</v>
          </cell>
          <cell r="E4045" t="str">
            <v>5,29</v>
          </cell>
          <cell r="F4045" t="str">
            <v>5,32</v>
          </cell>
        </row>
        <row r="4046">
          <cell r="A4046" t="str">
            <v>98560</v>
          </cell>
          <cell r="B4046" t="str">
            <v>IMPERMEABILIZAÇÃO DE PISO COM ARGAMASSA DE CIMENTO E AREIA, COM ADITIVO IMPERMEABILIZANTE, E = 2CM. AF_06/2018</v>
          </cell>
          <cell r="D4046" t="str">
            <v>M2</v>
          </cell>
          <cell r="E4046" t="str">
            <v>30,86</v>
          </cell>
          <cell r="F4046" t="str">
            <v>33,26</v>
          </cell>
        </row>
        <row r="4047">
          <cell r="A4047" t="str">
            <v>98561</v>
          </cell>
          <cell r="B4047" t="str">
            <v>IMPERMEABILIZAÇÃO DE PAREDES COM ARGAMASSA DE CIMENTO E AREIA, COM ADITIVO IMPERMEABILIZANTE, E = 2CM. AF_06/2018</v>
          </cell>
          <cell r="D4047" t="str">
            <v>M2</v>
          </cell>
          <cell r="E4047" t="str">
            <v>28,04</v>
          </cell>
          <cell r="F4047" t="str">
            <v>30,23</v>
          </cell>
        </row>
        <row r="4048">
          <cell r="A4048" t="str">
            <v>98562</v>
          </cell>
          <cell r="B4048" t="str">
            <v>IMPERMEABILIZAÇÃO DE FLOREIRA OU VIGA BALDRAME COM ARGAMASSA DE CIMENTO E AREIA, COM ADITIVO IMPERMEABILIZANTE, E = 2 CM. AF_06/2018</v>
          </cell>
          <cell r="D4048" t="str">
            <v>M2</v>
          </cell>
          <cell r="E4048" t="str">
            <v>27,31</v>
          </cell>
          <cell r="F4048" t="str">
            <v>29,15</v>
          </cell>
        </row>
        <row r="4049">
          <cell r="A4049" t="str">
            <v>83735</v>
          </cell>
          <cell r="B4049" t="str">
            <v>IMPERMEABILIZACAO DE SUPERFICIE COM CIMENTO IMPERMEABILIZANTE DE PEGA ULTRA RAPIDA, TRACO 1:1, E=0,5 CM</v>
          </cell>
          <cell r="D4049" t="str">
            <v>M2</v>
          </cell>
          <cell r="E4049" t="str">
            <v>55,94</v>
          </cell>
          <cell r="F4049" t="str">
            <v>58,00</v>
          </cell>
        </row>
        <row r="4050">
          <cell r="A4050" t="str">
            <v>98555</v>
          </cell>
          <cell r="B4050" t="str">
            <v>IMPERMEABILIZAÇÃO DE SUPERFÍCIE COM ARGAMASSA POLIMÉRICA / MEMBRANA ACRÍLICA, 3 DEMÃOS. AF_06/2018</v>
          </cell>
          <cell r="D4050" t="str">
            <v>M2</v>
          </cell>
          <cell r="E4050" t="str">
            <v>18,59</v>
          </cell>
          <cell r="F4050" t="str">
            <v>19,89</v>
          </cell>
        </row>
        <row r="4051">
          <cell r="A4051" t="str">
            <v>98556</v>
          </cell>
          <cell r="B4051" t="str">
            <v>IMPERMEABILIZAÇÃO DE SUPERFÍCIE COM ARGAMASSA POLIMÉRICA / MEMBRANA ACRÍLICA, 4 DEMÃOS, REFORÇADA COM VÉU DE POLIÉSTER (MAV). AF_06/2018</v>
          </cell>
          <cell r="D4051" t="str">
            <v>M2</v>
          </cell>
          <cell r="E4051" t="str">
            <v>35,30</v>
          </cell>
          <cell r="F4051" t="str">
            <v>37,45</v>
          </cell>
        </row>
        <row r="4052">
          <cell r="A4052" t="str">
            <v>98558</v>
          </cell>
          <cell r="B4052" t="str">
            <v>TRATAMENTO DE RALO OU PONTO EMERGENTE COM ARGAMASSA POLIMÉRICA / MEMBRANA ACRÍLICA REFORÇADO COM VÉU DE POLIÉSTER (MAV). AF_06/2018</v>
          </cell>
          <cell r="D4052" t="str">
            <v>UN</v>
          </cell>
          <cell r="E4052" t="str">
            <v>5,44</v>
          </cell>
          <cell r="F4052" t="str">
            <v>5,72</v>
          </cell>
        </row>
        <row r="4053">
          <cell r="A4053" t="str">
            <v>98559</v>
          </cell>
          <cell r="B4053" t="str">
            <v>TRATAMENTO DE RODAPÉ COM VÉU DE POLIÉSTER. AF_06/2018</v>
          </cell>
          <cell r="D4053" t="str">
            <v>M</v>
          </cell>
          <cell r="E4053" t="str">
            <v>3,31</v>
          </cell>
          <cell r="F4053" t="str">
            <v>3,45</v>
          </cell>
        </row>
        <row r="4054">
          <cell r="A4054" t="str">
            <v>68053</v>
          </cell>
          <cell r="B4054" t="str">
            <v>FORNECIMENTO/INSTALACAO LONA PLASTICA PRETA, PARA IMPERMEABILIZACAO, ESPESSURA 150 MICRAS.</v>
          </cell>
          <cell r="D4054" t="str">
            <v>M2</v>
          </cell>
          <cell r="E4054" t="str">
            <v>4,67</v>
          </cell>
          <cell r="F4054" t="str">
            <v>5,08</v>
          </cell>
        </row>
        <row r="4055">
          <cell r="A4055" t="str">
            <v>74033/1</v>
          </cell>
          <cell r="B4055" t="str">
            <v>IMPERMEABILIZACAO DE SUPERFICIE COM GEOMEMBRANA (MANTA TERMOPLASTICA LISA) TIPO PEAD, E=2MM.</v>
          </cell>
          <cell r="D4055" t="str">
            <v>M2</v>
          </cell>
          <cell r="E4055" t="str">
            <v>45,62</v>
          </cell>
          <cell r="F4055" t="str">
            <v>46,31</v>
          </cell>
        </row>
        <row r="4056">
          <cell r="A4056" t="str">
            <v>98546</v>
          </cell>
          <cell r="B4056" t="str">
            <v>IMPERMEABILIZAÇÃO DE SUPERFÍCIE COM MANTA ASFÁLTICA, UMA CAMADA, INCLUSIVE APLICAÇÃO DE PRIMER ASFÁLTICO, E=3MM. AF_06/2018</v>
          </cell>
          <cell r="D4056" t="str">
            <v>M2</v>
          </cell>
          <cell r="E4056" t="str">
            <v>75,90</v>
          </cell>
          <cell r="F4056" t="str">
            <v>78,21</v>
          </cell>
        </row>
        <row r="4057">
          <cell r="A4057" t="str">
            <v>98547</v>
          </cell>
          <cell r="B4057" t="str">
            <v>IMPERMEABILIZAÇÃO DE SUPERFÍCIE COM MANTA ASFÁLTICA, DUAS CAMADAS, INCLUSIVE APLICAÇÃO DE PRIMER ASFÁLTICO, E=3MM E E=4MM. AF_06/2018</v>
          </cell>
          <cell r="D4057" t="str">
            <v>M2</v>
          </cell>
          <cell r="E4057" t="str">
            <v>141,21</v>
          </cell>
          <cell r="F4057" t="str">
            <v>144,56</v>
          </cell>
        </row>
        <row r="4058">
          <cell r="A4058" t="str">
            <v>73762/4</v>
          </cell>
          <cell r="B4058" t="str">
            <v>IMPERMEABILIZACAO DE SUPERFICIE COM ASFALTO ELASTOMERICO, INCLUSOS PRIMER E VEU DE FIBRA DE VIDRO.</v>
          </cell>
          <cell r="D4058" t="str">
            <v>M2</v>
          </cell>
          <cell r="E4058" t="str">
            <v>133,64</v>
          </cell>
          <cell r="F4058" t="str">
            <v>137,87</v>
          </cell>
        </row>
        <row r="4059">
          <cell r="A4059" t="str">
            <v>74066/2</v>
          </cell>
          <cell r="B4059" t="str">
            <v>IMPERMEABILIZACAO DE SUPERFICIE, COM IMPERMEABILIZANTE FLEXIVEL A BASE ACRILICA.</v>
          </cell>
          <cell r="D4059" t="str">
            <v>M2</v>
          </cell>
          <cell r="E4059" t="str">
            <v>67,60</v>
          </cell>
          <cell r="F4059" t="str">
            <v>71,50</v>
          </cell>
        </row>
        <row r="4060">
          <cell r="A4060" t="str">
            <v>74106/1</v>
          </cell>
          <cell r="B4060" t="str">
            <v>IMPERMEABILIZACAO DE ESTRUTURAS ENTERRADAS, COM TINTA ASFALTICA, DUAS DEMAOS.</v>
          </cell>
          <cell r="D4060" t="str">
            <v>M2</v>
          </cell>
          <cell r="E4060" t="str">
            <v>8,57</v>
          </cell>
          <cell r="F4060" t="str">
            <v>9,16</v>
          </cell>
        </row>
        <row r="4061">
          <cell r="A4061" t="str">
            <v>98557</v>
          </cell>
          <cell r="B4061" t="str">
            <v>IMPERMEABILIZAÇÃO DE SUPERFÍCIE COM EMULSÃO ASFÁLTICA, 2 DEMÃOS AF_06/2018</v>
          </cell>
          <cell r="D4061" t="str">
            <v>M2</v>
          </cell>
          <cell r="E4061" t="str">
            <v>26,15</v>
          </cell>
          <cell r="F4061" t="str">
            <v>27,18</v>
          </cell>
        </row>
        <row r="4062">
          <cell r="A4062" t="str">
            <v>73872/1</v>
          </cell>
          <cell r="B4062" t="str">
            <v>IMPERMEABILIZACAO COM PINTURA A BASE DE RESINA EPOXI ALCATRAO, UMA DEMAO.</v>
          </cell>
          <cell r="D4062" t="str">
            <v>M2</v>
          </cell>
          <cell r="E4062" t="str">
            <v>28,15</v>
          </cell>
          <cell r="F4062" t="str">
            <v>29,83</v>
          </cell>
        </row>
        <row r="4063">
          <cell r="A4063" t="str">
            <v>73872/2</v>
          </cell>
          <cell r="B4063" t="str">
            <v>IMPERMEABILIZACAO COM PINTURA A BASE DE RESINA EPOXI ALCATRAO, DUAS DEMAOS.</v>
          </cell>
          <cell r="D4063" t="str">
            <v>M2</v>
          </cell>
          <cell r="E4063" t="str">
            <v>55,13</v>
          </cell>
          <cell r="F4063" t="str">
            <v>58,48</v>
          </cell>
        </row>
        <row r="4064">
          <cell r="A4064" t="str">
            <v>72124</v>
          </cell>
          <cell r="B4064" t="str">
            <v>IMPERMEABILIZACAO DE SUPERFICIE COM MASTIQUE ELASTICO A BASE DE SILICONE, POR VOLUME.</v>
          </cell>
          <cell r="D4064" t="str">
            <v>DM3</v>
          </cell>
          <cell r="E4064" t="str">
            <v>82,92</v>
          </cell>
          <cell r="F4064" t="str">
            <v>83,59</v>
          </cell>
        </row>
        <row r="4065">
          <cell r="A4065" t="str">
            <v>74025/1</v>
          </cell>
          <cell r="B4065" t="str">
            <v>IMPERMEABILIZACAO DE SUPERFICIE COM MASTIQUE BETUMINOSO A FRIO, POR METRO.</v>
          </cell>
          <cell r="D4065" t="str">
            <v>M</v>
          </cell>
          <cell r="E4065" t="str">
            <v>45,01</v>
          </cell>
          <cell r="F4065" t="str">
            <v>46,98</v>
          </cell>
        </row>
        <row r="4066">
          <cell r="A4066" t="str">
            <v>74190/1</v>
          </cell>
          <cell r="B4066" t="str">
            <v>IMPERMEABILIZACAO DE SUPERFICIE COM MASTIQUE BETUMINOSO A FRIO, POR AREA.</v>
          </cell>
          <cell r="D4066" t="str">
            <v>M2</v>
          </cell>
          <cell r="E4066" t="str">
            <v>149,36</v>
          </cell>
          <cell r="F4066" t="str">
            <v>155,87</v>
          </cell>
        </row>
        <row r="4067">
          <cell r="A4067" t="str">
            <v>98563</v>
          </cell>
          <cell r="B4067" t="str">
            <v>PROTEÇÃO MECÂNICA DE SUPERFÍCIE HORIZONTAL COM ARGAMASSA DE CIMENTO E AREIA, TRAÇO 1:3, E=2CM. AF_06/2018</v>
          </cell>
          <cell r="D4067" t="str">
            <v>M2</v>
          </cell>
          <cell r="E4067" t="str">
            <v>22,03</v>
          </cell>
          <cell r="F4067" t="str">
            <v>23,39</v>
          </cell>
        </row>
        <row r="4068">
          <cell r="A4068" t="str">
            <v>98564</v>
          </cell>
          <cell r="B4068" t="str">
            <v>PROTEÇÃO MECÂNICA DE SUPERFÍCIE VERTICAL COM ARGAMASSA DE CIMENTO E AREIA, TRAÇO 1:3, E=2CM. AF_06/2018</v>
          </cell>
          <cell r="D4068" t="str">
            <v>M2</v>
          </cell>
          <cell r="E4068" t="str">
            <v>29,31</v>
          </cell>
          <cell r="F4068" t="str">
            <v>30,78</v>
          </cell>
        </row>
        <row r="4069">
          <cell r="A4069" t="str">
            <v>98565</v>
          </cell>
          <cell r="B4069" t="str">
            <v>PROTEÇÃO MECÂNICA DE SUPERFICIE HORIZONTAL COM ARGAMASSA DE CIMENTO E AREIA, TRAÇO 1:3, E=3CM. AF_06/2018</v>
          </cell>
          <cell r="D4069" t="str">
            <v>M2</v>
          </cell>
          <cell r="E4069" t="str">
            <v>31,66</v>
          </cell>
          <cell r="F4069" t="str">
            <v>33,74</v>
          </cell>
        </row>
        <row r="4070">
          <cell r="A4070" t="str">
            <v>98566</v>
          </cell>
          <cell r="B4070" t="str">
            <v>PROTEÇÃO MECÂNICA DE SUPERFÍCIE VERTICAL COM ARGAMASSA DE CIMENTO E AREIA, TRAÇO 1:3, E=3CM. AF_06/2018</v>
          </cell>
          <cell r="D4070" t="str">
            <v>M2</v>
          </cell>
          <cell r="E4070" t="str">
            <v>38,95</v>
          </cell>
          <cell r="F4070" t="str">
            <v>41,13</v>
          </cell>
        </row>
        <row r="4071">
          <cell r="A4071" t="str">
            <v>98567</v>
          </cell>
          <cell r="B4071" t="str">
            <v>PROTEÇÃO MECÂNICA DE SUPERFICIE HORIZONTAL COM ARGAMASSA DE CIMENTO E AREIA, TRAÇO 1:3, E=4CM. AF_06/2018</v>
          </cell>
          <cell r="D4071" t="str">
            <v>M2</v>
          </cell>
          <cell r="E4071" t="str">
            <v>40,83</v>
          </cell>
          <cell r="F4071" t="str">
            <v>43,61</v>
          </cell>
        </row>
        <row r="4072">
          <cell r="A4072" t="str">
            <v>98568</v>
          </cell>
          <cell r="B4072" t="str">
            <v>PROTEÇÃO MECÂNICA DE SUPERFÍCIE VERTICAL COM ARGAMASSA DE CIMENTO E AREIA, TRAÇO 1:3, E=4CM. AF_06/2018</v>
          </cell>
          <cell r="D4072" t="str">
            <v>M2</v>
          </cell>
          <cell r="E4072" t="str">
            <v>48,09</v>
          </cell>
          <cell r="F4072" t="str">
            <v>50,98</v>
          </cell>
        </row>
        <row r="4073">
          <cell r="A4073" t="str">
            <v>98569</v>
          </cell>
          <cell r="B4073" t="str">
            <v>PROTEÇÃO MECÂNICA DE SUPERFICIE HORIZONTAL COM ARGAMASSA DE CIMENTO E AREIA, TRAÇO 1:3, E=5CM. AF_06/2018</v>
          </cell>
          <cell r="D4073" t="str">
            <v>M2</v>
          </cell>
          <cell r="E4073" t="str">
            <v>50,44</v>
          </cell>
          <cell r="F4073" t="str">
            <v>53,94</v>
          </cell>
        </row>
        <row r="4074">
          <cell r="A4074" t="str">
            <v>98570</v>
          </cell>
          <cell r="B4074" t="str">
            <v>PROTEÇÃO MECÂNICA DE SUPERFÍCIE VERTICAL COM ARGAMASSA DE CIMENTO E AREIA, TRAÇO 1:3, E=5CM. AF_06/2018</v>
          </cell>
          <cell r="D4074" t="str">
            <v>M2</v>
          </cell>
          <cell r="E4074" t="str">
            <v>57,75</v>
          </cell>
          <cell r="F4074" t="str">
            <v>61,35</v>
          </cell>
        </row>
        <row r="4075">
          <cell r="A4075" t="str">
            <v>98571</v>
          </cell>
          <cell r="B4075" t="str">
            <v>PROTEÇÃO MECÂNICA DE SUPERFICIE HORIZONTAL COM CONCRETO 15 MPA, E=4CM. AF_06/2018</v>
          </cell>
          <cell r="D4075" t="str">
            <v>M2</v>
          </cell>
          <cell r="E4075" t="str">
            <v>26,18</v>
          </cell>
          <cell r="F4075" t="str">
            <v>27,62</v>
          </cell>
        </row>
        <row r="4076">
          <cell r="A4076" t="str">
            <v>98572</v>
          </cell>
          <cell r="B4076" t="str">
            <v>PROTEÇÃO MECÂNICA DE SUPERFICIE HORIZONTAL COM CONCRETO 15 MPA, E=5CM. AF_06/2018</v>
          </cell>
          <cell r="D4076" t="str">
            <v>M2</v>
          </cell>
          <cell r="E4076" t="str">
            <v>32,24</v>
          </cell>
          <cell r="F4076" t="str">
            <v>34,06</v>
          </cell>
        </row>
        <row r="4077">
          <cell r="A4077" t="str">
            <v>98573</v>
          </cell>
          <cell r="B4077" t="str">
            <v>PROTEÇÃO MECÂNICA DE SUPERFÍCIE VERTICAL COM CONCRETO 15 MPA, E=5CM. AF_06/2018</v>
          </cell>
          <cell r="D4077" t="str">
            <v>M2</v>
          </cell>
          <cell r="E4077" t="str">
            <v>39,25</v>
          </cell>
          <cell r="F4077" t="str">
            <v>41,14</v>
          </cell>
        </row>
        <row r="4078">
          <cell r="A4078" t="str">
            <v>73798/1</v>
          </cell>
          <cell r="B4078" t="str">
            <v>DUTO ESPIRAL FLEXIVEL SINGELO PEAD D=50MM(2") REVESTIDO COM PVC COM FIO GUIA DE ACO GALVANIZADO, LANCADO DIRETO NO SOLO, INCL CONEXOES</v>
          </cell>
          <cell r="D4078" t="str">
            <v>M</v>
          </cell>
          <cell r="E4078" t="str">
            <v>22,34</v>
          </cell>
          <cell r="F4078" t="str">
            <v>24,27</v>
          </cell>
        </row>
        <row r="4079">
          <cell r="A4079" t="str">
            <v>73798/3</v>
          </cell>
          <cell r="B4079" t="str">
            <v>DUTO ESPIRAL FLEXIVEL SINGELO PEAD D=75MM(3") REVESTIDO COM PVC COM FIO GUIA DE ACO GALVANIZADO, LANCADO DIRETO NO SOLO, INCL CONEXOES</v>
          </cell>
          <cell r="D4079" t="str">
            <v>M</v>
          </cell>
          <cell r="E4079" t="str">
            <v>34,71</v>
          </cell>
          <cell r="F4079" t="str">
            <v>37,80</v>
          </cell>
        </row>
        <row r="4080">
          <cell r="A4080" t="str">
            <v>91831</v>
          </cell>
          <cell r="B4080" t="str">
            <v>ELETRODUTO FLEXÍVEL CORRUGADO, PVC, DN 20 MM (1/2"), PARA CIRCUITOS TERMINAIS, INSTALADO EM FORRO - FORNECIMENTO E INSTALAÇÃO. AF_12/2015</v>
          </cell>
          <cell r="D4080" t="str">
            <v>M</v>
          </cell>
          <cell r="E4080" t="str">
            <v>5,54</v>
          </cell>
          <cell r="F4080" t="str">
            <v>5,90</v>
          </cell>
        </row>
        <row r="4081">
          <cell r="A4081" t="str">
            <v>91833</v>
          </cell>
          <cell r="B4081" t="str">
            <v>ELETRODUTO FLEXÍVEL CORRUGADO REFORÇADO, PVC, DN 20 MM (1/2"), PARA CIRCUITOS TERMINAIS, INSTALADO EM FORRO - FORNECIMENTO E INSTALAÇÃO. AF_12/2015</v>
          </cell>
          <cell r="D4081" t="str">
            <v>M</v>
          </cell>
          <cell r="E4081" t="str">
            <v>5,87</v>
          </cell>
          <cell r="F4081" t="str">
            <v>6,23</v>
          </cell>
        </row>
        <row r="4082">
          <cell r="A4082" t="str">
            <v>91834</v>
          </cell>
          <cell r="B4082" t="str">
            <v>ELETRODUTO FLEXÍVEL CORRUGADO, PVC, DN 25 MM (3/4"), PARA CIRCUITOS TERMINAIS, INSTALADO EM FORRO - FORNECIMENTO E INSTALAÇÃO. AF_12/2015</v>
          </cell>
          <cell r="D4082" t="str">
            <v>M</v>
          </cell>
          <cell r="E4082" t="str">
            <v>6,18</v>
          </cell>
          <cell r="F4082" t="str">
            <v>6,59</v>
          </cell>
        </row>
        <row r="4083">
          <cell r="A4083" t="str">
            <v>91835</v>
          </cell>
          <cell r="B4083" t="str">
            <v>ELETRODUTO FLEXÍVEL CORRUGADO REFORÇADO, PVC, DN 25 MM (3/4"), PARA CIRCUITOS TERMINAIS, INSTALADO EM FORRO - FORNECIMENTO E INSTALAÇÃO. AF_12/2015</v>
          </cell>
          <cell r="D4083" t="str">
            <v>M</v>
          </cell>
          <cell r="E4083" t="str">
            <v>7,03</v>
          </cell>
          <cell r="F4083" t="str">
            <v>7,44</v>
          </cell>
        </row>
        <row r="4084">
          <cell r="A4084" t="str">
            <v>91836</v>
          </cell>
          <cell r="B4084" t="str">
            <v>ELETRODUTO FLEXÍVEL CORRUGADO, PVC, DN 32 MM (1"), PARA CIRCUITOS TERMINAIS, INSTALADO EM FORRO - FORNECIMENTO E INSTALAÇÃO. AF_12/2015</v>
          </cell>
          <cell r="D4084" t="str">
            <v>M</v>
          </cell>
          <cell r="E4084" t="str">
            <v>8,02</v>
          </cell>
          <cell r="F4084" t="str">
            <v>8,52</v>
          </cell>
        </row>
        <row r="4085">
          <cell r="A4085" t="str">
            <v>91837</v>
          </cell>
          <cell r="B4085" t="str">
            <v>ELETRODUTO FLEXÍVEL CORRUGADO REFORÇADO, PVC, DN 32 MM (1"), PARA CIRCUITOS TERMINAIS, INSTALADO EM FORRO - FORNECIMENTO E INSTALAÇÃO. AF_12/2015</v>
          </cell>
          <cell r="D4085" t="str">
            <v>M</v>
          </cell>
          <cell r="E4085" t="str">
            <v>10,00</v>
          </cell>
          <cell r="F4085" t="str">
            <v>10,50</v>
          </cell>
        </row>
        <row r="4086">
          <cell r="A4086" t="str">
            <v>91839</v>
          </cell>
          <cell r="B4086" t="str">
            <v>ELETRODUTO FLEXÍVEL LISO, PEAD, DN 32 MM (1"), PARA CIRCUITOS TERMINAIS, INSTALADO EM FORRO - FORNECIMENTO E INSTALAÇÃO. AF_12/2015</v>
          </cell>
          <cell r="D4086" t="str">
            <v>M</v>
          </cell>
          <cell r="E4086" t="str">
            <v>7,53</v>
          </cell>
          <cell r="F4086" t="str">
            <v>8,03</v>
          </cell>
        </row>
        <row r="4087">
          <cell r="A4087" t="str">
            <v>91840</v>
          </cell>
          <cell r="B4087" t="str">
            <v>ELETRODUTO FLEXÍVEL CORRUGADO, PEAD, DN 40 MM (1 1/4"), PARA CIRCUITOS TERMINAIS, INSTALADO EM FORRO - FORNECIMENTO E INSTALAÇÃO. AF_12/2015</v>
          </cell>
          <cell r="D4087" t="str">
            <v>M</v>
          </cell>
          <cell r="E4087" t="str">
            <v>9,50</v>
          </cell>
          <cell r="F4087" t="str">
            <v>10,08</v>
          </cell>
        </row>
        <row r="4088">
          <cell r="A4088" t="str">
            <v>91841</v>
          </cell>
          <cell r="B4088" t="str">
            <v>ELETRODUTO FLEXÍVEL LISO, PEAD, DN 40 MM (1 1/4"), PARA CIRCUITOS TERMINAIS, INSTALADO EM FORRO - FORNECIMENTO E INSTALAÇÃO. AF_12/2015</v>
          </cell>
          <cell r="D4088" t="str">
            <v>M</v>
          </cell>
          <cell r="E4088" t="str">
            <v>8,97</v>
          </cell>
          <cell r="F4088" t="str">
            <v>9,55</v>
          </cell>
        </row>
        <row r="4089">
          <cell r="A4089" t="str">
            <v>91842</v>
          </cell>
          <cell r="B4089" t="str">
            <v>ELETRODUTO FLEXÍVEL CORRUGADO, PVC, DN 20 MM (1/2"), PARA CIRCUITOS TERMINAIS, INSTALADO EM LAJE - FORNECIMENTO E INSTALAÇÃO. AF_12/2015</v>
          </cell>
          <cell r="D4089" t="str">
            <v>M</v>
          </cell>
          <cell r="E4089" t="str">
            <v>3,96</v>
          </cell>
          <cell r="F4089" t="str">
            <v>4,24</v>
          </cell>
        </row>
        <row r="4090">
          <cell r="A4090" t="str">
            <v>91843</v>
          </cell>
          <cell r="B4090" t="str">
            <v>ELETRODUTO FLEXÍVEL CORRUGADO REFORÇADO, PVC, DN 20 MM (1/2"), PARA CIRCUITOS TERMINAIS, INSTALADO EM LAJE - FORNECIMENTO E INSTALAÇÃO. AF_12/2015</v>
          </cell>
          <cell r="D4090" t="str">
            <v>M</v>
          </cell>
          <cell r="E4090" t="str">
            <v>4,29</v>
          </cell>
          <cell r="F4090" t="str">
            <v>4,57</v>
          </cell>
        </row>
        <row r="4091">
          <cell r="A4091" t="str">
            <v>91844</v>
          </cell>
          <cell r="B4091" t="str">
            <v>ELETRODUTO FLEXÍVEL CORRUGADO, PVC, DN 25 MM (3/4"), PARA CIRCUITOS TERMINAIS, INSTALADO EM LAJE - FORNECIMENTO E INSTALAÇÃO. AF_12/2015</v>
          </cell>
          <cell r="D4091" t="str">
            <v>M</v>
          </cell>
          <cell r="E4091" t="str">
            <v>4,60</v>
          </cell>
          <cell r="F4091" t="str">
            <v>4,94</v>
          </cell>
        </row>
        <row r="4092">
          <cell r="A4092" t="str">
            <v>91845</v>
          </cell>
          <cell r="B4092" t="str">
            <v>ELETRODUTO FLEXÍVEL CORRUGADO REFORÇADO, PVC, DN 25 MM (3/4"), PARA CIRCUITOS TERMINAIS, INSTALADO EM LAJE - FORNECIMENTO E INSTALAÇÃO. AF_12/2015</v>
          </cell>
          <cell r="D4092" t="str">
            <v>M</v>
          </cell>
          <cell r="E4092" t="str">
            <v>5,45</v>
          </cell>
          <cell r="F4092" t="str">
            <v>5,79</v>
          </cell>
        </row>
        <row r="4093">
          <cell r="A4093" t="str">
            <v>91846</v>
          </cell>
          <cell r="B4093" t="str">
            <v>ELETRODUTO FLEXÍVEL CORRUGADO, PVC, DN 32 MM (1"), PARA CIRCUITOS TERMINAIS, INSTALADO EM LAJE - FORNECIMENTO E INSTALAÇÃO. AF_12/2015</v>
          </cell>
          <cell r="D4093" t="str">
            <v>M</v>
          </cell>
          <cell r="E4093" t="str">
            <v>6,45</v>
          </cell>
          <cell r="F4093" t="str">
            <v>6,86</v>
          </cell>
        </row>
        <row r="4094">
          <cell r="A4094" t="str">
            <v>91847</v>
          </cell>
          <cell r="B4094" t="str">
            <v>ELETRODUTO FLEXÍVEL CORRUGADO REFORÇADO, PVC, DN 32 MM (1"), PARA CIRCUITOS TERMINAIS, INSTALADO EM LAJE - FORNECIMENTO E INSTALAÇÃO. AF_12/2015</v>
          </cell>
          <cell r="D4094" t="str">
            <v>M</v>
          </cell>
          <cell r="E4094" t="str">
            <v>8,43</v>
          </cell>
          <cell r="F4094" t="str">
            <v>8,84</v>
          </cell>
        </row>
        <row r="4095">
          <cell r="A4095" t="str">
            <v>91849</v>
          </cell>
          <cell r="B4095" t="str">
            <v>ELETRODUTO FLEXÍVEL LISO, PEAD, DN 32 MM (1"), PARA CIRCUITOS TERMINAIS, INSTALADO EM LAJE - FORNECIMENTO E INSTALAÇÃO. AF_12/2015</v>
          </cell>
          <cell r="D4095" t="str">
            <v>M</v>
          </cell>
          <cell r="E4095" t="str">
            <v>5,96</v>
          </cell>
          <cell r="F4095" t="str">
            <v>6,37</v>
          </cell>
        </row>
        <row r="4096">
          <cell r="A4096" t="str">
            <v>91850</v>
          </cell>
          <cell r="B4096" t="str">
            <v>ELETRODUTO FLEXÍVEL CORRUGADO, PEAD, DN 40 MM (1 1/4"), PARA CIRCUITOS TERMINAIS, INSTALADO EM LAJE - FORNECIMENTO E INSTALAÇÃO. AF_12/2015</v>
          </cell>
          <cell r="D4096" t="str">
            <v>M</v>
          </cell>
          <cell r="E4096" t="str">
            <v>7,96</v>
          </cell>
          <cell r="F4096" t="str">
            <v>8,47</v>
          </cell>
        </row>
        <row r="4097">
          <cell r="A4097" t="str">
            <v>91851</v>
          </cell>
          <cell r="B4097" t="str">
            <v>ELETRODUTO FLEXÍVEL LISO, PEAD, DN 40 MM (1 1/4"), PARA CIRCUITOS TERMINAIS, INSTALADO EM LAJE - FORNECIMENTO E INSTALAÇÃO. AF_12/2015</v>
          </cell>
          <cell r="D4097" t="str">
            <v>M</v>
          </cell>
          <cell r="E4097" t="str">
            <v>7,43</v>
          </cell>
          <cell r="F4097" t="str">
            <v>7,94</v>
          </cell>
        </row>
        <row r="4098">
          <cell r="A4098" t="str">
            <v>91852</v>
          </cell>
          <cell r="B4098" t="str">
            <v>ELETRODUTO FLEXÍVEL CORRUGADO, PVC, DN 20 MM (1/2"), PARA CIRCUITOS TERMINAIS, INSTALADO EM PAREDE - FORNECIMENTO E INSTALAÇÃO. AF_12/2015</v>
          </cell>
          <cell r="D4098" t="str">
            <v>M</v>
          </cell>
          <cell r="E4098" t="str">
            <v>5,79</v>
          </cell>
          <cell r="F4098" t="str">
            <v>6,30</v>
          </cell>
        </row>
        <row r="4099">
          <cell r="A4099" t="str">
            <v>91853</v>
          </cell>
          <cell r="B4099" t="str">
            <v>ELETRODUTO FLEXÍVEL CORRUGADO REFORÇADO, PVC, DN 20 MM (1/2"), PARA CIRCUITOS TERMINAIS, INSTALADO EM PAREDE - FORNECIMENTO E INSTALAÇÃO. AF_12/2015</v>
          </cell>
          <cell r="D4099" t="str">
            <v>M</v>
          </cell>
          <cell r="E4099" t="str">
            <v>6,09</v>
          </cell>
          <cell r="F4099" t="str">
            <v>6,60</v>
          </cell>
        </row>
        <row r="4100">
          <cell r="A4100" t="str">
            <v>91854</v>
          </cell>
          <cell r="B4100" t="str">
            <v>ELETRODUTO FLEXÍVEL CORRUGADO, PVC, DN 25 MM (3/4"), PARA CIRCUITOS TERMINAIS, INSTALADO EM PAREDE - FORNECIMENTO E INSTALAÇÃO. AF_12/2015</v>
          </cell>
          <cell r="D4100" t="str">
            <v>M</v>
          </cell>
          <cell r="E4100" t="str">
            <v>6,42</v>
          </cell>
          <cell r="F4100" t="str">
            <v>6,98</v>
          </cell>
        </row>
        <row r="4101">
          <cell r="A4101" t="str">
            <v>91855</v>
          </cell>
          <cell r="B4101" t="str">
            <v>ELETRODUTO FLEXÍVEL CORRUGADO REFORÇADO, PVC, DN 25 MM (3/4"), PARA CIRCUITOS TERMINAIS, INSTALADO EM PAREDE - FORNECIMENTO E INSTALAÇÃO. AF_12/2015</v>
          </cell>
          <cell r="D4101" t="str">
            <v>M</v>
          </cell>
          <cell r="E4101" t="str">
            <v>7,20</v>
          </cell>
          <cell r="F4101" t="str">
            <v>7,76</v>
          </cell>
        </row>
        <row r="4102">
          <cell r="A4102" t="str">
            <v>91856</v>
          </cell>
          <cell r="B4102" t="str">
            <v>ELETRODUTO FLEXÍVEL CORRUGADO, PVC, DN 32 MM (1"), PARA CIRCUITOS TERMINAIS, INSTALADO EM PAREDE - FORNECIMENTO E INSTALAÇÃO. AF_12/2015</v>
          </cell>
          <cell r="D4102" t="str">
            <v>M</v>
          </cell>
          <cell r="E4102" t="str">
            <v>8,18</v>
          </cell>
          <cell r="F4102" t="str">
            <v>8,81</v>
          </cell>
        </row>
        <row r="4103">
          <cell r="A4103" t="str">
            <v>91857</v>
          </cell>
          <cell r="B4103" t="str">
            <v>ELETRODUTO FLEXÍVEL CORRUGADO REFORÇADO, PVC, DN 32 MM (1"), PARA CIRCUITOS TERMINAIS, INSTALADO EM PAREDE - FORNECIMENTO E INSTALAÇÃO. AF_12/2015</v>
          </cell>
          <cell r="D4103" t="str">
            <v>M</v>
          </cell>
          <cell r="E4103" t="str">
            <v>10,01</v>
          </cell>
          <cell r="F4103" t="str">
            <v>10,64</v>
          </cell>
        </row>
        <row r="4104">
          <cell r="A4104" t="str">
            <v>91859</v>
          </cell>
          <cell r="B4104" t="str">
            <v>ELETRODUTO FLEXÍVEL LISO, PEAD, DN 32 MM (1"), PARA CIRCUITOS TERMINAIS, INSTALADO EM PAREDE - FORNECIMENTO E INSTALAÇÃO. AF_12/2015</v>
          </cell>
          <cell r="D4104" t="str">
            <v>M</v>
          </cell>
          <cell r="E4104" t="str">
            <v>7,73</v>
          </cell>
          <cell r="F4104" t="str">
            <v>8,36</v>
          </cell>
        </row>
        <row r="4105">
          <cell r="A4105" t="str">
            <v>91860</v>
          </cell>
          <cell r="B4105" t="str">
            <v>ELETRODUTO FLEXÍVEL CORRUGADO, PEAD, DN 40 MM (1 1/4"), PARA CIRCUITOS TERMINAIS, INSTALADO EM PAREDE - FORNECIMENTO E INSTALAÇÃO. AF_12/2015</v>
          </cell>
          <cell r="D4105" t="str">
            <v>M</v>
          </cell>
          <cell r="E4105" t="str">
            <v>9,64</v>
          </cell>
          <cell r="F4105" t="str">
            <v>10,37</v>
          </cell>
        </row>
        <row r="4106">
          <cell r="A4106" t="str">
            <v>91861</v>
          </cell>
          <cell r="B4106" t="str">
            <v>ELETRODUTO FLEXÍVEL LISO, PEAD, DN 40 MM (1 1/4"), PARA CIRCUITOS TERMINAIS, INSTALADO EM PAREDE - FORNECIMENTO E INSTALAÇÃO. AF_12/2015</v>
          </cell>
          <cell r="D4106" t="str">
            <v>M</v>
          </cell>
          <cell r="E4106" t="str">
            <v>9,15</v>
          </cell>
          <cell r="F4106" t="str">
            <v>9,88</v>
          </cell>
        </row>
        <row r="4107">
          <cell r="A4107" t="str">
            <v>91862</v>
          </cell>
          <cell r="B4107" t="str">
            <v>ELETRODUTO RÍGIDO ROSCÁVEL, PVC, DN 20 MM (1/2"), PARA CIRCUITOS TERMINAIS, INSTALADO EM FORRO - FORNECIMENTO E INSTALAÇÃO. AF_12/2015</v>
          </cell>
          <cell r="D4107" t="str">
            <v>M</v>
          </cell>
          <cell r="E4107" t="str">
            <v>6,67</v>
          </cell>
          <cell r="F4107" t="str">
            <v>7,07</v>
          </cell>
        </row>
        <row r="4108">
          <cell r="A4108" t="str">
            <v>91863</v>
          </cell>
          <cell r="B4108" t="str">
            <v>ELETRODUTO RÍGIDO ROSCÁVEL, PVC, DN 25 MM (3/4"), PARA CIRCUITOS TERMINAIS, INSTALADO EM FORRO - FORNECIMENTO E INSTALAÇÃO. AF_12/2015</v>
          </cell>
          <cell r="D4108" t="str">
            <v>M</v>
          </cell>
          <cell r="E4108" t="str">
            <v>7,82</v>
          </cell>
          <cell r="F4108" t="str">
            <v>8,28</v>
          </cell>
        </row>
        <row r="4109">
          <cell r="A4109" t="str">
            <v>91864</v>
          </cell>
          <cell r="B4109" t="str">
            <v>ELETRODUTO RÍGIDO ROSCÁVEL, PVC, DN 32 MM (1"), PARA CIRCUITOS TERMINAIS, INSTALADO EM FORRO - FORNECIMENTO E INSTALAÇÃO. AF_12/2015</v>
          </cell>
          <cell r="D4109" t="str">
            <v>M</v>
          </cell>
          <cell r="E4109" t="str">
            <v>10,24</v>
          </cell>
          <cell r="F4109" t="str">
            <v>10,80</v>
          </cell>
        </row>
        <row r="4110">
          <cell r="A4110" t="str">
            <v>91865</v>
          </cell>
          <cell r="B4110" t="str">
            <v>ELETRODUTO RÍGIDO ROSCÁVEL, PVC, DN 40 MM (1 1/4"), PARA CIRCUITOS TERMINAIS, INSTALADO EM FORRO - FORNECIMENTO E INSTALAÇÃO. AF_12/2015</v>
          </cell>
          <cell r="D4110" t="str">
            <v>M</v>
          </cell>
          <cell r="E4110" t="str">
            <v>12,68</v>
          </cell>
          <cell r="F4110" t="str">
            <v>13,35</v>
          </cell>
        </row>
        <row r="4111">
          <cell r="A4111" t="str">
            <v>91866</v>
          </cell>
          <cell r="B4111" t="str">
            <v>ELETRODUTO RÍGIDO ROSCÁVEL, PVC, DN 20 MM (1/2"), PARA CIRCUITOS TERMINAIS, INSTALADO EM LAJE - FORNECIMENTO E INSTALAÇÃO. AF_12/2015</v>
          </cell>
          <cell r="D4111" t="str">
            <v>M</v>
          </cell>
          <cell r="E4111" t="str">
            <v>5,20</v>
          </cell>
          <cell r="F4111" t="str">
            <v>5,53</v>
          </cell>
        </row>
        <row r="4112">
          <cell r="A4112" t="str">
            <v>91867</v>
          </cell>
          <cell r="B4112" t="str">
            <v>ELETRODUTO RÍGIDO ROSCÁVEL, PVC, DN 25 MM (3/4"), PARA CIRCUITOS TERMINAIS, INSTALADO EM LAJE - FORNECIMENTO E INSTALAÇÃO. AF_12/2015</v>
          </cell>
          <cell r="D4112" t="str">
            <v>M</v>
          </cell>
          <cell r="E4112" t="str">
            <v>6,35</v>
          </cell>
          <cell r="F4112" t="str">
            <v>6,75</v>
          </cell>
        </row>
        <row r="4113">
          <cell r="A4113" t="str">
            <v>91868</v>
          </cell>
          <cell r="B4113" t="str">
            <v>ELETRODUTO RÍGIDO ROSCÁVEL, PVC, DN 32 MM (1"), PARA CIRCUITOS TERMINAIS, INSTALADO EM LAJE - FORNECIMENTO E INSTALAÇÃO. AF_12/2015</v>
          </cell>
          <cell r="D4113" t="str">
            <v>M</v>
          </cell>
          <cell r="E4113" t="str">
            <v>8,78</v>
          </cell>
          <cell r="F4113" t="str">
            <v>9,26</v>
          </cell>
        </row>
        <row r="4114">
          <cell r="A4114" t="str">
            <v>91869</v>
          </cell>
          <cell r="B4114" t="str">
            <v>ELETRODUTO RÍGIDO ROSCÁVEL, PVC, DN 40 MM (1 1/4"), PARA CIRCUITOS TERMINAIS, INSTALADO EM LAJE - FORNECIMENTO E INSTALAÇÃO. AF_12/2015</v>
          </cell>
          <cell r="D4114" t="str">
            <v>M</v>
          </cell>
          <cell r="E4114" t="str">
            <v>11,22</v>
          </cell>
          <cell r="F4114" t="str">
            <v>11,81</v>
          </cell>
        </row>
        <row r="4115">
          <cell r="A4115" t="str">
            <v>91870</v>
          </cell>
          <cell r="B4115" t="str">
            <v>ELETRODUTO RÍGIDO ROSCÁVEL, PVC, DN 20 MM (1/2"), PARA CIRCUITOS TERMINAIS, INSTALADO EM PAREDE - FORNECIMENTO E INSTALAÇÃO. AF_12/2015</v>
          </cell>
          <cell r="D4115" t="str">
            <v>M</v>
          </cell>
          <cell r="E4115" t="str">
            <v>7,49</v>
          </cell>
          <cell r="F4115" t="str">
            <v>8,07</v>
          </cell>
        </row>
        <row r="4116">
          <cell r="A4116" t="str">
            <v>91871</v>
          </cell>
          <cell r="B4116" t="str">
            <v>ELETRODUTO RÍGIDO ROSCÁVEL, PVC, DN 25 MM (3/4"), PARA CIRCUITOS TERMINAIS, INSTALADO EM PAREDE - FORNECIMENTO E INSTALAÇÃO. AF_12/2015</v>
          </cell>
          <cell r="D4116" t="str">
            <v>M</v>
          </cell>
          <cell r="E4116" t="str">
            <v>8,67</v>
          </cell>
          <cell r="F4116" t="str">
            <v>9,32</v>
          </cell>
        </row>
        <row r="4117">
          <cell r="A4117" t="str">
            <v>91872</v>
          </cell>
          <cell r="B4117" t="str">
            <v>ELETRODUTO RÍGIDO ROSCÁVEL, PVC, DN 32 MM (1"), PARA CIRCUITOS TERMINAIS, INSTALADO EM PAREDE - FORNECIMENTO E INSTALAÇÃO. AF_12/2015</v>
          </cell>
          <cell r="D4117" t="str">
            <v>M</v>
          </cell>
          <cell r="E4117" t="str">
            <v>11,09</v>
          </cell>
          <cell r="F4117" t="str">
            <v>11,84</v>
          </cell>
        </row>
        <row r="4118">
          <cell r="A4118" t="str">
            <v>91873</v>
          </cell>
          <cell r="B4118" t="str">
            <v>ELETRODUTO RÍGIDO ROSCÁVEL, PVC, DN 40 MM (1 1/4"), PARA CIRCUITOS TERMINAIS, INSTALADO EM PAREDE - FORNECIMENTO E INSTALAÇÃO. AF_12/2015</v>
          </cell>
          <cell r="D4118" t="str">
            <v>M</v>
          </cell>
          <cell r="E4118" t="str">
            <v>13,49</v>
          </cell>
          <cell r="F4118" t="str">
            <v>14,35</v>
          </cell>
        </row>
        <row r="4119">
          <cell r="A4119" t="str">
            <v>93008</v>
          </cell>
          <cell r="B4119" t="str">
            <v>ELETRODUTO RÍGIDO ROSCÁVEL, PVC, DN 50 MM (1 1/2") - FORNECIMENTO E INSTALAÇÃO. AF_12/2015</v>
          </cell>
          <cell r="D4119" t="str">
            <v>M</v>
          </cell>
          <cell r="E4119" t="str">
            <v>10,88</v>
          </cell>
          <cell r="F4119" t="str">
            <v>11,31</v>
          </cell>
        </row>
        <row r="4120">
          <cell r="A4120" t="str">
            <v>93009</v>
          </cell>
          <cell r="B4120" t="str">
            <v>ELETRODUTO RÍGIDO ROSCÁVEL, PVC, DN 60 MM (2") - FORNECIMENTO E INSTALAÇÃO. AF_12/2015</v>
          </cell>
          <cell r="D4120" t="str">
            <v>M</v>
          </cell>
          <cell r="E4120" t="str">
            <v>15,92</v>
          </cell>
          <cell r="F4120" t="str">
            <v>16,43</v>
          </cell>
        </row>
        <row r="4121">
          <cell r="A4121" t="str">
            <v>93010</v>
          </cell>
          <cell r="B4121" t="str">
            <v>ELETRODUTO RÍGIDO ROSCÁVEL, PVC, DN 75 MM (2 1/2") - FORNECIMENTO E INSTALAÇÃO. AF_12/2015</v>
          </cell>
          <cell r="D4121" t="str">
            <v>M</v>
          </cell>
          <cell r="E4121" t="str">
            <v>22,07</v>
          </cell>
          <cell r="F4121" t="str">
            <v>22,66</v>
          </cell>
        </row>
        <row r="4122">
          <cell r="A4122" t="str">
            <v>93011</v>
          </cell>
          <cell r="B4122" t="str">
            <v>ELETRODUTO RÍGIDO ROSCÁVEL, PVC, DN 85 MM (3") - FORNECIMENTO E INSTALAÇÃO. AF_12/2015</v>
          </cell>
          <cell r="D4122" t="str">
            <v>M</v>
          </cell>
          <cell r="E4122" t="str">
            <v>26,92</v>
          </cell>
          <cell r="F4122" t="str">
            <v>27,58</v>
          </cell>
        </row>
        <row r="4123">
          <cell r="A4123" t="str">
            <v>93012</v>
          </cell>
          <cell r="B4123" t="str">
            <v>ELETRODUTO RÍGIDO ROSCÁVEL, PVC, DN 110 MM (4") - FORNECIMENTO E INSTALAÇÃO. AF_12/2015</v>
          </cell>
          <cell r="D4123" t="str">
            <v>M</v>
          </cell>
          <cell r="E4123" t="str">
            <v>40,49</v>
          </cell>
          <cell r="F4123" t="str">
            <v>41,31</v>
          </cell>
        </row>
        <row r="4124">
          <cell r="A4124" t="str">
            <v>95726</v>
          </cell>
          <cell r="B4124" t="str">
            <v>ELETRODUTO RÍGIDO SOLDÁVEL, PVC, DN 20 MM (½), APARENTE, INSTALADO EM TETO - FORNECIMENTO E INSTALAÇÃO. AF_11/2016_P</v>
          </cell>
          <cell r="D4124" t="str">
            <v>M</v>
          </cell>
          <cell r="E4124" t="str">
            <v>4,58</v>
          </cell>
          <cell r="F4124" t="str">
            <v>4,85</v>
          </cell>
        </row>
        <row r="4125">
          <cell r="A4125" t="str">
            <v>95727</v>
          </cell>
          <cell r="B4125" t="str">
            <v>ELETRODUTO RÍGIDO SOLDÁVEL, PVC, DN 25 MM (3/4), APARENTE, INSTALADO EM TETO - FORNECIMENTO E INSTALAÇÃO. AF_11/2016_P</v>
          </cell>
          <cell r="D4125" t="str">
            <v>M</v>
          </cell>
          <cell r="E4125" t="str">
            <v>5,20</v>
          </cell>
          <cell r="F4125" t="str">
            <v>5,50</v>
          </cell>
        </row>
        <row r="4126">
          <cell r="A4126" t="str">
            <v>95728</v>
          </cell>
          <cell r="B4126" t="str">
            <v>ELETRODUTO RÍGIDO SOLDÁVEL, PVC, DN 32 MM (1), APARENTE, INSTALADO EM TETO - FORNECIMENTO E INSTALAÇÃO. AF_11/2016_P</v>
          </cell>
          <cell r="D4126" t="str">
            <v>M</v>
          </cell>
          <cell r="E4126" t="str">
            <v>6,53</v>
          </cell>
          <cell r="F4126" t="str">
            <v>6,89</v>
          </cell>
        </row>
        <row r="4127">
          <cell r="A4127" t="str">
            <v>95729</v>
          </cell>
          <cell r="B4127" t="str">
            <v>ELETRODUTO RÍGIDO SOLDÁVEL, PVC, DN 20 MM (½), APARENTE, INSTALADO EM PAREDE - FORNECIMENTO E INSTALAÇÃO. AF_11/2016_P</v>
          </cell>
          <cell r="D4127" t="str">
            <v>M</v>
          </cell>
          <cell r="E4127" t="str">
            <v>6,05</v>
          </cell>
          <cell r="F4127" t="str">
            <v>6,50</v>
          </cell>
        </row>
        <row r="4128">
          <cell r="A4128" t="str">
            <v>95730</v>
          </cell>
          <cell r="B4128" t="str">
            <v>ELETRODUTO RÍGIDO SOLDÁVEL, PVC, DN 25 MM (3/4), APARENTE, INSTALADO EM PAREDE - FORNECIMENTO E INSTALAÇÃO. AF_11/2016_P</v>
          </cell>
          <cell r="D4128" t="str">
            <v>M</v>
          </cell>
          <cell r="E4128" t="str">
            <v>6,67</v>
          </cell>
          <cell r="F4128" t="str">
            <v>7,14</v>
          </cell>
        </row>
        <row r="4129">
          <cell r="A4129" t="str">
            <v>95731</v>
          </cell>
          <cell r="B4129" t="str">
            <v>ELETRODUTO RÍGIDO SOLDÁVEL, PVC, DN 32 MM (1), APARENTE, INSTALADO EM PAREDE - FORNECIMENTO E INSTALAÇÃO. AF_11/2016_P</v>
          </cell>
          <cell r="D4129" t="str">
            <v>M</v>
          </cell>
          <cell r="E4129" t="str">
            <v>8,00</v>
          </cell>
          <cell r="F4129" t="str">
            <v>8,52</v>
          </cell>
        </row>
        <row r="4130">
          <cell r="A4130" t="str">
            <v>95732</v>
          </cell>
          <cell r="B4130" t="str">
            <v>LUVA PARA ELETRODUTO, PVC, SOLDÁVEL, DN 20 MM (1/2), APARENTE, INSTALADA EM TETO - FORNECIMENTO E INSTALAÇÃO. AF_11/2016_P</v>
          </cell>
          <cell r="D4130" t="str">
            <v>UN</v>
          </cell>
          <cell r="E4130" t="str">
            <v>3,30</v>
          </cell>
          <cell r="F4130" t="str">
            <v>3,53</v>
          </cell>
        </row>
        <row r="4131">
          <cell r="A4131" t="str">
            <v>95745</v>
          </cell>
          <cell r="B4131" t="str">
            <v>ELETRODUTO DE AÇO GALVANIZADO, CLASSE LEVE, DN 20 MM (3/4), APARENTE, INSTALADO EM TETO - FORNECIMENTO E INSTALAÇÃO. AF_11/2016_P</v>
          </cell>
          <cell r="D4131" t="str">
            <v>M</v>
          </cell>
          <cell r="E4131" t="str">
            <v>10,71</v>
          </cell>
          <cell r="F4131" t="str">
            <v>11,30</v>
          </cell>
        </row>
        <row r="4132">
          <cell r="A4132" t="str">
            <v>95746</v>
          </cell>
          <cell r="B4132" t="str">
            <v>ELETRODUTO DE AÇO GALVANIZADO, CLASSE LEVE, DN 25 MM (1), APARENTE, INSTALADO EM TETO - FORNECIMENTO E INSTALAÇÃO. AF_11/2016_P</v>
          </cell>
          <cell r="D4132" t="str">
            <v>M</v>
          </cell>
          <cell r="E4132" t="str">
            <v>13,09</v>
          </cell>
          <cell r="F4132" t="str">
            <v>13,82</v>
          </cell>
        </row>
        <row r="4133">
          <cell r="A4133" t="str">
            <v>95747</v>
          </cell>
          <cell r="B4133" t="str">
            <v>ELETRODUTO DE AÇO GALVANIZADO, CLASSE SEMI PESADO, DN 32 MM (1 1/4), APARENTE, INSTALADO EM TETO - FORNECIMENTO E INSTALAÇÃO. AF_11/2016_P</v>
          </cell>
          <cell r="D4133" t="str">
            <v>M</v>
          </cell>
          <cell r="E4133" t="str">
            <v>19,94</v>
          </cell>
          <cell r="F4133" t="str">
            <v>20,84</v>
          </cell>
        </row>
        <row r="4134">
          <cell r="A4134" t="str">
            <v>95748</v>
          </cell>
          <cell r="B4134" t="str">
            <v>ELETRODUTO DE AÇO GALVANIZADO, CLASSE SEMI PESADO, DN 40 MM (1 1/2 ), APARENTE, INSTALADO EM TETO - FORNECIMENTO E INSTALAÇÃO. AF_11/2016_P</v>
          </cell>
          <cell r="D4134" t="str">
            <v>M</v>
          </cell>
          <cell r="E4134" t="str">
            <v>22,09</v>
          </cell>
          <cell r="F4134" t="str">
            <v>23,18</v>
          </cell>
        </row>
        <row r="4135">
          <cell r="A4135" t="str">
            <v>95749</v>
          </cell>
          <cell r="B4135" t="str">
            <v>ELETRODUTO DE AÇO GALVANIZADO, CLASSE LEVE, DN 20 MM (3/4), APARENTE, INSTALADO EM PAREDE - FORNECIMENTO E INSTALAÇÃO. AF_11/2016_P</v>
          </cell>
          <cell r="D4135" t="str">
            <v>M</v>
          </cell>
          <cell r="E4135" t="str">
            <v>15,46</v>
          </cell>
          <cell r="F4135" t="str">
            <v>16,61</v>
          </cell>
        </row>
        <row r="4136">
          <cell r="A4136" t="str">
            <v>95750</v>
          </cell>
          <cell r="B4136" t="str">
            <v>ELETRODUTO DE AÇO GALVANIZADO, CLASSE LEVE, DN 25 MM (1), APARENTE, INSTALADO EM PAREDE - FORNECIMENTO E INSTALAÇÃO. AF_11/2016_P</v>
          </cell>
          <cell r="D4136" t="str">
            <v>M</v>
          </cell>
          <cell r="E4136" t="str">
            <v>17,74</v>
          </cell>
          <cell r="F4136" t="str">
            <v>19,00</v>
          </cell>
        </row>
        <row r="4137">
          <cell r="A4137" t="str">
            <v>95751</v>
          </cell>
          <cell r="B4137" t="str">
            <v>ELETRODUTO DE AÇO GALVANIZADO, CLASSE SEMI PESADO, DN 32 MM (1 1/4), APARENTE, INSTALADO EM PAREDE - FORNECIMENTO E INSTALAÇÃO. AF_11/2016_P</v>
          </cell>
          <cell r="D4137" t="str">
            <v>M</v>
          </cell>
          <cell r="E4137" t="str">
            <v>24,44</v>
          </cell>
          <cell r="F4137" t="str">
            <v>25,86</v>
          </cell>
        </row>
        <row r="4138">
          <cell r="A4138" t="str">
            <v>95752</v>
          </cell>
          <cell r="B4138" t="str">
            <v>ELETRODUTO DE AÇO GALVANIZADO, CLASSE SEMI PESADO, DN 40 MM (1 1/2  ), APARENTE, INSTALADO EM PAREDE - FORNECIMENTO E INSTALAÇÃO. AF_11/2016_P</v>
          </cell>
          <cell r="D4138" t="str">
            <v>M</v>
          </cell>
          <cell r="E4138" t="str">
            <v>26,42</v>
          </cell>
          <cell r="F4138" t="str">
            <v>28,02</v>
          </cell>
        </row>
        <row r="4139">
          <cell r="A4139" t="str">
            <v>97667</v>
          </cell>
          <cell r="B4139" t="str">
            <v>ELETRODUTO FLEXÍVEL CORRUGADO, PEAD, DN 50 (1 ½)  - FORNECIMENTO E INSTALAÇÃO. AF_04/2016</v>
          </cell>
          <cell r="D4139" t="str">
            <v>M</v>
          </cell>
          <cell r="E4139" t="str">
            <v>6,09</v>
          </cell>
          <cell r="F4139" t="str">
            <v>6,32</v>
          </cell>
        </row>
        <row r="4140">
          <cell r="A4140" t="str">
            <v>97668</v>
          </cell>
          <cell r="B4140" t="str">
            <v>ELETRODUTO FLEXÍVEL CORRUGADO, PEAD, DN 63 (2")  - FORNECIMENTO E INSTALAÇÃO. AF_04/2016</v>
          </cell>
          <cell r="D4140" t="str">
            <v>M</v>
          </cell>
          <cell r="E4140" t="str">
            <v>9,29</v>
          </cell>
          <cell r="F4140" t="str">
            <v>9,70</v>
          </cell>
        </row>
        <row r="4141">
          <cell r="A4141" t="str">
            <v>97669</v>
          </cell>
          <cell r="B4141" t="str">
            <v>ELETRODUTO FLEXÍVEL CORRUGADO, PEAD, DN 90 (3) - FORNECIMENTO E INSTALAÇÃO. AF_04/2016</v>
          </cell>
          <cell r="D4141" t="str">
            <v>M</v>
          </cell>
          <cell r="E4141" t="str">
            <v>14,71</v>
          </cell>
          <cell r="F4141" t="str">
            <v>15,46</v>
          </cell>
        </row>
        <row r="4142">
          <cell r="A4142" t="str">
            <v>97670</v>
          </cell>
          <cell r="B4142" t="str">
            <v>ELETRODUTO FLEXÍVEL CORRUGADO, PEAD, DN 100 (4) - FORNECIMENTO E INSTALAÇÃO. AF_04/2016</v>
          </cell>
          <cell r="D4142" t="str">
            <v>M</v>
          </cell>
          <cell r="E4142" t="str">
            <v>19,02</v>
          </cell>
          <cell r="F4142" t="str">
            <v>19,92</v>
          </cell>
        </row>
        <row r="4143">
          <cell r="A4143" t="str">
            <v>72263</v>
          </cell>
          <cell r="B4143" t="str">
            <v>TERMINAL OU CONECTOR DE PRESSAO - PARA CABO 50MM2 - FORNECIMENTO E INSTALACAO</v>
          </cell>
          <cell r="D4143" t="str">
            <v>UN</v>
          </cell>
          <cell r="E4143" t="str">
            <v>19,63</v>
          </cell>
          <cell r="F4143" t="str">
            <v>21,17</v>
          </cell>
        </row>
        <row r="4144">
          <cell r="A4144" t="str">
            <v>72271</v>
          </cell>
          <cell r="B4144" t="str">
            <v>CONECTOR PARAFUSO FENDIDO SPLIT-BOLT - PARA CABO DE 16MM2 - FORNECIMENTO E INSTALACAO</v>
          </cell>
          <cell r="D4144" t="str">
            <v>UN</v>
          </cell>
          <cell r="E4144" t="str">
            <v>11,65</v>
          </cell>
          <cell r="F4144" t="str">
            <v>12,42</v>
          </cell>
        </row>
        <row r="4145">
          <cell r="A4145" t="str">
            <v>72272</v>
          </cell>
          <cell r="B4145" t="str">
            <v>CONECTOR PARAFUSO FENDIDO SPLIT-BOLT - PARA CABO DE 35MM2 - FORNECIMENTO E INSTALACAO</v>
          </cell>
          <cell r="D4145" t="str">
            <v>UN</v>
          </cell>
          <cell r="E4145" t="str">
            <v>13,18</v>
          </cell>
          <cell r="F4145" t="str">
            <v>13,95</v>
          </cell>
        </row>
        <row r="4146">
          <cell r="A4146" t="str">
            <v>91874</v>
          </cell>
          <cell r="B4146" t="str">
            <v>LUVA PARA ELETRODUTO, PVC, ROSCÁVEL, DN 20 MM (1/2"), PARA CIRCUITOS TERMINAIS, INSTALADA EM FORRO - FORNECIMENTO E INSTALAÇÃO. AF_12/2015</v>
          </cell>
          <cell r="D4146" t="str">
            <v>UN</v>
          </cell>
          <cell r="E4146" t="str">
            <v>3,54</v>
          </cell>
          <cell r="F4146" t="str">
            <v>3,86</v>
          </cell>
        </row>
        <row r="4147">
          <cell r="A4147" t="str">
            <v>91875</v>
          </cell>
          <cell r="B4147" t="str">
            <v>LUVA PARA ELETRODUTO, PVC, ROSCÁVEL, DN 25 MM (3/4"), PARA CIRCUITOS TERMINAIS, INSTALADA EM FORRO - FORNECIMENTO E INSTALAÇÃO. AF_12/2015</v>
          </cell>
          <cell r="D4147" t="str">
            <v>UN</v>
          </cell>
          <cell r="E4147" t="str">
            <v>4,69</v>
          </cell>
          <cell r="F4147" t="str">
            <v>5,10</v>
          </cell>
        </row>
        <row r="4148">
          <cell r="A4148" t="str">
            <v>91876</v>
          </cell>
          <cell r="B4148" t="str">
            <v>LUVA PARA ELETRODUTO, PVC, ROSCÁVEL, DN 32 MM (1"), PARA CIRCUITOS TERMINAIS, INSTALADA EM FORRO - FORNECIMENTO E INSTALAÇÃO. AF_12/2015</v>
          </cell>
          <cell r="D4148" t="str">
            <v>UN</v>
          </cell>
          <cell r="E4148" t="str">
            <v>6,20</v>
          </cell>
          <cell r="F4148" t="str">
            <v>6,73</v>
          </cell>
        </row>
        <row r="4149">
          <cell r="A4149" t="str">
            <v>91877</v>
          </cell>
          <cell r="B4149" t="str">
            <v>LUVA PARA ELETRODUTO, PVC, ROSCÁVEL, DN 40 MM (1 1/4"), PARA CIRCUITOS TERMINAIS, INSTALADA EM FORRO - FORNECIMENTO E INSTALAÇÃO. AF_12/2015</v>
          </cell>
          <cell r="D4149" t="str">
            <v>UN</v>
          </cell>
          <cell r="E4149" t="str">
            <v>8,27</v>
          </cell>
          <cell r="F4149" t="str">
            <v>8,95</v>
          </cell>
        </row>
        <row r="4150">
          <cell r="A4150" t="str">
            <v>91878</v>
          </cell>
          <cell r="B4150" t="str">
            <v>LUVA PARA ELETRODUTO, PVC, ROSCÁVEL, DN 20 MM (1/2"), PARA CIRCUITOS TERMINAIS, INSTALADA EM LAJE - FORNECIMENTO E INSTALAÇÃO. AF_12/2015</v>
          </cell>
          <cell r="D4150" t="str">
            <v>UN</v>
          </cell>
          <cell r="E4150" t="str">
            <v>4,54</v>
          </cell>
          <cell r="F4150" t="str">
            <v>4,97</v>
          </cell>
        </row>
        <row r="4151">
          <cell r="A4151" t="str">
            <v>91879</v>
          </cell>
          <cell r="B4151" t="str">
            <v>LUVA PARA ELETRODUTO, PVC, ROSCÁVEL, DN 25 MM (3/4"), PARA CIRCUITOS TERMINAIS, INSTALADA EM LAJE - FORNECIMENTO E INSTALAÇÃO. AF_12/2015</v>
          </cell>
          <cell r="D4151" t="str">
            <v>UN</v>
          </cell>
          <cell r="E4151" t="str">
            <v>5,65</v>
          </cell>
          <cell r="F4151" t="str">
            <v>6,18</v>
          </cell>
        </row>
        <row r="4152">
          <cell r="A4152" t="str">
            <v>91880</v>
          </cell>
          <cell r="B4152" t="str">
            <v>LUVA PARA ELETRODUTO, PVC, ROSCÁVEL, DN 32 MM (1"), PARA CIRCUITOS TERMINAIS, INSTALADA EM LAJE - FORNECIMENTO E INSTALAÇÃO. AF_12/2015</v>
          </cell>
          <cell r="D4152" t="str">
            <v>UN</v>
          </cell>
          <cell r="E4152" t="str">
            <v>7,20</v>
          </cell>
          <cell r="F4152" t="str">
            <v>7,85</v>
          </cell>
        </row>
        <row r="4153">
          <cell r="A4153" t="str">
            <v>91881</v>
          </cell>
          <cell r="B4153" t="str">
            <v>LUVA PARA ELETRODUTO, PVC, ROSCÁVEL, DN 40 MM (1 1/4"), PARA CIRCUITOS TERMINAIS, INSTALADA EM LAJE - FORNECIMENTO E INSTALAÇÃO. AF_12/2015</v>
          </cell>
          <cell r="D4153" t="str">
            <v>UN</v>
          </cell>
          <cell r="E4153" t="str">
            <v>9,26</v>
          </cell>
          <cell r="F4153" t="str">
            <v>10,06</v>
          </cell>
        </row>
        <row r="4154">
          <cell r="A4154" t="str">
            <v>91882</v>
          </cell>
          <cell r="B4154" t="str">
            <v>LUVA PARA ELETRODUTO, PVC, ROSCÁVEL, DN 20 MM (1/2"), PARA CIRCUITOS TERMINAIS, INSTALADA EM PAREDE - FORNECIMENTO E INSTALAÇÃO. AF_12/2015</v>
          </cell>
          <cell r="D4154" t="str">
            <v>UN</v>
          </cell>
          <cell r="E4154" t="str">
            <v>5,59</v>
          </cell>
          <cell r="F4154" t="str">
            <v>6,15</v>
          </cell>
        </row>
        <row r="4155">
          <cell r="A4155" t="str">
            <v>91884</v>
          </cell>
          <cell r="B4155" t="str">
            <v>LUVA PARA ELETRODUTO, PVC, ROSCÁVEL, DN 25 MM (3/4"), PARA CIRCUITOS TERMINAIS, INSTALADA EM PAREDE - FORNECIMENTO E INSTALAÇÃO. AF_12/2015</v>
          </cell>
          <cell r="D4155" t="str">
            <v>UN</v>
          </cell>
          <cell r="E4155" t="str">
            <v>6,47</v>
          </cell>
          <cell r="F4155" t="str">
            <v>7,09</v>
          </cell>
        </row>
        <row r="4156">
          <cell r="A4156" t="str">
            <v>91885</v>
          </cell>
          <cell r="B4156" t="str">
            <v>LUVA PARA ELETRODUTO, PVC, ROSCÁVEL, DN 32 MM (1"), PARA CIRCUITOS TERMINAIS, INSTALADA EM PAREDE - FORNECIMENTO E INSTALAÇÃO. AF_12/2015</v>
          </cell>
          <cell r="D4156" t="str">
            <v>UN</v>
          </cell>
          <cell r="E4156" t="str">
            <v>7,68</v>
          </cell>
          <cell r="F4156" t="str">
            <v>8,38</v>
          </cell>
        </row>
        <row r="4157">
          <cell r="A4157" t="str">
            <v>91886</v>
          </cell>
          <cell r="B4157" t="str">
            <v>LUVA PARA ELETRODUTO, PVC, ROSCÁVEL, DN 40 MM (1 1/4"), PARA CIRCUITOS TERMINAIS, INSTALADA EM PAREDE - FORNECIMENTO E INSTALAÇÃO. AF_12/2015</v>
          </cell>
          <cell r="D4157" t="str">
            <v>UN</v>
          </cell>
          <cell r="E4157" t="str">
            <v>9,37</v>
          </cell>
          <cell r="F4157" t="str">
            <v>10,17</v>
          </cell>
        </row>
        <row r="4158">
          <cell r="A4158" t="str">
            <v>91887</v>
          </cell>
          <cell r="B4158" t="str">
            <v>CURVA 90 GRAUS PARA ELETRODUTO, PVC, ROSCÁVEL, DN 20 MM (1/2"), PARA CIRCUITOS TERMINAIS, INSTALADA EM FORRO - FORNECIMENTO E INSTALAÇÃO. AF_12/2015</v>
          </cell>
          <cell r="D4158" t="str">
            <v>UN</v>
          </cell>
          <cell r="E4158" t="str">
            <v>6,63</v>
          </cell>
          <cell r="F4158" t="str">
            <v>7,11</v>
          </cell>
        </row>
        <row r="4159">
          <cell r="A4159" t="str">
            <v>91889</v>
          </cell>
          <cell r="B4159" t="str">
            <v>CURVA 180 GRAUS PARA ELETRODUTO, PVC, ROSCÁVEL, DN 20 MM (1/2"), PARA CIRCUITOS TERMINAIS, INSTALADA EM FORRO - FORNECIMENTO E INSTALAÇÃO. AF_12/2015</v>
          </cell>
          <cell r="D4159" t="str">
            <v>UN</v>
          </cell>
          <cell r="E4159" t="str">
            <v>6,37</v>
          </cell>
          <cell r="F4159" t="str">
            <v>6,85</v>
          </cell>
        </row>
        <row r="4160">
          <cell r="A4160" t="str">
            <v>91890</v>
          </cell>
          <cell r="B4160" t="str">
            <v>CURVA 90 GRAUS PARA ELETRODUTO, PVC, ROSCÁVEL, DN 25 MM (3/4"), PARA CIRCUITOS TERMINAIS, INSTALADA EM FORRO - FORNECIMENTO E INSTALAÇÃO. AF_12/2015</v>
          </cell>
          <cell r="D4160" t="str">
            <v>UN</v>
          </cell>
          <cell r="E4160" t="str">
            <v>7,86</v>
          </cell>
          <cell r="F4160" t="str">
            <v>8,48</v>
          </cell>
        </row>
        <row r="4161">
          <cell r="A4161" t="str">
            <v>91892</v>
          </cell>
          <cell r="B4161" t="str">
            <v>CURVA 180 GRAUS PARA ELETRODUTO, PVC, ROSCÁVEL, DN 25 MM (3/4"), PARA CIRCUITOS TERMINAIS, INSTALADA EM FORRO - FORNECIMENTO E INSTALAÇÃO. AF_12/2015</v>
          </cell>
          <cell r="D4161" t="str">
            <v>UN</v>
          </cell>
          <cell r="E4161" t="str">
            <v>9,56</v>
          </cell>
          <cell r="F4161" t="str">
            <v>10,18</v>
          </cell>
        </row>
        <row r="4162">
          <cell r="A4162" t="str">
            <v>91893</v>
          </cell>
          <cell r="B4162" t="str">
            <v>CURVA 90 GRAUS PARA ELETRODUTO, PVC, ROSCÁVEL, DN 32 MM (1"), PARA CIRCUITOS TERMINAIS, INSTALADA EM FORRO - FORNECIMENTO E INSTALAÇÃO. AF_12/2015</v>
          </cell>
          <cell r="D4162" t="str">
            <v>UN</v>
          </cell>
          <cell r="E4162" t="str">
            <v>10,77</v>
          </cell>
          <cell r="F4162" t="str">
            <v>11,58</v>
          </cell>
        </row>
        <row r="4163">
          <cell r="A4163" t="str">
            <v>91895</v>
          </cell>
          <cell r="B4163" t="str">
            <v>CURVA 180 GRAUS PARA ELETRODUTO, PVC, ROSCÁVEL, DN 32 MM (1"), PARA CIRCUITOS TERMINAIS, INSTALADA EM FORRO - FORNECIMENTO E INSTALAÇÃO. AF_12/2015</v>
          </cell>
          <cell r="D4163" t="str">
            <v>UN</v>
          </cell>
          <cell r="E4163" t="str">
            <v>12,50</v>
          </cell>
          <cell r="F4163" t="str">
            <v>13,31</v>
          </cell>
        </row>
        <row r="4164">
          <cell r="A4164" t="str">
            <v>91896</v>
          </cell>
          <cell r="B4164" t="str">
            <v>CURVA 90 GRAUS PARA ELETRODUTO, PVC, ROSCÁVEL, DN 40 MM (1 1/4"), PARA CIRCUITOS TERMINAIS, INSTALADA EM FORRO - FORNECIMENTO E INSTALAÇÃO. AF_12/2015</v>
          </cell>
          <cell r="D4164" t="str">
            <v>UN</v>
          </cell>
          <cell r="E4164" t="str">
            <v>13,12</v>
          </cell>
          <cell r="F4164" t="str">
            <v>14,14</v>
          </cell>
        </row>
        <row r="4165">
          <cell r="A4165" t="str">
            <v>91898</v>
          </cell>
          <cell r="B4165" t="str">
            <v>CURVA 180 GRAUS PARA ELETRODUTO, PVC, ROSCÁVEL, DN 40 MM (1 1/4"), PARA CIRCUITOS TERMINAIS, INSTALADA EM FORRO - FORNECIMENTO E INSTALAÇÃO. AF_12/2015</v>
          </cell>
          <cell r="D4165" t="str">
            <v>UN</v>
          </cell>
          <cell r="E4165" t="str">
            <v>14,97</v>
          </cell>
          <cell r="F4165" t="str">
            <v>15,99</v>
          </cell>
        </row>
        <row r="4166">
          <cell r="A4166" t="str">
            <v>91899</v>
          </cell>
          <cell r="B4166" t="str">
            <v>CURVA 90 GRAUS PARA ELETRODUTO, PVC, ROSCÁVEL, DN 20 MM (1/2"), PARA CIRCUITOS TERMINAIS, INSTALADA EM LAJE - FORNECIMENTO E INSTALAÇÃO. AF_12/2015</v>
          </cell>
          <cell r="D4166" t="str">
            <v>UN</v>
          </cell>
          <cell r="E4166" t="str">
            <v>8,07</v>
          </cell>
          <cell r="F4166" t="str">
            <v>8,72</v>
          </cell>
        </row>
        <row r="4167">
          <cell r="A4167" t="str">
            <v>91901</v>
          </cell>
          <cell r="B4167" t="str">
            <v>CURVA 180 GRAUS PARA ELETRODUTO, PVC, ROSCÁVEL, DN 20 MM (1/2"), PARA CIRCUITOS TERMINAIS, INSTALADA EM LAJE - FORNECIMENTO E INSTALAÇÃO. AF_12/2015</v>
          </cell>
          <cell r="D4167" t="str">
            <v>UN</v>
          </cell>
          <cell r="E4167" t="str">
            <v>7,81</v>
          </cell>
          <cell r="F4167" t="str">
            <v>8,46</v>
          </cell>
        </row>
        <row r="4168">
          <cell r="A4168" t="str">
            <v>91902</v>
          </cell>
          <cell r="B4168" t="str">
            <v>CURVA 90 GRAUS PARA ELETRODUTO, PVC, ROSCÁVEL, DN 25 MM (3/4"), PARA CIRCUITOS TERMINAIS, INSTALADA EM LAJE - FORNECIMENTO E INSTALAÇÃO. AF_12/2015</v>
          </cell>
          <cell r="D4168" t="str">
            <v>UN</v>
          </cell>
          <cell r="E4168" t="str">
            <v>9,30</v>
          </cell>
          <cell r="F4168" t="str">
            <v>10,08</v>
          </cell>
        </row>
        <row r="4169">
          <cell r="A4169" t="str">
            <v>91904</v>
          </cell>
          <cell r="B4169" t="str">
            <v>CURVA 180 GRAUS PARA ELETRODUTO, PVC, ROSCÁVEL, DN 25 MM (3/4"), PARA CIRCUITOS TERMINAIS, INSTALADA EM LAJE - FORNECIMENTO E INSTALAÇÃO. AF_12/2015</v>
          </cell>
          <cell r="D4169" t="str">
            <v>UN</v>
          </cell>
          <cell r="E4169" t="str">
            <v>11,00</v>
          </cell>
          <cell r="F4169" t="str">
            <v>11,78</v>
          </cell>
        </row>
        <row r="4170">
          <cell r="A4170" t="str">
            <v>91905</v>
          </cell>
          <cell r="B4170" t="str">
            <v>CURVA 90 GRAUS PARA ELETRODUTO, PVC, ROSCÁVEL, DN 32 MM (1"), PARA CIRCUITOS TERMINAIS, INSTALADA EM LAJE - FORNECIMENTO E INSTALAÇÃO. AF_12/2015</v>
          </cell>
          <cell r="D4170" t="str">
            <v>UN</v>
          </cell>
          <cell r="E4170" t="str">
            <v>12,21</v>
          </cell>
          <cell r="F4170" t="str">
            <v>13,18</v>
          </cell>
        </row>
        <row r="4171">
          <cell r="A4171" t="str">
            <v>91907</v>
          </cell>
          <cell r="B4171" t="str">
            <v>CURVA 180 GRAUS PARA ELETRODUTO, PVC, ROSCÁVEL, DN 32 MM (1), PARA CIRCUITOS TERMINAIS, INSTALADA EM LAJE - FORNECIMENTO E INSTALAÇÃO. AF_12/2015</v>
          </cell>
          <cell r="D4171" t="str">
            <v>UN</v>
          </cell>
          <cell r="E4171" t="str">
            <v>13,94</v>
          </cell>
          <cell r="F4171" t="str">
            <v>14,91</v>
          </cell>
        </row>
        <row r="4172">
          <cell r="A4172" t="str">
            <v>91908</v>
          </cell>
          <cell r="B4172" t="str">
            <v>CURVA 90 GRAUS PARA ELETRODUTO, PVC, ROSCÁVEL, DN 40 MM (1 1/4"), PARA CIRCUITOS TERMINAIS, INSTALADA EM LAJE - FORNECIMENTO E INSTALAÇÃO. AF_12/2015</v>
          </cell>
          <cell r="D4172" t="str">
            <v>UN</v>
          </cell>
          <cell r="E4172" t="str">
            <v>14,59</v>
          </cell>
          <cell r="F4172" t="str">
            <v>15,78</v>
          </cell>
        </row>
        <row r="4173">
          <cell r="A4173" t="str">
            <v>91910</v>
          </cell>
          <cell r="B4173" t="str">
            <v>CURVA 180 GRAUS PARA ELETRODUTO, PVC, ROSCÁVEL, DN 40 MM (1 1/4"), PARA CIRCUITOS TERMINAIS, INSTALADA EM LAJE - FORNECIMENTO E INSTALAÇÃO. AF_12/2015</v>
          </cell>
          <cell r="D4173" t="str">
            <v>UN</v>
          </cell>
          <cell r="E4173" t="str">
            <v>16,44</v>
          </cell>
          <cell r="F4173" t="str">
            <v>17,63</v>
          </cell>
        </row>
        <row r="4174">
          <cell r="A4174" t="str">
            <v>91911</v>
          </cell>
          <cell r="B4174" t="str">
            <v>CURVA 90 GRAUS PARA ELETRODUTO, PVC, ROSCÁVEL, DN 20 MM (1/2"), PARA CIRCUITOS TERMINAIS, INSTALADA EM PAREDE - FORNECIMENTO E INSTALAÇÃO. AF_12/2015</v>
          </cell>
          <cell r="D4174" t="str">
            <v>UN</v>
          </cell>
          <cell r="E4174" t="str">
            <v>9,71</v>
          </cell>
          <cell r="F4174" t="str">
            <v>10,55</v>
          </cell>
        </row>
        <row r="4175">
          <cell r="A4175" t="str">
            <v>91913</v>
          </cell>
          <cell r="B4175" t="str">
            <v>CURVA 180 GRAUS PARA ELETRODUTO, PVC, ROSCÁVEL, DN 20 MM (1/2"), PARA CIRCUITOS TERMINAIS, INSTALADA EM PAREDE - FORNECIMENTO E INSTALAÇÃO. AF_12/2015</v>
          </cell>
          <cell r="D4175" t="str">
            <v>UN</v>
          </cell>
          <cell r="E4175" t="str">
            <v>9,45</v>
          </cell>
          <cell r="F4175" t="str">
            <v>10,29</v>
          </cell>
        </row>
        <row r="4176">
          <cell r="A4176" t="str">
            <v>91914</v>
          </cell>
          <cell r="B4176" t="str">
            <v>CURVA 90 GRAUS PARA ELETRODUTO, PVC, ROSCÁVEL, DN 25 MM (3/4"), PARA CIRCUITOS TERMINAIS, INSTALADA EM PAREDE - FORNECIMENTO E INSTALAÇÃO. AF_12/2015</v>
          </cell>
          <cell r="D4176" t="str">
            <v>UN</v>
          </cell>
          <cell r="E4176" t="str">
            <v>10,57</v>
          </cell>
          <cell r="F4176" t="str">
            <v>11,49</v>
          </cell>
        </row>
        <row r="4177">
          <cell r="A4177" t="str">
            <v>91916</v>
          </cell>
          <cell r="B4177" t="str">
            <v>CURVA 180 GRAUS PARA ELETRODUTO, PVC, ROSCÁVEL, DN 25 MM (3/4"), PARA CIRCUITOS TERMINAIS, INSTALADA EM PAREDE - FORNECIMENTO E INSTALAÇÃO. AF_12/2015</v>
          </cell>
          <cell r="D4177" t="str">
            <v>UN</v>
          </cell>
          <cell r="E4177" t="str">
            <v>12,27</v>
          </cell>
          <cell r="F4177" t="str">
            <v>13,19</v>
          </cell>
        </row>
        <row r="4178">
          <cell r="A4178" t="str">
            <v>91917</v>
          </cell>
          <cell r="B4178" t="str">
            <v>CURVA 90 GRAUS PARA ELETRODUTO, PVC, ROSCÁVEL, DN 32 MM (1"), PARA CIRCUITOS TERMINAIS, INSTALADA EM PAREDE - FORNECIMENTO E INSTALAÇÃO. AF_12/2015</v>
          </cell>
          <cell r="D4178" t="str">
            <v>UN</v>
          </cell>
          <cell r="E4178" t="str">
            <v>12,96</v>
          </cell>
          <cell r="F4178" t="str">
            <v>14,02</v>
          </cell>
        </row>
        <row r="4179">
          <cell r="A4179" t="str">
            <v>91919</v>
          </cell>
          <cell r="B4179" t="str">
            <v>CURVA 180 GRAUS PARA ELETRODUTO, PVC, ROSCÁVEL, DN 32 MM (1), PARA CIRCUITOS TERMINAIS, INSTALADA EM PAREDE - FORNECIMENTO E INSTALAÇÃO. AF_12/2015</v>
          </cell>
          <cell r="D4179" t="str">
            <v>UN</v>
          </cell>
          <cell r="E4179" t="str">
            <v>14,69</v>
          </cell>
          <cell r="F4179" t="str">
            <v>15,75</v>
          </cell>
        </row>
        <row r="4180">
          <cell r="A4180" t="str">
            <v>91920</v>
          </cell>
          <cell r="B4180" t="str">
            <v>CURVA 90 GRAUS PARA ELETRODUTO, PVC, ROSCÁVEL, DN 40 MM (1 1/4"), PARA CIRCUITOS TERMINAIS, INSTALADA EM PAREDE - FORNECIMENTO E INSTALAÇÃO. AF_12/2015</v>
          </cell>
          <cell r="D4180" t="str">
            <v>UN</v>
          </cell>
          <cell r="E4180" t="str">
            <v>14,77</v>
          </cell>
          <cell r="F4180" t="str">
            <v>15,97</v>
          </cell>
        </row>
        <row r="4181">
          <cell r="A4181" t="str">
            <v>91922</v>
          </cell>
          <cell r="B4181" t="str">
            <v>CURVA 180 GRAUS PARA ELETRODUTO, PVC, ROSCÁVEL, DN 40 MM (1 1/4"), PARA CIRCUITOS TERMINAIS, INSTALADA EM PAREDE - FORNECIMENTO E INSTALAÇÃO. AF_12/2015</v>
          </cell>
          <cell r="D4181" t="str">
            <v>UN</v>
          </cell>
          <cell r="E4181" t="str">
            <v>16,62</v>
          </cell>
          <cell r="F4181" t="str">
            <v>17,82</v>
          </cell>
        </row>
        <row r="4182">
          <cell r="A4182" t="str">
            <v>93013</v>
          </cell>
          <cell r="B4182" t="str">
            <v>LUVA PARA ELETRODUTO, PVC, ROSCÁVEL, DN 50 MM (1 1/2") - FORNECIMENTO E INSTALAÇÃO. AF_12/2015</v>
          </cell>
          <cell r="D4182" t="str">
            <v>UN</v>
          </cell>
          <cell r="E4182" t="str">
            <v>10,75</v>
          </cell>
          <cell r="F4182" t="str">
            <v>11,62</v>
          </cell>
        </row>
        <row r="4183">
          <cell r="A4183" t="str">
            <v>93014</v>
          </cell>
          <cell r="B4183" t="str">
            <v>LUVA PARA ELETRODUTO, PVC, ROSCÁVEL, DN 60 MM (2") - FORNECIMENTO E INSTALAÇÃO. AF_12/2015</v>
          </cell>
          <cell r="D4183" t="str">
            <v>UN</v>
          </cell>
          <cell r="E4183" t="str">
            <v>13,29</v>
          </cell>
          <cell r="F4183" t="str">
            <v>14,29</v>
          </cell>
        </row>
        <row r="4184">
          <cell r="A4184" t="str">
            <v>93015</v>
          </cell>
          <cell r="B4184" t="str">
            <v>LUVA PARA ELETRODUTO, PVC, ROSCÁVEL, DN 75 MM (2 1/2") - FORNECIMENTO E INSTALAÇÃO. AF_12/2015</v>
          </cell>
          <cell r="D4184" t="str">
            <v>UN</v>
          </cell>
          <cell r="E4184" t="str">
            <v>20,46</v>
          </cell>
          <cell r="F4184" t="str">
            <v>21,65</v>
          </cell>
        </row>
        <row r="4185">
          <cell r="A4185" t="str">
            <v>93016</v>
          </cell>
          <cell r="B4185" t="str">
            <v>LUVA PARA ELETRODUTO, PVC, ROSCÁVEL, DN 85 MM (3") - FORNECIMENTO E INSTALAÇÃO. AF_12/2015</v>
          </cell>
          <cell r="D4185" t="str">
            <v>UN</v>
          </cell>
          <cell r="E4185" t="str">
            <v>25,02</v>
          </cell>
          <cell r="F4185" t="str">
            <v>26,34</v>
          </cell>
        </row>
        <row r="4186">
          <cell r="A4186" t="str">
            <v>93017</v>
          </cell>
          <cell r="B4186" t="str">
            <v>LUVA PARA ELETRODUTO, PVC, ROSCÁVEL, DN 110 MM (4") - FORNECIMENTO E INSTALAÇÃO. AF_12/2015</v>
          </cell>
          <cell r="D4186" t="str">
            <v>UN</v>
          </cell>
          <cell r="E4186" t="str">
            <v>37,97</v>
          </cell>
          <cell r="F4186" t="str">
            <v>39,61</v>
          </cell>
        </row>
        <row r="4187">
          <cell r="A4187" t="str">
            <v>93018</v>
          </cell>
          <cell r="B4187" t="str">
            <v>CURVA 90 GRAUS PARA ELETRODUTO, PVC, ROSCÁVEL, DN 50 MM (1 1/2") - FORNECIMENTO E INSTALAÇÃO. AF_12/2015</v>
          </cell>
          <cell r="D4187" t="str">
            <v>UN</v>
          </cell>
          <cell r="E4187" t="str">
            <v>16,45</v>
          </cell>
          <cell r="F4187" t="str">
            <v>17,75</v>
          </cell>
        </row>
        <row r="4188">
          <cell r="A4188" t="str">
            <v>93020</v>
          </cell>
          <cell r="B4188" t="str">
            <v>CURVA 90 GRAUS PARA ELETRODUTO, PVC, ROSCÁVEL, DN 60 MM (2") - FORNECIMENTO E INSTALAÇÃO. AF_12/2015</v>
          </cell>
          <cell r="D4188" t="str">
            <v>UN</v>
          </cell>
          <cell r="E4188" t="str">
            <v>21,27</v>
          </cell>
          <cell r="F4188" t="str">
            <v>22,77</v>
          </cell>
        </row>
        <row r="4189">
          <cell r="A4189" t="str">
            <v>93022</v>
          </cell>
          <cell r="B4189" t="str">
            <v>CURVA 90 GRAUS PARA ELETRODUTO, PVC, ROSCÁVEL, DN 75 MM (2 1/2") - FORNECIMENTO E INSTALAÇÃO. AF_12/2015</v>
          </cell>
          <cell r="D4189" t="str">
            <v>UN</v>
          </cell>
          <cell r="E4189" t="str">
            <v>36,30</v>
          </cell>
          <cell r="F4189" t="str">
            <v>38,10</v>
          </cell>
        </row>
        <row r="4190">
          <cell r="A4190" t="str">
            <v>93024</v>
          </cell>
          <cell r="B4190" t="str">
            <v>CURVA 90 GRAUS PARA ELETRODUTO, PVC, ROSCÁVEL, DN 85 MM (3") - FORNECIMENTO E INSTALAÇÃO. AF_12/2015</v>
          </cell>
          <cell r="D4190" t="str">
            <v>UN</v>
          </cell>
          <cell r="E4190" t="str">
            <v>38,06</v>
          </cell>
          <cell r="F4190" t="str">
            <v>40,04</v>
          </cell>
        </row>
        <row r="4191">
          <cell r="A4191" t="str">
            <v>93026</v>
          </cell>
          <cell r="B4191" t="str">
            <v>CURVA 90 GRAUS PARA ELETRODUTO, PVC, ROSCÁVEL, DN 110 MM (4") - FORNECIMENTO E INSTALAÇÃO. AF_12/2015</v>
          </cell>
          <cell r="D4191" t="str">
            <v>UN</v>
          </cell>
          <cell r="E4191" t="str">
            <v>63,02</v>
          </cell>
          <cell r="F4191" t="str">
            <v>65,49</v>
          </cell>
        </row>
        <row r="4192">
          <cell r="A4192" t="str">
            <v>95733</v>
          </cell>
          <cell r="B4192" t="str">
            <v>LUVA PARA ELETRODUTO, PVC, SOLDÁVEL, DN 25 MM (3/4), APARENTE, INSTALADA EM TETO - FORNECIMENTO E INSTALAÇÃO. AF_11/2016_P</v>
          </cell>
          <cell r="D4192" t="str">
            <v>UN</v>
          </cell>
          <cell r="E4192" t="str">
            <v>4,31</v>
          </cell>
          <cell r="F4192" t="str">
            <v>4,62</v>
          </cell>
        </row>
        <row r="4193">
          <cell r="A4193" t="str">
            <v>95734</v>
          </cell>
          <cell r="B4193" t="str">
            <v>LUVA PARA ELETRODUTO, PVC, SOLDÁVEL, DN 32 MM (1), APARENTE, INSTALADA EM TETO - FORNECIMENTO E INSTALAÇÃO. AF_11/2016_P</v>
          </cell>
          <cell r="D4193" t="str">
            <v>UN</v>
          </cell>
          <cell r="E4193" t="str">
            <v>5,75</v>
          </cell>
          <cell r="F4193" t="str">
            <v>6,15</v>
          </cell>
        </row>
        <row r="4194">
          <cell r="A4194" t="str">
            <v>95735</v>
          </cell>
          <cell r="B4194" t="str">
            <v>LUVA PARA ELETRODUTO, PVC, SOLDÁVEL, DN 20 MM (1/2), APARENTE, INSTALADA EM PAREDE - FORNECIMENTO E INSTALAÇÃO. AF_11/2016_P</v>
          </cell>
          <cell r="D4194" t="str">
            <v>UN</v>
          </cell>
          <cell r="E4194" t="str">
            <v>4,81</v>
          </cell>
          <cell r="F4194" t="str">
            <v>5,22</v>
          </cell>
        </row>
        <row r="4195">
          <cell r="A4195" t="str">
            <v>95736</v>
          </cell>
          <cell r="B4195" t="str">
            <v>LUVA PARA ELETRODUTO, PVC, SOLDÁVEL, DN 25 MM (3/4), APARENTE, INSTALADA EM PAREDE - FORNECIMENTO E INSTALAÇÃO. AF_11/2016_P</v>
          </cell>
          <cell r="D4195" t="str">
            <v>UN</v>
          </cell>
          <cell r="E4195" t="str">
            <v>5,65</v>
          </cell>
          <cell r="F4195" t="str">
            <v>6,11</v>
          </cell>
        </row>
        <row r="4196">
          <cell r="A4196" t="str">
            <v>95738</v>
          </cell>
          <cell r="B4196" t="str">
            <v>LUVA PARA ELETRODUTO, PVC, SOLDÁVEL, DN 32 MM (1), APARENTE, INSTALADA EM PAREDE - FORNECIMENTO E INSTALAÇÃO. AF_11/2016_P</v>
          </cell>
          <cell r="D4196" t="str">
            <v>UN</v>
          </cell>
          <cell r="E4196" t="str">
            <v>6,84</v>
          </cell>
          <cell r="F4196" t="str">
            <v>7,36</v>
          </cell>
        </row>
        <row r="4197">
          <cell r="A4197" t="str">
            <v>95753</v>
          </cell>
          <cell r="B4197" t="str">
            <v>LUVA DE EMENDA PARA ELETRODUTO, AÇO GALVANIZADO, DN 20 MM (3/4  ), APARENTE, INSTALADA EM TETO - FORNECIMENTO E INSTALAÇÃO. AF_11/2016_P</v>
          </cell>
          <cell r="D4197" t="str">
            <v>UN</v>
          </cell>
          <cell r="E4197" t="str">
            <v>4,37</v>
          </cell>
          <cell r="F4197" t="str">
            <v>4,77</v>
          </cell>
        </row>
        <row r="4198">
          <cell r="A4198" t="str">
            <v>95754</v>
          </cell>
          <cell r="B4198" t="str">
            <v>LUVA DE EMENDA PARA ELETRODUTO, AÇO GALVANIZADO, DN 25 MM (1''), APARENTE, INSTALADA EM TETO - FORNECIMENTO E INSTALAÇÃO. AF_11/2016_P</v>
          </cell>
          <cell r="D4198" t="str">
            <v>UN</v>
          </cell>
          <cell r="E4198" t="str">
            <v>5,51</v>
          </cell>
          <cell r="F4198" t="str">
            <v>6,03</v>
          </cell>
        </row>
        <row r="4199">
          <cell r="A4199" t="str">
            <v>95755</v>
          </cell>
          <cell r="B4199" t="str">
            <v>LUVA DE EMENDA PARA ELETRODUTO, AÇO GALVANIZADO, DN 32 MM (1 1/4''), APARENTE, INSTALADA EM TETO - FORNECIMENTO E INSTALAÇÃO. AF_11/2016_P</v>
          </cell>
          <cell r="D4199" t="str">
            <v>UN</v>
          </cell>
          <cell r="E4199" t="str">
            <v>7,60</v>
          </cell>
          <cell r="F4199" t="str">
            <v>8,28</v>
          </cell>
        </row>
        <row r="4200">
          <cell r="A4200" t="str">
            <v>95756</v>
          </cell>
          <cell r="B4200" t="str">
            <v>LUVA DE EMENDA PARA ELETRODUTO, AÇO GALVANIZADO, DN 40 MM (1 1/2''), APARENTE, INSTALADA EM TETO - FORNECIMENTO E INSTALAÇÃO. AF_11/2016_P</v>
          </cell>
          <cell r="D4200" t="str">
            <v>UN</v>
          </cell>
          <cell r="E4200" t="str">
            <v>9,93</v>
          </cell>
          <cell r="F4200" t="str">
            <v>10,80</v>
          </cell>
        </row>
        <row r="4201">
          <cell r="A4201" t="str">
            <v>95757</v>
          </cell>
          <cell r="B4201" t="str">
            <v>LUVA DE EMENDA PARA ELETRODUTO, AÇO GALVANIZADO, DN 20 MM (3/4''), APARENTE, INSTALADA EM PAREDE - FORNECIMENTO E INSTALAÇÃO. AF_11/2016_P</v>
          </cell>
          <cell r="D4201" t="str">
            <v>UN</v>
          </cell>
          <cell r="E4201" t="str">
            <v>7,01</v>
          </cell>
          <cell r="F4201" t="str">
            <v>7,72</v>
          </cell>
        </row>
        <row r="4202">
          <cell r="A4202" t="str">
            <v>95758</v>
          </cell>
          <cell r="B4202" t="str">
            <v>LUVA DE EMENDA PARA ELETRODUTO, AÇO GALVANIZADO, DN 25 MM (1''), APARENTE, INSTALADA EM PAREDE - FORNECIMENTO E INSTALAÇÃO. AF_11/2016_P</v>
          </cell>
          <cell r="D4202" t="str">
            <v>UN</v>
          </cell>
          <cell r="E4202" t="str">
            <v>7,84</v>
          </cell>
          <cell r="F4202" t="str">
            <v>8,62</v>
          </cell>
        </row>
        <row r="4203">
          <cell r="A4203" t="str">
            <v>95759</v>
          </cell>
          <cell r="B4203" t="str">
            <v>LUVA DE EMENDA PARA ELETRODUTO, AÇO GALVANIZADO, DN 32 MM (1 1/4''), APARENTE, INSTALADA EM PAREDE - FORNECIMENTO E INSTALAÇÃO. AF_11/2016_P</v>
          </cell>
          <cell r="D4203" t="str">
            <v>UN</v>
          </cell>
          <cell r="E4203" t="str">
            <v>9,50</v>
          </cell>
          <cell r="F4203" t="str">
            <v>10,39</v>
          </cell>
        </row>
        <row r="4204">
          <cell r="A4204" t="str">
            <v>95760</v>
          </cell>
          <cell r="B4204" t="str">
            <v>LUVA DE EMENDA PARA ELETRODUTO, AÇO GALVANIZADO, DN 40 MM (1 1/2''), APARENTE, INSTALADA EM PAREDE - FORNECIMENTO E INSTALAÇÃO. AF_11/2016_P</v>
          </cell>
          <cell r="D4204" t="str">
            <v>UN</v>
          </cell>
          <cell r="E4204" t="str">
            <v>11,31</v>
          </cell>
          <cell r="F4204" t="str">
            <v>12,34</v>
          </cell>
        </row>
        <row r="4205">
          <cell r="A4205" t="str">
            <v>97559</v>
          </cell>
          <cell r="B4205" t="str">
            <v>CURVA 135 GRAUS PARA ELETRODUTO, PVC, ROSCÁVEL, DN 25 MM (3/4), PARA CIRCUITOS TERMINAIS, INSTALADA EM FORRO - FORNECIMENTO E INSTALAÇÃO. AF_12/2015</v>
          </cell>
          <cell r="D4205" t="str">
            <v>UN</v>
          </cell>
          <cell r="E4205" t="str">
            <v>7,67</v>
          </cell>
          <cell r="F4205" t="str">
            <v>8,29</v>
          </cell>
        </row>
        <row r="4206">
          <cell r="A4206" t="str">
            <v>97562</v>
          </cell>
          <cell r="B4206" t="str">
            <v>CURVA 135 GRAUS PARA ELETRODUTO, PVC, ROSCÁVEL, DN 25 MM (3/4), PARA CIRCUITOS TERMINAIS, INSTALADA EM LAJE - FORNECIMENTO E INSTALAÇÃO. AF_12/2015</v>
          </cell>
          <cell r="D4206" t="str">
            <v>UN</v>
          </cell>
          <cell r="E4206" t="str">
            <v>9,11</v>
          </cell>
          <cell r="F4206" t="str">
            <v>9,89</v>
          </cell>
        </row>
        <row r="4207">
          <cell r="A4207" t="str">
            <v>97564</v>
          </cell>
          <cell r="B4207" t="str">
            <v>CURVA 135 GRAUS PARA ELETRODUTO, PVC, ROSCÁVEL, DN 25 MM (3/4), PARA CIRCUITOS TERMINAIS, INSTALADA EM PAREDE - FORNECIMENTO E INSTALAÇÃO. AF_12/2015</v>
          </cell>
          <cell r="D4207" t="str">
            <v>UN</v>
          </cell>
          <cell r="E4207" t="str">
            <v>10,38</v>
          </cell>
          <cell r="F4207" t="str">
            <v>11,30</v>
          </cell>
        </row>
        <row r="4208">
          <cell r="A4208" t="str">
            <v>91924</v>
          </cell>
          <cell r="B4208" t="str">
            <v>CABO DE COBRE FLEXÍVEL ISOLADO, 1,5 MM², ANTI-CHAMA 450/750 V, PARA CIRCUITOS TERMINAIS - FORNECIMENTO E INSTALAÇÃO. AF_12/2015</v>
          </cell>
          <cell r="D4208" t="str">
            <v>M</v>
          </cell>
          <cell r="E4208" t="str">
            <v>1,67</v>
          </cell>
          <cell r="F4208" t="str">
            <v>1,75</v>
          </cell>
        </row>
        <row r="4209">
          <cell r="A4209" t="str">
            <v>91925</v>
          </cell>
          <cell r="B4209" t="str">
            <v>CABO DE COBRE FLEXÍVEL ISOLADO, 1,5 MM², ANTI-CHAMA 0,6/1,0 KV, PARA CIRCUITOS TERMINAIS - FORNECIMENTO E INSTALAÇÃO. AF_12/2015</v>
          </cell>
          <cell r="D4209" t="str">
            <v>M</v>
          </cell>
          <cell r="E4209" t="str">
            <v>2,28</v>
          </cell>
          <cell r="F4209" t="str">
            <v>2,36</v>
          </cell>
        </row>
        <row r="4210">
          <cell r="A4210" t="str">
            <v>91926</v>
          </cell>
          <cell r="B4210" t="str">
            <v>CABO DE COBRE FLEXÍVEL ISOLADO, 2,5 MM², ANTI-CHAMA 450/750 V, PARA CIRCUITOS TERMINAIS - FORNECIMENTO E INSTALAÇÃO. AF_12/2015</v>
          </cell>
          <cell r="D4210" t="str">
            <v>M</v>
          </cell>
          <cell r="E4210" t="str">
            <v>2,38</v>
          </cell>
          <cell r="F4210" t="str">
            <v>2,49</v>
          </cell>
        </row>
        <row r="4211">
          <cell r="A4211" t="str">
            <v>91927</v>
          </cell>
          <cell r="B4211" t="str">
            <v>CABO DE COBRE FLEXÍVEL ISOLADO, 2,5 MM², ANTI-CHAMA 0,6/1,0 KV, PARA CIRCUITOS TERMINAIS - FORNECIMENTO E INSTALAÇÃO. AF_12/2015</v>
          </cell>
          <cell r="D4211" t="str">
            <v>M</v>
          </cell>
          <cell r="E4211" t="str">
            <v>3,04</v>
          </cell>
          <cell r="F4211" t="str">
            <v>3,15</v>
          </cell>
        </row>
        <row r="4212">
          <cell r="A4212" t="str">
            <v>91928</v>
          </cell>
          <cell r="B4212" t="str">
            <v>CABO DE COBRE FLEXÍVEL ISOLADO, 4 MM², ANTI-CHAMA 450/750 V, PARA CIRCUITOS TERMINAIS - FORNECIMENTO E INSTALAÇÃO. AF_12/2015</v>
          </cell>
          <cell r="D4212" t="str">
            <v>M</v>
          </cell>
          <cell r="E4212" t="str">
            <v>3,79</v>
          </cell>
          <cell r="F4212" t="str">
            <v>3,94</v>
          </cell>
        </row>
        <row r="4213">
          <cell r="A4213" t="str">
            <v>91929</v>
          </cell>
          <cell r="B4213" t="str">
            <v>CABO DE COBRE FLEXÍVEL ISOLADO, 4 MM², ANTI-CHAMA 0,6/1,0 KV, PARA CIRCUITOS TERMINAIS - FORNECIMENTO E INSTALAÇÃO. AF_12/2015</v>
          </cell>
          <cell r="D4213" t="str">
            <v>M</v>
          </cell>
          <cell r="E4213" t="str">
            <v>4,25</v>
          </cell>
          <cell r="F4213" t="str">
            <v>4,40</v>
          </cell>
        </row>
        <row r="4214">
          <cell r="A4214" t="str">
            <v>91930</v>
          </cell>
          <cell r="B4214" t="str">
            <v>CABO DE COBRE FLEXÍVEL ISOLADO, 6 MM², ANTI-CHAMA 450/750 V, PARA CIRCUITOS TERMINAIS - FORNECIMENTO E INSTALAÇÃO. AF_12/2015</v>
          </cell>
          <cell r="D4214" t="str">
            <v>M</v>
          </cell>
          <cell r="E4214" t="str">
            <v>5,18</v>
          </cell>
          <cell r="F4214" t="str">
            <v>5,38</v>
          </cell>
        </row>
        <row r="4215">
          <cell r="A4215" t="str">
            <v>91931</v>
          </cell>
          <cell r="B4215" t="str">
            <v>CABO DE COBRE FLEXÍVEL ISOLADO, 6 MM², ANTI-CHAMA 0,6/1,0 KV, PARA CIRCUITOS TERMINAIS - FORNECIMENTO E INSTALAÇÃO. AF_12/2015</v>
          </cell>
          <cell r="D4215" t="str">
            <v>M</v>
          </cell>
          <cell r="E4215" t="str">
            <v>5,72</v>
          </cell>
          <cell r="F4215" t="str">
            <v>5,92</v>
          </cell>
        </row>
        <row r="4216">
          <cell r="A4216" t="str">
            <v>91932</v>
          </cell>
          <cell r="B4216" t="str">
            <v>CABO DE COBRE FLEXÍVEL ISOLADO, 10 MM², ANTI-CHAMA 450/750 V, PARA CIRCUITOS TERMINAIS - FORNECIMENTO E INSTALAÇÃO. AF_12/2015</v>
          </cell>
          <cell r="D4216" t="str">
            <v>M</v>
          </cell>
          <cell r="E4216" t="str">
            <v>8,43</v>
          </cell>
          <cell r="F4216" t="str">
            <v>8,73</v>
          </cell>
        </row>
        <row r="4217">
          <cell r="A4217" t="str">
            <v>91933</v>
          </cell>
          <cell r="B4217" t="str">
            <v>CABO DE COBRE FLEXÍVEL ISOLADO, 10 MM², ANTI-CHAMA 0,6/1,0 KV, PARA CIRCUITOS TERMINAIS - FORNECIMENTO E INSTALAÇÃO. AF_12/2015</v>
          </cell>
          <cell r="D4217" t="str">
            <v>M</v>
          </cell>
          <cell r="E4217" t="str">
            <v>8,95</v>
          </cell>
          <cell r="F4217" t="str">
            <v>9,25</v>
          </cell>
        </row>
        <row r="4218">
          <cell r="A4218" t="str">
            <v>91934</v>
          </cell>
          <cell r="B4218" t="str">
            <v>CABO DE COBRE FLEXÍVEL ISOLADO, 16 MM², ANTI-CHAMA 450/750 V, PARA CIRCUITOS TERMINAIS - FORNECIMENTO E INSTALAÇÃO. AF_12/2015</v>
          </cell>
          <cell r="D4218" t="str">
            <v>M</v>
          </cell>
          <cell r="E4218" t="str">
            <v>12,87</v>
          </cell>
          <cell r="F4218" t="str">
            <v>13,33</v>
          </cell>
        </row>
        <row r="4219">
          <cell r="A4219" t="str">
            <v>91935</v>
          </cell>
          <cell r="B4219" t="str">
            <v>CABO DE COBRE FLEXÍVEL ISOLADO, 16 MM², ANTI-CHAMA 0,6/1,0 KV, PARA CIRCUITOS TERMINAIS - FORNECIMENTO E INSTALAÇÃO. AF_12/2015</v>
          </cell>
          <cell r="D4219" t="str">
            <v>M</v>
          </cell>
          <cell r="E4219" t="str">
            <v>13,63</v>
          </cell>
          <cell r="F4219" t="str">
            <v>14,09</v>
          </cell>
        </row>
        <row r="4220">
          <cell r="A4220" t="str">
            <v>92979</v>
          </cell>
          <cell r="B4220" t="str">
            <v>CABO DE COBRE FLEXÍVEL ISOLADO, 10 MM², ANTI-CHAMA 450/750 V, PARA DISTRIBUIÇÃO - FORNECIMENTO E INSTALAÇÃO. AF_12/2015</v>
          </cell>
          <cell r="D4220" t="str">
            <v>M</v>
          </cell>
          <cell r="E4220" t="str">
            <v>5,32</v>
          </cell>
          <cell r="F4220" t="str">
            <v>5,35</v>
          </cell>
        </row>
        <row r="4221">
          <cell r="A4221" t="str">
            <v>92980</v>
          </cell>
          <cell r="B4221" t="str">
            <v>CABO DE COBRE FLEXÍVEL ISOLADO, 10 MM², ANTI-CHAMA 0,6/1,0 KV, PARA DISTRIBUIÇÃO - FORNECIMENTO E INSTALAÇÃO. AF_12/2015</v>
          </cell>
          <cell r="D4221" t="str">
            <v>M</v>
          </cell>
          <cell r="E4221" t="str">
            <v>5,77</v>
          </cell>
          <cell r="F4221" t="str">
            <v>5,80</v>
          </cell>
        </row>
        <row r="4222">
          <cell r="A4222" t="str">
            <v>92981</v>
          </cell>
          <cell r="B4222" t="str">
            <v>CABO DE COBRE FLEXÍVEL ISOLADO, 16 MM², ANTI-CHAMA 450/750 V, PARA DISTRIBUIÇÃO - FORNECIMENTO E INSTALAÇÃO. AF_12/2015</v>
          </cell>
          <cell r="D4222" t="str">
            <v>M</v>
          </cell>
          <cell r="E4222" t="str">
            <v>8,17</v>
          </cell>
          <cell r="F4222" t="str">
            <v>8,22</v>
          </cell>
        </row>
        <row r="4223">
          <cell r="A4223" t="str">
            <v>92982</v>
          </cell>
          <cell r="B4223" t="str">
            <v>CABO DE COBRE FLEXÍVEL ISOLADO, 16 MM², ANTI-CHAMA 0,6/1,0 KV, PARA DISTRIBUIÇÃO - FORNECIMENTO E INSTALAÇÃO. AF_12/2015</v>
          </cell>
          <cell r="D4223" t="str">
            <v>M</v>
          </cell>
          <cell r="E4223" t="str">
            <v>8,83</v>
          </cell>
          <cell r="F4223" t="str">
            <v>8,88</v>
          </cell>
        </row>
        <row r="4224">
          <cell r="A4224" t="str">
            <v>92983</v>
          </cell>
          <cell r="B4224" t="str">
            <v>CABO DE COBRE FLEXÍVEL ISOLADO, 25 MM², ANTI-CHAMA 450/750 V, PARA DISTRIBUIÇÃO - FORNECIMENTO E INSTALAÇÃO. AF_12/2015</v>
          </cell>
          <cell r="D4224" t="str">
            <v>M</v>
          </cell>
          <cell r="E4224" t="str">
            <v>14,43</v>
          </cell>
          <cell r="F4224" t="str">
            <v>14,68</v>
          </cell>
        </row>
        <row r="4225">
          <cell r="A4225" t="str">
            <v>92984</v>
          </cell>
          <cell r="B4225" t="str">
            <v>CABO DE COBRE FLEXÍVEL ISOLADO, 25 MM², ANTI-CHAMA 0,6/1,0 KV, PARA DISTRIBUIÇÃO - FORNECIMENTO E INSTALAÇÃO. AF_12/2015</v>
          </cell>
          <cell r="D4225" t="str">
            <v>M</v>
          </cell>
          <cell r="E4225" t="str">
            <v>14,78</v>
          </cell>
          <cell r="F4225" t="str">
            <v>15,03</v>
          </cell>
        </row>
        <row r="4226">
          <cell r="A4226" t="str">
            <v>92985</v>
          </cell>
          <cell r="B4226" t="str">
            <v>CABO DE COBRE FLEXÍVEL ISOLADO, 35 MM², ANTI-CHAMA 450/750 V, PARA DISTRIBUIÇÃO - FORNECIMENTO E INSTALAÇÃO. AF_12/2015</v>
          </cell>
          <cell r="D4226" t="str">
            <v>M</v>
          </cell>
          <cell r="E4226" t="str">
            <v>19,30</v>
          </cell>
          <cell r="F4226" t="str">
            <v>19,59</v>
          </cell>
        </row>
        <row r="4227">
          <cell r="A4227" t="str">
            <v>92986</v>
          </cell>
          <cell r="B4227" t="str">
            <v>CABO DE COBRE FLEXÍVEL ISOLADO, 35 MM², ANTI-CHAMA 0,6/1,0 KV, PARA DISTRIBUIÇÃO - FORNECIMENTO E INSTALAÇÃO. AF_12/2015</v>
          </cell>
          <cell r="D4227" t="str">
            <v>M</v>
          </cell>
          <cell r="E4227" t="str">
            <v>19,85</v>
          </cell>
          <cell r="F4227" t="str">
            <v>20,14</v>
          </cell>
        </row>
        <row r="4228">
          <cell r="A4228" t="str">
            <v>92987</v>
          </cell>
          <cell r="B4228" t="str">
            <v>CABO DE COBRE FLEXÍVEL ISOLADO, 50 MM², ANTI-CHAMA 450/750 V, PARA DISTRIBUIÇÃO - FORNECIMENTO E INSTALAÇÃO. AF_12/2015</v>
          </cell>
          <cell r="D4228" t="str">
            <v>M</v>
          </cell>
          <cell r="E4228" t="str">
            <v>27,65</v>
          </cell>
          <cell r="F4228" t="str">
            <v>27,99</v>
          </cell>
        </row>
        <row r="4229">
          <cell r="A4229" t="str">
            <v>92988</v>
          </cell>
          <cell r="B4229" t="str">
            <v>CABO DE COBRE FLEXÍVEL ISOLADO, 50 MM², ANTI-CHAMA 0,6/1,0 KV, PARA DISTRIBUIÇÃO - FORNECIMENTO E INSTALAÇÃO. AF_12/2015</v>
          </cell>
          <cell r="D4229" t="str">
            <v>M</v>
          </cell>
          <cell r="E4229" t="str">
            <v>27,71</v>
          </cell>
          <cell r="F4229" t="str">
            <v>28,05</v>
          </cell>
        </row>
        <row r="4230">
          <cell r="A4230" t="str">
            <v>92989</v>
          </cell>
          <cell r="B4230" t="str">
            <v>CABO DE COBRE FLEXÍVEL ISOLADO, 70 MM², ANTI-CHAMA 450/750 V, PARA DISTRIBUIÇÃO - FORNECIMENTO E INSTALAÇÃO. AF_12/2015</v>
          </cell>
          <cell r="D4230" t="str">
            <v>M</v>
          </cell>
          <cell r="E4230" t="str">
            <v>38,30</v>
          </cell>
          <cell r="F4230" t="str">
            <v>38,71</v>
          </cell>
        </row>
        <row r="4231">
          <cell r="A4231" t="str">
            <v>92990</v>
          </cell>
          <cell r="B4231" t="str">
            <v>CABO DE COBRE FLEXÍVEL ISOLADO, 70 MM², ANTI-CHAMA 0,6/1,0 KV, PARA DISTRIBUIÇÃO - FORNECIMENTO E INSTALAÇÃO. AF_12/2015</v>
          </cell>
          <cell r="D4231" t="str">
            <v>M</v>
          </cell>
          <cell r="E4231" t="str">
            <v>37,86</v>
          </cell>
          <cell r="F4231" t="str">
            <v>38,27</v>
          </cell>
        </row>
        <row r="4232">
          <cell r="A4232" t="str">
            <v>92991</v>
          </cell>
          <cell r="B4232" t="str">
            <v>CABO DE COBRE FLEXÍVEL ISOLADO, 95 MM², ANTI-CHAMA 450/750 V, PARA DISTRIBUIÇÃO - FORNECIMENTO E INSTALAÇÃO. AF_12/2015</v>
          </cell>
          <cell r="D4232" t="str">
            <v>M</v>
          </cell>
          <cell r="E4232" t="str">
            <v>49,89</v>
          </cell>
          <cell r="F4232" t="str">
            <v>50,38</v>
          </cell>
        </row>
        <row r="4233">
          <cell r="A4233" t="str">
            <v>92992</v>
          </cell>
          <cell r="B4233" t="str">
            <v>CABO DE COBRE FLEXÍVEL ISOLADO, 95 MM², ANTI-CHAMA 0,6/1,0 KV, PARA DISTRIBUIÇÃO - FORNECIMENTO E INSTALAÇÃO. AF_12/2015</v>
          </cell>
          <cell r="D4233" t="str">
            <v>M</v>
          </cell>
          <cell r="E4233" t="str">
            <v>49,92</v>
          </cell>
          <cell r="F4233" t="str">
            <v>50,41</v>
          </cell>
        </row>
        <row r="4234">
          <cell r="A4234" t="str">
            <v>92993</v>
          </cell>
          <cell r="B4234" t="str">
            <v>CABO DE COBRE FLEXÍVEL ISOLADO, 120 MM², ANTI-CHAMA 450/750 V, PARA DISTRIBUIÇÃO - FORNECIMENTO E INSTALAÇÃO. AF_12/2015</v>
          </cell>
          <cell r="D4234" t="str">
            <v>M</v>
          </cell>
          <cell r="E4234" t="str">
            <v>63,86</v>
          </cell>
          <cell r="F4234" t="str">
            <v>64,44</v>
          </cell>
        </row>
        <row r="4235">
          <cell r="A4235" t="str">
            <v>92994</v>
          </cell>
          <cell r="B4235" t="str">
            <v>CABO DE COBRE FLEXÍVEL ISOLADO, 120 MM², ANTI-CHAMA 0,6/1,0 KV, PARA DISTRIBUIÇÃO - FORNECIMENTO E INSTALAÇÃO. AF_12/2015</v>
          </cell>
          <cell r="D4235" t="str">
            <v>M</v>
          </cell>
          <cell r="E4235" t="str">
            <v>64,48</v>
          </cell>
          <cell r="F4235" t="str">
            <v>65,06</v>
          </cell>
        </row>
        <row r="4236">
          <cell r="A4236" t="str">
            <v>92995</v>
          </cell>
          <cell r="B4236" t="str">
            <v>CABO DE COBRE FLEXÍVEL ISOLADO, 150 MM², ANTI-CHAMA 450/750 V, PARA DISTRIBUIÇÃO - FORNECIMENTO E INSTALAÇÃO. AF_12/2015</v>
          </cell>
          <cell r="D4236" t="str">
            <v>M</v>
          </cell>
          <cell r="E4236" t="str">
            <v>79,35</v>
          </cell>
          <cell r="F4236" t="str">
            <v>80,05</v>
          </cell>
        </row>
        <row r="4237">
          <cell r="A4237" t="str">
            <v>92996</v>
          </cell>
          <cell r="B4237" t="str">
            <v>CABO DE COBRE FLEXÍVEL ISOLADO, 150 MM², ANTI-CHAMA 0,6/1,0 KV, PARA DISTRIBUIÇÃO - FORNECIMENTO E INSTALAÇÃO. AF_12/2015</v>
          </cell>
          <cell r="D4237" t="str">
            <v>M</v>
          </cell>
          <cell r="E4237" t="str">
            <v>79,56</v>
          </cell>
          <cell r="F4237" t="str">
            <v>80,26</v>
          </cell>
        </row>
        <row r="4238">
          <cell r="A4238" t="str">
            <v>92997</v>
          </cell>
          <cell r="B4238" t="str">
            <v>CABO DE COBRE FLEXÍVEL ISOLADO, 185 MM², ANTI-CHAMA 450/750 V, PARA DISTRIBUIÇÃO - FORNECIMENTO E INSTALAÇÃO. AF_12/2015</v>
          </cell>
          <cell r="D4238" t="str">
            <v>M</v>
          </cell>
          <cell r="E4238" t="str">
            <v>96,38</v>
          </cell>
          <cell r="F4238" t="str">
            <v>97,20</v>
          </cell>
        </row>
        <row r="4239">
          <cell r="A4239" t="str">
            <v>92998</v>
          </cell>
          <cell r="B4239" t="str">
            <v>CABO DE COBRE FLEXÍVEL ISOLADO, 185 MM², ANTI-CHAMA 0,6/1,0 KV, PARA DISTRIBUIÇÃO - FORNECIMENTO E INSTALAÇÃO. AF_12/2015</v>
          </cell>
          <cell r="D4239" t="str">
            <v>M</v>
          </cell>
          <cell r="E4239" t="str">
            <v>97,29</v>
          </cell>
          <cell r="F4239" t="str">
            <v>98,11</v>
          </cell>
        </row>
        <row r="4240">
          <cell r="A4240" t="str">
            <v>92999</v>
          </cell>
          <cell r="B4240" t="str">
            <v>CABO DE COBRE FLEXÍVEL ISOLADO, 240 MM², ANTI-CHAMA 450/750 V, PARA DISTRIBUIÇÃO - FORNECIMENTO E INSTALAÇÃO. AF_12/2015</v>
          </cell>
          <cell r="D4240" t="str">
            <v>M</v>
          </cell>
          <cell r="E4240" t="str">
            <v>126,79</v>
          </cell>
          <cell r="F4240" t="str">
            <v>127,81</v>
          </cell>
        </row>
        <row r="4241">
          <cell r="A4241" t="str">
            <v>93000</v>
          </cell>
          <cell r="B4241" t="str">
            <v>CABO DE COBRE FLEXÍVEL ISOLADO, 240 MM², ANTI-CHAMA 0,6/1,0 KV, PARA DISTRIBUIÇÃO - FORNECIMENTO E INSTALAÇÃO. AF_12/2015</v>
          </cell>
          <cell r="D4241" t="str">
            <v>M</v>
          </cell>
          <cell r="E4241" t="str">
            <v>127,55</v>
          </cell>
          <cell r="F4241" t="str">
            <v>128,57</v>
          </cell>
        </row>
        <row r="4242">
          <cell r="A4242" t="str">
            <v>93001</v>
          </cell>
          <cell r="B4242" t="str">
            <v>CABO DE COBRE RÍGIDO ISOLADO, 300 MM², ANTI-CHAMA 450/750 V, PARA DISTRIBUIÇÃO - FORNECIMENTO E INSTALAÇÃO. AF_12/2015</v>
          </cell>
          <cell r="D4242" t="str">
            <v>M</v>
          </cell>
          <cell r="E4242" t="str">
            <v>154,76</v>
          </cell>
          <cell r="F4242" t="str">
            <v>155,96</v>
          </cell>
        </row>
        <row r="4243">
          <cell r="A4243" t="str">
            <v>93002</v>
          </cell>
          <cell r="B4243" t="str">
            <v>CABO DE COBRE FLEXÍVEL ISOLADO, 300 MM², ANTI-CHAMA 0,6/1,0 KV, PARA DISTRIBUIÇÃO - FORNECIMENTO E INSTALAÇÃO. AF_12/2015</v>
          </cell>
          <cell r="D4243" t="str">
            <v>M</v>
          </cell>
          <cell r="E4243" t="str">
            <v>159,00</v>
          </cell>
          <cell r="F4243" t="str">
            <v>160,20</v>
          </cell>
        </row>
        <row r="4244">
          <cell r="A4244" t="str">
            <v>83446</v>
          </cell>
          <cell r="B4244" t="str">
            <v>CAIXA DE PASSAGEM 30X30X40 COM TAMPA E DRENO BRITA</v>
          </cell>
          <cell r="D4244" t="str">
            <v>UN</v>
          </cell>
          <cell r="E4244" t="str">
            <v>145,62</v>
          </cell>
          <cell r="F4244" t="str">
            <v>155,50</v>
          </cell>
        </row>
        <row r="4245">
          <cell r="A4245" t="str">
            <v>91936</v>
          </cell>
          <cell r="B4245" t="str">
            <v>CAIXA OCTOGONAL 4" X 4", PVC, INSTALADA EM LAJE - FORNECIMENTO E INSTALAÇÃO. AF_12/2015</v>
          </cell>
          <cell r="D4245" t="str">
            <v>UN</v>
          </cell>
          <cell r="E4245" t="str">
            <v>10,20</v>
          </cell>
          <cell r="F4245" t="str">
            <v>10,76</v>
          </cell>
        </row>
        <row r="4246">
          <cell r="A4246" t="str">
            <v>91937</v>
          </cell>
          <cell r="B4246" t="str">
            <v>CAIXA OCTOGONAL 3" X 3", PVC, INSTALADA EM LAJE - FORNECIMENTO E INSTALAÇÃO. AF_12/2015</v>
          </cell>
          <cell r="D4246" t="str">
            <v>UN</v>
          </cell>
          <cell r="E4246" t="str">
            <v>8,56</v>
          </cell>
          <cell r="F4246" t="str">
            <v>9,12</v>
          </cell>
        </row>
        <row r="4247">
          <cell r="A4247" t="str">
            <v>91939</v>
          </cell>
          <cell r="B4247" t="str">
            <v>CAIXA RETANGULAR 4" X 2" ALTA (2,00 M DO PISO), PVC, INSTALADA EM PAREDE - FORNECIMENTO E INSTALAÇÃO. AF_12/2015</v>
          </cell>
          <cell r="D4247" t="str">
            <v>UN</v>
          </cell>
          <cell r="E4247" t="str">
            <v>20,20</v>
          </cell>
          <cell r="F4247" t="str">
            <v>22,22</v>
          </cell>
        </row>
        <row r="4248">
          <cell r="A4248" t="str">
            <v>91940</v>
          </cell>
          <cell r="B4248" t="str">
            <v>CAIXA RETANGULAR 4" X 2" MÉDIA (1,30 M DO PISO), PVC, INSTALADA EM PAREDE - FORNECIMENTO E INSTALAÇÃO. AF_12/2015</v>
          </cell>
          <cell r="D4248" t="str">
            <v>UN</v>
          </cell>
          <cell r="E4248" t="str">
            <v>10,86</v>
          </cell>
          <cell r="F4248" t="str">
            <v>11,83</v>
          </cell>
        </row>
        <row r="4249">
          <cell r="A4249" t="str">
            <v>91941</v>
          </cell>
          <cell r="B4249" t="str">
            <v>CAIXA RETANGULAR 4" X 2" BAIXA (0,30 M DO PISO), PVC, INSTALADA EM PAREDE - FORNECIMENTO E INSTALAÇÃO. AF_12/2015</v>
          </cell>
          <cell r="D4249" t="str">
            <v>UN</v>
          </cell>
          <cell r="E4249" t="str">
            <v>7,36</v>
          </cell>
          <cell r="F4249" t="str">
            <v>7,93</v>
          </cell>
        </row>
        <row r="4250">
          <cell r="A4250" t="str">
            <v>91942</v>
          </cell>
          <cell r="B4250" t="str">
            <v>CAIXA RETANGULAR 4" X 4" ALTA (2,00 M DO PISO), PVC, INSTALADA EM PAREDE - FORNECIMENTO E INSTALAÇÃO. AF_12/2015</v>
          </cell>
          <cell r="D4250" t="str">
            <v>UN</v>
          </cell>
          <cell r="E4250" t="str">
            <v>24,98</v>
          </cell>
          <cell r="F4250" t="str">
            <v>27,30</v>
          </cell>
        </row>
        <row r="4251">
          <cell r="A4251" t="str">
            <v>91943</v>
          </cell>
          <cell r="B4251" t="str">
            <v>CAIXA RETANGULAR 4" X 4" MÉDIA (1,30 M DO PISO), PVC, INSTALADA EM PAREDE - FORNECIMENTO E INSTALAÇÃO. AF_12/2015</v>
          </cell>
          <cell r="D4251" t="str">
            <v>UN</v>
          </cell>
          <cell r="E4251" t="str">
            <v>14,24</v>
          </cell>
          <cell r="F4251" t="str">
            <v>15,36</v>
          </cell>
        </row>
        <row r="4252">
          <cell r="A4252" t="str">
            <v>91944</v>
          </cell>
          <cell r="B4252" t="str">
            <v>CAIXA RETANGULAR 4" X 4" BAIXA (0,30 M DO PISO), PVC, INSTALADA EM PAREDE - FORNECIMENTO E INSTALAÇÃO. AF_12/2015</v>
          </cell>
          <cell r="D4252" t="str">
            <v>UN</v>
          </cell>
          <cell r="E4252" t="str">
            <v>10,23</v>
          </cell>
          <cell r="F4252" t="str">
            <v>10,89</v>
          </cell>
        </row>
        <row r="4253">
          <cell r="A4253" t="str">
            <v>92865</v>
          </cell>
          <cell r="B4253" t="str">
            <v>CAIXA OCTOGONAL 4" X 4", METÁLICA, INSTALADA EM LAJE - FORNECIMENTO E INSTALAÇÃO. AF_12/2015</v>
          </cell>
          <cell r="D4253" t="str">
            <v>UN</v>
          </cell>
          <cell r="E4253" t="str">
            <v>6,96</v>
          </cell>
          <cell r="F4253" t="str">
            <v>7,52</v>
          </cell>
        </row>
        <row r="4254">
          <cell r="A4254" t="str">
            <v>92866</v>
          </cell>
          <cell r="B4254" t="str">
            <v>CAIXA SEXTAVADA 3" X 3", METÁLICA, INSTALADA EM LAJE - FORNECIMENTO E INSTALAÇÃO. AF_12/2015</v>
          </cell>
          <cell r="D4254" t="str">
            <v>UN</v>
          </cell>
          <cell r="E4254" t="str">
            <v>5,84</v>
          </cell>
          <cell r="F4254" t="str">
            <v>6,40</v>
          </cell>
        </row>
        <row r="4255">
          <cell r="A4255" t="str">
            <v>92867</v>
          </cell>
          <cell r="B4255" t="str">
            <v>CAIXA RETANGULAR 4" X 2" ALTA (2,00 M DO PISO), METÁLICA, INSTALADA EM PAREDE - FORNECIMENTO E INSTALAÇÃO. AF_12/2015</v>
          </cell>
          <cell r="D4255" t="str">
            <v>UN</v>
          </cell>
          <cell r="E4255" t="str">
            <v>19,13</v>
          </cell>
          <cell r="F4255" t="str">
            <v>21,15</v>
          </cell>
        </row>
        <row r="4256">
          <cell r="A4256" t="str">
            <v>92868</v>
          </cell>
          <cell r="B4256" t="str">
            <v>CAIXA RETANGULAR 4" X 2" MÉDIA (1,30 M DO PISO), METÁLICA, INSTALADA EM PAREDE - FORNECIMENTO E INSTALAÇÃO. AF_12/2015</v>
          </cell>
          <cell r="D4256" t="str">
            <v>UN</v>
          </cell>
          <cell r="E4256" t="str">
            <v>9,79</v>
          </cell>
          <cell r="F4256" t="str">
            <v>10,76</v>
          </cell>
        </row>
        <row r="4257">
          <cell r="A4257" t="str">
            <v>92869</v>
          </cell>
          <cell r="B4257" t="str">
            <v>CAIXA RETANGULAR 4" X 2" BAIXA (0,30 M DO PISO), METÁLICA, INSTALADA EM PAREDE - FORNECIMENTO E INSTALAÇÃO. AF_12/2015</v>
          </cell>
          <cell r="D4257" t="str">
            <v>UN</v>
          </cell>
          <cell r="E4257" t="str">
            <v>6,29</v>
          </cell>
          <cell r="F4257" t="str">
            <v>6,86</v>
          </cell>
        </row>
        <row r="4258">
          <cell r="A4258" t="str">
            <v>92870</v>
          </cell>
          <cell r="B4258" t="str">
            <v>CAIXA RETANGULAR 4" X 4" ALTA (2,00 M DO PISO), METÁLICA, INSTALADA EM PAREDE - FORNECIMENTO E INSTALAÇÃO. AF_12/2015</v>
          </cell>
          <cell r="D4258" t="str">
            <v>UN</v>
          </cell>
          <cell r="E4258" t="str">
            <v>22,97</v>
          </cell>
          <cell r="F4258" t="str">
            <v>25,29</v>
          </cell>
        </row>
        <row r="4259">
          <cell r="A4259" t="str">
            <v>92871</v>
          </cell>
          <cell r="B4259" t="str">
            <v>CAIXA RETANGULAR 4" X 4" MÉDIA (1,30 M DO PISO), METÁLICA, INSTALADA EM PAREDE - FORNECIMENTO E INSTALAÇÃO. AF_12/2015</v>
          </cell>
          <cell r="D4259" t="str">
            <v>UN</v>
          </cell>
          <cell r="E4259" t="str">
            <v>12,23</v>
          </cell>
          <cell r="F4259" t="str">
            <v>13,35</v>
          </cell>
        </row>
        <row r="4260">
          <cell r="A4260" t="str">
            <v>92872</v>
          </cell>
          <cell r="B4260" t="str">
            <v>CAIXA RETANGULAR 4" X 4" BAIXA (0,30 M DO PISO), METÁLICA, INSTALADA EM PAREDE - FORNECIMENTO E INSTALAÇÃO. AF_12/2015</v>
          </cell>
          <cell r="D4260" t="str">
            <v>UN</v>
          </cell>
          <cell r="E4260" t="str">
            <v>8,22</v>
          </cell>
          <cell r="F4260" t="str">
            <v>8,88</v>
          </cell>
        </row>
        <row r="4261">
          <cell r="A4261" t="str">
            <v>95777</v>
          </cell>
          <cell r="B4261" t="str">
            <v>CONDULETE DE ALUMÍNIO, TIPO B, PARA ELETRODUTO DE AÇO GALVANIZADO DN 20 MM (3/4''), APARENTE - FORNECIMENTO E INSTALAÇÃO. AF_11/2016_P</v>
          </cell>
          <cell r="D4261" t="str">
            <v>UN</v>
          </cell>
          <cell r="E4261" t="str">
            <v>17,54</v>
          </cell>
          <cell r="F4261" t="str">
            <v>18,87</v>
          </cell>
        </row>
        <row r="4262">
          <cell r="A4262" t="str">
            <v>95778</v>
          </cell>
          <cell r="B4262" t="str">
            <v>CONDULETE DE ALUMÍNIO, TIPO C, PARA ELETRODUTO DE AÇO GALVANIZADO DN 20 MM (3/4''), APARENTE - FORNECIMENTO E INSTALAÇÃO. AF_11/2016_P</v>
          </cell>
          <cell r="D4262" t="str">
            <v>UN</v>
          </cell>
          <cell r="E4262" t="str">
            <v>17,87</v>
          </cell>
          <cell r="F4262" t="str">
            <v>19,20</v>
          </cell>
        </row>
        <row r="4263">
          <cell r="A4263" t="str">
            <v>95779</v>
          </cell>
          <cell r="B4263" t="str">
            <v>CONDULETE DE ALUMÍNIO, TIPO E, PARA ELETRODUTO DE AÇO GALVANIZADO DN 20 MM (3/4''), APARENTE - FORNECIMENTO E INSTALAÇÃO. AF_11/2016_P</v>
          </cell>
          <cell r="D4263" t="str">
            <v>UN</v>
          </cell>
          <cell r="E4263" t="str">
            <v>16,76</v>
          </cell>
          <cell r="F4263" t="str">
            <v>18,09</v>
          </cell>
        </row>
        <row r="4264">
          <cell r="A4264" t="str">
            <v>95780</v>
          </cell>
          <cell r="B4264" t="str">
            <v>CONDULETE DE ALUMÍNIO, TIPO B, PARA ELETRODUTO DE AÇO GALVANIZADO DN 25 MM (1''), APARENTE - FORNECIMENTO E INSTALAÇÃO. AF_11/2016_P</v>
          </cell>
          <cell r="D4264" t="str">
            <v>UN</v>
          </cell>
          <cell r="E4264" t="str">
            <v>19,55</v>
          </cell>
          <cell r="F4264" t="str">
            <v>20,93</v>
          </cell>
        </row>
        <row r="4265">
          <cell r="A4265" t="str">
            <v>95781</v>
          </cell>
          <cell r="B4265" t="str">
            <v>CONDULETE DE ALUMÍNIO, TIPO C, PARA ELETRODUTO DE AÇO GALVANIZADO DN 25 MM (1''), APARENTE - FORNECIMENTO E INSTALAÇÃO. AF_11/2016_P</v>
          </cell>
          <cell r="D4265" t="str">
            <v>UN</v>
          </cell>
          <cell r="E4265" t="str">
            <v>19,79</v>
          </cell>
          <cell r="F4265" t="str">
            <v>21,17</v>
          </cell>
        </row>
        <row r="4266">
          <cell r="A4266" t="str">
            <v>95782</v>
          </cell>
          <cell r="B4266" t="str">
            <v>CONDULETE DE ALUMÍNIO, TIPO E, ELETRODUTO DE AÇO GALVANIZADO DN 25 MM (1''), APARENTE - FORNECIMENTO E INSTALAÇÃO. AF_11/2016_P</v>
          </cell>
          <cell r="D4266" t="str">
            <v>UN</v>
          </cell>
          <cell r="E4266" t="str">
            <v>20,44</v>
          </cell>
          <cell r="F4266" t="str">
            <v>21,82</v>
          </cell>
        </row>
        <row r="4267">
          <cell r="A4267" t="str">
            <v>95785</v>
          </cell>
          <cell r="B4267" t="str">
            <v>CONDULETE DE ALUMÍNIO, TIPO E, PARA ELETRODUTO DE AÇO GALVANIZADO DN 32 MM (1 1/4''), APARENTE - FORNECIMENTO E INSTALAÇÃO. AF_11/2016_P</v>
          </cell>
          <cell r="D4267" t="str">
            <v>UN</v>
          </cell>
          <cell r="E4267" t="str">
            <v>22,89</v>
          </cell>
          <cell r="F4267" t="str">
            <v>24,34</v>
          </cell>
        </row>
        <row r="4268">
          <cell r="A4268" t="str">
            <v>95787</v>
          </cell>
          <cell r="B4268" t="str">
            <v>CONDULETE DE ALUMÍNIO, TIPO LR, PARA ELETRODUTO DE AÇO GALVANIZADO DN 20 MM (3/4''), APARENTE - FORNECIMENTO E INSTALAÇÃO. AF_11/2016_P</v>
          </cell>
          <cell r="D4268" t="str">
            <v>UN</v>
          </cell>
          <cell r="E4268" t="str">
            <v>18,07</v>
          </cell>
          <cell r="F4268" t="str">
            <v>19,53</v>
          </cell>
        </row>
        <row r="4269">
          <cell r="A4269" t="str">
            <v>95789</v>
          </cell>
          <cell r="B4269" t="str">
            <v>CONDULETE DE ALUMÍNIO, TIPO LR, PARA ELETRODUTO DE AÇO GALVANIZADO DN 25 MM (1''), APARENTE - FORNECIMENTO E INSTALAÇÃO. AF_11/2016_P</v>
          </cell>
          <cell r="D4269" t="str">
            <v>UN</v>
          </cell>
          <cell r="E4269" t="str">
            <v>21,57</v>
          </cell>
          <cell r="F4269" t="str">
            <v>23,11</v>
          </cell>
        </row>
        <row r="4270">
          <cell r="A4270" t="str">
            <v>95791</v>
          </cell>
          <cell r="B4270" t="str">
            <v>CONDULETE DE ALUMÍNIO, TIPO LR, PARA ELETRODUTO DE AÇO GALVANIZADO DN 32 MM (1 1/4''), APARENTE - FORNECIMENTO E INSTALAÇÃO. AF_11/2016_P</v>
          </cell>
          <cell r="D4270" t="str">
            <v>UN</v>
          </cell>
          <cell r="E4270" t="str">
            <v>26,78</v>
          </cell>
          <cell r="F4270" t="str">
            <v>28,43</v>
          </cell>
        </row>
        <row r="4271">
          <cell r="A4271" t="str">
            <v>95795</v>
          </cell>
          <cell r="B4271" t="str">
            <v>CONDULETE DE ALUMÍNIO, TIPO T, PARA ELETRODUTO DE AÇO GALVANIZADO DN 20 MM (3/4''), APARENTE - FORNECIMENTO E INSTALAÇÃO. AF_11/2016_P</v>
          </cell>
          <cell r="D4271" t="str">
            <v>UN</v>
          </cell>
          <cell r="E4271" t="str">
            <v>20,87</v>
          </cell>
          <cell r="F4271" t="str">
            <v>22,56</v>
          </cell>
        </row>
        <row r="4272">
          <cell r="A4272" t="str">
            <v>95796</v>
          </cell>
          <cell r="B4272" t="str">
            <v>CONDULETE DE ALUMÍNIO, TIPO T, PARA ELETRODUTO DE AÇO GALVANIZADO DN 25 MM (1''), APARENTE - FORNECIMENTO E INSTALAÇÃO. AF_11/2016_P</v>
          </cell>
          <cell r="D4272" t="str">
            <v>UN</v>
          </cell>
          <cell r="E4272" t="str">
            <v>25,37</v>
          </cell>
          <cell r="F4272" t="str">
            <v>27,18</v>
          </cell>
        </row>
        <row r="4273">
          <cell r="A4273" t="str">
            <v>95797</v>
          </cell>
          <cell r="B4273" t="str">
            <v>CONDULETE DE ALUMÍNIO, TIPO T, PARA ELETRODUTO DE AÇO GALVANIZADO DN 32 MM (1 1/4''), APARENTE - FORNECIMENTO E INSTALAÇÃO. AF_11/2016_P</v>
          </cell>
          <cell r="D4273" t="str">
            <v>UN</v>
          </cell>
          <cell r="E4273" t="str">
            <v>31,28</v>
          </cell>
          <cell r="F4273" t="str">
            <v>33,26</v>
          </cell>
        </row>
        <row r="4274">
          <cell r="A4274" t="str">
            <v>95801</v>
          </cell>
          <cell r="B4274" t="str">
            <v>CONDULETE DE ALUMÍNIO, TIPO X, PARA ELETRODUTO DE AÇO GALVANIZADO DN 20 MM (3/4''), APARENTE - FORNECIMENTO E INSTALAÇÃO. AF_11/2016_P</v>
          </cell>
          <cell r="D4274" t="str">
            <v>UN</v>
          </cell>
          <cell r="E4274" t="str">
            <v>24,72</v>
          </cell>
          <cell r="F4274" t="str">
            <v>26,65</v>
          </cell>
        </row>
        <row r="4275">
          <cell r="A4275" t="str">
            <v>95802</v>
          </cell>
          <cell r="B4275" t="str">
            <v>CONDULETE DE ALUMÍNIO, TIPO X, PARA ELETRODUTO DE AÇO GALVANIZADO DN 25 MM (1''), APARENTE - FORNECIMENTO E INSTALAÇÃO. AF_11/2016_P</v>
          </cell>
          <cell r="D4275" t="str">
            <v>UN</v>
          </cell>
          <cell r="E4275" t="str">
            <v>27,41</v>
          </cell>
          <cell r="F4275" t="str">
            <v>29,49</v>
          </cell>
        </row>
        <row r="4276">
          <cell r="A4276" t="str">
            <v>95803</v>
          </cell>
          <cell r="B4276" t="str">
            <v>CONDULETE DE ALUMÍNIO, TIPO X, PARA ELETRODUTO DE AÇO GALVANIZADO DN 32 MM (1 1/4''), APARENTE - FORNECIMENTO E INSTALAÇÃO. AF_11/2016_P</v>
          </cell>
          <cell r="D4276" t="str">
            <v>UN</v>
          </cell>
          <cell r="E4276" t="str">
            <v>34,97</v>
          </cell>
          <cell r="F4276" t="str">
            <v>37,27</v>
          </cell>
        </row>
        <row r="4277">
          <cell r="A4277" t="str">
            <v>95804</v>
          </cell>
          <cell r="B4277" t="str">
            <v>CONDULETE DE PVC, TIPO B, PARA ELETRODUTO DE PVC SOLDÁVEL DN 20 MM (1/2''), APARENTE - FORNECIMENTO E INSTALAÇÃO. AF_11/2016</v>
          </cell>
          <cell r="D4277" t="str">
            <v>UN</v>
          </cell>
          <cell r="E4277" t="str">
            <v>18,65</v>
          </cell>
          <cell r="F4277" t="str">
            <v>19,76</v>
          </cell>
        </row>
        <row r="4278">
          <cell r="A4278" t="str">
            <v>95805</v>
          </cell>
          <cell r="B4278" t="str">
            <v>CONDULETE DE PVC, TIPO B, PARA ELETRODUTO DE PVC SOLDÁVEL DN 25 MM (3/4''), APARENTE - FORNECIMENTO E INSTALAÇÃO. AF_11/2016</v>
          </cell>
          <cell r="D4278" t="str">
            <v>UN</v>
          </cell>
          <cell r="E4278" t="str">
            <v>18,81</v>
          </cell>
          <cell r="F4278" t="str">
            <v>19,93</v>
          </cell>
        </row>
        <row r="4279">
          <cell r="A4279" t="str">
            <v>95806</v>
          </cell>
          <cell r="B4279" t="str">
            <v>CONDULETE DE PVC, TIPO B, PARA ELETRODUTO DE PVC SOLDÁVEL DN 32 MM (1''), APARENTE - FORNECIMENTO E INSTALAÇÃO. AF_11/2016</v>
          </cell>
          <cell r="D4279" t="str">
            <v>UN</v>
          </cell>
          <cell r="E4279" t="str">
            <v>19,44</v>
          </cell>
          <cell r="F4279" t="str">
            <v>20,58</v>
          </cell>
        </row>
        <row r="4280">
          <cell r="A4280" t="str">
            <v>95807</v>
          </cell>
          <cell r="B4280" t="str">
            <v>CONDULETE DE PVC, TIPO LL, PARA ELETRODUTO DE PVC SOLDÁVEL DN 20 MM (1/2''), APARENTE - FORNECIMENTO E INSTALAÇÃO. AF_11/2016</v>
          </cell>
          <cell r="D4280" t="str">
            <v>UN</v>
          </cell>
          <cell r="E4280" t="str">
            <v>21,38</v>
          </cell>
          <cell r="F4280" t="str">
            <v>22,69</v>
          </cell>
        </row>
        <row r="4281">
          <cell r="A4281" t="str">
            <v>95808</v>
          </cell>
          <cell r="B4281" t="str">
            <v>CONDULETE DE PVC, TIPO LL, PARA ELETRODUTO DE PVC SOLDÁVEL DN 25 MM (3/4''), APARENTE - FORNECIMENTO E INSTALAÇÃO. AF_11/2016</v>
          </cell>
          <cell r="D4281" t="str">
            <v>UN</v>
          </cell>
          <cell r="E4281" t="str">
            <v>21,86</v>
          </cell>
          <cell r="F4281" t="str">
            <v>23,23</v>
          </cell>
        </row>
        <row r="4282">
          <cell r="A4282" t="str">
            <v>95809</v>
          </cell>
          <cell r="B4282" t="str">
            <v>CONDULETE DE PVC, TIPO LL, PARA ELETRODUTO DE PVC SOLDÁVEL DN 32 MM (1''), APARENTE - FORNECIMENTO E INSTALAÇÃO. AF_11/2016</v>
          </cell>
          <cell r="D4282" t="str">
            <v>UN</v>
          </cell>
          <cell r="E4282" t="str">
            <v>24,11</v>
          </cell>
          <cell r="F4282" t="str">
            <v>25,55</v>
          </cell>
        </row>
        <row r="4283">
          <cell r="A4283" t="str">
            <v>95810</v>
          </cell>
          <cell r="B4283" t="str">
            <v>CONDULETE DE PVC, TIPO LB, PARA ELETRODUTO DE PVC SOLDÁVEL DN 20 MM (1/2''), APARENTE - FORNECIMENTO E INSTALAÇÃO. AF_11/2016</v>
          </cell>
          <cell r="D4283" t="str">
            <v>UN</v>
          </cell>
          <cell r="E4283" t="str">
            <v>12,28</v>
          </cell>
          <cell r="F4283" t="str">
            <v>12,59</v>
          </cell>
        </row>
        <row r="4284">
          <cell r="A4284" t="str">
            <v>95811</v>
          </cell>
          <cell r="B4284" t="str">
            <v>CONDULETE DE PVC, TIPO LB, PARA ELETRODUTO DE PVC SOLDÁVEL DN 25 MM (3/4''), APARENTE - FORNECIMENTO E INSTALAÇÃO. AF_11/2016</v>
          </cell>
          <cell r="D4284" t="str">
            <v>UN</v>
          </cell>
          <cell r="E4284" t="str">
            <v>12,76</v>
          </cell>
          <cell r="F4284" t="str">
            <v>13,14</v>
          </cell>
        </row>
        <row r="4285">
          <cell r="A4285" t="str">
            <v>95812</v>
          </cell>
          <cell r="B4285" t="str">
            <v>CONDULETE DE PVC, TIPO LB, PARA ELETRODUTO DE PVC SOLDÁVEL DN 32 MM (1''), APARENTE - FORNECIMENTO E INSTALAÇÃO. AF_11/2016</v>
          </cell>
          <cell r="D4285" t="str">
            <v>UN</v>
          </cell>
          <cell r="E4285" t="str">
            <v>15,00</v>
          </cell>
          <cell r="F4285" t="str">
            <v>15,46</v>
          </cell>
        </row>
        <row r="4286">
          <cell r="A4286" t="str">
            <v>95813</v>
          </cell>
          <cell r="B4286" t="str">
            <v>CONDULETE DE PVC, TIPO TB, PARA ELETRODUTO DE PVC SOLDÁVEL DN 20 MM (1/2''), APARENTE - FORNECIMENTO E INSTALAÇÃO. AF_11/2016</v>
          </cell>
          <cell r="D4286" t="str">
            <v>UN</v>
          </cell>
          <cell r="E4286" t="str">
            <v>14,65</v>
          </cell>
          <cell r="F4286" t="str">
            <v>15,12</v>
          </cell>
        </row>
        <row r="4287">
          <cell r="A4287" t="str">
            <v>95814</v>
          </cell>
          <cell r="B4287" t="str">
            <v>CONDULETE DE PVC, TIPO TB, PARA ELETRODUTO DE PVC SOLDÁVEL DN 25 MM (3/4''), APARENTE - FORNECIMENTO E INSTALAÇÃO. AF_11/2016</v>
          </cell>
          <cell r="D4287" t="str">
            <v>UN</v>
          </cell>
          <cell r="E4287" t="str">
            <v>15,38</v>
          </cell>
          <cell r="F4287" t="str">
            <v>15,94</v>
          </cell>
        </row>
        <row r="4288">
          <cell r="A4288" t="str">
            <v>95815</v>
          </cell>
          <cell r="B4288" t="str">
            <v>CONDULETE DE PVC, TIPO TB, PARA ELETRODUTO DE PVC SOLDÁVEL DN 32 MM (1''), APARENTE - FORNECIMENTO E INSTALAÇÃO. AF_11/2016</v>
          </cell>
          <cell r="D4288" t="str">
            <v>UN</v>
          </cell>
          <cell r="E4288" t="str">
            <v>19,74</v>
          </cell>
          <cell r="F4288" t="str">
            <v>20,42</v>
          </cell>
        </row>
        <row r="4289">
          <cell r="A4289" t="str">
            <v>95816</v>
          </cell>
          <cell r="B4289" t="str">
            <v>CONDULETE DE PVC, TIPO X, PARA ELETRODUTO DE PVC SOLDÁVEL DN 20 MM (1/2''), APARENTE - FORNECIMENTO E INSTALAÇÃO. AF_11/2016</v>
          </cell>
          <cell r="D4289" t="str">
            <v>UN</v>
          </cell>
          <cell r="E4289" t="str">
            <v>26,34</v>
          </cell>
          <cell r="F4289" t="str">
            <v>27,96</v>
          </cell>
        </row>
        <row r="4290">
          <cell r="A4290" t="str">
            <v>95817</v>
          </cell>
          <cell r="B4290" t="str">
            <v>CONDULETE DE PVC, TIPO X, PARA ELETRODUTO DE PVC SOLDÁVEL DN 25 MM (3/4''), APARENTE - FORNECIMENTO E INSTALAÇÃO. AF_11/2016</v>
          </cell>
          <cell r="D4290" t="str">
            <v>UN</v>
          </cell>
          <cell r="E4290" t="str">
            <v>26,92</v>
          </cell>
          <cell r="F4290" t="str">
            <v>28,66</v>
          </cell>
        </row>
        <row r="4291">
          <cell r="A4291" t="str">
            <v>95818</v>
          </cell>
          <cell r="B4291" t="str">
            <v>CONDULETE DE PVC, TIPO X, PARA ELETRODUTO DE PVC SOLDÁVEL DN 32 MM (1''), APARENTE - FORNECIMENTO E INSTALAÇÃO. AF_11/2016</v>
          </cell>
          <cell r="D4291" t="str">
            <v>UN</v>
          </cell>
          <cell r="E4291" t="str">
            <v>32,80</v>
          </cell>
          <cell r="F4291" t="str">
            <v>34,68</v>
          </cell>
        </row>
        <row r="4292">
          <cell r="A4292" t="str">
            <v>97886</v>
          </cell>
          <cell r="B4292" t="str">
            <v>CAIXA ENTERRADA ELÉTRICA RETANGULAR, EM ALVENARIA COM TIJOLOS CERÂMICOS MACIÇOS, FUNDO COM BRITA, DIMENSÕES INTERNAS: 0,3X0,3X0,3 M. AF_05/2018</v>
          </cell>
          <cell r="D4292" t="str">
            <v>UN</v>
          </cell>
          <cell r="E4292" t="str">
            <v>116,09</v>
          </cell>
          <cell r="F4292" t="str">
            <v>124,53</v>
          </cell>
        </row>
        <row r="4293">
          <cell r="A4293" t="str">
            <v>97887</v>
          </cell>
          <cell r="B4293" t="str">
            <v>CAIXA ENTERRADA ELÉTRICA RETANGULAR, EM ALVENARIA COM TIJOLOS CERÂMICOS MACIÇOS, FUNDO COM BRITA, DIMENSÕES INTERNAS: 0,4X0,4X0,4 M. AF_05/2018</v>
          </cell>
          <cell r="D4293" t="str">
            <v>UN</v>
          </cell>
          <cell r="E4293" t="str">
            <v>183,38</v>
          </cell>
          <cell r="F4293" t="str">
            <v>196,71</v>
          </cell>
        </row>
        <row r="4294">
          <cell r="A4294" t="str">
            <v>97888</v>
          </cell>
          <cell r="B4294" t="str">
            <v>CAIXA ENTERRADA ELÉTRICA RETANGULAR, EM ALVENARIA COM TIJOLOS CERÂMICOS MACIÇOS, FUNDO COM BRITA, DIMENSÕES INTERNAS: 0,6X0,6X0,6 M. AF_05/2018</v>
          </cell>
          <cell r="D4294" t="str">
            <v>UN</v>
          </cell>
          <cell r="E4294" t="str">
            <v>354,37</v>
          </cell>
          <cell r="F4294" t="str">
            <v>379,35</v>
          </cell>
        </row>
        <row r="4295">
          <cell r="A4295" t="str">
            <v>97889</v>
          </cell>
          <cell r="B4295" t="str">
            <v>CAIXA ENTERRADA ELÉTRICA RETANGULAR, EM ALVENARIA COM TIJOLOS CERÂMICOS MACIÇOS, FUNDO COM BRITA, DIMENSÕES INTERNAS: 0,8X0,8X0,6 M. AF_05/2018</v>
          </cell>
          <cell r="D4295" t="str">
            <v>UN</v>
          </cell>
          <cell r="E4295" t="str">
            <v>474,57</v>
          </cell>
          <cell r="F4295" t="str">
            <v>507,94</v>
          </cell>
        </row>
        <row r="4296">
          <cell r="A4296" t="str">
            <v>97890</v>
          </cell>
          <cell r="B4296" t="str">
            <v>CAIXA ENTERRADA ELÉTRICA RETANGULAR, EM ALVENARIA COM TIJOLOS CERÂMICOS MACIÇOS, FUNDO COM BRITA, DIMENSÕES INTERNAS: 1X1X0,6 M. AF_05/2018</v>
          </cell>
          <cell r="D4296" t="str">
            <v>UN</v>
          </cell>
          <cell r="E4296" t="str">
            <v>546,12</v>
          </cell>
          <cell r="F4296" t="str">
            <v>581,89</v>
          </cell>
        </row>
        <row r="4297">
          <cell r="A4297" t="str">
            <v>97891</v>
          </cell>
          <cell r="B4297" t="str">
            <v>CAIXA ENTERRADA ELÉTRICA RETANGULAR, EM ALVENARIA COM BLOCOS DE CONCRETO, FUNDO COM BRITA, DIMENSÕES INTERNAS: 0,4X0,4X0,4 M. AF_05/2018</v>
          </cell>
          <cell r="D4297" t="str">
            <v>UN</v>
          </cell>
          <cell r="E4297" t="str">
            <v>138,33</v>
          </cell>
          <cell r="F4297" t="str">
            <v>148,43</v>
          </cell>
        </row>
        <row r="4298">
          <cell r="A4298" t="str">
            <v>97892</v>
          </cell>
          <cell r="B4298" t="str">
            <v>CAIXA ENTERRADA ELÉTRICA RETANGULAR, EM ALVENARIA COM BLOCOS DE CONCRETO, FUNDO COM BRITA, DIMENSÕES INTERNAS: 0,6X0,6X0,6 M. AF_05/2018</v>
          </cell>
          <cell r="D4298" t="str">
            <v>UN</v>
          </cell>
          <cell r="E4298" t="str">
            <v>259,10</v>
          </cell>
          <cell r="F4298" t="str">
            <v>277,25</v>
          </cell>
        </row>
        <row r="4299">
          <cell r="A4299" t="str">
            <v>97893</v>
          </cell>
          <cell r="B4299" t="str">
            <v>CAIXA ENTERRADA ELÉTRICA RETANGULAR, EM ALVENARIA COM BLOCOS DE CONCRETO, FUNDO COM BRITA, DIMENSÕES INTERNAS: 0,8X0,8X0,6 M. AF_05/2018</v>
          </cell>
          <cell r="D4299" t="str">
            <v>UN</v>
          </cell>
          <cell r="E4299" t="str">
            <v>353,08</v>
          </cell>
          <cell r="F4299" t="str">
            <v>377,76</v>
          </cell>
        </row>
        <row r="4300">
          <cell r="A4300" t="str">
            <v>97894</v>
          </cell>
          <cell r="B4300" t="str">
            <v>CAIXA ENTERRADA ELÉTRICA RETANGULAR, EM ALVENARIA COM BLOCOS DE CONCRETO, FUNDO COM BRITA, DIMENSÕES INTERNAS: 1X1X0,6 M. AF_05/2018</v>
          </cell>
          <cell r="D4300" t="str">
            <v>UN</v>
          </cell>
          <cell r="E4300" t="str">
            <v>398,89</v>
          </cell>
          <cell r="F4300" t="str">
            <v>424,13</v>
          </cell>
        </row>
        <row r="4301">
          <cell r="A4301" t="str">
            <v>68066</v>
          </cell>
          <cell r="B4301" t="str">
            <v>CAIXA DE PROTECAO PARA MEDIDOR MONOFASICO, FORNECIMENTO E INSTALACAO</v>
          </cell>
          <cell r="D4301" t="str">
            <v>UN</v>
          </cell>
          <cell r="E4301" t="str">
            <v>146,74</v>
          </cell>
          <cell r="F4301" t="str">
            <v>151,34</v>
          </cell>
        </row>
        <row r="4302">
          <cell r="A4302" t="str">
            <v>72319</v>
          </cell>
          <cell r="B4302" t="str">
            <v>DISJUNTOR BAIXA TENSAO TRIPOLAR A SECO  800A/600V, INCLUSIVE ELETROTÉCNICO</v>
          </cell>
          <cell r="D4302" t="str">
            <v>UN</v>
          </cell>
          <cell r="E4302" t="str">
            <v>4.529,81</v>
          </cell>
          <cell r="F4302" t="str">
            <v>4.575,57</v>
          </cell>
        </row>
        <row r="4303">
          <cell r="A4303" t="str">
            <v>72341</v>
          </cell>
          <cell r="B4303" t="str">
            <v>CONTATOR TRIPOLAR I NOMINAL 12A - FORNECIMENTO E INSTALACAO INCLUSIVE ELETROTÉCNICO</v>
          </cell>
          <cell r="D4303" t="str">
            <v>UN</v>
          </cell>
          <cell r="E4303" t="str">
            <v>244,50</v>
          </cell>
          <cell r="F4303" t="str">
            <v>257,96</v>
          </cell>
        </row>
        <row r="4304">
          <cell r="A4304" t="str">
            <v>72343</v>
          </cell>
          <cell r="B4304" t="str">
            <v>CONTATOR TRIPOLAR I NOMINAL 22A - FORNECIMENTO E INSTALACAO INCLUSIVE ELETROTÉCNICO</v>
          </cell>
          <cell r="D4304" t="str">
            <v>UN</v>
          </cell>
          <cell r="E4304" t="str">
            <v>290,47</v>
          </cell>
          <cell r="F4304" t="str">
            <v>305,86</v>
          </cell>
        </row>
        <row r="4305">
          <cell r="A4305" t="str">
            <v>72344</v>
          </cell>
          <cell r="B4305" t="str">
            <v>CONTATOR TRIPOLAR I NOMINAL 36A - FORNECIMENTO E INSTALACAO INCLUSIVE ELETROTÉCNICO</v>
          </cell>
          <cell r="D4305" t="str">
            <v>UN</v>
          </cell>
          <cell r="E4305" t="str">
            <v>473,66</v>
          </cell>
          <cell r="F4305" t="str">
            <v>490,21</v>
          </cell>
        </row>
        <row r="4306">
          <cell r="A4306" t="str">
            <v>72345</v>
          </cell>
          <cell r="B4306" t="str">
            <v>CONTATOR TRIPOLAR I NOMIMAL 94A - FORNECIMENTO E INSTALACAO INCLUSIVE ELETROTÉCNICO</v>
          </cell>
          <cell r="D4306" t="str">
            <v>UN</v>
          </cell>
          <cell r="E4306" t="str">
            <v>1.420,52</v>
          </cell>
          <cell r="F4306" t="str">
            <v>1.439,78</v>
          </cell>
        </row>
        <row r="4307">
          <cell r="A4307" t="str">
            <v>74130/1</v>
          </cell>
          <cell r="B4307" t="str">
            <v>DISJUNTOR TERMOMAGNETICO MONOPOLAR PADRAO NEMA (AMERICANO) 10 A 30A 240V, FORNECIMENTO E INSTALACAO</v>
          </cell>
          <cell r="D4307" t="str">
            <v>UN</v>
          </cell>
          <cell r="E4307" t="str">
            <v>13,27</v>
          </cell>
          <cell r="F4307" t="str">
            <v>13,55</v>
          </cell>
        </row>
        <row r="4308">
          <cell r="A4308" t="str">
            <v>74130/2</v>
          </cell>
          <cell r="B4308" t="str">
            <v>DISJUNTOR TERMOMAGNETICO MONOPOLAR PADRAO NEMA (AMERICANO) 35 A 50A 240V, FORNECIMENTO E INSTALACAO</v>
          </cell>
          <cell r="D4308" t="str">
            <v>UN</v>
          </cell>
          <cell r="E4308" t="str">
            <v>20,63</v>
          </cell>
          <cell r="F4308" t="str">
            <v>20,91</v>
          </cell>
        </row>
        <row r="4309">
          <cell r="A4309" t="str">
            <v>74130/3</v>
          </cell>
          <cell r="B4309" t="str">
            <v>DISJUNTOR TERMOMAGNETICO BIPOLAR PADRAO NEMA (AMERICANO) 10 A 50A 240V, FORNECIMENTO E INSTALACAO</v>
          </cell>
          <cell r="D4309" t="str">
            <v>UN</v>
          </cell>
          <cell r="E4309" t="str">
            <v>61,34</v>
          </cell>
          <cell r="F4309" t="str">
            <v>61,68</v>
          </cell>
        </row>
        <row r="4310">
          <cell r="A4310" t="str">
            <v>74130/4</v>
          </cell>
          <cell r="B4310" t="str">
            <v>DISJUNTOR TERMOMAGNETICO TRIPOLAR PADRAO NEMA (AMERICANO) 10 A 50A 240V, FORNECIMENTO E INSTALACAO</v>
          </cell>
          <cell r="D4310" t="str">
            <v>UN</v>
          </cell>
          <cell r="E4310" t="str">
            <v>86,62</v>
          </cell>
          <cell r="F4310" t="str">
            <v>88,16</v>
          </cell>
        </row>
        <row r="4311">
          <cell r="A4311" t="str">
            <v>74130/5</v>
          </cell>
          <cell r="B4311" t="str">
            <v>DISJUNTOR TERMOMAGNETICO TRIPOLAR PADRAO NEMA (AMERICANO) 60 A 100A 240V, FORNECIMENTO E INSTALACAO</v>
          </cell>
          <cell r="D4311" t="str">
            <v>UN</v>
          </cell>
          <cell r="E4311" t="str">
            <v>116,43</v>
          </cell>
          <cell r="F4311" t="str">
            <v>117,97</v>
          </cell>
        </row>
        <row r="4312">
          <cell r="A4312" t="str">
            <v>74130/6</v>
          </cell>
          <cell r="B4312" t="str">
            <v>DISJUNTOR TERMOMAGNETICO TRIPOLAR PADRAO NEMA (AMERICANO) 125 A 150A 240V, FORNECIMENTO E INSTALACAO</v>
          </cell>
          <cell r="D4312" t="str">
            <v>UN</v>
          </cell>
          <cell r="E4312" t="str">
            <v>334,93</v>
          </cell>
          <cell r="F4312" t="str">
            <v>336,47</v>
          </cell>
        </row>
        <row r="4313">
          <cell r="A4313" t="str">
            <v>74130/7</v>
          </cell>
          <cell r="B4313" t="str">
            <v>DISJUNTOR TERMOMAGNETICO TRIPOLAR EM CAIXA MOLDADA 250A 600V, FORNECIMENTO E INSTALACAO</v>
          </cell>
          <cell r="D4313" t="str">
            <v>UN</v>
          </cell>
          <cell r="E4313" t="str">
            <v>870,14</v>
          </cell>
          <cell r="F4313" t="str">
            <v>871,68</v>
          </cell>
        </row>
        <row r="4314">
          <cell r="A4314" t="str">
            <v>74130/8</v>
          </cell>
          <cell r="B4314" t="str">
            <v>DISJUNTOR TERMOMAGNETICO TRIPOLAR EM CAIXA MOLDADA 300 A 400A 600V, FORNECIMENTO E INSTALACAO</v>
          </cell>
          <cell r="D4314" t="str">
            <v>UN</v>
          </cell>
          <cell r="E4314" t="str">
            <v>1.190,12</v>
          </cell>
          <cell r="F4314" t="str">
            <v>1.191,66</v>
          </cell>
        </row>
        <row r="4315">
          <cell r="A4315" t="str">
            <v>74130/9</v>
          </cell>
          <cell r="B4315" t="str">
            <v>DISJUNTOR TERMOMAGNETICO TRIPOLAR EM CAIXA MOLDADA 500 A 600A 600V, FORNECIMENTO E INSTALACAO</v>
          </cell>
          <cell r="D4315" t="str">
            <v>UN</v>
          </cell>
          <cell r="E4315" t="str">
            <v>1.951,25</v>
          </cell>
          <cell r="F4315" t="str">
            <v>1.952,79</v>
          </cell>
        </row>
        <row r="4316">
          <cell r="A4316" t="str">
            <v>74130/10</v>
          </cell>
          <cell r="B4316" t="str">
            <v>DISJUNTOR TERMOMAGNETICO TRIPOLAR EM CAIXA MOLDADA 175 A 225A 240V, FORNECIMENTO E INSTALACAO</v>
          </cell>
          <cell r="D4316" t="str">
            <v>UN</v>
          </cell>
          <cell r="E4316" t="str">
            <v>525,13</v>
          </cell>
          <cell r="F4316" t="str">
            <v>526,67</v>
          </cell>
        </row>
        <row r="4317">
          <cell r="A4317" t="str">
            <v>74131/1</v>
          </cell>
          <cell r="B4317" t="str">
            <v>QUADRO DE DISTRIBUICAO DE ENERGIA DE EMBUTIR, EM CHAPA METALICA, PARA 3 DISJUNTORES TERMOMAGNETICOS MONOPOLARES SEM BARRAMENTO FORNECIMENTO E INSTALACAO</v>
          </cell>
          <cell r="D4317" t="str">
            <v>UN</v>
          </cell>
          <cell r="E4317" t="str">
            <v>66,08</v>
          </cell>
          <cell r="F4317" t="str">
            <v>69,95</v>
          </cell>
        </row>
        <row r="4318">
          <cell r="A4318" t="str">
            <v>74131/4</v>
          </cell>
          <cell r="B4318" t="str">
            <v>QUADRO DE DISTRIBUICAO DE ENERGIA DE EMBUTIR, EM CHAPA METALICA, PARA 18 DISJUNTORES TERMOMAGNETICOS MONOPOLARES, COM BARRAMENTO TRIFASICO E NEUTRO, FORNECIMENTO E INSTALACAO</v>
          </cell>
          <cell r="D4318" t="str">
            <v>UN</v>
          </cell>
          <cell r="E4318" t="str">
            <v>374,41</v>
          </cell>
          <cell r="F4318" t="str">
            <v>384,08</v>
          </cell>
        </row>
        <row r="4319">
          <cell r="A4319" t="str">
            <v>74131/5</v>
          </cell>
          <cell r="B4319" t="str">
            <v>QUADRO DE DISTRIBUICAO DE ENERGIA DE EMBUTIR, EM CHAPA METALICA, PARA 24 DISJUNTORES TERMOMAGNETICOS MONOPOLARES, COM BARRAMENTO TRIFASICO E NEUTRO, FORNECIMENTO E INSTALACAO</v>
          </cell>
          <cell r="D4319" t="str">
            <v>UN</v>
          </cell>
          <cell r="E4319" t="str">
            <v>430,67</v>
          </cell>
          <cell r="F4319" t="str">
            <v>442,28</v>
          </cell>
        </row>
        <row r="4320">
          <cell r="A4320" t="str">
            <v>74131/6</v>
          </cell>
          <cell r="B4320" t="str">
            <v>QUADRO DE DISTRIBUICAO DE ENERGIA DE EMBUTIR, EM CHAPA METALICA, PARA 32 DISJUNTORES TERMOMAGNETICOS MONOPOLARES, COM BARRAMENTO TRIFASICO E NEUTRO, FORNECIMENTO E INSTALACAO</v>
          </cell>
          <cell r="D4320" t="str">
            <v>UN</v>
          </cell>
          <cell r="E4320" t="str">
            <v>495,93</v>
          </cell>
          <cell r="F4320" t="str">
            <v>509,47</v>
          </cell>
        </row>
        <row r="4321">
          <cell r="A4321" t="str">
            <v>74131/7</v>
          </cell>
          <cell r="B4321" t="str">
            <v>QUADRO DE DISTRIBUICAO DE ENERGIA DE EMBUTIR, EM CHAPA METALICA, PARA 40 DISJUNTORES TERMOMAGNETICOS MONOPOLARES, COM BARRAMENTO TRIFASICO E NEUTRO, FORNECIMENTO E INSTALACAO</v>
          </cell>
          <cell r="D4321" t="str">
            <v>UN</v>
          </cell>
          <cell r="E4321" t="str">
            <v>688,75</v>
          </cell>
          <cell r="F4321" t="str">
            <v>704,23</v>
          </cell>
        </row>
        <row r="4322">
          <cell r="A4322" t="str">
            <v>74131/8</v>
          </cell>
          <cell r="B4322" t="str">
            <v>QUADRO DE DISTRIBUICAO DE ENERGIA DE EMBUTIR, EM CHAPA METALICA, PARA 50 DISJUNTORES TERMOMAGNETICOS MONOPOLARES, COM BARRAMENTO TRIFASICO E NEUTRO, FORNECIMENTO E INSTALACAO</v>
          </cell>
          <cell r="D4322" t="str">
            <v>UN</v>
          </cell>
          <cell r="E4322" t="str">
            <v>999,42</v>
          </cell>
          <cell r="F4322" t="str">
            <v>1.022,64</v>
          </cell>
        </row>
        <row r="4323">
          <cell r="A4323" t="str">
            <v>83463</v>
          </cell>
          <cell r="B4323" t="str">
            <v>QUADRO DE DISTRIBUICAO DE ENERGIA EM CHAPA DE ACO GALVANIZADO, PARA 12 DISJUNTORES TERMOMAGNETICOS MONOPOLARES, COM BARRAMENTO TRIFASICO E NEUTRO - FORNECIMENTO E INSTALACAO</v>
          </cell>
          <cell r="D4323" t="str">
            <v>UN</v>
          </cell>
          <cell r="E4323" t="str">
            <v>291,16</v>
          </cell>
          <cell r="F4323" t="str">
            <v>298,90</v>
          </cell>
        </row>
        <row r="4324">
          <cell r="A4324" t="str">
            <v>84402</v>
          </cell>
          <cell r="B4324" t="str">
            <v>QUADRO DE DISTRIBUICAO DE ENERGIA P/ 6 DISJUNTORES TERMOMAGNETICOS MONOPOLARES SEM BARRAMENTO, DE EMBUTIR, EM CHAPA METALICA - FORNECIMENTO E INSTALACAO</v>
          </cell>
          <cell r="D4324" t="str">
            <v>UN</v>
          </cell>
          <cell r="E4324" t="str">
            <v>78,00</v>
          </cell>
          <cell r="F4324" t="str">
            <v>81,87</v>
          </cell>
        </row>
        <row r="4325">
          <cell r="A4325" t="str">
            <v>93653</v>
          </cell>
          <cell r="B4325" t="str">
            <v>DISJUNTOR MONOPOLAR TIPO DIN, CORRENTE NOMINAL DE 10A - FORNECIMENTO E INSTALAÇÃO. AF_04/2016</v>
          </cell>
          <cell r="D4325" t="str">
            <v>UN</v>
          </cell>
          <cell r="E4325" t="str">
            <v>10,19</v>
          </cell>
          <cell r="F4325" t="str">
            <v>10,33</v>
          </cell>
        </row>
        <row r="4326">
          <cell r="A4326" t="str">
            <v>93654</v>
          </cell>
          <cell r="B4326" t="str">
            <v>DISJUNTOR MONOPOLAR TIPO DIN, CORRENTE NOMINAL DE 16A - FORNECIMENTO E INSTALAÇÃO. AF_04/2016</v>
          </cell>
          <cell r="D4326" t="str">
            <v>UN</v>
          </cell>
          <cell r="E4326" t="str">
            <v>10,64</v>
          </cell>
          <cell r="F4326" t="str">
            <v>10,82</v>
          </cell>
        </row>
        <row r="4327">
          <cell r="A4327" t="str">
            <v>93655</v>
          </cell>
          <cell r="B4327" t="str">
            <v>DISJUNTOR MONOPOLAR TIPO DIN, CORRENTE NOMINAL DE 20A - FORNECIMENTO E INSTALAÇÃO. AF_04/2016</v>
          </cell>
          <cell r="D4327" t="str">
            <v>UN</v>
          </cell>
          <cell r="E4327" t="str">
            <v>11,44</v>
          </cell>
          <cell r="F4327" t="str">
            <v>11,69</v>
          </cell>
        </row>
        <row r="4328">
          <cell r="A4328" t="str">
            <v>93656</v>
          </cell>
          <cell r="B4328" t="str">
            <v>DISJUNTOR MONOPOLAR TIPO DIN, CORRENTE NOMINAL DE 25A - FORNECIMENTO E INSTALAÇÃO. AF_04/2016</v>
          </cell>
          <cell r="D4328" t="str">
            <v>UN</v>
          </cell>
          <cell r="E4328" t="str">
            <v>11,44</v>
          </cell>
          <cell r="F4328" t="str">
            <v>11,69</v>
          </cell>
        </row>
        <row r="4329">
          <cell r="A4329" t="str">
            <v>93657</v>
          </cell>
          <cell r="B4329" t="str">
            <v>DISJUNTOR MONOPOLAR TIPO DIN, CORRENTE NOMINAL DE 32A - FORNECIMENTO E INSTALAÇÃO. AF_04/2016</v>
          </cell>
          <cell r="D4329" t="str">
            <v>UN</v>
          </cell>
          <cell r="E4329" t="str">
            <v>12,45</v>
          </cell>
          <cell r="F4329" t="str">
            <v>12,81</v>
          </cell>
        </row>
        <row r="4330">
          <cell r="A4330" t="str">
            <v>93658</v>
          </cell>
          <cell r="B4330" t="str">
            <v>DISJUNTOR MONOPOLAR TIPO DIN, CORRENTE NOMINAL DE 40A - FORNECIMENTO E INSTALAÇÃO. AF_04/2016</v>
          </cell>
          <cell r="D4330" t="str">
            <v>UN</v>
          </cell>
          <cell r="E4330" t="str">
            <v>18,09</v>
          </cell>
          <cell r="F4330" t="str">
            <v>18,62</v>
          </cell>
        </row>
        <row r="4331">
          <cell r="A4331" t="str">
            <v>93659</v>
          </cell>
          <cell r="B4331" t="str">
            <v>DISJUNTOR MONOPOLAR TIPO DIN, CORRENTE NOMINAL DE 50A - FORNECIMENTO E INSTALAÇÃO. AF_04/2016</v>
          </cell>
          <cell r="D4331" t="str">
            <v>UN</v>
          </cell>
          <cell r="E4331" t="str">
            <v>20,13</v>
          </cell>
          <cell r="F4331" t="str">
            <v>20,86</v>
          </cell>
        </row>
        <row r="4332">
          <cell r="A4332" t="str">
            <v>93660</v>
          </cell>
          <cell r="B4332" t="str">
            <v>DISJUNTOR BIPOLAR TIPO DIN, CORRENTE NOMINAL DE 10A - FORNECIMENTO E INSTALAÇÃO. AF_04/2016</v>
          </cell>
          <cell r="D4332" t="str">
            <v>UN</v>
          </cell>
          <cell r="E4332" t="str">
            <v>51,70</v>
          </cell>
          <cell r="F4332" t="str">
            <v>51,96</v>
          </cell>
        </row>
        <row r="4333">
          <cell r="A4333" t="str">
            <v>93661</v>
          </cell>
          <cell r="B4333" t="str">
            <v>DISJUNTOR BIPOLAR TIPO DIN, CORRENTE NOMINAL DE 16A - FORNECIMENTO E INSTALAÇÃO. AF_04/2016</v>
          </cell>
          <cell r="D4333" t="str">
            <v>UN</v>
          </cell>
          <cell r="E4333" t="str">
            <v>52,55</v>
          </cell>
          <cell r="F4333" t="str">
            <v>52,91</v>
          </cell>
        </row>
        <row r="4334">
          <cell r="A4334" t="str">
            <v>93662</v>
          </cell>
          <cell r="B4334" t="str">
            <v>DISJUNTOR BIPOLAR TIPO DIN, CORRENTE NOMINAL DE 20A - FORNECIMENTO E INSTALAÇÃO. AF_04/2016</v>
          </cell>
          <cell r="D4334" t="str">
            <v>UN</v>
          </cell>
          <cell r="E4334" t="str">
            <v>54,21</v>
          </cell>
          <cell r="F4334" t="str">
            <v>54,72</v>
          </cell>
        </row>
        <row r="4335">
          <cell r="A4335" t="str">
            <v>93663</v>
          </cell>
          <cell r="B4335" t="str">
            <v>DISJUNTOR BIPOLAR TIPO DIN, CORRENTE NOMINAL DE 25A - FORNECIMENTO E INSTALAÇÃO. AF_04/2016</v>
          </cell>
          <cell r="D4335" t="str">
            <v>UN</v>
          </cell>
          <cell r="E4335" t="str">
            <v>54,21</v>
          </cell>
          <cell r="F4335" t="str">
            <v>54,72</v>
          </cell>
        </row>
        <row r="4336">
          <cell r="A4336" t="str">
            <v>93664</v>
          </cell>
          <cell r="B4336" t="str">
            <v>DISJUNTOR BIPOLAR TIPO DIN, CORRENTE NOMINAL DE 32A - FORNECIMENTO E INSTALAÇÃO. AF_04/2016</v>
          </cell>
          <cell r="D4336" t="str">
            <v>UN</v>
          </cell>
          <cell r="E4336" t="str">
            <v>56,22</v>
          </cell>
          <cell r="F4336" t="str">
            <v>56,92</v>
          </cell>
        </row>
        <row r="4337">
          <cell r="A4337" t="str">
            <v>93665</v>
          </cell>
          <cell r="B4337" t="str">
            <v>DISJUNTOR BIPOLAR TIPO DIN, CORRENTE NOMINAL DE 40A - FORNECIMENTO E INSTALAÇÃO. AF_04/2016</v>
          </cell>
          <cell r="D4337" t="str">
            <v>UN</v>
          </cell>
          <cell r="E4337" t="str">
            <v>58,66</v>
          </cell>
          <cell r="F4337" t="str">
            <v>59,70</v>
          </cell>
        </row>
        <row r="4338">
          <cell r="A4338" t="str">
            <v>93666</v>
          </cell>
          <cell r="B4338" t="str">
            <v>DISJUNTOR BIPOLAR TIPO DIN, CORRENTE NOMINAL DE 50A - FORNECIMENTO E INSTALAÇÃO. AF_04/2016</v>
          </cell>
          <cell r="D4338" t="str">
            <v>UN</v>
          </cell>
          <cell r="E4338" t="str">
            <v>62,74</v>
          </cell>
          <cell r="F4338" t="str">
            <v>64,20</v>
          </cell>
        </row>
        <row r="4339">
          <cell r="A4339" t="str">
            <v>93667</v>
          </cell>
          <cell r="B4339" t="str">
            <v>DISJUNTOR TRIPOLAR TIPO DIN, CORRENTE NOMINAL DE 10A - FORNECIMENTO E INSTALAÇÃO. AF_04/2016</v>
          </cell>
          <cell r="D4339" t="str">
            <v>UN</v>
          </cell>
          <cell r="E4339" t="str">
            <v>64,34</v>
          </cell>
          <cell r="F4339" t="str">
            <v>64,75</v>
          </cell>
        </row>
        <row r="4340">
          <cell r="A4340" t="str">
            <v>93668</v>
          </cell>
          <cell r="B4340" t="str">
            <v>DISJUNTOR TRIPOLAR TIPO DIN, CORRENTE NOMINAL DE 16A - FORNECIMENTO E INSTALAÇÃO. AF_04/2016</v>
          </cell>
          <cell r="D4340" t="str">
            <v>UN</v>
          </cell>
          <cell r="E4340" t="str">
            <v>65,64</v>
          </cell>
          <cell r="F4340" t="str">
            <v>66,20</v>
          </cell>
        </row>
        <row r="4341">
          <cell r="A4341" t="str">
            <v>93669</v>
          </cell>
          <cell r="B4341" t="str">
            <v>DISJUNTOR TRIPOLAR TIPO DIN, CORRENTE NOMINAL DE 20A - FORNECIMENTO E INSTALAÇÃO. AF_04/2016</v>
          </cell>
          <cell r="D4341" t="str">
            <v>UN</v>
          </cell>
          <cell r="E4341" t="str">
            <v>68,11</v>
          </cell>
          <cell r="F4341" t="str">
            <v>68,88</v>
          </cell>
        </row>
        <row r="4342">
          <cell r="A4342" t="str">
            <v>93670</v>
          </cell>
          <cell r="B4342" t="str">
            <v>DISJUNTOR TRIPOLAR TIPO DIN, CORRENTE NOMINAL DE 25A - FORNECIMENTO E INSTALAÇÃO. AF_04/2016</v>
          </cell>
          <cell r="D4342" t="str">
            <v>UN</v>
          </cell>
          <cell r="E4342" t="str">
            <v>68,11</v>
          </cell>
          <cell r="F4342" t="str">
            <v>68,88</v>
          </cell>
        </row>
        <row r="4343">
          <cell r="A4343" t="str">
            <v>93671</v>
          </cell>
          <cell r="B4343" t="str">
            <v>DISJUNTOR TRIPOLAR TIPO DIN, CORRENTE NOMINAL DE 32A - FORNECIMENTO E INSTALAÇÃO. AF_04/2016</v>
          </cell>
          <cell r="D4343" t="str">
            <v>UN</v>
          </cell>
          <cell r="E4343" t="str">
            <v>71,12</v>
          </cell>
          <cell r="F4343" t="str">
            <v>72,18</v>
          </cell>
        </row>
        <row r="4344">
          <cell r="A4344" t="str">
            <v>93672</v>
          </cell>
          <cell r="B4344" t="str">
            <v>DISJUNTOR TRIPOLAR TIPO DIN, CORRENTE NOMINAL DE 40A - FORNECIMENTO E INSTALAÇÃO. AF_04/2016</v>
          </cell>
          <cell r="D4344" t="str">
            <v>UN</v>
          </cell>
          <cell r="E4344" t="str">
            <v>75,93</v>
          </cell>
          <cell r="F4344" t="str">
            <v>77,50</v>
          </cell>
        </row>
        <row r="4345">
          <cell r="A4345" t="str">
            <v>93673</v>
          </cell>
          <cell r="B4345" t="str">
            <v>DISJUNTOR TRIPOLAR TIPO DIN, CORRENTE NOMINAL DE 50A - FORNECIMENTO E INSTALAÇÃO. AF_04/2016</v>
          </cell>
          <cell r="D4345" t="str">
            <v>UN</v>
          </cell>
          <cell r="E4345" t="str">
            <v>82,06</v>
          </cell>
          <cell r="F4345" t="str">
            <v>84,26</v>
          </cell>
        </row>
        <row r="4346">
          <cell r="A4346" t="str">
            <v>97359</v>
          </cell>
          <cell r="B4346" t="str">
            <v>QUADRO DE MEDIÇÃO GERAL DE ENERGIA COM 8 MEDIDORES - FORNECIMENTO E INSTALAÇÃO. AF_04/2016</v>
          </cell>
          <cell r="D4346" t="str">
            <v>UN</v>
          </cell>
          <cell r="E4346" t="str">
            <v>2.252,43</v>
          </cell>
          <cell r="F4346" t="str">
            <v>2.266,60</v>
          </cell>
        </row>
        <row r="4347">
          <cell r="A4347" t="str">
            <v>97360</v>
          </cell>
          <cell r="B4347" t="str">
            <v>QUADRO DE MEDIÇÃO GERAL DE ENERGIA COM 12 MEDIDORES - FORNECIMENTO E INSTALAÇÃO. AF_04/2016</v>
          </cell>
          <cell r="D4347" t="str">
            <v>UN</v>
          </cell>
          <cell r="E4347" t="str">
            <v>4.335,76</v>
          </cell>
          <cell r="F4347" t="str">
            <v>4.357,00</v>
          </cell>
        </row>
        <row r="4348">
          <cell r="A4348" t="str">
            <v>97361</v>
          </cell>
          <cell r="B4348" t="str">
            <v>QUADRO DE MEDIÇÃO GERAL DE ENERGIA COM 16 MEDIDORES - FORNECIMENTO E INSTALAÇÃO. AF_04/2016</v>
          </cell>
          <cell r="D4348" t="str">
            <v>UN</v>
          </cell>
          <cell r="E4348" t="str">
            <v>5.781,02</v>
          </cell>
          <cell r="F4348" t="str">
            <v>5.809,35</v>
          </cell>
        </row>
        <row r="4349">
          <cell r="A4349" t="str">
            <v>72339</v>
          </cell>
          <cell r="B4349" t="str">
            <v>TOMADA 3P+T 30A/440V SEM PLACA - FORNECIMENTO E INSTALACAO</v>
          </cell>
          <cell r="D4349" t="str">
            <v>UN</v>
          </cell>
          <cell r="E4349" t="str">
            <v>47,44</v>
          </cell>
          <cell r="F4349" t="str">
            <v>49,18</v>
          </cell>
        </row>
        <row r="4350">
          <cell r="A4350" t="str">
            <v>83403</v>
          </cell>
          <cell r="B4350" t="str">
            <v>INTERRUPTOR PULSADOR DE CAMPAINHA OU MINUTERIA 2A/250V C/ CAIXA - FORNECIMENTO E INSTALACAO</v>
          </cell>
          <cell r="D4350" t="str">
            <v>UN</v>
          </cell>
          <cell r="E4350" t="str">
            <v>15,31</v>
          </cell>
          <cell r="F4350" t="str">
            <v>16,11</v>
          </cell>
        </row>
        <row r="4351">
          <cell r="A4351" t="str">
            <v>83465</v>
          </cell>
          <cell r="B4351" t="str">
            <v>INTERRUPTOR INTERMEDIARIO (FOUR-WAY) - FORNECIMENTO E INSTALACAO</v>
          </cell>
          <cell r="D4351" t="str">
            <v>UN</v>
          </cell>
          <cell r="E4351" t="str">
            <v>39,37</v>
          </cell>
          <cell r="F4351" t="str">
            <v>41,43</v>
          </cell>
        </row>
        <row r="4352">
          <cell r="A4352" t="str">
            <v>91945</v>
          </cell>
          <cell r="B4352" t="str">
            <v>SUPORTE PARAFUSADO COM PLACA DE ENCAIXE 4" X 2" ALTO (2,00 M DO PISO) PARA PONTO ELÉTRICO - FORNECIMENTO E INSTALAÇÃO. AF_12/2015</v>
          </cell>
          <cell r="D4352" t="str">
            <v>UN</v>
          </cell>
          <cell r="E4352" t="str">
            <v>6,82</v>
          </cell>
          <cell r="F4352" t="str">
            <v>7,23</v>
          </cell>
        </row>
        <row r="4353">
          <cell r="A4353" t="str">
            <v>91946</v>
          </cell>
          <cell r="B4353" t="str">
            <v>SUPORTE PARAFUSADO COM PLACA DE ENCAIXE 4" X 2" MÉDIO (1,30 M DO PISO) PARA PONTO ELÉTRICO - FORNECIMENTO E INSTALAÇÃO. AF_12/2015</v>
          </cell>
          <cell r="D4353" t="str">
            <v>UN</v>
          </cell>
          <cell r="E4353" t="str">
            <v>5,70</v>
          </cell>
          <cell r="F4353" t="str">
            <v>5,98</v>
          </cell>
        </row>
        <row r="4354">
          <cell r="A4354" t="str">
            <v>91947</v>
          </cell>
          <cell r="B4354" t="str">
            <v>SUPORTE PARAFUSADO COM PLACA DE ENCAIXE 4" X 2" BAIXO (0,30 M DO PISO) PARA PONTO ELÉTRICO - FORNECIMENTO E INSTALAÇÃO. AF_12/2015</v>
          </cell>
          <cell r="D4354" t="str">
            <v>UN</v>
          </cell>
          <cell r="E4354" t="str">
            <v>5,00</v>
          </cell>
          <cell r="F4354" t="str">
            <v>5,20</v>
          </cell>
        </row>
        <row r="4355">
          <cell r="A4355" t="str">
            <v>91949</v>
          </cell>
          <cell r="B4355" t="str">
            <v>SUPORTE PARAFUSADO COM PLACA DE ENCAIXE 4" X 4" ALTO (2,00 M DO PISO) PARA PONTO ELÉTRICO - FORNECIMENTO E INSTALAÇÃO. AF_12/2015</v>
          </cell>
          <cell r="D4355" t="str">
            <v>UN</v>
          </cell>
          <cell r="E4355" t="str">
            <v>10,45</v>
          </cell>
          <cell r="F4355" t="str">
            <v>10,94</v>
          </cell>
        </row>
        <row r="4356">
          <cell r="A4356" t="str">
            <v>91950</v>
          </cell>
          <cell r="B4356" t="str">
            <v>SUPORTE PARAFUSADO COM PLACA DE ENCAIXE 4" X 4" MÉDIO (1,30 M DO PISO) PARA PONTO ELÉTRICO - FORNECIMENTO E INSTALAÇÃO. AF_12/2015</v>
          </cell>
          <cell r="D4356" t="str">
            <v>UN</v>
          </cell>
          <cell r="E4356" t="str">
            <v>9,10</v>
          </cell>
          <cell r="F4356" t="str">
            <v>9,43</v>
          </cell>
        </row>
        <row r="4357">
          <cell r="A4357" t="str">
            <v>91951</v>
          </cell>
          <cell r="B4357" t="str">
            <v>SUPORTE PARAFUSADO COM PLACA DE ENCAIXE 4" X 4" BAIXO (0,30 M DO PISO) PARA PONTO ELÉTRICO - FORNECIMENTO E INSTALAÇÃO. AF_12/2015</v>
          </cell>
          <cell r="D4357" t="str">
            <v>UN</v>
          </cell>
          <cell r="E4357" t="str">
            <v>8,29</v>
          </cell>
          <cell r="F4357" t="str">
            <v>8,53</v>
          </cell>
        </row>
        <row r="4358">
          <cell r="A4358" t="str">
            <v>91952</v>
          </cell>
          <cell r="B4358" t="str">
            <v>INTERRUPTOR SIMPLES (1 MÓDULO), 10A/250V, SEM SUPORTE E SEM PLACA - FORNECIMENTO E INSTALAÇÃO. AF_12/2015</v>
          </cell>
          <cell r="D4358" t="str">
            <v>UN</v>
          </cell>
          <cell r="E4358" t="str">
            <v>12,87</v>
          </cell>
          <cell r="F4358" t="str">
            <v>13,74</v>
          </cell>
        </row>
        <row r="4359">
          <cell r="A4359" t="str">
            <v>91953</v>
          </cell>
          <cell r="B4359" t="str">
            <v>INTERRUPTOR SIMPLES (1 MÓDULO), 10A/250V, INCLUINDO SUPORTE E PLACA - FORNECIMENTO E INSTALAÇÃO. AF_12/2015</v>
          </cell>
          <cell r="D4359" t="str">
            <v>UN</v>
          </cell>
          <cell r="E4359" t="str">
            <v>18,57</v>
          </cell>
          <cell r="F4359" t="str">
            <v>19,72</v>
          </cell>
        </row>
        <row r="4360">
          <cell r="A4360" t="str">
            <v>91954</v>
          </cell>
          <cell r="B4360" t="str">
            <v>INTERRUPTOR PARALELO (1 MÓDULO), 10A/250V, SEM SUPORTE E SEM PLACA - FORNECIMENTO E INSTALAÇÃO. AF_12/2015</v>
          </cell>
          <cell r="D4360" t="str">
            <v>UN</v>
          </cell>
          <cell r="E4360" t="str">
            <v>17,28</v>
          </cell>
          <cell r="F4360" t="str">
            <v>18,47</v>
          </cell>
        </row>
        <row r="4361">
          <cell r="A4361" t="str">
            <v>91955</v>
          </cell>
          <cell r="B4361" t="str">
            <v>INTERRUPTOR PARALELO (1 MÓDULO), 10A/250V, INCLUINDO SUPORTE E PLACA - FORNECIMENTO E INSTALAÇÃO. AF_12/2015</v>
          </cell>
          <cell r="D4361" t="str">
            <v>UN</v>
          </cell>
          <cell r="E4361" t="str">
            <v>22,98</v>
          </cell>
          <cell r="F4361" t="str">
            <v>24,45</v>
          </cell>
        </row>
        <row r="4362">
          <cell r="A4362" t="str">
            <v>91956</v>
          </cell>
          <cell r="B4362" t="str">
            <v>INTERRUPTOR SIMPLES (1 MÓDULO) COM INTERRUPTOR PARALELO (1 MÓDULO), 10A/250V, SEM SUPORTE E SEM PLACA - FORNECIMENTO E INSTALAÇÃO. AF_12/2015</v>
          </cell>
          <cell r="D4362" t="str">
            <v>UN</v>
          </cell>
          <cell r="E4362" t="str">
            <v>28,06</v>
          </cell>
          <cell r="F4362" t="str">
            <v>29,89</v>
          </cell>
        </row>
        <row r="4363">
          <cell r="A4363" t="str">
            <v>91957</v>
          </cell>
          <cell r="B4363" t="str">
            <v>INTERRUPTOR SIMPLES (1 MÓDULO) COM INTERRUPTOR PARALELO (1 MÓDULO), 10A/250V, INCLUINDO SUPORTE E PLACA - FORNECIMENTO E INSTALAÇÃO. AF_12/2015</v>
          </cell>
          <cell r="D4363" t="str">
            <v>UN</v>
          </cell>
          <cell r="E4363" t="str">
            <v>33,76</v>
          </cell>
          <cell r="F4363" t="str">
            <v>35,87</v>
          </cell>
        </row>
        <row r="4364">
          <cell r="A4364" t="str">
            <v>91958</v>
          </cell>
          <cell r="B4364" t="str">
            <v>INTERRUPTOR SIMPLES (2 MÓDULOS), 10A/250V, SEM SUPORTE E SEM PLACA - FORNECIMENTO E INSTALAÇÃO. AF_12/2015</v>
          </cell>
          <cell r="D4364" t="str">
            <v>UN</v>
          </cell>
          <cell r="E4364" t="str">
            <v>23,69</v>
          </cell>
          <cell r="F4364" t="str">
            <v>25,20</v>
          </cell>
        </row>
        <row r="4365">
          <cell r="A4365" t="str">
            <v>91959</v>
          </cell>
          <cell r="B4365" t="str">
            <v>INTERRUPTOR SIMPLES (2 MÓDULOS), 10A/250V, INCLUINDO SUPORTE E PLACA - FORNECIMENTO E INSTALAÇÃO. AF_12/2015</v>
          </cell>
          <cell r="D4365" t="str">
            <v>UN</v>
          </cell>
          <cell r="E4365" t="str">
            <v>29,39</v>
          </cell>
          <cell r="F4365" t="str">
            <v>31,18</v>
          </cell>
        </row>
        <row r="4366">
          <cell r="A4366" t="str">
            <v>91960</v>
          </cell>
          <cell r="B4366" t="str">
            <v>INTERRUPTOR PARALELO (2 MÓDULOS), 10A/250V, SEM SUPORTE E SEM PLACA - FORNECIMENTO E INSTALAÇÃO. AF_12/2015</v>
          </cell>
          <cell r="D4366" t="str">
            <v>UN</v>
          </cell>
          <cell r="E4366" t="str">
            <v>32,48</v>
          </cell>
          <cell r="F4366" t="str">
            <v>34,62</v>
          </cell>
        </row>
        <row r="4367">
          <cell r="A4367" t="str">
            <v>91961</v>
          </cell>
          <cell r="B4367" t="str">
            <v>INTERRUPTOR PARALELO (2 MÓDULOS), 10A/250V, INCLUINDO SUPORTE E PLACA - FORNECIMENTO E INSTALAÇÃO. AF_12/2015</v>
          </cell>
          <cell r="D4367" t="str">
            <v>UN</v>
          </cell>
          <cell r="E4367" t="str">
            <v>38,18</v>
          </cell>
          <cell r="F4367" t="str">
            <v>40,60</v>
          </cell>
        </row>
        <row r="4368">
          <cell r="A4368" t="str">
            <v>91962</v>
          </cell>
          <cell r="B4368" t="str">
            <v>INTERRUPTOR SIMPLES (1 MÓDULO) COM INTERRUPTOR PARALELO (2 MÓDULOS), 10A/250V, SEM SUPORTE E SEM PLACA - FORNECIMENTO E INSTALAÇÃO. AF_12/2015</v>
          </cell>
          <cell r="D4368" t="str">
            <v>UN</v>
          </cell>
          <cell r="E4368" t="str">
            <v>43,29</v>
          </cell>
          <cell r="F4368" t="str">
            <v>46,08</v>
          </cell>
        </row>
        <row r="4369">
          <cell r="A4369" t="str">
            <v>91963</v>
          </cell>
          <cell r="B4369" t="str">
            <v>INTERRUPTOR SIMPLES (1 MÓDULO) COM INTERRUPTOR PARALELO (2 MÓDULOS), 10A/250V, INCLUINDO SUPORTE E PLACA - FORNECIMENTO E INSTALAÇÃO. AF_12/2015</v>
          </cell>
          <cell r="D4369" t="str">
            <v>UN</v>
          </cell>
          <cell r="E4369" t="str">
            <v>48,99</v>
          </cell>
          <cell r="F4369" t="str">
            <v>52,06</v>
          </cell>
        </row>
        <row r="4370">
          <cell r="A4370" t="str">
            <v>91964</v>
          </cell>
          <cell r="B4370" t="str">
            <v>INTERRUPTOR SIMPLES (2 MÓDULOS) COM INTERRUPTOR PARALELO (1 MÓDULO), 10A/250V, SEM SUPORTE E SEM PLACA - FORNECIMENTO E INSTALAÇÃO. AF_12/2015</v>
          </cell>
          <cell r="D4370" t="str">
            <v>UN</v>
          </cell>
          <cell r="E4370" t="str">
            <v>38,89</v>
          </cell>
          <cell r="F4370" t="str">
            <v>41,36</v>
          </cell>
        </row>
        <row r="4371">
          <cell r="A4371" t="str">
            <v>91965</v>
          </cell>
          <cell r="B4371" t="str">
            <v>INTERRUPTOR SIMPLES (2 MÓDULOS) COM INTERRUPTOR PARALELO (1 MÓDULO), 10A/250V, INCLUINDO SUPORTE E PLACA - FORNECIMENTO E INSTALAÇÃO. AF_12/2015</v>
          </cell>
          <cell r="D4371" t="str">
            <v>UN</v>
          </cell>
          <cell r="E4371" t="str">
            <v>44,59</v>
          </cell>
          <cell r="F4371" t="str">
            <v>47,34</v>
          </cell>
        </row>
        <row r="4372">
          <cell r="A4372" t="str">
            <v>91966</v>
          </cell>
          <cell r="B4372" t="str">
            <v>INTERRUPTOR SIMPLES (3 MÓDULOS), 10A/250V, SEM SUPORTE E SEM PLACA - FORNECIMENTO E INSTALAÇÃO. AF_12/2015</v>
          </cell>
          <cell r="D4372" t="str">
            <v>UN</v>
          </cell>
          <cell r="E4372" t="str">
            <v>34,52</v>
          </cell>
          <cell r="F4372" t="str">
            <v>36,66</v>
          </cell>
        </row>
        <row r="4373">
          <cell r="A4373" t="str">
            <v>91967</v>
          </cell>
          <cell r="B4373" t="str">
            <v>INTERRUPTOR SIMPLES (3 MÓDULOS), 10A/250V, INCLUINDO SUPORTE E PLACA - FORNECIMENTO E INSTALAÇÃO. AF_12/2015</v>
          </cell>
          <cell r="D4373" t="str">
            <v>UN</v>
          </cell>
          <cell r="E4373" t="str">
            <v>40,22</v>
          </cell>
          <cell r="F4373" t="str">
            <v>42,64</v>
          </cell>
        </row>
        <row r="4374">
          <cell r="A4374" t="str">
            <v>91968</v>
          </cell>
          <cell r="B4374" t="str">
            <v>INTERRUPTOR PARALELO (3 MÓDULOS), 10A/250V, SEM SUPORTE E SEM PLACA - FORNECIMENTO E INSTALAÇÃO. AF_12/2015</v>
          </cell>
          <cell r="D4374" t="str">
            <v>UN</v>
          </cell>
          <cell r="E4374" t="str">
            <v>47,66</v>
          </cell>
          <cell r="F4374" t="str">
            <v>50,77</v>
          </cell>
        </row>
        <row r="4375">
          <cell r="A4375" t="str">
            <v>91969</v>
          </cell>
          <cell r="B4375" t="str">
            <v>INTERRUPTOR PARALELO (3 MÓDULOS), 10A/250V, INCLUINDO SUPORTE E PLACA - FORNECIMENTO E INSTALAÇÃO. AF_12/2015</v>
          </cell>
          <cell r="D4375" t="str">
            <v>UN</v>
          </cell>
          <cell r="E4375" t="str">
            <v>53,36</v>
          </cell>
          <cell r="F4375" t="str">
            <v>56,75</v>
          </cell>
        </row>
        <row r="4376">
          <cell r="A4376" t="str">
            <v>91970</v>
          </cell>
          <cell r="B4376" t="str">
            <v>INTERRUPTOR SIMPLES (3 MÓDULOS) COM INTERRUPTOR PARALELO (1 MÓDULO), 10A/250V, SEM SUPORTE E SEM PLACA - FORNECIMENTO E INSTALAÇÃO. AF_12/2015</v>
          </cell>
          <cell r="D4376" t="str">
            <v>UN</v>
          </cell>
          <cell r="E4376" t="str">
            <v>49,95</v>
          </cell>
          <cell r="F4376" t="str">
            <v>53,08</v>
          </cell>
        </row>
        <row r="4377">
          <cell r="A4377" t="str">
            <v>91971</v>
          </cell>
          <cell r="B4377" t="str">
            <v>INTERRUPTOR SIMPLES (3 MÓDULOS) COM INTERRUPTOR PARALELO (1 MÓDULO), 10A/250V, INCLUINDO SUPORTE E PLACA - FORNECIMENTO E INSTALAÇÃO. AF_12/2015</v>
          </cell>
          <cell r="D4377" t="str">
            <v>UN</v>
          </cell>
          <cell r="E4377" t="str">
            <v>59,05</v>
          </cell>
          <cell r="F4377" t="str">
            <v>62,51</v>
          </cell>
        </row>
        <row r="4378">
          <cell r="A4378" t="str">
            <v>91972</v>
          </cell>
          <cell r="B4378" t="str">
            <v>INTERRUPTOR SIMPLES (2 MÓDULOS) COM INTERRUPTOR PARALELO (2 MÓDULOS), 10A/250V, SEM SUPORTE E SEM PLACA - FORNECIMENTO E INSTALAÇÃO. AF_12/2015</v>
          </cell>
          <cell r="D4378" t="str">
            <v>UN</v>
          </cell>
          <cell r="E4378" t="str">
            <v>54,35</v>
          </cell>
          <cell r="F4378" t="str">
            <v>57,81</v>
          </cell>
        </row>
        <row r="4379">
          <cell r="A4379" t="str">
            <v>91973</v>
          </cell>
          <cell r="B4379" t="str">
            <v>INTERRUPTOR SIMPLES (2 MÓDULOS) COM INTERRUPTOR PARALELO (2 MÓDULOS), 10A/250V, INCLUINDO SUPORTE E PLACA - FORNECIMENTO E INSTALAÇÃO. AF_12/2015</v>
          </cell>
          <cell r="D4379" t="str">
            <v>UN</v>
          </cell>
          <cell r="E4379" t="str">
            <v>63,45</v>
          </cell>
          <cell r="F4379" t="str">
            <v>67,24</v>
          </cell>
        </row>
        <row r="4380">
          <cell r="A4380" t="str">
            <v>91974</v>
          </cell>
          <cell r="B4380" t="str">
            <v>INTERRUPTOR SIMPLES (4 MÓDULOS), 10A/250V, SEM SUPORTE E SEM PLACA - FORNECIMENTO E INSTALAÇÃO. AF_12/2015</v>
          </cell>
          <cell r="D4380" t="str">
            <v>UN</v>
          </cell>
          <cell r="E4380" t="str">
            <v>45,54</v>
          </cell>
          <cell r="F4380" t="str">
            <v>48,34</v>
          </cell>
        </row>
        <row r="4381">
          <cell r="A4381" t="str">
            <v>91975</v>
          </cell>
          <cell r="B4381" t="str">
            <v>INTERRUPTOR SIMPLES (4 MÓDULOS), 10A/250V, INCLUINDO SUPORTE E PLACA - FORNECIMENTO E INSTALAÇÃO. AF_12/2015</v>
          </cell>
          <cell r="D4381" t="str">
            <v>UN</v>
          </cell>
          <cell r="E4381" t="str">
            <v>54,64</v>
          </cell>
          <cell r="F4381" t="str">
            <v>57,77</v>
          </cell>
        </row>
        <row r="4382">
          <cell r="A4382" t="str">
            <v>91976</v>
          </cell>
          <cell r="B4382" t="str">
            <v>INTERRUPTOR SIMPLES (6 MÓDULOS), 10A/250V, SEM SUPORTE E SEM PLACA - FORNECIMENTO E INSTALAÇÃO. AF_12/2015</v>
          </cell>
          <cell r="D4382" t="str">
            <v>UN</v>
          </cell>
          <cell r="E4382" t="str">
            <v>67,25</v>
          </cell>
          <cell r="F4382" t="str">
            <v>71,35</v>
          </cell>
        </row>
        <row r="4383">
          <cell r="A4383" t="str">
            <v>91977</v>
          </cell>
          <cell r="B4383" t="str">
            <v>INTERRUPTOR SIMPLES (6 MÓDULOS), 10A/250V, INCLUINDO SUPORTE E PLACA - FORNECIMENTO E INSTALAÇÃO. AF_12/2015</v>
          </cell>
          <cell r="D4383" t="str">
            <v>UN</v>
          </cell>
          <cell r="E4383" t="str">
            <v>76,35</v>
          </cell>
          <cell r="F4383" t="str">
            <v>80,78</v>
          </cell>
        </row>
        <row r="4384">
          <cell r="A4384" t="str">
            <v>91978</v>
          </cell>
          <cell r="B4384" t="str">
            <v>INTERRUPTOR INTERMEDIÁRIO (1 MÓDULO), 10A/250V, SEM SUPORTE E SEM PLACA - FORNECIMENTO E INSTALAÇÃO. AF_09/2017</v>
          </cell>
          <cell r="D4384" t="str">
            <v>UN</v>
          </cell>
          <cell r="E4384" t="str">
            <v>27,64</v>
          </cell>
          <cell r="F4384" t="str">
            <v>29,15</v>
          </cell>
        </row>
        <row r="4385">
          <cell r="A4385" t="str">
            <v>91979</v>
          </cell>
          <cell r="B4385" t="str">
            <v>INTERRUPTOR INTERMEDIÁRIO (1 MÓDULO), 10A/250V, INCLUINDO SUPORTE E PLACA - FORNECIMENTO E INSTALAÇÃO. AF_09/2017</v>
          </cell>
          <cell r="D4385" t="str">
            <v>UN</v>
          </cell>
          <cell r="E4385" t="str">
            <v>33,34</v>
          </cell>
          <cell r="F4385" t="str">
            <v>35,13</v>
          </cell>
        </row>
        <row r="4386">
          <cell r="A4386" t="str">
            <v>91980</v>
          </cell>
          <cell r="B4386" t="str">
            <v>INTERRUPTOR BIPOLAR (1 MÓDULO), 10A/250V, SEM SUPORTE E SEM PLACA - FORNECIMENTO E INSTALAÇÃO. AF_09/2017</v>
          </cell>
          <cell r="D4386" t="str">
            <v>UN</v>
          </cell>
          <cell r="E4386" t="str">
            <v>26,74</v>
          </cell>
          <cell r="F4386" t="str">
            <v>28,25</v>
          </cell>
        </row>
        <row r="4387">
          <cell r="A4387" t="str">
            <v>91981</v>
          </cell>
          <cell r="B4387" t="str">
            <v>INTERRUPTOR BIPOLAR (1 MÓDULO), 10A/250V, INCLUINDO SUPORTE E PLACA - FORNECIMENTO E INSTALAÇÃO. AF_09/2017</v>
          </cell>
          <cell r="D4387" t="str">
            <v>UN</v>
          </cell>
          <cell r="E4387" t="str">
            <v>32,44</v>
          </cell>
          <cell r="F4387" t="str">
            <v>34,23</v>
          </cell>
        </row>
        <row r="4388">
          <cell r="A4388" t="str">
            <v>91982</v>
          </cell>
          <cell r="B4388" t="str">
            <v>DIMMER ROTATIVO (1 MÓDULO), 220V/600W, SEM SUPORTE E SEM PLACA - FORNECIMENTO E INSTALAÇÃO. AF_09/2017</v>
          </cell>
          <cell r="D4388" t="str">
            <v>UN</v>
          </cell>
          <cell r="E4388" t="str">
            <v>65,14</v>
          </cell>
          <cell r="F4388" t="str">
            <v>66,01</v>
          </cell>
        </row>
        <row r="4389">
          <cell r="A4389" t="str">
            <v>91983</v>
          </cell>
          <cell r="B4389" t="str">
            <v>DIMMER ROTATIVO (1 MÓDULO), 220V/600W, INCLUINDO SUPORTE E PLACA - FORNECIMENTO E INSTALAÇÃO. AF_09/2017</v>
          </cell>
          <cell r="D4389" t="str">
            <v>UN</v>
          </cell>
          <cell r="E4389" t="str">
            <v>70,84</v>
          </cell>
          <cell r="F4389" t="str">
            <v>71,99</v>
          </cell>
        </row>
        <row r="4390">
          <cell r="A4390" t="str">
            <v>91984</v>
          </cell>
          <cell r="B4390" t="str">
            <v>INTERRUPTOR PULSADOR CAMPAINHA (1 MÓDULO), 10A/250V, SEM SUPORTE E SEM PLACA - FORNECIMENTO E INSTALAÇÃO. AF_09/2017</v>
          </cell>
          <cell r="D4390" t="str">
            <v>UN</v>
          </cell>
          <cell r="E4390" t="str">
            <v>12,03</v>
          </cell>
          <cell r="F4390" t="str">
            <v>12,90</v>
          </cell>
        </row>
        <row r="4391">
          <cell r="A4391" t="str">
            <v>91985</v>
          </cell>
          <cell r="B4391" t="str">
            <v>INTERRUPTOR PULSADOR CAMPAINHA (1 MÓDULO), 10A/250V, INCLUINDO SUPORTE E PLACA - FORNECIMENTO E INSTALAÇÃO. AF_09/2017</v>
          </cell>
          <cell r="D4391" t="str">
            <v>UN</v>
          </cell>
          <cell r="E4391" t="str">
            <v>17,73</v>
          </cell>
          <cell r="F4391" t="str">
            <v>18,88</v>
          </cell>
        </row>
        <row r="4392">
          <cell r="A4392" t="str">
            <v>91986</v>
          </cell>
          <cell r="B4392" t="str">
            <v>CAMPAINHA CIGARRA (1 MÓDULO), 10A/250V, SEM SUPORTE E SEM PLACA - FORNECIMENTO E INSTALAÇÃO. AF_09/2017</v>
          </cell>
          <cell r="D4392" t="str">
            <v>UN</v>
          </cell>
          <cell r="E4392" t="str">
            <v>25,85</v>
          </cell>
          <cell r="F4392" t="str">
            <v>27,22</v>
          </cell>
        </row>
        <row r="4393">
          <cell r="A4393" t="str">
            <v>91987</v>
          </cell>
          <cell r="B4393" t="str">
            <v>CAMPAINHA CIGARRA (1 MÓDULO), 10A/250V, INCLUINDO SUPORTE E PLACA - FORNECIMENTO E INSTALAÇÃO. AF_09/2017</v>
          </cell>
          <cell r="D4393" t="str">
            <v>UN</v>
          </cell>
          <cell r="E4393" t="str">
            <v>31,55</v>
          </cell>
          <cell r="F4393" t="str">
            <v>33,20</v>
          </cell>
        </row>
        <row r="4394">
          <cell r="A4394" t="str">
            <v>91988</v>
          </cell>
          <cell r="B4394" t="str">
            <v>INTERRUPTOR PULSADOR MINUTERIA (1 MÓDULO), 10A/250V, SEM SUPORTE E SEM PLACA - FORNECIMENTO E INSTALAÇÃO. AF_09/2017</v>
          </cell>
          <cell r="D4394" t="str">
            <v>UN</v>
          </cell>
          <cell r="E4394" t="str">
            <v>15,07</v>
          </cell>
          <cell r="F4394" t="str">
            <v>15,94</v>
          </cell>
        </row>
        <row r="4395">
          <cell r="A4395" t="str">
            <v>91989</v>
          </cell>
          <cell r="B4395" t="str">
            <v>INTERRUPTOR PULSADOR MINUTERIA (1 MÓDULO), 10A/250V, INCLUINDO SUPORTE E PLACA - FORNECIMENTO E INSTALAÇÃO. AF_09/2017</v>
          </cell>
          <cell r="D4395" t="str">
            <v>UN</v>
          </cell>
          <cell r="E4395" t="str">
            <v>20,77</v>
          </cell>
          <cell r="F4395" t="str">
            <v>21,92</v>
          </cell>
        </row>
        <row r="4396">
          <cell r="A4396" t="str">
            <v>91990</v>
          </cell>
          <cell r="B4396" t="str">
            <v>TOMADA ALTA DE EMBUTIR (1 MÓDULO), 2P+T 10 A, SEM SUPORTE E SEM PLACA - FORNECIMENTO E INSTALAÇÃO. AF_12/2015</v>
          </cell>
          <cell r="D4396" t="str">
            <v>UN</v>
          </cell>
          <cell r="E4396" t="str">
            <v>22,88</v>
          </cell>
          <cell r="F4396" t="str">
            <v>24,79</v>
          </cell>
        </row>
        <row r="4397">
          <cell r="A4397" t="str">
            <v>91991</v>
          </cell>
          <cell r="B4397" t="str">
            <v>TOMADA ALTA DE EMBUTIR (1 MÓDULO), 2P+T 20 A, SEM SUPORTE E SEM PLACA - FORNECIMENTO E INSTALAÇÃO. AF_12/2015</v>
          </cell>
          <cell r="D4397" t="str">
            <v>UN</v>
          </cell>
          <cell r="E4397" t="str">
            <v>24,52</v>
          </cell>
          <cell r="F4397" t="str">
            <v>26,43</v>
          </cell>
        </row>
        <row r="4398">
          <cell r="A4398" t="str">
            <v>91992</v>
          </cell>
          <cell r="B4398" t="str">
            <v>TOMADA ALTA DE EMBUTIR (1 MÓDULO), 2P+T 10 A, INCLUINDO SUPORTE E PLACA - FORNECIMENTO E INSTALAÇÃO. AF_12/2015</v>
          </cell>
          <cell r="D4398" t="str">
            <v>UN</v>
          </cell>
          <cell r="E4398" t="str">
            <v>28,58</v>
          </cell>
          <cell r="F4398" t="str">
            <v>30,77</v>
          </cell>
        </row>
        <row r="4399">
          <cell r="A4399" t="str">
            <v>91993</v>
          </cell>
          <cell r="B4399" t="str">
            <v>TOMADA ALTA DE EMBUTIR (1 MÓDULO), 2P+T 20 A, INCLUINDO SUPORTE E PLACA - FORNECIMENTO E INSTALAÇÃO. AF_12/2015</v>
          </cell>
          <cell r="D4399" t="str">
            <v>UN</v>
          </cell>
          <cell r="E4399" t="str">
            <v>30,22</v>
          </cell>
          <cell r="F4399" t="str">
            <v>32,41</v>
          </cell>
        </row>
        <row r="4400">
          <cell r="A4400" t="str">
            <v>91994</v>
          </cell>
          <cell r="B4400" t="str">
            <v>TOMADA MÉDIA DE EMBUTIR (1 MÓDULO), 2P+T 10 A, SEM SUPORTE E SEM PLACA - FORNECIMENTO E INSTALAÇÃO. AF_12/2015</v>
          </cell>
          <cell r="D4400" t="str">
            <v>UN</v>
          </cell>
          <cell r="E4400" t="str">
            <v>16,43</v>
          </cell>
          <cell r="F4400" t="str">
            <v>17,62</v>
          </cell>
        </row>
        <row r="4401">
          <cell r="A4401" t="str">
            <v>91995</v>
          </cell>
          <cell r="B4401" t="str">
            <v>TOMADA MÉDIA DE EMBUTIR (1 MÓDULO), 2P+T 20 A, SEM SUPORTE E SEM PLACA - FORNECIMENTO E INSTALAÇÃO. AF_12/2015</v>
          </cell>
          <cell r="D4401" t="str">
            <v>UN</v>
          </cell>
          <cell r="E4401" t="str">
            <v>18,07</v>
          </cell>
          <cell r="F4401" t="str">
            <v>19,26</v>
          </cell>
        </row>
        <row r="4402">
          <cell r="A4402" t="str">
            <v>91996</v>
          </cell>
          <cell r="B4402" t="str">
            <v>TOMADA MÉDIA DE EMBUTIR (1 MÓDULO), 2P+T 10 A, INCLUINDO SUPORTE E PLACA - FORNECIMENTO E INSTALAÇÃO. AF_12/2015</v>
          </cell>
          <cell r="D4402" t="str">
            <v>UN</v>
          </cell>
          <cell r="E4402" t="str">
            <v>22,13</v>
          </cell>
          <cell r="F4402" t="str">
            <v>23,60</v>
          </cell>
        </row>
        <row r="4403">
          <cell r="A4403" t="str">
            <v>91997</v>
          </cell>
          <cell r="B4403" t="str">
            <v>TOMADA MÉDIA DE EMBUTIR (1 MÓDULO), 2P+T 20 A, INCLUINDO SUPORTE E PLACA - FORNECIMENTO E INSTALAÇÃO. AF_12/2015</v>
          </cell>
          <cell r="D4403" t="str">
            <v>UN</v>
          </cell>
          <cell r="E4403" t="str">
            <v>23,77</v>
          </cell>
          <cell r="F4403" t="str">
            <v>25,24</v>
          </cell>
        </row>
        <row r="4404">
          <cell r="A4404" t="str">
            <v>91998</v>
          </cell>
          <cell r="B4404" t="str">
            <v>TOMADA BAIXA DE EMBUTIR (1 MÓDULO), 2P+T 10 A, SEM SUPORTE E SEM PLACA - FORNECIMENTO E INSTALAÇÃO. AF_12/2015</v>
          </cell>
          <cell r="D4404" t="str">
            <v>UN</v>
          </cell>
          <cell r="E4404" t="str">
            <v>13,92</v>
          </cell>
          <cell r="F4404" t="str">
            <v>14,83</v>
          </cell>
        </row>
        <row r="4405">
          <cell r="A4405" t="str">
            <v>91999</v>
          </cell>
          <cell r="B4405" t="str">
            <v>TOMADA BAIXA DE EMBUTIR (1 MÓDULO), 2P+T 20 A, SEM SUPORTE E SEM PLACA - FORNECIMENTO E INSTALAÇÃO. AF_12/2015</v>
          </cell>
          <cell r="D4405" t="str">
            <v>UN</v>
          </cell>
          <cell r="E4405" t="str">
            <v>15,56</v>
          </cell>
          <cell r="F4405" t="str">
            <v>16,47</v>
          </cell>
        </row>
        <row r="4406">
          <cell r="A4406" t="str">
            <v>92000</v>
          </cell>
          <cell r="B4406" t="str">
            <v>TOMADA BAIXA DE EMBUTIR (1 MÓDULO), 2P+T 10 A, INCLUINDO SUPORTE E PLACA - FORNECIMENTO E INSTALAÇÃO. AF_12/2015</v>
          </cell>
          <cell r="D4406" t="str">
            <v>UN</v>
          </cell>
          <cell r="E4406" t="str">
            <v>19,62</v>
          </cell>
          <cell r="F4406" t="str">
            <v>20,81</v>
          </cell>
        </row>
        <row r="4407">
          <cell r="A4407" t="str">
            <v>92001</v>
          </cell>
          <cell r="B4407" t="str">
            <v>TOMADA BAIXA DE EMBUTIR (1 MÓDULO), 2P+T 20 A, INCLUINDO SUPORTE E PLACA - FORNECIMENTO E INSTALAÇÃO. AF_12/2015</v>
          </cell>
          <cell r="D4407" t="str">
            <v>UN</v>
          </cell>
          <cell r="E4407" t="str">
            <v>21,26</v>
          </cell>
          <cell r="F4407" t="str">
            <v>22,45</v>
          </cell>
        </row>
        <row r="4408">
          <cell r="A4408" t="str">
            <v>92002</v>
          </cell>
          <cell r="B4408" t="str">
            <v>TOMADA MÉDIA DE EMBUTIR (2 MÓDULOS), 2P+T 10 A, SEM SUPORTE E SEM PLACA - FORNECIMENTO E INSTALAÇÃO. AF_12/2015</v>
          </cell>
          <cell r="D4408" t="str">
            <v>UN</v>
          </cell>
          <cell r="E4408" t="str">
            <v>30,78</v>
          </cell>
          <cell r="F4408" t="str">
            <v>32,92</v>
          </cell>
        </row>
        <row r="4409">
          <cell r="A4409" t="str">
            <v>92003</v>
          </cell>
          <cell r="B4409" t="str">
            <v>TOMADA MÉDIA DE EMBUTIR (2 MÓDULOS), 2P+T 20 A, SEM SUPORTE E SEM PLACA - FORNECIMENTO E INSTALAÇÃO. AF_12/2015</v>
          </cell>
          <cell r="D4409" t="str">
            <v>UN</v>
          </cell>
          <cell r="E4409" t="str">
            <v>34,06</v>
          </cell>
          <cell r="F4409" t="str">
            <v>36,20</v>
          </cell>
        </row>
        <row r="4410">
          <cell r="A4410" t="str">
            <v>92004</v>
          </cell>
          <cell r="B4410" t="str">
            <v>TOMADA MÉDIA DE EMBUTIR (2 MÓDULOS), 2P+T 10 A, INCLUINDO SUPORTE E PLACA - FORNECIMENTO E INSTALAÇÃO. AF_12/2015</v>
          </cell>
          <cell r="D4410" t="str">
            <v>UN</v>
          </cell>
          <cell r="E4410" t="str">
            <v>36,48</v>
          </cell>
          <cell r="F4410" t="str">
            <v>38,90</v>
          </cell>
        </row>
        <row r="4411">
          <cell r="A4411" t="str">
            <v>92005</v>
          </cell>
          <cell r="B4411" t="str">
            <v>TOMADA MÉDIA DE EMBUTIR (2 MÓDULOS), 2P+T 20 A, INCLUINDO SUPORTE E PLACA - FORNECIMENTO E INSTALAÇÃO. AF_12/2015</v>
          </cell>
          <cell r="D4411" t="str">
            <v>UN</v>
          </cell>
          <cell r="E4411" t="str">
            <v>39,76</v>
          </cell>
          <cell r="F4411" t="str">
            <v>42,18</v>
          </cell>
        </row>
        <row r="4412">
          <cell r="A4412" t="str">
            <v>92006</v>
          </cell>
          <cell r="B4412" t="str">
            <v>TOMADA BAIXA DE EMBUTIR (2 MÓDULOS), 2P+T 10 A, SEM SUPORTE E SEM PLACA - FORNECIMENTO E INSTALAÇÃO. AF_12/2015</v>
          </cell>
          <cell r="D4412" t="str">
            <v>UN</v>
          </cell>
          <cell r="E4412" t="str">
            <v>25,76</v>
          </cell>
          <cell r="F4412" t="str">
            <v>27,35</v>
          </cell>
        </row>
        <row r="4413">
          <cell r="A4413" t="str">
            <v>92007</v>
          </cell>
          <cell r="B4413" t="str">
            <v>TOMADA BAIXA DE EMBUTIR (2 MÓDULOS), 2P+T 20 A, SEM SUPORTE E SEM PLACA - FORNECIMENTO E INSTALAÇÃO. AF_12/2015</v>
          </cell>
          <cell r="D4413" t="str">
            <v>UN</v>
          </cell>
          <cell r="E4413" t="str">
            <v>29,04</v>
          </cell>
          <cell r="F4413" t="str">
            <v>30,63</v>
          </cell>
        </row>
        <row r="4414">
          <cell r="A4414" t="str">
            <v>92008</v>
          </cell>
          <cell r="B4414" t="str">
            <v>TOMADA BAIXA DE EMBUTIR (2 MÓDULOS), 2P+T 10 A, INCLUINDO SUPORTE E PLACA - FORNECIMENTO E INSTALAÇÃO. AF_12/2015</v>
          </cell>
          <cell r="D4414" t="str">
            <v>UN</v>
          </cell>
          <cell r="E4414" t="str">
            <v>31,46</v>
          </cell>
          <cell r="F4414" t="str">
            <v>33,33</v>
          </cell>
        </row>
        <row r="4415">
          <cell r="A4415" t="str">
            <v>92009</v>
          </cell>
          <cell r="B4415" t="str">
            <v>TOMADA BAIXA DE EMBUTIR (2 MÓDULOS), 2P+T 20 A, INCLUINDO SUPORTE E PLACA - FORNECIMENTO E INSTALAÇÃO. AF_12/2015</v>
          </cell>
          <cell r="D4415" t="str">
            <v>UN</v>
          </cell>
          <cell r="E4415" t="str">
            <v>34,74</v>
          </cell>
          <cell r="F4415" t="str">
            <v>36,61</v>
          </cell>
        </row>
        <row r="4416">
          <cell r="A4416" t="str">
            <v>92010</v>
          </cell>
          <cell r="B4416" t="str">
            <v>TOMADA MÉDIA DE EMBUTIR (3 MÓDULOS), 2P+T 10 A, SEM SUPORTE E SEM PLACA - FORNECIMENTO E INSTALAÇÃO. AF_12/2015</v>
          </cell>
          <cell r="D4416" t="str">
            <v>UN</v>
          </cell>
          <cell r="E4416" t="str">
            <v>45,11</v>
          </cell>
          <cell r="F4416" t="str">
            <v>48,22</v>
          </cell>
        </row>
        <row r="4417">
          <cell r="A4417" t="str">
            <v>92011</v>
          </cell>
          <cell r="B4417" t="str">
            <v>TOMADA MÉDIA DE EMBUTIR (3 MÓDULOS), 2P+T 20 A, SEM SUPORTE E SEM PLACA - FORNECIMENTO E INSTALAÇÃO. AF_12/2015</v>
          </cell>
          <cell r="D4417" t="str">
            <v>UN</v>
          </cell>
          <cell r="E4417" t="str">
            <v>50,03</v>
          </cell>
          <cell r="F4417" t="str">
            <v>53,14</v>
          </cell>
        </row>
        <row r="4418">
          <cell r="A4418" t="str">
            <v>92012</v>
          </cell>
          <cell r="B4418" t="str">
            <v>TOMADA MÉDIA DE EMBUTIR (3 MÓDULOS), 2P+T 10 A, INCLUINDO SUPORTE E PLACA - FORNECIMENTO E INSTALAÇÃO. AF_12/2015</v>
          </cell>
          <cell r="D4418" t="str">
            <v>UN</v>
          </cell>
          <cell r="E4418" t="str">
            <v>50,81</v>
          </cell>
          <cell r="F4418" t="str">
            <v>54,20</v>
          </cell>
        </row>
        <row r="4419">
          <cell r="A4419" t="str">
            <v>92013</v>
          </cell>
          <cell r="B4419" t="str">
            <v>TOMADA MÉDIA DE EMBUTIR (3 MÓDULOS), 2P+T 20 A, INCLUINDO SUPORTE E PLACA - FORNECIMENTO E INSTALAÇÃO. AF_12/2015</v>
          </cell>
          <cell r="D4419" t="str">
            <v>UN</v>
          </cell>
          <cell r="E4419" t="str">
            <v>55,73</v>
          </cell>
          <cell r="F4419" t="str">
            <v>59,12</v>
          </cell>
        </row>
        <row r="4420">
          <cell r="A4420" t="str">
            <v>92014</v>
          </cell>
          <cell r="B4420" t="str">
            <v>TOMADA BAIXA DE EMBUTIR (3 MÓDULOS), 2P+T 10 A, SEM SUPORTE E SEM PLACA - FORNECIMENTO E INSTALAÇÃO. AF_12/2015</v>
          </cell>
          <cell r="D4420" t="str">
            <v>UN</v>
          </cell>
          <cell r="E4420" t="str">
            <v>37,61</v>
          </cell>
          <cell r="F4420" t="str">
            <v>39,86</v>
          </cell>
        </row>
        <row r="4421">
          <cell r="A4421" t="str">
            <v>92015</v>
          </cell>
          <cell r="B4421" t="str">
            <v>TOMADA BAIXA DE EMBUTIR (3 MÓDULOS), 2P+T 20 A, SEM SUPORTE E SEM PLACA - FORNECIMENTO E INSTALAÇÃO. AF_12/2015</v>
          </cell>
          <cell r="D4421" t="str">
            <v>UN</v>
          </cell>
          <cell r="E4421" t="str">
            <v>42,53</v>
          </cell>
          <cell r="F4421" t="str">
            <v>44,78</v>
          </cell>
        </row>
        <row r="4422">
          <cell r="A4422" t="str">
            <v>92016</v>
          </cell>
          <cell r="B4422" t="str">
            <v>TOMADA BAIXA DE EMBUTIR (3 MÓDULOS), 2P+T 10 A, INCLUINDO SUPORTE E PLACA - FORNECIMENTO E INSTALAÇÃO. AF_12/2015</v>
          </cell>
          <cell r="D4422" t="str">
            <v>UN</v>
          </cell>
          <cell r="E4422" t="str">
            <v>43,31</v>
          </cell>
          <cell r="F4422" t="str">
            <v>45,84</v>
          </cell>
        </row>
        <row r="4423">
          <cell r="A4423" t="str">
            <v>92017</v>
          </cell>
          <cell r="B4423" t="str">
            <v>TOMADA BAIXA DE EMBUTIR (3 MÓDULOS), 2P+T 20 A, INCLUINDO SUPORTE E PLACA - FORNECIMENTO E INSTALAÇÃO. AF_12/2015</v>
          </cell>
          <cell r="D4423" t="str">
            <v>UN</v>
          </cell>
          <cell r="E4423" t="str">
            <v>48,23</v>
          </cell>
          <cell r="F4423" t="str">
            <v>50,76</v>
          </cell>
        </row>
        <row r="4424">
          <cell r="A4424" t="str">
            <v>92018</v>
          </cell>
          <cell r="B4424" t="str">
            <v>TOMADA BAIXA DE EMBUTIR (4 MÓDULOS), 2P+T 10 A, SEM SUPORTE E SEM PLACA - FORNECIMENTO E INSTALAÇÃO. AF_12/2015</v>
          </cell>
          <cell r="D4424" t="str">
            <v>UN</v>
          </cell>
          <cell r="E4424" t="str">
            <v>49,79</v>
          </cell>
          <cell r="F4424" t="str">
            <v>52,75</v>
          </cell>
        </row>
        <row r="4425">
          <cell r="A4425" t="str">
            <v>92019</v>
          </cell>
          <cell r="B4425" t="str">
            <v>TOMADA BAIXA DE EMBUTIR (4 MÓDULOS), 2P+T 10 A, INCLUINDO SUPORTE E PLACA - FORNECIMENTO E INSTALAÇÃO. AF_12/2015</v>
          </cell>
          <cell r="D4425" t="str">
            <v>UN</v>
          </cell>
          <cell r="E4425" t="str">
            <v>58,89</v>
          </cell>
          <cell r="F4425" t="str">
            <v>62,18</v>
          </cell>
        </row>
        <row r="4426">
          <cell r="A4426" t="str">
            <v>92020</v>
          </cell>
          <cell r="B4426" t="str">
            <v>TOMADA BAIXA DE EMBUTIR (6 MÓDULOS), 2P+T 10 A, SEM SUPORTE E SEM PLACA - FORNECIMENTO E INSTALAÇÃO. AF_12/2015</v>
          </cell>
          <cell r="D4426" t="str">
            <v>UN</v>
          </cell>
          <cell r="E4426" t="str">
            <v>73,64</v>
          </cell>
          <cell r="F4426" t="str">
            <v>77,97</v>
          </cell>
        </row>
        <row r="4427">
          <cell r="A4427" t="str">
            <v>92021</v>
          </cell>
          <cell r="B4427" t="str">
            <v>TOMADA BAIXA DE EMBUTIR (6 MÓDULOS), 2P+T 10 A, INCLUINDO SUPORTE E PLACA - FORNECIMENTO E INSTALAÇÃO. AF_12/2015</v>
          </cell>
          <cell r="D4427" t="str">
            <v>UN</v>
          </cell>
          <cell r="E4427" t="str">
            <v>82,74</v>
          </cell>
          <cell r="F4427" t="str">
            <v>87,40</v>
          </cell>
        </row>
        <row r="4428">
          <cell r="A4428" t="str">
            <v>92022</v>
          </cell>
          <cell r="B4428" t="str">
            <v>INTERRUPTOR SIMPLES (1 MÓDULO) COM 1 TOMADA DE EMBUTIR 2P+T 10 A,  SEM SUPORTE E SEM PLACA - FORNECIMENTO E INSTALAÇÃO. AF_12/2015</v>
          </cell>
          <cell r="D4428" t="str">
            <v>UN</v>
          </cell>
          <cell r="E4428" t="str">
            <v>27,21</v>
          </cell>
          <cell r="F4428" t="str">
            <v>29,04</v>
          </cell>
        </row>
        <row r="4429">
          <cell r="A4429" t="str">
            <v>92023</v>
          </cell>
          <cell r="B4429" t="str">
            <v>INTERRUPTOR SIMPLES (1 MÓDULO) COM 1 TOMADA DE EMBUTIR 2P+T 10 A,  INCLUINDO SUPORTE E PLACA - FORNECIMENTO E INSTALAÇÃO. AF_12/2015</v>
          </cell>
          <cell r="D4429" t="str">
            <v>UN</v>
          </cell>
          <cell r="E4429" t="str">
            <v>32,91</v>
          </cell>
          <cell r="F4429" t="str">
            <v>35,02</v>
          </cell>
        </row>
        <row r="4430">
          <cell r="A4430" t="str">
            <v>92024</v>
          </cell>
          <cell r="B4430" t="str">
            <v>INTERRUPTOR SIMPLES (1 MÓDULO) COM 2 TOMADAS DE EMBUTIR 2P+T 10 A,  SEM SUPORTE E SEM PLACA - FORNECIMENTO E INSTALAÇÃO. AF_12/2015</v>
          </cell>
          <cell r="D4430" t="str">
            <v>UN</v>
          </cell>
          <cell r="E4430" t="str">
            <v>41,59</v>
          </cell>
          <cell r="F4430" t="str">
            <v>44,38</v>
          </cell>
        </row>
        <row r="4431">
          <cell r="A4431" t="str">
            <v>92025</v>
          </cell>
          <cell r="B4431" t="str">
            <v>INTERRUPTOR SIMPLES (1 MÓDULO) COM 2 TOMADAS DE EMBUTIR 2P+T 10 A,  INCLUINDO SUPORTE E PLACA - FORNECIMENTO E INSTALAÇÃO. AF_12/2015</v>
          </cell>
          <cell r="D4431" t="str">
            <v>UN</v>
          </cell>
          <cell r="E4431" t="str">
            <v>47,29</v>
          </cell>
          <cell r="F4431" t="str">
            <v>50,36</v>
          </cell>
        </row>
        <row r="4432">
          <cell r="A4432" t="str">
            <v>92026</v>
          </cell>
          <cell r="B4432" t="str">
            <v>INTERRUPTOR SIMPLES (2 MÓDULOS) COM 1 TOMADA DE EMBUTIR 2P+T 10 A,  SEM SUPORTE E SEM PLACA - FORNECIMENTO E INSTALAÇÃO. AF_12/2015</v>
          </cell>
          <cell r="D4432" t="str">
            <v>UN</v>
          </cell>
          <cell r="E4432" t="str">
            <v>38,04</v>
          </cell>
          <cell r="F4432" t="str">
            <v>40,51</v>
          </cell>
        </row>
        <row r="4433">
          <cell r="A4433" t="str">
            <v>92027</v>
          </cell>
          <cell r="B4433" t="str">
            <v>INTERRUPTOR SIMPLES (2 MÓDULOS) COM 1 TOMADA DE EMBUTIR 2P+T 10 A,  INCLUINDO SUPORTE E PLACA - FORNECIMENTO E INSTALAÇÃO. AF_12/2015</v>
          </cell>
          <cell r="D4433" t="str">
            <v>UN</v>
          </cell>
          <cell r="E4433" t="str">
            <v>43,74</v>
          </cell>
          <cell r="F4433" t="str">
            <v>46,49</v>
          </cell>
        </row>
        <row r="4434">
          <cell r="A4434" t="str">
            <v>92028</v>
          </cell>
          <cell r="B4434" t="str">
            <v>INTERRUPTOR PARALELO (1 MÓDULO) COM 1 TOMADA DE EMBUTIR 2P+T 10 A,  SEM SUPORTE E SEM PLACA - FORNECIMENTO E INSTALAÇÃO. AF_12/2015</v>
          </cell>
          <cell r="D4434" t="str">
            <v>UN</v>
          </cell>
          <cell r="E4434" t="str">
            <v>31,63</v>
          </cell>
          <cell r="F4434" t="str">
            <v>33,77</v>
          </cell>
        </row>
        <row r="4435">
          <cell r="A4435" t="str">
            <v>92029</v>
          </cell>
          <cell r="B4435" t="str">
            <v>INTERRUPTOR PARALELO (1 MÓDULO) COM 1 TOMADA DE EMBUTIR 2P+T 10 A,  INCLUINDO SUPORTE E PLACA - FORNECIMENTO E INSTALAÇÃO. AF_12/2015</v>
          </cell>
          <cell r="D4435" t="str">
            <v>UN</v>
          </cell>
          <cell r="E4435" t="str">
            <v>37,33</v>
          </cell>
          <cell r="F4435" t="str">
            <v>39,75</v>
          </cell>
        </row>
        <row r="4436">
          <cell r="A4436" t="str">
            <v>92030</v>
          </cell>
          <cell r="B4436" t="str">
            <v>INTERRUPTOR PARALELO (1 MÓDULO) COM 2 TOMADAS DE EMBUTIR 2P+T 10 A,  SEM SUPORTE E SEM PLACA - FORNECIMENTO E INSTALAÇÃO. AF_12/2015</v>
          </cell>
          <cell r="D4436" t="str">
            <v>UN</v>
          </cell>
          <cell r="E4436" t="str">
            <v>45,96</v>
          </cell>
          <cell r="F4436" t="str">
            <v>49,07</v>
          </cell>
        </row>
        <row r="4437">
          <cell r="A4437" t="str">
            <v>92031</v>
          </cell>
          <cell r="B4437" t="str">
            <v>INTERRUPTOR PARALELO (1 MÓDULO) COM 2 TOMADAS DE EMBUTIR 2P+T 10 A,  INCLUINDO SUPORTE E PLACA - FORNECIMENTO E INSTALAÇÃO. AF_12/2015</v>
          </cell>
          <cell r="D4437" t="str">
            <v>UN</v>
          </cell>
          <cell r="E4437" t="str">
            <v>51,66</v>
          </cell>
          <cell r="F4437" t="str">
            <v>55,05</v>
          </cell>
        </row>
        <row r="4438">
          <cell r="A4438" t="str">
            <v>92032</v>
          </cell>
          <cell r="B4438" t="str">
            <v>INTERRUPTOR PARALELO (2 MÓDULOS) COM 1 TOMADA DE EMBUTIR 2P+T 10 A,  SEM SUPORTE E SEM PLACA - FORNECIMENTO E INSTALAÇÃO. AF_12/2015</v>
          </cell>
          <cell r="D4438" t="str">
            <v>UN</v>
          </cell>
          <cell r="E4438" t="str">
            <v>46,81</v>
          </cell>
          <cell r="F4438" t="str">
            <v>49,92</v>
          </cell>
        </row>
        <row r="4439">
          <cell r="A4439" t="str">
            <v>92033</v>
          </cell>
          <cell r="B4439" t="str">
            <v>INTERRUPTOR PARALELO (2 MÓDULOS) COM 1 TOMADA DE EMBUTIR 2P+T 10 A,  INCLUINDO SUPORTE E PLACA - FORNECIMENTO E INSTALAÇÃO. AF_12/2015</v>
          </cell>
          <cell r="D4439" t="str">
            <v>UN</v>
          </cell>
          <cell r="E4439" t="str">
            <v>52,51</v>
          </cell>
          <cell r="F4439" t="str">
            <v>55,90</v>
          </cell>
        </row>
        <row r="4440">
          <cell r="A4440" t="str">
            <v>92034</v>
          </cell>
          <cell r="B4440" t="str">
            <v>INTERRUPTOR SIMPLES (1 MÓDULO), INTERRUPTOR PARALELO (1 MÓDULO) E 1 TOMADA DE EMBUTIR 2P+T 10 A,  SEM SUPORTE E SEM PLACA - FORNECIMENTO E INSTALAÇÃO. AF_12/2015</v>
          </cell>
          <cell r="D4440" t="str">
            <v>UN</v>
          </cell>
          <cell r="E4440" t="str">
            <v>42,44</v>
          </cell>
          <cell r="F4440" t="str">
            <v>45,23</v>
          </cell>
        </row>
        <row r="4441">
          <cell r="A4441" t="str">
            <v>92035</v>
          </cell>
          <cell r="B4441" t="str">
            <v>INTERRUPTOR SIMPLES (1 MÓDULO), INTERRUPTOR PARALELO (1 MÓDULO) E 1 TOMADA DE EMBUTIR 2P+T 10 A,  INCLUINDO SUPORTE E PLACA - FORNECIMENTO E INSTALAÇÃO. AF_12/2015</v>
          </cell>
          <cell r="D4441" t="str">
            <v>UN</v>
          </cell>
          <cell r="E4441" t="str">
            <v>48,14</v>
          </cell>
          <cell r="F4441" t="str">
            <v>51,21</v>
          </cell>
        </row>
        <row r="4442">
          <cell r="A4442" t="str">
            <v>72278</v>
          </cell>
          <cell r="B4442" t="str">
            <v>LAMPADA VAPOR METALICO 400W - FORNECIMENTO E INSTALACAO</v>
          </cell>
          <cell r="D4442" t="str">
            <v>UN</v>
          </cell>
          <cell r="E4442" t="str">
            <v>64,32</v>
          </cell>
          <cell r="F4442" t="str">
            <v>65,48</v>
          </cell>
        </row>
        <row r="4443">
          <cell r="A4443" t="str">
            <v>72280</v>
          </cell>
          <cell r="B4443" t="str">
            <v>IGNITOR PARA PARTIDA LÂMPADA VAPOR SÓDIO ALTA PRESSÃO ATÉ 400W</v>
          </cell>
          <cell r="D4443" t="str">
            <v>UN</v>
          </cell>
          <cell r="E4443" t="str">
            <v>38,65</v>
          </cell>
          <cell r="F4443" t="str">
            <v>40,58</v>
          </cell>
        </row>
        <row r="4444">
          <cell r="A4444" t="str">
            <v>73953/4</v>
          </cell>
          <cell r="B4444" t="str">
            <v>LUMINÁRIAS TIPO CALHA, DE SOBREPOR, COM REATORES DE PARTIDA RÁPIDA E LÂMPADAS FLUORESCENTES 2X2X18W, COMPLETAS, FORNECIMENTO E INSTALAÇÃO</v>
          </cell>
          <cell r="D4444" t="str">
            <v>UN</v>
          </cell>
          <cell r="E4444" t="str">
            <v>133,71</v>
          </cell>
          <cell r="F4444" t="str">
            <v>138,20</v>
          </cell>
        </row>
        <row r="4445">
          <cell r="A4445" t="str">
            <v>73953/8</v>
          </cell>
          <cell r="B4445" t="str">
            <v>LUMINÁRIAS TIPO CALHA, DE SOBREPOR, COM REATORES DE PARTIDA RÁPIDA E LÂMPADAS FLUORESCENTES 2X2X36W, COMPLETAS, FORNECIMENTO E INSTALAÇÃO</v>
          </cell>
          <cell r="D4445" t="str">
            <v>UN</v>
          </cell>
          <cell r="E4445" t="str">
            <v>177,50</v>
          </cell>
          <cell r="F4445" t="str">
            <v>182,55</v>
          </cell>
        </row>
        <row r="4446">
          <cell r="A4446" t="str">
            <v>73953/9</v>
          </cell>
          <cell r="B4446" t="str">
            <v>LUMINARIA SOBREPOR TP CALHA C/REATOR PART CONVENC LAMP 1X20W E STARTERFIX EM LAJE OU FORRO - FORNECIMENTO E COLOCACAO</v>
          </cell>
          <cell r="D4446" t="str">
            <v>UN</v>
          </cell>
          <cell r="E4446" t="str">
            <v>50,48</v>
          </cell>
          <cell r="F4446" t="str">
            <v>52,35</v>
          </cell>
        </row>
        <row r="4447">
          <cell r="A4447" t="str">
            <v>83391</v>
          </cell>
          <cell r="B4447" t="str">
            <v>REATOR PARA LAMPADA FLUORESCENTE 2X40W PARTIDA RAPIDA FORNECIMENTO E INSTALACAO</v>
          </cell>
          <cell r="D4447" t="str">
            <v>UN</v>
          </cell>
          <cell r="E4447" t="str">
            <v>27,53</v>
          </cell>
          <cell r="F4447" t="str">
            <v>28,55</v>
          </cell>
        </row>
        <row r="4448">
          <cell r="A4448" t="str">
            <v>83392</v>
          </cell>
          <cell r="B4448" t="str">
            <v>REATOR PARA LAMPADA FLUORESCENTE 1X20W PARTIDA RAPIDA FORNECIMENTO E INSTALACAO</v>
          </cell>
          <cell r="D4448" t="str">
            <v>UN</v>
          </cell>
          <cell r="E4448" t="str">
            <v>20,25</v>
          </cell>
          <cell r="F4448" t="str">
            <v>21,00</v>
          </cell>
        </row>
        <row r="4449">
          <cell r="A4449" t="str">
            <v>83393</v>
          </cell>
          <cell r="B4449" t="str">
            <v>REATOR PARA LAMPADA FLUORESCENTE 1X40W PARTIDA RAPIDA FORNECIMENTO E INSTALACAO</v>
          </cell>
          <cell r="D4449" t="str">
            <v>UN</v>
          </cell>
          <cell r="E4449" t="str">
            <v>26,03</v>
          </cell>
          <cell r="F4449" t="str">
            <v>27,05</v>
          </cell>
        </row>
        <row r="4450">
          <cell r="A4450" t="str">
            <v>83470</v>
          </cell>
          <cell r="B4450" t="str">
            <v>LAMPADA FLUORESCENTE TP HO 85W - FORNECIMENTO E INSTALACAO</v>
          </cell>
          <cell r="D4450" t="str">
            <v>UN</v>
          </cell>
          <cell r="E4450" t="str">
            <v>60,25</v>
          </cell>
          <cell r="F4450" t="str">
            <v>60,47</v>
          </cell>
        </row>
        <row r="4451">
          <cell r="A4451" t="str">
            <v>93040</v>
          </cell>
          <cell r="B4451" t="str">
            <v>LÂMPADA FLUORESCENTE COMPACTA 15 W 2U, BASE E27 - FORNECIMENTO E INSTALAÇÃO</v>
          </cell>
          <cell r="D4451" t="str">
            <v>UN</v>
          </cell>
          <cell r="E4451" t="str">
            <v>9,86</v>
          </cell>
          <cell r="F4451" t="str">
            <v>10,02</v>
          </cell>
        </row>
        <row r="4452">
          <cell r="A4452" t="str">
            <v>93041</v>
          </cell>
          <cell r="B4452" t="str">
            <v>LÂMPADA FLUORESCENTE ESPIRAL BRANCA 65 W, BASE E27 - FORNECIMENTO E INSTALAÇÃO</v>
          </cell>
          <cell r="D4452" t="str">
            <v>UN</v>
          </cell>
          <cell r="E4452" t="str">
            <v>59,82</v>
          </cell>
          <cell r="F4452" t="str">
            <v>59,98</v>
          </cell>
        </row>
        <row r="4453">
          <cell r="A4453" t="str">
            <v>93044</v>
          </cell>
          <cell r="B4453" t="str">
            <v>LÂMPADA FLUORESCENTE COMPACTA 3U BRANCA 20 W, BASE E27 - FORNECIMENTO E INSTALAÇÃO</v>
          </cell>
          <cell r="D4453" t="str">
            <v>UN</v>
          </cell>
          <cell r="E4453" t="str">
            <v>11,04</v>
          </cell>
          <cell r="F4453" t="str">
            <v>11,20</v>
          </cell>
        </row>
        <row r="4454">
          <cell r="A4454" t="str">
            <v>93045</v>
          </cell>
          <cell r="B4454" t="str">
            <v>LÂMPADA FLUORESCENTE ESPIRAL BRANCA 45 W, BASE E27 - FORNECIMENTO E INSTALAÇÃO</v>
          </cell>
          <cell r="D4454" t="str">
            <v>UN</v>
          </cell>
          <cell r="E4454" t="str">
            <v>33,73</v>
          </cell>
          <cell r="F4454" t="str">
            <v>33,89</v>
          </cell>
        </row>
        <row r="4455">
          <cell r="A4455" t="str">
            <v>97583</v>
          </cell>
          <cell r="B4455" t="str">
            <v>LUMINÁRIA TIPO CALHA, DE SOBREPOR, COM 1 LÂMPADA TUBULAR DE 18 W - FORNECIMENTO E INSTALAÇÃO. AF_11/2017</v>
          </cell>
          <cell r="D4455" t="str">
            <v>UN</v>
          </cell>
          <cell r="E4455" t="str">
            <v>43,08</v>
          </cell>
          <cell r="F4455" t="str">
            <v>44,15</v>
          </cell>
        </row>
        <row r="4456">
          <cell r="A4456" t="str">
            <v>97584</v>
          </cell>
          <cell r="B4456" t="str">
            <v>LUMINÁRIA TIPO CALHA, DE SOBREPOR, COM 1 LÂMPADA TUBULAR DE 36 W - FORNECIMENTO E INSTALAÇÃO. AF_11/2017</v>
          </cell>
          <cell r="D4456" t="str">
            <v>UN</v>
          </cell>
          <cell r="E4456" t="str">
            <v>59,14</v>
          </cell>
          <cell r="F4456" t="str">
            <v>60,21</v>
          </cell>
        </row>
        <row r="4457">
          <cell r="A4457" t="str">
            <v>97585</v>
          </cell>
          <cell r="B4457" t="str">
            <v>LUMINÁRIA TIPO CALHA, DE SOBREPOR, COM 2 LÂMPADAS TUBULARES DE 18 W - FORNECIMENTO E INSTALAÇÃO. AF_11/2017</v>
          </cell>
          <cell r="D4457" t="str">
            <v>UN</v>
          </cell>
          <cell r="E4457" t="str">
            <v>58,83</v>
          </cell>
          <cell r="F4457" t="str">
            <v>60,21</v>
          </cell>
        </row>
        <row r="4458">
          <cell r="A4458" t="str">
            <v>97586</v>
          </cell>
          <cell r="B4458" t="str">
            <v>LUMINÁRIA TIPO CALHA, DE SOBREPOR, COM 2 LÂMPADAS TUBULARES DE 36 W - FORNECIMENTO E INSTALAÇÃO. AF_11/2017</v>
          </cell>
          <cell r="D4458" t="str">
            <v>UN</v>
          </cell>
          <cell r="E4458" t="str">
            <v>78,22</v>
          </cell>
          <cell r="F4458" t="str">
            <v>79,60</v>
          </cell>
        </row>
        <row r="4459">
          <cell r="A4459" t="str">
            <v>97587</v>
          </cell>
          <cell r="B4459" t="str">
            <v>LUMINÁRIA TIPO CALHA, DE EMBUTIR, COM 2 LÂMPADAS DE 14 W COM REFLETOR - FORNECIMENTO E INSTALAÇÃO. AF_11/2017</v>
          </cell>
          <cell r="D4459" t="str">
            <v>UN</v>
          </cell>
          <cell r="E4459" t="str">
            <v>135,81</v>
          </cell>
          <cell r="F4459" t="str">
            <v>136,72</v>
          </cell>
        </row>
        <row r="4460">
          <cell r="A4460" t="str">
            <v>97589</v>
          </cell>
          <cell r="B4460" t="str">
            <v>LUMINÁRIA TIPO PLAFON EM PLÁSTICO, DE SOBREPOR, COM 1 LÂMPADA DE 15 W, - FORNECIMENTO E INSTALAÇÃO. AF_11/2017</v>
          </cell>
          <cell r="D4460" t="str">
            <v>UN</v>
          </cell>
          <cell r="E4460" t="str">
            <v>25,20</v>
          </cell>
          <cell r="F4460" t="str">
            <v>26,78</v>
          </cell>
        </row>
        <row r="4461">
          <cell r="A4461" t="str">
            <v>97590</v>
          </cell>
          <cell r="B4461" t="str">
            <v>LUMINÁRIA TIPO PLAFON REDONDO COM VIDRO FOSCO, DE SOBREPOR, COM 1 LÂMPADA DE 15 W - FORNECIMENTO E INSTALAÇÃO. AF_11/2017</v>
          </cell>
          <cell r="D4461" t="str">
            <v>UN</v>
          </cell>
          <cell r="E4461" t="str">
            <v>52,00</v>
          </cell>
          <cell r="F4461" t="str">
            <v>53,58</v>
          </cell>
        </row>
        <row r="4462">
          <cell r="A4462" t="str">
            <v>97591</v>
          </cell>
          <cell r="B4462" t="str">
            <v>LUMINÁRIA TIPO PLAFON REDONDO COM VIDRO FOSCO, DE SOBREPOR, COM 2 LÂMPADAS DE 15 W - FORNECIMENTO E INSTALAÇÃO. AF_11/2017</v>
          </cell>
          <cell r="D4462" t="str">
            <v>UN</v>
          </cell>
          <cell r="E4462" t="str">
            <v>69,09</v>
          </cell>
          <cell r="F4462" t="str">
            <v>71,12</v>
          </cell>
        </row>
        <row r="4463">
          <cell r="A4463" t="str">
            <v>97592</v>
          </cell>
          <cell r="B4463" t="str">
            <v>LUMINÁRIA TIPO PLAFON, DE SOBREPOR, COM 1 LÂMPADA LED - FORNECIMENTO E INSTALAÇÃO. AF_11/2017</v>
          </cell>
          <cell r="D4463" t="str">
            <v>UN</v>
          </cell>
          <cell r="E4463" t="str">
            <v>95,85</v>
          </cell>
          <cell r="F4463" t="str">
            <v>97,88</v>
          </cell>
        </row>
        <row r="4464">
          <cell r="A4464" t="str">
            <v>97593</v>
          </cell>
          <cell r="B4464" t="str">
            <v>LUMINÁRIA TIPO SPOT, DE SOBREPOR, COM 1 LÂMPADA DE 15 W - FORNECIMENTO E INSTALAÇÃO. AF_11/2017</v>
          </cell>
          <cell r="D4464" t="str">
            <v>UN</v>
          </cell>
          <cell r="E4464" t="str">
            <v>71,87</v>
          </cell>
          <cell r="F4464" t="str">
            <v>73,19</v>
          </cell>
        </row>
        <row r="4465">
          <cell r="A4465" t="str">
            <v>97594</v>
          </cell>
          <cell r="B4465" t="str">
            <v>LUMINÁRIA TIPO SPOT, DE SOBREPOR, COM 2 LÂMPADAS DE 15 W - FORNECIMENTO E INSTALAÇÃO. AF_11/2017</v>
          </cell>
          <cell r="D4465" t="str">
            <v>UN</v>
          </cell>
          <cell r="E4465" t="str">
            <v>68,53</v>
          </cell>
          <cell r="F4465" t="str">
            <v>70,25</v>
          </cell>
        </row>
        <row r="4466">
          <cell r="A4466" t="str">
            <v>97595</v>
          </cell>
          <cell r="B4466" t="str">
            <v>SENSOR DE PRESENÇA COM FOTOCÉLULA, FIXAÇÃO EM PAREDE - FORNECIMENTO E INSTALAÇÃO. AF_11/2017</v>
          </cell>
          <cell r="D4466" t="str">
            <v>UN</v>
          </cell>
          <cell r="E4466" t="str">
            <v>47,53</v>
          </cell>
          <cell r="F4466" t="str">
            <v>48,63</v>
          </cell>
        </row>
        <row r="4467">
          <cell r="A4467" t="str">
            <v>97596</v>
          </cell>
          <cell r="B4467" t="str">
            <v>SENSOR DE PRESENÇA SEM FOTOCÉLULA, FIXAÇÃO EM PAREDE - FORNECIMENTO E INSTALAÇÃO. AF_11/2017</v>
          </cell>
          <cell r="D4467" t="str">
            <v>UN</v>
          </cell>
          <cell r="E4467" t="str">
            <v>33,06</v>
          </cell>
          <cell r="F4467" t="str">
            <v>34,16</v>
          </cell>
        </row>
        <row r="4468">
          <cell r="A4468" t="str">
            <v>97597</v>
          </cell>
          <cell r="B4468" t="str">
            <v>SENSOR DE PRESENÇA COM FOTOCÉLULA, FIXAÇÃO EM TETO - FORNECIMENTO E INSTALAÇÃO. AF_11/2017</v>
          </cell>
          <cell r="D4468" t="str">
            <v>UN</v>
          </cell>
          <cell r="E4468" t="str">
            <v>40,82</v>
          </cell>
          <cell r="F4468" t="str">
            <v>42,47</v>
          </cell>
        </row>
        <row r="4469">
          <cell r="A4469" t="str">
            <v>97598</v>
          </cell>
          <cell r="B4469" t="str">
            <v>SENSOR DE PRESENÇA SEM FOTOCÉLULA, FIXAÇÃO EM TETO - FORNECIMENTO E INSTALAÇÃO. AF_11/2017</v>
          </cell>
          <cell r="D4469" t="str">
            <v>UN</v>
          </cell>
          <cell r="E4469" t="str">
            <v>38,97</v>
          </cell>
          <cell r="F4469" t="str">
            <v>40,62</v>
          </cell>
        </row>
        <row r="4470">
          <cell r="A4470" t="str">
            <v>97599</v>
          </cell>
          <cell r="B4470" t="str">
            <v>LUMINÁRIA DE EMERGÊNCIA - FORNECIMENTO E INSTALAÇÃO. AF_11/2017</v>
          </cell>
          <cell r="D4470" t="str">
            <v>UN</v>
          </cell>
          <cell r="E4470" t="str">
            <v>36,62</v>
          </cell>
          <cell r="F4470" t="str">
            <v>37,15</v>
          </cell>
        </row>
        <row r="4471">
          <cell r="A4471" t="str">
            <v>97609</v>
          </cell>
          <cell r="B4471" t="str">
            <v>LÂMPADA COMPACTA DE LED 6 W, BASE E27 - FORNECIMENTO E INSTALAÇÃO. AF_11/2017</v>
          </cell>
          <cell r="D4471" t="str">
            <v>UN</v>
          </cell>
          <cell r="E4471" t="str">
            <v>24,42</v>
          </cell>
          <cell r="F4471" t="str">
            <v>24,90</v>
          </cell>
        </row>
        <row r="4472">
          <cell r="A4472" t="str">
            <v>97610</v>
          </cell>
          <cell r="B4472" t="str">
            <v>LÂMPADA COMPACTA DE LED 10 W, BASE E27 - FORNECIMENTO E INSTALAÇÃO. AF_11/2017</v>
          </cell>
          <cell r="D4472" t="str">
            <v>UN</v>
          </cell>
          <cell r="E4472" t="str">
            <v>30,80</v>
          </cell>
          <cell r="F4472" t="str">
            <v>31,28</v>
          </cell>
        </row>
        <row r="4473">
          <cell r="A4473" t="str">
            <v>97611</v>
          </cell>
          <cell r="B4473" t="str">
            <v>LÂMPADA COMPACTA FLUORESCENTE DE 15 W, BASE E27 - FORNECIMENTO E INSTALAÇÃO. AF_11/2017</v>
          </cell>
          <cell r="D4473" t="str">
            <v>UN</v>
          </cell>
          <cell r="E4473" t="str">
            <v>14,66</v>
          </cell>
          <cell r="F4473" t="str">
            <v>15,14</v>
          </cell>
        </row>
        <row r="4474">
          <cell r="A4474" t="str">
            <v>97612</v>
          </cell>
          <cell r="B4474" t="str">
            <v>LÂMPADA COMPACTA FLUORESCENTE DE 20 W, BASE E27 - FORNECIMENTO E INSTALAÇÃO. AF_11/2017</v>
          </cell>
          <cell r="D4474" t="str">
            <v>UN</v>
          </cell>
          <cell r="E4474" t="str">
            <v>15,84</v>
          </cell>
          <cell r="F4474" t="str">
            <v>16,32</v>
          </cell>
        </row>
        <row r="4475">
          <cell r="A4475" t="str">
            <v>97613</v>
          </cell>
          <cell r="B4475" t="str">
            <v>LÂMPADA COMPACTA DE VAPOR MERCURIO 125 W, BASE E27 - FORNECIMENTO E INSTALAÇÃO. AF_11/2017</v>
          </cell>
          <cell r="D4475" t="str">
            <v>UN</v>
          </cell>
          <cell r="E4475" t="str">
            <v>19,76</v>
          </cell>
          <cell r="F4475" t="str">
            <v>20,24</v>
          </cell>
        </row>
        <row r="4476">
          <cell r="A4476" t="str">
            <v>97614</v>
          </cell>
          <cell r="B4476" t="str">
            <v>LÂMPADA COMPACTA DE VAPOR METÁLICO OVOIDE 150 W, BASE E27 - FORNECIMENTO E INSTALAÇÃO. AF_11/2017</v>
          </cell>
          <cell r="D4476" t="str">
            <v>UN</v>
          </cell>
          <cell r="E4476" t="str">
            <v>33,91</v>
          </cell>
          <cell r="F4476" t="str">
            <v>34,39</v>
          </cell>
        </row>
        <row r="4477">
          <cell r="A4477" t="str">
            <v>97615</v>
          </cell>
          <cell r="B4477" t="str">
            <v>LÂMPADA TUBULAR FLUORESCENTE T8 DE 16/18 W, BASE G13 - FORNECIMENTO E INSTALAÇÃO. AF_11/2017_P</v>
          </cell>
          <cell r="D4477" t="str">
            <v>UN</v>
          </cell>
          <cell r="E4477" t="str">
            <v>29,37</v>
          </cell>
          <cell r="F4477" t="str">
            <v>30,09</v>
          </cell>
        </row>
        <row r="4478">
          <cell r="A4478" t="str">
            <v>97616</v>
          </cell>
          <cell r="B4478" t="str">
            <v>LÂMPADA TUBULAR FLUORESCENTE T8 DE 32/36 W, BASE G13 - FORNECIMENTO E INSTALAÇÃO. AF_11/2017_P</v>
          </cell>
          <cell r="D4478" t="str">
            <v>UN</v>
          </cell>
          <cell r="E4478" t="str">
            <v>33,13</v>
          </cell>
          <cell r="F4478" t="str">
            <v>33,85</v>
          </cell>
        </row>
        <row r="4479">
          <cell r="A4479" t="str">
            <v>97617</v>
          </cell>
          <cell r="B4479" t="str">
            <v>LÂMPADA TUBULAR FLUORESCENTE T10 DE 20/40 W, BASE G13 - FORNECIMENTO E INSTALAÇÃO. AF_11/2017_P</v>
          </cell>
          <cell r="D4479" t="str">
            <v>UN</v>
          </cell>
          <cell r="E4479" t="str">
            <v>32,94</v>
          </cell>
          <cell r="F4479" t="str">
            <v>33,66</v>
          </cell>
        </row>
        <row r="4480">
          <cell r="A4480" t="str">
            <v>97618</v>
          </cell>
          <cell r="B4480" t="str">
            <v>LÂMPADA TUBULAR FLUORESCENTE T5 DE 14 W, BASE G13 - FORNECIMENTO E INSTALAÇÃO. AF_11/2017_P</v>
          </cell>
          <cell r="D4480" t="str">
            <v>UN</v>
          </cell>
          <cell r="E4480" t="str">
            <v>31,02</v>
          </cell>
          <cell r="F4480" t="str">
            <v>31,74</v>
          </cell>
        </row>
        <row r="4481">
          <cell r="A4481" t="str">
            <v>41598</v>
          </cell>
          <cell r="B4481" t="str">
            <v>ENTRADA PROVISORIA DE ENERGIA ELETRICA AEREA TRIFASICA 40A EM POSTE MADEIRA</v>
          </cell>
          <cell r="D4481" t="str">
            <v>UN</v>
          </cell>
          <cell r="E4481" t="str">
            <v>1.624,24</v>
          </cell>
          <cell r="F4481" t="str">
            <v>1.654,16</v>
          </cell>
        </row>
        <row r="4482">
          <cell r="A4482" t="str">
            <v>72941</v>
          </cell>
          <cell r="B4482" t="str">
            <v>APARELHO SINALIZADOR DE SAIDA DE GARAGEM, COM CELULA FOTOELETRICA - FORNECIMENTO E INSTALACAO</v>
          </cell>
          <cell r="D4482" t="str">
            <v>UN</v>
          </cell>
          <cell r="E4482" t="str">
            <v>172,69</v>
          </cell>
          <cell r="F4482" t="str">
            <v>178,49</v>
          </cell>
        </row>
        <row r="4483">
          <cell r="A4483" t="str">
            <v>73624</v>
          </cell>
          <cell r="B4483" t="str">
            <v>SUPORTE PARA TRANSFORMADOR EM POSTE DE CONCRETO CIRCULAR</v>
          </cell>
          <cell r="D4483" t="str">
            <v>UN</v>
          </cell>
          <cell r="E4483" t="str">
            <v>78,85</v>
          </cell>
          <cell r="F4483" t="str">
            <v>84,65</v>
          </cell>
        </row>
        <row r="4484">
          <cell r="A4484" t="str">
            <v>73767/1</v>
          </cell>
          <cell r="B4484" t="str">
            <v>GRAMPO PARALELO EM ALUMINIO FUNDIDO OU ESTRUDADO DE 2 PARAFUSOS, PARA CABO DE 6 A 50 MM2, PASTA ANTIOXIDANTE. FORNEC E INSTALAÇÃO.</v>
          </cell>
          <cell r="D4484" t="str">
            <v>UN</v>
          </cell>
          <cell r="E4484" t="str">
            <v>9,69</v>
          </cell>
          <cell r="F4484" t="str">
            <v>10,00</v>
          </cell>
        </row>
        <row r="4485">
          <cell r="A4485" t="str">
            <v>73767/2</v>
          </cell>
          <cell r="B4485" t="str">
            <v>ALCA PRE-FORMADA DISTRIBUIÇÃO EM  ACO RECOBERTO COM ALUMINIO PARA CABO 25MM2, ENCAPADO. FORNECIMENTO E INSTALAÇÃO.</v>
          </cell>
          <cell r="D4485" t="str">
            <v>UN</v>
          </cell>
          <cell r="E4485" t="str">
            <v>10,79</v>
          </cell>
          <cell r="F4485" t="str">
            <v>11,10</v>
          </cell>
        </row>
        <row r="4486">
          <cell r="A4486" t="str">
            <v>73767/3</v>
          </cell>
          <cell r="B4486" t="str">
            <v>LACO DE ROLDANA PRE-FORMADO ACO RECOBERTO DE ALUMINIO PARA CABO DE ALUMINIO NU BITOLA 25MM2 - FORNECIMENTO E COLOCACAO</v>
          </cell>
          <cell r="D4486" t="str">
            <v>UN</v>
          </cell>
          <cell r="E4486" t="str">
            <v>7,58</v>
          </cell>
          <cell r="F4486" t="str">
            <v>7,89</v>
          </cell>
        </row>
        <row r="4487">
          <cell r="A4487" t="str">
            <v>73767/4</v>
          </cell>
          <cell r="B4487" t="str">
            <v>ALCA PRE-FORMADA DISTRIBUICAO EM ACO RECOBERTO COM ALUMINIO NU PARA CABO 25MM2, ENCAPADO. FORNECIMENTO E INSTALACAO.</v>
          </cell>
          <cell r="D4487" t="str">
            <v>UN</v>
          </cell>
          <cell r="E4487" t="str">
            <v>4,66</v>
          </cell>
          <cell r="F4487" t="str">
            <v>4,97</v>
          </cell>
        </row>
        <row r="4488">
          <cell r="A4488" t="str">
            <v>73767/5</v>
          </cell>
          <cell r="B4488" t="str">
            <v>ALCA PRE-FORMADA SERV DE ACO RECOB C/ALUM NU ENCAPADO 25MM2 (BITOLA)  CONF PROJ A4-148-CP RIOLUZ FORNECIMENTO E COLOCACAO</v>
          </cell>
          <cell r="D4488" t="str">
            <v>UN</v>
          </cell>
          <cell r="E4488" t="str">
            <v>4,19</v>
          </cell>
          <cell r="F4488" t="str">
            <v>4,50</v>
          </cell>
        </row>
        <row r="4489">
          <cell r="A4489" t="str">
            <v>73781/2</v>
          </cell>
          <cell r="B4489" t="str">
            <v>ISOLADOR DE PINO TP HI-POT CILINDRICO CLASSE 15KV. FORNECIMENTO E INSTALACAO.</v>
          </cell>
          <cell r="D4489" t="str">
            <v>UN</v>
          </cell>
          <cell r="E4489" t="str">
            <v>26,04</v>
          </cell>
          <cell r="F4489" t="str">
            <v>26,79</v>
          </cell>
        </row>
        <row r="4490">
          <cell r="A4490" t="str">
            <v>73781/3</v>
          </cell>
          <cell r="B4490" t="str">
            <v>ISOLADOR DE SUSPENSAO (DISCO) TP CAVILHA CLASSE 15KV - 6''. FORNECIMENTO E INSTALACAO.</v>
          </cell>
          <cell r="D4490" t="str">
            <v>UN</v>
          </cell>
          <cell r="E4490" t="str">
            <v>79,96</v>
          </cell>
          <cell r="F4490" t="str">
            <v>81,83</v>
          </cell>
        </row>
        <row r="4491">
          <cell r="A4491" t="str">
            <v>88543</v>
          </cell>
          <cell r="B4491" t="str">
            <v>ARMACAO SECUNDARIA OU REX COMPLETA PARA TRESLINHAS-FORNECIMENTO E INSTALACAO.</v>
          </cell>
          <cell r="D4491" t="str">
            <v>UN</v>
          </cell>
          <cell r="E4491" t="str">
            <v>150,19</v>
          </cell>
          <cell r="F4491" t="str">
            <v>156,92</v>
          </cell>
        </row>
        <row r="4492">
          <cell r="A4492" t="str">
            <v>88544</v>
          </cell>
          <cell r="B4492" t="str">
            <v>ARMACAO SECUNDARIA OU REX COMPLETA PARA DUAS LINHAS-FORNECIMENTO E INSTALACAO.</v>
          </cell>
          <cell r="D4492" t="str">
            <v>UN</v>
          </cell>
          <cell r="E4492" t="str">
            <v>90,90</v>
          </cell>
          <cell r="F4492" t="str">
            <v>96,51</v>
          </cell>
        </row>
        <row r="4493">
          <cell r="A4493" t="str">
            <v>88545</v>
          </cell>
          <cell r="B4493" t="str">
            <v>ARMACAO SECUNDARIA OU REX COMPLETA PARA QUATRO LINHAS-FORNECIMENTO E INSTALACAO.</v>
          </cell>
          <cell r="D4493" t="str">
            <v>UN</v>
          </cell>
          <cell r="E4493" t="str">
            <v>173,97</v>
          </cell>
          <cell r="F4493" t="str">
            <v>181,45</v>
          </cell>
        </row>
        <row r="4494">
          <cell r="A4494" t="str">
            <v>100578</v>
          </cell>
          <cell r="B4494" t="str">
            <v>ASSENTAMENTO DE POSTE DE CONCRETO COM COMPRIMENTO NOMINAL DE 9 M, CARGA NOMINAL MENOR OU IGUAL A 1000 DAN, ENGASTAMENTO SIMPLES COM 1,5 M DE SOLO (NÃO INCLUI FORNECIMENTO). AF_11/2019</v>
          </cell>
          <cell r="D4494" t="str">
            <v>UN</v>
          </cell>
          <cell r="E4494" t="str">
            <v>255,56</v>
          </cell>
          <cell r="F4494" t="str">
            <v>266,81</v>
          </cell>
        </row>
        <row r="4495">
          <cell r="A4495" t="str">
            <v>100579</v>
          </cell>
          <cell r="B4495" t="str">
            <v>ASSENTAMENTO DE POSTE DE CONCRETO COM COMPRIMENTO NOMINAL DE 10 M, CARGA NOMINAL MENOR OU IGUAL A 1000 DAN, ENGASTAMENTO SIMPLES COM 1,6 M DE SOLO (NÃO INCLUI FORNECIMENTO). AF_11/2019</v>
          </cell>
          <cell r="D4495" t="str">
            <v>UN</v>
          </cell>
          <cell r="E4495" t="str">
            <v>279,44</v>
          </cell>
          <cell r="F4495" t="str">
            <v>291,53</v>
          </cell>
        </row>
        <row r="4496">
          <cell r="A4496" t="str">
            <v>100580</v>
          </cell>
          <cell r="B4496" t="str">
            <v>ASSENTAMENTO DE POSTE DE CONCRETO COM COMPRIMENTO NOMINAL DE 10 M, CARGA NOMINAL MAIOR QUE 1000 DAN, ENGASTAMENTO SIMPLES COM 1,6 M DE SOLO (NÃO INCLUI FORNECIMENTO). AF_11/2019</v>
          </cell>
          <cell r="D4496" t="str">
            <v>UN</v>
          </cell>
          <cell r="E4496" t="str">
            <v>312,50</v>
          </cell>
          <cell r="F4496" t="str">
            <v>328,26</v>
          </cell>
        </row>
        <row r="4497">
          <cell r="A4497" t="str">
            <v>100581</v>
          </cell>
          <cell r="B4497" t="str">
            <v>ASSENTAMENTO DE POSTE DE CONCRETO COM COMPRIMENTO NOMINAL DE 10,5 M, CARGA NOMINAL MENOR OU IGUAL A 1000 DAN, ENGASTAMENTO SIMPLES COM 1,65 M DE SOLO (NÃO INCLUI FORNECIMENTO). AF_11/2019</v>
          </cell>
          <cell r="D4497" t="str">
            <v>UN</v>
          </cell>
          <cell r="E4497" t="str">
            <v>291,24</v>
          </cell>
          <cell r="F4497" t="str">
            <v>303,75</v>
          </cell>
        </row>
        <row r="4498">
          <cell r="A4498" t="str">
            <v>100582</v>
          </cell>
          <cell r="B4498" t="str">
            <v>ASSENTAMENTO DE POSTE DE CONCRETO COM COMPRIMENTO NOMINAL DE 10,5 M, CARGA NOMINAL MAIOR QUE 1000 DAN, ENGASTAMENTO SIMPLES COM 1,65 M DE SOLO (NÃO INCLUI FORNECIMENTO). AF_11/2019</v>
          </cell>
          <cell r="D4498" t="str">
            <v>UN</v>
          </cell>
          <cell r="E4498" t="str">
            <v>350,88</v>
          </cell>
          <cell r="F4498" t="str">
            <v>370,04</v>
          </cell>
        </row>
        <row r="4499">
          <cell r="A4499" t="str">
            <v>100583</v>
          </cell>
          <cell r="B4499" t="str">
            <v>ASSENTAMENTO DE POSTE DE CONCRETO COM COMPRIMENTO NOMINAL DE 11 M, CARGA NOMINAL MENOR OU IGUAL A 1000 DAN, ENGASTAMENTO SIMPLES COM 1,7 M DE SOLO (NÃO INCLUI FORNECIMENTO). AF_11/2019</v>
          </cell>
          <cell r="D4499" t="str">
            <v>UN</v>
          </cell>
          <cell r="E4499" t="str">
            <v>304,12</v>
          </cell>
          <cell r="F4499" t="str">
            <v>317,15</v>
          </cell>
        </row>
        <row r="4500">
          <cell r="A4500" t="str">
            <v>100584</v>
          </cell>
          <cell r="B4500" t="str">
            <v>ASSENTAMENTO DE POSTE DE CONCRETO COM COMPRIMENTO NOMINAL DE 11 M, CARGA NOMINAL MAIOR QUE 1000 DAN, ENGASTAMENTO SIMPLES COM 1,7 M DE SOLO (NÃO INCLUI FORNECIMENTO). AF_11/2019</v>
          </cell>
          <cell r="D4500" t="str">
            <v>UN</v>
          </cell>
          <cell r="E4500" t="str">
            <v>339,96</v>
          </cell>
          <cell r="F4500" t="str">
            <v>356,96</v>
          </cell>
        </row>
        <row r="4501">
          <cell r="A4501" t="str">
            <v>100585</v>
          </cell>
          <cell r="B4501" t="str">
            <v>ASSENTAMENTO DE POSTE DE CONCRETO COM COMPRIMENTO NOMINAL DE 12 M, CARGA NOMINAL MENOR OU IGUAL A 1000 DAN, ENGASTAMENTO SIMPLES COM 1,8 M DE SOLO (NÃO INCLUI FORNECIMENTO). AF_11/2019</v>
          </cell>
          <cell r="D4501" t="str">
            <v>UN</v>
          </cell>
          <cell r="E4501" t="str">
            <v>328,98</v>
          </cell>
          <cell r="F4501" t="str">
            <v>342,95</v>
          </cell>
        </row>
        <row r="4502">
          <cell r="A4502" t="str">
            <v>100586</v>
          </cell>
          <cell r="B4502" t="str">
            <v>ASSENTAMENTO DE POSTE DE CONCRETO COM COMPRIMENTO NOMINAL DE 12 M, CARGA NOMINAL MAIOR QUE 1000 DAN, ENGASTAMENTO SIMPLES COM 1,8 M DE SOLO (NÃO INCLUI FORNECIMENTO). AF_11/2019</v>
          </cell>
          <cell r="D4502" t="str">
            <v>UN</v>
          </cell>
          <cell r="E4502" t="str">
            <v>386,05</v>
          </cell>
          <cell r="F4502" t="str">
            <v>406,32</v>
          </cell>
        </row>
        <row r="4503">
          <cell r="A4503" t="str">
            <v>100587</v>
          </cell>
          <cell r="B4503" t="str">
            <v>ASSENTAMENTO DE POSTE DE CONCRETO COM COMPRIMENTO NOMINAL DE 13 M, CARGA NOMINAL MENOR OU IGUAL A 1000 DAN, ENGASTAMENTO SIMPLES COM 1,9 M DE SOLO (NÃO INCLUI FORNECIMENTO). AF_11/2019</v>
          </cell>
          <cell r="D4503" t="str">
            <v>UN</v>
          </cell>
          <cell r="E4503" t="str">
            <v>354,95</v>
          </cell>
          <cell r="F4503" t="str">
            <v>370,02</v>
          </cell>
        </row>
        <row r="4504">
          <cell r="A4504" t="str">
            <v>100588</v>
          </cell>
          <cell r="B4504" t="str">
            <v>ASSENTAMENTO DE POSTE DE CONCRETO COM COMPRIMENTO NOMINAL DE 13 M, CARGA NOMINAL MAIOR QUE 1000 DAN, ENGASTAMENTO SIMPLES COM 1,9 M DE SOLO (NÃO INCLUI FORNECIMENTO). AF_11/2019</v>
          </cell>
          <cell r="D4504" t="str">
            <v>UN</v>
          </cell>
          <cell r="E4504" t="str">
            <v>399,32</v>
          </cell>
          <cell r="F4504" t="str">
            <v>419,28</v>
          </cell>
        </row>
        <row r="4505">
          <cell r="A4505" t="str">
            <v>100589</v>
          </cell>
          <cell r="B4505" t="str">
            <v>ASSENTAMENTO DE POSTE DE CONCRETO COM COMPRIMENTO NOMINAL DE 13,5 M, CARGA NOMINAL MENOR OU IGUAL A 1000 DAN, ENGASTAMENTO SIMPLES COM 1,95 M DE SOLO (NÃO INCLUI FORNECIMENTO). AF_11/2019</v>
          </cell>
          <cell r="D4505" t="str">
            <v>UN</v>
          </cell>
          <cell r="E4505" t="str">
            <v>398,81</v>
          </cell>
          <cell r="F4505" t="str">
            <v>417,89</v>
          </cell>
        </row>
        <row r="4506">
          <cell r="A4506" t="str">
            <v>100590</v>
          </cell>
          <cell r="B4506" t="str">
            <v>ASSENTAMENTO DE POSTE DE CONCRETO COM COMPRIMENTO NOMINAL DE 13,5 M, CARGA NOMINAL MAIOR QUE 1000 DAN, ENGASTAMENTO SIMPLES COM 1,95 M DE SOLO (NÃO INCLUI FORNECIMENTO). AF_11/2019</v>
          </cell>
          <cell r="D4506" t="str">
            <v>UN</v>
          </cell>
          <cell r="E4506" t="str">
            <v>442,72</v>
          </cell>
          <cell r="F4506" t="str">
            <v>466,71</v>
          </cell>
        </row>
        <row r="4507">
          <cell r="A4507" t="str">
            <v>100591</v>
          </cell>
          <cell r="B4507" t="str">
            <v>ASSENTAMENTO DE POSTE DE CONCRETO COM COMPRIMENTO NOMINAL DE 14 M, CARGA NOMINAL MENOR OU IGUAL A 1000 DAN, ENGASTAMENTO SIMPLES COM 2 M DE SOLO (NÃO INCLUI FORNECIMENTO). AF_11/2019</v>
          </cell>
          <cell r="D4507" t="str">
            <v>UN</v>
          </cell>
          <cell r="E4507" t="str">
            <v>392,53</v>
          </cell>
          <cell r="F4507" t="str">
            <v>409,93</v>
          </cell>
        </row>
        <row r="4508">
          <cell r="A4508" t="str">
            <v>100592</v>
          </cell>
          <cell r="B4508" t="str">
            <v>ASSENTAMENTO DE POSTE DE CONCRETO COM COMPRIMENTO NOMINAL DE 14 M, CARGA NOMINAL MAIOR QUE 1000 DAN, ENGASTAMENTO SIMPLES COM 2 M DE SOLO (NÃO INCLUI FORNECIMENTO). AF_11/2019</v>
          </cell>
          <cell r="D4508" t="str">
            <v>UN</v>
          </cell>
          <cell r="E4508" t="str">
            <v>428,92</v>
          </cell>
          <cell r="F4508" t="str">
            <v>450,36</v>
          </cell>
        </row>
        <row r="4509">
          <cell r="A4509" t="str">
            <v>100593</v>
          </cell>
          <cell r="B4509" t="str">
            <v>ASSENTAMENTO DE POSTE DE CONCRETO COM COMPRIMENTO NOMINAL DE 15 M, CARGA NOMINAL MENOR OU IGUAL A 1000 DAN, ENGASTAMENTO SIMPLES COM 2,1 M DE SOLO (NÃO INCLUI FORNECIMENTO). AF_11/2019</v>
          </cell>
          <cell r="D4509" t="str">
            <v>UN</v>
          </cell>
          <cell r="E4509" t="str">
            <v>420,51</v>
          </cell>
          <cell r="F4509" t="str">
            <v>439,20</v>
          </cell>
        </row>
        <row r="4510">
          <cell r="A4510" t="str">
            <v>100594</v>
          </cell>
          <cell r="B4510" t="str">
            <v>ASSENTAMENTO DE POSTE DE CONCRETO COM COMPRIMENTO NOMINAL DE 15 M, CARGA NOMINAL MAIOR QUE 1000 DAN, ENGASTAMENTO SIMPLES COM 2,1 M DE SOLO (NÃO INCLUI FORNECIMENTO). AF_11/2019</v>
          </cell>
          <cell r="D4510" t="str">
            <v>UN</v>
          </cell>
          <cell r="E4510" t="str">
            <v>482,11</v>
          </cell>
          <cell r="F4510" t="str">
            <v>507,63</v>
          </cell>
        </row>
        <row r="4511">
          <cell r="A4511" t="str">
            <v>100595</v>
          </cell>
          <cell r="B4511" t="str">
            <v>ASSENTAMENTO DE POSTE DE CONCRETO COM COMPRIMENTO NOMINAL DE 18 M, CARGA NOMINAL MENOR OU IGUAL A 1000 DAN, ENGASTAMENTO SIMPLES COM 2,4 M DE SOLO (NÃO INCLUI FORNECIMENTO). AF_11/2019</v>
          </cell>
          <cell r="D4511" t="str">
            <v>UN</v>
          </cell>
          <cell r="E4511" t="str">
            <v>504,43</v>
          </cell>
          <cell r="F4511" t="str">
            <v>527,08</v>
          </cell>
        </row>
        <row r="4512">
          <cell r="A4512" t="str">
            <v>100596</v>
          </cell>
          <cell r="B4512" t="str">
            <v>ASSENTAMENTO DE POSTE DE CONCRETO COM COMPRIMENTO NOMINAL DE 18 M, CARGA NOMINAL MAIOR QUE 1000 DAN, ENGASTAMENTO SIMPLES COM 2,4 M DE SOLO (NÃO INCLUI FORNECIMENTO). AF_11/2019</v>
          </cell>
          <cell r="D4512" t="str">
            <v>UN</v>
          </cell>
          <cell r="E4512" t="str">
            <v>587,52</v>
          </cell>
          <cell r="F4512" t="str">
            <v>619,28</v>
          </cell>
        </row>
        <row r="4513">
          <cell r="A4513" t="str">
            <v>100597</v>
          </cell>
          <cell r="B4513" t="str">
            <v>ASSENTAMENTO DE POSTE DE CONCRETO COM COMPRIMENTO NOMINAL DE 20 M, CARGA NOMINAL MENOR OU IGUAL A 1000 DAN, ENGASTAMENTO SIMPLES COM 2,6 M DE SOLO (NÃO INCLUI FORNECIMENTO). AF_11/2019</v>
          </cell>
          <cell r="D4513" t="str">
            <v>UN</v>
          </cell>
          <cell r="E4513" t="str">
            <v>588,67</v>
          </cell>
          <cell r="F4513" t="str">
            <v>617,05</v>
          </cell>
        </row>
        <row r="4514">
          <cell r="A4514" t="str">
            <v>100598</v>
          </cell>
          <cell r="B4514" t="str">
            <v>ASSENTAMENTO DE POSTE DE CONCRETO COM COMPRIMENTO NOMINAL DE 20 M, CARGA NOMINAL MAIOR QUE 1000, ENGASTAMENTO SIMPLES COM 2,6 M DE SOLO (NÃO INCLUI FORNECIMENTO). AF_11/2019</v>
          </cell>
          <cell r="D4514" t="str">
            <v>UN</v>
          </cell>
          <cell r="E4514" t="str">
            <v>657,15</v>
          </cell>
          <cell r="F4514" t="str">
            <v>693,05</v>
          </cell>
        </row>
        <row r="4515">
          <cell r="A4515" t="str">
            <v>100599</v>
          </cell>
          <cell r="B4515" t="str">
            <v>ASSENTAMENTO DE POSTE DE CONCRETO COM COMPRIMENTO NOMINAL DE 9 M, CARGA NOMINAL DE 150 DAN, ENGASTAMENTO BASE CONCRETADA COM 1 M DE CONCRETO E 0,5 M DE SOLO (NÃO INCLUI FORNECIMENTO). AF_11/2019</v>
          </cell>
          <cell r="D4515" t="str">
            <v>UN</v>
          </cell>
          <cell r="E4515" t="str">
            <v>263,68</v>
          </cell>
          <cell r="F4515" t="str">
            <v>273,04</v>
          </cell>
        </row>
        <row r="4516">
          <cell r="A4516" t="str">
            <v>100600</v>
          </cell>
          <cell r="B4516" t="str">
            <v>ASSENTAMENTO DE POSTE DE CONCRETO COM COMPRIMENTO NOMINAL DE 9 M, CARGA NOMINAL DE 300 DAN, ENGASTAMENTO BASE CONCRETADA COM 1 M DE CONCRETO E 0,5 M DE SOLO (NÃO INCLUI FORNECIMENTO). AF_11/2019</v>
          </cell>
          <cell r="D4516" t="str">
            <v>UN</v>
          </cell>
          <cell r="E4516" t="str">
            <v>322,63</v>
          </cell>
          <cell r="F4516" t="str">
            <v>336,28</v>
          </cell>
        </row>
        <row r="4517">
          <cell r="A4517" t="str">
            <v>100601</v>
          </cell>
          <cell r="B4517" t="str">
            <v>ASSENTAMENTO DE POSTE DE CONCRETO COM COMPRIMENTO NOMINAL DE 9 M, CARGA NOMINAL DE 400 DAN, ENGASTAMENTO BASE CONCRETADA COM 1 M DE CONCRETO E 0,5 M DE SOLO (NÃO INCLUI FORNECIMENTO). AF_11/2019</v>
          </cell>
          <cell r="D4517" t="str">
            <v>UN</v>
          </cell>
          <cell r="E4517" t="str">
            <v>421,41</v>
          </cell>
          <cell r="F4517" t="str">
            <v>441,48</v>
          </cell>
        </row>
        <row r="4518">
          <cell r="A4518" t="str">
            <v>100602</v>
          </cell>
          <cell r="B4518" t="str">
            <v>ASSENTAMENTO DE POSTE DE CONCRETO COM COMPRIMENTO NOMINAL DE 9 M, CARGA NOMINAL DE 600 DAN, ENGASTAMENTO BASE CONCRETADA COM 1 M DE CONCRETO E 0,5 M DE SOLO (NÃO INCLUI FORNECIMENTO). AF_11/2019</v>
          </cell>
          <cell r="D4518" t="str">
            <v>UN</v>
          </cell>
          <cell r="E4518" t="str">
            <v>544,65</v>
          </cell>
          <cell r="F4518" t="str">
            <v>572,72</v>
          </cell>
        </row>
        <row r="4519">
          <cell r="A4519" t="str">
            <v>100603</v>
          </cell>
          <cell r="B4519" t="str">
            <v>ASSENTAMENTO DE POSTE DE CONCRETO COM COMPRIMENTO NOMINAL DE 9 M, CARGA NOMINAL DE 1000 DAN, ENGASTAMENTO BASE CONCRETADA COM 1 M DE CONCRETO E 0,5 M DE SOLO (NÃO INCLUI FORNECIMENTO). AF_11/2019</v>
          </cell>
          <cell r="D4519" t="str">
            <v>UN</v>
          </cell>
          <cell r="E4519" t="str">
            <v>861,92</v>
          </cell>
          <cell r="F4519" t="str">
            <v>910,92</v>
          </cell>
        </row>
        <row r="4520">
          <cell r="A4520" t="str">
            <v>100604</v>
          </cell>
          <cell r="B4520" t="str">
            <v>ASSENTAMENTO DE POSTE DE CONCRETO COM COMPRIMENTO NOMINAL DE 10 M, CARGA NOMINAL DE 300 DAN, ENGASTAMENTO BASE CONCRETADA COM 1 M DE CONCRETO E 0,6 M DE SOLO (NÃO INCLUI FORNECIMENTO). AF_11/2019</v>
          </cell>
          <cell r="D4520" t="str">
            <v>UN</v>
          </cell>
          <cell r="E4520" t="str">
            <v>340,52</v>
          </cell>
          <cell r="F4520" t="str">
            <v>354,62</v>
          </cell>
        </row>
        <row r="4521">
          <cell r="A4521" t="str">
            <v>100605</v>
          </cell>
          <cell r="B4521" t="str">
            <v>ASSENTAMENTO DE POSTE DE CONCRETO COM COMPRIMENTO NOMINAL DE 10 M, CARGA NOMINAL DE 600 DAN, ENGASTAMENTO BASE CONCRETADA COM 1 M DE CONCRETO E 0,6 M DE SOLO (NÃO INCLUI FORNECIMENTO). AF_11/2019</v>
          </cell>
          <cell r="D4521" t="str">
            <v>UN</v>
          </cell>
          <cell r="E4521" t="str">
            <v>568,64</v>
          </cell>
          <cell r="F4521" t="str">
            <v>597,88</v>
          </cell>
        </row>
        <row r="4522">
          <cell r="A4522" t="str">
            <v>100606</v>
          </cell>
          <cell r="B4522" t="str">
            <v>ASSENTAMENTO DE POSTE DE CONCRETO COM COMPRIMENTO NOMINAL DE 10 M, CARGA NOMINAL DE 1000 DAN, ENGASTAMENTO BASE CONCRETADA COM 1 M DE CONCRETO E 0,6 M DE SOLO (NÃO INCLUI FORNECIMENTO). AF_11/2019</v>
          </cell>
          <cell r="D4522" t="str">
            <v>UN</v>
          </cell>
          <cell r="E4522" t="str">
            <v>893,81</v>
          </cell>
          <cell r="F4522" t="str">
            <v>944,94</v>
          </cell>
        </row>
        <row r="4523">
          <cell r="A4523" t="str">
            <v>100607</v>
          </cell>
          <cell r="B4523" t="str">
            <v>ASSENTAMENTO DE POSTE DE CONCRETO COM COMPRIMENTO NOMINAL DE 10,5 M, CARGA NOMINAL DE 300 DAN, ENGASTAMENTO BASE CONCRETADA COM 1 M DE CONCRETO E 0,65 M DE SOLO (NÃO INCLUI FORNECIMENTO). AF_11/2019</v>
          </cell>
          <cell r="D4523" t="str">
            <v>UN</v>
          </cell>
          <cell r="E4523" t="str">
            <v>348,93</v>
          </cell>
          <cell r="F4523" t="str">
            <v>363,23</v>
          </cell>
        </row>
        <row r="4524">
          <cell r="A4524" t="str">
            <v>100608</v>
          </cell>
          <cell r="B4524" t="str">
            <v>ASSENTAMENTO DE POSTE DE CONCRETO COM COMPRIMENTO NOMINAL DE 10,5 M, CARGA NOMINAL DE 600 DAN, ENGASTAMENTO BASE CONCRETADA COM 1 M DE CONCRETO E 0,65 M DE SOLO (NÃO INCLUI FORNECIMENTO). AF_11/2019</v>
          </cell>
          <cell r="D4524" t="str">
            <v>UN</v>
          </cell>
          <cell r="E4524" t="str">
            <v>580,43</v>
          </cell>
          <cell r="F4524" t="str">
            <v>610,26</v>
          </cell>
        </row>
        <row r="4525">
          <cell r="A4525" t="str">
            <v>100609</v>
          </cell>
          <cell r="B4525" t="str">
            <v>ASSENTAMENTO DE POSTE DE CONCRETO COM COMPRIMENTO NOMINAL DE 10,5 M, CARGA NOMINAL DE 1000 DAN, ENGASTAMENTO BASE CONCRETADA COM 1 M DE CONCRETO E 0,65 M DE SOLO (NÃO INCLUI FORNECIMENTO). AF_11/2019</v>
          </cell>
          <cell r="D4525" t="str">
            <v>UN</v>
          </cell>
          <cell r="E4525" t="str">
            <v>911,06</v>
          </cell>
          <cell r="F4525" t="str">
            <v>963,36</v>
          </cell>
        </row>
        <row r="4526">
          <cell r="A4526" t="str">
            <v>100610</v>
          </cell>
          <cell r="B4526" t="str">
            <v>ASSENTAMENTO DE POSTE DE CONCRETO COM COMPRIMENTO NOMINAL DE 11 M, CARGA NOMINAL DE 300 DAN, ENGASTAMENTO BASE CONCRETADA COM 1 M DE CONCRETO E 0,7 M DE SOLO (NÃO INCLUI FORNECIMENTO). AF_11/2019</v>
          </cell>
          <cell r="D4526" t="str">
            <v>UN</v>
          </cell>
          <cell r="E4526" t="str">
            <v>357,29</v>
          </cell>
          <cell r="F4526" t="str">
            <v>371,76</v>
          </cell>
        </row>
        <row r="4527">
          <cell r="A4527" t="str">
            <v>100611</v>
          </cell>
          <cell r="B4527" t="str">
            <v>ASSENTAMENTO DE POSTE DE CONCRETO COM COMPRIMENTO NOMINAL DE 11 M, CARGA NOMINAL DE 400 DAN, ENGASTAMENTO BASE CONCRETADA COM 1 M DE CONCRETO E 0,7 M DE SOLO (NÃO INCLUI FORNECIMENTO). AF_11/2019</v>
          </cell>
          <cell r="D4527" t="str">
            <v>UN</v>
          </cell>
          <cell r="E4527" t="str">
            <v>461,47</v>
          </cell>
          <cell r="F4527" t="str">
            <v>482,99</v>
          </cell>
        </row>
        <row r="4528">
          <cell r="A4528" t="str">
            <v>100612</v>
          </cell>
          <cell r="B4528" t="str">
            <v>ASSENTAMENTO DE POSTE DE CONCRETO COM COMPRIMENTO NOMINAL DE 11 M, CARGA NOMINAL DE 600 DAN, ENGASTAMENTO BASE CONCRETADA COM 1 M DE CONCRETO E 0,7 M DE SOLO (NÃO INCLUI FORNECIMENTO). AF_11/2019</v>
          </cell>
          <cell r="D4528" t="str">
            <v>UN</v>
          </cell>
          <cell r="E4528" t="str">
            <v>591,97</v>
          </cell>
          <cell r="F4528" t="str">
            <v>622,33</v>
          </cell>
        </row>
        <row r="4529">
          <cell r="A4529" t="str">
            <v>100613</v>
          </cell>
          <cell r="B4529" t="str">
            <v>ASSENTAMENTO DE POSTE DE CONCRETO COM COMPRIMENTO NOMINAL DE 11 M, CARGA NOMINAL DE 1000 DAN, ENGASTAMENTO BASE CONCRETADA COM 1 M DE CONCRETO E 0,7 M DE SOLO (NÃO INCLUI FORNECIMENTO). AF_11/2019</v>
          </cell>
          <cell r="D4529" t="str">
            <v>UN</v>
          </cell>
          <cell r="E4529" t="str">
            <v>927,88</v>
          </cell>
          <cell r="F4529" t="str">
            <v>981,37</v>
          </cell>
        </row>
        <row r="4530">
          <cell r="A4530" t="str">
            <v>100614</v>
          </cell>
          <cell r="B4530" t="str">
            <v>ASSENTAMENTO DE POSTE DE CONCRETO COM COMPRIMENTO NOMINAL DE 12 M, CARGA NOMINAL DE 400 DAN, ENGASTAMENTO BASE CONCRETADA COM 1 M DE CONCRETO E 0,8 M DE SOLO (NÃO INCLUI FORNECIMENTO). AF_11/2019</v>
          </cell>
          <cell r="D4530" t="str">
            <v>UN</v>
          </cell>
          <cell r="E4530" t="str">
            <v>481,04</v>
          </cell>
          <cell r="F4530" t="str">
            <v>503,25</v>
          </cell>
        </row>
        <row r="4531">
          <cell r="A4531" t="str">
            <v>100615</v>
          </cell>
          <cell r="B4531" t="str">
            <v>ASSENTAMENTO DE POSTE DE CONCRETO COM COMPRIMENTO NOMINAL DE 12 M, CARGA NOMINAL DE 600 DAN, ENGASTAMENTO BASE CONCRETADA COM 1 M DE CONCRETO E 0,8 M DE SOLO (NÃO INCLUI FORNECIMENTO). AF_11/2019</v>
          </cell>
          <cell r="D4531" t="str">
            <v>UN</v>
          </cell>
          <cell r="E4531" t="str">
            <v>614,83</v>
          </cell>
          <cell r="F4531" t="str">
            <v>646,28</v>
          </cell>
        </row>
        <row r="4532">
          <cell r="A4532" t="str">
            <v>100616</v>
          </cell>
          <cell r="B4532" t="str">
            <v>ASSENTAMENTO DE POSTE DE CONCRETO COM COMPRIMENTO NOMINAL DE 12 M, CARGA NOMINAL DE 1000 DAN, ENGASTAMENTO BASE CONCRETADA COM 1 M DE CONCRETO E 0,8 M DE SOLO (NÃO INCLUI FORNECIMENTO). AF_11/2019</v>
          </cell>
          <cell r="D4532" t="str">
            <v>UN</v>
          </cell>
          <cell r="E4532" t="str">
            <v>963,50</v>
          </cell>
          <cell r="F4532" t="str">
            <v>1.019,54</v>
          </cell>
        </row>
        <row r="4533">
          <cell r="A4533" t="str">
            <v>100617</v>
          </cell>
          <cell r="B4533" t="str">
            <v>ASSENTAMENTO DE POSTE DE CONCRETO COM COMPRIMENTO NOMINAL DE 13 M, CARGA NOMINAL DE 600 DAN, ENGASTAMENTO BASE CONCRETADA COM 1 M DE CONCRETO E 0,9 M DE SOLO (NÃO INCLUI FORNECIMENTO). AF_11/2019</v>
          </cell>
          <cell r="D4533" t="str">
            <v>UN</v>
          </cell>
          <cell r="E4533" t="str">
            <v>637,60</v>
          </cell>
          <cell r="F4533" t="str">
            <v>670,13</v>
          </cell>
        </row>
        <row r="4534">
          <cell r="A4534" t="str">
            <v>100618</v>
          </cell>
          <cell r="B4534" t="str">
            <v>ASSENTAMENTO DE POSTE DE CONCRETO COM COMPRIMENTO NOMINAL DE 13 M, CARGA NOMINAL DE 1000 DAN, ENGASTAMENTO BASE CONCRETADA COM 1 M DE CONCRETO E 0,9 M DE SOLO - SOMENTE INSTALAÇÃO, SEM FORNECIMENTO. AF_11/2019</v>
          </cell>
          <cell r="D4534" t="str">
            <v>UN</v>
          </cell>
          <cell r="E4534" t="str">
            <v>1.001,83</v>
          </cell>
          <cell r="F4534" t="str">
            <v>1.060,23</v>
          </cell>
        </row>
        <row r="4535">
          <cell r="A4535" t="str">
            <v>100619</v>
          </cell>
          <cell r="B4535" t="str">
            <v>POSTE DECORATIVO PARA JARDIM EM AÇO TUBULAR, H = *2,5* M, SEM LUMINÁRIA - FORNECIMENTO E INSTALAÇÃO. AF_11/2019</v>
          </cell>
          <cell r="D4535" t="str">
            <v>UN</v>
          </cell>
          <cell r="E4535" t="str">
            <v>327,48</v>
          </cell>
          <cell r="F4535" t="str">
            <v>336,97</v>
          </cell>
        </row>
        <row r="4536">
          <cell r="A4536" t="str">
            <v>100620</v>
          </cell>
          <cell r="B4536" t="str">
            <v>POSTE DE AÇO CONICO CONTÍNUO CURVO SIMPLES, FLANGEADO, H=9M, INCLUSIVE LUMINÁRIA, SEM LÂMPADA - FORNECIMENTO E INSTALACAO. AF_11/2019</v>
          </cell>
          <cell r="D4536" t="str">
            <v>UN</v>
          </cell>
          <cell r="E4536" t="str">
            <v>1.928,19</v>
          </cell>
          <cell r="F4536" t="str">
            <v>1.934,35</v>
          </cell>
        </row>
        <row r="4537">
          <cell r="A4537" t="str">
            <v>100621</v>
          </cell>
          <cell r="B4537" t="str">
            <v>POSTE DE AÇO CONICO CONTÍNUO CURVO DUPLO, FLANGEADO, H=9M, INCLUSIVE LUMINÁRIAS, SEM LÂMPADAS - FORNECIMENTO E INSTALACAO. AF_11/2019</v>
          </cell>
          <cell r="D4537" t="str">
            <v>UN</v>
          </cell>
          <cell r="E4537" t="str">
            <v>2.169,59</v>
          </cell>
          <cell r="F4537" t="str">
            <v>2.178,35</v>
          </cell>
        </row>
        <row r="4538">
          <cell r="A4538" t="str">
            <v>100622</v>
          </cell>
          <cell r="B4538" t="str">
            <v>POSTE DE AÇO CONICO CONTÍNUO CURVO SIMPLES, ENGASTADO, H=9M, INCLUSIVE LUMINÁRIA, SEM LÂMPADA - FORNECIMENTO E INSTALACAO. AF_11/2019</v>
          </cell>
          <cell r="D4538" t="str">
            <v>UN</v>
          </cell>
          <cell r="E4538" t="str">
            <v>1.299,33</v>
          </cell>
          <cell r="F4538" t="str">
            <v>1.309,66</v>
          </cell>
        </row>
        <row r="4539">
          <cell r="A4539" t="str">
            <v>100623</v>
          </cell>
          <cell r="B4539" t="str">
            <v>POSTE DE AÇO CONICO CONTÍNUO CURVO DUPLO, ENGASTADO, H=9M, INCLUSIVE LUMINÁRIAS, SEM LÂMPADAS - FORNECIMENTO E INSTALACAO. AF_11/2019</v>
          </cell>
          <cell r="D4539" t="str">
            <v>UN</v>
          </cell>
          <cell r="E4539" t="str">
            <v>1.397,02</v>
          </cell>
          <cell r="F4539" t="str">
            <v>1.409,96</v>
          </cell>
        </row>
        <row r="4540">
          <cell r="A4540" t="str">
            <v>72281</v>
          </cell>
          <cell r="B4540" t="str">
            <v>REATOR PARA LAMPADA VAPOR DE MERCURIO USO EXTERNO 220V/400W</v>
          </cell>
          <cell r="D4540" t="str">
            <v>UN</v>
          </cell>
          <cell r="E4540" t="str">
            <v>102,08</v>
          </cell>
          <cell r="F4540" t="str">
            <v>105,17</v>
          </cell>
        </row>
        <row r="4541">
          <cell r="A4541" t="str">
            <v>72282</v>
          </cell>
          <cell r="B4541" t="str">
            <v>REATOR PARA LAMPADA VAPOR DE SODIO ALTA PRESSAO - 220V/250W - USO EXTERNO</v>
          </cell>
          <cell r="D4541" t="str">
            <v>UN</v>
          </cell>
          <cell r="E4541" t="str">
            <v>139,12</v>
          </cell>
          <cell r="F4541" t="str">
            <v>141,44</v>
          </cell>
        </row>
        <row r="4542">
          <cell r="A4542" t="str">
            <v>73831/2</v>
          </cell>
          <cell r="B4542" t="str">
            <v>LAMPADA DE VAPOR DE MERCURIO DE 250W - FORNECIMENTO E INSTALACAO</v>
          </cell>
          <cell r="D4542" t="str">
            <v>UN</v>
          </cell>
          <cell r="E4542" t="str">
            <v>27,86</v>
          </cell>
          <cell r="F4542" t="str">
            <v>28,31</v>
          </cell>
        </row>
        <row r="4543">
          <cell r="A4543" t="str">
            <v>73831/3</v>
          </cell>
          <cell r="B4543" t="str">
            <v>LAMPADA DE VAPOR DE MERCURIO DE 400W/250V - FORNECIMENTO E INSTALACAO</v>
          </cell>
          <cell r="D4543" t="str">
            <v>UN</v>
          </cell>
          <cell r="E4543" t="str">
            <v>36,61</v>
          </cell>
          <cell r="F4543" t="str">
            <v>37,06</v>
          </cell>
        </row>
        <row r="4544">
          <cell r="A4544" t="str">
            <v>73831/4</v>
          </cell>
          <cell r="B4544" t="str">
            <v>LAMPADA MISTA DE 160W - FORNECIMENTO E INSTALACAO</v>
          </cell>
          <cell r="D4544" t="str">
            <v>UN</v>
          </cell>
          <cell r="E4544" t="str">
            <v>17,99</v>
          </cell>
          <cell r="F4544" t="str">
            <v>18,33</v>
          </cell>
        </row>
        <row r="4545">
          <cell r="A4545" t="str">
            <v>73831/5</v>
          </cell>
          <cell r="B4545" t="str">
            <v>LAMPADA MISTA DE 250W - FORNECIMENTO E INSTALACAO</v>
          </cell>
          <cell r="D4545" t="str">
            <v>UN</v>
          </cell>
          <cell r="E4545" t="str">
            <v>23,19</v>
          </cell>
          <cell r="F4545" t="str">
            <v>23,53</v>
          </cell>
        </row>
        <row r="4546">
          <cell r="A4546" t="str">
            <v>73831/6</v>
          </cell>
          <cell r="B4546" t="str">
            <v>LAMPADA MISTA DE 500W - FORNECIMENTO E INSTALACAO</v>
          </cell>
          <cell r="D4546" t="str">
            <v>UN</v>
          </cell>
          <cell r="E4546" t="str">
            <v>40,82</v>
          </cell>
          <cell r="F4546" t="str">
            <v>41,16</v>
          </cell>
        </row>
        <row r="4547">
          <cell r="A4547" t="str">
            <v>73831/7</v>
          </cell>
          <cell r="B4547" t="str">
            <v>LAMPADA DE VAPOR DE SODIO DE 150WX220V - FORNECIMENTO E INSTALACAO</v>
          </cell>
          <cell r="D4547" t="str">
            <v>UN</v>
          </cell>
          <cell r="E4547" t="str">
            <v>33,03</v>
          </cell>
          <cell r="F4547" t="str">
            <v>33,48</v>
          </cell>
        </row>
        <row r="4548">
          <cell r="A4548" t="str">
            <v>73831/8</v>
          </cell>
          <cell r="B4548" t="str">
            <v>LAMPADA DE VAPOR DE SODIO DE 250WX220V - FORNECIMENTO E INSTALACAO</v>
          </cell>
          <cell r="D4548" t="str">
            <v>UN</v>
          </cell>
          <cell r="E4548" t="str">
            <v>37,58</v>
          </cell>
          <cell r="F4548" t="str">
            <v>38,03</v>
          </cell>
        </row>
        <row r="4549">
          <cell r="A4549" t="str">
            <v>73831/9</v>
          </cell>
          <cell r="B4549" t="str">
            <v>LAMPADA DE VAPOR DE SODIO DE 400WX220V - FORNECIMENTO E INSTALACAO</v>
          </cell>
          <cell r="D4549" t="str">
            <v>UN</v>
          </cell>
          <cell r="E4549" t="str">
            <v>43,18</v>
          </cell>
          <cell r="F4549" t="str">
            <v>43,63</v>
          </cell>
        </row>
        <row r="4550">
          <cell r="A4550" t="str">
            <v>74231/1</v>
          </cell>
          <cell r="B4550" t="str">
            <v>LUMINARIA ABERTA PARA ILUMINACAO PUBLICA, PARA LAMPADA A VAPOR DE MERCURIO ATE 400W E MISTA ATE 500W, COM BRACO EM TUBO DE ACO GALV D=50MM PROJ HOR=2.500MM E PROJ VERT= 2.200MM, FORNECIMENTO E INSTALACAO</v>
          </cell>
          <cell r="D4550" t="str">
            <v>UN</v>
          </cell>
          <cell r="E4550" t="str">
            <v>126,21</v>
          </cell>
          <cell r="F4550" t="str">
            <v>133,69</v>
          </cell>
        </row>
        <row r="4551">
          <cell r="A4551" t="str">
            <v>74246/1</v>
          </cell>
          <cell r="B4551" t="str">
            <v>REFLETOR RETANGULAR FECHADO COM LAMPADA VAPOR METALICO 400 W</v>
          </cell>
          <cell r="D4551" t="str">
            <v>UN</v>
          </cell>
          <cell r="E4551" t="str">
            <v>249,58</v>
          </cell>
          <cell r="F4551" t="str">
            <v>257,32</v>
          </cell>
        </row>
        <row r="4552">
          <cell r="A4552" t="str">
            <v>83399</v>
          </cell>
          <cell r="B4552" t="str">
            <v>RELE FOTOELETRICO P/ COMANDO DE ILUMINACAO EXTERNA 220V/1000W - FORNECIMENTO E INSTALACAO</v>
          </cell>
          <cell r="D4552" t="str">
            <v>UN</v>
          </cell>
          <cell r="E4552" t="str">
            <v>28,86</v>
          </cell>
          <cell r="F4552" t="str">
            <v>30,17</v>
          </cell>
        </row>
        <row r="4553">
          <cell r="A4553" t="str">
            <v>83400</v>
          </cell>
          <cell r="B4553" t="str">
            <v>BRACO P/ ILUMINACAO DE RUAS EM TUBO ACO GALV 1" COMP = 1,20M E INCLINACAO 25GRAUS EM RELACAO AO PLANO VERTICAL P/ FIXACAO EM POSTE OU PAREDE - FORNECIMENTO E INSTALACAO</v>
          </cell>
          <cell r="D4553" t="str">
            <v>UN</v>
          </cell>
          <cell r="E4553" t="str">
            <v>91,38</v>
          </cell>
          <cell r="F4553" t="str">
            <v>96,88</v>
          </cell>
        </row>
        <row r="4554">
          <cell r="A4554" t="str">
            <v>83401</v>
          </cell>
          <cell r="B4554" t="str">
            <v>BRACO P/ LUMINARIA PUBLICA 1 X 1,50 M, EM TUBO ACO GALV 3/4, P/ FIXACAO EM POSTE OU PAREDE - FORNECIMENTO E INSTALACAO</v>
          </cell>
          <cell r="D4554" t="str">
            <v>UN</v>
          </cell>
          <cell r="E4554" t="str">
            <v>91,38</v>
          </cell>
          <cell r="F4554" t="str">
            <v>96,88</v>
          </cell>
        </row>
        <row r="4555">
          <cell r="A4555" t="str">
            <v>83402</v>
          </cell>
          <cell r="B4555" t="str">
            <v>ABRACADEIRA DE FIXACAO DE BRACOS DE LUMINARIAS DE 4" - FORNECIMENTO E INSTALACAO</v>
          </cell>
          <cell r="D4555" t="str">
            <v>UN</v>
          </cell>
          <cell r="E4555" t="str">
            <v>50,59</v>
          </cell>
          <cell r="F4555" t="str">
            <v>52,72</v>
          </cell>
        </row>
        <row r="4556">
          <cell r="A4556" t="str">
            <v>83475</v>
          </cell>
          <cell r="B4556" t="str">
            <v>LUMINARIA FECHADA PARA ILUMINACAO PUBLICA COM REATOR DE PARTIDA RAPIDA COM LAMPADA A VAPOR DE MERCURIO 250W - FORNECIMENTO E INSTALACAO</v>
          </cell>
          <cell r="D4556" t="str">
            <v>UN</v>
          </cell>
          <cell r="E4556" t="str">
            <v>359,34</v>
          </cell>
          <cell r="F4556" t="str">
            <v>361,80</v>
          </cell>
        </row>
        <row r="4557">
          <cell r="A4557" t="str">
            <v>83478</v>
          </cell>
          <cell r="B4557" t="str">
            <v>LUMINARIA FECHADA PARA ILUMINACAO PUBLICA - LAMPADAS DE 250/500W - FORNECIMENTO E INSTALACAO (EXCLUINDO LAMPADAS)</v>
          </cell>
          <cell r="D4557" t="str">
            <v>UN</v>
          </cell>
          <cell r="E4557" t="str">
            <v>262,94</v>
          </cell>
          <cell r="F4557" t="str">
            <v>267,95</v>
          </cell>
        </row>
        <row r="4558">
          <cell r="A4558" t="str">
            <v>83479</v>
          </cell>
          <cell r="B4558" t="str">
            <v>LUMINARIA ESTANQUE - PROTECAO CONTRA AGUA, POEIRA OU IMPACTOS - TIPO AQUATIC PIAL OU EQUIVALENTE</v>
          </cell>
          <cell r="D4558" t="str">
            <v>UN</v>
          </cell>
          <cell r="E4558" t="str">
            <v>104,32</v>
          </cell>
          <cell r="F4558" t="str">
            <v>107,41</v>
          </cell>
        </row>
        <row r="4559">
          <cell r="A4559" t="str">
            <v>83480</v>
          </cell>
          <cell r="B4559" t="str">
            <v>REATOR PARA LAMPADA VAPOR DE MERCURIO 125W  USO EXTERNO</v>
          </cell>
          <cell r="D4559" t="str">
            <v>UN</v>
          </cell>
          <cell r="E4559" t="str">
            <v>81,77</v>
          </cell>
          <cell r="F4559" t="str">
            <v>84,86</v>
          </cell>
        </row>
        <row r="4560">
          <cell r="A4560" t="str">
            <v>83481</v>
          </cell>
          <cell r="B4560" t="str">
            <v>REATOR PARA LAMPADA VAPOR DE MERCURIO 250W USO EXTERNO</v>
          </cell>
          <cell r="D4560" t="str">
            <v>UN</v>
          </cell>
          <cell r="E4560" t="str">
            <v>92,23</v>
          </cell>
          <cell r="F4560" t="str">
            <v>95,32</v>
          </cell>
        </row>
        <row r="4561">
          <cell r="A4561" t="str">
            <v>97600</v>
          </cell>
          <cell r="B4561" t="str">
            <v>REFLETOR EM ALUMÍNIO COM SUPORTE E ALÇA, LÂMPADA 125 W - FORNECIMENTO E INSTALAÇÃO. AF_11/2017</v>
          </cell>
          <cell r="D4561" t="str">
            <v>UN</v>
          </cell>
          <cell r="E4561" t="str">
            <v>229,16</v>
          </cell>
          <cell r="F4561" t="str">
            <v>230,39</v>
          </cell>
        </row>
        <row r="4562">
          <cell r="A4562" t="str">
            <v>97601</v>
          </cell>
          <cell r="B4562" t="str">
            <v>REFLETOR EM ALUMÍNIO COM SUPORTE E ALÇA, LÂMPADA 250 W - FORNECIMENTO E INSTALAÇÃO. AF_11/2017</v>
          </cell>
          <cell r="D4562" t="str">
            <v>UN</v>
          </cell>
          <cell r="E4562" t="str">
            <v>239,70</v>
          </cell>
          <cell r="F4562" t="str">
            <v>240,93</v>
          </cell>
        </row>
        <row r="4563">
          <cell r="A4563" t="str">
            <v>97605</v>
          </cell>
          <cell r="B4563" t="str">
            <v>LUMINÁRIA ARANDELA TIPO MEIA-LUA, PARA 1 LÂMPADA LED - FORNECIMENTO E INSTALAÇÃO. AF_11/2017</v>
          </cell>
          <cell r="D4563" t="str">
            <v>UN</v>
          </cell>
          <cell r="E4563" t="str">
            <v>61,80</v>
          </cell>
          <cell r="F4563" t="str">
            <v>63,19</v>
          </cell>
        </row>
        <row r="4564">
          <cell r="A4564" t="str">
            <v>97606</v>
          </cell>
          <cell r="B4564" t="str">
            <v>LUMINÁRIA ARANDELA TIPO MEIA-LUA, PARA 1 LÂMPADA DE 15 W - FORNECIMENTO E INSTALAÇÃO. AF_11/2017</v>
          </cell>
          <cell r="D4564" t="str">
            <v>UN</v>
          </cell>
          <cell r="E4564" t="str">
            <v>52,04</v>
          </cell>
          <cell r="F4564" t="str">
            <v>53,43</v>
          </cell>
        </row>
        <row r="4565">
          <cell r="A4565" t="str">
            <v>97607</v>
          </cell>
          <cell r="B4565" t="str">
            <v>LUMINÁRIA ARANDELA TIPO TARTARUGA PARA 1 LÂMPADA LED - FORNECIMENTO E INSTALAÇÃO. AF_11/2017</v>
          </cell>
          <cell r="D4565" t="str">
            <v>UN</v>
          </cell>
          <cell r="E4565" t="str">
            <v>71,33</v>
          </cell>
          <cell r="F4565" t="str">
            <v>72,95</v>
          </cell>
        </row>
        <row r="4566">
          <cell r="A4566" t="str">
            <v>97608</v>
          </cell>
          <cell r="B4566" t="str">
            <v>LUMINÁRIA ARANDELA TIPO TARTARUGA, COM GRADE, PARA 1 LÂMPADA DE 15 W - FORNECIMENTO E INSTALAÇÃO. AF_11/2017</v>
          </cell>
          <cell r="D4566" t="str">
            <v>UN</v>
          </cell>
          <cell r="E4566" t="str">
            <v>61,57</v>
          </cell>
          <cell r="F4566" t="str">
            <v>63,19</v>
          </cell>
        </row>
        <row r="4567">
          <cell r="A4567" t="str">
            <v>73857/1</v>
          </cell>
          <cell r="B4567" t="str">
            <v>TRANSFORMADOR DISTRIBUICAO  75KVA TRIFASICO 60HZ CLASSE 15KV IMERSO EM ÓLEO MINERAL FORNECIMENTO E INSTALACAO</v>
          </cell>
          <cell r="D4567" t="str">
            <v>UN</v>
          </cell>
          <cell r="E4567" t="str">
            <v>6.666,86</v>
          </cell>
          <cell r="F4567" t="str">
            <v>6.674,34</v>
          </cell>
        </row>
        <row r="4568">
          <cell r="A4568" t="str">
            <v>73857/2</v>
          </cell>
          <cell r="B4568" t="str">
            <v>TRANSFORMADOR DISTRIBUICAO  112,5KVA TRIFASICO 60HZ CLASSE 15KV IMERSO EM ÓLEO MINERAL FORNECIMENTO E INSTALACAO</v>
          </cell>
          <cell r="D4568" t="str">
            <v>UN</v>
          </cell>
          <cell r="E4568" t="str">
            <v>8.238,71</v>
          </cell>
          <cell r="F4568" t="str">
            <v>8.248,06</v>
          </cell>
        </row>
        <row r="4569">
          <cell r="A4569" t="str">
            <v>73857/3</v>
          </cell>
          <cell r="B4569" t="str">
            <v>TRANSFORMADOR DISTRIBUICAO  150KVA TRIFASICO 60HZ CLASSE 15KV IMERSO EM ÓLEO MINERAL FORNECIMENTO E INSTALACAO</v>
          </cell>
          <cell r="D4569" t="str">
            <v>UN</v>
          </cell>
          <cell r="E4569" t="str">
            <v>10.385,86</v>
          </cell>
          <cell r="F4569" t="str">
            <v>10.397,08</v>
          </cell>
        </row>
        <row r="4570">
          <cell r="A4570" t="str">
            <v>73857/4</v>
          </cell>
          <cell r="B4570" t="str">
            <v>TRANSFORMADOR DISTRIBUICAO  225KVA TRIFASICO 60HZ CLASSE 15KV IMERSO EM ÓLEO MINERAL FORNECIMENTO E INSTALACAO</v>
          </cell>
          <cell r="D4570" t="str">
            <v>UN</v>
          </cell>
          <cell r="E4570" t="str">
            <v>14.546,14</v>
          </cell>
          <cell r="F4570" t="str">
            <v>14.559,23</v>
          </cell>
        </row>
        <row r="4571">
          <cell r="A4571" t="str">
            <v>73857/5</v>
          </cell>
          <cell r="B4571" t="str">
            <v>TRANSFORMADOR DISTRIBUICAO  300KVA TRIFASICO 60HZ CLASSE 15KV IMERSO EM ÓLEO MINERAL FORNECIMENTO E INSTALACAO</v>
          </cell>
          <cell r="D4571" t="str">
            <v>UN</v>
          </cell>
          <cell r="E4571" t="str">
            <v>16.967,72</v>
          </cell>
          <cell r="F4571" t="str">
            <v>16.982,68</v>
          </cell>
        </row>
        <row r="4572">
          <cell r="A4572" t="str">
            <v>73857/6</v>
          </cell>
          <cell r="B4572" t="str">
            <v>TRANSFORMADOR DISTRIBUICAO  500KVA TRIFASICO 60HZ CLASSE 15KV IMERSO EM ÓLEO MINERAL FORNECIMENTO E INSTALACAO</v>
          </cell>
          <cell r="D4572" t="str">
            <v>UN</v>
          </cell>
          <cell r="E4572" t="str">
            <v>27.620,85</v>
          </cell>
          <cell r="F4572" t="str">
            <v>27.637,68</v>
          </cell>
        </row>
        <row r="4573">
          <cell r="A4573" t="str">
            <v>73857/7</v>
          </cell>
          <cell r="B4573" t="str">
            <v>TRANSFORMADOR DISTRIBUICAO  30KVA TRIFASICO 60HZ CLASSE 15KV IMERSO EM ÓLEO MINERAL FORNECIMENTO E INSTALACAO</v>
          </cell>
          <cell r="D4573" t="str">
            <v>UN</v>
          </cell>
          <cell r="E4573" t="str">
            <v>4.602,66</v>
          </cell>
          <cell r="F4573" t="str">
            <v>4.606,40</v>
          </cell>
        </row>
        <row r="4574">
          <cell r="A4574" t="str">
            <v>73857/8</v>
          </cell>
          <cell r="B4574" t="str">
            <v>TRANSFORMADOR DISTRIBUICAO  45KVA TRIFASICO 60HZ CLASSE 15KV IMERSO EM ÓLEO MINERAL FORNECIMENTO E INSTALACAO</v>
          </cell>
          <cell r="D4574" t="str">
            <v>UN</v>
          </cell>
          <cell r="E4574" t="str">
            <v>5.153,78</v>
          </cell>
          <cell r="F4574" t="str">
            <v>5.159,39</v>
          </cell>
        </row>
        <row r="4575">
          <cell r="A4575" t="str">
            <v>73857/9</v>
          </cell>
          <cell r="B4575" t="str">
            <v>TRANSFORMADOR DISTRIBUICAO  750KVA TRIFASICO 60HZ CLASSE 15KV IMERSO EM ÓLEO MINERAL FORNECIMENTO E INSTALACAO</v>
          </cell>
          <cell r="D4575" t="str">
            <v>UN</v>
          </cell>
          <cell r="E4575" t="str">
            <v>37.847,53</v>
          </cell>
          <cell r="F4575" t="str">
            <v>37.866,23</v>
          </cell>
        </row>
        <row r="4576">
          <cell r="A4576" t="str">
            <v>73857/10</v>
          </cell>
          <cell r="B4576" t="str">
            <v>TRANSFORMADOR DISTRIBUICAO  1000KVA TRIFASICO 60HZ CLASSE 15KV IMERSO EM ÓLEO MINERAL FORNECIMENTO E INSTALACAO</v>
          </cell>
          <cell r="D4576" t="str">
            <v>UN</v>
          </cell>
          <cell r="E4576" t="str">
            <v>52.941,10</v>
          </cell>
          <cell r="F4576" t="str">
            <v>52.961,67</v>
          </cell>
        </row>
        <row r="4577">
          <cell r="A4577" t="str">
            <v>93128</v>
          </cell>
          <cell r="B4577" t="str">
            <v>PONTO DE ILUMINAÇÃO RESIDENCIAL INCLUINDO INTERRUPTOR SIMPLES, CAIXA ELÉTRICA, ELETRODUTO, CABO, RASGO, QUEBRA E CHUMBAMENTO (EXCLUINDO LUMINÁRIA E LÂMPADA). AF_01/2016</v>
          </cell>
          <cell r="D4577" t="str">
            <v>UN</v>
          </cell>
          <cell r="E4577" t="str">
            <v>99,06</v>
          </cell>
          <cell r="F4577" t="str">
            <v>107,17</v>
          </cell>
        </row>
        <row r="4578">
          <cell r="A4578" t="str">
            <v>93137</v>
          </cell>
          <cell r="B4578" t="str">
            <v>PONTO DE ILUMINAÇÃO RESIDENCIAL INCLUINDO INTERRUPTOR SIMPLES (2 MÓDULOS), CAIXA ELÉTRICA, ELETRODUTO, CABO, RASGO, QUEBRA E CHUMBAMENTO (EXCLUINDO LUMINÁRIA E LÂMPADA). AF_01/2016</v>
          </cell>
          <cell r="D4578" t="str">
            <v>UN</v>
          </cell>
          <cell r="E4578" t="str">
            <v>116,90</v>
          </cell>
          <cell r="F4578" t="str">
            <v>125,98</v>
          </cell>
        </row>
        <row r="4579">
          <cell r="A4579" t="str">
            <v>93138</v>
          </cell>
          <cell r="B4579" t="str">
            <v>PONTO DE ILUMINAÇÃO RESIDENCIAL INCLUINDO INTERRUPTOR PARALELO, CAIXA ELÉTRICA, ELETRODUTO, CABO, RASGO, QUEBRA E CHUMBAMENTO (EXCLUINDO LUMINÁRIA E LÂMPADA). AF_01/2016</v>
          </cell>
          <cell r="D4579" t="str">
            <v>UN</v>
          </cell>
          <cell r="E4579" t="str">
            <v>110,49</v>
          </cell>
          <cell r="F4579" t="str">
            <v>119,25</v>
          </cell>
        </row>
        <row r="4580">
          <cell r="A4580" t="str">
            <v>93139</v>
          </cell>
          <cell r="B4580" t="str">
            <v>PONTO DE ILUMINAÇÃO RESIDENCIAL INCLUINDO INTERRUPTOR PARALELO (2 MÓDULOS), CAIXA ELÉTRICA, ELETRODUTO, CABO, RASGO, QUEBRA E CHUMBAMENTO (EXCLUINDO LUMINÁRIA E LÂMPADA). AF_01/2016</v>
          </cell>
          <cell r="D4580" t="str">
            <v>UN</v>
          </cell>
          <cell r="E4580" t="str">
            <v>139,72</v>
          </cell>
          <cell r="F4580" t="str">
            <v>150,10</v>
          </cell>
        </row>
        <row r="4581">
          <cell r="A4581" t="str">
            <v>93140</v>
          </cell>
          <cell r="B4581" t="str">
            <v>PONTO DE ILUMINAÇÃO RESIDENCIAL INCLUINDO INTERRUPTOR SIMPLES CONJUGADO COM PARALELO, CAIXA ELÉTRICA, ELETRODUTO, CABO, RASGO, QUEBRA E CHUMBAMENTO (EXCLUINDO LUMINÁRIA E LÂMPADA). AF_01/2016</v>
          </cell>
          <cell r="D4581" t="str">
            <v>UN</v>
          </cell>
          <cell r="E4581" t="str">
            <v>131,79</v>
          </cell>
          <cell r="F4581" t="str">
            <v>141,69</v>
          </cell>
        </row>
        <row r="4582">
          <cell r="A4582" t="str">
            <v>93141</v>
          </cell>
          <cell r="B4582" t="str">
            <v>PONTO DE TOMADA RESIDENCIAL INCLUINDO TOMADA 10A/250V, CAIXA ELÉTRICA, ELETRODUTO, CABO, RASGO, QUEBRA E CHUMBAMENTO. AF_01/2016</v>
          </cell>
          <cell r="D4582" t="str">
            <v>UN</v>
          </cell>
          <cell r="E4582" t="str">
            <v>118,58</v>
          </cell>
          <cell r="F4582" t="str">
            <v>127,72</v>
          </cell>
        </row>
        <row r="4583">
          <cell r="A4583" t="str">
            <v>93142</v>
          </cell>
          <cell r="B4583" t="str">
            <v>PONTO DE TOMADA RESIDENCIAL INCLUINDO TOMADA (2 MÓDULOS) 10A/250V, CAIXA ELÉTRICA, ELETRODUTO, CABO, RASGO, QUEBRA E CHUMBAMENTO. AF_01/2016</v>
          </cell>
          <cell r="D4583" t="str">
            <v>UN</v>
          </cell>
          <cell r="E4583" t="str">
            <v>132,93</v>
          </cell>
          <cell r="F4583" t="str">
            <v>143,02</v>
          </cell>
        </row>
        <row r="4584">
          <cell r="A4584" t="str">
            <v>93143</v>
          </cell>
          <cell r="B4584" t="str">
            <v>PONTO DE TOMADA RESIDENCIAL INCLUINDO TOMADA 20A/250V, CAIXA ELÉTRICA, ELETRODUTO, CABO, RASGO, QUEBRA E CHUMBAMENTO. AF_01/2016</v>
          </cell>
          <cell r="D4584" t="str">
            <v>UN</v>
          </cell>
          <cell r="E4584" t="str">
            <v>120,22</v>
          </cell>
          <cell r="F4584" t="str">
            <v>129,36</v>
          </cell>
        </row>
        <row r="4585">
          <cell r="A4585" t="str">
            <v>93144</v>
          </cell>
          <cell r="B4585" t="str">
            <v>PONTO DE UTILIZAÇÃO DE EQUIPAMENTOS ELÉTRICOS, RESIDENCIAL, INCLUINDO SUPORTE E PLACA, CAIXA ELÉTRICA, ELETRODUTO, CABO, RASGO, QUEBRA E CHUMBAMENTO. AF_01/2016</v>
          </cell>
          <cell r="D4585" t="str">
            <v>UN</v>
          </cell>
          <cell r="E4585" t="str">
            <v>149,43</v>
          </cell>
          <cell r="F4585" t="str">
            <v>159,38</v>
          </cell>
        </row>
        <row r="4586">
          <cell r="A4586" t="str">
            <v>93145</v>
          </cell>
          <cell r="B4586" t="str">
            <v>PONTO DE ILUMINAÇÃO E TOMADA, RESIDENCIAL, INCLUINDO INTERRUPTOR SIMPLES E TOMADA 10A/250V, CAIXA ELÉTRICA, ELETRODUTO, CABO, RASGO, QUEBRA E CHUMBAMENTO (EXCLUINDO LUMINÁRIA E LÂMPADA). AF_01/2016</v>
          </cell>
          <cell r="D4586" t="str">
            <v>UN</v>
          </cell>
          <cell r="E4586" t="str">
            <v>143,38</v>
          </cell>
          <cell r="F4586" t="str">
            <v>153,84</v>
          </cell>
        </row>
        <row r="4587">
          <cell r="A4587" t="str">
            <v>93146</v>
          </cell>
          <cell r="B4587" t="str">
            <v>PONTO DE ILUMINAÇÃO E TOMADA, RESIDENCIAL, INCLUINDO INTERRUPTOR PARALELO E TOMADA 10A/250V, CAIXA ELÉTRICA, ELETRODUTO, CABO, RASGO, QUEBRA E CHUMBAMENTO (EXCLUINDO LUMINÁRIA E LÂMPADA). AF_01/2016</v>
          </cell>
          <cell r="D4587" t="str">
            <v>UN</v>
          </cell>
          <cell r="E4587" t="str">
            <v>154,82</v>
          </cell>
          <cell r="F4587" t="str">
            <v>165,92</v>
          </cell>
        </row>
        <row r="4588">
          <cell r="A4588" t="str">
            <v>93147</v>
          </cell>
          <cell r="B4588" t="str">
            <v>PONTO DE ILUMINAÇÃO E TOMADA, RESIDENCIAL, INCLUINDO INTERRUPTOR SIMPLES, INTERRUPTOR PARALELO E TOMADA 10A/250V, CAIXA ELÉTRICA, ELETRODUTO, CABO, RASGO, QUEBRA E CHUMBAMENTO (EXCLUINDO LUMINÁRIA E LÂMPADA). AF_01/2016</v>
          </cell>
          <cell r="D4588" t="str">
            <v>UN</v>
          </cell>
          <cell r="E4588" t="str">
            <v>176,15</v>
          </cell>
          <cell r="F4588" t="str">
            <v>188,40</v>
          </cell>
        </row>
        <row r="4589">
          <cell r="A4589" t="str">
            <v>8260</v>
          </cell>
          <cell r="B4589" t="str">
            <v>INSTALACAO PARA-RAIOS P/RESERVATORIO</v>
          </cell>
          <cell r="D4589" t="str">
            <v>UN</v>
          </cell>
          <cell r="E4589" t="str">
            <v>3.137,96</v>
          </cell>
          <cell r="F4589" t="str">
            <v>3.167,88</v>
          </cell>
        </row>
        <row r="4590">
          <cell r="A4590" t="str">
            <v>72315</v>
          </cell>
          <cell r="B4590" t="str">
            <v>TERMINAL AEREO EM ACO GALVANIZADO COM BASE DE FIXACAO H = 30CM</v>
          </cell>
          <cell r="D4590" t="str">
            <v>UN</v>
          </cell>
          <cell r="E4590" t="str">
            <v>30,27</v>
          </cell>
          <cell r="F4590" t="str">
            <v>32,20</v>
          </cell>
        </row>
        <row r="4591">
          <cell r="A4591" t="str">
            <v>96971</v>
          </cell>
          <cell r="B4591" t="str">
            <v>CORDOALHA DE COBRE NU 16 MM², NÃO ENTERRADA, COM ISOLADOR - FORNECIMENTO E INSTALAÇÃO. AF_12/2017</v>
          </cell>
          <cell r="D4591" t="str">
            <v>M</v>
          </cell>
          <cell r="E4591" t="str">
            <v>22,32</v>
          </cell>
          <cell r="F4591" t="str">
            <v>23,30</v>
          </cell>
        </row>
        <row r="4592">
          <cell r="A4592" t="str">
            <v>96972</v>
          </cell>
          <cell r="B4592" t="str">
            <v>CORDOALHA DE COBRE NU 25 MM², NÃO ENTERRADA, COM ISOLADOR - FORNECIMENTO E INSTALAÇÃO. AF_12/2017</v>
          </cell>
          <cell r="D4592" t="str">
            <v>M</v>
          </cell>
          <cell r="E4592" t="str">
            <v>29,81</v>
          </cell>
          <cell r="F4592" t="str">
            <v>31,14</v>
          </cell>
        </row>
        <row r="4593">
          <cell r="A4593" t="str">
            <v>96973</v>
          </cell>
          <cell r="B4593" t="str">
            <v>CORDOALHA DE COBRE NU 35 MM², NÃO ENTERRADA, COM ISOLADOR - FORNECIMENTO E INSTALAÇÃO. AF_12/2017</v>
          </cell>
          <cell r="D4593" t="str">
            <v>M</v>
          </cell>
          <cell r="E4593" t="str">
            <v>36,91</v>
          </cell>
          <cell r="F4593" t="str">
            <v>38,50</v>
          </cell>
        </row>
        <row r="4594">
          <cell r="A4594" t="str">
            <v>96974</v>
          </cell>
          <cell r="B4594" t="str">
            <v>CORDOALHA DE COBRE NU 50 MM², NÃO ENTERRADA, COM ISOLADOR - FORNECIMENTO E INSTALAÇÃO. AF_12/2017</v>
          </cell>
          <cell r="D4594" t="str">
            <v>M</v>
          </cell>
          <cell r="E4594" t="str">
            <v>46,15</v>
          </cell>
          <cell r="F4594" t="str">
            <v>48,02</v>
          </cell>
        </row>
        <row r="4595">
          <cell r="A4595" t="str">
            <v>96975</v>
          </cell>
          <cell r="B4595" t="str">
            <v>CORDOALHA DE COBRE NU 70 MM², NÃO ENTERRADA, COM ISOLADOR - FORNECIMENTO E INSTALAÇÃO. AF_12/2017</v>
          </cell>
          <cell r="D4595" t="str">
            <v>M</v>
          </cell>
          <cell r="E4595" t="str">
            <v>58,32</v>
          </cell>
          <cell r="F4595" t="str">
            <v>60,45</v>
          </cell>
        </row>
        <row r="4596">
          <cell r="A4596" t="str">
            <v>96976</v>
          </cell>
          <cell r="B4596" t="str">
            <v>CORDOALHA DE COBRE NU 95 MM², NÃO ENTERRADA, COM ISOLADOR - FORNECIMENTO E INSTALAÇÃO. AF_12/2017</v>
          </cell>
          <cell r="D4596" t="str">
            <v>M</v>
          </cell>
          <cell r="E4596" t="str">
            <v>74,26</v>
          </cell>
          <cell r="F4596" t="str">
            <v>76,63</v>
          </cell>
        </row>
        <row r="4597">
          <cell r="A4597" t="str">
            <v>96977</v>
          </cell>
          <cell r="B4597" t="str">
            <v>CORDOALHA DE COBRE NU 50 MM², ENTERRADA, SEM ISOLADOR - FORNECIMENTO E INSTALAÇÃO. AF_12/2017</v>
          </cell>
          <cell r="D4597" t="str">
            <v>M</v>
          </cell>
          <cell r="E4597" t="str">
            <v>26,35</v>
          </cell>
          <cell r="F4597" t="str">
            <v>26,47</v>
          </cell>
        </row>
        <row r="4598">
          <cell r="A4598" t="str">
            <v>96978</v>
          </cell>
          <cell r="B4598" t="str">
            <v>CORDOALHA DE COBRE NU 70 MM², ENTERRADA, SEM ISOLADOR - FORNECIMENTO E INSTALAÇÃO. AF_12/2017</v>
          </cell>
          <cell r="D4598" t="str">
            <v>M</v>
          </cell>
          <cell r="E4598" t="str">
            <v>36,89</v>
          </cell>
          <cell r="F4598" t="str">
            <v>37,04</v>
          </cell>
        </row>
        <row r="4599">
          <cell r="A4599" t="str">
            <v>96979</v>
          </cell>
          <cell r="B4599" t="str">
            <v>CORDOALHA DE COBRE NU 95 MM², ENTERRADA, SEM ISOLADOR - FORNECIMENTO E INSTALAÇÃO. AF_12/2017</v>
          </cell>
          <cell r="D4599" t="str">
            <v>M</v>
          </cell>
          <cell r="E4599" t="str">
            <v>51,60</v>
          </cell>
          <cell r="F4599" t="str">
            <v>51,79</v>
          </cell>
        </row>
        <row r="4600">
          <cell r="A4600" t="str">
            <v>96984</v>
          </cell>
          <cell r="B4600" t="str">
            <v>ELETRODUTO PVC 40MM (1 ¼ ) PARA SPDA - FORNECIMENTO E INSTALAÇÃO. AF_12/2017</v>
          </cell>
          <cell r="D4600" t="str">
            <v>UN</v>
          </cell>
          <cell r="E4600" t="str">
            <v>40,00</v>
          </cell>
          <cell r="F4600" t="str">
            <v>43,20</v>
          </cell>
        </row>
        <row r="4601">
          <cell r="A4601" t="str">
            <v>96985</v>
          </cell>
          <cell r="B4601" t="str">
            <v>HASTE DE ATERRAMENTO 5/8  PARA SPDA - FORNECIMENTO E INSTALAÇÃO. AF_12/2017</v>
          </cell>
          <cell r="D4601" t="str">
            <v>UN</v>
          </cell>
          <cell r="E4601" t="str">
            <v>44,60</v>
          </cell>
          <cell r="F4601" t="str">
            <v>45,58</v>
          </cell>
        </row>
        <row r="4602">
          <cell r="A4602" t="str">
            <v>96986</v>
          </cell>
          <cell r="B4602" t="str">
            <v>HASTE DE ATERRAMENTO 3/4  PARA SPDA - FORNECIMENTO E INSTALAÇÃO. AF_12/2017</v>
          </cell>
          <cell r="D4602" t="str">
            <v>UN</v>
          </cell>
          <cell r="E4602" t="str">
            <v>66,73</v>
          </cell>
          <cell r="F4602" t="str">
            <v>68,26</v>
          </cell>
        </row>
        <row r="4603">
          <cell r="A4603" t="str">
            <v>96987</v>
          </cell>
          <cell r="B4603" t="str">
            <v>BASE METÁLICA PARA MASTRO 1 ½  PARA SPDA - FORNECIMENTO E INSTALAÇÃO. AF_12/2017</v>
          </cell>
          <cell r="D4603" t="str">
            <v>UN</v>
          </cell>
          <cell r="E4603" t="str">
            <v>122,10</v>
          </cell>
          <cell r="F4603" t="str">
            <v>126,48</v>
          </cell>
        </row>
        <row r="4604">
          <cell r="A4604" t="str">
            <v>96988</v>
          </cell>
          <cell r="B4604" t="str">
            <v>MASTRO 1 ½  PARA SPDA - FORNECIMENTO E INSTALAÇÃO. AF_12/2017</v>
          </cell>
          <cell r="D4604" t="str">
            <v>UN</v>
          </cell>
          <cell r="E4604" t="str">
            <v>196,18</v>
          </cell>
          <cell r="F4604" t="str">
            <v>196,79</v>
          </cell>
        </row>
        <row r="4605">
          <cell r="A4605" t="str">
            <v>96989</v>
          </cell>
          <cell r="B4605" t="str">
            <v>CAPTOR TIPO FRANKLIN PARA SPDA - FORNECIMENTO E INSTALAÇÃO. AF_12/2017</v>
          </cell>
          <cell r="D4605" t="str">
            <v>UN</v>
          </cell>
          <cell r="E4605" t="str">
            <v>128,84</v>
          </cell>
          <cell r="F4605" t="str">
            <v>129,33</v>
          </cell>
        </row>
        <row r="4606">
          <cell r="A4606" t="str">
            <v>98463</v>
          </cell>
          <cell r="B4606" t="str">
            <v>SUPORTE ISOLADOR PARA CORDOALHA DE COBRE - FORNECIMENTO E INSTALAÇÃO. AF_12/2017</v>
          </cell>
          <cell r="D4606" t="str">
            <v>UN</v>
          </cell>
          <cell r="E4606" t="str">
            <v>21,92</v>
          </cell>
          <cell r="F4606" t="str">
            <v>23,15</v>
          </cell>
        </row>
        <row r="4607">
          <cell r="A4607" t="str">
            <v>9535</v>
          </cell>
          <cell r="B4607" t="str">
            <v>CHUVEIRO ELETRICO COMUM CORPO PLASTICO TIPO DUCHA, FORNECIMENTO E INSTALACAO</v>
          </cell>
          <cell r="D4607" t="str">
            <v>UN</v>
          </cell>
          <cell r="E4607" t="str">
            <v>64,00</v>
          </cell>
          <cell r="F4607" t="str">
            <v>65,47</v>
          </cell>
        </row>
        <row r="4608">
          <cell r="A4608" t="str">
            <v>88547</v>
          </cell>
          <cell r="B4608" t="str">
            <v>CHAVE DE BOIA AUTOMÁTICA SUPERIOR 10A/250V - FORNECIMENTO E INSTALACAO</v>
          </cell>
          <cell r="D4608" t="str">
            <v>UN</v>
          </cell>
          <cell r="E4608" t="str">
            <v>75,96</v>
          </cell>
          <cell r="F4608" t="str">
            <v>79,83</v>
          </cell>
        </row>
        <row r="4609">
          <cell r="A4609" t="str">
            <v>72283</v>
          </cell>
          <cell r="B4609" t="str">
            <v>ABRIGO PARA HIDRANTE, 75X45X17CM, COM REGISTRO GLOBO ANGULAR 45º 2.1/2", ADAPTADOR STORZ 2.1/2", MANGUEIRA DE INCÊNDIO 15M, REDUÇÃO 2.1/2X1.1/2" E ESGUICHO EM LATÃO 1.1/2" - FORNECIMENTO E INSTALAÇÃO</v>
          </cell>
          <cell r="D4609" t="str">
            <v>UN</v>
          </cell>
          <cell r="E4609" t="str">
            <v>974,65</v>
          </cell>
          <cell r="F4609" t="str">
            <v>986,66</v>
          </cell>
        </row>
        <row r="4610">
          <cell r="A4610" t="str">
            <v>72287</v>
          </cell>
          <cell r="B4610" t="str">
            <v>CAIXA DE INCÊNDIO 45X75X17CM - FORNECIMENTO E INSTALAÇÃO</v>
          </cell>
          <cell r="D4610" t="str">
            <v>UN</v>
          </cell>
          <cell r="E4610" t="str">
            <v>288,44</v>
          </cell>
          <cell r="F4610" t="str">
            <v>290,89</v>
          </cell>
        </row>
        <row r="4611">
          <cell r="A4611" t="str">
            <v>72288</v>
          </cell>
          <cell r="B4611" t="str">
            <v>CAIXA DE INCÊNDIO 60X90X17CM - FORNECIMENTO E INSTALAÇÃO</v>
          </cell>
          <cell r="D4611" t="str">
            <v>UN</v>
          </cell>
          <cell r="E4611" t="str">
            <v>360,26</v>
          </cell>
          <cell r="F4611" t="str">
            <v>362,96</v>
          </cell>
        </row>
        <row r="4612">
          <cell r="A4612" t="str">
            <v>72553</v>
          </cell>
          <cell r="B4612" t="str">
            <v>EXTINTOR DE PQS 4KG - FORNECIMENTO E INSTALACAO</v>
          </cell>
          <cell r="D4612" t="str">
            <v>UN</v>
          </cell>
          <cell r="E4612" t="str">
            <v>138,43</v>
          </cell>
          <cell r="F4612" t="str">
            <v>139,47</v>
          </cell>
        </row>
        <row r="4613">
          <cell r="A4613" t="str">
            <v>72554</v>
          </cell>
          <cell r="B4613" t="str">
            <v>EXTINTOR DE CO2 6KG - FORNECIMENTO E INSTALACAO</v>
          </cell>
          <cell r="D4613" t="str">
            <v>UN</v>
          </cell>
          <cell r="E4613" t="str">
            <v>466,10</v>
          </cell>
          <cell r="F4613" t="str">
            <v>467,14</v>
          </cell>
        </row>
        <row r="4614">
          <cell r="A4614" t="str">
            <v>73775/1</v>
          </cell>
          <cell r="B4614" t="str">
            <v>EXTINTOR INCENDIO TP PO QUIMICO 4KG FORNECIMENTO E COLOCACAO</v>
          </cell>
          <cell r="D4614" t="str">
            <v>UN</v>
          </cell>
          <cell r="E4614" t="str">
            <v>144,46</v>
          </cell>
          <cell r="F4614" t="str">
            <v>146,18</v>
          </cell>
        </row>
        <row r="4615">
          <cell r="A4615" t="str">
            <v>73775/2</v>
          </cell>
          <cell r="B4615" t="str">
            <v>EXTINTOR INCENDIO AGUA-PRESSURIZADA 10L INCL SUPORTE PAREDE CARGA     COMPLETA FORNECIMENTO E COLOCACAO</v>
          </cell>
          <cell r="D4615" t="str">
            <v>UN</v>
          </cell>
          <cell r="E4615" t="str">
            <v>148,85</v>
          </cell>
          <cell r="F4615" t="str">
            <v>150,57</v>
          </cell>
        </row>
        <row r="4616">
          <cell r="A4616" t="str">
            <v>83633</v>
          </cell>
          <cell r="B4616" t="str">
            <v>HIDRANTE SUBTERRANEO FERRO FUNDIDO C/ CURVA LONGA E CAIXA DN=75MM</v>
          </cell>
          <cell r="D4616" t="str">
            <v>UN</v>
          </cell>
          <cell r="E4616" t="str">
            <v>1.899,51</v>
          </cell>
          <cell r="F4616" t="str">
            <v>1.903,37</v>
          </cell>
        </row>
        <row r="4617">
          <cell r="A4617" t="str">
            <v>83634</v>
          </cell>
          <cell r="B4617" t="str">
            <v>EXTINTOR INCENDIO TP GAS CARBONICO 4KG COMPLETO - FORNECIMENTO E INSTALACAO</v>
          </cell>
          <cell r="D4617" t="str">
            <v>UN</v>
          </cell>
          <cell r="E4617" t="str">
            <v>437,02</v>
          </cell>
          <cell r="F4617" t="str">
            <v>438,74</v>
          </cell>
        </row>
        <row r="4618">
          <cell r="A4618" t="str">
            <v>83635</v>
          </cell>
          <cell r="B4618" t="str">
            <v>EXTINTOR INCENDIO TP PO QUIMICO 6KG - FORNECIMENTO E INSTALACAO</v>
          </cell>
          <cell r="D4618" t="str">
            <v>UN</v>
          </cell>
          <cell r="E4618" t="str">
            <v>167,87</v>
          </cell>
          <cell r="F4618" t="str">
            <v>169,59</v>
          </cell>
        </row>
        <row r="4619">
          <cell r="A4619" t="str">
            <v>96765</v>
          </cell>
          <cell r="B4619" t="str">
            <v>ABRIGO PARA HIDRANTE, 90X60X17CM, COM REGISTRO GLOBO ANGULAR 45 GRAUS 2 1/2", ADAPTADOR STORZ 2 1/2", MANGUEIRA DE INCÊNDIO 20M, REDUÇÃO 2 1/2 X 1 1/2" E ESGUICHO EM LATÃO 1 1/2" - FORNECIMENTO E INSTALAÇÃO. AF_08/2017</v>
          </cell>
          <cell r="D4619" t="str">
            <v>UN</v>
          </cell>
          <cell r="E4619" t="str">
            <v>1.155,84</v>
          </cell>
          <cell r="F4619" t="str">
            <v>1.166,04</v>
          </cell>
        </row>
        <row r="4620">
          <cell r="A4620" t="str">
            <v>73749/1</v>
          </cell>
          <cell r="B4620" t="str">
            <v>CAIXA ENTERRADA PARA INSTALACOES TELEFONICAS TIPO R1 0,60X0,35X0,50M EM BLOCOS DE CONCRETO ESTRUTURAL</v>
          </cell>
          <cell r="D4620" t="str">
            <v>UN</v>
          </cell>
          <cell r="E4620" t="str">
            <v>170,49</v>
          </cell>
          <cell r="F4620" t="str">
            <v>179,49</v>
          </cell>
        </row>
        <row r="4621">
          <cell r="A4621" t="str">
            <v>73749/2</v>
          </cell>
          <cell r="B4621" t="str">
            <v>CAIXA ENTERRADA PARA INSTALACOES TELEFONICAS TIPO R2 1,07X0,52X0,50M EM BLOCOS DE CONCRETO ESTRUTURAL</v>
          </cell>
          <cell r="D4621" t="str">
            <v>UN</v>
          </cell>
          <cell r="E4621" t="str">
            <v>313,64</v>
          </cell>
          <cell r="F4621" t="str">
            <v>328,99</v>
          </cell>
        </row>
        <row r="4622">
          <cell r="A4622" t="str">
            <v>73749/3</v>
          </cell>
          <cell r="B4622" t="str">
            <v>CAIXA ENTERRADA PARA INSTALACOES TELEFONICAS TIPO R3 1,30X1,20X1,20M EM BLOCOS DE CONCRETO ESTRUTURAL</v>
          </cell>
          <cell r="D4622" t="str">
            <v>UN</v>
          </cell>
          <cell r="E4622" t="str">
            <v>1.020,87</v>
          </cell>
          <cell r="F4622" t="str">
            <v>1.072,83</v>
          </cell>
        </row>
        <row r="4623">
          <cell r="A4623" t="str">
            <v>84796</v>
          </cell>
          <cell r="B4623" t="str">
            <v>TAMPAO FOFO P/ CAIXA R2 PADRAO TELEBRAS COMPLETO - FORNECIMENTO E INSTALACAO</v>
          </cell>
          <cell r="D4623" t="str">
            <v>UN</v>
          </cell>
          <cell r="E4623" t="str">
            <v>467,18</v>
          </cell>
          <cell r="F4623" t="str">
            <v>473,08</v>
          </cell>
        </row>
        <row r="4624">
          <cell r="A4624" t="str">
            <v>84798</v>
          </cell>
          <cell r="B4624" t="str">
            <v>TAMPAO FOFO P/ CAIXA R1 PADRAO TELEBRAS COMPLETO - FORNECIMENTO E INSTALACAO</v>
          </cell>
          <cell r="D4624" t="str">
            <v>UN</v>
          </cell>
          <cell r="E4624" t="str">
            <v>210,76</v>
          </cell>
          <cell r="F4624" t="str">
            <v>215,95</v>
          </cell>
        </row>
        <row r="4625">
          <cell r="A4625" t="str">
            <v>98261</v>
          </cell>
          <cell r="B4625" t="str">
            <v>CABO TELEFÔNICO CCI-50 1 PAR, INSTALADO EM ENTRADA DE EDIFICAÇÃO - FORNECIMENTO E INSTALAÇÃO. AF_11/2019</v>
          </cell>
          <cell r="D4625" t="str">
            <v>M</v>
          </cell>
          <cell r="E4625" t="str">
            <v>2,58</v>
          </cell>
          <cell r="F4625" t="str">
            <v>2,81</v>
          </cell>
        </row>
        <row r="4626">
          <cell r="A4626" t="str">
            <v>98262</v>
          </cell>
          <cell r="B4626" t="str">
            <v>CABO TELEFÔNICO CCI-50 2 PARES, SEM BLINDAGEM, INSTALADO EM ENTRADA DE EDIFICAÇÃO - FORNECIMENTO E INSTALAÇÃO. AF_11/2019</v>
          </cell>
          <cell r="D4626" t="str">
            <v>M</v>
          </cell>
          <cell r="E4626" t="str">
            <v>3,03</v>
          </cell>
          <cell r="F4626" t="str">
            <v>3,28</v>
          </cell>
        </row>
        <row r="4627">
          <cell r="A4627" t="str">
            <v>98263</v>
          </cell>
          <cell r="B4627" t="str">
            <v>CABO TELEFÔNICO CCI-50 3 PARES, SEM BLINDAGEM, INSTALADO EM ENTRADA DE EDIFICAÇÃO - FORNECIMENTO E INSTALAÇÃO. AF_11/2019</v>
          </cell>
          <cell r="D4627" t="str">
            <v>M</v>
          </cell>
          <cell r="E4627" t="str">
            <v>3,57</v>
          </cell>
          <cell r="F4627" t="str">
            <v>3,83</v>
          </cell>
        </row>
        <row r="4628">
          <cell r="A4628" t="str">
            <v>98264</v>
          </cell>
          <cell r="B4628" t="str">
            <v>CABO TELEFÔNICO CCI-50 4 PARES, SEM BLINDAGEM, INSTALADO EM ENTRADA DE EDIFICAÇÃO - FORNECIMENTO E INSTALAÇÃO. AF_11/2019</v>
          </cell>
          <cell r="D4628" t="str">
            <v>M</v>
          </cell>
          <cell r="E4628" t="str">
            <v>3,98</v>
          </cell>
          <cell r="F4628" t="str">
            <v>4,24</v>
          </cell>
        </row>
        <row r="4629">
          <cell r="A4629" t="str">
            <v>98265</v>
          </cell>
          <cell r="B4629" t="str">
            <v>CABO TELEFÔNICO CCI-50 5 PARES, SEM BLINDAGEM, INSTALADO EM ENTRADA DE EDIFICAÇÃO - FORNECIMENTO E INSTALAÇÃO. AF_11/2019</v>
          </cell>
          <cell r="D4629" t="str">
            <v>M</v>
          </cell>
          <cell r="E4629" t="str">
            <v>4,62</v>
          </cell>
          <cell r="F4629" t="str">
            <v>4,89</v>
          </cell>
        </row>
        <row r="4630">
          <cell r="A4630" t="str">
            <v>98266</v>
          </cell>
          <cell r="B4630" t="str">
            <v>CABO TELEFÔNICO CCI-50 6 PARES, SEM BLINDAGEM, INSTALADO EM ENTRADA DE EDIFICAÇÃO - FORNECIMENTO E INSTALAÇÃO. AF_11/2019</v>
          </cell>
          <cell r="D4630" t="str">
            <v>M</v>
          </cell>
          <cell r="E4630" t="str">
            <v>4,99</v>
          </cell>
          <cell r="F4630" t="str">
            <v>5,27</v>
          </cell>
        </row>
        <row r="4631">
          <cell r="A4631" t="str">
            <v>98267</v>
          </cell>
          <cell r="B4631" t="str">
            <v>CABO TELEFÔNICO CI-50 10 PARES INSTALADO EM ENTRADA DE EDIFICAÇÃO - FORNECIMENTO E INSTALAÇÃO. AF_11/2019</v>
          </cell>
          <cell r="D4631" t="str">
            <v>M</v>
          </cell>
          <cell r="E4631" t="str">
            <v>8,16</v>
          </cell>
          <cell r="F4631" t="str">
            <v>8,52</v>
          </cell>
        </row>
        <row r="4632">
          <cell r="A4632" t="str">
            <v>98268</v>
          </cell>
          <cell r="B4632" t="str">
            <v>CABO TELEFÔNICO CI-50 20 PARES INSTALADO EM ENTRADA DE EDIFICAÇÃO - FORNECIMENTO E INSTALAÇÃO. AF_11/2019</v>
          </cell>
          <cell r="D4632" t="str">
            <v>M</v>
          </cell>
          <cell r="E4632" t="str">
            <v>13,30</v>
          </cell>
          <cell r="F4632" t="str">
            <v>13,70</v>
          </cell>
        </row>
        <row r="4633">
          <cell r="A4633" t="str">
            <v>98269</v>
          </cell>
          <cell r="B4633" t="str">
            <v>CABO TELEFÔNICO CI-50 30 PARES INSTALADO EM ENTRADA DE EDIFICAÇÃO - FORNECIMENTO E INSTALAÇÃO. AF_11/2019</v>
          </cell>
          <cell r="D4633" t="str">
            <v>M</v>
          </cell>
          <cell r="E4633" t="str">
            <v>17,17</v>
          </cell>
          <cell r="F4633" t="str">
            <v>17,61</v>
          </cell>
        </row>
        <row r="4634">
          <cell r="A4634" t="str">
            <v>98270</v>
          </cell>
          <cell r="B4634" t="str">
            <v>CABO TELEFÔNICO CI-50 50 PARES INSTALADO EM ENTRADA DE EDIFICAÇÃO - FORNECIMENTO E INSTALAÇÃO. AF_11/2019</v>
          </cell>
          <cell r="D4634" t="str">
            <v>M</v>
          </cell>
          <cell r="E4634" t="str">
            <v>27,89</v>
          </cell>
          <cell r="F4634" t="str">
            <v>28,38</v>
          </cell>
        </row>
        <row r="4635">
          <cell r="A4635" t="str">
            <v>98271</v>
          </cell>
          <cell r="B4635" t="str">
            <v>CABO TELEFÔNICO CI-50 75 PARES INSTALADO EM ENTRADA DE EDIFICAÇÃO - FORNECIMENTO E INSTALAÇÃO. AF_11/2019</v>
          </cell>
          <cell r="D4635" t="str">
            <v>M</v>
          </cell>
          <cell r="E4635" t="str">
            <v>43,22</v>
          </cell>
          <cell r="F4635" t="str">
            <v>43,76</v>
          </cell>
        </row>
        <row r="4636">
          <cell r="A4636" t="str">
            <v>98272</v>
          </cell>
          <cell r="B4636" t="str">
            <v>CABO TELEFÔNICO CI-50 200 PARES INSTALADO EM ENTRADA DE EDIFICAÇÃO - FORNECIMENTO E INSTALAÇÃO. AF_11/2019</v>
          </cell>
          <cell r="D4636" t="str">
            <v>M</v>
          </cell>
          <cell r="E4636" t="str">
            <v>101,28</v>
          </cell>
          <cell r="F4636" t="str">
            <v>102,02</v>
          </cell>
        </row>
        <row r="4637">
          <cell r="A4637" t="str">
            <v>98273</v>
          </cell>
          <cell r="B4637" t="str">
            <v>CABO TELEFÔNICO CCI-50 4 PARES, SEM BLINDAGEM, INSTALADO EM PRUMADA - FORNECIMENTO E INSTALAÇÃO. AF_11/2019</v>
          </cell>
          <cell r="D4637" t="str">
            <v>M</v>
          </cell>
          <cell r="E4637" t="str">
            <v>1,92</v>
          </cell>
          <cell r="F4637" t="str">
            <v>1,95</v>
          </cell>
        </row>
        <row r="4638">
          <cell r="A4638" t="str">
            <v>98274</v>
          </cell>
          <cell r="B4638" t="str">
            <v>CABO TELEFÔNICO CCI-50 5 PARES, SEM BLINDAGEM, INSTALADO EM PRUMADA - FORNECIMENTO E INSTALAÇÃO. AF_11/2019</v>
          </cell>
          <cell r="D4638" t="str">
            <v>M</v>
          </cell>
          <cell r="E4638" t="str">
            <v>2,56</v>
          </cell>
          <cell r="F4638" t="str">
            <v>2,59</v>
          </cell>
        </row>
        <row r="4639">
          <cell r="A4639" t="str">
            <v>98275</v>
          </cell>
          <cell r="B4639" t="str">
            <v>CABO TELEFÔNICO CCI-50 6 PARES, SEM BLINDAGEM, INSTALADO EM PRUMADA - FORNECIMENTO E INSTALAÇÃO. AF_11/2019</v>
          </cell>
          <cell r="D4639" t="str">
            <v>M</v>
          </cell>
          <cell r="E4639" t="str">
            <v>2,92</v>
          </cell>
          <cell r="F4639" t="str">
            <v>2,96</v>
          </cell>
        </row>
        <row r="4640">
          <cell r="A4640" t="str">
            <v>98276</v>
          </cell>
          <cell r="B4640" t="str">
            <v>CABO TELEFÔNICO CI-50 10 PARES INSTALADO EM PRUMADA - FORNECIMENTO E INSTALAÇÃO. AF_11/2019</v>
          </cell>
          <cell r="D4640" t="str">
            <v>M</v>
          </cell>
          <cell r="E4640" t="str">
            <v>6,09</v>
          </cell>
          <cell r="F4640" t="str">
            <v>6,22</v>
          </cell>
        </row>
        <row r="4641">
          <cell r="A4641" t="str">
            <v>98277</v>
          </cell>
          <cell r="B4641" t="str">
            <v>CABO TELEFÔNICO CI-50 20 PARES INSTALADO EM PRUMADA - FORNECIMENTO E INSTALAÇÃO. AF_11/2019</v>
          </cell>
          <cell r="D4641" t="str">
            <v>M</v>
          </cell>
          <cell r="E4641" t="str">
            <v>11,23</v>
          </cell>
          <cell r="F4641" t="str">
            <v>11,40</v>
          </cell>
        </row>
        <row r="4642">
          <cell r="A4642" t="str">
            <v>98278</v>
          </cell>
          <cell r="B4642" t="str">
            <v>CABO TELEFÔNICO CI-50 30 PARES INSTALADO EM PRUMADA - FORNECIMENTO E INSTALAÇÃO. AF_11/2019</v>
          </cell>
          <cell r="D4642" t="str">
            <v>M</v>
          </cell>
          <cell r="E4642" t="str">
            <v>15,11</v>
          </cell>
          <cell r="F4642" t="str">
            <v>15,31</v>
          </cell>
        </row>
        <row r="4643">
          <cell r="A4643" t="str">
            <v>98279</v>
          </cell>
          <cell r="B4643" t="str">
            <v>CABO TELEFÔNICO CI-50 50 PARES INSTALADO EM PRUMADA - FORNECIMENTO E INSTALAÇÃO. AF_11/2019</v>
          </cell>
          <cell r="D4643" t="str">
            <v>M</v>
          </cell>
          <cell r="E4643" t="str">
            <v>25,81</v>
          </cell>
          <cell r="F4643" t="str">
            <v>26,08</v>
          </cell>
        </row>
        <row r="4644">
          <cell r="A4644" t="str">
            <v>98280</v>
          </cell>
          <cell r="B4644" t="str">
            <v>CABO TELEFÔNICO CCI-50 1 PAR, SEM BLINDAGEM, INSTALADO EM DISTRIBUIÇÃO DE EDIFICAÇÃO RESIDENCIAL - FORNECIMENTO E INSTALAÇÃO. AF_11/2019</v>
          </cell>
          <cell r="D4644" t="str">
            <v>M</v>
          </cell>
          <cell r="E4644" t="str">
            <v>5,23</v>
          </cell>
          <cell r="F4644" t="str">
            <v>5,77</v>
          </cell>
        </row>
        <row r="4645">
          <cell r="A4645" t="str">
            <v>98281</v>
          </cell>
          <cell r="B4645" t="str">
            <v>CABO TELEFÔNICO CCI-50 2 PARES, SEM BLINDAGEM, INSTALADO EM DISTRIBUIÇÃO DE EDIFICAÇÃO RESIDENCIAL - FORNECIMENTO E INSTALAÇÃO. AF_11/2019</v>
          </cell>
          <cell r="D4645" t="str">
            <v>M</v>
          </cell>
          <cell r="E4645" t="str">
            <v>5,69</v>
          </cell>
          <cell r="F4645" t="str">
            <v>6,24</v>
          </cell>
        </row>
        <row r="4646">
          <cell r="A4646" t="str">
            <v>98282</v>
          </cell>
          <cell r="B4646" t="str">
            <v>CABO TELEFÔNICO CCI-50 3 PARES, SEM BLINDAGEM, INSTALADO EM DISTRIBUIÇÃO DE EDIFICAÇÃO RESIDENCIAL - FORNECIMENTO E INSTALAÇÃO. AF_11/2019</v>
          </cell>
          <cell r="D4646" t="str">
            <v>M</v>
          </cell>
          <cell r="E4646" t="str">
            <v>6,24</v>
          </cell>
          <cell r="F4646" t="str">
            <v>6,79</v>
          </cell>
        </row>
        <row r="4647">
          <cell r="A4647" t="str">
            <v>98283</v>
          </cell>
          <cell r="B4647" t="str">
            <v>CABO TELEFÔNICO CCI-50 4 PARES, SEM BLINDAGEM, INSTALADO EM DISTRIBUIÇÃO DE EDIFICAÇÃO RESIDENCIAL - FORNECIMENTO E INSTALAÇÃO. AF_11/2019</v>
          </cell>
          <cell r="D4647" t="str">
            <v>M</v>
          </cell>
          <cell r="E4647" t="str">
            <v>6,64</v>
          </cell>
          <cell r="F4647" t="str">
            <v>7,21</v>
          </cell>
        </row>
        <row r="4648">
          <cell r="A4648" t="str">
            <v>98284</v>
          </cell>
          <cell r="B4648" t="str">
            <v>CABO TELEFÔNICO CCI-50 5 PARES, SEM BLINDAGEM, INSTALADO EM DISTRIBUIÇÃO DE EDIFICAÇÃO RESIDENCIAL - FORNECIMENTO E INSTALAÇÃO. AF_11/2019</v>
          </cell>
          <cell r="D4648" t="str">
            <v>M</v>
          </cell>
          <cell r="E4648" t="str">
            <v>7,28</v>
          </cell>
          <cell r="F4648" t="str">
            <v>7,85</v>
          </cell>
        </row>
        <row r="4649">
          <cell r="A4649" t="str">
            <v>98285</v>
          </cell>
          <cell r="B4649" t="str">
            <v>CABO TELEFÔNICO CCI-50 6 PARES, SEM BLINDAGEM, INSTALADO EM DISTRIBUIÇÃO DE EDIFICAÇÃO RESIDENCIAL - FORNECIMENTO E INSTALAÇÃO. AF_11/2019</v>
          </cell>
          <cell r="D4649" t="str">
            <v>M</v>
          </cell>
          <cell r="E4649" t="str">
            <v>7,65</v>
          </cell>
          <cell r="F4649" t="str">
            <v>8,22</v>
          </cell>
        </row>
        <row r="4650">
          <cell r="A4650" t="str">
            <v>98286</v>
          </cell>
          <cell r="B4650" t="str">
            <v>CABO TELEFÔNICO CI-50 10 PARES INSTALADO EM DISTRIBUIÇÃO DE EDIFICAÇÃO RESIDENCIAL - FORNECIMENTO E INSTALAÇÃO. AF_11/2019</v>
          </cell>
          <cell r="D4650" t="str">
            <v>M</v>
          </cell>
          <cell r="E4650" t="str">
            <v>10,82</v>
          </cell>
          <cell r="F4650" t="str">
            <v>11,48</v>
          </cell>
        </row>
        <row r="4651">
          <cell r="A4651" t="str">
            <v>98287</v>
          </cell>
          <cell r="B4651" t="str">
            <v>CABO TELEFÔNICO CCI-50 1 PAR, SEM BLINDAGEM, INSTALADO EM DISTRIBUIÇÃO DE EDIFICAÇÃO INSTITUCIONAL - FORNECIMENTO E INSTALAÇÃO. AF_11/2019</v>
          </cell>
          <cell r="D4651" t="str">
            <v>M</v>
          </cell>
          <cell r="E4651" t="str">
            <v>0,98</v>
          </cell>
          <cell r="F4651" t="str">
            <v>1,03</v>
          </cell>
        </row>
        <row r="4652">
          <cell r="A4652" t="str">
            <v>98288</v>
          </cell>
          <cell r="B4652" t="str">
            <v>CABO TELEFÔNICO CCI-50 2 PARES, SEM BLINDAGEM, INSTALADO EM DISTRIBUIÇÃO DE EDIFICAÇÃO INSTITUCIONAL - FORNECIMENTO E INSTALAÇÃO. AF_11/2019</v>
          </cell>
          <cell r="D4652" t="str">
            <v>M</v>
          </cell>
          <cell r="E4652" t="str">
            <v>1,43</v>
          </cell>
          <cell r="F4652" t="str">
            <v>1,50</v>
          </cell>
        </row>
        <row r="4653">
          <cell r="A4653" t="str">
            <v>98289</v>
          </cell>
          <cell r="B4653" t="str">
            <v>CABO TELEFÔNICO CCI-50 3 PARES, SEM BLINDAGEM, INSTALADO EM DISTRIBUIÇÃO DE EDIFICAÇÃO INSTITUCIONAL - FORNECIMENTO E INSTALAÇÃO. AF_11/2019</v>
          </cell>
          <cell r="D4653" t="str">
            <v>M</v>
          </cell>
          <cell r="E4653" t="str">
            <v>1,98</v>
          </cell>
          <cell r="F4653" t="str">
            <v>2,06</v>
          </cell>
        </row>
        <row r="4654">
          <cell r="A4654" t="str">
            <v>98290</v>
          </cell>
          <cell r="B4654" t="str">
            <v>CABO TELEFÔNICO CCI-50 4 PARES, SEM BLINDAGEM, INSTALADO EM DISTRIBUIÇÃO DE EDIFICAÇÃO INSTITUCIONAL - FORNECIMENTO E INSTALAÇÃO. AF_11/2019</v>
          </cell>
          <cell r="D4654" t="str">
            <v>M</v>
          </cell>
          <cell r="E4654" t="str">
            <v>2,39</v>
          </cell>
          <cell r="F4654" t="str">
            <v>2,47</v>
          </cell>
        </row>
        <row r="4655">
          <cell r="A4655" t="str">
            <v>98291</v>
          </cell>
          <cell r="B4655" t="str">
            <v>CABO TELEFÔNICO CCI-50 5 PARES, SEM BLINDAGEM, INSTALADO EM DISTRIBUIÇÃO DE EDIFICAÇÃO INSTITUCIONAL - FORNECIMENTO E INSTALAÇÃO. AF_11/2019</v>
          </cell>
          <cell r="D4655" t="str">
            <v>M</v>
          </cell>
          <cell r="E4655" t="str">
            <v>3,02</v>
          </cell>
          <cell r="F4655" t="str">
            <v>3,12</v>
          </cell>
        </row>
        <row r="4656">
          <cell r="A4656" t="str">
            <v>98292</v>
          </cell>
          <cell r="B4656" t="str">
            <v>CABO TELEFÔNICO CCI-50 6 PARES, SEM BLINDAGEM, INSTALADO EM DISTRIBUIÇÃO DE EDIFICAÇÃO INSTITUCIONAL - FORNECIMENTO E INSTALAÇÃO. AF_11/2019</v>
          </cell>
          <cell r="D4656" t="str">
            <v>M</v>
          </cell>
          <cell r="E4656" t="str">
            <v>3,39</v>
          </cell>
          <cell r="F4656" t="str">
            <v>3,49</v>
          </cell>
        </row>
        <row r="4657">
          <cell r="A4657" t="str">
            <v>98293</v>
          </cell>
          <cell r="B4657" t="str">
            <v>CABO TELEFÔNICO CI-50 10 PARES INSTALADO EM DISTRIBUIÇÃO DE EDIFICAÇÃO INSTITUCIONAL - FORNECIMENTO E INSTALAÇÃO. AF_11/2019</v>
          </cell>
          <cell r="D4657" t="str">
            <v>M</v>
          </cell>
          <cell r="E4657" t="str">
            <v>6,57</v>
          </cell>
          <cell r="F4657" t="str">
            <v>6,74</v>
          </cell>
        </row>
        <row r="4658">
          <cell r="A4658" t="str">
            <v>98400</v>
          </cell>
          <cell r="B4658" t="str">
            <v>CABO TELEFÔNICO CTP-APL-50 10 PARES INSTALADO EM ENTRADA DE EDIFICAÇÃO - FORNECIMENTO E INSTALAÇÃO. AF_11/2019</v>
          </cell>
          <cell r="D4658" t="str">
            <v>M</v>
          </cell>
          <cell r="E4658" t="str">
            <v>9,67</v>
          </cell>
          <cell r="F4658" t="str">
            <v>10,03</v>
          </cell>
        </row>
        <row r="4659">
          <cell r="A4659" t="str">
            <v>98401</v>
          </cell>
          <cell r="B4659" t="str">
            <v>CABO TELEFÔNICO CTP-APL-50 20 PARES INSTALADO EM ENTRADA DE EDIFICAÇÃO - FORNECIMENTO E INSTALAÇÃO. AF_11/2019</v>
          </cell>
          <cell r="D4659" t="str">
            <v>M</v>
          </cell>
          <cell r="E4659" t="str">
            <v>14,92</v>
          </cell>
          <cell r="F4659" t="str">
            <v>15,32</v>
          </cell>
        </row>
        <row r="4660">
          <cell r="A4660" t="str">
            <v>98402</v>
          </cell>
          <cell r="B4660" t="str">
            <v>CABO TELEFÔNICO CTP-APL-50 30 PARES INSTALADO EM ENTRADA DE EDIFICAÇÃO - FORNECIMENTO E INSTALAÇÃO. AF_11/2019</v>
          </cell>
          <cell r="D4660" t="str">
            <v>M</v>
          </cell>
          <cell r="E4660" t="str">
            <v>19,32</v>
          </cell>
          <cell r="F4660" t="str">
            <v>19,76</v>
          </cell>
        </row>
        <row r="4661">
          <cell r="A4661" t="str">
            <v>100556</v>
          </cell>
          <cell r="B4661" t="str">
            <v>CAIXA DE PASSAGEM PARA TELEFONE 15X15X10CM (SOBREPOR), FORNECIMENTO E INSTALACAO. AF_11/2019</v>
          </cell>
          <cell r="D4661" t="str">
            <v>UN</v>
          </cell>
          <cell r="E4661" t="str">
            <v>25,85</v>
          </cell>
          <cell r="F4661" t="str">
            <v>27,19</v>
          </cell>
        </row>
        <row r="4662">
          <cell r="A4662" t="str">
            <v>100557</v>
          </cell>
          <cell r="B4662" t="str">
            <v>CAIXA DE PASSAGEM PARA TELEFONE 80X80X15CM (SOBREPOR) FORNECIMENTO E INSTALACAO. AF_11/2019</v>
          </cell>
          <cell r="D4662" t="str">
            <v>UN</v>
          </cell>
          <cell r="E4662" t="str">
            <v>296,94</v>
          </cell>
          <cell r="F4662" t="str">
            <v>300,94</v>
          </cell>
        </row>
        <row r="4663">
          <cell r="A4663" t="str">
            <v>100559</v>
          </cell>
          <cell r="B4663" t="str">
            <v>CAIXA DE PASSAGEM PARA TELEFONE 150X150X15CM (SOBREPOR) FORNECIMENTO E INSTALACAO. AF_11/2019</v>
          </cell>
          <cell r="D4663" t="str">
            <v>UN</v>
          </cell>
          <cell r="E4663" t="str">
            <v>67,23</v>
          </cell>
          <cell r="F4663" t="str">
            <v>73,23</v>
          </cell>
        </row>
        <row r="4664">
          <cell r="A4664" t="str">
            <v>100560</v>
          </cell>
          <cell r="B4664" t="str">
            <v>QUADRO DE DISTRIBUIÇÃO PARA TELEFONE N.2, 20X20X12CM EM CHAPA METALICA, DE EMBUTIR, SEM ACESSORIOS, PADRÃO TELEBRAS, FORNECIMENTO E INSTALAÇÃO. AF_11/2019</v>
          </cell>
          <cell r="D4664" t="str">
            <v>UN</v>
          </cell>
          <cell r="E4664" t="str">
            <v>70,01</v>
          </cell>
          <cell r="F4664" t="str">
            <v>73,49</v>
          </cell>
        </row>
        <row r="4665">
          <cell r="A4665" t="str">
            <v>100561</v>
          </cell>
          <cell r="B4665" t="str">
            <v>QUADRO DE DISTRIBUICAO PARA TELEFONE N.3, 40X40X12CM EM CHAPA METALICA, DE EMBUTIR, SEM ACESSORIOS, PADRAO TELEBRAS, FORNECIMENTO E INSTALAÇÃO. AF_11/2019</v>
          </cell>
          <cell r="D4665" t="str">
            <v>UN</v>
          </cell>
          <cell r="E4665" t="str">
            <v>123,20</v>
          </cell>
          <cell r="F4665" t="str">
            <v>127,16</v>
          </cell>
        </row>
        <row r="4666">
          <cell r="A4666" t="str">
            <v>100562</v>
          </cell>
          <cell r="B4666" t="str">
            <v>QUADRO DE DISTRIBUICAO PARA TELEFONE N.4, 60X60X12CM EM CHAPA METALICA, DE EMBUTIR, SEM ACESSORIOS, PADRAO TELEBRAS, FORNECIMENTO E INSTALAÇÃO. AF_11/2019</v>
          </cell>
          <cell r="D4666" t="str">
            <v>UN</v>
          </cell>
          <cell r="E4666" t="str">
            <v>187,54</v>
          </cell>
          <cell r="F4666" t="str">
            <v>192,06</v>
          </cell>
        </row>
        <row r="4667">
          <cell r="A4667" t="str">
            <v>100563</v>
          </cell>
          <cell r="B4667" t="str">
            <v>QUADRO DE DISTRIBUIÇÃO PARA TELEFONE N.5, 80X80X12CM EM CHAPA METALICA, SEM ACESSORIOS, PADRAO TELEBRAS, FORNECIMENTO E INSTALAÇÃO. AF_11/2019</v>
          </cell>
          <cell r="D4667" t="str">
            <v>UN</v>
          </cell>
          <cell r="E4667" t="str">
            <v>267,68</v>
          </cell>
          <cell r="F4667" t="str">
            <v>272,82</v>
          </cell>
        </row>
        <row r="4668">
          <cell r="A4668" t="str">
            <v>98397</v>
          </cell>
          <cell r="B4668" t="str">
            <v>PINTURA ANTICORROSIVA DE DUTO METÁLICO. AF_04/2018</v>
          </cell>
          <cell r="D4668" t="str">
            <v>M2</v>
          </cell>
          <cell r="E4668" t="str">
            <v>7,53</v>
          </cell>
          <cell r="F4668" t="str">
            <v>8,00</v>
          </cell>
        </row>
        <row r="4669">
          <cell r="A4669" t="str">
            <v>74003/1</v>
          </cell>
          <cell r="B4669" t="str">
            <v>INSTALACOES GAS CENTRAL P/ EDIFICIO RESIDENCIAL C/ 4 PAVTOS 16 UNID.  UMA CENTRAL POR BLOCO COM 16 PONTOS</v>
          </cell>
          <cell r="D4669" t="str">
            <v>UN</v>
          </cell>
          <cell r="E4669" t="str">
            <v>5.566,49</v>
          </cell>
          <cell r="F4669" t="str">
            <v>5.801,76</v>
          </cell>
        </row>
        <row r="4670">
          <cell r="A4670" t="str">
            <v>85120</v>
          </cell>
          <cell r="B4670" t="str">
            <v>MANOMETRO 0 A 200 PSI (0 A 14 KGF/CM2), D = 50MM - FORNECIMENTO E COLOCACAO</v>
          </cell>
          <cell r="D4670" t="str">
            <v>UN</v>
          </cell>
          <cell r="E4670" t="str">
            <v>117,44</v>
          </cell>
          <cell r="F4670" t="str">
            <v>119,63</v>
          </cell>
        </row>
        <row r="4671">
          <cell r="A4671" t="str">
            <v>83486</v>
          </cell>
          <cell r="B4671" t="str">
            <v>BOMBA CENTRIFUGA C/ MOTOR ELETRICO TRIFASICO 1CV</v>
          </cell>
          <cell r="D4671" t="str">
            <v>UN</v>
          </cell>
          <cell r="E4671" t="str">
            <v>1.088,45</v>
          </cell>
          <cell r="F4671" t="str">
            <v>1.115,33</v>
          </cell>
        </row>
        <row r="4672">
          <cell r="A4672" t="str">
            <v>83643</v>
          </cell>
          <cell r="B4672" t="str">
            <v>BOMBA SUBMERSIVEL ELETRICA, TRIFASICA, POTÊNCIA 3,75 HP, DIAMETRO DO ROTOR 90 MM SEMIABERTO, BOCAL DE SAIDA DIAMETRO DE 2 POLEGADAS, HM/Q = 5 M / 61,2 M3/H A 25,5 M / 3,6 M3/H</v>
          </cell>
          <cell r="D4672" t="str">
            <v>UN</v>
          </cell>
          <cell r="E4672" t="str">
            <v>3.743,58</v>
          </cell>
          <cell r="F4672" t="str">
            <v>3.770,34</v>
          </cell>
        </row>
        <row r="4673">
          <cell r="A4673" t="str">
            <v>83644</v>
          </cell>
          <cell r="B4673" t="str">
            <v>BOMBA RECALQUE D'AGUA TRIFASICA 10,0 HP</v>
          </cell>
          <cell r="D4673" t="str">
            <v>UN</v>
          </cell>
          <cell r="E4673" t="str">
            <v>4.699,40</v>
          </cell>
          <cell r="F4673" t="str">
            <v>4.727,03</v>
          </cell>
        </row>
        <row r="4674">
          <cell r="A4674" t="str">
            <v>83645</v>
          </cell>
          <cell r="B4674" t="str">
            <v>BOMBA RECALQUE D'AGUA TRIFASICA 3,0 HP</v>
          </cell>
          <cell r="D4674" t="str">
            <v>UN</v>
          </cell>
          <cell r="E4674" t="str">
            <v>1.500,46</v>
          </cell>
          <cell r="F4674" t="str">
            <v>1.528,09</v>
          </cell>
        </row>
        <row r="4675">
          <cell r="A4675" t="str">
            <v>83646</v>
          </cell>
          <cell r="B4675" t="str">
            <v>BOMBA RECALQUE D'AGUA DE ESTAGIOS TRIFASICA 2,0 HP</v>
          </cell>
          <cell r="D4675" t="str">
            <v>UN</v>
          </cell>
          <cell r="E4675" t="str">
            <v>1.740,13</v>
          </cell>
          <cell r="F4675" t="str">
            <v>1.767,76</v>
          </cell>
        </row>
        <row r="4676">
          <cell r="A4676" t="str">
            <v>83647</v>
          </cell>
          <cell r="B4676" t="str">
            <v>BOMBA RECALQUE D'AGUA TRIFASICA 1,5HP</v>
          </cell>
          <cell r="D4676" t="str">
            <v>UN</v>
          </cell>
          <cell r="E4676" t="str">
            <v>1.141,78</v>
          </cell>
          <cell r="F4676" t="str">
            <v>1.169,41</v>
          </cell>
        </row>
        <row r="4677">
          <cell r="A4677" t="str">
            <v>83648</v>
          </cell>
          <cell r="B4677" t="str">
            <v>BOMBA RECALQUE D'AGUA TRIFASICA 0,5 HP</v>
          </cell>
          <cell r="D4677" t="str">
            <v>UN</v>
          </cell>
          <cell r="E4677" t="str">
            <v>736,57</v>
          </cell>
          <cell r="F4677" t="str">
            <v>764,20</v>
          </cell>
        </row>
        <row r="4678">
          <cell r="A4678" t="str">
            <v>83649</v>
          </cell>
          <cell r="B4678" t="str">
            <v>BOMBA RECALQUE D'AGUA PREDIO 6 A 10 PAVTOS - 2UD</v>
          </cell>
          <cell r="D4678" t="str">
            <v>UN</v>
          </cell>
          <cell r="E4678" t="str">
            <v>4.188,69</v>
          </cell>
          <cell r="F4678" t="str">
            <v>4.306,85</v>
          </cell>
        </row>
        <row r="4679">
          <cell r="A4679" t="str">
            <v>83650</v>
          </cell>
          <cell r="B4679" t="str">
            <v>BOMBA RECALQUE D'AGUA PREDIO 3 A 5 PAVTOS - 2UD</v>
          </cell>
          <cell r="D4679" t="str">
            <v>UN</v>
          </cell>
          <cell r="E4679" t="str">
            <v>3.471,33</v>
          </cell>
          <cell r="F4679" t="str">
            <v>3.589,49</v>
          </cell>
        </row>
        <row r="4680">
          <cell r="A4680" t="str">
            <v>98294</v>
          </cell>
          <cell r="B4680" t="str">
            <v>CABO ELETRÔNICO CATEGORIA 5E, INSTALADO EM EDIFICAÇÃO RESIDENCIAL - FORNECIMENTO E INSTALAÇÃO. AF_11/2019</v>
          </cell>
          <cell r="D4680" t="str">
            <v>M</v>
          </cell>
          <cell r="E4680" t="str">
            <v>1,59</v>
          </cell>
          <cell r="F4680" t="str">
            <v>1,66</v>
          </cell>
        </row>
        <row r="4681">
          <cell r="A4681" t="str">
            <v>98295</v>
          </cell>
          <cell r="B4681" t="str">
            <v>CABO ELETRÔNICO CATEGORIA 5E, INSTALADO EM EDIFICAÇÃO INSTITUCIONAL - FORNECIMENTO E INSTALAÇÃO. AF_11/2019</v>
          </cell>
          <cell r="D4681" t="str">
            <v>M</v>
          </cell>
          <cell r="E4681" t="str">
            <v>1,11</v>
          </cell>
          <cell r="F4681" t="str">
            <v>1,12</v>
          </cell>
        </row>
        <row r="4682">
          <cell r="A4682" t="str">
            <v>98296</v>
          </cell>
          <cell r="B4682" t="str">
            <v>CABO ELETRÔNICO CATEGORIA 6, INSTALADO EM EDIFICAÇÃO RESIDENCIAL - FORNECIMENTO E INSTALAÇÃO. AF_11/2019</v>
          </cell>
          <cell r="D4682" t="str">
            <v>M</v>
          </cell>
          <cell r="E4682" t="str">
            <v>2,47</v>
          </cell>
          <cell r="F4682" t="str">
            <v>2,58</v>
          </cell>
        </row>
        <row r="4683">
          <cell r="A4683" t="str">
            <v>98297</v>
          </cell>
          <cell r="B4683" t="str">
            <v>CABO ELETRÔNICO CATEGORIA 6, INSTALADO EM EDIFICAÇÃO INSTITUCIONAL - FORNECIMENTO E INSTALAÇÃO. AF_11/2019</v>
          </cell>
          <cell r="D4683" t="str">
            <v>M</v>
          </cell>
          <cell r="E4683" t="str">
            <v>1,70</v>
          </cell>
          <cell r="F4683" t="str">
            <v>1,72</v>
          </cell>
        </row>
        <row r="4684">
          <cell r="A4684" t="str">
            <v>98301</v>
          </cell>
          <cell r="B4684" t="str">
            <v>PATCH PANEL 24 PORTAS, CATEGORIA 5E - FORNECIMENTO E INSTALAÇÃO. AF_11/2019</v>
          </cell>
          <cell r="D4684" t="str">
            <v>UN</v>
          </cell>
          <cell r="E4684" t="str">
            <v>371,99</v>
          </cell>
          <cell r="F4684" t="str">
            <v>395,98</v>
          </cell>
        </row>
        <row r="4685">
          <cell r="A4685" t="str">
            <v>98302</v>
          </cell>
          <cell r="B4685" t="str">
            <v>PATCH PANEL 24 PORTAS, CATEGORIA 6 - FORNECIMENTO E INSTALAÇÃO. AF_11/2019</v>
          </cell>
          <cell r="D4685" t="str">
            <v>UN</v>
          </cell>
          <cell r="E4685" t="str">
            <v>490,30</v>
          </cell>
          <cell r="F4685" t="str">
            <v>514,29</v>
          </cell>
        </row>
        <row r="4686">
          <cell r="A4686" t="str">
            <v>98304</v>
          </cell>
          <cell r="B4686" t="str">
            <v>PATCH PANEL 48 PORTAS, CATEGORIA 6 - FORNECIMENTO E INSTALAÇÃO. AF_11/2019</v>
          </cell>
          <cell r="D4686" t="str">
            <v>UN</v>
          </cell>
          <cell r="E4686" t="str">
            <v>797,12</v>
          </cell>
          <cell r="F4686" t="str">
            <v>844,82</v>
          </cell>
        </row>
        <row r="4687">
          <cell r="A4687" t="str">
            <v>98307</v>
          </cell>
          <cell r="B4687" t="str">
            <v>TOMADA DE REDE RJ45 - FORNECIMENTO E INSTALAÇÃO. AF_11/2019</v>
          </cell>
          <cell r="D4687" t="str">
            <v>UN</v>
          </cell>
          <cell r="E4687" t="str">
            <v>33,90</v>
          </cell>
          <cell r="F4687" t="str">
            <v>34,70</v>
          </cell>
        </row>
        <row r="4688">
          <cell r="A4688" t="str">
            <v>98308</v>
          </cell>
          <cell r="B4688" t="str">
            <v>TOMADA PARA TELEFONE RJ11 - FORNECIMENTO E INSTALAÇÃO. AF_11/2019</v>
          </cell>
          <cell r="D4688" t="str">
            <v>UN</v>
          </cell>
          <cell r="E4688" t="str">
            <v>22,27</v>
          </cell>
          <cell r="F4688" t="str">
            <v>23,07</v>
          </cell>
        </row>
        <row r="4689">
          <cell r="A4689" t="str">
            <v>98593</v>
          </cell>
          <cell r="B4689" t="str">
            <v>PATCH PANEL 48 PORTAS, CATEGORIA 5E - FORNECIMENTO E INSTALAÇÃO. AF_11/2019</v>
          </cell>
          <cell r="D4689" t="str">
            <v>UN</v>
          </cell>
          <cell r="E4689" t="str">
            <v>655,80</v>
          </cell>
          <cell r="F4689" t="str">
            <v>703,50</v>
          </cell>
        </row>
        <row r="4690">
          <cell r="A4690" t="str">
            <v>89355</v>
          </cell>
          <cell r="B4690" t="str">
            <v>TUBO, PVC, SOLDÁVEL, DN 20MM, INSTALADO EM RAMAL OU SUB-RAMAL DE ÁGUA - FORNECIMENTO E INSTALAÇÃO. AF_12/2014</v>
          </cell>
          <cell r="D4690" t="str">
            <v>M</v>
          </cell>
          <cell r="E4690" t="str">
            <v>12,02</v>
          </cell>
          <cell r="F4690" t="str">
            <v>13,10</v>
          </cell>
        </row>
        <row r="4691">
          <cell r="A4691" t="str">
            <v>89356</v>
          </cell>
          <cell r="B4691" t="str">
            <v>TUBO, PVC, SOLDÁVEL, DN 25MM, INSTALADO EM RAMAL OU SUB-RAMAL DE ÁGUA - FORNECIMENTO E INSTALAÇÃO. AF_12/2014</v>
          </cell>
          <cell r="D4691" t="str">
            <v>M</v>
          </cell>
          <cell r="E4691" t="str">
            <v>14,20</v>
          </cell>
          <cell r="F4691" t="str">
            <v>15,43</v>
          </cell>
        </row>
        <row r="4692">
          <cell r="A4692" t="str">
            <v>89357</v>
          </cell>
          <cell r="B4692" t="str">
            <v>TUBO, PVC, SOLDÁVEL, DN 32MM, INSTALADO EM RAMAL OU SUB-RAMAL DE ÁGUA - FORNECIMENTO E INSTALAÇÃO. AF_12/2014</v>
          </cell>
          <cell r="D4692" t="str">
            <v>M</v>
          </cell>
          <cell r="E4692" t="str">
            <v>19,88</v>
          </cell>
          <cell r="F4692" t="str">
            <v>21,37</v>
          </cell>
        </row>
        <row r="4693">
          <cell r="A4693" t="str">
            <v>89401</v>
          </cell>
          <cell r="B4693" t="str">
            <v>TUBO, PVC, SOLDÁVEL, DN 20MM, INSTALADO EM RAMAL DE DISTRIBUIÇÃO DE ÁGUA - FORNECIMENTO E INSTALAÇÃO. AF_12/2014</v>
          </cell>
          <cell r="D4693" t="str">
            <v>M</v>
          </cell>
          <cell r="E4693" t="str">
            <v>5,17</v>
          </cell>
          <cell r="F4693" t="str">
            <v>5,49</v>
          </cell>
        </row>
        <row r="4694">
          <cell r="A4694" t="str">
            <v>89402</v>
          </cell>
          <cell r="B4694" t="str">
            <v>TUBO, PVC, SOLDÁVEL, DN 25MM, INSTALADO EM RAMAL DE DISTRIBUIÇÃO DE ÁGUA - FORNECIMENTO E INSTALAÇÃO. AF_12/2014</v>
          </cell>
          <cell r="D4694" t="str">
            <v>M</v>
          </cell>
          <cell r="E4694" t="str">
            <v>6,29</v>
          </cell>
          <cell r="F4694" t="str">
            <v>6,67</v>
          </cell>
        </row>
        <row r="4695">
          <cell r="A4695" t="str">
            <v>89403</v>
          </cell>
          <cell r="B4695" t="str">
            <v>TUBO, PVC, SOLDÁVEL, DN 32MM, INSTALADO EM RAMAL DE DISTRIBUIÇÃO DE ÁGUA - FORNECIMENTO E INSTALAÇÃO. AF_12/2014</v>
          </cell>
          <cell r="D4695" t="str">
            <v>M</v>
          </cell>
          <cell r="E4695" t="str">
            <v>10,44</v>
          </cell>
          <cell r="F4695" t="str">
            <v>10,89</v>
          </cell>
        </row>
        <row r="4696">
          <cell r="A4696" t="str">
            <v>89446</v>
          </cell>
          <cell r="B4696" t="str">
            <v>TUBO, PVC, SOLDÁVEL, DN 25MM, INSTALADO EM PRUMADA DE ÁGUA - FORNECIMENTO E INSTALAÇÃO. AF_12/2014</v>
          </cell>
          <cell r="D4696" t="str">
            <v>M</v>
          </cell>
          <cell r="E4696" t="str">
            <v>3,29</v>
          </cell>
          <cell r="F4696" t="str">
            <v>3,34</v>
          </cell>
        </row>
        <row r="4697">
          <cell r="A4697" t="str">
            <v>89447</v>
          </cell>
          <cell r="B4697" t="str">
            <v>TUBO, PVC, SOLDÁVEL, DN 32MM, INSTALADO EM PRUMADA DE ÁGUA - FORNECIMENTO E INSTALAÇÃO. AF_12/2014</v>
          </cell>
          <cell r="D4697" t="str">
            <v>M</v>
          </cell>
          <cell r="E4697" t="str">
            <v>6,90</v>
          </cell>
          <cell r="F4697" t="str">
            <v>6,97</v>
          </cell>
        </row>
        <row r="4698">
          <cell r="A4698" t="str">
            <v>89448</v>
          </cell>
          <cell r="B4698" t="str">
            <v>TUBO, PVC, SOLDÁVEL, DN 40MM, INSTALADO EM PRUMADA DE ÁGUA - FORNECIMENTO E INSTALAÇÃO. AF_12/2014</v>
          </cell>
          <cell r="D4698" t="str">
            <v>M</v>
          </cell>
          <cell r="E4698" t="str">
            <v>9,90</v>
          </cell>
          <cell r="F4698" t="str">
            <v>9,99</v>
          </cell>
        </row>
        <row r="4699">
          <cell r="A4699" t="str">
            <v>89449</v>
          </cell>
          <cell r="B4699" t="str">
            <v>TUBO, PVC, SOLDÁVEL, DN 50MM, INSTALADO EM PRUMADA DE ÁGUA - FORNECIMENTO E INSTALAÇÃO. AF_12/2014</v>
          </cell>
          <cell r="D4699" t="str">
            <v>M</v>
          </cell>
          <cell r="E4699" t="str">
            <v>11,40</v>
          </cell>
          <cell r="F4699" t="str">
            <v>11,49</v>
          </cell>
        </row>
        <row r="4700">
          <cell r="A4700" t="str">
            <v>89450</v>
          </cell>
          <cell r="B4700" t="str">
            <v>TUBO, PVC, SOLDÁVEL, DN 60MM, INSTALADO EM PRUMADA DE ÁGUA - FORNECIMENTO E INSTALAÇÃO. AF_12/2014</v>
          </cell>
          <cell r="D4700" t="str">
            <v>M</v>
          </cell>
          <cell r="E4700" t="str">
            <v>18,80</v>
          </cell>
          <cell r="F4700" t="str">
            <v>18,92</v>
          </cell>
        </row>
        <row r="4701">
          <cell r="A4701" t="str">
            <v>89451</v>
          </cell>
          <cell r="B4701" t="str">
            <v>TUBO, PVC, SOLDÁVEL, DN 75MM, INSTALADO EM PRUMADA DE ÁGUA - FORNECIMENTO E INSTALAÇÃO. AF_12/2014</v>
          </cell>
          <cell r="D4701" t="str">
            <v>M</v>
          </cell>
          <cell r="E4701" t="str">
            <v>31,03</v>
          </cell>
          <cell r="F4701" t="str">
            <v>31,17</v>
          </cell>
        </row>
        <row r="4702">
          <cell r="A4702" t="str">
            <v>89452</v>
          </cell>
          <cell r="B4702" t="str">
            <v>TUBO, PVC, SOLDÁVEL, DN 85MM, INSTALADO EM PRUMADA DE ÁGUA - FORNECIMENTO E INSTALAÇÃO. AF_12/2014</v>
          </cell>
          <cell r="D4702" t="str">
            <v>M</v>
          </cell>
          <cell r="E4702" t="str">
            <v>38,61</v>
          </cell>
          <cell r="F4702" t="str">
            <v>38,77</v>
          </cell>
        </row>
        <row r="4703">
          <cell r="A4703" t="str">
            <v>89508</v>
          </cell>
          <cell r="B4703" t="str">
            <v>TUBO PVC, SÉRIE R, ÁGUA PLUVIAL, DN 40 MM, FORNECIDO E INSTALADO EM RAMAL DE ENCAMINHAMENTO. AF_12/2014</v>
          </cell>
          <cell r="D4703" t="str">
            <v>M</v>
          </cell>
          <cell r="E4703" t="str">
            <v>13,24</v>
          </cell>
          <cell r="F4703" t="str">
            <v>13,80</v>
          </cell>
        </row>
        <row r="4704">
          <cell r="A4704" t="str">
            <v>89509</v>
          </cell>
          <cell r="B4704" t="str">
            <v>TUBO PVC, SÉRIE R, ÁGUA PLUVIAL, DN 50 MM, FORNECIDO E INSTALADO EM RAMAL DE ENCAMINHAMENTO. AF_12/2014</v>
          </cell>
          <cell r="D4704" t="str">
            <v>M</v>
          </cell>
          <cell r="E4704" t="str">
            <v>18,31</v>
          </cell>
          <cell r="F4704" t="str">
            <v>19,02</v>
          </cell>
        </row>
        <row r="4705">
          <cell r="A4705" t="str">
            <v>89511</v>
          </cell>
          <cell r="B4705" t="str">
            <v>TUBO PVC, SÉRIE R, ÁGUA PLUVIAL, DN 75 MM, FORNECIDO E INSTALADO EM RAMAL DE ENCAMINHAMENTO. AF_12/2014</v>
          </cell>
          <cell r="D4705" t="str">
            <v>M</v>
          </cell>
          <cell r="E4705" t="str">
            <v>27,34</v>
          </cell>
          <cell r="F4705" t="str">
            <v>28,44</v>
          </cell>
        </row>
        <row r="4706">
          <cell r="A4706" t="str">
            <v>89512</v>
          </cell>
          <cell r="B4706" t="str">
            <v>TUBO PVC, SÉRIE R, ÁGUA PLUVIAL, DN 100 MM, FORNECIDO E INSTALADO EM RAMAL DE ENCAMINHAMENTO. AF_12/2014</v>
          </cell>
          <cell r="D4706" t="str">
            <v>M</v>
          </cell>
          <cell r="E4706" t="str">
            <v>43,14</v>
          </cell>
          <cell r="F4706" t="str">
            <v>44,63</v>
          </cell>
        </row>
        <row r="4707">
          <cell r="A4707" t="str">
            <v>89576</v>
          </cell>
          <cell r="B4707" t="str">
            <v>TUBO PVC, SÉRIE R, ÁGUA PLUVIAL, DN 75 MM, FORNECIDO E INSTALADO EM CONDUTORES VERTICAIS DE ÁGUAS PLUVIAIS. AF_12/2014</v>
          </cell>
          <cell r="D4707" t="str">
            <v>M</v>
          </cell>
          <cell r="E4707" t="str">
            <v>15,96</v>
          </cell>
          <cell r="F4707" t="str">
            <v>16,19</v>
          </cell>
        </row>
        <row r="4708">
          <cell r="A4708" t="str">
            <v>89578</v>
          </cell>
          <cell r="B4708" t="str">
            <v>TUBO PVC, SÉRIE R, ÁGUA PLUVIAL, DN 100 MM, FORNECIDO E INSTALADO EM CONDUTORES VERTICAIS DE ÁGUAS PLUVIAIS. AF_12/2014</v>
          </cell>
          <cell r="D4708" t="str">
            <v>M</v>
          </cell>
          <cell r="E4708" t="str">
            <v>27,49</v>
          </cell>
          <cell r="F4708" t="str">
            <v>27,86</v>
          </cell>
        </row>
        <row r="4709">
          <cell r="A4709" t="str">
            <v>89580</v>
          </cell>
          <cell r="B4709" t="str">
            <v>TUBO PVC, SÉRIE R, ÁGUA PLUVIAL, DN 150 MM, FORNECIDO E INSTALADO EM CONDUTORES VERTICAIS DE ÁGUAS PLUVIAIS. AF_12/2014</v>
          </cell>
          <cell r="D4709" t="str">
            <v>M</v>
          </cell>
          <cell r="E4709" t="str">
            <v>54,03</v>
          </cell>
          <cell r="F4709" t="str">
            <v>54,63</v>
          </cell>
        </row>
        <row r="4710">
          <cell r="A4710" t="str">
            <v>89633</v>
          </cell>
          <cell r="B4710" t="str">
            <v>TUBO, CPVC, SOLDÁVEL, DN 15MM, INSTALADO EM RAMAL OU SUB-RAMAL DE ÁGUA - FORNECIMENTO E INSTALAÇÃO. AF_12/2014</v>
          </cell>
          <cell r="D4710" t="str">
            <v>M</v>
          </cell>
          <cell r="E4710" t="str">
            <v>16,49</v>
          </cell>
          <cell r="F4710" t="str">
            <v>17,39</v>
          </cell>
        </row>
        <row r="4711">
          <cell r="A4711" t="str">
            <v>89634</v>
          </cell>
          <cell r="B4711" t="str">
            <v>TUBO, CPVC, SOLDÁVEL, DN 22MM, INSTALADO EM RAMAL OU SUB-RAMAL DE ÁGUA - FORNECIMENTO E INSTALAÇÃO. AF_12/2014</v>
          </cell>
          <cell r="D4711" t="str">
            <v>M</v>
          </cell>
          <cell r="E4711" t="str">
            <v>25,12</v>
          </cell>
          <cell r="F4711" t="str">
            <v>26,26</v>
          </cell>
        </row>
        <row r="4712">
          <cell r="A4712" t="str">
            <v>89635</v>
          </cell>
          <cell r="B4712" t="str">
            <v>TUBO, CPVC, SOLDÁVEL, DN 28MM, INSTALADO EM RAMAL OU SUB-RAMAL DE ÁGUA - FORNECIMENTO E INSTALAÇÃO. AF_12/2014</v>
          </cell>
          <cell r="D4712" t="str">
            <v>M</v>
          </cell>
          <cell r="E4712" t="str">
            <v>35,98</v>
          </cell>
          <cell r="F4712" t="str">
            <v>37,32</v>
          </cell>
        </row>
        <row r="4713">
          <cell r="A4713" t="str">
            <v>89636</v>
          </cell>
          <cell r="B4713" t="str">
            <v>TUBO, CPVC, SOLDÁVEL, DN 35MM, INSTALADO EM RAMAL OU SUB-RAMAL DE ÁGUA  FORNECIMENTO E INSTALAÇÃO. AF_12/2014</v>
          </cell>
          <cell r="D4713" t="str">
            <v>M</v>
          </cell>
          <cell r="E4713" t="str">
            <v>43,81</v>
          </cell>
          <cell r="F4713" t="str">
            <v>45,39</v>
          </cell>
        </row>
        <row r="4714">
          <cell r="A4714" t="str">
            <v>89711</v>
          </cell>
          <cell r="B4714" t="str">
            <v>TUBO PVC, SERIE NORMAL, ESGOTO PREDIAL, DN 40 MM, FORNECIDO E INSTALADO EM RAMAL DE DESCARGA OU RAMAL DE ESGOTO SANITÁRIO. AF_12/2014</v>
          </cell>
          <cell r="D4714" t="str">
            <v>M</v>
          </cell>
          <cell r="E4714" t="str">
            <v>12,71</v>
          </cell>
          <cell r="F4714" t="str">
            <v>13,72</v>
          </cell>
        </row>
        <row r="4715">
          <cell r="A4715" t="str">
            <v>89712</v>
          </cell>
          <cell r="B4715" t="str">
            <v>TUBO PVC, SERIE NORMAL, ESGOTO PREDIAL, DN 50 MM, FORNECIDO E INSTALADO EM RAMAL DE DESCARGA OU RAMAL DE ESGOTO SANITÁRIO. AF_12/2014</v>
          </cell>
          <cell r="D4715" t="str">
            <v>M</v>
          </cell>
          <cell r="E4715" t="str">
            <v>19,04</v>
          </cell>
          <cell r="F4715" t="str">
            <v>20,31</v>
          </cell>
        </row>
        <row r="4716">
          <cell r="A4716" t="str">
            <v>89713</v>
          </cell>
          <cell r="B4716" t="str">
            <v>TUBO PVC, SERIE NORMAL, ESGOTO PREDIAL, DN 75 MM, FORNECIDO E INSTALADO EM RAMAL DE DESCARGA OU RAMAL DE ESGOTO SANITÁRIO. AF_12/2014</v>
          </cell>
          <cell r="D4716" t="str">
            <v>M</v>
          </cell>
          <cell r="E4716" t="str">
            <v>29,11</v>
          </cell>
          <cell r="F4716" t="str">
            <v>30,98</v>
          </cell>
        </row>
        <row r="4717">
          <cell r="A4717" t="str">
            <v>89714</v>
          </cell>
          <cell r="B4717" t="str">
            <v>TUBO PVC, SERIE NORMAL, ESGOTO PREDIAL, DN 100 MM, FORNECIDO E INSTALADO EM RAMAL DE DESCARGA OU RAMAL DE ESGOTO SANITÁRIO. AF_12/2014</v>
          </cell>
          <cell r="D4717" t="str">
            <v>M</v>
          </cell>
          <cell r="E4717" t="str">
            <v>37,46</v>
          </cell>
          <cell r="F4717" t="str">
            <v>39,95</v>
          </cell>
        </row>
        <row r="4718">
          <cell r="A4718" t="str">
            <v>89716</v>
          </cell>
          <cell r="B4718" t="str">
            <v>TUBO, CPVC, SOLDÁVEL, DN 22MM, INSTALADO EM RAMAL DE DISTRIBUIÇÃO DE ÁGUA - FORNECIMENTO E INSTALAÇÃO. AF_12/2014</v>
          </cell>
          <cell r="D4718" t="str">
            <v>M</v>
          </cell>
          <cell r="E4718" t="str">
            <v>17,98</v>
          </cell>
          <cell r="F4718" t="str">
            <v>18,32</v>
          </cell>
        </row>
        <row r="4719">
          <cell r="A4719" t="str">
            <v>89717</v>
          </cell>
          <cell r="B4719" t="str">
            <v>TUBO, CPVC, SOLDÁVEL, DN 28MM, INSTALADO EM RAMAL DE DISTRIBUIÇÃO DE ÁGUA - FORNECIMENTO E INSTALAÇÃO. AF_12/2014</v>
          </cell>
          <cell r="D4719" t="str">
            <v>M</v>
          </cell>
          <cell r="E4719" t="str">
            <v>27,56</v>
          </cell>
          <cell r="F4719" t="str">
            <v>27,97</v>
          </cell>
        </row>
        <row r="4720">
          <cell r="A4720" t="str">
            <v>89770</v>
          </cell>
          <cell r="B4720" t="str">
            <v>TUBO, CPVC, SOLDÁVEL, DN 35MM, INSTALADO EM PRUMADA DE ÁGUA  FORNECIMENTO E INSTALAÇÃO. AF_12/2014</v>
          </cell>
          <cell r="D4720" t="str">
            <v>M</v>
          </cell>
          <cell r="E4720" t="str">
            <v>30,19</v>
          </cell>
          <cell r="F4720" t="str">
            <v>30,26</v>
          </cell>
        </row>
        <row r="4721">
          <cell r="A4721" t="str">
            <v>89771</v>
          </cell>
          <cell r="B4721" t="str">
            <v>TUBO, CPVC, SOLDÁVEL, DN 42MM, INSTALADO EM PRUMADA DE ÁGUA  FORNECIMENTO E INSTALAÇÃO. AF_12/2014</v>
          </cell>
          <cell r="D4721" t="str">
            <v>M</v>
          </cell>
          <cell r="E4721" t="str">
            <v>41,28</v>
          </cell>
          <cell r="F4721" t="str">
            <v>41,36</v>
          </cell>
        </row>
        <row r="4722">
          <cell r="A4722" t="str">
            <v>89773</v>
          </cell>
          <cell r="B4722" t="str">
            <v>TUBO, CPVC, SOLDÁVEL, DN 73MM, INSTALADO EM PRUMADA DE ÁGUA  FORNECIMENTO E INSTALAÇÃO. AF_12/2014</v>
          </cell>
          <cell r="D4722" t="str">
            <v>M</v>
          </cell>
          <cell r="E4722" t="str">
            <v>96,12</v>
          </cell>
          <cell r="F4722" t="str">
            <v>96,26</v>
          </cell>
        </row>
        <row r="4723">
          <cell r="A4723" t="str">
            <v>89775</v>
          </cell>
          <cell r="B4723" t="str">
            <v>TUBO, CPVC, SOLDÁVEL, DN 89MM, INSTALADO EM PRUMADA DE ÁGUA  FORNECIMENTO E INSTALAÇÃO. AF_12/2014</v>
          </cell>
          <cell r="D4723" t="str">
            <v>M</v>
          </cell>
          <cell r="E4723" t="str">
            <v>151,85</v>
          </cell>
          <cell r="F4723" t="str">
            <v>152,01</v>
          </cell>
        </row>
        <row r="4724">
          <cell r="A4724" t="str">
            <v>89798</v>
          </cell>
          <cell r="B4724" t="str">
            <v>TUBO PVC, SERIE NORMAL, ESGOTO PREDIAL, DN 50 MM, FORNECIDO E INSTALADO EM PRUMADA DE ESGOTO SANITÁRIO OU VENTILAÇÃO. AF_12/2014</v>
          </cell>
          <cell r="D4724" t="str">
            <v>M</v>
          </cell>
          <cell r="E4724" t="str">
            <v>7,85</v>
          </cell>
          <cell r="F4724" t="str">
            <v>8,02</v>
          </cell>
        </row>
        <row r="4725">
          <cell r="A4725" t="str">
            <v>89799</v>
          </cell>
          <cell r="B4725" t="str">
            <v>TUBO PVC, SERIE NORMAL, ESGOTO PREDIAL, DN 75 MM, FORNECIDO E INSTALADO EM PRUMADA DE ESGOTO SANITÁRIO OU VENTILAÇÃO. AF_12/2014</v>
          </cell>
          <cell r="D4725" t="str">
            <v>M</v>
          </cell>
          <cell r="E4725" t="str">
            <v>12,95</v>
          </cell>
          <cell r="F4725" t="str">
            <v>13,32</v>
          </cell>
        </row>
        <row r="4726">
          <cell r="A4726" t="str">
            <v>89800</v>
          </cell>
          <cell r="B4726" t="str">
            <v>TUBO PVC, SERIE NORMAL, ESGOTO PREDIAL, DN 100 MM, FORNECIDO E INSTALADO EM PRUMADA DE ESGOTO SANITÁRIO OU VENTILAÇÃO. AF_12/2014</v>
          </cell>
          <cell r="D4726" t="str">
            <v>M</v>
          </cell>
          <cell r="E4726" t="str">
            <v>16,14</v>
          </cell>
          <cell r="F4726" t="str">
            <v>16,68</v>
          </cell>
        </row>
        <row r="4727">
          <cell r="A4727" t="str">
            <v>89848</v>
          </cell>
          <cell r="B4727" t="str">
            <v>TUBO PVC, SERIE NORMAL, ESGOTO PREDIAL, DN 100 MM, FORNECIDO E INSTALADO EM SUBCOLETOR AÉREO DE ESGOTO SANITÁRIO. AF_12/2014</v>
          </cell>
          <cell r="D4727" t="str">
            <v>M</v>
          </cell>
          <cell r="E4727" t="str">
            <v>19,83</v>
          </cell>
          <cell r="F4727" t="str">
            <v>20,74</v>
          </cell>
        </row>
        <row r="4728">
          <cell r="A4728" t="str">
            <v>89849</v>
          </cell>
          <cell r="B4728" t="str">
            <v>TUBO PVC, SERIE NORMAL, ESGOTO PREDIAL, DN 150 MM, FORNECIDO E INSTALADO EM SUBCOLETOR AÉREO DE ESGOTO SANITÁRIO. AF_12/2014</v>
          </cell>
          <cell r="D4728" t="str">
            <v>M</v>
          </cell>
          <cell r="E4728" t="str">
            <v>38,34</v>
          </cell>
          <cell r="F4728" t="str">
            <v>39,58</v>
          </cell>
        </row>
        <row r="4729">
          <cell r="A4729" t="str">
            <v>89865</v>
          </cell>
          <cell r="B4729" t="str">
            <v>TUBO, PVC, SOLDÁVEL, DN 25MM, INSTALADO EM DRENO DE AR-CONDICIONADO - FORNECIMENTO E INSTALAÇÃO. AF_12/2014</v>
          </cell>
          <cell r="D4729" t="str">
            <v>M</v>
          </cell>
          <cell r="E4729" t="str">
            <v>8,63</v>
          </cell>
          <cell r="F4729" t="str">
            <v>9,27</v>
          </cell>
        </row>
        <row r="4730">
          <cell r="A4730" t="str">
            <v>91784</v>
          </cell>
          <cell r="B4730" t="str">
            <v>(COMPOSIÇÃO REPRESENTATIVA) DO SERVIÇO DE INSTALAÇÃO DE TUBOS DE PVC, SOLDÁVEL, ÁGUA FRIA, DN 20 MM (INSTALADO EM RAMAL, SUB-RAMAL OU RAMAL DE DISTRIBUIÇÃO), INCLUSIVE CONEXÕES, CORTES E FIXAÇÕES, PARA PRÉDIOS. AF_10/2015</v>
          </cell>
          <cell r="D4730" t="str">
            <v>M</v>
          </cell>
          <cell r="E4730" t="str">
            <v>28,77</v>
          </cell>
          <cell r="F4730" t="str">
            <v>31,20</v>
          </cell>
        </row>
        <row r="4731">
          <cell r="A4731" t="str">
            <v>91785</v>
          </cell>
          <cell r="B4731" t="str">
            <v>(COMPOSIÇÃO REPRESENTATIVA) DO SERVIÇO DE INSTALAÇÃO DE TUBOS DE PVC, SOLDÁVEL, ÁGUA FRIA, DN 25 MM (INSTALADO EM RAMAL, SUB-RAMAL, RAMAL DE DISTRIBUIÇÃO OU PRUMADA), INCLUSIVE CONEXÕES, CORTES E FIXAÇÕES, PARA PRÉDIOS. AF_10/2015</v>
          </cell>
          <cell r="D4731" t="str">
            <v>M</v>
          </cell>
          <cell r="E4731" t="str">
            <v>28,47</v>
          </cell>
          <cell r="F4731" t="str">
            <v>30,81</v>
          </cell>
        </row>
        <row r="4732">
          <cell r="A4732" t="str">
            <v>91786</v>
          </cell>
          <cell r="B4732" t="str">
            <v>(COMPOSIÇÃO REPRESENTATIVA) DO SERVIÇO DE INSTALAÇÃO TUBOS DE PVC, SOLDÁVEL, ÁGUA FRIA, DN 32 MM (INSTALADO EM RAMAL, SUB-RAMAL, RAMAL DE DISTRIBUIÇÃO OU PRUMADA), INCLUSIVE CONEXÕES, CORTES E FIXAÇÕES, PARA PRÉDIOS. AF_10/2015</v>
          </cell>
          <cell r="D4732" t="str">
            <v>M</v>
          </cell>
          <cell r="E4732" t="str">
            <v>19,35</v>
          </cell>
          <cell r="F4732" t="str">
            <v>20,25</v>
          </cell>
        </row>
        <row r="4733">
          <cell r="A4733" t="str">
            <v>91787</v>
          </cell>
          <cell r="B4733" t="str">
            <v>(COMPOSIÇÃO REPRESENTATIVA) DO SERVIÇO DE INSTALAÇÃO DE TUBOS DE PVC, SOLDÁVEL, ÁGUA FRIA, DN 40 MM (INSTALADO EM PRUMADA), INCLUSIVE CONEXÕES, CORTES E FIXAÇÕES, PARA PRÉDIOS. AF_10/2015</v>
          </cell>
          <cell r="D4733" t="str">
            <v>M</v>
          </cell>
          <cell r="E4733" t="str">
            <v>21,44</v>
          </cell>
          <cell r="F4733" t="str">
            <v>21,86</v>
          </cell>
        </row>
        <row r="4734">
          <cell r="A4734" t="str">
            <v>91788</v>
          </cell>
          <cell r="B4734" t="str">
            <v>(COMPOSIÇÃO REPRESENTATIVA) DO SERVIÇO DE INSTALAÇÃO DE TUBOS DE PVC, SOLDÁVEL, ÁGUA FRIA, DN 50 MM (INSTALADO EM PRUMADA), INCLUSIVE CONEXÕES, CORTES E FIXAÇÕES, PARA PRÉDIOS. AF_10/2015</v>
          </cell>
          <cell r="D4734" t="str">
            <v>M</v>
          </cell>
          <cell r="E4734" t="str">
            <v>27,48</v>
          </cell>
          <cell r="F4734" t="str">
            <v>28,18</v>
          </cell>
        </row>
        <row r="4735">
          <cell r="A4735" t="str">
            <v>91789</v>
          </cell>
          <cell r="B4735" t="str">
            <v>(COMPOSIÇÃO REPRESENTATIVA) DO SERVIÇO DE INSTALAÇÃO DE TUBOS DE PVC, SÉRIE R, ÁGUA PLUVIAL, DN 75 MM (INSTALADO EM RAMAL DE ENCAMINHAMENTO, OU CONDUTORES VERTICAIS), INCLUSIVE CONEXÕES, CORTE E FIXAÇÕES, PARA PRÉDIOS. AF_10/2015</v>
          </cell>
          <cell r="D4735" t="str">
            <v>M</v>
          </cell>
          <cell r="E4735" t="str">
            <v>29,31</v>
          </cell>
          <cell r="F4735" t="str">
            <v>29,94</v>
          </cell>
        </row>
        <row r="4736">
          <cell r="A4736" t="str">
            <v>91790</v>
          </cell>
          <cell r="B4736" t="str">
            <v>(COMPOSIÇÃO REPRESENTATIVA) DO SERVIÇO DE INSTALAÇÃO DE TUBOS DE PVC, SÉRIE R, ÁGUA PLUVIAL, DN 100 MM (INSTALADO EM RAMAL DE ENCAMINHAMENTO, OU CONDUTORES VERTICAIS), INCLUSIVE CONEXÕES, CORTES E FIXAÇÕES, PARA PRÉDIOS. AF_10/2015</v>
          </cell>
          <cell r="D4736" t="str">
            <v>M</v>
          </cell>
          <cell r="E4736" t="str">
            <v>44,37</v>
          </cell>
          <cell r="F4736" t="str">
            <v>45,59</v>
          </cell>
        </row>
        <row r="4737">
          <cell r="A4737" t="str">
            <v>91791</v>
          </cell>
          <cell r="B4737" t="str">
            <v>(COMPOSIÇÃO REPRESENTATIVA) DO SERVIÇO DE INSTALAÇÃO DE TUBOS DE PVC, SÉRIE R, ÁGUA PLUVIAL, DN 150 MM (INSTALADO EM CONDUTORES VERTICAIS), INCLUSIVE CONEXÕES, CORTES E FIXAÇÕES, PARA PRÉDIOS. AF_10/2015</v>
          </cell>
          <cell r="D4737" t="str">
            <v>M</v>
          </cell>
          <cell r="E4737" t="str">
            <v>57,74</v>
          </cell>
          <cell r="F4737" t="str">
            <v>58,39</v>
          </cell>
        </row>
        <row r="4738">
          <cell r="A4738" t="str">
            <v>91792</v>
          </cell>
          <cell r="B4738" t="str">
            <v>(COMPOSIÇÃO REPRESENTATIVA) DO SERVIÇO DE INSTALAÇÃO DE TUBO DE PVC, SÉRIE NORMAL, ESGOTO PREDIAL, DN 40 MM (INSTALADO EM RAMAL DE DESCARGA OU RAMAL DE ESGOTO SANITÁRIO), INCLUSIVE CONEXÕES, CORTES E FIXAÇÕES, PARA PRÉDIOS. AF_10/2015</v>
          </cell>
          <cell r="D4738" t="str">
            <v>M</v>
          </cell>
          <cell r="E4738" t="str">
            <v>37,86</v>
          </cell>
          <cell r="F4738" t="str">
            <v>40,88</v>
          </cell>
        </row>
        <row r="4739">
          <cell r="A4739" t="str">
            <v>91793</v>
          </cell>
          <cell r="B4739" t="str">
            <v>(COMPOSIÇÃO REPRESENTATIVA) DO SERVIÇO DE INSTALAÇÃO DE TUBO DE PVC, SÉRIE NORMAL, ESGOTO PREDIAL, DN 50 MM (INSTALADO EM RAMAL DE DESCARGA OU RAMAL DE ESGOTO SANITÁRIO), INCLUSIVE CONEXÕES, CORTES E FIXAÇÕES PARA, PRÉDIOS. AF_10/2015</v>
          </cell>
          <cell r="D4739" t="str">
            <v>M</v>
          </cell>
          <cell r="E4739" t="str">
            <v>58,25</v>
          </cell>
          <cell r="F4739" t="str">
            <v>61,97</v>
          </cell>
        </row>
        <row r="4740">
          <cell r="A4740" t="str">
            <v>91794</v>
          </cell>
          <cell r="B4740" t="str">
            <v>(COMPOSIÇÃO REPRESENTATIVA) DO SERVIÇO DE INST. TUBO PVC, SÉRIE N, ESGOTO PREDIAL, DN 75 MM, (INST. EM RAMAL DE DESCARGA, RAMAL DE ESG. SANITÁRIO, PRUMADA DE ESG. SANITÁRIO OU VENTILAÇÃO), INCL. CONEXÕES, CORTES E FIXAÇÕES, P/ PRÉDIOS. AF_10/2015</v>
          </cell>
          <cell r="D4740" t="str">
            <v>M</v>
          </cell>
          <cell r="E4740" t="str">
            <v>26,71</v>
          </cell>
          <cell r="F4740" t="str">
            <v>27,85</v>
          </cell>
        </row>
        <row r="4741">
          <cell r="A4741" t="str">
            <v>91795</v>
          </cell>
          <cell r="B4741" t="str">
            <v>(COMPOSIÇÃO REPRESENTATIVA) DO SERVIÇO DE INST. TUBO PVC, SÉRIE N, ESGOTO PREDIAL, 100 MM (INST. RAMAL DESCARGA, RAMAL DE ESG. SANIT., PRUMADA ESG. SANIT., VENTILAÇÃO OU SUB-COLETOR AÉREO), INCL. CONEXÕES E CORTES, FIXAÇÕES, P/ PRÉDIOS. AF_10/2015</v>
          </cell>
          <cell r="D4741" t="str">
            <v>M</v>
          </cell>
          <cell r="E4741" t="str">
            <v>45,24</v>
          </cell>
          <cell r="F4741" t="str">
            <v>47,44</v>
          </cell>
        </row>
        <row r="4742">
          <cell r="A4742" t="str">
            <v>91796</v>
          </cell>
          <cell r="B4742" t="str">
            <v>(COMPOSIÇÃO REPRESENTATIVA) DO SERVIÇO DE INSTALAÇÃO DE TUBO DE PVC, SÉRIE NORMAL, ESGOTO PREDIAL, DN 150 MM (INSTALADO EM SUB-COLETOR AÉREO), INCLUSIVE CONEXÕES, CORTES E FIXAÇÕES, PARA PRÉDIOS. AF_10/2015</v>
          </cell>
          <cell r="D4742" t="str">
            <v>M</v>
          </cell>
          <cell r="E4742" t="str">
            <v>47,79</v>
          </cell>
          <cell r="F4742" t="str">
            <v>49,73</v>
          </cell>
        </row>
        <row r="4743">
          <cell r="A4743" t="str">
            <v>92275</v>
          </cell>
          <cell r="B4743" t="str">
            <v>TUBO EM COBRE RÍGIDO, DN 22 MM, CLASSE E, SEM ISOLAMENTO, INSTALADO EM PRUMADA  FORNECIMENTO E INSTALAÇÃO. AF_12/2015</v>
          </cell>
          <cell r="D4743" t="str">
            <v>M</v>
          </cell>
          <cell r="E4743" t="str">
            <v>32,44</v>
          </cell>
          <cell r="F4743" t="str">
            <v>32,60</v>
          </cell>
        </row>
        <row r="4744">
          <cell r="A4744" t="str">
            <v>92276</v>
          </cell>
          <cell r="B4744" t="str">
            <v>TUBO EM COBRE RÍGIDO, DN 28 MM, CLASSE E, SEM ISOLAMENTO, INSTALADO EM PRUMADA  FORNECIMENTO E INSTALAÇÃO. AF_12/2015</v>
          </cell>
          <cell r="D4744" t="str">
            <v>M</v>
          </cell>
          <cell r="E4744" t="str">
            <v>41,06</v>
          </cell>
          <cell r="F4744" t="str">
            <v>41,25</v>
          </cell>
        </row>
        <row r="4745">
          <cell r="A4745" t="str">
            <v>92277</v>
          </cell>
          <cell r="B4745" t="str">
            <v>TUBO EM COBRE RÍGIDO, DN 35 MM, CLASSE E, SEM ISOLAMENTO, INSTALADO EM PRUMADA  FORNECIMENTO E INSTALAÇÃO. AF_12/2015</v>
          </cell>
          <cell r="D4745" t="str">
            <v>M</v>
          </cell>
          <cell r="E4745" t="str">
            <v>59,18</v>
          </cell>
          <cell r="F4745" t="str">
            <v>59,41</v>
          </cell>
        </row>
        <row r="4746">
          <cell r="A4746" t="str">
            <v>92278</v>
          </cell>
          <cell r="B4746" t="str">
            <v>TUBO EM COBRE RÍGIDO, DN 42 MM, CLASSE E, SEM ISOLAMENTO, INSTALADO EM PRUMADA  FORNECIMENTO E INSTALAÇÃO. AF_12/2015</v>
          </cell>
          <cell r="D4746" t="str">
            <v>M</v>
          </cell>
          <cell r="E4746" t="str">
            <v>79,53</v>
          </cell>
          <cell r="F4746" t="str">
            <v>79,78</v>
          </cell>
        </row>
        <row r="4747">
          <cell r="A4747" t="str">
            <v>92279</v>
          </cell>
          <cell r="B4747" t="str">
            <v>TUBO EM COBRE RÍGIDO, DN 54 MM, CLASSE E, SEM ISOLAMENTO, INSTALADO EM PRUMADA  FORNECIMENTO E INSTALAÇÃO. AF_12/2015</v>
          </cell>
          <cell r="D4747" t="str">
            <v>M</v>
          </cell>
          <cell r="E4747" t="str">
            <v>114,86</v>
          </cell>
          <cell r="F4747" t="str">
            <v>115,17</v>
          </cell>
        </row>
        <row r="4748">
          <cell r="A4748" t="str">
            <v>92280</v>
          </cell>
          <cell r="B4748" t="str">
            <v>TUBO EM COBRE RÍGIDO, DN 66 MM, CLASSE E, SEM ISOLAMENTO, INSTALADO EM PRUMADA  FORNECIMENTO E INSTALAÇÃO. AF_12/2015</v>
          </cell>
          <cell r="D4748" t="str">
            <v>M</v>
          </cell>
          <cell r="E4748" t="str">
            <v>161,17</v>
          </cell>
          <cell r="F4748" t="str">
            <v>161,54</v>
          </cell>
        </row>
        <row r="4749">
          <cell r="A4749" t="str">
            <v>92281</v>
          </cell>
          <cell r="B4749" t="str">
            <v>TUBO EM COBRE RÍGIDO, DN 22 MM, CLASSE E, COM ISOLAMENTO, INSTALADO EM PRUMADA  FORNECIMENTO E INSTALAÇÃO. AF_12/2015</v>
          </cell>
          <cell r="D4749" t="str">
            <v>M</v>
          </cell>
          <cell r="E4749" t="str">
            <v>94,17</v>
          </cell>
          <cell r="F4749" t="str">
            <v>94,41</v>
          </cell>
        </row>
        <row r="4750">
          <cell r="A4750" t="str">
            <v>92282</v>
          </cell>
          <cell r="B4750" t="str">
            <v>TUBO EM COBRE RÍGIDO, DN 28 MM, CLASSE E, COM ISOLAMENTO, INSTALADO EM PRUMADA  FORNECIMENTO E INSTALAÇÃO. AF_12/2015</v>
          </cell>
          <cell r="D4750" t="str">
            <v>M</v>
          </cell>
          <cell r="E4750" t="str">
            <v>105,29</v>
          </cell>
          <cell r="F4750" t="str">
            <v>105,55</v>
          </cell>
        </row>
        <row r="4751">
          <cell r="A4751" t="str">
            <v>92283</v>
          </cell>
          <cell r="B4751" t="str">
            <v>TUBO EM COBRE RÍGIDO, DN 35 MM, CLASSE E, COM ISOLAMENTO, INSTALADO EM PRUMADA  FORNECIMENTO E INSTALAÇÃO. AF_12/2015</v>
          </cell>
          <cell r="D4751" t="str">
            <v>M</v>
          </cell>
          <cell r="E4751" t="str">
            <v>140,40</v>
          </cell>
          <cell r="F4751" t="str">
            <v>140,69</v>
          </cell>
        </row>
        <row r="4752">
          <cell r="A4752" t="str">
            <v>92284</v>
          </cell>
          <cell r="B4752" t="str">
            <v>TUBO EM COBRE RÍGIDO, DN 42 MM, CLASSE E, COM ISOLAMENTO, INSTALADO EM PRUMADA  FORNECIMENTO E INSTALAÇÃO. AF_12/2015</v>
          </cell>
          <cell r="D4752" t="str">
            <v>M</v>
          </cell>
          <cell r="E4752" t="str">
            <v>172,16</v>
          </cell>
          <cell r="F4752" t="str">
            <v>172,49</v>
          </cell>
        </row>
        <row r="4753">
          <cell r="A4753" t="str">
            <v>92285</v>
          </cell>
          <cell r="B4753" t="str">
            <v>TUBO EM COBRE RÍGIDO, DN 54 MM, CLASSE E, COM ISOLAMENTO, INSTALADO EM PRUMADA  FORNECIMENTO E INSTALAÇÃO. AF_12/2015</v>
          </cell>
          <cell r="D4753" t="str">
            <v>M</v>
          </cell>
          <cell r="E4753" t="str">
            <v>225,54</v>
          </cell>
          <cell r="F4753" t="str">
            <v>225,93</v>
          </cell>
        </row>
        <row r="4754">
          <cell r="A4754" t="str">
            <v>92286</v>
          </cell>
          <cell r="B4754" t="str">
            <v>TUBO EM COBRE RÍGIDO, DN 66 MM, CLASSE E, COM ISOLAMENTO, INSTALADO EM PRUMADA  FORNECIMENTO E INSTALAÇÃO. AF_12/2015</v>
          </cell>
          <cell r="D4754" t="str">
            <v>M</v>
          </cell>
          <cell r="E4754" t="str">
            <v>273,41</v>
          </cell>
          <cell r="F4754" t="str">
            <v>273,86</v>
          </cell>
        </row>
        <row r="4755">
          <cell r="A4755" t="str">
            <v>92305</v>
          </cell>
          <cell r="B4755" t="str">
            <v>TUBO EM COBRE RÍGIDO, DN 15 MM, CLASSE E, SEM ISOLAMENTO, INSTALADO EM RAMAL DE DISTRIBUIÇÃO  FORNECIMENTO E INSTALAÇÃO. AF_12/2015</v>
          </cell>
          <cell r="D4755" t="str">
            <v>M</v>
          </cell>
          <cell r="E4755" t="str">
            <v>21,81</v>
          </cell>
          <cell r="F4755" t="str">
            <v>22,23</v>
          </cell>
        </row>
        <row r="4756">
          <cell r="A4756" t="str">
            <v>92306</v>
          </cell>
          <cell r="B4756" t="str">
            <v>TUBO EM COBRE RÍGIDO, DN 22 MM, CLASSE E, SEM ISOLAMENTO, INSTALADO EM RAMAL DE DISTRIBUIÇÃO  FORNECIMENTO E INSTALAÇÃO. AF_12/2015</v>
          </cell>
          <cell r="D4756" t="str">
            <v>M</v>
          </cell>
          <cell r="E4756" t="str">
            <v>35,38</v>
          </cell>
          <cell r="F4756" t="str">
            <v>35,86</v>
          </cell>
        </row>
        <row r="4757">
          <cell r="A4757" t="str">
            <v>92307</v>
          </cell>
          <cell r="B4757" t="str">
            <v>TUBO EM COBRE RÍGIDO, DN 28 MM, CLASSE E, SEM ISOLAMENTO, INSTALADO EM RAMAL DE DISTRIBUIÇÃO  FORNECIMENTO E INSTALAÇÃO. AF_12/2015</v>
          </cell>
          <cell r="D4757" t="str">
            <v>M</v>
          </cell>
          <cell r="E4757" t="str">
            <v>44,21</v>
          </cell>
          <cell r="F4757" t="str">
            <v>44,75</v>
          </cell>
        </row>
        <row r="4758">
          <cell r="A4758" t="str">
            <v>92308</v>
          </cell>
          <cell r="B4758" t="str">
            <v>TUBO EM COBRE RÍGIDO, DN 15 MM, CLASSE E, COM ISOLAMENTO, INSTALADO EM RAMAL DE DISTRIBUIÇÃO  FORNECIMENTO E INSTALAÇÃO. AF_12/2015</v>
          </cell>
          <cell r="D4758" t="str">
            <v>M</v>
          </cell>
          <cell r="E4758" t="str">
            <v>36,29</v>
          </cell>
          <cell r="F4758" t="str">
            <v>36,94</v>
          </cell>
        </row>
        <row r="4759">
          <cell r="A4759" t="str">
            <v>92309</v>
          </cell>
          <cell r="B4759" t="str">
            <v>TUBO EM COBRE RÍGIDO, DN 22 MM, CLASSE E, COM ISOLAMENTO, INSTALADO EM RAMAL DE DISTRIBUIÇÃO  FORNECIMENTO E INSTALAÇÃO. AF_12/2015</v>
          </cell>
          <cell r="D4759" t="str">
            <v>M</v>
          </cell>
          <cell r="E4759" t="str">
            <v>98,60</v>
          </cell>
          <cell r="F4759" t="str">
            <v>99,32</v>
          </cell>
        </row>
        <row r="4760">
          <cell r="A4760" t="str">
            <v>92310</v>
          </cell>
          <cell r="B4760" t="str">
            <v>TUBO EM COBRE RÍGIDO, DN 28 MM, CLASSE E, COM ISOLAMENTO, INSTALADO EM RAMAL DE DISTRIBUIÇÃO  FORNECIMENTO E INSTALAÇÃO. AF_12/2015</v>
          </cell>
          <cell r="D4760" t="str">
            <v>M</v>
          </cell>
          <cell r="E4760" t="str">
            <v>109,95</v>
          </cell>
          <cell r="F4760" t="str">
            <v>110,72</v>
          </cell>
        </row>
        <row r="4761">
          <cell r="A4761" t="str">
            <v>92320</v>
          </cell>
          <cell r="B4761" t="str">
            <v>TUBO EM COBRE RÍGIDO, DN 15 MM, CLASSE E, SEM ISOLAMENTO, INSTALADO EM RAMAL E SUB-RAMAL  FORNECIMENTO E INSTALAÇÃO. AF_12/2015</v>
          </cell>
          <cell r="D4761" t="str">
            <v>M</v>
          </cell>
          <cell r="E4761" t="str">
            <v>28,25</v>
          </cell>
          <cell r="F4761" t="str">
            <v>29,40</v>
          </cell>
        </row>
        <row r="4762">
          <cell r="A4762" t="str">
            <v>92321</v>
          </cell>
          <cell r="B4762" t="str">
            <v>TUBO EM COBRE RÍGIDO, DN 22 MM, CLASSE E, SEM ISOLAMENTO, INSTALADO EM RAMAL E SUB-RAMAL  FORNECIMENTO E INSTALAÇÃO. AF_12/2015</v>
          </cell>
          <cell r="D4762" t="str">
            <v>M</v>
          </cell>
          <cell r="E4762" t="str">
            <v>46,45</v>
          </cell>
          <cell r="F4762" t="str">
            <v>48,17</v>
          </cell>
        </row>
        <row r="4763">
          <cell r="A4763" t="str">
            <v>92322</v>
          </cell>
          <cell r="B4763" t="str">
            <v>TUBO EM COBRE RÍGIDO, DN 28 MM, CLASSE E, SEM ISOLAMENTO, INSTALADO EM RAMAL E SUB-RAMAL  FORNECIMENTO E INSTALAÇÃO. AF_12/2015</v>
          </cell>
          <cell r="D4763" t="str">
            <v>M</v>
          </cell>
          <cell r="E4763" t="str">
            <v>59,32</v>
          </cell>
          <cell r="F4763" t="str">
            <v>61,53</v>
          </cell>
        </row>
        <row r="4764">
          <cell r="A4764" t="str">
            <v>92323</v>
          </cell>
          <cell r="B4764" t="str">
            <v>TUBO EM COBRE RÍGIDO, DN 15 MM, CLASSE E, COM ISOLAMENTO, INSTALADO EM RAMAL E SUB-RAMAL  FORNECIMENTO E INSTALAÇÃO. AF_12/2015</v>
          </cell>
          <cell r="D4764" t="str">
            <v>M</v>
          </cell>
          <cell r="E4764" t="str">
            <v>41,20</v>
          </cell>
          <cell r="F4764" t="str">
            <v>42,40</v>
          </cell>
        </row>
        <row r="4765">
          <cell r="A4765" t="str">
            <v>92324</v>
          </cell>
          <cell r="B4765" t="str">
            <v>TUBO EM COBRE RÍGIDO, DN 22 MM, CLASSE E, COM ISOLAMENTO, INSTALADO EM RAMAL E SUB-RAMAL  FORNECIMENTO E INSTALAÇÃO. AF_12/2015</v>
          </cell>
          <cell r="D4765" t="str">
            <v>M</v>
          </cell>
          <cell r="E4765" t="str">
            <v>108,13</v>
          </cell>
          <cell r="F4765" t="str">
            <v>109,91</v>
          </cell>
        </row>
        <row r="4766">
          <cell r="A4766" t="str">
            <v>92325</v>
          </cell>
          <cell r="B4766" t="str">
            <v>TUBO EM COBRE RÍGIDO, DN 28 MM, CLASSE E, COM ISOLAMENTO, INSTALADO EM RAMAL E SUB-RAMAL  FORNECIMENTO E INSTALAÇÃO. AF_12/2015</v>
          </cell>
          <cell r="D4766" t="str">
            <v>M</v>
          </cell>
          <cell r="E4766" t="str">
            <v>123,48</v>
          </cell>
          <cell r="F4766" t="str">
            <v>125,76</v>
          </cell>
        </row>
        <row r="4767">
          <cell r="A4767" t="str">
            <v>92335</v>
          </cell>
          <cell r="B4767" t="str">
            <v>TUBO DE AÇO GALVANIZADO COM COSTURA, CLASSE MÉDIA, CONEXÃO RANHURADA, DN 50 (2"), INSTALADO EM PRUMADAS - FORNECIMENTO E INSTALAÇÃO. AF_12/2015</v>
          </cell>
          <cell r="D4767" t="str">
            <v>M</v>
          </cell>
          <cell r="E4767" t="str">
            <v>69,38</v>
          </cell>
          <cell r="F4767" t="str">
            <v>70,27</v>
          </cell>
        </row>
        <row r="4768">
          <cell r="A4768" t="str">
            <v>92336</v>
          </cell>
          <cell r="B4768" t="str">
            <v>TUBO DE AÇO GALVANIZADO COM COSTURA, CLASSE MÉDIA, CONEXÃO RANHURADA, DN 65 (2 1/2"), INSTALADO EM PRUMADAS - FORNECIMENTO E INSTALAÇÃO. AF_12/2015</v>
          </cell>
          <cell r="D4768" t="str">
            <v>M</v>
          </cell>
          <cell r="E4768" t="str">
            <v>85,41</v>
          </cell>
          <cell r="F4768" t="str">
            <v>86,44</v>
          </cell>
        </row>
        <row r="4769">
          <cell r="A4769" t="str">
            <v>92337</v>
          </cell>
          <cell r="B4769" t="str">
            <v>TUBO DE AÇO GALVANIZADO COM COSTURA, CLASSE MÉDIA, CONEXÃO RANHURADA, DN 80 (3"), INSTALADO EM PRUMADAS - FORNECIMENTO E INSTALAÇÃO. AF_12/2015</v>
          </cell>
          <cell r="D4769" t="str">
            <v>M</v>
          </cell>
          <cell r="E4769" t="str">
            <v>112,95</v>
          </cell>
          <cell r="F4769" t="str">
            <v>114,11</v>
          </cell>
        </row>
        <row r="4770">
          <cell r="A4770" t="str">
            <v>92338</v>
          </cell>
          <cell r="B4770" t="str">
            <v>TUBO DE AÇO PRETO SEM COSTURA, CONEXÃO SOLDADA, DN 50 (2"), INSTALADO EM PRUMADAS - FORNECIMENTO E INSTALAÇÃO. AF_12/2015</v>
          </cell>
          <cell r="D4770" t="str">
            <v>M</v>
          </cell>
          <cell r="E4770" t="str">
            <v>72,28</v>
          </cell>
          <cell r="F4770" t="str">
            <v>74,29</v>
          </cell>
        </row>
        <row r="4771">
          <cell r="A4771" t="str">
            <v>92339</v>
          </cell>
          <cell r="B4771" t="str">
            <v>TUBO DE AÇO PRETO SEM COSTURA, CONEXÃO SOLDADA, DN 65 (2 1/2"), INSTALADO EM PRUMADAS - FORNECIMENTO E INSTALAÇÃO. AF_12/2015</v>
          </cell>
          <cell r="D4771" t="str">
            <v>M</v>
          </cell>
          <cell r="E4771" t="str">
            <v>107,78</v>
          </cell>
          <cell r="F4771" t="str">
            <v>110,01</v>
          </cell>
        </row>
        <row r="4772">
          <cell r="A4772" t="str">
            <v>92341</v>
          </cell>
          <cell r="B4772" t="str">
            <v>TUBO DE AÇO GALVANIZADO COM COSTURA, CLASSE MÉDIA, DN 50 (2"), CONEXÃO ROSQUEADA, INSTALADO EM PRUMADAS - FORNECIMENTO E INSTALAÇÃO. AF_12/2015</v>
          </cell>
          <cell r="D4772" t="str">
            <v>M</v>
          </cell>
          <cell r="E4772" t="str">
            <v>75,83</v>
          </cell>
          <cell r="F4772" t="str">
            <v>77,43</v>
          </cell>
        </row>
        <row r="4773">
          <cell r="A4773" t="str">
            <v>92342</v>
          </cell>
          <cell r="B4773" t="str">
            <v>TUBO DE AÇO GALVANIZADO COM COSTURA, CLASSE MÉDIA, DN 65 (2 1/2"), CONEXÃO ROSQUEADA, INSTALADO EM PRUMADAS - FORNECIMENTO E INSTALAÇÃO. AF_12/2015</v>
          </cell>
          <cell r="D4773" t="str">
            <v>M</v>
          </cell>
          <cell r="E4773" t="str">
            <v>91,89</v>
          </cell>
          <cell r="F4773" t="str">
            <v>93,63</v>
          </cell>
        </row>
        <row r="4774">
          <cell r="A4774" t="str">
            <v>92343</v>
          </cell>
          <cell r="B4774" t="str">
            <v>TUBO DE AÇO GALVANIZADO COM COSTURA, CLASSE MÉDIA, DN 80 (3"), CONEXÃO ROSQUEADA, INSTALADO EM PRUMADAS - FORNECIMENTO E INSTALAÇÃO. AF_12/2015</v>
          </cell>
          <cell r="D4774" t="str">
            <v>M</v>
          </cell>
          <cell r="E4774" t="str">
            <v>119,49</v>
          </cell>
          <cell r="F4774" t="str">
            <v>121,37</v>
          </cell>
        </row>
        <row r="4775">
          <cell r="A4775" t="str">
            <v>92361</v>
          </cell>
          <cell r="B4775" t="str">
            <v>TUBO DE AÇO PRETO SEM COSTURA, CONEXÃO SOLDADA, DN 50 (2"), INSTALADO EM REDE DE ALIMENTAÇÃO PARA HIDRANTE - FORNECIMENTO E INSTALAÇÃO. AF_12/2015</v>
          </cell>
          <cell r="D4775" t="str">
            <v>M</v>
          </cell>
          <cell r="E4775" t="str">
            <v>58,86</v>
          </cell>
          <cell r="F4775" t="str">
            <v>59,39</v>
          </cell>
        </row>
        <row r="4776">
          <cell r="A4776" t="str">
            <v>92362</v>
          </cell>
          <cell r="B4776" t="str">
            <v>TUBO DE AÇO PRETO SEM COSTURA, CONEXÃO SOLDADA, DN 65 (2 1/2"), INSTALADO EM REDE DE ALIMENTAÇÃO PARA HIDRANTE - FORNECIMENTO E INSTALAÇÃO. AF_12/2015</v>
          </cell>
          <cell r="D4776" t="str">
            <v>M</v>
          </cell>
          <cell r="E4776" t="str">
            <v>93,83</v>
          </cell>
          <cell r="F4776" t="str">
            <v>94,51</v>
          </cell>
        </row>
        <row r="4777">
          <cell r="A4777" t="str">
            <v>92364</v>
          </cell>
          <cell r="B4777" t="str">
            <v>TUBO DE AÇO GALVANIZADO COM COSTURA, CLASSE MÉDIA, DN 32 (1 1/4"), CONEXÃO ROSQUEADA, INSTALADO EM REDE DE ALIMENTAÇÃO PARA HIDRANTE - FORNECIMENTO E INSTALAÇÃO. AF_12/2015</v>
          </cell>
          <cell r="D4777" t="str">
            <v>M</v>
          </cell>
          <cell r="E4777" t="str">
            <v>42,00</v>
          </cell>
          <cell r="F4777" t="str">
            <v>42,60</v>
          </cell>
        </row>
        <row r="4778">
          <cell r="A4778" t="str">
            <v>92365</v>
          </cell>
          <cell r="B4778" t="str">
            <v>TUBO DE AÇO GALVANIZADO COM COSTURA, CLASSE MÉDIA, DN 40 (1 1/2"), CONEXÃO ROSQUEADA, INSTALADO EM REDE DE ALIMENTAÇÃO PARA HIDRANTE - FORNECIMENTO E INSTALAÇÃO. AF_12/2015</v>
          </cell>
          <cell r="D4778" t="str">
            <v>M</v>
          </cell>
          <cell r="E4778" t="str">
            <v>48,41</v>
          </cell>
          <cell r="F4778" t="str">
            <v>49,06</v>
          </cell>
        </row>
        <row r="4779">
          <cell r="A4779" t="str">
            <v>92366</v>
          </cell>
          <cell r="B4779" t="str">
            <v>TUBO DE AÇO GALVANIZADO COM COSTURA, CLASSE MÉDIA, DN 50 (2"), CONEXÃO ROSQUEADA, INSTALADO EM REDE DE ALIMENTAÇÃO PARA HIDRANTE - FORNECIMENTO E INSTALAÇÃO. AF_12/2015</v>
          </cell>
          <cell r="D4779" t="str">
            <v>M</v>
          </cell>
          <cell r="E4779" t="str">
            <v>67,87</v>
          </cell>
          <cell r="F4779" t="str">
            <v>68,59</v>
          </cell>
        </row>
        <row r="4780">
          <cell r="A4780" t="str">
            <v>92367</v>
          </cell>
          <cell r="B4780" t="str">
            <v>TUBO DE AÇO GALVANIZADO COM COSTURA, CLASSE MÉDIA, DN 65 (2 1/2"), CONEXÃO ROSQUEADA, INSTALADO EM REDE DE ALIMENTAÇÃO PARA HIDRANTE - FORNECIMENTO E INSTALAÇÃO. AF_12/2015</v>
          </cell>
          <cell r="D4780" t="str">
            <v>M</v>
          </cell>
          <cell r="E4780" t="str">
            <v>83,57</v>
          </cell>
          <cell r="F4780" t="str">
            <v>84,39</v>
          </cell>
        </row>
        <row r="4781">
          <cell r="A4781" t="str">
            <v>92368</v>
          </cell>
          <cell r="B4781" t="str">
            <v>TUBO DE AÇO GALVANIZADO COM COSTURA, CLASSE MÉDIA, DN 80 (3"), CONEXÃO ROSQUEADA, INSTALADO EM REDE DE ALIMENTAÇÃO PARA HIDRANTE - FORNECIMENTO E INSTALAÇÃO. AF_12/2015</v>
          </cell>
          <cell r="D4781" t="str">
            <v>M</v>
          </cell>
          <cell r="E4781" t="str">
            <v>110,83</v>
          </cell>
          <cell r="F4781" t="str">
            <v>111,75</v>
          </cell>
        </row>
        <row r="4782">
          <cell r="A4782" t="str">
            <v>92648</v>
          </cell>
          <cell r="B4782" t="str">
            <v>TUBO DE AÇO PRETO SEM COSTURA, CONEXÃO SOLDADA, DN 40 (1 1/2"), INSTALADO EM REDE DE ALIMENTAÇÃO PARA SPRINKLER - FORNECIMENTO E INSTALAÇÃO. AF_12/2015</v>
          </cell>
          <cell r="D4782" t="str">
            <v>M</v>
          </cell>
          <cell r="E4782" t="str">
            <v>50,31</v>
          </cell>
          <cell r="F4782" t="str">
            <v>50,99</v>
          </cell>
        </row>
        <row r="4783">
          <cell r="A4783" t="str">
            <v>92649</v>
          </cell>
          <cell r="B4783" t="str">
            <v>TUBO DE AÇO PRETO SEM COSTURA, CONEXÃO SOLDADA, DN 50 (2"), INSTALADO EM REDE DE ALIMENTAÇÃO PARA SPRINKLER - FORNECIMENTO E INSTALAÇÃO. AF_12/2015</v>
          </cell>
          <cell r="D4783" t="str">
            <v>M</v>
          </cell>
          <cell r="E4783" t="str">
            <v>61,27</v>
          </cell>
          <cell r="F4783" t="str">
            <v>62,06</v>
          </cell>
        </row>
        <row r="4784">
          <cell r="A4784" t="str">
            <v>92650</v>
          </cell>
          <cell r="B4784" t="str">
            <v>TUBO DE AÇO PRETO SEM COSTURA, CONEXÃO SOLDADA, DN 65 (2 1/2"), INSTALADO EM REDE DE ALIMENTAÇÃO PARA SPRINKLER - FORNECIMENTO E INSTALAÇÃO. AF_12/2015</v>
          </cell>
          <cell r="D4784" t="str">
            <v>M</v>
          </cell>
          <cell r="E4784" t="str">
            <v>96,24</v>
          </cell>
          <cell r="F4784" t="str">
            <v>97,19</v>
          </cell>
        </row>
        <row r="4785">
          <cell r="A4785" t="str">
            <v>92652</v>
          </cell>
          <cell r="B4785" t="str">
            <v>TUBO DE AÇO GALVANIZADO COM COSTURA, CLASSE MÉDIA, CONEXÃO ROSQUEADA, DN 32 (1 1/4"), INSTALADO EM REDE DE ALIMENTAÇÃO PARA SPRINKLER - FORNECIMENTO E INSTALAÇÃO. AF_12/2015</v>
          </cell>
          <cell r="D4785" t="str">
            <v>M</v>
          </cell>
          <cell r="E4785" t="str">
            <v>44,95</v>
          </cell>
          <cell r="F4785" t="str">
            <v>45,87</v>
          </cell>
        </row>
        <row r="4786">
          <cell r="A4786" t="str">
            <v>92653</v>
          </cell>
          <cell r="B4786" t="str">
            <v>TUBO DE AÇO GALVANIZADO COM COSTURA, CLASSE MÉDIA, CONEXÃO ROSQUEADA, DN 40 (1 1/2"), INSTALADO EM REDE DE ALIMENTAÇÃO PARA SPRINKLER - FORNECIMENTO E INSTALAÇÃO. AF_12/2015</v>
          </cell>
          <cell r="D4786" t="str">
            <v>M</v>
          </cell>
          <cell r="E4786" t="str">
            <v>51,37</v>
          </cell>
          <cell r="F4786" t="str">
            <v>52,36</v>
          </cell>
        </row>
        <row r="4787">
          <cell r="A4787" t="str">
            <v>92654</v>
          </cell>
          <cell r="B4787" t="str">
            <v>TUBO DE AÇO GALVANIZADO COM COSTURA, CLASSE MÉDIA, CONEXÃO ROSQUEADA, DN 50 (2"), INSTALADO EM REDE DE ALIMENTAÇÃO PARA SPRINKLER - FORNECIMENTO E INSTALAÇÃO. AF_12/2015</v>
          </cell>
          <cell r="D4787" t="str">
            <v>M</v>
          </cell>
          <cell r="E4787" t="str">
            <v>70,83</v>
          </cell>
          <cell r="F4787" t="str">
            <v>71,88</v>
          </cell>
        </row>
        <row r="4788">
          <cell r="A4788" t="str">
            <v>92655</v>
          </cell>
          <cell r="B4788" t="str">
            <v>TUBO DE AÇO GALVANIZADO COM COSTURA, CLASSE MÉDIA, CONEXÃO ROSQUEADA, DN 65 (2 1/2"), INSTALADO EM REDE DE ALIMENTAÇÃO PARA SPRINKLER - FORNECIMENTO E INSTALAÇÃO. AF_12/2015</v>
          </cell>
          <cell r="D4788" t="str">
            <v>M</v>
          </cell>
          <cell r="E4788" t="str">
            <v>86,59</v>
          </cell>
          <cell r="F4788" t="str">
            <v>87,75</v>
          </cell>
        </row>
        <row r="4789">
          <cell r="A4789" t="str">
            <v>92656</v>
          </cell>
          <cell r="B4789" t="str">
            <v>TUBO DE AÇO GALVANIZADO COM COSTURA, CLASSE MÉDIA, CONEXÃO ROSQUEADA, DN 80 (3"), INSTALADO EM REDE DE ALIMENTAÇÃO PARA SPRINKLER - FORNECIMENTO E INSTALAÇÃO. AF_12/2015</v>
          </cell>
          <cell r="D4789" t="str">
            <v>M</v>
          </cell>
          <cell r="E4789" t="str">
            <v>113,86</v>
          </cell>
          <cell r="F4789" t="str">
            <v>115,13</v>
          </cell>
        </row>
        <row r="4790">
          <cell r="A4790" t="str">
            <v>92687</v>
          </cell>
          <cell r="B4790" t="str">
            <v>TUBO DE AÇO GALVANIZADO COM COSTURA, CLASSE MÉDIA, CONEXÃO ROSQUEADA, DN 15 (1/2"), INSTALADO EM RAMAIS E SUB-RAMAIS DE GÁS - FORNECIMENTO E INSTALAÇÃO. AF_12/2015</v>
          </cell>
          <cell r="D4790" t="str">
            <v>M</v>
          </cell>
          <cell r="E4790" t="str">
            <v>20,71</v>
          </cell>
          <cell r="F4790" t="str">
            <v>21,29</v>
          </cell>
        </row>
        <row r="4791">
          <cell r="A4791" t="str">
            <v>92688</v>
          </cell>
          <cell r="B4791" t="str">
            <v>TUBO DE AÇO GALVANIZADO COM COSTURA, CLASSE MÉDIA, CONEXÃO ROSQUEADA, DN 20 (3/4"), INSTALADO EM RAMAIS E SUB-RAMAIS DE GÁS - FORNECIMENTO E INSTALAÇÃO. AF_12/2015</v>
          </cell>
          <cell r="D4791" t="str">
            <v>M</v>
          </cell>
          <cell r="E4791" t="str">
            <v>28,55</v>
          </cell>
          <cell r="F4791" t="str">
            <v>29,54</v>
          </cell>
        </row>
        <row r="4792">
          <cell r="A4792" t="str">
            <v>92689</v>
          </cell>
          <cell r="B4792" t="str">
            <v>TUBO DE AÇO PRETO SEM COSTURA, CLASSE MÉDIA, CONEXÃO SOLDADA, DN 15 (1/2"), INSTALADO EM RAMAIS E SUB-RAMAIS DE GÁS - FORNECIMENTO E INSTALAÇÃO. AF_12/2015</v>
          </cell>
          <cell r="D4792" t="str">
            <v>M</v>
          </cell>
          <cell r="E4792" t="str">
            <v>25,12</v>
          </cell>
          <cell r="F4792" t="str">
            <v>25,72</v>
          </cell>
        </row>
        <row r="4793">
          <cell r="A4793" t="str">
            <v>92690</v>
          </cell>
          <cell r="B4793" t="str">
            <v>TUBO DE AÇO PRETO SEM COSTURA, CLASSE MÉDIA, CONEXÃO SOLDADA, DN 20 (3/4"), INSTALADO EM RAMAIS E SUB-RAMAIS DE GÁS - FORNECIMENTO E INSTALAÇÃO. AF_12/2015</v>
          </cell>
          <cell r="D4793" t="str">
            <v>M</v>
          </cell>
          <cell r="E4793" t="str">
            <v>36,24</v>
          </cell>
          <cell r="F4793" t="str">
            <v>37,28</v>
          </cell>
        </row>
        <row r="4794">
          <cell r="A4794" t="str">
            <v>94462</v>
          </cell>
          <cell r="B4794" t="str">
            <v>TUBO DE AÇO GALVANIZADO COM COSTURA, CLASSE MÉDIA, DN 50 (2), CONEXÃO ROSQUEADA, INSTALADO EM RESERVAÇÃO DE ÁGUA DE EDIFICAÇÃO QUE POSSUA RESERVATÓRIO DE FIBRA/FIBROCIMENTO  FORNECIMENTO E INSTALAÇÃO. AF_06/2016</v>
          </cell>
          <cell r="D4794" t="str">
            <v>M</v>
          </cell>
          <cell r="E4794" t="str">
            <v>74,12</v>
          </cell>
          <cell r="F4794" t="str">
            <v>76,07</v>
          </cell>
        </row>
        <row r="4795">
          <cell r="A4795" t="str">
            <v>94463</v>
          </cell>
          <cell r="B4795" t="str">
            <v>TUBO DE AÇO GALVANIZADO COM COSTURA, CLASSE MÉDIA, DN 65 (2 1/2), CONEXÃO ROSQUEADA, INSTALADO EM RESERVAÇÃO DE ÁGUA DE EDIFICAÇÃO QUE POSSUA RESERVATÓRIO DE FIBRA/FIBROCIMENTO  FORNECIMENTO E INSTALAÇÃO. AF_06/2016</v>
          </cell>
          <cell r="D4795" t="str">
            <v>M</v>
          </cell>
          <cell r="E4795" t="str">
            <v>87,77</v>
          </cell>
          <cell r="F4795" t="str">
            <v>89,72</v>
          </cell>
        </row>
        <row r="4796">
          <cell r="A4796" t="str">
            <v>94464</v>
          </cell>
          <cell r="B4796" t="str">
            <v>TUBO DE AÇO GALVANIZADO COM COSTURA, CLASSE MÉDIA, DN 80 (3), CONEXÃO ROSQUEADA, INSTALADO EM RESERVAÇÃO DE ÁGUA DE EDIFICAÇÃO QUE POSSUA RESERVATÓRIO DE FIBRA/FIBROCIMENTO  FORNECIMENTO E INSTALAÇÃO. AF_06/2016</v>
          </cell>
          <cell r="D4796" t="str">
            <v>M</v>
          </cell>
          <cell r="E4796" t="str">
            <v>124,41</v>
          </cell>
          <cell r="F4796" t="str">
            <v>126,85</v>
          </cell>
        </row>
        <row r="4797">
          <cell r="A4797" t="str">
            <v>94602</v>
          </cell>
          <cell r="B4797" t="str">
            <v>TUBO EM COBRE RÍGIDO, DN 54 MM, CLASSE E, SEM ISOLAMENTO, INSTALADO EM RESERVAÇÃO DE ÁGUA DE EDIFICAÇÃO QUE POSSUA RESERVATÓRIO DE FIBRA/FIBROCIMENTO  FORNECIMENTO E INSTALAÇÃO. AF_06/2016</v>
          </cell>
          <cell r="D4797" t="str">
            <v>M</v>
          </cell>
          <cell r="E4797" t="str">
            <v>125,06</v>
          </cell>
          <cell r="F4797" t="str">
            <v>127,36</v>
          </cell>
        </row>
        <row r="4798">
          <cell r="A4798" t="str">
            <v>94603</v>
          </cell>
          <cell r="B4798" t="str">
            <v>TUBO EM COBRE RÍGIDO, DN 66 MM, CLASSE E, SEM ISOLAMENTO, INSTALADO EM RESERVAÇÃO DE ÁGUA DE EDIFICAÇÃO QUE POSSUA RESERVATÓRIO DE FIBRA/FIBROCIMENTO  FORNECIMENTO E INSTALAÇÃO. AF_06/2016</v>
          </cell>
          <cell r="D4798" t="str">
            <v>M</v>
          </cell>
          <cell r="E4798" t="str">
            <v>167,76</v>
          </cell>
          <cell r="F4798" t="str">
            <v>170,06</v>
          </cell>
        </row>
        <row r="4799">
          <cell r="A4799" t="str">
            <v>94604</v>
          </cell>
          <cell r="B4799" t="str">
            <v>TUBO EM COBRE RÍGIDO, DN 79 MM, CLASSE E, SEM ISOLAMENTO, INSTALADO EM RESERVAÇÃO DE ÁGUA DE EDIFICAÇÃO QUE POSSUA RESERVATÓRIO DE FIBRA/FIBROCIMENTO  FORNECIMENTO E INSTALAÇÃO. AF_06/2016</v>
          </cell>
          <cell r="D4799" t="str">
            <v>M</v>
          </cell>
          <cell r="E4799" t="str">
            <v>228,97</v>
          </cell>
          <cell r="F4799" t="str">
            <v>231,47</v>
          </cell>
        </row>
        <row r="4800">
          <cell r="A4800" t="str">
            <v>94605</v>
          </cell>
          <cell r="B4800" t="str">
            <v>TUBO EM COBRE RÍGIDO, DN 104 MM, CLASSE E, SEM ISOLAMENTO, INSTALADO EM RESERVAÇÃO DE ÁGUA DE EDIFICAÇÃO QUE POSSUA RESERVATÓRIO DE FIBRA/FIBROCIMENTO  FORNECIMENTO E INSTALAÇÃO. AF_06/2016</v>
          </cell>
          <cell r="D4800" t="str">
            <v>M</v>
          </cell>
          <cell r="E4800" t="str">
            <v>326,98</v>
          </cell>
          <cell r="F4800" t="str">
            <v>329,48</v>
          </cell>
        </row>
        <row r="4801">
          <cell r="A4801" t="str">
            <v>94648</v>
          </cell>
          <cell r="B4801" t="str">
            <v>TUBO, PVC, SOLDÁVEL, DN  25 MM, INSTALADO EM RESERVAÇÃO DE ÁGUA DE EDIFICAÇÃO QUE POSSUA RESERVATÓRIO DE FIBRA/FIBROCIMENTO   FORNECIMENTO E INSTALAÇÃO. AF_06/2016</v>
          </cell>
          <cell r="D4801" t="str">
            <v>M</v>
          </cell>
          <cell r="E4801" t="str">
            <v>6,78</v>
          </cell>
          <cell r="F4801" t="str">
            <v>7,22</v>
          </cell>
        </row>
        <row r="4802">
          <cell r="A4802" t="str">
            <v>94649</v>
          </cell>
          <cell r="B4802" t="str">
            <v>TUBO, PVC, SOLDÁVEL, DN 32 MM, INSTALADO EM RESERVAÇÃO DE ÁGUA DE EDIFICAÇÃO QUE POSSUA RESERVATÓRIO DE FIBRA/FIBROCIMENTO   FORNECIMENTO E INSTALAÇÃO. AF_06/2016</v>
          </cell>
          <cell r="D4802" t="str">
            <v>M</v>
          </cell>
          <cell r="E4802" t="str">
            <v>10,22</v>
          </cell>
          <cell r="F4802" t="str">
            <v>10,66</v>
          </cell>
        </row>
        <row r="4803">
          <cell r="A4803" t="str">
            <v>94650</v>
          </cell>
          <cell r="B4803" t="str">
            <v>TUBO, PVC, SOLDÁVEL, DN 40 MM, INSTALADO EM RESERVAÇÃO DE ÁGUA DE EDIFICAÇÃO QUE POSSUA RESERVATÓRIO DE FIBRA/FIBROCIMENTO   FORNECIMENTO E INSTALAÇÃO. AF_06/2016</v>
          </cell>
          <cell r="D4803" t="str">
            <v>M</v>
          </cell>
          <cell r="E4803" t="str">
            <v>14,62</v>
          </cell>
          <cell r="F4803" t="str">
            <v>15,26</v>
          </cell>
        </row>
        <row r="4804">
          <cell r="A4804" t="str">
            <v>94651</v>
          </cell>
          <cell r="B4804" t="str">
            <v>TUBO, PVC, SOLDÁVEL, DN 50 MM, INSTALADO EM RESERVAÇÃO DE ÁGUA DE EDIFICAÇÃO QUE POSSUA RESERVATÓRIO DE FIBRA/FIBROCIMENTO   FORNECIMENTO E INSTALAÇÃO. AF_06/2016</v>
          </cell>
          <cell r="D4804" t="str">
            <v>M</v>
          </cell>
          <cell r="E4804" t="str">
            <v>15,91</v>
          </cell>
          <cell r="F4804" t="str">
            <v>16,55</v>
          </cell>
        </row>
        <row r="4805">
          <cell r="A4805" t="str">
            <v>94652</v>
          </cell>
          <cell r="B4805" t="str">
            <v>TUBO, PVC, SOLDÁVEL, DN 60 MM, INSTALADO EM RESERVAÇÃO DE ÁGUA DE EDIFICAÇÃO QUE POSSUA RESERVATÓRIO DE FIBRA/FIBROCIMENTO   FORNECIMENTO E INSTALAÇÃO. AF_06/2016</v>
          </cell>
          <cell r="D4805" t="str">
            <v>M</v>
          </cell>
          <cell r="E4805" t="str">
            <v>25,89</v>
          </cell>
          <cell r="F4805" t="str">
            <v>26,92</v>
          </cell>
        </row>
        <row r="4806">
          <cell r="A4806" t="str">
            <v>94653</v>
          </cell>
          <cell r="B4806" t="str">
            <v>TUBO, PVC, SOLDÁVEL, DN 75 MM, INSTALADO EM RESERVAÇÃO DE ÁGUA DE EDIFICAÇÃO QUE POSSUA RESERVATÓRIO DE FIBRA/FIBROCIMENTO   FORNECIMENTO E INSTALAÇÃO. AF_06/2016</v>
          </cell>
          <cell r="D4806" t="str">
            <v>M</v>
          </cell>
          <cell r="E4806" t="str">
            <v>37,09</v>
          </cell>
          <cell r="F4806" t="str">
            <v>38,12</v>
          </cell>
        </row>
        <row r="4807">
          <cell r="A4807" t="str">
            <v>94654</v>
          </cell>
          <cell r="B4807" t="str">
            <v>TUBO, PVC, SOLDÁVEL, DN 85 MM, INSTALADO EM RESERVAÇÃO DE ÁGUA DE EDIFICAÇÃO QUE POSSUA RESERVATÓRIO DE FIBRA/FIBROCIMENTO   FORNECIMENTO E INSTALAÇÃO. AF_06/2016</v>
          </cell>
          <cell r="D4807" t="str">
            <v>M</v>
          </cell>
          <cell r="E4807" t="str">
            <v>49,32</v>
          </cell>
          <cell r="F4807" t="str">
            <v>51,13</v>
          </cell>
        </row>
        <row r="4808">
          <cell r="A4808" t="str">
            <v>94655</v>
          </cell>
          <cell r="B4808" t="str">
            <v>TUBO, PVC, SOLDÁVEL, DN 110 MM, INSTALADO EM RESERVAÇÃO DE ÁGUA DE EDIFICAÇÃO QUE POSSUA RESERVATÓRIO DE FIBRA/FIBROCIMENTO   FORNECIMENTO E INSTALAÇÃO. AF_06/2016</v>
          </cell>
          <cell r="D4808" t="str">
            <v>M</v>
          </cell>
          <cell r="E4808" t="str">
            <v>69,27</v>
          </cell>
          <cell r="F4808" t="str">
            <v>71,08</v>
          </cell>
        </row>
        <row r="4809">
          <cell r="A4809" t="str">
            <v>94716</v>
          </cell>
          <cell r="B4809" t="str">
            <v>TUBO, CPVC, SOLDÁVEL, DN 22 MM, INSTALADO EM RESERVAÇÃO DE ÁGUA DE EDIFICAÇÃO QUE POSSUA RESERVATÓRIO DE FIBRA/FIBROCIMENTO  FORNECIMENTO E INSTALAÇÃO. AF_06/2016</v>
          </cell>
          <cell r="D4809" t="str">
            <v>M</v>
          </cell>
          <cell r="E4809" t="str">
            <v>18,14</v>
          </cell>
          <cell r="F4809" t="str">
            <v>18,55</v>
          </cell>
        </row>
        <row r="4810">
          <cell r="A4810" t="str">
            <v>94717</v>
          </cell>
          <cell r="B4810" t="str">
            <v>TUBO, CPVC, SOLDÁVEL, DN 28 MM, INSTALADO EM RESERVAÇÃO DE ÁGUA DE EDIFICAÇÃO QUE POSSUA RESERVATÓRIO DE FIBRA/FIBROCIMENTO  FORNECIMENTO E INSTALAÇÃO. AF_06/2016</v>
          </cell>
          <cell r="D4810" t="str">
            <v>M</v>
          </cell>
          <cell r="E4810" t="str">
            <v>26,86</v>
          </cell>
          <cell r="F4810" t="str">
            <v>27,27</v>
          </cell>
        </row>
        <row r="4811">
          <cell r="A4811" t="str">
            <v>94718</v>
          </cell>
          <cell r="B4811" t="str">
            <v>TUBO, CPVC, SOLDÁVEL, DN 35 MM, INSTALADO EM RESERVAÇÃO DE ÁGUA DE EDIFICAÇÃO QUE POSSUA RESERVATÓRIO DE FIBRA/FIBROCIMENTO  FORNECIMENTO E INSTALAÇÃO. AF_06/2016</v>
          </cell>
          <cell r="D4811" t="str">
            <v>M</v>
          </cell>
          <cell r="E4811" t="str">
            <v>33,18</v>
          </cell>
          <cell r="F4811" t="str">
            <v>33,74</v>
          </cell>
        </row>
        <row r="4812">
          <cell r="A4812" t="str">
            <v>94719</v>
          </cell>
          <cell r="B4812" t="str">
            <v>TUBO, CPVC, SOLDÁVEL, DN 42 MM, INSTALADO EM RESERVAÇÃO DE ÁGUA DE EDIFICAÇÃO QUE POSSUA RESERVATÓRIO DE FIBRA/FIBROCIMENTO  FORNECIMENTO E INSTALAÇÃO. AF_06/2016</v>
          </cell>
          <cell r="D4812" t="str">
            <v>M</v>
          </cell>
          <cell r="E4812" t="str">
            <v>43,64</v>
          </cell>
          <cell r="F4812" t="str">
            <v>44,20</v>
          </cell>
        </row>
        <row r="4813">
          <cell r="A4813" t="str">
            <v>94720</v>
          </cell>
          <cell r="B4813" t="str">
            <v>TUBO, CPVC, SOLDÁVEL, DN 54 MM, INSTALADO EM RESERVAÇÃO DE ÁGUA DE EDIFICAÇÃO QUE POSSUA RESERVATÓRIO DE FIBRA/FIBROCIMENTO  FORNECIMENTO E INSTALAÇÃO. AF_06/2016</v>
          </cell>
          <cell r="D4813" t="str">
            <v>M</v>
          </cell>
          <cell r="E4813" t="str">
            <v>65,77</v>
          </cell>
          <cell r="F4813" t="str">
            <v>66,72</v>
          </cell>
        </row>
        <row r="4814">
          <cell r="A4814" t="str">
            <v>94721</v>
          </cell>
          <cell r="B4814" t="str">
            <v>TUBO, CPVC, SOLDÁVEL, DN 73 MM, INSTALADO EM RESERVAÇÃO DE ÁGUA DE EDIFICAÇÃO QUE POSSUA RESERVATÓRIO DE FIBRA/FIBROCIMENTO  FORNECIMENTO E INSTALAÇÃO. AF_06/2016</v>
          </cell>
          <cell r="D4814" t="str">
            <v>M</v>
          </cell>
          <cell r="E4814" t="str">
            <v>96,42</v>
          </cell>
          <cell r="F4814" t="str">
            <v>97,37</v>
          </cell>
        </row>
        <row r="4815">
          <cell r="A4815" t="str">
            <v>94722</v>
          </cell>
          <cell r="B4815" t="str">
            <v>TUBO, CPVC, SOLDÁVEL, DN 89 MM, INSTALADO EM RESERVAÇÃO DE ÁGUA DE EDIFICAÇÃO QUE POSSUA RESERVATÓRIO DE FIBRA/FIBROCIMENTO  FORNECIMENTO E INSTALAÇÃO. AF_06/2016</v>
          </cell>
          <cell r="D4815" t="str">
            <v>M</v>
          </cell>
          <cell r="E4815" t="str">
            <v>167,76</v>
          </cell>
          <cell r="F4815" t="str">
            <v>169,69</v>
          </cell>
        </row>
        <row r="4816">
          <cell r="A4816" t="str">
            <v>95697</v>
          </cell>
          <cell r="B4816" t="str">
            <v>TUBO DE AÇO PRETO SEM COSTURA, CONEXÃO SOLDADA, DN 40 (1 1/2"), INSTALADO EM REDE DE ALIMENTAÇÃO PARA HIDRANTE - FORNECIMENTO E INSTALAÇÃO. AF_12/2015</v>
          </cell>
          <cell r="D4816" t="str">
            <v>M</v>
          </cell>
          <cell r="E4816" t="str">
            <v>47,89</v>
          </cell>
          <cell r="F4816" t="str">
            <v>48,31</v>
          </cell>
        </row>
        <row r="4817">
          <cell r="A4817" t="str">
            <v>96635</v>
          </cell>
          <cell r="B4817" t="str">
            <v>TUBO, PPR, DN 25, CLASSE PN 20,  INSTALADO EM RAMAL OU SUB-RAMAL DE ÁGUA  FORNECIMENTO E INSTALAÇÃO. AF_06/2015</v>
          </cell>
          <cell r="D4817" t="str">
            <v>M</v>
          </cell>
          <cell r="E4817" t="str">
            <v>19,21</v>
          </cell>
          <cell r="F4817" t="str">
            <v>20,57</v>
          </cell>
        </row>
        <row r="4818">
          <cell r="A4818" t="str">
            <v>96636</v>
          </cell>
          <cell r="B4818" t="str">
            <v>TUBO, PPR, DN 25, CLASSE PN 25 INSTALADO EM RAMAL OU SUB-RAMAL DE ÁGUA  FORNECIMENTO E INSTALAÇÃO. AF_06/2015</v>
          </cell>
          <cell r="D4818" t="str">
            <v>M</v>
          </cell>
          <cell r="E4818" t="str">
            <v>20,30</v>
          </cell>
          <cell r="F4818" t="str">
            <v>21,78</v>
          </cell>
        </row>
        <row r="4819">
          <cell r="A4819" t="str">
            <v>96644</v>
          </cell>
          <cell r="B4819" t="str">
            <v>TUBO, PPR, DN 25, CLASSE PN 20,  INSTALADO EM RAMAL DE DISTRIBUIÇÃO DE ÁGUA  FORNECIMENTO E INSTALAÇÃO. AF_06/2015</v>
          </cell>
          <cell r="D4819" t="str">
            <v>M</v>
          </cell>
          <cell r="E4819" t="str">
            <v>12,52</v>
          </cell>
          <cell r="F4819" t="str">
            <v>13,14</v>
          </cell>
        </row>
        <row r="4820">
          <cell r="A4820" t="str">
            <v>96645</v>
          </cell>
          <cell r="B4820" t="str">
            <v>TUBO, PPR, DN 32, CLASSE PN 12,  INSTALADO EM RAMAL DE DISTRIBUIÇÃO DE ÁGUA  FORNECIMENTO E INSTALAÇÃO. AF_06/2015</v>
          </cell>
          <cell r="D4820" t="str">
            <v>M</v>
          </cell>
          <cell r="E4820" t="str">
            <v>16,22</v>
          </cell>
          <cell r="F4820" t="str">
            <v>17,05</v>
          </cell>
        </row>
        <row r="4821">
          <cell r="A4821" t="str">
            <v>96646</v>
          </cell>
          <cell r="B4821" t="str">
            <v>TUBO, PPR, DN 40, CLASSE PN 12,  INSTALADO EM RAMAL DE DISTRIBUIÇÃO DE ÁGUA  FORNECIMENTO E INSTALAÇÃO. AF_06/2015</v>
          </cell>
          <cell r="D4821" t="str">
            <v>M</v>
          </cell>
          <cell r="E4821" t="str">
            <v>25,14</v>
          </cell>
          <cell r="F4821" t="str">
            <v>26,47</v>
          </cell>
        </row>
        <row r="4822">
          <cell r="A4822" t="str">
            <v>96647</v>
          </cell>
          <cell r="B4822" t="str">
            <v>TUBO, PPR, DN 25, CLASSE PN 25,  INSTALADO EM RAMAL DE DISTRIBUIÇÃO DE ÁGUA  FORNECIMENTO E INSTALAÇÃO. AF_06/2015</v>
          </cell>
          <cell r="D4822" t="str">
            <v>M</v>
          </cell>
          <cell r="E4822" t="str">
            <v>11,30</v>
          </cell>
          <cell r="F4822" t="str">
            <v>11,80</v>
          </cell>
        </row>
        <row r="4823">
          <cell r="A4823" t="str">
            <v>96648</v>
          </cell>
          <cell r="B4823" t="str">
            <v>TUBO, PPR, DN 32, CLASSE PN 25,  INSTALADO EM RAMAL DE DISTRIBUIÇÃO DE ÁGUA  FORNECIMENTO E INSTALAÇÃO. AF_06/2015</v>
          </cell>
          <cell r="D4823" t="str">
            <v>M</v>
          </cell>
          <cell r="E4823" t="str">
            <v>20,59</v>
          </cell>
          <cell r="F4823" t="str">
            <v>21,59</v>
          </cell>
        </row>
        <row r="4824">
          <cell r="A4824" t="str">
            <v>96649</v>
          </cell>
          <cell r="B4824" t="str">
            <v>TUBO, PPR, DN 40, CLASSE PN 25,  INSTALADO EM RAMAL DE DISTRIBUIÇÃO DE ÁGUA  FORNECIMENTO E INSTALAÇÃO. AF_06/2015</v>
          </cell>
          <cell r="D4824" t="str">
            <v>M</v>
          </cell>
          <cell r="E4824" t="str">
            <v>30,34</v>
          </cell>
          <cell r="F4824" t="str">
            <v>31,93</v>
          </cell>
        </row>
        <row r="4825">
          <cell r="A4825" t="str">
            <v>96668</v>
          </cell>
          <cell r="B4825" t="str">
            <v>TUBO, PPR, DN 25, CLASSE PN 20,  INSTALADO EM PRUMADA DE ÁGUA  FORNECIMENTO E INSTALAÇÃO. AF_06/2015</v>
          </cell>
          <cell r="D4825" t="str">
            <v>M</v>
          </cell>
          <cell r="E4825" t="str">
            <v>7,86</v>
          </cell>
          <cell r="F4825" t="str">
            <v>7,96</v>
          </cell>
        </row>
        <row r="4826">
          <cell r="A4826" t="str">
            <v>96669</v>
          </cell>
          <cell r="B4826" t="str">
            <v>TUBO, PPR, DN 32, CLASSE PN 12,  INSTALADO EM PRUMADA DE ÁGUA  FORNECIMENTO E INSTALAÇÃO. AF_06/2015</v>
          </cell>
          <cell r="D4826" t="str">
            <v>M</v>
          </cell>
          <cell r="E4826" t="str">
            <v>9,77</v>
          </cell>
          <cell r="F4826" t="str">
            <v>9,89</v>
          </cell>
        </row>
        <row r="4827">
          <cell r="A4827" t="str">
            <v>96670</v>
          </cell>
          <cell r="B4827" t="str">
            <v>TUBO, PPR, DN 40, CLASSE PN 12,  INSTALADO EM PRUMADA DE ÁGUA  FORNECIMENTO E INSTALAÇÃO. AF_06/2015</v>
          </cell>
          <cell r="D4827" t="str">
            <v>M</v>
          </cell>
          <cell r="E4827" t="str">
            <v>14,82</v>
          </cell>
          <cell r="F4827" t="str">
            <v>15,00</v>
          </cell>
        </row>
        <row r="4828">
          <cell r="A4828" t="str">
            <v>96671</v>
          </cell>
          <cell r="B4828" t="str">
            <v>TUBO, PPR, DN 50, CLASSE PN 12,  INSTALADO EM PRUMADA DE ÁGUA  FORNECIMENTO E INSTALAÇÃO. AF_06/2015</v>
          </cell>
          <cell r="D4828" t="str">
            <v>M</v>
          </cell>
          <cell r="E4828" t="str">
            <v>19,85</v>
          </cell>
          <cell r="F4828" t="str">
            <v>20,11</v>
          </cell>
        </row>
        <row r="4829">
          <cell r="A4829" t="str">
            <v>96672</v>
          </cell>
          <cell r="B4829" t="str">
            <v>TUBO, PPR, DN 63, CLASSE PN 12,  INSTALADO EM PRUMADA DE ÁGUA  FORNECIMENTO E INSTALAÇÃO. AF_06/2015</v>
          </cell>
          <cell r="D4829" t="str">
            <v>M</v>
          </cell>
          <cell r="E4829" t="str">
            <v>29,15</v>
          </cell>
          <cell r="F4829" t="str">
            <v>29,55</v>
          </cell>
        </row>
        <row r="4830">
          <cell r="A4830" t="str">
            <v>96673</v>
          </cell>
          <cell r="B4830" t="str">
            <v>TUBO, PPR, DN 75, CLASSE PN 12,  INSTALADO EM PRUMADA DE ÁGUA  FORNECIMENTO E INSTALAÇÃO. AF_06/2015</v>
          </cell>
          <cell r="D4830" t="str">
            <v>M</v>
          </cell>
          <cell r="E4830" t="str">
            <v>47,61</v>
          </cell>
          <cell r="F4830" t="str">
            <v>48,16</v>
          </cell>
        </row>
        <row r="4831">
          <cell r="A4831" t="str">
            <v>96674</v>
          </cell>
          <cell r="B4831" t="str">
            <v>TUBO, PPR, DN 90, CLASSE PN 12,  INSTALADO EM PRUMADA DE ÁGUA  FORNECIMENTO E INSTALAÇÃO. AF_06/2015</v>
          </cell>
          <cell r="D4831" t="str">
            <v>M</v>
          </cell>
          <cell r="E4831" t="str">
            <v>66,88</v>
          </cell>
          <cell r="F4831" t="str">
            <v>67,69</v>
          </cell>
        </row>
        <row r="4832">
          <cell r="A4832" t="str">
            <v>96675</v>
          </cell>
          <cell r="B4832" t="str">
            <v>TUBO, PPR, DN 110, CLASSE PN 12,  INSTALADO EM PRUMADA DE ÁGUA  FORNECIMENTO E INSTALAÇÃO. AF_06/2015</v>
          </cell>
          <cell r="D4832" t="str">
            <v>M</v>
          </cell>
          <cell r="E4832" t="str">
            <v>116,16</v>
          </cell>
          <cell r="F4832" t="str">
            <v>117,34</v>
          </cell>
        </row>
        <row r="4833">
          <cell r="A4833" t="str">
            <v>96676</v>
          </cell>
          <cell r="B4833" t="str">
            <v>TUBO, PPR, DN 25, CLASSE PN 25,  INSTALADO EM PRUMADA DE ÁGUA  FORNECIMENTO E INSTALAÇÃO. AF_06/2015</v>
          </cell>
          <cell r="D4833" t="str">
            <v>M</v>
          </cell>
          <cell r="E4833" t="str">
            <v>7,82</v>
          </cell>
          <cell r="F4833" t="str">
            <v>7,93</v>
          </cell>
        </row>
        <row r="4834">
          <cell r="A4834" t="str">
            <v>96677</v>
          </cell>
          <cell r="B4834" t="str">
            <v>TUBO, PPR, DN 32, CLASSE PN 25,  INSTALADO EM PRUMADA DE ÁGUA  FORNECIMENTO E INSTALAÇÃO. AF_06/2015</v>
          </cell>
          <cell r="D4834" t="str">
            <v>M</v>
          </cell>
          <cell r="E4834" t="str">
            <v>12,90</v>
          </cell>
          <cell r="F4834" t="str">
            <v>13,05</v>
          </cell>
        </row>
        <row r="4835">
          <cell r="A4835" t="str">
            <v>96678</v>
          </cell>
          <cell r="B4835" t="str">
            <v>TUBO, PPR, DN 40, CLASSE PN 25,  INSTALADO EM PRUMADA DE ÁGUA  FORNECIMENTO E INSTALAÇÃO. AF_06/2015</v>
          </cell>
          <cell r="D4835" t="str">
            <v>M</v>
          </cell>
          <cell r="E4835" t="str">
            <v>17,93</v>
          </cell>
          <cell r="F4835" t="str">
            <v>18,15</v>
          </cell>
        </row>
        <row r="4836">
          <cell r="A4836" t="str">
            <v>96679</v>
          </cell>
          <cell r="B4836" t="str">
            <v>TUBO, PPR, DN 50, CLASSE PN 25,  INSTALADO EM PRUMADA DE ÁGUA  FORNECIMENTO E INSTALAÇÃO. AF_06/2015</v>
          </cell>
          <cell r="D4836" t="str">
            <v>M</v>
          </cell>
          <cell r="E4836" t="str">
            <v>26,19</v>
          </cell>
          <cell r="F4836" t="str">
            <v>26,50</v>
          </cell>
        </row>
        <row r="4837">
          <cell r="A4837" t="str">
            <v>96680</v>
          </cell>
          <cell r="B4837" t="str">
            <v>TUBO, PPR, DN 63, CLASSE PN 25,  INSTALADO EM PRUMADA DE ÁGUA  FORNECIMENTO E INSTALAÇÃO. AF_06/2015</v>
          </cell>
          <cell r="D4837" t="str">
            <v>M</v>
          </cell>
          <cell r="E4837" t="str">
            <v>35,32</v>
          </cell>
          <cell r="F4837" t="str">
            <v>35,80</v>
          </cell>
        </row>
        <row r="4838">
          <cell r="A4838" t="str">
            <v>96681</v>
          </cell>
          <cell r="B4838" t="str">
            <v>TUBO, PPR, DN 75, CLASSE PN 25,  INSTALADO EM PRUMADA DE ÁGUA  FORNECIMENTO E INSTALAÇÃO. AF_06/2015</v>
          </cell>
          <cell r="D4838" t="str">
            <v>M</v>
          </cell>
          <cell r="E4838" t="str">
            <v>65,80</v>
          </cell>
          <cell r="F4838" t="str">
            <v>66,48</v>
          </cell>
        </row>
        <row r="4839">
          <cell r="A4839" t="str">
            <v>96682</v>
          </cell>
          <cell r="B4839" t="str">
            <v>TUBO, PPR, DN 90, CLASSE PN 25,  INSTALADO EM PRUMADA DE ÁGUA  FORNECIMENTO E INSTALAÇÃO. AF_06/2015</v>
          </cell>
          <cell r="D4839" t="str">
            <v>M</v>
          </cell>
          <cell r="E4839" t="str">
            <v>97,04</v>
          </cell>
          <cell r="F4839" t="str">
            <v>97,99</v>
          </cell>
        </row>
        <row r="4840">
          <cell r="A4840" t="str">
            <v>96683</v>
          </cell>
          <cell r="B4840" t="str">
            <v>TUBO, PPR, DN 110, CLASSE PN 25,  INSTALADO EM PRUMADA DE ÁGUA  FORNECIMENTO E INSTALAÇÃO. AF_06/2015</v>
          </cell>
          <cell r="D4840" t="str">
            <v>M</v>
          </cell>
          <cell r="E4840" t="str">
            <v>132,89</v>
          </cell>
          <cell r="F4840" t="str">
            <v>134,31</v>
          </cell>
        </row>
        <row r="4841">
          <cell r="A4841" t="str">
            <v>96718</v>
          </cell>
          <cell r="B4841" t="str">
            <v>TUBO, PPR, DN 20, CLASSE PN 20,  INSTALADO EM RESERVAÇÃO DE ÁGUA DE EDIFICAÇÃO QUE POSSUA RESERVATÓRIO DE FIBRA/FIBROCIMENTO  FORNECIMENTO E INSTALAÇÃO. AF_06/2016</v>
          </cell>
          <cell r="D4841" t="str">
            <v>M</v>
          </cell>
          <cell r="E4841" t="str">
            <v>5,13</v>
          </cell>
          <cell r="F4841" t="str">
            <v>5,16</v>
          </cell>
        </row>
        <row r="4842">
          <cell r="A4842" t="str">
            <v>96719</v>
          </cell>
          <cell r="B4842" t="str">
            <v>TUBO, PPR, DN 25, CLASSE PN 20,  INSTALADO EM RESERVAÇÃO DE ÁGUA DE EDIFICAÇÃO QUE POSSUA RESERVATÓRIO DE FIBRA/FIBROCIMENTO  FORNECIMENTO E INSTALAÇÃO. AF_06/2016</v>
          </cell>
          <cell r="D4842" t="str">
            <v>M</v>
          </cell>
          <cell r="E4842" t="str">
            <v>10,65</v>
          </cell>
          <cell r="F4842" t="str">
            <v>11,08</v>
          </cell>
        </row>
        <row r="4843">
          <cell r="A4843" t="str">
            <v>96720</v>
          </cell>
          <cell r="B4843" t="str">
            <v>TUBO, PPR, DN 32, CLASSE PN 12,  INSTALADO EM RESERVAÇÃO DE ÁGUA DE EDIFICAÇÃO QUE POSSUA RESERVATÓRIO DE FIBRA/FIBROCIMENTO  FORNECIMENTO E INSTALAÇÃO. AF_06/2016</v>
          </cell>
          <cell r="D4843" t="str">
            <v>M</v>
          </cell>
          <cell r="E4843" t="str">
            <v>12,92</v>
          </cell>
          <cell r="F4843" t="str">
            <v>13,44</v>
          </cell>
        </row>
        <row r="4844">
          <cell r="A4844" t="str">
            <v>96721</v>
          </cell>
          <cell r="B4844" t="str">
            <v>TUBO, PPR, DN 40, CLASSE PN 12,  INSTALADO EM RESERVAÇÃO DE ÁGUA DE EDIFICAÇÃO QUE POSSUA RESERVATÓRIO DE FIBRA/FIBROCIMENTO  FORNECIMENTO E INSTALAÇÃO. AF_06/2016</v>
          </cell>
          <cell r="D4844" t="str">
            <v>M</v>
          </cell>
          <cell r="E4844" t="str">
            <v>17,27</v>
          </cell>
          <cell r="F4844" t="str">
            <v>17,79</v>
          </cell>
        </row>
        <row r="4845">
          <cell r="A4845" t="str">
            <v>96722</v>
          </cell>
          <cell r="B4845" t="str">
            <v>TUBO, PPR, DN 50, CLASSE PN 12,  INSTALADO EM RESERVAÇÃO DE ÁGUA DE EDIFICAÇÃO QUE POSSUA RESERVATÓRIO DE FIBRA/FIBROCIMENTO  FORNECIMENTO E INSTALAÇÃO. AF_06/2016</v>
          </cell>
          <cell r="D4845" t="str">
            <v>M</v>
          </cell>
          <cell r="E4845" t="str">
            <v>23,62</v>
          </cell>
          <cell r="F4845" t="str">
            <v>24,40</v>
          </cell>
        </row>
        <row r="4846">
          <cell r="A4846" t="str">
            <v>96723</v>
          </cell>
          <cell r="B4846" t="str">
            <v>TUBO, PPR, DN 63, CLASSE PN 12,  INSTALADO EM RESERVAÇÃO DE ÁGUA DE EDIFICAÇÃO QUE POSSUA RESERVATÓRIO DE FIBRA/FIBROCIMENTO  FORNECIMENTO E INSTALAÇÃO. AF_06/2016</v>
          </cell>
          <cell r="D4846" t="str">
            <v>M</v>
          </cell>
          <cell r="E4846" t="str">
            <v>31,23</v>
          </cell>
          <cell r="F4846" t="str">
            <v>32,01</v>
          </cell>
        </row>
        <row r="4847">
          <cell r="A4847" t="str">
            <v>96724</v>
          </cell>
          <cell r="B4847" t="str">
            <v>TUBO, PPR, DN 75, CLASSE PN 12,  INSTALADO EM RESERVAÇÃO DE ÁGUA DE EDIFICAÇÃO QUE POSSUA RESERVATÓRIO DE FIBRA/FIBROCIMENTO  FORNECIMENTO E INSTALAÇÃO. AF_06/2016</v>
          </cell>
          <cell r="D4847" t="str">
            <v>M</v>
          </cell>
          <cell r="E4847" t="str">
            <v>51,02</v>
          </cell>
          <cell r="F4847" t="str">
            <v>52,31</v>
          </cell>
        </row>
        <row r="4848">
          <cell r="A4848" t="str">
            <v>96725</v>
          </cell>
          <cell r="B4848" t="str">
            <v>TUBO, PPR, DN 90, CLASSE PN 12,  INSTALADO EM RESERVAÇÃO DE ÁGUA DE EDIFICAÇÃO QUE POSSUA RESERVATÓRIO DE FIBRA/FIBROCIMENTO  FORNECIMENTO E INSTALAÇÃO. AF_06/2016</v>
          </cell>
          <cell r="D4848" t="str">
            <v>M</v>
          </cell>
          <cell r="E4848" t="str">
            <v>66,87</v>
          </cell>
          <cell r="F4848" t="str">
            <v>68,16</v>
          </cell>
        </row>
        <row r="4849">
          <cell r="A4849" t="str">
            <v>96726</v>
          </cell>
          <cell r="B4849" t="str">
            <v>TUBO, PPR, DN 110, CLASSE PN 12,  INSTALADO EM RESERVAÇÃO DE ÁGUA DE EDIFICAÇÃO QUE POSSUA RESERVATÓRIO DE FIBRA/FIBROCIMENTO  FORNECIMENTO E INSTALAÇÃO. AF_06/2016</v>
          </cell>
          <cell r="D4849" t="str">
            <v>M</v>
          </cell>
          <cell r="E4849" t="str">
            <v>108,99</v>
          </cell>
          <cell r="F4849" t="str">
            <v>111,02</v>
          </cell>
        </row>
        <row r="4850">
          <cell r="A4850" t="str">
            <v>96727</v>
          </cell>
          <cell r="B4850" t="str">
            <v>TUBO, PPR, DN 20, CLASSE PN 25,  INSTALADO EM RESERVAÇÃO DE ÁGUA DE EDIFICAÇÃO QUE POSSUA RESERVATÓRIO DE FIBRA/FIBROCIMENTO  FORNECIMENTO E INSTALAÇÃO. AF_06/2016</v>
          </cell>
          <cell r="D4850" t="str">
            <v>M</v>
          </cell>
          <cell r="E4850" t="str">
            <v>9,25</v>
          </cell>
          <cell r="F4850" t="str">
            <v>9,73</v>
          </cell>
        </row>
        <row r="4851">
          <cell r="A4851" t="str">
            <v>96728</v>
          </cell>
          <cell r="B4851" t="str">
            <v>TUBO, PPR, DN 25, CLASSE PN 25,  INSTALADO EM RESERVAÇÃO DE ÁGUA DE EDIFICAÇÃO QUE POSSUA RESERVATÓRIO DE FIBRA/FIBROCIMENTO  FORNECIMENTO E INSTALAÇÃO. AF_06/2016</v>
          </cell>
          <cell r="D4851" t="str">
            <v>M</v>
          </cell>
          <cell r="E4851" t="str">
            <v>11,01</v>
          </cell>
          <cell r="F4851" t="str">
            <v>11,49</v>
          </cell>
        </row>
        <row r="4852">
          <cell r="A4852" t="str">
            <v>96729</v>
          </cell>
          <cell r="B4852" t="str">
            <v>TUBO, PPR, DN 32, CLASSE PN 25,  INSTALADO EM RESERVAÇÃO DE ÁGUA DE EDIFICAÇÃO QUE POSSUA RESERVATÓRIO DE FIBRA/FIBROCIMENTO  FORNECIMENTO E INSTALAÇÃO. AF_06/2016</v>
          </cell>
          <cell r="D4852" t="str">
            <v>M</v>
          </cell>
          <cell r="E4852" t="str">
            <v>16,60</v>
          </cell>
          <cell r="F4852" t="str">
            <v>17,22</v>
          </cell>
        </row>
        <row r="4853">
          <cell r="A4853" t="str">
            <v>96730</v>
          </cell>
          <cell r="B4853" t="str">
            <v>TUBO, PPR, DN 40, CLASSE PN 25,  INSTALADO EM RESERVAÇÃO DE ÁGUA DE EDIFICAÇÃO QUE POSSUA RESERVATÓRIO DE FIBRA/FIBROCIMENTO  FORNECIMENTO E INSTALAÇÃO. AF_06/2016</v>
          </cell>
          <cell r="D4853" t="str">
            <v>M</v>
          </cell>
          <cell r="E4853" t="str">
            <v>20,87</v>
          </cell>
          <cell r="F4853" t="str">
            <v>21,49</v>
          </cell>
        </row>
        <row r="4854">
          <cell r="A4854" t="str">
            <v>96731</v>
          </cell>
          <cell r="B4854" t="str">
            <v>TUBO, PPR, DN 50, CLASSE PN 25,  INSTALADO EM RESERVAÇÃO DE ÁGUA DE EDIFICAÇÃO QUE POSSUA RESERVATÓRIO DE FIBRA/FIBROCIMENTO  FORNECIMENTO E INSTALAÇÃO. AF_06/2016</v>
          </cell>
          <cell r="D4854" t="str">
            <v>M</v>
          </cell>
          <cell r="E4854" t="str">
            <v>30,55</v>
          </cell>
          <cell r="F4854" t="str">
            <v>31,49</v>
          </cell>
        </row>
        <row r="4855">
          <cell r="A4855" t="str">
            <v>96732</v>
          </cell>
          <cell r="B4855" t="str">
            <v>TUBO, PPR, DN 63, CLASSE PN 25,  INSTALADO EM RESERVAÇÃO DE ÁGUA DE EDIFICAÇÃO QUE POSSUA RESERVATÓRIO DE FIBRA/FIBROCIMENTO  FORNECIMENTO E INSTALAÇÃO. AF_06/2016</v>
          </cell>
          <cell r="D4855" t="str">
            <v>M</v>
          </cell>
          <cell r="E4855" t="str">
            <v>37,77</v>
          </cell>
          <cell r="F4855" t="str">
            <v>38,71</v>
          </cell>
        </row>
        <row r="4856">
          <cell r="A4856" t="str">
            <v>96733</v>
          </cell>
          <cell r="B4856" t="str">
            <v>TUBO, PPR, DN 75, CLASSE PN 25,  INSTALADO EM RESERVAÇÃO DE ÁGUA DE EDIFICAÇÃO QUE POSSUA RESERVATÓRIO DE FIBRA/FIBROCIMENTO  FORNECIMENTO E INSTALAÇÃO. AF_06/2016</v>
          </cell>
          <cell r="D4856" t="str">
            <v>M</v>
          </cell>
          <cell r="E4856" t="str">
            <v>69,24</v>
          </cell>
          <cell r="F4856" t="str">
            <v>70,79</v>
          </cell>
        </row>
        <row r="4857">
          <cell r="A4857" t="str">
            <v>96734</v>
          </cell>
          <cell r="B4857" t="str">
            <v>TUBO, PPR, DN 90, CLASSE PN 25,  INSTALADO EM RESERVAÇÃO DE ÁGUA DE EDIFICAÇÃO QUE POSSUA RESERVATÓRIO DE FIBRA/FIBROCIMENTO  FORNECIMENTO E INSTALAÇÃO. AF_06/2016</v>
          </cell>
          <cell r="D4857" t="str">
            <v>M</v>
          </cell>
          <cell r="E4857" t="str">
            <v>95,80</v>
          </cell>
          <cell r="F4857" t="str">
            <v>97,35</v>
          </cell>
        </row>
        <row r="4858">
          <cell r="A4858" t="str">
            <v>96735</v>
          </cell>
          <cell r="B4858" t="str">
            <v>TUBO, PPR, DN 110, CLASSE PN 25,  INSTALADO EM RESERVAÇÃO DE ÁGUA DE EDIFICAÇÃO QUE POSSUA RESERVATÓRIO DE FIBRA/FIBROCIMENTO  FORNECIMENTO E INSTALAÇÃO. AF_06/2016</v>
          </cell>
          <cell r="D4858" t="str">
            <v>M</v>
          </cell>
          <cell r="E4858" t="str">
            <v>125,19</v>
          </cell>
          <cell r="F4858" t="str">
            <v>127,62</v>
          </cell>
        </row>
        <row r="4859">
          <cell r="A4859" t="str">
            <v>96794</v>
          </cell>
          <cell r="B4859" t="str">
            <v>TUBO, PEX, MONOCAMADA, DN 16, INSTALADO EM RAMAL OU SUB-RAMAL DE ÁGUA  FORNECIMENTO E INSTALAÇÃO. AF_06/2015</v>
          </cell>
          <cell r="D4859" t="str">
            <v>M</v>
          </cell>
          <cell r="E4859" t="str">
            <v>6,08</v>
          </cell>
          <cell r="F4859" t="str">
            <v>6,29</v>
          </cell>
        </row>
        <row r="4860">
          <cell r="A4860" t="str">
            <v>96795</v>
          </cell>
          <cell r="B4860" t="str">
            <v>TUBO, PEX, MONOCAMADA, DN 20, INSTALADO EM RAMAL OU SUB-RAMAL DE ÁGUA  FORNECIMENTO E INSTALAÇÃO. AF_06/2015</v>
          </cell>
          <cell r="D4860" t="str">
            <v>M</v>
          </cell>
          <cell r="E4860" t="str">
            <v>7,73</v>
          </cell>
          <cell r="F4860" t="str">
            <v>7,98</v>
          </cell>
        </row>
        <row r="4861">
          <cell r="A4861" t="str">
            <v>96796</v>
          </cell>
          <cell r="B4861" t="str">
            <v>TUBO, PEX, MONOCAMADA, DN 25, INSTALADO EM RAMAL OU SUB-RAMAL DE ÁGUA  FORNECIMENTO E INSTALAÇÃO. AF_06/2015</v>
          </cell>
          <cell r="D4861" t="str">
            <v>M</v>
          </cell>
          <cell r="E4861" t="str">
            <v>10,82</v>
          </cell>
          <cell r="F4861" t="str">
            <v>11,13</v>
          </cell>
        </row>
        <row r="4862">
          <cell r="A4862" t="str">
            <v>96797</v>
          </cell>
          <cell r="B4862" t="str">
            <v>TUBO, PEX, MONOCAMADA, DN 32, INSTALADO EM RAMAL OU SUB-RAMAL DE ÁGUA  FORNECIMENTO E INSTALAÇÃO. AF_06/2015</v>
          </cell>
          <cell r="D4862" t="str">
            <v>M</v>
          </cell>
          <cell r="E4862" t="str">
            <v>16,38</v>
          </cell>
          <cell r="F4862" t="str">
            <v>16,76</v>
          </cell>
        </row>
        <row r="4863">
          <cell r="A4863" t="str">
            <v>96798</v>
          </cell>
          <cell r="B4863" t="str">
            <v>TUBO, PEX, MONOCAMADA, DN 16, INSTALADO EM RAMAL DE DISTRIBUIÇÃO DE ÁGUA  FORNECIMENTO E INSTALAÇÃO. AF_06/2015</v>
          </cell>
          <cell r="D4863" t="str">
            <v>M</v>
          </cell>
          <cell r="E4863" t="str">
            <v>6,17</v>
          </cell>
          <cell r="F4863" t="str">
            <v>6,39</v>
          </cell>
        </row>
        <row r="4864">
          <cell r="A4864" t="str">
            <v>96799</v>
          </cell>
          <cell r="B4864" t="str">
            <v>TUBO, PEX, MONOCAMADA, DN 20, INSTALADO EM RAMAL DE DISTRIBUIÇÃO DE ÁGUA  FORNECIMENTO E INSTALAÇÃO. AF_06/2015</v>
          </cell>
          <cell r="D4864" t="str">
            <v>M</v>
          </cell>
          <cell r="E4864" t="str">
            <v>8,26</v>
          </cell>
          <cell r="F4864" t="str">
            <v>8,57</v>
          </cell>
        </row>
        <row r="4865">
          <cell r="A4865" t="str">
            <v>96800</v>
          </cell>
          <cell r="B4865" t="str">
            <v>TUBO, PEX, MONOCAMADA, DN 25, INSTALADO EM RAMAL DE DISTRIBUIÇÃO DE ÁGUA  FORNECIMENTO E INSTALAÇÃO. AF_06/2015</v>
          </cell>
          <cell r="D4865" t="str">
            <v>M</v>
          </cell>
          <cell r="E4865" t="str">
            <v>11,92</v>
          </cell>
          <cell r="F4865" t="str">
            <v>12,34</v>
          </cell>
        </row>
        <row r="4866">
          <cell r="A4866" t="str">
            <v>96801</v>
          </cell>
          <cell r="B4866" t="str">
            <v>TUBO, PEX, MONOCAMADA, DN 32, INSTALADO EM RAMAL DE DISTRIBUIÇÃO DE ÁGUA  FORNECIMENTO E INSTALAÇÃO. AF_06/2015</v>
          </cell>
          <cell r="D4866" t="str">
            <v>M</v>
          </cell>
          <cell r="E4866" t="str">
            <v>18,26</v>
          </cell>
          <cell r="F4866" t="str">
            <v>18,84</v>
          </cell>
        </row>
        <row r="4867">
          <cell r="A4867" t="str">
            <v>97327</v>
          </cell>
          <cell r="B4867" t="str">
            <v>TUBO EM COBRE FLEXÍVEL, DN 1/4, COM ISOLAMENTO, INSTALADO EM RAMAL DE ALIMENTAÇÃO DE AR CONDICIONADO COM CONDENSADORA INDIVIDUAL   FORNECIMENTO E INSTALAÇÃO. AF_12/2015</v>
          </cell>
          <cell r="D4867" t="str">
            <v>M</v>
          </cell>
          <cell r="E4867" t="str">
            <v>17,43</v>
          </cell>
          <cell r="F4867" t="str">
            <v>17,60</v>
          </cell>
        </row>
        <row r="4868">
          <cell r="A4868" t="str">
            <v>97328</v>
          </cell>
          <cell r="B4868" t="str">
            <v>TUBO EM COBRE FLEXÍVEL, DN 3/8", COM ISOLAMENTO, INSTALADO EM RAMAL DE ALIMENTAÇÃO DE AR CONDICIONADO COM CONDENSADORA INDIVIDUAL  FORNECIMENTO E INSTALAÇÃO. AF_12/2015</v>
          </cell>
          <cell r="D4868" t="str">
            <v>M</v>
          </cell>
          <cell r="E4868" t="str">
            <v>30,48</v>
          </cell>
          <cell r="F4868" t="str">
            <v>30,67</v>
          </cell>
        </row>
        <row r="4869">
          <cell r="A4869" t="str">
            <v>97329</v>
          </cell>
          <cell r="B4869" t="str">
            <v>TUBO EM COBRE FLEXÍVEL, DN 1/2", COM ISOLAMENTO, INSTALADO EM RAMAL DE ALIMENTAÇÃO DE AR CONDICIONADO COM CONDENSADORA INDIVIDUAL  FORNECIMENTO E INSTALAÇÃO. AF_12/2015</v>
          </cell>
          <cell r="D4869" t="str">
            <v>M</v>
          </cell>
          <cell r="E4869" t="str">
            <v>37,97</v>
          </cell>
          <cell r="F4869" t="str">
            <v>38,17</v>
          </cell>
        </row>
        <row r="4870">
          <cell r="A4870" t="str">
            <v>97330</v>
          </cell>
          <cell r="B4870" t="str">
            <v>TUBO EM COBRE FLEXÍVEL, DN 5/8", COM ISOLAMENTO, INSTALADO EM RAMAL DE ALIMENTAÇÃO DE AR CONDICIONADO COM CONDENSADORA INDIVIDUAL  FORNECIMENTO E INSTALAÇÃO. AF_12/2015</v>
          </cell>
          <cell r="D4870" t="str">
            <v>M</v>
          </cell>
          <cell r="E4870" t="str">
            <v>46,26</v>
          </cell>
          <cell r="F4870" t="str">
            <v>46,48</v>
          </cell>
        </row>
        <row r="4871">
          <cell r="A4871" t="str">
            <v>97331</v>
          </cell>
          <cell r="B4871" t="str">
            <v>TUBO EM COBRE FLEXÍVEL, DN 1/4", COM ISOLAMENTO, INSTALADO EM RAMAL DE ALIMENTAÇÃO DE AR CONDICIONADO COM CONDENSADORA CENTRAL  FORNECIMENTO E INSTALAÇÃO. AF_12/2015</v>
          </cell>
          <cell r="D4871" t="str">
            <v>M</v>
          </cell>
          <cell r="E4871" t="str">
            <v>17,64</v>
          </cell>
          <cell r="F4871" t="str">
            <v>17,83</v>
          </cell>
        </row>
        <row r="4872">
          <cell r="A4872" t="str">
            <v>97332</v>
          </cell>
          <cell r="B4872" t="str">
            <v>TUBO EM COBRE FLEXÍVEL, DN 3/8", COM ISOLAMENTO, INSTALADO EM RAMAL DE ALIMENTAÇÃO DE AR CONDICIONADO COM CONDENSADORA CENTRAL  FORNECIMENTO E INSTALAÇÃO. AF_12/2015</v>
          </cell>
          <cell r="D4872" t="str">
            <v>M</v>
          </cell>
          <cell r="E4872" t="str">
            <v>30,73</v>
          </cell>
          <cell r="F4872" t="str">
            <v>30,94</v>
          </cell>
        </row>
        <row r="4873">
          <cell r="A4873" t="str">
            <v>97333</v>
          </cell>
          <cell r="B4873" t="str">
            <v>TUBO EM COBRE FLEXÍVEL, DN 1/2", COM ISOLAMENTO, INSTALADO EM RAMAL DE ALIMENTAÇÃO DE AR CONDICIONADO COM CONDENSADORA CENTRAL  FORNECIMENTO E INSTALAÇÃO. AF_12/2015</v>
          </cell>
          <cell r="D4873" t="str">
            <v>M</v>
          </cell>
          <cell r="E4873" t="str">
            <v>38,27</v>
          </cell>
          <cell r="F4873" t="str">
            <v>38,51</v>
          </cell>
        </row>
        <row r="4874">
          <cell r="A4874" t="str">
            <v>97334</v>
          </cell>
          <cell r="B4874" t="str">
            <v>TUBO EM COBRE FLEXÍVEL, DN 5/8, COM ISOLAMENTO, INSTALADO EM RAMAL DE ALIMENTAÇÃO DE AR CONDICIONADO COM CONDENSADORA CENTRAL   FORNECIMENTO E INSTALAÇÃO. AF_12/2015</v>
          </cell>
          <cell r="D4874" t="str">
            <v>M</v>
          </cell>
          <cell r="E4874" t="str">
            <v>46,59</v>
          </cell>
          <cell r="F4874" t="str">
            <v>46,84</v>
          </cell>
        </row>
        <row r="4875">
          <cell r="A4875" t="str">
            <v>97335</v>
          </cell>
          <cell r="B4875" t="str">
            <v>TUBO EM COBRE RÍGIDO, DN 22 MM, CLASSE A, SEM ISOLAMENTO, INSTALADO EM PRUMADA  FORNECIMENTO E INSTALAÇÃO. AF_12/2015</v>
          </cell>
          <cell r="D4875" t="str">
            <v>M</v>
          </cell>
          <cell r="E4875" t="str">
            <v>46,60</v>
          </cell>
          <cell r="F4875" t="str">
            <v>46,76</v>
          </cell>
        </row>
        <row r="4876">
          <cell r="A4876" t="str">
            <v>97336</v>
          </cell>
          <cell r="B4876" t="str">
            <v>TUBO EM COBRE RÍGIDO, DN 28 MM, CLASSE A, SEM ISOLAMENTO, INSTALADO EM PRUMADA  FORNECIMENTO E INSTALAÇÃO. AF_12/2015</v>
          </cell>
          <cell r="D4876" t="str">
            <v>M</v>
          </cell>
          <cell r="E4876" t="str">
            <v>59,17</v>
          </cell>
          <cell r="F4876" t="str">
            <v>59,36</v>
          </cell>
        </row>
        <row r="4877">
          <cell r="A4877" t="str">
            <v>97337</v>
          </cell>
          <cell r="B4877" t="str">
            <v>TUBO EM COBRE RÍGIDO, DN 35 MM, CLASSE A, SEM ISOLAMENTO, INSTALADO EM PRUMADA  FORNECIMENTO E INSTALAÇÃO. AF_12/2015</v>
          </cell>
          <cell r="D4877" t="str">
            <v>M</v>
          </cell>
          <cell r="E4877" t="str">
            <v>88,82</v>
          </cell>
          <cell r="F4877" t="str">
            <v>89,05</v>
          </cell>
        </row>
        <row r="4878">
          <cell r="A4878" t="str">
            <v>97338</v>
          </cell>
          <cell r="B4878" t="str">
            <v>TUBO EM COBRE RÍGIDO, DN 42 MM, CLASSE A, SEM ISOLAMENTO, INSTALADO EM PRUMADA  FORNECIMENTO E INSTALAÇÃO. AF_12/2015</v>
          </cell>
          <cell r="D4878" t="str">
            <v>M</v>
          </cell>
          <cell r="E4878" t="str">
            <v>106,76</v>
          </cell>
          <cell r="F4878" t="str">
            <v>107,01</v>
          </cell>
        </row>
        <row r="4879">
          <cell r="A4879" t="str">
            <v>97339</v>
          </cell>
          <cell r="B4879" t="str">
            <v>TUBO EM COBRE RÍGIDO, DN 54 MM, CLASSE A, SEM ISOLAMENTO, INSTALADO EM PRUMADA  FORNECIMENTO E INSTALAÇÃO. AF_12/2015</v>
          </cell>
          <cell r="D4879" t="str">
            <v>M</v>
          </cell>
          <cell r="E4879" t="str">
            <v>114,86</v>
          </cell>
          <cell r="F4879" t="str">
            <v>115,17</v>
          </cell>
        </row>
        <row r="4880">
          <cell r="A4880" t="str">
            <v>97340</v>
          </cell>
          <cell r="B4880" t="str">
            <v>TUBO EM COBRE RÍGIDO, DN 66 MM, CLASSE A, SEM ISOLAMENTO, INSTALADO EM PRUMADA  FORNECIMENTO E INSTALAÇÃO. AF_12/2015</v>
          </cell>
          <cell r="D4880" t="str">
            <v>M</v>
          </cell>
          <cell r="E4880" t="str">
            <v>115,37</v>
          </cell>
          <cell r="F4880" t="str">
            <v>115,74</v>
          </cell>
        </row>
        <row r="4881">
          <cell r="A4881" t="str">
            <v>97341</v>
          </cell>
          <cell r="B4881" t="str">
            <v>TUBO EM COBRE RÍGIDO, DN 15 MM, CLASSE A, SEM ISOLAMENTO, INSTALADO EM RAMAL DE DISTRIBUIÇÃO  FORNECIMENTO E INSTALAÇÃO. AF_12/2015</v>
          </cell>
          <cell r="D4881" t="str">
            <v>M</v>
          </cell>
          <cell r="E4881" t="str">
            <v>31,69</v>
          </cell>
          <cell r="F4881" t="str">
            <v>32,11</v>
          </cell>
        </row>
        <row r="4882">
          <cell r="A4882" t="str">
            <v>97342</v>
          </cell>
          <cell r="B4882" t="str">
            <v>TUBO EM COBRE RÍGIDO, DN 22 MM, CLASSE A, SEM ISOLAMENTO, INSTALADO EM RAMAL DE DISTRIBUIÇÃO FORNECIMENTO E INSTALAÇÃO. AF_12/2015</v>
          </cell>
          <cell r="D4882" t="str">
            <v>M</v>
          </cell>
          <cell r="E4882" t="str">
            <v>49,54</v>
          </cell>
          <cell r="F4882" t="str">
            <v>50,02</v>
          </cell>
        </row>
        <row r="4883">
          <cell r="A4883" t="str">
            <v>97343</v>
          </cell>
          <cell r="B4883" t="str">
            <v>TUBO EM COBRE RÍGIDO, DN 28 MM, CLASSE A, SEM ISOLAMENTO, INSTALADO EM RAMAL DE DISTRIBUIÇÃO FORNECIMENTO E INSTALAÇÃO. AF_12/2015</v>
          </cell>
          <cell r="D4883" t="str">
            <v>M</v>
          </cell>
          <cell r="E4883" t="str">
            <v>62,32</v>
          </cell>
          <cell r="F4883" t="str">
            <v>62,86</v>
          </cell>
        </row>
        <row r="4884">
          <cell r="A4884" t="str">
            <v>97344</v>
          </cell>
          <cell r="B4884" t="str">
            <v>TUBO EM COBRE RÍGIDO, DN 15 MM, CLASSE A, SEM ISOLAMENTO, INSTALADO EM RAMAL E SUB-RAMAL  FORNECIMENTO E INSTALAÇÃO. AF_12/2015</v>
          </cell>
          <cell r="D4884" t="str">
            <v>M</v>
          </cell>
          <cell r="E4884" t="str">
            <v>38,13</v>
          </cell>
          <cell r="F4884" t="str">
            <v>39,28</v>
          </cell>
        </row>
        <row r="4885">
          <cell r="A4885" t="str">
            <v>97345</v>
          </cell>
          <cell r="B4885" t="str">
            <v>TUBO EM COBRE RÍGIDO, DN 22 MM, CLASSE A, SEM ISOLAMENTO, INSTALADO EM RAMAL E SUB-RAMAL  FORNECIMENTO E INSTALAÇÃO. AF_12/2015</v>
          </cell>
          <cell r="D4885" t="str">
            <v>M</v>
          </cell>
          <cell r="E4885" t="str">
            <v>60,61</v>
          </cell>
          <cell r="F4885" t="str">
            <v>62,33</v>
          </cell>
        </row>
        <row r="4886">
          <cell r="A4886" t="str">
            <v>97346</v>
          </cell>
          <cell r="B4886" t="str">
            <v>TUBO EM COBRE RÍGIDO, DN 28 MM, CLASSE A, SEM ISOLAMENTO, INSTALADO EM RAMAL E SUB-RAMAL  FORNECIMENTO E INSTALAÇÃO. AF_12/2015</v>
          </cell>
          <cell r="D4886" t="str">
            <v>M</v>
          </cell>
          <cell r="E4886" t="str">
            <v>77,43</v>
          </cell>
          <cell r="F4886" t="str">
            <v>79,64</v>
          </cell>
        </row>
        <row r="4887">
          <cell r="A4887" t="str">
            <v>97347</v>
          </cell>
          <cell r="B4887" t="str">
            <v>TUBO EM COBRE RÍGIDO, DN 22 MM, CLASSE I, SEM ISOLAMENTO, INSTALADO EM PRUMADA  FORNECIMENTO E INSTALAÇÃO. AF_12/2015</v>
          </cell>
          <cell r="D4887" t="str">
            <v>M</v>
          </cell>
          <cell r="E4887" t="str">
            <v>56,10</v>
          </cell>
          <cell r="F4887" t="str">
            <v>56,26</v>
          </cell>
        </row>
        <row r="4888">
          <cell r="A4888" t="str">
            <v>97348</v>
          </cell>
          <cell r="B4888" t="str">
            <v>TUBO EM COBRE RÍGIDO, DN 28 MM, CLASSE I, SEM ISOLAMENTO, INSTALADO EM PRUMADA  FORNECIMENTO E INSTALAÇÃO. AF_12/2015</v>
          </cell>
          <cell r="D4888" t="str">
            <v>M</v>
          </cell>
          <cell r="E4888" t="str">
            <v>77,45</v>
          </cell>
          <cell r="F4888" t="str">
            <v>77,64</v>
          </cell>
        </row>
        <row r="4889">
          <cell r="A4889" t="str">
            <v>97349</v>
          </cell>
          <cell r="B4889" t="str">
            <v>TUBO EM COBRE RÍGIDO, DN 35 MM, CLASSE I, SEM ISOLAMENTO, INSTALADO EM PRUMADA  FORNECIMENTO E INSTALAÇÃO. AF_12/2015</v>
          </cell>
          <cell r="D4889" t="str">
            <v>M</v>
          </cell>
          <cell r="E4889" t="str">
            <v>111,57</v>
          </cell>
          <cell r="F4889" t="str">
            <v>111,80</v>
          </cell>
        </row>
        <row r="4890">
          <cell r="A4890" t="str">
            <v>97350</v>
          </cell>
          <cell r="B4890" t="str">
            <v>TUBO EM COBRE RÍGIDO, DN 42 MM, CLASSE I, SEM ISOLAMENTO, INSTALADO EM PRUMADA  FORNECIMENTO E INSTALAÇÃO. AF_12/2015</v>
          </cell>
          <cell r="D4890" t="str">
            <v>M</v>
          </cell>
          <cell r="E4890" t="str">
            <v>135,47</v>
          </cell>
          <cell r="F4890" t="str">
            <v>135,72</v>
          </cell>
        </row>
        <row r="4891">
          <cell r="A4891" t="str">
            <v>97351</v>
          </cell>
          <cell r="B4891" t="str">
            <v>TUBO EM COBRE RÍGIDO, DN 54 MM, CLASSE I, SEM ISOLAMENTO, INSTALADO EM PRUMADA  FORNECIMENTO E INSTALAÇÃO. AF_12/2015</v>
          </cell>
          <cell r="D4891" t="str">
            <v>M</v>
          </cell>
          <cell r="E4891" t="str">
            <v>187,27</v>
          </cell>
          <cell r="F4891" t="str">
            <v>187,58</v>
          </cell>
        </row>
        <row r="4892">
          <cell r="A4892" t="str">
            <v>97352</v>
          </cell>
          <cell r="B4892" t="str">
            <v>TUBO EM COBRE RÍGIDO, DN 66 MM, CLASSE I, SEM ISOLAMENTO, INSTALADO EM PRUMADA  FORNECIMENTO E INSTALAÇÃO. AF_12/2015</v>
          </cell>
          <cell r="D4892" t="str">
            <v>M</v>
          </cell>
          <cell r="E4892" t="str">
            <v>242,64</v>
          </cell>
          <cell r="F4892" t="str">
            <v>243,01</v>
          </cell>
        </row>
        <row r="4893">
          <cell r="A4893" t="str">
            <v>97353</v>
          </cell>
          <cell r="B4893" t="str">
            <v>TUBO EM COBRE RÍGIDO, DN 15 MM, CLASSE I, SEM ISOLAMENTO, INSTALADO EM RAMAL DE DISTRIBUIÇÃO  FORNECIMENTO E INSTALAÇÃO. AF_12/2015</v>
          </cell>
          <cell r="D4893" t="str">
            <v>M</v>
          </cell>
          <cell r="E4893" t="str">
            <v>37,32</v>
          </cell>
          <cell r="F4893" t="str">
            <v>37,74</v>
          </cell>
        </row>
        <row r="4894">
          <cell r="A4894" t="str">
            <v>97354</v>
          </cell>
          <cell r="B4894" t="str">
            <v>TUBO EM COBRE RÍGIDO, DN 22 MM, CLASSE I, SEM ISOLAMENTO, INSTALADO EM RAMAL DE DISTRIBUIÇÃO FORNECIMENTO E INSTALAÇÃO. AF_12/2015</v>
          </cell>
          <cell r="D4894" t="str">
            <v>M</v>
          </cell>
          <cell r="E4894" t="str">
            <v>59,04</v>
          </cell>
          <cell r="F4894" t="str">
            <v>59,52</v>
          </cell>
        </row>
        <row r="4895">
          <cell r="A4895" t="str">
            <v>97355</v>
          </cell>
          <cell r="B4895" t="str">
            <v>TUBO EM COBRE RÍGIDO, DN 28 MM, CLASSE I, SEM ISOLAMENTO, INSTALADO EM RAMAL DE DISTRIBUIÇÃO FORNECIMENTO E INSTALAÇÃO. AF_12/2015</v>
          </cell>
          <cell r="D4895" t="str">
            <v>M</v>
          </cell>
          <cell r="E4895" t="str">
            <v>80,60</v>
          </cell>
          <cell r="F4895" t="str">
            <v>81,14</v>
          </cell>
        </row>
        <row r="4896">
          <cell r="A4896" t="str">
            <v>97356</v>
          </cell>
          <cell r="B4896" t="str">
            <v>TUBO EM COBRE RÍGIDO, DN 15 MM, CLASSE I, SEM ISOLAMENTO, INSTALADO EM RAMAL E SUB-RAMAL  FORNECIMENTO E INSTALAÇÃO. AF_12/2015</v>
          </cell>
          <cell r="D4896" t="str">
            <v>M</v>
          </cell>
          <cell r="E4896" t="str">
            <v>43,76</v>
          </cell>
          <cell r="F4896" t="str">
            <v>44,91</v>
          </cell>
        </row>
        <row r="4897">
          <cell r="A4897" t="str">
            <v>97357</v>
          </cell>
          <cell r="B4897" t="str">
            <v>TUBO EM COBRE RÍGIDO, DN 22 MM, CLASSE I, SEM ISOLAMENTO, INSTALADO EM RAMAL E SUB-RAMAL  FORNECIMENTO E INSTALAÇÃO. AF_12/2015</v>
          </cell>
          <cell r="D4897" t="str">
            <v>M</v>
          </cell>
          <cell r="E4897" t="str">
            <v>70,11</v>
          </cell>
          <cell r="F4897" t="str">
            <v>71,83</v>
          </cell>
        </row>
        <row r="4898">
          <cell r="A4898" t="str">
            <v>97358</v>
          </cell>
          <cell r="B4898" t="str">
            <v>TUBO EM COBRE RÍGIDO, DN 28 MM, CLASSE I, SEM ISOLAMENTO, INSTALADO EM RAMAL E SUB-RAMAL  FORNECIMENTO E INSTALAÇÃO. AF_12/2015</v>
          </cell>
          <cell r="D4898" t="str">
            <v>M</v>
          </cell>
          <cell r="E4898" t="str">
            <v>95,71</v>
          </cell>
          <cell r="F4898" t="str">
            <v>97,92</v>
          </cell>
        </row>
        <row r="4899">
          <cell r="A4899" t="str">
            <v>97498</v>
          </cell>
          <cell r="B4899" t="str">
            <v>TUBO DE AÇO GALVANIZADO COM COSTURA, CLASSE MÉDIA, DN 25 (1"), CONEXÃO ROSQUEADA, INSTALADO EM REDE DE ALIMENTAÇÃO PARA HIDRANTE - FORNECIMENTO E INSTALAÇÃO. AF_12/2015</v>
          </cell>
          <cell r="D4899" t="str">
            <v>M</v>
          </cell>
          <cell r="E4899" t="str">
            <v>33,97</v>
          </cell>
          <cell r="F4899" t="str">
            <v>34,52</v>
          </cell>
        </row>
        <row r="4900">
          <cell r="A4900" t="str">
            <v>97535</v>
          </cell>
          <cell r="B4900" t="str">
            <v>TUBO DE AÇO GALVANIZADO COM COSTURA, CLASSE MÉDIA, CONEXÃO ROSQUEADA, DN 25 (1"), INSTALADO EM REDE DE ALIMENTAÇÃO PARA SPRINKLER - FORNECIMENTO E INSTALAÇÃO. AF_12/2015</v>
          </cell>
          <cell r="D4900" t="str">
            <v>M</v>
          </cell>
          <cell r="E4900" t="str">
            <v>36,91</v>
          </cell>
          <cell r="F4900" t="str">
            <v>37,78</v>
          </cell>
        </row>
        <row r="4901">
          <cell r="A4901" t="str">
            <v>97536</v>
          </cell>
          <cell r="B4901" t="str">
            <v>TUBO DE AÇO GALVANIZADO COM COSTURA, CLASSE MÉDIA, CONEXÃO ROSQUEADA, DN 25 (1"), INSTALADO EM RAMAIS  E SUB-RAMAIS DE GÁS - FORNECIMENTO E INSTALAÇÃO. AF_12/2015</v>
          </cell>
          <cell r="D4901" t="str">
            <v>M</v>
          </cell>
          <cell r="E4901" t="str">
            <v>43,65</v>
          </cell>
          <cell r="F4901" t="str">
            <v>45,28</v>
          </cell>
        </row>
        <row r="4902">
          <cell r="A4902" t="str">
            <v>100788</v>
          </cell>
          <cell r="B4902" t="str">
            <v>KIT CAVALETE PARA GÁS - SEM MEDIDOR OU REGULADOR - ENTRADA INDIVIDUAL PRINCIPAL, EM AÇO GALVANIZADO DN 15 E 25 MM (1/2" E 1") - FORNECIMENTO E INSTALAÇÃO. AF_01/2020</v>
          </cell>
          <cell r="D4902" t="str">
            <v>UN</v>
          </cell>
          <cell r="E4902" t="str">
            <v>441,71</v>
          </cell>
          <cell r="F4902" t="str">
            <v>454,66</v>
          </cell>
        </row>
        <row r="4903">
          <cell r="A4903" t="str">
            <v>100791</v>
          </cell>
          <cell r="B4903" t="str">
            <v>TUBO, PEX, MULTICAMADA, DN 16, INSTALADO EM IMPLANTAÇÃO DE INSTALAÇÕES DE GÁS - FORNECIMENTO E INSTALAÇÃO. AF_01/2020</v>
          </cell>
          <cell r="D4903" t="str">
            <v>M</v>
          </cell>
          <cell r="E4903" t="str">
            <v>12,64</v>
          </cell>
          <cell r="F4903" t="str">
            <v>13,19</v>
          </cell>
        </row>
        <row r="4904">
          <cell r="A4904" t="str">
            <v>100792</v>
          </cell>
          <cell r="B4904" t="str">
            <v>TUBO, PEX, MULTICAMADA, DN 20, INSTALADO EM IMPLANTAÇÃO DE INSTALAÇÕES DE GÁS - FORNECIMENTO E INSTALAÇÃO. AF_01/2020</v>
          </cell>
          <cell r="D4904" t="str">
            <v>M</v>
          </cell>
          <cell r="E4904" t="str">
            <v>18,57</v>
          </cell>
          <cell r="F4904" t="str">
            <v>19,22</v>
          </cell>
        </row>
        <row r="4905">
          <cell r="A4905" t="str">
            <v>100793</v>
          </cell>
          <cell r="B4905" t="str">
            <v>TUBO, PEX, MULTICAMADA, DN 26, INSTALADO EM IMPLANTAÇÃO DE INSTALAÇÕES DE GÁS - FORNECIMENTO E INSTALAÇÃO. AF_01/2020</v>
          </cell>
          <cell r="D4905" t="str">
            <v>M</v>
          </cell>
          <cell r="E4905" t="str">
            <v>24,65</v>
          </cell>
          <cell r="F4905" t="str">
            <v>25,42</v>
          </cell>
        </row>
        <row r="4906">
          <cell r="A4906" t="str">
            <v>100794</v>
          </cell>
          <cell r="B4906" t="str">
            <v>TUBO, PEX, MULTICAMADA, DN 32, INSTALADO EM IMPLANTAÇÃO DE INSTALAÇÕES DE GÁS - FORNECIMENTO E INSTALAÇÃO. AF_01/2020</v>
          </cell>
          <cell r="D4906" t="str">
            <v>M</v>
          </cell>
          <cell r="E4906" t="str">
            <v>33,27</v>
          </cell>
          <cell r="F4906" t="str">
            <v>34,20</v>
          </cell>
        </row>
        <row r="4907">
          <cell r="A4907" t="str">
            <v>100803</v>
          </cell>
          <cell r="B4907" t="str">
            <v>TUBO, PEX, MULTICAMADA, DN 16, INSTALADO EM RAMAL INTERNO DE INSTALAÇÕES DE GÁS - FORNECIMENTO E INSTALAÇÃO. AF_01/2020</v>
          </cell>
          <cell r="D4907" t="str">
            <v>M</v>
          </cell>
          <cell r="E4907" t="str">
            <v>12,02</v>
          </cell>
          <cell r="F4907" t="str">
            <v>12,50</v>
          </cell>
        </row>
        <row r="4908">
          <cell r="A4908" t="str">
            <v>100804</v>
          </cell>
          <cell r="B4908" t="str">
            <v>TUBO, PEX, MULTICAMADA, DN 20, INSTALADO EM RAMAL INTERNO DE INSTALAÇÕES DE GÁS - FORNECIMENTO E INSTALAÇÃO. AF_01/2020</v>
          </cell>
          <cell r="D4908" t="str">
            <v>M</v>
          </cell>
          <cell r="E4908" t="str">
            <v>17,84</v>
          </cell>
          <cell r="F4908" t="str">
            <v>18,40</v>
          </cell>
        </row>
        <row r="4909">
          <cell r="A4909" t="str">
            <v>100805</v>
          </cell>
          <cell r="B4909" t="str">
            <v>TUBO, PEX, MULTICAMADA, DN 26, INSTALADO EM RAMAL INTERNO DE INSTALAÇÕES DE GÁS - FORNECIMENTO E INSTALAÇÃO. AF_01/2020</v>
          </cell>
          <cell r="D4909" t="str">
            <v>M</v>
          </cell>
          <cell r="E4909" t="str">
            <v>23,77</v>
          </cell>
          <cell r="F4909" t="str">
            <v>24,44</v>
          </cell>
        </row>
        <row r="4910">
          <cell r="A4910" t="str">
            <v>100806</v>
          </cell>
          <cell r="B4910" t="str">
            <v>TUBO, PEX, MULTICAMADA, DN 32, INSTALADO EM RAMAL INTERNO DE INSTALAÇÕES DE GÁS - FORNECIMENTO E INSTALAÇÃO. AF_01/2020</v>
          </cell>
          <cell r="D4910" t="str">
            <v>M</v>
          </cell>
          <cell r="E4910" t="str">
            <v>32,18</v>
          </cell>
          <cell r="F4910" t="str">
            <v>33,01</v>
          </cell>
        </row>
        <row r="4911">
          <cell r="A4911" t="str">
            <v>72293</v>
          </cell>
          <cell r="B4911" t="str">
            <v>CAP PVC ESGOTO 50MM (TAMPÃO) - FORNECIMENTO E INSTALAÇÃO</v>
          </cell>
          <cell r="D4911" t="str">
            <v>UN</v>
          </cell>
          <cell r="E4911" t="str">
            <v>5,21</v>
          </cell>
          <cell r="F4911" t="str">
            <v>5,43</v>
          </cell>
        </row>
        <row r="4912">
          <cell r="A4912" t="str">
            <v>72306</v>
          </cell>
          <cell r="B4912" t="str">
            <v>COTOVELO DE AÇO GALVANIZADO 4" - FORNECIMENTO E INSTALAÇÃO</v>
          </cell>
          <cell r="D4912" t="str">
            <v>UN</v>
          </cell>
          <cell r="E4912" t="str">
            <v>187,75</v>
          </cell>
          <cell r="F4912" t="str">
            <v>191,01</v>
          </cell>
        </row>
        <row r="4913">
          <cell r="A4913" t="str">
            <v>72307</v>
          </cell>
          <cell r="B4913" t="str">
            <v>COTOVELO DE AÇO GALVANIZADO 5" - FORNECIMENTO E INSTALAÇÃO</v>
          </cell>
          <cell r="D4913" t="str">
            <v>UN</v>
          </cell>
          <cell r="E4913" t="str">
            <v>265,06</v>
          </cell>
          <cell r="F4913" t="str">
            <v>268,84</v>
          </cell>
        </row>
        <row r="4914">
          <cell r="A4914" t="str">
            <v>72313</v>
          </cell>
          <cell r="B4914" t="str">
            <v>COTOVELO DE AÇO GALVANIZADO 6" - FORNECIMENTO E INSTALAÇÃO</v>
          </cell>
          <cell r="D4914" t="str">
            <v>UN</v>
          </cell>
          <cell r="E4914" t="str">
            <v>628,97</v>
          </cell>
          <cell r="F4914" t="str">
            <v>633,26</v>
          </cell>
        </row>
        <row r="4915">
          <cell r="A4915" t="str">
            <v>72482</v>
          </cell>
          <cell r="B4915" t="str">
            <v>UNIAO DE ACO GALVANIZADO 4" - FORNECIMENTO E INSTALACAO</v>
          </cell>
          <cell r="D4915" t="str">
            <v>UN</v>
          </cell>
          <cell r="E4915" t="str">
            <v>267,04</v>
          </cell>
          <cell r="F4915" t="str">
            <v>270,13</v>
          </cell>
        </row>
        <row r="4916">
          <cell r="A4916" t="str">
            <v>72619</v>
          </cell>
          <cell r="B4916" t="str">
            <v>LUVA DE ACO GALVANIZADO 4" - FORNECIMENTO E INSTALACAO</v>
          </cell>
          <cell r="D4916" t="str">
            <v>UN</v>
          </cell>
          <cell r="E4916" t="str">
            <v>111,45</v>
          </cell>
          <cell r="F4916" t="str">
            <v>112,82</v>
          </cell>
        </row>
        <row r="4917">
          <cell r="A4917" t="str">
            <v>72620</v>
          </cell>
          <cell r="B4917" t="str">
            <v>LUVA DE ACO GALVANIZADO 5" - FORNECIMENTO E INSTALACAO</v>
          </cell>
          <cell r="D4917" t="str">
            <v>UN</v>
          </cell>
          <cell r="E4917" t="str">
            <v>195,93</v>
          </cell>
          <cell r="F4917" t="str">
            <v>197,65</v>
          </cell>
        </row>
        <row r="4918">
          <cell r="A4918" t="str">
            <v>72621</v>
          </cell>
          <cell r="B4918" t="str">
            <v>LUVA DE ACO GALVANIZADO 6" - FORNECIMENTO E INSTALACAO</v>
          </cell>
          <cell r="D4918" t="str">
            <v>UN</v>
          </cell>
          <cell r="E4918" t="str">
            <v>316,19</v>
          </cell>
          <cell r="F4918" t="str">
            <v>318,25</v>
          </cell>
        </row>
        <row r="4919">
          <cell r="A4919" t="str">
            <v>72667</v>
          </cell>
          <cell r="B4919" t="str">
            <v>LUVA REDUCAO ACO GALVANIZADO 4X2.1/2" - FORNECIMENTO E INSTALACAO</v>
          </cell>
          <cell r="D4919" t="str">
            <v>UN</v>
          </cell>
          <cell r="E4919" t="str">
            <v>149,39</v>
          </cell>
          <cell r="F4919" t="str">
            <v>152,82</v>
          </cell>
        </row>
        <row r="4920">
          <cell r="A4920" t="str">
            <v>72668</v>
          </cell>
          <cell r="B4920" t="str">
            <v>LUVA REDUCAO ACO GALVANIZADO 4X2" - FORNECIMENTO E INSTALACAO</v>
          </cell>
          <cell r="D4920" t="str">
            <v>UN</v>
          </cell>
          <cell r="E4920" t="str">
            <v>148,73</v>
          </cell>
          <cell r="F4920" t="str">
            <v>152,09</v>
          </cell>
        </row>
        <row r="4921">
          <cell r="A4921" t="str">
            <v>72669</v>
          </cell>
          <cell r="B4921" t="str">
            <v>LUVA REDUCAO ACO GALVANIZADO 4X3" - FORNECIMENTO E INSTALACAO</v>
          </cell>
          <cell r="D4921" t="str">
            <v>UN</v>
          </cell>
          <cell r="E4921" t="str">
            <v>152,56</v>
          </cell>
          <cell r="F4921" t="str">
            <v>156,34</v>
          </cell>
        </row>
        <row r="4922">
          <cell r="A4922" t="str">
            <v>72681</v>
          </cell>
          <cell r="B4922" t="str">
            <v>NIPLE DE ACO GALVANIZADO 4" - FORNECIMENTO E INSTALACAO</v>
          </cell>
          <cell r="D4922" t="str">
            <v>UN</v>
          </cell>
          <cell r="E4922" t="str">
            <v>107,06</v>
          </cell>
          <cell r="F4922" t="str">
            <v>108,78</v>
          </cell>
        </row>
        <row r="4923">
          <cell r="A4923" t="str">
            <v>72682</v>
          </cell>
          <cell r="B4923" t="str">
            <v>NIPLE DE ACO GALVANIZADO 5" - FORNECIMENTO E INSTALACAO</v>
          </cell>
          <cell r="D4923" t="str">
            <v>UN</v>
          </cell>
          <cell r="E4923" t="str">
            <v>219,14</v>
          </cell>
          <cell r="F4923" t="str">
            <v>221,03</v>
          </cell>
        </row>
        <row r="4924">
          <cell r="A4924" t="str">
            <v>72683</v>
          </cell>
          <cell r="B4924" t="str">
            <v>NIPLE DE ACO GALVANIZADO 6" - FORNECIMENTO E INSTALACAO</v>
          </cell>
          <cell r="D4924" t="str">
            <v>UN</v>
          </cell>
          <cell r="E4924" t="str">
            <v>354,35</v>
          </cell>
          <cell r="F4924" t="str">
            <v>356,41</v>
          </cell>
        </row>
        <row r="4925">
          <cell r="A4925" t="str">
            <v>72719</v>
          </cell>
          <cell r="B4925" t="str">
            <v>TE DE ACO GALVANIZADO 4" - FORNECIMENTO E INSTALACAO</v>
          </cell>
          <cell r="D4925" t="str">
            <v>UN</v>
          </cell>
          <cell r="E4925" t="str">
            <v>236,23</v>
          </cell>
          <cell r="F4925" t="str">
            <v>240,01</v>
          </cell>
        </row>
        <row r="4926">
          <cell r="A4926" t="str">
            <v>72720</v>
          </cell>
          <cell r="B4926" t="str">
            <v>TE DE ACO GALVANIZADO 5" - FORNECIMENTO E INSTALACAO</v>
          </cell>
          <cell r="D4926" t="str">
            <v>UN</v>
          </cell>
          <cell r="E4926" t="str">
            <v>327,46</v>
          </cell>
          <cell r="F4926" t="str">
            <v>331,75</v>
          </cell>
        </row>
        <row r="4927">
          <cell r="A4927" t="str">
            <v>72721</v>
          </cell>
          <cell r="B4927" t="str">
            <v>TE DE ACO GALVANIZADO 6" - FORNECIMENTO E INSTALACAO</v>
          </cell>
          <cell r="D4927" t="str">
            <v>UN</v>
          </cell>
          <cell r="E4927" t="str">
            <v>720,01</v>
          </cell>
          <cell r="F4927" t="str">
            <v>724,81</v>
          </cell>
        </row>
        <row r="4928">
          <cell r="A4928" t="str">
            <v>89358</v>
          </cell>
          <cell r="B4928" t="str">
            <v>JOELHO 90 GRAUS, PVC, SOLDÁVEL, DN 20MM, INSTALADO EM RAMAL OU SUB-RAMAL DE ÁGUA - FORNECIMENTO E INSTALAÇÃO. AF_12/2014</v>
          </cell>
          <cell r="D4928" t="str">
            <v>UN</v>
          </cell>
          <cell r="E4928" t="str">
            <v>4,98</v>
          </cell>
          <cell r="F4928" t="str">
            <v>5,41</v>
          </cell>
        </row>
        <row r="4929">
          <cell r="A4929" t="str">
            <v>89359</v>
          </cell>
          <cell r="B4929" t="str">
            <v>JOELHO 45 GRAUS, PVC, SOLDÁVEL, DN 20MM, INSTALADO EM RAMAL OU SUB-RAMAL DE ÁGUA - FORNECIMENTO E INSTALAÇÃO. AF_12/2014</v>
          </cell>
          <cell r="D4929" t="str">
            <v>UN</v>
          </cell>
          <cell r="E4929" t="str">
            <v>5,23</v>
          </cell>
          <cell r="F4929" t="str">
            <v>5,66</v>
          </cell>
        </row>
        <row r="4930">
          <cell r="A4930" t="str">
            <v>89360</v>
          </cell>
          <cell r="B4930" t="str">
            <v>CURVA 90 GRAUS, PVC, SOLDÁVEL, DN 20MM, INSTALADO EM RAMAL OU SUB-RAMAL DE ÁGUA - FORNECIMENTO E INSTALAÇÃO. AF_12/2014</v>
          </cell>
          <cell r="D4930" t="str">
            <v>UN</v>
          </cell>
          <cell r="E4930" t="str">
            <v>6,30</v>
          </cell>
          <cell r="F4930" t="str">
            <v>6,73</v>
          </cell>
        </row>
        <row r="4931">
          <cell r="A4931" t="str">
            <v>89361</v>
          </cell>
          <cell r="B4931" t="str">
            <v>CURVA 45 GRAUS, PVC, SOLDÁVEL, DN 20MM, INSTALADO EM RAMAL OU SUB-RAMAL DE ÁGUA - FORNECIMENTO E INSTALAÇÃO. AF_12/2014</v>
          </cell>
          <cell r="D4931" t="str">
            <v>UN</v>
          </cell>
          <cell r="E4931" t="str">
            <v>5,88</v>
          </cell>
          <cell r="F4931" t="str">
            <v>6,31</v>
          </cell>
        </row>
        <row r="4932">
          <cell r="A4932" t="str">
            <v>89362</v>
          </cell>
          <cell r="B4932" t="str">
            <v>JOELHO 90 GRAUS, PVC, SOLDÁVEL, DN 25MM, INSTALADO EM RAMAL OU SUB-RAMAL DE ÁGUA - FORNECIMENTO E INSTALAÇÃO. AF_12/2014</v>
          </cell>
          <cell r="D4932" t="str">
            <v>UN</v>
          </cell>
          <cell r="E4932" t="str">
            <v>5,93</v>
          </cell>
          <cell r="F4932" t="str">
            <v>6,43</v>
          </cell>
        </row>
        <row r="4933">
          <cell r="A4933" t="str">
            <v>89363</v>
          </cell>
          <cell r="B4933" t="str">
            <v>JOELHO 45 GRAUS, PVC, SOLDÁVEL, DN 25MM, INSTALADO EM RAMAL OU SUB-RAMAL DE ÁGUA - FORNECIMENTO E INSTALAÇÃO. AF_12/2014</v>
          </cell>
          <cell r="D4933" t="str">
            <v>UN</v>
          </cell>
          <cell r="E4933" t="str">
            <v>6,48</v>
          </cell>
          <cell r="F4933" t="str">
            <v>6,98</v>
          </cell>
        </row>
        <row r="4934">
          <cell r="A4934" t="str">
            <v>89364</v>
          </cell>
          <cell r="B4934" t="str">
            <v>CURVA 90 GRAUS, PVC, SOLDÁVEL, DN 25MM, INSTALADO EM RAMAL OU SUB-RAMAL DE ÁGUA - FORNECIMENTO E INSTALAÇÃO. AF_12/2014</v>
          </cell>
          <cell r="D4934" t="str">
            <v>UN</v>
          </cell>
          <cell r="E4934" t="str">
            <v>7,60</v>
          </cell>
          <cell r="F4934" t="str">
            <v>8,10</v>
          </cell>
        </row>
        <row r="4935">
          <cell r="A4935" t="str">
            <v>89365</v>
          </cell>
          <cell r="B4935" t="str">
            <v>CURVA 45 GRAUS, PVC, SOLDÁVEL, DN 25MM, INSTALADO EM RAMAL OU SUB-RAMAL DE ÁGUA - FORNECIMENTO E INSTALAÇÃO. AF_12/2014</v>
          </cell>
          <cell r="D4935" t="str">
            <v>UN</v>
          </cell>
          <cell r="E4935" t="str">
            <v>7,10</v>
          </cell>
          <cell r="F4935" t="str">
            <v>7,60</v>
          </cell>
        </row>
        <row r="4936">
          <cell r="A4936" t="str">
            <v>89366</v>
          </cell>
          <cell r="B4936" t="str">
            <v>JOELHO 90 GRAUS COM BUCHA DE LATÃO, PVC, SOLDÁVEL, DN 25MM, X 3/4 INSTALADO EM RAMAL OU SUB-RAMAL DE ÁGUA - FORNECIMENTO E INSTALAÇÃO. AF_12/2014</v>
          </cell>
          <cell r="D4936" t="str">
            <v>UN</v>
          </cell>
          <cell r="E4936" t="str">
            <v>10,58</v>
          </cell>
          <cell r="F4936" t="str">
            <v>11,08</v>
          </cell>
        </row>
        <row r="4937">
          <cell r="A4937" t="str">
            <v>89367</v>
          </cell>
          <cell r="B4937" t="str">
            <v>JOELHO 90 GRAUS, PVC, SOLDÁVEL, DN 32MM, INSTALADO EM RAMAL OU SUB-RAMAL DE ÁGUA - FORNECIMENTO E INSTALAÇÃO. AF_12/2014</v>
          </cell>
          <cell r="D4937" t="str">
            <v>UN</v>
          </cell>
          <cell r="E4937" t="str">
            <v>8,13</v>
          </cell>
          <cell r="F4937" t="str">
            <v>8,73</v>
          </cell>
        </row>
        <row r="4938">
          <cell r="A4938" t="str">
            <v>89368</v>
          </cell>
          <cell r="B4938" t="str">
            <v>JOELHO 45 GRAUS, PVC, SOLDÁVEL, DN 32MM, INSTALADO EM RAMAL OU SUB-RAMAL DE ÁGUA - FORNECIMENTO E INSTALAÇÃO. AF_12/2014</v>
          </cell>
          <cell r="D4938" t="str">
            <v>UN</v>
          </cell>
          <cell r="E4938" t="str">
            <v>9,66</v>
          </cell>
          <cell r="F4938" t="str">
            <v>10,26</v>
          </cell>
        </row>
        <row r="4939">
          <cell r="A4939" t="str">
            <v>89369</v>
          </cell>
          <cell r="B4939" t="str">
            <v>CURVA 90 GRAUS, PVC, SOLDÁVEL, DN 32MM, INSTALADO EM RAMAL OU SUB-RAMAL DE ÁGUA - FORNECIMENTO E INSTALAÇÃO. AF_12/2014</v>
          </cell>
          <cell r="D4939" t="str">
            <v>UN</v>
          </cell>
          <cell r="E4939" t="str">
            <v>11,55</v>
          </cell>
          <cell r="F4939" t="str">
            <v>12,15</v>
          </cell>
        </row>
        <row r="4940">
          <cell r="A4940" t="str">
            <v>89370</v>
          </cell>
          <cell r="B4940" t="str">
            <v>CURVA 45 GRAUS, PVC, SOLDÁVEL, DN 32MM, INSTALADO EM RAMAL OU SUB-RAMAL DE ÁGUA - FORNECIMENTO E INSTALAÇÃO. AF_12/2014</v>
          </cell>
          <cell r="D4940" t="str">
            <v>UN</v>
          </cell>
          <cell r="E4940" t="str">
            <v>9,34</v>
          </cell>
          <cell r="F4940" t="str">
            <v>9,94</v>
          </cell>
        </row>
        <row r="4941">
          <cell r="A4941" t="str">
            <v>89371</v>
          </cell>
          <cell r="B4941" t="str">
            <v>LUVA, PVC, SOLDÁVEL, DN 20MM, INSTALADO EM RAMAL OU SUB-RAMAL DE ÁGUA - FORNECIMENTO E INSTALAÇÃO. AF_12/2014</v>
          </cell>
          <cell r="D4941" t="str">
            <v>UN</v>
          </cell>
          <cell r="E4941" t="str">
            <v>3,76</v>
          </cell>
          <cell r="F4941" t="str">
            <v>4,05</v>
          </cell>
        </row>
        <row r="4942">
          <cell r="A4942" t="str">
            <v>89372</v>
          </cell>
          <cell r="B4942" t="str">
            <v>LUVA DE CORRER, PVC, SOLDÁVEL, DN 20MM, INSTALADO EM RAMAL OU SUB-RAMAL DE ÁGUA - FORNECIMENTO E INSTALAÇÃO. AF_12/2014</v>
          </cell>
          <cell r="D4942" t="str">
            <v>UN</v>
          </cell>
          <cell r="E4942" t="str">
            <v>8,80</v>
          </cell>
          <cell r="F4942" t="str">
            <v>9,09</v>
          </cell>
        </row>
        <row r="4943">
          <cell r="A4943" t="str">
            <v>89373</v>
          </cell>
          <cell r="B4943" t="str">
            <v>LUVA DE REDUÇÃO, PVC, SOLDÁVEL, DN 25MM X 20MM, INSTALADO EM RAMAL OU SUB-RAMAL DE ÁGUA - FORNECIMENTO E INSTALAÇÃO. AF_12/2014</v>
          </cell>
          <cell r="D4943" t="str">
            <v>UN</v>
          </cell>
          <cell r="E4943" t="str">
            <v>4,21</v>
          </cell>
          <cell r="F4943" t="str">
            <v>4,50</v>
          </cell>
        </row>
        <row r="4944">
          <cell r="A4944" t="str">
            <v>89374</v>
          </cell>
          <cell r="B4944" t="str">
            <v>LUVA COM BUCHA DE LATÃO, PVC, SOLDÁVEL, DN 20MM X 1/2, INSTALADO EM RAMAL OU SUB-RAMAL DE ÁGUA - FORNECIMENTO E INSTALAÇÃO. AF_12/2014</v>
          </cell>
          <cell r="D4944" t="str">
            <v>UN</v>
          </cell>
          <cell r="E4944" t="str">
            <v>6,95</v>
          </cell>
          <cell r="F4944" t="str">
            <v>7,24</v>
          </cell>
        </row>
        <row r="4945">
          <cell r="A4945" t="str">
            <v>89375</v>
          </cell>
          <cell r="B4945" t="str">
            <v>UNIÃO, PVC, SOLDÁVEL, DN 20MM, INSTALADO EM RAMAL OU SUB-RAMAL DE ÁGUA - FORNECIMENTO E INSTALAÇÃO. AF_12/2014</v>
          </cell>
          <cell r="D4945" t="str">
            <v>UN</v>
          </cell>
          <cell r="E4945" t="str">
            <v>8,60</v>
          </cell>
          <cell r="F4945" t="str">
            <v>8,89</v>
          </cell>
        </row>
        <row r="4946">
          <cell r="A4946" t="str">
            <v>89376</v>
          </cell>
          <cell r="B4946" t="str">
            <v>ADAPTADOR CURTO COM BOLSA E ROSCA PARA REGISTRO, PVC, SOLDÁVEL, DN 20MM X 1/2, INSTALADO EM RAMAL OU SUB-RAMAL DE ÁGUA - FORNECIMENTO E INSTALAÇÃO. AF_12/2014</v>
          </cell>
          <cell r="D4946" t="str">
            <v>UN</v>
          </cell>
          <cell r="E4946" t="str">
            <v>3,81</v>
          </cell>
          <cell r="F4946" t="str">
            <v>4,10</v>
          </cell>
        </row>
        <row r="4947">
          <cell r="A4947" t="str">
            <v>89377</v>
          </cell>
          <cell r="B4947" t="str">
            <v>CURVA DE TRANSPOSIÇÃO, PVC, SOLDÁVEL, DN 20MM, INSTALADO EM RAMAL OU SUB-RAMAL DE ÁGUA - FORNECIMENTO E INSTALAÇÃO. AF_12/2014</v>
          </cell>
          <cell r="D4947" t="str">
            <v>UN</v>
          </cell>
          <cell r="E4947" t="str">
            <v>6,25</v>
          </cell>
          <cell r="F4947" t="str">
            <v>6,54</v>
          </cell>
        </row>
        <row r="4948">
          <cell r="A4948" t="str">
            <v>89378</v>
          </cell>
          <cell r="B4948" t="str">
            <v>LUVA, PVC, SOLDÁVEL, DN 25MM, INSTALADO EM RAMAL OU SUB-RAMAL DE ÁGUA - FORNECIMENTO E INSTALAÇÃO. AF_12/2014</v>
          </cell>
          <cell r="D4948" t="str">
            <v>UN</v>
          </cell>
          <cell r="E4948" t="str">
            <v>4,46</v>
          </cell>
          <cell r="F4948" t="str">
            <v>4,80</v>
          </cell>
        </row>
        <row r="4949">
          <cell r="A4949" t="str">
            <v>89379</v>
          </cell>
          <cell r="B4949" t="str">
            <v>LUVA DE CORRER, PVC, SOLDÁVEL, DN 25MM, INSTALADO EM RAMAL OU SUB-RAMAL DE ÁGUA - FORNECIMENTO E INSTALAÇÃO. AF_12/2014</v>
          </cell>
          <cell r="D4949" t="str">
            <v>UN</v>
          </cell>
          <cell r="E4949" t="str">
            <v>11,19</v>
          </cell>
          <cell r="F4949" t="str">
            <v>11,53</v>
          </cell>
        </row>
        <row r="4950">
          <cell r="A4950" t="str">
            <v>89380</v>
          </cell>
          <cell r="B4950" t="str">
            <v>LUVA DE REDUÇÃO, PVC, SOLDÁVEL, DN 32MM X 25MM, INSTALADO EM RAMAL OU SUB-RAMAL DE ÁGUA - FORNECIMENTO E INSTALAÇÃO. AF_12/2014</v>
          </cell>
          <cell r="D4950" t="str">
            <v>UN</v>
          </cell>
          <cell r="E4950" t="str">
            <v>6,52</v>
          </cell>
          <cell r="F4950" t="str">
            <v>6,86</v>
          </cell>
        </row>
        <row r="4951">
          <cell r="A4951" t="str">
            <v>89381</v>
          </cell>
          <cell r="B4951" t="str">
            <v>LUVA COM BUCHA DE LATÃO, PVC, SOLDÁVEL, DN 25MM X 3/4, INSTALADO EM RAMAL OU SUB-RAMAL DE ÁGUA - FORNECIMENTO E INSTALAÇÃO. AF_12/2014</v>
          </cell>
          <cell r="D4951" t="str">
            <v>UN</v>
          </cell>
          <cell r="E4951" t="str">
            <v>8,71</v>
          </cell>
          <cell r="F4951" t="str">
            <v>9,05</v>
          </cell>
        </row>
        <row r="4952">
          <cell r="A4952" t="str">
            <v>89382</v>
          </cell>
          <cell r="B4952" t="str">
            <v>UNIÃO, PVC, SOLDÁVEL, DN 25MM, INSTALADO EM RAMAL OU SUB-RAMAL DE ÁGUA - FORNECIMENTO E INSTALAÇÃO. AF_12/2014</v>
          </cell>
          <cell r="D4952" t="str">
            <v>UN</v>
          </cell>
          <cell r="E4952" t="str">
            <v>10,25</v>
          </cell>
          <cell r="F4952" t="str">
            <v>10,59</v>
          </cell>
        </row>
        <row r="4953">
          <cell r="A4953" t="str">
            <v>89383</v>
          </cell>
          <cell r="B4953" t="str">
            <v>ADAPTADOR CURTO COM BOLSA E ROSCA PARA REGISTRO, PVC, SOLDÁVEL, DN 25MM X 3/4, INSTALADO EM RAMAL OU SUB-RAMAL DE ÁGUA - FORNECIMENTO E INSTALAÇÃO. AF_12/2014</v>
          </cell>
          <cell r="D4953" t="str">
            <v>UN</v>
          </cell>
          <cell r="E4953" t="str">
            <v>4,52</v>
          </cell>
          <cell r="F4953" t="str">
            <v>4,86</v>
          </cell>
        </row>
        <row r="4954">
          <cell r="A4954" t="str">
            <v>89384</v>
          </cell>
          <cell r="B4954" t="str">
            <v>CURVA DE TRANSPOSIÇÃO, PVC, SOLDÁVEL, DN 25MM, INSTALADO EM RAMAL OU SUB-RAMAL DE ÁGUA   FORNECIMENTO E INSTALAÇÃO. AF_12/2014</v>
          </cell>
          <cell r="D4954" t="str">
            <v>UN</v>
          </cell>
          <cell r="E4954" t="str">
            <v>8,82</v>
          </cell>
          <cell r="F4954" t="str">
            <v>9,16</v>
          </cell>
        </row>
        <row r="4955">
          <cell r="A4955" t="str">
            <v>89385</v>
          </cell>
          <cell r="B4955" t="str">
            <v>LUVA SOLDÁVEL E COM ROSCA, PVC, SOLDÁVEL, DN 25MM X 3/4, INSTALADO EM RAMAL OU SUB-RAMAL DE ÁGUA - FORNECIMENTO E INSTALAÇÃO. AF_12/2014</v>
          </cell>
          <cell r="D4955" t="str">
            <v>UN</v>
          </cell>
          <cell r="E4955" t="str">
            <v>5,06</v>
          </cell>
          <cell r="F4955" t="str">
            <v>5,40</v>
          </cell>
        </row>
        <row r="4956">
          <cell r="A4956" t="str">
            <v>89386</v>
          </cell>
          <cell r="B4956" t="str">
            <v>LUVA, PVC, SOLDÁVEL, DN 32MM, INSTALADO EM RAMAL OU SUB-RAMAL DE ÁGUA - FORNECIMENTO E INSTALAÇÃO. AF_12/2014</v>
          </cell>
          <cell r="D4956" t="str">
            <v>UN</v>
          </cell>
          <cell r="E4956" t="str">
            <v>6,12</v>
          </cell>
          <cell r="F4956" t="str">
            <v>6,53</v>
          </cell>
        </row>
        <row r="4957">
          <cell r="A4957" t="str">
            <v>89387</v>
          </cell>
          <cell r="B4957" t="str">
            <v>LUVA DE CORRER, PVC, SOLDÁVEL, DN 32MM, INSTALADO EM RAMAL OU SUB-RAMAL DE ÁGUA   FORNECIMENTO E INSTALAÇÃO. AF_12/2014</v>
          </cell>
          <cell r="D4957" t="str">
            <v>UN</v>
          </cell>
          <cell r="E4957" t="str">
            <v>22,18</v>
          </cell>
          <cell r="F4957" t="str">
            <v>22,59</v>
          </cell>
        </row>
        <row r="4958">
          <cell r="A4958" t="str">
            <v>89388</v>
          </cell>
          <cell r="B4958" t="str">
            <v>LUVA DE REDUÇÃO, PVC, SOLDÁVEL, DN 40MM X 32MM, INSTALADO EM RAMAL OU SUB-RAMAL DE ÁGUA - FORNECIMENTO E INSTALAÇÃO. AF_12/2014</v>
          </cell>
          <cell r="D4958" t="str">
            <v>UN</v>
          </cell>
          <cell r="E4958" t="str">
            <v>7,94</v>
          </cell>
          <cell r="F4958" t="str">
            <v>8,35</v>
          </cell>
        </row>
        <row r="4959">
          <cell r="A4959" t="str">
            <v>89389</v>
          </cell>
          <cell r="B4959" t="str">
            <v>LUVA SOLDÁVEL E COM ROSCA, PVC, SOLDÁVEL, DN 32MM X 1, INSTALADO EM RAMAL OU SUB-RAMAL DE ÁGUA - FORNECIMENTO E INSTALAÇÃO. AF_12/2014</v>
          </cell>
          <cell r="D4959" t="str">
            <v>UN</v>
          </cell>
          <cell r="E4959" t="str">
            <v>8,56</v>
          </cell>
          <cell r="F4959" t="str">
            <v>8,97</v>
          </cell>
        </row>
        <row r="4960">
          <cell r="A4960" t="str">
            <v>89390</v>
          </cell>
          <cell r="B4960" t="str">
            <v>UNIÃO, PVC, SOLDÁVEL, DN 32MM, INSTALADO EM RAMAL OU SUB-RAMAL DE ÁGUA - FORNECIMENTO E INSTALAÇÃO. AF_12/2014</v>
          </cell>
          <cell r="D4960" t="str">
            <v>UN</v>
          </cell>
          <cell r="E4960" t="str">
            <v>15,18</v>
          </cell>
          <cell r="F4960" t="str">
            <v>15,59</v>
          </cell>
        </row>
        <row r="4961">
          <cell r="A4961" t="str">
            <v>89391</v>
          </cell>
          <cell r="B4961" t="str">
            <v>ADAPTADOR CURTO COM BOLSA E ROSCA PARA REGISTRO, PVC, SOLDÁVEL, DN 32MM X 1, INSTALADO EM RAMAL OU SUB-RAMAL DE ÁGUA - FORNECIMENTO E INSTALAÇÃO. AF_12/2014</v>
          </cell>
          <cell r="D4961" t="str">
            <v>UN</v>
          </cell>
          <cell r="E4961" t="str">
            <v>6,05</v>
          </cell>
          <cell r="F4961" t="str">
            <v>6,46</v>
          </cell>
        </row>
        <row r="4962">
          <cell r="A4962" t="str">
            <v>89392</v>
          </cell>
          <cell r="B4962" t="str">
            <v>CURVA DE TRANSPOSIÇÃO, PVC, SOLDÁVEL, DN 32MM, INSTALADO EM RAMAL OU SUB-RAMAL DE ÁGUA   FORNECIMENTO E INSTALAÇÃO. AF_12/2014</v>
          </cell>
          <cell r="D4962" t="str">
            <v>UN</v>
          </cell>
          <cell r="E4962" t="str">
            <v>17,94</v>
          </cell>
          <cell r="F4962" t="str">
            <v>18,35</v>
          </cell>
        </row>
        <row r="4963">
          <cell r="A4963" t="str">
            <v>89393</v>
          </cell>
          <cell r="B4963" t="str">
            <v>TE, PVC, SOLDÁVEL, DN 20MM, INSTALADO EM RAMAL OU SUB-RAMAL DE ÁGUA - FORNECIMENTO E INSTALAÇÃO. AF_12/2014</v>
          </cell>
          <cell r="D4963" t="str">
            <v>UN</v>
          </cell>
          <cell r="E4963" t="str">
            <v>6,93</v>
          </cell>
          <cell r="F4963" t="str">
            <v>7,52</v>
          </cell>
        </row>
        <row r="4964">
          <cell r="A4964" t="str">
            <v>89394</v>
          </cell>
          <cell r="B4964" t="str">
            <v>TÊ COM BUCHA DE LATÃO NA BOLSA CENTRAL, PVC, SOLDÁVEL, DN 20MM X 1/2, INSTALADO EM RAMAL OU SUB-RAMAL DE ÁGUA - FORNECIMENTO E INSTALAÇÃO. AF_12/2014</v>
          </cell>
          <cell r="D4964" t="str">
            <v>UN</v>
          </cell>
          <cell r="E4964" t="str">
            <v>13,23</v>
          </cell>
          <cell r="F4964" t="str">
            <v>13,82</v>
          </cell>
        </row>
        <row r="4965">
          <cell r="A4965" t="str">
            <v>89395</v>
          </cell>
          <cell r="B4965" t="str">
            <v>TE, PVC, SOLDÁVEL, DN 25MM, INSTALADO EM RAMAL OU SUB-RAMAL DE ÁGUA - FORNECIMENTO E INSTALAÇÃO. AF_12/2014</v>
          </cell>
          <cell r="D4965" t="str">
            <v>UN</v>
          </cell>
          <cell r="E4965" t="str">
            <v>8,29</v>
          </cell>
          <cell r="F4965" t="str">
            <v>8,96</v>
          </cell>
        </row>
        <row r="4966">
          <cell r="A4966" t="str">
            <v>89396</v>
          </cell>
          <cell r="B4966" t="str">
            <v>TÊ COM BUCHA DE LATÃO NA BOLSA CENTRAL, PVC, SOLDÁVEL, DN 25MM X 1/2, INSTALADO EM RAMAL OU SUB-RAMAL DE ÁGUA - FORNECIMENTO E INSTALAÇÃO. AF_12/2014</v>
          </cell>
          <cell r="D4966" t="str">
            <v>UN</v>
          </cell>
          <cell r="E4966" t="str">
            <v>13,69</v>
          </cell>
          <cell r="F4966" t="str">
            <v>14,36</v>
          </cell>
        </row>
        <row r="4967">
          <cell r="A4967" t="str">
            <v>89397</v>
          </cell>
          <cell r="B4967" t="str">
            <v>TÊ DE REDUÇÃO, PVC, SOLDÁVEL, DN 25MM X 20MM, INSTALADO EM RAMAL OU SUB-RAMAL DE ÁGUA - FORNECIMENTO E INSTALAÇÃO. AF_12/2014</v>
          </cell>
          <cell r="D4967" t="str">
            <v>UN</v>
          </cell>
          <cell r="E4967" t="str">
            <v>9,73</v>
          </cell>
          <cell r="F4967" t="str">
            <v>10,40</v>
          </cell>
        </row>
        <row r="4968">
          <cell r="A4968" t="str">
            <v>89398</v>
          </cell>
          <cell r="B4968" t="str">
            <v>TE, PVC, SOLDÁVEL, DN 32MM, INSTALADO EM RAMAL OU SUB-RAMAL DE ÁGUA - FORNECIMENTO E INSTALAÇÃO. AF_12/2014</v>
          </cell>
          <cell r="D4968" t="str">
            <v>UN</v>
          </cell>
          <cell r="E4968" t="str">
            <v>11,94</v>
          </cell>
          <cell r="F4968" t="str">
            <v>12,75</v>
          </cell>
        </row>
        <row r="4969">
          <cell r="A4969" t="str">
            <v>89399</v>
          </cell>
          <cell r="B4969" t="str">
            <v>TÊ COM BUCHA DE LATÃO NA BOLSA CENTRAL, PVC, SOLDÁVEL, DN 32MM X 3/4, INSTALADO EM RAMAL OU SUB-RAMAL DE ÁGUA - FORNECIMENTO E INSTALAÇÃO. AF_12/2014</v>
          </cell>
          <cell r="D4969" t="str">
            <v>UN</v>
          </cell>
          <cell r="E4969" t="str">
            <v>21,09</v>
          </cell>
          <cell r="F4969" t="str">
            <v>21,90</v>
          </cell>
        </row>
        <row r="4970">
          <cell r="A4970" t="str">
            <v>89400</v>
          </cell>
          <cell r="B4970" t="str">
            <v>TÊ DE REDUÇÃO, PVC, SOLDÁVEL, DN 32MM X 25MM, INSTALADO EM RAMAL OU SUB-RAMAL DE ÁGUA - FORNECIMENTO E INSTALAÇÃO. AF_12/2014</v>
          </cell>
          <cell r="D4970" t="str">
            <v>UN</v>
          </cell>
          <cell r="E4970" t="str">
            <v>13,36</v>
          </cell>
          <cell r="F4970" t="str">
            <v>14,17</v>
          </cell>
        </row>
        <row r="4971">
          <cell r="A4971" t="str">
            <v>89404</v>
          </cell>
          <cell r="B4971" t="str">
            <v>JOELHO 90 GRAUS, PVC, SOLDÁVEL, DN 20MM, INSTALADO EM RAMAL DE DISTRIBUIÇÃO DE ÁGUA - FORNECIMENTO E INSTALAÇÃO. AF_12/2014</v>
          </cell>
          <cell r="D4971" t="str">
            <v>UN</v>
          </cell>
          <cell r="E4971" t="str">
            <v>3,37</v>
          </cell>
          <cell r="F4971" t="str">
            <v>3,63</v>
          </cell>
        </row>
        <row r="4972">
          <cell r="A4972" t="str">
            <v>89405</v>
          </cell>
          <cell r="B4972" t="str">
            <v>JOELHO 45 GRAUS, PVC, SOLDÁVEL, DN 20MM, INSTALADO EM RAMAL DE DISTRIBUIÇÃO DE ÁGUA - FORNECIMENTO E INSTALAÇÃO. AF_12/2014</v>
          </cell>
          <cell r="D4972" t="str">
            <v>UN</v>
          </cell>
          <cell r="E4972" t="str">
            <v>3,62</v>
          </cell>
          <cell r="F4972" t="str">
            <v>3,88</v>
          </cell>
        </row>
        <row r="4973">
          <cell r="A4973" t="str">
            <v>89406</v>
          </cell>
          <cell r="B4973" t="str">
            <v>CURVA 90 GRAUS, PVC, SOLDÁVEL, DN 20MM, INSTALADO EM RAMAL DE DISTRIBUIÇÃO DE ÁGUA - FORNECIMENTO E INSTALAÇÃO. AF_12/2014</v>
          </cell>
          <cell r="D4973" t="str">
            <v>UN</v>
          </cell>
          <cell r="E4973" t="str">
            <v>4,69</v>
          </cell>
          <cell r="F4973" t="str">
            <v>4,95</v>
          </cell>
        </row>
        <row r="4974">
          <cell r="A4974" t="str">
            <v>89407</v>
          </cell>
          <cell r="B4974" t="str">
            <v>CURVA 45 GRAUS, PVC, SOLDÁVEL, DN 20MM, INSTALADO EM RAMAL DE DISTRIBUIÇÃO DE ÁGUA - FORNECIMENTO E INSTALAÇÃO. AF_12/2014</v>
          </cell>
          <cell r="D4974" t="str">
            <v>UN</v>
          </cell>
          <cell r="E4974" t="str">
            <v>4,27</v>
          </cell>
          <cell r="F4974" t="str">
            <v>4,53</v>
          </cell>
        </row>
        <row r="4975">
          <cell r="A4975" t="str">
            <v>89408</v>
          </cell>
          <cell r="B4975" t="str">
            <v>JOELHO 90 GRAUS, PVC, SOLDÁVEL, DN 25MM, INSTALADO EM RAMAL DE DISTRIBUIÇÃO DE ÁGUA - FORNECIMENTO E INSTALAÇÃO. AF_12/2014</v>
          </cell>
          <cell r="D4975" t="str">
            <v>UN</v>
          </cell>
          <cell r="E4975" t="str">
            <v>4,07</v>
          </cell>
          <cell r="F4975" t="str">
            <v>4,38</v>
          </cell>
        </row>
        <row r="4976">
          <cell r="A4976" t="str">
            <v>89409</v>
          </cell>
          <cell r="B4976" t="str">
            <v>JOELHO 45 GRAUS, PVC, SOLDÁVEL, DN 25MM, INSTALADO EM RAMAL DE DISTRIBUIÇÃO DE ÁGUA - FORNECIMENTO E INSTALAÇÃO. AF_12/2014</v>
          </cell>
          <cell r="D4976" t="str">
            <v>UN</v>
          </cell>
          <cell r="E4976" t="str">
            <v>4,62</v>
          </cell>
          <cell r="F4976" t="str">
            <v>4,93</v>
          </cell>
        </row>
        <row r="4977">
          <cell r="A4977" t="str">
            <v>89410</v>
          </cell>
          <cell r="B4977" t="str">
            <v>CURVA 90 GRAUS, PVC, SOLDÁVEL, DN 25MM, INSTALADO EM RAMAL DE DISTRIBUIÇÃO DE ÁGUA - FORNECIMENTO E INSTALAÇÃO. AF_12/2014</v>
          </cell>
          <cell r="D4977" t="str">
            <v>UN</v>
          </cell>
          <cell r="E4977" t="str">
            <v>5,74</v>
          </cell>
          <cell r="F4977" t="str">
            <v>6,05</v>
          </cell>
        </row>
        <row r="4978">
          <cell r="A4978" t="str">
            <v>89411</v>
          </cell>
          <cell r="B4978" t="str">
            <v>CURVA 45 GRAUS, PVC, SOLDÁVEL, DN 25MM, INSTALADO EM RAMAL DE DISTRIBUIÇÃO DE ÁGUA - FORNECIMENTO E INSTALAÇÃO. AF_12/2014</v>
          </cell>
          <cell r="D4978" t="str">
            <v>UN</v>
          </cell>
          <cell r="E4978" t="str">
            <v>5,24</v>
          </cell>
          <cell r="F4978" t="str">
            <v>5,55</v>
          </cell>
        </row>
        <row r="4979">
          <cell r="A4979" t="str">
            <v>89412</v>
          </cell>
          <cell r="B4979" t="str">
            <v>JOELHO 90 GRAUS, PVC, SOLDÁVEL, DN 25MM, X 3/4 INSTALADO EM RAMAL DE DISTRIBUIÇÃO DE ÁGUA - FORNECIMENTO E INSTALAÇÃO. AF_12/2014</v>
          </cell>
          <cell r="D4979" t="str">
            <v>UN</v>
          </cell>
          <cell r="E4979" t="str">
            <v>5,93</v>
          </cell>
          <cell r="F4979" t="str">
            <v>6,24</v>
          </cell>
        </row>
        <row r="4980">
          <cell r="A4980" t="str">
            <v>89413</v>
          </cell>
          <cell r="B4980" t="str">
            <v>JOELHO 90 GRAUS, PVC, SOLDÁVEL, DN 32MM, INSTALADO EM RAMAL DE DISTRIBUIÇÃO DE ÁGUA - FORNECIMENTO E INSTALAÇÃO. AF_12/2014</v>
          </cell>
          <cell r="D4980" t="str">
            <v>UN</v>
          </cell>
          <cell r="E4980" t="str">
            <v>5,90</v>
          </cell>
          <cell r="F4980" t="str">
            <v>6,26</v>
          </cell>
        </row>
        <row r="4981">
          <cell r="A4981" t="str">
            <v>89414</v>
          </cell>
          <cell r="B4981" t="str">
            <v>JOELHO 45 GRAUS, PVC, SOLDÁVEL, DN 32MM, INSTALADO EM RAMAL DE DISTRIBUIÇÃO DE ÁGUA - FORNECIMENTO E INSTALAÇÃO. AF_12/2014</v>
          </cell>
          <cell r="D4981" t="str">
            <v>UN</v>
          </cell>
          <cell r="E4981" t="str">
            <v>7,43</v>
          </cell>
          <cell r="F4981" t="str">
            <v>7,79</v>
          </cell>
        </row>
        <row r="4982">
          <cell r="A4982" t="str">
            <v>89415</v>
          </cell>
          <cell r="B4982" t="str">
            <v>CURVA 90 GRAUS, PVC, SOLDÁVEL, DN 32MM, INSTALADO EM RAMAL DE DISTRIBUIÇÃO DE ÁGUA - FORNECIMENTO E INSTALAÇÃO. AF_12/2014</v>
          </cell>
          <cell r="D4982" t="str">
            <v>UN</v>
          </cell>
          <cell r="E4982" t="str">
            <v>9,32</v>
          </cell>
          <cell r="F4982" t="str">
            <v>9,68</v>
          </cell>
        </row>
        <row r="4983">
          <cell r="A4983" t="str">
            <v>89416</v>
          </cell>
          <cell r="B4983" t="str">
            <v>CURVA 45 GRAUS, PVC, SOLDÁVEL, DN 32MM, INSTALADO EM RAMAL DE DISTRIBUIÇÃO DE ÁGUA - FORNECIMENTO E INSTALAÇÃO. AF_12/2014</v>
          </cell>
          <cell r="D4983" t="str">
            <v>UN</v>
          </cell>
          <cell r="E4983" t="str">
            <v>7,11</v>
          </cell>
          <cell r="F4983" t="str">
            <v>7,47</v>
          </cell>
        </row>
        <row r="4984">
          <cell r="A4984" t="str">
            <v>89417</v>
          </cell>
          <cell r="B4984" t="str">
            <v>LUVA, PVC, SOLDÁVEL, DN 20MM, INSTALADO EM RAMAL DE DISTRIBUIÇÃO DE ÁGUA - FORNECIMENTO E INSTALAÇÃO. AF_12/2014</v>
          </cell>
          <cell r="D4984" t="str">
            <v>UN</v>
          </cell>
          <cell r="E4984" t="str">
            <v>2,70</v>
          </cell>
          <cell r="F4984" t="str">
            <v>2,87</v>
          </cell>
        </row>
        <row r="4985">
          <cell r="A4985" t="str">
            <v>89418</v>
          </cell>
          <cell r="B4985" t="str">
            <v>LUVA DE CORRER, PVC, SOLDÁVEL, DN 20MM, INSTALADO EM RAMAL DE DISTRIBUIÇÃO DE ÁGUA - FORNECIMENTO E INSTALAÇÃO. AF_12/2014</v>
          </cell>
          <cell r="D4985" t="str">
            <v>UN</v>
          </cell>
          <cell r="E4985" t="str">
            <v>7,74</v>
          </cell>
          <cell r="F4985" t="str">
            <v>7,91</v>
          </cell>
        </row>
        <row r="4986">
          <cell r="A4986" t="str">
            <v>89419</v>
          </cell>
          <cell r="B4986" t="str">
            <v>LUVA DE REDUÇÃO, PVC, SOLDÁVEL, DN 25MM X 20MM, INSTALADO EM RAMAL DE DISTRIBUIÇÃO DE ÁGUA - FORNECIMENTO E INSTALAÇÃO. AF_12/2014</v>
          </cell>
          <cell r="D4986" t="str">
            <v>UN</v>
          </cell>
          <cell r="E4986" t="str">
            <v>3,15</v>
          </cell>
          <cell r="F4986" t="str">
            <v>3,32</v>
          </cell>
        </row>
        <row r="4987">
          <cell r="A4987" t="str">
            <v>89420</v>
          </cell>
          <cell r="B4987" t="str">
            <v>LUVA COM BUCHA DE LATÃO, PVC, SOLDÁVEL, DN 20MM X 1/2, INSTALADO EM RAMAL DE DISTRIBUIÇÃO DE ÁGUA - FORNECIMENTO E INSTALAÇÃO. AF_12/2014</v>
          </cell>
          <cell r="D4987" t="str">
            <v>UN</v>
          </cell>
          <cell r="E4987" t="str">
            <v>5,89</v>
          </cell>
          <cell r="F4987" t="str">
            <v>6,06</v>
          </cell>
        </row>
        <row r="4988">
          <cell r="A4988" t="str">
            <v>89421</v>
          </cell>
          <cell r="B4988" t="str">
            <v>UNIÃO, PVC, SOLDÁVEL, DN 20MM, INSTALADO EM RAMAL DE DISTRIBUIÇÃO DE ÁGUA - FORNECIMENTO E INSTALAÇÃO. AF_12/2014</v>
          </cell>
          <cell r="D4988" t="str">
            <v>UN</v>
          </cell>
          <cell r="E4988" t="str">
            <v>7,54</v>
          </cell>
          <cell r="F4988" t="str">
            <v>7,71</v>
          </cell>
        </row>
        <row r="4989">
          <cell r="A4989" t="str">
            <v>89422</v>
          </cell>
          <cell r="B4989" t="str">
            <v>ADAPTADOR CURTO COM BOLSA E ROSCA PARA REGISTRO, PVC, SOLDÁVEL, DN 20MM X 1/2, INSTALADO EM RAMAL DE DISTRIBUIÇÃO DE ÁGUA - FORNECIMENTO E INSTALAÇÃO. AF_12/2014</v>
          </cell>
          <cell r="D4989" t="str">
            <v>UN</v>
          </cell>
          <cell r="E4989" t="str">
            <v>2,75</v>
          </cell>
          <cell r="F4989" t="str">
            <v>2,92</v>
          </cell>
        </row>
        <row r="4990">
          <cell r="A4990" t="str">
            <v>89423</v>
          </cell>
          <cell r="B4990" t="str">
            <v>CURVA DE TRANSPOSIÇÃO, PVC, SOLDÁVEL, DN 20MM, INSTALADO EM RAMAL DE DISTRIBUIÇÃO DE ÁGUA   FORNECIMENTO E INSTALAÇÃO. AF_12/2014</v>
          </cell>
          <cell r="D4990" t="str">
            <v>UN</v>
          </cell>
          <cell r="E4990" t="str">
            <v>5,64</v>
          </cell>
          <cell r="F4990" t="str">
            <v>5,81</v>
          </cell>
        </row>
        <row r="4991">
          <cell r="A4991" t="str">
            <v>89424</v>
          </cell>
          <cell r="B4991" t="str">
            <v>LUVA, PVC, SOLDÁVEL, DN 25MM, INSTALADO EM RAMAL DE DISTRIBUIÇÃO DE ÁGUA - FORNECIMENTO E INSTALAÇÃO. AF_12/2014</v>
          </cell>
          <cell r="D4991" t="str">
            <v>UN</v>
          </cell>
          <cell r="E4991" t="str">
            <v>3,20</v>
          </cell>
          <cell r="F4991" t="str">
            <v>3,41</v>
          </cell>
        </row>
        <row r="4992">
          <cell r="A4992" t="str">
            <v>89425</v>
          </cell>
          <cell r="B4992" t="str">
            <v>LUVA DE CORRER, PVC, SOLDÁVEL, DN 25MM, INSTALADO EM RAMAL DE DISTRIBUIÇÃO DE ÁGUA - FORNECIMENTO E INSTALAÇÃO. AF_12/2014</v>
          </cell>
          <cell r="D4992" t="str">
            <v>UN</v>
          </cell>
          <cell r="E4992" t="str">
            <v>9,93</v>
          </cell>
          <cell r="F4992" t="str">
            <v>10,14</v>
          </cell>
        </row>
        <row r="4993">
          <cell r="A4993" t="str">
            <v>89426</v>
          </cell>
          <cell r="B4993" t="str">
            <v>LUVA DE REDUÇÃO, PVC, SOLDÁVEL, DN 32MM X 25MM, INSTALADO EM RAMAL DE DISTRIBUIÇÃO DE ÁGUA - FORNECIMENTO E INSTALAÇÃO. AF_12/2014</v>
          </cell>
          <cell r="D4993" t="str">
            <v>UN</v>
          </cell>
          <cell r="E4993" t="str">
            <v>5,26</v>
          </cell>
          <cell r="F4993" t="str">
            <v>5,47</v>
          </cell>
        </row>
        <row r="4994">
          <cell r="A4994" t="str">
            <v>89427</v>
          </cell>
          <cell r="B4994" t="str">
            <v>LUVA COM BUCHA DE LATÃO, PVC, SOLDÁVEL, DN 25MM X 3/4, INSTALADO EM RAMAL DE DISTRIBUIÇÃO DE ÁGUA - FORNECIMENTO E INSTALAÇÃO. AF_12/2014</v>
          </cell>
          <cell r="D4994" t="str">
            <v>UN</v>
          </cell>
          <cell r="E4994" t="str">
            <v>7,45</v>
          </cell>
          <cell r="F4994" t="str">
            <v>7,66</v>
          </cell>
        </row>
        <row r="4995">
          <cell r="A4995" t="str">
            <v>89428</v>
          </cell>
          <cell r="B4995" t="str">
            <v>UNIÃO, PVC, SOLDÁVEL, DN 25MM, INSTALADO EM RAMAL DE DISTRIBUIÇÃO DE ÁGUA - FORNECIMENTO E INSTALAÇÃO. AF_12/2014</v>
          </cell>
          <cell r="D4995" t="str">
            <v>UN</v>
          </cell>
          <cell r="E4995" t="str">
            <v>8,99</v>
          </cell>
          <cell r="F4995" t="str">
            <v>9,20</v>
          </cell>
        </row>
        <row r="4996">
          <cell r="A4996" t="str">
            <v>89429</v>
          </cell>
          <cell r="B4996" t="str">
            <v>ADAPTADOR CURTO COM BOLSA E ROSCA PARA REGISTRO, PVC, SOLDÁVEL, DN 25MM X 3/4, INSTALADO EM RAMAL DE DISTRIBUIÇÃO DE ÁGUA - FORNECIMENTO E INSTALAÇÃO. AF_12/2014</v>
          </cell>
          <cell r="D4996" t="str">
            <v>UN</v>
          </cell>
          <cell r="E4996" t="str">
            <v>3,26</v>
          </cell>
          <cell r="F4996" t="str">
            <v>3,47</v>
          </cell>
        </row>
        <row r="4997">
          <cell r="A4997" t="str">
            <v>89430</v>
          </cell>
          <cell r="B4997" t="str">
            <v>CURVA DE TRANSPOSIÇÃO, PVC, SOLDÁVEL, DN 25MM, INSTALADO EM RAMAL DE DISTRIBUIÇÃO DE ÁGUA   FORNECIMENTO E INSTALAÇÃO. AF_12/2014</v>
          </cell>
          <cell r="D4997" t="str">
            <v>UN</v>
          </cell>
          <cell r="E4997" t="str">
            <v>7,56</v>
          </cell>
          <cell r="F4997" t="str">
            <v>7,77</v>
          </cell>
        </row>
        <row r="4998">
          <cell r="A4998" t="str">
            <v>89431</v>
          </cell>
          <cell r="B4998" t="str">
            <v>LUVA, PVC, SOLDÁVEL, DN 32MM, INSTALADO EM RAMAL DE DISTRIBUIÇÃO DE ÁGUA - FORNECIMENTO E INSTALAÇÃO. AF_12/2014</v>
          </cell>
          <cell r="D4998" t="str">
            <v>UN</v>
          </cell>
          <cell r="E4998" t="str">
            <v>4,62</v>
          </cell>
          <cell r="F4998" t="str">
            <v>4,86</v>
          </cell>
        </row>
        <row r="4999">
          <cell r="A4999" t="str">
            <v>89432</v>
          </cell>
          <cell r="B4999" t="str">
            <v>LUVA DE CORRER, PVC, SOLDÁVEL, DN 32MM, INSTALADO EM RAMAL DE DISTRIBUIÇÃO DE ÁGUA   FORNECIMENTO E INSTALAÇÃO. AF_12/2014</v>
          </cell>
          <cell r="D4999" t="str">
            <v>UN</v>
          </cell>
          <cell r="E4999" t="str">
            <v>20,68</v>
          </cell>
          <cell r="F4999" t="str">
            <v>20,92</v>
          </cell>
        </row>
        <row r="5000">
          <cell r="A5000" t="str">
            <v>89433</v>
          </cell>
          <cell r="B5000" t="str">
            <v>LUVA DE REDUÇÃO, PVC, SOLDÁVEL, DN 40MM X 32MM, INSTALADO EM RAMAL DE DISTRIBUIÇÃO DE ÁGUA - FORNECIMENTO E INSTALAÇÃO. AF_12/2014</v>
          </cell>
          <cell r="D5000" t="str">
            <v>UN</v>
          </cell>
          <cell r="E5000" t="str">
            <v>6,44</v>
          </cell>
          <cell r="F5000" t="str">
            <v>6,68</v>
          </cell>
        </row>
        <row r="5001">
          <cell r="A5001" t="str">
            <v>89434</v>
          </cell>
          <cell r="B5001" t="str">
            <v>LUVA SOLDÁVEL E COM ROSCA, PVC, SOLDÁVEL, DN 32MM X 1, INSTALADO EM RAMAL DE DISTRIBUIÇÃO DE ÁGUA - FORNECIMENTO E INSTALAÇÃO. AF_12/2014</v>
          </cell>
          <cell r="D5001" t="str">
            <v>UN</v>
          </cell>
          <cell r="E5001" t="str">
            <v>7,06</v>
          </cell>
          <cell r="F5001" t="str">
            <v>7,30</v>
          </cell>
        </row>
        <row r="5002">
          <cell r="A5002" t="str">
            <v>89435</v>
          </cell>
          <cell r="B5002" t="str">
            <v>UNIÃO, PVC, SOLDÁVEL, DN 32MM, INSTALADO EM RAMAL DE DISTRIBUIÇÃO DE ÁGUA - FORNECIMENTO E INSTALAÇÃO. AF_12/2014</v>
          </cell>
          <cell r="D5002" t="str">
            <v>UN</v>
          </cell>
          <cell r="E5002" t="str">
            <v>13,68</v>
          </cell>
          <cell r="F5002" t="str">
            <v>13,92</v>
          </cell>
        </row>
        <row r="5003">
          <cell r="A5003" t="str">
            <v>89436</v>
          </cell>
          <cell r="B5003" t="str">
            <v>ADAPTADOR CURTO COM BOLSA E ROSCA PARA REGISTRO, PVC, SOLDÁVEL, DN 32MM X 1, INSTALADO EM RAMAL DE DISTRIBUIÇÃO DE ÁGUA - FORNECIMENTO E INSTALAÇÃO. AF_12/2014</v>
          </cell>
          <cell r="D5003" t="str">
            <v>UN</v>
          </cell>
          <cell r="E5003" t="str">
            <v>4,55</v>
          </cell>
          <cell r="F5003" t="str">
            <v>4,79</v>
          </cell>
        </row>
        <row r="5004">
          <cell r="A5004" t="str">
            <v>89437</v>
          </cell>
          <cell r="B5004" t="str">
            <v>CURVA DE TRANSPOSIÇÃO, PVC, SOLDÁVEL, DN 32MM, INSTALADO EM RAMAL DE DISTRIBUIÇÃO DE ÁGUA   FORNECIMENTO E INSTALAÇÃO. AF_12/2014</v>
          </cell>
          <cell r="D5004" t="str">
            <v>UN</v>
          </cell>
          <cell r="E5004" t="str">
            <v>16,44</v>
          </cell>
          <cell r="F5004" t="str">
            <v>16,68</v>
          </cell>
        </row>
        <row r="5005">
          <cell r="A5005" t="str">
            <v>89438</v>
          </cell>
          <cell r="B5005" t="str">
            <v>TE, PVC, SOLDÁVEL, DN 20MM, INSTALADO EM RAMAL DE DISTRIBUIÇÃO DE ÁGUA - FORNECIMENTO E INSTALAÇÃO. AF_12/2014</v>
          </cell>
          <cell r="D5005" t="str">
            <v>UN</v>
          </cell>
          <cell r="E5005" t="str">
            <v>4,80</v>
          </cell>
          <cell r="F5005" t="str">
            <v>5,14</v>
          </cell>
        </row>
        <row r="5006">
          <cell r="A5006" t="str">
            <v>89439</v>
          </cell>
          <cell r="B5006" t="str">
            <v>TÊ SOLDÁVEL E COM ROSCA NA BOLSA CENTRAL, PVC, SOLDÁVEL, DN 20MM X 1/2, INSTALADO EM RAMAL DE DISTRIBUIÇÃO DE ÁGUA - FORNECIMENTO E INSTALAÇÃO. AF_12/2014</v>
          </cell>
          <cell r="D5006" t="str">
            <v>UN</v>
          </cell>
          <cell r="E5006" t="str">
            <v>6,25</v>
          </cell>
          <cell r="F5006" t="str">
            <v>6,59</v>
          </cell>
        </row>
        <row r="5007">
          <cell r="A5007" t="str">
            <v>89440</v>
          </cell>
          <cell r="B5007" t="str">
            <v>TE, PVC, SOLDÁVEL, DN 25MM, INSTALADO EM RAMAL DE DISTRIBUIÇÃO DE ÁGUA - FORNECIMENTO E INSTALAÇÃO. AF_12/2014</v>
          </cell>
          <cell r="D5007" t="str">
            <v>UN</v>
          </cell>
          <cell r="E5007" t="str">
            <v>5,80</v>
          </cell>
          <cell r="F5007" t="str">
            <v>6,20</v>
          </cell>
        </row>
        <row r="5008">
          <cell r="A5008" t="str">
            <v>89441</v>
          </cell>
          <cell r="B5008" t="str">
            <v>TÊ COM BUCHA DE LATÃO NA BOLSA CENTRAL, PVC, SOLDÁVEL, DN 25MM X 1/2, INSTALADO EM RAMAL DE DISTRIBUIÇÃO DE ÁGUA - FORNECIMENTO E INSTALAÇÃO. AF_12/2014</v>
          </cell>
          <cell r="D5008" t="str">
            <v>UN</v>
          </cell>
          <cell r="E5008" t="str">
            <v>11,20</v>
          </cell>
          <cell r="F5008" t="str">
            <v>11,60</v>
          </cell>
        </row>
        <row r="5009">
          <cell r="A5009" t="str">
            <v>89442</v>
          </cell>
          <cell r="B5009" t="str">
            <v>TÊ DE REDUÇÃO, PVC, SOLDÁVEL, DN 25MM X 20MM, INSTALADO EM RAMAL DE DISTRIBUIÇÃO DE ÁGUA - FORNECIMENTO E INSTALAÇÃO. AF_12/2014</v>
          </cell>
          <cell r="D5009" t="str">
            <v>UN</v>
          </cell>
          <cell r="E5009" t="str">
            <v>7,24</v>
          </cell>
          <cell r="F5009" t="str">
            <v>7,64</v>
          </cell>
        </row>
        <row r="5010">
          <cell r="A5010" t="str">
            <v>89443</v>
          </cell>
          <cell r="B5010" t="str">
            <v>TE, PVC, SOLDÁVEL, DN 32MM, INSTALADO EM RAMAL DE DISTRIBUIÇÃO DE ÁGUA - FORNECIMENTO E INSTALAÇÃO. AF_12/2014</v>
          </cell>
          <cell r="D5010" t="str">
            <v>UN</v>
          </cell>
          <cell r="E5010" t="str">
            <v>9,01</v>
          </cell>
          <cell r="F5010" t="str">
            <v>9,49</v>
          </cell>
        </row>
        <row r="5011">
          <cell r="A5011" t="str">
            <v>89444</v>
          </cell>
          <cell r="B5011" t="str">
            <v>TÊ COM BUCHA DE LATÃO NA BOLSA CENTRAL, PVC, SOLDÁVEL, DN 32MM X 3/4, INSTALADO EM RAMAL DE DISTRIBUIÇÃO DE ÁGUA - FORNECIMENTO E INSTALAÇÃO. AF_12/2014</v>
          </cell>
          <cell r="D5011" t="str">
            <v>UN</v>
          </cell>
          <cell r="E5011" t="str">
            <v>18,16</v>
          </cell>
          <cell r="F5011" t="str">
            <v>18,64</v>
          </cell>
        </row>
        <row r="5012">
          <cell r="A5012" t="str">
            <v>89445</v>
          </cell>
          <cell r="B5012" t="str">
            <v>TÊ DE REDUÇÃO, PVC, SOLDÁVEL, DN 32MM X 25MM, INSTALADO EM RAMAL DE DISTRIBUIÇÃO DE ÁGUA - FORNECIMENTO E INSTALAÇÃO. AF_12/2014</v>
          </cell>
          <cell r="D5012" t="str">
            <v>UN</v>
          </cell>
          <cell r="E5012" t="str">
            <v>10,43</v>
          </cell>
          <cell r="F5012" t="str">
            <v>10,91</v>
          </cell>
        </row>
        <row r="5013">
          <cell r="A5013" t="str">
            <v>89481</v>
          </cell>
          <cell r="B5013" t="str">
            <v>JOELHO 90 GRAUS, PVC, SOLDÁVEL, DN 25MM, INSTALADO EM PRUMADA DE ÁGUA - FORNECIMENTO E INSTALAÇÃO. AF_12/2014</v>
          </cell>
          <cell r="D5013" t="str">
            <v>UN</v>
          </cell>
          <cell r="E5013" t="str">
            <v>3,13</v>
          </cell>
          <cell r="F5013" t="str">
            <v>3,34</v>
          </cell>
        </row>
        <row r="5014">
          <cell r="A5014" t="str">
            <v>89485</v>
          </cell>
          <cell r="B5014" t="str">
            <v>JOELHO 45 GRAUS, PVC, SOLDÁVEL, DN 25MM, INSTALADO EM PRUMADA DE ÁGUA - FORNECIMENTO E INSTALAÇÃO. AF_12/2014</v>
          </cell>
          <cell r="D5014" t="str">
            <v>UN</v>
          </cell>
          <cell r="E5014" t="str">
            <v>3,68</v>
          </cell>
          <cell r="F5014" t="str">
            <v>3,89</v>
          </cell>
        </row>
        <row r="5015">
          <cell r="A5015" t="str">
            <v>89489</v>
          </cell>
          <cell r="B5015" t="str">
            <v>CURVA 90 GRAUS, PVC, SOLDÁVEL, DN 25MM, INSTALADO EM PRUMADA DE ÁGUA - FORNECIMENTO E INSTALAÇÃO. AF_12/2014</v>
          </cell>
          <cell r="D5015" t="str">
            <v>UN</v>
          </cell>
          <cell r="E5015" t="str">
            <v>4,80</v>
          </cell>
          <cell r="F5015" t="str">
            <v>5,01</v>
          </cell>
        </row>
        <row r="5016">
          <cell r="A5016" t="str">
            <v>89490</v>
          </cell>
          <cell r="B5016" t="str">
            <v>CURVA 45 GRAUS, PVC, SOLDÁVEL, DN 25MM, INSTALADO EM PRUMADA DE ÁGUA - FORNECIMENTO E INSTALAÇÃO. AF_12/2014</v>
          </cell>
          <cell r="D5016" t="str">
            <v>UN</v>
          </cell>
          <cell r="E5016" t="str">
            <v>4,30</v>
          </cell>
          <cell r="F5016" t="str">
            <v>4,51</v>
          </cell>
        </row>
        <row r="5017">
          <cell r="A5017" t="str">
            <v>89492</v>
          </cell>
          <cell r="B5017" t="str">
            <v>JOELHO 90 GRAUS, PVC, SOLDÁVEL, DN 32MM, INSTALADO EM PRUMADA DE ÁGUA - FORNECIMENTO E INSTALAÇÃO. AF_12/2014</v>
          </cell>
          <cell r="D5017" t="str">
            <v>UN</v>
          </cell>
          <cell r="E5017" t="str">
            <v>4,84</v>
          </cell>
          <cell r="F5017" t="str">
            <v>5,09</v>
          </cell>
        </row>
        <row r="5018">
          <cell r="A5018" t="str">
            <v>89493</v>
          </cell>
          <cell r="B5018" t="str">
            <v>JOELHO 45 GRAUS, PVC, SOLDÁVEL, DN 32MM, INSTALADO EM PRUMADA DE ÁGUA - FORNECIMENTO E INSTALAÇÃO. AF_12/2014</v>
          </cell>
          <cell r="D5018" t="str">
            <v>UN</v>
          </cell>
          <cell r="E5018" t="str">
            <v>6,37</v>
          </cell>
          <cell r="F5018" t="str">
            <v>6,62</v>
          </cell>
        </row>
        <row r="5019">
          <cell r="A5019" t="str">
            <v>89494</v>
          </cell>
          <cell r="B5019" t="str">
            <v>CURVA 90 GRAUS, PVC, SOLDÁVEL, DN 32MM, INSTALADO EM PRUMADA DE ÁGUA - FORNECIMENTO E INSTALAÇÃO. AF_12/2014</v>
          </cell>
          <cell r="D5019" t="str">
            <v>UN</v>
          </cell>
          <cell r="E5019" t="str">
            <v>8,26</v>
          </cell>
          <cell r="F5019" t="str">
            <v>8,51</v>
          </cell>
        </row>
        <row r="5020">
          <cell r="A5020" t="str">
            <v>89496</v>
          </cell>
          <cell r="B5020" t="str">
            <v>CURVA 45 GRAUS, PVC, SOLDÁVEL, DN 32MM, INSTALADO EM PRUMADA DE ÁGUA - FORNECIMENTO E INSTALAÇÃO. AF_12/2014</v>
          </cell>
          <cell r="D5020" t="str">
            <v>UN</v>
          </cell>
          <cell r="E5020" t="str">
            <v>6,05</v>
          </cell>
          <cell r="F5020" t="str">
            <v>6,30</v>
          </cell>
        </row>
        <row r="5021">
          <cell r="A5021" t="str">
            <v>89497</v>
          </cell>
          <cell r="B5021" t="str">
            <v>JOELHO 90 GRAUS, PVC, SOLDÁVEL, DN 40MM, INSTALADO EM PRUMADA DE ÁGUA - FORNECIMENTO E INSTALAÇÃO. AF_12/2014</v>
          </cell>
          <cell r="D5021" t="str">
            <v>UN</v>
          </cell>
          <cell r="E5021" t="str">
            <v>7,78</v>
          </cell>
          <cell r="F5021" t="str">
            <v>8,08</v>
          </cell>
        </row>
        <row r="5022">
          <cell r="A5022" t="str">
            <v>89498</v>
          </cell>
          <cell r="B5022" t="str">
            <v>JOELHO 45 GRAUS, PVC, SOLDÁVEL, DN 40MM, INSTALADO EM PRUMADA DE ÁGUA - FORNECIMENTO E INSTALAÇÃO. AF_12/2014</v>
          </cell>
          <cell r="D5022" t="str">
            <v>UN</v>
          </cell>
          <cell r="E5022" t="str">
            <v>8,48</v>
          </cell>
          <cell r="F5022" t="str">
            <v>8,78</v>
          </cell>
        </row>
        <row r="5023">
          <cell r="A5023" t="str">
            <v>89499</v>
          </cell>
          <cell r="B5023" t="str">
            <v>CURVA 90 GRAUS, PVC, SOLDÁVEL, DN 40MM, INSTALADO EM PRUMADA DE ÁGUA - FORNECIMENTO E INSTALAÇÃO. AF_12/2014</v>
          </cell>
          <cell r="D5023" t="str">
            <v>UN</v>
          </cell>
          <cell r="E5023" t="str">
            <v>12,93</v>
          </cell>
          <cell r="F5023" t="str">
            <v>13,23</v>
          </cell>
        </row>
        <row r="5024">
          <cell r="A5024" t="str">
            <v>89500</v>
          </cell>
          <cell r="B5024" t="str">
            <v>CURVA 45 GRAUS, PVC, SOLDÁVEL, DN 40MM, INSTALADO EM PRUMADA DE ÁGUA - FORNECIMENTO E INSTALAÇÃO. AF_12/2014</v>
          </cell>
          <cell r="D5024" t="str">
            <v>UN</v>
          </cell>
          <cell r="E5024" t="str">
            <v>8,61</v>
          </cell>
          <cell r="F5024" t="str">
            <v>8,91</v>
          </cell>
        </row>
        <row r="5025">
          <cell r="A5025" t="str">
            <v>89501</v>
          </cell>
          <cell r="B5025" t="str">
            <v>JOELHO 90 GRAUS, PVC, SOLDÁVEL, DN 50MM, INSTALADO EM PRUMADA DE ÁGUA - FORNECIMENTO E INSTALAÇÃO. AF_12/2014</v>
          </cell>
          <cell r="D5025" t="str">
            <v>UN</v>
          </cell>
          <cell r="E5025" t="str">
            <v>9,42</v>
          </cell>
          <cell r="F5025" t="str">
            <v>9,78</v>
          </cell>
        </row>
        <row r="5026">
          <cell r="A5026" t="str">
            <v>89502</v>
          </cell>
          <cell r="B5026" t="str">
            <v>JOELHO 45 GRAUS, PVC, SOLDÁVEL, DN 50MM, INSTALADO EM PRUMADA DE ÁGUA - FORNECIMENTO E INSTALAÇÃO. AF_12/2014</v>
          </cell>
          <cell r="D5026" t="str">
            <v>UN</v>
          </cell>
          <cell r="E5026" t="str">
            <v>10,68</v>
          </cell>
          <cell r="F5026" t="str">
            <v>11,04</v>
          </cell>
        </row>
        <row r="5027">
          <cell r="A5027" t="str">
            <v>89503</v>
          </cell>
          <cell r="B5027" t="str">
            <v>CURVA 90 GRAUS, PVC, SOLDÁVEL, DN 50MM, INSTALADO EM PRUMADA DE ÁGUA - FORNECIMENTO E INSTALAÇÃO. AF_12/2014</v>
          </cell>
          <cell r="D5027" t="str">
            <v>UN</v>
          </cell>
          <cell r="E5027" t="str">
            <v>16,21</v>
          </cell>
          <cell r="F5027" t="str">
            <v>16,57</v>
          </cell>
        </row>
        <row r="5028">
          <cell r="A5028" t="str">
            <v>89504</v>
          </cell>
          <cell r="B5028" t="str">
            <v>CURVA 45 GRAUS, PVC, SOLDÁVEL, DN 50MM, INSTALADO EM PRUMADA DE ÁGUA - FORNECIMENTO E INSTALAÇÃO. AF_12/2014</v>
          </cell>
          <cell r="D5028" t="str">
            <v>UN</v>
          </cell>
          <cell r="E5028" t="str">
            <v>14,21</v>
          </cell>
          <cell r="F5028" t="str">
            <v>14,57</v>
          </cell>
        </row>
        <row r="5029">
          <cell r="A5029" t="str">
            <v>89505</v>
          </cell>
          <cell r="B5029" t="str">
            <v>JOELHO 90 GRAUS, PVC, SOLDÁVEL, DN 60MM, INSTALADO EM PRUMADA DE ÁGUA - FORNECIMENTO E INSTALAÇÃO. AF_12/2014</v>
          </cell>
          <cell r="D5029" t="str">
            <v>UN</v>
          </cell>
          <cell r="E5029" t="str">
            <v>24,15</v>
          </cell>
          <cell r="F5029" t="str">
            <v>24,59</v>
          </cell>
        </row>
        <row r="5030">
          <cell r="A5030" t="str">
            <v>89506</v>
          </cell>
          <cell r="B5030" t="str">
            <v>JOELHO 45 GRAUS, PVC, SOLDÁVEL, DN 60MM, INSTALADO EM PRUMADA DE ÁGUA - FORNECIMENTO E INSTALAÇÃO. AF_12/2014</v>
          </cell>
          <cell r="D5030" t="str">
            <v>UN</v>
          </cell>
          <cell r="E5030" t="str">
            <v>27,16</v>
          </cell>
          <cell r="F5030" t="str">
            <v>27,60</v>
          </cell>
        </row>
        <row r="5031">
          <cell r="A5031" t="str">
            <v>89507</v>
          </cell>
          <cell r="B5031" t="str">
            <v>CURVA 90 GRAUS, PVC, SOLDÁVEL, DN 60MM, INSTALADO EM PRUMADA DE ÁGUA - FORNECIMENTO E INSTALAÇÃO. AF_12/2014</v>
          </cell>
          <cell r="D5031" t="str">
            <v>UN</v>
          </cell>
          <cell r="E5031" t="str">
            <v>33,45</v>
          </cell>
          <cell r="F5031" t="str">
            <v>33,89</v>
          </cell>
        </row>
        <row r="5032">
          <cell r="A5032" t="str">
            <v>89510</v>
          </cell>
          <cell r="B5032" t="str">
            <v>CURVA 45 GRAUS, PVC, SOLDÁVEL, DN 60MM, INSTALADO EM PRUMADA DE ÁGUA - FORNECIMENTO E INSTALAÇÃO. AF_12/2014</v>
          </cell>
          <cell r="D5032" t="str">
            <v>UN</v>
          </cell>
          <cell r="E5032" t="str">
            <v>21,92</v>
          </cell>
          <cell r="F5032" t="str">
            <v>22,36</v>
          </cell>
        </row>
        <row r="5033">
          <cell r="A5033" t="str">
            <v>89513</v>
          </cell>
          <cell r="B5033" t="str">
            <v>JOELHO 90 GRAUS, PVC, SOLDÁVEL, DN 75MM, INSTALADO EM PRUMADA DE ÁGUA - FORNECIMENTO E INSTALAÇÃO. AF_12/2014</v>
          </cell>
          <cell r="D5033" t="str">
            <v>UN</v>
          </cell>
          <cell r="E5033" t="str">
            <v>74,92</v>
          </cell>
          <cell r="F5033" t="str">
            <v>75,44</v>
          </cell>
        </row>
        <row r="5034">
          <cell r="A5034" t="str">
            <v>89514</v>
          </cell>
          <cell r="B5034" t="str">
            <v>JOELHO 90 GRAUS, PVC, SERIE R, ÁGUA PLUVIAL, DN 40 MM, JUNTA SOLDÁVEL, FORNECIDO E INSTALADO EM RAMAL DE ENCAMINHAMENTO. AF_12/2014</v>
          </cell>
          <cell r="D5034" t="str">
            <v>UN</v>
          </cell>
          <cell r="E5034" t="str">
            <v>6,52</v>
          </cell>
          <cell r="F5034" t="str">
            <v>6,69</v>
          </cell>
        </row>
        <row r="5035">
          <cell r="A5035" t="str">
            <v>89515</v>
          </cell>
          <cell r="B5035" t="str">
            <v>JOELHO 45 GRAUS, PVC, SOLDÁVEL, DN 75MM, INSTALADO EM PRUMADA DE ÁGUA - FORNECIMENTO E INSTALAÇÃO. AF_12/2014</v>
          </cell>
          <cell r="D5035" t="str">
            <v>UN</v>
          </cell>
          <cell r="E5035" t="str">
            <v>56,55</v>
          </cell>
          <cell r="F5035" t="str">
            <v>57,07</v>
          </cell>
        </row>
        <row r="5036">
          <cell r="A5036" t="str">
            <v>89516</v>
          </cell>
          <cell r="B5036" t="str">
            <v>JOELHO 45 GRAUS, PVC, SERIE R, ÁGUA PLUVIAL, DN 40 MM, JUNTA SOLDÁVEL, FORNECIDO E INSTALADO EM RAMAL DE ENCAMINHAMENTO. AF_12/2014</v>
          </cell>
          <cell r="D5036" t="str">
            <v>UN</v>
          </cell>
          <cell r="E5036" t="str">
            <v>5,70</v>
          </cell>
          <cell r="F5036" t="str">
            <v>5,87</v>
          </cell>
        </row>
        <row r="5037">
          <cell r="A5037" t="str">
            <v>89517</v>
          </cell>
          <cell r="B5037" t="str">
            <v>CURVA 90 GRAUS, PVC, SOLDÁVEL, DN 75MM, INSTALADO EM PRUMADA DE ÁGUA - FORNECIMENTO E INSTALAÇÃO. AF_12/2014</v>
          </cell>
          <cell r="D5037" t="str">
            <v>UN</v>
          </cell>
          <cell r="E5037" t="str">
            <v>47,61</v>
          </cell>
          <cell r="F5037" t="str">
            <v>48,13</v>
          </cell>
        </row>
        <row r="5038">
          <cell r="A5038" t="str">
            <v>89518</v>
          </cell>
          <cell r="B5038" t="str">
            <v>JOELHO 90 GRAUS, PVC, SERIE R, ÁGUA PLUVIAL, DN 50 MM, JUNTA ELÁSTICA, FORNECIDO E INSTALADO EM RAMAL DE ENCAMINHAMENTO. AF_12/2014</v>
          </cell>
          <cell r="D5038" t="str">
            <v>UN</v>
          </cell>
          <cell r="E5038" t="str">
            <v>9,40</v>
          </cell>
          <cell r="F5038" t="str">
            <v>9,61</v>
          </cell>
        </row>
        <row r="5039">
          <cell r="A5039" t="str">
            <v>89519</v>
          </cell>
          <cell r="B5039" t="str">
            <v>CURVA 45 GRAUS, PVC, SOLDÁVEL, DN 75MM, INSTALADO EM PRUMADA DE ÁGUA - FORNECIMENTO E INSTALAÇÃO. AF_12/2014</v>
          </cell>
          <cell r="D5039" t="str">
            <v>UN</v>
          </cell>
          <cell r="E5039" t="str">
            <v>32,18</v>
          </cell>
          <cell r="F5039" t="str">
            <v>32,70</v>
          </cell>
        </row>
        <row r="5040">
          <cell r="A5040" t="str">
            <v>89520</v>
          </cell>
          <cell r="B5040" t="str">
            <v>JOELHO 45 GRAUS, PVC, SERIE R, ÁGUA PLUVIAL, DN 50 MM, JUNTA ELÁSTICA, FORNECIDO E INSTALADO EM RAMAL DE ENCAMINHAMENTO. AF_12/2014</v>
          </cell>
          <cell r="D5040" t="str">
            <v>UN</v>
          </cell>
          <cell r="E5040" t="str">
            <v>8,32</v>
          </cell>
          <cell r="F5040" t="str">
            <v>8,53</v>
          </cell>
        </row>
        <row r="5041">
          <cell r="A5041" t="str">
            <v>89521</v>
          </cell>
          <cell r="B5041" t="str">
            <v>JOELHO 90 GRAUS, PVC, SOLDÁVEL, DN 85MM, INSTALADO EM PRUMADA DE ÁGUA - FORNECIMENTO E INSTALAÇÃO. AF_12/2014</v>
          </cell>
          <cell r="D5041" t="str">
            <v>UN</v>
          </cell>
          <cell r="E5041" t="str">
            <v>88,30</v>
          </cell>
          <cell r="F5041" t="str">
            <v>88,88</v>
          </cell>
        </row>
        <row r="5042">
          <cell r="A5042" t="str">
            <v>89522</v>
          </cell>
          <cell r="B5042" t="str">
            <v>JOELHO 90 GRAUS, PVC, SERIE R, ÁGUA PLUVIAL, DN 75 MM, JUNTA ELÁSTICA, FORNECIDO E INSTALADO EM RAMAL DE ENCAMINHAMENTO. AF_12/2014</v>
          </cell>
          <cell r="D5042" t="str">
            <v>UN</v>
          </cell>
          <cell r="E5042" t="str">
            <v>18,79</v>
          </cell>
          <cell r="F5042" t="str">
            <v>19,13</v>
          </cell>
        </row>
        <row r="5043">
          <cell r="A5043" t="str">
            <v>89523</v>
          </cell>
          <cell r="B5043" t="str">
            <v>JOELHO 45 GRAUS, PVC, SOLDÁVEL, DN 85MM, INSTALADO EM PRUMADA DE ÁGUA - FORNECIMENTO E INSTALAÇÃO. AF_12/2014</v>
          </cell>
          <cell r="D5043" t="str">
            <v>UN</v>
          </cell>
          <cell r="E5043" t="str">
            <v>66,66</v>
          </cell>
          <cell r="F5043" t="str">
            <v>67,24</v>
          </cell>
        </row>
        <row r="5044">
          <cell r="A5044" t="str">
            <v>89524</v>
          </cell>
          <cell r="B5044" t="str">
            <v>JOELHO 45 GRAUS, PVC, SERIE R, ÁGUA PLUVIAL, DN 75 MM, JUNTA ELÁSTICA, FORNECIDO E INSTALADO EM RAMAL DE ENCAMINHAMENTO. AF_12/2014</v>
          </cell>
          <cell r="D5044" t="str">
            <v>UN</v>
          </cell>
          <cell r="E5044" t="str">
            <v>16,72</v>
          </cell>
          <cell r="F5044" t="str">
            <v>17,06</v>
          </cell>
        </row>
        <row r="5045">
          <cell r="A5045" t="str">
            <v>89525</v>
          </cell>
          <cell r="B5045" t="str">
            <v>CURVA 90 GRAUS, PVC, SOLDÁVEL, DN 85MM, INSTALADO EM PRUMADA DE ÁGUA - FORNECIMENTO E INSTALAÇÃO. AF_12/2014</v>
          </cell>
          <cell r="D5045" t="str">
            <v>UN</v>
          </cell>
          <cell r="E5045" t="str">
            <v>65,57</v>
          </cell>
          <cell r="F5045" t="str">
            <v>66,15</v>
          </cell>
        </row>
        <row r="5046">
          <cell r="A5046" t="str">
            <v>89526</v>
          </cell>
          <cell r="B5046" t="str">
            <v>CURVA 87 GRAUS E 30 MINUTOS, PVC, SERIE R, ÁGUA PLUVIAL, DN 75 MM, JUNTA ELÁSTICA, FORNECIDO E INSTALADO EM RAMAL DE ENCAMINHAMENTO. AF_12/2014</v>
          </cell>
          <cell r="D5046" t="str">
            <v>UN</v>
          </cell>
          <cell r="E5046" t="str">
            <v>24,26</v>
          </cell>
          <cell r="F5046" t="str">
            <v>24,60</v>
          </cell>
        </row>
        <row r="5047">
          <cell r="A5047" t="str">
            <v>89527</v>
          </cell>
          <cell r="B5047" t="str">
            <v>CURVA 45 GRAUS, PVC, SOLDÁVEL, DN 85MM, INSTALADO EM PRUMADA DE ÁGUA - FORNECIMENTO E INSTALAÇÃO. AF_12/2014</v>
          </cell>
          <cell r="D5047" t="str">
            <v>UN</v>
          </cell>
          <cell r="E5047" t="str">
            <v>50,39</v>
          </cell>
          <cell r="F5047" t="str">
            <v>50,97</v>
          </cell>
        </row>
        <row r="5048">
          <cell r="A5048" t="str">
            <v>89528</v>
          </cell>
          <cell r="B5048" t="str">
            <v>LUVA, PVC, SOLDÁVEL, DN 25MM, INSTALADO EM PRUMADA DE ÁGUA - FORNECIMENTO E INSTALAÇÃO. AF_12/2014</v>
          </cell>
          <cell r="D5048" t="str">
            <v>UN</v>
          </cell>
          <cell r="E5048" t="str">
            <v>2,57</v>
          </cell>
          <cell r="F5048" t="str">
            <v>2,70</v>
          </cell>
        </row>
        <row r="5049">
          <cell r="A5049" t="str">
            <v>89529</v>
          </cell>
          <cell r="B5049" t="str">
            <v>JOELHO 90 GRAUS, PVC, SERIE R, ÁGUA PLUVIAL, DN 100 MM, JUNTA ELÁSTICA, FORNECIDO E INSTALADO EM RAMAL DE ENCAMINHAMENTO. AF_12/2014</v>
          </cell>
          <cell r="D5049" t="str">
            <v>UN</v>
          </cell>
          <cell r="E5049" t="str">
            <v>27,62</v>
          </cell>
          <cell r="F5049" t="str">
            <v>28,08</v>
          </cell>
        </row>
        <row r="5050">
          <cell r="A5050" t="str">
            <v>89530</v>
          </cell>
          <cell r="B5050" t="str">
            <v>LUVA DE CORRER, PVC, SOLDÁVEL, DN 25MM, INSTALADO EM PRUMADA DE ÁGUA - FORNECIMENTO E INSTALAÇÃO. AF_12/2014</v>
          </cell>
          <cell r="D5050" t="str">
            <v>UN</v>
          </cell>
          <cell r="E5050" t="str">
            <v>9,30</v>
          </cell>
          <cell r="F5050" t="str">
            <v>9,43</v>
          </cell>
        </row>
        <row r="5051">
          <cell r="A5051" t="str">
            <v>89531</v>
          </cell>
          <cell r="B5051" t="str">
            <v>JOELHO 45 GRAUS, PVC, SERIE R, ÁGUA PLUVIAL, DN 100 MM, JUNTA ELÁSTICA, FORNECIDO E INSTALADO EM RAMAL DE ENCAMINHAMENTO. AF_12/2014</v>
          </cell>
          <cell r="D5051" t="str">
            <v>UN</v>
          </cell>
          <cell r="E5051" t="str">
            <v>22,58</v>
          </cell>
          <cell r="F5051" t="str">
            <v>23,04</v>
          </cell>
        </row>
        <row r="5052">
          <cell r="A5052" t="str">
            <v>89532</v>
          </cell>
          <cell r="B5052" t="str">
            <v>LUVA DE REDUÇÃO, PVC, SOLDÁVEL, DN 32MM X 25MM, INSTALADO EM PRUMADA DE ÁGUA - FORNECIMENTO E INSTALAÇÃO. AF_12/2014</v>
          </cell>
          <cell r="D5052" t="str">
            <v>UN</v>
          </cell>
          <cell r="E5052" t="str">
            <v>4,63</v>
          </cell>
          <cell r="F5052" t="str">
            <v>4,76</v>
          </cell>
        </row>
        <row r="5053">
          <cell r="A5053" t="str">
            <v>89533</v>
          </cell>
          <cell r="B5053" t="str">
            <v>JOELHO 45 GRAUS PARA PÉ DE COLUNA, PVC, SERIE R, ÁGUA PLUVIAL, DN 100 MM, JUNTA ELÁSTICA, FORNECIDO E INSTALADO EM RAMAL DE ENCAMINHAMENTO. AF_12/2014</v>
          </cell>
          <cell r="D5053" t="str">
            <v>UN</v>
          </cell>
          <cell r="E5053" t="str">
            <v>22,58</v>
          </cell>
          <cell r="F5053" t="str">
            <v>23,04</v>
          </cell>
        </row>
        <row r="5054">
          <cell r="A5054" t="str">
            <v>89534</v>
          </cell>
          <cell r="B5054" t="str">
            <v>LUVA SOLDÁVEL E COM ROSCA, PVC, SOLDÁVEL, DN 25MM X 3/4, INSTALADO EM PRUMADA DE ÁGUA - FORNECIMENTO E INSTALAÇÃO. AF_12/2014</v>
          </cell>
          <cell r="D5054" t="str">
            <v>UN</v>
          </cell>
          <cell r="E5054" t="str">
            <v>3,17</v>
          </cell>
          <cell r="F5054" t="str">
            <v>3,30</v>
          </cell>
        </row>
        <row r="5055">
          <cell r="A5055" t="str">
            <v>89535</v>
          </cell>
          <cell r="B5055" t="str">
            <v>CURVA 87 GRAUS E 30 MINUTOS, PVC, SERIE R, ÁGUA PLUVIAL, DN 100 MM, JUNTA ELÁSTICA, FORNECIDO E INSTALADO EM RAMAL DE ENCAMINHAMENTO. AF_12/2014</v>
          </cell>
          <cell r="D5055" t="str">
            <v>UN</v>
          </cell>
          <cell r="E5055" t="str">
            <v>35,51</v>
          </cell>
          <cell r="F5055" t="str">
            <v>35,97</v>
          </cell>
        </row>
        <row r="5056">
          <cell r="A5056" t="str">
            <v>89536</v>
          </cell>
          <cell r="B5056" t="str">
            <v>UNIÃO, PVC, SOLDÁVEL, DN 25MM, INSTALADO EM PRUMADA DE ÁGUA - FORNECIMENTO E INSTALAÇÃO. AF_12/2014</v>
          </cell>
          <cell r="D5056" t="str">
            <v>UN</v>
          </cell>
          <cell r="E5056" t="str">
            <v>8,36</v>
          </cell>
          <cell r="F5056" t="str">
            <v>8,49</v>
          </cell>
        </row>
        <row r="5057">
          <cell r="A5057" t="str">
            <v>89538</v>
          </cell>
          <cell r="B5057" t="str">
            <v>ADAPTADOR CURTO COM BOLSA E ROSCA PARA REGISTRO, PVC, SOLDÁVEL, DN 25MM X 3/4, INSTALADO EM PRUMADA DE ÁGUA - FORNECIMENTO E INSTALAÇÃO. AF_12/2014</v>
          </cell>
          <cell r="D5057" t="str">
            <v>UN</v>
          </cell>
          <cell r="E5057" t="str">
            <v>2,63</v>
          </cell>
          <cell r="F5057" t="str">
            <v>2,76</v>
          </cell>
        </row>
        <row r="5058">
          <cell r="A5058" t="str">
            <v>89540</v>
          </cell>
          <cell r="B5058" t="str">
            <v>CURVA DE TRANSPOSIÇÃO, PVC, SOLDÁVEL, DN 25MM, INSTALADO EM PRUMADA DE ÁGUA  - FORNECIMENTO E INSTALAÇÃO. AF_12/2014</v>
          </cell>
          <cell r="D5058" t="str">
            <v>UN</v>
          </cell>
          <cell r="E5058" t="str">
            <v>6,93</v>
          </cell>
          <cell r="F5058" t="str">
            <v>7,06</v>
          </cell>
        </row>
        <row r="5059">
          <cell r="A5059" t="str">
            <v>89541</v>
          </cell>
          <cell r="B5059" t="str">
            <v>LUVA, PVC, SOLDÁVEL, DN 32MM, INSTALADO EM PRUMADA DE ÁGUA - FORNECIMENTO E INSTALAÇÃO. AF_12/2014</v>
          </cell>
          <cell r="D5059" t="str">
            <v>UN</v>
          </cell>
          <cell r="E5059" t="str">
            <v>3,93</v>
          </cell>
          <cell r="F5059" t="str">
            <v>4,09</v>
          </cell>
        </row>
        <row r="5060">
          <cell r="A5060" t="str">
            <v>89542</v>
          </cell>
          <cell r="B5060" t="str">
            <v>LUVA DE CORRER, PVC, SOLDÁVEL, DN 32MM, INSTALADO EM PRUMADA DE ÁGUA - FORNECIMENTO E INSTALAÇÃO. AF_12/2014</v>
          </cell>
          <cell r="D5060" t="str">
            <v>UN</v>
          </cell>
          <cell r="E5060" t="str">
            <v>19,99</v>
          </cell>
          <cell r="F5060" t="str">
            <v>20,15</v>
          </cell>
        </row>
        <row r="5061">
          <cell r="A5061" t="str">
            <v>89544</v>
          </cell>
          <cell r="B5061" t="str">
            <v>LUVA SIMPLES, PVC, SERIE R, ÁGUA PLUVIAL, DN 40 MM, JUNTA SOLDÁVEL, FORNECIDO E INSTALADO EM RAMAL DE ENCAMINHAMENTO. AF_12/2014</v>
          </cell>
          <cell r="D5061" t="str">
            <v>UN</v>
          </cell>
          <cell r="E5061" t="str">
            <v>5,76</v>
          </cell>
          <cell r="F5061" t="str">
            <v>5,88</v>
          </cell>
        </row>
        <row r="5062">
          <cell r="A5062" t="str">
            <v>89545</v>
          </cell>
          <cell r="B5062" t="str">
            <v>LUVA SIMPLES, PVC, SERIE R, ÁGUA PLUVIAL, DN 50 MM, JUNTA ELÁSTICA, FORNECIDO E INSTALADO EM RAMAL DE ENCAMINHAMENTO. AF_12/2014</v>
          </cell>
          <cell r="D5062" t="str">
            <v>UN</v>
          </cell>
          <cell r="E5062" t="str">
            <v>8,55</v>
          </cell>
          <cell r="F5062" t="str">
            <v>8,71</v>
          </cell>
        </row>
        <row r="5063">
          <cell r="A5063" t="str">
            <v>89546</v>
          </cell>
          <cell r="B5063" t="str">
            <v>BUCHA DE REDUÇÃO LONGA, PVC, SERIE R, ÁGUA PLUVIAL, DN 50 X 40 MM, JUNTA ELÁSTICA, FORNECIDO E INSTALADO EM RAMAL DE ENCAMINHAMENTO. AF_12/2014</v>
          </cell>
          <cell r="D5063" t="str">
            <v>UN</v>
          </cell>
          <cell r="E5063" t="str">
            <v>7,46</v>
          </cell>
          <cell r="F5063" t="str">
            <v>7,62</v>
          </cell>
        </row>
        <row r="5064">
          <cell r="A5064" t="str">
            <v>89547</v>
          </cell>
          <cell r="B5064" t="str">
            <v>LUVA SIMPLES, PVC, SERIE R, ÁGUA PLUVIAL, DN 75 MM, JUNTA ELÁSTICA, FORNECIDO E INSTALADO EM RAMAL DE ENCAMINHAMENTO. AF_12/2014</v>
          </cell>
          <cell r="D5064" t="str">
            <v>UN</v>
          </cell>
          <cell r="E5064" t="str">
            <v>12,94</v>
          </cell>
          <cell r="F5064" t="str">
            <v>13,17</v>
          </cell>
        </row>
        <row r="5065">
          <cell r="A5065" t="str">
            <v>89548</v>
          </cell>
          <cell r="B5065" t="str">
            <v>LUVA DE CORRER, PVC, SERIE R, ÁGUA PLUVIAL, DN 75 MM, JUNTA ELÁSTICA, FORNECIDO E INSTALADO EM RAMAL DE ENCAMINHAMENTO. AF_12/2014</v>
          </cell>
          <cell r="D5065" t="str">
            <v>UN</v>
          </cell>
          <cell r="E5065" t="str">
            <v>13,97</v>
          </cell>
          <cell r="F5065" t="str">
            <v>14,20</v>
          </cell>
        </row>
        <row r="5066">
          <cell r="A5066" t="str">
            <v>89549</v>
          </cell>
          <cell r="B5066" t="str">
            <v>REDUÇÃO EXCÊNTRICA, PVC, SERIE R, ÁGUA PLUVIAL, DN 75 X 50 MM, JUNTA ELÁSTICA, FORNECIDO E INSTALADO EM RAMAL DE ENCAMINHAMENTO. AF_12/2014</v>
          </cell>
          <cell r="D5066" t="str">
            <v>UN</v>
          </cell>
          <cell r="E5066" t="str">
            <v>10,18</v>
          </cell>
          <cell r="F5066" t="str">
            <v>10,41</v>
          </cell>
        </row>
        <row r="5067">
          <cell r="A5067" t="str">
            <v>89550</v>
          </cell>
          <cell r="B5067" t="str">
            <v>TÊ DE INSPEÇÃO, PVC, SERIE R, ÁGUA PLUVIAL, DN 75 MM, JUNTA ELÁSTICA, FORNECIDO E INSTALADO EM RAMAL DE ENCAMINHAMENTO. AF_12/2014</v>
          </cell>
          <cell r="D5067" t="str">
            <v>UN</v>
          </cell>
          <cell r="E5067" t="str">
            <v>24,24</v>
          </cell>
          <cell r="F5067" t="str">
            <v>24,47</v>
          </cell>
        </row>
        <row r="5068">
          <cell r="A5068" t="str">
            <v>89551</v>
          </cell>
          <cell r="B5068" t="str">
            <v>LUVA SOLDÁVEL E COM ROSCA, PVC, SOLDÁVEL, DN 32MM X 1, INSTALADO EM PRUMADA DE ÁGUA - FORNECIMENTO E INSTALAÇÃO. AF_12/2014</v>
          </cell>
          <cell r="D5068" t="str">
            <v>UN</v>
          </cell>
          <cell r="E5068" t="str">
            <v>6,37</v>
          </cell>
          <cell r="F5068" t="str">
            <v>6,53</v>
          </cell>
        </row>
        <row r="5069">
          <cell r="A5069" t="str">
            <v>89552</v>
          </cell>
          <cell r="B5069" t="str">
            <v>UNIÃO, PVC, SOLDÁVEL, DN 32MM, INSTALADO EM PRUMADA DE ÁGUA - FORNECIMENTO E INSTALAÇÃO. AF_12/2014</v>
          </cell>
          <cell r="D5069" t="str">
            <v>UN</v>
          </cell>
          <cell r="E5069" t="str">
            <v>12,99</v>
          </cell>
          <cell r="F5069" t="str">
            <v>13,15</v>
          </cell>
        </row>
        <row r="5070">
          <cell r="A5070" t="str">
            <v>89553</v>
          </cell>
          <cell r="B5070" t="str">
            <v>ADAPTADOR CURTO COM BOLSA E ROSCA PARA REGISTRO, PVC, SOLDÁVEL, DN 32MM X 1, INSTALADO EM PRUMADA DE ÁGUA - FORNECIMENTO E INSTALAÇÃO. AF_12/2014</v>
          </cell>
          <cell r="D5070" t="str">
            <v>UN</v>
          </cell>
          <cell r="E5070" t="str">
            <v>3,86</v>
          </cell>
          <cell r="F5070" t="str">
            <v>4,02</v>
          </cell>
        </row>
        <row r="5071">
          <cell r="A5071" t="str">
            <v>89554</v>
          </cell>
          <cell r="B5071" t="str">
            <v>LUVA SIMPLES, PVC, SERIE R, ÁGUA PLUVIAL, DN 100 MM, JUNTA ELÁSTICA, FORNECIDO E INSTALADO EM RAMAL DE ENCAMINHAMENTO. AF_12/2014</v>
          </cell>
          <cell r="D5071" t="str">
            <v>UN</v>
          </cell>
          <cell r="E5071" t="str">
            <v>15,88</v>
          </cell>
          <cell r="F5071" t="str">
            <v>16,19</v>
          </cell>
        </row>
        <row r="5072">
          <cell r="A5072" t="str">
            <v>89555</v>
          </cell>
          <cell r="B5072" t="str">
            <v>CURVA DE TRANSPOSIÇÃO, PVC, SOLDÁVEL, DN 32MM, INSTALADO EM PRUMADA DE ÁGUA   FORNECIMENTO E INSTALAÇÃO. AF_12/2014</v>
          </cell>
          <cell r="D5072" t="str">
            <v>UN</v>
          </cell>
          <cell r="E5072" t="str">
            <v>15,75</v>
          </cell>
          <cell r="F5072" t="str">
            <v>15,91</v>
          </cell>
        </row>
        <row r="5073">
          <cell r="A5073" t="str">
            <v>89556</v>
          </cell>
          <cell r="B5073" t="str">
            <v>LUVA DE CORRER, PVC, SERIE R, ÁGUA PLUVIAL, DN 100 MM, JUNTA ELÁSTICA, FORNECIDO E INSTALADO EM RAMAL DE ENCAMINHAMENTO. AF_12/2014</v>
          </cell>
          <cell r="D5073" t="str">
            <v>UN</v>
          </cell>
          <cell r="E5073" t="str">
            <v>22,92</v>
          </cell>
          <cell r="F5073" t="str">
            <v>23,23</v>
          </cell>
        </row>
        <row r="5074">
          <cell r="A5074" t="str">
            <v>89557</v>
          </cell>
          <cell r="B5074" t="str">
            <v>REDUÇÃO EXCÊNTRICA, PVC, SERIE R, ÁGUA PLUVIAL, DN 100 X 75 MM, JUNTA ELÁSTICA, FORNECIDO E INSTALADO EM RAMAL DE ENCAMINHAMENTO. AF_12/2014</v>
          </cell>
          <cell r="D5074" t="str">
            <v>UN</v>
          </cell>
          <cell r="E5074" t="str">
            <v>18,30</v>
          </cell>
          <cell r="F5074" t="str">
            <v>18,61</v>
          </cell>
        </row>
        <row r="5075">
          <cell r="A5075" t="str">
            <v>89558</v>
          </cell>
          <cell r="B5075" t="str">
            <v>LUVA, PVC, SOLDÁVEL, DN 40MM, INSTALADO EM PRUMADA DE ÁGUA - FORNECIMENTO E INSTALAÇÃO. AF_12/2014</v>
          </cell>
          <cell r="D5075" t="str">
            <v>UN</v>
          </cell>
          <cell r="E5075" t="str">
            <v>5,97</v>
          </cell>
          <cell r="F5075" t="str">
            <v>6,16</v>
          </cell>
        </row>
        <row r="5076">
          <cell r="A5076" t="str">
            <v>89559</v>
          </cell>
          <cell r="B5076" t="str">
            <v>TÊ DE INSPEÇÃO, PVC, SERIE R, ÁGUA PLUVIAL, DN 100 MM, JUNTA ELÁSTICA, FORNECIDO E INSTALADO EM RAMAL DE ENCAMINHAMENTO. AF_12/2014</v>
          </cell>
          <cell r="D5076" t="str">
            <v>UN</v>
          </cell>
          <cell r="E5076" t="str">
            <v>39,71</v>
          </cell>
          <cell r="F5076" t="str">
            <v>40,02</v>
          </cell>
        </row>
        <row r="5077">
          <cell r="A5077" t="str">
            <v>89561</v>
          </cell>
          <cell r="B5077" t="str">
            <v>JUNÇÃO SIMPLES, PVC, SERIE R, ÁGUA PLUVIAL, DN 40 MM, JUNTA SOLDÁVEL, FORNECIDO E INSTALADO EM RAMAL DE ENCAMINHAMENTO. AF_12/2014</v>
          </cell>
          <cell r="D5077" t="str">
            <v>UN</v>
          </cell>
          <cell r="E5077" t="str">
            <v>8,49</v>
          </cell>
          <cell r="F5077" t="str">
            <v>8,72</v>
          </cell>
        </row>
        <row r="5078">
          <cell r="A5078" t="str">
            <v>89562</v>
          </cell>
          <cell r="B5078" t="str">
            <v>LUVA DE REDUÇÃO, PVC, SOLDÁVEL, DN 40MM X 32MM, INSTALADO EM PRUMADA DE ÁGUA - FORNECIMENTO E INSTALAÇÃO. AF_12/2014</v>
          </cell>
          <cell r="D5078" t="str">
            <v>UN</v>
          </cell>
          <cell r="E5078" t="str">
            <v>6,37</v>
          </cell>
          <cell r="F5078" t="str">
            <v>6,56</v>
          </cell>
        </row>
        <row r="5079">
          <cell r="A5079" t="str">
            <v>89563</v>
          </cell>
          <cell r="B5079" t="str">
            <v>JUNÇÃO SIMPLES, PVC, SERIE R, ÁGUA PLUVIAL, DN 50 MM, JUNTA ELÁSTICA, FORNECIDO E INSTALADO EM RAMAL DE ENCAMINHAMENTO. AF_12/2014</v>
          </cell>
          <cell r="D5079" t="str">
            <v>UN</v>
          </cell>
          <cell r="E5079" t="str">
            <v>14,20</v>
          </cell>
          <cell r="F5079" t="str">
            <v>14,51</v>
          </cell>
        </row>
        <row r="5080">
          <cell r="A5080" t="str">
            <v>89564</v>
          </cell>
          <cell r="B5080" t="str">
            <v>LUVA COM ROSCA, PVC, SOLDÁVEL, DN 40MM X 1.1/4, INSTALADO EM PRUMADA DE ÁGUA - FORNECIMENTO E INSTALAÇÃO. AF_12/2014</v>
          </cell>
          <cell r="D5080" t="str">
            <v>UN</v>
          </cell>
          <cell r="E5080" t="str">
            <v>11,61</v>
          </cell>
          <cell r="F5080" t="str">
            <v>11,80</v>
          </cell>
        </row>
        <row r="5081">
          <cell r="A5081" t="str">
            <v>89565</v>
          </cell>
          <cell r="B5081" t="str">
            <v>JUNÇÃO SIMPLES, PVC, SERIE R, ÁGUA PLUVIAL, DN 75 X 75 MM, JUNTA ELÁSTICA, FORNECIDO E INSTALADO EM RAMAL DE ENCAMINHAMENTO. AF_12/2014</v>
          </cell>
          <cell r="D5081" t="str">
            <v>UN</v>
          </cell>
          <cell r="E5081" t="str">
            <v>34,19</v>
          </cell>
          <cell r="F5081" t="str">
            <v>34,65</v>
          </cell>
        </row>
        <row r="5082">
          <cell r="A5082" t="str">
            <v>89566</v>
          </cell>
          <cell r="B5082" t="str">
            <v>TÊ, PVC, SERIE R, ÁGUA PLUVIAL, DN 75 MM, JUNTA ELÁSTICA, FORNECIDO E INSTALADO EM RAMAL DE ENCAMINHAMENTO. AF_12/2014</v>
          </cell>
          <cell r="D5082" t="str">
            <v>UN</v>
          </cell>
          <cell r="E5082" t="str">
            <v>29,73</v>
          </cell>
          <cell r="F5082" t="str">
            <v>30,19</v>
          </cell>
        </row>
        <row r="5083">
          <cell r="A5083" t="str">
            <v>89567</v>
          </cell>
          <cell r="B5083" t="str">
            <v>JUNÇÃO SIMPLES, PVC, SERIE R, ÁGUA PLUVIAL, DN 100 X 100 MM, JUNTA ELÁSTICA, FORNECIDO E INSTALADO EM RAMAL DE ENCAMINHAMENTO. AF_12/2014</v>
          </cell>
          <cell r="D5083" t="str">
            <v>UN</v>
          </cell>
          <cell r="E5083" t="str">
            <v>50,13</v>
          </cell>
          <cell r="F5083" t="str">
            <v>50,75</v>
          </cell>
        </row>
        <row r="5084">
          <cell r="A5084" t="str">
            <v>89568</v>
          </cell>
          <cell r="B5084" t="str">
            <v>UNIÃO, PVC, SOLDÁVEL, DN 40MM, INSTALADO EM PRUMADA DE ÁGUA - FORNECIMENTO E INSTALAÇÃO. AF_12/2014</v>
          </cell>
          <cell r="D5084" t="str">
            <v>UN</v>
          </cell>
          <cell r="E5084" t="str">
            <v>23,49</v>
          </cell>
          <cell r="F5084" t="str">
            <v>23,68</v>
          </cell>
        </row>
        <row r="5085">
          <cell r="A5085" t="str">
            <v>89569</v>
          </cell>
          <cell r="B5085" t="str">
            <v>JUNÇÃO SIMPLES, PVC, SERIE R, ÁGUA PLUVIAL, DN 100 X 75 MM, JUNTA ELÁSTICA, FORNECIDO E INSTALADO EM RAMAL DE ENCAMINHAMENTO. AF_12/2014</v>
          </cell>
          <cell r="D5085" t="str">
            <v>UN</v>
          </cell>
          <cell r="E5085" t="str">
            <v>47,45</v>
          </cell>
          <cell r="F5085" t="str">
            <v>48,07</v>
          </cell>
        </row>
        <row r="5086">
          <cell r="A5086" t="str">
            <v>89570</v>
          </cell>
          <cell r="B5086" t="str">
            <v>ADAPTADOR CURTO COM BOLSA E ROSCA PARA REGISTRO, PVC, SOLDÁVEL, DN 40MM X 1.1/2, INSTALADO EM PRUMADA DE ÁGUA - FORNECIMENTO E INSTALAÇÃO. AF_12/2014</v>
          </cell>
          <cell r="D5086" t="str">
            <v>UN</v>
          </cell>
          <cell r="E5086" t="str">
            <v>8,20</v>
          </cell>
          <cell r="F5086" t="str">
            <v>8,39</v>
          </cell>
        </row>
        <row r="5087">
          <cell r="A5087" t="str">
            <v>89571</v>
          </cell>
          <cell r="B5087" t="str">
            <v>TÊ, PVC, SERIE R, ÁGUA PLUVIAL, DN 100 X 100 MM, JUNTA ELÁSTICA, FORNECIDO E INSTALADO EM RAMAL DE ENCAMINHAMENTO. AF_12/2014</v>
          </cell>
          <cell r="D5087" t="str">
            <v>UN</v>
          </cell>
          <cell r="E5087" t="str">
            <v>46,22</v>
          </cell>
          <cell r="F5087" t="str">
            <v>46,84</v>
          </cell>
        </row>
        <row r="5088">
          <cell r="A5088" t="str">
            <v>89572</v>
          </cell>
          <cell r="B5088" t="str">
            <v>ADAPTADOR CURTO COM BOLSA E ROSCA PARA REGISTRO, PVC, SOLDÁVEL, DN 40MM X 1.1/4, INSTALADO EM PRUMADA DE ÁGUA - FORNECIMENTO E INSTALAÇÃO. AF_12/2014</v>
          </cell>
          <cell r="D5088" t="str">
            <v>UN</v>
          </cell>
          <cell r="E5088" t="str">
            <v>5,65</v>
          </cell>
          <cell r="F5088" t="str">
            <v>5,84</v>
          </cell>
        </row>
        <row r="5089">
          <cell r="A5089" t="str">
            <v>89573</v>
          </cell>
          <cell r="B5089" t="str">
            <v>TÊ, PVC, SERIE R, ÁGUA PLUVIAL, DN 100 X 75 MM, JUNTA ELÁSTICA, FORNECIDO E INSTALADO EM RAMAL DE ENCAMINHAMENTO. AF_12/2014</v>
          </cell>
          <cell r="D5089" t="str">
            <v>UN</v>
          </cell>
          <cell r="E5089" t="str">
            <v>42,15</v>
          </cell>
          <cell r="F5089" t="str">
            <v>42,77</v>
          </cell>
        </row>
        <row r="5090">
          <cell r="A5090" t="str">
            <v>89574</v>
          </cell>
          <cell r="B5090" t="str">
            <v>JUNÇÃO DUPLA, PVC, SERIE R, ÁGUA PLUVIAL, DN 100 X 100 X 100 MM, JUNTA ELÁSTICA, FORNECIDO E INSTALADO EM RAMAL DE ENCAMINHAMENTO. AF_12/2014</v>
          </cell>
          <cell r="D5090" t="str">
            <v>UN</v>
          </cell>
          <cell r="E5090" t="str">
            <v>81,61</v>
          </cell>
          <cell r="F5090" t="str">
            <v>82,56</v>
          </cell>
        </row>
        <row r="5091">
          <cell r="A5091" t="str">
            <v>89575</v>
          </cell>
          <cell r="B5091" t="str">
            <v>LUVA, PVC, SOLDÁVEL, DN 50MM, INSTALADO EM PRUMADA DE ÁGUA - FORNECIMENTO E INSTALAÇÃO. AF_12/2014</v>
          </cell>
          <cell r="D5091" t="str">
            <v>UN</v>
          </cell>
          <cell r="E5091" t="str">
            <v>7,61</v>
          </cell>
          <cell r="F5091" t="str">
            <v>7,85</v>
          </cell>
        </row>
        <row r="5092">
          <cell r="A5092" t="str">
            <v>89577</v>
          </cell>
          <cell r="B5092" t="str">
            <v>LUVA DE CORRER, PVC, SOLDÁVEL, DN 50MM, INSTALADO EM PRUMADA DE ÁGUA - FORNECIMENTO E INSTALAÇÃO. AF_12/2014</v>
          </cell>
          <cell r="D5092" t="str">
            <v>UN</v>
          </cell>
          <cell r="E5092" t="str">
            <v>24,11</v>
          </cell>
          <cell r="F5092" t="str">
            <v>24,35</v>
          </cell>
        </row>
        <row r="5093">
          <cell r="A5093" t="str">
            <v>89579</v>
          </cell>
          <cell r="B5093" t="str">
            <v>LUVA DE REDUÇÃO, PVC, SOLDÁVEL, DN 50MM X 25MM, INSTALADO EM PRUMADA DE ÁGUA   FORNECIMENTO E INSTALAÇÃO. AF_12/2014</v>
          </cell>
          <cell r="D5093" t="str">
            <v>UN</v>
          </cell>
          <cell r="E5093" t="str">
            <v>7,79</v>
          </cell>
          <cell r="F5093" t="str">
            <v>8,03</v>
          </cell>
        </row>
        <row r="5094">
          <cell r="A5094" t="str">
            <v>89581</v>
          </cell>
          <cell r="B5094" t="str">
            <v>JOELHO 90 GRAUS, PVC, SERIE R, ÁGUA PLUVIAL, DN 75 MM, JUNTA ELÁSTICA, FORNECIDO E INSTALADO EM CONDUTORES VERTICAIS DE ÁGUAS PLUVIAIS. AF_12/2014</v>
          </cell>
          <cell r="D5094" t="str">
            <v>UN</v>
          </cell>
          <cell r="E5094" t="str">
            <v>17,57</v>
          </cell>
          <cell r="F5094" t="str">
            <v>17,78</v>
          </cell>
        </row>
        <row r="5095">
          <cell r="A5095" t="str">
            <v>89582</v>
          </cell>
          <cell r="B5095" t="str">
            <v>JOELHO 45 GRAUS, PVC, SERIE R, ÁGUA PLUVIAL, DN 75 MM, JUNTA ELÁSTICA, FORNECIDO E INSTALADO EM CONDUTORES VERTICAIS DE ÁGUAS PLUVIAIS. AF_12/2014</v>
          </cell>
          <cell r="D5095" t="str">
            <v>UN</v>
          </cell>
          <cell r="E5095" t="str">
            <v>15,50</v>
          </cell>
          <cell r="F5095" t="str">
            <v>15,71</v>
          </cell>
        </row>
        <row r="5096">
          <cell r="A5096" t="str">
            <v>89583</v>
          </cell>
          <cell r="B5096" t="str">
            <v>CURVA 87 GRAUS E 30 MINUTOS, PVC, SERIE R, ÁGUA PLUVIAL, DN 75 MM, JUNTA ELÁSTICA, FORNECIDO E INSTALADO EM CONDUTORES VERTICAIS DE ÁGUAS PLUVIAIS. AF_12/2014</v>
          </cell>
          <cell r="D5096" t="str">
            <v>UN</v>
          </cell>
          <cell r="E5096" t="str">
            <v>23,04</v>
          </cell>
          <cell r="F5096" t="str">
            <v>23,25</v>
          </cell>
        </row>
        <row r="5097">
          <cell r="A5097" t="str">
            <v>89584</v>
          </cell>
          <cell r="B5097" t="str">
            <v>JOELHO 90 GRAUS, PVC, SERIE R, ÁGUA PLUVIAL, DN 100 MM, JUNTA ELÁSTICA, FORNECIDO E INSTALADO EM CONDUTORES VERTICAIS DE ÁGUAS PLUVIAIS. AF_12/2014</v>
          </cell>
          <cell r="D5097" t="str">
            <v>UN</v>
          </cell>
          <cell r="E5097" t="str">
            <v>26,41</v>
          </cell>
          <cell r="F5097" t="str">
            <v>26,75</v>
          </cell>
        </row>
        <row r="5098">
          <cell r="A5098" t="str">
            <v>89585</v>
          </cell>
          <cell r="B5098" t="str">
            <v>JOELHO 45 GRAUS, PVC, SERIE R, ÁGUA PLUVIAL, DN 100 MM, JUNTA ELÁSTICA, FORNECIDO E INSTALADO EM CONDUTORES VERTICAIS DE ÁGUAS PLUVIAIS. AF_12/2014</v>
          </cell>
          <cell r="D5098" t="str">
            <v>UN</v>
          </cell>
          <cell r="E5098" t="str">
            <v>21,37</v>
          </cell>
          <cell r="F5098" t="str">
            <v>21,71</v>
          </cell>
        </row>
        <row r="5099">
          <cell r="A5099" t="str">
            <v>89586</v>
          </cell>
          <cell r="B5099" t="str">
            <v>JOELHO 45 GRAUS PARA PÉ DE COLUNA, PVC, SERIE R, ÁGUA PLUVIAL, DN 100 MM, JUNTA ELÁSTICA, FORNECIDO E INSTALADO EM CONDUTORES VERTICAIS DE ÁGUAS PLUVIAIS. AF_12/2014</v>
          </cell>
          <cell r="D5099" t="str">
            <v>UN</v>
          </cell>
          <cell r="E5099" t="str">
            <v>21,37</v>
          </cell>
          <cell r="F5099" t="str">
            <v>21,71</v>
          </cell>
        </row>
        <row r="5100">
          <cell r="A5100" t="str">
            <v>89587</v>
          </cell>
          <cell r="B5100" t="str">
            <v>CURVA 87 GRAUS E 30 MINUTOS, PVC, SERIE R, ÁGUA PLUVIAL, DN 100 MM, JUNTA ELÁSTICA, FORNECIDO E INSTALADO EM CONDUTORES VERTICAIS DE ÁGUAS PLUVIAIS. AF_12/2014</v>
          </cell>
          <cell r="D5100" t="str">
            <v>UN</v>
          </cell>
          <cell r="E5100" t="str">
            <v>34,30</v>
          </cell>
          <cell r="F5100" t="str">
            <v>34,64</v>
          </cell>
        </row>
        <row r="5101">
          <cell r="A5101" t="str">
            <v>89590</v>
          </cell>
          <cell r="B5101" t="str">
            <v>JOELHO 90 GRAUS, PVC, SERIE R, ÁGUA PLUVIAL, DN 150 MM, JUNTA ELÁSTICA, FORNECIDO E INSTALADO EM CONDUTORES VERTICAIS DE ÁGUAS PLUVIAIS. AF_12/2014</v>
          </cell>
          <cell r="D5101" t="str">
            <v>UN</v>
          </cell>
          <cell r="E5101" t="str">
            <v>83,75</v>
          </cell>
          <cell r="F5101" t="str">
            <v>84,32</v>
          </cell>
        </row>
        <row r="5102">
          <cell r="A5102" t="str">
            <v>89591</v>
          </cell>
          <cell r="B5102" t="str">
            <v>JOELHO 45 GRAUS, PVC, SERIE R, ÁGUA PLUVIAL, DN 150 MM, JUNTA ELÁSTICA, FORNECIDO E INSTALADO EM CONDUTORES VERTICAIS DE ÁGUAS PLUVIAIS. AF_12/2014</v>
          </cell>
          <cell r="D5102" t="str">
            <v>UN</v>
          </cell>
          <cell r="E5102" t="str">
            <v>69,29</v>
          </cell>
          <cell r="F5102" t="str">
            <v>69,86</v>
          </cell>
        </row>
        <row r="5103">
          <cell r="A5103" t="str">
            <v>89592</v>
          </cell>
          <cell r="B5103" t="str">
            <v>CURVA 87 GRAUS E 30 MINUTOS, PVC, SERIE R, ÁGUA PLUVIAL, DN 150 MM, JUNTA ELÁSTICA, FORNECIDO E INSTALADO EM CONDUTORES VERTICAIS DE ÁGUAS PLUVIAIS. AF_12/2014</v>
          </cell>
          <cell r="D5103" t="str">
            <v>UN</v>
          </cell>
          <cell r="E5103" t="str">
            <v>111,33</v>
          </cell>
          <cell r="F5103" t="str">
            <v>111,90</v>
          </cell>
        </row>
        <row r="5104">
          <cell r="A5104" t="str">
            <v>89593</v>
          </cell>
          <cell r="B5104" t="str">
            <v>LUVA COM ROSCA, PVC, SOLDÁVEL, DN 50MM X 1.1/2, INSTALADO EM PRUMADA DE ÁGUA - FORNECIMENTO E INSTALAÇÃO. AF_12/2014</v>
          </cell>
          <cell r="D5104" t="str">
            <v>UN</v>
          </cell>
          <cell r="E5104" t="str">
            <v>21,83</v>
          </cell>
          <cell r="F5104" t="str">
            <v>22,07</v>
          </cell>
        </row>
        <row r="5105">
          <cell r="A5105" t="str">
            <v>89594</v>
          </cell>
          <cell r="B5105" t="str">
            <v>UNIÃO, PVC, SOLDÁVEL, DN 50MM, INSTALADO EM PRUMADA DE ÁGUA - FORNECIMENTO E INSTALAÇÃO. AF_12/2014</v>
          </cell>
          <cell r="D5105" t="str">
            <v>UN</v>
          </cell>
          <cell r="E5105" t="str">
            <v>26,32</v>
          </cell>
          <cell r="F5105" t="str">
            <v>26,56</v>
          </cell>
        </row>
        <row r="5106">
          <cell r="A5106" t="str">
            <v>89595</v>
          </cell>
          <cell r="B5106" t="str">
            <v>ADAPTADOR CURTO COM BOLSA E ROSCA PARA REGISTRO, PVC, SOLDÁVEL, DN 50MM X 1.1/4, INSTALADO EM PRUMADA DE ÁGUA - FORNECIMENTO E INSTALAÇÃO. AF_12/2014</v>
          </cell>
          <cell r="D5106" t="str">
            <v>UN</v>
          </cell>
          <cell r="E5106" t="str">
            <v>10,12</v>
          </cell>
          <cell r="F5106" t="str">
            <v>10,36</v>
          </cell>
        </row>
        <row r="5107">
          <cell r="A5107" t="str">
            <v>89596</v>
          </cell>
          <cell r="B5107" t="str">
            <v>ADAPTADOR CURTO COM BOLSA E ROSCA PARA REGISTRO, PVC, SOLDÁVEL, DN 50MM X 1.1/2, INSTALADO EM PRUMADA DE ÁGUA - FORNECIMENTO E INSTALAÇÃO. AF_12/2014</v>
          </cell>
          <cell r="D5107" t="str">
            <v>UN</v>
          </cell>
          <cell r="E5107" t="str">
            <v>7,48</v>
          </cell>
          <cell r="F5107" t="str">
            <v>7,72</v>
          </cell>
        </row>
        <row r="5108">
          <cell r="A5108" t="str">
            <v>89597</v>
          </cell>
          <cell r="B5108" t="str">
            <v>LUVA, PVC, SOLDÁVEL, DN 60MM, INSTALADO EM PRUMADA DE ÁGUA - FORNECIMENTO E INSTALAÇÃO. AF_12/2014</v>
          </cell>
          <cell r="D5108" t="str">
            <v>UN</v>
          </cell>
          <cell r="E5108" t="str">
            <v>14,02</v>
          </cell>
          <cell r="F5108" t="str">
            <v>14,30</v>
          </cell>
        </row>
        <row r="5109">
          <cell r="A5109" t="str">
            <v>89598</v>
          </cell>
          <cell r="B5109" t="str">
            <v>LUVA DE CORRER, PVC, SOLDÁVEL, DN 60MM, INSTALADO EM PRUMADA DE ÁGUA   FORNECIMENTO E INSTALAÇÃO. AF_12/2014</v>
          </cell>
          <cell r="D5109" t="str">
            <v>UN</v>
          </cell>
          <cell r="E5109" t="str">
            <v>36,38</v>
          </cell>
          <cell r="F5109" t="str">
            <v>36,66</v>
          </cell>
        </row>
        <row r="5110">
          <cell r="A5110" t="str">
            <v>89599</v>
          </cell>
          <cell r="B5110" t="str">
            <v>LUVA SIMPLES, PVC, SERIE R, ÁGUA PLUVIAL, DN 75 MM, JUNTA ELÁSTICA, FORNECIDO E INSTALADO EM CONDUTORES VERTICAIS DE ÁGUAS PLUVIAIS. AF_12/2014</v>
          </cell>
          <cell r="D5110" t="str">
            <v>UN</v>
          </cell>
          <cell r="E5110" t="str">
            <v>12,03</v>
          </cell>
          <cell r="F5110" t="str">
            <v>12,16</v>
          </cell>
        </row>
        <row r="5111">
          <cell r="A5111" t="str">
            <v>89600</v>
          </cell>
          <cell r="B5111" t="str">
            <v>LUVA DE CORRER, PVC, SERIE R, ÁGUA PLUVIAL, DN 75 MM, JUNTA ELÁSTICA, FORNECIDO E INSTALADO EM CONDUTORES VERTICAIS DE ÁGUAS PLUVIAIS. AF_12/2014</v>
          </cell>
          <cell r="D5111" t="str">
            <v>UN</v>
          </cell>
          <cell r="E5111" t="str">
            <v>13,06</v>
          </cell>
          <cell r="F5111" t="str">
            <v>13,19</v>
          </cell>
        </row>
        <row r="5112">
          <cell r="A5112" t="str">
            <v>89605</v>
          </cell>
          <cell r="B5112" t="str">
            <v>LUVA DE REDUÇÃO, PVC, SOLDÁVEL, DN 60MM X 50MM, INSTALADO EM PRUMADA DE ÁGUA - FORNECIMENTO E INSTALAÇÃO. AF_12/2014</v>
          </cell>
          <cell r="D5112" t="str">
            <v>UN</v>
          </cell>
          <cell r="E5112" t="str">
            <v>13,70</v>
          </cell>
          <cell r="F5112" t="str">
            <v>13,98</v>
          </cell>
        </row>
        <row r="5113">
          <cell r="A5113" t="str">
            <v>89609</v>
          </cell>
          <cell r="B5113" t="str">
            <v>UNIÃO, PVC, SOLDÁVEL, DN 60MM, INSTALADO EM PRUMADA DE ÁGUA - FORNECIMENTO E INSTALAÇÃO. AF_12/2014</v>
          </cell>
          <cell r="D5113" t="str">
            <v>UN</v>
          </cell>
          <cell r="E5113" t="str">
            <v>60,85</v>
          </cell>
          <cell r="F5113" t="str">
            <v>61,13</v>
          </cell>
        </row>
        <row r="5114">
          <cell r="A5114" t="str">
            <v>89610</v>
          </cell>
          <cell r="B5114" t="str">
            <v>ADAPTADOR CURTO COM BOLSA E ROSCA PARA REGISTRO, PVC, SOLDÁVEL, DN 60MM X 2, INSTALADO EM PRUMADA DE ÁGUA - FORNECIMENTO E INSTALAÇÃO. AF_12/2014</v>
          </cell>
          <cell r="D5114" t="str">
            <v>UN</v>
          </cell>
          <cell r="E5114" t="str">
            <v>14,04</v>
          </cell>
          <cell r="F5114" t="str">
            <v>14,32</v>
          </cell>
        </row>
        <row r="5115">
          <cell r="A5115" t="str">
            <v>89611</v>
          </cell>
          <cell r="B5115" t="str">
            <v>LUVA, PVC, SOLDÁVEL, DN 75MM, INSTALADO EM PRUMADA DE ÁGUA - FORNECIMENTO E INSTALAÇÃO. AF_12/2014</v>
          </cell>
          <cell r="D5115" t="str">
            <v>UN</v>
          </cell>
          <cell r="E5115" t="str">
            <v>22,95</v>
          </cell>
          <cell r="F5115" t="str">
            <v>23,29</v>
          </cell>
        </row>
        <row r="5116">
          <cell r="A5116" t="str">
            <v>89612</v>
          </cell>
          <cell r="B5116" t="str">
            <v>UNIÃO, PVC, SOLDÁVEL, DN 75MM, INSTALADO EM PRUMADA DE ÁGUA - FORNECIMENTO E INSTALAÇÃO. AF_12/2014</v>
          </cell>
          <cell r="D5116" t="str">
            <v>UN</v>
          </cell>
          <cell r="E5116" t="str">
            <v>119,81</v>
          </cell>
          <cell r="F5116" t="str">
            <v>120,15</v>
          </cell>
        </row>
        <row r="5117">
          <cell r="A5117" t="str">
            <v>89613</v>
          </cell>
          <cell r="B5117" t="str">
            <v>ADAPTADOR CURTO COM BOLSA E ROSCA PARA REGISTRO, PVC, SOLDÁVEL, DN 75MM X 2.1/2, INSTALADO EM PRUMADA DE ÁGUA - FORNECIMENTO E INSTALAÇÃO. AF_12/2014</v>
          </cell>
          <cell r="D5117" t="str">
            <v>UN</v>
          </cell>
          <cell r="E5117" t="str">
            <v>20,52</v>
          </cell>
          <cell r="F5117" t="str">
            <v>20,86</v>
          </cell>
        </row>
        <row r="5118">
          <cell r="A5118" t="str">
            <v>89614</v>
          </cell>
          <cell r="B5118" t="str">
            <v>LUVA, PVC, SOLDÁVEL, DN 85MM, INSTALADO EM PRUMADA DE ÁGUA - FORNECIMENTO E INSTALAÇÃO. AF_12/2014</v>
          </cell>
          <cell r="D5118" t="str">
            <v>UN</v>
          </cell>
          <cell r="E5118" t="str">
            <v>43,30</v>
          </cell>
          <cell r="F5118" t="str">
            <v>43,70</v>
          </cell>
        </row>
        <row r="5119">
          <cell r="A5119" t="str">
            <v>89615</v>
          </cell>
          <cell r="B5119" t="str">
            <v>UNIÃO, PVC, SOLDÁVEL, DN 85MM, INSTALADO EM PRUMADA DE ÁGUA - FORNECIMENTO E INSTALAÇÃO. AF_12/2014</v>
          </cell>
          <cell r="D5119" t="str">
            <v>UN</v>
          </cell>
          <cell r="E5119" t="str">
            <v>181,06</v>
          </cell>
          <cell r="F5119" t="str">
            <v>181,46</v>
          </cell>
        </row>
        <row r="5120">
          <cell r="A5120" t="str">
            <v>89616</v>
          </cell>
          <cell r="B5120" t="str">
            <v>ADAPTADOR CURTO COM BOLSA E ROSCA PARA REGISTRO, PVC, SOLDÁVEL, DN 85MM X 3, INSTALADO EM PRUMADA DE ÁGUA - FORNECIMENTO E INSTALAÇÃO. AF_12/2014</v>
          </cell>
          <cell r="D5120" t="str">
            <v>UN</v>
          </cell>
          <cell r="E5120" t="str">
            <v>29,70</v>
          </cell>
          <cell r="F5120" t="str">
            <v>30,10</v>
          </cell>
        </row>
        <row r="5121">
          <cell r="A5121" t="str">
            <v>89617</v>
          </cell>
          <cell r="B5121" t="str">
            <v>TE, PVC, SOLDÁVEL, DN 25MM, INSTALADO EM PRUMADA DE ÁGUA - FORNECIMENTO E INSTALAÇÃO. AF_12/2014</v>
          </cell>
          <cell r="D5121" t="str">
            <v>UN</v>
          </cell>
          <cell r="E5121" t="str">
            <v>4,54</v>
          </cell>
          <cell r="F5121" t="str">
            <v>4,81</v>
          </cell>
        </row>
        <row r="5122">
          <cell r="A5122" t="str">
            <v>89618</v>
          </cell>
          <cell r="B5122" t="str">
            <v>TÊ COM BUCHA DE LATÃO NA BOLSA CENTRAL, PVC, SOLDÁVEL, DN 25MM X 1/2, INSTALADO EM PRUMADA DE ÁGUA - FORNECIMENTO E INSTALAÇÃO. AF_12/2014</v>
          </cell>
          <cell r="D5122" t="str">
            <v>UN</v>
          </cell>
          <cell r="E5122" t="str">
            <v>9,94</v>
          </cell>
          <cell r="F5122" t="str">
            <v>10,21</v>
          </cell>
        </row>
        <row r="5123">
          <cell r="A5123" t="str">
            <v>89619</v>
          </cell>
          <cell r="B5123" t="str">
            <v>TÊ DE REDUÇÃO, PVC, SOLDÁVEL, DN 25MM X 20MM, INSTALADO EM PRUMADA DE ÁGUA - FORNECIMENTO E INSTALAÇÃO. AF_12/2014</v>
          </cell>
          <cell r="D5123" t="str">
            <v>UN</v>
          </cell>
          <cell r="E5123" t="str">
            <v>5,98</v>
          </cell>
          <cell r="F5123" t="str">
            <v>6,25</v>
          </cell>
        </row>
        <row r="5124">
          <cell r="A5124" t="str">
            <v>89620</v>
          </cell>
          <cell r="B5124" t="str">
            <v>TE, PVC, SOLDÁVEL, DN 32MM, INSTALADO EM PRUMADA DE ÁGUA - FORNECIMENTO E INSTALAÇÃO. AF_12/2014</v>
          </cell>
          <cell r="D5124" t="str">
            <v>UN</v>
          </cell>
          <cell r="E5124" t="str">
            <v>7,59</v>
          </cell>
          <cell r="F5124" t="str">
            <v>7,92</v>
          </cell>
        </row>
        <row r="5125">
          <cell r="A5125" t="str">
            <v>89621</v>
          </cell>
          <cell r="B5125" t="str">
            <v>TÊ COM BUCHA DE LATÃO NA BOLSA CENTRAL, PVC, SOLDÁVEL, DN 32MM X 3/4, INSTALADO EM PRUMADA DE ÁGUA - FORNECIMENTO E INSTALAÇÃO. AF_12/2014</v>
          </cell>
          <cell r="D5125" t="str">
            <v>UN</v>
          </cell>
          <cell r="E5125" t="str">
            <v>16,74</v>
          </cell>
          <cell r="F5125" t="str">
            <v>17,07</v>
          </cell>
        </row>
        <row r="5126">
          <cell r="A5126" t="str">
            <v>89622</v>
          </cell>
          <cell r="B5126" t="str">
            <v>TÊ DE REDUÇÃO, PVC, SOLDÁVEL, DN 32MM X 25MM, INSTALADO EM PRUMADA DE ÁGUA - FORNECIMENTO E INSTALAÇÃO. AF_12/2014</v>
          </cell>
          <cell r="D5126" t="str">
            <v>UN</v>
          </cell>
          <cell r="E5126" t="str">
            <v>9,01</v>
          </cell>
          <cell r="F5126" t="str">
            <v>9,34</v>
          </cell>
        </row>
        <row r="5127">
          <cell r="A5127" t="str">
            <v>89623</v>
          </cell>
          <cell r="B5127" t="str">
            <v>TE, PVC, SOLDÁVEL, DN 40MM, INSTALADO EM PRUMADA DE ÁGUA - FORNECIMENTO E INSTALAÇÃO. AF_12/2014</v>
          </cell>
          <cell r="D5127" t="str">
            <v>UN</v>
          </cell>
          <cell r="E5127" t="str">
            <v>12,16</v>
          </cell>
          <cell r="F5127" t="str">
            <v>12,57</v>
          </cell>
        </row>
        <row r="5128">
          <cell r="A5128" t="str">
            <v>89624</v>
          </cell>
          <cell r="B5128" t="str">
            <v>TÊ DE REDUÇÃO, PVC, SOLDÁVEL, DN 40MM X 32MM, INSTALADO EM PRUMADA DE ÁGUA - FORNECIMENTO E INSTALAÇÃO. AF_12/2014</v>
          </cell>
          <cell r="D5128" t="str">
            <v>UN</v>
          </cell>
          <cell r="E5128" t="str">
            <v>12,88</v>
          </cell>
          <cell r="F5128" t="str">
            <v>13,29</v>
          </cell>
        </row>
        <row r="5129">
          <cell r="A5129" t="str">
            <v>89625</v>
          </cell>
          <cell r="B5129" t="str">
            <v>TE, PVC, SOLDÁVEL, DN 50MM, INSTALADO EM PRUMADA DE ÁGUA - FORNECIMENTO E INSTALAÇÃO. AF_12/2014</v>
          </cell>
          <cell r="D5129" t="str">
            <v>UN</v>
          </cell>
          <cell r="E5129" t="str">
            <v>14,75</v>
          </cell>
          <cell r="F5129" t="str">
            <v>15,23</v>
          </cell>
        </row>
        <row r="5130">
          <cell r="A5130" t="str">
            <v>89626</v>
          </cell>
          <cell r="B5130" t="str">
            <v>TÊ DE REDUÇÃO, PVC, SOLDÁVEL, DN 50MM X 40MM, INSTALADO EM PRUMADA DE ÁGUA - FORNECIMENTO E INSTALAÇÃO. AF_12/2014</v>
          </cell>
          <cell r="D5130" t="str">
            <v>UN</v>
          </cell>
          <cell r="E5130" t="str">
            <v>20,30</v>
          </cell>
          <cell r="F5130" t="str">
            <v>20,78</v>
          </cell>
        </row>
        <row r="5131">
          <cell r="A5131" t="str">
            <v>89627</v>
          </cell>
          <cell r="B5131" t="str">
            <v>TÊ DE REDUÇÃO, PVC, SOLDÁVEL, DN 50MM X 25MM, INSTALADO EM PRUMADA DE ÁGUA - FORNECIMENTO E INSTALAÇÃO. AF_12/2014</v>
          </cell>
          <cell r="D5131" t="str">
            <v>UN</v>
          </cell>
          <cell r="E5131" t="str">
            <v>13,92</v>
          </cell>
          <cell r="F5131" t="str">
            <v>14,40</v>
          </cell>
        </row>
        <row r="5132">
          <cell r="A5132" t="str">
            <v>89628</v>
          </cell>
          <cell r="B5132" t="str">
            <v>TE, PVC, SOLDÁVEL, DN 60MM, INSTALADO EM PRUMADA DE ÁGUA - FORNECIMENTO E INSTALAÇÃO. AF_12/2014</v>
          </cell>
          <cell r="D5132" t="str">
            <v>UN</v>
          </cell>
          <cell r="E5132" t="str">
            <v>30,95</v>
          </cell>
          <cell r="F5132" t="str">
            <v>31,52</v>
          </cell>
        </row>
        <row r="5133">
          <cell r="A5133" t="str">
            <v>89629</v>
          </cell>
          <cell r="B5133" t="str">
            <v>TE, PVC, SOLDÁVEL, DN 75MM, INSTALADO EM PRUMADA DE ÁGUA - FORNECIMENTO E INSTALAÇÃO. AF_12/2014</v>
          </cell>
          <cell r="D5133" t="str">
            <v>UN</v>
          </cell>
          <cell r="E5133" t="str">
            <v>56,72</v>
          </cell>
          <cell r="F5133" t="str">
            <v>57,42</v>
          </cell>
        </row>
        <row r="5134">
          <cell r="A5134" t="str">
            <v>89630</v>
          </cell>
          <cell r="B5134" t="str">
            <v>TE DE REDUÇÃO, PVC, SOLDÁVEL, DN 75MM X 50MM, INSTALADO EM PRUMADA DE ÁGUA - FORNECIMENTO E INSTALAÇÃO. AF_12/2014</v>
          </cell>
          <cell r="D5134" t="str">
            <v>UN</v>
          </cell>
          <cell r="E5134" t="str">
            <v>49,16</v>
          </cell>
          <cell r="F5134" t="str">
            <v>49,86</v>
          </cell>
        </row>
        <row r="5135">
          <cell r="A5135" t="str">
            <v>89631</v>
          </cell>
          <cell r="B5135" t="str">
            <v>TE, PVC, SOLDÁVEL, DN 85MM, INSTALADO EM PRUMADA DE ÁGUA - FORNECIMENTO E INSTALAÇÃO. AF_12/2014</v>
          </cell>
          <cell r="D5135" t="str">
            <v>UN</v>
          </cell>
          <cell r="E5135" t="str">
            <v>86,25</v>
          </cell>
          <cell r="F5135" t="str">
            <v>87,04</v>
          </cell>
        </row>
        <row r="5136">
          <cell r="A5136" t="str">
            <v>89632</v>
          </cell>
          <cell r="B5136" t="str">
            <v>TE DE REDUÇÃO, PVC, SOLDÁVEL, DN 85MM X 60MM, INSTALADO EM PRUMADA DE ÁGUA - FORNECIMENTO E INSTALAÇÃO. AF_12/2014</v>
          </cell>
          <cell r="D5136" t="str">
            <v>UN</v>
          </cell>
          <cell r="E5136" t="str">
            <v>70,78</v>
          </cell>
          <cell r="F5136" t="str">
            <v>71,57</v>
          </cell>
        </row>
        <row r="5137">
          <cell r="A5137" t="str">
            <v>89637</v>
          </cell>
          <cell r="B5137" t="str">
            <v>JOELHO 90 GRAUS, CPVC, SOLDÁVEL, DN 15MM, INSTALADO EM RAMAL OU SUB-RAMAL DE ÁGUA - FORNECIMENTO E INSTALAÇÃO. AF_12/2014</v>
          </cell>
          <cell r="D5137" t="str">
            <v>UN</v>
          </cell>
          <cell r="E5137" t="str">
            <v>5,99</v>
          </cell>
          <cell r="F5137" t="str">
            <v>6,36</v>
          </cell>
        </row>
        <row r="5138">
          <cell r="A5138" t="str">
            <v>89638</v>
          </cell>
          <cell r="B5138" t="str">
            <v>JOELHO 45 GRAUS, CPVC, SOLDÁVEL, DN 15MM, INSTALADO EM RAMAL OU SUB-RAMAL DE ÁGUA - FORNECIMENTO E INSTALAÇÃO. AF_12/2014</v>
          </cell>
          <cell r="D5138" t="str">
            <v>UN</v>
          </cell>
          <cell r="E5138" t="str">
            <v>6,58</v>
          </cell>
          <cell r="F5138" t="str">
            <v>6,95</v>
          </cell>
        </row>
        <row r="5139">
          <cell r="A5139" t="str">
            <v>89639</v>
          </cell>
          <cell r="B5139" t="str">
            <v>CURVA 90 GRAUS, CPVC, SOLDÁVEL, DN 15MM, INSTALADO EM RAMAL OU SUB-RAMAL DE ÁGUA - FORNECIMENTO E INSTALAÇÃO. AF_12/2014</v>
          </cell>
          <cell r="D5139" t="str">
            <v>UN</v>
          </cell>
          <cell r="E5139" t="str">
            <v>6,82</v>
          </cell>
          <cell r="F5139" t="str">
            <v>7,19</v>
          </cell>
        </row>
        <row r="5140">
          <cell r="A5140" t="str">
            <v>89640</v>
          </cell>
          <cell r="B5140" t="str">
            <v>JOELHO DE TRANSIÇÃO, 90 GRAUS, CPVC, SOLDÁVEL, DN 15MM X 1/2", INSTALADO EM RAMAL OU SUB-RAMAL DE ÁGUA - FORNECIMENTO E INSTALAÇÃO. AF_12/2014</v>
          </cell>
          <cell r="D5140" t="str">
            <v>UN</v>
          </cell>
          <cell r="E5140" t="str">
            <v>10,39</v>
          </cell>
          <cell r="F5140" t="str">
            <v>10,76</v>
          </cell>
        </row>
        <row r="5141">
          <cell r="A5141" t="str">
            <v>89641</v>
          </cell>
          <cell r="B5141" t="str">
            <v>JOELHO 90 GRAUS, CPVC, SOLDÁVEL, DN 22MM, INSTALADO EM RAMAL OU SUB-RAMAL DE ÁGUA - FORNECIMENTO E INSTALAÇÃO. AF_12/2014</v>
          </cell>
          <cell r="D5141" t="str">
            <v>UN</v>
          </cell>
          <cell r="E5141" t="str">
            <v>8,37</v>
          </cell>
          <cell r="F5141" t="str">
            <v>8,83</v>
          </cell>
        </row>
        <row r="5142">
          <cell r="A5142" t="str">
            <v>89642</v>
          </cell>
          <cell r="B5142" t="str">
            <v>JOELHO 45 GRAUS, CPVC, SOLDÁVEL, DN 22MM, INSTALADO EM RAMAL OU SUB-RAMAL DE ÁGUA - FORNECIMENTO E INSTALAÇÃO. AF_12/2014</v>
          </cell>
          <cell r="D5142" t="str">
            <v>UN</v>
          </cell>
          <cell r="E5142" t="str">
            <v>9,52</v>
          </cell>
          <cell r="F5142" t="str">
            <v>9,98</v>
          </cell>
        </row>
        <row r="5143">
          <cell r="A5143" t="str">
            <v>89643</v>
          </cell>
          <cell r="B5143" t="str">
            <v>CURVA 90 GRAUS, CPVC, SOLDÁVEL, DN 22MM, INSTALADO EM RAMAL OU SUB-RAMAL DE ÁGUA - FORNECIMENTO E INSTALAÇÃO. AF_12/2014</v>
          </cell>
          <cell r="D5143" t="str">
            <v>UN</v>
          </cell>
          <cell r="E5143" t="str">
            <v>9,90</v>
          </cell>
          <cell r="F5143" t="str">
            <v>10,36</v>
          </cell>
        </row>
        <row r="5144">
          <cell r="A5144" t="str">
            <v>89644</v>
          </cell>
          <cell r="B5144" t="str">
            <v>JOELHO DE TRANSIÇÃO, 90 GRAUS, CPVC, SOLDÁVEL, DN 22MM X 1/2", INSTALADO EM RAMAL OU SUB-RAMAL DE ÁGUA - FORNECIMENTO E INSTALAÇÃO. AF_12/2014</v>
          </cell>
          <cell r="D5144" t="str">
            <v>UN</v>
          </cell>
          <cell r="E5144" t="str">
            <v>15,34</v>
          </cell>
          <cell r="F5144" t="str">
            <v>15,80</v>
          </cell>
        </row>
        <row r="5145">
          <cell r="A5145" t="str">
            <v>89645</v>
          </cell>
          <cell r="B5145" t="str">
            <v>JOELHO DE TRANSIÇÃO, 90 GRAUS, CPVC, SOLDÁVEL, DN 22MM X 3/4", INSTALADO EM RAMAL OU SUB-RAMAL DE ÁGUA - FORNECIMENTO E INSTALAÇÃO. AF_12/2014</v>
          </cell>
          <cell r="D5145" t="str">
            <v>UN</v>
          </cell>
          <cell r="E5145" t="str">
            <v>16,78</v>
          </cell>
          <cell r="F5145" t="str">
            <v>17,15</v>
          </cell>
        </row>
        <row r="5146">
          <cell r="A5146" t="str">
            <v>89646</v>
          </cell>
          <cell r="B5146" t="str">
            <v>JOELHO 90 GRAUS, CPVC, SOLDÁVEL, DN 28MM, INSTALADO EM RAMAL OU SUB-RAMAL DE ÁGUA - FORNECIMENTO E INSTALAÇÃO. AF_12/2014</v>
          </cell>
          <cell r="D5146" t="str">
            <v>UN</v>
          </cell>
          <cell r="E5146" t="str">
            <v>12,79</v>
          </cell>
          <cell r="F5146" t="str">
            <v>13,34</v>
          </cell>
        </row>
        <row r="5147">
          <cell r="A5147" t="str">
            <v>89647</v>
          </cell>
          <cell r="B5147" t="str">
            <v>JOELHO 45 GRAUS, CPVC, SOLDÁVEL, DN 28MM, INSTALADO EM RAMAL OU SUB-RAMAL DE ÁGUA  FORNECIMENTO E INSTALAÇÃO. AF_12/2014</v>
          </cell>
          <cell r="D5147" t="str">
            <v>UN</v>
          </cell>
          <cell r="E5147" t="str">
            <v>12,52</v>
          </cell>
          <cell r="F5147" t="str">
            <v>13,07</v>
          </cell>
        </row>
        <row r="5148">
          <cell r="A5148" t="str">
            <v>89648</v>
          </cell>
          <cell r="B5148" t="str">
            <v>CURVA 90 GRAUS, CPVC, SOLDÁVEL, DN 28MM, INSTALADO EM RAMAL OU SUB-RAMAL DE ÁGUA  FORNECIMENTO E INSTALAÇÃO. AF_12/2014</v>
          </cell>
          <cell r="D5148" t="str">
            <v>UN</v>
          </cell>
          <cell r="E5148" t="str">
            <v>13,76</v>
          </cell>
          <cell r="F5148" t="str">
            <v>14,31</v>
          </cell>
        </row>
        <row r="5149">
          <cell r="A5149" t="str">
            <v>89649</v>
          </cell>
          <cell r="B5149" t="str">
            <v>JOELHO 90 GRAUS, CPVC, SOLDÁVEL, DN 35MM, INSTALADO EM RAMAL OU SUB-RAMAL DE ÁGUA  FORNECIMENTO E INSTALAÇÃO. AF_12/2014</v>
          </cell>
          <cell r="D5149" t="str">
            <v>UN</v>
          </cell>
          <cell r="E5149" t="str">
            <v>18,61</v>
          </cell>
          <cell r="F5149" t="str">
            <v>19,25</v>
          </cell>
        </row>
        <row r="5150">
          <cell r="A5150" t="str">
            <v>89650</v>
          </cell>
          <cell r="B5150" t="str">
            <v>JOELHO 45 GRAUS, CPVC, SOLDÁVEL, DN 35MM, INSTALADO EM RAMAL OU SUB-RAMAL DE ÁGUA  FORNECIMENTO E INSTALAÇÃO. AF_12/2014</v>
          </cell>
          <cell r="D5150" t="str">
            <v>UN</v>
          </cell>
          <cell r="E5150" t="str">
            <v>18,61</v>
          </cell>
          <cell r="F5150" t="str">
            <v>19,25</v>
          </cell>
        </row>
        <row r="5151">
          <cell r="A5151" t="str">
            <v>89651</v>
          </cell>
          <cell r="B5151" t="str">
            <v>LUVA, CPVC, SOLDÁVEL, DN 15MM, INSTALADO EM RAMAL OU SUB-RAMAL DE ÁGUA - FORNECIMENTO E INSTALAÇÃO. AF_12/2014</v>
          </cell>
          <cell r="D5151" t="str">
            <v>UN</v>
          </cell>
          <cell r="E5151" t="str">
            <v>4,15</v>
          </cell>
          <cell r="F5151" t="str">
            <v>4,40</v>
          </cell>
        </row>
        <row r="5152">
          <cell r="A5152" t="str">
            <v>89652</v>
          </cell>
          <cell r="B5152" t="str">
            <v>LUVA DE CORRER, CPVC, SOLDÁVEL, DN 15MM, INSTALADO EM RAMAL OU SUB-RAMAL DE ÁGUA  FORNECIMENTO E INSTALAÇÃO. AF_12/2014</v>
          </cell>
          <cell r="D5152" t="str">
            <v>UN</v>
          </cell>
          <cell r="E5152" t="str">
            <v>6,78</v>
          </cell>
          <cell r="F5152" t="str">
            <v>7,03</v>
          </cell>
        </row>
        <row r="5153">
          <cell r="A5153" t="str">
            <v>89653</v>
          </cell>
          <cell r="B5153" t="str">
            <v>LUVA DE TRANSIÇÃO, CPVC, SOLDÁVEL, DN15MM X 1/2", INSTALADO EM RAMAL OU SUB-RAMAL DE ÁGUA - FORNECIMENTO E INSTALAÇÃO. AF_12/2014</v>
          </cell>
          <cell r="D5153" t="str">
            <v>UN</v>
          </cell>
          <cell r="E5153" t="str">
            <v>10,83</v>
          </cell>
          <cell r="F5153" t="str">
            <v>11,08</v>
          </cell>
        </row>
        <row r="5154">
          <cell r="A5154" t="str">
            <v>89654</v>
          </cell>
          <cell r="B5154" t="str">
            <v>UNIÃO, CPVC, SOLDÁVEL, DN15MM, INSTALADO EM RAMAL OU SUB-RAMAL DE ÁGUA  FORNECIMENTO E INSTALAÇÃO. AF_12/2014</v>
          </cell>
          <cell r="D5154" t="str">
            <v>UN</v>
          </cell>
          <cell r="E5154" t="str">
            <v>10,56</v>
          </cell>
          <cell r="F5154" t="str">
            <v>10,81</v>
          </cell>
        </row>
        <row r="5155">
          <cell r="A5155" t="str">
            <v>89655</v>
          </cell>
          <cell r="B5155" t="str">
            <v>CONECTOR, CPVC, SOLDÁVEL, DN 15MM X 1/2, INSTALADO EM RAMAL OU SUB-RAMAL DE ÁGUA  FORNECIMENTO E INSTALAÇÃO. AF_12/2014</v>
          </cell>
          <cell r="D5155" t="str">
            <v>UN</v>
          </cell>
          <cell r="E5155" t="str">
            <v>15,51</v>
          </cell>
          <cell r="F5155" t="str">
            <v>15,76</v>
          </cell>
        </row>
        <row r="5156">
          <cell r="A5156" t="str">
            <v>89656</v>
          </cell>
          <cell r="B5156" t="str">
            <v>ADAPTADOR, CPVC, SOLDÁVEL, DN15MM, INSTALADO EM RAMAL OU SUB-RAMAL DE ÁGUA  FORNECIMENTO E INSTALAÇÃO. AF_12/2014</v>
          </cell>
          <cell r="D5156" t="str">
            <v>UN</v>
          </cell>
          <cell r="E5156" t="str">
            <v>7,19</v>
          </cell>
          <cell r="F5156" t="str">
            <v>7,44</v>
          </cell>
        </row>
        <row r="5157">
          <cell r="A5157" t="str">
            <v>89657</v>
          </cell>
          <cell r="B5157" t="str">
            <v>CURVA DE TRANSPOSIÇÃO, CPVC, SOLDÁVEL, DN15MM, INSTALADO EM RAMAL OU SUB-RAMAL DE ÁGUA  FORNECIMENTO E INSTALAÇÃO. AF_12/2014</v>
          </cell>
          <cell r="D5157" t="str">
            <v>UN</v>
          </cell>
          <cell r="E5157" t="str">
            <v>7,33</v>
          </cell>
          <cell r="F5157" t="str">
            <v>7,58</v>
          </cell>
        </row>
        <row r="5158">
          <cell r="A5158" t="str">
            <v>89658</v>
          </cell>
          <cell r="B5158" t="str">
            <v>LUVA, CPVC, SOLDÁVEL, DN 22MM, INSTALADO EM RAMAL OU SUB-RAMAL DE ÁGUA  FORNECIMENTO E INSTALAÇÃO. AF_12/2014</v>
          </cell>
          <cell r="D5158" t="str">
            <v>UN</v>
          </cell>
          <cell r="E5158" t="str">
            <v>5,68</v>
          </cell>
          <cell r="F5158" t="str">
            <v>5,99</v>
          </cell>
        </row>
        <row r="5159">
          <cell r="A5159" t="str">
            <v>89659</v>
          </cell>
          <cell r="B5159" t="str">
            <v>LUVA DE CORRER, CPVC, SOLDÁVEL, DN 22MM, INSTALADO EM RAMAL OU SUB-RAMAL DE ÁGUA  FORNECIMENTO E INSTALAÇÃO. AF_12/2014</v>
          </cell>
          <cell r="D5159" t="str">
            <v>UN</v>
          </cell>
          <cell r="E5159" t="str">
            <v>9,71</v>
          </cell>
          <cell r="F5159" t="str">
            <v>10,02</v>
          </cell>
        </row>
        <row r="5160">
          <cell r="A5160" t="str">
            <v>89660</v>
          </cell>
          <cell r="B5160" t="str">
            <v>LUVA DE TRANSIÇÃO, CPVC, SOLDÁVEL, DN22MM X 25MM, INSTALADO EM RAMAL OU SUB-RAMAL DE ÁGUA - FORNECIMENTO E INSTALAÇÃO. AF_12/2014</v>
          </cell>
          <cell r="D5160" t="str">
            <v>UN</v>
          </cell>
          <cell r="E5160" t="str">
            <v>5,33</v>
          </cell>
          <cell r="F5160" t="str">
            <v>5,64</v>
          </cell>
        </row>
        <row r="5161">
          <cell r="A5161" t="str">
            <v>89661</v>
          </cell>
          <cell r="B5161" t="str">
            <v>UNIÃO, CPVC, SOLDÁVEL, DN22MM, INSTALADO EM RAMAL OU SUB-RAMAL DE ÁGUA  FORNECIMENTO E INSTALAÇÃO. AF_12/2014</v>
          </cell>
          <cell r="D5161" t="str">
            <v>UN</v>
          </cell>
          <cell r="E5161" t="str">
            <v>12,78</v>
          </cell>
          <cell r="F5161" t="str">
            <v>13,09</v>
          </cell>
        </row>
        <row r="5162">
          <cell r="A5162" t="str">
            <v>89662</v>
          </cell>
          <cell r="B5162" t="str">
            <v>CONECTOR, CPVC, SOLDÁVEL, DN 22MM X 1/2, INSTALADO EM RAMAL OU SUB-RAMAL DE ÁGUA  FORNECIMENTO E INSTALAÇÃO. AF_12/2014</v>
          </cell>
          <cell r="D5162" t="str">
            <v>UN</v>
          </cell>
          <cell r="E5162" t="str">
            <v>19,35</v>
          </cell>
          <cell r="F5162" t="str">
            <v>19,66</v>
          </cell>
        </row>
        <row r="5163">
          <cell r="A5163" t="str">
            <v>89663</v>
          </cell>
          <cell r="B5163" t="str">
            <v>ADAPTADOR, CPVC, SOLDÁVEL, DN22MM, INSTALADO EM RAMAL OU SUB-RAMAL DE ÁGUA  FORNECIMENTO E INSTALAÇÃO. AF_12/2014</v>
          </cell>
          <cell r="D5163" t="str">
            <v>UN</v>
          </cell>
          <cell r="E5163" t="str">
            <v>8,34</v>
          </cell>
          <cell r="F5163" t="str">
            <v>8,65</v>
          </cell>
        </row>
        <row r="5164">
          <cell r="A5164" t="str">
            <v>89664</v>
          </cell>
          <cell r="B5164" t="str">
            <v>CURVA DE TRANSPOSIÇÃO, CPVC, SOLDÁVEL, DN22MM, INSTALADO EM RAMAL OU SUB-RAMAL DE ÁGUA  FORNECIMENTO E INSTALAÇÃO. AF_12/2014</v>
          </cell>
          <cell r="D5164" t="str">
            <v>UN</v>
          </cell>
          <cell r="E5164" t="str">
            <v>9,71</v>
          </cell>
          <cell r="F5164" t="str">
            <v>10,02</v>
          </cell>
        </row>
        <row r="5165">
          <cell r="A5165" t="str">
            <v>89665</v>
          </cell>
          <cell r="B5165" t="str">
            <v>REDUÇÃO EXCÊNTRICA, PVC, SERIE R, ÁGUA PLUVIAL, DN 75 X 50 MM, JUNTA ELÁSTICA, FORNECIDO E INSTALADO EM CONDUTORES VERTICAIS DE ÁGUAS PLUVIAIS. AF_12/2014</v>
          </cell>
          <cell r="D5165" t="str">
            <v>UN</v>
          </cell>
          <cell r="E5165" t="str">
            <v>9,27</v>
          </cell>
          <cell r="F5165" t="str">
            <v>9,40</v>
          </cell>
        </row>
        <row r="5166">
          <cell r="A5166" t="str">
            <v>89666</v>
          </cell>
          <cell r="B5166" t="str">
            <v>BUCHA DE REDUÇÃO, CPVC, SOLDÁVEL, DN22MM X 15MM, INSTALADO EM RAMAL OU SUB-RAMAL DE ÁGUA  FORNECIMENTO E INSTALAÇÃO. AF_12/2014</v>
          </cell>
          <cell r="D5166" t="str">
            <v>UN</v>
          </cell>
          <cell r="E5166" t="str">
            <v>4,73</v>
          </cell>
          <cell r="F5166" t="str">
            <v>5,04</v>
          </cell>
        </row>
        <row r="5167">
          <cell r="A5167" t="str">
            <v>89667</v>
          </cell>
          <cell r="B5167" t="str">
            <v>TÊ DE INSPEÇÃO, PVC, SERIE R, ÁGUA PLUVIAL, DN 75 MM, JUNTA ELÁSTICA, FORNECIDO E INSTALADO EM CONDUTORES VERTICAIS DE ÁGUAS PLUVIAIS. AF_12/2014</v>
          </cell>
          <cell r="D5167" t="str">
            <v>UN</v>
          </cell>
          <cell r="E5167" t="str">
            <v>23,33</v>
          </cell>
          <cell r="F5167" t="str">
            <v>23,46</v>
          </cell>
        </row>
        <row r="5168">
          <cell r="A5168" t="str">
            <v>89668</v>
          </cell>
          <cell r="B5168" t="str">
            <v>CONECTOR, CPVC, SOLDÁVEL, DN22MM X 3/4", INSTALADO EM RAMAL OU SUB-RAMAL DE ÁGUA - FORNECIMENTO E INSTALAÇÃO. AF_12/2014</v>
          </cell>
          <cell r="D5168" t="str">
            <v>UN</v>
          </cell>
          <cell r="E5168" t="str">
            <v>18,38</v>
          </cell>
          <cell r="F5168" t="str">
            <v>18,69</v>
          </cell>
        </row>
        <row r="5169">
          <cell r="A5169" t="str">
            <v>89669</v>
          </cell>
          <cell r="B5169" t="str">
            <v>LUVA SIMPLES, PVC, SERIE R, ÁGUA PLUVIAL, DN 100 MM, JUNTA ELÁSTICA, FORNECIDO E INSTALADO EM CONDUTORES VERTICAIS DE ÁGUAS PLUVIAIS. AF_12/2014</v>
          </cell>
          <cell r="D5169" t="str">
            <v>UN</v>
          </cell>
          <cell r="E5169" t="str">
            <v>15,12</v>
          </cell>
          <cell r="F5169" t="str">
            <v>15,35</v>
          </cell>
        </row>
        <row r="5170">
          <cell r="A5170" t="str">
            <v>89670</v>
          </cell>
          <cell r="B5170" t="str">
            <v>LUVA, CPVC, SOLDÁVEL, DN 28MM, INSTALADO EM RAMAL OU SUB-RAMAL DE ÁGUA  FORNECIMENTO E INSTALAÇÃO. AF_12/2014</v>
          </cell>
          <cell r="D5170" t="str">
            <v>UN</v>
          </cell>
          <cell r="E5170" t="str">
            <v>8,29</v>
          </cell>
          <cell r="F5170" t="str">
            <v>8,65</v>
          </cell>
        </row>
        <row r="5171">
          <cell r="A5171" t="str">
            <v>89671</v>
          </cell>
          <cell r="B5171" t="str">
            <v>LUVA DE CORRER, PVC, SERIE R, ÁGUA PLUVIAL, DN 100 MM, JUNTA ELÁSTICA, FORNECIDO E INSTALADO EM CONDUTORES VERTICAIS DE ÁGUAS PLUVIAIS. AF_12/2014</v>
          </cell>
          <cell r="D5171" t="str">
            <v>UN</v>
          </cell>
          <cell r="E5171" t="str">
            <v>22,16</v>
          </cell>
          <cell r="F5171" t="str">
            <v>22,39</v>
          </cell>
        </row>
        <row r="5172">
          <cell r="A5172" t="str">
            <v>89672</v>
          </cell>
          <cell r="B5172" t="str">
            <v>LUVA DE CORRER, CPVC, SOLDÁVEL, DN 28MM, INSTALADO EM RAMAL OU SUB-RAMAL DE ÁGUA  FORNECIMENTO E INSTALAÇÃO. AF_12/2014</v>
          </cell>
          <cell r="D5172" t="str">
            <v>UN</v>
          </cell>
          <cell r="E5172" t="str">
            <v>12,91</v>
          </cell>
          <cell r="F5172" t="str">
            <v>13,27</v>
          </cell>
        </row>
        <row r="5173">
          <cell r="A5173" t="str">
            <v>89673</v>
          </cell>
          <cell r="B5173" t="str">
            <v>REDUÇÃO EXCÊNTRICA, PVC, SERIE R, ÁGUA PLUVIAL, DN 100 X 75 MM, JUNTA ELÁSTICA, FORNECIDO E INSTALADO EM CONDUTORES VERTICAIS DE ÁGUAS PLUVIAIS. AF_12/2014</v>
          </cell>
          <cell r="D5173" t="str">
            <v>UN</v>
          </cell>
          <cell r="E5173" t="str">
            <v>17,54</v>
          </cell>
          <cell r="F5173" t="str">
            <v>17,77</v>
          </cell>
        </row>
        <row r="5174">
          <cell r="A5174" t="str">
            <v>89674</v>
          </cell>
          <cell r="B5174" t="str">
            <v>UNIÃO, CPVC, SOLDÁVEL, DN28MM, INSTALADO EM RAMAL OU SUB-RAMAL DE ÁGUA  FORNECIMENTO E INSTALAÇÃO. AF_12/2014</v>
          </cell>
          <cell r="D5174" t="str">
            <v>UN</v>
          </cell>
          <cell r="E5174" t="str">
            <v>18,79</v>
          </cell>
          <cell r="F5174" t="str">
            <v>19,15</v>
          </cell>
        </row>
        <row r="5175">
          <cell r="A5175" t="str">
            <v>89675</v>
          </cell>
          <cell r="B5175" t="str">
            <v>TÊ DE INSPEÇÃO, PVC, SERIE R, ÁGUA PLUVIAL, DN 100 MM, JUNTA ELÁSTICA, FORNECIDO E INSTALADO EM CONDUTORES VERTICAIS DE ÁGUAS PLUVIAIS. AF_12/2014</v>
          </cell>
          <cell r="D5175" t="str">
            <v>UN</v>
          </cell>
          <cell r="E5175" t="str">
            <v>38,95</v>
          </cell>
          <cell r="F5175" t="str">
            <v>39,18</v>
          </cell>
        </row>
        <row r="5176">
          <cell r="A5176" t="str">
            <v>89676</v>
          </cell>
          <cell r="B5176" t="str">
            <v>CONECTOR, CPVC, SOLDÁVEL, DN 28MM X 1, INSTALADO EM RAMAL OU SUB-RAMAL DE ÁGUA  FORNECIMENTO E INSTALAÇÃO. AF_12/2014</v>
          </cell>
          <cell r="D5176" t="str">
            <v>UN</v>
          </cell>
          <cell r="E5176" t="str">
            <v>28,39</v>
          </cell>
          <cell r="F5176" t="str">
            <v>28,75</v>
          </cell>
        </row>
        <row r="5177">
          <cell r="A5177" t="str">
            <v>89677</v>
          </cell>
          <cell r="B5177" t="str">
            <v>LUVA SIMPLES, PVC, SERIE R, ÁGUA PLUVIAL, DN 150 MM, JUNTA ELÁSTICA, FORNECIDO E INSTALADO EM CONDUTORES VERTICAIS DE ÁGUAS PLUVIAIS. AF_12/2014</v>
          </cell>
          <cell r="D5177" t="str">
            <v>UN</v>
          </cell>
          <cell r="E5177" t="str">
            <v>44,26</v>
          </cell>
          <cell r="F5177" t="str">
            <v>44,63</v>
          </cell>
        </row>
        <row r="5178">
          <cell r="A5178" t="str">
            <v>89678</v>
          </cell>
          <cell r="B5178" t="str">
            <v>BUCHA DE REDUÇÃO, CPVC, SOLDÁVEL, DN28MM X 22MM, INSTALADO EM RAMAL OU SUB-RAMAL DE ÁGUA  FORNECIMENTO E INSTALAÇÃO. AF_12/2014</v>
          </cell>
          <cell r="D5178" t="str">
            <v>UN</v>
          </cell>
          <cell r="E5178" t="str">
            <v>6,24</v>
          </cell>
          <cell r="F5178" t="str">
            <v>6,60</v>
          </cell>
        </row>
        <row r="5179">
          <cell r="A5179" t="str">
            <v>89679</v>
          </cell>
          <cell r="B5179" t="str">
            <v>LUVA DE CORRER, PVC, SERIE R, ÁGUA PLUVIAL, DN 150 MM, JUNTA ELÁSTICA, FORNECIDO E INSTALADO EM CONDUTORES VERTICAIS DE ÁGUAS PLUVIAIS. AF_12/2014</v>
          </cell>
          <cell r="D5179" t="str">
            <v>UN</v>
          </cell>
          <cell r="E5179" t="str">
            <v>69,39</v>
          </cell>
          <cell r="F5179" t="str">
            <v>69,76</v>
          </cell>
        </row>
        <row r="5180">
          <cell r="A5180" t="str">
            <v>89680</v>
          </cell>
          <cell r="B5180" t="str">
            <v>LUVA, CPVC, SOLDÁVEL, DN 35MM, INSTALADO EM RAMAL OU SUB-RAMAL DE ÁGUA  FORNECIMENTO E INSTALAÇÃO. AF_12/2014</v>
          </cell>
          <cell r="D5180" t="str">
            <v>UN</v>
          </cell>
          <cell r="E5180" t="str">
            <v>12,77</v>
          </cell>
          <cell r="F5180" t="str">
            <v>13,19</v>
          </cell>
        </row>
        <row r="5181">
          <cell r="A5181" t="str">
            <v>89681</v>
          </cell>
          <cell r="B5181" t="str">
            <v>REDUÇÃO EXCÊNTRICA, PVC, SERIE R, ÁGUA PLUVIAL, DN 150 X 100 MM, JUNTA ELÁSTICA, FORNECIDO E INSTALADO EM CONDUTORES VERTICAIS DE ÁGUAS PLUVIAIS. AF_12/2014</v>
          </cell>
          <cell r="D5181" t="str">
            <v>UN</v>
          </cell>
          <cell r="E5181" t="str">
            <v>48,70</v>
          </cell>
          <cell r="F5181" t="str">
            <v>49,07</v>
          </cell>
        </row>
        <row r="5182">
          <cell r="A5182" t="str">
            <v>89682</v>
          </cell>
          <cell r="B5182" t="str">
            <v>LUVA DE CORRER, CPVC, SOLDÁVEL, DN 35MM, INSTALADO EM RAMAL OU SUB-RAMAL DE ÁGUA  FORNECIMENTO E INSTALAÇÃO. AF_12/2014</v>
          </cell>
          <cell r="D5182" t="str">
            <v>UN</v>
          </cell>
          <cell r="E5182" t="str">
            <v>19,66</v>
          </cell>
          <cell r="F5182" t="str">
            <v>20,08</v>
          </cell>
        </row>
        <row r="5183">
          <cell r="A5183" t="str">
            <v>89684</v>
          </cell>
          <cell r="B5183" t="str">
            <v>UNIÃO, CPVC, SOLDÁVEL, DN35MM, INSTALADO EM RAMAL OU SUB-RAMAL DE ÁGUA  FORNECIMENTO E INSTALAÇÃO. AF_12/2014</v>
          </cell>
          <cell r="D5183" t="str">
            <v>UN</v>
          </cell>
          <cell r="E5183" t="str">
            <v>27,06</v>
          </cell>
          <cell r="F5183" t="str">
            <v>27,48</v>
          </cell>
        </row>
        <row r="5184">
          <cell r="A5184" t="str">
            <v>89685</v>
          </cell>
          <cell r="B5184" t="str">
            <v>JUNÇÃO SIMPLES, PVC, SERIE R, ÁGUA PLUVIAL, DN 75 X 75 MM, JUNTA ELÁSTICA, FORNECIDO E INSTALADO EM CONDUTORES VERTICAIS DE ÁGUAS PLUVIAIS. AF_12/2014</v>
          </cell>
          <cell r="D5184" t="str">
            <v>UN</v>
          </cell>
          <cell r="E5184" t="str">
            <v>32,53</v>
          </cell>
          <cell r="F5184" t="str">
            <v>32,80</v>
          </cell>
        </row>
        <row r="5185">
          <cell r="A5185" t="str">
            <v>89686</v>
          </cell>
          <cell r="B5185" t="str">
            <v>CONECTOR, CPVC, SOLDÁVEL, DN 35MM X 1 1/4, INSTALADO EM RAMAL OU SUB-RAMAL DE ÁGUA  FORNECIMENTO E INSTALAÇÃO. AF_12/2014</v>
          </cell>
          <cell r="D5185" t="str">
            <v>UN</v>
          </cell>
          <cell r="E5185" t="str">
            <v>100,27</v>
          </cell>
          <cell r="F5185" t="str">
            <v>100,69</v>
          </cell>
        </row>
        <row r="5186">
          <cell r="A5186" t="str">
            <v>89687</v>
          </cell>
          <cell r="B5186" t="str">
            <v>TÊ, PVC, SERIE R, ÁGUA PLUVIAL, DN 75 X 75 MM, JUNTA ELÁSTICA, FORNECIDO E INSTALADO EM CONDUTORES VERTICAIS DE ÁGUAS PLUVIAIS. AF_12/2014</v>
          </cell>
          <cell r="D5186" t="str">
            <v>UN</v>
          </cell>
          <cell r="E5186" t="str">
            <v>28,07</v>
          </cell>
          <cell r="F5186" t="str">
            <v>28,34</v>
          </cell>
        </row>
        <row r="5187">
          <cell r="A5187" t="str">
            <v>89689</v>
          </cell>
          <cell r="B5187" t="str">
            <v>BUCHA DE REDUÇÃO, CPVC, SOLDÁVEL, DN35MM X 28MM, INSTALADO EM RAMAL OU SUB-RAMAL DE ÁGUA  FORNECIMENTO E INSTALAÇÃO. AF_12/2014</v>
          </cell>
          <cell r="D5187" t="str">
            <v>UN</v>
          </cell>
          <cell r="E5187" t="str">
            <v>21,15</v>
          </cell>
          <cell r="F5187" t="str">
            <v>21,57</v>
          </cell>
        </row>
        <row r="5188">
          <cell r="A5188" t="str">
            <v>89690</v>
          </cell>
          <cell r="B5188" t="str">
            <v>JUNÇÃO SIMPLES, PVC, SERIE R, ÁGUA PLUVIAL, DN 100 X 100 MM, JUNTA ELÁSTICA, FORNECIDO E INSTALADO EM CONDUTORES VERTICAIS DE ÁGUAS PLUVIAIS. AF_12/2014</v>
          </cell>
          <cell r="D5188" t="str">
            <v>UN</v>
          </cell>
          <cell r="E5188" t="str">
            <v>48,47</v>
          </cell>
          <cell r="F5188" t="str">
            <v>48,90</v>
          </cell>
        </row>
        <row r="5189">
          <cell r="A5189" t="str">
            <v>89691</v>
          </cell>
          <cell r="B5189" t="str">
            <v>TE, CPVC, SOLDÁVEL, DN 15MM, INSTALADO EM RAMAL OU SUB-RAMAL DE ÁGUA - FORNECIMENTO E INSTALAÇÃO. AF_12/2014</v>
          </cell>
          <cell r="D5189" t="str">
            <v>UN</v>
          </cell>
          <cell r="E5189" t="str">
            <v>7,74</v>
          </cell>
          <cell r="F5189" t="str">
            <v>8,24</v>
          </cell>
        </row>
        <row r="5190">
          <cell r="A5190" t="str">
            <v>89692</v>
          </cell>
          <cell r="B5190" t="str">
            <v>JUNÇÃO SIMPLES, PVC, SERIE R, ÁGUA PLUVIAL, DN 100 X 75 MM, JUNTA ELÁSTICA, FORNECIDO E INSTALADO EM CONDUTORES VERTICAIS DE ÁGUAS PLUVIAIS. AF_12/2014</v>
          </cell>
          <cell r="D5190" t="str">
            <v>UN</v>
          </cell>
          <cell r="E5190" t="str">
            <v>45,79</v>
          </cell>
          <cell r="F5190" t="str">
            <v>46,22</v>
          </cell>
        </row>
        <row r="5191">
          <cell r="A5191" t="str">
            <v>89693</v>
          </cell>
          <cell r="B5191" t="str">
            <v>TÊ, PVC, SERIE R, ÁGUA PLUVIAL, DN 100 X 100 MM, JUNTA ELÁSTICA, FORNECIDO E INSTALADO EM CONDUTORES VERTICAIS DE ÁGUAS PLUVIAIS. AF_12/2014</v>
          </cell>
          <cell r="D5191" t="str">
            <v>UN</v>
          </cell>
          <cell r="E5191" t="str">
            <v>44,56</v>
          </cell>
          <cell r="F5191" t="str">
            <v>44,99</v>
          </cell>
        </row>
        <row r="5192">
          <cell r="A5192" t="str">
            <v>89694</v>
          </cell>
          <cell r="B5192" t="str">
            <v>TE DE TRANSIÇÃO, CPVC, SOLDÁVEL, DN 15MM X 1/2, INSTALADO EM RAMAL OU SUB-RAMAL DE ÁGUA  FORNECIMENTO E INSTALAÇÃO. AF_12/2014</v>
          </cell>
          <cell r="D5192" t="str">
            <v>UN</v>
          </cell>
          <cell r="E5192" t="str">
            <v>12,26</v>
          </cell>
          <cell r="F5192" t="str">
            <v>12,76</v>
          </cell>
        </row>
        <row r="5193">
          <cell r="A5193" t="str">
            <v>89695</v>
          </cell>
          <cell r="B5193" t="str">
            <v>TÊ MISTURADOR, CPVC, SOLDÁVEL, DN15MM, INSTALADO EM RAMAL OU SUB-RAMAL DE ÁGUA  FORNECIMENTO E INSTALAÇÃO. AF_12/2014</v>
          </cell>
          <cell r="D5193" t="str">
            <v>UN</v>
          </cell>
          <cell r="E5193" t="str">
            <v>11,41</v>
          </cell>
          <cell r="F5193" t="str">
            <v>11,91</v>
          </cell>
        </row>
        <row r="5194">
          <cell r="A5194" t="str">
            <v>89696</v>
          </cell>
          <cell r="B5194" t="str">
            <v>TÊ, PVC, SERIE R, ÁGUA PLUVIAL, DN 100 X 75 MM, JUNTA ELÁSTICA, FORNECIDO E INSTALADO EM CONDUTORES VERTICAIS DE ÁGUAS PLUVIAIS. AF_12/2014</v>
          </cell>
          <cell r="D5194" t="str">
            <v>UN</v>
          </cell>
          <cell r="E5194" t="str">
            <v>40,49</v>
          </cell>
          <cell r="F5194" t="str">
            <v>40,92</v>
          </cell>
        </row>
        <row r="5195">
          <cell r="A5195" t="str">
            <v>89697</v>
          </cell>
          <cell r="B5195" t="str">
            <v>TE, CPVC, SOLDÁVEL, DN 22MM, INSTALADO EM RAMAL OU SUB-RAMAL DE ÁGUA - FORNECIMENTO E INSTALAÇÃO. AF_12/2014</v>
          </cell>
          <cell r="D5195" t="str">
            <v>UN</v>
          </cell>
          <cell r="E5195" t="str">
            <v>9,15</v>
          </cell>
          <cell r="F5195" t="str">
            <v>9,77</v>
          </cell>
        </row>
        <row r="5196">
          <cell r="A5196" t="str">
            <v>89698</v>
          </cell>
          <cell r="B5196" t="str">
            <v>JUNÇÃO SIMPLES, PVC, SERIE R, ÁGUA PLUVIAL, DN 150 X 150 MM, JUNTA ELÁSTICA, FORNECIDO E INSTALADO EM CONDUTORES VERTICAIS DE ÁGUAS PLUVIAIS. AF_12/2014</v>
          </cell>
          <cell r="D5196" t="str">
            <v>UN</v>
          </cell>
          <cell r="E5196" t="str">
            <v>144,47</v>
          </cell>
          <cell r="F5196" t="str">
            <v>145,24</v>
          </cell>
        </row>
        <row r="5197">
          <cell r="A5197" t="str">
            <v>89699</v>
          </cell>
          <cell r="B5197" t="str">
            <v>JUNÇÃO SIMPLES, PVC, SERIE R, ÁGUA PLUVIAL, DN 150 X 100 MM, JUNTA ELÁSTICA, FORNECIDO E INSTALADO EM CONDUTORES VERTICAIS DE ÁGUAS PLUVIAIS. AF_12/2014</v>
          </cell>
          <cell r="D5197" t="str">
            <v>UN</v>
          </cell>
          <cell r="E5197" t="str">
            <v>122,53</v>
          </cell>
          <cell r="F5197" t="str">
            <v>123,30</v>
          </cell>
        </row>
        <row r="5198">
          <cell r="A5198" t="str">
            <v>89700</v>
          </cell>
          <cell r="B5198" t="str">
            <v>TE DE TRANSIÇÃO, CPVC, SOLDÁVEL, DN 22MM X 1/2, INSTALADO EM RAMAL OU SUB-RAMAL DE ÁGUA  FORNECIMENTO E INSTALAÇÃO. AF_12/2014</v>
          </cell>
          <cell r="D5198" t="str">
            <v>UN</v>
          </cell>
          <cell r="E5198" t="str">
            <v>13,01</v>
          </cell>
          <cell r="F5198" t="str">
            <v>13,63</v>
          </cell>
        </row>
        <row r="5199">
          <cell r="A5199" t="str">
            <v>89701</v>
          </cell>
          <cell r="B5199" t="str">
            <v>TÊ, PVC, SERIE R, ÁGUA PLUVIAL, DN 150 X 150 MM, JUNTA ELÁSTICA, FORNECIDO E INSTALADO EM CONDUTORES VERTICAIS DE ÁGUAS PLUVIAIS. AF_12/2014</v>
          </cell>
          <cell r="D5199" t="str">
            <v>UN</v>
          </cell>
          <cell r="E5199" t="str">
            <v>94,71</v>
          </cell>
          <cell r="F5199" t="str">
            <v>95,48</v>
          </cell>
        </row>
        <row r="5200">
          <cell r="A5200" t="str">
            <v>89702</v>
          </cell>
          <cell r="B5200" t="str">
            <v>TÊ MISTURADOR, CPVC, SOLDÁVEL, DN22MM, INSTALADO EM RAMAL OU SUB-RAMAL DE ÁGUA  FORNECIMENTO E INSTALAÇÃO. AF_12/2014</v>
          </cell>
          <cell r="D5200" t="str">
            <v>UN</v>
          </cell>
          <cell r="E5200" t="str">
            <v>13,01</v>
          </cell>
          <cell r="F5200" t="str">
            <v>13,63</v>
          </cell>
        </row>
        <row r="5201">
          <cell r="A5201" t="str">
            <v>89703</v>
          </cell>
          <cell r="B5201" t="str">
            <v>TE MISTURADOR DE TRANSIÇÃO, CPVC, SOLDÁVEL, DN 22MM X 3/4", INSTALADO EM RAMAL OU SUB-RAMAL DE ÁGUA - FORNECIMENTO E INSTALAÇÃO. AF_12/2014</v>
          </cell>
          <cell r="D5201" t="str">
            <v>UN</v>
          </cell>
          <cell r="E5201" t="str">
            <v>28,71</v>
          </cell>
          <cell r="F5201" t="str">
            <v>29,33</v>
          </cell>
        </row>
        <row r="5202">
          <cell r="A5202" t="str">
            <v>89704</v>
          </cell>
          <cell r="B5202" t="str">
            <v>TÊ, PVC, SERIE R, ÁGUA PLUVIAL, DN 150 X 100 MM, JUNTA ELÁSTICA, FORNECIDO E INSTALADO EM CONDUTORES VERTICAIS DE ÁGUAS PLUVIAIS. AF_12/2014</v>
          </cell>
          <cell r="D5202" t="str">
            <v>UN</v>
          </cell>
          <cell r="E5202" t="str">
            <v>78,55</v>
          </cell>
          <cell r="F5202" t="str">
            <v>79,32</v>
          </cell>
        </row>
        <row r="5203">
          <cell r="A5203" t="str">
            <v>89705</v>
          </cell>
          <cell r="B5203" t="str">
            <v>TÊ, CPVC, SOLDÁVEL, DN28MM, INSTALADO EM RAMAL OU SUB-RAMAL DE ÁGUA   FORNECIMENTO E INSTALAÇÃO. AF_12/2014</v>
          </cell>
          <cell r="D5203" t="str">
            <v>UN</v>
          </cell>
          <cell r="E5203" t="str">
            <v>15,43</v>
          </cell>
          <cell r="F5203" t="str">
            <v>16,15</v>
          </cell>
        </row>
        <row r="5204">
          <cell r="A5204" t="str">
            <v>89706</v>
          </cell>
          <cell r="B5204" t="str">
            <v>TÊ, CPVC, SOLDÁVEL, DN35MM, INSTALADO EM RAMAL OU SUB-RAMAL DE ÁGUA  FORNECIMENTO E INSTALAÇÃO. AF_12/2014</v>
          </cell>
          <cell r="D5204" t="str">
            <v>UN</v>
          </cell>
          <cell r="E5204" t="str">
            <v>32,55</v>
          </cell>
          <cell r="F5204" t="str">
            <v>33,41</v>
          </cell>
        </row>
        <row r="5205">
          <cell r="A5205" t="str">
            <v>89718</v>
          </cell>
          <cell r="B5205" t="str">
            <v>TUBO, CPVC, SOLDÁVEL, DN 35MM, INSTALADO EM RAMAL DE DISTRIBUIÇÃO DE ÁGUA   FORNECIMENTO E INSTALAÇÃO. AF_12/2014</v>
          </cell>
          <cell r="D5205" t="str">
            <v>M</v>
          </cell>
          <cell r="E5205" t="str">
            <v>33,92</v>
          </cell>
          <cell r="F5205" t="str">
            <v>34,40</v>
          </cell>
        </row>
        <row r="5206">
          <cell r="A5206" t="str">
            <v>89719</v>
          </cell>
          <cell r="B5206" t="str">
            <v>JOELHO 90 GRAUS, CPVC, SOLDÁVEL, DN 22MM, INSTALADO EM RAMAL DE DISTRIBUIÇÃO DE ÁGUA   FORNECIMENTO E INSTALAÇÃO. AF_12/2014</v>
          </cell>
          <cell r="D5206" t="str">
            <v>UN</v>
          </cell>
          <cell r="E5206" t="str">
            <v>6,68</v>
          </cell>
          <cell r="F5206" t="str">
            <v>6,96</v>
          </cell>
        </row>
        <row r="5207">
          <cell r="A5207" t="str">
            <v>89720</v>
          </cell>
          <cell r="B5207" t="str">
            <v>JOELHO 45 GRAUS, CPVC, SOLDÁVEL, DN 22MM, INSTALADO EM RAMAL DE DISTRIBUIÇÃO DE ÁGUA   FORNECIMENTO E INSTALAÇÃO. AF_12/2014</v>
          </cell>
          <cell r="D5207" t="str">
            <v>UN</v>
          </cell>
          <cell r="E5207" t="str">
            <v>7,83</v>
          </cell>
          <cell r="F5207" t="str">
            <v>8,11</v>
          </cell>
        </row>
        <row r="5208">
          <cell r="A5208" t="str">
            <v>89721</v>
          </cell>
          <cell r="B5208" t="str">
            <v>CURVA 90 GRAUS, CPVC, SOLDÁVEL, DN 22MM, INSTALADO EM RAMAL DE DISTRIBUIÇÃO DE ÁGUA - FORNECIMENTO E INSTALAÇÃO. AF_12/2014</v>
          </cell>
          <cell r="D5208" t="str">
            <v>UN</v>
          </cell>
          <cell r="E5208" t="str">
            <v>8,21</v>
          </cell>
          <cell r="F5208" t="str">
            <v>8,49</v>
          </cell>
        </row>
        <row r="5209">
          <cell r="A5209" t="str">
            <v>89722</v>
          </cell>
          <cell r="B5209" t="str">
            <v>JOELHO DE TRANSIÇÃO, 90 GRAUS, CPVC, SOLDÁVEL, DN 22MM X 1/2", INSTALADO EM RAMAL DE ALIMENTAÇAÕ DE ÁGUA - FORNECIMENTO E INSTALAÇÃO. AF_12/2014</v>
          </cell>
          <cell r="D5209" t="str">
            <v>UN</v>
          </cell>
          <cell r="E5209" t="str">
            <v>13,65</v>
          </cell>
          <cell r="F5209" t="str">
            <v>13,93</v>
          </cell>
        </row>
        <row r="5210">
          <cell r="A5210" t="str">
            <v>89723</v>
          </cell>
          <cell r="B5210" t="str">
            <v>JOELHO 90 GRAUS, CPVC, SOLDÁVEL, DN 28MM, INSTALADO EM RAMAL DE DISTRIBUIÇÃO DE ÁGUA   FORNECIMENTO E INSTALAÇÃO. AF_12/2014</v>
          </cell>
          <cell r="D5210" t="str">
            <v>UN</v>
          </cell>
          <cell r="E5210" t="str">
            <v>10,83</v>
          </cell>
          <cell r="F5210" t="str">
            <v>11,15</v>
          </cell>
        </row>
        <row r="5211">
          <cell r="A5211" t="str">
            <v>89724</v>
          </cell>
          <cell r="B5211" t="str">
            <v>JOELHO 90 GRAUS, PVC, SERIE NORMAL, ESGOTO PREDIAL, DN 40 MM, JUNTA SOLDÁVEL, FORNECIDO E INSTALADO EM RAMAL DE DESCARGA OU RAMAL DE ESGOTO SANITÁRIO. AF_12/2014</v>
          </cell>
          <cell r="D5211" t="str">
            <v>UN</v>
          </cell>
          <cell r="E5211" t="str">
            <v>6,63</v>
          </cell>
          <cell r="F5211" t="str">
            <v>6,97</v>
          </cell>
        </row>
        <row r="5212">
          <cell r="A5212" t="str">
            <v>89725</v>
          </cell>
          <cell r="B5212" t="str">
            <v>JOELHO 45 GRAUS, CPVC, SOLDÁVEL, DN 28MM, INSTALADO EM RAMAL DE DISTRIBUIÇÃO DE ÁGUA   FORNECIMENTO E INSTALAÇÃO. AF_12/2014</v>
          </cell>
          <cell r="D5212" t="str">
            <v>UN</v>
          </cell>
          <cell r="E5212" t="str">
            <v>10,56</v>
          </cell>
          <cell r="F5212" t="str">
            <v>10,88</v>
          </cell>
        </row>
        <row r="5213">
          <cell r="A5213" t="str">
            <v>89726</v>
          </cell>
          <cell r="B5213" t="str">
            <v>JOELHO 45 GRAUS, PVC, SERIE NORMAL, ESGOTO PREDIAL, DN 40 MM, JUNTA SOLDÁVEL, FORNECIDO E INSTALADO EM RAMAL DE DESCARGA OU RAMAL DE ESGOTO SANITÁRIO. AF_12/2014</v>
          </cell>
          <cell r="D5213" t="str">
            <v>UN</v>
          </cell>
          <cell r="E5213" t="str">
            <v>5,00</v>
          </cell>
          <cell r="F5213" t="str">
            <v>5,34</v>
          </cell>
        </row>
        <row r="5214">
          <cell r="A5214" t="str">
            <v>89727</v>
          </cell>
          <cell r="B5214" t="str">
            <v>CURVA 90 GRAUS, CPVC, SOLDÁVEL, DN 28MM, INSTALADO EM RAMAL DE DISTRIBUIÇÃO DE ÁGUA   FORNECIMENTO E INSTALAÇÃO. AF_12/2014</v>
          </cell>
          <cell r="D5214" t="str">
            <v>UN</v>
          </cell>
          <cell r="E5214" t="str">
            <v>11,80</v>
          </cell>
          <cell r="F5214" t="str">
            <v>12,12</v>
          </cell>
        </row>
        <row r="5215">
          <cell r="A5215" t="str">
            <v>89728</v>
          </cell>
          <cell r="B5215" t="str">
            <v>CURVA CURTA 90 GRAUS, PVC, SERIE NORMAL, ESGOTO PREDIAL, DN 40 MM, JUNTA SOLDÁVEL, FORNECIDO E INSTALADO EM RAMAL DE DESCARGA OU RAMAL DE ESGOTO SANITÁRIO. AF_12/2014</v>
          </cell>
          <cell r="D5215" t="str">
            <v>UN</v>
          </cell>
          <cell r="E5215" t="str">
            <v>7,04</v>
          </cell>
          <cell r="F5215" t="str">
            <v>7,38</v>
          </cell>
        </row>
        <row r="5216">
          <cell r="A5216" t="str">
            <v>89729</v>
          </cell>
          <cell r="B5216" t="str">
            <v>JOELHO 90 GRAUS, CPVC, SOLDÁVEL, DN 35MM, INSTALADO EM RAMAL DE DISTRIBUIÇÃO DE ÁGUA   FORNECIMENTO E INSTALAÇÃO. AF_12/2014</v>
          </cell>
          <cell r="D5216" t="str">
            <v>UN</v>
          </cell>
          <cell r="E5216" t="str">
            <v>16,28</v>
          </cell>
          <cell r="F5216" t="str">
            <v>16,66</v>
          </cell>
        </row>
        <row r="5217">
          <cell r="A5217" t="str">
            <v>89730</v>
          </cell>
          <cell r="B5217" t="str">
            <v>CURVA LONGA 90 GRAUS, PVC, SERIE NORMAL, ESGOTO PREDIAL, DN 40 MM, JUNTA SOLDÁVEL, FORNECIDO E INSTALADO EM RAMAL DE DESCARGA OU RAMAL DE ESGOTO SANITÁRIO. AF_12/2014</v>
          </cell>
          <cell r="D5217" t="str">
            <v>UN</v>
          </cell>
          <cell r="E5217" t="str">
            <v>7,57</v>
          </cell>
          <cell r="F5217" t="str">
            <v>7,91</v>
          </cell>
        </row>
        <row r="5218">
          <cell r="A5218" t="str">
            <v>89731</v>
          </cell>
          <cell r="B5218" t="str">
            <v>JOELHO 90 GRAUS, PVC, SERIE NORMAL, ESGOTO PREDIAL, DN 50 MM, JUNTA ELÁSTICA, FORNECIDO E INSTALADO EM RAMAL DE DESCARGA OU RAMAL DE ESGOTO SANITÁRIO. AF_12/2014</v>
          </cell>
          <cell r="D5218" t="str">
            <v>UN</v>
          </cell>
          <cell r="E5218" t="str">
            <v>7,60</v>
          </cell>
          <cell r="F5218" t="str">
            <v>8,03</v>
          </cell>
        </row>
        <row r="5219">
          <cell r="A5219" t="str">
            <v>89732</v>
          </cell>
          <cell r="B5219" t="str">
            <v>JOELHO 45 GRAUS, PVC, SERIE NORMAL, ESGOTO PREDIAL, DN 50 MM, JUNTA ELÁSTICA, FORNECIDO E INSTALADO EM RAMAL DE DESCARGA OU RAMAL DE ESGOTO SANITÁRIO. AF_12/2014</v>
          </cell>
          <cell r="D5219" t="str">
            <v>UN</v>
          </cell>
          <cell r="E5219" t="str">
            <v>7,99</v>
          </cell>
          <cell r="F5219" t="str">
            <v>8,42</v>
          </cell>
        </row>
        <row r="5220">
          <cell r="A5220" t="str">
            <v>89733</v>
          </cell>
          <cell r="B5220" t="str">
            <v>CURVA CURTA 90 GRAUS, PVC, SERIE NORMAL, ESGOTO PREDIAL, DN 50 MM, JUNTA ELÁSTICA, FORNECIDO E INSTALADO EM RAMAL DE DESCARGA OU RAMAL DE ESGOTO SANITÁRIO. AF_12/2014</v>
          </cell>
          <cell r="D5220" t="str">
            <v>UN</v>
          </cell>
          <cell r="E5220" t="str">
            <v>12,14</v>
          </cell>
          <cell r="F5220" t="str">
            <v>12,57</v>
          </cell>
        </row>
        <row r="5221">
          <cell r="A5221" t="str">
            <v>89734</v>
          </cell>
          <cell r="B5221" t="str">
            <v>JOELHO 45 GRAUS, CPVC, SOLDÁVEL, DN 35MM, INSTALADO EM RAMAL DE DISTRIBUIÇÃO DE ÁGUA   FORNECIMENTO E INSTALAÇÃO. AF_12/2014</v>
          </cell>
          <cell r="D5221" t="str">
            <v>UN</v>
          </cell>
          <cell r="E5221" t="str">
            <v>16,28</v>
          </cell>
          <cell r="F5221" t="str">
            <v>16,66</v>
          </cell>
        </row>
        <row r="5222">
          <cell r="A5222" t="str">
            <v>89735</v>
          </cell>
          <cell r="B5222" t="str">
            <v>CURVA LONGA 90 GRAUS, PVC, SERIE NORMAL, ESGOTO PREDIAL, DN 50 MM, JUNTA ELÁSTICA, FORNECIDO E INSTALADO EM RAMAL DE DESCARGA OU RAMAL DE ESGOTO SANITÁRIO. AF_12/2014</v>
          </cell>
          <cell r="D5222" t="str">
            <v>UN</v>
          </cell>
          <cell r="E5222" t="str">
            <v>12,78</v>
          </cell>
          <cell r="F5222" t="str">
            <v>13,21</v>
          </cell>
        </row>
        <row r="5223">
          <cell r="A5223" t="str">
            <v>89736</v>
          </cell>
          <cell r="B5223" t="str">
            <v>LUVA, CPVC, SOLDÁVEL, DN 22MM, INSTALADO EM RAMAL DE DISTRIBUIÇÃO DE ÁGUA   FORNECIMENTO E INSTALAÇÃO. AF_12/2014</v>
          </cell>
          <cell r="D5223" t="str">
            <v>UN</v>
          </cell>
          <cell r="E5223" t="str">
            <v>4,57</v>
          </cell>
          <cell r="F5223" t="str">
            <v>4,75</v>
          </cell>
        </row>
        <row r="5224">
          <cell r="A5224" t="str">
            <v>89737</v>
          </cell>
          <cell r="B5224" t="str">
            <v>JOELHO 90 GRAUS, PVC, SERIE NORMAL, ESGOTO PREDIAL, DN 75 MM, JUNTA ELÁSTICA, FORNECIDO E INSTALADO EM RAMAL DE DESCARGA OU RAMAL DE ESGOTO SANITÁRIO. AF_12/2014</v>
          </cell>
          <cell r="D5224" t="str">
            <v>UN</v>
          </cell>
          <cell r="E5224" t="str">
            <v>12,82</v>
          </cell>
          <cell r="F5224" t="str">
            <v>13,46</v>
          </cell>
        </row>
        <row r="5225">
          <cell r="A5225" t="str">
            <v>89738</v>
          </cell>
          <cell r="B5225" t="str">
            <v>LUVA DE CORRER, CPVC, SOLDÁVEL, DN 22MM, INSTALADO EM RAMAL DE DISTRIBUIÇÃO DE ÁGUA   FORNECIMENTO E INSTALAÇÃO. AF_12/2014</v>
          </cell>
          <cell r="D5225" t="str">
            <v>UN</v>
          </cell>
          <cell r="E5225" t="str">
            <v>8,60</v>
          </cell>
          <cell r="F5225" t="str">
            <v>8,78</v>
          </cell>
        </row>
        <row r="5226">
          <cell r="A5226" t="str">
            <v>89739</v>
          </cell>
          <cell r="B5226" t="str">
            <v>JOELHO 45 GRAUS, PVC, SERIE NORMAL, ESGOTO PREDIAL, DN 75 MM, JUNTA ELÁSTICA, FORNECIDO E INSTALADO EM RAMAL DE DESCARGA OU RAMAL DE ESGOTO SANITÁRIO. AF_12/2014</v>
          </cell>
          <cell r="D5226" t="str">
            <v>UN</v>
          </cell>
          <cell r="E5226" t="str">
            <v>13,37</v>
          </cell>
          <cell r="F5226" t="str">
            <v>14,01</v>
          </cell>
        </row>
        <row r="5227">
          <cell r="A5227" t="str">
            <v>89740</v>
          </cell>
          <cell r="B5227" t="str">
            <v>LUVA DE TRANSIÇÃO, CPVC, SOLDÁVEL, DN 22MM X 25MM, INSTALADO EM RAMAL DE DISTRIBUIÇÃO DE ÁGUA   FORNECIMENTO E INSTALAÇÃO. AF_12/2014</v>
          </cell>
          <cell r="D5227" t="str">
            <v>UN</v>
          </cell>
          <cell r="E5227" t="str">
            <v>4,22</v>
          </cell>
          <cell r="F5227" t="str">
            <v>4,40</v>
          </cell>
        </row>
        <row r="5228">
          <cell r="A5228" t="str">
            <v>89741</v>
          </cell>
          <cell r="B5228" t="str">
            <v>UNIÃO, CPVC, SOLDÁVEL, DN 22MM, INSTALADO EM RAMAL DE DISTRIBUIÇÃO DE ÁGUA   FORNECIMENTO E INSTALAÇÃO. AF_12/2014</v>
          </cell>
          <cell r="D5228" t="str">
            <v>UN</v>
          </cell>
          <cell r="E5228" t="str">
            <v>11,67</v>
          </cell>
          <cell r="F5228" t="str">
            <v>11,85</v>
          </cell>
        </row>
        <row r="5229">
          <cell r="A5229" t="str">
            <v>89742</v>
          </cell>
          <cell r="B5229" t="str">
            <v>CURVA CURTA 90 GRAUS, PVC, SERIE NORMAL, ESGOTO PREDIAL, DN 75 MM, JUNTA ELÁSTICA, FORNECIDO E INSTALADO EM RAMAL DE DESCARGA OU RAMAL DE ESGOTO SANITÁRIO. AF_12/2014</v>
          </cell>
          <cell r="D5229" t="str">
            <v>UN</v>
          </cell>
          <cell r="E5229" t="str">
            <v>20,70</v>
          </cell>
          <cell r="F5229" t="str">
            <v>21,34</v>
          </cell>
        </row>
        <row r="5230">
          <cell r="A5230" t="str">
            <v>89743</v>
          </cell>
          <cell r="B5230" t="str">
            <v>CURVA LONGA 90 GRAUS, PVC, SERIE NORMAL, ESGOTO PREDIAL, DN 75 MM, JUNTA ELÁSTICA, FORNECIDO E INSTALADO EM RAMAL DE DESCARGA OU RAMAL DE ESGOTO SANITÁRIO. AF_12/2014</v>
          </cell>
          <cell r="D5230" t="str">
            <v>UN</v>
          </cell>
          <cell r="E5230" t="str">
            <v>28,59</v>
          </cell>
          <cell r="F5230" t="str">
            <v>29,23</v>
          </cell>
        </row>
        <row r="5231">
          <cell r="A5231" t="str">
            <v>89744</v>
          </cell>
          <cell r="B5231" t="str">
            <v>JOELHO 90 GRAUS, PVC, SERIE NORMAL, ESGOTO PREDIAL, DN 100 MM, JUNTA ELÁSTICA, FORNECIDO E INSTALADO EM RAMAL DE DESCARGA OU RAMAL DE ESGOTO SANITÁRIO. AF_12/2014</v>
          </cell>
          <cell r="D5231" t="str">
            <v>UN</v>
          </cell>
          <cell r="E5231" t="str">
            <v>16,68</v>
          </cell>
          <cell r="F5231" t="str">
            <v>17,52</v>
          </cell>
        </row>
        <row r="5232">
          <cell r="A5232" t="str">
            <v>89745</v>
          </cell>
          <cell r="B5232" t="str">
            <v>CONECTOR, CPVC, SOLDÁVEL, DN 22MM X 1/2 , INSTALADO EM RAMAL DE DISTRIBUIÇÃO DE ÁGUA   FORNECIMENTO E INSTALAÇÃO. AF_12/2014</v>
          </cell>
          <cell r="D5232" t="str">
            <v>UN</v>
          </cell>
          <cell r="E5232" t="str">
            <v>18,24</v>
          </cell>
          <cell r="F5232" t="str">
            <v>18,42</v>
          </cell>
        </row>
        <row r="5233">
          <cell r="A5233" t="str">
            <v>89746</v>
          </cell>
          <cell r="B5233" t="str">
            <v>JOELHO 45 GRAUS, PVC, SERIE NORMAL, ESGOTO PREDIAL, DN 100 MM, JUNTA ELÁSTICA, FORNECIDO E INSTALADO EM RAMAL DE DESCARGA OU RAMAL DE ESGOTO SANITÁRIO. AF_12/2014</v>
          </cell>
          <cell r="D5233" t="str">
            <v>UN</v>
          </cell>
          <cell r="E5233" t="str">
            <v>16,65</v>
          </cell>
          <cell r="F5233" t="str">
            <v>17,49</v>
          </cell>
        </row>
        <row r="5234">
          <cell r="A5234" t="str">
            <v>89747</v>
          </cell>
          <cell r="B5234" t="str">
            <v>ADAPTADOR, CPVC, SOLDÁVEL, DN 22MM, INSTALADO EM RAMAL DE DISTRIBUIÇÃO DE ÁGUA   FORNECIMENTO E INSTALAÇÃO. AF_12/2014</v>
          </cell>
          <cell r="D5234" t="str">
            <v>UN</v>
          </cell>
          <cell r="E5234" t="str">
            <v>7,23</v>
          </cell>
          <cell r="F5234" t="str">
            <v>7,41</v>
          </cell>
        </row>
        <row r="5235">
          <cell r="A5235" t="str">
            <v>89748</v>
          </cell>
          <cell r="B5235" t="str">
            <v>CURVA CURTA 90 GRAUS, PVC, SERIE NORMAL, ESGOTO PREDIAL, DN 100 MM, JUNTA ELÁSTICA, FORNECIDO E INSTALADO EM RAMAL DE DESCARGA OU RAMAL DE ESGOTO SANITÁRIO. AF_12/2014</v>
          </cell>
          <cell r="D5235" t="str">
            <v>UN</v>
          </cell>
          <cell r="E5235" t="str">
            <v>25,24</v>
          </cell>
          <cell r="F5235" t="str">
            <v>26,08</v>
          </cell>
        </row>
        <row r="5236">
          <cell r="A5236" t="str">
            <v>89749</v>
          </cell>
          <cell r="B5236" t="str">
            <v>CURVA DE TRANSPOSIÇÃO, CPVC, SOLDÁVEL, DN 22MM, INSTALADO EM RAMAL DE DISTRIBUIÇÃO DE ÁGUA   FORNECIMENTO E INSTALAÇÃO. AF_12/2014</v>
          </cell>
          <cell r="D5236" t="str">
            <v>UN</v>
          </cell>
          <cell r="E5236" t="str">
            <v>8,60</v>
          </cell>
          <cell r="F5236" t="str">
            <v>8,78</v>
          </cell>
        </row>
        <row r="5237">
          <cell r="A5237" t="str">
            <v>89750</v>
          </cell>
          <cell r="B5237" t="str">
            <v>CURVA LONGA 90 GRAUS, PVC, SERIE NORMAL, ESGOTO PREDIAL, DN 100 MM, JUNTA ELÁSTICA, FORNECIDO E INSTALADO EM RAMAL DE DESCARGA OU RAMAL DE ESGOTO SANITÁRIO. AF_12/2014</v>
          </cell>
          <cell r="D5237" t="str">
            <v>UN</v>
          </cell>
          <cell r="E5237" t="str">
            <v>40,43</v>
          </cell>
          <cell r="F5237" t="str">
            <v>41,27</v>
          </cell>
        </row>
        <row r="5238">
          <cell r="A5238" t="str">
            <v>89751</v>
          </cell>
          <cell r="B5238" t="str">
            <v>BUCHA DE REDUÇÃO, CPVC, SOLDÁVEL, DN 22MM X 15MM, INSTALADO EM RAMAL DE DISTRIBUIÇÃO DE ÁGUA   FORNECIMENTO E INSTALAÇÃO. AF_12/2014</v>
          </cell>
          <cell r="D5238" t="str">
            <v>UN</v>
          </cell>
          <cell r="E5238" t="str">
            <v>3,62</v>
          </cell>
          <cell r="F5238" t="str">
            <v>3,80</v>
          </cell>
        </row>
        <row r="5239">
          <cell r="A5239" t="str">
            <v>89752</v>
          </cell>
          <cell r="B5239" t="str">
            <v>LUVA SIMPLES, PVC, SERIE NORMAL, ESGOTO PREDIAL, DN 40 MM, JUNTA SOLDÁVEL, FORNECIDO E INSTALADO EM RAMAL DE DESCARGA OU RAMAL DE ESGOTO SANITÁRIO. AF_12/2014</v>
          </cell>
          <cell r="D5239" t="str">
            <v>UN</v>
          </cell>
          <cell r="E5239" t="str">
            <v>4,24</v>
          </cell>
          <cell r="F5239" t="str">
            <v>4,47</v>
          </cell>
        </row>
        <row r="5240">
          <cell r="A5240" t="str">
            <v>89753</v>
          </cell>
          <cell r="B5240" t="str">
            <v>LUVA SIMPLES, PVC, SERIE NORMAL, ESGOTO PREDIAL, DN 50 MM, JUNTA ELÁSTICA, FORNECIDO E INSTALADO EM RAMAL DE DESCARGA OU RAMAL DE ESGOTO SANITÁRIO. AF_12/2014</v>
          </cell>
          <cell r="D5240" t="str">
            <v>UN</v>
          </cell>
          <cell r="E5240" t="str">
            <v>6,31</v>
          </cell>
          <cell r="F5240" t="str">
            <v>6,58</v>
          </cell>
        </row>
        <row r="5241">
          <cell r="A5241" t="str">
            <v>89754</v>
          </cell>
          <cell r="B5241" t="str">
            <v>LUVA DE CORRER, PVC, SERIE NORMAL, ESGOTO PREDIAL, DN 50 MM, JUNTA ELÁSTICA, FORNECIDO E INSTALADO EM RAMAL DE DESCARGA OU RAMAL DE ESGOTO SANITÁRIO. AF_12/2014</v>
          </cell>
          <cell r="D5241" t="str">
            <v>UN</v>
          </cell>
          <cell r="E5241" t="str">
            <v>10,92</v>
          </cell>
          <cell r="F5241" t="str">
            <v>11,19</v>
          </cell>
        </row>
        <row r="5242">
          <cell r="A5242" t="str">
            <v>89755</v>
          </cell>
          <cell r="B5242" t="str">
            <v>LUVA, CPVC, SOLDÁVEL, DN 28MM, INSTALADO EM RAMAL DE DISTRIBUIÇÃO DE ÁGUA   FORNECIMENTO E INSTALAÇÃO. AF_12/2014</v>
          </cell>
          <cell r="D5242" t="str">
            <v>UN</v>
          </cell>
          <cell r="E5242" t="str">
            <v>6,99</v>
          </cell>
          <cell r="F5242" t="str">
            <v>7,20</v>
          </cell>
        </row>
        <row r="5243">
          <cell r="A5243" t="str">
            <v>89756</v>
          </cell>
          <cell r="B5243" t="str">
            <v>LUVA DE CORRER, CPVC, SOLDÁVEL, DN 28MM, INSTALADO EM RAMAL DE DISTRIBUIÇÃO DE ÁGUA   FORNECIMENTO E INSTALAÇÃO. AF_12/2014</v>
          </cell>
          <cell r="D5243" t="str">
            <v>UN</v>
          </cell>
          <cell r="E5243" t="str">
            <v>11,61</v>
          </cell>
          <cell r="F5243" t="str">
            <v>11,82</v>
          </cell>
        </row>
        <row r="5244">
          <cell r="A5244" t="str">
            <v>89757</v>
          </cell>
          <cell r="B5244" t="str">
            <v>UNIÃO, CPVC, SOLDÁVEL, DN 28MM, INSTALADO EM RAMAL DE DISTRIBUIÇÃO DE ÁGUA   FORNECIMENTO E INSTALAÇÃO. AF_12/2014</v>
          </cell>
          <cell r="D5244" t="str">
            <v>UN</v>
          </cell>
          <cell r="E5244" t="str">
            <v>17,49</v>
          </cell>
          <cell r="F5244" t="str">
            <v>17,70</v>
          </cell>
        </row>
        <row r="5245">
          <cell r="A5245" t="str">
            <v>89758</v>
          </cell>
          <cell r="B5245" t="str">
            <v>CONECTOR, CPVC, SOLDÁVEL, DN 28MM X 1 , INSTALADO EM RAMAL DE DISTRIBUIÇÃO DE ÁGUA   FORNECIMENTO E INSTALAÇÃO. AF_12/2014</v>
          </cell>
          <cell r="D5245" t="str">
            <v>UN</v>
          </cell>
          <cell r="E5245" t="str">
            <v>27,09</v>
          </cell>
          <cell r="F5245" t="str">
            <v>27,30</v>
          </cell>
        </row>
        <row r="5246">
          <cell r="A5246" t="str">
            <v>89759</v>
          </cell>
          <cell r="B5246" t="str">
            <v>BUCHA DE REDUÇÃO, CPVC, SOLDÁVEL, DN 28MM X 22MM, INSTALADO EM RAMAL DE DISTRIBUIÇÃO DE ÁGUA - FORNECIMENTO E INSTALAÇÃO. AF_12/2014</v>
          </cell>
          <cell r="D5246" t="str">
            <v>UN</v>
          </cell>
          <cell r="E5246" t="str">
            <v>4,94</v>
          </cell>
          <cell r="F5246" t="str">
            <v>5,15</v>
          </cell>
        </row>
        <row r="5247">
          <cell r="A5247" t="str">
            <v>89760</v>
          </cell>
          <cell r="B5247" t="str">
            <v>LUVA, CPVC, SOLDÁVEL, DN 35MM, INSTALADO EM RAMAL DE DISTRIBUIÇÃO DE ÁGUA - FORNECIMENTO E INSTALAÇÃO. AF_12/2014</v>
          </cell>
          <cell r="D5247" t="str">
            <v>UN</v>
          </cell>
          <cell r="E5247" t="str">
            <v>11,22</v>
          </cell>
          <cell r="F5247" t="str">
            <v>11,47</v>
          </cell>
        </row>
        <row r="5248">
          <cell r="A5248" t="str">
            <v>89761</v>
          </cell>
          <cell r="B5248" t="str">
            <v>LUVA DE CORRER, CPVC, SOLDÁVEL, DN 35MM, INSTALADO EM RAMAL DE DISTRIBUIÇÃO DE ÁGUA - FORNECIMENTO E INSTALAÇÃO. AF_12/2014</v>
          </cell>
          <cell r="D5248" t="str">
            <v>UN</v>
          </cell>
          <cell r="E5248" t="str">
            <v>18,11</v>
          </cell>
          <cell r="F5248" t="str">
            <v>18,36</v>
          </cell>
        </row>
        <row r="5249">
          <cell r="A5249" t="str">
            <v>89762</v>
          </cell>
          <cell r="B5249" t="str">
            <v>UNIÃO, CPVC, SOLDÁVEL, DN35MM, INSTALADO EM RAMAL DE DISTRIBUIÇÃO DE ÁGUA - FORNECIMENTO E INSTALAÇÃO. AF_12/2014</v>
          </cell>
          <cell r="D5249" t="str">
            <v>UN</v>
          </cell>
          <cell r="E5249" t="str">
            <v>25,51</v>
          </cell>
          <cell r="F5249" t="str">
            <v>25,76</v>
          </cell>
        </row>
        <row r="5250">
          <cell r="A5250" t="str">
            <v>89763</v>
          </cell>
          <cell r="B5250" t="str">
            <v>CONECTOR, CPVC, SOLDÁVEL, DN 35MM X 1 1/4 , INSTALADO EM RAMAL DE DISTRIBUIÇÃO DE ÁGUA - FORNECIMENTO E INSTALAÇÃO. AF_12/2014</v>
          </cell>
          <cell r="D5250" t="str">
            <v>UN</v>
          </cell>
          <cell r="E5250" t="str">
            <v>98,72</v>
          </cell>
          <cell r="F5250" t="str">
            <v>98,97</v>
          </cell>
        </row>
        <row r="5251">
          <cell r="A5251" t="str">
            <v>89764</v>
          </cell>
          <cell r="B5251" t="str">
            <v>BUCHA DE REDUÇÃO, CPVC, SOLDÁVEL, DN35MM X 28MM, INSTALADO EM RAMAL DE DISTRIBUIÇÃO DE ÁGUA - FORNECIMENTO E INSTALAÇÃO. AF_12/2014</v>
          </cell>
          <cell r="D5251" t="str">
            <v>UN</v>
          </cell>
          <cell r="E5251" t="str">
            <v>19,60</v>
          </cell>
          <cell r="F5251" t="str">
            <v>19,85</v>
          </cell>
        </row>
        <row r="5252">
          <cell r="A5252" t="str">
            <v>89765</v>
          </cell>
          <cell r="B5252" t="str">
            <v>TE, CPVC, SOLDÁVEL, DN 22MM, INSTALADO EM RAMAL DE DISTRIBUIÇÃO DE ÁGUA - FORNECIMENTO E INSTALAÇÃO. AF_12/2014</v>
          </cell>
          <cell r="D5252" t="str">
            <v>UN</v>
          </cell>
          <cell r="E5252" t="str">
            <v>8,68</v>
          </cell>
          <cell r="F5252" t="str">
            <v>9,05</v>
          </cell>
        </row>
        <row r="5253">
          <cell r="A5253" t="str">
            <v>89766</v>
          </cell>
          <cell r="B5253" t="str">
            <v>TE DE TRANSIÇÃO, CPVC, SOLDÁVEL, DN 22MM X 1/2 , INSTALADO EM RAMAL DE DISTRIBUIÇÃO DE ÁGUA   FORNECIMENTO E INSTALAÇÃO. AF_12/2014</v>
          </cell>
          <cell r="D5253" t="str">
            <v>UN</v>
          </cell>
          <cell r="E5253" t="str">
            <v>12,54</v>
          </cell>
          <cell r="F5253" t="str">
            <v>12,91</v>
          </cell>
        </row>
        <row r="5254">
          <cell r="A5254" t="str">
            <v>89767</v>
          </cell>
          <cell r="B5254" t="str">
            <v>TÊ MISTURADOR, CPVC, SOLDÁVEL, DN 22MM, INSTALADO EM RAMAL DE DISTRIBUIÇÃO DE ÁGUA - FORNECIMENTO E INSTALAÇÃO. AF_12/2014</v>
          </cell>
          <cell r="D5254" t="str">
            <v>UN</v>
          </cell>
          <cell r="E5254" t="str">
            <v>12,54</v>
          </cell>
          <cell r="F5254" t="str">
            <v>12,91</v>
          </cell>
        </row>
        <row r="5255">
          <cell r="A5255" t="str">
            <v>89768</v>
          </cell>
          <cell r="B5255" t="str">
            <v>TÊ, CPVC, SOLDÁVEL, DN 28MM, INSTALADO EM RAMAL DE DISTRIBUIÇÃO DE ÁGUA - FORNECIMENTO E INSTALAÇÃO. AF_12/2014</v>
          </cell>
          <cell r="D5255" t="str">
            <v>UN</v>
          </cell>
          <cell r="E5255" t="str">
            <v>12,79</v>
          </cell>
          <cell r="F5255" t="str">
            <v>13,22</v>
          </cell>
        </row>
        <row r="5256">
          <cell r="A5256" t="str">
            <v>89769</v>
          </cell>
          <cell r="B5256" t="str">
            <v>TÊ, CPVC, SOLDÁVEL, DN35MM, INSTALADO EM RAMAL DE DISTRIBUIÇÃO DE ÁGUA - FORNECIMENTO E INSTALAÇÃO. AF_12/2014</v>
          </cell>
          <cell r="D5256" t="str">
            <v>UN</v>
          </cell>
          <cell r="E5256" t="str">
            <v>29,43</v>
          </cell>
          <cell r="F5256" t="str">
            <v>29,94</v>
          </cell>
        </row>
        <row r="5257">
          <cell r="A5257" t="str">
            <v>89772</v>
          </cell>
          <cell r="B5257" t="str">
            <v>TUBO, CPVC, SOLDÁVEL, DN 54MM, INSTALADO EM PRUMADA DE ÁGUA  FORNECIMENTO E INSTALAÇÃO. AF_12/2014</v>
          </cell>
          <cell r="D5257" t="str">
            <v>M</v>
          </cell>
          <cell r="E5257" t="str">
            <v>62,71</v>
          </cell>
          <cell r="F5257" t="str">
            <v>62,81</v>
          </cell>
        </row>
        <row r="5258">
          <cell r="A5258" t="str">
            <v>89774</v>
          </cell>
          <cell r="B5258" t="str">
            <v>LUVA SIMPLES, PVC, SERIE NORMAL, ESGOTO PREDIAL, DN 75 MM, JUNTA ELÁSTICA, FORNECIDO E INSTALADO EM RAMAL DE DESCARGA OU RAMAL DE ESGOTO SANITÁRIO. AF_12/2014</v>
          </cell>
          <cell r="D5258" t="str">
            <v>UN</v>
          </cell>
          <cell r="E5258" t="str">
            <v>10,34</v>
          </cell>
          <cell r="F5258" t="str">
            <v>10,77</v>
          </cell>
        </row>
        <row r="5259">
          <cell r="A5259" t="str">
            <v>89776</v>
          </cell>
          <cell r="B5259" t="str">
            <v>LUVA DE CORRER, PVC, SERIE NORMAL, ESGOTO PREDIAL, DN 75 MM, JUNTA ELÁSTICA, FORNECIDO E INSTALADO EM RAMAL DE DESCARGA OU RAMAL DE ESGOTO SANITÁRIO. AF_12/2014</v>
          </cell>
          <cell r="D5259" t="str">
            <v>UN</v>
          </cell>
          <cell r="E5259" t="str">
            <v>13,91</v>
          </cell>
          <cell r="F5259" t="str">
            <v>14,34</v>
          </cell>
        </row>
        <row r="5260">
          <cell r="A5260" t="str">
            <v>89777</v>
          </cell>
          <cell r="B5260" t="str">
            <v>JOELHO 90 GRAUS, CPVC, SOLDÁVEL, DN 35MM, INSTALADO EM PRUMADA DE ÁGUA  FORNECIMENTO E INSTALAÇÃO. AF_12/2014</v>
          </cell>
          <cell r="D5260" t="str">
            <v>UN</v>
          </cell>
          <cell r="E5260" t="str">
            <v>15,22</v>
          </cell>
          <cell r="F5260" t="str">
            <v>15,49</v>
          </cell>
        </row>
        <row r="5261">
          <cell r="A5261" t="str">
            <v>89778</v>
          </cell>
          <cell r="B5261" t="str">
            <v>LUVA SIMPLES, PVC, SERIE NORMAL, ESGOTO PREDIAL, DN 100 MM, JUNTA ELÁSTICA, FORNECIDO E INSTALADO EM RAMAL DE DESCARGA OU RAMAL DE ESGOTO SANITÁRIO. AF_12/2014</v>
          </cell>
          <cell r="D5261" t="str">
            <v>UN</v>
          </cell>
          <cell r="E5261" t="str">
            <v>13,04</v>
          </cell>
          <cell r="F5261" t="str">
            <v>13,61</v>
          </cell>
        </row>
        <row r="5262">
          <cell r="A5262" t="str">
            <v>89779</v>
          </cell>
          <cell r="B5262" t="str">
            <v>LUVA DE CORRER, PVC, SERIE NORMAL, ESGOTO PREDIAL, DN 100 MM, JUNTA ELÁSTICA, FORNECIDO E INSTALADO EM RAMAL DE DESCARGA OU RAMAL DE ESGOTO SANITÁRIO. AF_12/2014</v>
          </cell>
          <cell r="D5262" t="str">
            <v>UN</v>
          </cell>
          <cell r="E5262" t="str">
            <v>19,64</v>
          </cell>
          <cell r="F5262" t="str">
            <v>20,21</v>
          </cell>
        </row>
        <row r="5263">
          <cell r="A5263" t="str">
            <v>89780</v>
          </cell>
          <cell r="B5263" t="str">
            <v>JOELHO 45 GRAUS, CPVC, SOLDÁVEL, DN 35MM, INSTALADO EM PRUMADA DE ÁGUA - FORNECIMENTO E INSTALAÇÃO. AF_12/2014</v>
          </cell>
          <cell r="D5263" t="str">
            <v>UN</v>
          </cell>
          <cell r="E5263" t="str">
            <v>15,22</v>
          </cell>
          <cell r="F5263" t="str">
            <v>15,49</v>
          </cell>
        </row>
        <row r="5264">
          <cell r="A5264" t="str">
            <v>89781</v>
          </cell>
          <cell r="B5264" t="str">
            <v>JOELHO 90 GRAUS, CPVC, SOLDÁVEL, DN 42MM, INSTALADO EM PRUMADA DE ÁGUA  FORNECIMENTO E INSTALAÇÃO. AF_12/2014</v>
          </cell>
          <cell r="D5264" t="str">
            <v>UN</v>
          </cell>
          <cell r="E5264" t="str">
            <v>22,55</v>
          </cell>
          <cell r="F5264" t="str">
            <v>22,86</v>
          </cell>
        </row>
        <row r="5265">
          <cell r="A5265" t="str">
            <v>89782</v>
          </cell>
          <cell r="B5265" t="str">
            <v>TE, PVC, SERIE NORMAL, ESGOTO PREDIAL, DN 40 X 40 MM, JUNTA SOLDÁVEL, FORNECIDO E INSTALADO EM RAMAL DE DESCARGA OU RAMAL DE ESGOTO SANITÁRIO. AF_12/2014</v>
          </cell>
          <cell r="D5265" t="str">
            <v>UN</v>
          </cell>
          <cell r="E5265" t="str">
            <v>8,02</v>
          </cell>
          <cell r="F5265" t="str">
            <v>8,48</v>
          </cell>
        </row>
        <row r="5266">
          <cell r="A5266" t="str">
            <v>89783</v>
          </cell>
          <cell r="B5266" t="str">
            <v>JUNÇÃO SIMPLES, PVC, SERIE NORMAL, ESGOTO PREDIAL, DN 40 MM, JUNTA SOLDÁVEL, FORNECIDO E INSTALADO EM RAMAL DE DESCARGA OU RAMAL DE ESGOTO SANITÁRIO. AF_12/2014</v>
          </cell>
          <cell r="D5266" t="str">
            <v>UN</v>
          </cell>
          <cell r="E5266" t="str">
            <v>8,19</v>
          </cell>
          <cell r="F5266" t="str">
            <v>8,65</v>
          </cell>
        </row>
        <row r="5267">
          <cell r="A5267" t="str">
            <v>89784</v>
          </cell>
          <cell r="B5267" t="str">
            <v>TE, PVC, SERIE NORMAL, ESGOTO PREDIAL, DN 50 X 50 MM, JUNTA ELÁSTICA, FORNECIDO E INSTALADO EM RAMAL DE DESCARGA OU RAMAL DE ESGOTO SANITÁRIO. AF_12/2014</v>
          </cell>
          <cell r="D5267" t="str">
            <v>UN</v>
          </cell>
          <cell r="E5267" t="str">
            <v>13,77</v>
          </cell>
          <cell r="F5267" t="str">
            <v>14,34</v>
          </cell>
        </row>
        <row r="5268">
          <cell r="A5268" t="str">
            <v>89785</v>
          </cell>
          <cell r="B5268" t="str">
            <v>JUNÇÃO SIMPLES, PVC, SERIE NORMAL, ESGOTO PREDIAL, DN 50 X 50 MM, JUNTA ELÁSTICA, FORNECIDO E INSTALADO EM RAMAL DE DESCARGA OU RAMAL DE ESGOTO SANITÁRIO. AF_12/2014</v>
          </cell>
          <cell r="D5268" t="str">
            <v>UN</v>
          </cell>
          <cell r="E5268" t="str">
            <v>14,87</v>
          </cell>
          <cell r="F5268" t="str">
            <v>15,44</v>
          </cell>
        </row>
        <row r="5269">
          <cell r="A5269" t="str">
            <v>89786</v>
          </cell>
          <cell r="B5269" t="str">
            <v>TE, PVC, SERIE NORMAL, ESGOTO PREDIAL, DN 75 X 75 MM, JUNTA ELÁSTICA, FORNECIDO E INSTALADO EM RAMAL DE DESCARGA OU RAMAL DE ESGOTO SANITÁRIO. AF_12/2014</v>
          </cell>
          <cell r="D5269" t="str">
            <v>UN</v>
          </cell>
          <cell r="E5269" t="str">
            <v>22,40</v>
          </cell>
          <cell r="F5269" t="str">
            <v>23,24</v>
          </cell>
        </row>
        <row r="5270">
          <cell r="A5270" t="str">
            <v>89787</v>
          </cell>
          <cell r="B5270" t="str">
            <v>JOELHO 45 GRAUS, CPVC, SOLDÁVEL, DN 42MM, INSTALADO EM PRUMADA DE ÁGUA  FORNECIMENTO E INSTALAÇÃO. AF_12/2014</v>
          </cell>
          <cell r="D5270" t="str">
            <v>UN</v>
          </cell>
          <cell r="E5270" t="str">
            <v>22,55</v>
          </cell>
          <cell r="F5270" t="str">
            <v>22,86</v>
          </cell>
        </row>
        <row r="5271">
          <cell r="A5271" t="str">
            <v>89788</v>
          </cell>
          <cell r="B5271" t="str">
            <v>JOELHO 90 GRAUS, CPVC, SOLDÁVEL, DN 54MM, INSTALADO EM PRUMADA DE ÁGUA  FORNECIMENTO E INSTALAÇÃO. AF_12/2014</v>
          </cell>
          <cell r="D5271" t="str">
            <v>UN</v>
          </cell>
          <cell r="E5271" t="str">
            <v>43,71</v>
          </cell>
          <cell r="F5271" t="str">
            <v>44,10</v>
          </cell>
        </row>
        <row r="5272">
          <cell r="A5272" t="str">
            <v>89789</v>
          </cell>
          <cell r="B5272" t="str">
            <v>JOELHO 45 GRAUS, CPVC, SOLDÁVEL, DN 54MM, INSTALADO EM PRUMADA DE ÁGUA  FORNECIMENTO E INSTALAÇÃO. AF_12/2014</v>
          </cell>
          <cell r="D5272" t="str">
            <v>UN</v>
          </cell>
          <cell r="E5272" t="str">
            <v>44,39</v>
          </cell>
          <cell r="F5272" t="str">
            <v>44,78</v>
          </cell>
        </row>
        <row r="5273">
          <cell r="A5273" t="str">
            <v>89790</v>
          </cell>
          <cell r="B5273" t="str">
            <v>JOELHO 90 GRAUS, CPVC, SOLDÁVEL, DN 73MM, INSTALADO EM PRUMADA DE ÁGUA  FORNECIMENTO E INSTALAÇÃO. AF_12/2014</v>
          </cell>
          <cell r="D5273" t="str">
            <v>UN</v>
          </cell>
          <cell r="E5273" t="str">
            <v>107,49</v>
          </cell>
          <cell r="F5273" t="str">
            <v>108,01</v>
          </cell>
        </row>
        <row r="5274">
          <cell r="A5274" t="str">
            <v>89791</v>
          </cell>
          <cell r="B5274" t="str">
            <v>JOELHO 45 GRAUS, CPVC, SOLDÁVEL, DN 73MM, INSTALADO EM PRUMADA DE ÁGUA  FORNECIMENTO E INSTALAÇÃO. AF_12/2014</v>
          </cell>
          <cell r="D5274" t="str">
            <v>UN</v>
          </cell>
          <cell r="E5274" t="str">
            <v>109,99</v>
          </cell>
          <cell r="F5274" t="str">
            <v>110,51</v>
          </cell>
        </row>
        <row r="5275">
          <cell r="A5275" t="str">
            <v>89792</v>
          </cell>
          <cell r="B5275" t="str">
            <v>JOELHO 90 GRAUS, CPVC, SOLDÁVEL, DN 89MM, INSTALADO EM PRUMADA DE ÁGUA  FORNECIMENTO E INSTALAÇÃO. AF_12/2014</v>
          </cell>
          <cell r="D5275" t="str">
            <v>UN</v>
          </cell>
          <cell r="E5275" t="str">
            <v>126,48</v>
          </cell>
          <cell r="F5275" t="str">
            <v>127,10</v>
          </cell>
        </row>
        <row r="5276">
          <cell r="A5276" t="str">
            <v>89793</v>
          </cell>
          <cell r="B5276" t="str">
            <v>JOELHO 45 GRAUS, CPVC, SOLDÁVEL, DN 89MM, INSTALADO EM PRUMADA DE ÁGUA  FORNECIMENTO E INSTALAÇÃO. AF_12/2014</v>
          </cell>
          <cell r="D5276" t="str">
            <v>UN</v>
          </cell>
          <cell r="E5276" t="str">
            <v>129,85</v>
          </cell>
          <cell r="F5276" t="str">
            <v>130,47</v>
          </cell>
        </row>
        <row r="5277">
          <cell r="A5277" t="str">
            <v>89794</v>
          </cell>
          <cell r="B5277" t="str">
            <v>LUVA, CPVC, SOLDÁVEL, DN 35MM, INSTALADO EM PRUMADA DE ÁGUA  FORNECIMENTO E INSTALAÇÃO. AF_12/2014</v>
          </cell>
          <cell r="D5277" t="str">
            <v>UN</v>
          </cell>
          <cell r="E5277" t="str">
            <v>10,52</v>
          </cell>
          <cell r="F5277" t="str">
            <v>10,70</v>
          </cell>
        </row>
        <row r="5278">
          <cell r="A5278" t="str">
            <v>89795</v>
          </cell>
          <cell r="B5278" t="str">
            <v>JUNÇÃO SIMPLES, PVC, SERIE NORMAL, ESGOTO PREDIAL, DN 75 X 75 MM, JUNTA ELÁSTICA, FORNECIDO E INSTALADO EM RAMAL DE DESCARGA OU RAMAL DE ESGOTO SANITÁRIO. AF_12/2014</v>
          </cell>
          <cell r="D5278" t="str">
            <v>UN</v>
          </cell>
          <cell r="E5278" t="str">
            <v>23,91</v>
          </cell>
          <cell r="F5278" t="str">
            <v>24,75</v>
          </cell>
        </row>
        <row r="5279">
          <cell r="A5279" t="str">
            <v>89796</v>
          </cell>
          <cell r="B5279" t="str">
            <v>TE, PVC, SERIE NORMAL, ESGOTO PREDIAL, DN 100 X 100 MM, JUNTA ELÁSTICA, FORNECIDO E INSTALADO EM RAMAL DE DESCARGA OU RAMAL DE ESGOTO SANITÁRIO. AF_12/2014</v>
          </cell>
          <cell r="D5279" t="str">
            <v>UN</v>
          </cell>
          <cell r="E5279" t="str">
            <v>27,85</v>
          </cell>
          <cell r="F5279" t="str">
            <v>28,96</v>
          </cell>
        </row>
        <row r="5280">
          <cell r="A5280" t="str">
            <v>89797</v>
          </cell>
          <cell r="B5280" t="str">
            <v>JUNÇÃO SIMPLES, PVC, SERIE NORMAL, ESGOTO PREDIAL, DN 100 X 100 MM, JUNTA ELÁSTICA, FORNECIDO E INSTALADO EM RAMAL DE DESCARGA OU RAMAL DE ESGOTO SANITÁRIO. AF_12/2014</v>
          </cell>
          <cell r="D5280" t="str">
            <v>UN</v>
          </cell>
          <cell r="E5280" t="str">
            <v>31,39</v>
          </cell>
          <cell r="F5280" t="str">
            <v>32,50</v>
          </cell>
        </row>
        <row r="5281">
          <cell r="A5281" t="str">
            <v>89801</v>
          </cell>
          <cell r="B5281" t="str">
            <v>JOELHO 90 GRAUS, PVC, SERIE NORMAL, ESGOTO PREDIAL, DN 50 MM, JUNTA ELÁSTICA, FORNECIDO E INSTALADO EM PRUMADA DE ESGOTO SANITÁRIO OU VENTILAÇÃO. AF_12/2014</v>
          </cell>
          <cell r="D5281" t="str">
            <v>UN</v>
          </cell>
          <cell r="E5281" t="str">
            <v>4,87</v>
          </cell>
          <cell r="F5281" t="str">
            <v>5,00</v>
          </cell>
        </row>
        <row r="5282">
          <cell r="A5282" t="str">
            <v>89802</v>
          </cell>
          <cell r="B5282" t="str">
            <v>JOELHO 45 GRAUS, PVC, SERIE NORMAL, ESGOTO PREDIAL, DN 50 MM, JUNTA ELÁSTICA, FORNECIDO E INSTALADO EM PRUMADA DE ESGOTO SANITÁRIO OU VENTILAÇÃO. AF_12/2014</v>
          </cell>
          <cell r="D5282" t="str">
            <v>UN</v>
          </cell>
          <cell r="E5282" t="str">
            <v>5,26</v>
          </cell>
          <cell r="F5282" t="str">
            <v>5,39</v>
          </cell>
        </row>
        <row r="5283">
          <cell r="A5283" t="str">
            <v>89803</v>
          </cell>
          <cell r="B5283" t="str">
            <v>CURVA CURTA 90 GRAUS, PVC, SERIE NORMAL, ESGOTO PREDIAL, DN 50 MM, JUNTA ELÁSTICA, FORNECIDO E INSTALADO EM PRUMADA DE ESGOTO SANITÁRIO OU VENTILAÇÃO. AF_12/2014</v>
          </cell>
          <cell r="D5283" t="str">
            <v>UN</v>
          </cell>
          <cell r="E5283" t="str">
            <v>9,41</v>
          </cell>
          <cell r="F5283" t="str">
            <v>9,54</v>
          </cell>
        </row>
        <row r="5284">
          <cell r="A5284" t="str">
            <v>89804</v>
          </cell>
          <cell r="B5284" t="str">
            <v>CURVA LONGA 90 GRAUS, PVC, SERIE NORMAL, ESGOTO PREDIAL, DN 50 MM, JUNTA ELÁSTICA, FORNECIDO E INSTALADO EM PRUMADA DE ESGOTO SANITÁRIO OU VENTILAÇÃO. AF_12/2014</v>
          </cell>
          <cell r="D5284" t="str">
            <v>UN</v>
          </cell>
          <cell r="E5284" t="str">
            <v>10,05</v>
          </cell>
          <cell r="F5284" t="str">
            <v>10,18</v>
          </cell>
        </row>
        <row r="5285">
          <cell r="A5285" t="str">
            <v>89805</v>
          </cell>
          <cell r="B5285" t="str">
            <v>JOELHO 90 GRAUS, PVC, SERIE NORMAL, ESGOTO PREDIAL, DN 75 MM, JUNTA ELÁSTICA, FORNECIDO E INSTALADO EM PRUMADA DE ESGOTO SANITÁRIO OU VENTILAÇÃO. AF_12/2014</v>
          </cell>
          <cell r="D5285" t="str">
            <v>UN</v>
          </cell>
          <cell r="E5285" t="str">
            <v>9,49</v>
          </cell>
          <cell r="F5285" t="str">
            <v>9,76</v>
          </cell>
        </row>
        <row r="5286">
          <cell r="A5286" t="str">
            <v>89806</v>
          </cell>
          <cell r="B5286" t="str">
            <v>JOELHO 45 GRAUS, PVC, SERIE NORMAL, ESGOTO PREDIAL, DN 75 MM, JUNTA ELÁSTICA, FORNECIDO E INSTALADO EM PRUMADA DE ESGOTO SANITÁRIO OU VENTILAÇÃO. AF_12/2014</v>
          </cell>
          <cell r="D5286" t="str">
            <v>UN</v>
          </cell>
          <cell r="E5286" t="str">
            <v>10,04</v>
          </cell>
          <cell r="F5286" t="str">
            <v>10,31</v>
          </cell>
        </row>
        <row r="5287">
          <cell r="A5287" t="str">
            <v>89807</v>
          </cell>
          <cell r="B5287" t="str">
            <v>CURVA CURTA 90 GRAUS, PVC, SERIE NORMAL, ESGOTO PREDIAL, DN 75 MM, JUNTA ELÁSTICA, FORNECIDO E INSTALADO EM PRUMADA DE ESGOTO SANITÁRIO OU VENTILAÇÃO. AF_12/2014</v>
          </cell>
          <cell r="D5287" t="str">
            <v>UN</v>
          </cell>
          <cell r="E5287" t="str">
            <v>17,37</v>
          </cell>
          <cell r="F5287" t="str">
            <v>17,64</v>
          </cell>
        </row>
        <row r="5288">
          <cell r="A5288" t="str">
            <v>89808</v>
          </cell>
          <cell r="B5288" t="str">
            <v>CURVA LONGA 90 GRAUS, PVC, SERIE NORMAL, ESGOTO PREDIAL, DN 75 MM, JUNTA ELÁSTICA, FORNECIDO E INSTALADO EM PRUMADA DE ESGOTO SANITÁRIO OU VENTILAÇÃO. AF_12/2014</v>
          </cell>
          <cell r="D5288" t="str">
            <v>UN</v>
          </cell>
          <cell r="E5288" t="str">
            <v>25,26</v>
          </cell>
          <cell r="F5288" t="str">
            <v>25,53</v>
          </cell>
        </row>
        <row r="5289">
          <cell r="A5289" t="str">
            <v>89809</v>
          </cell>
          <cell r="B5289" t="str">
            <v>JOELHO 90 GRAUS, PVC, SERIE NORMAL, ESGOTO PREDIAL, DN 100 MM, JUNTA ELÁSTICA, FORNECIDO E INSTALADO EM PRUMADA DE ESGOTO SANITÁRIO OU VENTILAÇÃO. AF_12/2014</v>
          </cell>
          <cell r="D5289" t="str">
            <v>UN</v>
          </cell>
          <cell r="E5289" t="str">
            <v>12,75</v>
          </cell>
          <cell r="F5289" t="str">
            <v>13,15</v>
          </cell>
        </row>
        <row r="5290">
          <cell r="A5290" t="str">
            <v>89810</v>
          </cell>
          <cell r="B5290" t="str">
            <v>JOELHO 45 GRAUS, PVC, SERIE NORMAL, ESGOTO PREDIAL, DN 100 MM, JUNTA ELÁSTICA, FORNECIDO E INSTALADO EM PRUMADA DE ESGOTO SANITÁRIO OU VENTILAÇÃO. AF_12/2014</v>
          </cell>
          <cell r="D5290" t="str">
            <v>UN</v>
          </cell>
          <cell r="E5290" t="str">
            <v>12,72</v>
          </cell>
          <cell r="F5290" t="str">
            <v>13,12</v>
          </cell>
        </row>
        <row r="5291">
          <cell r="A5291" t="str">
            <v>89811</v>
          </cell>
          <cell r="B5291" t="str">
            <v>CURVA CURTA 90 GRAUS, PVC, SERIE NORMAL, ESGOTO PREDIAL, DN 100 MM, JUNTA ELÁSTICA, FORNECIDO E INSTALADO EM PRUMADA DE ESGOTO SANITÁRIO OU VENTILAÇÃO. AF_12/2014</v>
          </cell>
          <cell r="D5291" t="str">
            <v>UN</v>
          </cell>
          <cell r="E5291" t="str">
            <v>21,31</v>
          </cell>
          <cell r="F5291" t="str">
            <v>21,71</v>
          </cell>
        </row>
        <row r="5292">
          <cell r="A5292" t="str">
            <v>89812</v>
          </cell>
          <cell r="B5292" t="str">
            <v>CURVA LONGA 90 GRAUS, PVC, SERIE NORMAL, ESGOTO PREDIAL, DN 100 MM, JUNTA ELÁSTICA, FORNECIDO E INSTALADO EM PRUMADA DE ESGOTO SANITÁRIO OU VENTILAÇÃO. AF_12/2014</v>
          </cell>
          <cell r="D5292" t="str">
            <v>UN</v>
          </cell>
          <cell r="E5292" t="str">
            <v>36,50</v>
          </cell>
          <cell r="F5292" t="str">
            <v>36,90</v>
          </cell>
        </row>
        <row r="5293">
          <cell r="A5293" t="str">
            <v>89813</v>
          </cell>
          <cell r="B5293" t="str">
            <v>LUVA SIMPLES, PVC, SERIE NORMAL, ESGOTO PREDIAL, DN 50 MM, JUNTA ELÁSTICA, FORNECIDO E INSTALADO EM PRUMADA DE ESGOTO SANITÁRIO OU VENTILAÇÃO. AF_12/2014</v>
          </cell>
          <cell r="D5293" t="str">
            <v>UN</v>
          </cell>
          <cell r="E5293" t="str">
            <v>4,79</v>
          </cell>
          <cell r="F5293" t="str">
            <v>4,90</v>
          </cell>
        </row>
        <row r="5294">
          <cell r="A5294" t="str">
            <v>89814</v>
          </cell>
          <cell r="B5294" t="str">
            <v>LUVA DE CORRER, PVC, SERIE NORMAL, ESGOTO PREDIAL, DN 50 MM, JUNTA ELÁSTICA, FORNECIDO E INSTALADO EM PRUMADA DE ESGOTO SANITÁRIO OU VENTILAÇÃO. AF_12/2014</v>
          </cell>
          <cell r="D5294" t="str">
            <v>UN</v>
          </cell>
          <cell r="E5294" t="str">
            <v>9,40</v>
          </cell>
          <cell r="F5294" t="str">
            <v>9,51</v>
          </cell>
        </row>
        <row r="5295">
          <cell r="A5295" t="str">
            <v>89815</v>
          </cell>
          <cell r="B5295" t="str">
            <v>LUVA DE CORRER, CPVC, SOLDÁVEL, DN 35MM, INSTALADO EM PRUMADA DE ÁGUA  FORNECIMENTO E INSTALAÇÃO. AF_12/2014</v>
          </cell>
          <cell r="D5295" t="str">
            <v>UN</v>
          </cell>
          <cell r="E5295" t="str">
            <v>17,41</v>
          </cell>
          <cell r="F5295" t="str">
            <v>17,59</v>
          </cell>
        </row>
        <row r="5296">
          <cell r="A5296" t="str">
            <v>89816</v>
          </cell>
          <cell r="B5296" t="str">
            <v>UNIÃO, CPVC, SOLDÁVEL, DN35MM, INSTALADO EM PRUMADA DE ÁGUA  FORNECIMENTO E INSTALAÇÃO. AF_12/2014</v>
          </cell>
          <cell r="D5296" t="str">
            <v>UN</v>
          </cell>
          <cell r="E5296" t="str">
            <v>24,81</v>
          </cell>
          <cell r="F5296" t="str">
            <v>24,99</v>
          </cell>
        </row>
        <row r="5297">
          <cell r="A5297" t="str">
            <v>89817</v>
          </cell>
          <cell r="B5297" t="str">
            <v>LUVA SIMPLES, PVC, SERIE NORMAL, ESGOTO PREDIAL, DN 75 MM, JUNTA ELÁSTICA, FORNECIDO E INSTALADO EM PRUMADA DE ESGOTO SANITÁRIO OU VENTILAÇÃO. AF_12/2014</v>
          </cell>
          <cell r="D5297" t="str">
            <v>UN</v>
          </cell>
          <cell r="E5297" t="str">
            <v>8,21</v>
          </cell>
          <cell r="F5297" t="str">
            <v>8,42</v>
          </cell>
        </row>
        <row r="5298">
          <cell r="A5298" t="str">
            <v>89818</v>
          </cell>
          <cell r="B5298" t="str">
            <v>CONECTOR, CPVC, SOLDÁVEL, DN 35MM X 1 1/4, INSTALADO EM PRUMADA DE ÁGUA  FORNECIMENTO E INSTALAÇÃO. AF_12/2014</v>
          </cell>
          <cell r="D5298" t="str">
            <v>UN</v>
          </cell>
          <cell r="E5298" t="str">
            <v>98,02</v>
          </cell>
          <cell r="F5298" t="str">
            <v>98,20</v>
          </cell>
        </row>
        <row r="5299">
          <cell r="A5299" t="str">
            <v>89819</v>
          </cell>
          <cell r="B5299" t="str">
            <v>LUVA DE CORRER, PVC, SERIE NORMAL, ESGOTO PREDIAL, DN 75 MM, JUNTA ELÁSTICA, FORNECIDO E INSTALADO EM PRUMADA DE ESGOTO SANITÁRIO OU VENTILAÇÃO. AF_12/2014</v>
          </cell>
          <cell r="D5299" t="str">
            <v>UN</v>
          </cell>
          <cell r="E5299" t="str">
            <v>11,78</v>
          </cell>
          <cell r="F5299" t="str">
            <v>11,99</v>
          </cell>
        </row>
        <row r="5300">
          <cell r="A5300" t="str">
            <v>89820</v>
          </cell>
          <cell r="B5300" t="str">
            <v>BUCHA DE REDUÇÃO, CPVC, SOLDÁVEL, DN35MM X 28MM, INSTALADO EM PRUMADA DE ÁGUA  FORNECIMENTO E INSTALAÇÃO. AF_12/2014</v>
          </cell>
          <cell r="D5300" t="str">
            <v>UN</v>
          </cell>
          <cell r="E5300" t="str">
            <v>18,90</v>
          </cell>
          <cell r="F5300" t="str">
            <v>19,08</v>
          </cell>
        </row>
        <row r="5301">
          <cell r="A5301" t="str">
            <v>89821</v>
          </cell>
          <cell r="B5301" t="str">
            <v>LUVA SIMPLES, PVC, SERIE NORMAL, ESGOTO PREDIAL, DN 100 MM, JUNTA ELÁSTICA, FORNECIDO E INSTALADO EM PRUMADA DE ESGOTO SANITÁRIO OU VENTILAÇÃO. AF_12/2014</v>
          </cell>
          <cell r="D5301" t="str">
            <v>UN</v>
          </cell>
          <cell r="E5301" t="str">
            <v>10,31</v>
          </cell>
          <cell r="F5301" t="str">
            <v>10,58</v>
          </cell>
        </row>
        <row r="5302">
          <cell r="A5302" t="str">
            <v>89822</v>
          </cell>
          <cell r="B5302" t="str">
            <v>LUVA, CPVC, SOLDÁVEL, DN 42MM, INSTALADO EM PRUMADA DE ÁGUA  FORNECIMENTO E INSTALAÇÃO. AF_12/2014</v>
          </cell>
          <cell r="D5302" t="str">
            <v>UN</v>
          </cell>
          <cell r="E5302" t="str">
            <v>13,79</v>
          </cell>
          <cell r="F5302" t="str">
            <v>14,00</v>
          </cell>
        </row>
        <row r="5303">
          <cell r="A5303" t="str">
            <v>89823</v>
          </cell>
          <cell r="B5303" t="str">
            <v>LUVA DE CORRER, PVC, SERIE NORMAL, ESGOTO PREDIAL, DN 100 MM, JUNTA ELÁSTICA, FORNECIDO E INSTALADO EM PRUMADA DE ESGOTO SANITÁRIO OU VENTILAÇÃO. AF_12/2014</v>
          </cell>
          <cell r="D5303" t="str">
            <v>UN</v>
          </cell>
          <cell r="E5303" t="str">
            <v>16,91</v>
          </cell>
          <cell r="F5303" t="str">
            <v>17,18</v>
          </cell>
        </row>
        <row r="5304">
          <cell r="A5304" t="str">
            <v>89824</v>
          </cell>
          <cell r="B5304" t="str">
            <v>LUVA DE CORRER, CPVC, SOLDÁVEL, DN 42MM, INSTALADO EM PRUMADA DE ÁGUA  FORNECIMENTO E INSTALAÇÃO. AF_12/2014</v>
          </cell>
          <cell r="D5304" t="str">
            <v>UN</v>
          </cell>
          <cell r="E5304" t="str">
            <v>23,62</v>
          </cell>
          <cell r="F5304" t="str">
            <v>23,83</v>
          </cell>
        </row>
        <row r="5305">
          <cell r="A5305" t="str">
            <v>89825</v>
          </cell>
          <cell r="B5305" t="str">
            <v>TE, PVC, SERIE NORMAL, ESGOTO PREDIAL, DN 50 X 50 MM, JUNTA ELÁSTICA, FORNECIDO E INSTALADO EM PRUMADA DE ESGOTO SANITÁRIO OU VENTILAÇÃO. AF_12/2014</v>
          </cell>
          <cell r="D5305" t="str">
            <v>UN</v>
          </cell>
          <cell r="E5305" t="str">
            <v>10,43</v>
          </cell>
          <cell r="F5305" t="str">
            <v>10,64</v>
          </cell>
        </row>
        <row r="5306">
          <cell r="A5306" t="str">
            <v>89826</v>
          </cell>
          <cell r="B5306" t="str">
            <v>LUVA DE TRANSIÇÃO, CPVC, SOLDÁVEL, DN42MM X 1.1/2, INSTALADO EM PRUMADA DE ÁGUA  FORNECIMENTO E INSTALAÇÃO. AF_12/2014</v>
          </cell>
          <cell r="D5306" t="str">
            <v>UN</v>
          </cell>
          <cell r="E5306" t="str">
            <v>100,17</v>
          </cell>
          <cell r="F5306" t="str">
            <v>100,38</v>
          </cell>
        </row>
        <row r="5307">
          <cell r="A5307" t="str">
            <v>89827</v>
          </cell>
          <cell r="B5307" t="str">
            <v>JUNÇÃO SIMPLES, PVC, SERIE NORMAL, ESGOTO PREDIAL, DN 50 X 50 MM, JUNTA ELÁSTICA, FORNECIDO E INSTALADO EM PRUMADA DE ESGOTO SANITÁRIO OU VENTILAÇÃO. AF_12/2014</v>
          </cell>
          <cell r="D5307" t="str">
            <v>UN</v>
          </cell>
          <cell r="E5307" t="str">
            <v>11,53</v>
          </cell>
          <cell r="F5307" t="str">
            <v>11,74</v>
          </cell>
        </row>
        <row r="5308">
          <cell r="A5308" t="str">
            <v>89828</v>
          </cell>
          <cell r="B5308" t="str">
            <v>UNIÃO, CPVC, SOLDÁVEL, DN42MM, INSTALADO EM PRUMADA DE ÁGUA  FORNECIMENTO E INSTALAÇÃO. AF_12/2014</v>
          </cell>
          <cell r="D5308" t="str">
            <v>UN</v>
          </cell>
          <cell r="E5308" t="str">
            <v>35,75</v>
          </cell>
          <cell r="F5308" t="str">
            <v>35,96</v>
          </cell>
        </row>
        <row r="5309">
          <cell r="A5309" t="str">
            <v>89829</v>
          </cell>
          <cell r="B5309" t="str">
            <v>TE, PVC, SERIE NORMAL, ESGOTO PREDIAL, DN 75 X 75 MM, JUNTA ELÁSTICA, FORNECIDO E INSTALADO EM PRUMADA DE ESGOTO SANITÁRIO OU VENTILAÇÃO. AF_12/2014</v>
          </cell>
          <cell r="D5309" t="str">
            <v>UN</v>
          </cell>
          <cell r="E5309" t="str">
            <v>18,17</v>
          </cell>
          <cell r="F5309" t="str">
            <v>18,54</v>
          </cell>
        </row>
        <row r="5310">
          <cell r="A5310" t="str">
            <v>89830</v>
          </cell>
          <cell r="B5310" t="str">
            <v>JUNÇÃO SIMPLES, PVC, SERIE NORMAL, ESGOTO PREDIAL, DN 75 X 75 MM, JUNTA ELÁSTICA, FORNECIDO E INSTALADO EM PRUMADA DE ESGOTO SANITÁRIO OU VENTILAÇÃO. AF_12/2014</v>
          </cell>
          <cell r="D5310" t="str">
            <v>UN</v>
          </cell>
          <cell r="E5310" t="str">
            <v>19,68</v>
          </cell>
          <cell r="F5310" t="str">
            <v>20,05</v>
          </cell>
        </row>
        <row r="5311">
          <cell r="A5311" t="str">
            <v>89831</v>
          </cell>
          <cell r="B5311" t="str">
            <v>CONECTOR, CPVC, SOLDÁVEL, DN 42MM X 1.1/2, INSTALADO EM PRUMADA DE ÁGUA  FORNECIMENTO E INSTALAÇÃO. AF_12/2014</v>
          </cell>
          <cell r="D5311" t="str">
            <v>UN</v>
          </cell>
          <cell r="E5311" t="str">
            <v>119,69</v>
          </cell>
          <cell r="F5311" t="str">
            <v>119,90</v>
          </cell>
        </row>
        <row r="5312">
          <cell r="A5312" t="str">
            <v>89832</v>
          </cell>
          <cell r="B5312" t="str">
            <v>BUCHA DE REDUÇÃO, CPVC, SOLDÁVEL, DN 42MM X 22MM, INSTALADO EM RAMAL DE DISTRIBUIÇÃO DE ÁGUA - FORNECIMENTO E INSTALAÇÃO. AF_12/2014</v>
          </cell>
          <cell r="D5312" t="str">
            <v>UN</v>
          </cell>
          <cell r="E5312" t="str">
            <v>24,74</v>
          </cell>
          <cell r="F5312" t="str">
            <v>24,95</v>
          </cell>
        </row>
        <row r="5313">
          <cell r="A5313" t="str">
            <v>89833</v>
          </cell>
          <cell r="B5313" t="str">
            <v>TE, PVC, SERIE NORMAL, ESGOTO PREDIAL, DN 100 X 100 MM, JUNTA ELÁSTICA, FORNECIDO E INSTALADO EM PRUMADA DE ESGOTO SANITÁRIO OU VENTILAÇÃO. AF_12/2014</v>
          </cell>
          <cell r="D5313" t="str">
            <v>UN</v>
          </cell>
          <cell r="E5313" t="str">
            <v>22,70</v>
          </cell>
          <cell r="F5313" t="str">
            <v>23,24</v>
          </cell>
        </row>
        <row r="5314">
          <cell r="A5314" t="str">
            <v>89834</v>
          </cell>
          <cell r="B5314" t="str">
            <v>JUNÇÃO SIMPLES, PVC, SERIE NORMAL, ESGOTO PREDIAL, DN 100 X 100 MM, JUNTA ELÁSTICA, FORNECIDO E INSTALADO EM PRUMADA DE ESGOTO SANITÁRIO OU VENTILAÇÃO. AF_12/2014</v>
          </cell>
          <cell r="D5314" t="str">
            <v>UN</v>
          </cell>
          <cell r="E5314" t="str">
            <v>26,24</v>
          </cell>
          <cell r="F5314" t="str">
            <v>26,78</v>
          </cell>
        </row>
        <row r="5315">
          <cell r="A5315" t="str">
            <v>89835</v>
          </cell>
          <cell r="B5315" t="str">
            <v>LUVA, CPVC, SOLDÁVEL, DN 54MM, INSTALADO EM PRUMADA DE ÁGUA  FORNECIMENTO E INSTALAÇÃO. AF_12/2014</v>
          </cell>
          <cell r="D5315" t="str">
            <v>UN</v>
          </cell>
          <cell r="E5315" t="str">
            <v>24,47</v>
          </cell>
          <cell r="F5315" t="str">
            <v>24,73</v>
          </cell>
        </row>
        <row r="5316">
          <cell r="A5316" t="str">
            <v>89836</v>
          </cell>
          <cell r="B5316" t="str">
            <v>LUVA DE TRANSIÇÃO, CPVC, SOLDÁVEL, DN 54MM X 2, INSTALADO EM PRUMADA DE ÁGUA  FORNECIMENTO E INSTALAÇÃO. AF_12/2014</v>
          </cell>
          <cell r="D5316" t="str">
            <v>UN</v>
          </cell>
          <cell r="E5316" t="str">
            <v>161,67</v>
          </cell>
          <cell r="F5316" t="str">
            <v>161,93</v>
          </cell>
        </row>
        <row r="5317">
          <cell r="A5317" t="str">
            <v>89837</v>
          </cell>
          <cell r="B5317" t="str">
            <v>UNIÃO, CPVC, SOLDÁVEL, DN 54MM, INSTALADO EM PRUMADA DE ÁGUA  FORNECIMENTO E INSTALAÇÃO. AF_12/2014</v>
          </cell>
          <cell r="D5317" t="str">
            <v>UN</v>
          </cell>
          <cell r="E5317" t="str">
            <v>80,78</v>
          </cell>
          <cell r="F5317" t="str">
            <v>81,04</v>
          </cell>
        </row>
        <row r="5318">
          <cell r="A5318" t="str">
            <v>89838</v>
          </cell>
          <cell r="B5318" t="str">
            <v>LUVA, CPVC, SOLDÁVEL, DN 73MM, INSTALADO EM PRUMADA DE ÁGUA  FORNECIMENTO E INSTALAÇÃO. AF_12/2014</v>
          </cell>
          <cell r="D5318" t="str">
            <v>UN</v>
          </cell>
          <cell r="E5318" t="str">
            <v>88,33</v>
          </cell>
          <cell r="F5318" t="str">
            <v>88,68</v>
          </cell>
        </row>
        <row r="5319">
          <cell r="A5319" t="str">
            <v>89839</v>
          </cell>
          <cell r="B5319" t="str">
            <v>UNIÃO, CPVC, SOLDÁVEL, DN 73MM, INSTALADO EM PRUMADA DE ÁGUA  FORNECIMENTO E INSTALAÇÃO. AF_12/2014</v>
          </cell>
          <cell r="D5319" t="str">
            <v>UN</v>
          </cell>
          <cell r="E5319" t="str">
            <v>116,99</v>
          </cell>
          <cell r="F5319" t="str">
            <v>117,34</v>
          </cell>
        </row>
        <row r="5320">
          <cell r="A5320" t="str">
            <v>89840</v>
          </cell>
          <cell r="B5320" t="str">
            <v>LUVA, CPVC, SOLDÁVEL, DN 89MM, INSTALADO EM PRUMADA DE ÁGUA  FORNECIMENTO E INSTALAÇÃO. AF_12/2014</v>
          </cell>
          <cell r="D5320" t="str">
            <v>UN</v>
          </cell>
          <cell r="E5320" t="str">
            <v>102,06</v>
          </cell>
          <cell r="F5320" t="str">
            <v>102,47</v>
          </cell>
        </row>
        <row r="5321">
          <cell r="A5321" t="str">
            <v>89841</v>
          </cell>
          <cell r="B5321" t="str">
            <v>UNIÃO, CPVC, SOLDÁVEL, DN 89MM, INSTALADO EM PRUMADA DE ÁGUA  FORNECIMENTO E INSTALAÇÃO. AF_12/2014</v>
          </cell>
          <cell r="D5321" t="str">
            <v>UN</v>
          </cell>
          <cell r="E5321" t="str">
            <v>171,61</v>
          </cell>
          <cell r="F5321" t="str">
            <v>172,02</v>
          </cell>
        </row>
        <row r="5322">
          <cell r="A5322" t="str">
            <v>89842</v>
          </cell>
          <cell r="B5322" t="str">
            <v>TÊ, CPVC, SOLDÁVEL, DN 35MM, INSTALADO EM PRUMADA DE ÁGUA  FORNECIMENTO E INSTALAÇÃO. AF_12/2014</v>
          </cell>
          <cell r="D5322" t="str">
            <v>UN</v>
          </cell>
          <cell r="E5322" t="str">
            <v>28,04</v>
          </cell>
          <cell r="F5322" t="str">
            <v>28,39</v>
          </cell>
        </row>
        <row r="5323">
          <cell r="A5323" t="str">
            <v>89844</v>
          </cell>
          <cell r="B5323" t="str">
            <v>TE, CPVC, SOLDÁVEL, DN  42MM, INSTALADO EM PRUMADA DE ÁGUA  FORNECIMENTO E INSTALAÇÃO. AF_12/2014</v>
          </cell>
          <cell r="D5323" t="str">
            <v>UN</v>
          </cell>
          <cell r="E5323" t="str">
            <v>35,69</v>
          </cell>
          <cell r="F5323" t="str">
            <v>36,10</v>
          </cell>
        </row>
        <row r="5324">
          <cell r="A5324" t="str">
            <v>89845</v>
          </cell>
          <cell r="B5324" t="str">
            <v>TÊ, CPVC, SOLDÁVEL, DN 54 MM, INSTALADO EM PRUMADA DE ÁGUA  FORNECIMENTO E INSTALAÇÃO. AF_12/2014</v>
          </cell>
          <cell r="D5324" t="str">
            <v>UN</v>
          </cell>
          <cell r="E5324" t="str">
            <v>55,19</v>
          </cell>
          <cell r="F5324" t="str">
            <v>55,72</v>
          </cell>
        </row>
        <row r="5325">
          <cell r="A5325" t="str">
            <v>89846</v>
          </cell>
          <cell r="B5325" t="str">
            <v>TÊ, CPVC, SOLDÁVEL, DN 73MM, INSTALADO EM PRUMADA DE ÁGUA  FORNECIMENTO E INSTALAÇÃO. AF_12/2014</v>
          </cell>
          <cell r="D5325" t="str">
            <v>UN</v>
          </cell>
          <cell r="E5325" t="str">
            <v>123,57</v>
          </cell>
          <cell r="F5325" t="str">
            <v>124,26</v>
          </cell>
        </row>
        <row r="5326">
          <cell r="A5326" t="str">
            <v>89847</v>
          </cell>
          <cell r="B5326" t="str">
            <v>TÊ, CPVC, SOLDÁVEL, DN 89MM, INSTALADO EM PRUMADA DE ÁGUA  FORNECIMENTO E INSTALAÇÃO. AF_12/2014</v>
          </cell>
          <cell r="D5326" t="str">
            <v>UN</v>
          </cell>
          <cell r="E5326" t="str">
            <v>151,96</v>
          </cell>
          <cell r="F5326" t="str">
            <v>152,78</v>
          </cell>
        </row>
        <row r="5327">
          <cell r="A5327" t="str">
            <v>89850</v>
          </cell>
          <cell r="B5327" t="str">
            <v>JOELHO 90 GRAUS, PVC, SERIE NORMAL, ESGOTO PREDIAL, DN 100 MM, JUNTA ELÁSTICA, FORNECIDO E INSTALADO EM SUBCOLETOR AÉREO DE ESGOTO SANITÁRIO. AF_12/2014</v>
          </cell>
          <cell r="D5327" t="str">
            <v>UN</v>
          </cell>
          <cell r="E5327" t="str">
            <v>16,38</v>
          </cell>
          <cell r="F5327" t="str">
            <v>17,19</v>
          </cell>
        </row>
        <row r="5328">
          <cell r="A5328" t="str">
            <v>89851</v>
          </cell>
          <cell r="B5328" t="str">
            <v>JOELHO 45 GRAUS, PVC, SERIE NORMAL, ESGOTO PREDIAL, DN 100 MM, JUNTA ELÁSTICA, FORNECIDO E INSTALADO EM SUBCOLETOR AÉREO DE ESGOTO SANITÁRIO. AF_12/2014</v>
          </cell>
          <cell r="D5328" t="str">
            <v>UN</v>
          </cell>
          <cell r="E5328" t="str">
            <v>16,35</v>
          </cell>
          <cell r="F5328" t="str">
            <v>17,16</v>
          </cell>
        </row>
        <row r="5329">
          <cell r="A5329" t="str">
            <v>89852</v>
          </cell>
          <cell r="B5329" t="str">
            <v>CURVA CURTA 90 GRAUS, PVC, SERIE NORMAL, ESGOTO PREDIAL, DN 100 MM, JUNTA ELÁSTICA, FORNECIDO E INSTALADO EM SUBCOLETOR AÉREO DE ESGOTO SANITÁRIO. AF_12/2014</v>
          </cell>
          <cell r="D5329" t="str">
            <v>UN</v>
          </cell>
          <cell r="E5329" t="str">
            <v>24,94</v>
          </cell>
          <cell r="F5329" t="str">
            <v>25,75</v>
          </cell>
        </row>
        <row r="5330">
          <cell r="A5330" t="str">
            <v>89853</v>
          </cell>
          <cell r="B5330" t="str">
            <v>CURVA LONGA 90 GRAUS, PVC, SERIE NORMAL, ESGOTO PREDIAL, DN 100 MM, JUNTA ELÁSTICA, FORNECIDO E INSTALADO EM SUBCOLETOR AÉREO DE ESGOTO SANITÁRIO. AF_12/2014</v>
          </cell>
          <cell r="D5330" t="str">
            <v>UN</v>
          </cell>
          <cell r="E5330" t="str">
            <v>40,13</v>
          </cell>
          <cell r="F5330" t="str">
            <v>40,94</v>
          </cell>
        </row>
        <row r="5331">
          <cell r="A5331" t="str">
            <v>89854</v>
          </cell>
          <cell r="B5331" t="str">
            <v>JOELHO 90 GRAUS, PVC, SERIE NORMAL, ESGOTO PREDIAL, DN 150 MM, JUNTA ELÁSTICA, FORNECIDO E INSTALADO EM SUBCOLETOR AÉREO DE ESGOTO SANITÁRIO. AF_12/2014</v>
          </cell>
          <cell r="D5331" t="str">
            <v>UN</v>
          </cell>
          <cell r="E5331" t="str">
            <v>54,05</v>
          </cell>
          <cell r="F5331" t="str">
            <v>55,16</v>
          </cell>
        </row>
        <row r="5332">
          <cell r="A5332" t="str">
            <v>89855</v>
          </cell>
          <cell r="B5332" t="str">
            <v>JOELHO 45 GRAUS, PVC, SERIE NORMAL, ESGOTO PREDIAL, DN 150 MM, JUNTA ELÁSTICA, FORNECIDO E INSTALADO EM SUBCOLETOR AÉREO DE ESGOTO SANITÁRIO. AF_12/2014</v>
          </cell>
          <cell r="D5332" t="str">
            <v>UN</v>
          </cell>
          <cell r="E5332" t="str">
            <v>57,11</v>
          </cell>
          <cell r="F5332" t="str">
            <v>58,22</v>
          </cell>
        </row>
        <row r="5333">
          <cell r="A5333" t="str">
            <v>89856</v>
          </cell>
          <cell r="B5333" t="str">
            <v>LUVA SIMPLES, PVC, SERIE NORMAL, ESGOTO PREDIAL, DN 100 MM, JUNTA ELÁSTICA, FORNECIDO E INSTALADO EM SUBCOLETOR AÉREO DE ESGOTO SANITÁRIO. AF_12/2014</v>
          </cell>
          <cell r="D5333" t="str">
            <v>UN</v>
          </cell>
          <cell r="E5333" t="str">
            <v>12,73</v>
          </cell>
          <cell r="F5333" t="str">
            <v>13,27</v>
          </cell>
        </row>
        <row r="5334">
          <cell r="A5334" t="str">
            <v>89857</v>
          </cell>
          <cell r="B5334" t="str">
            <v>LUVA DE CORRER, PVC, SERIE NORMAL, ESGOTO PREDIAL, DN 100 MM, JUNTA ELÁSTICA, FORNECIDO E INSTALADO EM SUBCOLETOR AÉREO DE ESGOTO SANITÁRIO. AF_12/2014</v>
          </cell>
          <cell r="D5334" t="str">
            <v>UN</v>
          </cell>
          <cell r="E5334" t="str">
            <v>19,33</v>
          </cell>
          <cell r="F5334" t="str">
            <v>19,87</v>
          </cell>
        </row>
        <row r="5335">
          <cell r="A5335" t="str">
            <v>89859</v>
          </cell>
          <cell r="B5335" t="str">
            <v>LUVA DE CORRER, PVC, SERIE NORMAL, ESGOTO PREDIAL, DN 150 MM, JUNTA ELÁSTICA, FORNECIDO E INSTALADO EM SUBCOLETOR AÉREO DE ESGOTO SANITÁRIO. AF_12/2014</v>
          </cell>
          <cell r="D5335" t="str">
            <v>UN</v>
          </cell>
          <cell r="E5335" t="str">
            <v>56,49</v>
          </cell>
          <cell r="F5335" t="str">
            <v>57,24</v>
          </cell>
        </row>
        <row r="5336">
          <cell r="A5336" t="str">
            <v>89860</v>
          </cell>
          <cell r="B5336" t="str">
            <v>TE, PVC, SERIE NORMAL, ESGOTO PREDIAL, DN 100 X 100 MM, JUNTA ELÁSTICA, FORNECIDO E INSTALADO EM SUBCOLETOR AÉREO DE ESGOTO SANITÁRIO. AF_12/2014</v>
          </cell>
          <cell r="D5336" t="str">
            <v>UN</v>
          </cell>
          <cell r="E5336" t="str">
            <v>27,54</v>
          </cell>
          <cell r="F5336" t="str">
            <v>28,62</v>
          </cell>
        </row>
        <row r="5337">
          <cell r="A5337" t="str">
            <v>89861</v>
          </cell>
          <cell r="B5337" t="str">
            <v>JUNÇÃO SIMPLES, PVC, SERIE NORMAL, ESGOTO PREDIAL, DN 100 X 100 MM, JUNTA ELÁSTICA, FORNECIDO E INSTALADO EM SUBCOLETOR AÉREO DE ESGOTO SANITÁRIO. AF_12/2014</v>
          </cell>
          <cell r="D5337" t="str">
            <v>UN</v>
          </cell>
          <cell r="E5337" t="str">
            <v>31,08</v>
          </cell>
          <cell r="F5337" t="str">
            <v>32,16</v>
          </cell>
        </row>
        <row r="5338">
          <cell r="A5338" t="str">
            <v>89862</v>
          </cell>
          <cell r="B5338" t="str">
            <v>TE, PVC, SERIE NORMAL, ESGOTO PREDIAL, DN 150 X 150 MM, JUNTA ELÁSTICA, FORNECIDO E INSTALADO EM SUBCOLETOR AÉREO DE ESGOTO SANITÁRIO. AF_12/2014</v>
          </cell>
          <cell r="D5338" t="str">
            <v>UN</v>
          </cell>
          <cell r="E5338" t="str">
            <v>61,74</v>
          </cell>
          <cell r="F5338" t="str">
            <v>63,23</v>
          </cell>
        </row>
        <row r="5339">
          <cell r="A5339" t="str">
            <v>89863</v>
          </cell>
          <cell r="B5339" t="str">
            <v>JUNÇÃO SIMPLES, PVC, SERIE NORMAL, ESGOTO PREDIAL, DN 150 X 150 MM, JUNTA ELÁSTICA, FORNECIDO E INSTALADO EM SUBCOLETOR AÉREO DE ESGOTO SANITÁRIO. AF_12/2014</v>
          </cell>
          <cell r="D5339" t="str">
            <v>UN</v>
          </cell>
          <cell r="E5339" t="str">
            <v>120,86</v>
          </cell>
          <cell r="F5339" t="str">
            <v>122,35</v>
          </cell>
        </row>
        <row r="5340">
          <cell r="A5340" t="str">
            <v>89866</v>
          </cell>
          <cell r="B5340" t="str">
            <v>JOELHO 90 GRAUS, PVC, SOLDÁVEL, DN 25MM, INSTALADO EM DRENO DE AR-CONDICIONADO - FORNECIMENTO E INSTALAÇÃO. AF_12/2014</v>
          </cell>
          <cell r="D5340" t="str">
            <v>UN</v>
          </cell>
          <cell r="E5340" t="str">
            <v>3,45</v>
          </cell>
          <cell r="F5340" t="str">
            <v>3,68</v>
          </cell>
        </row>
        <row r="5341">
          <cell r="A5341" t="str">
            <v>89867</v>
          </cell>
          <cell r="B5341" t="str">
            <v>JOELHO 45 GRAUS, PVC, SOLDÁVEL, DN 25MM, INSTALADO EM DRENO DE AR-CONDICIONADO - FORNECIMENTO E INSTALAÇÃO. AF_12/2014</v>
          </cell>
          <cell r="D5341" t="str">
            <v>UN</v>
          </cell>
          <cell r="E5341" t="str">
            <v>4,00</v>
          </cell>
          <cell r="F5341" t="str">
            <v>4,23</v>
          </cell>
        </row>
        <row r="5342">
          <cell r="A5342" t="str">
            <v>89868</v>
          </cell>
          <cell r="B5342" t="str">
            <v>LUVA, PVC, SOLDÁVEL, DN 25MM, INSTALADO EM DRENO DE AR-CONDICIONADO - FORNECIMENTO E INSTALAÇÃO. AF_12/2014</v>
          </cell>
          <cell r="D5342" t="str">
            <v>UN</v>
          </cell>
          <cell r="E5342" t="str">
            <v>2,58</v>
          </cell>
          <cell r="F5342" t="str">
            <v>2,71</v>
          </cell>
        </row>
        <row r="5343">
          <cell r="A5343" t="str">
            <v>89869</v>
          </cell>
          <cell r="B5343" t="str">
            <v>TE, PVC, SOLDÁVEL, DN 25MM, INSTALADO EM DRENO DE AR-CONDICIONADO - FORNECIMENTO E INSTALAÇÃO. AF_12/2014</v>
          </cell>
          <cell r="D5343" t="str">
            <v>UN</v>
          </cell>
          <cell r="E5343" t="str">
            <v>5,61</v>
          </cell>
          <cell r="F5343" t="str">
            <v>5,92</v>
          </cell>
        </row>
        <row r="5344">
          <cell r="A5344" t="str">
            <v>89979</v>
          </cell>
          <cell r="B5344" t="str">
            <v>LUVA COM BUCHA DE LATÃO, PVC, SOLDÁVEL, DN 32MM X 1 , INSTALADO EM RAMAL OU SUB-RAMAL DE ÁGUA   FORNECIMENTO E INSTALAÇÃO. AF_12/2014</v>
          </cell>
          <cell r="D5344" t="str">
            <v>UN</v>
          </cell>
          <cell r="E5344" t="str">
            <v>17,85</v>
          </cell>
          <cell r="F5344" t="str">
            <v>18,26</v>
          </cell>
        </row>
        <row r="5345">
          <cell r="A5345" t="str">
            <v>89980</v>
          </cell>
          <cell r="B5345" t="str">
            <v>LUVA COM BUCHA DE LATÃO, PVC, SOLDÁVEL, DN 25MM X 3/4, INSTALADO EM PRUMADA DE ÁGUA - FORNECIMENTO E INSTALAÇÃO. AF_12/2014</v>
          </cell>
          <cell r="D5345" t="str">
            <v>UN</v>
          </cell>
          <cell r="E5345" t="str">
            <v>6,82</v>
          </cell>
          <cell r="F5345" t="str">
            <v>6,95</v>
          </cell>
        </row>
        <row r="5346">
          <cell r="A5346" t="str">
            <v>89981</v>
          </cell>
          <cell r="B5346" t="str">
            <v>LUVA SOLDÁVEL E COM BUCHA DE LATÃO, PVC, SOLDÁVEL, DN 32MM X 1 , INSTALADO EM PRUMADA DE ÁGUA   FORNECIMENTO E INSTALAÇÃO. AF_12/2014</v>
          </cell>
          <cell r="D5346" t="str">
            <v>UN</v>
          </cell>
          <cell r="E5346" t="str">
            <v>15,66</v>
          </cell>
          <cell r="F5346" t="str">
            <v>15,82</v>
          </cell>
        </row>
        <row r="5347">
          <cell r="A5347" t="str">
            <v>90373</v>
          </cell>
          <cell r="B5347" t="str">
            <v>JOELHO 90 GRAUS COM BUCHA DE LATÃO, PVC, SOLDÁVEL, DN 25MM, X 1/2 INSTALADO EM RAMAL OU SUB-RAMAL DE ÁGUA - FORNECIMENTO E INSTALAÇÃO. AF_12/2014</v>
          </cell>
          <cell r="D5347" t="str">
            <v>UN</v>
          </cell>
          <cell r="E5347" t="str">
            <v>9,77</v>
          </cell>
          <cell r="F5347" t="str">
            <v>10,27</v>
          </cell>
        </row>
        <row r="5348">
          <cell r="A5348" t="str">
            <v>90374</v>
          </cell>
          <cell r="B5348" t="str">
            <v>TÊ COM BUCHA DE LATÃO NA BOLSA CENTRAL, PVC, SOLDÁVEL, DN 25MM X 3/4, INSTALADO EM RAMAL OU SUB-RAMAL DE ÁGUA - FORNECIMENTO E INSTALAÇÃO. AF_03/2015</v>
          </cell>
          <cell r="D5348" t="str">
            <v>UN</v>
          </cell>
          <cell r="E5348" t="str">
            <v>15,25</v>
          </cell>
          <cell r="F5348" t="str">
            <v>15,92</v>
          </cell>
        </row>
        <row r="5349">
          <cell r="A5349" t="str">
            <v>90375</v>
          </cell>
          <cell r="B5349" t="str">
            <v>BUCHA DE REDUÇÃO, PVC, SOLDÁVEL, DN 40MM X 32MM, INSTALADO EM RAMAL OU SUB-RAMAL DE ÁGUA - FORNECIMENTO E INSTALAÇÃO. AF_03/2015</v>
          </cell>
          <cell r="D5349" t="str">
            <v>UN</v>
          </cell>
          <cell r="E5349" t="str">
            <v>6,15</v>
          </cell>
          <cell r="F5349" t="str">
            <v>6,56</v>
          </cell>
        </row>
        <row r="5350">
          <cell r="A5350" t="str">
            <v>92287</v>
          </cell>
          <cell r="B5350" t="str">
            <v>COTOVELO EM COBRE, DN 22 MM, 90 GRAUS, SEM ANEL DE SOLDA, INSTALADO EM PRUMADA   FORNECIMENTO E INSTALAÇÃO. AF_12/2015</v>
          </cell>
          <cell r="D5350" t="str">
            <v>UN</v>
          </cell>
          <cell r="E5350" t="str">
            <v>10,66</v>
          </cell>
          <cell r="F5350" t="str">
            <v>10,99</v>
          </cell>
        </row>
        <row r="5351">
          <cell r="A5351" t="str">
            <v>92288</v>
          </cell>
          <cell r="B5351" t="str">
            <v>COTOVELO EM COBRE, DN 28 MM, 90 GRAUS, SEM ANEL DE SOLDA, INSTALADO EM PRUMADA  FORNECIMENTO E INSTALAÇÃO. AF_12/2015</v>
          </cell>
          <cell r="D5351" t="str">
            <v>UN</v>
          </cell>
          <cell r="E5351" t="str">
            <v>16,34</v>
          </cell>
          <cell r="F5351" t="str">
            <v>16,72</v>
          </cell>
        </row>
        <row r="5352">
          <cell r="A5352" t="str">
            <v>92289</v>
          </cell>
          <cell r="B5352" t="str">
            <v>COTOVELO EM COBRE, DN 35 MM, 90 GRAUS, SEM ANEL DE SOLDA, INSTALADO EM PRUMADA  FORNECIMENTO E INSTALAÇÃO. AF_12/2015</v>
          </cell>
          <cell r="D5352" t="str">
            <v>UN</v>
          </cell>
          <cell r="E5352" t="str">
            <v>28,50</v>
          </cell>
          <cell r="F5352" t="str">
            <v>28,95</v>
          </cell>
        </row>
        <row r="5353">
          <cell r="A5353" t="str">
            <v>92290</v>
          </cell>
          <cell r="B5353" t="str">
            <v>COTOVELO EM COBRE, DN 42 MM, 90 GRAUS, SEM ANEL DE SOLDA, INSTALADO EM PRUMADA  FORNECIMENTO E INSTALAÇÃO. AF_12/2015</v>
          </cell>
          <cell r="D5353" t="str">
            <v>UN</v>
          </cell>
          <cell r="E5353" t="str">
            <v>43,16</v>
          </cell>
          <cell r="F5353" t="str">
            <v>43,69</v>
          </cell>
        </row>
        <row r="5354">
          <cell r="A5354" t="str">
            <v>92291</v>
          </cell>
          <cell r="B5354" t="str">
            <v>COTOVELO EM COBRE, DN 54 MM, 90 GRAUS, SEM ANEL DE SOLDA, INSTALADO EM PRUMADA  FORNECIMENTO E INSTALAÇÃO. AF_12/2015</v>
          </cell>
          <cell r="D5354" t="str">
            <v>UN</v>
          </cell>
          <cell r="E5354" t="str">
            <v>65,95</v>
          </cell>
          <cell r="F5354" t="str">
            <v>66,59</v>
          </cell>
        </row>
        <row r="5355">
          <cell r="A5355" t="str">
            <v>92292</v>
          </cell>
          <cell r="B5355" t="str">
            <v>COTOVELO EM COBRE, DN 66 MM, 90 GRAUS, SEM ANEL DE SOLDA, INSTALADO EM PRUMADA  FORNECIMENTO E INSTALAÇÃO. AF_12/2015</v>
          </cell>
          <cell r="D5355" t="str">
            <v>UN</v>
          </cell>
          <cell r="E5355" t="str">
            <v>204,93</v>
          </cell>
          <cell r="F5355" t="str">
            <v>205,68</v>
          </cell>
        </row>
        <row r="5356">
          <cell r="A5356" t="str">
            <v>92293</v>
          </cell>
          <cell r="B5356" t="str">
            <v>LUVA EM COBRE, DN 22 MM, SEM ANEL DE SOLDA, INSTALADO EM PRUMADA  FORNECIMENTO E INSTALAÇÃO. AF_12/2015</v>
          </cell>
          <cell r="D5356" t="str">
            <v>UN</v>
          </cell>
          <cell r="E5356" t="str">
            <v>6,17</v>
          </cell>
          <cell r="F5356" t="str">
            <v>6,39</v>
          </cell>
        </row>
        <row r="5357">
          <cell r="A5357" t="str">
            <v>92294</v>
          </cell>
          <cell r="B5357" t="str">
            <v>LUVA EM COBRE, DN 28 MM, SEM ANEL DE SOLDA, INSTALADO EM PRUMADA  FORNECIMENTO E INSTALAÇÃO. AF_12/2015</v>
          </cell>
          <cell r="D5357" t="str">
            <v>UN</v>
          </cell>
          <cell r="E5357" t="str">
            <v>10,05</v>
          </cell>
          <cell r="F5357" t="str">
            <v>10,30</v>
          </cell>
        </row>
        <row r="5358">
          <cell r="A5358" t="str">
            <v>92295</v>
          </cell>
          <cell r="B5358" t="str">
            <v>LUVA EM COBRE, DN 35 MM, SEM ANEL DE SOLDA, INSTALADO EM PRUMADA  FORNECIMENTO E INSTALAÇÃO. AF_12/2015</v>
          </cell>
          <cell r="D5358" t="str">
            <v>UN</v>
          </cell>
          <cell r="E5358" t="str">
            <v>18,57</v>
          </cell>
          <cell r="F5358" t="str">
            <v>18,87</v>
          </cell>
        </row>
        <row r="5359">
          <cell r="A5359" t="str">
            <v>92296</v>
          </cell>
          <cell r="B5359" t="str">
            <v>LUVA EM COBRE, DN 42 MM, SEM ANEL DE SOLDA, INSTALADO EM PRUMADA  FORNECIMENTO E INSTALAÇÃO. AF_12/2015</v>
          </cell>
          <cell r="D5359" t="str">
            <v>UN</v>
          </cell>
          <cell r="E5359" t="str">
            <v>24,70</v>
          </cell>
          <cell r="F5359" t="str">
            <v>25,04</v>
          </cell>
        </row>
        <row r="5360">
          <cell r="A5360" t="str">
            <v>92297</v>
          </cell>
          <cell r="B5360" t="str">
            <v>LUVA EM COBRE, DN 54 MM, SEM ANEL DE SOLDA, INSTALADO EM PRUMADA  FORNECIMENTO E INSTALAÇÃO. AF_12/2015</v>
          </cell>
          <cell r="D5360" t="str">
            <v>UN</v>
          </cell>
          <cell r="E5360" t="str">
            <v>38,05</v>
          </cell>
          <cell r="F5360" t="str">
            <v>38,47</v>
          </cell>
        </row>
        <row r="5361">
          <cell r="A5361" t="str">
            <v>92298</v>
          </cell>
          <cell r="B5361" t="str">
            <v>LUVA EM COBRE, DN 66 MM, SEM ANEL DE SOLDA, INSTALADO EM PRUMADA  FORNECIMENTO E INSTALAÇÃO. AF_12/2015</v>
          </cell>
          <cell r="D5361" t="str">
            <v>UN</v>
          </cell>
          <cell r="E5361" t="str">
            <v>106,19</v>
          </cell>
          <cell r="F5361" t="str">
            <v>106,69</v>
          </cell>
        </row>
        <row r="5362">
          <cell r="A5362" t="str">
            <v>92299</v>
          </cell>
          <cell r="B5362" t="str">
            <v>TE EM COBRE, DN 22 MM, SEM ANEL DE SOLDA, INSTALADO EM PRUMADA  FORNECIMENTO E INSTALAÇÃO. AF_12/2015</v>
          </cell>
          <cell r="D5362" t="str">
            <v>UN</v>
          </cell>
          <cell r="E5362" t="str">
            <v>14,06</v>
          </cell>
          <cell r="F5362" t="str">
            <v>14,50</v>
          </cell>
        </row>
        <row r="5363">
          <cell r="A5363" t="str">
            <v>92300</v>
          </cell>
          <cell r="B5363" t="str">
            <v>TE EM COBRE, DN 28 MM, SEM ANEL DE SOLDA, INSTALADO EM PRUMADA  FORNECIMENTO E INSTALAÇÃO. AF_12/2015</v>
          </cell>
          <cell r="D5363" t="str">
            <v>UN</v>
          </cell>
          <cell r="E5363" t="str">
            <v>20,86</v>
          </cell>
          <cell r="F5363" t="str">
            <v>21,37</v>
          </cell>
        </row>
        <row r="5364">
          <cell r="A5364" t="str">
            <v>92301</v>
          </cell>
          <cell r="B5364" t="str">
            <v>TE EM COBRE, DN 35 MM, SEM ANEL DE SOLDA, INSTALADO EM PRUMADA  FORNECIMENTO E INSTALAÇÃO. AF_12/2015</v>
          </cell>
          <cell r="D5364" t="str">
            <v>UN</v>
          </cell>
          <cell r="E5364" t="str">
            <v>40,51</v>
          </cell>
          <cell r="F5364" t="str">
            <v>41,11</v>
          </cell>
        </row>
        <row r="5365">
          <cell r="A5365" t="str">
            <v>92302</v>
          </cell>
          <cell r="B5365" t="str">
            <v>TE EM COBRE, DN 42 MM, SEM ANEL DE SOLDA, INSTALADO EM PRUMADA  FORNECIMENTO E INSTALAÇÃO. AF_12/2015</v>
          </cell>
          <cell r="D5365" t="str">
            <v>UN</v>
          </cell>
          <cell r="E5365" t="str">
            <v>53,56</v>
          </cell>
          <cell r="F5365" t="str">
            <v>54,25</v>
          </cell>
        </row>
        <row r="5366">
          <cell r="A5366" t="str">
            <v>92303</v>
          </cell>
          <cell r="B5366" t="str">
            <v>TE EM COBRE, DN 54 MM, SEM ANEL DE SOLDA, INSTALADO EM PRUMADA  FORNECIMENTO E INSTALAÇÃO. AF_12/2015</v>
          </cell>
          <cell r="D5366" t="str">
            <v>UN</v>
          </cell>
          <cell r="E5366" t="str">
            <v>97,70</v>
          </cell>
          <cell r="F5366" t="str">
            <v>98,56</v>
          </cell>
        </row>
        <row r="5367">
          <cell r="A5367" t="str">
            <v>92304</v>
          </cell>
          <cell r="B5367" t="str">
            <v>TE EM COBRE, DN 66 MM, SEM ANEL DE SOLDA, INSTALADO EM PRUMADA  FORNECIMENTO E INSTALAÇÃO. AF_12/2015</v>
          </cell>
          <cell r="D5367" t="str">
            <v>UN</v>
          </cell>
          <cell r="E5367" t="str">
            <v>252,98</v>
          </cell>
          <cell r="F5367" t="str">
            <v>253,99</v>
          </cell>
        </row>
        <row r="5368">
          <cell r="A5368" t="str">
            <v>92311</v>
          </cell>
          <cell r="B5368" t="str">
            <v>COTOVELO EM COBRE, DN 15 MM, 90 GRAUS, SEM ANEL DE SOLDA, INSTALADO EM RAMAL DE DISTRIBUIÇÃO  FORNECIMENTO E INSTALAÇÃO. AF_12/2015</v>
          </cell>
          <cell r="D5368" t="str">
            <v>UN</v>
          </cell>
          <cell r="E5368" t="str">
            <v>7,76</v>
          </cell>
          <cell r="F5368" t="str">
            <v>8,22</v>
          </cell>
        </row>
        <row r="5369">
          <cell r="A5369" t="str">
            <v>92312</v>
          </cell>
          <cell r="B5369" t="str">
            <v>COTOVELO EM COBRE, DN 22 MM, 90 GRAUS, SEM ANEL DE SOLDA, INSTALADO EM RAMAL DE DISTRIBUIÇÃO  FORNECIMENTO E INSTALAÇÃO. AF_12/2015</v>
          </cell>
          <cell r="D5369" t="str">
            <v>UN</v>
          </cell>
          <cell r="E5369" t="str">
            <v>12,56</v>
          </cell>
          <cell r="F5369" t="str">
            <v>13,09</v>
          </cell>
        </row>
        <row r="5370">
          <cell r="A5370" t="str">
            <v>92313</v>
          </cell>
          <cell r="B5370" t="str">
            <v>COTOVELO EM COBRE, DN 28 MM, 90 GRAUS, SEM ANEL DE SOLDA, INSTALADO EM RAMAL DE DISTRIBUIÇÃO  FORNECIMENTO E INSTALAÇÃO. AF_12/2015</v>
          </cell>
          <cell r="D5370" t="str">
            <v>UN</v>
          </cell>
          <cell r="E5370" t="str">
            <v>18,24</v>
          </cell>
          <cell r="F5370" t="str">
            <v>18,82</v>
          </cell>
        </row>
        <row r="5371">
          <cell r="A5371" t="str">
            <v>92314</v>
          </cell>
          <cell r="B5371" t="str">
            <v>LUVA EM COBRE, DN 15 MM, SEM ANEL DE SOLDA, INSTALADO EM RAMAL DE DISTRIBUIÇÃO  FORNECIMENTO E INSTALAÇÃO. AF_12/2015</v>
          </cell>
          <cell r="D5371" t="str">
            <v>UN</v>
          </cell>
          <cell r="E5371" t="str">
            <v>5,05</v>
          </cell>
          <cell r="F5371" t="str">
            <v>5,35</v>
          </cell>
        </row>
        <row r="5372">
          <cell r="A5372" t="str">
            <v>92315</v>
          </cell>
          <cell r="B5372" t="str">
            <v>LUVA EM COBRE, DN 22 MM, SEM ANEL DE SOLDA, INSTALADO EM RAMAL DE DISTRIBUIÇÃO  FORNECIMENTO E INSTALAÇÃO. AF_12/2015</v>
          </cell>
          <cell r="D5372" t="str">
            <v>UN</v>
          </cell>
          <cell r="E5372" t="str">
            <v>7,46</v>
          </cell>
          <cell r="F5372" t="str">
            <v>7,81</v>
          </cell>
        </row>
        <row r="5373">
          <cell r="A5373" t="str">
            <v>92316</v>
          </cell>
          <cell r="B5373" t="str">
            <v>LUVA EM COBRE, DN 28 MM, SEM ANEL DE SOLDA, INSTALADO EM RAMAL DE DISTRIBUIÇÃO  FORNECIMENTO E INSTALAÇÃO. AF_12/2015</v>
          </cell>
          <cell r="D5373" t="str">
            <v>UN</v>
          </cell>
          <cell r="E5373" t="str">
            <v>11,35</v>
          </cell>
          <cell r="F5373" t="str">
            <v>11,74</v>
          </cell>
        </row>
        <row r="5374">
          <cell r="A5374" t="str">
            <v>92317</v>
          </cell>
          <cell r="B5374" t="str">
            <v>TE EM COBRE, DN 15 MM, SEM ANEL DE SOLDA, INSTALADO EM RAMAL DE DISTRIBUIÇÃO  FORNECIMENTO E INSTALAÇÃO. AF_12/2015</v>
          </cell>
          <cell r="D5374" t="str">
            <v>UN</v>
          </cell>
          <cell r="E5374" t="str">
            <v>10,56</v>
          </cell>
          <cell r="F5374" t="str">
            <v>11,18</v>
          </cell>
        </row>
        <row r="5375">
          <cell r="A5375" t="str">
            <v>92318</v>
          </cell>
          <cell r="B5375" t="str">
            <v>TE EM COBRE, DN 22 MM, SEM ANEL DE SOLDA, INSTALADO EM RAMAL DE DISTRIBUIÇÃO  FORNECIMENTO E INSTALAÇÃO. AF_12/2015</v>
          </cell>
          <cell r="D5375" t="str">
            <v>UN</v>
          </cell>
          <cell r="E5375" t="str">
            <v>16,60</v>
          </cell>
          <cell r="F5375" t="str">
            <v>17,32</v>
          </cell>
        </row>
        <row r="5376">
          <cell r="A5376" t="str">
            <v>92319</v>
          </cell>
          <cell r="B5376" t="str">
            <v>TE EM COBRE, DN 28 MM, SEM ANEL DE SOLDA, INSTALADO EM RAMAL DE DISTRIBUIÇÃO  FORNECIMENTO E INSTALAÇÃO. AF_12/2015</v>
          </cell>
          <cell r="D5376" t="str">
            <v>UN</v>
          </cell>
          <cell r="E5376" t="str">
            <v>23,39</v>
          </cell>
          <cell r="F5376" t="str">
            <v>24,18</v>
          </cell>
        </row>
        <row r="5377">
          <cell r="A5377" t="str">
            <v>92326</v>
          </cell>
          <cell r="B5377" t="str">
            <v>COTOVELO EM COBRE, DN 15 MM, 90 GRAUS, SEM ANEL DE SOLDA, INSTALADO EM RAMAL E SUB-RAMAL  FORNECIMENTO E INSTALAÇÃO. AF_12/2015</v>
          </cell>
          <cell r="D5377" t="str">
            <v>UN</v>
          </cell>
          <cell r="E5377" t="str">
            <v>8,67</v>
          </cell>
          <cell r="F5377" t="str">
            <v>9,14</v>
          </cell>
        </row>
        <row r="5378">
          <cell r="A5378" t="str">
            <v>92327</v>
          </cell>
          <cell r="B5378" t="str">
            <v>COTOVELO EM COBRE, DN 22 MM, 90 GRAUS, SEM ANEL DE SOLDA, INSTALADO EM RAMAL E SUB-RAMAL  FORNECIMENTO E INSTALAÇÃO. AF_12/2015</v>
          </cell>
          <cell r="D5378" t="str">
            <v>UN</v>
          </cell>
          <cell r="E5378" t="str">
            <v>14,32</v>
          </cell>
          <cell r="F5378" t="str">
            <v>15,04</v>
          </cell>
        </row>
        <row r="5379">
          <cell r="A5379" t="str">
            <v>92328</v>
          </cell>
          <cell r="B5379" t="str">
            <v>COTOVELO EM COBRE, DN 28 MM, 90 GRAUS, SEM ANEL DE SOLDA, INSTALADO EM RAMAL E SUB-RAMAL  FORNECIMENTO E INSTALAÇÃO. AF_12/2015</v>
          </cell>
          <cell r="D5379" t="str">
            <v>UN</v>
          </cell>
          <cell r="E5379" t="str">
            <v>21,35</v>
          </cell>
          <cell r="F5379" t="str">
            <v>22,28</v>
          </cell>
        </row>
        <row r="5380">
          <cell r="A5380" t="str">
            <v>92329</v>
          </cell>
          <cell r="B5380" t="str">
            <v>LUVA EM COBRE, DN 15 MM, SEM ANEL DE SOLDA, INSTALADO EM RAMAL E SUB-RAMAL  FORNECIMENTO E INSTALAÇÃO. AF_12/2015</v>
          </cell>
          <cell r="D5380" t="str">
            <v>UN</v>
          </cell>
          <cell r="E5380" t="str">
            <v>5,18</v>
          </cell>
          <cell r="F5380" t="str">
            <v>5,49</v>
          </cell>
        </row>
        <row r="5381">
          <cell r="A5381" t="str">
            <v>92330</v>
          </cell>
          <cell r="B5381" t="str">
            <v>LUVA EM COBRE, DN 22 MM, SEM ANEL DE SOLDA, INSTALADO EM RAMAL E SUB-RAMAL  FORNECIMENTO E INSTALAÇÃO. AF_12/2015</v>
          </cell>
          <cell r="D5381" t="str">
            <v>UN</v>
          </cell>
          <cell r="E5381" t="str">
            <v>8,61</v>
          </cell>
          <cell r="F5381" t="str">
            <v>9,09</v>
          </cell>
        </row>
        <row r="5382">
          <cell r="A5382" t="str">
            <v>92331</v>
          </cell>
          <cell r="B5382" t="str">
            <v>LUVA EM COBRE, DN 28 MM, SEM ANEL DE SOLDA, INSTALADO EM RAMAL E SUB-RAMAL  FORNECIMENTO E INSTALAÇÃO. AF_12/2015</v>
          </cell>
          <cell r="D5382" t="str">
            <v>UN</v>
          </cell>
          <cell r="E5382" t="str">
            <v>13,43</v>
          </cell>
          <cell r="F5382" t="str">
            <v>14,05</v>
          </cell>
        </row>
        <row r="5383">
          <cell r="A5383" t="str">
            <v>92332</v>
          </cell>
          <cell r="B5383" t="str">
            <v>TE EM COBRE, DN 15 MM, SEM ANEL DE SOLDA, INSTALADO EM RAMAL E SUB-RAMAL  FORNECIMENTO E INSTALAÇÃO. AF_12/2015</v>
          </cell>
          <cell r="D5383" t="str">
            <v>UN</v>
          </cell>
          <cell r="E5383" t="str">
            <v>10,74</v>
          </cell>
          <cell r="F5383" t="str">
            <v>11,38</v>
          </cell>
        </row>
        <row r="5384">
          <cell r="A5384" t="str">
            <v>92333</v>
          </cell>
          <cell r="B5384" t="str">
            <v>TE EM COBRE, DN 22 MM, SEM ANEL DE SOLDA, INSTALADO EM RAMAL E SUB-RAMAL  FORNECIMENTO E INSTALAÇÃO. AF_12/2015</v>
          </cell>
          <cell r="D5384" t="str">
            <v>UN</v>
          </cell>
          <cell r="E5384" t="str">
            <v>18,92</v>
          </cell>
          <cell r="F5384" t="str">
            <v>19,88</v>
          </cell>
        </row>
        <row r="5385">
          <cell r="A5385" t="str">
            <v>92334</v>
          </cell>
          <cell r="B5385" t="str">
            <v>TE EM COBRE, DN 28 MM, SEM ANEL DE SOLDA, INSTALADO EM RAMAL E SUB-RAMAL  FORNECIMENTO E INSTALAÇÃO. AF_12/2015</v>
          </cell>
          <cell r="D5385" t="str">
            <v>UN</v>
          </cell>
          <cell r="E5385" t="str">
            <v>27,55</v>
          </cell>
          <cell r="F5385" t="str">
            <v>28,78</v>
          </cell>
        </row>
        <row r="5386">
          <cell r="A5386" t="str">
            <v>92344</v>
          </cell>
          <cell r="B5386" t="str">
            <v>NIPLE, EM FERRO GALVANIZADO, DN 50 (2"), CONEXÃO ROSQUEADA, INSTALADO EM PRUMADAS - FORNECIMENTO E INSTALAÇÃO. AF_12/2015</v>
          </cell>
          <cell r="D5386" t="str">
            <v>UN</v>
          </cell>
          <cell r="E5386" t="str">
            <v>42,79</v>
          </cell>
          <cell r="F5386" t="str">
            <v>44,95</v>
          </cell>
        </row>
        <row r="5387">
          <cell r="A5387" t="str">
            <v>92345</v>
          </cell>
          <cell r="B5387" t="str">
            <v>LUVA, EM FERRO GALVANIZADO, DN 50 (2"), CONEXÃO ROSQUEADA, INSTALADO EM PRUMADAS - FORNECIMENTO E INSTALAÇÃO. AF_12/2015</v>
          </cell>
          <cell r="D5387" t="str">
            <v>UN</v>
          </cell>
          <cell r="E5387" t="str">
            <v>42,78</v>
          </cell>
          <cell r="F5387" t="str">
            <v>44,94</v>
          </cell>
        </row>
        <row r="5388">
          <cell r="A5388" t="str">
            <v>92346</v>
          </cell>
          <cell r="B5388" t="str">
            <v>NIPLE, EM FERRO GALVANIZADO, DN 65 (2 1/2"), CONEXÃO ROSQUEADA, INSTALADO EM PRUMADAS - FORNECIMENTO E INSTALAÇÃO. AF_12/2015</v>
          </cell>
          <cell r="D5388" t="str">
            <v>UN</v>
          </cell>
          <cell r="E5388" t="str">
            <v>56,75</v>
          </cell>
          <cell r="F5388" t="str">
            <v>59,11</v>
          </cell>
        </row>
        <row r="5389">
          <cell r="A5389" t="str">
            <v>92347</v>
          </cell>
          <cell r="B5389" t="str">
            <v>LUVA, EM FERRO GALVANIZADO, DN 65 (2 1/2"), CONEXÃO ROSQUEADA, INSTALADO EM PRUMADAS - FORNECIMENTO E INSTALAÇÃO. AF_12/2015</v>
          </cell>
          <cell r="D5389" t="str">
            <v>UN</v>
          </cell>
          <cell r="E5389" t="str">
            <v>63,42</v>
          </cell>
          <cell r="F5389" t="str">
            <v>65,78</v>
          </cell>
        </row>
        <row r="5390">
          <cell r="A5390" t="str">
            <v>92348</v>
          </cell>
          <cell r="B5390" t="str">
            <v>NIPLE, EM FERRO GALVANIZADO, DN 80 (3"), CONEXÃO ROSQUEADA, INSTALADO EM PRUMADAS - FORNECIMENTO E INSTALAÇÃO. AF_12/2015</v>
          </cell>
          <cell r="D5390" t="str">
            <v>UN</v>
          </cell>
          <cell r="E5390" t="str">
            <v>80,43</v>
          </cell>
          <cell r="F5390" t="str">
            <v>82,99</v>
          </cell>
        </row>
        <row r="5391">
          <cell r="A5391" t="str">
            <v>92349</v>
          </cell>
          <cell r="B5391" t="str">
            <v>LUVA, EM FERRO GALVANIZADO, DN 80 (3"), CONEXÃO ROSQUEADA, INSTALADO EM PRUMADAS - FORNECIMENTO E INSTALAÇÃO. AF_12/2015</v>
          </cell>
          <cell r="D5391" t="str">
            <v>UN</v>
          </cell>
          <cell r="E5391" t="str">
            <v>86,37</v>
          </cell>
          <cell r="F5391" t="str">
            <v>88,93</v>
          </cell>
        </row>
        <row r="5392">
          <cell r="A5392" t="str">
            <v>92350</v>
          </cell>
          <cell r="B5392" t="str">
            <v>JOELHO 45 GRAUS, EM FERRO GALVANIZADO, DN 50 (2"), CONEXÃO ROSQUEADA, INSTALADO EM PRUMADAS - FORNECIMENTO E INSTALAÇÃO. AF_12/2015</v>
          </cell>
          <cell r="D5392" t="str">
            <v>UN</v>
          </cell>
          <cell r="E5392" t="str">
            <v>63,61</v>
          </cell>
          <cell r="F5392" t="str">
            <v>66,85</v>
          </cell>
        </row>
        <row r="5393">
          <cell r="A5393" t="str">
            <v>92351</v>
          </cell>
          <cell r="B5393" t="str">
            <v>JOELHO 90 GRAUS, EM FERRO GALVANIZADO, DN 50 (2"), CONEXÃO ROSQUEADA, INSTALADO EM PRUMADAS - FORNECIMENTO E INSTALAÇÃO. AF_12/2015</v>
          </cell>
          <cell r="D5393" t="str">
            <v>UN</v>
          </cell>
          <cell r="E5393" t="str">
            <v>62,12</v>
          </cell>
          <cell r="F5393" t="str">
            <v>65,36</v>
          </cell>
        </row>
        <row r="5394">
          <cell r="A5394" t="str">
            <v>92352</v>
          </cell>
          <cell r="B5394" t="str">
            <v>JOELHO 45 GRAUS, EM FERRO GALVANIZADO, DN 65 (2 1/2"), CONEXÃO ROSQUEADA, INSTALADO EM PRUMADAS - FORNECIMENTO E INSTALAÇÃO. AF_12/2015</v>
          </cell>
          <cell r="D5394" t="str">
            <v>UN</v>
          </cell>
          <cell r="E5394" t="str">
            <v>97,92</v>
          </cell>
          <cell r="F5394" t="str">
            <v>101,45</v>
          </cell>
        </row>
        <row r="5395">
          <cell r="A5395" t="str">
            <v>92353</v>
          </cell>
          <cell r="B5395" t="str">
            <v>JOELHO 90 GRAUS, EM FERRO GALVANIZADO, DN 65 (2 1/2"), CONEXÃO ROSQUEADA, INSTALADO EM PRUMADAS - FORNECIMENTO E INSTALAÇÃO. AF_12/2015</v>
          </cell>
          <cell r="D5395" t="str">
            <v>UN</v>
          </cell>
          <cell r="E5395" t="str">
            <v>91,39</v>
          </cell>
          <cell r="F5395" t="str">
            <v>94,92</v>
          </cell>
        </row>
        <row r="5396">
          <cell r="A5396" t="str">
            <v>92354</v>
          </cell>
          <cell r="B5396" t="str">
            <v>JOELHO 45 GRAUS, EM FERRO GALVANIZADO, DN 80 (3"), CONEXÃO ROSQUEADA, INSTALADO EM PRUMADAS - FORNECIMENTO E INSTALAÇÃO. AF_12/2015</v>
          </cell>
          <cell r="D5396" t="str">
            <v>UN</v>
          </cell>
          <cell r="E5396" t="str">
            <v>130,85</v>
          </cell>
          <cell r="F5396" t="str">
            <v>134,67</v>
          </cell>
        </row>
        <row r="5397">
          <cell r="A5397" t="str">
            <v>92355</v>
          </cell>
          <cell r="B5397" t="str">
            <v>JOELHO 90 GRAUS, EM FERRO GALVANIZADO, DN 80 (3"), CONEXÃO ROSQUEADA, INSTALADO EM PRUMADAS - FORNECIMENTO E INSTALAÇÃO. AF_12/2015</v>
          </cell>
          <cell r="D5397" t="str">
            <v>UN</v>
          </cell>
          <cell r="E5397" t="str">
            <v>118,26</v>
          </cell>
          <cell r="F5397" t="str">
            <v>122,08</v>
          </cell>
        </row>
        <row r="5398">
          <cell r="A5398" t="str">
            <v>92356</v>
          </cell>
          <cell r="B5398" t="str">
            <v>TÊ, EM FERRO GALVANIZADO, DN 50 (2"), CONEXÃO ROSQUEADA, INSTALADO EM PRUMADAS - FORNECIMENTO E INSTALAÇÃO. AF_12/2015</v>
          </cell>
          <cell r="D5398" t="str">
            <v>UN</v>
          </cell>
          <cell r="E5398" t="str">
            <v>82,80</v>
          </cell>
          <cell r="F5398" t="str">
            <v>87,14</v>
          </cell>
        </row>
        <row r="5399">
          <cell r="A5399" t="str">
            <v>92357</v>
          </cell>
          <cell r="B5399" t="str">
            <v>TÊ, EM FERRO GALVANIZADO, DN 65 (2 1/2"), CONEXÃO ROSQUEADA, INSTALADO EM PRUMADAS - FORNECIMENTO E INSTALAÇÃO. AF_12/2015</v>
          </cell>
          <cell r="D5399" t="str">
            <v>UN</v>
          </cell>
          <cell r="E5399" t="str">
            <v>125,13</v>
          </cell>
          <cell r="F5399" t="str">
            <v>129,84</v>
          </cell>
        </row>
        <row r="5400">
          <cell r="A5400" t="str">
            <v>92358</v>
          </cell>
          <cell r="B5400" t="str">
            <v>TÊ, EM FERRO GALVANIZADO, DN 80 (3"), CONEXÃO ROSQUEADA, INSTALADO EM PRUMADAS - FORNECIMENTO E INSTALAÇÃO. AF_12/2015</v>
          </cell>
          <cell r="D5400" t="str">
            <v>UN</v>
          </cell>
          <cell r="E5400" t="str">
            <v>156,47</v>
          </cell>
          <cell r="F5400" t="str">
            <v>161,57</v>
          </cell>
        </row>
        <row r="5401">
          <cell r="A5401" t="str">
            <v>92369</v>
          </cell>
          <cell r="B5401" t="str">
            <v>NIPLE, EM FERRO GALVANIZADO, DN 25 (1"), CONEXÃO ROSQUEADA, INSTALADO EM REDE DE ALIMENTAÇÃO PARA HIDRANTE - FORNECIMENTO E INSTALAÇÃO. AF_12/2015</v>
          </cell>
          <cell r="D5401" t="str">
            <v>UN</v>
          </cell>
          <cell r="E5401" t="str">
            <v>22,56</v>
          </cell>
          <cell r="F5401" t="str">
            <v>24,20</v>
          </cell>
        </row>
        <row r="5402">
          <cell r="A5402" t="str">
            <v>92370</v>
          </cell>
          <cell r="B5402" t="str">
            <v>LUVA, EM FERRO GALVANIZADO, DN 25 (1"), CONEXÃO ROSQUEADA, INSTALADO EM REDE DE ALIMENTAÇÃO PARA HIDRANTE - FORNECIMENTO E INSTALAÇÃO. AF_12/2015</v>
          </cell>
          <cell r="D5402" t="str">
            <v>UN</v>
          </cell>
          <cell r="E5402" t="str">
            <v>23,77</v>
          </cell>
          <cell r="F5402" t="str">
            <v>25,41</v>
          </cell>
        </row>
        <row r="5403">
          <cell r="A5403" t="str">
            <v>92371</v>
          </cell>
          <cell r="B5403" t="str">
            <v>NIPLE, EM FERRO GALVANIZADO, DN 32 (1 1/4"), CONEXÃO ROSQUEADA, INSTALADO EM REDE DE ALIMENTAÇÃO PARA HIDRANTE - FORNECIMENTO E INSTALAÇÃO. AF_12/2015</v>
          </cell>
          <cell r="D5403" t="str">
            <v>UN</v>
          </cell>
          <cell r="E5403" t="str">
            <v>27,48</v>
          </cell>
          <cell r="F5403" t="str">
            <v>29,27</v>
          </cell>
        </row>
        <row r="5404">
          <cell r="A5404" t="str">
            <v>92372</v>
          </cell>
          <cell r="B5404" t="str">
            <v>LUVA, EM FERRO GALVANIZADO, DN 32 (1 1/4"), CONEXÃO ROSQUEADA, INSTALADO EM REDE DE ALIMENTAÇÃO PARA HIDRANTE - FORNECIMENTO E INSTALAÇÃO. AF_12/2015</v>
          </cell>
          <cell r="D5404" t="str">
            <v>UN</v>
          </cell>
          <cell r="E5404" t="str">
            <v>28,60</v>
          </cell>
          <cell r="F5404" t="str">
            <v>30,39</v>
          </cell>
        </row>
        <row r="5405">
          <cell r="A5405" t="str">
            <v>92373</v>
          </cell>
          <cell r="B5405" t="str">
            <v>NIPLE, EM FERRO GALVANIZADO, DN 40 (1 1/2"), CONEXÃO ROSQUEADA, INSTALADO EM REDE DE ALIMENTAÇÃO PARA HIDRANTE - FORNECIMENTO E INSTALAÇÃO. AF_12/2015</v>
          </cell>
          <cell r="D5405" t="str">
            <v>UN</v>
          </cell>
          <cell r="E5405" t="str">
            <v>32,64</v>
          </cell>
          <cell r="F5405" t="str">
            <v>34,60</v>
          </cell>
        </row>
        <row r="5406">
          <cell r="A5406" t="str">
            <v>92374</v>
          </cell>
          <cell r="B5406" t="str">
            <v>LUVA, EM FERRO GALVANIZADO, DN 40 (1 1/2"), CONEXÃO ROSQUEADA, INSTALADO EM REDE DE ALIMENTAÇÃO PARA HIDRANTE - FORNECIMENTO E INSTALAÇÃO. AF_12/2015</v>
          </cell>
          <cell r="D5406" t="str">
            <v>UN</v>
          </cell>
          <cell r="E5406" t="str">
            <v>32,86</v>
          </cell>
          <cell r="F5406" t="str">
            <v>34,82</v>
          </cell>
        </row>
        <row r="5407">
          <cell r="A5407" t="str">
            <v>92375</v>
          </cell>
          <cell r="B5407" t="str">
            <v>NIPLE, EM FERRO GALVANIZADO, DN 50 (2"), CONEXÃO ROSQUEADA, INSTALADO EM REDE DE ALIMENTAÇÃO PARA HIDRANTE - FORNECIMENTO E INSTALAÇÃO. AF_12/2015</v>
          </cell>
          <cell r="D5407" t="str">
            <v>UN</v>
          </cell>
          <cell r="E5407" t="str">
            <v>42,76</v>
          </cell>
          <cell r="F5407" t="str">
            <v>44,92</v>
          </cell>
        </row>
        <row r="5408">
          <cell r="A5408" t="str">
            <v>92376</v>
          </cell>
          <cell r="B5408" t="str">
            <v>LUVA, EM FERRO GALVANIZADO, DN 50 (2"), CONEXÃO ROSQUEADA, INSTALADO EM REDE DE ALIMENTAÇÃO PARA HIDRANTE - FORNECIMENTO E INSTALAÇÃO. AF_12/2015</v>
          </cell>
          <cell r="D5408" t="str">
            <v>UN</v>
          </cell>
          <cell r="E5408" t="str">
            <v>42,75</v>
          </cell>
          <cell r="F5408" t="str">
            <v>44,91</v>
          </cell>
        </row>
        <row r="5409">
          <cell r="A5409" t="str">
            <v>92377</v>
          </cell>
          <cell r="B5409" t="str">
            <v>NIPLE, EM FERRO GALVANIZADO, DN 65 (2 1/2"), CONEXÃO ROSQUEADA, INSTALADO EM REDE DE ALIMENTAÇÃO PARA HIDRANTE - FORNECIMENTO E INSTALAÇÃO. AF_12/2015</v>
          </cell>
          <cell r="D5409" t="str">
            <v>UN</v>
          </cell>
          <cell r="E5409" t="str">
            <v>57,78</v>
          </cell>
          <cell r="F5409" t="str">
            <v>60,25</v>
          </cell>
        </row>
        <row r="5410">
          <cell r="A5410" t="str">
            <v>92378</v>
          </cell>
          <cell r="B5410" t="str">
            <v>LUVA, EM FERRO GALVANIZADO, DN 65 (2 1/2"), CONEXÃO ROSQUEADA, INSTALADO EM REDE DE ALIMENTAÇÃO PARA HIDRANTE - FORNECIMENTO E INSTALAÇÃO. AF_12/2015</v>
          </cell>
          <cell r="D5410" t="str">
            <v>UN</v>
          </cell>
          <cell r="E5410" t="str">
            <v>64,45</v>
          </cell>
          <cell r="F5410" t="str">
            <v>66,92</v>
          </cell>
        </row>
        <row r="5411">
          <cell r="A5411" t="str">
            <v>92379</v>
          </cell>
          <cell r="B5411" t="str">
            <v>NIPLE, EM FERRO GALVANIZADO, DN 80 (3"), CONEXÃO ROSQUEADA, INSTALADO EM REDE DE ALIMENTAÇÃO PARA HIDRANTE - FORNECIMENTO E INSTALAÇÃO. AF_12/2015</v>
          </cell>
          <cell r="D5411" t="str">
            <v>UN</v>
          </cell>
          <cell r="E5411" t="str">
            <v>82,56</v>
          </cell>
          <cell r="F5411" t="str">
            <v>85,33</v>
          </cell>
        </row>
        <row r="5412">
          <cell r="A5412" t="str">
            <v>92380</v>
          </cell>
          <cell r="B5412" t="str">
            <v>LUVA, EM FERRO GALVANIZADO, DN 80 (3"), CONEXÃO ROSQUEADA, INSTALADO EM REDE DE ALIMENTAÇÃO PARA HIDRANTE - FORNECIMENTO E INSTALAÇÃO. AF_12/2015</v>
          </cell>
          <cell r="D5412" t="str">
            <v>UN</v>
          </cell>
          <cell r="E5412" t="str">
            <v>88,50</v>
          </cell>
          <cell r="F5412" t="str">
            <v>91,27</v>
          </cell>
        </row>
        <row r="5413">
          <cell r="A5413" t="str">
            <v>92381</v>
          </cell>
          <cell r="B5413" t="str">
            <v>JOELHO 45 GRAUS, EM FERRO GALVANIZADO, DN 25 (1"), CONEXÃO ROSQUEADA, INSTALADO EM REDE DE ALIMENTAÇÃO PARA HIDRANTE - FORNECIMENTO E INSTALAÇÃO. AF_12/2015</v>
          </cell>
          <cell r="D5413" t="str">
            <v>UN</v>
          </cell>
          <cell r="E5413" t="str">
            <v>34,18</v>
          </cell>
          <cell r="F5413" t="str">
            <v>36,65</v>
          </cell>
        </row>
        <row r="5414">
          <cell r="A5414" t="str">
            <v>92382</v>
          </cell>
          <cell r="B5414" t="str">
            <v>JOELHO 90 GRAUS, EM FERRO GALVANIZADO, DN 25 (1"), CONEXÃO ROSQUEADA, INSTALADO EM REDE DE ALIMENTAÇÃO PARA HIDRANTE - FORNECIMENTO E INSTALAÇÃO. AF_12/2015</v>
          </cell>
          <cell r="D5414" t="str">
            <v>UN</v>
          </cell>
          <cell r="E5414" t="str">
            <v>32,59</v>
          </cell>
          <cell r="F5414" t="str">
            <v>35,06</v>
          </cell>
        </row>
        <row r="5415">
          <cell r="A5415" t="str">
            <v>92383</v>
          </cell>
          <cell r="B5415" t="str">
            <v>JOELHO 45 GRAUS, EM FERRO GALVANIZADO, DN 32 (1 1/4"), CONEXÃO ROSQUEADA, INSTALADO EM REDE DE ALIMENTAÇÃO PARA HIDRANTE - FORNECIMENTO E INSTALAÇÃO. AF_12/2015</v>
          </cell>
          <cell r="D5415" t="str">
            <v>UN</v>
          </cell>
          <cell r="E5415" t="str">
            <v>43,51</v>
          </cell>
          <cell r="F5415" t="str">
            <v>46,19</v>
          </cell>
        </row>
        <row r="5416">
          <cell r="A5416" t="str">
            <v>92384</v>
          </cell>
          <cell r="B5416" t="str">
            <v>JOELHO 90 GRAUS, EM FERRO GALVANIZADO, DN 32 (1 1/4"), CONEXÃO ROSQUEADA, INSTALADO EM REDE DE ALIMENTAÇÃO PARA HIDRANTE - FORNECIMENTO E INSTALAÇÃO. AF_12/2015</v>
          </cell>
          <cell r="D5416" t="str">
            <v>UN</v>
          </cell>
          <cell r="E5416" t="str">
            <v>40,34</v>
          </cell>
          <cell r="F5416" t="str">
            <v>43,02</v>
          </cell>
        </row>
        <row r="5417">
          <cell r="A5417" t="str">
            <v>92385</v>
          </cell>
          <cell r="B5417" t="str">
            <v>JOELHO 45 GRAUS, EM FERRO GALVANIZADO, DN 40 (1 1/2"), CONEXÃO ROSQUEADA, INSTALADO EM REDE DE ALIMENTAÇÃO PARA HIDRANTE - FORNECIMENTO E INSTALAÇÃO. AF_12/2015</v>
          </cell>
          <cell r="D5417" t="str">
            <v>UN</v>
          </cell>
          <cell r="E5417" t="str">
            <v>50,02</v>
          </cell>
          <cell r="F5417" t="str">
            <v>52,96</v>
          </cell>
        </row>
        <row r="5418">
          <cell r="A5418" t="str">
            <v>92386</v>
          </cell>
          <cell r="B5418" t="str">
            <v>JOELHO 90 GRAUS, EM FERRO GALVANIZADO, DN 40 (1 1/2"), CONEXÃO ROSQUEADA, INSTALADO EM REDE DE ALIMENTAÇÃO PARA HIDRANTE - FORNECIMENTO E INSTALAÇÃO. AF_12/2015</v>
          </cell>
          <cell r="D5418" t="str">
            <v>UN</v>
          </cell>
          <cell r="E5418" t="str">
            <v>47,83</v>
          </cell>
          <cell r="F5418" t="str">
            <v>50,77</v>
          </cell>
        </row>
        <row r="5419">
          <cell r="A5419" t="str">
            <v>92387</v>
          </cell>
          <cell r="B5419" t="str">
            <v>JOELHO 45 GRAUS, EM FERRO GALVANIZADO, DN 50 (2"), CONEXÃO ROSQUEADA, INSTALADO EM REDE DE ALIMENTAÇÃO PARA HIDRANTE - FORNECIMENTO E INSTALAÇÃO. AF_12/2015</v>
          </cell>
          <cell r="D5419" t="str">
            <v>UN</v>
          </cell>
          <cell r="E5419" t="str">
            <v>63,54</v>
          </cell>
          <cell r="F5419" t="str">
            <v>66,78</v>
          </cell>
        </row>
        <row r="5420">
          <cell r="A5420" t="str">
            <v>92388</v>
          </cell>
          <cell r="B5420" t="str">
            <v>JOELHO 90 GRAUS, EM FERRO GALVANIZADO, DN 50 (2"), CONEXÃO ROSQUEADA, INSTALADO EM REDE DE ALIMENTAÇÃO PARA HIDRANTE - FORNECIMENTO E INSTALAÇÃO. AF_12/2015</v>
          </cell>
          <cell r="D5420" t="str">
            <v>UN</v>
          </cell>
          <cell r="E5420" t="str">
            <v>62,05</v>
          </cell>
          <cell r="F5420" t="str">
            <v>65,29</v>
          </cell>
        </row>
        <row r="5421">
          <cell r="A5421" t="str">
            <v>92389</v>
          </cell>
          <cell r="B5421" t="str">
            <v>JOELHO 45 GRAUS, EM FERRO GALVANIZADO, DN 65 (2 1/2"), CONEXÃO ROSQUEADA, INSTALADO EM REDE DE ALIMENTAÇÃO PARA HIDRANTE - FORNECIMENTO E INSTALAÇÃO. AF_12/2015</v>
          </cell>
          <cell r="D5421" t="str">
            <v>UN</v>
          </cell>
          <cell r="E5421" t="str">
            <v>99,49</v>
          </cell>
          <cell r="F5421" t="str">
            <v>103,19</v>
          </cell>
        </row>
        <row r="5422">
          <cell r="A5422" t="str">
            <v>92390</v>
          </cell>
          <cell r="B5422" t="str">
            <v>JOELHO 90 GRAUS, EM FERRO GALVANIZADO, DN 65 (2 1/2"), CONEXÃO ROSQUEADA, INSTALADO EM REDE DE ALIMENTAÇÃO PARA HIDRANTE - FORNECIMENTO E INSTALAÇÃO. AF_12/2015</v>
          </cell>
          <cell r="D5422" t="str">
            <v>UN</v>
          </cell>
          <cell r="E5422" t="str">
            <v>92,96</v>
          </cell>
          <cell r="F5422" t="str">
            <v>96,66</v>
          </cell>
        </row>
        <row r="5423">
          <cell r="A5423" t="str">
            <v>92635</v>
          </cell>
          <cell r="B5423" t="str">
            <v>JOELHO 45 GRAUS, EM FERRO GALVANIZADO, CONEXÃO ROSQUEADA, DN 80 (3"), INSTALADO EM REDE DE ALIMENTAÇÃO PARA HIDRANTE - FORNECIMENTO E INSTALAÇÃO. AF_12/2015</v>
          </cell>
          <cell r="D5423" t="str">
            <v>UN</v>
          </cell>
          <cell r="E5423" t="str">
            <v>134,03</v>
          </cell>
          <cell r="F5423" t="str">
            <v>138,19</v>
          </cell>
        </row>
        <row r="5424">
          <cell r="A5424" t="str">
            <v>92636</v>
          </cell>
          <cell r="B5424" t="str">
            <v>JOELHO 90 GRAUS, EM FERRO GALVANIZADO, CONEXÃO ROSQUEADA, DN 80 (3"), INSTALADO EM REDE DE ALIMENTAÇÃO PARA HIDRANTE - FORNECIMENTO E INSTALAÇÃO. AF_12/2015</v>
          </cell>
          <cell r="D5424" t="str">
            <v>UN</v>
          </cell>
          <cell r="E5424" t="str">
            <v>121,44</v>
          </cell>
          <cell r="F5424" t="str">
            <v>125,60</v>
          </cell>
        </row>
        <row r="5425">
          <cell r="A5425" t="str">
            <v>92637</v>
          </cell>
          <cell r="B5425" t="str">
            <v>TÊ, EM FERRO GALVANIZADO, CONEXÃO ROSQUEADA, DN 25 (1"), INSTALADO EM REDE DE ALIMENTAÇÃO PARA HIDRANTE - FORNECIMENTO E INSTALAÇÃO. AF_12/2015</v>
          </cell>
          <cell r="D5425" t="str">
            <v>UN</v>
          </cell>
          <cell r="E5425" t="str">
            <v>44,06</v>
          </cell>
          <cell r="F5425" t="str">
            <v>47,35</v>
          </cell>
        </row>
        <row r="5426">
          <cell r="A5426" t="str">
            <v>92638</v>
          </cell>
          <cell r="B5426" t="str">
            <v>TÊ, EM FERRO GALVANIZADO, CONEXÃO ROSQUEADA, DN 32 (1 1/4"), INSTALADO EM REDE DE ALIMENTAÇÃO PARA HIDRANTE - FORNECIMENTO E INSTALAÇÃO. AF_12/2015</v>
          </cell>
          <cell r="D5426" t="str">
            <v>UN</v>
          </cell>
          <cell r="E5426" t="str">
            <v>54,18</v>
          </cell>
          <cell r="F5426" t="str">
            <v>57,77</v>
          </cell>
        </row>
        <row r="5427">
          <cell r="A5427" t="str">
            <v>92639</v>
          </cell>
          <cell r="B5427" t="str">
            <v>TÊ, EM FERRO GALVANIZADO, CONEXÃO ROSQUEADA, DN 40 (1 1/2"), INSTALADO EM REDE DE ALIMENTAÇÃO PARA HIDRANTE - FORNECIMENTO E INSTALAÇÃO. AF_12/2015</v>
          </cell>
          <cell r="D5427" t="str">
            <v>UN</v>
          </cell>
          <cell r="E5427" t="str">
            <v>62,96</v>
          </cell>
          <cell r="F5427" t="str">
            <v>66,88</v>
          </cell>
        </row>
        <row r="5428">
          <cell r="A5428" t="str">
            <v>92640</v>
          </cell>
          <cell r="B5428" t="str">
            <v>TÊ, EM FERRO GALVANIZADO, CONEXÃO ROSQUEADA, DN 50 (2"), INSTALADO EM REDE DE ALIMENTAÇÃO PARA HIDRANTE - FORNECIMENTO E INSTALAÇÃO. AF_12/2015</v>
          </cell>
          <cell r="D5428" t="str">
            <v>UN</v>
          </cell>
          <cell r="E5428" t="str">
            <v>82,71</v>
          </cell>
          <cell r="F5428" t="str">
            <v>87,04</v>
          </cell>
        </row>
        <row r="5429">
          <cell r="A5429" t="str">
            <v>92642</v>
          </cell>
          <cell r="B5429" t="str">
            <v>TÊ, EM FERRO GALVANIZADO, CONEXÃO ROSQUEADA, DN 65 (2 1/2"), INSTALADO EM REDE DE ALIMENTAÇÃO PARA HIDRANTE - FORNECIMENTO E INSTALAÇÃO. AF_12/2015</v>
          </cell>
          <cell r="D5429" t="str">
            <v>UN</v>
          </cell>
          <cell r="E5429" t="str">
            <v>127,18</v>
          </cell>
          <cell r="F5429" t="str">
            <v>132,12</v>
          </cell>
        </row>
        <row r="5430">
          <cell r="A5430" t="str">
            <v>92644</v>
          </cell>
          <cell r="B5430" t="str">
            <v>TÊ, EM FERRO GALVANIZADO, CONEXÃO ROSQUEADA, DN 80 (3"), INSTALADO EM REDE DE ALIMENTAÇÃO PARA HIDRANTE - FORNECIMENTO E INSTALAÇÃO. AF_12/2015</v>
          </cell>
          <cell r="D5430" t="str">
            <v>UN</v>
          </cell>
          <cell r="E5430" t="str">
            <v>160,71</v>
          </cell>
          <cell r="F5430" t="str">
            <v>166,27</v>
          </cell>
        </row>
        <row r="5431">
          <cell r="A5431" t="str">
            <v>92657</v>
          </cell>
          <cell r="B5431" t="str">
            <v>NIPLE, EM FERRO GALVANIZADO, CONEXÃO ROSQUEADA, DN 25 (1"), INSTALADO EM REDE DE ALIMENTAÇÃO PARA SPRINKLER - FORNECIMENTO E INSTALAÇÃO. AF_12/2015</v>
          </cell>
          <cell r="D5431" t="str">
            <v>UN</v>
          </cell>
          <cell r="E5431" t="str">
            <v>16,84</v>
          </cell>
          <cell r="F5431" t="str">
            <v>17,85</v>
          </cell>
        </row>
        <row r="5432">
          <cell r="A5432" t="str">
            <v>92658</v>
          </cell>
          <cell r="B5432" t="str">
            <v>LUVA, EM FERRO GALVANIZADO, CONEXÃO ROSQUEADA, DN 25 (1"), INSTALADO EM REDE DE ALIMENTAÇÃO PARA SPRINKLER - FORNECIMENTO E INSTALAÇÃO. AF_12/2015</v>
          </cell>
          <cell r="D5432" t="str">
            <v>UN</v>
          </cell>
          <cell r="E5432" t="str">
            <v>18,05</v>
          </cell>
          <cell r="F5432" t="str">
            <v>19,06</v>
          </cell>
        </row>
        <row r="5433">
          <cell r="A5433" t="str">
            <v>92659</v>
          </cell>
          <cell r="B5433" t="str">
            <v>NIPLE, EM FERRO GALVANIZADO, CONEXÃO ROSQUEADA, DN 32 (1 1/4"), INSTALADO EM REDE DE ALIMENTAÇÃO PARA SPRINKLER - FORNECIMENTO E INSTALAÇÃO. AF_12/2015</v>
          </cell>
          <cell r="D5433" t="str">
            <v>UN</v>
          </cell>
          <cell r="E5433" t="str">
            <v>20,98</v>
          </cell>
          <cell r="F5433" t="str">
            <v>22,04</v>
          </cell>
        </row>
        <row r="5434">
          <cell r="A5434" t="str">
            <v>92660</v>
          </cell>
          <cell r="B5434" t="str">
            <v>LUVA, EM FERRO GALVANIZADO, CONEXÃO ROSQUEADA, DN 32 (1 1/4"), INSTALADO EM REDE DE ALIMENTAÇÃO PARA SPRINKLER - FORNECIMENTO E INSTALAÇÃO. AF_12/2015</v>
          </cell>
          <cell r="D5434" t="str">
            <v>UN</v>
          </cell>
          <cell r="E5434" t="str">
            <v>22,10</v>
          </cell>
          <cell r="F5434" t="str">
            <v>23,16</v>
          </cell>
        </row>
        <row r="5435">
          <cell r="A5435" t="str">
            <v>92661</v>
          </cell>
          <cell r="B5435" t="str">
            <v>NIPLE, EM FERRO GALVANIZADO, CONEXÃO ROSQUEADA, DN 40 (1 1/2"), INSTALADO EM REDE DE ALIMENTAÇÃO PARA SPRINKLER - FORNECIMENTO E INSTALAÇÃO. AF_12/2015</v>
          </cell>
          <cell r="D5435" t="str">
            <v>UN</v>
          </cell>
          <cell r="E5435" t="str">
            <v>25,23</v>
          </cell>
          <cell r="F5435" t="str">
            <v>26,36</v>
          </cell>
        </row>
        <row r="5436">
          <cell r="A5436" t="str">
            <v>92662</v>
          </cell>
          <cell r="B5436" t="str">
            <v>LUVA, EM FERRO GALVANIZADO, CONEXÃO ROSQUEADA, DN 40 (1 1/2"), INSTALADO EM REDE DE ALIMENTAÇÃO PARA SPRINKLER - FORNECIMENTO E INSTALAÇÃO. AF_12/2015</v>
          </cell>
          <cell r="D5436" t="str">
            <v>UN</v>
          </cell>
          <cell r="E5436" t="str">
            <v>25,45</v>
          </cell>
          <cell r="F5436" t="str">
            <v>26,58</v>
          </cell>
        </row>
        <row r="5437">
          <cell r="A5437" t="str">
            <v>92663</v>
          </cell>
          <cell r="B5437" t="str">
            <v>NIPLE, EM FERRO GALVANIZADO, CONEXÃO ROSQUEADA, DN 50 (2"), INSTALADO EM REDE DE ALIMENTAÇÃO PARA SPRINKLER - FORNECIMENTO E INSTALAÇÃO. AF_12/2015</v>
          </cell>
          <cell r="D5437" t="str">
            <v>UN</v>
          </cell>
          <cell r="E5437" t="str">
            <v>34,22</v>
          </cell>
          <cell r="F5437" t="str">
            <v>35,44</v>
          </cell>
        </row>
        <row r="5438">
          <cell r="A5438" t="str">
            <v>92664</v>
          </cell>
          <cell r="B5438" t="str">
            <v>LUVA, EM FERRO GALVANIZADO, CONEXÃO ROSQUEADA, DN 50 (2"), INSTALADO EM REDE DE ALIMENTAÇÃO PARA SPRINKLER - FORNECIMENTO E INSTALAÇÃO. AF_12/2015</v>
          </cell>
          <cell r="D5438" t="str">
            <v>UN</v>
          </cell>
          <cell r="E5438" t="str">
            <v>34,21</v>
          </cell>
          <cell r="F5438" t="str">
            <v>35,43</v>
          </cell>
        </row>
        <row r="5439">
          <cell r="A5439" t="str">
            <v>92665</v>
          </cell>
          <cell r="B5439" t="str">
            <v>NIPLE, EM FERRO GALVANIZADO, CONEXÃO ROSQUEADA, DN 65 (2 1/2"), INSTALADO EM REDE DE ALIMENTAÇÃO PARA SPRINKLER - FORNECIMENTO E INSTALAÇÃO. AF_12/2015</v>
          </cell>
          <cell r="D5439" t="str">
            <v>UN</v>
          </cell>
          <cell r="E5439" t="str">
            <v>47,55</v>
          </cell>
          <cell r="F5439" t="str">
            <v>48,89</v>
          </cell>
        </row>
        <row r="5440">
          <cell r="A5440" t="str">
            <v>92666</v>
          </cell>
          <cell r="B5440" t="str">
            <v>LUVA, EM FERRO GALVANIZADO, CONEXÃO ROSQUEADA, DN 65 (2 1/2"), INSTALADO EM REDE DE ALIMENTAÇÃO PARA SPRINKLER - FORNECIMENTO E INSTALAÇÃO. AF_12/2015</v>
          </cell>
          <cell r="D5440" t="str">
            <v>UN</v>
          </cell>
          <cell r="E5440" t="str">
            <v>54,22</v>
          </cell>
          <cell r="F5440" t="str">
            <v>55,56</v>
          </cell>
        </row>
        <row r="5441">
          <cell r="A5441" t="str">
            <v>92667</v>
          </cell>
          <cell r="B5441" t="str">
            <v>NIPLE, EM FERRO GALVANIZADO, CONEXÃO ROSQUEADA, DN 80 (3"), INSTALADO EM REDE DE ALIMENTAÇÃO PARA SPRINKLER - FORNECIMENTO E INSTALAÇÃO. AF_12/2015</v>
          </cell>
          <cell r="D5441" t="str">
            <v>UN</v>
          </cell>
          <cell r="E5441" t="str">
            <v>70,66</v>
          </cell>
          <cell r="F5441" t="str">
            <v>72,12</v>
          </cell>
        </row>
        <row r="5442">
          <cell r="A5442" t="str">
            <v>92668</v>
          </cell>
          <cell r="B5442" t="str">
            <v>LUVA, EM FERRO GALVANIZADO, CONEXÃO ROSQUEADA, DN 80 (3"), INSTALADO EM REDE DE ALIMENTAÇÃO PARA SPRINKLER - FORNECIMENTO E INSTALAÇÃO. AF_12/2015</v>
          </cell>
          <cell r="D5442" t="str">
            <v>UN</v>
          </cell>
          <cell r="E5442" t="str">
            <v>76,60</v>
          </cell>
          <cell r="F5442" t="str">
            <v>78,06</v>
          </cell>
        </row>
        <row r="5443">
          <cell r="A5443" t="str">
            <v>92669</v>
          </cell>
          <cell r="B5443" t="str">
            <v>JOELHO 45 GRAUS, EM FERRO GALVANIZADO, CONEXÃO ROSQUEADA, DN 25 (1"), INSTALADO EM REDE DE ALIMENTAÇÃO PARA SPRINKLER - FORNECIMENTO E INSTALAÇÃO. AF_12/2015</v>
          </cell>
          <cell r="D5443" t="str">
            <v>UN</v>
          </cell>
          <cell r="E5443" t="str">
            <v>25,59</v>
          </cell>
          <cell r="F5443" t="str">
            <v>27,10</v>
          </cell>
        </row>
        <row r="5444">
          <cell r="A5444" t="str">
            <v>92670</v>
          </cell>
          <cell r="B5444" t="str">
            <v>JOELHO 90 GRAUS, EM FERRO GALVANIZADO, CONEXÃO ROSQUEADA, DN 25 (1"), INSTALADO EM REDE DE ALIMENTAÇÃO PARA SPRINKLER - FORNECIMENTO E INSTALAÇÃO. AF_12/2015</v>
          </cell>
          <cell r="D5444" t="str">
            <v>UN</v>
          </cell>
          <cell r="E5444" t="str">
            <v>24,00</v>
          </cell>
          <cell r="F5444" t="str">
            <v>25,51</v>
          </cell>
        </row>
        <row r="5445">
          <cell r="A5445" t="str">
            <v>92671</v>
          </cell>
          <cell r="B5445" t="str">
            <v>JOELHO 45 GRAUS, EM FERRO GALVANIZADO, CONEXÃO ROSQUEADA, DN 32 (1 1/4"), INSTALADO EM REDE DE ALIMENTAÇÃO PARA SPRINKLER - FORNECIMENTO E INSTALAÇÃO. AF_12/2015</v>
          </cell>
          <cell r="D5445" t="str">
            <v>UN</v>
          </cell>
          <cell r="E5445" t="str">
            <v>33,76</v>
          </cell>
          <cell r="F5445" t="str">
            <v>35,37</v>
          </cell>
        </row>
        <row r="5446">
          <cell r="A5446" t="str">
            <v>92672</v>
          </cell>
          <cell r="B5446" t="str">
            <v>JOELHO 90 GRAUS, EM FERRO GALVANIZADO, CONEXÃO ROSQUEADA, DN 32 (1 1/4"), INSTALADO EM REDE DE ALIMENTAÇÃO PARA SPRINKLER - FORNECIMENTO E INSTALAÇÃO. AF_12/2015</v>
          </cell>
          <cell r="D5446" t="str">
            <v>UN</v>
          </cell>
          <cell r="E5446" t="str">
            <v>30,59</v>
          </cell>
          <cell r="F5446" t="str">
            <v>32,20</v>
          </cell>
        </row>
        <row r="5447">
          <cell r="A5447" t="str">
            <v>92673</v>
          </cell>
          <cell r="B5447" t="str">
            <v>JOELHO 45 GRAUS, EM FERRO GALVANIZADO, CONEXÃO ROSQUEADA, DN 40 (1 1/2"), INSTALADO EM REDE DE ALIMENTAÇÃO PARA SPRINKLER - FORNECIMENTO E INSTALAÇÃO. AF_12/2015</v>
          </cell>
          <cell r="D5447" t="str">
            <v>UN</v>
          </cell>
          <cell r="E5447" t="str">
            <v>38,92</v>
          </cell>
          <cell r="F5447" t="str">
            <v>40,62</v>
          </cell>
        </row>
        <row r="5448">
          <cell r="A5448" t="str">
            <v>92674</v>
          </cell>
          <cell r="B5448" t="str">
            <v>JOELHO 90 GRAUS, EM FERRO GALVANIZADO, CONEXÃO ROSQUEADA, DN 40 (1 1/2"), INSTALADO EM REDE DE ALIMENTAÇÃO PARA SPRINKLER - FORNECIMENTO E INSTALAÇÃO. AF_12/2015</v>
          </cell>
          <cell r="D5448" t="str">
            <v>UN</v>
          </cell>
          <cell r="E5448" t="str">
            <v>36,73</v>
          </cell>
          <cell r="F5448" t="str">
            <v>38,43</v>
          </cell>
        </row>
        <row r="5449">
          <cell r="A5449" t="str">
            <v>92675</v>
          </cell>
          <cell r="B5449" t="str">
            <v>JOELHO 45 GRAUS, EM FERRO GALVANIZADO, CONEXÃO ROSQUEADA, DN 50 (2"), INSTALADO EM REDE DE ALIMENTAÇÃO PARA SPRINKLER - FORNECIMENTO E INSTALAÇÃO. AF_12/2015</v>
          </cell>
          <cell r="D5449" t="str">
            <v>UN</v>
          </cell>
          <cell r="E5449" t="str">
            <v>50,77</v>
          </cell>
          <cell r="F5449" t="str">
            <v>52,59</v>
          </cell>
        </row>
        <row r="5450">
          <cell r="A5450" t="str">
            <v>92676</v>
          </cell>
          <cell r="B5450" t="str">
            <v>JOELHO 90 GRAUS, EM FERRO GALVANIZADO, CONEXÃO ROSQUEADA, DN 50 (2"), INSTALADO EM REDE DE ALIMENTAÇÃO PARA SPRINKLER - FORNECIMENTO E INSTALAÇÃO. AF_12/2015</v>
          </cell>
          <cell r="D5450" t="str">
            <v>UN</v>
          </cell>
          <cell r="E5450" t="str">
            <v>49,28</v>
          </cell>
          <cell r="F5450" t="str">
            <v>51,10</v>
          </cell>
        </row>
        <row r="5451">
          <cell r="A5451" t="str">
            <v>92677</v>
          </cell>
          <cell r="B5451" t="str">
            <v>JOELHO 45 GRAUS, EM FERRO GALVANIZADO, CONEXÃO ROSQUEADA, DN 65 (2 1/2"), INSTALADO EM REDE DE ALIMENTAÇÃO PARA SPRINKLER - FORNECIMENTO E INSTALAÇÃO. AF_12/2015</v>
          </cell>
          <cell r="D5451" t="str">
            <v>UN</v>
          </cell>
          <cell r="E5451" t="str">
            <v>84,17</v>
          </cell>
          <cell r="F5451" t="str">
            <v>86,18</v>
          </cell>
        </row>
        <row r="5452">
          <cell r="A5452" t="str">
            <v>92678</v>
          </cell>
          <cell r="B5452" t="str">
            <v>JOELHO 90 GRAUS, EM FERRO GALVANIZADO, CONEXÃO ROSQUEADA, DN 65 (2 1/2"), INSTALADO EM REDE DE ALIMENTAÇÃO PARA SPRINKLER - FORNECIMENTO E INSTALAÇÃO. AF_12/2015</v>
          </cell>
          <cell r="D5452" t="str">
            <v>UN</v>
          </cell>
          <cell r="E5452" t="str">
            <v>77,64</v>
          </cell>
          <cell r="F5452" t="str">
            <v>79,65</v>
          </cell>
        </row>
        <row r="5453">
          <cell r="A5453" t="str">
            <v>92679</v>
          </cell>
          <cell r="B5453" t="str">
            <v>JOELHO 45 GRAUS, EM FERRO GALVANIZADO, CONEXÃO ROSQUEADA, DN 80 (3"), INSTALADO EM REDE DE ALIMENTAÇÃO PARA SPRINKLER - FORNECIMENTO E INSTALAÇÃO. AF_12/2015</v>
          </cell>
          <cell r="D5453" t="str">
            <v>UN</v>
          </cell>
          <cell r="E5453" t="str">
            <v>116,20</v>
          </cell>
          <cell r="F5453" t="str">
            <v>118,39</v>
          </cell>
        </row>
        <row r="5454">
          <cell r="A5454" t="str">
            <v>92680</v>
          </cell>
          <cell r="B5454" t="str">
            <v>JOELHO 90 GRAUS, EM FERRO GALVANIZADO, CONEXÃO ROSQUEADA, DN 80 (3"), INSTALADO EM REDE DE ALIMENTAÇÃO PARA SPRINKLER - FORNECIMENTO E INSTALAÇÃO. AF_12/2015</v>
          </cell>
          <cell r="D5454" t="str">
            <v>UN</v>
          </cell>
          <cell r="E5454" t="str">
            <v>103,61</v>
          </cell>
          <cell r="F5454" t="str">
            <v>105,80</v>
          </cell>
        </row>
        <row r="5455">
          <cell r="A5455" t="str">
            <v>92681</v>
          </cell>
          <cell r="B5455" t="str">
            <v>TÊ, EM FERRO GALVANIZADO, CONEXÃO ROSQUEADA, DN 25 (1"), INSTALADO EM REDE DE ALIMENTAÇÃO PARA SPRINKLER - FORNECIMENTO E INSTALAÇÃO. AF_12/2015</v>
          </cell>
          <cell r="D5455" t="str">
            <v>UN</v>
          </cell>
          <cell r="E5455" t="str">
            <v>32,58</v>
          </cell>
          <cell r="F5455" t="str">
            <v>34,61</v>
          </cell>
        </row>
        <row r="5456">
          <cell r="A5456" t="str">
            <v>92682</v>
          </cell>
          <cell r="B5456" t="str">
            <v>TÊ, EM FERRO GALVANIZADO, CONEXÃO ROSQUEADA, DN 32 (1 1/4"), INSTALADO EM REDE DE ALIMENTAÇÃO PARA SPRINKLER - FORNECIMENTO E INSTALAÇÃO. AF_12/2015</v>
          </cell>
          <cell r="D5456" t="str">
            <v>UN</v>
          </cell>
          <cell r="E5456" t="str">
            <v>41,15</v>
          </cell>
          <cell r="F5456" t="str">
            <v>43,28</v>
          </cell>
        </row>
        <row r="5457">
          <cell r="A5457" t="str">
            <v>92683</v>
          </cell>
          <cell r="B5457" t="str">
            <v>TÊ, EM FERRO GALVANIZADO, CONEXÃO ROSQUEADA, DN 40 (1 1/2"), INSTALADO EM REDE DE ALIMENTAÇÃO PARA SPRINKLER - FORNECIMENTO E INSTALAÇÃO. AF_12/2015</v>
          </cell>
          <cell r="D5457" t="str">
            <v>UN</v>
          </cell>
          <cell r="E5457" t="str">
            <v>48,17</v>
          </cell>
          <cell r="F5457" t="str">
            <v>50,43</v>
          </cell>
        </row>
        <row r="5458">
          <cell r="A5458" t="str">
            <v>92684</v>
          </cell>
          <cell r="B5458" t="str">
            <v>TÊ, EM FERRO GALVANIZADO, CONEXÃO ROSQUEADA, DN 50 (2"), INSTALADO EM REDE DE ALIMENTAÇÃO PARA SPRINKLER - FORNECIMENTO E INSTALAÇÃO. AF_12/2015</v>
          </cell>
          <cell r="D5458" t="str">
            <v>UN</v>
          </cell>
          <cell r="E5458" t="str">
            <v>65,68</v>
          </cell>
          <cell r="F5458" t="str">
            <v>68,12</v>
          </cell>
        </row>
        <row r="5459">
          <cell r="A5459" t="str">
            <v>92685</v>
          </cell>
          <cell r="B5459" t="str">
            <v>TÊ, EM FERRO GALVANIZADO, CONEXÃO ROSQUEADA, DN 65 (2 1/2"), INSTALADO EM REDE DE ALIMENTAÇÃO PARA SPRINKLER - FORNECIMENTO E INSTALAÇÃO. AF_12/2015</v>
          </cell>
          <cell r="D5459" t="str">
            <v>UN</v>
          </cell>
          <cell r="E5459" t="str">
            <v>106,78</v>
          </cell>
          <cell r="F5459" t="str">
            <v>109,47</v>
          </cell>
        </row>
        <row r="5460">
          <cell r="A5460" t="str">
            <v>92686</v>
          </cell>
          <cell r="B5460" t="str">
            <v>TÊ, EM FERRO GALVANIZADO, CONEXÃO ROSQUEADA, DN 80 (3"), INSTALADO EM REDE DE ALIMENTAÇÃO PARA SPRINKLER - FORNECIMENTO E INSTALAÇÃO. AF_12/2015</v>
          </cell>
          <cell r="D5460" t="str">
            <v>UN</v>
          </cell>
          <cell r="E5460" t="str">
            <v>136,92</v>
          </cell>
          <cell r="F5460" t="str">
            <v>139,85</v>
          </cell>
        </row>
        <row r="5461">
          <cell r="A5461" t="str">
            <v>92692</v>
          </cell>
          <cell r="B5461" t="str">
            <v>NIPLE, EM FERRO GALVANIZADO, CONEXÃO ROSQUEADA, DN 15 (1/2"), INSTALADO EM RAMAIS E SUB-RAMAIS DE GÁS - FORNECIMENTO E INSTALAÇÃO. AF_12/2015</v>
          </cell>
          <cell r="D5461" t="str">
            <v>UN</v>
          </cell>
          <cell r="E5461" t="str">
            <v>9,05</v>
          </cell>
          <cell r="F5461" t="str">
            <v>9,63</v>
          </cell>
        </row>
        <row r="5462">
          <cell r="A5462" t="str">
            <v>92693</v>
          </cell>
          <cell r="B5462" t="str">
            <v>LUVA, EM FERRO GALVANIZADO, CONEXÃO ROSQUEADA, DN 15 (1/2"), INSTALADO EM RAMAIS E SUB-RAMAIS DE GÁS - FORNECIMENTO E INSTALAÇÃO. AF_12/2015</v>
          </cell>
          <cell r="D5462" t="str">
            <v>UN</v>
          </cell>
          <cell r="E5462" t="str">
            <v>9,31</v>
          </cell>
          <cell r="F5462" t="str">
            <v>9,89</v>
          </cell>
        </row>
        <row r="5463">
          <cell r="A5463" t="str">
            <v>92694</v>
          </cell>
          <cell r="B5463" t="str">
            <v>NIPLE, EM FERRO GALVANIZADO, CONEXÃO ROSQUEADA, DN 20 (3/4"), INSTALADO EM RAMAIS E SUB-RAMAIS DE GÁS - FORNECIMENTO E INSTALAÇÃO. AF_12/2015</v>
          </cell>
          <cell r="D5463" t="str">
            <v>UN</v>
          </cell>
          <cell r="E5463" t="str">
            <v>14,27</v>
          </cell>
          <cell r="F5463" t="str">
            <v>15,26</v>
          </cell>
        </row>
        <row r="5464">
          <cell r="A5464" t="str">
            <v>92695</v>
          </cell>
          <cell r="B5464" t="str">
            <v>LUVA, EM FERRO GALVANIZADO, CONEXÃO ROSQUEADA, DN 20 (3/4"), INSTALADO EM RAMAIS E SUB-RAMAIS DE GÁS - FORNECIMENTO E INSTALAÇÃO. AF_12/2015</v>
          </cell>
          <cell r="D5464" t="str">
            <v>UN</v>
          </cell>
          <cell r="E5464" t="str">
            <v>14,54</v>
          </cell>
          <cell r="F5464" t="str">
            <v>15,53</v>
          </cell>
        </row>
        <row r="5465">
          <cell r="A5465" t="str">
            <v>92696</v>
          </cell>
          <cell r="B5465" t="str">
            <v>NIPLE, EM FERRO GALVANIZADO, CONEXÃO ROSQUEADA, DN 25 (1"), INSTALADO EM RAMAIS E SUB-RAMAIS DE GÁS - FORNECIMENTO E INSTALAÇÃO. AF_12/2015</v>
          </cell>
          <cell r="D5465" t="str">
            <v>UN</v>
          </cell>
          <cell r="E5465" t="str">
            <v>22,31</v>
          </cell>
          <cell r="F5465" t="str">
            <v>23,94</v>
          </cell>
        </row>
        <row r="5466">
          <cell r="A5466" t="str">
            <v>92697</v>
          </cell>
          <cell r="B5466" t="str">
            <v>LUVA, EM FERRO GALVANIZADO, CONEXÃO ROSQUEADA, DN 25 (1"), INSTALADO EM RAMAIS E SUB-RAMAIS DE GÁS - FORNECIMENTO E INSTALAÇÃO. AF_12/2015</v>
          </cell>
          <cell r="D5466" t="str">
            <v>UN</v>
          </cell>
          <cell r="E5466" t="str">
            <v>23,52</v>
          </cell>
          <cell r="F5466" t="str">
            <v>25,15</v>
          </cell>
        </row>
        <row r="5467">
          <cell r="A5467" t="str">
            <v>92698</v>
          </cell>
          <cell r="B5467" t="str">
            <v>JOELHO 45 GRAUS, EM FERRO GALVANIZADO, CONEXÃO ROSQUEADA, DN 15 (1/2"), INSTALADO EM RAMAIS E SUB-RAMAIS DE GÁS - FORNECIMENTO E INSTALAÇÃO. AF_12/2015</v>
          </cell>
          <cell r="D5467" t="str">
            <v>UN</v>
          </cell>
          <cell r="E5467" t="str">
            <v>13,35</v>
          </cell>
          <cell r="F5467" t="str">
            <v>14,21</v>
          </cell>
        </row>
        <row r="5468">
          <cell r="A5468" t="str">
            <v>92699</v>
          </cell>
          <cell r="B5468" t="str">
            <v>JOELHO 90 GRAUS, EM FERRO GALVANIZADO, CONEXÃO ROSQUEADA, DN 15 (1/2"), INSTALADO EM RAMAIS E SUB-RAMAIS DE GÁS - FORNECIMENTO E INSTALAÇÃO. AF_12/2015</v>
          </cell>
          <cell r="D5468" t="str">
            <v>UN</v>
          </cell>
          <cell r="E5468" t="str">
            <v>12,48</v>
          </cell>
          <cell r="F5468" t="str">
            <v>13,34</v>
          </cell>
        </row>
        <row r="5469">
          <cell r="A5469" t="str">
            <v>92700</v>
          </cell>
          <cell r="B5469" t="str">
            <v>JOELHO 45 GRAUS, EM FERRO GALVANIZADO, CONEXÃO ROSQUEADA, DN 20 (3/4"), INSTALADO EM RAMAIS E SUB-RAMAIS DE GÁS - FORNECIMENTO E INSTALAÇÃO. AF_12/2015</v>
          </cell>
          <cell r="D5469" t="str">
            <v>UN</v>
          </cell>
          <cell r="E5469" t="str">
            <v>21,70</v>
          </cell>
          <cell r="F5469" t="str">
            <v>23,19</v>
          </cell>
        </row>
        <row r="5470">
          <cell r="A5470" t="str">
            <v>92701</v>
          </cell>
          <cell r="B5470" t="str">
            <v>JOELHO 90 GRAUS, EM FERRO GALVANIZADO, CONEXÃO ROSQUEADA, DN 20 (3/4"), INSTALADO EM RAMAIS E SUB-RAMAIS DE GÁS - FORNECIMENTO E INSTALAÇÃO. AF_12/2015</v>
          </cell>
          <cell r="D5470" t="str">
            <v>UN</v>
          </cell>
          <cell r="E5470" t="str">
            <v>20,41</v>
          </cell>
          <cell r="F5470" t="str">
            <v>21,90</v>
          </cell>
        </row>
        <row r="5471">
          <cell r="A5471" t="str">
            <v>92702</v>
          </cell>
          <cell r="B5471" t="str">
            <v>JOELHO 45 GRAUS, EM FERRO GALVANIZADO, CONEXÃO ROSQUEADA, DN 25 (1"), INSTALADO EM RAMAIS E SUB-RAMAIS DE GÁS - FORNECIMENTO E INSTALAÇÃO. AF_12/2015</v>
          </cell>
          <cell r="D5471" t="str">
            <v>UN</v>
          </cell>
          <cell r="E5471" t="str">
            <v>33,85</v>
          </cell>
          <cell r="F5471" t="str">
            <v>36,29</v>
          </cell>
        </row>
        <row r="5472">
          <cell r="A5472" t="str">
            <v>92703</v>
          </cell>
          <cell r="B5472" t="str">
            <v>JOELHO 90 GRAUS, EM FERRO GALVANIZADO, CONEXÃO ROSQUEADA, DN 25 (1"), INSTALADO EM RAMAIS E SUB-RAMAIS DE GÁS - FORNECIMENTO E INSTALAÇÃO. AF_12/2015</v>
          </cell>
          <cell r="D5472" t="str">
            <v>UN</v>
          </cell>
          <cell r="E5472" t="str">
            <v>32,26</v>
          </cell>
          <cell r="F5472" t="str">
            <v>34,70</v>
          </cell>
        </row>
        <row r="5473">
          <cell r="A5473" t="str">
            <v>92704</v>
          </cell>
          <cell r="B5473" t="str">
            <v>TÊ, EM FERRO GALVANIZADO, CONEXÃO ROSQUEADA, DN 15 (1/2"), INSTALADO EM RAMAIS E SUB-RAMAIS DE GÁS - FORNECIMENTO E INSTALAÇÃO. AF_12/2015</v>
          </cell>
          <cell r="D5473" t="str">
            <v>UN</v>
          </cell>
          <cell r="E5473" t="str">
            <v>16,82</v>
          </cell>
          <cell r="F5473" t="str">
            <v>17,98</v>
          </cell>
        </row>
        <row r="5474">
          <cell r="A5474" t="str">
            <v>92705</v>
          </cell>
          <cell r="B5474" t="str">
            <v>TÊ, EM FERRO GALVANIZADO, CONEXÃO ROSQUEADA, DN 20 (3/4"), INSTALADO EM RAMAIS E SUB-RAMAIS DE GÁS - FORNECIMENTO E INSTALAÇÃO. AF_12/2015</v>
          </cell>
          <cell r="D5474" t="str">
            <v>UN</v>
          </cell>
          <cell r="E5474" t="str">
            <v>26,95</v>
          </cell>
          <cell r="F5474" t="str">
            <v>28,94</v>
          </cell>
        </row>
        <row r="5475">
          <cell r="A5475" t="str">
            <v>92706</v>
          </cell>
          <cell r="B5475" t="str">
            <v>TÊ, EM FERRO GALVANIZADO, CONEXÃO ROSQUEADA, DN 25 (1"), INSTALADO EM RAMAIS E SUB-RAMAIS DE GÁS - FORNECIMENTO E INSTALAÇÃO. AF_12/2015</v>
          </cell>
          <cell r="D5475" t="str">
            <v>UN</v>
          </cell>
          <cell r="E5475" t="str">
            <v>43,60</v>
          </cell>
          <cell r="F5475" t="str">
            <v>46,84</v>
          </cell>
        </row>
        <row r="5476">
          <cell r="A5476" t="str">
            <v>92889</v>
          </cell>
          <cell r="B5476" t="str">
            <v>UNIÃO, EM FERRO GALVANIZADO, DN 50 (2"), CONEXÃO ROSQUEADA, INSTALADO EM PRUMADAS - FORNECIMENTO E INSTALAÇÃO. AF_12/2015</v>
          </cell>
          <cell r="D5476" t="str">
            <v>UN</v>
          </cell>
          <cell r="E5476" t="str">
            <v>86,12</v>
          </cell>
          <cell r="F5476" t="str">
            <v>88,28</v>
          </cell>
        </row>
        <row r="5477">
          <cell r="A5477" t="str">
            <v>92890</v>
          </cell>
          <cell r="B5477" t="str">
            <v>UNIÃO, EM FERRO GALVANIZADO, DN 65 (2 1/2"), CONEXÃO ROSQUEADA, INSTALADO EM PRUMADAS - FORNECIMENTO E INSTALAÇÃO. AF_12/2015</v>
          </cell>
          <cell r="D5477" t="str">
            <v>UN</v>
          </cell>
          <cell r="E5477" t="str">
            <v>131,27</v>
          </cell>
          <cell r="F5477" t="str">
            <v>133,63</v>
          </cell>
        </row>
        <row r="5478">
          <cell r="A5478" t="str">
            <v>92891</v>
          </cell>
          <cell r="B5478" t="str">
            <v>UNIÃO, EM FERRO GALVANIZADO, DN 80 (3"), CONEXÃO ROSQUEADA, INSTALADO EM PRUMADAS - FORNECIMENTO E INSTALAÇÃO. AF_12/2015</v>
          </cell>
          <cell r="D5478" t="str">
            <v>UN</v>
          </cell>
          <cell r="E5478" t="str">
            <v>193,18</v>
          </cell>
          <cell r="F5478" t="str">
            <v>195,74</v>
          </cell>
        </row>
        <row r="5479">
          <cell r="A5479" t="str">
            <v>92892</v>
          </cell>
          <cell r="B5479" t="str">
            <v>UNIÃO, EM FERRO GALVANIZADO, DN 25 (1"), CONEXÃO ROSQUEADA, INSTALADO EM REDE DE ALIMENTAÇÃO PARA HIDRANTE - FORNECIMENTO E INSTALAÇÃO. AF_12/2015</v>
          </cell>
          <cell r="D5479" t="str">
            <v>UN</v>
          </cell>
          <cell r="E5479" t="str">
            <v>36,67</v>
          </cell>
          <cell r="F5479" t="str">
            <v>38,31</v>
          </cell>
        </row>
        <row r="5480">
          <cell r="A5480" t="str">
            <v>92893</v>
          </cell>
          <cell r="B5480" t="str">
            <v>UNIÃO, EM FERRO GALVANIZADO, DN 32 (1 1/4"), CONEXÃO ROSQUEADA, INSTALADO EM REDE DE ALIMENTAÇÃO PARA HIDRANTE - FORNECIMENTO E INSTALAÇÃO. AF_12/2015</v>
          </cell>
          <cell r="D5480" t="str">
            <v>UN</v>
          </cell>
          <cell r="E5480" t="str">
            <v>52,58</v>
          </cell>
          <cell r="F5480" t="str">
            <v>54,37</v>
          </cell>
        </row>
        <row r="5481">
          <cell r="A5481" t="str">
            <v>92894</v>
          </cell>
          <cell r="B5481" t="str">
            <v>UNIÃO, EM FERRO GALVANIZADO, DN 40 (1 1/2"), CONEXÃO ROSQUEADA, INSTALADO EM REDE DE ALIMENTAÇÃO PARA HIDRANTE - FORNECIMENTO E INSTALAÇÃO. AF_12/2015</v>
          </cell>
          <cell r="D5481" t="str">
            <v>UN</v>
          </cell>
          <cell r="E5481" t="str">
            <v>62,95</v>
          </cell>
          <cell r="F5481" t="str">
            <v>64,91</v>
          </cell>
        </row>
        <row r="5482">
          <cell r="A5482" t="str">
            <v>92895</v>
          </cell>
          <cell r="B5482" t="str">
            <v>UNIÃO, EM FERRO GALVANIZADO, DN 50 (2"), CONEXÃO ROSQUEADA, INSTALADO EM REDE DE ALIMENTAÇÃO PARA HIDRANTE - FORNECIMENTO E INSTALAÇÃO. AF_12/2015</v>
          </cell>
          <cell r="D5482" t="str">
            <v>UN</v>
          </cell>
          <cell r="E5482" t="str">
            <v>86,09</v>
          </cell>
          <cell r="F5482" t="str">
            <v>88,25</v>
          </cell>
        </row>
        <row r="5483">
          <cell r="A5483" t="str">
            <v>92896</v>
          </cell>
          <cell r="B5483" t="str">
            <v>UNIÃO, EM FERRO GALVANIZADO, DN 65 (2 1/2"), CONEXÃO ROSQUEADA, INSTALADO EM REDE DE ALIMENTAÇÃO PARA HIDRANTE - FORNECIMENTO E INSTALAÇÃO. AF_12/2015</v>
          </cell>
          <cell r="D5483" t="str">
            <v>UN</v>
          </cell>
          <cell r="E5483" t="str">
            <v>132,30</v>
          </cell>
          <cell r="F5483" t="str">
            <v>134,77</v>
          </cell>
        </row>
        <row r="5484">
          <cell r="A5484" t="str">
            <v>92897</v>
          </cell>
          <cell r="B5484" t="str">
            <v>UNIÃO, EM FERRO GALVANIZADO, DN 80 (3"), CONEXÃO ROSQUEADA, INSTALADO EM REDE DE ALIMENTAÇÃO PARA HIDRANTE - FORNECIMENTO E INSTALAÇÃO. AF_12/2015</v>
          </cell>
          <cell r="D5484" t="str">
            <v>UN</v>
          </cell>
          <cell r="E5484" t="str">
            <v>195,31</v>
          </cell>
          <cell r="F5484" t="str">
            <v>198,08</v>
          </cell>
        </row>
        <row r="5485">
          <cell r="A5485" t="str">
            <v>92898</v>
          </cell>
          <cell r="B5485" t="str">
            <v>UNIÃO, EM FERRO GALVANIZADO, CONEXÃO ROSQUEADA, DN 25 (1"), INSTALADO EM REDE DE ALIMENTAÇÃO PARA SPRINKLER - FORNECIMENTO E INSTALAÇÃO. AF_12/2015</v>
          </cell>
          <cell r="D5485" t="str">
            <v>UN</v>
          </cell>
          <cell r="E5485" t="str">
            <v>30,95</v>
          </cell>
          <cell r="F5485" t="str">
            <v>31,96</v>
          </cell>
        </row>
        <row r="5486">
          <cell r="A5486" t="str">
            <v>92899</v>
          </cell>
          <cell r="B5486" t="str">
            <v>UNIÃO, EM FERRO GALVANIZADO, CONEXÃO ROSQUEADA, DN 32 (1 1/4"), INSTALADO EM REDE DE ALIMENTAÇÃO PARA SPRINKLER - FORNECIMENTO E INSTALAÇÃO. AF_12/2015</v>
          </cell>
          <cell r="D5486" t="str">
            <v>UN</v>
          </cell>
          <cell r="E5486" t="str">
            <v>46,08</v>
          </cell>
          <cell r="F5486" t="str">
            <v>47,14</v>
          </cell>
        </row>
        <row r="5487">
          <cell r="A5487" t="str">
            <v>92900</v>
          </cell>
          <cell r="B5487" t="str">
            <v>UNIÃO, EM FERRO GALVANIZADO, CONEXÃO ROSQUEADA, DN 40 (1 1/2"), INSTALADO EM REDE DE ALIMENTAÇÃO PARA SPRINKLER - FORNECIMENTO E INSTALAÇÃO. AF_12/2015</v>
          </cell>
          <cell r="D5487" t="str">
            <v>UN</v>
          </cell>
          <cell r="E5487" t="str">
            <v>55,54</v>
          </cell>
          <cell r="F5487" t="str">
            <v>56,67</v>
          </cell>
        </row>
        <row r="5488">
          <cell r="A5488" t="str">
            <v>92901</v>
          </cell>
          <cell r="B5488" t="str">
            <v>UNIÃO, EM FERRO GALVANIZADO, CONEXÃO ROSQUEADA, DN 50 (2"), INSTALADO EM REDE DE ALIMENTAÇÃO PARA SPRINKLER - FORNECIMENTO E INSTALAÇÃO. AF_12/2015</v>
          </cell>
          <cell r="D5488" t="str">
            <v>UN</v>
          </cell>
          <cell r="E5488" t="str">
            <v>77,55</v>
          </cell>
          <cell r="F5488" t="str">
            <v>78,77</v>
          </cell>
        </row>
        <row r="5489">
          <cell r="A5489" t="str">
            <v>92902</v>
          </cell>
          <cell r="B5489" t="str">
            <v>UNIÃO, EM FERRO GALVANIZADO, CONEXÃO ROSQUEADA, DN 65 (2 1/2"), INSTALADO EM REDE DE ALIMENTAÇÃO PARA SPRINKLER - FORNECIMENTO E INSTALAÇÃO. AF_12/2015</v>
          </cell>
          <cell r="D5489" t="str">
            <v>UN</v>
          </cell>
          <cell r="E5489" t="str">
            <v>122,07</v>
          </cell>
          <cell r="F5489" t="str">
            <v>123,41</v>
          </cell>
        </row>
        <row r="5490">
          <cell r="A5490" t="str">
            <v>92903</v>
          </cell>
          <cell r="B5490" t="str">
            <v>UNIÃO, EM FERRO GALVANIZADO, CONEXÃO ROSQUEADA, DN 80 (3"), INSTALADO EM REDE DE ALIMENTAÇÃO PARA SPRINKLER - FORNECIMENTO E INSTALAÇÃO. AF_12/2015</v>
          </cell>
          <cell r="D5490" t="str">
            <v>UN</v>
          </cell>
          <cell r="E5490" t="str">
            <v>183,41</v>
          </cell>
          <cell r="F5490" t="str">
            <v>184,87</v>
          </cell>
        </row>
        <row r="5491">
          <cell r="A5491" t="str">
            <v>92904</v>
          </cell>
          <cell r="B5491" t="str">
            <v>UNIÃO, EM FERRO GALVANIZADO, CONEXÃO ROSQUEADA, DN 15 (1/2"), INSTALADO EM RAMAIS E SUB-RAMAIS DE GÁS - FORNECIMENTO E INSTALAÇÃO. AF_12/2015</v>
          </cell>
          <cell r="D5491" t="str">
            <v>UN</v>
          </cell>
          <cell r="E5491" t="str">
            <v>21,15</v>
          </cell>
          <cell r="F5491" t="str">
            <v>21,73</v>
          </cell>
        </row>
        <row r="5492">
          <cell r="A5492" t="str">
            <v>92905</v>
          </cell>
          <cell r="B5492" t="str">
            <v>UNIÃO, EM FERRO GALVANIZADO, CONEXÃO ROSQUEADA, DN 20 (3/4"), INSTALADO EM RAMAIS E SUB-RAMAIS DE GÁS - FORNECIMENTO E INSTALAÇÃO. AF_12/2015</v>
          </cell>
          <cell r="D5492" t="str">
            <v>UN</v>
          </cell>
          <cell r="E5492" t="str">
            <v>30,08</v>
          </cell>
          <cell r="F5492" t="str">
            <v>31,07</v>
          </cell>
        </row>
        <row r="5493">
          <cell r="A5493" t="str">
            <v>92906</v>
          </cell>
          <cell r="B5493" t="str">
            <v>UNIÃO, EM FERRO GALVANIZADO, CONEXÃO ROSQUEADA, DN 25 (1"), INSTALADO EM RAMAIS E SUB-RAMAIS DE GÁS - FORNECIMENTO E INSTALAÇÃO. AF_12/2015</v>
          </cell>
          <cell r="D5493" t="str">
            <v>UN</v>
          </cell>
          <cell r="E5493" t="str">
            <v>36,42</v>
          </cell>
          <cell r="F5493" t="str">
            <v>38,05</v>
          </cell>
        </row>
        <row r="5494">
          <cell r="A5494" t="str">
            <v>92907</v>
          </cell>
          <cell r="B5494" t="str">
            <v>LUVA DE REDUÇÃO, EM FERRO GALVANIZADO, 2" X 1 1/2", CONEXÃO ROSQUEADA, INSTALADO EM PRUMADAS - FORNECIMENTO E INSTALAÇÃO. AF_12/2015</v>
          </cell>
          <cell r="D5494" t="str">
            <v>UN</v>
          </cell>
          <cell r="E5494" t="str">
            <v>45,30</v>
          </cell>
          <cell r="F5494" t="str">
            <v>47,46</v>
          </cell>
        </row>
        <row r="5495">
          <cell r="A5495" t="str">
            <v>92908</v>
          </cell>
          <cell r="B5495" t="str">
            <v>LUVA DE REDUÇÃO, EM FERRO GALVANIZADO, 2" X 1 1/4", CONEXÃO ROSQUEADA, INSTALADO EM PRUMADAS - FORNECIMENTO E INSTALAÇÃO. AF_12/2015</v>
          </cell>
          <cell r="D5495" t="str">
            <v>UN</v>
          </cell>
          <cell r="E5495" t="str">
            <v>45,30</v>
          </cell>
          <cell r="F5495" t="str">
            <v>47,46</v>
          </cell>
        </row>
        <row r="5496">
          <cell r="A5496" t="str">
            <v>92909</v>
          </cell>
          <cell r="B5496" t="str">
            <v>LUVA DE REDUÇÃO, EM FERRO GALVANIZADO, 2" X 1", CONEXÃO ROSQUEADA, INSTALADO EM PRUMADAS - FORNECIMENTO E INSTALAÇÃO. AF_12/2015</v>
          </cell>
          <cell r="D5496" t="str">
            <v>UN</v>
          </cell>
          <cell r="E5496" t="str">
            <v>45,30</v>
          </cell>
          <cell r="F5496" t="str">
            <v>47,46</v>
          </cell>
        </row>
        <row r="5497">
          <cell r="A5497" t="str">
            <v>92910</v>
          </cell>
          <cell r="B5497" t="str">
            <v>LUVA DE REDUÇÃO, EM FERRO GALVANIZADO, 2 1/2" X 1 1/2", CONEXÃO ROSQUEADA, INSTALADO EM PRUMADAS - FORNECIMENTO E INSTALAÇÃO. AF_12/2015</v>
          </cell>
          <cell r="D5497" t="str">
            <v>UN</v>
          </cell>
          <cell r="E5497" t="str">
            <v>66,24</v>
          </cell>
          <cell r="F5497" t="str">
            <v>68,60</v>
          </cell>
        </row>
        <row r="5498">
          <cell r="A5498" t="str">
            <v>92911</v>
          </cell>
          <cell r="B5498" t="str">
            <v>LUVA DE REDUÇÃO, EM FERRO GALVANIZADO, 2 1/2" X 2", CONEXÃO ROSQUEADA, INSTALADO EM PRUMADAS - FORNECIMENTO E INSTALAÇÃO. AF_12/2015</v>
          </cell>
          <cell r="D5498" t="str">
            <v>UN</v>
          </cell>
          <cell r="E5498" t="str">
            <v>66,24</v>
          </cell>
          <cell r="F5498" t="str">
            <v>68,60</v>
          </cell>
        </row>
        <row r="5499">
          <cell r="A5499" t="str">
            <v>92912</v>
          </cell>
          <cell r="B5499" t="str">
            <v>LUVA DE REDUÇÃO, EM FERRO GALVANIZADO, 3" X 1 1/2", CONEXÃO ROSQUEADA, INSTALADO EM PRUMADAS - FORNECIMENTO E INSTALAÇÃO. AF_12/2015</v>
          </cell>
          <cell r="D5499" t="str">
            <v>UN</v>
          </cell>
          <cell r="E5499" t="str">
            <v>89,52</v>
          </cell>
          <cell r="F5499" t="str">
            <v>91,88</v>
          </cell>
        </row>
        <row r="5500">
          <cell r="A5500" t="str">
            <v>92913</v>
          </cell>
          <cell r="B5500" t="str">
            <v>LUVA DE REDUÇÃO, EM FERRO GALVANIZADO, 3" X 2 1/2", CONEXÃO ROSQUEADA, INSTALADO EM PRUMADAS - FORNECIMENTO E INSTALAÇÃO. AF_12/2015</v>
          </cell>
          <cell r="D5500" t="str">
            <v>UN</v>
          </cell>
          <cell r="E5500" t="str">
            <v>91,30</v>
          </cell>
          <cell r="F5500" t="str">
            <v>93,86</v>
          </cell>
        </row>
        <row r="5501">
          <cell r="A5501" t="str">
            <v>92914</v>
          </cell>
          <cell r="B5501" t="str">
            <v>LUVA DE REDUÇÃO, EM FERRO GALVANIZADO, 3" X 2", CONEXÃO ROSQUEADA, INSTALADO EM PRUMADAS - FORNECIMENTO E INSTALAÇÃO. AF_12/2015</v>
          </cell>
          <cell r="D5501" t="str">
            <v>UN</v>
          </cell>
          <cell r="E5501" t="str">
            <v>91,30</v>
          </cell>
          <cell r="F5501" t="str">
            <v>93,86</v>
          </cell>
        </row>
        <row r="5502">
          <cell r="A5502" t="str">
            <v>92918</v>
          </cell>
          <cell r="B5502" t="str">
            <v>LUVA DE REDUÇÃO, EM FERRO GALVANIZADO, 1" X 1/2", CONEXÃO ROSQUEADA, INSTALADO EM REDE DE ALIMENTAÇÃO PARA HIDRANTE - FORNECIMENTO E INSTALAÇÃO. AF_12/2015</v>
          </cell>
          <cell r="D5502" t="str">
            <v>UN</v>
          </cell>
          <cell r="E5502" t="str">
            <v>23,67</v>
          </cell>
          <cell r="F5502" t="str">
            <v>25,31</v>
          </cell>
        </row>
        <row r="5503">
          <cell r="A5503" t="str">
            <v>92920</v>
          </cell>
          <cell r="B5503" t="str">
            <v>LUVA DE REDUÇÃO, EM FERRO GALVANIZADO, 1" X 3/4", CONEXÃO ROSQUEADA, INSTALADO EM REDE DE ALIMENTAÇÃO PARA HIDRANTE - FORNECIMENTO E INSTALAÇÃO. AF_12/2015</v>
          </cell>
          <cell r="D5503" t="str">
            <v>UN</v>
          </cell>
          <cell r="E5503" t="str">
            <v>23,83</v>
          </cell>
          <cell r="F5503" t="str">
            <v>25,47</v>
          </cell>
        </row>
        <row r="5504">
          <cell r="A5504" t="str">
            <v>92925</v>
          </cell>
          <cell r="B5504" t="str">
            <v>LUVA DE REDUÇÃO, EM FERRO GALVANIZADO, 1 1/4" X 1", CONEXÃO ROSQUEADA, INSTALADO EM REDE DE ALIMENTAÇÃO PARA HIDRANTE - FORNECIMENTO E INSTALAÇÃO. AF_12/2015</v>
          </cell>
          <cell r="D5504" t="str">
            <v>UN</v>
          </cell>
          <cell r="E5504" t="str">
            <v>29,49</v>
          </cell>
          <cell r="F5504" t="str">
            <v>31,28</v>
          </cell>
        </row>
        <row r="5505">
          <cell r="A5505" t="str">
            <v>92926</v>
          </cell>
          <cell r="B5505" t="str">
            <v>LUVA DE REDUÇÃO, EM FERRO GALVANIZADO, 1 1/4" X 1/2", CONEXÃO ROSQUEADA, INSTALADO EM REDE DE ALIMENTAÇÃO PARA HIDRANTE - FORNECIMENTO E INSTALAÇÃO. AF_12/2015</v>
          </cell>
          <cell r="D5505" t="str">
            <v>UN</v>
          </cell>
          <cell r="E5505" t="str">
            <v>29,48</v>
          </cell>
          <cell r="F5505" t="str">
            <v>31,27</v>
          </cell>
        </row>
        <row r="5506">
          <cell r="A5506" t="str">
            <v>92927</v>
          </cell>
          <cell r="B5506" t="str">
            <v>LUVA DE REDUÇÃO, EM FERRO GALVANIZADO, 1 1/4" X 3/4", CONEXÃO ROSQUEADA, INSTALADO EM REDE DE ALIMENTAÇÃO PARA HIDRANTE - FORNECIMENTO E INSTALAÇÃO. AF_12/2015</v>
          </cell>
          <cell r="D5506" t="str">
            <v>UN</v>
          </cell>
          <cell r="E5506" t="str">
            <v>29,48</v>
          </cell>
          <cell r="F5506" t="str">
            <v>31,27</v>
          </cell>
        </row>
        <row r="5507">
          <cell r="A5507" t="str">
            <v>92928</v>
          </cell>
          <cell r="B5507" t="str">
            <v>LUVA DE REDUÇÃO, EM FERRO GALVANIZADO, 1 1/2" X 1 1/4", CONEXÃO ROSQUEADA, INSTALADO EM REDE DE ALIMENTAÇÃO PARA HIDRANTE - FORNECIMENTO E INSTALAÇÃO. AF_12/2015</v>
          </cell>
          <cell r="D5507" t="str">
            <v>UN</v>
          </cell>
          <cell r="E5507" t="str">
            <v>33,78</v>
          </cell>
          <cell r="F5507" t="str">
            <v>35,74</v>
          </cell>
        </row>
        <row r="5508">
          <cell r="A5508" t="str">
            <v>92929</v>
          </cell>
          <cell r="B5508" t="str">
            <v>LUVA DE REDUÇÃO, EM FERRO GALVANIZADO, 1 1/2" X 1", CONEXÃO ROSQUEADA, INSTALADO EM REDE DE ALIMENTAÇÃO PARA HIDRANTE - FORNECIMENTO E INSTALAÇÃO. AF_12/2015</v>
          </cell>
          <cell r="D5508" t="str">
            <v>UN</v>
          </cell>
          <cell r="E5508" t="str">
            <v>33,78</v>
          </cell>
          <cell r="F5508" t="str">
            <v>35,74</v>
          </cell>
        </row>
        <row r="5509">
          <cell r="A5509" t="str">
            <v>92930</v>
          </cell>
          <cell r="B5509" t="str">
            <v>LUVA DE REDUÇÃO, EM FERRO GALVANIZADO, 1 1/2" X 3/4", CONEXÃO ROSQUEADA, INSTALADO EM REDE DE ALIMENTAÇÃO PARA HIDRANTE - FORNECIMENTO E INSTALAÇÃO. AF_12/2015</v>
          </cell>
          <cell r="D5509" t="str">
            <v>UN</v>
          </cell>
          <cell r="E5509" t="str">
            <v>33,78</v>
          </cell>
          <cell r="F5509" t="str">
            <v>35,74</v>
          </cell>
        </row>
        <row r="5510">
          <cell r="A5510" t="str">
            <v>92931</v>
          </cell>
          <cell r="B5510" t="str">
            <v>LUVA DE REDUÇÃO, EM FERRO GALVANIZADO, 2" X 1 1/2", CONEXÃO ROSQUEADA, INSTALADO EM REDE DE ALIMENTAÇÃO PARA HIDRANTE - FORNECIMENTO E INSTALAÇÃO. AF_12/2015</v>
          </cell>
          <cell r="D5510" t="str">
            <v>UN</v>
          </cell>
          <cell r="E5510" t="str">
            <v>45,27</v>
          </cell>
          <cell r="F5510" t="str">
            <v>47,43</v>
          </cell>
        </row>
        <row r="5511">
          <cell r="A5511" t="str">
            <v>92932</v>
          </cell>
          <cell r="B5511" t="str">
            <v>LUVA DE REDUÇÃO, EM FERRO GALVANIZADO, 2" X 1 1/4", CONEXÃO ROSQUEADA, INSTALADO EM REDE DE ALIMENTAÇÃO PARA HIDRANTE - FORNECIMENTO E INSTALAÇÃO. AF_12/2015</v>
          </cell>
          <cell r="D5511" t="str">
            <v>UN</v>
          </cell>
          <cell r="E5511" t="str">
            <v>45,27</v>
          </cell>
          <cell r="F5511" t="str">
            <v>47,43</v>
          </cell>
        </row>
        <row r="5512">
          <cell r="A5512" t="str">
            <v>92933</v>
          </cell>
          <cell r="B5512" t="str">
            <v>LUVA DE REDUÇÃO, EM FERRO GALVANIZADO, 2" X 1", CONEXÃO ROSQUEADA, INSTALADO EM REDE DE ALIMENTAÇÃO PARA HIDRANTE - FORNECIMENTO E INSTALAÇÃO. AF_12/2015</v>
          </cell>
          <cell r="D5512" t="str">
            <v>UN</v>
          </cell>
          <cell r="E5512" t="str">
            <v>45,27</v>
          </cell>
          <cell r="F5512" t="str">
            <v>47,43</v>
          </cell>
        </row>
        <row r="5513">
          <cell r="A5513" t="str">
            <v>92934</v>
          </cell>
          <cell r="B5513" t="str">
            <v>LUVA DE REDUÇÃO, EM FERRO GALVANIZADO, 2 1/2" X 1 1/2", CONEXÃO ROSQUEADA, INSTALADO EM REDE DE ALIMENTAÇÃO PARA HIDRANTE - FORNECIMENTO E INSTALAÇÃO. AF_12/2015</v>
          </cell>
          <cell r="D5513" t="str">
            <v>UN</v>
          </cell>
          <cell r="E5513" t="str">
            <v>67,27</v>
          </cell>
          <cell r="F5513" t="str">
            <v>69,74</v>
          </cell>
        </row>
        <row r="5514">
          <cell r="A5514" t="str">
            <v>92935</v>
          </cell>
          <cell r="B5514" t="str">
            <v>LUVA DE REDUÇÃO, EM FERRO GALVANIZADO, 2 1/2" X 2", CONEXÃO ROSQUEADA, INSTALADO EM REDE DE ALIMENTAÇÃO PARA HIDRANTE - FORNECIMENTO E INSTALAÇÃO. AF_12/2015</v>
          </cell>
          <cell r="D5514" t="str">
            <v>UN</v>
          </cell>
          <cell r="E5514" t="str">
            <v>67,27</v>
          </cell>
          <cell r="F5514" t="str">
            <v>69,74</v>
          </cell>
        </row>
        <row r="5515">
          <cell r="A5515" t="str">
            <v>92936</v>
          </cell>
          <cell r="B5515" t="str">
            <v>LUVA DE REDUÇÃO, EM FERRO GALVANIZADO, 3" X 2 1/2", CONEXÃO ROSQUEADA, INSTALADO EM REDE DE ALIMENTAÇÃO PARA HIDRANTE - FORNECIMENTO E INSTALAÇÃO. AF_12/2015</v>
          </cell>
          <cell r="D5515" t="str">
            <v>UN</v>
          </cell>
          <cell r="E5515" t="str">
            <v>93,43</v>
          </cell>
          <cell r="F5515" t="str">
            <v>96,20</v>
          </cell>
        </row>
        <row r="5516">
          <cell r="A5516" t="str">
            <v>92937</v>
          </cell>
          <cell r="B5516" t="str">
            <v>LUVA DE REDUÇÃO, EM FERRO GALVANIZADO, 3" X 2", CONEXÃO ROSQUEADA, INSTALADO EM REDE DE ALIMENTAÇÃO PARA HIDRANTE - FORNECIMENTO E INSTALAÇÃO. AF_12/2015</v>
          </cell>
          <cell r="D5516" t="str">
            <v>UN</v>
          </cell>
          <cell r="E5516" t="str">
            <v>93,43</v>
          </cell>
          <cell r="F5516" t="str">
            <v>96,20</v>
          </cell>
        </row>
        <row r="5517">
          <cell r="A5517" t="str">
            <v>92938</v>
          </cell>
          <cell r="B5517" t="str">
            <v>LUVA DE REDUÇÃO, EM FERRO GALVANIZADO, 1" X 1/2", CONEXÃO ROSQUEADA, INSTALADO EM REDE DE ALIMENTAÇÃO PARA SPRINKLER - FORNECIMENTO E INSTALAÇÃO. AF_12/2015</v>
          </cell>
          <cell r="D5517" t="str">
            <v>UN</v>
          </cell>
          <cell r="E5517" t="str">
            <v>17,95</v>
          </cell>
          <cell r="F5517" t="str">
            <v>18,96</v>
          </cell>
        </row>
        <row r="5518">
          <cell r="A5518" t="str">
            <v>92939</v>
          </cell>
          <cell r="B5518" t="str">
            <v>LUVA DE REDUÇÃO, EM FERRO GALVANIZADO, 1" X 3/4", CONEXÃO ROSQUEADA, INSTALADO EM REDE DE ALIMENTAÇÃO PARA SPRINKLER - FORNECIMENTO E INSTALAÇÃO. AF_12/2015</v>
          </cell>
          <cell r="D5518" t="str">
            <v>UN</v>
          </cell>
          <cell r="E5518" t="str">
            <v>18,11</v>
          </cell>
          <cell r="F5518" t="str">
            <v>19,12</v>
          </cell>
        </row>
        <row r="5519">
          <cell r="A5519" t="str">
            <v>92940</v>
          </cell>
          <cell r="B5519" t="str">
            <v>LUVA DE REDUÇÃO, EM FERRO GALVANIZADO, 1 1/4" X 1", CONEXÃO ROSQUEADA, INSTALADO EM REDE DE ALIMENTAÇÃO PARA SPRINKLER - FORNECIMENTO E INSTALAÇÃO. AF_12/2015</v>
          </cell>
          <cell r="D5519" t="str">
            <v>UN</v>
          </cell>
          <cell r="E5519" t="str">
            <v>22,99</v>
          </cell>
          <cell r="F5519" t="str">
            <v>24,05</v>
          </cell>
        </row>
        <row r="5520">
          <cell r="A5520" t="str">
            <v>92941</v>
          </cell>
          <cell r="B5520" t="str">
            <v>LUVA DE REDUÇÃO, EM FERRO GALVANIZADO, 1 1/4" X 1/2", CONEXÃO ROSQUEADA, INSTALADO EM REDE DE ALIMENTAÇÃO PARA SPRINKLER - FORNECIMENTO E INSTALAÇÃO. AF_12/2015</v>
          </cell>
          <cell r="D5520" t="str">
            <v>UN</v>
          </cell>
          <cell r="E5520" t="str">
            <v>22,98</v>
          </cell>
          <cell r="F5520" t="str">
            <v>24,04</v>
          </cell>
        </row>
        <row r="5521">
          <cell r="A5521" t="str">
            <v>92942</v>
          </cell>
          <cell r="B5521" t="str">
            <v>LUVA DE REDUÇÃO, EM FERRO GALVANIZADO, 1 1/4" X 3/4", CONEXÃO ROSQUEADA, INSTALADO EM REDE DE ALIMENTAÇÃO PARA SPRINKLER - FORNECIMENTO E INSTALAÇÃO. AF_12/2015</v>
          </cell>
          <cell r="D5521" t="str">
            <v>UN</v>
          </cell>
          <cell r="E5521" t="str">
            <v>22,98</v>
          </cell>
          <cell r="F5521" t="str">
            <v>24,04</v>
          </cell>
        </row>
        <row r="5522">
          <cell r="A5522" t="str">
            <v>92943</v>
          </cell>
          <cell r="B5522" t="str">
            <v>LUVA DE REDUÇÃO, EM FERRO GALVANIZADO, 1 1/2" X 1 1/4", CONEXÃO ROSQUEADA, INSTALADO EM REDE DE ALIMENTAÇÃO PARA SPRINKLER - FORNECIMENTO E INSTALAÇÃO. AF_12/2015</v>
          </cell>
          <cell r="D5522" t="str">
            <v>UN</v>
          </cell>
          <cell r="E5522" t="str">
            <v>26,37</v>
          </cell>
          <cell r="F5522" t="str">
            <v>27,50</v>
          </cell>
        </row>
        <row r="5523">
          <cell r="A5523" t="str">
            <v>92944</v>
          </cell>
          <cell r="B5523" t="str">
            <v>LUVA DE REDUÇÃO, EM FERRO GALVANIZADO, 1 1/2" X 1", CONEXÃO ROSQUEADA, INSTALADO EM REDE DE ALIMENTAÇÃO PARA SPRINKLER - FORNECIMENTO E INSTALAÇÃO. AF_12/2015</v>
          </cell>
          <cell r="D5523" t="str">
            <v>UN</v>
          </cell>
          <cell r="E5523" t="str">
            <v>26,37</v>
          </cell>
          <cell r="F5523" t="str">
            <v>27,50</v>
          </cell>
        </row>
        <row r="5524">
          <cell r="A5524" t="str">
            <v>92945</v>
          </cell>
          <cell r="B5524" t="str">
            <v>LUVA DE REDUÇÃO, EM FERRO GALVANIZADO, 1 1/2" X 3/4", CONEXÃO ROSQUEADA, INSTALADO EM REDE DE ALIMENTAÇÃO PARA SPRINKLER - FORNECIMENTO E INSTALAÇÃO. AF_12/2015</v>
          </cell>
          <cell r="D5524" t="str">
            <v>UN</v>
          </cell>
          <cell r="E5524" t="str">
            <v>26,37</v>
          </cell>
          <cell r="F5524" t="str">
            <v>27,50</v>
          </cell>
        </row>
        <row r="5525">
          <cell r="A5525" t="str">
            <v>92946</v>
          </cell>
          <cell r="B5525" t="str">
            <v>LUVA DE REDUÇÃO, EM FERRO GALVANIZADO, 2" X 1 1/2", CONEXÃO ROSQUEADA, INSTALADO EM REDE DE ALIMENTAÇÃO PARA SPRINKLER - FORNECIMENTO E INSTALAÇÃO. AF_12/2015</v>
          </cell>
          <cell r="D5525" t="str">
            <v>UN</v>
          </cell>
          <cell r="E5525" t="str">
            <v>36,73</v>
          </cell>
          <cell r="F5525" t="str">
            <v>37,95</v>
          </cell>
        </row>
        <row r="5526">
          <cell r="A5526" t="str">
            <v>92947</v>
          </cell>
          <cell r="B5526" t="str">
            <v>LUVA DE REDUÇÃO, EM FERRO GALVANIZADO, 2" X 1 1/4", CONEXÃO ROSQUEADA, INSTALADO EM REDE DE ALIMENTAÇÃO PARA SPRINKLER - FORNECIMENTO E INSTALAÇÃO. AF_12/2015</v>
          </cell>
          <cell r="D5526" t="str">
            <v>UN</v>
          </cell>
          <cell r="E5526" t="str">
            <v>36,73</v>
          </cell>
          <cell r="F5526" t="str">
            <v>37,95</v>
          </cell>
        </row>
        <row r="5527">
          <cell r="A5527" t="str">
            <v>92948</v>
          </cell>
          <cell r="B5527" t="str">
            <v>LUVA DE REDUÇÃO, EM FERRO GALVANIZADO, 2" X 1", CONEXÃO ROSQUEADA, INSTALADO EM REDE DE ALIMENTAÇÃO PARA SPRINKLER - FORNECIMENTO E INSTALAÇÃO. AF_12/2015</v>
          </cell>
          <cell r="D5527" t="str">
            <v>UN</v>
          </cell>
          <cell r="E5527" t="str">
            <v>36,73</v>
          </cell>
          <cell r="F5527" t="str">
            <v>37,95</v>
          </cell>
        </row>
        <row r="5528">
          <cell r="A5528" t="str">
            <v>92949</v>
          </cell>
          <cell r="B5528" t="str">
            <v>LUVA DE REDUÇÃO, EM FERRO GALVANIZADO, 2 1/2" X 1 1/2", CONEXÃO ROSQUEADA, INSTALADO EM REDE DE ALIMENTAÇÃO PARA SPRINKLER - FORNECIMENTO E INSTALAÇÃO. AF_12/2015</v>
          </cell>
          <cell r="D5528" t="str">
            <v>UN</v>
          </cell>
          <cell r="E5528" t="str">
            <v>57,04</v>
          </cell>
          <cell r="F5528" t="str">
            <v>58,38</v>
          </cell>
        </row>
        <row r="5529">
          <cell r="A5529" t="str">
            <v>92950</v>
          </cell>
          <cell r="B5529" t="str">
            <v>LUVA DE REDUÇÃO, EM FERRO GALVANIZADO, 2 1/2" X 2", CONEXÃO ROSQUEADA, INSTALADO EM REDE DE ALIMENTAÇÃO PARA SPRINKLER - FORNECIMENTO E INSTALAÇÃO. AF_12/2015</v>
          </cell>
          <cell r="D5529" t="str">
            <v>UN</v>
          </cell>
          <cell r="E5529" t="str">
            <v>57,04</v>
          </cell>
          <cell r="F5529" t="str">
            <v>58,38</v>
          </cell>
        </row>
        <row r="5530">
          <cell r="A5530" t="str">
            <v>92951</v>
          </cell>
          <cell r="B5530" t="str">
            <v>LUVA DE REDUÇÃO, EM FERRO GALVANIZADO, 3" X 2 1/2", CONEXÃO ROSQUEADA, INSTALADO EM REDE DE ALIMENTAÇÃO PARA SPRINKLER - FORNECIMENTO E INSTALAÇÃO. AF_12/2015</v>
          </cell>
          <cell r="D5530" t="str">
            <v>UN</v>
          </cell>
          <cell r="E5530" t="str">
            <v>81,53</v>
          </cell>
          <cell r="F5530" t="str">
            <v>82,99</v>
          </cell>
        </row>
        <row r="5531">
          <cell r="A5531" t="str">
            <v>92952</v>
          </cell>
          <cell r="B5531" t="str">
            <v>LUVA DE REDUÇÃO, EM FERRO GALVANIZADO, 3" X 2", CONEXÃO ROSQUEADA, INSTALADO EM REDE DE ALIMENTAÇÃO PARA SPRINKLER - FORNECIMENTO E INSTALAÇÃO. AF_12/2015</v>
          </cell>
          <cell r="D5531" t="str">
            <v>UN</v>
          </cell>
          <cell r="E5531" t="str">
            <v>81,53</v>
          </cell>
          <cell r="F5531" t="str">
            <v>82,99</v>
          </cell>
        </row>
        <row r="5532">
          <cell r="A5532" t="str">
            <v>92953</v>
          </cell>
          <cell r="B5532" t="str">
            <v>LUVA DE REDUÇÃO, EM FERRO GALVANIZADO, 3/4" X 1/2", CONEXÃO ROSQUEADA, INSTALADO EM RAMAIS E SUB-RAMAIS DE GÁS - FORNECIMENTO E INSTALAÇÃO. AF_12/2015</v>
          </cell>
          <cell r="D5532" t="str">
            <v>UN</v>
          </cell>
          <cell r="E5532" t="str">
            <v>15,41</v>
          </cell>
          <cell r="F5532" t="str">
            <v>16,40</v>
          </cell>
        </row>
        <row r="5533">
          <cell r="A5533" t="str">
            <v>93050</v>
          </cell>
          <cell r="B5533" t="str">
            <v>LUVA PASSANTE EM COBRE, DN 22 MM, SEM ANEL DE SOLDA, INSTALADO EM PRUMADA  FORNECIMENTO E INSTALAÇÃO. AF_01/2016</v>
          </cell>
          <cell r="D5533" t="str">
            <v>UN</v>
          </cell>
          <cell r="E5533" t="str">
            <v>6,93</v>
          </cell>
          <cell r="F5533" t="str">
            <v>7,15</v>
          </cell>
        </row>
        <row r="5534">
          <cell r="A5534" t="str">
            <v>93051</v>
          </cell>
          <cell r="B5534" t="str">
            <v>BUCHA DE REDUÇÃO EM COBRE, DN 22 MM X 15 MM, SEM ANEL DE SOLDA, BOLSA X BOLSA, INSTALADO EM PRUMADA  FORNECIMENTO E INSTALAÇÃO. AF_01/2016</v>
          </cell>
          <cell r="D5534" t="str">
            <v>UN</v>
          </cell>
          <cell r="E5534" t="str">
            <v>6,41</v>
          </cell>
          <cell r="F5534" t="str">
            <v>6,63</v>
          </cell>
        </row>
        <row r="5535">
          <cell r="A5535" t="str">
            <v>93052</v>
          </cell>
          <cell r="B5535" t="str">
            <v>JUNTA DE EXPANSÃO EM COBRE, DN 22 MM, PONTA X PONTA, INSTALADO EM PRUMADA  FORNECIMENTO E INSTALAÇÃO. AF_01/2016</v>
          </cell>
          <cell r="D5535" t="str">
            <v>UN</v>
          </cell>
          <cell r="E5535" t="str">
            <v>299,84</v>
          </cell>
          <cell r="F5535" t="str">
            <v>300,06</v>
          </cell>
        </row>
        <row r="5536">
          <cell r="A5536" t="str">
            <v>93054</v>
          </cell>
          <cell r="B5536" t="str">
            <v>CONECTOR EM BRONZE/LATÃO, DN 22 MM X 3/4", SEM ANEL DE SOLDA, BOLSA X ROSCA F, INSTALADO EM PRUMADA  FORNECIMENTO E INSTALAÇÃO. AF_01/2016</v>
          </cell>
          <cell r="D5536" t="str">
            <v>UN</v>
          </cell>
          <cell r="E5536" t="str">
            <v>13,04</v>
          </cell>
          <cell r="F5536" t="str">
            <v>13,26</v>
          </cell>
        </row>
        <row r="5537">
          <cell r="A5537" t="str">
            <v>93055</v>
          </cell>
          <cell r="B5537" t="str">
            <v>CURVA DE TRANSPOSIÇÃO EM BRONZE/LATÃO, DN 22 MM, SEM ANEL DE SOLDA, BOLSA X BOLSA, INSTALADO EM PRUMADA  FORNECIMENTO E INSTALAÇÃO. AF_01/2016</v>
          </cell>
          <cell r="D5537" t="str">
            <v>UN</v>
          </cell>
          <cell r="E5537" t="str">
            <v>26,33</v>
          </cell>
          <cell r="F5537" t="str">
            <v>26,55</v>
          </cell>
        </row>
        <row r="5538">
          <cell r="A5538" t="str">
            <v>93056</v>
          </cell>
          <cell r="B5538" t="str">
            <v>LUVA PASSANTE EM COBRE, DN 28 MM, SEM ANEL DE SOLDA, INSTALADO EM PRUMADA  FORNECIMENTO E INSTALAÇÃO. AF_01/2016</v>
          </cell>
          <cell r="D5538" t="str">
            <v>UN</v>
          </cell>
          <cell r="E5538" t="str">
            <v>10,05</v>
          </cell>
          <cell r="F5538" t="str">
            <v>10,30</v>
          </cell>
        </row>
        <row r="5539">
          <cell r="A5539" t="str">
            <v>93057</v>
          </cell>
          <cell r="B5539" t="str">
            <v>BUCHA DE REDUÇÃO EM COBRE, DN 28 MM X 22 MM, SEM ANEL DE SOLDA, PONTA X BOLSA, INSTALADO EM PRUMADA  FORNECIMENTO E INSTALAÇÃO. AF_01/2016</v>
          </cell>
          <cell r="D5539" t="str">
            <v>UN</v>
          </cell>
          <cell r="E5539" t="str">
            <v>8,81</v>
          </cell>
          <cell r="F5539" t="str">
            <v>9,06</v>
          </cell>
        </row>
        <row r="5540">
          <cell r="A5540" t="str">
            <v>93058</v>
          </cell>
          <cell r="B5540" t="str">
            <v>JUNTA DE EXPANSÃO EM COBRE, DN 28 MM, PONTA X PONTA, INSTALADO EM PRUMADA  FORNECIMENTO E INSTALAÇÃO. AF_01/2016</v>
          </cell>
          <cell r="D5540" t="str">
            <v>UN</v>
          </cell>
          <cell r="E5540" t="str">
            <v>329,73</v>
          </cell>
          <cell r="F5540" t="str">
            <v>329,98</v>
          </cell>
        </row>
        <row r="5541">
          <cell r="A5541" t="str">
            <v>93059</v>
          </cell>
          <cell r="B5541" t="str">
            <v>CONECTOR EM BRONZE/LATÃO, DN 28 MM X 1/2", SEM ANEL DE SOLDA, BOLSA X ROSCA F, INSTALADO EM PRUMADA  FORNECIMENTO E INSTALAÇÃO. AF_01/2016</v>
          </cell>
          <cell r="D5541" t="str">
            <v>UN</v>
          </cell>
          <cell r="E5541" t="str">
            <v>17,84</v>
          </cell>
          <cell r="F5541" t="str">
            <v>18,09</v>
          </cell>
        </row>
        <row r="5542">
          <cell r="A5542" t="str">
            <v>93060</v>
          </cell>
          <cell r="B5542" t="str">
            <v>CURVA DE TRANSPOSIÇÃO EM BRONZE/LATÃO, DN 28 MM, SEM ANEL DE SOLDA, BOLSA X BOLSA, INSTALADO EM PRUMADA  FORNECIMENTO E INSTALAÇÃO. AF_01/2016</v>
          </cell>
          <cell r="D5542" t="str">
            <v>UN</v>
          </cell>
          <cell r="E5542" t="str">
            <v>45,72</v>
          </cell>
          <cell r="F5542" t="str">
            <v>45,97</v>
          </cell>
        </row>
        <row r="5543">
          <cell r="A5543" t="str">
            <v>93061</v>
          </cell>
          <cell r="B5543" t="str">
            <v>LUVA PASSANTE EM COBRE, DN 35 MM, SEM ANEL DE SOLDA, INSTALADO EM PRUMADA  FORNECIMENTO E INSTALAÇÃO. AF_01/2016</v>
          </cell>
          <cell r="D5543" t="str">
            <v>UN</v>
          </cell>
          <cell r="E5543" t="str">
            <v>18,64</v>
          </cell>
          <cell r="F5543" t="str">
            <v>18,94</v>
          </cell>
        </row>
        <row r="5544">
          <cell r="A5544" t="str">
            <v>93062</v>
          </cell>
          <cell r="B5544" t="str">
            <v>BUCHA DE REDUÇÃO EM COBRE, DN 35 MM X 28 MM, SEM ANEL DE SOLDA, PONTA X BOLSA, INSTALADO EM PRUMADA  FORNECIMENTO E INSTALAÇÃO. AF_01/2016</v>
          </cell>
          <cell r="D5544" t="str">
            <v>UN</v>
          </cell>
          <cell r="E5544" t="str">
            <v>16,23</v>
          </cell>
          <cell r="F5544" t="str">
            <v>16,53</v>
          </cell>
        </row>
        <row r="5545">
          <cell r="A5545" t="str">
            <v>93063</v>
          </cell>
          <cell r="B5545" t="str">
            <v>JUNTA DE EXPANSÃO EM BRONZE/LATÃO, DN 35 MM, PONTA X PONTA, INSTALADO EM PRUMADA  FORNECIMENTO E INSTALAÇÃO. AF_01/2016</v>
          </cell>
          <cell r="D5545" t="str">
            <v>UN</v>
          </cell>
          <cell r="E5545" t="str">
            <v>377,69</v>
          </cell>
          <cell r="F5545" t="str">
            <v>377,99</v>
          </cell>
        </row>
        <row r="5546">
          <cell r="A5546" t="str">
            <v>93064</v>
          </cell>
          <cell r="B5546" t="str">
            <v>LUVA PASSANTE EM COBRE, DN 42 MM, SEM ANEL DE SOLDA, INSTALADO EM PRUMADA  FORNECIMENTO E INSTALAÇÃO. AF_01/2016</v>
          </cell>
          <cell r="D5546" t="str">
            <v>UN</v>
          </cell>
          <cell r="E5546" t="str">
            <v>28,65</v>
          </cell>
          <cell r="F5546" t="str">
            <v>28,99</v>
          </cell>
        </row>
        <row r="5547">
          <cell r="A5547" t="str">
            <v>93065</v>
          </cell>
          <cell r="B5547" t="str">
            <v>BUCHA DE REDUÇÃO EM COBRE, DN 42 MM X 35 MM, SEM ANEL DE SOLDA, PONTA X BOLSA, INSTALADO EM PRUMADA  FORNECIMENTO E INSTALAÇÃO. AF_01/2016</v>
          </cell>
          <cell r="D5547" t="str">
            <v>UN</v>
          </cell>
          <cell r="E5547" t="str">
            <v>26,87</v>
          </cell>
          <cell r="F5547" t="str">
            <v>27,21</v>
          </cell>
        </row>
        <row r="5548">
          <cell r="A5548" t="str">
            <v>93066</v>
          </cell>
          <cell r="B5548" t="str">
            <v>JUNTA DE EXPANSÃO EM BRONZE/LATÃO, DN 42 MM, PONTA X PONTA, INSTALADO EM PRUMADA  FORNECIMENTO E INSTALAÇÃO. AF_01/2016</v>
          </cell>
          <cell r="D5548" t="str">
            <v>UN</v>
          </cell>
          <cell r="E5548" t="str">
            <v>474,09</v>
          </cell>
          <cell r="F5548" t="str">
            <v>474,43</v>
          </cell>
        </row>
        <row r="5549">
          <cell r="A5549" t="str">
            <v>93067</v>
          </cell>
          <cell r="B5549" t="str">
            <v>LUVA PASSANTE EM COBRE, DN 54 MM, SEM ANEL DE SOLDA, INSTALADO EM PRUMADA  FORNECIMENTO E INSTALAÇÃO. AF_01/2016</v>
          </cell>
          <cell r="D5549" t="str">
            <v>UN</v>
          </cell>
          <cell r="E5549" t="str">
            <v>42,36</v>
          </cell>
          <cell r="F5549" t="str">
            <v>42,78</v>
          </cell>
        </row>
        <row r="5550">
          <cell r="A5550" t="str">
            <v>93068</v>
          </cell>
          <cell r="B5550" t="str">
            <v>BUCHA DE REDUÇÃO EM COBRE, DN 54 MM X 42 MM, SEM ANEL DE SOLDA, PONTA X BOLSA, INSTALADO EM PRUMADA  FORNECIMENTO E INSTALAÇÃO. AF_01/2016</v>
          </cell>
          <cell r="D5550" t="str">
            <v>UN</v>
          </cell>
          <cell r="E5550" t="str">
            <v>37,13</v>
          </cell>
          <cell r="F5550" t="str">
            <v>37,55</v>
          </cell>
        </row>
        <row r="5551">
          <cell r="A5551" t="str">
            <v>93069</v>
          </cell>
          <cell r="B5551" t="str">
            <v>JUNTA DE EXPANSÃO EM BRONZE/LATÃO, DN 54 MM, PONTA X PONTA, INSTALADO EM PRUMADA  FORNECIMENTO E INSTALAÇÃO. AF_01/2016</v>
          </cell>
          <cell r="D5551" t="str">
            <v>UN</v>
          </cell>
          <cell r="E5551" t="str">
            <v>656,96</v>
          </cell>
          <cell r="F5551" t="str">
            <v>657,38</v>
          </cell>
        </row>
        <row r="5552">
          <cell r="A5552" t="str">
            <v>93070</v>
          </cell>
          <cell r="B5552" t="str">
            <v>LUVA PASSANTE EM COBRE, DN 66 MM, SEM ANEL DE SOLDA, INSTALADO EM PRUMADA  FORNECIMENTO E INSTALAÇÃO. AF_01/2016</v>
          </cell>
          <cell r="D5552" t="str">
            <v>UN</v>
          </cell>
          <cell r="E5552" t="str">
            <v>106,19</v>
          </cell>
          <cell r="F5552" t="str">
            <v>106,69</v>
          </cell>
        </row>
        <row r="5553">
          <cell r="A5553" t="str">
            <v>93071</v>
          </cell>
          <cell r="B5553" t="str">
            <v>BUCHA DE REDUÇÃO EM COBRE, DN 66 MM X 54 MM, SEM ANEL DE SOLDA, PONTA X BOLSA, INSTALADO EM PRUMADA  FORNECIMENTO E INSTALAÇÃO. AF_01/2016</v>
          </cell>
          <cell r="D5553" t="str">
            <v>UN</v>
          </cell>
          <cell r="E5553" t="str">
            <v>98,65</v>
          </cell>
          <cell r="F5553" t="str">
            <v>99,15</v>
          </cell>
        </row>
        <row r="5554">
          <cell r="A5554" t="str">
            <v>93072</v>
          </cell>
          <cell r="B5554" t="str">
            <v>JUNTA DE EXPANSÃO EM BRONZE/LATÃO, DN 66 MM, PONTA X PONTA, INSTALADO EM PRUMADA  FORNECIMENTO E INSTALAÇÃO. AF_01/2016</v>
          </cell>
          <cell r="D5554" t="str">
            <v>UN</v>
          </cell>
          <cell r="E5554" t="str">
            <v>866,71</v>
          </cell>
          <cell r="F5554" t="str">
            <v>867,21</v>
          </cell>
        </row>
        <row r="5555">
          <cell r="A5555" t="str">
            <v>93073</v>
          </cell>
          <cell r="B5555" t="str">
            <v>TE DUPLA CURVA EM BRONZE/LATÃO, DN 3/4" X 22 MM X 3/4", SEM ANEL DE SOLDA, ROSCA F X BOLSA X ROSCA F, INSTALADO EM PRUMADA  FORNECIMENTO E INSTALAÇÃO. AF_01/2016</v>
          </cell>
          <cell r="D5555" t="str">
            <v>UN</v>
          </cell>
          <cell r="E5555" t="str">
            <v>48,17</v>
          </cell>
          <cell r="F5555" t="str">
            <v>48,61</v>
          </cell>
        </row>
        <row r="5556">
          <cell r="A5556" t="str">
            <v>93074</v>
          </cell>
          <cell r="B5556" t="str">
            <v>CURVA EM COBRE, DN 15 MM, 45 GRAUS, SEM ANEL DE SOLDA, BOLSA X BOLSA, INSTALADO EM RAMAL DE DISTRIBUIÇÃO  FORNECIMENTO E INSTALAÇÃO. AF_01/2016</v>
          </cell>
          <cell r="D5556" t="str">
            <v>UN</v>
          </cell>
          <cell r="E5556" t="str">
            <v>7,74</v>
          </cell>
          <cell r="F5556" t="str">
            <v>8,20</v>
          </cell>
        </row>
        <row r="5557">
          <cell r="A5557" t="str">
            <v>93075</v>
          </cell>
          <cell r="B5557" t="str">
            <v>COTOVELO EM BRONZE/LATÃO, DN 15 MM X 1/2", 90 GRAUS, SEM ANEL DE SOLDA, BOLSA X ROSCA F, INSTALADO EM RAMAL DE DISTRIBUIÇÃO  FORNECIMENTO E INSTALAÇÃO. AF_01/2016</v>
          </cell>
          <cell r="D5557" t="str">
            <v>UN</v>
          </cell>
          <cell r="E5557" t="str">
            <v>12,71</v>
          </cell>
          <cell r="F5557" t="str">
            <v>13,17</v>
          </cell>
        </row>
        <row r="5558">
          <cell r="A5558" t="str">
            <v>93076</v>
          </cell>
          <cell r="B5558" t="str">
            <v>CURVA EM COBRE, DN 22 MM, 45 GRAUS, SEM ANEL DE SOLDA, BOLSA X BOLSA, INSTALADO EM RAMAL DE DISTRIBUIÇÃO  FORNECIMENTO E INSTALAÇÃO. AF_01/2016</v>
          </cell>
          <cell r="D5558" t="str">
            <v>UN</v>
          </cell>
          <cell r="E5558" t="str">
            <v>12,39</v>
          </cell>
          <cell r="F5558" t="str">
            <v>12,92</v>
          </cell>
        </row>
        <row r="5559">
          <cell r="A5559" t="str">
            <v>93077</v>
          </cell>
          <cell r="B5559" t="str">
            <v>COTOVELO EM BRONZE/LATÃO, DN 22 MM X 1/2", 90 GRAUS, SEM ANEL DE SOLDA, BOLSA X ROSCA F, INSTALADO EM RAMAL DE DISTRIBUIÇÃO  FORNECIMENTO E INSTALAÇÃO. AF_01/2016</v>
          </cell>
          <cell r="D5559" t="str">
            <v>UN</v>
          </cell>
          <cell r="E5559" t="str">
            <v>17,98</v>
          </cell>
          <cell r="F5559" t="str">
            <v>18,51</v>
          </cell>
        </row>
        <row r="5560">
          <cell r="A5560" t="str">
            <v>93078</v>
          </cell>
          <cell r="B5560" t="str">
            <v>COTOVELO EM BRONZE/LATÃO, DN 22 MM X 3/4", 90 GRAUS, SEM ANEL DE SOLDA, BOLSA X ROSCA F, INSTALADO EM RAMAL DE DISTRIBUIÇÃO  FORNECIMENTO E INSTALAÇÃO. AF_01/2016</v>
          </cell>
          <cell r="D5560" t="str">
            <v>UN</v>
          </cell>
          <cell r="E5560" t="str">
            <v>19,44</v>
          </cell>
          <cell r="F5560" t="str">
            <v>19,97</v>
          </cell>
        </row>
        <row r="5561">
          <cell r="A5561" t="str">
            <v>93079</v>
          </cell>
          <cell r="B5561" t="str">
            <v>CURVA EM COBRE, DN 28 MM, 45 GRAUS, SEM ANEL DE SOLDA, BOLSA X BOLSA, INSTALADO EM RAMAL DE DISTRIBUIÇÃO  FORNECIMENTO E INSTALAÇÃO. AF_01/2016</v>
          </cell>
          <cell r="D5561" t="str">
            <v>UN</v>
          </cell>
          <cell r="E5561" t="str">
            <v>17,22</v>
          </cell>
          <cell r="F5561" t="str">
            <v>17,80</v>
          </cell>
        </row>
        <row r="5562">
          <cell r="A5562" t="str">
            <v>93080</v>
          </cell>
          <cell r="B5562" t="str">
            <v>LUVA PASSANTE EM COBRE, DN 15 MM, SEM ANEL DE SOLDA, INSTALADO EM RAMAL DE DISTRIBUIÇÃO  FORNECIMENTO E INSTALAÇÃO. AF_01/2016</v>
          </cell>
          <cell r="D5562" t="str">
            <v>UN</v>
          </cell>
          <cell r="E5562" t="str">
            <v>5,07</v>
          </cell>
          <cell r="F5562" t="str">
            <v>5,37</v>
          </cell>
        </row>
        <row r="5563">
          <cell r="A5563" t="str">
            <v>93081</v>
          </cell>
          <cell r="B5563" t="str">
            <v>CONECTOR EM BRONZE/LATÃO, DN 15 MM X 1/2", SEM ANEL DE SOLDA, BOLSA X ROSCA F, INSTALADO EM RAMAL DE DISTRIBUIÇÃO  FORNECIMENTO E INSTALAÇÃO. AF_01/2016</v>
          </cell>
          <cell r="D5563" t="str">
            <v>UN</v>
          </cell>
          <cell r="E5563" t="str">
            <v>11,38</v>
          </cell>
          <cell r="F5563" t="str">
            <v>11,68</v>
          </cell>
        </row>
        <row r="5564">
          <cell r="A5564" t="str">
            <v>93082</v>
          </cell>
          <cell r="B5564" t="str">
            <v>CURVA DE TRANSPOSIÇÃO EM BRONZE/LATÃO, DN 15 MM, SEM ANEL DE SOLDA, BOLSA X BOLSA, INSTALADO EM RAMAL DE DISTRIBUIÇÃO  FORNECIMENTO E INSTALAÇÃO. AF_01/2016</v>
          </cell>
          <cell r="D5564" t="str">
            <v>UN</v>
          </cell>
          <cell r="E5564" t="str">
            <v>13,89</v>
          </cell>
          <cell r="F5564" t="str">
            <v>14,19</v>
          </cell>
        </row>
        <row r="5565">
          <cell r="A5565" t="str">
            <v>93083</v>
          </cell>
          <cell r="B5565" t="str">
            <v>JUNTA DE EXPANSÃO EM COBRE, DN 15 MM, PONTA X PONTA, INSTALADO EM RAMAL DE DISTRIBUIÇÃO  FORNECIMENTO E INSTALAÇÃO. AF_01/2016</v>
          </cell>
          <cell r="D5565" t="str">
            <v>UN</v>
          </cell>
          <cell r="E5565" t="str">
            <v>259,31</v>
          </cell>
          <cell r="F5565" t="str">
            <v>259,61</v>
          </cell>
        </row>
        <row r="5566">
          <cell r="A5566" t="str">
            <v>93084</v>
          </cell>
          <cell r="B5566" t="str">
            <v>LUVA PASSANTE EM COBRE, DN 22 MM, SEM ANEL DE SOLDA, INSTALADO EM RAMAL DE DISTRIBUIÇÃO  FORNECIMENTO E INSTALAÇÃO. AF_01/2016</v>
          </cell>
          <cell r="D5566" t="str">
            <v>UN</v>
          </cell>
          <cell r="E5566" t="str">
            <v>8,22</v>
          </cell>
          <cell r="F5566" t="str">
            <v>8,57</v>
          </cell>
        </row>
        <row r="5567">
          <cell r="A5567" t="str">
            <v>93085</v>
          </cell>
          <cell r="B5567" t="str">
            <v>BUCHA DE REDUÇÃO EM COBRE, DN 22 MM X 15 MM, SEM ANEL DE SOLDA, PONTA X BOLSA, INSTALADO EM RAMAL DE DISTRIBUIÇÃO  FORNECIMENTO E INSTALAÇÃO. AF_01/2016</v>
          </cell>
          <cell r="D5567" t="str">
            <v>UN</v>
          </cell>
          <cell r="E5567" t="str">
            <v>7,70</v>
          </cell>
          <cell r="F5567" t="str">
            <v>8,05</v>
          </cell>
        </row>
        <row r="5568">
          <cell r="A5568" t="str">
            <v>93086</v>
          </cell>
          <cell r="B5568" t="str">
            <v>JUNTA DE EXPANSÃO EM COBRE, DN 22 MM, PONTA X PONTA, INSTALADO EM RAMAL DE DISTRIBUIÇÃO  FORNECIMENTO E INSTALAÇÃO. AF_01/2016</v>
          </cell>
          <cell r="D5568" t="str">
            <v>UN</v>
          </cell>
          <cell r="E5568" t="str">
            <v>301,13</v>
          </cell>
          <cell r="F5568" t="str">
            <v>301,48</v>
          </cell>
        </row>
        <row r="5569">
          <cell r="A5569" t="str">
            <v>93087</v>
          </cell>
          <cell r="B5569" t="str">
            <v>CONECTOR EM BRONZE/LATÃO, DN 22 MM X 1/2", SEM ANEL DE SOLDA, BOLSA X ROSCA F, INSTALADO EM RAMAL DE DISTRIBUIÇÃO  FORNECIMENTO E INSTALAÇÃO. AF_01/2016</v>
          </cell>
          <cell r="D5569" t="str">
            <v>UN</v>
          </cell>
          <cell r="E5569" t="str">
            <v>12,38</v>
          </cell>
          <cell r="F5569" t="str">
            <v>12,73</v>
          </cell>
        </row>
        <row r="5570">
          <cell r="A5570" t="str">
            <v>93088</v>
          </cell>
          <cell r="B5570" t="str">
            <v>CONECTOR EM BRONZE/LATÃO, DN 22 MM X 3/4", SEM ANEL DE SOLDA, BOLSA X ROSCA F, INSTALADO EM RAMAL DE DISTRIBUIÇÃO  FORNECIMENTO E INSTALAÇÃO. AF_01/2016</v>
          </cell>
          <cell r="D5570" t="str">
            <v>UN</v>
          </cell>
          <cell r="E5570" t="str">
            <v>14,46</v>
          </cell>
          <cell r="F5570" t="str">
            <v>14,81</v>
          </cell>
        </row>
        <row r="5571">
          <cell r="A5571" t="str">
            <v>93089</v>
          </cell>
          <cell r="B5571" t="str">
            <v>CURVA DE TRANSPOSIÇÃO EM BRONZE/LATÃO, DN 22 MM, SEM ANEL DE SOLDA, BOLSA X BOLSA, INSTALADO EM RAMAL DE DISTRIBUIÇÃO  FORNECIMENTO E INSTALAÇÃO. AF_01/2016</v>
          </cell>
          <cell r="D5571" t="str">
            <v>UN</v>
          </cell>
          <cell r="E5571" t="str">
            <v>27,62</v>
          </cell>
          <cell r="F5571" t="str">
            <v>27,97</v>
          </cell>
        </row>
        <row r="5572">
          <cell r="A5572" t="str">
            <v>93090</v>
          </cell>
          <cell r="B5572" t="str">
            <v>LUVA PASSANTE EM COBRE, DN 28 MM, SEM ANEL DE SOLDA, INSTALADO EM RAMAL DE DISTRIBUIÇÃO  FORNECIMENTO E INSTALAÇÃO. AF_01/2016</v>
          </cell>
          <cell r="D5572" t="str">
            <v>UN</v>
          </cell>
          <cell r="E5572" t="str">
            <v>11,35</v>
          </cell>
          <cell r="F5572" t="str">
            <v>11,74</v>
          </cell>
        </row>
        <row r="5573">
          <cell r="A5573" t="str">
            <v>93091</v>
          </cell>
          <cell r="B5573" t="str">
            <v>BUCHA DE REDUÇÃO EM COBRE, DN 28 MM X 22 MM, SEM ANEL DE SOLDA, INSTALADO EM RAMAL DE DISTRIBUIÇÃO  FORNECIMENTO E INSTALAÇÃO. AF_01/2016</v>
          </cell>
          <cell r="D5573" t="str">
            <v>UN</v>
          </cell>
          <cell r="E5573" t="str">
            <v>10,11</v>
          </cell>
          <cell r="F5573" t="str">
            <v>10,50</v>
          </cell>
        </row>
        <row r="5574">
          <cell r="A5574" t="str">
            <v>93092</v>
          </cell>
          <cell r="B5574" t="str">
            <v>JUNTA DE EXPANSÃO EM COBRE, DN 28 MM, PONTA X PONTA, INSTALADO EM RAMAL DE DISTRIBUIÇÃO  FORNECIMENTO E INSTALAÇÃO. AF_01/2016</v>
          </cell>
          <cell r="D5574" t="str">
            <v>UN</v>
          </cell>
          <cell r="E5574" t="str">
            <v>331,03</v>
          </cell>
          <cell r="F5574" t="str">
            <v>331,42</v>
          </cell>
        </row>
        <row r="5575">
          <cell r="A5575" t="str">
            <v>93093</v>
          </cell>
          <cell r="B5575" t="str">
            <v>CONECTOR EM BRONZE/LATÃO, DN 28 MM X 1/2", SEM ANEL DE SOLDA, BOLSA X ROSCA F, INSTALADO EM RAMAL DE DISTRIBUIÇÃO  FORNECIMENTO E INSTALAÇÃO. AF_01/2016</v>
          </cell>
          <cell r="D5575" t="str">
            <v>UN</v>
          </cell>
          <cell r="E5575" t="str">
            <v>19,14</v>
          </cell>
          <cell r="F5575" t="str">
            <v>19,53</v>
          </cell>
        </row>
        <row r="5576">
          <cell r="A5576" t="str">
            <v>93094</v>
          </cell>
          <cell r="B5576" t="str">
            <v>CURVA DE TRANSPOSIÇÃO EM BRONZE/LATÃO, DN 28 MM, SEM ANEL DE SOLDA, BOLSA X BOLSA, INSTALADO EM RAMAL DE DISTRIBUIÇÃO  FORNECIMENTO E INSTALAÇÃO. AF_01/2016</v>
          </cell>
          <cell r="D5576" t="str">
            <v>UN</v>
          </cell>
          <cell r="E5576" t="str">
            <v>47,02</v>
          </cell>
          <cell r="F5576" t="str">
            <v>47,41</v>
          </cell>
        </row>
        <row r="5577">
          <cell r="A5577" t="str">
            <v>93095</v>
          </cell>
          <cell r="B5577" t="str">
            <v>TE DUPLA CURVA EM BRONZE/LATÃO, DN 1/2" X 15 MM X 1/2", SEM ANEL DE SOLDA, ROSCA F X BOLSA X ROSCA F, INSTALADO EM RAMAL DE DISTRIBUIÇÃO  FORNECIMENTO E INSTALAÇÃO. AF_01/2016</v>
          </cell>
          <cell r="D5577" t="str">
            <v>UN</v>
          </cell>
          <cell r="E5577" t="str">
            <v>35,67</v>
          </cell>
          <cell r="F5577" t="str">
            <v>36,29</v>
          </cell>
        </row>
        <row r="5578">
          <cell r="A5578" t="str">
            <v>93096</v>
          </cell>
          <cell r="B5578" t="str">
            <v>TE DUPLA CURVA EM BRONZE/LATÃO, DN 3/4" X 22 MM X 3/4", SEM ANEL DE SOLDA, ROSCA F X BOLSA X ROSCA F, INSTALADO EM RAMAL DE DISTRIBUIÇÃO  FORNECIMENTO E INSTALAÇÃO. AF_01/2016</v>
          </cell>
          <cell r="D5578" t="str">
            <v>UN</v>
          </cell>
          <cell r="E5578" t="str">
            <v>50,71</v>
          </cell>
          <cell r="F5578" t="str">
            <v>51,43</v>
          </cell>
        </row>
        <row r="5579">
          <cell r="A5579" t="str">
            <v>93097</v>
          </cell>
          <cell r="B5579" t="str">
            <v>CURVA EM COBRE, DN 15 MM, 45 GRAUS, SEM ANEL DE SOLDA, BOLSA X BOLSA, INSTALADO EM RAMAL E SUB-RAMAL  FORNECIMENTO E INSTALAÇÃO. AF_01/2016</v>
          </cell>
          <cell r="D5579" t="str">
            <v>UN</v>
          </cell>
          <cell r="E5579" t="str">
            <v>7,90</v>
          </cell>
          <cell r="F5579" t="str">
            <v>8,37</v>
          </cell>
        </row>
        <row r="5580">
          <cell r="A5580" t="str">
            <v>93098</v>
          </cell>
          <cell r="B5580" t="str">
            <v>COTOVELO EM BRONZE/LATÃO, DN 15 MM X 1/2", 90 GRAUS, SEM ANEL DE SOLDA, BOLSA X ROSCA F, INSTALADO EM RAMAL E SUB-RAMAL  FORNECIMENTO E INSTALAÇÃO. AF_01/2016</v>
          </cell>
          <cell r="D5580" t="str">
            <v>UN</v>
          </cell>
          <cell r="E5580" t="str">
            <v>12,87</v>
          </cell>
          <cell r="F5580" t="str">
            <v>13,34</v>
          </cell>
        </row>
        <row r="5581">
          <cell r="A5581" t="str">
            <v>93099</v>
          </cell>
          <cell r="B5581" t="str">
            <v>CURVA EM COBRE, DN 22 MM, 45 GRAUS, SEM ANEL DE SOLDA, BOLSA X BOLSA, INSTALADO EM RAMAL E SUB-RAMAL  FORNECIMENTO E INSTALAÇÃO. AF_01/2016</v>
          </cell>
          <cell r="D5581" t="str">
            <v>UN</v>
          </cell>
          <cell r="E5581" t="str">
            <v>14,15</v>
          </cell>
          <cell r="F5581" t="str">
            <v>14,87</v>
          </cell>
        </row>
        <row r="5582">
          <cell r="A5582" t="str">
            <v>93100</v>
          </cell>
          <cell r="B5582" t="str">
            <v>COTOVELO EM BRONZE/LATÃO, DN 22 MM X 1/2", 90 GRAUS, SEM ANEL DE SOLDA, BOLSA X ROSCA F, INSTALADO EM RAMAL E SUB-RAMAL  FORNECIMENTO E INSTALAÇÃO. AF_01/2016</v>
          </cell>
          <cell r="D5582" t="str">
            <v>UN</v>
          </cell>
          <cell r="E5582" t="str">
            <v>19,74</v>
          </cell>
          <cell r="F5582" t="str">
            <v>20,46</v>
          </cell>
        </row>
        <row r="5583">
          <cell r="A5583" t="str">
            <v>93101</v>
          </cell>
          <cell r="B5583" t="str">
            <v>COTOVELO EM BRONZE/LATÃO, DN 22 MM X 3/4", 90 GRAUS, SEM ANEL DE SOLDA, BOLSA X ROSCA F, INSTALADO EM RAMAL E SUB-RAMAL  FORNECIMENTO E INSTALAÇÃO. AF_01/2016</v>
          </cell>
          <cell r="D5583" t="str">
            <v>UN</v>
          </cell>
          <cell r="E5583" t="str">
            <v>21,20</v>
          </cell>
          <cell r="F5583" t="str">
            <v>21,92</v>
          </cell>
        </row>
        <row r="5584">
          <cell r="A5584" t="str">
            <v>93102</v>
          </cell>
          <cell r="B5584" t="str">
            <v>CURVA EM COBRE, DN 28 MM, 45 GRAUS, SEM ANEL DE SOLDA, BOLSA X BOLSA, INSTALADO EM RAMAL E SUB-RAMAL  FORNECIMENTO E INSTALAÇÃO. AF_01/2016</v>
          </cell>
          <cell r="D5584" t="str">
            <v>UN</v>
          </cell>
          <cell r="E5584" t="str">
            <v>18,82</v>
          </cell>
          <cell r="F5584" t="str">
            <v>19,58</v>
          </cell>
        </row>
        <row r="5585">
          <cell r="A5585" t="str">
            <v>93103</v>
          </cell>
          <cell r="B5585" t="str">
            <v>LUVA PASSANTE EM COBRE, DN 15 MM, SEM ANEL DE SOLDA, INSTALADO EM RAMAL E SUB-RAMAL  FORNECIMENTO E INSTALAÇÃO. AF_01/2016</v>
          </cell>
          <cell r="D5585" t="str">
            <v>UN</v>
          </cell>
          <cell r="E5585" t="str">
            <v>5,20</v>
          </cell>
          <cell r="F5585" t="str">
            <v>5,51</v>
          </cell>
        </row>
        <row r="5586">
          <cell r="A5586" t="str">
            <v>93104</v>
          </cell>
          <cell r="B5586" t="str">
            <v>CONECTOR EM BRONZE/LATÃO, DN 15 MM X 1/2", SEM ANEL DE SOLDA, BOLSA X ROSCA F, INSTALADO EM RAMAL E SUB-RAMAL  FORNECIMENTO E INSTALAÇÃO. AF_01/2016</v>
          </cell>
          <cell r="D5586" t="str">
            <v>UN</v>
          </cell>
          <cell r="E5586" t="str">
            <v>11,51</v>
          </cell>
          <cell r="F5586" t="str">
            <v>11,82</v>
          </cell>
        </row>
        <row r="5587">
          <cell r="A5587" t="str">
            <v>93105</v>
          </cell>
          <cell r="B5587" t="str">
            <v>CURVA DE TRANSPOSIÇÃO EM BRONZE/LATÃO, DN 15 MM, SEM ANEL DE SOLDA, BOLSA X BOLSA, INSTALADO EM RAMAL E SUB-RAMAL  FORNECIMENTO E INSTALAÇÃO. AF_01/2016</v>
          </cell>
          <cell r="D5587" t="str">
            <v>UN</v>
          </cell>
          <cell r="E5587" t="str">
            <v>14,02</v>
          </cell>
          <cell r="F5587" t="str">
            <v>14,33</v>
          </cell>
        </row>
        <row r="5588">
          <cell r="A5588" t="str">
            <v>93106</v>
          </cell>
          <cell r="B5588" t="str">
            <v>JUNTA DE EXPANSÃO EM COBRE, DN 15 MM, PONTA X PONTA, INSTALADO EM RAMAL E SUB-RAMAL  FORNECIMENTO E INSTALAÇÃO. AF_01/2016</v>
          </cell>
          <cell r="D5588" t="str">
            <v>UN</v>
          </cell>
          <cell r="E5588" t="str">
            <v>259,44</v>
          </cell>
          <cell r="F5588" t="str">
            <v>259,75</v>
          </cell>
        </row>
        <row r="5589">
          <cell r="A5589" t="str">
            <v>93107</v>
          </cell>
          <cell r="B5589" t="str">
            <v>LUVA PASSANTE EM COBRE, DN 22 MM, SEM ANEL DE SOLDA, INSTALADO EM RAMAL E SUB-RAMAL  FORNECIMENTO E INSTALAÇÃO. AF_01/2016</v>
          </cell>
          <cell r="D5589" t="str">
            <v>UN</v>
          </cell>
          <cell r="E5589" t="str">
            <v>9,37</v>
          </cell>
          <cell r="F5589" t="str">
            <v>9,85</v>
          </cell>
        </row>
        <row r="5590">
          <cell r="A5590" t="str">
            <v>93108</v>
          </cell>
          <cell r="B5590" t="str">
            <v>BUCHA DE REDUÇÃO EM COBRE, DN 22 MM X 15 MM, SEM ANEL DE SOLDA, PONTA X BOLSA, INSTALADO EM RAMAL E SUB-RAMAL  FORNECIMENTO E INSTALAÇÃO. AF_01/2016</v>
          </cell>
          <cell r="D5590" t="str">
            <v>UN</v>
          </cell>
          <cell r="E5590" t="str">
            <v>8,85</v>
          </cell>
          <cell r="F5590" t="str">
            <v>9,33</v>
          </cell>
        </row>
        <row r="5591">
          <cell r="A5591" t="str">
            <v>93109</v>
          </cell>
          <cell r="B5591" t="str">
            <v>JUNTA DE EXPANSÃO EM COBRE, DN 22 MM, PONTA X PONTA, INSTALADO EM RAMAL E SUB-RAMAL  FORNECIMENTO E INSTALAÇÃO. AF_01/2016</v>
          </cell>
          <cell r="D5591" t="str">
            <v>UN</v>
          </cell>
          <cell r="E5591" t="str">
            <v>302,28</v>
          </cell>
          <cell r="F5591" t="str">
            <v>302,76</v>
          </cell>
        </row>
        <row r="5592">
          <cell r="A5592" t="str">
            <v>93110</v>
          </cell>
          <cell r="B5592" t="str">
            <v>CONECTOR EM BRONZE/LATÃO, DN 22 MM X 1/2", SEM ANEL DE SOLDA, BOLSA X ROSCA F, INSTALADO EM RAMAL E SUB-RAMAL  FORNECIMENTO E INSTALAÇÃO. AF_01/2016</v>
          </cell>
          <cell r="D5592" t="str">
            <v>UN</v>
          </cell>
          <cell r="E5592" t="str">
            <v>13,53</v>
          </cell>
          <cell r="F5592" t="str">
            <v>14,01</v>
          </cell>
        </row>
        <row r="5593">
          <cell r="A5593" t="str">
            <v>93111</v>
          </cell>
          <cell r="B5593" t="str">
            <v>CONECTOR EM BRONZE/LATÃO, DN 22 MM X 3/4", SEM ANEL DE SOLDA, BOLSA X ROSCA F, INSTALADO EM RAMAL E SUB-RAMAL  FORNECIMENTO E INSTALAÇÃO. AF_01/2016</v>
          </cell>
          <cell r="D5593" t="str">
            <v>UN</v>
          </cell>
          <cell r="E5593" t="str">
            <v>15,48</v>
          </cell>
          <cell r="F5593" t="str">
            <v>15,96</v>
          </cell>
        </row>
        <row r="5594">
          <cell r="A5594" t="str">
            <v>93112</v>
          </cell>
          <cell r="B5594" t="str">
            <v>CURVA DE TRANSPOSIÇÃO EM BRONZE/LATÃO, DN 22 MM, SEM ANEL DE SOLDA, BOLSA X BOLSA, INSTALADO EM RAMAL E SUB-RAMAL  FORNECIMENTO E INSTALAÇÃO. AF_01/2016</v>
          </cell>
          <cell r="D5594" t="str">
            <v>UN</v>
          </cell>
          <cell r="E5594" t="str">
            <v>28,77</v>
          </cell>
          <cell r="F5594" t="str">
            <v>29,25</v>
          </cell>
        </row>
        <row r="5595">
          <cell r="A5595" t="str">
            <v>93113</v>
          </cell>
          <cell r="B5595" t="str">
            <v>LUVA PASSANTE EM COBRE, DN 28 MM, SEM ANEL DE SOLDA, INSTALADO EM RAMAL E SUB-RAMAL  FORNECIMENTO E INSTALAÇÃO. AF_01/2016</v>
          </cell>
          <cell r="D5595" t="str">
            <v>UN</v>
          </cell>
          <cell r="E5595" t="str">
            <v>13,43</v>
          </cell>
          <cell r="F5595" t="str">
            <v>14,05</v>
          </cell>
        </row>
        <row r="5596">
          <cell r="A5596" t="str">
            <v>93114</v>
          </cell>
          <cell r="B5596" t="str">
            <v>CONECTOR EM BRONZE/LATÃO, DN 28 MM X 1/2", SEM ANEL DE SOLDA, BOLSA X ROSCA F, INSTALADO EM RAMAL E SUB-RAMAL  FORNECIMENTO E INSTALAÇÃO. AF_01/2016</v>
          </cell>
          <cell r="D5596" t="str">
            <v>UN</v>
          </cell>
          <cell r="E5596" t="str">
            <v>21,22</v>
          </cell>
          <cell r="F5596" t="str">
            <v>21,84</v>
          </cell>
        </row>
        <row r="5597">
          <cell r="A5597" t="str">
            <v>93115</v>
          </cell>
          <cell r="B5597" t="str">
            <v>CURVA DE TRANSPOSIÇÃO EM BRONZE/LATÃO, DN 28 MM, SEM ANEL DE SOLDA, BOLSA X BOLSA, INSTALADO EM RAMAL E SUB-RAMAL  FORNECIMENTO E INSTALAÇÃO. AF_01/2016</v>
          </cell>
          <cell r="D5597" t="str">
            <v>UN</v>
          </cell>
          <cell r="E5597" t="str">
            <v>49,10</v>
          </cell>
          <cell r="F5597" t="str">
            <v>49,72</v>
          </cell>
        </row>
        <row r="5598">
          <cell r="A5598" t="str">
            <v>93116</v>
          </cell>
          <cell r="B5598" t="str">
            <v>JUNTA DE EXPANSÃO EM COBRE, DN 28 MM, PONTA X PONTA, INSTALADO EM RAMAL E SUB-RAMAL  FORNECIMENTO E INSTALAÇÃO. AF_01/2016</v>
          </cell>
          <cell r="D5598" t="str">
            <v>UN</v>
          </cell>
          <cell r="E5598" t="str">
            <v>333,11</v>
          </cell>
          <cell r="F5598" t="str">
            <v>333,73</v>
          </cell>
        </row>
        <row r="5599">
          <cell r="A5599" t="str">
            <v>93117</v>
          </cell>
          <cell r="B5599" t="str">
            <v>TE DUPLA CURVA EM BRONZE/LATÃO, DN 1/2" X 15 MM X 1/2", SEM ANEL DE SOLDA, ROSCA F X BOLSA X ROSCA F, INSTALADO EM RAMAL E SUB-RAMAL  FORNECIMENTO E INSTALAÇÃO. AF_01/2016</v>
          </cell>
          <cell r="D5599" t="str">
            <v>UN</v>
          </cell>
          <cell r="E5599" t="str">
            <v>35,85</v>
          </cell>
          <cell r="F5599" t="str">
            <v>36,49</v>
          </cell>
        </row>
        <row r="5600">
          <cell r="A5600" t="str">
            <v>93118</v>
          </cell>
          <cell r="B5600" t="str">
            <v>TE DUPLA CURVA EM BRONZE/LATÃO, DN 3/4" X 22 MM X 3/4", SEM ANEL DE SOLDA, ROSCA F X BOLSA X ROSCA F, INSTALADO EM RAMAL E SUB-RAMAL  FORNECIMENTO E INSTALAÇÃO. AF_01/2016</v>
          </cell>
          <cell r="D5600" t="str">
            <v>UN</v>
          </cell>
          <cell r="E5600" t="str">
            <v>53,03</v>
          </cell>
          <cell r="F5600" t="str">
            <v>53,99</v>
          </cell>
        </row>
        <row r="5601">
          <cell r="A5601" t="str">
            <v>93119</v>
          </cell>
          <cell r="B5601" t="str">
            <v>CURVA EM COBRE, DN 22 MM, 45 GRAUS, SEM ANEL DE SOLDA, BOLSA X BOLSA, INSTALADO EM PRUMADA  FORNECIMENTO E INSTALAÇÃO. AF_01/2016</v>
          </cell>
          <cell r="D5601" t="str">
            <v>UN</v>
          </cell>
          <cell r="E5601" t="str">
            <v>10,49</v>
          </cell>
          <cell r="F5601" t="str">
            <v>10,82</v>
          </cell>
        </row>
        <row r="5602">
          <cell r="A5602" t="str">
            <v>93120</v>
          </cell>
          <cell r="B5602" t="str">
            <v>COTOVELO EM BRONZE/LATÃO, DN 22 MM X 1/2", 90 GRAUS, SEM ANEL DE SOLDA, BOLSA X ROSCA F, INSTALADO EM PRUMADA  FORNECIMENTO E INSTALAÇÃO. AF_01/2016</v>
          </cell>
          <cell r="D5602" t="str">
            <v>UN</v>
          </cell>
          <cell r="E5602" t="str">
            <v>16,08</v>
          </cell>
          <cell r="F5602" t="str">
            <v>16,41</v>
          </cell>
        </row>
        <row r="5603">
          <cell r="A5603" t="str">
            <v>93121</v>
          </cell>
          <cell r="B5603" t="str">
            <v>COTOVELO EM BRONZE/LATÃO, DN 22 MM X 3/4", 90 GRAUS, SEM ANEL DE SOLDA, BOLSA X ROSCA F, INSTALADO EM PRUMADA  FORNECIMENTO E INSTALAÇÃO. AF_01/2016</v>
          </cell>
          <cell r="D5603" t="str">
            <v>UN</v>
          </cell>
          <cell r="E5603" t="str">
            <v>17,54</v>
          </cell>
          <cell r="F5603" t="str">
            <v>17,87</v>
          </cell>
        </row>
        <row r="5604">
          <cell r="A5604" t="str">
            <v>93122</v>
          </cell>
          <cell r="B5604" t="str">
            <v>CURVA EM COBRE, DN 28 MM, 45 GRAUS, SEM ANEL DE SOLDA, BOLSA X BOLSA, INSTALADO EM PRUMADA  FORNECIMENTO E INSTALAÇÃO. AF_01/2016</v>
          </cell>
          <cell r="D5604" t="str">
            <v>UN</v>
          </cell>
          <cell r="E5604" t="str">
            <v>15,32</v>
          </cell>
          <cell r="F5604" t="str">
            <v>15,70</v>
          </cell>
        </row>
        <row r="5605">
          <cell r="A5605" t="str">
            <v>93123</v>
          </cell>
          <cell r="B5605" t="str">
            <v>CURVA EM COBRE, DN 35 MM, 45 GRAUS, SEM ANEL DE SOLDA, BOLSA X BOLSA, INSTALADO EM PRUMADA  FORNECIMENTO E INSTALAÇÃO. AF_01/2016</v>
          </cell>
          <cell r="D5605" t="str">
            <v>UN</v>
          </cell>
          <cell r="E5605" t="str">
            <v>33,51</v>
          </cell>
          <cell r="F5605" t="str">
            <v>33,96</v>
          </cell>
        </row>
        <row r="5606">
          <cell r="A5606" t="str">
            <v>93124</v>
          </cell>
          <cell r="B5606" t="str">
            <v>CURVA EM COBRE, DN 42 MM, 45 GRAUS, SEM ANEL DE SOLDA, BOLSA X BOLSA, INSTALADO EM PRUMADA  FORNECIMENTO E INSTALAÇÃO. AF_01/2016</v>
          </cell>
          <cell r="D5606" t="str">
            <v>UN</v>
          </cell>
          <cell r="E5606" t="str">
            <v>52,55</v>
          </cell>
          <cell r="F5606" t="str">
            <v>53,08</v>
          </cell>
        </row>
        <row r="5607">
          <cell r="A5607" t="str">
            <v>93125</v>
          </cell>
          <cell r="B5607" t="str">
            <v>CURVA EM COBRE, DN 54 MM, 45 GRAUS, SEM ANEL DE SOLDA, BOLSA X BOLSA, INSTALADO EM PRUMADA  FORNECIMENTO E INSTALAÇÃO. AF_01/2016</v>
          </cell>
          <cell r="D5607" t="str">
            <v>UN</v>
          </cell>
          <cell r="E5607" t="str">
            <v>76,35</v>
          </cell>
          <cell r="F5607" t="str">
            <v>76,99</v>
          </cell>
        </row>
        <row r="5608">
          <cell r="A5608" t="str">
            <v>93126</v>
          </cell>
          <cell r="B5608" t="str">
            <v>CURVA EM COBRE, DN 66 MM, 45 GRAUS, SEM ANEL DE SOLDA, BOLSA X BOLSA, INSTALADO EM PRUMADA  FORNECIMENTO E INSTALAÇÃO. AF_01/2016</v>
          </cell>
          <cell r="D5608" t="str">
            <v>UN</v>
          </cell>
          <cell r="E5608" t="str">
            <v>168,75</v>
          </cell>
          <cell r="F5608" t="str">
            <v>169,50</v>
          </cell>
        </row>
        <row r="5609">
          <cell r="A5609" t="str">
            <v>93133</v>
          </cell>
          <cell r="B5609" t="str">
            <v>BUCHA DE REDUÇÃO EM COBRE, DN 28 MM X 22 MM, SEM ANEL DE SOLDA, INSTALADO EM RAMAL E SUB-RAMAL  FORNECIMENTO E INSTALAÇÃO. AF_01/2016</v>
          </cell>
          <cell r="D5609" t="str">
            <v>UN</v>
          </cell>
          <cell r="E5609" t="str">
            <v>12,19</v>
          </cell>
          <cell r="F5609" t="str">
            <v>12,81</v>
          </cell>
        </row>
        <row r="5610">
          <cell r="A5610" t="str">
            <v>94465</v>
          </cell>
          <cell r="B5610" t="str">
            <v>LUVA, EM FERRO GALVANIZADO, CONEXÃO ROSQUEADA, DN 50 (2), INSTALADO EM RESERVAÇÃO DE ÁGUA DE EDIFICAÇÃO QUE POSSUA RESERVATÓRIO DE FIBRA/FIBROCIMENTO  FORNECIMENTO E INSTALAÇÃO. AF_06/2016</v>
          </cell>
          <cell r="D5610" t="str">
            <v>UN</v>
          </cell>
          <cell r="E5610" t="str">
            <v>33,77</v>
          </cell>
          <cell r="F5610" t="str">
            <v>34,94</v>
          </cell>
        </row>
        <row r="5611">
          <cell r="A5611" t="str">
            <v>94466</v>
          </cell>
          <cell r="B5611" t="str">
            <v>NIPLE, EM FERRO GALVANIZADO, CONEXÃO ROSQUEADA, DN 50 (2), INSTALADO EM RESERVAÇÃO DE ÁGUA DE EDIFICAÇÃO QUE POSSUA RESERVATÓRIO DE FIBRA/FIBROCIMENTO  FORNECIMENTO E INSTALAÇÃO. AF_06/2016</v>
          </cell>
          <cell r="D5611" t="str">
            <v>UN</v>
          </cell>
          <cell r="E5611" t="str">
            <v>33,78</v>
          </cell>
          <cell r="F5611" t="str">
            <v>34,95</v>
          </cell>
        </row>
        <row r="5612">
          <cell r="A5612" t="str">
            <v>94467</v>
          </cell>
          <cell r="B5612" t="str">
            <v>LUVA, EM FERRO GALVANIZADO, CONEXÃO ROSQUEADA, DN 65 (2 1/2), INSTALADO EM RESERVAÇÃO DE ÁGUA DE EDIFICAÇÃO QUE POSSUA RESERVATÓRIO DE FIBRA/FIBROCIMENTO  FORNECIMENTO E INSTALAÇÃO. AF_06/2016</v>
          </cell>
          <cell r="D5612" t="str">
            <v>UN</v>
          </cell>
          <cell r="E5612" t="str">
            <v>52,57</v>
          </cell>
          <cell r="F5612" t="str">
            <v>53,74</v>
          </cell>
        </row>
        <row r="5613">
          <cell r="A5613" t="str">
            <v>94468</v>
          </cell>
          <cell r="B5613" t="str">
            <v>NIPLE, EM FERRO GALVANIZADO, CONEXÃO ROSQUEADA, DN 65 (2 1/2), INSTALADO EM RESERVAÇÃO DE ÁGUA DE EDIFICAÇÃO QUE POSSUA RESERVATÓRIO DE FIBRA/FIBROCIMENTO  FORNECIMENTO E INSTALAÇÃO. AF_06/2016</v>
          </cell>
          <cell r="D5613" t="str">
            <v>UN</v>
          </cell>
          <cell r="E5613" t="str">
            <v>45,90</v>
          </cell>
          <cell r="F5613" t="str">
            <v>47,07</v>
          </cell>
        </row>
        <row r="5614">
          <cell r="A5614" t="str">
            <v>94469</v>
          </cell>
          <cell r="B5614" t="str">
            <v>LUVA, EM FERRO GALVANIZADO, CONEXÃO ROSQUEADA, DN 80 (3), INSTALADO EM RESERVAÇÃO DE ÁGUA DE EDIFICAÇÃO QUE POSSUA RESERVATÓRIO DE FIBRA/FIBROCIMENTO  FORNECIMENTO E INSTALAÇÃO. AF_06/2016</v>
          </cell>
          <cell r="D5614" t="str">
            <v>UN</v>
          </cell>
          <cell r="E5614" t="str">
            <v>76,51</v>
          </cell>
          <cell r="F5614" t="str">
            <v>77,97</v>
          </cell>
        </row>
        <row r="5615">
          <cell r="A5615" t="str">
            <v>94470</v>
          </cell>
          <cell r="B5615" t="str">
            <v>NIPLE, EM FERRO GALVANIZADO, CONEXÃO ROSQUEADA, DN 80 (3), INSTALADO EM RESERVAÇÃO DE ÁGUA DE EDIFICAÇÃO QUE POSSUA RESERVATÓRIO DE FIBRA/FIBROCIMENTO  FORNECIMENTO E INSTALAÇÃO. AF_06/2016</v>
          </cell>
          <cell r="D5615" t="str">
            <v>UN</v>
          </cell>
          <cell r="E5615" t="str">
            <v>70,57</v>
          </cell>
          <cell r="F5615" t="str">
            <v>72,03</v>
          </cell>
        </row>
        <row r="5616">
          <cell r="A5616" t="str">
            <v>94471</v>
          </cell>
          <cell r="B5616" t="str">
            <v>COTOVELO 90 GRAUS, EM FERRO GALVANIZADO, CONEXÃO ROSQUEADA, DN 50 (2), INSTALADO EM RESERVAÇÃO DE ÁGUA DE EDIFICAÇÃO QUE POSSUA RESERVATÓRIO DE FIBRA/FIBROCIMENTO  FORNECIMENTO E INSTALAÇÃO. AF_06/2016</v>
          </cell>
          <cell r="D5616" t="str">
            <v>UN</v>
          </cell>
          <cell r="E5616" t="str">
            <v>48,62</v>
          </cell>
          <cell r="F5616" t="str">
            <v>50,38</v>
          </cell>
        </row>
        <row r="5617">
          <cell r="A5617" t="str">
            <v>94472</v>
          </cell>
          <cell r="B5617" t="str">
            <v>COTOVELO 45 GRAUS, EM FERRO GALVANIZADO, CONEXÃO ROSQUEADA, DN 50 (2), INSTALADO EM RESERVAÇÃO DE ÁGUA DE EDIFICAÇÃO QUE POSSUA RESERVATÓRIO DE FIBRA/FIBROCIMENTO  FORNECIMENTO E INSTALAÇÃO. AF_06/2016</v>
          </cell>
          <cell r="D5617" t="str">
            <v>UN</v>
          </cell>
          <cell r="E5617" t="str">
            <v>50,11</v>
          </cell>
          <cell r="F5617" t="str">
            <v>51,87</v>
          </cell>
        </row>
        <row r="5618">
          <cell r="A5618" t="str">
            <v>94473</v>
          </cell>
          <cell r="B5618" t="str">
            <v>COTOVELO 90 GRAUS, EM FERRO GALVANIZADO, CONEXÃO ROSQUEADA, DN 65 (2 1/2), INSTALADO EM RESERVAÇÃO DE ÁGUA DE EDIFICAÇÃO QUE POSSUA RESERVATÓRIO DE FIBRA/FIBROCIMENTO  FORNECIMENTO E INSTALAÇÃO. AF_06/2016</v>
          </cell>
          <cell r="D5618" t="str">
            <v>UN</v>
          </cell>
          <cell r="E5618" t="str">
            <v>75,20</v>
          </cell>
          <cell r="F5618" t="str">
            <v>76,96</v>
          </cell>
        </row>
        <row r="5619">
          <cell r="A5619" t="str">
            <v>94474</v>
          </cell>
          <cell r="B5619" t="str">
            <v>COTOVELO 45 GRAUS, EM FERRO GALVANIZADO, CONEXÃO ROSQUEADA, DN 65 (2 1/2), INSTALADO EM RESERVAÇÃO DE ÁGUA DE EDIFICAÇÃO QUE POSSUA RESERVATÓRIO DE FIBRA/FIBROCIMENTO  FORNECIMENTO E INSTALAÇÃO. AF_06/2016</v>
          </cell>
          <cell r="D5619" t="str">
            <v>UN</v>
          </cell>
          <cell r="E5619" t="str">
            <v>81,73</v>
          </cell>
          <cell r="F5619" t="str">
            <v>83,49</v>
          </cell>
        </row>
        <row r="5620">
          <cell r="A5620" t="str">
            <v>94475</v>
          </cell>
          <cell r="B5620" t="str">
            <v>COTOVELO 90 GRAUS, EM FERRO GALVANIZADO, CONEXÃO ROSQUEADA, DN 80 (3), INSTALADO EM RESERVAÇÃO DE ÁGUA DE EDIFICAÇÃO QUE POSSUA RESERVATÓRIO DE FIBRA/FIBROCIMENTO  FORNECIMENTO E INSTALAÇÃO. AF_06/2016</v>
          </cell>
          <cell r="D5620" t="str">
            <v>UN</v>
          </cell>
          <cell r="E5620" t="str">
            <v>103,49</v>
          </cell>
          <cell r="F5620" t="str">
            <v>105,68</v>
          </cell>
        </row>
        <row r="5621">
          <cell r="A5621" t="str">
            <v>94476</v>
          </cell>
          <cell r="B5621" t="str">
            <v>COTOVELO 45 GRAUS, EM FERRO GALVANIZADO, CONEXÃO ROSQUEADA, DN 80 (3), INSTALADO EM RESERVAÇÃO DE ÁGUA DE EDIFICAÇÃO QUE POSSUA RESERVATÓRIO DE FIBRA/FIBROCIMENTO  FORNECIMENTO E INSTALAÇÃO. AF_06/2016</v>
          </cell>
          <cell r="D5621" t="str">
            <v>UN</v>
          </cell>
          <cell r="E5621" t="str">
            <v>116,08</v>
          </cell>
          <cell r="F5621" t="str">
            <v>118,27</v>
          </cell>
        </row>
        <row r="5622">
          <cell r="A5622" t="str">
            <v>94477</v>
          </cell>
          <cell r="B5622" t="str">
            <v>TÊ, EM FERRO GALVANIZADO, CONEXÃO ROSQUEADA, DN 50 (2), INSTALADO EM RESERVAÇÃO DE ÁGUA DE EDIFICAÇÃO QUE POSSUA RESERVATÓRIO DE FIBRA/FIBROCIMENTO  FORNECIMENTO E INSTALAÇÃO. AF_06/2016</v>
          </cell>
          <cell r="D5622" t="str">
            <v>UN</v>
          </cell>
          <cell r="E5622" t="str">
            <v>64,75</v>
          </cell>
          <cell r="F5622" t="str">
            <v>67,08</v>
          </cell>
        </row>
        <row r="5623">
          <cell r="A5623" t="str">
            <v>94478</v>
          </cell>
          <cell r="B5623" t="str">
            <v>TÊ, EM FERRO GALVANIZADO, CONEXÃO ROSQUEADA, DN 65 (2 1/2), INSTALADO EM RESERVAÇÃO DE ÁGUA DE EDIFICAÇÃO QUE POSSUA RESERVATÓRIO DE FIBRA/FIBROCIMENTO  FORNECIMENTO E INSTALAÇÃO. AF_06/2016</v>
          </cell>
          <cell r="D5623" t="str">
            <v>UN</v>
          </cell>
          <cell r="E5623" t="str">
            <v>103,48</v>
          </cell>
          <cell r="F5623" t="str">
            <v>105,81</v>
          </cell>
        </row>
        <row r="5624">
          <cell r="A5624" t="str">
            <v>94479</v>
          </cell>
          <cell r="B5624" t="str">
            <v>TÊ, EM FERRO GALVANIZADO, CONEXÃO ROSQUEADA, DN 80 (3), INSTALADO EM RESERVAÇÃO DE ÁGUA DE EDIFICAÇÃO QUE POSSUA RESERVATÓRIO DE FIBRA/FIBROCIMENTO  FORNECIMENTO E INSTALAÇÃO. AF_06/2016</v>
          </cell>
          <cell r="D5624" t="str">
            <v>UN</v>
          </cell>
          <cell r="E5624" t="str">
            <v>136,69</v>
          </cell>
          <cell r="F5624" t="str">
            <v>139,62</v>
          </cell>
        </row>
        <row r="5625">
          <cell r="A5625" t="str">
            <v>94606</v>
          </cell>
          <cell r="B5625" t="str">
            <v>LUVA EM COBRE, DN 54 MM, SEM ANEL DE SOLDA, INSTALADO EM RESERVAÇÃO DE ÁGUA DE EDIFICAÇÃO QUE POSSUA RESERVATÓRIO DE FIBRA/FIBROCIMENTO  FORNECIMENTO E INSTALAÇÃO. AF_06/2016</v>
          </cell>
          <cell r="D5625" t="str">
            <v>UN</v>
          </cell>
          <cell r="E5625" t="str">
            <v>47,06</v>
          </cell>
          <cell r="F5625" t="str">
            <v>48,43</v>
          </cell>
        </row>
        <row r="5626">
          <cell r="A5626" t="str">
            <v>94608</v>
          </cell>
          <cell r="B5626" t="str">
            <v>LUVA EM COBRE, DN 66 MM, SEM ANEL DE SOLDA, INSTALADO EM RESERVAÇÃO DE ÁGUA DE EDIFICAÇÃO QUE POSSUA RESERVATÓRIO DE FIBRA/FIBROCIMENTO  FORNECIMENTO E INSTALAÇÃO. AF_06/2016</v>
          </cell>
          <cell r="D5626" t="str">
            <v>UN</v>
          </cell>
          <cell r="E5626" t="str">
            <v>113,35</v>
          </cell>
          <cell r="F5626" t="str">
            <v>114,72</v>
          </cell>
        </row>
        <row r="5627">
          <cell r="A5627" t="str">
            <v>94610</v>
          </cell>
          <cell r="B5627" t="str">
            <v>LUVA EM COBRE, DN 79 MM, SEM ANEL DE SOLDA, INSTALADO EM RESERVAÇÃO DE ÁGUA DE EDIFICAÇÃO QUE POSSUA RESERVATÓRIO DE FIBRA/FIBROCIMENTO  FORNECIMENTO E INSTALAÇÃO. AF_06/2016</v>
          </cell>
          <cell r="D5627" t="str">
            <v>UN</v>
          </cell>
          <cell r="E5627" t="str">
            <v>167,73</v>
          </cell>
          <cell r="F5627" t="str">
            <v>169,24</v>
          </cell>
        </row>
        <row r="5628">
          <cell r="A5628" t="str">
            <v>94612</v>
          </cell>
          <cell r="B5628" t="str">
            <v>LUVA DE COBRE, DN 104 MM, SEM ANEL DE SOLDA, INSTALADO EM RESERVAÇÃO DE ÁGUA DE EDIFICAÇÃO QUE POSSUA RESERVATÓRIO DE FIBRA/FIBROCIMENTO  FORNECIMENTO E INSTALAÇÃO. AF_06/2016</v>
          </cell>
          <cell r="D5628" t="str">
            <v>UN</v>
          </cell>
          <cell r="E5628" t="str">
            <v>234,65</v>
          </cell>
          <cell r="F5628" t="str">
            <v>236,16</v>
          </cell>
        </row>
        <row r="5629">
          <cell r="A5629" t="str">
            <v>94614</v>
          </cell>
          <cell r="B5629" t="str">
            <v>COTOVELO EM COBRE, DN 54 MM, 90 GRAUS, SEM ANEL DE SOLDA, INSTALADO EM RESERVAÇÃO DE ÁGUA DE EDIFICAÇÃO QUE POSSUA RESERVATÓRIO DE FIBRA/FIBROCIMENTO  FORNECIMENTO E INSTALAÇÃO. AF_06/2016</v>
          </cell>
          <cell r="D5629" t="str">
            <v>UN</v>
          </cell>
          <cell r="E5629" t="str">
            <v>79,30</v>
          </cell>
          <cell r="F5629" t="str">
            <v>81,37</v>
          </cell>
        </row>
        <row r="5630">
          <cell r="A5630" t="str">
            <v>94615</v>
          </cell>
          <cell r="B5630" t="str">
            <v>CURVA EM COBRE, DN 54 MM, 45 GRAUS, SEM ANEL DE SOLDA, BOLSA X BOLSA, INSTALADO EM RESERVAÇÃO DE ÁGUA DE EDIFICAÇÃO QUE POSSUA RESERVATÓRIO DE FIBRA/FIBROCIMENTO  FORNECIMENTO E INSTALAÇÃO. AF_06/2016</v>
          </cell>
          <cell r="D5630" t="str">
            <v>UN</v>
          </cell>
          <cell r="E5630" t="str">
            <v>89,70</v>
          </cell>
          <cell r="F5630" t="str">
            <v>91,77</v>
          </cell>
        </row>
        <row r="5631">
          <cell r="A5631" t="str">
            <v>94616</v>
          </cell>
          <cell r="B5631" t="str">
            <v>COTOVELO EM COBRE, DN 66 MM, 90 GRAUS, SEM ANEL DE SOLDA, INSTALADO EM RESERVAÇÃO DE ÁGUA DE EDIFICAÇÃO QUE POSSUA RESERVATÓRIO DE FIBRA/FIBROCIMENTO  FORNECIMENTO E INSTALAÇÃO. AF_06/2016</v>
          </cell>
          <cell r="D5631" t="str">
            <v>UN</v>
          </cell>
          <cell r="E5631" t="str">
            <v>216,06</v>
          </cell>
          <cell r="F5631" t="str">
            <v>218,13</v>
          </cell>
        </row>
        <row r="5632">
          <cell r="A5632" t="str">
            <v>94617</v>
          </cell>
          <cell r="B5632" t="str">
            <v>CURVA EM COBRE, DN 66 MM, 45 GRAUS, SEM ANEL DE SOLDA, BOLSA X BOLSA, INSTALADO EM RESERVAÇÃO DE ÁGUA DE EDIFICAÇÃO QUE POSSUA RESERVATÓRIO DE FIBRA/FIBROCIMENTO  FORNECIMENTO E INSTALAÇÃO. AF_06/2016</v>
          </cell>
          <cell r="D5632" t="str">
            <v>UN</v>
          </cell>
          <cell r="E5632" t="str">
            <v>179,88</v>
          </cell>
          <cell r="F5632" t="str">
            <v>181,95</v>
          </cell>
        </row>
        <row r="5633">
          <cell r="A5633" t="str">
            <v>94618</v>
          </cell>
          <cell r="B5633" t="str">
            <v>COTOVELO EM COBRE, DN 79 MM, 90 GRAUS, SEM ANEL DE SOLDA, INSTALADO EM RESERVAÇÃO DE ÁGUA DE EDIFICAÇÃO QUE POSSUA RESERVATÓRIO DE FIBRA/FIBROCIMENTO  FORNECIMENTO E INSTALAÇÃO. AF_06/2016</v>
          </cell>
          <cell r="D5633" t="str">
            <v>UN</v>
          </cell>
          <cell r="E5633" t="str">
            <v>212,43</v>
          </cell>
          <cell r="F5633" t="str">
            <v>214,67</v>
          </cell>
        </row>
        <row r="5634">
          <cell r="A5634" t="str">
            <v>94620</v>
          </cell>
          <cell r="B5634" t="str">
            <v>COTOVELO EM COBRE, DN 104 MM, 90 GRAUS, SEM ANEL DE SOLDA, INSTALADO EM RESERVAÇÃO DE ÁGUA DE EDIFICAÇÃO QUE POSSUA RESERVATÓRIO DE FIBRA/FIBROCIMENTO  FORNECIMENTO E INSTALAÇÃO. AF_06/2016</v>
          </cell>
          <cell r="D5634" t="str">
            <v>UN</v>
          </cell>
          <cell r="E5634" t="str">
            <v>483,07</v>
          </cell>
          <cell r="F5634" t="str">
            <v>485,31</v>
          </cell>
        </row>
        <row r="5635">
          <cell r="A5635" t="str">
            <v>94622</v>
          </cell>
          <cell r="B5635" t="str">
            <v>TE EM COBRE, DN 54 MM, SEM ANEL DE SOLDA, INSTALADO EM RESERVAÇÃO DE ÁGUA DE EDIFICAÇÃO QUE POSSUA RESERVATÓRIO DE FIBRA/FIBROCIMENTO  FORNECIMENTO E INSTALAÇÃO. AF_06/2016</v>
          </cell>
          <cell r="D5635" t="str">
            <v>UN</v>
          </cell>
          <cell r="E5635" t="str">
            <v>115,72</v>
          </cell>
          <cell r="F5635" t="str">
            <v>118,47</v>
          </cell>
        </row>
        <row r="5636">
          <cell r="A5636" t="str">
            <v>94623</v>
          </cell>
          <cell r="B5636" t="str">
            <v>TE EM COBRE, DN 66 MM, SEM ANEL DE SOLDA, INSTALADO EM RESERVAÇÃO DE ÁGUA DE EDIFICAÇÃO QUE POSSUA RESERVATÓRIO DE FIBRA/FIBROCIMENTO  FORNECIMENTO E INSTALAÇÃO. AF_06/2016</v>
          </cell>
          <cell r="D5636" t="str">
            <v>UN</v>
          </cell>
          <cell r="E5636" t="str">
            <v>267,84</v>
          </cell>
          <cell r="F5636" t="str">
            <v>270,59</v>
          </cell>
        </row>
        <row r="5637">
          <cell r="A5637" t="str">
            <v>94624</v>
          </cell>
          <cell r="B5637" t="str">
            <v>TE EM COBRE, DN 79 MM, SEM ANEL DE SOLDA, INSTALADO EM RESERVAÇÃO DE ÁGUA DE EDIFICAÇÃO QUE POSSUA RESERVATÓRIO DE FIBRA/FIBROCIMENTO  FORNECIMENTO E INSTALAÇÃO. AF_06/2016</v>
          </cell>
          <cell r="D5637" t="str">
            <v>UN</v>
          </cell>
          <cell r="E5637" t="str">
            <v>406,20</v>
          </cell>
          <cell r="F5637" t="str">
            <v>409,19</v>
          </cell>
        </row>
        <row r="5638">
          <cell r="A5638" t="str">
            <v>94625</v>
          </cell>
          <cell r="B5638" t="str">
            <v>TE EM COBRE, DN 104 MM, SEM ANEL DE SOLDA, INSTALADO EM RESERVAÇÃO DE ÁGUA DE EDIFICAÇÃO QUE POSSUA RESERVATÓRIO DE FIBRA/FIBROCIMENTO  FORNECIMENTO E INSTALAÇÃO. AF_06/2016</v>
          </cell>
          <cell r="D5638" t="str">
            <v>UN</v>
          </cell>
          <cell r="E5638" t="str">
            <v>841,50</v>
          </cell>
          <cell r="F5638" t="str">
            <v>844,49</v>
          </cell>
        </row>
        <row r="5639">
          <cell r="A5639" t="str">
            <v>94656</v>
          </cell>
          <cell r="B5639" t="str">
            <v>ADAPTADOR CURTO COM BOLSA E ROSCA PARA REGISTRO, PVC, SOLDÁVEL, DN  25 MM X 3/4 , INSTALADO EM RESERVAÇÃO DE ÁGUA DE EDIFICAÇÃO QUE POSSUA RESERVATÓRIO DE FIBRA/FIBROCIMENTO   FORNECIMENTO E INSTALAÇÃO. AF_06/2016</v>
          </cell>
          <cell r="D5639" t="str">
            <v>UN</v>
          </cell>
          <cell r="E5639" t="str">
            <v>4,25</v>
          </cell>
          <cell r="F5639" t="str">
            <v>4,52</v>
          </cell>
        </row>
        <row r="5640">
          <cell r="A5640" t="str">
            <v>94657</v>
          </cell>
          <cell r="B5640" t="str">
            <v>LUVA PVC, SOLDÁVEL, DN  25 MM, INSTALADA EM RESERVAÇÃO DE ÁGUA DE EDIFICAÇÃO QUE POSSUA RESERVATÓRIO DE FIBRA/FIBROCIMENTO   FORNECIMENTO E INSTALAÇÃO. AF_06/2016</v>
          </cell>
          <cell r="D5640" t="str">
            <v>UN</v>
          </cell>
          <cell r="E5640" t="str">
            <v>4,19</v>
          </cell>
          <cell r="F5640" t="str">
            <v>4,46</v>
          </cell>
        </row>
        <row r="5641">
          <cell r="A5641" t="str">
            <v>94658</v>
          </cell>
          <cell r="B5641" t="str">
            <v>ADAPTADOR CURTO COM BOLSA E ROSCA PARA REGISTRO, PVC, SOLDÁVEL, DN 32 MM X 1 , INSTALADO EM RESERVAÇÃO DE ÁGUA DE EDIFICAÇÃO QUE POSSUA RESERVATÓRIO DE FIBRA/FIBROCIMENTO   FORNECIMENTO E INSTALAÇÃO. AF_06/2016</v>
          </cell>
          <cell r="D5641" t="str">
            <v>UN</v>
          </cell>
          <cell r="E5641" t="str">
            <v>4,93</v>
          </cell>
          <cell r="F5641" t="str">
            <v>5,20</v>
          </cell>
        </row>
        <row r="5642">
          <cell r="A5642" t="str">
            <v>94659</v>
          </cell>
          <cell r="B5642" t="str">
            <v>LUVA PVC, SOLDÁVEL, DN 32 MM, INSTALADA EM RESERVAÇÃO DE ÁGUA DE EDIFICAÇÃO QUE POSSUA RESERVATÓRIO DE FIBRA/FIBROCIMENTO   FORNECIMENTO E INSTALAÇÃO. AF_06/2016</v>
          </cell>
          <cell r="D5642" t="str">
            <v>UN</v>
          </cell>
          <cell r="E5642" t="str">
            <v>5,00</v>
          </cell>
          <cell r="F5642" t="str">
            <v>5,27</v>
          </cell>
        </row>
        <row r="5643">
          <cell r="A5643" t="str">
            <v>94660</v>
          </cell>
          <cell r="B5643" t="str">
            <v>ADAPTADOR CURTO COM BOLSA E ROSCA PARA REGISTRO, PVC, SOLDÁVEL, DN 40 MM X 1 1/4 , INSTALADO EM RESERVAÇÃO DE ÁGUA DE EDIFICAÇÃO QUE POSSUA RESERVATÓRIO DE FIBRA/FIBROCIMENTO   FORNECIMENTO E INSTALAÇÃO. AF_06/2016</v>
          </cell>
          <cell r="D5643" t="str">
            <v>UN</v>
          </cell>
          <cell r="E5643" t="str">
            <v>8,11</v>
          </cell>
          <cell r="F5643" t="str">
            <v>8,49</v>
          </cell>
        </row>
        <row r="5644">
          <cell r="A5644" t="str">
            <v>94661</v>
          </cell>
          <cell r="B5644" t="str">
            <v>LUVA, PVC, SOLDÁVEL, DN 40 MM, INSTALADO EM RESERVAÇÃO DE ÁGUA DE EDIFICAÇÃO QUE POSSUA RESERVATÓRIO DE FIBRA/FIBROCIMENTO   FORNECIMENTO E INSTALAÇÃO. AF_06/2016</v>
          </cell>
          <cell r="D5644" t="str">
            <v>UN</v>
          </cell>
          <cell r="E5644" t="str">
            <v>8,43</v>
          </cell>
          <cell r="F5644" t="str">
            <v>8,81</v>
          </cell>
        </row>
        <row r="5645">
          <cell r="A5645" t="str">
            <v>94662</v>
          </cell>
          <cell r="B5645" t="str">
            <v>ADAPTADOR CURTO COM BOLSA E ROSCA PARA REGISTRO, PVC, SOLDÁVEL, DN 50 MM X 1 1/2 , INSTALADO EM RESERVAÇÃO DE ÁGUA DE EDIFICAÇÃO QUE POSSUA RESERVATÓRIO DE FIBRA/FIBROCIMENTO   FORNECIMENTO E INSTALAÇÃO. AF_06/2016</v>
          </cell>
          <cell r="D5645" t="str">
            <v>UN</v>
          </cell>
          <cell r="E5645" t="str">
            <v>8,79</v>
          </cell>
          <cell r="F5645" t="str">
            <v>9,17</v>
          </cell>
        </row>
        <row r="5646">
          <cell r="A5646" t="str">
            <v>94663</v>
          </cell>
          <cell r="B5646" t="str">
            <v>LUVA, PVC, SOLDÁVEL, DN 50 MM, INSTALADO EM RESERVAÇÃO DE ÁGUA DE EDIFICAÇÃO QUE POSSUA RESERVATÓRIO DE FIBRA/FIBROCIMENTO   FORNECIMENTO E INSTALAÇÃO. AF_06/2016</v>
          </cell>
          <cell r="D5646" t="str">
            <v>UN</v>
          </cell>
          <cell r="E5646" t="str">
            <v>8,92</v>
          </cell>
          <cell r="F5646" t="str">
            <v>9,30</v>
          </cell>
        </row>
        <row r="5647">
          <cell r="A5647" t="str">
            <v>94664</v>
          </cell>
          <cell r="B5647" t="str">
            <v>ADAPTADOR CURTO COM BOLSA E ROSCA PARA REGISTRO, PVC, SOLDÁVEL, DN 60 MM X 2 , INSTALADO EM RESERVAÇÃO DE ÁGUA DE EDIFICAÇÃO QUE POSSUA RESERVATÓRIO DE FIBRA/FIBROCIMENTO   FORNECIMENTO E INSTALAÇÃO. AF_06/2016</v>
          </cell>
          <cell r="D5647" t="str">
            <v>UN</v>
          </cell>
          <cell r="E5647" t="str">
            <v>18,98</v>
          </cell>
          <cell r="F5647" t="str">
            <v>19,60</v>
          </cell>
        </row>
        <row r="5648">
          <cell r="A5648" t="str">
            <v>94665</v>
          </cell>
          <cell r="B5648" t="str">
            <v>LUVA, PVC, SOLDÁVEL, DN 60 MM, INSTALADO EM RESERVAÇÃO DE ÁGUA DE EDIFICAÇÃO QUE POSSUA RESERVATÓRIO DE FIBRA/FIBROCIMENTO   FORNECIMENTO E INSTALAÇÃO. AF_06/2016</v>
          </cell>
          <cell r="D5648" t="str">
            <v>UN</v>
          </cell>
          <cell r="E5648" t="str">
            <v>18,96</v>
          </cell>
          <cell r="F5648" t="str">
            <v>19,58</v>
          </cell>
        </row>
        <row r="5649">
          <cell r="A5649" t="str">
            <v>94666</v>
          </cell>
          <cell r="B5649" t="str">
            <v>ADAPTADOR CURTO COM BOLSA E ROSCA PARA REGISTRO, PVC, SOLDÁVEL, DN 75 MM X 2 1/2 , INSTALADO EM RESERVAÇÃO DE ÁGUA DE EDIFICAÇÃO QUE POSSUA RESERVATÓRIO DE FIBRA/FIBROCIMENTO   FORNECIMENTO E INSTALAÇÃO. AF_06/2016</v>
          </cell>
          <cell r="D5649" t="str">
            <v>UN</v>
          </cell>
          <cell r="E5649" t="str">
            <v>22,86</v>
          </cell>
          <cell r="F5649" t="str">
            <v>23,48</v>
          </cell>
        </row>
        <row r="5650">
          <cell r="A5650" t="str">
            <v>94667</v>
          </cell>
          <cell r="B5650" t="str">
            <v>LUVA, PVC, SOLDÁVEL, DN 75 MM, INSTALADO EM RESERVAÇÃO DE ÁGUA DE EDIFICAÇÃO QUE POSSUA RESERVATÓRIO DE FIBRA/FIBROCIMENTO   FORNECIMENTO E INSTALAÇÃO. AF_06/2016</v>
          </cell>
          <cell r="D5650" t="str">
            <v>UN</v>
          </cell>
          <cell r="E5650" t="str">
            <v>25,29</v>
          </cell>
          <cell r="F5650" t="str">
            <v>25,91</v>
          </cell>
        </row>
        <row r="5651">
          <cell r="A5651" t="str">
            <v>94668</v>
          </cell>
          <cell r="B5651" t="str">
            <v>ADAPTADOR CURTO COM BOLSA E ROSCA PARA REGISTRO, PVC, SOLDÁVEL, DN 85 MM X 3 , INSTALADO EM RESERVAÇÃO DE ÁGUA DE EDIFICAÇÃO QUE POSSUA RESERVATÓRIO DE FIBRA/FIBROCIMENTO   FORNECIMENTO E INSTALAÇÃO. AF_06/2016</v>
          </cell>
          <cell r="D5651" t="str">
            <v>UN</v>
          </cell>
          <cell r="E5651" t="str">
            <v>39,28</v>
          </cell>
          <cell r="F5651" t="str">
            <v>40,37</v>
          </cell>
        </row>
        <row r="5652">
          <cell r="A5652" t="str">
            <v>94669</v>
          </cell>
          <cell r="B5652" t="str">
            <v>LUVA, PVC, SOLDÁVEL, DN 85 MM, INSTALADO EM RESERVAÇÃO DE ÁGUA DE EDIFICAÇÃO QUE POSSUA RESERVATÓRIO DE FIBRA/FIBROCIMENTO   FORNECIMENTO E INSTALAÇÃO. AF_06/2016</v>
          </cell>
          <cell r="D5652" t="str">
            <v>UN</v>
          </cell>
          <cell r="E5652" t="str">
            <v>52,88</v>
          </cell>
          <cell r="F5652" t="str">
            <v>53,97</v>
          </cell>
        </row>
        <row r="5653">
          <cell r="A5653" t="str">
            <v>94670</v>
          </cell>
          <cell r="B5653" t="str">
            <v>ADAPTADOR CURTO COM BOLSA E ROSCA PARA REGISTRO, PVC, SOLDÁVEL, DN 110 MM X 4 , INSTALADO EM RESERVAÇÃO DE ÁGUA DE EDIFICAÇÃO QUE POSSUA RESERVATÓRIO DE FIBRA/FIBROCIMENTO   FORNECIMENTO E INSTALAÇÃO. AF_06/2016</v>
          </cell>
          <cell r="D5653" t="str">
            <v>UN</v>
          </cell>
          <cell r="E5653" t="str">
            <v>51,39</v>
          </cell>
          <cell r="F5653" t="str">
            <v>52,48</v>
          </cell>
        </row>
        <row r="5654">
          <cell r="A5654" t="str">
            <v>94671</v>
          </cell>
          <cell r="B5654" t="str">
            <v>LUVA, PVC, SOLDÁVEL, DN 110 MM, INSTALADO EM RESERVAÇÃO DE ÁGUA DE EDIFICAÇÃO QUE POSSUA RESERVATÓRIO DE FIBRA/FIBROCIMENTO   FORNECIMENTO E INSTALAÇÃO. AF_06/2016</v>
          </cell>
          <cell r="D5654" t="str">
            <v>UN</v>
          </cell>
          <cell r="E5654" t="str">
            <v>74,05</v>
          </cell>
          <cell r="F5654" t="str">
            <v>75,14</v>
          </cell>
        </row>
        <row r="5655">
          <cell r="A5655" t="str">
            <v>94672</v>
          </cell>
          <cell r="B5655" t="str">
            <v>JOELHO 90 GRAUS COM BUCHA DE LATÃO, PVC, SOLDÁVEL, DN  25 MM, X 3/4 INSTALADO EM RESERVAÇÃO DE ÁGUA DE EDIFICAÇÃO QUE POSSUA RESERVATÓRIO DE FIBRA/FIBROCIMENTO   FORNECIMENTO E INSTALAÇÃO. AF_06/2016</v>
          </cell>
          <cell r="D5655" t="str">
            <v>UN</v>
          </cell>
          <cell r="E5655" t="str">
            <v>7,23</v>
          </cell>
          <cell r="F5655" t="str">
            <v>7,63</v>
          </cell>
        </row>
        <row r="5656">
          <cell r="A5656" t="str">
            <v>94673</v>
          </cell>
          <cell r="B5656" t="str">
            <v>CURVA 90 GRAUS, PVC, SOLDÁVEL, DN  25 MM, INSTALADO EM RESERVAÇÃO DE ÁGUA DE EDIFICAÇÃO QUE POSSUA RESERVATÓRIO DE FIBRA/FIBROCIMENTO   FORNECIMENTO E INSTALAÇÃO. AF_06/2016</v>
          </cell>
          <cell r="D5656" t="str">
            <v>UN</v>
          </cell>
          <cell r="E5656" t="str">
            <v>7,04</v>
          </cell>
          <cell r="F5656" t="str">
            <v>7,44</v>
          </cell>
        </row>
        <row r="5657">
          <cell r="A5657" t="str">
            <v>94674</v>
          </cell>
          <cell r="B5657" t="str">
            <v>JOELHO 90 GRAUS, PVC, SOLDÁVEL, DN 32 MM INSTALADO EM RESERVAÇÃO DE ÁGUA DE EDIFICAÇÃO QUE POSSUA RESERVATÓRIO DE FIBRA/FIBROCIMENTO   FORNECIMENTO E INSTALAÇÃO. AF_06/2016</v>
          </cell>
          <cell r="D5657" t="str">
            <v>UN</v>
          </cell>
          <cell r="E5657" t="str">
            <v>6,41</v>
          </cell>
          <cell r="F5657" t="str">
            <v>6,81</v>
          </cell>
        </row>
        <row r="5658">
          <cell r="A5658" t="str">
            <v>94675</v>
          </cell>
          <cell r="B5658" t="str">
            <v>CURVA 90 GRAUS, PVC, SOLDÁVEL, DN 32 MM, INSTALADO EM RESERVAÇÃO DE ÁGUA DE EDIFICAÇÃO QUE POSSUA RESERVATÓRIO DE FIBRA/FIBROCIMENTO   FORNECIMENTO E INSTALAÇÃO. AF_06/2016</v>
          </cell>
          <cell r="D5658" t="str">
            <v>UN</v>
          </cell>
          <cell r="E5658" t="str">
            <v>9,83</v>
          </cell>
          <cell r="F5658" t="str">
            <v>10,23</v>
          </cell>
        </row>
        <row r="5659">
          <cell r="A5659" t="str">
            <v>94676</v>
          </cell>
          <cell r="B5659" t="str">
            <v>JOELHO 90 GRAUS, PVC, SOLDÁVEL, DN 40 MM INSTALADO EM RESERVAÇÃO DE ÁGUA DE EDIFICAÇÃO QUE POSSUA RESERVATÓRIO DE FIBRA/FIBROCIMENTO   FORNECIMENTO E INSTALAÇÃO. AF_06/2016</v>
          </cell>
          <cell r="D5659" t="str">
            <v>UN</v>
          </cell>
          <cell r="E5659" t="str">
            <v>11,07</v>
          </cell>
          <cell r="F5659" t="str">
            <v>11,65</v>
          </cell>
        </row>
        <row r="5660">
          <cell r="A5660" t="str">
            <v>94677</v>
          </cell>
          <cell r="B5660" t="str">
            <v>CURVA 90 GRAUS, PVC, SOLDÁVEL, DN 40 MM, INSTALADO EM RESERVAÇÃO DE ÁGUA DE EDIFICAÇÃO QUE POSSUA RESERVATÓRIO DE FIBRA/FIBROCIMENTO   FORNECIMENTO E INSTALAÇÃO. AF_06/2016</v>
          </cell>
          <cell r="D5660" t="str">
            <v>UN</v>
          </cell>
          <cell r="E5660" t="str">
            <v>16,22</v>
          </cell>
          <cell r="F5660" t="str">
            <v>16,80</v>
          </cell>
        </row>
        <row r="5661">
          <cell r="A5661" t="str">
            <v>94678</v>
          </cell>
          <cell r="B5661" t="str">
            <v>JOELHO 90 GRAUS, PVC, SOLDÁVEL, DN 50 MM INSTALADO EM RESERVAÇÃO DE ÁGUA DE EDIFICAÇÃO QUE POSSUA RESERVATÓRIO DE FIBRA/FIBROCIMENTO   FORNECIMENTO E INSTALAÇÃO. AF_06/2016</v>
          </cell>
          <cell r="D5661" t="str">
            <v>UN</v>
          </cell>
          <cell r="E5661" t="str">
            <v>11,37</v>
          </cell>
          <cell r="F5661" t="str">
            <v>11,95</v>
          </cell>
        </row>
        <row r="5662">
          <cell r="A5662" t="str">
            <v>94679</v>
          </cell>
          <cell r="B5662" t="str">
            <v>CURVA 90 GRAUS, PVC, SOLDÁVEL, DN 50 MM, INSTALADO EM RESERVAÇÃO DE ÁGUA DE EDIFICAÇÃO QUE POSSUA RESERVATÓRIO DE FIBRA/FIBROCIMENTO   FORNECIMENTO E INSTALAÇÃO. AF_06/2016</v>
          </cell>
          <cell r="D5662" t="str">
            <v>UN</v>
          </cell>
          <cell r="E5662" t="str">
            <v>18,16</v>
          </cell>
          <cell r="F5662" t="str">
            <v>18,74</v>
          </cell>
        </row>
        <row r="5663">
          <cell r="A5663" t="str">
            <v>94680</v>
          </cell>
          <cell r="B5663" t="str">
            <v>JOELHO 90 GRAUS, PVC, SOLDÁVEL, DN 60 MM INSTALADO EM RESERVAÇÃO DE ÁGUA DE EDIFICAÇÃO QUE POSSUA RESERVATÓRIO DE FIBRA/FIBROCIMENTO   FORNECIMENTO E INSTALAÇÃO. AF_06/2016</v>
          </cell>
          <cell r="D5663" t="str">
            <v>UN</v>
          </cell>
          <cell r="E5663" t="str">
            <v>30,61</v>
          </cell>
          <cell r="F5663" t="str">
            <v>31,53</v>
          </cell>
        </row>
        <row r="5664">
          <cell r="A5664" t="str">
            <v>94681</v>
          </cell>
          <cell r="B5664" t="str">
            <v>CURVA 90 GRAUS, PVC, SOLDÁVEL, DN 60 MM, INSTALADO EM RESERVAÇÃO DE ÁGUA DE EDIFICAÇÃO QUE POSSUA RESERVATÓRIO DE FIBRA/FIBROCIMENTO   FORNECIMENTO E INSTALAÇÃO. AF_06/2016</v>
          </cell>
          <cell r="D5664" t="str">
            <v>UN</v>
          </cell>
          <cell r="E5664" t="str">
            <v>39,91</v>
          </cell>
          <cell r="F5664" t="str">
            <v>40,83</v>
          </cell>
        </row>
        <row r="5665">
          <cell r="A5665" t="str">
            <v>94682</v>
          </cell>
          <cell r="B5665" t="str">
            <v>JOELHO 90 GRAUS, PVC, SOLDÁVEL, DN 75 MM INSTALADO EM RESERVAÇÃO DE ÁGUA DE EDIFICAÇÃO QUE POSSUA RESERVATÓRIO DE FIBRA/FIBROCIMENTO   FORNECIMENTO E INSTALAÇÃO. AF_06/2016</v>
          </cell>
          <cell r="D5665" t="str">
            <v>UN</v>
          </cell>
          <cell r="E5665" t="str">
            <v>78,47</v>
          </cell>
          <cell r="F5665" t="str">
            <v>79,39</v>
          </cell>
        </row>
        <row r="5666">
          <cell r="A5666" t="str">
            <v>94683</v>
          </cell>
          <cell r="B5666" t="str">
            <v>CURVA 90 GRAUS, PVC, SOLDÁVEL, DN 75 MM, INSTALADO EM RESERVAÇÃO DE ÁGUA DE EDIFICAÇÃO QUE POSSUA RESERVATÓRIO DE FIBRA/FIBROCIMENTO   FORNECIMENTO E INSTALAÇÃO. AF_06/2016</v>
          </cell>
          <cell r="D5666" t="str">
            <v>UN</v>
          </cell>
          <cell r="E5666" t="str">
            <v>51,16</v>
          </cell>
          <cell r="F5666" t="str">
            <v>52,08</v>
          </cell>
        </row>
        <row r="5667">
          <cell r="A5667" t="str">
            <v>94684</v>
          </cell>
          <cell r="B5667" t="str">
            <v>JOELHO 90 GRAUS, PVC, SOLDÁVEL, DN 85 MM INSTALADO EM RESERVAÇÃO DE ÁGUA DE EDIFICAÇÃO QUE POSSUA RESERVATÓRIO DE FIBRA/FIBROCIMENTO   FORNECIMENTO E INSTALAÇÃO. AF_06/2016</v>
          </cell>
          <cell r="D5667" t="str">
            <v>UN</v>
          </cell>
          <cell r="E5667" t="str">
            <v>101,03</v>
          </cell>
          <cell r="F5667" t="str">
            <v>102,66</v>
          </cell>
        </row>
        <row r="5668">
          <cell r="A5668" t="str">
            <v>94685</v>
          </cell>
          <cell r="B5668" t="str">
            <v>CURVA 90 GRAUS, PVC, SOLDÁVEL, DN 85 MM, INSTALADO EM RESERVAÇÃO DE ÁGUA DE EDIFICAÇÃO QUE POSSUA RESERVATÓRIO DE FIBRA/FIBROCIMENTO   FORNECIMENTO E INSTALAÇÃO. AF_06/2016</v>
          </cell>
          <cell r="D5668" t="str">
            <v>UN</v>
          </cell>
          <cell r="E5668" t="str">
            <v>78,30</v>
          </cell>
          <cell r="F5668" t="str">
            <v>79,93</v>
          </cell>
        </row>
        <row r="5669">
          <cell r="A5669" t="str">
            <v>94686</v>
          </cell>
          <cell r="B5669" t="str">
            <v>JOELHO 90 GRAUS, PVC, SOLDÁVEL, DN 110 MM INSTALADO EM RESERVAÇÃO DE ÁGUA DE EDIFICAÇÃO QUE POSSUA RESERVATÓRIO DE FIBRA/FIBROCIMENTO   FORNECIMENTO E INSTALAÇÃO. AF_06/2016</v>
          </cell>
          <cell r="D5669" t="str">
            <v>UN</v>
          </cell>
          <cell r="E5669" t="str">
            <v>186,73</v>
          </cell>
          <cell r="F5669" t="str">
            <v>188,36</v>
          </cell>
        </row>
        <row r="5670">
          <cell r="A5670" t="str">
            <v>94687</v>
          </cell>
          <cell r="B5670" t="str">
            <v>CURVA 90 GRAUS, PVC, SOLDÁVEL, DN 110 MM, INSTALADO EM RESERVAÇÃO DE ÁGUA DE EDIFICAÇÃO QUE POSSUA RESERVATÓRIO DE FIBRA/FIBROCIMENTO   FORNECIMENTO E INSTALAÇÃO. AF_06/2016</v>
          </cell>
          <cell r="D5670" t="str">
            <v>UN</v>
          </cell>
          <cell r="E5670" t="str">
            <v>152,46</v>
          </cell>
          <cell r="F5670" t="str">
            <v>154,09</v>
          </cell>
        </row>
        <row r="5671">
          <cell r="A5671" t="str">
            <v>94688</v>
          </cell>
          <cell r="B5671" t="str">
            <v>TÊ, PVC, SOLDÁVEL, DN  25 MM INSTALADO EM RESERVAÇÃO DE ÁGUA DE EDIFICAÇÃO QUE POSSUA RESERVATÓRIO DE FIBRA/FIBROCIMENTO   FORNECIMENTO E INSTALAÇÃO. AF_06/2016</v>
          </cell>
          <cell r="D5671" t="str">
            <v>UN</v>
          </cell>
          <cell r="E5671" t="str">
            <v>7,50</v>
          </cell>
          <cell r="F5671" t="str">
            <v>8,03</v>
          </cell>
        </row>
        <row r="5672">
          <cell r="A5672" t="str">
            <v>94689</v>
          </cell>
          <cell r="B5672" t="str">
            <v>TÊ COM BUCHA DE LATÃO NA BOLSA CENTRAL, PVC, SOLDÁVEL, DN  25 MM X 3/4 , INSTALADO EM RESERVAÇÃO DE ÁGUA DE EDIFICAÇÃO QUE POSSUA RESERVATÓRIO DE FIBRA/FIBROCIMENTO   FORNECIMENTO E INSTALAÇÃO. AF_06/2016</v>
          </cell>
          <cell r="D5672" t="str">
            <v>UN</v>
          </cell>
          <cell r="E5672" t="str">
            <v>9,97</v>
          </cell>
          <cell r="F5672" t="str">
            <v>10,50</v>
          </cell>
        </row>
        <row r="5673">
          <cell r="A5673" t="str">
            <v>94690</v>
          </cell>
          <cell r="B5673" t="str">
            <v>TÊ, PVC, SOLDÁVEL, DN 32 MM INSTALADO EM RESERVAÇÃO DE ÁGUA DE EDIFICAÇÃO QUE POSSUA RESERVATÓRIO DE FIBRA/FIBROCIMENTO   FORNECIMENTO E INSTALAÇÃO. AF_06/2016</v>
          </cell>
          <cell r="D5673" t="str">
            <v>UN</v>
          </cell>
          <cell r="E5673" t="str">
            <v>9,57</v>
          </cell>
          <cell r="F5673" t="str">
            <v>10,10</v>
          </cell>
        </row>
        <row r="5674">
          <cell r="A5674" t="str">
            <v>94691</v>
          </cell>
          <cell r="B5674" t="str">
            <v>TÊ DE REDUÇÃO, PVC, SOLDÁVEL, DN 32 MM X  25 MM, INSTALADO EM RESERVAÇÃO DE ÁGUA DE EDIFICAÇÃO QUE POSSUA RESERVATÓRIO DE FIBRA/FIBROCIMENTO   FORNECIMENTO E INSTALAÇÃO. AF_06/2016</v>
          </cell>
          <cell r="D5674" t="str">
            <v>UN</v>
          </cell>
          <cell r="E5674" t="str">
            <v>10,99</v>
          </cell>
          <cell r="F5674" t="str">
            <v>11,52</v>
          </cell>
        </row>
        <row r="5675">
          <cell r="A5675" t="str">
            <v>94692</v>
          </cell>
          <cell r="B5675" t="str">
            <v>TÊ, PVC, SOLDÁVEL, DN 40 MM INSTALADO EM RESERVAÇÃO DE ÁGUA DE EDIFICAÇÃO QUE POSSUA RESERVATÓRIO DE FIBRA/FIBROCIMENTO   FORNECIMENTO E INSTALAÇÃO. AF_06/2016</v>
          </cell>
          <cell r="D5675" t="str">
            <v>UN</v>
          </cell>
          <cell r="E5675" t="str">
            <v>16,65</v>
          </cell>
          <cell r="F5675" t="str">
            <v>17,41</v>
          </cell>
        </row>
        <row r="5676">
          <cell r="A5676" t="str">
            <v>94693</v>
          </cell>
          <cell r="B5676" t="str">
            <v>TÊ DE REDUÇÃO, PVC, SOLDÁVEL, DN 40 MM X 32 MM, INSTALADO EM RESERVAÇÃO DE ÁGUA DE EDIFICAÇÃO QUE POSSUA RESERVATÓRIO DE FIBRA/FIBROCIMENTO   FORNECIMENTO E INSTALAÇÃO. AF_06/2016</v>
          </cell>
          <cell r="D5676" t="str">
            <v>UN</v>
          </cell>
          <cell r="E5676" t="str">
            <v>17,37</v>
          </cell>
          <cell r="F5676" t="str">
            <v>18,13</v>
          </cell>
        </row>
        <row r="5677">
          <cell r="A5677" t="str">
            <v>94694</v>
          </cell>
          <cell r="B5677" t="str">
            <v>TÊ, PVC, SOLDÁVEL, DN 50 MM INSTALADO EM RESERVAÇÃO DE ÁGUA DE EDIFICAÇÃO QUE POSSUA RESERVATÓRIO DE FIBRA/FIBROCIMENTO   FORNECIMENTO E INSTALAÇÃO. AF_06/2016</v>
          </cell>
          <cell r="D5677" t="str">
            <v>UN</v>
          </cell>
          <cell r="E5677" t="str">
            <v>17,41</v>
          </cell>
          <cell r="F5677" t="str">
            <v>18,17</v>
          </cell>
        </row>
        <row r="5678">
          <cell r="A5678" t="str">
            <v>94695</v>
          </cell>
          <cell r="B5678" t="str">
            <v>TÊ DE REDUÇÃO, PVC, SOLDÁVEL, DN 50 MM X 40 MM, INSTALADO EM RESERVAÇÃO DE ÁGUA DE EDIFICAÇÃO QUE POSSUA RESERVATÓRIO DE FIBRA/FIBROCIMENTO   FORNECIMENTO E INSTALAÇÃO. AF_06/2016</v>
          </cell>
          <cell r="D5678" t="str">
            <v>UN</v>
          </cell>
          <cell r="E5678" t="str">
            <v>22,96</v>
          </cell>
          <cell r="F5678" t="str">
            <v>23,72</v>
          </cell>
        </row>
        <row r="5679">
          <cell r="A5679" t="str">
            <v>94696</v>
          </cell>
          <cell r="B5679" t="str">
            <v>TÊ, PVC, SOLDÁVEL, DN 60 MM INSTALADO EM RESERVAÇÃO DE ÁGUA DE EDIFICAÇÃO QUE POSSUA RESERVATÓRIO DE FIBRA/FIBROCIMENTO   FORNECIMENTO E INSTALAÇÃO. AF_06/2016</v>
          </cell>
          <cell r="D5679" t="str">
            <v>UN</v>
          </cell>
          <cell r="E5679" t="str">
            <v>39,99</v>
          </cell>
          <cell r="F5679" t="str">
            <v>41,23</v>
          </cell>
        </row>
        <row r="5680">
          <cell r="A5680" t="str">
            <v>94697</v>
          </cell>
          <cell r="B5680" t="str">
            <v>TÊ, PVC, SOLDÁVEL, DN 75 MM INSTALADO EM RESERVAÇÃO DE ÁGUA DE EDIFICAÇÃO QUE POSSUA RESERVATÓRIO DE FIBRA/FIBROCIMENTO   FORNECIMENTO E INSTALAÇÃO. AF_06/2016</v>
          </cell>
          <cell r="D5680" t="str">
            <v>UN</v>
          </cell>
          <cell r="E5680" t="str">
            <v>61,48</v>
          </cell>
          <cell r="F5680" t="str">
            <v>62,72</v>
          </cell>
        </row>
        <row r="5681">
          <cell r="A5681" t="str">
            <v>94698</v>
          </cell>
          <cell r="B5681" t="str">
            <v>TÊ DE REDUÇÃO, PVC, SOLDÁVEL, DN 75 MM X 50 MM, INSTALADO EM RESERVAÇÃO DE ÁGUA DE EDIFICAÇÃO QUE POSSUA RESERVATÓRIO DE FIBRA/FIBROCIMENTO   FORNECIMENTO E INSTALAÇÃO. AF_06/2016</v>
          </cell>
          <cell r="D5681" t="str">
            <v>UN</v>
          </cell>
          <cell r="E5681" t="str">
            <v>53,92</v>
          </cell>
          <cell r="F5681" t="str">
            <v>55,16</v>
          </cell>
        </row>
        <row r="5682">
          <cell r="A5682" t="str">
            <v>94699</v>
          </cell>
          <cell r="B5682" t="str">
            <v>TÊ, PVC, SOLDÁVEL, DN 85 MM INSTALADO EM RESERVAÇÃO DE ÁGUA DE EDIFICAÇÃO QUE POSSUA RESERVATÓRIO DE FIBRA/FIBROCIMENTO   FORNECIMENTO E INSTALAÇÃO. AF_06/2016</v>
          </cell>
          <cell r="D5682" t="str">
            <v>UN</v>
          </cell>
          <cell r="E5682" t="str">
            <v>103,75</v>
          </cell>
          <cell r="F5682" t="str">
            <v>105,93</v>
          </cell>
        </row>
        <row r="5683">
          <cell r="A5683" t="str">
            <v>94700</v>
          </cell>
          <cell r="B5683" t="str">
            <v>TÊ DE REDUÇÃO, PVC, SOLDÁVEL, DN 85 MM X 60 MM, INSTALADO EM RESERVAÇÃO DE ÁGUA DE EDIFICAÇÃO QUE POSSUA RESERVATÓRIO DE FIBRA/FIBROCIMENTO   FORNECIMENTO E INSTALAÇÃO. AF_06/2016</v>
          </cell>
          <cell r="D5683" t="str">
            <v>UN</v>
          </cell>
          <cell r="E5683" t="str">
            <v>88,28</v>
          </cell>
          <cell r="F5683" t="str">
            <v>90,46</v>
          </cell>
        </row>
        <row r="5684">
          <cell r="A5684" t="str">
            <v>94701</v>
          </cell>
          <cell r="B5684" t="str">
            <v>TÊ, PVC, SOLDÁVEL, DN 110 MM INSTALADO EM RESERVAÇÃO DE ÁGUA DE EDIFICAÇÃO QUE POSSUA RESERVATÓRIO DE FIBRA/FIBROCIMENTO   FORNECIMENTO E INSTALAÇÃO. AF_06/2016</v>
          </cell>
          <cell r="D5684" t="str">
            <v>UN</v>
          </cell>
          <cell r="E5684" t="str">
            <v>152,81</v>
          </cell>
          <cell r="F5684" t="str">
            <v>154,99</v>
          </cell>
        </row>
        <row r="5685">
          <cell r="A5685" t="str">
            <v>94702</v>
          </cell>
          <cell r="B5685" t="str">
            <v>TÊ DE REDUÇÃO, PVC, SOLDÁVEL, DN 110 MM X 60 MM, INSTALADO EM RESERVAÇÃO DE ÁGUA DE EDIFICAÇÃO QUE POSSUA RESERVATÓRIO DE FIBRA/FIBROCIMENTO   FORNECIMENTO E INSTALAÇÃO. AF_06/2016</v>
          </cell>
          <cell r="D5685" t="str">
            <v>UN</v>
          </cell>
          <cell r="E5685" t="str">
            <v>144,89</v>
          </cell>
          <cell r="F5685" t="str">
            <v>147,07</v>
          </cell>
        </row>
        <row r="5686">
          <cell r="A5686" t="str">
            <v>94703</v>
          </cell>
          <cell r="B5686" t="str">
            <v>ADAPTADOR COM FLANGE E ANEL DE VEDAÇÃO, PVC, SOLDÁVEL, DN  25 MM X 3/4 , INSTALADO EM RESERVAÇÃO DE ÁGUA DE EDIFICAÇÃO QUE POSSUA RESERVATÓRIO DE FIBRA/FIBROCIMENTO   FORNECIMENTO E INSTALAÇÃO. AF_06/2016</v>
          </cell>
          <cell r="D5686" t="str">
            <v>UN</v>
          </cell>
          <cell r="E5686" t="str">
            <v>13,45</v>
          </cell>
          <cell r="F5686" t="str">
            <v>13,91</v>
          </cell>
        </row>
        <row r="5687">
          <cell r="A5687" t="str">
            <v>94704</v>
          </cell>
          <cell r="B5687" t="str">
            <v>ADAPTADOR COM FLANGE E ANEL DE VEDAÇÃO, PVC, SOLDÁVEL, DN 32 MM X 1 , INSTALADO EM RESERVAÇÃO DE ÁGUA DE EDIFICAÇÃO QUE POSSUA RESERVATÓRIO DE FIBRA/FIBROCIMENTO   FORNECIMENTO E INSTALAÇÃO. AF_06/2016</v>
          </cell>
          <cell r="D5687" t="str">
            <v>UN</v>
          </cell>
          <cell r="E5687" t="str">
            <v>15,83</v>
          </cell>
          <cell r="F5687" t="str">
            <v>16,29</v>
          </cell>
        </row>
        <row r="5688">
          <cell r="A5688" t="str">
            <v>94705</v>
          </cell>
          <cell r="B5688" t="str">
            <v>ADAPTADOR COM FLANGE E ANEL DE VEDAÇÃO, PVC, SOLDÁVEL, DN 40 MM X 1 1/4 , INSTALADO EM RESERVAÇÃO DE ÁGUA DE EDIFICAÇÃO QUE POSSUA RESERVATÓRIO DE FIBRA/FIBROCIMENTO   FORNECIMENTO E INSTALAÇÃO. AF_06/2016</v>
          </cell>
          <cell r="D5688" t="str">
            <v>UN</v>
          </cell>
          <cell r="E5688" t="str">
            <v>19,42</v>
          </cell>
          <cell r="F5688" t="str">
            <v>19,88</v>
          </cell>
        </row>
        <row r="5689">
          <cell r="A5689" t="str">
            <v>94706</v>
          </cell>
          <cell r="B5689" t="str">
            <v>ADAPTADOR COM FLANGE E ANEL DE VEDAÇÃO, PVC, SOLDÁVEL, DN 50 MM X 1 1/2 , INSTALADO EM RESERVAÇÃO DE ÁGUA DE EDIFICAÇÃO QUE POSSUA RESERVATÓRIO DE FIBRA/FIBROCIMENTO   FORNECIMENTO E INSTALAÇÃO. AF_06/2016</v>
          </cell>
          <cell r="D5689" t="str">
            <v>UN</v>
          </cell>
          <cell r="E5689" t="str">
            <v>28,49</v>
          </cell>
          <cell r="F5689" t="str">
            <v>29,11</v>
          </cell>
        </row>
        <row r="5690">
          <cell r="A5690" t="str">
            <v>94707</v>
          </cell>
          <cell r="B5690" t="str">
            <v>ADAPTADOR COM FLANGE E ANEL DE VEDAÇÃO, PVC, SOLDÁVEL, DN 60 MM X 2 , INSTALADO EM RESERVAÇÃO DE ÁGUA DE EDIFICAÇÃO QUE POSSUA RESERVATÓRIO DE FIBRA/FIBROCIMENTO   FORNECIMENTO E INSTALAÇÃO. AF_06/2016</v>
          </cell>
          <cell r="D5690" t="str">
            <v>UN</v>
          </cell>
          <cell r="E5690" t="str">
            <v>35,16</v>
          </cell>
          <cell r="F5690" t="str">
            <v>35,78</v>
          </cell>
        </row>
        <row r="5691">
          <cell r="A5691" t="str">
            <v>94708</v>
          </cell>
          <cell r="B5691" t="str">
            <v>ADAPTADOR COM FLANGES LIVRES, PVC, SOLDÁVEL, DN  25 MM X 3/4 , INSTALADO EM RESERVAÇÃO DE ÁGUA DE EDIFICAÇÃO QUE POSSUA RESERVATÓRIO DE FIBRA/FIBROCIMENTO   FORNECIMENTO E INSTALAÇÃO. AF_06/2016</v>
          </cell>
          <cell r="D5691" t="str">
            <v>UN</v>
          </cell>
          <cell r="E5691" t="str">
            <v>17,34</v>
          </cell>
          <cell r="F5691" t="str">
            <v>18,11</v>
          </cell>
        </row>
        <row r="5692">
          <cell r="A5692" t="str">
            <v>94709</v>
          </cell>
          <cell r="B5692" t="str">
            <v>ADAPTADOR COM FLANGES LIVRES, PVC, SOLDÁVEL, DN 32 MM X 1 , INSTALADO EM RESERVAÇÃO DE ÁGUA DE EDIFICAÇÃO QUE POSSUA RESERVATÓRIO DE FIBRA/FIBROCIMENTO   FORNECIMENTO E INSTALAÇÃO. AF_06/2016</v>
          </cell>
          <cell r="D5692" t="str">
            <v>UN</v>
          </cell>
          <cell r="E5692" t="str">
            <v>22,07</v>
          </cell>
          <cell r="F5692" t="str">
            <v>22,84</v>
          </cell>
        </row>
        <row r="5693">
          <cell r="A5693" t="str">
            <v>94710</v>
          </cell>
          <cell r="B5693" t="str">
            <v>ADAPTADOR COM FLANGES LIVRES, PVC, SOLDÁVEL, DN 40 MM X 1 1/4 , INSTALADO EM RESERVAÇÃO DE ÁGUA DE EDIFICAÇÃO QUE POSSUA RESERVATÓRIO DE FIBRA/FIBROCIMENTO   FORNECIMENTO E INSTALAÇÃO. AF_06/2016</v>
          </cell>
          <cell r="D5693" t="str">
            <v>UN</v>
          </cell>
          <cell r="E5693" t="str">
            <v>33,82</v>
          </cell>
          <cell r="F5693" t="str">
            <v>34,59</v>
          </cell>
        </row>
        <row r="5694">
          <cell r="A5694" t="str">
            <v>94711</v>
          </cell>
          <cell r="B5694" t="str">
            <v>ADAPTADOR COM FLANGES LIVRES, PVC, SOLDÁVEL, DN 50 MM X 1 1/2 , INSTALADO EM RESERVAÇÃO DE ÁGUA DE EDIFICAÇÃO QUE POSSUA RESERVATÓRIO DE FIBRA/FIBROCIMENTO   FORNECIMENTO E INSTALAÇÃO. AF_06/2016</v>
          </cell>
          <cell r="D5694" t="str">
            <v>UN</v>
          </cell>
          <cell r="E5694" t="str">
            <v>41,00</v>
          </cell>
          <cell r="F5694" t="str">
            <v>42,04</v>
          </cell>
        </row>
        <row r="5695">
          <cell r="A5695" t="str">
            <v>94712</v>
          </cell>
          <cell r="B5695" t="str">
            <v>ADAPTADOR COM FLANGES LIVRES, PVC, SOLDÁVEL, DN 60 MM X 2 , INSTALADO EM RESERVAÇÃO DE ÁGUA DE EDIFICAÇÃO QUE POSSUA RESERVATÓRIO DE FIBRA/FIBROCIMENTO   FORNECIMENTO E INSTALAÇÃO. AF_06/2016</v>
          </cell>
          <cell r="D5695" t="str">
            <v>UN</v>
          </cell>
          <cell r="E5695" t="str">
            <v>54,49</v>
          </cell>
          <cell r="F5695" t="str">
            <v>55,53</v>
          </cell>
        </row>
        <row r="5696">
          <cell r="A5696" t="str">
            <v>94713</v>
          </cell>
          <cell r="B5696" t="str">
            <v>ADAPTADOR COM FLANGES LIVRES, PVC, SOLDÁVEL, DN 75 MM X 2 1/2 , INSTALADO EM RESERVAÇÃO DE ÁGUA DE EDIFICAÇÃO QUE POSSUA RESERVATÓRIO DE FIBRA/FIBROCIMENTO   FORNECIMENTO E INSTALAÇÃO. AF_06/2016</v>
          </cell>
          <cell r="D5696" t="str">
            <v>UN</v>
          </cell>
          <cell r="E5696" t="str">
            <v>140,08</v>
          </cell>
          <cell r="F5696" t="str">
            <v>141,12</v>
          </cell>
        </row>
        <row r="5697">
          <cell r="A5697" t="str">
            <v>94714</v>
          </cell>
          <cell r="B5697" t="str">
            <v>ADAPTADOR COM FLANGES LIVRES, PVC, SOLDÁVEL, DN 85 MM X 3 , INSTALADO EM RESERVAÇÃO DE ÁGUA DE EDIFICAÇÃO QUE POSSUA RESERVATÓRIO DE FIBRA/FIBROCIMENTO   FORNECIMENTO E INSTALAÇÃO. AF_06/2016</v>
          </cell>
          <cell r="D5697" t="str">
            <v>UN</v>
          </cell>
          <cell r="E5697" t="str">
            <v>189,43</v>
          </cell>
          <cell r="F5697" t="str">
            <v>190,47</v>
          </cell>
        </row>
        <row r="5698">
          <cell r="A5698" t="str">
            <v>94715</v>
          </cell>
          <cell r="B5698" t="str">
            <v>ADAPTADOR COM FLANGES LIVRES, PVC, SOLDÁVEL, DN 110 MM X 4 , INSTALADO EM RESERVAÇÃO DE ÁGUA DE EDIFICAÇÃO QUE POSSUA RESERVATÓRIO DE FIBRA/FIBROCIMENTO   FORNECIMENTO E INSTALAÇÃO. AF_06/2016</v>
          </cell>
          <cell r="D5698" t="str">
            <v>UN</v>
          </cell>
          <cell r="E5698" t="str">
            <v>260,99</v>
          </cell>
          <cell r="F5698" t="str">
            <v>262,03</v>
          </cell>
        </row>
        <row r="5699">
          <cell r="A5699" t="str">
            <v>94724</v>
          </cell>
          <cell r="B5699" t="str">
            <v>CONECTOR, CPVC, SOLDÁVEL, DN 22 MM X 3/4, INSTALADO EM RESERVAÇÃO DE ÁGUA DE EDIFICAÇÃO QUE POSSUA RESERVATÓRIO DE FIBRA/FIBROCIMENTO  FORNECIMENTO E INSTALAÇÃO. AF_06/2016</v>
          </cell>
          <cell r="D5699" t="str">
            <v>UN</v>
          </cell>
          <cell r="E5699" t="str">
            <v>17,04</v>
          </cell>
          <cell r="F5699" t="str">
            <v>17,29</v>
          </cell>
        </row>
        <row r="5700">
          <cell r="A5700" t="str">
            <v>94725</v>
          </cell>
          <cell r="B5700" t="str">
            <v>LUVA, CPVC, SOLDÁVEL, DN 22 MM, INSTALADO EM RESERVAÇÃO DE ÁGUA DE EDIFICAÇÃO QUE POSSUA RESERVATÓRIO DE FIBRA/FIBROCIMENTO  FORNECIMENTO E INSTALAÇÃO. AF_06/2016</v>
          </cell>
          <cell r="D5700" t="str">
            <v>UN</v>
          </cell>
          <cell r="E5700" t="str">
            <v>4,34</v>
          </cell>
          <cell r="F5700" t="str">
            <v>4,59</v>
          </cell>
        </row>
        <row r="5701">
          <cell r="A5701" t="str">
            <v>94726</v>
          </cell>
          <cell r="B5701" t="str">
            <v>CONECTOR, CPVC, SOLDÁVEL, DN 28 MM X 1, INSTALADO EM RESERVAÇÃO DE ÁGUA DE EDIFICAÇÃO QUE POSSUA RESERVATÓRIO DE FIBRA/FIBROCIMENTO  FORNECIMENTO E INSTALAÇÃO. AF_06/2016</v>
          </cell>
          <cell r="D5701" t="str">
            <v>UN</v>
          </cell>
          <cell r="E5701" t="str">
            <v>26,12</v>
          </cell>
          <cell r="F5701" t="str">
            <v>26,37</v>
          </cell>
        </row>
        <row r="5702">
          <cell r="A5702" t="str">
            <v>94727</v>
          </cell>
          <cell r="B5702" t="str">
            <v>LUVA, CPVC, SOLDÁVEL, DN 28 MM, INSTALADO EM RESERVAÇÃO DE ÁGUA DE EDIFICAÇÃO QUE POSSUA RESERVATÓRIO DE FIBRA/FIBROCIMENTO  FORNECIMENTO E INSTALAÇÃO. AF_06/2016</v>
          </cell>
          <cell r="D5702" t="str">
            <v>UN</v>
          </cell>
          <cell r="E5702" t="str">
            <v>6,02</v>
          </cell>
          <cell r="F5702" t="str">
            <v>6,27</v>
          </cell>
        </row>
        <row r="5703">
          <cell r="A5703" t="str">
            <v>94728</v>
          </cell>
          <cell r="B5703" t="str">
            <v>CONECTOR, CPVC, SOLDÁVEL, DN 35 MM X 1 1/4, INSTALADO EM RESERVAÇÃO DE ÁGUA DE EDIFICAÇÃO QUE POSSUA RESERVATÓRIO DE FIBRA/FIBROCIMENTO  FORNECIMENTO E INSTALAÇÃO. AF_06/2016</v>
          </cell>
          <cell r="D5703" t="str">
            <v>UN</v>
          </cell>
          <cell r="E5703" t="str">
            <v>98,02</v>
          </cell>
          <cell r="F5703" t="str">
            <v>98,36</v>
          </cell>
        </row>
        <row r="5704">
          <cell r="A5704" t="str">
            <v>94729</v>
          </cell>
          <cell r="B5704" t="str">
            <v>LUVA, CPVC, SOLDÁVEL, DN 35 MM, INSTALADO EM RESERVAÇÃO DE ÁGUA DE EDIFICAÇÃO QUE POSSUA RESERVATÓRIO DE FIBRA/FIBROCIMENTO  FORNECIMENTO E INSTALAÇÃO. AF_06/2016</v>
          </cell>
          <cell r="D5704" t="str">
            <v>UN</v>
          </cell>
          <cell r="E5704" t="str">
            <v>10,52</v>
          </cell>
          <cell r="F5704" t="str">
            <v>10,86</v>
          </cell>
        </row>
        <row r="5705">
          <cell r="A5705" t="str">
            <v>94730</v>
          </cell>
          <cell r="B5705" t="str">
            <v>CONECTOR, CPVC, SOLDÁVEL, DN 42 MM X 1 1/2, INSTALADO EM RESERVAÇÃO DE ÁGUA DE EDIFICAÇÃO QUE POSSUA RESERVATÓRIO DE FIBRA/FIBROCIMENTO  FORNECIMENTO E INSTALAÇÃO. AF_06/2016</v>
          </cell>
          <cell r="D5705" t="str">
            <v>UN</v>
          </cell>
          <cell r="E5705" t="str">
            <v>118,97</v>
          </cell>
          <cell r="F5705" t="str">
            <v>119,31</v>
          </cell>
        </row>
        <row r="5706">
          <cell r="A5706" t="str">
            <v>94731</v>
          </cell>
          <cell r="B5706" t="str">
            <v>LUVA, CPVC, SOLDÁVEL, DN 42 MM, INSTALADO EM RESERVAÇÃO DE ÁGUA DE EDIFICAÇÃO QUE POSSUA RESERVATÓRIO DE FIBRA/FIBROCIMENTO  FORNECIMENTO E INSTALAÇÃO. AF_06/2016</v>
          </cell>
          <cell r="D5706" t="str">
            <v>UN</v>
          </cell>
          <cell r="E5706" t="str">
            <v>13,07</v>
          </cell>
          <cell r="F5706" t="str">
            <v>13,41</v>
          </cell>
        </row>
        <row r="5707">
          <cell r="A5707" t="str">
            <v>94733</v>
          </cell>
          <cell r="B5707" t="str">
            <v>LUVA, CPVC, SOLDÁVEL, DN 54 MM, INSTALADO EM RESERVAÇÃO DE ÁGUA DE EDIFICAÇÃO QUE POSSUA RESERVATÓRIO DE FIBRA/FIBROCIMENTO  FORNECIMENTO E INSTALAÇÃO. AF_06/2016</v>
          </cell>
          <cell r="D5707" t="str">
            <v>UN</v>
          </cell>
          <cell r="E5707" t="str">
            <v>25,18</v>
          </cell>
          <cell r="F5707" t="str">
            <v>25,76</v>
          </cell>
        </row>
        <row r="5708">
          <cell r="A5708" t="str">
            <v>94737</v>
          </cell>
          <cell r="B5708" t="str">
            <v>LUVA, CPVC, SOLDÁVEL, DN 89 MM, INSTALADO EM RESERVAÇÃO DE ÁGUA DE EDIFICAÇÃO QUE POSSUA RESERVATÓRIO DE FIBRA/FIBROCIMENTO  FORNECIMENTO E INSTALAÇÃO. AF_06/2016</v>
          </cell>
          <cell r="D5708" t="str">
            <v>UN</v>
          </cell>
          <cell r="E5708" t="str">
            <v>103,40</v>
          </cell>
          <cell r="F5708" t="str">
            <v>104,56</v>
          </cell>
        </row>
        <row r="5709">
          <cell r="A5709" t="str">
            <v>94740</v>
          </cell>
          <cell r="B5709" t="str">
            <v>JOELHO 90 GRAUS, CPVC, SOLDÁVEL, DN 22 MM, INSTALADO EM RESERVAÇÃO DE ÁGUA DE EDIFICAÇÃO QUE POSSUA RESERVATÓRIO DE FIBRA/FIBROCIMENTO  FORNECIMENTO E INSTALAÇÃO. AF_06/2016</v>
          </cell>
          <cell r="D5709" t="str">
            <v>UN</v>
          </cell>
          <cell r="E5709" t="str">
            <v>6,76</v>
          </cell>
          <cell r="F5709" t="str">
            <v>7,13</v>
          </cell>
        </row>
        <row r="5710">
          <cell r="A5710" t="str">
            <v>94741</v>
          </cell>
          <cell r="B5710" t="str">
            <v>CURVA 90 GRAUS, CPVC, SOLDÁVEL, DN 22 MM, INSTALADO EM RESERVAÇÃO DE ÁGUA DE EDIFICAÇÃO QUE POSSUA RESERVATÓRIO DE FIBRA/FIBROCIMENTO  FORNECIMENTO E INSTALAÇÃO. AF_06/2016</v>
          </cell>
          <cell r="D5710" t="str">
            <v>UN</v>
          </cell>
          <cell r="E5710" t="str">
            <v>8,29</v>
          </cell>
          <cell r="F5710" t="str">
            <v>8,66</v>
          </cell>
        </row>
        <row r="5711">
          <cell r="A5711" t="str">
            <v>94742</v>
          </cell>
          <cell r="B5711" t="str">
            <v>JOELHO 90 GRAUS, CPVC, SOLDÁVEL, DN 28 MM, INSTALADO EM RESERVAÇÃO DE ÁGUA DE EDIFICAÇÃO QUE POSSUA RESERVATÓRIO DE FIBRA/FIBROCIMENTO  FORNECIMENTO E INSTALAÇÃO. AF_06/2016</v>
          </cell>
          <cell r="D5711" t="str">
            <v>UN</v>
          </cell>
          <cell r="E5711" t="str">
            <v>10,01</v>
          </cell>
          <cell r="F5711" t="str">
            <v>10,38</v>
          </cell>
        </row>
        <row r="5712">
          <cell r="A5712" t="str">
            <v>94743</v>
          </cell>
          <cell r="B5712" t="str">
            <v>CURVA 90 GRAUS, CPVC, SOLDÁVEL, DN 28 MM, INSTALADO EM RESERVAÇÃO DE ÁGUA DE EDIFICAÇÃO QUE POSSUA RESERVATÓRIO DE FIBRA/FIBROCIMENTO  FORNECIMENTO E INSTALAÇÃO. AF_06/2016</v>
          </cell>
          <cell r="D5712" t="str">
            <v>UN</v>
          </cell>
          <cell r="E5712" t="str">
            <v>10,98</v>
          </cell>
          <cell r="F5712" t="str">
            <v>11,35</v>
          </cell>
        </row>
        <row r="5713">
          <cell r="A5713" t="str">
            <v>94744</v>
          </cell>
          <cell r="B5713" t="str">
            <v>JOELHO 90 GRAUS, CPVC, SOLDÁVEL, DN 35 MM, INSTALADO EM RESERVAÇÃO DE ÁGUA DE EDIFICAÇÃO QUE POSSUA RESERVATÓRIO DE FIBRA/FIBROCIMENTO  FORNECIMENTO E INSTALAÇÃO. AF_06/2016</v>
          </cell>
          <cell r="D5713" t="str">
            <v>UN</v>
          </cell>
          <cell r="E5713" t="str">
            <v>15,89</v>
          </cell>
          <cell r="F5713" t="str">
            <v>16,38</v>
          </cell>
        </row>
        <row r="5714">
          <cell r="A5714" t="str">
            <v>94746</v>
          </cell>
          <cell r="B5714" t="str">
            <v>JOELHO 90 GRAUS, CPVC, SOLDÁVEL, DN 42 MM, INSTALADO EM RESERVAÇÃO DE ÁGUA DE EDIFICAÇÃO QUE POSSUA RESERVATÓRIO DE FIBRA/FIBROCIMENTO  FORNECIMENTO E INSTALAÇÃO. AF_06/2016</v>
          </cell>
          <cell r="D5714" t="str">
            <v>UN</v>
          </cell>
          <cell r="E5714" t="str">
            <v>22,36</v>
          </cell>
          <cell r="F5714" t="str">
            <v>22,85</v>
          </cell>
        </row>
        <row r="5715">
          <cell r="A5715" t="str">
            <v>94748</v>
          </cell>
          <cell r="B5715" t="str">
            <v>JOELHO 90 GRAUS, CPVC, SOLDÁVEL, DN 54 MM, INSTALADO EM RESERVAÇÃO DE ÁGUA DE EDIFICAÇÃO QUE POSSUA RESERVATÓRIO DE FIBRA/FIBROCIMENTO  FORNECIMENTO E INSTALAÇÃO. AF_06/2016</v>
          </cell>
          <cell r="D5715" t="str">
            <v>UN</v>
          </cell>
          <cell r="E5715" t="str">
            <v>45,81</v>
          </cell>
          <cell r="F5715" t="str">
            <v>46,68</v>
          </cell>
        </row>
        <row r="5716">
          <cell r="A5716" t="str">
            <v>94750</v>
          </cell>
          <cell r="B5716" t="str">
            <v>JOELHO 90 GRAUS, CPVC, SOLDÁVEL, DN 73 MM, INSTALADO EM RESERVAÇÃO DE ÁGUA DE EDIFICAÇÃO QUE POSSUA RESERVATÓRIO DE FIBRA/FIBROCIMENTO  FORNECIMENTO E INSTALAÇÃO. AF_06/2016</v>
          </cell>
          <cell r="D5716" t="str">
            <v>UN</v>
          </cell>
          <cell r="E5716" t="str">
            <v>106,97</v>
          </cell>
          <cell r="F5716" t="str">
            <v>107,84</v>
          </cell>
        </row>
        <row r="5717">
          <cell r="A5717" t="str">
            <v>94752</v>
          </cell>
          <cell r="B5717" t="str">
            <v>JOELHO 90 GRAUS, CPVC, SOLDÁVEL, DN 89 MM, INSTALADO EM RESERVAÇÃO DE ÁGUA DE EDIFICAÇÃO QUE POSSUA RESERVATÓRIO DE FIBRA/FIBROCIMENTO  FORNECIMENTO E INSTALAÇÃO. AF_06/2016</v>
          </cell>
          <cell r="D5717" t="str">
            <v>UN</v>
          </cell>
          <cell r="E5717" t="str">
            <v>131,22</v>
          </cell>
          <cell r="F5717" t="str">
            <v>132,95</v>
          </cell>
        </row>
        <row r="5718">
          <cell r="A5718" t="str">
            <v>94756</v>
          </cell>
          <cell r="B5718" t="str">
            <v>TE, CPVC, SOLDÁVEL, DN 22 MM, INSTALADO EM RESERVAÇÃO DE ÁGUA DE EDIFICAÇÃO QUE POSSUA RESERVATÓRIO DE FIBRA/FIBROCIMENTO  FORNECIMENTO E INSTALAÇÃO. AF_06/2016</v>
          </cell>
          <cell r="D5718" t="str">
            <v>UN</v>
          </cell>
          <cell r="E5718" t="str">
            <v>8,61</v>
          </cell>
          <cell r="F5718" t="str">
            <v>9,11</v>
          </cell>
        </row>
        <row r="5719">
          <cell r="A5719" t="str">
            <v>94757</v>
          </cell>
          <cell r="B5719" t="str">
            <v>TE, CPVC, SOLDÁVEL, DN 28 MM, INSTALADO EM RESERVAÇÃO DE ÁGUA DE EDIFICAÇÃO QUE POSSUA RESERVATÓRIO DE FIBRA/FIBROCIMENTO  FORNECIMENTO E INSTALAÇÃO. AF_06/2016</v>
          </cell>
          <cell r="D5719" t="str">
            <v>UN</v>
          </cell>
          <cell r="E5719" t="str">
            <v>11,51</v>
          </cell>
          <cell r="F5719" t="str">
            <v>12,01</v>
          </cell>
        </row>
        <row r="5720">
          <cell r="A5720" t="str">
            <v>94758</v>
          </cell>
          <cell r="B5720" t="str">
            <v>TE, CPVC, SOLDÁVEL, DN 35 MM, INSTALADO EM RESERVAÇÃO DE ÁGUA DE EDIFICAÇÃO QUE POSSUA RESERVATÓRIO DE FIBRA/FIBROCIMENTO  FORNECIMENTO E INSTALAÇÃO. AF_06/2016</v>
          </cell>
          <cell r="D5720" t="str">
            <v>UN</v>
          </cell>
          <cell r="E5720" t="str">
            <v>28,63</v>
          </cell>
          <cell r="F5720" t="str">
            <v>29,29</v>
          </cell>
        </row>
        <row r="5721">
          <cell r="A5721" t="str">
            <v>94759</v>
          </cell>
          <cell r="B5721" t="str">
            <v>TE, CPVC, SOLDÁVEL, DN 42 MM, INSTALADO EM RESERVAÇÃO DE ÁGUA DE EDIFICAÇÃO QUE POSSUA RESERVATÓRIO DE FIBRA/FIBROCIMENTO  FORNECIMENTO E INSTALAÇÃO. AF_06/2016</v>
          </cell>
          <cell r="D5721" t="str">
            <v>UN</v>
          </cell>
          <cell r="E5721" t="str">
            <v>35,08</v>
          </cell>
          <cell r="F5721" t="str">
            <v>35,74</v>
          </cell>
        </row>
        <row r="5722">
          <cell r="A5722" t="str">
            <v>94760</v>
          </cell>
          <cell r="B5722" t="str">
            <v>TE, CPVC, SOLDÁVEL, DN 54 MM, INSTALADO EM RESERVAÇÃO DE ÁGUA DE EDIFICAÇÃO QUE POSSUA RESERVATÓRIO DE FIBRA/FIBROCIMENTO  FORNECIMENTO E INSTALAÇÃO. AF_06/2016</v>
          </cell>
          <cell r="D5722" t="str">
            <v>UN</v>
          </cell>
          <cell r="E5722" t="str">
            <v>57,65</v>
          </cell>
          <cell r="F5722" t="str">
            <v>58,80</v>
          </cell>
        </row>
        <row r="5723">
          <cell r="A5723" t="str">
            <v>94761</v>
          </cell>
          <cell r="B5723" t="str">
            <v>TE, CPVC, SOLDÁVEL, DN 73 MM, INSTALADO EM RESERVAÇÃO DE ÁGUA DE EDIFICAÇÃO QUE POSSUA RESERVATÓRIO DE FIBRA/FIBROCIMENTO  FORNECIMENTO E INSTALAÇÃO. AF_06/2016</v>
          </cell>
          <cell r="D5723" t="str">
            <v>UN</v>
          </cell>
          <cell r="E5723" t="str">
            <v>122,30</v>
          </cell>
          <cell r="F5723" t="str">
            <v>123,45</v>
          </cell>
        </row>
        <row r="5724">
          <cell r="A5724" t="str">
            <v>94762</v>
          </cell>
          <cell r="B5724" t="str">
            <v>TE, CPVC, SOLDÁVEL, DN 89 MM, INSTALADO EM RESERVAÇÃO DE ÁGUA DE EDIFICAÇÃO QUE POSSUA RESERVATÓRIO DE FIBRA/FIBROCIMENTO  FORNECIMENTO E INSTALAÇÃO. AF_06/2016</v>
          </cell>
          <cell r="D5724" t="str">
            <v>UN</v>
          </cell>
          <cell r="E5724" t="str">
            <v>157,42</v>
          </cell>
          <cell r="F5724" t="str">
            <v>159,73</v>
          </cell>
        </row>
        <row r="5725">
          <cell r="A5725" t="str">
            <v>94783</v>
          </cell>
          <cell r="B5725" t="str">
            <v>ADAPTADOR COM FLANGE E ANEL DE VEDAÇÃO, PVC, SOLDÁVEL, DN  20 MM X 1/2 , INSTALADO EM RESERVAÇÃO DE ÁGUA DE EDIFICAÇÃO QUE POSSUA RESERVATÓRIO DE FIBRA/FIBROCIMENTO   FORNECIMENTO E INSTALAÇÃO. AF_06/2016</v>
          </cell>
          <cell r="D5725" t="str">
            <v>UN</v>
          </cell>
          <cell r="E5725" t="str">
            <v>12,41</v>
          </cell>
          <cell r="F5725" t="str">
            <v>12,87</v>
          </cell>
        </row>
        <row r="5726">
          <cell r="A5726" t="str">
            <v>94785</v>
          </cell>
          <cell r="B5726" t="str">
            <v>ADAPTADOR COM FLANGES LIVRES, PVC, SOLDÁVEL LONGO, DN 32 MM X 1 , INSTALADO EM RESERVAÇÃO DE ÁGUA DE EDIFICAÇÃO QUE POSSUA RESERVATÓRIO DE FIBRA/FIBROCIMENTO   FORNECIMENTO E INSTALAÇÃO. AF_06/2016</v>
          </cell>
          <cell r="D5726" t="str">
            <v>UN</v>
          </cell>
          <cell r="E5726" t="str">
            <v>22,41</v>
          </cell>
          <cell r="F5726" t="str">
            <v>23,18</v>
          </cell>
        </row>
        <row r="5727">
          <cell r="A5727" t="str">
            <v>94786</v>
          </cell>
          <cell r="B5727" t="str">
            <v>ADAPTADOR COM FLANGES LIVRES, PVC, SOLDÁVEL LONGO, DN 40 MM X 1 1/4 , INSTALADO EM RESERVAÇÃO DE ÁGUA DE EDIFICAÇÃO QUE POSSUA RESERVATÓRIO DE FIBRA/FIBROCIMENTO   FORNECIMENTO E INSTALAÇÃO. AF_06/2016</v>
          </cell>
          <cell r="D5727" t="str">
            <v>UN</v>
          </cell>
          <cell r="E5727" t="str">
            <v>29,11</v>
          </cell>
          <cell r="F5727" t="str">
            <v>29,88</v>
          </cell>
        </row>
        <row r="5728">
          <cell r="A5728" t="str">
            <v>94787</v>
          </cell>
          <cell r="B5728" t="str">
            <v>ADAPTADOR COM FLANGES LIVRES, PVC, SOLDÁVEL LONGO, DN 50 MM X 1 1/2 , INSTALADO EM RESERVAÇÃO DE ÁGUA DE EDIFICAÇÃO QUE POSSUA RESERVATÓRIO DE FIBRA/FIBROCIMENTO   FORNECIMENTO E INSTALAÇÃO. AF_06/2016</v>
          </cell>
          <cell r="D5728" t="str">
            <v>UN</v>
          </cell>
          <cell r="E5728" t="str">
            <v>39,22</v>
          </cell>
          <cell r="F5728" t="str">
            <v>40,26</v>
          </cell>
        </row>
        <row r="5729">
          <cell r="A5729" t="str">
            <v>94788</v>
          </cell>
          <cell r="B5729" t="str">
            <v>ADAPTADOR COM FLANGES LIVRES, PVC, SOLDÁVEL LONGO, DN 60 MM X 2 , INSTALADO EM RESERVAÇÃO DE ÁGUA DE EDIFICAÇÃO QUE POSSUA RESERVATÓRIO DE FIBRA/FIBROCIMENTO   FORNECIMENTO E INSTALAÇÃO. AF_06/2016</v>
          </cell>
          <cell r="D5729" t="str">
            <v>UN</v>
          </cell>
          <cell r="E5729" t="str">
            <v>56,09</v>
          </cell>
          <cell r="F5729" t="str">
            <v>57,13</v>
          </cell>
        </row>
        <row r="5730">
          <cell r="A5730" t="str">
            <v>94789</v>
          </cell>
          <cell r="B5730" t="str">
            <v>ADAPTADOR COM FLANGES LIVRES, PVC, SOLDÁVEL LONGO, DN 75 MM X 2 1/2 , INSTALADO EM RESERVAÇÃO DE ÁGUA DE EDIFICAÇÃO QUE POSSUA RESERVATÓRIO DE FIBRA/FIBROCIMENTO   FORNECIMENTO E INSTALAÇÃO. AF_06/2016</v>
          </cell>
          <cell r="D5730" t="str">
            <v>UN</v>
          </cell>
          <cell r="E5730" t="str">
            <v>173,15</v>
          </cell>
          <cell r="F5730" t="str">
            <v>174,19</v>
          </cell>
        </row>
        <row r="5731">
          <cell r="A5731" t="str">
            <v>94790</v>
          </cell>
          <cell r="B5731" t="str">
            <v>ADAPTADOR COM FLANGES LIVRES, PVC, SOLDÁVEL LONGO, DN 85 MM X 3 , INSTALADO EM RESERVAÇÃO DE ÁGUA DE EDIFICAÇÃO QUE POSSUA RESERVATÓRIO DE FIBRA/FIBROCIMENTO   FORNECIMENTO E INSTALAÇÃO. AF_06/2016</v>
          </cell>
          <cell r="D5731" t="str">
            <v>UN</v>
          </cell>
          <cell r="E5731" t="str">
            <v>200,08</v>
          </cell>
          <cell r="F5731" t="str">
            <v>201,12</v>
          </cell>
        </row>
        <row r="5732">
          <cell r="A5732" t="str">
            <v>94791</v>
          </cell>
          <cell r="B5732" t="str">
            <v>ADAPTADOR COM FLANGES LIVRES, PVC, SOLDÁVEL LONGO, DN 110 MM X 4 , INSTALADO EM RESERVAÇÃO DE ÁGUA DE EDIFICAÇÃO QUE POSSUA RESERVATÓRIO DE FIBRA/FIBROCIMENTO   FORNECIMENTO E INSTALAÇÃO. AF_06/2016</v>
          </cell>
          <cell r="D5732" t="str">
            <v>UN</v>
          </cell>
          <cell r="E5732" t="str">
            <v>279,73</v>
          </cell>
          <cell r="F5732" t="str">
            <v>280,77</v>
          </cell>
        </row>
        <row r="5733">
          <cell r="A5733" t="str">
            <v>94863</v>
          </cell>
          <cell r="B5733" t="str">
            <v>LUVA, CPVC, SOLDÁVEL, DN 73 MM, INSTALADO EM RESERVAÇÃO DE ÁGUA DE EDIFICAÇÃO QUE POSSUA RESERVATÓRIO DE FIBRA/FIBROCIMENTO  FORNECIMENTO E INSTALAÇÃO. AF_06/2016</v>
          </cell>
          <cell r="D5733" t="str">
            <v>UN</v>
          </cell>
          <cell r="E5733" t="str">
            <v>87,64</v>
          </cell>
          <cell r="F5733" t="str">
            <v>88,22</v>
          </cell>
        </row>
        <row r="5734">
          <cell r="A5734" t="str">
            <v>95141</v>
          </cell>
          <cell r="B5734" t="str">
            <v>ADAPTADOR COM FLANGES LIVRES, PVC, SOLDÁVEL LONGO, DN  25 MM X 3/4 , INSTALADO EM RESERVAÇÃO DE ÁGUA DE EDIFICAÇÃO QUE POSSUA RESERVATÓRIO DE FIBRA/FIBROCIMENTO    FORNECIMENTO E INSTALAÇÃO. AF_06/2016</v>
          </cell>
          <cell r="D5734" t="str">
            <v>UN</v>
          </cell>
          <cell r="E5734" t="str">
            <v>20,95</v>
          </cell>
          <cell r="F5734" t="str">
            <v>21,72</v>
          </cell>
        </row>
        <row r="5735">
          <cell r="A5735" t="str">
            <v>95237</v>
          </cell>
          <cell r="B5735" t="str">
            <v>LUVA COM BUCHA DE LATÃO, PVC, SOLDÁVEL, DN 32MM X 1 , INSTALADO EM RAMAL DE DISTRIBUIÇÃO DE ÁGUA   FORNECIMENTO E INSTALAÇÃO. AF_12/2014</v>
          </cell>
          <cell r="D5735" t="str">
            <v>UN</v>
          </cell>
          <cell r="E5735" t="str">
            <v>16,35</v>
          </cell>
          <cell r="F5735" t="str">
            <v>16,59</v>
          </cell>
        </row>
        <row r="5736">
          <cell r="A5736" t="str">
            <v>95693</v>
          </cell>
          <cell r="B5736" t="str">
            <v>LUVA SIMPLES, PVC, SÉRIE NORMAL, ESGOTO PREDIAL, DN 150 MM, JUNTA ELÁSTICA, FORNECIDO E INSTALADO EM SUBCOLETOR AÉREO DE ESGOTO SANITÁRIO. AF_12/2014</v>
          </cell>
          <cell r="D5736" t="str">
            <v>UN</v>
          </cell>
          <cell r="E5736" t="str">
            <v>36,54</v>
          </cell>
          <cell r="F5736" t="str">
            <v>37,29</v>
          </cell>
        </row>
        <row r="5737">
          <cell r="A5737" t="str">
            <v>95694</v>
          </cell>
          <cell r="B5737" t="str">
            <v>CURVA 90 GRAUS, PVC, SERIE R, ÁGUA PLUVIAL, DN 100 MM, JUNTA ELÁSTICA, FORNECIDO E INSTALADO EM RAMAL DE ENCAMINHAMENTO. AF_12/2014</v>
          </cell>
          <cell r="D5737" t="str">
            <v>UN</v>
          </cell>
          <cell r="E5737" t="str">
            <v>44,05</v>
          </cell>
          <cell r="F5737" t="str">
            <v>44,51</v>
          </cell>
        </row>
        <row r="5738">
          <cell r="A5738" t="str">
            <v>95695</v>
          </cell>
          <cell r="B5738" t="str">
            <v>CURVA 90 GRAUS, PVC, SERIE R, ÁGUA PLUVIAL, DN 100 MM, JUNTA ELÁSTICA, FORNECIDO E INSTALADO EM CONDUTORES VERTICAIS DE ÁGUAS PLUVIAIS. AF_12/2014</v>
          </cell>
          <cell r="D5738" t="str">
            <v>UN</v>
          </cell>
          <cell r="E5738" t="str">
            <v>42,84</v>
          </cell>
          <cell r="F5738" t="str">
            <v>43,18</v>
          </cell>
        </row>
        <row r="5739">
          <cell r="A5739" t="str">
            <v>95696</v>
          </cell>
          <cell r="B5739" t="str">
            <v>SPRINKLER TIPO PENDENTE, 68 °C, UNIÃO POR ROSCA DN 15 (1/2") - FORNECIMENTO E INSTALAÇÃO. AF_12/2015</v>
          </cell>
          <cell r="D5739" t="str">
            <v>UN</v>
          </cell>
          <cell r="E5739" t="str">
            <v>38,58</v>
          </cell>
          <cell r="F5739" t="str">
            <v>38,81</v>
          </cell>
        </row>
        <row r="5740">
          <cell r="A5740" t="str">
            <v>96637</v>
          </cell>
          <cell r="B5740" t="str">
            <v>JOELHO 90 GRAUS, PPR, DN 25 MM, CLASSE PN 25, INSTALADO EM RAMAL OU SUB-RAMAL DE ÁGUA  FORNECIMENTO E INSTALAÇÃO . AF_06/2015</v>
          </cell>
          <cell r="D5740" t="str">
            <v>UN</v>
          </cell>
          <cell r="E5740" t="str">
            <v>8,93</v>
          </cell>
          <cell r="F5740" t="str">
            <v>9,72</v>
          </cell>
        </row>
        <row r="5741">
          <cell r="A5741" t="str">
            <v>96638</v>
          </cell>
          <cell r="B5741" t="str">
            <v>JOELHO 45 GRAUS, PPR, DN 25 MM, CLASSE PN 25, INSTALADO EM RAMAL OU SUB-RAMAL DE ÁGUA  FORNECIMENTO E INSTALAÇÃO . AF_06/2015</v>
          </cell>
          <cell r="D5741" t="str">
            <v>UN</v>
          </cell>
          <cell r="E5741" t="str">
            <v>8,60</v>
          </cell>
          <cell r="F5741" t="str">
            <v>9,39</v>
          </cell>
        </row>
        <row r="5742">
          <cell r="A5742" t="str">
            <v>96639</v>
          </cell>
          <cell r="B5742" t="str">
            <v>LUVA, PPR, DN 25 MM, CLASSE PN 25, INSTALADO EM RAMAL OU SUB-RAMAL DE ÁGUA  FORNECIMENTO E INSTALAÇÃO . AF_06/2015</v>
          </cell>
          <cell r="D5742" t="str">
            <v>UN</v>
          </cell>
          <cell r="E5742" t="str">
            <v>6,21</v>
          </cell>
          <cell r="F5742" t="str">
            <v>6,73</v>
          </cell>
        </row>
        <row r="5743">
          <cell r="A5743" t="str">
            <v>96640</v>
          </cell>
          <cell r="B5743" t="str">
            <v>CONECTOR MACHO, PPR, 25 X 1/2'', CLASSE PN 25, INSTALADO EM RAMAL OU SUB-RAMAL DE ÁGUA   FORNECIMENTO E INSTALAÇÃO . AF_06/2015</v>
          </cell>
          <cell r="D5743" t="str">
            <v>UN</v>
          </cell>
          <cell r="E5743" t="str">
            <v>15,41</v>
          </cell>
          <cell r="F5743" t="str">
            <v>15,93</v>
          </cell>
        </row>
        <row r="5744">
          <cell r="A5744" t="str">
            <v>96641</v>
          </cell>
          <cell r="B5744" t="str">
            <v>CONECTOR FÊMEA, PPR, 25 X 1/2'', CLASSE PN 25, INSTALADO EM RAMAL OU SUB-RAMAL DE ÁGUA   FORNECIMENTO E INSTALAÇÃO . AF_06/2015</v>
          </cell>
          <cell r="D5744" t="str">
            <v>UN</v>
          </cell>
          <cell r="E5744" t="str">
            <v>12,13</v>
          </cell>
          <cell r="F5744" t="str">
            <v>12,65</v>
          </cell>
        </row>
        <row r="5745">
          <cell r="A5745" t="str">
            <v>96642</v>
          </cell>
          <cell r="B5745" t="str">
            <v>TÊ NORMAL, PPR, DN 25 MM, CLASSE PN 25, INSTALADO EM RAMAL OU SUB-RAMAL DE ÁGUA  FORNECIMENTO E INSTALAÇÃO . AF_06/2015</v>
          </cell>
          <cell r="D5745" t="str">
            <v>UN</v>
          </cell>
          <cell r="E5745" t="str">
            <v>11,81</v>
          </cell>
          <cell r="F5745" t="str">
            <v>12,87</v>
          </cell>
        </row>
        <row r="5746">
          <cell r="A5746" t="str">
            <v>96643</v>
          </cell>
          <cell r="B5746" t="str">
            <v>TÊ MISTURADOR, PPR, 25 X 3/4'' , CLASSE PN 25, INSTALADO EM RAMAL OU SUB-RAMAL DE ÁGUA  FORNECIMENTO E INSTALAÇÃO . AF_06/2015</v>
          </cell>
          <cell r="D5746" t="str">
            <v>UN</v>
          </cell>
          <cell r="E5746" t="str">
            <v>31,07</v>
          </cell>
          <cell r="F5746" t="str">
            <v>32,13</v>
          </cell>
        </row>
        <row r="5747">
          <cell r="A5747" t="str">
            <v>96650</v>
          </cell>
          <cell r="B5747" t="str">
            <v>JOELHO 90 GRAUS, PPR, DN 25 MM, CLASSE PN 25, INSTALADO EM RAMAL DE DISTRIBUIÇÃO  FORNECIMENTO E INSTALAÇÃO . AF_06/2015</v>
          </cell>
          <cell r="D5747" t="str">
            <v>UN</v>
          </cell>
          <cell r="E5747" t="str">
            <v>6,62</v>
          </cell>
          <cell r="F5747" t="str">
            <v>7,16</v>
          </cell>
        </row>
        <row r="5748">
          <cell r="A5748" t="str">
            <v>96651</v>
          </cell>
          <cell r="B5748" t="str">
            <v>JOELHO 45 GRAUS, PPR, DN 25 MM, CLASSE PN 25, INSTALADO EM RAMAL DE DISTRIBUIÇÃO DE ÁGUA  FORNECIMENTO E INSTALAÇÃO . AF_06/2015</v>
          </cell>
          <cell r="D5748" t="str">
            <v>UN</v>
          </cell>
          <cell r="E5748" t="str">
            <v>6,29</v>
          </cell>
          <cell r="F5748" t="str">
            <v>6,83</v>
          </cell>
        </row>
        <row r="5749">
          <cell r="A5749" t="str">
            <v>96652</v>
          </cell>
          <cell r="B5749" t="str">
            <v>JOELHO 90 GRAUS, PPR, DN 32 MM, CLASSE PN 25, INSTALADO EM RAMAL DE DISTRIBUIÇÃO  FORNECIMENTO E INSTALAÇÃO . AF_06/2015</v>
          </cell>
          <cell r="D5749" t="str">
            <v>UN</v>
          </cell>
          <cell r="E5749" t="str">
            <v>12,65</v>
          </cell>
          <cell r="F5749" t="str">
            <v>13,76</v>
          </cell>
        </row>
        <row r="5750">
          <cell r="A5750" t="str">
            <v>96653</v>
          </cell>
          <cell r="B5750" t="str">
            <v>JOELHO 45 GRAUS, PPR, DN 32 MM, CLASSE PN 25, INSTALADO EM RAMAL DE DISTRIBUIÇÃO DE ÁGUA  FORNECIMENTO E INSTALAÇÃO . AF_06/2015</v>
          </cell>
          <cell r="D5750" t="str">
            <v>UN</v>
          </cell>
          <cell r="E5750" t="str">
            <v>12,62</v>
          </cell>
          <cell r="F5750" t="str">
            <v>13,73</v>
          </cell>
        </row>
        <row r="5751">
          <cell r="A5751" t="str">
            <v>96654</v>
          </cell>
          <cell r="B5751" t="str">
            <v>JOELHO 90 GRAUS, PPR, DN 40 MM, CLASSE PN 25, INSTALADO EM RAMAL DE DISTRIBUIÇÃO  FORNECIMENTO E INSTALAÇÃO . AF_06/2015</v>
          </cell>
          <cell r="D5751" t="str">
            <v>UN</v>
          </cell>
          <cell r="E5751" t="str">
            <v>20,94</v>
          </cell>
          <cell r="F5751" t="str">
            <v>22,68</v>
          </cell>
        </row>
        <row r="5752">
          <cell r="A5752" t="str">
            <v>96655</v>
          </cell>
          <cell r="B5752" t="str">
            <v>JOELHO 45 GRAUS, PPR, DN 40 MM, CLASSE PN 25, INSTALADO EM RAMAL DE DISTRIBUIÇÃO DE ÁGUA  FORNECIMENTO E INSTALAÇÃO . AF_06/2015</v>
          </cell>
          <cell r="D5752" t="str">
            <v>UN</v>
          </cell>
          <cell r="E5752" t="str">
            <v>20,58</v>
          </cell>
          <cell r="F5752" t="str">
            <v>22,32</v>
          </cell>
        </row>
        <row r="5753">
          <cell r="A5753" t="str">
            <v>96656</v>
          </cell>
          <cell r="B5753" t="str">
            <v>LUVA, PPR, DN 25 MM, CLASSE PN 25, INSTALADO EM RAMAL DE DISTRIBUIÇÃO DE ÁGUA  FORNECIMENTO E INSTALAÇÃO . AF_06/2015</v>
          </cell>
          <cell r="D5753" t="str">
            <v>UN</v>
          </cell>
          <cell r="E5753" t="str">
            <v>4,70</v>
          </cell>
          <cell r="F5753" t="str">
            <v>5,06</v>
          </cell>
        </row>
        <row r="5754">
          <cell r="A5754" t="str">
            <v>96657</v>
          </cell>
          <cell r="B5754" t="str">
            <v>CONECTOR MACHO, PPR, 25 X 1/2, CLASSE PN 25, INSTALADO EM RAMAL DE DISTRIBUIÇÃO DE ÁGUA  FORNECIMENTO E INSTALAÇÃO . AF_06/2015</v>
          </cell>
          <cell r="D5754" t="str">
            <v>UN</v>
          </cell>
          <cell r="E5754" t="str">
            <v>13,90</v>
          </cell>
          <cell r="F5754" t="str">
            <v>14,26</v>
          </cell>
        </row>
        <row r="5755">
          <cell r="A5755" t="str">
            <v>96658</v>
          </cell>
          <cell r="B5755" t="str">
            <v>CONECTOR FÊMEA, PPR, 25 X 1/2'', CLASSE PN 25, INSTALADO EM RAMAL DE DISTRIBUIÇÃO DE ÁGUA   FORNECIMENTO E INSTALAÇÃO . AF_06/2015</v>
          </cell>
          <cell r="D5755" t="str">
            <v>UN</v>
          </cell>
          <cell r="E5755" t="str">
            <v>10,62</v>
          </cell>
          <cell r="F5755" t="str">
            <v>10,98</v>
          </cell>
        </row>
        <row r="5756">
          <cell r="A5756" t="str">
            <v>96659</v>
          </cell>
          <cell r="B5756" t="str">
            <v>LUVA, PPR, DN 32 MM, CLASSE PN 25, INSTALADO EM RAMAL DE DISTRIBUIÇÃO DE ÁGUA  FORNECIMENTO E INSTALAÇÃO. AF_06/2015</v>
          </cell>
          <cell r="D5756" t="str">
            <v>UN</v>
          </cell>
          <cell r="E5756" t="str">
            <v>8,56</v>
          </cell>
          <cell r="F5756" t="str">
            <v>9,30</v>
          </cell>
        </row>
        <row r="5757">
          <cell r="A5757" t="str">
            <v>96660</v>
          </cell>
          <cell r="B5757" t="str">
            <v>CONECTOR MACHO, PPR, 32 X 3/4'', CLASSE PN 25, INSTALADO EM RAMAL DE DISTRIBUIÇÃO DE ÁGUA   FORNECIMENTO E INSTALAÇÃO. AF_06/2015</v>
          </cell>
          <cell r="D5757" t="str">
            <v>UN</v>
          </cell>
          <cell r="E5757" t="str">
            <v>23,89</v>
          </cell>
          <cell r="F5757" t="str">
            <v>24,63</v>
          </cell>
        </row>
        <row r="5758">
          <cell r="A5758" t="str">
            <v>96661</v>
          </cell>
          <cell r="B5758" t="str">
            <v>CONECTOR FÊMEA, PPR, 32 X 3/4'', CLASSE PN 25, INSTALADO EM RAMAL DE DISTRIBUIÇÃO DE ÁGUA   FORNECIMENTO E INSTALAÇÃO . AF_06/2015</v>
          </cell>
          <cell r="D5758" t="str">
            <v>UN</v>
          </cell>
          <cell r="E5758" t="str">
            <v>18,84</v>
          </cell>
          <cell r="F5758" t="str">
            <v>19,58</v>
          </cell>
        </row>
        <row r="5759">
          <cell r="A5759" t="str">
            <v>96662</v>
          </cell>
          <cell r="B5759" t="str">
            <v>BUCHA DE REDUÇÃO, PPR, 32 X 25, CLASSE PN 25, INSTALADO EM RAMAL DE DISTRIBUIÇÃO DE ÁGUA  FORNECIMENTO E INSTALAÇÃO . AF_06/2015</v>
          </cell>
          <cell r="D5759" t="str">
            <v>UN</v>
          </cell>
          <cell r="E5759" t="str">
            <v>8,72</v>
          </cell>
          <cell r="F5759" t="str">
            <v>9,46</v>
          </cell>
        </row>
        <row r="5760">
          <cell r="A5760" t="str">
            <v>96663</v>
          </cell>
          <cell r="B5760" t="str">
            <v>LUVA, PPR, DN 40 MM, CLASSE PN 25, INSTALADO EM RAMAL DE DISTRIBUIÇÃO DE ÁGUA  FORNECIMENTO E INSTALAÇÃO. AF_06/2015</v>
          </cell>
          <cell r="D5760" t="str">
            <v>UN</v>
          </cell>
          <cell r="E5760" t="str">
            <v>15,42</v>
          </cell>
          <cell r="F5760" t="str">
            <v>16,59</v>
          </cell>
        </row>
        <row r="5761">
          <cell r="A5761" t="str">
            <v>96664</v>
          </cell>
          <cell r="B5761" t="str">
            <v>BUCHA DE REDUÇÃO, PPR, 40 X 25, CLASSE PN 25, INSTALADO EM RAMAL DE DISTRIBUIÇÃO DE ÁGUA  FORNECIMENTO E INSTALAÇÃO . AF_06/2015</v>
          </cell>
          <cell r="D5761" t="str">
            <v>UN</v>
          </cell>
          <cell r="E5761" t="str">
            <v>16,50</v>
          </cell>
          <cell r="F5761" t="str">
            <v>17,67</v>
          </cell>
        </row>
        <row r="5762">
          <cell r="A5762" t="str">
            <v>96665</v>
          </cell>
          <cell r="B5762" t="str">
            <v>TÊ NORMAL, PPR, DN 25 MM, CLASSE PN 25, INSTALADO EM RAMAL DE DISTRIBUIÇÃO DE ÁGUA  FORNECIMENTO E INSTALAÇÃO . AF_06/2015</v>
          </cell>
          <cell r="D5762" t="str">
            <v>UN</v>
          </cell>
          <cell r="E5762" t="str">
            <v>8,73</v>
          </cell>
          <cell r="F5762" t="str">
            <v>9,44</v>
          </cell>
        </row>
        <row r="5763">
          <cell r="A5763" t="str">
            <v>96666</v>
          </cell>
          <cell r="B5763" t="str">
            <v>TÊ NORMAL, PPR, DN 32 MM, CLASSE PN 25, INSTALADO EM RAMAL DE DISTRIBUIÇÃO DE ÁGUA  FORNECIMENTO E INSTALAÇÃO . AF_06/2015</v>
          </cell>
          <cell r="D5763" t="str">
            <v>UN</v>
          </cell>
          <cell r="E5763" t="str">
            <v>16,95</v>
          </cell>
          <cell r="F5763" t="str">
            <v>18,42</v>
          </cell>
        </row>
        <row r="5764">
          <cell r="A5764" t="str">
            <v>96667</v>
          </cell>
          <cell r="B5764" t="str">
            <v>TÊ NORMAL, PPR, DN 40 MM, CLASSE PN 25, INSTALADO EM RAMAL DE DISTRIBUIÇÃO DE ÁGUA  FORNECIMENTO E INSTALAÇÃO . AF_06/2015</v>
          </cell>
          <cell r="D5764" t="str">
            <v>UN</v>
          </cell>
          <cell r="E5764" t="str">
            <v>29,41</v>
          </cell>
          <cell r="F5764" t="str">
            <v>31,74</v>
          </cell>
        </row>
        <row r="5765">
          <cell r="A5765" t="str">
            <v>96684</v>
          </cell>
          <cell r="B5765" t="str">
            <v>JOELHO 90 GRAUS, PPR, DN 25 MM, CLASSE PN 25, INSTALADO EM PRUMADA DE ÁGUA  FORNECIMENTO E INSTALAÇÃO . AF_06/2015</v>
          </cell>
          <cell r="D5765" t="str">
            <v>UN</v>
          </cell>
          <cell r="E5765" t="str">
            <v>3,17</v>
          </cell>
          <cell r="F5765" t="str">
            <v>3,32</v>
          </cell>
        </row>
        <row r="5766">
          <cell r="A5766" t="str">
            <v>96685</v>
          </cell>
          <cell r="B5766" t="str">
            <v>JOELHO 45 GRAUS, PPR, DN 25 MM, CLASSE PN 25, INSTALADO EM PRUMADA DE ÁGUA  FORNECIMENTO E INSTALAÇÃO . AF_06/2015</v>
          </cell>
          <cell r="D5766" t="str">
            <v>UN</v>
          </cell>
          <cell r="E5766" t="str">
            <v>2,84</v>
          </cell>
          <cell r="F5766" t="str">
            <v>2,99</v>
          </cell>
        </row>
        <row r="5767">
          <cell r="A5767" t="str">
            <v>96686</v>
          </cell>
          <cell r="B5767" t="str">
            <v>JOELHO 90 GRAUS, PPR, DN 32 MM, CLASSE PN 25, INSTALADO EM PRUMADA DE ÁGUA  FORNECIMENTO E INSTALAÇÃO . AF_06/2015</v>
          </cell>
          <cell r="D5767" t="str">
            <v>UN</v>
          </cell>
          <cell r="E5767" t="str">
            <v>4,76</v>
          </cell>
          <cell r="F5767" t="str">
            <v>4,98</v>
          </cell>
        </row>
        <row r="5768">
          <cell r="A5768" t="str">
            <v>96687</v>
          </cell>
          <cell r="B5768" t="str">
            <v>JOELHO 45 GRAUS, PPR, DN 32 MM, CLASSE PN 25, INSTALADO EM PRUMADA DE ÁGUA  FORNECIMENTO E INSTALAÇÃO . AF_06/2015</v>
          </cell>
          <cell r="D5768" t="str">
            <v>UN</v>
          </cell>
          <cell r="E5768" t="str">
            <v>4,73</v>
          </cell>
          <cell r="F5768" t="str">
            <v>4,95</v>
          </cell>
        </row>
        <row r="5769">
          <cell r="A5769" t="str">
            <v>96688</v>
          </cell>
          <cell r="B5769" t="str">
            <v>JOELHO 90 GRAUS, PPR, DN 40 MM, CLASSE PN 25, INSTALADO EM PRUMADA DE ÁGUA  FORNECIMENTO E INSTALAÇÃO . AF_06/2015</v>
          </cell>
          <cell r="D5769" t="str">
            <v>UN</v>
          </cell>
          <cell r="E5769" t="str">
            <v>8,17</v>
          </cell>
          <cell r="F5769" t="str">
            <v>8,50</v>
          </cell>
        </row>
        <row r="5770">
          <cell r="A5770" t="str">
            <v>96689</v>
          </cell>
          <cell r="B5770" t="str">
            <v>JOELHO 45 GRAUS, PPR, DN 40 MM, CLASSE PN 25, INSTALADO EM PRUMADA DE ÁGUA  FORNECIMENTO E INSTALAÇÃO . AF_06/2015</v>
          </cell>
          <cell r="D5770" t="str">
            <v>UN</v>
          </cell>
          <cell r="E5770" t="str">
            <v>7,81</v>
          </cell>
          <cell r="F5770" t="str">
            <v>8,14</v>
          </cell>
        </row>
        <row r="5771">
          <cell r="A5771" t="str">
            <v>96690</v>
          </cell>
          <cell r="B5771" t="str">
            <v>JOELHO 90 GRAUS, PPR, DN 50 MM, CLASSE PN 25, INSTALADO EM PRUMADA DE ÁGUA  FORNECIMENTO E INSTALAÇÃO . AF_06/2015</v>
          </cell>
          <cell r="D5771" t="str">
            <v>UN</v>
          </cell>
          <cell r="E5771" t="str">
            <v>15,14</v>
          </cell>
          <cell r="F5771" t="str">
            <v>15,64</v>
          </cell>
        </row>
        <row r="5772">
          <cell r="A5772" t="str">
            <v>96691</v>
          </cell>
          <cell r="B5772" t="str">
            <v>JOELHO 45 GRAUS, PPR, DN 50 MM, CLASSE PN 25, INSTALADO EM PRUMADA DE ÁGUA  FORNECIMENTO E INSTALAÇÃO . AF_06/2015</v>
          </cell>
          <cell r="D5772" t="str">
            <v>UN</v>
          </cell>
          <cell r="E5772" t="str">
            <v>15,63</v>
          </cell>
          <cell r="F5772" t="str">
            <v>16,13</v>
          </cell>
        </row>
        <row r="5773">
          <cell r="A5773" t="str">
            <v>96692</v>
          </cell>
          <cell r="B5773" t="str">
            <v>JOELHO 90 GRAUS, PPR, DN 63 MM, CLASSE PN 25, INSTALADO EM PRUMADA DE ÁGUA  FORNECIMENTO E INSTALAÇÃO . AF_06/2015</v>
          </cell>
          <cell r="D5773" t="str">
            <v>UN</v>
          </cell>
          <cell r="E5773" t="str">
            <v>22,90</v>
          </cell>
          <cell r="F5773" t="str">
            <v>23,66</v>
          </cell>
        </row>
        <row r="5774">
          <cell r="A5774" t="str">
            <v>96693</v>
          </cell>
          <cell r="B5774" t="str">
            <v>JOELHO 45 GRAUS, PPR, DN 63 MM, CLASSE PN 25, INSTALADO EM PRUMADA DE ÁGUA  FORNECIMENTO E INSTALAÇÃO . AF_06/2015</v>
          </cell>
          <cell r="D5774" t="str">
            <v>UN</v>
          </cell>
          <cell r="E5774" t="str">
            <v>21,69</v>
          </cell>
          <cell r="F5774" t="str">
            <v>22,45</v>
          </cell>
        </row>
        <row r="5775">
          <cell r="A5775" t="str">
            <v>96694</v>
          </cell>
          <cell r="B5775" t="str">
            <v>JOELHO 90 GRAUS, PPR, DN 75 MM, CLASSE PN 25, INSTALADO EM PRUMADA DE ÁGUA  FORNECIMENTO E INSTALAÇÃO . AF_06/2015</v>
          </cell>
          <cell r="D5775" t="str">
            <v>UN</v>
          </cell>
          <cell r="E5775" t="str">
            <v>50,23</v>
          </cell>
          <cell r="F5775" t="str">
            <v>51,28</v>
          </cell>
        </row>
        <row r="5776">
          <cell r="A5776" t="str">
            <v>96695</v>
          </cell>
          <cell r="B5776" t="str">
            <v>JOELHO 45 GRAUS, PPR, DN 75 MM, CLASSE PN 25, INSTALADO EM PRUMADA DE ÁGUA  FORNECIMENTO E INSTALAÇÃO . AF_06/2015</v>
          </cell>
          <cell r="D5776" t="str">
            <v>UN</v>
          </cell>
          <cell r="E5776" t="str">
            <v>48,81</v>
          </cell>
          <cell r="F5776" t="str">
            <v>49,86</v>
          </cell>
        </row>
        <row r="5777">
          <cell r="A5777" t="str">
            <v>96696</v>
          </cell>
          <cell r="B5777" t="str">
            <v>JOELHO 90 GRAUS, PPR, DN 90 MM, CLASSE PN 25, INSTALADO EM PRUMADA DE ÁGUA  FORNECIMENTO E INSTALAÇÃO . AF_06/2015</v>
          </cell>
          <cell r="D5777" t="str">
            <v>UN</v>
          </cell>
          <cell r="E5777" t="str">
            <v>75,61</v>
          </cell>
          <cell r="F5777" t="str">
            <v>77,09</v>
          </cell>
        </row>
        <row r="5778">
          <cell r="A5778" t="str">
            <v>96697</v>
          </cell>
          <cell r="B5778" t="str">
            <v>JOELHO 90 GRAUS, PPR, DN 110 MM, CLASSE PN 25, INSTALADO EM PRUMADA DE ÁGUA  FORNECIMENTO E INSTALAÇÃO . AF_06/2015</v>
          </cell>
          <cell r="D5778" t="str">
            <v>UN</v>
          </cell>
          <cell r="E5778" t="str">
            <v>113,13</v>
          </cell>
          <cell r="F5778" t="str">
            <v>115,32</v>
          </cell>
        </row>
        <row r="5779">
          <cell r="A5779" t="str">
            <v>96698</v>
          </cell>
          <cell r="B5779" t="str">
            <v>LUVA, PPR, DN 25 MM, CLASSE PN 25, INSTALADO EM PRUMADA DE ÁGUA  FORNECIMENTO E INSTALAÇÃO . AF_06/2015</v>
          </cell>
          <cell r="D5779" t="str">
            <v>UN</v>
          </cell>
          <cell r="E5779" t="str">
            <v>2,40</v>
          </cell>
          <cell r="F5779" t="str">
            <v>2,50</v>
          </cell>
        </row>
        <row r="5780">
          <cell r="A5780" t="str">
            <v>96699</v>
          </cell>
          <cell r="B5780" t="str">
            <v>CONECTOR MACHO, PPR, 25 X 1/2'', CLASSE PN 25, INSTALADO EM PRUMADA DE ÁGUA   FORNECIMENTO E INSTALAÇÃO . AF_06/2015</v>
          </cell>
          <cell r="D5780" t="str">
            <v>UN</v>
          </cell>
          <cell r="E5780" t="str">
            <v>11,60</v>
          </cell>
          <cell r="F5780" t="str">
            <v>11,70</v>
          </cell>
        </row>
        <row r="5781">
          <cell r="A5781" t="str">
            <v>96700</v>
          </cell>
          <cell r="B5781" t="str">
            <v>CONECTOR FÊMEA, PPR, 25 X 1/2'', CLASSE PN 25, INSTALADO EM PRUMADA DE ÁGUA   FORNECIMENTO E INSTALAÇÃO . AF_06/2015</v>
          </cell>
          <cell r="D5781" t="str">
            <v>UN</v>
          </cell>
          <cell r="E5781" t="str">
            <v>8,32</v>
          </cell>
          <cell r="F5781" t="str">
            <v>8,42</v>
          </cell>
        </row>
        <row r="5782">
          <cell r="A5782" t="str">
            <v>96701</v>
          </cell>
          <cell r="B5782" t="str">
            <v>LUVA, PPR, DN 32 MM, CLASSE PN 25, INSTALADO EM PRUMADA DE ÁGUA  FORNECIMENTO E INSTALAÇÃO. AF_06/2015</v>
          </cell>
          <cell r="D5782" t="str">
            <v>UN</v>
          </cell>
          <cell r="E5782" t="str">
            <v>3,29</v>
          </cell>
          <cell r="F5782" t="str">
            <v>3,45</v>
          </cell>
        </row>
        <row r="5783">
          <cell r="A5783" t="str">
            <v>96702</v>
          </cell>
          <cell r="B5783" t="str">
            <v>BUCHA DE REDUÇÃO, PPR, 32 X 25, CLASSE PN 25, INSTALADO EM PRUMADA DE ÁGUA  FORNECIMENTO E INSTALAÇÃO . AF_06/2015</v>
          </cell>
          <cell r="D5783" t="str">
            <v>UN</v>
          </cell>
          <cell r="E5783" t="str">
            <v>3,45</v>
          </cell>
          <cell r="F5783" t="str">
            <v>3,61</v>
          </cell>
        </row>
        <row r="5784">
          <cell r="A5784" t="str">
            <v>96703</v>
          </cell>
          <cell r="B5784" t="str">
            <v>LUVA, PPR, DN 40 MM, CLASSE PN 25, INSTALADO EM PRUMADA DE ÁGUA  FORNECIMENTO E INSTALAÇÃO. AF_06/2015</v>
          </cell>
          <cell r="D5784" t="str">
            <v>UN</v>
          </cell>
          <cell r="E5784" t="str">
            <v>6,89</v>
          </cell>
          <cell r="F5784" t="str">
            <v>7,10</v>
          </cell>
        </row>
        <row r="5785">
          <cell r="A5785" t="str">
            <v>96704</v>
          </cell>
          <cell r="B5785" t="str">
            <v>BUCHA DE REDUÇÃO, PPR, 40 X 25, CLASSE PN 25, INSTALADO EM PRUMADA DE ÁGUA  FORNECIMENTO E INSTALAÇÃO . AF_06/2015</v>
          </cell>
          <cell r="D5785" t="str">
            <v>UN</v>
          </cell>
          <cell r="E5785" t="str">
            <v>7,97</v>
          </cell>
          <cell r="F5785" t="str">
            <v>8,18</v>
          </cell>
        </row>
        <row r="5786">
          <cell r="A5786" t="str">
            <v>96705</v>
          </cell>
          <cell r="B5786" t="str">
            <v>LUVA, PPR, DN 50 MM, CLASSE PN 25, INSTALADO EM PRUMADA DE ÁGUA  FORNECIMENTO E INSTALAÇÃO. AF_06/2015</v>
          </cell>
          <cell r="D5786" t="str">
            <v>UN</v>
          </cell>
          <cell r="E5786" t="str">
            <v>10,37</v>
          </cell>
          <cell r="F5786" t="str">
            <v>10,69</v>
          </cell>
        </row>
        <row r="5787">
          <cell r="A5787" t="str">
            <v>96706</v>
          </cell>
          <cell r="B5787" t="str">
            <v>LUVA, PPR, DN 63 MM, CLASSE PN 25, INSTALADO EM PRUMADA DE ÁGUA  FORNECIMENTO E INSTALAÇÃO. AF_06/2015</v>
          </cell>
          <cell r="D5787" t="str">
            <v>UN</v>
          </cell>
          <cell r="E5787" t="str">
            <v>15,58</v>
          </cell>
          <cell r="F5787" t="str">
            <v>16,08</v>
          </cell>
        </row>
        <row r="5788">
          <cell r="A5788" t="str">
            <v>96707</v>
          </cell>
          <cell r="B5788" t="str">
            <v>LUVA, PPR, DN 75 MM, CLASSE PN 25, INSTALADO EM PRUMADA DE ÁGUA  FORNECIMENTO E INSTALAÇÃO. AF_06/2015</v>
          </cell>
          <cell r="D5788" t="str">
            <v>UN</v>
          </cell>
          <cell r="E5788" t="str">
            <v>32,28</v>
          </cell>
          <cell r="F5788" t="str">
            <v>32,98</v>
          </cell>
        </row>
        <row r="5789">
          <cell r="A5789" t="str">
            <v>96708</v>
          </cell>
          <cell r="B5789" t="str">
            <v>LUVA, PPR, DN 90 MM, CLASSE PN 25, INSTALADO EM PRUMADA DE ÁGUA  FORNECIMENTO E INSTALAÇÃO. AF_06/2015</v>
          </cell>
          <cell r="D5789" t="str">
            <v>UN</v>
          </cell>
          <cell r="E5789" t="str">
            <v>50,90</v>
          </cell>
          <cell r="F5789" t="str">
            <v>51,88</v>
          </cell>
        </row>
        <row r="5790">
          <cell r="A5790" t="str">
            <v>96709</v>
          </cell>
          <cell r="B5790" t="str">
            <v>LUVA, PPR, DN 110 MM, CLASSE PN 25, INSTALADO EM PRUMADA DE ÁGUA  FORNECIMENTO E INSTALAÇÃO. AF_06/2015</v>
          </cell>
          <cell r="D5790" t="str">
            <v>UN</v>
          </cell>
          <cell r="E5790" t="str">
            <v>80,38</v>
          </cell>
          <cell r="F5790" t="str">
            <v>81,84</v>
          </cell>
        </row>
        <row r="5791">
          <cell r="A5791" t="str">
            <v>96710</v>
          </cell>
          <cell r="B5791" t="str">
            <v>TÊ NORMAL, PPR, DN 25 MM, CLASSE PN 25, INSTALADO EM PRUMADA DE ÁGUA  FORNECIMENTO E INSTALAÇÃO . AF_06/2015</v>
          </cell>
          <cell r="D5791" t="str">
            <v>UN</v>
          </cell>
          <cell r="E5791" t="str">
            <v>4,16</v>
          </cell>
          <cell r="F5791" t="str">
            <v>4,37</v>
          </cell>
        </row>
        <row r="5792">
          <cell r="A5792" t="str">
            <v>96711</v>
          </cell>
          <cell r="B5792" t="str">
            <v>TÊ NORMAL, PPR, DN 32 MM, CLASSE PN 25, INSTALADO EM PRUMADA DE ÁGUA  FORNECIMENTO E INSTALAÇÃO . AF_06/2015</v>
          </cell>
          <cell r="D5792" t="str">
            <v>UN</v>
          </cell>
          <cell r="E5792" t="str">
            <v>6,45</v>
          </cell>
          <cell r="F5792" t="str">
            <v>6,76</v>
          </cell>
        </row>
        <row r="5793">
          <cell r="A5793" t="str">
            <v>96712</v>
          </cell>
          <cell r="B5793" t="str">
            <v>TÊ NORMAL, PPR, DN 40 MM, CLASSE PN 25, INSTALADO EM PRUMADA DE ÁGUA  FORNECIMENTO E INSTALAÇÃO . AF_06/2015</v>
          </cell>
          <cell r="D5793" t="str">
            <v>UN</v>
          </cell>
          <cell r="E5793" t="str">
            <v>12,35</v>
          </cell>
          <cell r="F5793" t="str">
            <v>12,78</v>
          </cell>
        </row>
        <row r="5794">
          <cell r="A5794" t="str">
            <v>96713</v>
          </cell>
          <cell r="B5794" t="str">
            <v>TÊ NORMAL, PPR, DN 50 MM, CLASSE PN 25, INSTALADO EM PRUMADA DE ÁGUA  FORNECIMENTO E INSTALAÇÃO . AF_06/2015</v>
          </cell>
          <cell r="D5794" t="str">
            <v>UN</v>
          </cell>
          <cell r="E5794" t="str">
            <v>17,15</v>
          </cell>
          <cell r="F5794" t="str">
            <v>17,80</v>
          </cell>
        </row>
        <row r="5795">
          <cell r="A5795" t="str">
            <v>96714</v>
          </cell>
          <cell r="B5795" t="str">
            <v>TÊ NORMAL, PPR, DN 63 MM, CLASSE PN 25, INSTALADO EM PRUMADA DE ÁGUA  FORNECIMENTO E INSTALAÇÃO . AF_06/2015</v>
          </cell>
          <cell r="D5795" t="str">
            <v>UN</v>
          </cell>
          <cell r="E5795" t="str">
            <v>28,91</v>
          </cell>
          <cell r="F5795" t="str">
            <v>29,90</v>
          </cell>
        </row>
        <row r="5796">
          <cell r="A5796" t="str">
            <v>96715</v>
          </cell>
          <cell r="B5796" t="str">
            <v>TÊ NORMAL, PPR, DN 75 MM, CLASSE PN 25, INSTALADO EM PRUMADA DE ÁGUA  FORNECIMENTO E INSTALAÇÃO . AF_06/2015</v>
          </cell>
          <cell r="D5796" t="str">
            <v>UN</v>
          </cell>
          <cell r="E5796" t="str">
            <v>54,15</v>
          </cell>
          <cell r="F5796" t="str">
            <v>55,53</v>
          </cell>
        </row>
        <row r="5797">
          <cell r="A5797" t="str">
            <v>96716</v>
          </cell>
          <cell r="B5797" t="str">
            <v>TÊ NORMAL, PPR, DN 90 MM, CLASSE PN 25, INSTALADO EM PRUMADA DE ÁGUA  FORNECIMENTO E INSTALAÇÃO . AF_06/2015</v>
          </cell>
          <cell r="D5797" t="str">
            <v>UN</v>
          </cell>
          <cell r="E5797" t="str">
            <v>81,29</v>
          </cell>
          <cell r="F5797" t="str">
            <v>83,26</v>
          </cell>
        </row>
        <row r="5798">
          <cell r="A5798" t="str">
            <v>96717</v>
          </cell>
          <cell r="B5798" t="str">
            <v>TÊ NORMAL, PPR, DN 110 MM, CLASSE PN 25, INSTALADO EM PRUMADA DE ÁGUA  FORNECIMENTO E INSTALAÇÃO . AF_06/2015</v>
          </cell>
          <cell r="D5798" t="str">
            <v>UN</v>
          </cell>
          <cell r="E5798" t="str">
            <v>127,94</v>
          </cell>
          <cell r="F5798" t="str">
            <v>130,87</v>
          </cell>
        </row>
        <row r="5799">
          <cell r="A5799" t="str">
            <v>96736</v>
          </cell>
          <cell r="B5799" t="str">
            <v>LUVA, PPR, DN 20 MM, CLASSE PN 25, INSTALADO EM RESERVAÇÃO DE ÁGUA DE EDIFICAÇÃO QUE POSSUA RESERVATÓRIO DE FIBRA/FIBROCIMENTO  FORNECIMENTO E INSTALAÇÃO. AF_06/2016</v>
          </cell>
          <cell r="D5799" t="str">
            <v>UN</v>
          </cell>
          <cell r="E5799" t="str">
            <v>3,56</v>
          </cell>
          <cell r="F5799" t="str">
            <v>3,85</v>
          </cell>
        </row>
        <row r="5800">
          <cell r="A5800" t="str">
            <v>96737</v>
          </cell>
          <cell r="B5800" t="str">
            <v>LUVA, PPR, DN 25 MM, CLASSE PN 25, INSTALADO EM RESERVAÇÃO DE ÁGUA DE EDIFICAÇÃO QUE POSSUA RESERVATÓRIO DE FIBRA/FIBROCIMENTO  FORNECIMENTO E INSTALAÇÃO. AF_06/2016</v>
          </cell>
          <cell r="D5800" t="str">
            <v>UN</v>
          </cell>
          <cell r="E5800" t="str">
            <v>4,06</v>
          </cell>
          <cell r="F5800" t="str">
            <v>4,35</v>
          </cell>
        </row>
        <row r="5801">
          <cell r="A5801" t="str">
            <v>96738</v>
          </cell>
          <cell r="B5801" t="str">
            <v>CONECTOR MACHO, PPR, 25 X 1/2'', CLASSE PN 25,  INSTALADO EM RESERVAÇÃO DE ÁGUA DE EDIFICAÇÃO QUE POSSUA RESERVATÓRIO DE FIBRA/FIBROCIMENTO   FORNECIMENTO E INSTALAÇÃO. AF_06/2016</v>
          </cell>
          <cell r="D5801" t="str">
            <v>UN</v>
          </cell>
          <cell r="E5801" t="str">
            <v>13,26</v>
          </cell>
          <cell r="F5801" t="str">
            <v>13,55</v>
          </cell>
        </row>
        <row r="5802">
          <cell r="A5802" t="str">
            <v>96739</v>
          </cell>
          <cell r="B5802" t="str">
            <v>LUVA, PPR, DN 32 MM, CLASSE PN 25, INSTALADO EM RESERVAÇÃO DE ÁGUA DE EDIFICAÇÃO QUE POSSUA RESERVATÓRIO DE FIBRA/FIBROCIMENTO  FORNECIMENTO E INSTALAÇÃO. AF_06/2016</v>
          </cell>
          <cell r="D5802" t="str">
            <v>UN</v>
          </cell>
          <cell r="E5802" t="str">
            <v>5,26</v>
          </cell>
          <cell r="F5802" t="str">
            <v>5,63</v>
          </cell>
        </row>
        <row r="5803">
          <cell r="A5803" t="str">
            <v>96740</v>
          </cell>
          <cell r="B5803" t="str">
            <v>CONECTOR MACHO, PPR, 32 X 3/4'', CLASSE PN 25,  INSTALADO EM RESERVAÇÃO DE ÁGUA DE EDIFICAÇÃO QUE POSSUA RESERVATÓRIO DE FIBRA/FIBROCIMENTO   FORNECIMENTO E INSTALAÇÃO. AF_06/2016</v>
          </cell>
          <cell r="D5803" t="str">
            <v>UN</v>
          </cell>
          <cell r="E5803" t="str">
            <v>20,59</v>
          </cell>
          <cell r="F5803" t="str">
            <v>20,96</v>
          </cell>
        </row>
        <row r="5804">
          <cell r="A5804" t="str">
            <v>96741</v>
          </cell>
          <cell r="B5804" t="str">
            <v>LUVA, PPR, DN 40 MM, CLASSE PN 25, INSTALADO EM RESERVAÇÃO DE ÁGUA DE EDIFICAÇÃO QUE POSSUA RESERVATÓRIO DE FIBRA/FIBROCIMENTO  FORNECIMENTO E INSTALAÇÃO. AF_06/2016</v>
          </cell>
          <cell r="D5804" t="str">
            <v>UN</v>
          </cell>
          <cell r="E5804" t="str">
            <v>8,25</v>
          </cell>
          <cell r="F5804" t="str">
            <v>8,62</v>
          </cell>
        </row>
        <row r="5805">
          <cell r="A5805" t="str">
            <v>96742</v>
          </cell>
          <cell r="B5805" t="str">
            <v>LUVA, PPR, DN 50 MM, CLASSE PN 25, INSTALADO EM RESERVAÇÃO DE ÁGUA DE EDIFICAÇÃO QUE POSSUA RESERVATÓRIO DE FIBRA/FIBROCIMENTO  FORNECIMENTO E INSTALAÇÃO. AF_06/2016</v>
          </cell>
          <cell r="D5805" t="str">
            <v>UN</v>
          </cell>
          <cell r="E5805" t="str">
            <v>12,51</v>
          </cell>
          <cell r="F5805" t="str">
            <v>13,08</v>
          </cell>
        </row>
        <row r="5806">
          <cell r="A5806" t="str">
            <v>96743</v>
          </cell>
          <cell r="B5806" t="str">
            <v>LUVA, PPR, DN 63 MM, CLASSE PN 25, INSTALADO EM RESERVAÇÃO DE ÁGUA DE EDIFICAÇÃO QUE POSSUA RESERVATÓRIO DE FIBRA/FIBROCIMENTO  FORNECIMENTO E INSTALAÇÃO. AF_06/2016</v>
          </cell>
          <cell r="D5806" t="str">
            <v>UN</v>
          </cell>
          <cell r="E5806" t="str">
            <v>16,15</v>
          </cell>
          <cell r="F5806" t="str">
            <v>16,72</v>
          </cell>
        </row>
        <row r="5807">
          <cell r="A5807" t="str">
            <v>96744</v>
          </cell>
          <cell r="B5807" t="str">
            <v>LUVA, PPR, DN 75 MM, CLASSE PN 25, INSTALADO EM RESERVAÇÃO DE ÁGUA DE EDIFICAÇÃO QUE POSSUA RESERVATÓRIO DE FIBRA/FIBROCIMENTO  FORNECIMENTO E INSTALAÇÃO. AF_06/2016</v>
          </cell>
          <cell r="D5807" t="str">
            <v>UN</v>
          </cell>
          <cell r="E5807" t="str">
            <v>34,40</v>
          </cell>
          <cell r="F5807" t="str">
            <v>35,33</v>
          </cell>
        </row>
        <row r="5808">
          <cell r="A5808" t="str">
            <v>96745</v>
          </cell>
          <cell r="B5808" t="str">
            <v>LUVA, PPR, DN 90 MM, CLASSE PN 25, INSTALADO EM RESERVAÇÃO DE ÁGUA DE EDIFICAÇÃO QUE POSSUA RESERVATÓRIO DE FIBRA/FIBROCIMENTO  FORNECIMENTO E INSTALAÇÃO. AF_06/2016</v>
          </cell>
          <cell r="D5808" t="str">
            <v>UN</v>
          </cell>
          <cell r="E5808" t="str">
            <v>50,38</v>
          </cell>
          <cell r="F5808" t="str">
            <v>51,31</v>
          </cell>
        </row>
        <row r="5809">
          <cell r="A5809" t="str">
            <v>96746</v>
          </cell>
          <cell r="B5809" t="str">
            <v>LUVA, PPR, DN 110 MM, CLASSE PN 25, INSTALADO EM RESERVAÇÃO DE ÁGUA DE EDIFICAÇÃO QUE POSSUA RESERVATÓRIO DE FIBRA/FIBROCIMENTO  FORNECIMENTO E INSTALAÇÃO. AF_06/2016</v>
          </cell>
          <cell r="D5809" t="str">
            <v>UN</v>
          </cell>
          <cell r="E5809" t="str">
            <v>80,35</v>
          </cell>
          <cell r="F5809" t="str">
            <v>81,81</v>
          </cell>
        </row>
        <row r="5810">
          <cell r="A5810" t="str">
            <v>96747</v>
          </cell>
          <cell r="B5810" t="str">
            <v>JOELHO 90 GRAUS, PPR, DN 20 MM, CLASSE PN 25,  INSTALADO EM RESERVAÇÃO DE ÁGUA DE EDIFICAÇÃO QUE POSSUA RESERVATÓRIO DE FIBRA/FIBROCIMENTO  FORNECIMENTO E INSTALAÇÃO. AF_06/2016</v>
          </cell>
          <cell r="D5810" t="str">
            <v>UN</v>
          </cell>
          <cell r="E5810" t="str">
            <v>5,05</v>
          </cell>
          <cell r="F5810" t="str">
            <v>5,48</v>
          </cell>
        </row>
        <row r="5811">
          <cell r="A5811" t="str">
            <v>96748</v>
          </cell>
          <cell r="B5811" t="str">
            <v>JOELHO 90 GRAUS, PPR, DN 25 MM, CLASSE PN 25,  INSTALADO EM RESERVAÇÃO DE ÁGUA DE EDIFICAÇÃO QUE POSSUA RESERVATÓRIO DE FIBRA/FIBROCIMENTO  FORNECIMENTO E INSTALAÇÃO. AF_06/2016</v>
          </cell>
          <cell r="D5811" t="str">
            <v>UN</v>
          </cell>
          <cell r="E5811" t="str">
            <v>5,68</v>
          </cell>
          <cell r="F5811" t="str">
            <v>6,11</v>
          </cell>
        </row>
        <row r="5812">
          <cell r="A5812" t="str">
            <v>96749</v>
          </cell>
          <cell r="B5812" t="str">
            <v>JOELHO 90 GRAUS, PPR, DN 32 MM, CLASSE PN 25,  INSTALADO EM RESERVAÇÃO DE ÁGUA DE EDIFICAÇÃO QUE POSSUA RESERVATÓRIO DE FIBRA/FIBROCIMENTO  FORNECIMENTO E INSTALAÇÃO. AF_06/2016</v>
          </cell>
          <cell r="D5812" t="str">
            <v>UN</v>
          </cell>
          <cell r="E5812" t="str">
            <v>7,72</v>
          </cell>
          <cell r="F5812" t="str">
            <v>8,28</v>
          </cell>
        </row>
        <row r="5813">
          <cell r="A5813" t="str">
            <v>96750</v>
          </cell>
          <cell r="B5813" t="str">
            <v>JOELHO 90 GRAUS, PPR, DN 40 MM, CLASSE PN 25,  INSTALADO EM RESERVAÇÃO DE ÁGUA DE EDIFICAÇÃO QUE POSSUA RESERVATÓRIO DE FIBRA/FIBROCIMENTO  FORNECIMENTO E INSTALAÇÃO. AF_06/2016</v>
          </cell>
          <cell r="D5813" t="str">
            <v>UN</v>
          </cell>
          <cell r="E5813" t="str">
            <v>10,19</v>
          </cell>
          <cell r="F5813" t="str">
            <v>10,75</v>
          </cell>
        </row>
        <row r="5814">
          <cell r="A5814" t="str">
            <v>96751</v>
          </cell>
          <cell r="B5814" t="str">
            <v>JOELHO 90 GRAUS, PPR, DN 50 MM, CLASSE PN 25,  INSTALADO EM RESERVAÇÃO DE ÁGUA DE EDIFICAÇÃO QUE POSSUA RESERVATÓRIO DE FIBRA/FIBROCIMENTO  FORNECIMENTO E INSTALAÇÃO. AF_06/2016</v>
          </cell>
          <cell r="D5814" t="str">
            <v>UN</v>
          </cell>
          <cell r="E5814" t="str">
            <v>18,36</v>
          </cell>
          <cell r="F5814" t="str">
            <v>19,20</v>
          </cell>
        </row>
        <row r="5815">
          <cell r="A5815" t="str">
            <v>96752</v>
          </cell>
          <cell r="B5815" t="str">
            <v>JOELHO 90 GRAUS, PPR, DN 63 MM, CLASSE PN 25,  INSTALADO EM RESERVAÇÃO DE ÁGUA DE EDIFICAÇÃO QUE POSSUA RESERVATÓRIO DE FIBRA/FIBROCIMENTO  FORNECIMENTO E INSTALAÇÃO. AF_06/2016</v>
          </cell>
          <cell r="D5815" t="str">
            <v>UN</v>
          </cell>
          <cell r="E5815" t="str">
            <v>23,76</v>
          </cell>
          <cell r="F5815" t="str">
            <v>24,60</v>
          </cell>
        </row>
        <row r="5816">
          <cell r="A5816" t="str">
            <v>96753</v>
          </cell>
          <cell r="B5816" t="str">
            <v>JOELHO 90 GRAUS, PPR, DN 75 MM, CLASSE PN 25,  INSTALADO EM RESERVAÇÃO DE ÁGUA DE EDIFICAÇÃO QUE POSSUA RESERVATÓRIO DE FIBRA/FIBROCIMENTO  FORNECIMENTO E INSTALAÇÃO. AF_06/2016</v>
          </cell>
          <cell r="D5816" t="str">
            <v>UN</v>
          </cell>
          <cell r="E5816" t="str">
            <v>53,41</v>
          </cell>
          <cell r="F5816" t="str">
            <v>54,80</v>
          </cell>
        </row>
        <row r="5817">
          <cell r="A5817" t="str">
            <v>96754</v>
          </cell>
          <cell r="B5817" t="str">
            <v>JOELHO 90 GRAUS, PPR, DN 90 MM, CLASSE PN 25,  INSTALADO EM RESERVAÇÃO DE ÁGUA DE EDIFICAÇÃO QUE POSSUA RESERVATÓRIO DE FIBRA/FIBROCIMENTO  FORNECIMENTO E INSTALAÇÃO. AF_06/2016</v>
          </cell>
          <cell r="D5817" t="str">
            <v>UN</v>
          </cell>
          <cell r="E5817" t="str">
            <v>74,83</v>
          </cell>
          <cell r="F5817" t="str">
            <v>76,22</v>
          </cell>
        </row>
        <row r="5818">
          <cell r="A5818" t="str">
            <v>96755</v>
          </cell>
          <cell r="B5818" t="str">
            <v>JOELHO 90 GRAUS, PPR, DN 110 MM, CLASSE PN 25,  INSTALADO EM RESERVAÇÃO DE ÁGUA DE EDIFICAÇÃO QUE POSSUA RESERVATÓRIO DE FIBRA/FIBROCIMENTO  FORNECIMENTO E INSTALAÇÃO. AF_06/2016</v>
          </cell>
          <cell r="D5818" t="str">
            <v>UN</v>
          </cell>
          <cell r="E5818" t="str">
            <v>113,10</v>
          </cell>
          <cell r="F5818" t="str">
            <v>115,29</v>
          </cell>
        </row>
        <row r="5819">
          <cell r="A5819" t="str">
            <v>96756</v>
          </cell>
          <cell r="B5819" t="str">
            <v>TÊ MISTURADOR, PPR, DN 20 MM, CLASSE PN 25,  INSTALADO EM RESERVAÇÃO DE ÁGUA DE EDIFICAÇÃO QUE POSSUA RESERVATÓRIO DE FIBRA/FIBROCIMENTO  FORNECIMENTO E INSTALAÇÃO. AF_06/2016</v>
          </cell>
          <cell r="D5819" t="str">
            <v>UN</v>
          </cell>
          <cell r="E5819" t="str">
            <v>9,12</v>
          </cell>
          <cell r="F5819" t="str">
            <v>9,71</v>
          </cell>
        </row>
        <row r="5820">
          <cell r="A5820" t="str">
            <v>96757</v>
          </cell>
          <cell r="B5820" t="str">
            <v>TÊ MISTURADOR, PPR, DN 25 MM, CLASSE PN 25,  INSTALADO EM RESERVAÇÃO DE ÁGUA DE EDIFICAÇÃO QUE POSSUA RESERVATÓRIO DE FIBRA/FIBROCIMENTO  FORNECIMENTO E INSTALAÇÃO. AF_06/2016</v>
          </cell>
          <cell r="D5820" t="str">
            <v>UN</v>
          </cell>
          <cell r="E5820" t="str">
            <v>8,79</v>
          </cell>
          <cell r="F5820" t="str">
            <v>9,38</v>
          </cell>
        </row>
        <row r="5821">
          <cell r="A5821" t="str">
            <v>96758</v>
          </cell>
          <cell r="B5821" t="str">
            <v>TÊ, PPR, DN 32 MM, CLASSE PN 25,  INSTALADO EM RESERVAÇÃO DE ÁGUA DE EDIFICAÇÃO QUE POSSUA RESERVATÓRIO DE FIBRA/FIBROCIMENTO  FORNECIMENTO E INSTALAÇÃO. AF_06/2016</v>
          </cell>
          <cell r="D5821" t="str">
            <v>UN</v>
          </cell>
          <cell r="E5821" t="str">
            <v>10,38</v>
          </cell>
          <cell r="F5821" t="str">
            <v>11,13</v>
          </cell>
        </row>
        <row r="5822">
          <cell r="A5822" t="str">
            <v>96759</v>
          </cell>
          <cell r="B5822" t="str">
            <v>TÊ, PPR, DN 40 MM, CLASSE PN 25,  INSTALADO EM RESERVAÇÃO DE ÁGUA DE EDIFICAÇÃO QUE POSSUA RESERVATÓRIO DE FIBRA/FIBROCIMENTO  FORNECIMENTO E INSTALAÇÃO. AF_06/2016</v>
          </cell>
          <cell r="D5822" t="str">
            <v>UN</v>
          </cell>
          <cell r="E5822" t="str">
            <v>15,06</v>
          </cell>
          <cell r="F5822" t="str">
            <v>15,81</v>
          </cell>
        </row>
        <row r="5823">
          <cell r="A5823" t="str">
            <v>96760</v>
          </cell>
          <cell r="B5823" t="str">
            <v>TÊ, PPR, DN 50 MM, CLASSE PN 25,  INSTALADO EM RESERVAÇÃO DE ÁGUA DE EDIFICAÇÃO QUE POSSUA RESERVATÓRIO DE FIBRA/FIBROCIMENTO  FORNECIMENTO E INSTALAÇÃO. AF_06/2016</v>
          </cell>
          <cell r="D5823" t="str">
            <v>UN</v>
          </cell>
          <cell r="E5823" t="str">
            <v>21,41</v>
          </cell>
          <cell r="F5823" t="str">
            <v>22,54</v>
          </cell>
        </row>
        <row r="5824">
          <cell r="A5824" t="str">
            <v>96761</v>
          </cell>
          <cell r="B5824" t="str">
            <v>TÊ, PPR, DN 63 MM, CLASSE PN 25,  INSTALADO EM RESERVAÇÃO DE ÁGUA DE EDIFICAÇÃO QUE POSSUA RESERVATÓRIO DE FIBRA/FIBROCIMENTO  FORNECIMENTO E INSTALAÇÃO. AF_06/2016</v>
          </cell>
          <cell r="D5824" t="str">
            <v>UN</v>
          </cell>
          <cell r="E5824" t="str">
            <v>30,05</v>
          </cell>
          <cell r="F5824" t="str">
            <v>31,18</v>
          </cell>
        </row>
        <row r="5825">
          <cell r="A5825" t="str">
            <v>96762</v>
          </cell>
          <cell r="B5825" t="str">
            <v>TÊ, PPR, DN 75 MM, CLASSE PN 25,  INSTALADO EM RESERVAÇÃO DE ÁGUA DE EDIFICAÇÃO QUE POSSUA RESERVATÓRIO DE FIBRA/FIBROCIMENTO  FORNECIMENTO E INSTALAÇÃO. AF_06/2016</v>
          </cell>
          <cell r="D5825" t="str">
            <v>UN</v>
          </cell>
          <cell r="E5825" t="str">
            <v>58,36</v>
          </cell>
          <cell r="F5825" t="str">
            <v>60,21</v>
          </cell>
        </row>
        <row r="5826">
          <cell r="A5826" t="str">
            <v>96763</v>
          </cell>
          <cell r="B5826" t="str">
            <v>TÊ, PPR, DN 90 MM, CLASSE PN 25,  INSTALADO EM RESERVAÇÃO DE ÁGUA DE EDIFICAÇÃO QUE POSSUA RESERVATÓRIO DE FIBRA/FIBROCIMENTO  FORNECIMENTO E INSTALAÇÃO. AF_06/2016</v>
          </cell>
          <cell r="D5826" t="str">
            <v>UN</v>
          </cell>
          <cell r="E5826" t="str">
            <v>80,24</v>
          </cell>
          <cell r="F5826" t="str">
            <v>82,09</v>
          </cell>
        </row>
        <row r="5827">
          <cell r="A5827" t="str">
            <v>96764</v>
          </cell>
          <cell r="B5827" t="str">
            <v>TÊ, PPR, DN 110 MM, CLASSE PN 25,  INSTALADO EM RESERVAÇÃO DE ÁGUA DE EDIFICAÇÃO QUE POSSUA RESERVATÓRIO DE FIBRA/FIBROCIMENTO  FORNECIMENTO E INSTALAÇÃO. AF_06/2016</v>
          </cell>
          <cell r="D5827" t="str">
            <v>UN</v>
          </cell>
          <cell r="E5827" t="str">
            <v>127,89</v>
          </cell>
          <cell r="F5827" t="str">
            <v>130,80</v>
          </cell>
        </row>
        <row r="5828">
          <cell r="A5828" t="str">
            <v>96802</v>
          </cell>
          <cell r="B5828" t="str">
            <v>KIT CHASSI PEX, PRÉ-FABRICADO, PARA CHUVEIRO COM REGISTROS DE PRESSÃO E CONEXÕES POR CRIMPAGEM  FORNECIMENTO E INSTALAÇÃO. AF_06/2015</v>
          </cell>
          <cell r="D5828" t="str">
            <v>UN</v>
          </cell>
          <cell r="E5828" t="str">
            <v>193,31</v>
          </cell>
          <cell r="F5828" t="str">
            <v>194,29</v>
          </cell>
        </row>
        <row r="5829">
          <cell r="A5829" t="str">
            <v>96803</v>
          </cell>
          <cell r="B5829" t="str">
            <v>KIT CHASSI PEX, PRÉ-FABRICADO, PARA COZINHA COM CUBA SIMPLES E CONEXÕES POR CRIMPAGEM  FORNECIMENTO E INSTALAÇÃO. AF_06/2015</v>
          </cell>
          <cell r="D5829" t="str">
            <v>UN</v>
          </cell>
          <cell r="E5829" t="str">
            <v>99,06</v>
          </cell>
          <cell r="F5829" t="str">
            <v>99,85</v>
          </cell>
        </row>
        <row r="5830">
          <cell r="A5830" t="str">
            <v>96804</v>
          </cell>
          <cell r="B5830" t="str">
            <v>KIT CHASSI PEX, PRÉ-FABRICADO, PARA ÁREA DE SERVIÇO COM TANQUE E MÁQUINA DE LAVAR ROUPA, E CONEXÕES POR CRIMPAGEM  FORNECIMENTO E INSTALAÇÃO. AF_06/2015</v>
          </cell>
          <cell r="D5830" t="str">
            <v>UN</v>
          </cell>
          <cell r="E5830" t="str">
            <v>176,70</v>
          </cell>
          <cell r="F5830" t="str">
            <v>178,92</v>
          </cell>
        </row>
        <row r="5831">
          <cell r="A5831" t="str">
            <v>96805</v>
          </cell>
          <cell r="B5831" t="str">
            <v>KIT CHASSI PEX, PRÉ-FABRICADO, PARA CHUVEIRO COM REGISTROS DE PRESSÃO E CONEXÕES POR ANEL DESLIZANTE  FORNECIMENTO E INSTALAÇÃO. AF_06/2015</v>
          </cell>
          <cell r="D5831" t="str">
            <v>UN</v>
          </cell>
          <cell r="E5831" t="str">
            <v>199,19</v>
          </cell>
          <cell r="F5831" t="str">
            <v>200,76</v>
          </cell>
        </row>
        <row r="5832">
          <cell r="A5832" t="str">
            <v>96806</v>
          </cell>
          <cell r="B5832" t="str">
            <v>KIT CHASSI PEX, PRÉ-FABRICADO, PARA COZINHA COM CUBA SIMPLES E CONEXÕES POR ANEL DESLIZANTE  FORNECIMENTO E INSTALAÇÃO. AF_06/2015</v>
          </cell>
          <cell r="D5832" t="str">
            <v>UN</v>
          </cell>
          <cell r="E5832" t="str">
            <v>96,21</v>
          </cell>
          <cell r="F5832" t="str">
            <v>97,59</v>
          </cell>
        </row>
        <row r="5833">
          <cell r="A5833" t="str">
            <v>96807</v>
          </cell>
          <cell r="B5833" t="str">
            <v>KIT CHASSI PEX, PRÉ-FABRICADO, PARA ÁREA DE SERVIÇO COM TANQUE E MÁQUINA DE LAVAR ROUPA, E CONEXÕES POR ANEL DESLIZANTE  FORNECIMENTO E INSTALAÇÃO. AF_06/2015</v>
          </cell>
          <cell r="D5833" t="str">
            <v>UN</v>
          </cell>
          <cell r="E5833" t="str">
            <v>160,04</v>
          </cell>
          <cell r="F5833" t="str">
            <v>162,87</v>
          </cell>
        </row>
        <row r="5834">
          <cell r="A5834" t="str">
            <v>96808</v>
          </cell>
          <cell r="B5834" t="str">
            <v>UNIÃO METÁLICA PARA INSTALAÇÕES EM PEX, DN 16 MM, FIXAÇÃO DAS CONEXÕES POR ANEL DESLIZANTE  FORNECIMENTO E INSTALAÇÃO . AF_06/2015</v>
          </cell>
          <cell r="D5834" t="str">
            <v>UN</v>
          </cell>
          <cell r="E5834" t="str">
            <v>8,87</v>
          </cell>
          <cell r="F5834" t="str">
            <v>9,23</v>
          </cell>
        </row>
        <row r="5835">
          <cell r="A5835" t="str">
            <v>96809</v>
          </cell>
          <cell r="B5835" t="str">
            <v>CONEXÃO FIXA, ROSCA FÊMEA, METÁLICA, PARA INSTALAÇÕES EM PEX, DN 16 MM X 1/2", COM ANEL DESLIZANTE. FORNECIMENTO E INSTALAÇÃO. AF_06/2015</v>
          </cell>
          <cell r="D5835" t="str">
            <v>UN</v>
          </cell>
          <cell r="E5835" t="str">
            <v>10,18</v>
          </cell>
          <cell r="F5835" t="str">
            <v>10,54</v>
          </cell>
        </row>
        <row r="5836">
          <cell r="A5836" t="str">
            <v>96810</v>
          </cell>
          <cell r="B5836" t="str">
            <v>CONEXÃO MÓVEL, ROSCA FÊMEA, METÁLICA, PARA INSTALAÇÕES EM PEX, DN 16 MM X 3/4", COM ANEL DESLIZANTE. FORNECIMENTO E INSTALAÇÃO. AF_06/2015</v>
          </cell>
          <cell r="D5836" t="str">
            <v>UN</v>
          </cell>
          <cell r="E5836" t="str">
            <v>11,06</v>
          </cell>
          <cell r="F5836" t="str">
            <v>11,42</v>
          </cell>
        </row>
        <row r="5837">
          <cell r="A5837" t="str">
            <v>96811</v>
          </cell>
          <cell r="B5837" t="str">
            <v>UNIÃO METÁLICA PARA INSTALAÇÕES EM PEX, DN 20 MM, FIXAÇÃO DAS CONEXÕES POR ANEL DESLIZANTE  FORNECIMENTO E INSTALAÇÃO . AF_06/2015</v>
          </cell>
          <cell r="D5837" t="str">
            <v>UN</v>
          </cell>
          <cell r="E5837" t="str">
            <v>11,88</v>
          </cell>
          <cell r="F5837" t="str">
            <v>12,30</v>
          </cell>
        </row>
        <row r="5838">
          <cell r="A5838" t="str">
            <v>96812</v>
          </cell>
          <cell r="B5838" t="str">
            <v>CONEXÃO FIXA, ROSCA FÊMEA, METÁLICA, PARA INSTALAÇÕES EM PEX, DN 20 MM X 1/2", COM ANEL DESLIZANTE. FORNECIMENTO E INSTALAÇÃO. AF_06/2015</v>
          </cell>
          <cell r="D5838" t="str">
            <v>UN</v>
          </cell>
          <cell r="E5838" t="str">
            <v>11,41</v>
          </cell>
          <cell r="F5838" t="str">
            <v>11,83</v>
          </cell>
        </row>
        <row r="5839">
          <cell r="A5839" t="str">
            <v>96813</v>
          </cell>
          <cell r="B5839" t="str">
            <v>CONEXÃO FIXA, ROSCA FÊMEA, METÁLICA, PARA INSTALAÇÕES EM PEX, DN 20 MM X 3/4", COM ANEL DESLIZANTE. FORNECIMENTO E INSTALAÇÃO. AF_06/2015</v>
          </cell>
          <cell r="D5839" t="str">
            <v>UN</v>
          </cell>
          <cell r="E5839" t="str">
            <v>13,17</v>
          </cell>
          <cell r="F5839" t="str">
            <v>13,59</v>
          </cell>
        </row>
        <row r="5840">
          <cell r="A5840" t="str">
            <v>96814</v>
          </cell>
          <cell r="B5840" t="str">
            <v>UNIÃO DE REDUÇÃO, METÁLICA, PARA INSTALAÇÕES EM PEX, DN 20 X 16 MM, CONEXÃO POR ANEL DESLIZANTE  FORNECIMENTO E INSTALAÇÃO. AF_06/2015</v>
          </cell>
          <cell r="D5840" t="str">
            <v>UN</v>
          </cell>
          <cell r="E5840" t="str">
            <v>11,11</v>
          </cell>
          <cell r="F5840" t="str">
            <v>11,53</v>
          </cell>
        </row>
        <row r="5841">
          <cell r="A5841" t="str">
            <v>96815</v>
          </cell>
          <cell r="B5841" t="str">
            <v>UNIÃO METÁLICA PARA INSTALAÇÕES EM PEX, DN 25 MM, FIXAÇÃO DAS CONEXÕES POR ANEL DESLIZANTE   FORNECIMENTO E INSTALAÇÃO. AF_06/2015</v>
          </cell>
          <cell r="D5841" t="str">
            <v>UN</v>
          </cell>
          <cell r="E5841" t="str">
            <v>18,80</v>
          </cell>
          <cell r="F5841" t="str">
            <v>19,31</v>
          </cell>
        </row>
        <row r="5842">
          <cell r="A5842" t="str">
            <v>96816</v>
          </cell>
          <cell r="B5842" t="str">
            <v>CONEXÃO FIXA, ROSCA FÊMEA, METÁLICA, PARA INSTALAÇÕES EM PEX, DN 25 MM X 3/4", COM ANEL DESLIZANTE. FORNECIMENTO E INSTALAÇÃO. AF_06/2015</v>
          </cell>
          <cell r="D5842" t="str">
            <v>UN</v>
          </cell>
          <cell r="E5842" t="str">
            <v>15,45</v>
          </cell>
          <cell r="F5842" t="str">
            <v>15,96</v>
          </cell>
        </row>
        <row r="5843">
          <cell r="A5843" t="str">
            <v>96817</v>
          </cell>
          <cell r="B5843" t="str">
            <v>CONEXÃO FIXA, ROSCA FÊMEA, METÁLICA, PARA INSTALAÇÕES EM PEX, DN 25 MM X 1", COM ANEL DESLIZANTE. FORNECIMENTO E INSTALAÇÃO. AF_06/2015</v>
          </cell>
          <cell r="D5843" t="str">
            <v>UN</v>
          </cell>
          <cell r="E5843" t="str">
            <v>17,58</v>
          </cell>
          <cell r="F5843" t="str">
            <v>18,09</v>
          </cell>
        </row>
        <row r="5844">
          <cell r="A5844" t="str">
            <v>96818</v>
          </cell>
          <cell r="B5844" t="str">
            <v>UNIÃO DE REDUÇÃO, METÁLICA, PEX, DN 25 X 16 MM, CONEXÃO POR ANEL DESLIZANTE  FORNECIMENTO E INSTALAÇÃO. AF_06/2015</v>
          </cell>
          <cell r="D5844" t="str">
            <v>UN</v>
          </cell>
          <cell r="E5844" t="str">
            <v>16,37</v>
          </cell>
          <cell r="F5844" t="str">
            <v>16,88</v>
          </cell>
        </row>
        <row r="5845">
          <cell r="A5845" t="str">
            <v>96819</v>
          </cell>
          <cell r="B5845" t="str">
            <v>UNIÃO DE REDUÇÃO, METÁLICA, PEX, DN 25 X 20 MM, CONEXÃO POR ANEL DESLIZANTE  FORNECIMENTO E INSTALAÇÃO. AF_06/2015</v>
          </cell>
          <cell r="D5845" t="str">
            <v>UN</v>
          </cell>
          <cell r="E5845" t="str">
            <v>16,37</v>
          </cell>
          <cell r="F5845" t="str">
            <v>16,88</v>
          </cell>
        </row>
        <row r="5846">
          <cell r="A5846" t="str">
            <v>96820</v>
          </cell>
          <cell r="B5846" t="str">
            <v>UNIÃO METÁLICA PARA INSTALAÇÕES EM PEX, DN 32 MM, FIXAÇÃO DAS CONEXÕES POR ANEL DESLIZANTE   FORNECIMENTO E INSTALAÇÃO. AF_06/2015</v>
          </cell>
          <cell r="D5846" t="str">
            <v>UN</v>
          </cell>
          <cell r="E5846" t="str">
            <v>29,84</v>
          </cell>
          <cell r="F5846" t="str">
            <v>30,47</v>
          </cell>
        </row>
        <row r="5847">
          <cell r="A5847" t="str">
            <v>96821</v>
          </cell>
          <cell r="B5847" t="str">
            <v>CONEXÃO FIXA, ROSCA FÊMEA, METÁLICA, PARA INSTALAÇÕES EM PEX, DN 32 MM X 1", COM ANEL DESLIZANTE  FORNECIMENTO E INSTALAÇÃO. AF_06/2015</v>
          </cell>
          <cell r="D5847" t="str">
            <v>UN</v>
          </cell>
          <cell r="E5847" t="str">
            <v>25,40</v>
          </cell>
          <cell r="F5847" t="str">
            <v>26,03</v>
          </cell>
        </row>
        <row r="5848">
          <cell r="A5848" t="str">
            <v>96822</v>
          </cell>
          <cell r="B5848" t="str">
            <v>UNIÃO DE REDUÇÃO, METÁLICA, PEX, DN 32 X 25 MM, CONEXÃO POR ANEL DESLIZANTE  FORNECIMENTO E INSTALAÇÃO. AF_06/2015</v>
          </cell>
          <cell r="D5848" t="str">
            <v>UN</v>
          </cell>
          <cell r="E5848" t="str">
            <v>25,74</v>
          </cell>
          <cell r="F5848" t="str">
            <v>26,37</v>
          </cell>
        </row>
        <row r="5849">
          <cell r="A5849" t="str">
            <v>96823</v>
          </cell>
          <cell r="B5849" t="str">
            <v>LUVA PARA INSTALAÇÕES EM PEX, DN 16 MM, CONEXÃO POR CRIMPAGEM  FORNECIMENTO E INSTALAÇÃO . AF_06/2015</v>
          </cell>
          <cell r="D5849" t="str">
            <v>UN</v>
          </cell>
          <cell r="E5849" t="str">
            <v>10,61</v>
          </cell>
          <cell r="F5849" t="str">
            <v>10,88</v>
          </cell>
        </row>
        <row r="5850">
          <cell r="A5850" t="str">
            <v>96824</v>
          </cell>
          <cell r="B5850" t="str">
            <v>CONEXÃO FIXA, ROSCA FÊMEA, PARA INSTALAÇÕES EM PEX, DN 16MM X 1/2", CONEXÃO POR CRIMPAGEM  FORNECIMENTO E INSTALAÇÃO. AF_06/2015</v>
          </cell>
          <cell r="D5850" t="str">
            <v>UN</v>
          </cell>
          <cell r="E5850" t="str">
            <v>11,98</v>
          </cell>
          <cell r="F5850" t="str">
            <v>12,25</v>
          </cell>
        </row>
        <row r="5851">
          <cell r="A5851" t="str">
            <v>96825</v>
          </cell>
          <cell r="B5851" t="str">
            <v>CONEXÃO FIXA, ROSCA FÊMEA, PARA INSTALAÇÕES EM PEX, DN 16MM X 3/4", CONEXÃO POR CRIMPAGEM  FORNECIMENTO E INSTALAÇÃO. AF_06/2015</v>
          </cell>
          <cell r="D5851" t="str">
            <v>UN</v>
          </cell>
          <cell r="E5851" t="str">
            <v>16,25</v>
          </cell>
          <cell r="F5851" t="str">
            <v>16,52</v>
          </cell>
        </row>
        <row r="5852">
          <cell r="A5852" t="str">
            <v>96826</v>
          </cell>
          <cell r="B5852" t="str">
            <v>LUVA PARA INSTALAÇÕES EM PEX, DN 20 MM, CONEXÃO POR CRIMPAGEM   FORNECIMENTO E INSTALAÇÃO. AF_06/2015</v>
          </cell>
          <cell r="D5852" t="str">
            <v>UN</v>
          </cell>
          <cell r="E5852" t="str">
            <v>14,72</v>
          </cell>
          <cell r="F5852" t="str">
            <v>15,06</v>
          </cell>
        </row>
        <row r="5853">
          <cell r="A5853" t="str">
            <v>96827</v>
          </cell>
          <cell r="B5853" t="str">
            <v>CONEXÃO FIXA, ROSCA FÊMEA, PARA INSTALAÇÕES EM PEX, DN 20MM X 1/2", CONEXÃO POR CRIMPAGEM  FORNECIMENTO E INSTALAÇÃO. AF_06/2015</v>
          </cell>
          <cell r="D5853" t="str">
            <v>UN</v>
          </cell>
          <cell r="E5853" t="str">
            <v>15,27</v>
          </cell>
          <cell r="F5853" t="str">
            <v>15,61</v>
          </cell>
        </row>
        <row r="5854">
          <cell r="A5854" t="str">
            <v>96828</v>
          </cell>
          <cell r="B5854" t="str">
            <v>CONEXÃO FIXA, ROSCA FÊMEA, PARA INSTALAÇÕES EM PEX, DN 20MM X 3/4", CONEXÃO POR CRIMPAGEM  FORNECIMENTO E INSTALAÇÃO. AF_06/2015</v>
          </cell>
          <cell r="D5854" t="str">
            <v>UN</v>
          </cell>
          <cell r="E5854" t="str">
            <v>19,19</v>
          </cell>
          <cell r="F5854" t="str">
            <v>19,53</v>
          </cell>
        </row>
        <row r="5855">
          <cell r="A5855" t="str">
            <v>96829</v>
          </cell>
          <cell r="B5855" t="str">
            <v>LUVA DE REDUÇÃO PARA INSTALAÇÕES EM PEX, DN 20 X 16 MM, CONEXÃO POR CRIMPAGEM  FORNECIMENTO E INSTALAÇÃO. AF_06/2015</v>
          </cell>
          <cell r="D5855" t="str">
            <v>UN</v>
          </cell>
          <cell r="E5855" t="str">
            <v>14,70</v>
          </cell>
          <cell r="F5855" t="str">
            <v>15,04</v>
          </cell>
        </row>
        <row r="5856">
          <cell r="A5856" t="str">
            <v>96830</v>
          </cell>
          <cell r="B5856" t="str">
            <v>LUVA PARA INSTALAÇÕES EM PEX, DN 25 MM, CONEXÃO POR CRIMPAGEM   FORNECIMENTO E INSTALAÇÃO. AF_06/2015</v>
          </cell>
          <cell r="D5856" t="str">
            <v>UN</v>
          </cell>
          <cell r="E5856" t="str">
            <v>21,38</v>
          </cell>
          <cell r="F5856" t="str">
            <v>21,78</v>
          </cell>
        </row>
        <row r="5857">
          <cell r="A5857" t="str">
            <v>96831</v>
          </cell>
          <cell r="B5857" t="str">
            <v>CONEXÃO FIXA, ROSCA FÊMEA, PARA INSTALAÇÕES EM PEX, DN 25MM X 1/2", CONEXÃO POR CRIMPAGEM  FORNECIMENTO E INSTALAÇÃO. AF_06/2015</v>
          </cell>
          <cell r="D5857" t="str">
            <v>UN</v>
          </cell>
          <cell r="E5857" t="str">
            <v>17,42</v>
          </cell>
          <cell r="F5857" t="str">
            <v>17,82</v>
          </cell>
        </row>
        <row r="5858">
          <cell r="A5858" t="str">
            <v>96832</v>
          </cell>
          <cell r="B5858" t="str">
            <v>CONEXÃO FIXA, ROSCA FÊMEA, PARA INSTALAÇÕES EM PEX, DN 25MM X 3/4", CONEXÃO POR CRIMPAGEM  FORNECIMENTO E INSTALAÇÃO. AF_06/2015</v>
          </cell>
          <cell r="D5858" t="str">
            <v>UN</v>
          </cell>
          <cell r="E5858" t="str">
            <v>20,14</v>
          </cell>
          <cell r="F5858" t="str">
            <v>20,54</v>
          </cell>
        </row>
        <row r="5859">
          <cell r="A5859" t="str">
            <v>96833</v>
          </cell>
          <cell r="B5859" t="str">
            <v>LUVA DE REDUÇÃO PARA INSTALAÇÕES EM PEX, DN 25 X 16 MM, CONEXÃO POR CRIMPAGEM  FORNECIMENTO E INSTALAÇÃO. AF_06/2015</v>
          </cell>
          <cell r="D5859" t="str">
            <v>UN</v>
          </cell>
          <cell r="E5859" t="str">
            <v>18,86</v>
          </cell>
          <cell r="F5859" t="str">
            <v>19,26</v>
          </cell>
        </row>
        <row r="5860">
          <cell r="A5860" t="str">
            <v>96834</v>
          </cell>
          <cell r="B5860" t="str">
            <v>LUVA PARA INSTALAÇÕES EM PEX, DN 32 MM, CONEXÃO POR CRIMPAGEM  FORNECIMENTO E INSTALAÇÃO . AF_06/2015</v>
          </cell>
          <cell r="D5860" t="str">
            <v>UN</v>
          </cell>
          <cell r="E5860" t="str">
            <v>31,19</v>
          </cell>
          <cell r="F5860" t="str">
            <v>31,68</v>
          </cell>
        </row>
        <row r="5861">
          <cell r="A5861" t="str">
            <v>96835</v>
          </cell>
          <cell r="B5861" t="str">
            <v>CONEXÃO FIXA, ROSCA FÊMEA, PARA INSTALAÇÕES EM PEX, DN 32 MM X 3/4", CONEXÃO POR CRIMPAGEM  FORNECIMENTO E INSTALAÇÃO. AF_06/2015</v>
          </cell>
          <cell r="D5861" t="str">
            <v>UN</v>
          </cell>
          <cell r="E5861" t="str">
            <v>26,95</v>
          </cell>
          <cell r="F5861" t="str">
            <v>27,44</v>
          </cell>
        </row>
        <row r="5862">
          <cell r="A5862" t="str">
            <v>96836</v>
          </cell>
          <cell r="B5862" t="str">
            <v>LUVA DE REDUÇÃO PARA INSTALAÇÕES EM PEX, DN 32 X 25 MM, CONEXÃO POR CRIMPAGEM  FORNECIMENTO E INSTALAÇÃO. AF_06/2015</v>
          </cell>
          <cell r="D5862" t="str">
            <v>UN</v>
          </cell>
          <cell r="E5862" t="str">
            <v>28,71</v>
          </cell>
          <cell r="F5862" t="str">
            <v>29,20</v>
          </cell>
        </row>
        <row r="5863">
          <cell r="A5863" t="str">
            <v>96837</v>
          </cell>
          <cell r="B5863" t="str">
            <v>JOELHO 90 GRAUS, METÁLICO, PARA INSTALAÇÕES EM PEX, DN 16 MM, CONEXÃO POR ANEL DESLIZANTE   FORNECIMENTO E INSTALAÇÃO. AF_06/2015</v>
          </cell>
          <cell r="D5863" t="str">
            <v>UN</v>
          </cell>
          <cell r="E5863" t="str">
            <v>15,51</v>
          </cell>
          <cell r="F5863" t="str">
            <v>16,06</v>
          </cell>
        </row>
        <row r="5864">
          <cell r="A5864" t="str">
            <v>96838</v>
          </cell>
          <cell r="B5864" t="str">
            <v>JOELHO 90 GRAUS, ROSCA FÊMEA TERMINAL, METÁLICO, PARA INSTALAÇÕES EM PEX, DN 16MM X 1/2", CONEXÃO POR ANEL DESLIZANTE  FORNECIMENTO E INSTALAÇÃO. AF_06/2015</v>
          </cell>
          <cell r="D5864" t="str">
            <v>UN</v>
          </cell>
          <cell r="E5864" t="str">
            <v>14,24</v>
          </cell>
          <cell r="F5864" t="str">
            <v>14,79</v>
          </cell>
        </row>
        <row r="5865">
          <cell r="A5865" t="str">
            <v>96839</v>
          </cell>
          <cell r="B5865" t="str">
            <v>JOELHO, ROSCA FÊMEA, COM BASE FIXA, METÁLICO, PARA INSTALAÇÕES EM PEX, DN 16MM X 1/2", CONEXÃO POR ANEL DESLIZANTE  FORNECIMENTO E INSTALAÇÃO. AF_06/2015</v>
          </cell>
          <cell r="D5865" t="str">
            <v>UN</v>
          </cell>
          <cell r="E5865" t="str">
            <v>14,02</v>
          </cell>
          <cell r="F5865" t="str">
            <v>14,57</v>
          </cell>
        </row>
        <row r="5866">
          <cell r="A5866" t="str">
            <v>96840</v>
          </cell>
          <cell r="B5866" t="str">
            <v>JOELHO 90 GRAUS, METÁLICO, PARA INSTALAÇÕES EM PEX, DN 20 MM, CONEXÃO POR ANEL DESLIZANTE  FORNECIMENTO E INSTALAÇÃO . AF_06/2015</v>
          </cell>
          <cell r="D5866" t="str">
            <v>UN</v>
          </cell>
          <cell r="E5866" t="str">
            <v>18,13</v>
          </cell>
          <cell r="F5866" t="str">
            <v>18,78</v>
          </cell>
        </row>
        <row r="5867">
          <cell r="A5867" t="str">
            <v>96841</v>
          </cell>
          <cell r="B5867" t="str">
            <v>JOELHO 90 GRAUS, ROSCA FÊMEA TERMINAL, METÁLICO, PARA INSTALAÇÕES EM PEX, DN 20 MM X 1/2", CONEXÃO POR ANEL DESLIZANTE  FORNECIMENTO E INSTALAÇÃO. AF_06/2015</v>
          </cell>
          <cell r="D5867" t="str">
            <v>UN</v>
          </cell>
          <cell r="E5867" t="str">
            <v>15,85</v>
          </cell>
          <cell r="F5867" t="str">
            <v>16,50</v>
          </cell>
        </row>
        <row r="5868">
          <cell r="A5868" t="str">
            <v>96842</v>
          </cell>
          <cell r="B5868" t="str">
            <v>JOELHO 90 GRAUS, ROSCA FÊMEA TERMINAL, METÁLICO, PARA INSTALAÇÕES EM PEX, DN 20 MM X 3/4", CONEXÃO POR ANEL DESLIZANTE  FORNECIMENTO E INSTALAÇÃO. AF_06/2015</v>
          </cell>
          <cell r="D5868" t="str">
            <v>UN</v>
          </cell>
          <cell r="E5868" t="str">
            <v>20,21</v>
          </cell>
          <cell r="F5868" t="str">
            <v>20,86</v>
          </cell>
        </row>
        <row r="5869">
          <cell r="A5869" t="str">
            <v>96843</v>
          </cell>
          <cell r="B5869" t="str">
            <v>JOELHO ROSCA FÊMEA, COM BASE FIXA, METÁLICO, PARA INSTALAÇÕES EM PEX, DN 20MM X 1/2", CONEXÃO POR ANEL DESLIZANTE  FORNECIMENTO E INSTALAÇÃO. AF_06/2015</v>
          </cell>
          <cell r="D5869" t="str">
            <v>UN</v>
          </cell>
          <cell r="E5869" t="str">
            <v>19,43</v>
          </cell>
          <cell r="F5869" t="str">
            <v>20,08</v>
          </cell>
        </row>
        <row r="5870">
          <cell r="A5870" t="str">
            <v>96844</v>
          </cell>
          <cell r="B5870" t="str">
            <v>JOELHO ROSCA FÊMEA, MÓVEL, METÁLICO, PARA INSTALAÇÕES EM PEX, DN 20MM X 3/4", CONEXÃO POR ANEL DESLIZANTE  FORNECIMENTO E INSTALAÇÃO. AF_06/2015</v>
          </cell>
          <cell r="D5870" t="str">
            <v>UN</v>
          </cell>
          <cell r="E5870" t="str">
            <v>26,54</v>
          </cell>
          <cell r="F5870" t="str">
            <v>27,19</v>
          </cell>
        </row>
        <row r="5871">
          <cell r="A5871" t="str">
            <v>96845</v>
          </cell>
          <cell r="B5871" t="str">
            <v>JOELHO 90 GRAUS, METÁLICO, PARA INSTALAÇÕES EM PEX, DN 25 MM, CONEXÃO POR ANEL DESLIZANTE   FORNECIMENTO E INSTALAÇÃO. AF_06/2015</v>
          </cell>
          <cell r="D5871" t="str">
            <v>UN</v>
          </cell>
          <cell r="E5871" t="str">
            <v>28,41</v>
          </cell>
          <cell r="F5871" t="str">
            <v>29,17</v>
          </cell>
        </row>
        <row r="5872">
          <cell r="A5872" t="str">
            <v>96846</v>
          </cell>
          <cell r="B5872" t="str">
            <v>JOELHO 90 GRAUS, ROSCA FÊMEA TERMINAL, METÁLICO, PARA INSTALAÇÕES EM PEX, DN 25 MM X 3/4", CONEXÃO POR ANEL DESLIZANTE  FORNECIMENTO E INSTALAÇÃO. AF_06/2015</v>
          </cell>
          <cell r="D5872" t="str">
            <v>UN</v>
          </cell>
          <cell r="E5872" t="str">
            <v>22,34</v>
          </cell>
          <cell r="F5872" t="str">
            <v>23,10</v>
          </cell>
        </row>
        <row r="5873">
          <cell r="A5873" t="str">
            <v>96847</v>
          </cell>
          <cell r="B5873" t="str">
            <v>JOELHO ROSCA FÊMEA, COM BASE FIXA, METÁLICO, PARA INSTALAÇÕES EM PEX, DN 25MM X 3/4", CONEXÃO POR ANEL DESLIZANTE  FORNECIMENTO E INSTALAÇÃO. AF_06/2015</v>
          </cell>
          <cell r="D5873" t="str">
            <v>UN</v>
          </cell>
          <cell r="E5873" t="str">
            <v>24,56</v>
          </cell>
          <cell r="F5873" t="str">
            <v>25,32</v>
          </cell>
        </row>
        <row r="5874">
          <cell r="A5874" t="str">
            <v>96848</v>
          </cell>
          <cell r="B5874" t="str">
            <v>JOELHO 90 GRAUS, METÁLICO, PARA INSTALAÇÕES EM PEX, DN 32 MM, CONEXÃO POR ANEL DESLIZANTE  FORNECIMENTO E INSTALAÇÃO . AF_06/2015</v>
          </cell>
          <cell r="D5874" t="str">
            <v>UN</v>
          </cell>
          <cell r="E5874" t="str">
            <v>36,85</v>
          </cell>
          <cell r="F5874" t="str">
            <v>37,79</v>
          </cell>
        </row>
        <row r="5875">
          <cell r="A5875" t="str">
            <v>96849</v>
          </cell>
          <cell r="B5875" t="str">
            <v>JOELHO 90 GRAUS, PARA INSTALAÇÕES EM PEX, DN 16 MM, CONEXÃO POR CRIMPAGEM   FORNECIMENTO E INSTALAÇÃO. AF_06/2015</v>
          </cell>
          <cell r="D5875" t="str">
            <v>UN</v>
          </cell>
          <cell r="E5875" t="str">
            <v>13,36</v>
          </cell>
          <cell r="F5875" t="str">
            <v>13,78</v>
          </cell>
        </row>
        <row r="5876">
          <cell r="A5876" t="str">
            <v>96850</v>
          </cell>
          <cell r="B5876" t="str">
            <v>JOELHO 90 GRAUS, ROSCA FÊMEA TERMINAL, PARA INSTALAÇÕES EM PEX, DN 16MM X 1/2", CONEXÃO POR CRIMPAGEM  FORNECIMENTO E INSTALAÇÃO. AF_06/2015</v>
          </cell>
          <cell r="D5876" t="str">
            <v>UN</v>
          </cell>
          <cell r="E5876" t="str">
            <v>15,63</v>
          </cell>
          <cell r="F5876" t="str">
            <v>16,05</v>
          </cell>
        </row>
        <row r="5877">
          <cell r="A5877" t="str">
            <v>96851</v>
          </cell>
          <cell r="B5877" t="str">
            <v>JOELHO 90 GRAUS, ROSCA FÊMEA TERMINAL, PARA INSTALAÇÕES EM PEX, DN 16MM X 3/4", CONEXÃO POR CRIMPAGEM  FORNECIMENTO E INSTALAÇÃO. AF_06/2015</v>
          </cell>
          <cell r="D5877" t="str">
            <v>UN</v>
          </cell>
          <cell r="E5877" t="str">
            <v>20,72</v>
          </cell>
          <cell r="F5877" t="str">
            <v>21,14</v>
          </cell>
        </row>
        <row r="5878">
          <cell r="A5878" t="str">
            <v>96852</v>
          </cell>
          <cell r="B5878" t="str">
            <v>JOELHO 90 GRAUS, PARA INSTALAÇÕES EM PEX, DN 20 MM, CONEXÃO POR CRIMPAGEM   FORNECIMENTO E INSTALAÇÃO. AF_06/2015</v>
          </cell>
          <cell r="D5878" t="str">
            <v>UN</v>
          </cell>
          <cell r="E5878" t="str">
            <v>17,79</v>
          </cell>
          <cell r="F5878" t="str">
            <v>18,28</v>
          </cell>
        </row>
        <row r="5879">
          <cell r="A5879" t="str">
            <v>96853</v>
          </cell>
          <cell r="B5879" t="str">
            <v>JOELHO 90 GRAUS, ROSCA FÊMEA TERMINAL, PARA INSTALAÇÕES EM PEX, DN 20MM X 1/2", CONEXÃO POR CRIMPAGEM  FORNECIMENTO E INSTALAÇÃO. AF_06/2015</v>
          </cell>
          <cell r="D5879" t="str">
            <v>UN</v>
          </cell>
          <cell r="E5879" t="str">
            <v>20,01</v>
          </cell>
          <cell r="F5879" t="str">
            <v>20,50</v>
          </cell>
        </row>
        <row r="5880">
          <cell r="A5880" t="str">
            <v>96854</v>
          </cell>
          <cell r="B5880" t="str">
            <v>JOELHO 90 GRAUS, ROSCA FÊMEA TERMINAL, PARA INSTALAÇÕES EM PEX, DN 20MM X 3/4", CONEXÃO POR CRIMPAGEM  FORNECIMENTO E INSTALAÇÃO. AF_06/2015</v>
          </cell>
          <cell r="D5880" t="str">
            <v>UN</v>
          </cell>
          <cell r="E5880" t="str">
            <v>23,95</v>
          </cell>
          <cell r="F5880" t="str">
            <v>24,44</v>
          </cell>
        </row>
        <row r="5881">
          <cell r="A5881" t="str">
            <v>96855</v>
          </cell>
          <cell r="B5881" t="str">
            <v>JOELHO 90 GRAUS, PARA INSTALAÇÕES EM PEX, DN 25 MM, CONEXÃO POR CRIMPAGEM   FORNECIMENTO E INSTALAÇÃO. AF_06/2015</v>
          </cell>
          <cell r="D5881" t="str">
            <v>UN</v>
          </cell>
          <cell r="E5881" t="str">
            <v>22,08</v>
          </cell>
          <cell r="F5881" t="str">
            <v>22,68</v>
          </cell>
        </row>
        <row r="5882">
          <cell r="A5882" t="str">
            <v>96856</v>
          </cell>
          <cell r="B5882" t="str">
            <v>JOELHO 90 GRAUS, ROSCA FÊMEA TERMINAL, PARA INSTALAÇÕES EM PEX, DN 25MM X 1/2", CONEXÃO POR CRIMPAGEM  FORNECIMENTO E INSTALAÇÃO. AF_06/2015</v>
          </cell>
          <cell r="D5882" t="str">
            <v>UN</v>
          </cell>
          <cell r="E5882" t="str">
            <v>22,40</v>
          </cell>
          <cell r="F5882" t="str">
            <v>23,00</v>
          </cell>
        </row>
        <row r="5883">
          <cell r="A5883" t="str">
            <v>96857</v>
          </cell>
          <cell r="B5883" t="str">
            <v>JOELHO 90 GRAUS, ROSCA FÊMEA TERMINAL, PARA INSTALAÇÕES EM PEX, DN 25MM X 1, CONEXÃO POR CRIMPAGEM  FORNECIMENTO E INSTALAÇÃO. AF_06/2015</v>
          </cell>
          <cell r="D5883" t="str">
            <v>UN</v>
          </cell>
          <cell r="E5883" t="str">
            <v>35,72</v>
          </cell>
          <cell r="F5883" t="str">
            <v>36,32</v>
          </cell>
        </row>
        <row r="5884">
          <cell r="A5884" t="str">
            <v>96858</v>
          </cell>
          <cell r="B5884" t="str">
            <v>JOELHO 90 GRAUS, PARA INSTALAÇÕES EM PEX, DN 32 MM, CONEXÃO POR CRIMPAGEM   FORNECIMENTO E INSTALAÇÃO. AF_06/2015</v>
          </cell>
          <cell r="D5884" t="str">
            <v>UN</v>
          </cell>
          <cell r="E5884" t="str">
            <v>36,11</v>
          </cell>
          <cell r="F5884" t="str">
            <v>36,84</v>
          </cell>
        </row>
        <row r="5885">
          <cell r="A5885" t="str">
            <v>96859</v>
          </cell>
          <cell r="B5885" t="str">
            <v>JOELHO 90 GRAUS, ROSCA FÊMEA TERMINAL, PARA INSTALAÇÕES EM PEX, DN 32 MM X 1", CONEXÃO POR CRIMPAGEM  FORNECIMENTO E INSTALAÇÃO. AF_06/2015</v>
          </cell>
          <cell r="D5885" t="str">
            <v>UN</v>
          </cell>
          <cell r="E5885" t="str">
            <v>44,75</v>
          </cell>
          <cell r="F5885" t="str">
            <v>45,48</v>
          </cell>
        </row>
        <row r="5886">
          <cell r="A5886" t="str">
            <v>96860</v>
          </cell>
          <cell r="B5886" t="str">
            <v>TÊ, METÁLICO, PARA INSTALAÇÕES EM PEX, DN 16 MM, CONEXÃO POR ANEL DESLIZANTE  FORNECIMENTO E INSTALAÇÃO. AF_06/2015</v>
          </cell>
          <cell r="D5886" t="str">
            <v>UN</v>
          </cell>
          <cell r="E5886" t="str">
            <v>18,00</v>
          </cell>
          <cell r="F5886" t="str">
            <v>18,73</v>
          </cell>
        </row>
        <row r="5887">
          <cell r="A5887" t="str">
            <v>96861</v>
          </cell>
          <cell r="B5887" t="str">
            <v>TÊ, ROSCA FÊMEA, METÁLICO, PARA INSTALAÇÕES EM PEX, DN 16 MM X ½, CONEXÃO POR ANEL DESLIZANTE   FORNECIMENTO E INSTALAÇÃO. AF_06/2015</v>
          </cell>
          <cell r="D5887" t="str">
            <v>UN</v>
          </cell>
          <cell r="E5887" t="str">
            <v>19,44</v>
          </cell>
          <cell r="F5887" t="str">
            <v>20,17</v>
          </cell>
        </row>
        <row r="5888">
          <cell r="A5888" t="str">
            <v>96862</v>
          </cell>
          <cell r="B5888" t="str">
            <v>TÊ, METÁLICO, PARA INSTALAÇÕES EM PEX, DN 20 MM, CONEXÃO POR ANEL DESLIZANTE  FORNECIMENTO E INSTALAÇÃO. AF_06/2015</v>
          </cell>
          <cell r="D5888" t="str">
            <v>UN</v>
          </cell>
          <cell r="E5888" t="str">
            <v>21,70</v>
          </cell>
          <cell r="F5888" t="str">
            <v>22,56</v>
          </cell>
        </row>
        <row r="5889">
          <cell r="A5889" t="str">
            <v>96863</v>
          </cell>
          <cell r="B5889" t="str">
            <v>TÊ, ROSCA FÊMEA, METÁLICO, PARA INSTALAÇÕES EM PEX, DN 20 MM X ½, CONEXÃO POR ANEL DESLIZANTE   FORNECIMENTO E INSTALAÇÃO. AF_06/2015</v>
          </cell>
          <cell r="D5889" t="str">
            <v>UN</v>
          </cell>
          <cell r="E5889" t="str">
            <v>21,46</v>
          </cell>
          <cell r="F5889" t="str">
            <v>22,32</v>
          </cell>
        </row>
        <row r="5890">
          <cell r="A5890" t="str">
            <v>96864</v>
          </cell>
          <cell r="B5890" t="str">
            <v>TÊ, METÁLICO, PARA INSTALAÇÕES EM PEX, DN 25 MM, CONEXÃO POR ANEL DESLIZANTE  FORNECIMENTO E INSTALAÇÃO. AF_06/2015</v>
          </cell>
          <cell r="D5890" t="str">
            <v>UN</v>
          </cell>
          <cell r="E5890" t="str">
            <v>34,01</v>
          </cell>
          <cell r="F5890" t="str">
            <v>35,04</v>
          </cell>
        </row>
        <row r="5891">
          <cell r="A5891" t="str">
            <v>96865</v>
          </cell>
          <cell r="B5891" t="str">
            <v>TÊ, ROSCA FÊMEA, METÁLICO, PARA INSTALAÇÕES EM PEX, DN 25 MM X 3/4", CONEXÃO POR ANEL DESLIZANTE  FORNECIMENTO E INSTALAÇÃO. AF_06/2015</v>
          </cell>
          <cell r="D5891" t="str">
            <v>UN</v>
          </cell>
          <cell r="E5891" t="str">
            <v>33,31</v>
          </cell>
          <cell r="F5891" t="str">
            <v>34,34</v>
          </cell>
        </row>
        <row r="5892">
          <cell r="A5892" t="str">
            <v>96866</v>
          </cell>
          <cell r="B5892" t="str">
            <v>TÊ, METÁLICO, PARA INSTALAÇÕES EM PEX, DN 32 MM, CONEXÃO POR ANEL DESLIZANTE  FORNECIMENTO E INSTALAÇÃO. AF_06/2015</v>
          </cell>
          <cell r="D5892" t="str">
            <v>UN</v>
          </cell>
          <cell r="E5892" t="str">
            <v>44,72</v>
          </cell>
          <cell r="F5892" t="str">
            <v>45,98</v>
          </cell>
        </row>
        <row r="5893">
          <cell r="A5893" t="str">
            <v>96867</v>
          </cell>
          <cell r="B5893" t="str">
            <v>TÊ, ROSCA MACHO, METÁLICO, PARA INSTALAÇÕES EM PEX, DN 32 MM X 1", CONEXÃO POR ANEL DESLIZANTE  FORNECIMENTO E INSTALAÇÃO. AF_06/2015</v>
          </cell>
          <cell r="D5893" t="str">
            <v>UN</v>
          </cell>
          <cell r="E5893" t="str">
            <v>51,98</v>
          </cell>
          <cell r="F5893" t="str">
            <v>53,24</v>
          </cell>
        </row>
        <row r="5894">
          <cell r="A5894" t="str">
            <v>96868</v>
          </cell>
          <cell r="B5894" t="str">
            <v>TÊ, PARA INSTALAÇÕES EM PEX, DN 16 MM, CONEXÃO POR CRIMPAGEM  FORNECIMENTO E INSTALAÇÃO. AF_06/2015</v>
          </cell>
          <cell r="D5894" t="str">
            <v>UN</v>
          </cell>
          <cell r="E5894" t="str">
            <v>20,72</v>
          </cell>
          <cell r="F5894" t="str">
            <v>21,27</v>
          </cell>
        </row>
        <row r="5895">
          <cell r="A5895" t="str">
            <v>96869</v>
          </cell>
          <cell r="B5895" t="str">
            <v>TÊ, PARA INSTALAÇÕES EM PEX, DN 20 MM, CONEXÃO POR CRIMPAGEM  FORNECIMENTO E INSTALAÇÃO. AF_06/2015</v>
          </cell>
          <cell r="D5895" t="str">
            <v>UN</v>
          </cell>
          <cell r="E5895" t="str">
            <v>24,74</v>
          </cell>
          <cell r="F5895" t="str">
            <v>25,40</v>
          </cell>
        </row>
        <row r="5896">
          <cell r="A5896" t="str">
            <v>96870</v>
          </cell>
          <cell r="B5896" t="str">
            <v>TÊ, PEX, DN 25 MM, CONEXÃO POR CRIMPAGEM  FORNECIMENTO E INSTALAÇÃO. AF_06/2015</v>
          </cell>
          <cell r="D5896" t="str">
            <v>UN</v>
          </cell>
          <cell r="E5896" t="str">
            <v>39,11</v>
          </cell>
          <cell r="F5896" t="str">
            <v>39,89</v>
          </cell>
        </row>
        <row r="5897">
          <cell r="A5897" t="str">
            <v>96871</v>
          </cell>
          <cell r="B5897" t="str">
            <v>TÊ, PARA INSTALAÇÕES EM PEX, DN 32 MM, CONEXÃO POR CRIMPAGEM  FORNECIMENTO E INSTALAÇÃO. AF_06/2015</v>
          </cell>
          <cell r="D5897" t="str">
            <v>UN</v>
          </cell>
          <cell r="E5897" t="str">
            <v>56,70</v>
          </cell>
          <cell r="F5897" t="str">
            <v>57,66</v>
          </cell>
        </row>
        <row r="5898">
          <cell r="A5898" t="str">
            <v>96872</v>
          </cell>
          <cell r="B5898" t="str">
            <v>DISTRIBUIDOR 2 SAÍDAS, METÁLICO, PARA INSTALAÇÕES EM PEX, ENTRADA DE 3/4" X 2 SAÍDAS DE 1/2", CONEXÃO POR ANEL DESLIZANTE  FORNECIMENTO E INSTALAÇÃO. AF_06/2015</v>
          </cell>
          <cell r="D5898" t="str">
            <v>UN</v>
          </cell>
          <cell r="E5898" t="str">
            <v>53,58</v>
          </cell>
          <cell r="F5898" t="str">
            <v>55,14</v>
          </cell>
        </row>
        <row r="5899">
          <cell r="A5899" t="str">
            <v>96873</v>
          </cell>
          <cell r="B5899" t="str">
            <v>DISTRIBUIDOR 2 SAÍDAS, METÁLICO, PARA INSTALAÇÕES EM PEX, ENTRADA DE 1" X 2 SAÍDAS DE 1/2", CONEXÃO POR ANEL DESLIZANTE  FORNECIMENTO E INSTALAÇÃO. AF_06/2015</v>
          </cell>
          <cell r="D5899" t="str">
            <v>UN</v>
          </cell>
          <cell r="E5899" t="str">
            <v>61,59</v>
          </cell>
          <cell r="F5899" t="str">
            <v>63,15</v>
          </cell>
        </row>
        <row r="5900">
          <cell r="A5900" t="str">
            <v>96874</v>
          </cell>
          <cell r="B5900" t="str">
            <v>DISTRIBUIDOR 3 SAÍDAS, METÁLICO, PARA INSTALAÇÕES EM PEX, ENTRADA DE 3/4" X 3 SAÍDAS DE 1/2", CONEXÃO POR ANEL DESLIZANTE  FORNECIMENTO E INSTALAÇÃO . AF_06/2015</v>
          </cell>
          <cell r="D5900" t="str">
            <v>UN</v>
          </cell>
          <cell r="E5900" t="str">
            <v>64,89</v>
          </cell>
          <cell r="F5900" t="str">
            <v>66,93</v>
          </cell>
        </row>
        <row r="5901">
          <cell r="A5901" t="str">
            <v>96875</v>
          </cell>
          <cell r="B5901" t="str">
            <v>DISTRIBUIDOR 3 SAÍDAS, METÁLICO, PARA INSTALAÇÕES EM PEX, ENTRADA DE 1 X 3 SAÍDAS DE 1/2, CONEXÃO POR ANEL DESLIZANTE   FORNECIMENTO E INSTALAÇÃO. AF_06/2015</v>
          </cell>
          <cell r="D5901" t="str">
            <v>UN</v>
          </cell>
          <cell r="E5901" t="str">
            <v>77,77</v>
          </cell>
          <cell r="F5901" t="str">
            <v>79,81</v>
          </cell>
        </row>
        <row r="5902">
          <cell r="A5902" t="str">
            <v>96876</v>
          </cell>
          <cell r="B5902" t="str">
            <v>DISTRIBUIDOR 2 SAÍDAS, PARA INSTALAÇÕES EM PEX, ENTRADA DE 32 MM X 2 SAÍDAS DE 16 MM, CONEXÃO POR CRIMPAGEM FORNECIMENTO E INSTALAÇÃO. AF_06/2015</v>
          </cell>
          <cell r="D5902" t="str">
            <v>UN</v>
          </cell>
          <cell r="E5902" t="str">
            <v>138,27</v>
          </cell>
          <cell r="F5902" t="str">
            <v>139,46</v>
          </cell>
        </row>
        <row r="5903">
          <cell r="A5903" t="str">
            <v>96877</v>
          </cell>
          <cell r="B5903" t="str">
            <v>DISTRIBUIDOR 2 SAÍDAS, PARA INSTALAÇÕES EM PEX, ENTRADA DE 32 MM X 2 SAÍDAS DE 20 MM, CONEXÃO POR CRIMPAGEM  FORNECIMENTO E INSTALAÇÃO. AF_06/2015</v>
          </cell>
          <cell r="D5903" t="str">
            <v>UN</v>
          </cell>
          <cell r="E5903" t="str">
            <v>147,63</v>
          </cell>
          <cell r="F5903" t="str">
            <v>148,82</v>
          </cell>
        </row>
        <row r="5904">
          <cell r="A5904" t="str">
            <v>96878</v>
          </cell>
          <cell r="B5904" t="str">
            <v>DISTRIBUIDOR 2 SAÍDAS, PARA INSTALAÇÕES EM PEX, ENTRADA DE 32 MM X 2 SAÍDAS DE 25 MM, CONEXÃO POR CRIMPAGEM  FORNECIMENTO E INSTALAÇÃO. AF_06/2015</v>
          </cell>
          <cell r="D5904" t="str">
            <v>UN</v>
          </cell>
          <cell r="E5904" t="str">
            <v>149,37</v>
          </cell>
          <cell r="F5904" t="str">
            <v>150,56</v>
          </cell>
        </row>
        <row r="5905">
          <cell r="A5905" t="str">
            <v>96879</v>
          </cell>
          <cell r="B5905" t="str">
            <v>DISTRIBUIDOR 3 SAÍDAS, PARA INSTALAÇÕES EM PEX, ENTRADA DE 32 MM X 3 SAÍDAS DE 16 MM, CONEXÃO POR CRIMPAGEM  FORNECIMENTO E INSTALAÇÃO. AF_06/2015</v>
          </cell>
          <cell r="D5905" t="str">
            <v>UN</v>
          </cell>
          <cell r="E5905" t="str">
            <v>149,93</v>
          </cell>
          <cell r="F5905" t="str">
            <v>151,49</v>
          </cell>
        </row>
        <row r="5906">
          <cell r="A5906" t="str">
            <v>96880</v>
          </cell>
          <cell r="B5906" t="str">
            <v>DISTRIBUIDOR 3 SAÍDAS, PARA INSTALAÇÕES EM PEX, ENTRADA DE 32 MM X 3 SAÍDAS DE 20 MM, CONEXÃO POR CRIMPAGEM  FORNECIMENTO E INSTALAÇÃO. AF_06/2015</v>
          </cell>
          <cell r="D5906" t="str">
            <v>UN</v>
          </cell>
          <cell r="E5906" t="str">
            <v>170,87</v>
          </cell>
          <cell r="F5906" t="str">
            <v>172,43</v>
          </cell>
        </row>
        <row r="5907">
          <cell r="A5907" t="str">
            <v>96881</v>
          </cell>
          <cell r="B5907" t="str">
            <v>DISTRIBUIDOR 3 SAÍDAS, PARA INSTALAÇÕES EM PEX, ENTRADA DE 32 MM X 3 SAÍDAS DE 25 MM, CONEXÃO POR CRIMPAGEM  FORNECIMENTO E INSTALAÇÃO. AF_06/2015</v>
          </cell>
          <cell r="D5907" t="str">
            <v>UN</v>
          </cell>
          <cell r="E5907" t="str">
            <v>180,35</v>
          </cell>
          <cell r="F5907" t="str">
            <v>181,91</v>
          </cell>
        </row>
        <row r="5908">
          <cell r="A5908" t="str">
            <v>97425</v>
          </cell>
          <cell r="B5908" t="str">
            <v>FLANGE EM AÇO, DN 15 MM X 1/2'', INSTALADO EM RESERVAÇÃO DE ÁGUA DE EDIFICAÇÃO QUE POSSUA RESERVATÓRIO DE FIBRA/FIBROCIMENTO - FORNECIMENTO E INSTALAÇÃO. AF_06/2016</v>
          </cell>
          <cell r="D5908" t="str">
            <v>UN</v>
          </cell>
          <cell r="E5908" t="str">
            <v>20,08</v>
          </cell>
          <cell r="F5908" t="str">
            <v>20,96</v>
          </cell>
        </row>
        <row r="5909">
          <cell r="A5909" t="str">
            <v>97426</v>
          </cell>
          <cell r="B5909" t="str">
            <v>FLANGE EM AÇO, DN 20 MM X 3/4'', INSTALADO EM RESERVAÇÃO DE ÁGUA DE EDIFICAÇÃO QUE POSSUA RESERVATÓRIO DE FIBRA/FIBROCIMENTO - FORNECIMENTO E INSTALAÇÃO. AF_06/2016</v>
          </cell>
          <cell r="D5909" t="str">
            <v>UN</v>
          </cell>
          <cell r="E5909" t="str">
            <v>24,46</v>
          </cell>
          <cell r="F5909" t="str">
            <v>25,34</v>
          </cell>
        </row>
        <row r="5910">
          <cell r="A5910" t="str">
            <v>97427</v>
          </cell>
          <cell r="B5910" t="str">
            <v>FLANGE EM AÇO, DN 25 MM X 1'', INSTALADO EM RESERVAÇÃO DE ÁGUA DE EDIFICAÇÃO QUE POSSUA RESERVATÓRIO DE FIBRA/FIBROCIMENTO - FORNECIMENTO E INSTALAÇÃO. AF_06/2016</v>
          </cell>
          <cell r="D5910" t="str">
            <v>UN</v>
          </cell>
          <cell r="E5910" t="str">
            <v>27,76</v>
          </cell>
          <cell r="F5910" t="str">
            <v>28,64</v>
          </cell>
        </row>
        <row r="5911">
          <cell r="A5911" t="str">
            <v>97428</v>
          </cell>
          <cell r="B5911" t="str">
            <v>FLANGE EM AÇO, DN 32 MM X 1 1/4'', INSTALADO EM RESERVAÇÃO DE ÁGUA DE EDIFICAÇÃO QUE POSSUA RESERVATÓRIO DE FIBRA/FIBROCIMENTO - FORNECIMENTO E INSTALAÇÃO. AF_06/2016</v>
          </cell>
          <cell r="D5911" t="str">
            <v>UN</v>
          </cell>
          <cell r="E5911" t="str">
            <v>35,43</v>
          </cell>
          <cell r="F5911" t="str">
            <v>36,31</v>
          </cell>
        </row>
        <row r="5912">
          <cell r="A5912" t="str">
            <v>97429</v>
          </cell>
          <cell r="B5912" t="str">
            <v>FLANGE EM AÇO, DN 40 MM X 1 1/2'', INSTALADO EM RESERVAÇÃO DE ÁGUA DE EDIFICAÇÃO QUE POSSUA RESERVATÓRIO DE FIBRA/FIBROCIMENTO - FORNECIMENTO E INSTALAÇÃO. AF_06/2016</v>
          </cell>
          <cell r="D5912" t="str">
            <v>UN</v>
          </cell>
          <cell r="E5912" t="str">
            <v>42,49</v>
          </cell>
          <cell r="F5912" t="str">
            <v>43,37</v>
          </cell>
        </row>
        <row r="5913">
          <cell r="A5913" t="str">
            <v>97430</v>
          </cell>
          <cell r="B5913" t="str">
            <v>ACOPLAMENTO RÍGIDO EM AÇO, CONEXÃO RANHURADA, DN 50 (2"), INSTALADO EM PRUMADAS - FORNECIMENTO E INSTALAÇÃO. AF_12/2015</v>
          </cell>
          <cell r="D5913" t="str">
            <v>UN</v>
          </cell>
          <cell r="E5913" t="str">
            <v>25,14</v>
          </cell>
          <cell r="F5913" t="str">
            <v>26,34</v>
          </cell>
        </row>
        <row r="5914">
          <cell r="A5914" t="str">
            <v>97431</v>
          </cell>
          <cell r="B5914" t="str">
            <v>ACOPLAMENTO RÍGIDO EM AÇO, CONEXÃO RANHURADA, DN 65 (2 1/2"), INSTALADO EM PRUMADAS - FORNECIMENTO E INSTALAÇÃO. AF_12/2015</v>
          </cell>
          <cell r="D5914" t="str">
            <v>UN</v>
          </cell>
          <cell r="E5914" t="str">
            <v>28,06</v>
          </cell>
          <cell r="F5914" t="str">
            <v>29,44</v>
          </cell>
        </row>
        <row r="5915">
          <cell r="A5915" t="str">
            <v>97432</v>
          </cell>
          <cell r="B5915" t="str">
            <v>ACOPLAMENTO RÍGIDO EM AÇO, CONEXÃO RANHURADA, DN 80 (3"), INSTALADO EM PRUMADAS - FORNECIMENTO E INSTALAÇÃO. AF_12/2015</v>
          </cell>
          <cell r="D5915" t="str">
            <v>UN</v>
          </cell>
          <cell r="E5915" t="str">
            <v>31,67</v>
          </cell>
          <cell r="F5915" t="str">
            <v>33,24</v>
          </cell>
        </row>
        <row r="5916">
          <cell r="A5916" t="str">
            <v>97433</v>
          </cell>
          <cell r="B5916" t="str">
            <v>CURVA 45 GRAUS, EM AÇO, CONEXÃO RANHURADA, DN 50 (2), INSTALADO EM PRUMADAS - FORNECIMENTO E INSTALAÇÃO. AF_12/2015</v>
          </cell>
          <cell r="D5916" t="str">
            <v>UN</v>
          </cell>
          <cell r="E5916" t="str">
            <v>57,29</v>
          </cell>
          <cell r="F5916" t="str">
            <v>59,09</v>
          </cell>
        </row>
        <row r="5917">
          <cell r="A5917" t="str">
            <v>97434</v>
          </cell>
          <cell r="B5917" t="str">
            <v>CURVA 90 GRAUS, EM AÇO, CONEXÃO RANHURADA, DN 50 (2"), INSTALADO EM PRUMADAS - FORNECIMENTO E INSTALAÇÃO. AF_12/2015</v>
          </cell>
          <cell r="D5917" t="str">
            <v>UN</v>
          </cell>
          <cell r="E5917" t="str">
            <v>58,36</v>
          </cell>
          <cell r="F5917" t="str">
            <v>60,16</v>
          </cell>
        </row>
        <row r="5918">
          <cell r="A5918" t="str">
            <v>97435</v>
          </cell>
          <cell r="B5918" t="str">
            <v>CURVA 45 GRAUS, EM AÇO, CONEXÃO RANHURADA, DN 65 (2 1/2"), INSTALADO EM PRUMADAS - FORNECIMENTO E INSTALAÇÃO. AF_12/2015</v>
          </cell>
          <cell r="D5918" t="str">
            <v>UN</v>
          </cell>
          <cell r="E5918" t="str">
            <v>67,03</v>
          </cell>
          <cell r="F5918" t="str">
            <v>69,11</v>
          </cell>
        </row>
        <row r="5919">
          <cell r="A5919" t="str">
            <v>97436</v>
          </cell>
          <cell r="B5919" t="str">
            <v>CURVA 90 GRAUS, EM AÇO, CONEXÃO RANHURADA, DN 65 (2 1/2), INSTALADO EM PRUMADAS - FORNECIMENTO E INSTALAÇÃO. AF_12/2015</v>
          </cell>
          <cell r="D5919" t="str">
            <v>UN</v>
          </cell>
          <cell r="E5919" t="str">
            <v>69,08</v>
          </cell>
          <cell r="F5919" t="str">
            <v>71,16</v>
          </cell>
        </row>
        <row r="5920">
          <cell r="A5920" t="str">
            <v>97437</v>
          </cell>
          <cell r="B5920" t="str">
            <v>CURVA 45 GRAUS, EM AÇO, CONEXÃO RANHURADA, DN 80 (3"), INSTALADO EM PRUMADAS - FORNECIMENTO E INSTALAÇÃO. AF_12/2015</v>
          </cell>
          <cell r="D5920" t="str">
            <v>UN</v>
          </cell>
          <cell r="E5920" t="str">
            <v>76,73</v>
          </cell>
          <cell r="F5920" t="str">
            <v>79,08</v>
          </cell>
        </row>
        <row r="5921">
          <cell r="A5921" t="str">
            <v>97438</v>
          </cell>
          <cell r="B5921" t="str">
            <v>CURVA 90 GRAUS, EM AÇO, CONEXÃO RANHURADA, DN 80 (3"), INSTALADO EM PRUMADAS - FORNECIMENTO E INSTALAÇÃO. AF_12/2015</v>
          </cell>
          <cell r="D5921" t="str">
            <v>UN</v>
          </cell>
          <cell r="E5921" t="str">
            <v>78,94</v>
          </cell>
          <cell r="F5921" t="str">
            <v>81,29</v>
          </cell>
        </row>
        <row r="5922">
          <cell r="A5922" t="str">
            <v>97439</v>
          </cell>
          <cell r="B5922" t="str">
            <v>TÊ, EM AÇO, CONEXÃO RANHURADA, DN 50 (2"), INSTALADO EM PRUMADAS - FORNECIMENTO E INSTALAÇÃO. AF_12/2015</v>
          </cell>
          <cell r="D5922" t="str">
            <v>UN</v>
          </cell>
          <cell r="E5922" t="str">
            <v>86,65</v>
          </cell>
          <cell r="F5922" t="str">
            <v>89,06</v>
          </cell>
        </row>
        <row r="5923">
          <cell r="A5923" t="str">
            <v>97440</v>
          </cell>
          <cell r="B5923" t="str">
            <v>TÊ, EM AÇO, CONEXÃO RANHURADA, DN 65 (2 1/2"), INSTALADO EM PRUMADAS - FORNECIMENTO E INSTALAÇÃO. AF_12/2015</v>
          </cell>
          <cell r="D5923" t="str">
            <v>UN</v>
          </cell>
          <cell r="E5923" t="str">
            <v>103,91</v>
          </cell>
          <cell r="F5923" t="str">
            <v>106,68</v>
          </cell>
        </row>
        <row r="5924">
          <cell r="A5924" t="str">
            <v>97442</v>
          </cell>
          <cell r="B5924" t="str">
            <v>TÊ, EM AÇO, CONEXÃO RANHURADA, DN 80 (3"), INSTALADO EM PRUMADAS - FORNECIMENTO E INSTALAÇÃO. AF_12/2015</v>
          </cell>
          <cell r="D5924" t="str">
            <v>UN</v>
          </cell>
          <cell r="E5924" t="str">
            <v>114,72</v>
          </cell>
          <cell r="F5924" t="str">
            <v>117,85</v>
          </cell>
        </row>
        <row r="5925">
          <cell r="A5925" t="str">
            <v>97443</v>
          </cell>
          <cell r="B5925" t="str">
            <v>LUVA, EM AÇO, CONEXÃO SOLDADA, DN 50 (2"), INSTALADO EM PRUMADAS - FORNECIMENTO E INSTALAÇÃO. AF_12/2015</v>
          </cell>
          <cell r="D5925" t="str">
            <v>UN</v>
          </cell>
          <cell r="E5925" t="str">
            <v>64,76</v>
          </cell>
          <cell r="F5925" t="str">
            <v>67,47</v>
          </cell>
        </row>
        <row r="5926">
          <cell r="A5926" t="str">
            <v>97444</v>
          </cell>
          <cell r="B5926" t="str">
            <v>LUVA COM REDUÇÃO, EM AÇO, CONEXÃO SOLDADA, DN 50 X 40 MM (2 X 1 1/2), INSTALADO EM PRUMADAS - FORNECIMENTO E INSTALAÇÃO. AF_12/2015</v>
          </cell>
          <cell r="D5926" t="str">
            <v>UN</v>
          </cell>
          <cell r="E5926" t="str">
            <v>75,91</v>
          </cell>
          <cell r="F5926" t="str">
            <v>78,62</v>
          </cell>
        </row>
        <row r="5927">
          <cell r="A5927" t="str">
            <v>97446</v>
          </cell>
          <cell r="B5927" t="str">
            <v>LUVA, EM AÇO, CONEXÃO SOLDADA, DN 65 (2 1/2"), INSTALADO EM PRUMADAS - FORNECIMENTO E INSTALAÇÃO. AF_12/2015</v>
          </cell>
          <cell r="D5927" t="str">
            <v>UN</v>
          </cell>
          <cell r="E5927" t="str">
            <v>130,20</v>
          </cell>
          <cell r="F5927" t="str">
            <v>133,20</v>
          </cell>
        </row>
        <row r="5928">
          <cell r="A5928" t="str">
            <v>97447</v>
          </cell>
          <cell r="B5928" t="str">
            <v>LUVA COM REDUÇÃO, EM AÇO, CONEXÃO SOLDADA, DN 65 X 50 MM (2 1/2" X 2"), INSTALADO EM PRUMADAS - FORNECIMENTO E INSTALAÇÃO. AF_12/2015</v>
          </cell>
          <cell r="D5928" t="str">
            <v>UN</v>
          </cell>
          <cell r="E5928" t="str">
            <v>130,20</v>
          </cell>
          <cell r="F5928" t="str">
            <v>133,20</v>
          </cell>
        </row>
        <row r="5929">
          <cell r="A5929" t="str">
            <v>97449</v>
          </cell>
          <cell r="B5929" t="str">
            <v>LUVA, EM AÇO, CONEXÃO SOLDADA, DN 80 (3), INSTALADO EM PRUMADAS - FORNECIMENTO E INSTALAÇÃO. AF_12/2015</v>
          </cell>
          <cell r="D5929" t="str">
            <v>UN</v>
          </cell>
          <cell r="E5929" t="str">
            <v>138,70</v>
          </cell>
          <cell r="F5929" t="str">
            <v>142,00</v>
          </cell>
        </row>
        <row r="5930">
          <cell r="A5930" t="str">
            <v>97450</v>
          </cell>
          <cell r="B5930" t="str">
            <v>LUVA COM REDUÇÃO, EM AÇO, CONEXÃO SOLDADA, DN 80 X 65 MM (3" X 2 1/2"), INSTALADO EM PRUMADAS - FORNECIMENTO E INSTALAÇÃO. AF_12/2015</v>
          </cell>
          <cell r="D5930" t="str">
            <v>UN</v>
          </cell>
          <cell r="E5930" t="str">
            <v>169,08</v>
          </cell>
          <cell r="F5930" t="str">
            <v>172,38</v>
          </cell>
        </row>
        <row r="5931">
          <cell r="A5931" t="str">
            <v>97452</v>
          </cell>
          <cell r="B5931" t="str">
            <v>CURVA 45 GRAUS, EM AÇO, CONEXÃO SOLDADA, DN 50 (2), INSTALADO EM PRUMADAS - FORNECIMENTO E INSTALAÇÃO. AF_12/2015</v>
          </cell>
          <cell r="D5931" t="str">
            <v>UN</v>
          </cell>
          <cell r="E5931" t="str">
            <v>106,30</v>
          </cell>
          <cell r="F5931" t="str">
            <v>110,37</v>
          </cell>
        </row>
        <row r="5932">
          <cell r="A5932" t="str">
            <v>97453</v>
          </cell>
          <cell r="B5932" t="str">
            <v>CURVA 90 GRAUS, EM AÇO, CONEXÃO SOLDADA, DN 50 (2), INSTALADO EM PRUMADAS - FORNECIMENTO E INSTALAÇÃO. AF_12/2015</v>
          </cell>
          <cell r="D5932" t="str">
            <v>UN</v>
          </cell>
          <cell r="E5932" t="str">
            <v>112,67</v>
          </cell>
          <cell r="F5932" t="str">
            <v>116,74</v>
          </cell>
        </row>
        <row r="5933">
          <cell r="A5933" t="str">
            <v>97454</v>
          </cell>
          <cell r="B5933" t="str">
            <v>CURVA 45 GRAUS, EM AÇO, CONEXÃO SOLDADA, DN 65 (2 1/2), INSTALADO EM PRUMADAS - FORNECIMENTO E INSTALAÇÃO. AF_12/2015</v>
          </cell>
          <cell r="D5933" t="str">
            <v>UN</v>
          </cell>
          <cell r="E5933" t="str">
            <v>179,26</v>
          </cell>
          <cell r="F5933" t="str">
            <v>183,77</v>
          </cell>
        </row>
        <row r="5934">
          <cell r="A5934" t="str">
            <v>97455</v>
          </cell>
          <cell r="B5934" t="str">
            <v>CURVA 90 GRAUS, EM AÇO, CONEXÃO SOLDADA, DN 65 (2 1/2), INSTALADO EM PRUMADAS - FORNECIMENTO E INSTALAÇÃO. AF_12/2015</v>
          </cell>
          <cell r="D5934" t="str">
            <v>UN</v>
          </cell>
          <cell r="E5934" t="str">
            <v>189,44</v>
          </cell>
          <cell r="F5934" t="str">
            <v>193,95</v>
          </cell>
        </row>
        <row r="5935">
          <cell r="A5935" t="str">
            <v>97456</v>
          </cell>
          <cell r="B5935" t="str">
            <v>CURVA 45 GRAUS, EM AÇO, CONEXÃO SOLDADA, DN 80 (3), INSTALADO EM PRUMADAS - FORNECIMENTO E INSTALAÇÃO. AF_12/2015</v>
          </cell>
          <cell r="D5935" t="str">
            <v>UN</v>
          </cell>
          <cell r="E5935" t="str">
            <v>402,46</v>
          </cell>
          <cell r="F5935" t="str">
            <v>407,42</v>
          </cell>
        </row>
        <row r="5936">
          <cell r="A5936" t="str">
            <v>97457</v>
          </cell>
          <cell r="B5936" t="str">
            <v>CURVA 90 GRAUS, EM AÇO, CONEXÃO SOLDADA, DN 80 (3), INSTALADO EM PRUMADAS - FORNECIMENTO E INSTALAÇÃO. AF_12/2015</v>
          </cell>
          <cell r="D5936" t="str">
            <v>UN</v>
          </cell>
          <cell r="E5936" t="str">
            <v>356,77</v>
          </cell>
          <cell r="F5936" t="str">
            <v>361,73</v>
          </cell>
        </row>
        <row r="5937">
          <cell r="A5937" t="str">
            <v>97458</v>
          </cell>
          <cell r="B5937" t="str">
            <v>TÊ, EM AÇO, CONEXÃO SOLDADA, DN 50 (2"), INSTALADO EM PRUMADAS - FORNECIMENTO E INSTALAÇÃO. AF_12/2015</v>
          </cell>
          <cell r="D5937" t="str">
            <v>UN</v>
          </cell>
          <cell r="E5937" t="str">
            <v>167,31</v>
          </cell>
          <cell r="F5937" t="str">
            <v>172,74</v>
          </cell>
        </row>
        <row r="5938">
          <cell r="A5938" t="str">
            <v>97459</v>
          </cell>
          <cell r="B5938" t="str">
            <v>TÊ, EM AÇO, CONEXÃO SOLDADA, DN 65 (2 1/2"), INSTALADO EM PRUMADAS - FORNECIMENTO E INSTALAÇÃO. AF_12/2015</v>
          </cell>
          <cell r="D5938" t="str">
            <v>UN</v>
          </cell>
          <cell r="E5938" t="str">
            <v>284,75</v>
          </cell>
          <cell r="F5938" t="str">
            <v>290,75</v>
          </cell>
        </row>
        <row r="5939">
          <cell r="A5939" t="str">
            <v>97460</v>
          </cell>
          <cell r="B5939" t="str">
            <v>TÊ, EM AÇO, CONEXÃO SOLDADA, DN 80 (3"), INSTALADO EM PRUMADAS - FORNECIMENTO E INSTALAÇÃO. AF_12/2015</v>
          </cell>
          <cell r="D5939" t="str">
            <v>UN</v>
          </cell>
          <cell r="E5939" t="str">
            <v>435,82</v>
          </cell>
          <cell r="F5939" t="str">
            <v>442,42</v>
          </cell>
        </row>
        <row r="5940">
          <cell r="A5940" t="str">
            <v>97461</v>
          </cell>
          <cell r="B5940" t="str">
            <v>LUVA, EM AÇO, CONEXÃO SOLDADA, DN 25 (1), INSTALADO EM REDE DE ALIMENTAÇÃO PARA HIDRANTE - FORNECIMENTO E INSTALAÇÃO. AF_12/2015</v>
          </cell>
          <cell r="D5940" t="str">
            <v>UN</v>
          </cell>
          <cell r="E5940" t="str">
            <v>20,37</v>
          </cell>
          <cell r="F5940" t="str">
            <v>21,16</v>
          </cell>
        </row>
        <row r="5941">
          <cell r="A5941" t="str">
            <v>97462</v>
          </cell>
          <cell r="B5941" t="str">
            <v>LUVA COM REDUÇÃO, EM AÇO, CONEXÃO SOLDADA, DN 25 X 20 MM (1 X 3/4), INSTALADO EM REDE DE ALIMENTAÇÃO PARA HIDRANTE - FORNECIMENTO E INSTALAÇÃO. AF_12/2015</v>
          </cell>
          <cell r="D5941" t="str">
            <v>UN</v>
          </cell>
          <cell r="E5941" t="str">
            <v>17,10</v>
          </cell>
          <cell r="F5941" t="str">
            <v>17,89</v>
          </cell>
        </row>
        <row r="5942">
          <cell r="A5942" t="str">
            <v>97464</v>
          </cell>
          <cell r="B5942" t="str">
            <v>LUVA, EM AÇO, CONEXÃO SOLDADA, DN 32 (1 1/4), INSTALADO EM REDE DE ALIMENTAÇÃO PARA HIDRANTE - FORNECIMENTO E INSTALAÇÃO. AF_12/2015</v>
          </cell>
          <cell r="D5942" t="str">
            <v>UN</v>
          </cell>
          <cell r="E5942" t="str">
            <v>29,23</v>
          </cell>
          <cell r="F5942" t="str">
            <v>30,26</v>
          </cell>
        </row>
        <row r="5943">
          <cell r="A5943" t="str">
            <v>97465</v>
          </cell>
          <cell r="B5943" t="str">
            <v>LUVA COM REDUÇÃO, EM AÇO, CONEXÃO SOLDADA, DN 32 X 25 MM (1 1/4  X 1), INSTALADO EM REDE DE ALIMENTAÇÃO PARA HIDRANTE - FORNECIMENTO E INSTALAÇÃO. AF_12/2015</v>
          </cell>
          <cell r="D5943" t="str">
            <v>UN</v>
          </cell>
          <cell r="E5943" t="str">
            <v>34,74</v>
          </cell>
          <cell r="F5943" t="str">
            <v>35,77</v>
          </cell>
        </row>
        <row r="5944">
          <cell r="A5944" t="str">
            <v>97467</v>
          </cell>
          <cell r="B5944" t="str">
            <v>LUVA, EM AÇO, CONEXÃO SOLDADA, DN 40 (1 1/2), INSTALADO EM REDE DE ALIMENTAÇÃO PARA HIDRANTE - FORNECIMENTO E INSTALAÇÃO. AF_12/2015</v>
          </cell>
          <cell r="D5944" t="str">
            <v>UN</v>
          </cell>
          <cell r="E5944" t="str">
            <v>37,09</v>
          </cell>
          <cell r="F5944" t="str">
            <v>38,37</v>
          </cell>
        </row>
        <row r="5945">
          <cell r="A5945" t="str">
            <v>97468</v>
          </cell>
          <cell r="B5945" t="str">
            <v>LUVA COM REDUÇÃO, EM AÇO, CONEXÃO SOLDADA, DN 40  X 32 MM (1 1/2 X 1 1/4), INSTALADO EM REDE DE ALIMENTAÇÃO PARA HIDRANTE - FORNECIMENTO E INSTALAÇÃO. AF_12/2015</v>
          </cell>
          <cell r="D5945" t="str">
            <v>UN</v>
          </cell>
          <cell r="E5945" t="str">
            <v>44,14</v>
          </cell>
          <cell r="F5945" t="str">
            <v>45,42</v>
          </cell>
        </row>
        <row r="5946">
          <cell r="A5946" t="str">
            <v>97470</v>
          </cell>
          <cell r="B5946" t="str">
            <v>LUVA, EM AÇO, CONEXÃO SOLDADA, DN 50 (2), INSTALADO EM REDE DE ALIMENTAÇÃO PARA HIDRANTE - FORNECIMENTO E INSTALAÇÃO. AF_12/2015</v>
          </cell>
          <cell r="D5946" t="str">
            <v>UN</v>
          </cell>
          <cell r="E5946" t="str">
            <v>54,57</v>
          </cell>
          <cell r="F5946" t="str">
            <v>56,17</v>
          </cell>
        </row>
        <row r="5947">
          <cell r="A5947" t="str">
            <v>97471</v>
          </cell>
          <cell r="B5947" t="str">
            <v>LUVA COM REDUÇÃO, EM AÇO, CONEXÃO SOLDADA, DN 50 X 40 MM (2 X 1 1/2), INSTALADO EM REDE DE ALIMENTAÇÃO PARA HIDRANTE - FORNECIMENTO E INSTALAÇÃO. AF_12/2015</v>
          </cell>
          <cell r="D5947" t="str">
            <v>UN</v>
          </cell>
          <cell r="E5947" t="str">
            <v>65,72</v>
          </cell>
          <cell r="F5947" t="str">
            <v>67,32</v>
          </cell>
        </row>
        <row r="5948">
          <cell r="A5948" t="str">
            <v>97474</v>
          </cell>
          <cell r="B5948" t="str">
            <v>LUVA, EM AÇO, CONEXÃO SOLDADA, DN 65 (2 1/2), INSTALADO EM REDE DE ALIMENTAÇÃO PARA HIDRANTE - FORNECIMENTO E INSTALAÇÃO. AF_12/2015</v>
          </cell>
          <cell r="D5948" t="str">
            <v>UN</v>
          </cell>
          <cell r="E5948" t="str">
            <v>99,20</v>
          </cell>
          <cell r="F5948" t="str">
            <v>101,27</v>
          </cell>
        </row>
        <row r="5949">
          <cell r="A5949" t="str">
            <v>97475</v>
          </cell>
          <cell r="B5949" t="str">
            <v>LUVA COM REDUÇÃO, EM AÇO, CONEXÃO SOLDADA, DN 65 X 50 MM (2 1/2 X 2), INSTALADO EM REDE DE ALIMENTAÇÃO PARA HIDRANTE - FORNECIMENTO E INSTALAÇÃO. AF_12/2015</v>
          </cell>
          <cell r="D5949" t="str">
            <v>UN</v>
          </cell>
          <cell r="E5949" t="str">
            <v>121,75</v>
          </cell>
          <cell r="F5949" t="str">
            <v>123,82</v>
          </cell>
        </row>
        <row r="5950">
          <cell r="A5950" t="str">
            <v>97477</v>
          </cell>
          <cell r="B5950" t="str">
            <v>LUVA, EM AÇO, CONEXÃO SOLDADA, DN 80 (3), INSTALADO EM REDE DE ALIMENTAÇÃO PARA HIDRANTE - FORNECIMENTO E INSTALAÇÃO. AF_12/2015</v>
          </cell>
          <cell r="D5950" t="str">
            <v>UN</v>
          </cell>
          <cell r="E5950" t="str">
            <v>131,99</v>
          </cell>
          <cell r="F5950" t="str">
            <v>134,55</v>
          </cell>
        </row>
        <row r="5951">
          <cell r="A5951" t="str">
            <v>97478</v>
          </cell>
          <cell r="B5951" t="str">
            <v>LUVA COM REDUÇÃO, EM AÇO, CONEXÃO SOLDADA, DN 80 X 65 MM (3 X 2 1/2), INSTALADO EM REDE DE ALIMENTAÇÃO PARA HIDRANTE - FORNECIMENTO E INSTALAÇÃO. AF_12/2015</v>
          </cell>
          <cell r="D5951" t="str">
            <v>UN</v>
          </cell>
          <cell r="E5951" t="str">
            <v>162,37</v>
          </cell>
          <cell r="F5951" t="str">
            <v>164,93</v>
          </cell>
        </row>
        <row r="5952">
          <cell r="A5952" t="str">
            <v>97479</v>
          </cell>
          <cell r="B5952" t="str">
            <v>CURVA 45 GRAUS, EM AÇO, CONEXÃO SOLDADA, DN 25 (1), INSTALADO EM REDE DE ALIMENTAÇÃO PARA HIDRANTE - FORNECIMENTO E INSTALAÇÃO. AF_12/2015</v>
          </cell>
          <cell r="D5952" t="str">
            <v>UN</v>
          </cell>
          <cell r="E5952" t="str">
            <v>32,79</v>
          </cell>
          <cell r="F5952" t="str">
            <v>33,98</v>
          </cell>
        </row>
        <row r="5953">
          <cell r="A5953" t="str">
            <v>97480</v>
          </cell>
          <cell r="B5953" t="str">
            <v>CURVA 90 GRAUS, EM AÇO, CONEXÃO SOLDADA, DN 25 (1), INSTALADO EM REDE DE ALIMENTAÇÃO PARA HIDRANTE - FORNECIMENTO E INSTALAÇÃO. AF_12/2015</v>
          </cell>
          <cell r="D5953" t="str">
            <v>UN</v>
          </cell>
          <cell r="E5953" t="str">
            <v>32,79</v>
          </cell>
          <cell r="F5953" t="str">
            <v>33,98</v>
          </cell>
        </row>
        <row r="5954">
          <cell r="A5954" t="str">
            <v>97481</v>
          </cell>
          <cell r="B5954" t="str">
            <v>CURVA 45 GRAUS, EM AÇO, CONEXÃO SOLDADA, DN 32 (1 1/4), INSTALADO EM REDE DE ALIMENTAÇÃO PARA HIDRANTE - FORNECIMENTO E INSTALAÇÃO. AF_12/2015</v>
          </cell>
          <cell r="D5954" t="str">
            <v>UN</v>
          </cell>
          <cell r="E5954" t="str">
            <v>47,36</v>
          </cell>
          <cell r="F5954" t="str">
            <v>48,89</v>
          </cell>
        </row>
        <row r="5955">
          <cell r="A5955" t="str">
            <v>97482</v>
          </cell>
          <cell r="B5955" t="str">
            <v>CURVA 90 GRAUS, EM AÇO, CONEXÃO SOLDADA, DN 32 (1 1/4), INSTALADO EM REDE DE ALIMENTAÇÃO PARA HIDRANTE - FORNECIMENTO E INSTALAÇÃO. AF_12/2015</v>
          </cell>
          <cell r="D5955" t="str">
            <v>UN</v>
          </cell>
          <cell r="E5955" t="str">
            <v>47,36</v>
          </cell>
          <cell r="F5955" t="str">
            <v>48,89</v>
          </cell>
        </row>
        <row r="5956">
          <cell r="A5956" t="str">
            <v>97483</v>
          </cell>
          <cell r="B5956" t="str">
            <v>CURVA 45 GRAUS, EM AÇO, CONEXÃO SOLDADA, DN 40 (1 1/2"), INSTALADO EM REDE DE ALIMENTAÇÃO PARA HIDRANTE - FORNECIMENTO E INSTALAÇÃO. AF_12/2015</v>
          </cell>
          <cell r="D5956" t="str">
            <v>UN</v>
          </cell>
          <cell r="E5956" t="str">
            <v>66,16</v>
          </cell>
          <cell r="F5956" t="str">
            <v>68,07</v>
          </cell>
        </row>
        <row r="5957">
          <cell r="A5957" t="str">
            <v>97484</v>
          </cell>
          <cell r="B5957" t="str">
            <v>CURVA 90 GRAUS, EM AÇO, CONEXÃO SOLDADA, DN 40 (1 1/2"), INSTALADO EM REDE DE ALIMENTAÇÃO PARA HIDRANTE - FORNECIMENTO E INSTALAÇÃO. AF_12/2015</v>
          </cell>
          <cell r="D5957" t="str">
            <v>UN</v>
          </cell>
          <cell r="E5957" t="str">
            <v>66,16</v>
          </cell>
          <cell r="F5957" t="str">
            <v>68,07</v>
          </cell>
        </row>
        <row r="5958">
          <cell r="A5958" t="str">
            <v>97485</v>
          </cell>
          <cell r="B5958" t="str">
            <v>CURVA 45 GRAUS, EM AÇO, CONEXÃO SOLDADA, DN 50 (2"), INSTALADO EM REDE DE ALIMENTAÇÃO PARA HIDRANTE - FORNECIMENTO E INSTALAÇÃO. AF_12/2015</v>
          </cell>
          <cell r="D5958" t="str">
            <v>UN</v>
          </cell>
          <cell r="E5958" t="str">
            <v>91,03</v>
          </cell>
          <cell r="F5958" t="str">
            <v>93,43</v>
          </cell>
        </row>
        <row r="5959">
          <cell r="A5959" t="str">
            <v>97486</v>
          </cell>
          <cell r="B5959" t="str">
            <v>CURVA 90 GRAUS, EM AÇO, CONEXÃO SOLDADA, DN 50 (2"), INSTALADO EM REDE DE ALIMENTAÇÃO PARA HIDRANTE - FORNECIMENTO E INSTALAÇÃO. AF_12/2015</v>
          </cell>
          <cell r="D5959" t="str">
            <v>UN</v>
          </cell>
          <cell r="E5959" t="str">
            <v>97,40</v>
          </cell>
          <cell r="F5959" t="str">
            <v>99,80</v>
          </cell>
        </row>
        <row r="5960">
          <cell r="A5960" t="str">
            <v>97487</v>
          </cell>
          <cell r="B5960" t="str">
            <v>CURVA 45 GRAUS, EM AÇO, CONEXÃO SOLDADA, DN 65 (2 1/2"), INSTALADO EM REDE DE ALIMENTAÇÃO PARA HIDRANTE - FORNECIMENTO E INSTALAÇÃO. AF_12/2015</v>
          </cell>
          <cell r="D5960" t="str">
            <v>UN</v>
          </cell>
          <cell r="E5960" t="str">
            <v>166,60</v>
          </cell>
          <cell r="F5960" t="str">
            <v>169,73</v>
          </cell>
        </row>
        <row r="5961">
          <cell r="A5961" t="str">
            <v>97488</v>
          </cell>
          <cell r="B5961" t="str">
            <v>CURVA 90 GRAUS, EM AÇO, CONEXÃO SOLDADA, DN 65 (2 1/2"), INSTALADO EM REDE DE ALIMENTAÇÃO PARA HIDRANTE - FORNECIMENTO E INSTALAÇÃO. AF_12/2015</v>
          </cell>
          <cell r="D5961" t="str">
            <v>UN</v>
          </cell>
          <cell r="E5961" t="str">
            <v>176,78</v>
          </cell>
          <cell r="F5961" t="str">
            <v>179,91</v>
          </cell>
        </row>
        <row r="5962">
          <cell r="A5962" t="str">
            <v>97489</v>
          </cell>
          <cell r="B5962" t="str">
            <v>CURVA 45 GRAUS, EM AÇO, CONEXÃO SOLDADA, DN 80 (3"), INSTALADO EM REDE DE ALIMENTAÇÃO PARA HIDRANTE - FORNECIMENTO E INSTALAÇÃO. AF_12/2015</v>
          </cell>
          <cell r="D5962" t="str">
            <v>UN</v>
          </cell>
          <cell r="E5962" t="str">
            <v>392,38</v>
          </cell>
          <cell r="F5962" t="str">
            <v>396,21</v>
          </cell>
        </row>
        <row r="5963">
          <cell r="A5963" t="str">
            <v>97490</v>
          </cell>
          <cell r="B5963" t="str">
            <v>CURVA 90 GRAUS, EM AÇO, CONEXÃO SOLDADA, DN 80 (3"), INSTALADO EM REDE DE ALIMENTAÇÃO PARA HIDRANTE - FORNECIMENTO E INSTALAÇÃO. AF_12/2015</v>
          </cell>
          <cell r="D5963" t="str">
            <v>UN</v>
          </cell>
          <cell r="E5963" t="str">
            <v>346,69</v>
          </cell>
          <cell r="F5963" t="str">
            <v>350,52</v>
          </cell>
        </row>
        <row r="5964">
          <cell r="A5964" t="str">
            <v>97491</v>
          </cell>
          <cell r="B5964" t="str">
            <v>TÊ, EM AÇO, CONEXÃO SOLDADA, DN 25 (1"), INSTALADO EM REDE DE ALIMENTAÇÃO PARA HIDRANTE - FORNECIMENTO E INSTALAÇÃO. AF_12/2015</v>
          </cell>
          <cell r="D5964" t="str">
            <v>UN</v>
          </cell>
          <cell r="E5964" t="str">
            <v>50,44</v>
          </cell>
          <cell r="F5964" t="str">
            <v>52,04</v>
          </cell>
        </row>
        <row r="5965">
          <cell r="A5965" t="str">
            <v>97492</v>
          </cell>
          <cell r="B5965" t="str">
            <v>TÊ, EM AÇO, CONEXÃO SOLDADA, DN 32 (1 1/4"), INSTALADO EM REDE DE ALIMENTAÇÃO PARA HIDRANTE - FORNECIMENTO E INSTALAÇÃO. AF_12/2015</v>
          </cell>
          <cell r="D5965" t="str">
            <v>UN</v>
          </cell>
          <cell r="E5965" t="str">
            <v>73,79</v>
          </cell>
          <cell r="F5965" t="str">
            <v>75,84</v>
          </cell>
        </row>
        <row r="5966">
          <cell r="A5966" t="str">
            <v>97493</v>
          </cell>
          <cell r="B5966" t="str">
            <v>TÊ, EM AÇO, CONEXÃO SOLDADA, DN 40 (1 1/2"), INSTALADO EM REDE DE ALIMENTAÇÃO PARA HIDRANTE - FORNECIMENTO E INSTALAÇÃO. AF_12/2015</v>
          </cell>
          <cell r="D5966" t="str">
            <v>UN</v>
          </cell>
          <cell r="E5966" t="str">
            <v>95,10</v>
          </cell>
          <cell r="F5966" t="str">
            <v>97,67</v>
          </cell>
        </row>
        <row r="5967">
          <cell r="A5967" t="str">
            <v>97494</v>
          </cell>
          <cell r="B5967" t="str">
            <v>TÊ, EM AÇO, CONEXÃO SOLDADA, DN 50 (2"), INSTALADO EM REDE DE ALIMENTAÇÃO PARA HIDRANTE - FORNECIMENTO E INSTALAÇÃO. AF_12/2015</v>
          </cell>
          <cell r="D5967" t="str">
            <v>UN</v>
          </cell>
          <cell r="E5967" t="str">
            <v>146,94</v>
          </cell>
          <cell r="F5967" t="str">
            <v>150,12</v>
          </cell>
        </row>
        <row r="5968">
          <cell r="A5968" t="str">
            <v>97495</v>
          </cell>
          <cell r="B5968" t="str">
            <v>TÊ, EM AÇO, CONEXÃO SOLDADA, DN 65 (2 1/2"), INSTALADO EM REDE DE ALIMENTAÇÃO PARA HIDRANTE - FORNECIMENTO E INSTALAÇÃO. AF_12/2015</v>
          </cell>
          <cell r="D5968" t="str">
            <v>UN</v>
          </cell>
          <cell r="E5968" t="str">
            <v>267,84</v>
          </cell>
          <cell r="F5968" t="str">
            <v>271,99</v>
          </cell>
        </row>
        <row r="5969">
          <cell r="A5969" t="str">
            <v>97496</v>
          </cell>
          <cell r="B5969" t="str">
            <v>TÊ, EM AÇO, CONEXÃO SOLDADA, DN 80 (3"), INSTALADO EM REDE DE ALIMENTAÇÃO PARA HIDRANTE - FORNECIMENTO E INSTALAÇÃO. AF_12/2015</v>
          </cell>
          <cell r="D5969" t="str">
            <v>UN</v>
          </cell>
          <cell r="E5969" t="str">
            <v>422,40</v>
          </cell>
          <cell r="F5969" t="str">
            <v>427,53</v>
          </cell>
        </row>
        <row r="5970">
          <cell r="A5970" t="str">
            <v>97499</v>
          </cell>
          <cell r="B5970" t="str">
            <v>LUVA, EM AÇO, CONEXÃO SOLDADA, DN 25 (1"), INSTALADO EM REDE DE ALIMENTAÇÃO PARA SPRINKLER - FORNECIMENTO E INSTALAÇÃO. AF_12/2015</v>
          </cell>
          <cell r="D5970" t="str">
            <v>UN</v>
          </cell>
          <cell r="E5970" t="str">
            <v>18,73</v>
          </cell>
          <cell r="F5970" t="str">
            <v>19,34</v>
          </cell>
        </row>
        <row r="5971">
          <cell r="A5971" t="str">
            <v>97500</v>
          </cell>
          <cell r="B5971" t="str">
            <v>LUVA COM REDUÇÃO, EM AÇO, CONEXÃO SOLDADA, DN 25 X 20 MM (1" X 3/4"), INSTALADO EM REDE DE ALIMENTAÇÃO PARA SPRINKLER - FORNECIMENTO E INSTALAÇÃO. AF_12/2015</v>
          </cell>
          <cell r="D5971" t="str">
            <v>UN</v>
          </cell>
          <cell r="E5971" t="str">
            <v>15,46</v>
          </cell>
          <cell r="F5971" t="str">
            <v>16,07</v>
          </cell>
        </row>
        <row r="5972">
          <cell r="A5972" t="str">
            <v>97502</v>
          </cell>
          <cell r="B5972" t="str">
            <v>LUVA, EM AÇO, CONEXÃO SOLDADA, DN 32 (1 1/4"), INSTALADO EM REDE DE ALIMENTAÇÃO PARA SPRINKLER - FORNECIMENTO E INSTALAÇÃO. AF_12/2015</v>
          </cell>
          <cell r="D5972" t="str">
            <v>UN</v>
          </cell>
          <cell r="E5972" t="str">
            <v>26,18</v>
          </cell>
          <cell r="F5972" t="str">
            <v>26,87</v>
          </cell>
        </row>
        <row r="5973">
          <cell r="A5973" t="str">
            <v>97503</v>
          </cell>
          <cell r="B5973" t="str">
            <v>LUVA COM REDUÇÃO, EM AÇO, CONEXÃO SOLDADA, DN 32 X 25 MM (1 1/4"  X 1"), INSTALADO EM REDE DE ALIMENTAÇÃO PARA SPRINKLER - FORNECIMENTO E INSTALAÇÃO. AF_12/2015</v>
          </cell>
          <cell r="D5973" t="str">
            <v>UN</v>
          </cell>
          <cell r="E5973" t="str">
            <v>31,84</v>
          </cell>
          <cell r="F5973" t="str">
            <v>32,55</v>
          </cell>
        </row>
        <row r="5974">
          <cell r="A5974" t="str">
            <v>97505</v>
          </cell>
          <cell r="B5974" t="str">
            <v>LUVA, EM AÇO, CONEXÃO SOLDADA, DN 40 (1 1/2"), INSTALADO EM REDE DE ALIMENTAÇÃO PARA SPRINKLER - FORNECIMENTO E INSTALAÇÃO. AF_12/2015</v>
          </cell>
          <cell r="D5974" t="str">
            <v>UN</v>
          </cell>
          <cell r="E5974" t="str">
            <v>32,79</v>
          </cell>
          <cell r="F5974" t="str">
            <v>33,60</v>
          </cell>
        </row>
        <row r="5975">
          <cell r="A5975" t="str">
            <v>97506</v>
          </cell>
          <cell r="B5975" t="str">
            <v>LUVA COM REDUÇÃO, EM AÇO, CONEXÃO SOLDADA, DN 40  X 32 MM (1 1/2" X 1 1/4"), INSTALADO EM REDE DE ALIMENTAÇÃO PARA SPRINKLER - FORNECIMENTO E INSTALAÇÃO. AF_12/2015</v>
          </cell>
          <cell r="D5975" t="str">
            <v>UN</v>
          </cell>
          <cell r="E5975" t="str">
            <v>39,84</v>
          </cell>
          <cell r="F5975" t="str">
            <v>40,65</v>
          </cell>
        </row>
        <row r="5976">
          <cell r="A5976" t="str">
            <v>97508</v>
          </cell>
          <cell r="B5976" t="str">
            <v>LUVA, EM AÇO, CONEXÃO SOLDADA, DN 50 (2"), INSTALADO EM REDE DE ALIMENTAÇÃO PARA SPRINKLER - FORNECIMENTO E INSTALAÇÃO. AF_12/2015</v>
          </cell>
          <cell r="D5976" t="str">
            <v>UN</v>
          </cell>
          <cell r="E5976" t="str">
            <v>48,48</v>
          </cell>
          <cell r="F5976" t="str">
            <v>49,41</v>
          </cell>
        </row>
        <row r="5977">
          <cell r="A5977" t="str">
            <v>97509</v>
          </cell>
          <cell r="B5977" t="str">
            <v>LUVA COM REDUÇÃO, EM AÇO, CONEXÃO SOLDADA, DN 50 X 40 MM (2" X 1 1/2"), INSTALADO EM REDE DE ALIMENTAÇÃO PARA SPRINKLER - FORNECIMENTO E INSTALAÇÃO. AF_12/2015</v>
          </cell>
          <cell r="D5977" t="str">
            <v>UN</v>
          </cell>
          <cell r="E5977" t="str">
            <v>59,63</v>
          </cell>
          <cell r="F5977" t="str">
            <v>60,56</v>
          </cell>
        </row>
        <row r="5978">
          <cell r="A5978" t="str">
            <v>97511</v>
          </cell>
          <cell r="B5978" t="str">
            <v>LUVA, EM AÇO, CONEXÃO SOLDADA, DN 65 (2 1/2"), INSTALADO EM REDE DE ALIMENTAÇÃO PARA SPRINKLER - FORNECIMENTO E INSTALAÇÃO. AF_12/2015</v>
          </cell>
          <cell r="D5978" t="str">
            <v>UN</v>
          </cell>
          <cell r="E5978" t="str">
            <v>90,46</v>
          </cell>
          <cell r="F5978" t="str">
            <v>91,57</v>
          </cell>
        </row>
        <row r="5979">
          <cell r="A5979" t="str">
            <v>97512</v>
          </cell>
          <cell r="B5979" t="str">
            <v>LUVA COM REDUÇÃO, EM AÇO, CONEXÃO SOLDADA, DN 65 X 50 MM (2 1/2" X 2"), INSTALADO EM REDE DE ALIMENTAÇÃO PARA SPRINKLER - FORNECIMENTO E INSTALAÇÃO. AF_12/2015</v>
          </cell>
          <cell r="D5979" t="str">
            <v>UN</v>
          </cell>
          <cell r="E5979" t="str">
            <v>113,01</v>
          </cell>
          <cell r="F5979" t="str">
            <v>114,12</v>
          </cell>
        </row>
        <row r="5980">
          <cell r="A5980" t="str">
            <v>97514</v>
          </cell>
          <cell r="B5980" t="str">
            <v>LUVA, EM AÇO, CONEXÃO SOLDADA, DN 80 (3"), INSTALADO EM REDE DE ALIMENTAÇÃO PARA SPRINKLER - FORNECIMENTO E INSTALAÇÃO. AF_12/2015</v>
          </cell>
          <cell r="D5980" t="str">
            <v>UN</v>
          </cell>
          <cell r="E5980" t="str">
            <v>120,49</v>
          </cell>
          <cell r="F5980" t="str">
            <v>121,79</v>
          </cell>
        </row>
        <row r="5981">
          <cell r="A5981" t="str">
            <v>97515</v>
          </cell>
          <cell r="B5981" t="str">
            <v>LUVA COM REDUÇÃO, EM AÇO, CONEXÃO SOLDADA, DN 80 X 65 MM (3" X 2 1/2"), INSTALADO EM REDE DE ALIMENTAÇÃO PARA SPRINKLER - FORNECIMENTO E INSTALAÇÃO. AF_12/2015</v>
          </cell>
          <cell r="D5981" t="str">
            <v>UN</v>
          </cell>
          <cell r="E5981" t="str">
            <v>150,87</v>
          </cell>
          <cell r="F5981" t="str">
            <v>152,17</v>
          </cell>
        </row>
        <row r="5982">
          <cell r="A5982" t="str">
            <v>97517</v>
          </cell>
          <cell r="B5982" t="str">
            <v>CURVA 45 GRAUS, EM AÇO, CONEXÃO SOLDADA, DN 25 (1"), INSTALADO EM REDE DE ALIMENTAÇÃO PARA SPRINKLER - FORNECIMENTO E INSTALAÇÃO. AF_12/2015</v>
          </cell>
          <cell r="D5982" t="str">
            <v>UN</v>
          </cell>
          <cell r="E5982" t="str">
            <v>30,32</v>
          </cell>
          <cell r="F5982" t="str">
            <v>31,25</v>
          </cell>
        </row>
        <row r="5983">
          <cell r="A5983" t="str">
            <v>97518</v>
          </cell>
          <cell r="B5983" t="str">
            <v>CURVA 90 GRAUS, EM AÇO, CONEXÃO SOLDADA, DN 25 (1"), INSTALADO EM REDE DE ALIMENTAÇÃO PARA SPRINKLER - FORNECIMENTO E INSTALAÇÃO. AF_12/2015</v>
          </cell>
          <cell r="D5983" t="str">
            <v>UN</v>
          </cell>
          <cell r="E5983" t="str">
            <v>30,32</v>
          </cell>
          <cell r="F5983" t="str">
            <v>31,25</v>
          </cell>
        </row>
        <row r="5984">
          <cell r="A5984" t="str">
            <v>97519</v>
          </cell>
          <cell r="B5984" t="str">
            <v>CURVA 45 GRAUS, EM AÇO, CONEXÃO SOLDADA, DN 32 (1 1/4"), INSTALADO EM REDE DE ALIMENTAÇÃO PARA SPRINKLER - FORNECIMENTO E INSTALAÇÃO. AF_12/2015</v>
          </cell>
          <cell r="D5984" t="str">
            <v>UN</v>
          </cell>
          <cell r="E5984" t="str">
            <v>43,01</v>
          </cell>
          <cell r="F5984" t="str">
            <v>44,07</v>
          </cell>
        </row>
        <row r="5985">
          <cell r="A5985" t="str">
            <v>97520</v>
          </cell>
          <cell r="B5985" t="str">
            <v>CURVA 90 GRAUS, EM AÇO, CONEXÃO SOLDADA, DN 32 (1 1/4"), INSTALADO EM REDE DE ALIMENTAÇÃO PARA SPRINKLER - FORNECIMENTO E INSTALAÇÃO. AF_12/2015</v>
          </cell>
          <cell r="D5985" t="str">
            <v>UN</v>
          </cell>
          <cell r="E5985" t="str">
            <v>43,01</v>
          </cell>
          <cell r="F5985" t="str">
            <v>44,07</v>
          </cell>
        </row>
        <row r="5986">
          <cell r="A5986" t="str">
            <v>97521</v>
          </cell>
          <cell r="B5986" t="str">
            <v>CURVA 45 GRAUS, EM AÇO, CONEXÃO SOLDADA, DN 40 (1 1/2"), INSTALADO EM REDE DE ALIMENTAÇÃO PARA SPRINKLER - FORNECIMENTO E INSTALAÇÃO. AF_12/2015</v>
          </cell>
          <cell r="D5986" t="str">
            <v>UN</v>
          </cell>
          <cell r="E5986" t="str">
            <v>59,69</v>
          </cell>
          <cell r="F5986" t="str">
            <v>60,89</v>
          </cell>
        </row>
        <row r="5987">
          <cell r="A5987" t="str">
            <v>97522</v>
          </cell>
          <cell r="B5987" t="str">
            <v>CURVA 90 GRAUS, EM AÇO, CONEXÃO SOLDADA, DN 40 (1 1/2"), INSTALADO EM REDE DE ALIMENTAÇÃO PARA SPRINKLER - FORNECIMENTO E INSTALAÇÃO. AF_12/2015</v>
          </cell>
          <cell r="D5987" t="str">
            <v>UN</v>
          </cell>
          <cell r="E5987" t="str">
            <v>59,69</v>
          </cell>
          <cell r="F5987" t="str">
            <v>60,89</v>
          </cell>
        </row>
        <row r="5988">
          <cell r="A5988" t="str">
            <v>97523</v>
          </cell>
          <cell r="B5988" t="str">
            <v>CURVA 45 GRAUS, EM AÇO, CONEXÃO SOLDADA, DN 50 (2"), INSTALADO EM REDE DE ALIMENTAÇÃO PARA SPRINKLER - FORNECIMENTO E INSTALAÇÃO. AF_12/2015</v>
          </cell>
          <cell r="D5988" t="str">
            <v>UN</v>
          </cell>
          <cell r="E5988" t="str">
            <v>81,92</v>
          </cell>
          <cell r="F5988" t="str">
            <v>83,30</v>
          </cell>
        </row>
        <row r="5989">
          <cell r="A5989" t="str">
            <v>97524</v>
          </cell>
          <cell r="B5989" t="str">
            <v>CURVA 90 GRAUS, EM AÇO, CONEXÃO SOLDADA, DN 50 (2"), INSTALADO EM REDE DE ALIMENTAÇÃO PARA SPRINKLER - FORNECIMENTO E INSTALAÇÃO. AF_12/2015</v>
          </cell>
          <cell r="D5989" t="str">
            <v>UN</v>
          </cell>
          <cell r="E5989" t="str">
            <v>88,29</v>
          </cell>
          <cell r="F5989" t="str">
            <v>89,67</v>
          </cell>
        </row>
        <row r="5990">
          <cell r="A5990" t="str">
            <v>97525</v>
          </cell>
          <cell r="B5990" t="str">
            <v>CURVA 45 GRAUS, EM AÇO, CONEXÃO SOLDADA, DN 65 (2 1/2"), INSTALADO EM REDE DE ALIMENTAÇÃO PARA SPRINKLER - FORNECIMENTO E INSTALAÇÃO. AF_12/2015</v>
          </cell>
          <cell r="D5990" t="str">
            <v>UN</v>
          </cell>
          <cell r="E5990" t="str">
            <v>153,43</v>
          </cell>
          <cell r="F5990" t="str">
            <v>155,09</v>
          </cell>
        </row>
        <row r="5991">
          <cell r="A5991" t="str">
            <v>97526</v>
          </cell>
          <cell r="B5991" t="str">
            <v>CURVA 90 GRAUS, EM AÇO, CONEXÃO SOLDADA, DN 65 (2 1/2"), INSTALADO EM REDE DE ALIMENTAÇÃO PARA SPRINKLER - FORNECIMENTO E INSTALAÇÃO. AF_12/2015</v>
          </cell>
          <cell r="D5991" t="str">
            <v>UN</v>
          </cell>
          <cell r="E5991" t="str">
            <v>163,61</v>
          </cell>
          <cell r="F5991" t="str">
            <v>165,27</v>
          </cell>
        </row>
        <row r="5992">
          <cell r="A5992" t="str">
            <v>97527</v>
          </cell>
          <cell r="B5992" t="str">
            <v>CURVA 45 GRAUS, EM AÇO, CONEXÃO SOLDADA, DN 80 (3"), INSTALADO EM REDE DE ALIMENTAÇÃO PARA SPRINKLER - FORNECIMENTO E INSTALAÇÃO. AF_12/2015</v>
          </cell>
          <cell r="D5992" t="str">
            <v>UN</v>
          </cell>
          <cell r="E5992" t="str">
            <v>375,18</v>
          </cell>
          <cell r="F5992" t="str">
            <v>377,13</v>
          </cell>
        </row>
        <row r="5993">
          <cell r="A5993" t="str">
            <v>97528</v>
          </cell>
          <cell r="B5993" t="str">
            <v>CURVA 90 GRAUS, EM AÇO, CONEXÃO SOLDADA, DN 80 (3"), INSTALADO EM REDE DE ALIMENTAÇÃO PARA SPRINKLER - FORNECIMENTO E INSTALAÇÃO. AF_12/2015</v>
          </cell>
          <cell r="D5993" t="str">
            <v>UN</v>
          </cell>
          <cell r="E5993" t="str">
            <v>329,49</v>
          </cell>
          <cell r="F5993" t="str">
            <v>331,44</v>
          </cell>
        </row>
        <row r="5994">
          <cell r="A5994" t="str">
            <v>97529</v>
          </cell>
          <cell r="B5994" t="str">
            <v>TÊ, EM AÇO, CONEXÃO SOLDADA, DN 25 (1"), INSTALADO EM REDE DE ALIMENTAÇÃO PARA SPRINKLER - FORNECIMENTO E INSTALAÇÃO. AF_12/2015</v>
          </cell>
          <cell r="D5994" t="str">
            <v>UN</v>
          </cell>
          <cell r="E5994" t="str">
            <v>47,22</v>
          </cell>
          <cell r="F5994" t="str">
            <v>48,45</v>
          </cell>
        </row>
        <row r="5995">
          <cell r="A5995" t="str">
            <v>97530</v>
          </cell>
          <cell r="B5995" t="str">
            <v>TÊ, EM AÇO, CONEXÃO SOLDADA, DN 32 (1 1/4"), INSTALADO EM REDE DE ALIMENTAÇÃO PARA SPRINKLER - FORNECIMENTO E INSTALAÇÃO. AF_12/2015</v>
          </cell>
          <cell r="D5995" t="str">
            <v>UN</v>
          </cell>
          <cell r="E5995" t="str">
            <v>68,00</v>
          </cell>
          <cell r="F5995" t="str">
            <v>69,41</v>
          </cell>
        </row>
        <row r="5996">
          <cell r="A5996" t="str">
            <v>97531</v>
          </cell>
          <cell r="B5996" t="str">
            <v>TÊ, EM AÇO, CONEXÃO SOLDADA, DN 40 (1 1/2"), INSTALADO EM REDE DE ALIMENTAÇÃO PARA SPRINKLER - FORNECIMENTO E INSTALAÇÃO. AF_12/2015</v>
          </cell>
          <cell r="D5996" t="str">
            <v>UN</v>
          </cell>
          <cell r="E5996" t="str">
            <v>86,47</v>
          </cell>
          <cell r="F5996" t="str">
            <v>88,07</v>
          </cell>
        </row>
        <row r="5997">
          <cell r="A5997" t="str">
            <v>97532</v>
          </cell>
          <cell r="B5997" t="str">
            <v>TÊ, EM AÇO, CONEXÃO SOLDADA, DN 50 (2"), INSTALADO EM REDE DE ALIMENTAÇÃO PARA SPRINKLER - FORNECIMENTO E INSTALAÇÃO. AF_12/2015</v>
          </cell>
          <cell r="D5997" t="str">
            <v>UN</v>
          </cell>
          <cell r="E5997" t="str">
            <v>134,77</v>
          </cell>
          <cell r="F5997" t="str">
            <v>136,62</v>
          </cell>
        </row>
        <row r="5998">
          <cell r="A5998" t="str">
            <v>97533</v>
          </cell>
          <cell r="B5998" t="str">
            <v>TÊ, EM AÇO, CONEXÃO SOLDADA, DN 65 (2 1/2"), INSTALADO EM REDE DE ALIMENTAÇÃO PARA SPRINKLER - FORNECIMENTO E INSTALAÇÃO. AF_12/2015</v>
          </cell>
          <cell r="D5998" t="str">
            <v>UN</v>
          </cell>
          <cell r="E5998" t="str">
            <v>252,87</v>
          </cell>
          <cell r="F5998" t="str">
            <v>255,38</v>
          </cell>
        </row>
        <row r="5999">
          <cell r="A5999" t="str">
            <v>97534</v>
          </cell>
          <cell r="B5999" t="str">
            <v>TÊ, EM AÇO, CONEXÃO SOLDADA, DN 80 (3"), INSTALADO EM REDE DE ALIMENTAÇÃO PARA SPRINKLER - FORNECIMENTO E INSTALAÇÃO. AF_12/2015</v>
          </cell>
          <cell r="D5999" t="str">
            <v>UN</v>
          </cell>
          <cell r="E5999" t="str">
            <v>399,47</v>
          </cell>
          <cell r="F5999" t="str">
            <v>402,06</v>
          </cell>
        </row>
        <row r="6000">
          <cell r="A6000" t="str">
            <v>97537</v>
          </cell>
          <cell r="B6000" t="str">
            <v>LUVA, EM AÇO, CONEXÃO SOLDADA, DN 15 (1/2"), INSTALADO EM RAMAIS E SUB-RAMAIS DE GÁS - FORNECIMENTO E INSTALAÇÃO. AF_12/2015</v>
          </cell>
          <cell r="D6000" t="str">
            <v>UN</v>
          </cell>
          <cell r="E6000" t="str">
            <v>14,16</v>
          </cell>
          <cell r="F6000" t="str">
            <v>14,76</v>
          </cell>
        </row>
        <row r="6001">
          <cell r="A6001" t="str">
            <v>97540</v>
          </cell>
          <cell r="B6001" t="str">
            <v>LUVA, EM AÇO, CONEXÃO SOLDADA, DN 20 (3/4"), INSTALADO EM RAMAIS E SUB-RAMAIS DE GÁS - FORNECIMENTO E INSTALAÇÃO. AF_12/2015</v>
          </cell>
          <cell r="D6001" t="str">
            <v>UN</v>
          </cell>
          <cell r="E6001" t="str">
            <v>19,21</v>
          </cell>
          <cell r="F6001" t="str">
            <v>20,25</v>
          </cell>
        </row>
        <row r="6002">
          <cell r="A6002" t="str">
            <v>97541</v>
          </cell>
          <cell r="B6002" t="str">
            <v>LUVA COM REDUÇÃO, EM AÇO, CONEXÃO SOLDADA, DN 20 X 15 MM (3/4 " X 1/2"), INSTALADO EM RAMAIS E SUB-RAMAIS DE GÁS - FORNECIMENTO E INSTALAÇÃO. AF_12/2015</v>
          </cell>
          <cell r="D6002" t="str">
            <v>UN</v>
          </cell>
          <cell r="E6002" t="str">
            <v>16,49</v>
          </cell>
          <cell r="F6002" t="str">
            <v>17,53</v>
          </cell>
        </row>
        <row r="6003">
          <cell r="A6003" t="str">
            <v>97543</v>
          </cell>
          <cell r="B6003" t="str">
            <v>LUVA, EM AÇO, CONEXÃO SOLDADA, DN 25 (1"), INSTALADO EM RAMAIS E SUB-RAMAIS DE GÁS - FORNECIMENTO E INSTALAÇÃO. AF_12/2015</v>
          </cell>
          <cell r="D6003" t="str">
            <v>UN</v>
          </cell>
          <cell r="E6003" t="str">
            <v>31,52</v>
          </cell>
          <cell r="F6003" t="str">
            <v>33,55</v>
          </cell>
        </row>
        <row r="6004">
          <cell r="A6004" t="str">
            <v>97544</v>
          </cell>
          <cell r="B6004" t="str">
            <v>LUVA COM REDUÇÃO, EM AÇO, CONEXÃO SOLDADA, DN 25 X 20 MM (1" X 3/4"), INSTALADO EM RAMAIS E SUB-RAMAIS DE GÁS - FORNECIMENTO E INSTALAÇÃO. AF_12/2015</v>
          </cell>
          <cell r="D6004" t="str">
            <v>UN</v>
          </cell>
          <cell r="E6004" t="str">
            <v>28,25</v>
          </cell>
          <cell r="F6004" t="str">
            <v>30,28</v>
          </cell>
        </row>
        <row r="6005">
          <cell r="A6005" t="str">
            <v>97546</v>
          </cell>
          <cell r="B6005" t="str">
            <v>CURVA 45 GRAUS, EM AÇO, CONEXÃO SOLDADA, DN 15 (1/2"), INSTALADO EM RAMAIS E SUB-RAMAIS DE GÁS - FORNECIMENTO E INSTALAÇÃO. AF_12/2015</v>
          </cell>
          <cell r="D6005" t="str">
            <v>UN</v>
          </cell>
          <cell r="E6005" t="str">
            <v>19,86</v>
          </cell>
          <cell r="F6005" t="str">
            <v>20,79</v>
          </cell>
        </row>
        <row r="6006">
          <cell r="A6006" t="str">
            <v>97547</v>
          </cell>
          <cell r="B6006" t="str">
            <v>CURVA 90 GRAUS, EM AÇO, CONEXÃO SOLDADA, DN 15 (1/2"), INSTALADO EM RAMAIS E SUB-RAMAIS DE GÁS - FORNECIMENTO E INSTALAÇÃO. AF_12/2015</v>
          </cell>
          <cell r="D6006" t="str">
            <v>UN</v>
          </cell>
          <cell r="E6006" t="str">
            <v>19,86</v>
          </cell>
          <cell r="F6006" t="str">
            <v>20,79</v>
          </cell>
        </row>
        <row r="6007">
          <cell r="A6007" t="str">
            <v>97548</v>
          </cell>
          <cell r="B6007" t="str">
            <v>CURVA 45 GRAUS, EM AÇO, CONEXÃO SOLDADA, DN 20 (3/4"), INSTALADO EM RAMAIS E SUB-RAMAIS DE GÁS - FORNECIMENTO E INSTALAÇÃO. AF_12/2015</v>
          </cell>
          <cell r="D6007" t="str">
            <v>UN</v>
          </cell>
          <cell r="E6007" t="str">
            <v>29,62</v>
          </cell>
          <cell r="F6007" t="str">
            <v>31,18</v>
          </cell>
        </row>
        <row r="6008">
          <cell r="A6008" t="str">
            <v>97549</v>
          </cell>
          <cell r="B6008" t="str">
            <v>CURVA 90 GRAUS, EM AÇO, CONEXÃO SOLDADA, DN 20 (3/4"), INSTALADO EM RAMAIS E SUB-RAMAIS DE GÁS - FORNECIMENTO E INSTALAÇÃO. AF_12/2015</v>
          </cell>
          <cell r="D6008" t="str">
            <v>UN</v>
          </cell>
          <cell r="E6008" t="str">
            <v>29,62</v>
          </cell>
          <cell r="F6008" t="str">
            <v>31,18</v>
          </cell>
        </row>
        <row r="6009">
          <cell r="A6009" t="str">
            <v>97550</v>
          </cell>
          <cell r="B6009" t="str">
            <v>CURVA 45 GRAUS, EM AÇO, CONEXÃO SOLDADA, DN 25 (1"), INSTALADO EM RAMAIS E SUB-RAMAIS DE GÁS - FORNECIMENTO E INSTALAÇÃO. AF_12/2015</v>
          </cell>
          <cell r="D6009" t="str">
            <v>UN</v>
          </cell>
          <cell r="E6009" t="str">
            <v>49,54</v>
          </cell>
          <cell r="F6009" t="str">
            <v>52,58</v>
          </cell>
        </row>
        <row r="6010">
          <cell r="A6010" t="str">
            <v>97551</v>
          </cell>
          <cell r="B6010" t="str">
            <v>CURVA 90 GRAUS, EM AÇO, CONEXÃO SOLDADA, DN 25 (1"), INSTALADO EM RAMAIS E SUB-RAMAIS DE GÁS - FORNECIMENTO E INSTALAÇÃO. AF_12/2015</v>
          </cell>
          <cell r="D6010" t="str">
            <v>UN</v>
          </cell>
          <cell r="E6010" t="str">
            <v>49,54</v>
          </cell>
          <cell r="F6010" t="str">
            <v>52,58</v>
          </cell>
        </row>
        <row r="6011">
          <cell r="A6011" t="str">
            <v>97552</v>
          </cell>
          <cell r="B6011" t="str">
            <v>TÊ, EM AÇO, CONEXÃO SOLDADA, DN 15 (1/2"), INSTALADO EM RAMAIS E SUB-RAMAIS DE GÁS - FORNECIMENTO E INSTALAÇÃO. AF_12/2015</v>
          </cell>
          <cell r="D6011" t="str">
            <v>UN</v>
          </cell>
          <cell r="E6011" t="str">
            <v>28,86</v>
          </cell>
          <cell r="F6011" t="str">
            <v>30,08</v>
          </cell>
        </row>
        <row r="6012">
          <cell r="A6012" t="str">
            <v>97553</v>
          </cell>
          <cell r="B6012" t="str">
            <v>TÊ, EM AÇO, CONEXÃO SOLDADA, DN 20 (3/4"), INSTALADO EM RAMAIS E SUB-RAMAIS DE GÁS - FORNECIMENTO E INSTALAÇÃO. AF_12/2015</v>
          </cell>
          <cell r="D6012" t="str">
            <v>UN</v>
          </cell>
          <cell r="E6012" t="str">
            <v>41,86</v>
          </cell>
          <cell r="F6012" t="str">
            <v>43,95</v>
          </cell>
        </row>
        <row r="6013">
          <cell r="A6013" t="str">
            <v>97554</v>
          </cell>
          <cell r="B6013" t="str">
            <v>TÊ, EM AÇO, CONEXÃO SOLDADA, DN 25 (1"), INSTALADO EM RAMAIS E SUB-RAMAIS DE GÁS - FORNECIMENTO E INSTALAÇÃO. AF_12/2015</v>
          </cell>
          <cell r="D6013" t="str">
            <v>UN</v>
          </cell>
          <cell r="E6013" t="str">
            <v>72,85</v>
          </cell>
          <cell r="F6013" t="str">
            <v>76,91</v>
          </cell>
        </row>
        <row r="6014">
          <cell r="A6014" t="str">
            <v>98602</v>
          </cell>
          <cell r="B6014" t="str">
            <v>CONECTOR EM BRONZE/LATÃO, DN 22 MM X 1/2", SEM ANEL DE SOLDA, BOLSA X ROSCA F, INSTALADO EM PRUMADA  FORNECIMENTO E INSTALAÇÃO. AF_01/2016</v>
          </cell>
          <cell r="D6014" t="str">
            <v>UN</v>
          </cell>
          <cell r="E6014" t="str">
            <v>11,09</v>
          </cell>
          <cell r="F6014" t="str">
            <v>11,31</v>
          </cell>
        </row>
        <row r="6015">
          <cell r="A6015" t="str">
            <v>6171</v>
          </cell>
          <cell r="B6015" t="str">
            <v>TAMPA DE CONCRETO ARMADO 60X60X5CM PARA CAIXA</v>
          </cell>
          <cell r="D6015" t="str">
            <v>UN</v>
          </cell>
          <cell r="E6015" t="str">
            <v>22,30</v>
          </cell>
          <cell r="F6015" t="str">
            <v>23,00</v>
          </cell>
        </row>
        <row r="6016">
          <cell r="A6016" t="str">
            <v>74166/1</v>
          </cell>
          <cell r="B6016" t="str">
            <v>CAIXA DE INSPEÇÃO EM CONCRETO PRÉ-MOLDADO DN 60CM COM TAMPA H= 60CM - FORNECIMENTO E INSTALACAO</v>
          </cell>
          <cell r="D6016" t="str">
            <v>UN</v>
          </cell>
          <cell r="E6016" t="str">
            <v>225,78</v>
          </cell>
          <cell r="F6016" t="str">
            <v>234,29</v>
          </cell>
        </row>
        <row r="6017">
          <cell r="A6017" t="str">
            <v>74166/2</v>
          </cell>
          <cell r="B6017" t="str">
            <v>CAIXA DE INSPECAO EM ANEL DE CONCRETO PRE MOLDADO, COM 950MM DE ALTURA TOTAL. ANEIS COM ESP=50MM, DIAM.=600MM. EXCLUSIVE TAMPAO E ESCAVACAO - FORNECIMENTO E INSTALACAO</v>
          </cell>
          <cell r="D6017" t="str">
            <v>UN</v>
          </cell>
          <cell r="E6017" t="str">
            <v>325,13</v>
          </cell>
          <cell r="F6017" t="str">
            <v>330,69</v>
          </cell>
        </row>
        <row r="6018">
          <cell r="A6018" t="str">
            <v>88503</v>
          </cell>
          <cell r="B6018" t="str">
            <v>CAIXA D´ÁGUA EM POLIETILENO, 1000 LITROS, COM ACESSÓRIOS</v>
          </cell>
          <cell r="D6018" t="str">
            <v>UN</v>
          </cell>
          <cell r="E6018" t="str">
            <v>649,64</v>
          </cell>
          <cell r="F6018" t="str">
            <v>675,51</v>
          </cell>
        </row>
        <row r="6019">
          <cell r="A6019" t="str">
            <v>88504</v>
          </cell>
          <cell r="B6019" t="str">
            <v>CAIXA D´AGUA EM POLIETILENO, 500 LITROS, COM ACESSÓRIOS</v>
          </cell>
          <cell r="D6019" t="str">
            <v>UN</v>
          </cell>
          <cell r="E6019" t="str">
            <v>522,31</v>
          </cell>
          <cell r="F6019" t="str">
            <v>548,18</v>
          </cell>
        </row>
        <row r="6020">
          <cell r="A6020" t="str">
            <v>97900</v>
          </cell>
          <cell r="B6020" t="str">
            <v>CAIXA ENTERRADA HIDRÁULICA RETANGULAR EM ALVENARIA COM TIJOLOS CERÂMICOS MACIÇOS, DIMENSÕES INTERNAS: 0,3X0,3X0,3 M PARA REDE DE ESGOTO. AF_05/2018</v>
          </cell>
          <cell r="D6020" t="str">
            <v>UN</v>
          </cell>
          <cell r="E6020" t="str">
            <v>127,68</v>
          </cell>
          <cell r="F6020" t="str">
            <v>136,70</v>
          </cell>
        </row>
        <row r="6021">
          <cell r="A6021" t="str">
            <v>97901</v>
          </cell>
          <cell r="B6021" t="str">
            <v>CAIXA ENTERRADA HIDRÁULICA RETANGULAR EM ALVENARIA COM TIJOLOS CERÂMICOS MACIÇOS, DIMENSÕES INTERNAS: 0,4X0,4X0,4 M PARA REDE DE ESGOTO. AF_05/2018</v>
          </cell>
          <cell r="D6021" t="str">
            <v>UN</v>
          </cell>
          <cell r="E6021" t="str">
            <v>202,88</v>
          </cell>
          <cell r="F6021" t="str">
            <v>217,17</v>
          </cell>
        </row>
        <row r="6022">
          <cell r="A6022" t="str">
            <v>97902</v>
          </cell>
          <cell r="B6022" t="str">
            <v>CAIXA ENTERRADA HIDRÁULICA RETANGULAR EM ALVENARIA COM TIJOLOS CERÂMICOS MACIÇOS, DIMENSÕES INTERNAS: 0,6X0,6X0,6 M PARA REDE DE ESGOTO. AF_05/2018</v>
          </cell>
          <cell r="D6022" t="str">
            <v>UN</v>
          </cell>
          <cell r="E6022" t="str">
            <v>400,83</v>
          </cell>
          <cell r="F6022" t="str">
            <v>428,46</v>
          </cell>
        </row>
        <row r="6023">
          <cell r="A6023" t="str">
            <v>97903</v>
          </cell>
          <cell r="B6023" t="str">
            <v>CAIXA ENTERRADA HIDRÁULICA RETANGULAR EM ALVENARIA COM TIJOLOS CERÂMICOS MACIÇOS, DIMENSÕES INTERNAS: 0,8X0,8X0,6 M PARA REDE DE ESGOTO. AF_05/2018</v>
          </cell>
          <cell r="D6023" t="str">
            <v>UN</v>
          </cell>
          <cell r="E6023" t="str">
            <v>552,42</v>
          </cell>
          <cell r="F6023" t="str">
            <v>590,37</v>
          </cell>
        </row>
        <row r="6024">
          <cell r="A6024" t="str">
            <v>97904</v>
          </cell>
          <cell r="B6024" t="str">
            <v>CAIXA ENTERRADA HIDRÁULICA RETANGULAR EM ALVENARIA COM TIJOLOS CERÂMICOS MACIÇOS, DIMENSÕES INTERNAS: 1X1X0,6 M PARA REDE DE ESGOTO. AF_05/2018</v>
          </cell>
          <cell r="D6024" t="str">
            <v>UN</v>
          </cell>
          <cell r="E6024" t="str">
            <v>653,40</v>
          </cell>
          <cell r="F6024" t="str">
            <v>695,50</v>
          </cell>
        </row>
        <row r="6025">
          <cell r="A6025" t="str">
            <v>97905</v>
          </cell>
          <cell r="B6025" t="str">
            <v>CAIXA ENTERRADA HIDRÁULICA RETANGULAR, EM ALVENARIA COM BLOCOS DE CONCRETO, DIMENSÕES INTERNAS: 0,4X0,4X0,4 M PARA REDE DE ESGOTO. AF_05/2018</v>
          </cell>
          <cell r="D6025" t="str">
            <v>UN</v>
          </cell>
          <cell r="E6025" t="str">
            <v>162,33</v>
          </cell>
          <cell r="F6025" t="str">
            <v>173,77</v>
          </cell>
        </row>
        <row r="6026">
          <cell r="A6026" t="str">
            <v>97906</v>
          </cell>
          <cell r="B6026" t="str">
            <v>CAIXA ENTERRADA HIDRÁULICA RETANGULAR, EM ALVENARIA COM BLOCOS DE CONCRETO, DIMENSÕES INTERNAS: 0,6X0,6X0,6 M PARA REDE DE ESGOTO. AF_05/2018</v>
          </cell>
          <cell r="D6026" t="str">
            <v>UN</v>
          </cell>
          <cell r="E6026" t="str">
            <v>303,19</v>
          </cell>
          <cell r="F6026" t="str">
            <v>324,11</v>
          </cell>
        </row>
        <row r="6027">
          <cell r="A6027" t="str">
            <v>97907</v>
          </cell>
          <cell r="B6027" t="str">
            <v>CAIXA ENTERRADA HIDRÁULICA RETANGULAR, EM ALVENARIA COM BLOCOS DE CONCRETO, DIMENSÕES INTERNAS: 0,8X0,8X0,6 M PARA REDE DE ESGOTO. AF_05/2018</v>
          </cell>
          <cell r="D6027" t="str">
            <v>UN</v>
          </cell>
          <cell r="E6027" t="str">
            <v>427,82</v>
          </cell>
          <cell r="F6027" t="str">
            <v>457,23</v>
          </cell>
        </row>
        <row r="6028">
          <cell r="A6028" t="str">
            <v>97908</v>
          </cell>
          <cell r="B6028" t="str">
            <v>CAIXA ENTERRADA HIDRÁULICA RETANGULAR, EM ALVENARIA COM BLOCOS DE CONCRETO, DIMENSÕES INTERNAS: 1X1X0,6 M PARA REDE DE ESGOTO. AF_05/2018</v>
          </cell>
          <cell r="D6028" t="str">
            <v>UN</v>
          </cell>
          <cell r="E6028" t="str">
            <v>505,97</v>
          </cell>
          <cell r="F6028" t="str">
            <v>537,96</v>
          </cell>
        </row>
        <row r="6029">
          <cell r="A6029" t="str">
            <v>98102</v>
          </cell>
          <cell r="B6029" t="str">
            <v>CAIXA DE GORDURA SIMPLES, CIRCULAR, EM CONCRETO PRÉ-MOLDADO, DIÂMETRO INTERNO = 0,4 M, ALTURA INTERNA = 0,4 M. AF_05/2018</v>
          </cell>
          <cell r="D6029" t="str">
            <v>UN</v>
          </cell>
          <cell r="E6029" t="str">
            <v>86,42</v>
          </cell>
          <cell r="F6029" t="str">
            <v>86,92</v>
          </cell>
        </row>
        <row r="6030">
          <cell r="A6030" t="str">
            <v>98103</v>
          </cell>
          <cell r="B6030" t="str">
            <v>CAIXA DE GORDURA DUPLA, CIRCULAR, EM CONCRETO PRÉ-MOLDADO, DIÂMETRO INTERNO = 0,6 M, ALTURA INTERNA = 0,6 M. AF_05/2018</v>
          </cell>
          <cell r="D6030" t="str">
            <v>UN</v>
          </cell>
          <cell r="E6030" t="str">
            <v>182,60</v>
          </cell>
          <cell r="F6030" t="str">
            <v>183,41</v>
          </cell>
        </row>
        <row r="6031">
          <cell r="A6031" t="str">
            <v>98104</v>
          </cell>
          <cell r="B6031" t="str">
            <v>CAIXA DE GORDURA SIMPLES (CAPACIDADE: 36L), RETANGULAR, EM ALVENARIA COM TIJOLOS CERÂMICOS MACIÇOS, DIMENSÕES INTERNAS = 0,2X0,4 M, ALTURA INTERNA = 0,8 M. AF_05/2018</v>
          </cell>
          <cell r="D6031" t="str">
            <v>UN</v>
          </cell>
          <cell r="E6031" t="str">
            <v>271,38</v>
          </cell>
          <cell r="F6031" t="str">
            <v>290,31</v>
          </cell>
        </row>
        <row r="6032">
          <cell r="A6032" t="str">
            <v>98105</v>
          </cell>
          <cell r="B6032" t="str">
            <v>CAIXA DE GORDURA DUPLA (CAPACIDADE: 126 L), RETANGULAR, EM ALVENARIA COM TIJOLOS CERÂMICOS MACIÇOS, DIMENSÕES INTERNAS = 0,4X0,7 M, ALTURA INTERNA = 0,8 M. AF_05/2018</v>
          </cell>
          <cell r="D6032" t="str">
            <v>UN</v>
          </cell>
          <cell r="E6032" t="str">
            <v>468,55</v>
          </cell>
          <cell r="F6032" t="str">
            <v>501,59</v>
          </cell>
        </row>
        <row r="6033">
          <cell r="A6033" t="str">
            <v>98106</v>
          </cell>
          <cell r="B6033" t="str">
            <v>CAIXA DE GORDURA ESPECIAL (CAPACIDADE: 312 L - PARA ATÉ 146 PESSOAS SERVIDAS NO PICO), RETANGULAR, EM ALVENARIA COM TIJOLOS CERÂMICOS MACIÇOS, DIMENSÕES INTERNAS = 0,4X1,2 M, ALTURA INTERNA = 1 M. AF_05/2018</v>
          </cell>
          <cell r="D6033" t="str">
            <v>UN</v>
          </cell>
          <cell r="E6033" t="str">
            <v>775,45</v>
          </cell>
          <cell r="F6033" t="str">
            <v>830,01</v>
          </cell>
        </row>
        <row r="6034">
          <cell r="A6034" t="str">
            <v>98107</v>
          </cell>
          <cell r="B6034" t="str">
            <v>CAIXA DE GORDURA SIMPLES (CAPACIDADE: 36 L), RETANGULAR, EM ALVENARIA COM BLOCOS DE CONCRETO, DIMENSÕES INTERNAS = 0,2X0,4 M, ALTURA INTERNA = 0,8 M. AF_05/2018</v>
          </cell>
          <cell r="D6034" t="str">
            <v>UN</v>
          </cell>
          <cell r="E6034" t="str">
            <v>195,38</v>
          </cell>
          <cell r="F6034" t="str">
            <v>209,10</v>
          </cell>
        </row>
        <row r="6035">
          <cell r="A6035" t="str">
            <v>98108</v>
          </cell>
          <cell r="B6035" t="str">
            <v>CAIXA DE GORDURA DUPLA (CAPACIDADE: 126 L), RETANGULAR, EM ALVENARIA COM BLOCOS DE CONCRETO, DIMENSÕES INTERNAS = 0,4X0,7 M, ALTURA INTERNA = 0,8 M. AF_05/2018</v>
          </cell>
          <cell r="D6035" t="str">
            <v>UN</v>
          </cell>
          <cell r="E6035" t="str">
            <v>346,05</v>
          </cell>
          <cell r="F6035" t="str">
            <v>370,69</v>
          </cell>
        </row>
        <row r="6036">
          <cell r="A6036" t="str">
            <v>99250</v>
          </cell>
          <cell r="B6036" t="str">
            <v>CAIXA ENTERRADA HIDRÁULICA RETANGULAR EM ALVENARIA COM TIJOLOS CERÂMICOS MACIÇOS, DIMENSÕES INTERNAS: 0,3X0,3X0,3 M PARA REDE DE DRENAGEM. AF_05/2018</v>
          </cell>
          <cell r="D6036" t="str">
            <v>UN</v>
          </cell>
          <cell r="E6036" t="str">
            <v>124,57</v>
          </cell>
          <cell r="F6036" t="str">
            <v>133,58</v>
          </cell>
        </row>
        <row r="6037">
          <cell r="A6037" t="str">
            <v>99251</v>
          </cell>
          <cell r="B6037" t="str">
            <v>CAIXA ENTERRADA HIDRÁULICA RETANGULAR EM ALVENARIA COM TIJOLOS CERÂMICOS MACIÇOS, DIMENSÕES INTERNAS: 0,4X0,4X0,4 M PARA REDE DE DRENAGEM. AF_05/2018</v>
          </cell>
          <cell r="D6037" t="str">
            <v>UN</v>
          </cell>
          <cell r="E6037" t="str">
            <v>197,54</v>
          </cell>
          <cell r="F6037" t="str">
            <v>211,81</v>
          </cell>
        </row>
        <row r="6038">
          <cell r="A6038" t="str">
            <v>99253</v>
          </cell>
          <cell r="B6038" t="str">
            <v>CAIXA ENTERRADA HIDRÁULICA RETANGULAR EM ALVENARIA COM TIJOLOS CERÂMICOS MACIÇOS, DIMENSÕES INTERNAS: 0,6X0,6X0,6 M PARA REDE DE DRENAGEM. AF_05/2018</v>
          </cell>
          <cell r="D6038" t="str">
            <v>UN</v>
          </cell>
          <cell r="E6038" t="str">
            <v>388,85</v>
          </cell>
          <cell r="F6038" t="str">
            <v>416,41</v>
          </cell>
        </row>
        <row r="6039">
          <cell r="A6039" t="str">
            <v>99255</v>
          </cell>
          <cell r="B6039" t="str">
            <v>CAIXA ENTERRADA HIDRÁULICA RETANGULAR EM ALVENARIA COM TIJOLOS CERÂMICOS MACIÇOS, DIMENSÕES INTERNAS: 0,8X0,8X0,6 M PARA REDE DE DRENAGEM. AF_05/2018</v>
          </cell>
          <cell r="D6039" t="str">
            <v>UN</v>
          </cell>
          <cell r="E6039" t="str">
            <v>536,00</v>
          </cell>
          <cell r="F6039" t="str">
            <v>573,86</v>
          </cell>
        </row>
        <row r="6040">
          <cell r="A6040" t="str">
            <v>99257</v>
          </cell>
          <cell r="B6040" t="str">
            <v>CAIXA ENTERRADA HIDRÁULICA RETANGULAR EM ALVENARIA COM TIJOLOS CERÂMICOS MACIÇOS, DIMENSÕES INTERNAS: 1X1X0,6 M PARA REDE DE DRENAGEM. AF_05/2018</v>
          </cell>
          <cell r="D6040" t="str">
            <v>UN</v>
          </cell>
          <cell r="E6040" t="str">
            <v>632,16</v>
          </cell>
          <cell r="F6040" t="str">
            <v>674,14</v>
          </cell>
        </row>
        <row r="6041">
          <cell r="A6041" t="str">
            <v>99258</v>
          </cell>
          <cell r="B6041" t="str">
            <v>CAIXA ENTERRADA HIDRÁULICA RETANGULAR, EM ALVENARIA COM BLOCOS DE CONCRETO, DIMENSÕES INTERNAS: 0,4X0,4X0,4 M PARA REDE DE DRENAGEM. AF_05/2018</v>
          </cell>
          <cell r="D6041" t="str">
            <v>UN</v>
          </cell>
          <cell r="E6041" t="str">
            <v>157,93</v>
          </cell>
          <cell r="F6041" t="str">
            <v>169,34</v>
          </cell>
        </row>
        <row r="6042">
          <cell r="A6042" t="str">
            <v>99260</v>
          </cell>
          <cell r="B6042" t="str">
            <v>CAIXA ENTERRADA HIDRÁULICA RETANGULAR, EM ALVENARIA COM BLOCOS DE CONCRETO, DIMENSÕES INTERNAS: 0,6X0,6X0,6 M PARA REDE DE DRENAGEM. AF_05/2018</v>
          </cell>
          <cell r="D6042" t="str">
            <v>UN</v>
          </cell>
          <cell r="E6042" t="str">
            <v>295,64</v>
          </cell>
          <cell r="F6042" t="str">
            <v>316,52</v>
          </cell>
        </row>
        <row r="6043">
          <cell r="A6043" t="str">
            <v>99262</v>
          </cell>
          <cell r="B6043" t="str">
            <v>CAIXA ENTERRADA HIDRÁULICA RETANGULAR, EM ALVENARIA COM BLOCOS DE CONCRETO, DIMENSÕES INTERNAS: 0,8X0,8X0,6 M PARA REDE DE DRENAGEM. AF_05/2018</v>
          </cell>
          <cell r="D6043" t="str">
            <v>UN</v>
          </cell>
          <cell r="E6043" t="str">
            <v>417,06</v>
          </cell>
          <cell r="F6043" t="str">
            <v>446,40</v>
          </cell>
        </row>
        <row r="6044">
          <cell r="A6044" t="str">
            <v>99264</v>
          </cell>
          <cell r="B6044" t="str">
            <v>CAIXA ENTERRADA HIDRÁULICA RETANGULAR, EM ALVENARIA COM BLOCOS DE CONCRETO, DIMENSÕES INTERNAS: 1X1X0,6 M PARA REDE DE DRENAGEM. AF_05/2018</v>
          </cell>
          <cell r="D6044" t="str">
            <v>UN</v>
          </cell>
          <cell r="E6044" t="str">
            <v>491,42</v>
          </cell>
          <cell r="F6044" t="str">
            <v>523,33</v>
          </cell>
        </row>
        <row r="6045">
          <cell r="A6045" t="str">
            <v>89482</v>
          </cell>
          <cell r="B6045" t="str">
            <v>CAIXA SIFONADA, PVC, DN 100 X 100 X 50 MM, FORNECIDA E INSTALADA EM RAMAIS DE ENCAMINHAMENTO DE ÁGUA PLUVIAL. AF_12/2014</v>
          </cell>
          <cell r="D6045" t="str">
            <v>UN</v>
          </cell>
          <cell r="E6045" t="str">
            <v>18,81</v>
          </cell>
          <cell r="F6045" t="str">
            <v>19,27</v>
          </cell>
        </row>
        <row r="6046">
          <cell r="A6046" t="str">
            <v>89491</v>
          </cell>
          <cell r="B6046" t="str">
            <v>CAIXA SIFONADA, PVC, DN 150 X 185 X 75 MM, FORNECIDA E INSTALADA EM RAMAIS DE ENCAMINHAMENTO DE ÁGUA PLUVIAL. AF_12/2014</v>
          </cell>
          <cell r="D6046" t="str">
            <v>UN</v>
          </cell>
          <cell r="E6046" t="str">
            <v>45,72</v>
          </cell>
          <cell r="F6046" t="str">
            <v>46,43</v>
          </cell>
        </row>
        <row r="6047">
          <cell r="A6047" t="str">
            <v>89495</v>
          </cell>
          <cell r="B6047" t="str">
            <v>RALO SIFONADO, PVC, DN 100 X 40 MM, JUNTA SOLDÁVEL, FORNECIDO E INSTALADO EM RAMAIS DE ENCAMINHAMENTO DE ÁGUA PLUVIAL. AF_12/2014</v>
          </cell>
          <cell r="D6047" t="str">
            <v>UN</v>
          </cell>
          <cell r="E6047" t="str">
            <v>7,29</v>
          </cell>
          <cell r="F6047" t="str">
            <v>7,41</v>
          </cell>
        </row>
        <row r="6048">
          <cell r="A6048" t="str">
            <v>89707</v>
          </cell>
          <cell r="B6048" t="str">
            <v>CAIXA SIFONADA, PVC, DN 100 X 100 X 50 MM, JUNTA ELÁSTICA, FORNECIDA E INSTALADA EM RAMAL DE DESCARGA OU EM RAMAL DE ESGOTO SANITÁRIO. AF_12/2014</v>
          </cell>
          <cell r="D6048" t="str">
            <v>UN</v>
          </cell>
          <cell r="E6048" t="str">
            <v>22,53</v>
          </cell>
          <cell r="F6048" t="str">
            <v>23,37</v>
          </cell>
        </row>
        <row r="6049">
          <cell r="A6049" t="str">
            <v>89708</v>
          </cell>
          <cell r="B6049" t="str">
            <v>CAIXA SIFONADA, PVC, DN 150 X 185 X 75 MM, JUNTA ELÁSTICA, FORNECIDA E INSTALADA EM RAMAL DE DESCARGA OU EM RAMAL DE ESGOTO SANITÁRIO. AF_12/2014</v>
          </cell>
          <cell r="D6049" t="str">
            <v>UN</v>
          </cell>
          <cell r="E6049" t="str">
            <v>50,56</v>
          </cell>
          <cell r="F6049" t="str">
            <v>51,83</v>
          </cell>
        </row>
        <row r="6050">
          <cell r="A6050" t="str">
            <v>89709</v>
          </cell>
          <cell r="B6050" t="str">
            <v>RALO SIFONADO, PVC, DN 100 X 40 MM, JUNTA SOLDÁVEL, FORNECIDO E INSTALADO EM RAMAL DE DESCARGA OU EM RAMAL DE ESGOTO SANITÁRIO. AF_12/2014</v>
          </cell>
          <cell r="D6050" t="str">
            <v>UN</v>
          </cell>
          <cell r="E6050" t="str">
            <v>8,36</v>
          </cell>
          <cell r="F6050" t="str">
            <v>8,59</v>
          </cell>
        </row>
        <row r="6051">
          <cell r="A6051" t="str">
            <v>89710</v>
          </cell>
          <cell r="B6051" t="str">
            <v>RALO SECO, PVC, DN 100 X 40 MM, JUNTA SOLDÁVEL, FORNECIDO E INSTALADO EM RAMAL DE DESCARGA OU EM RAMAL DE ESGOTO SANITÁRIO. AF_12/2014</v>
          </cell>
          <cell r="D6051" t="str">
            <v>UN</v>
          </cell>
          <cell r="E6051" t="str">
            <v>8,19</v>
          </cell>
          <cell r="F6051" t="str">
            <v>8,42</v>
          </cell>
        </row>
        <row r="6052">
          <cell r="A6052" t="str">
            <v>86872</v>
          </cell>
          <cell r="B6052" t="str">
            <v>TANQUE DE LOUÇA BRANCA COM COLUNA, 30L OU EQUIVALENTE - FORNECIMENTO E INSTALAÇÃO. AF_01/2020</v>
          </cell>
          <cell r="D6052" t="str">
            <v>UN</v>
          </cell>
          <cell r="E6052" t="str">
            <v>565,83</v>
          </cell>
          <cell r="F6052" t="str">
            <v>570,34</v>
          </cell>
        </row>
        <row r="6053">
          <cell r="A6053" t="str">
            <v>86874</v>
          </cell>
          <cell r="B6053" t="str">
            <v>TANQUE DE LOUÇA BRANCA SUSPENSO, 18L OU EQUIVALENTE - FORNECIMENTO E INSTALAÇÃO. AF_01/2020</v>
          </cell>
          <cell r="D6053" t="str">
            <v>UN</v>
          </cell>
          <cell r="E6053" t="str">
            <v>347,63</v>
          </cell>
          <cell r="F6053" t="str">
            <v>349,75</v>
          </cell>
        </row>
        <row r="6054">
          <cell r="A6054" t="str">
            <v>86875</v>
          </cell>
          <cell r="B6054" t="str">
            <v>TANQUE DE MÁRMORE SINTÉTICO COM COLUNA, 22L OU EQUIVALENTE   FORNECIMENTO E INSTALAÇÃO. AF_01/2020</v>
          </cell>
          <cell r="D6054" t="str">
            <v>UN</v>
          </cell>
          <cell r="E6054" t="str">
            <v>373,43</v>
          </cell>
          <cell r="F6054" t="str">
            <v>375,99</v>
          </cell>
        </row>
        <row r="6055">
          <cell r="A6055" t="str">
            <v>86876</v>
          </cell>
          <cell r="B6055" t="str">
            <v>TANQUE DE MÁRMORE SINTÉTICO SUSPENSO, 22L OU EQUIVALENTE - FORNECIMENTO E INSTALAÇÃO. AF_01/2020</v>
          </cell>
          <cell r="D6055" t="str">
            <v>UN</v>
          </cell>
          <cell r="E6055" t="str">
            <v>211,55</v>
          </cell>
          <cell r="F6055" t="str">
            <v>213,41</v>
          </cell>
        </row>
        <row r="6056">
          <cell r="A6056" t="str">
            <v>86877</v>
          </cell>
          <cell r="B6056" t="str">
            <v>VÁLVULA EM METAL CROMADO 1.1/2 X 1.1/2 PARA TANQUE OU LAVATÓRIO, COM OU SEM LADRÃO - FORNECIMENTO E INSTALAÇÃO. AF_01/2020</v>
          </cell>
          <cell r="D6056" t="str">
            <v>UN</v>
          </cell>
          <cell r="E6056" t="str">
            <v>21,92</v>
          </cell>
          <cell r="F6056" t="str">
            <v>22,35</v>
          </cell>
        </row>
        <row r="6057">
          <cell r="A6057" t="str">
            <v>86878</v>
          </cell>
          <cell r="B6057" t="str">
            <v>VÁLVULA EM METAL CROMADO TIPO AMERICANA 3.1/2 X 1.1/2 PARA PIA - FORNECIMENTO E INSTALAÇÃO. AF_01/2020</v>
          </cell>
          <cell r="D6057" t="str">
            <v>UN</v>
          </cell>
          <cell r="E6057" t="str">
            <v>49,38</v>
          </cell>
          <cell r="F6057" t="str">
            <v>49,81</v>
          </cell>
        </row>
        <row r="6058">
          <cell r="A6058" t="str">
            <v>86879</v>
          </cell>
          <cell r="B6058" t="str">
            <v>VÁLVULA EM PLÁSTICO 1 PARA PIA, TANQUE OU LAVATÓRIO, COM OU SEM LADRÃO - FORNECIMENTO E INSTALAÇÃO. AF_01/2020</v>
          </cell>
          <cell r="D6058" t="str">
            <v>UN</v>
          </cell>
          <cell r="E6058" t="str">
            <v>5,01</v>
          </cell>
          <cell r="F6058" t="str">
            <v>5,31</v>
          </cell>
        </row>
        <row r="6059">
          <cell r="A6059" t="str">
            <v>86880</v>
          </cell>
          <cell r="B6059" t="str">
            <v>VÁLVULA EM PLÁSTICO CROMADO TIPO AMERICANA 3.1/2 X 1.1/2 SEM ADAPTADOR PARA PIA - FORNECIMENTO E INSTALAÇÃO. AF_01/2020</v>
          </cell>
          <cell r="D6059" t="str">
            <v>UN</v>
          </cell>
          <cell r="E6059" t="str">
            <v>14,01</v>
          </cell>
          <cell r="F6059" t="str">
            <v>14,31</v>
          </cell>
        </row>
        <row r="6060">
          <cell r="A6060" t="str">
            <v>86881</v>
          </cell>
          <cell r="B6060" t="str">
            <v>SIFÃO DO TIPO GARRAFA EM METAL CROMADO 1 X 1.1/2 - FORNECIMENTO E INSTALAÇÃO. AF_01/2020</v>
          </cell>
          <cell r="D6060" t="str">
            <v>UN</v>
          </cell>
          <cell r="E6060" t="str">
            <v>139,16</v>
          </cell>
          <cell r="F6060" t="str">
            <v>139,82</v>
          </cell>
        </row>
        <row r="6061">
          <cell r="A6061" t="str">
            <v>86882</v>
          </cell>
          <cell r="B6061" t="str">
            <v>SIFÃO DO TIPO GARRAFA/COPO EM PVC 1.1/4  X 1.1/2 - FORNECIMENTO E INSTALAÇÃO. AF_01/2020</v>
          </cell>
          <cell r="D6061" t="str">
            <v>UN</v>
          </cell>
          <cell r="E6061" t="str">
            <v>14,37</v>
          </cell>
          <cell r="F6061" t="str">
            <v>14,70</v>
          </cell>
        </row>
        <row r="6062">
          <cell r="A6062" t="str">
            <v>86883</v>
          </cell>
          <cell r="B6062" t="str">
            <v>SIFÃO DO TIPO FLEXÍVEL EM PVC 1  X 1.1/2  - FORNECIMENTO E INSTALAÇÃO. AF_01/2020</v>
          </cell>
          <cell r="D6062" t="str">
            <v>UN</v>
          </cell>
          <cell r="E6062" t="str">
            <v>8,22</v>
          </cell>
          <cell r="F6062" t="str">
            <v>8,42</v>
          </cell>
        </row>
        <row r="6063">
          <cell r="A6063" t="str">
            <v>86884</v>
          </cell>
          <cell r="B6063" t="str">
            <v>ENGATE FLEXÍVEL EM PLÁSTICO BRANCO, 1/2 X 30CM - FORNECIMENTO E INSTALAÇÃO. AF_01/2020</v>
          </cell>
          <cell r="D6063" t="str">
            <v>UN</v>
          </cell>
          <cell r="E6063" t="str">
            <v>6,16</v>
          </cell>
          <cell r="F6063" t="str">
            <v>6,54</v>
          </cell>
        </row>
        <row r="6064">
          <cell r="A6064" t="str">
            <v>86885</v>
          </cell>
          <cell r="B6064" t="str">
            <v>ENGATE FLEXÍVEL EM PLÁSTICO BRANCO, 1/2 X 40CM - FORNECIMENTO E INSTALAÇÃO. AF_01/2020</v>
          </cell>
          <cell r="D6064" t="str">
            <v>UN</v>
          </cell>
          <cell r="E6064" t="str">
            <v>8,28</v>
          </cell>
          <cell r="F6064" t="str">
            <v>8,66</v>
          </cell>
        </row>
        <row r="6065">
          <cell r="A6065" t="str">
            <v>86886</v>
          </cell>
          <cell r="B6065" t="str">
            <v>ENGATE FLEXÍVEL EM INOX, 1/2  X 30CM - FORNECIMENTO E INSTALAÇÃO. AF_01/2020</v>
          </cell>
          <cell r="D6065" t="str">
            <v>UN</v>
          </cell>
          <cell r="E6065" t="str">
            <v>33,87</v>
          </cell>
          <cell r="F6065" t="str">
            <v>34,25</v>
          </cell>
        </row>
        <row r="6066">
          <cell r="A6066" t="str">
            <v>86887</v>
          </cell>
          <cell r="B6066" t="str">
            <v>ENGATE FLEXÍVEL EM INOX, 1/2  X 40CM - FORNECIMENTO E INSTALAÇÃO. AF_01/2020</v>
          </cell>
          <cell r="D6066" t="str">
            <v>UN</v>
          </cell>
          <cell r="E6066" t="str">
            <v>36,76</v>
          </cell>
          <cell r="F6066" t="str">
            <v>37,14</v>
          </cell>
        </row>
        <row r="6067">
          <cell r="A6067" t="str">
            <v>86888</v>
          </cell>
          <cell r="B6067" t="str">
            <v>VASO SANITÁRIO SIFONADO COM CAIXA ACOPLADA LOUÇA BRANCA - FORNECIMENTO E INSTALAÇÃO. AF_01/2020</v>
          </cell>
          <cell r="D6067" t="str">
            <v>UN</v>
          </cell>
          <cell r="E6067" t="str">
            <v>334,09</v>
          </cell>
          <cell r="F6067" t="str">
            <v>336,26</v>
          </cell>
        </row>
        <row r="6068">
          <cell r="A6068" t="str">
            <v>86889</v>
          </cell>
          <cell r="B6068" t="str">
            <v>BANCADA DE GRANITO CINZA POLIDO PARA PIA DE COZINHA 1,50 X 0,60 M - FORNECIMENTO E INSTALAÇÃO. AF_01/2020</v>
          </cell>
          <cell r="D6068" t="str">
            <v>UN</v>
          </cell>
          <cell r="E6068" t="str">
            <v>570,42</v>
          </cell>
          <cell r="F6068" t="str">
            <v>575,16</v>
          </cell>
        </row>
        <row r="6069">
          <cell r="A6069" t="str">
            <v>86893</v>
          </cell>
          <cell r="B6069" t="str">
            <v>BANCADA DE MÁRMORE BRANCO POLIDO PARA PIA DE COZINHA 1,50 X 0,60 M - FORNECIMENTO E INSTALAÇÃO. AF_01/2020</v>
          </cell>
          <cell r="D6069" t="str">
            <v>UN</v>
          </cell>
          <cell r="E6069" t="str">
            <v>526,22</v>
          </cell>
          <cell r="F6069" t="str">
            <v>530,96</v>
          </cell>
        </row>
        <row r="6070">
          <cell r="A6070" t="str">
            <v>86894</v>
          </cell>
          <cell r="B6070" t="str">
            <v>BANCADA DE MÁRMORE SINTÉTICO 120 X 60CM, COM CUBA INTEGRADA - FORNECIMENTO E INSTALAÇÃO. AF_01/2020</v>
          </cell>
          <cell r="D6070" t="str">
            <v>UN</v>
          </cell>
          <cell r="E6070" t="str">
            <v>208,30</v>
          </cell>
          <cell r="F6070" t="str">
            <v>210,85</v>
          </cell>
        </row>
        <row r="6071">
          <cell r="A6071" t="str">
            <v>86895</v>
          </cell>
          <cell r="B6071" t="str">
            <v>BANCADA DE GRANITO CINZA POLIDO PARA LAVATÓRIO 0,50 X 0,60 M - FORNECIMENTO E INSTALAÇÃO. AF_01/2020</v>
          </cell>
          <cell r="D6071" t="str">
            <v>UN</v>
          </cell>
          <cell r="E6071" t="str">
            <v>266,61</v>
          </cell>
          <cell r="F6071" t="str">
            <v>272,27</v>
          </cell>
        </row>
        <row r="6072">
          <cell r="A6072" t="str">
            <v>86899</v>
          </cell>
          <cell r="B6072" t="str">
            <v>BANCADA DE MÁRMORE BRANCO POLIDO PARA LAVATÓRIO 0,50 X 0,60 M - FORNECIMENTO E INSTALAÇÃO. AF_01/2020</v>
          </cell>
          <cell r="D6072" t="str">
            <v>UN</v>
          </cell>
          <cell r="E6072" t="str">
            <v>250,03</v>
          </cell>
          <cell r="F6072" t="str">
            <v>255,69</v>
          </cell>
        </row>
        <row r="6073">
          <cell r="A6073" t="str">
            <v>86900</v>
          </cell>
          <cell r="B6073" t="str">
            <v>CUBA DE EMBUTIR RETANGULAR DE AÇO INOXIDÁVEL, 46 X 30 X 12 CM - FORNECIMENTO E INSTALAÇÃO. AF_01/2020</v>
          </cell>
          <cell r="D6073" t="str">
            <v>UN</v>
          </cell>
          <cell r="E6073" t="str">
            <v>147,03</v>
          </cell>
          <cell r="F6073" t="str">
            <v>148,30</v>
          </cell>
        </row>
        <row r="6074">
          <cell r="A6074" t="str">
            <v>86901</v>
          </cell>
          <cell r="B6074" t="str">
            <v>CUBA DE EMBUTIR OVAL EM LOUÇA BRANCA, 35 X 50CM OU EQUIVALENTE - FORNECIMENTO E INSTALAÇÃO. AF_01/2020</v>
          </cell>
          <cell r="D6074" t="str">
            <v>UN</v>
          </cell>
          <cell r="E6074" t="str">
            <v>103,77</v>
          </cell>
          <cell r="F6074" t="str">
            <v>106,02</v>
          </cell>
        </row>
        <row r="6075">
          <cell r="A6075" t="str">
            <v>86902</v>
          </cell>
          <cell r="B6075" t="str">
            <v>LAVATÓRIO LOUÇA BRANCA COM COLUNA, *44 X 35,5* CM, PADRÃO POPULAR - FORNECIMENTO E INSTALAÇÃO. AF_01/2020</v>
          </cell>
          <cell r="D6075" t="str">
            <v>UN</v>
          </cell>
          <cell r="E6075" t="str">
            <v>195,58</v>
          </cell>
          <cell r="F6075" t="str">
            <v>197,96</v>
          </cell>
        </row>
        <row r="6076">
          <cell r="A6076" t="str">
            <v>86903</v>
          </cell>
          <cell r="B6076" t="str">
            <v>LAVATÓRIO LOUÇA BRANCA COM COLUNA, 45 X 55CM OU EQUIVALENTE, PADRÃO MÉDIO - FORNECIMENTO E INSTALAÇÃO. AF_01/2020</v>
          </cell>
          <cell r="D6076" t="str">
            <v>UN</v>
          </cell>
          <cell r="E6076" t="str">
            <v>256,58</v>
          </cell>
          <cell r="F6076" t="str">
            <v>260,41</v>
          </cell>
        </row>
        <row r="6077">
          <cell r="A6077" t="str">
            <v>86904</v>
          </cell>
          <cell r="B6077" t="str">
            <v>LAVATÓRIO LOUÇA BRANCA SUSPENSO, 29,5 X 39CM OU EQUIVALENTE, PADRÃO POPULAR - FORNECIMENTO E INSTALAÇÃO. AF_01/2020</v>
          </cell>
          <cell r="D6077" t="str">
            <v>UN</v>
          </cell>
          <cell r="E6077" t="str">
            <v>100,23</v>
          </cell>
          <cell r="F6077" t="str">
            <v>101,27</v>
          </cell>
        </row>
        <row r="6078">
          <cell r="A6078" t="str">
            <v>86905</v>
          </cell>
          <cell r="B6078" t="str">
            <v>APARELHO MISTURADOR DE MESA PARA LAVATÓRIO, PADRÃO MÉDIO - FORNECIMENTO E INSTALAÇÃO. AF_01/2020</v>
          </cell>
          <cell r="D6078" t="str">
            <v>UN</v>
          </cell>
          <cell r="E6078" t="str">
            <v>180,02</v>
          </cell>
          <cell r="F6078" t="str">
            <v>181,14</v>
          </cell>
        </row>
        <row r="6079">
          <cell r="A6079" t="str">
            <v>86906</v>
          </cell>
          <cell r="B6079" t="str">
            <v>TORNEIRA CROMADA DE MESA, 1/2 OU 3/4, PARA LAVATÓRIO, PADRÃO POPULAR - FORNECIMENTO E INSTALAÇÃO. AF_01/2020</v>
          </cell>
          <cell r="D6079" t="str">
            <v>UN</v>
          </cell>
          <cell r="E6079" t="str">
            <v>42,02</v>
          </cell>
          <cell r="F6079" t="str">
            <v>42,26</v>
          </cell>
        </row>
        <row r="6080">
          <cell r="A6080" t="str">
            <v>86908</v>
          </cell>
          <cell r="B6080" t="str">
            <v>APARELHO MISTURADOR DE MESA PARA PIA DE COZINHA, PADRÃO MÉDIO - FORNECIMENTO E INSTALAÇÃO. AF_01/2020</v>
          </cell>
          <cell r="D6080" t="str">
            <v>UN</v>
          </cell>
          <cell r="E6080" t="str">
            <v>215,80</v>
          </cell>
          <cell r="F6080" t="str">
            <v>216,35</v>
          </cell>
        </row>
        <row r="6081">
          <cell r="A6081" t="str">
            <v>86909</v>
          </cell>
          <cell r="B6081" t="str">
            <v>TORNEIRA CROMADA TUBO MÓVEL, DE MESA, 1/2 OU 3/4, PARA PIA DE COZINHA, PADRÃO ALTO - FORNECIMENTO E INSTALAÇÃO. AF_01/2020</v>
          </cell>
          <cell r="D6081" t="str">
            <v>UN</v>
          </cell>
          <cell r="E6081" t="str">
            <v>84,09</v>
          </cell>
          <cell r="F6081" t="str">
            <v>84,49</v>
          </cell>
        </row>
        <row r="6082">
          <cell r="A6082" t="str">
            <v>86910</v>
          </cell>
          <cell r="B6082" t="str">
            <v>TORNEIRA CROMADA TUBO MÓVEL, DE PAREDE, 1/2 OU 3/4, PARA PIA DE COZINHA, PADRÃO MÉDIO - FORNECIMENTO E INSTALAÇÃO. AF_01/2020</v>
          </cell>
          <cell r="D6082" t="str">
            <v>UN</v>
          </cell>
          <cell r="E6082" t="str">
            <v>79,36</v>
          </cell>
          <cell r="F6082" t="str">
            <v>79,65</v>
          </cell>
        </row>
        <row r="6083">
          <cell r="A6083" t="str">
            <v>86911</v>
          </cell>
          <cell r="B6083" t="str">
            <v>TORNEIRA CROMADA LONGA, DE PAREDE, 1/2 OU 3/4, PARA PIA DE COZINHA, PADRÃO POPULAR - FORNECIMENTO E INSTALAÇÃO. AF_01/2020</v>
          </cell>
          <cell r="D6083" t="str">
            <v>UN</v>
          </cell>
          <cell r="E6083" t="str">
            <v>35,60</v>
          </cell>
          <cell r="F6083" t="str">
            <v>35,89</v>
          </cell>
        </row>
        <row r="6084">
          <cell r="A6084" t="str">
            <v>86913</v>
          </cell>
          <cell r="B6084" t="str">
            <v>TORNEIRA CROMADA 1/2 OU 3/4 PARA TANQUE, PADRÃO POPULAR - FORNECIMENTO E INSTALAÇÃO. AF_01/2020</v>
          </cell>
          <cell r="D6084" t="str">
            <v>UN</v>
          </cell>
          <cell r="E6084" t="str">
            <v>15,95</v>
          </cell>
          <cell r="F6084" t="str">
            <v>16,33</v>
          </cell>
        </row>
        <row r="6085">
          <cell r="A6085" t="str">
            <v>86914</v>
          </cell>
          <cell r="B6085" t="str">
            <v>TORNEIRA CROMADA 1/2 OU 3/4 PARA TANQUE, PADRÃO MÉDIO - FORNECIMENTO E INSTALAÇÃO. AF_01/2020</v>
          </cell>
          <cell r="D6085" t="str">
            <v>UN</v>
          </cell>
          <cell r="E6085" t="str">
            <v>32,48</v>
          </cell>
          <cell r="F6085" t="str">
            <v>32,86</v>
          </cell>
        </row>
        <row r="6086">
          <cell r="A6086" t="str">
            <v>86915</v>
          </cell>
          <cell r="B6086" t="str">
            <v>TORNEIRA CROMADA DE MESA, 1/2 OU 3/4, PARA LAVATÓRIO, PADRÃO MÉDIO - FORNECIMENTO E INSTALAÇÃO. AF_01/2020</v>
          </cell>
          <cell r="D6086" t="str">
            <v>UN</v>
          </cell>
          <cell r="E6086" t="str">
            <v>70,76</v>
          </cell>
          <cell r="F6086" t="str">
            <v>71,00</v>
          </cell>
        </row>
        <row r="6087">
          <cell r="A6087" t="str">
            <v>86916</v>
          </cell>
          <cell r="B6087" t="str">
            <v>TORNEIRA PLÁSTICA 3/4 PARA TANQUE - FORNECIMENTO E INSTALAÇÃO. AF_01/2020</v>
          </cell>
          <cell r="D6087" t="str">
            <v>UN</v>
          </cell>
          <cell r="E6087" t="str">
            <v>25,33</v>
          </cell>
          <cell r="F6087" t="str">
            <v>25,71</v>
          </cell>
        </row>
        <row r="6088">
          <cell r="A6088" t="str">
            <v>86919</v>
          </cell>
          <cell r="B6088" t="str">
            <v>TANQUE DE LOUÇA BRANCA COM COLUNA, 30L OU EQUIVALENTE, INCLUSO SIFÃO FLEXÍVEL EM PVC, VÁLVULA METÁLICA E TORNEIRA DE METAL CROMADO PADRÃO MÉDIO - FORNECIMENTO E INSTALAÇÃO. AF_01/2020</v>
          </cell>
          <cell r="D6088" t="str">
            <v>UN</v>
          </cell>
          <cell r="E6088" t="str">
            <v>628,45</v>
          </cell>
          <cell r="F6088" t="str">
            <v>633,97</v>
          </cell>
        </row>
        <row r="6089">
          <cell r="A6089" t="str">
            <v>86920</v>
          </cell>
          <cell r="B6089" t="str">
            <v>TANQUE DE LOUÇA BRANCA COM COLUNA, 30L OU EQUIVALENTE, INCLUSO SIFÃO FLEXÍVEL EM PVC, VÁLVULA PLÁSTICA E TORNEIRA DE METAL CROMADO PADRÃO POPULAR - FORNECIMENTO E INSTALAÇÃO. AF_01/2020</v>
          </cell>
          <cell r="D6089" t="str">
            <v>UN</v>
          </cell>
          <cell r="E6089" t="str">
            <v>595,01</v>
          </cell>
          <cell r="F6089" t="str">
            <v>600,40</v>
          </cell>
        </row>
        <row r="6090">
          <cell r="A6090" t="str">
            <v>86921</v>
          </cell>
          <cell r="B6090" t="str">
            <v>TANQUE DE LOUÇA BRANCA COM COLUNA, 30L OU EQUIVALENTE, INCLUSO SIFÃO FLEXÍVEL EM PVC, VÁLVULA PLÁSTICA E TORNEIRA DE PLÁSTICO - FORNECIMENTO E INSTALAÇÃO. AF_01/2020</v>
          </cell>
          <cell r="D6090" t="str">
            <v>UN</v>
          </cell>
          <cell r="E6090" t="str">
            <v>604,39</v>
          </cell>
          <cell r="F6090" t="str">
            <v>609,78</v>
          </cell>
        </row>
        <row r="6091">
          <cell r="A6091" t="str">
            <v>86922</v>
          </cell>
          <cell r="B6091" t="str">
            <v>TANQUE DE LOUÇA BRANCA SUSPENSO, 18L OU EQUIVALENTE, INCLUSO SIFÃO TIPO GARRAFA EM METAL CROMADO, VÁLVULA METÁLICA E TORNEIRA DE METAL CROMADO PADRÃO MÉDIO - FORNECIMENTO E INSTALAÇÃO. AF_01/2020</v>
          </cell>
          <cell r="D6091" t="str">
            <v>UN</v>
          </cell>
          <cell r="E6091" t="str">
            <v>541,19</v>
          </cell>
          <cell r="F6091" t="str">
            <v>544,78</v>
          </cell>
        </row>
        <row r="6092">
          <cell r="A6092" t="str">
            <v>86923</v>
          </cell>
          <cell r="B6092" t="str">
            <v>TANQUE DE LOUÇA BRANCA SUSPENSO, 18L OU EQUIVALENTE, INCLUSO SIFÃO TIPO GARRAFA EM PVC, VÁLVULA PLÁSTICA E TORNEIRA DE METAL CROMADO PADRÃO POPULAR - FORNECIMENTO E INSTALAÇÃO. AF_01/2020</v>
          </cell>
          <cell r="D6092" t="str">
            <v>UN</v>
          </cell>
          <cell r="E6092" t="str">
            <v>382,96</v>
          </cell>
          <cell r="F6092" t="str">
            <v>386,09</v>
          </cell>
        </row>
        <row r="6093">
          <cell r="A6093" t="str">
            <v>86924</v>
          </cell>
          <cell r="B6093" t="str">
            <v>TANQUE DE LOUÇA BRANCA SUSPENSO, 18L OU EQUIVALENTE, INCLUSO SIFÃO TIPO GARRAFA EM PVC, VÁLVULA PLÁSTICA E TORNEIRA DE PLÁSTICO - FORNECIMENTO E INSTALAÇÃO. AF_01/2020</v>
          </cell>
          <cell r="D6093" t="str">
            <v>UN</v>
          </cell>
          <cell r="E6093" t="str">
            <v>392,34</v>
          </cell>
          <cell r="F6093" t="str">
            <v>395,47</v>
          </cell>
        </row>
        <row r="6094">
          <cell r="A6094" t="str">
            <v>86925</v>
          </cell>
          <cell r="B6094" t="str">
            <v>TANQUE DE MÁRMORE SINTÉTICO COM COLUNA, 22L OU EQUIVALENTE, INCLUSO SIFÃO FLEXÍVEL EM PVC, VÁLVULA PLÁSTICA E TORNEIRA DE METAL CROMADO PADRÃO POPULAR - FORNECIMENTO E INSTALAÇÃO. AF_01/2020</v>
          </cell>
          <cell r="D6094" t="str">
            <v>UN</v>
          </cell>
          <cell r="E6094" t="str">
            <v>402,61</v>
          </cell>
          <cell r="F6094" t="str">
            <v>406,05</v>
          </cell>
        </row>
        <row r="6095">
          <cell r="A6095" t="str">
            <v>86926</v>
          </cell>
          <cell r="B6095" t="str">
            <v>TANQUE DE MÁRMORE SINTÉTICO COM COLUNA, 22L OU EQUIVALENTE, INCLUSO SIFÃO FLEXÍVEL EM PVC, VÁLVULA PLÁSTICA E TORNEIRA DE PLÁSTICO - FORNECIMENTO E INSTALAÇÃO. AF_01/2020</v>
          </cell>
          <cell r="D6095" t="str">
            <v>UN</v>
          </cell>
          <cell r="E6095" t="str">
            <v>411,99</v>
          </cell>
          <cell r="F6095" t="str">
            <v>415,43</v>
          </cell>
        </row>
        <row r="6096">
          <cell r="A6096" t="str">
            <v>86927</v>
          </cell>
          <cell r="B6096" t="str">
            <v>TANQUE DE MÁRMORE SINTÉTICO SUSPENSO, 22L OU EQUIVALENTE, INCLUSO SIFÃO TIPO GARRAFA EM PVC, VÁLVULA PLÁSTICA E TORNEIRA DE METAL CROMADO PADRÃO POPULAR - FORNEC. E INSTALAÇÃO. AF_01/2020</v>
          </cell>
          <cell r="D6096" t="str">
            <v>UN</v>
          </cell>
          <cell r="E6096" t="str">
            <v>246,88</v>
          </cell>
          <cell r="F6096" t="str">
            <v>249,75</v>
          </cell>
        </row>
        <row r="6097">
          <cell r="A6097" t="str">
            <v>86928</v>
          </cell>
          <cell r="B6097" t="str">
            <v>TANQUE DE MÁRMORE SINTÉTICO SUSPENSO, 22L OU EQUIVALENTE, INCLUSO SIFÃO TIPO GARRAFA EM PVC, VÁLVULA PLÁSTICA E TORNEIRA DE PLÁSTICO - FORNECIMENTO E INSTALAÇÃO. AF_01/2020</v>
          </cell>
          <cell r="D6097" t="str">
            <v>UN</v>
          </cell>
          <cell r="E6097" t="str">
            <v>256,26</v>
          </cell>
          <cell r="F6097" t="str">
            <v>259,13</v>
          </cell>
        </row>
        <row r="6098">
          <cell r="A6098" t="str">
            <v>86929</v>
          </cell>
          <cell r="B6098" t="str">
            <v>TANQUE DE MÁRMORE SINTÉTICO SUSPENSO, 22L OU EQUIVALENTE, INCLUSO SIFÃO FLEXÍVEL EM PVC, VÁLVULA PLÁSTICA E TORNEIRA DE METAL CROMADO PADRÃO POPULAR - FORNECIMENTO E INSTALAÇÃO. AF_01/2020</v>
          </cell>
          <cell r="D6098" t="str">
            <v>UN</v>
          </cell>
          <cell r="E6098" t="str">
            <v>240,73</v>
          </cell>
          <cell r="F6098" t="str">
            <v>243,47</v>
          </cell>
        </row>
        <row r="6099">
          <cell r="A6099" t="str">
            <v>86930</v>
          </cell>
          <cell r="B6099" t="str">
            <v>TANQUE DE MÁRMORE SINTÉTICO SUSPENSO, 22L OU EQUIVALENTE, INCLUSO SIFÃO FLEXÍVEL EM PVC, VÁLVULA PLÁSTICA E TORNEIRA DE PLÁSTICO - FORNECIMENTO E INSTALAÇÃO. AF_01/2020</v>
          </cell>
          <cell r="D6099" t="str">
            <v>UN</v>
          </cell>
          <cell r="E6099" t="str">
            <v>250,11</v>
          </cell>
          <cell r="F6099" t="str">
            <v>252,85</v>
          </cell>
        </row>
        <row r="6100">
          <cell r="A6100" t="str">
            <v>86931</v>
          </cell>
          <cell r="B6100" t="str">
            <v>VASO SANITÁRIO SIFONADO COM CAIXA ACOPLADA LOUÇA BRANCA, INCLUSO ENGATE FLEXÍVEL EM PLÁSTICO BRANCO, 1/2  X 40CM - FORNECIMENTO E INSTALAÇÃO. AF_01/2020</v>
          </cell>
          <cell r="D6100" t="str">
            <v>UN</v>
          </cell>
          <cell r="E6100" t="str">
            <v>342,37</v>
          </cell>
          <cell r="F6100" t="str">
            <v>344,92</v>
          </cell>
        </row>
        <row r="6101">
          <cell r="A6101" t="str">
            <v>86932</v>
          </cell>
          <cell r="B6101" t="str">
            <v>VASO SANITÁRIO SIFONADO COM CAIXA ACOPLADA LOUÇA BRANCA - PADRÃO MÉDIO, INCLUSO ENGATE FLEXÍVEL EM METAL CROMADO, 1/2  X 40CM - FORNECIMENTO E INSTALAÇÃO. AF_01/2020</v>
          </cell>
          <cell r="D6101" t="str">
            <v>UN</v>
          </cell>
          <cell r="E6101" t="str">
            <v>370,85</v>
          </cell>
          <cell r="F6101" t="str">
            <v>373,40</v>
          </cell>
        </row>
        <row r="6102">
          <cell r="A6102" t="str">
            <v>86933</v>
          </cell>
          <cell r="B6102" t="str">
            <v>BANCADA DE MÁRMORE SINTÉTICO 120 X 60CM, COM CUBA INTEGRADA, INCLUSO SIFÃO TIPO GARRAFA EM PVC, VÁLVULA EM PLÁSTICO CROMADO TIPO AMERICANA E TORNEIRA CROMADA LONGA, DE PAREDE, PADRÃO POPULAR - FORNECIMENTO E INSTALAÇÃO. AF_01/2020</v>
          </cell>
          <cell r="D6102" t="str">
            <v>UN</v>
          </cell>
          <cell r="E6102" t="str">
            <v>272,28</v>
          </cell>
          <cell r="F6102" t="str">
            <v>275,75</v>
          </cell>
        </row>
        <row r="6103">
          <cell r="A6103" t="str">
            <v>86934</v>
          </cell>
          <cell r="B6103" t="str">
            <v>BANCADA DE MÁRMORE SINTÉTICO 120 X 60CM, COM CUBA INTEGRADA, INCLUSO SIFÃO TIPO FLEXÍVEL EM PVC, VÁLVULA EM PLÁSTICO CROMADO TIPO AMERICANA E TORNEIRA CROMADA LONGA, DE PAREDE, PADRÃO POPULAR - FORNECIMENTO E INSTALAÇÃO. AF_01/2020</v>
          </cell>
          <cell r="D6103" t="str">
            <v>UN</v>
          </cell>
          <cell r="E6103" t="str">
            <v>266,13</v>
          </cell>
          <cell r="F6103" t="str">
            <v>269,47</v>
          </cell>
        </row>
        <row r="6104">
          <cell r="A6104" t="str">
            <v>86935</v>
          </cell>
          <cell r="B6104" t="str">
            <v>CUBA DE EMBUTIR DE AÇO INOXIDÁVEL MÉDIA, INCLUSO VÁLVULA TIPO AMERICANA EM METAL CROMADO E SIFÃO FLEXÍVEL EM PVC - FORNECIMENTO E INSTALAÇÃO. AF_01/2020</v>
          </cell>
          <cell r="D6104" t="str">
            <v>UN</v>
          </cell>
          <cell r="E6104" t="str">
            <v>204,63</v>
          </cell>
          <cell r="F6104" t="str">
            <v>206,53</v>
          </cell>
        </row>
        <row r="6105">
          <cell r="A6105" t="str">
            <v>86936</v>
          </cell>
          <cell r="B6105" t="str">
            <v>CUBA DE EMBUTIR DE AÇO INOXIDÁVEL MÉDIA, INCLUSO VÁLVULA TIPO AMERICANA E SIFÃO TIPO GARRAFA EM METAL CROMADO - FORNECIMENTO E INSTALAÇÃO. AF_01/2020</v>
          </cell>
          <cell r="D6105" t="str">
            <v>UN</v>
          </cell>
          <cell r="E6105" t="str">
            <v>335,57</v>
          </cell>
          <cell r="F6105" t="str">
            <v>337,93</v>
          </cell>
        </row>
        <row r="6106">
          <cell r="A6106" t="str">
            <v>86937</v>
          </cell>
          <cell r="B6106" t="str">
            <v>CUBA DE EMBUTIR OVAL EM LOUÇA BRANCA, 35 X 50CM OU EQUIVALENTE, INCLUSO VÁLVULA EM METAL CROMADO E SIFÃO FLEXÍVEL EM PVC - FORNECIMENTO E INSTALAÇÃO. AF_01/2020</v>
          </cell>
          <cell r="D6106" t="str">
            <v>UN</v>
          </cell>
          <cell r="E6106" t="str">
            <v>133,91</v>
          </cell>
          <cell r="F6106" t="str">
            <v>136,79</v>
          </cell>
        </row>
        <row r="6107">
          <cell r="A6107" t="str">
            <v>86938</v>
          </cell>
          <cell r="B6107" t="str">
            <v>CUBA DE EMBUTIR OVAL EM LOUÇA BRANCA, 35 X 50CM OU EQUIVALENTE, INCLUSO VÁLVULA E SIFÃO TIPO GARRAFA EM METAL CROMADO - FORNECIMENTO E INSTALAÇÃO. AF_01/2020</v>
          </cell>
          <cell r="D6107" t="str">
            <v>UN</v>
          </cell>
          <cell r="E6107" t="str">
            <v>264,85</v>
          </cell>
          <cell r="F6107" t="str">
            <v>268,19</v>
          </cell>
        </row>
        <row r="6108">
          <cell r="A6108" t="str">
            <v>86939</v>
          </cell>
          <cell r="B6108" t="str">
            <v>LAVATÓRIO LOUÇA BRANCA COM COLUNA, *44 X 35,5* CM, PADRÃO POPULAR, INCLUSO SIFÃO FLEXÍVEL EM PVC, VÁLVULA E ENGATE FLEXÍVEL 30CM EM PLÁSTICO E COM TORNEIRA CROMADA PADRÃO POPULAR - FORNECIMENTO E INSTALAÇÃO. AF_01/2020</v>
          </cell>
          <cell r="D6108" t="str">
            <v>UN</v>
          </cell>
          <cell r="E6108" t="str">
            <v>256,99</v>
          </cell>
          <cell r="F6108" t="str">
            <v>260,49</v>
          </cell>
        </row>
        <row r="6109">
          <cell r="A6109" t="str">
            <v>86940</v>
          </cell>
          <cell r="B6109" t="str">
            <v>LAVATÓRIO LOUÇA BRANCA COM COLUNA, 45 X 55CM OU EQUIVALENTE, PADRÃO MÉDIO, INCLUSO SIFÃO TIPO GARRAFA, VÁLVULA E ENGATE FLEXÍVEL DE 40CM EM METAL CROMADO, COM APARELHO MISTURADOR PADRÃO MÉDIO - FORNECIMENTO E INSTALAÇÃO. AF_01/2020</v>
          </cell>
          <cell r="D6109" t="str">
            <v>UN</v>
          </cell>
          <cell r="E6109" t="str">
            <v>671,20</v>
          </cell>
          <cell r="F6109" t="str">
            <v>678,00</v>
          </cell>
        </row>
        <row r="6110">
          <cell r="A6110" t="str">
            <v>86941</v>
          </cell>
          <cell r="B6110" t="str">
            <v>LAVATÓRIO LOUÇA BRANCA COM COLUNA, 45 X 55CM OU EQUIVALENTE, PADRÃO MÉDIO, INCLUSO SIFÃO TIPO GARRAFA, VÁLVULA E ENGATE FLEXÍVEL DE 40CM EM METAL CROMADO, COM TORNEIRA CROMADA DE MESA, PADRÃO MÉDIO - FORNECIMENTO E INSTALAÇÃO. AF_01/2020</v>
          </cell>
          <cell r="D6110" t="str">
            <v>UN</v>
          </cell>
          <cell r="E6110" t="str">
            <v>525,18</v>
          </cell>
          <cell r="F6110" t="str">
            <v>530,72</v>
          </cell>
        </row>
        <row r="6111">
          <cell r="A6111" t="str">
            <v>86942</v>
          </cell>
          <cell r="B6111" t="str">
            <v>LAVATÓRIO LOUÇA BRANCA SUSPENSO, 29,5 X 39CM OU EQUIVALENTE, PADRÃO POPULAR, INCLUSO SIFÃO TIPO GARRAFA EM PVC, VÁLVULA E ENGATE FLEXÍVEL 30CM EM PLÁSTICO E TORNEIRA CROMADA DE MESA, PADRÃO POPULAR - FORNECIMENTO E INSTALAÇÃO. AF_01/2020</v>
          </cell>
          <cell r="D6111" t="str">
            <v>UN</v>
          </cell>
          <cell r="E6111" t="str">
            <v>167,79</v>
          </cell>
          <cell r="F6111" t="str">
            <v>170,08</v>
          </cell>
        </row>
        <row r="6112">
          <cell r="A6112" t="str">
            <v>86943</v>
          </cell>
          <cell r="B6112" t="str">
            <v>LAVATÓRIO LOUÇA BRANCA SUSPENSO, 29,5 X 39CM OU EQUIVALENTE, PADRÃO POPULAR, INCLUSO SIFÃO FLEXÍVEL EM PVC, VÁLVULA E ENGATE FLEXÍVEL 30CM EM PLÁSTICO E TORNEIRA CROMADA DE MESA, PADRÃO POPULAR - FORNECIMENTO E INSTALAÇÃO. AF_01/2020</v>
          </cell>
          <cell r="D6112" t="str">
            <v>UN</v>
          </cell>
          <cell r="E6112" t="str">
            <v>161,64</v>
          </cell>
          <cell r="F6112" t="str">
            <v>163,80</v>
          </cell>
        </row>
        <row r="6113">
          <cell r="A6113" t="str">
            <v>86947</v>
          </cell>
          <cell r="B6113" t="str">
            <v>BANCADA MÁRMORE BRANCO, 50 X 60 CM, INCLUSO CUBA DE EMBUTIR OVAL EM LOUÇA BRANCA 35 X 50 CM, VÁLVULA, SIFÃO TIPO GARRAFA E ENGATE FLEXÍVEL 40 CM EM METAL CROMADO E APARELHO MISTURADOR DE MESA, PADRÃO MÉDIO - FORNEC. E INSTALAÇÃO. AF_01/2020</v>
          </cell>
          <cell r="D6113" t="str">
            <v>UN</v>
          </cell>
          <cell r="E6113" t="str">
            <v>768,42</v>
          </cell>
          <cell r="F6113" t="str">
            <v>779,30</v>
          </cell>
        </row>
        <row r="6114">
          <cell r="A6114" t="str">
            <v>93396</v>
          </cell>
          <cell r="B6114" t="str">
            <v>BANCADA GRANITO CINZA,  50 X 60 CM, INCL. CUBA DE EMBUTIR OVAL LOUÇA BRANCA 35 X 50 CM, VÁLVULA METAL CROMADO, SIFÃO FLEXÍVEL PVC, ENGATE 30 CM FLEXÍVEL PLÁSTICO E TORNEIRA CROMADA DE MESA, PADRÃO POPULAR - FORNEC. E INSTALAÇÃO. AF_01/2020</v>
          </cell>
          <cell r="D6114" t="str">
            <v>UN</v>
          </cell>
          <cell r="E6114" t="str">
            <v>448,70</v>
          </cell>
          <cell r="F6114" t="str">
            <v>457,86</v>
          </cell>
        </row>
        <row r="6115">
          <cell r="A6115" t="str">
            <v>93441</v>
          </cell>
          <cell r="B6115" t="str">
            <v>BANCADA GRANITO CINZA  150 X 60 CM, COM CUBA DE EMBUTIR DE AÇO, VÁLVULA AMERICANA EM METAL, SIFÃO FLEXÍVEL EM PVC, ENGATE FLEXÍVEL 30 CM, TORNEIRA CROMADA LONGA, DE PAREDE, 1/2 OU 3/4, P/ COZINHA, PADRÃO POPULAR - FORNEC. E INSTALAÇÃO. AF_01/2020</v>
          </cell>
          <cell r="D6115" t="str">
            <v>UN</v>
          </cell>
          <cell r="E6115" t="str">
            <v>816,81</v>
          </cell>
          <cell r="F6115" t="str">
            <v>824,12</v>
          </cell>
        </row>
        <row r="6116">
          <cell r="A6116" t="str">
            <v>93442</v>
          </cell>
          <cell r="B6116" t="str">
            <v>BANCADA MÁRMORE BRANCO 150 X 60 CM, COM CUBA DE EMBUTIR DE AÇO, VÁLVULA AMERICANA E SIFÃO TIPO GARRAFA EM METAL , ENGATE FLEXÍVEL 30 CM, TORNEIRA CROMADA, DE MESA, 1/2 OU 3/4, PARA PIA COZINHA, PADRÃO ALTO - FORNEC. E INSTALAÇÃO. AF_01/2020</v>
          </cell>
          <cell r="D6116" t="str">
            <v>UN</v>
          </cell>
          <cell r="E6116" t="str">
            <v>952,04</v>
          </cell>
          <cell r="F6116" t="str">
            <v>959,92</v>
          </cell>
        </row>
        <row r="6117">
          <cell r="A6117" t="str">
            <v>95469</v>
          </cell>
          <cell r="B6117" t="str">
            <v>VASO SANITARIO SIFONADO CONVENCIONAL COM  LOUÇA BRANCA - FORNECIMENTO E INSTALAÇÃO. AF_01/2020</v>
          </cell>
          <cell r="D6117" t="str">
            <v>UN</v>
          </cell>
          <cell r="E6117" t="str">
            <v>152,54</v>
          </cell>
          <cell r="F6117" t="str">
            <v>154,03</v>
          </cell>
        </row>
        <row r="6118">
          <cell r="A6118" t="str">
            <v>95470</v>
          </cell>
          <cell r="B6118" t="str">
            <v>VASO SANITARIO SIFONADO CONVENCIONAL COM LOUÇA BRANCA, INCLUSO CONJUNTO DE LIGAÇÃO PARA BACIA SANITÁRIA AJUSTÁVEL - FORNECIMENTO E INSTALAÇÃO. AF_10/2016</v>
          </cell>
          <cell r="D6118" t="str">
            <v>UN</v>
          </cell>
          <cell r="E6118" t="str">
            <v>158,14</v>
          </cell>
          <cell r="F6118" t="str">
            <v>159,63</v>
          </cell>
        </row>
        <row r="6119">
          <cell r="A6119" t="str">
            <v>95471</v>
          </cell>
          <cell r="B6119" t="str">
            <v>VASO SANITARIO SIFONADO CONVENCIONAL PARA PCD SEM FURO FRONTAL COM  LOUÇA BRANCA SEM ASSENTO -  FORNECIMENTO E INSTALAÇÃO. AF_01/2020</v>
          </cell>
          <cell r="D6119" t="str">
            <v>UN</v>
          </cell>
          <cell r="E6119" t="str">
            <v>586,05</v>
          </cell>
          <cell r="F6119" t="str">
            <v>589,13</v>
          </cell>
        </row>
        <row r="6120">
          <cell r="A6120" t="str">
            <v>95472</v>
          </cell>
          <cell r="B6120" t="str">
            <v>VASO SANITARIO SIFONADO CONVENCIONAL PARA PCD SEM FURO FRONTAL COM LOUÇA BRANCA SEM ASSENTO, INCLUSO CONJUNTO DE LIGAÇÃO PARA BACIA SANITÁRIA AJUSTÁVEL - FORNECIMENTO E INSTALAÇÃO. AF_01/2020</v>
          </cell>
          <cell r="D6120" t="str">
            <v>UN</v>
          </cell>
          <cell r="E6120" t="str">
            <v>591,65</v>
          </cell>
          <cell r="F6120" t="str">
            <v>594,73</v>
          </cell>
        </row>
        <row r="6121">
          <cell r="A6121" t="str">
            <v>95542</v>
          </cell>
          <cell r="B6121" t="str">
            <v>PORTA TOALHA ROSTO EM METAL CROMADO, TIPO ARGOLA, INCLUSO FIXAÇÃO. AF_01/2020</v>
          </cell>
          <cell r="D6121" t="str">
            <v>UN</v>
          </cell>
          <cell r="E6121" t="str">
            <v>27,91</v>
          </cell>
          <cell r="F6121" t="str">
            <v>28,68</v>
          </cell>
        </row>
        <row r="6122">
          <cell r="A6122" t="str">
            <v>95543</v>
          </cell>
          <cell r="B6122" t="str">
            <v>PORTA TOALHA BANHO EM METAL CROMADO, TIPO BARRA, INCLUSO FIXAÇÃO. AF_01/2020</v>
          </cell>
          <cell r="D6122" t="str">
            <v>UN</v>
          </cell>
          <cell r="E6122" t="str">
            <v>46,47</v>
          </cell>
          <cell r="F6122" t="str">
            <v>48,00</v>
          </cell>
        </row>
        <row r="6123">
          <cell r="A6123" t="str">
            <v>95544</v>
          </cell>
          <cell r="B6123" t="str">
            <v>PAPELEIRA DE PAREDE EM METAL CROMADO SEM TAMPA, INCLUSO FIXAÇÃO. AF_01/2020</v>
          </cell>
          <cell r="D6123" t="str">
            <v>UN</v>
          </cell>
          <cell r="E6123" t="str">
            <v>34,44</v>
          </cell>
          <cell r="F6123" t="str">
            <v>35,21</v>
          </cell>
        </row>
        <row r="6124">
          <cell r="A6124" t="str">
            <v>95545</v>
          </cell>
          <cell r="B6124" t="str">
            <v>SABONETEIRA DE PAREDE EM METAL CROMADO, INCLUSO FIXAÇÃO. AF_01/2020</v>
          </cell>
          <cell r="D6124" t="str">
            <v>UN</v>
          </cell>
          <cell r="E6124" t="str">
            <v>33,75</v>
          </cell>
          <cell r="F6124" t="str">
            <v>34,52</v>
          </cell>
        </row>
        <row r="6125">
          <cell r="A6125" t="str">
            <v>95546</v>
          </cell>
          <cell r="B6125" t="str">
            <v>KIT DE ACESSORIOS PARA BANHEIRO EM METAL CROMADO, 5 PECAS, INCLUSO FIXAÇÃO. AF_01/2020</v>
          </cell>
          <cell r="D6125" t="str">
            <v>UN</v>
          </cell>
          <cell r="E6125" t="str">
            <v>111,77</v>
          </cell>
          <cell r="F6125" t="str">
            <v>116,37</v>
          </cell>
        </row>
        <row r="6126">
          <cell r="A6126" t="str">
            <v>95547</v>
          </cell>
          <cell r="B6126" t="str">
            <v>SABONETEIRA PLASTICA TIPO DISPENSER PARA SABONETE LIQUIDO COM RESERVATORIO 800 A 1500 ML, INCLUSO FIXAÇÃO. AF_01/2020</v>
          </cell>
          <cell r="D6126" t="str">
            <v>UN</v>
          </cell>
          <cell r="E6126" t="str">
            <v>56,65</v>
          </cell>
          <cell r="F6126" t="str">
            <v>57,42</v>
          </cell>
        </row>
        <row r="6127">
          <cell r="A6127" t="str">
            <v>100848</v>
          </cell>
          <cell r="B6127" t="str">
            <v>VASO SANITÁRIO INFANTIL LOUÇA BRANCA - FORNECIMENTO E INSTALACAO. AF_01/2020</v>
          </cell>
          <cell r="D6127" t="str">
            <v>UN</v>
          </cell>
          <cell r="E6127" t="str">
            <v>284,45</v>
          </cell>
          <cell r="F6127" t="str">
            <v>285,94</v>
          </cell>
        </row>
        <row r="6128">
          <cell r="A6128" t="str">
            <v>100849</v>
          </cell>
          <cell r="B6128" t="str">
            <v>ASSENTO SANITÁRIO CONVENCIONAL - FORNECIMENTO E INSTALACAO. AF_01/2020</v>
          </cell>
          <cell r="D6128" t="str">
            <v>UN</v>
          </cell>
          <cell r="E6128" t="str">
            <v>28,57</v>
          </cell>
          <cell r="F6128" t="str">
            <v>28,94</v>
          </cell>
        </row>
        <row r="6129">
          <cell r="A6129" t="str">
            <v>100851</v>
          </cell>
          <cell r="B6129" t="str">
            <v>ASSENTO SANITÁRIO INFANTIL - FORNECIMENTO E INSTALACAO. AF_01/2020</v>
          </cell>
          <cell r="D6129" t="str">
            <v>UN</v>
          </cell>
          <cell r="E6129" t="str">
            <v>57,10</v>
          </cell>
          <cell r="F6129" t="str">
            <v>57,47</v>
          </cell>
        </row>
        <row r="6130">
          <cell r="A6130" t="str">
            <v>100852</v>
          </cell>
          <cell r="B6130" t="str">
            <v>CUBA DE EMBUTIR RETANGULAR DE AÇO INOXIDÁVEL, 56 X 33 X 12 CM - FORNECIMENTO E INSTALAÇÃO. AF_01/2020</v>
          </cell>
          <cell r="D6130" t="str">
            <v>UN</v>
          </cell>
          <cell r="E6130" t="str">
            <v>161,14</v>
          </cell>
          <cell r="F6130" t="str">
            <v>162,41</v>
          </cell>
        </row>
        <row r="6131">
          <cell r="A6131" t="str">
            <v>100854</v>
          </cell>
          <cell r="B6131" t="str">
            <v>TORNEIRA CROMADA DE MESA PARA LAVATÓRIO COM SENSOR DE PRESENCA. AF_01/2020</v>
          </cell>
          <cell r="D6131" t="str">
            <v>UN</v>
          </cell>
          <cell r="E6131" t="str">
            <v>531,32</v>
          </cell>
          <cell r="F6131" t="str">
            <v>532,89</v>
          </cell>
        </row>
        <row r="6132">
          <cell r="A6132" t="str">
            <v>100855</v>
          </cell>
          <cell r="B6132" t="str">
            <v>SABONETEIRA DE PAREDE EM PLASTICO ABS COM ACABAMENTO CROMADO E ACRILICO, INCLUSO FIXAÇÃO. AF_01/2020</v>
          </cell>
          <cell r="D6132" t="str">
            <v>UN</v>
          </cell>
          <cell r="E6132" t="str">
            <v>33,75</v>
          </cell>
          <cell r="F6132" t="str">
            <v>34,52</v>
          </cell>
        </row>
        <row r="6133">
          <cell r="A6133" t="str">
            <v>100856</v>
          </cell>
          <cell r="B6133" t="str">
            <v>MANOPLA E CANOPLA CROMADA  FORNECIMENTO E INSTALAÇÃO. AF_01/2020</v>
          </cell>
          <cell r="D6133" t="str">
            <v>UN</v>
          </cell>
          <cell r="E6133" t="str">
            <v>20,05</v>
          </cell>
          <cell r="F6133" t="str">
            <v>20,29</v>
          </cell>
        </row>
        <row r="6134">
          <cell r="A6134" t="str">
            <v>100857</v>
          </cell>
          <cell r="B6134" t="str">
            <v>ACABAMENTO MONOCOMANDO PARA CHUVEIRO  FORNECIMENTO E INSTALAÇÃO. AF_01/2020</v>
          </cell>
          <cell r="D6134" t="str">
            <v>UN</v>
          </cell>
          <cell r="E6134" t="str">
            <v>199,10</v>
          </cell>
          <cell r="F6134" t="str">
            <v>199,93</v>
          </cell>
        </row>
        <row r="6135">
          <cell r="A6135" t="str">
            <v>100858</v>
          </cell>
          <cell r="B6135" t="str">
            <v>MICTÓRIO SIFONADO LOUÇA BRANCA  PADRÃO MÉDIO  FORNECIMENTO E INSTALAÇÃO. AF_01/2020</v>
          </cell>
          <cell r="D6135" t="str">
            <v>UN</v>
          </cell>
          <cell r="E6135" t="str">
            <v>422,41</v>
          </cell>
          <cell r="F6135" t="str">
            <v>424,85</v>
          </cell>
        </row>
        <row r="6136">
          <cell r="A6136" t="str">
            <v>100860</v>
          </cell>
          <cell r="B6136" t="str">
            <v>CHUVEIRO ELÉTRICO COMUM CORPO PLÁSTICO, TIPO DUCHA  FORNECIMENTO E INSTALAÇÃO. AF_01/2020</v>
          </cell>
          <cell r="D6136" t="str">
            <v>UN</v>
          </cell>
          <cell r="E6136" t="str">
            <v>60,58</v>
          </cell>
          <cell r="F6136" t="str">
            <v>61,66</v>
          </cell>
        </row>
        <row r="6137">
          <cell r="A6137" t="str">
            <v>100861</v>
          </cell>
          <cell r="B6137" t="str">
            <v>SUPORTE MÃO FRANCESA EM AÇO, ABAS IGUAIS 30 CM, CAPACIDADE MINIMA 60 KG, BRANCO - FORNECIMENTO E INSTALAÇÃO. AF_01/2020</v>
          </cell>
          <cell r="D6137" t="str">
            <v>UN</v>
          </cell>
          <cell r="E6137" t="str">
            <v>21,04</v>
          </cell>
          <cell r="F6137" t="str">
            <v>22,19</v>
          </cell>
        </row>
        <row r="6138">
          <cell r="A6138" t="str">
            <v>100862</v>
          </cell>
          <cell r="B6138" t="str">
            <v>SUPORTE MÃO FRANCESA EM ACO, ABAS IGUAIS 40 CM, CAPACIDADE MINIMA 70 KG, BRANCO - FORNECIMENTO E INSTALAÇÃO. AF_01/2020</v>
          </cell>
          <cell r="D6138" t="str">
            <v>UN</v>
          </cell>
          <cell r="E6138" t="str">
            <v>22,98</v>
          </cell>
          <cell r="F6138" t="str">
            <v>24,13</v>
          </cell>
        </row>
        <row r="6139">
          <cell r="A6139" t="str">
            <v>100863</v>
          </cell>
          <cell r="B6139" t="str">
            <v>BARRA DE APOIO EM "L", EM ACO INOX POLIDO 70 X 70 CM, FIXADA NA PAREDE - FORNECIMENTO E INSTALACAO. AF_01/2020</v>
          </cell>
          <cell r="D6139" t="str">
            <v>UN</v>
          </cell>
          <cell r="E6139" t="str">
            <v>348,53</v>
          </cell>
          <cell r="F6139" t="str">
            <v>351,98</v>
          </cell>
        </row>
        <row r="6140">
          <cell r="A6140" t="str">
            <v>100864</v>
          </cell>
          <cell r="B6140" t="str">
            <v>BARRA DE APOIO EM "L", EM ACO INOX POLIDO 80 X 80 CM, FIXADA NA PAREDE - FORNECIMENTO E INSTALACAO. AF_01/2020</v>
          </cell>
          <cell r="D6140" t="str">
            <v>UN</v>
          </cell>
          <cell r="E6140" t="str">
            <v>381,58</v>
          </cell>
          <cell r="F6140" t="str">
            <v>385,03</v>
          </cell>
        </row>
        <row r="6141">
          <cell r="A6141" t="str">
            <v>100865</v>
          </cell>
          <cell r="B6141" t="str">
            <v>BARRA DE APOIO LATERAL ARTICULADA, COM TRAVA, EM ACO INOX POLIDO, FIXADA NA PAREDE - FORNECIMENTO E INSTALAÇÃO. AF_01/2020</v>
          </cell>
          <cell r="D6141" t="str">
            <v>UN</v>
          </cell>
          <cell r="E6141" t="str">
            <v>333,37</v>
          </cell>
          <cell r="F6141" t="str">
            <v>334,90</v>
          </cell>
        </row>
        <row r="6142">
          <cell r="A6142" t="str">
            <v>100866</v>
          </cell>
          <cell r="B6142" t="str">
            <v>BARRA DE APOIO RETA, EM ACO INOX POLIDO, COMPRIMENTO 60CM, FIXADA NA PAREDE - FORNECIMENTO E INSTALAÇÃO. AF_01/2020</v>
          </cell>
          <cell r="D6142" t="str">
            <v>UN</v>
          </cell>
          <cell r="E6142" t="str">
            <v>181,67</v>
          </cell>
          <cell r="F6142" t="str">
            <v>183,97</v>
          </cell>
        </row>
        <row r="6143">
          <cell r="A6143" t="str">
            <v>100867</v>
          </cell>
          <cell r="B6143" t="str">
            <v>BARRA DE APOIO RETA, EM ACO INOX POLIDO, COMPRIMENTO 70 CM,  FIXADA NA PAREDE - FORNECIMENTO E INSTALAÇÃO. AF_01/2020</v>
          </cell>
          <cell r="D6143" t="str">
            <v>UN</v>
          </cell>
          <cell r="E6143" t="str">
            <v>192,57</v>
          </cell>
          <cell r="F6143" t="str">
            <v>194,87</v>
          </cell>
        </row>
        <row r="6144">
          <cell r="A6144" t="str">
            <v>100868</v>
          </cell>
          <cell r="B6144" t="str">
            <v>BARRA DE APOIO RETA, EM ACO INOX POLIDO, COMPRIMENTO 80 CM,  FIXADA NA PAREDE - FORNECIMENTO E INSTALAÇÃO. AF_01/2020</v>
          </cell>
          <cell r="D6144" t="str">
            <v>UN</v>
          </cell>
          <cell r="E6144" t="str">
            <v>199,82</v>
          </cell>
          <cell r="F6144" t="str">
            <v>202,12</v>
          </cell>
        </row>
        <row r="6145">
          <cell r="A6145" t="str">
            <v>100869</v>
          </cell>
          <cell r="B6145" t="str">
            <v>BARRA DE APOIO RETA, EM ACO INOX POLIDO, COMPRIMENTO 90 CM,  FIXADA NA PAREDE - FORNECIMENTO E INSTALAÇÃO. AF_01/2020</v>
          </cell>
          <cell r="D6145" t="str">
            <v>UN</v>
          </cell>
          <cell r="E6145" t="str">
            <v>205,38</v>
          </cell>
          <cell r="F6145" t="str">
            <v>207,68</v>
          </cell>
        </row>
        <row r="6146">
          <cell r="A6146" t="str">
            <v>100870</v>
          </cell>
          <cell r="B6146" t="str">
            <v>BARRA DE APOIO RETA, EM ALUMINIO, COMPRIMENTO 60 CM,  FIXADA NA PAREDE - FORNECIMENTO E INSTALAÇÃO. AF_01/2020</v>
          </cell>
          <cell r="D6146" t="str">
            <v>UN</v>
          </cell>
          <cell r="E6146" t="str">
            <v>172,00</v>
          </cell>
          <cell r="F6146" t="str">
            <v>174,30</v>
          </cell>
        </row>
        <row r="6147">
          <cell r="A6147" t="str">
            <v>100871</v>
          </cell>
          <cell r="B6147" t="str">
            <v>BARRA DE APOIO RETA, EM ALUMINIO, COMPRIMENTO 70 CM,  FIXADA NA PAREDE - FORNECIMENTO E INSTALAÇÃO. AF_01/2020</v>
          </cell>
          <cell r="D6147" t="str">
            <v>UN</v>
          </cell>
          <cell r="E6147" t="str">
            <v>185,04</v>
          </cell>
          <cell r="F6147" t="str">
            <v>187,34</v>
          </cell>
        </row>
        <row r="6148">
          <cell r="A6148" t="str">
            <v>100872</v>
          </cell>
          <cell r="B6148" t="str">
            <v>BARRA DE APOIO RETA, EM ALUMINIO, COMPRIMENTO 80 CM,  FIXADA NA PAREDE - FORNECIMENTO E INSTALAÇÃO. AF_01/2020</v>
          </cell>
          <cell r="D6148" t="str">
            <v>UN</v>
          </cell>
          <cell r="E6148" t="str">
            <v>193,37</v>
          </cell>
          <cell r="F6148" t="str">
            <v>195,67</v>
          </cell>
        </row>
        <row r="6149">
          <cell r="A6149" t="str">
            <v>100873</v>
          </cell>
          <cell r="B6149" t="str">
            <v>BARRA DE APOIO RETA, EM ALUMINIO, COMPRIMENTO 90 CM,  FIXADA NA PAREDE - FORNECIMENTO E INSTALAÇÃO. AF_01/2020</v>
          </cell>
          <cell r="D6149" t="str">
            <v>UN</v>
          </cell>
          <cell r="E6149" t="str">
            <v>198,57</v>
          </cell>
          <cell r="F6149" t="str">
            <v>200,87</v>
          </cell>
        </row>
        <row r="6150">
          <cell r="A6150" t="str">
            <v>100874</v>
          </cell>
          <cell r="B6150" t="str">
            <v>PUXADOR PARA PCD, FIXADO NA PORTA - FORNECIMENTO E INSTALAÇÃO. AF_01/2020</v>
          </cell>
          <cell r="D6150" t="str">
            <v>UN</v>
          </cell>
          <cell r="E6150" t="str">
            <v>181,67</v>
          </cell>
          <cell r="F6150" t="str">
            <v>183,97</v>
          </cell>
        </row>
        <row r="6151">
          <cell r="A6151" t="str">
            <v>100875</v>
          </cell>
          <cell r="B6151" t="str">
            <v>BANCO ARTICULADO, EM ACO INOX, PARA PCD, FIXADO NA PAREDE - FORNECIMENTO E INSTALAÇÃO. AF_01/2020</v>
          </cell>
          <cell r="D6151" t="str">
            <v>UN</v>
          </cell>
          <cell r="E6151" t="str">
            <v>616,22</v>
          </cell>
          <cell r="F6151" t="str">
            <v>619,28</v>
          </cell>
        </row>
        <row r="6152">
          <cell r="A6152" t="str">
            <v>6087</v>
          </cell>
          <cell r="B6152" t="str">
            <v>TAMPA EM CONCRETO ARMADO 60X60X5CM P/CX INSPECAO/FOSSA SEPTICA</v>
          </cell>
          <cell r="D6152" t="str">
            <v>UN</v>
          </cell>
          <cell r="E6152" t="str">
            <v>22,04</v>
          </cell>
          <cell r="F6152" t="str">
            <v>22,74</v>
          </cell>
        </row>
        <row r="6153">
          <cell r="A6153" t="str">
            <v>98052</v>
          </cell>
          <cell r="B6153" t="str">
            <v>TANQUE SÉPTICO CIRCULAR, EM CONCRETO PRÉ-MOLDADO, DIÂMETRO INTERNO = 1,10 M, ALTURA INTERNA = 2,50 M, VOLUME ÚTIL: 2138,2 L (PARA 5 CONTRIBUINTES). AF_05/2018</v>
          </cell>
          <cell r="D6153" t="str">
            <v>UN</v>
          </cell>
          <cell r="E6153" t="str">
            <v>1.317,46</v>
          </cell>
          <cell r="F6153" t="str">
            <v>1.345,60</v>
          </cell>
        </row>
        <row r="6154">
          <cell r="A6154" t="str">
            <v>98053</v>
          </cell>
          <cell r="B6154" t="str">
            <v>TANQUE SÉPTICO CIRCULAR, EM CONCRETO PRÉ-MOLDADO, DIÂMETRO INTERNO = 1,40 M, ALTURA INTERNA = 2,50 M, VOLUME ÚTIL: 3463,6 L (PARA 13 CONTRIBUINTES). AF_05/2018</v>
          </cell>
          <cell r="D6154" t="str">
            <v>UN</v>
          </cell>
          <cell r="E6154" t="str">
            <v>1.959,47</v>
          </cell>
          <cell r="F6154" t="str">
            <v>1.997,07</v>
          </cell>
        </row>
        <row r="6155">
          <cell r="A6155" t="str">
            <v>98054</v>
          </cell>
          <cell r="B6155" t="str">
            <v>TANQUE SÉPTICO CIRCULAR, EM CONCRETO PRÉ-MOLDADO, DIÂMETRO INTERNO = 1,88 M, ALTURA INTERNA = 2,50 M, VOLUME ÚTIL: 6245,8 L (PARA 32 CONTRIBUINTES). AF_05/2018</v>
          </cell>
          <cell r="D6155" t="str">
            <v>UN</v>
          </cell>
          <cell r="E6155" t="str">
            <v>2.933,91</v>
          </cell>
          <cell r="F6155" t="str">
            <v>2.976,80</v>
          </cell>
        </row>
        <row r="6156">
          <cell r="A6156" t="str">
            <v>98055</v>
          </cell>
          <cell r="B6156" t="str">
            <v>TANQUE SÉPTICO CIRCULAR, EM CONCRETO PRÉ-MOLDADO, DIÂMETRO INTERNO = 2,38 M, ALTURA INTERNA = 2,50 M, VOLUME ÚTIL: 10009,8 L (PARA 69 CONTRIBUINTES). AF_05/2018</v>
          </cell>
          <cell r="D6156" t="str">
            <v>UN</v>
          </cell>
          <cell r="E6156" t="str">
            <v>3.879,18</v>
          </cell>
          <cell r="F6156" t="str">
            <v>3.936,90</v>
          </cell>
        </row>
        <row r="6157">
          <cell r="A6157" t="str">
            <v>98056</v>
          </cell>
          <cell r="B6157" t="str">
            <v>TANQUE SÉPTICO CIRCULAR, EM CONCRETO PRÉ-MOLDADO, DIÂMETRO INTERNO = 2,38 M, ALTURA INTERNA = 3,0 M, VOLUME ÚTIL: 12234,2 L (PARA 86 CONTRIBUINTES). AF_05/2018</v>
          </cell>
          <cell r="D6157" t="str">
            <v>UN</v>
          </cell>
          <cell r="E6157" t="str">
            <v>4.518,57</v>
          </cell>
          <cell r="F6157" t="str">
            <v>4.581,78</v>
          </cell>
        </row>
        <row r="6158">
          <cell r="A6158" t="str">
            <v>98057</v>
          </cell>
          <cell r="B6158" t="str">
            <v>TANQUE SÉPTICO CIRCULAR, EM CONCRETO PRÉ-MOLDADO, DIÂMETRO INTERNO = 2,88 M, ALTURA INTERNA = 2,50 M, VOLUME ÚTIL: 14657,4 L (PARA 105 CONTRIBUINTES). AF_05/2018</v>
          </cell>
          <cell r="D6158" t="str">
            <v>UN</v>
          </cell>
          <cell r="E6158" t="str">
            <v>6.024,66</v>
          </cell>
          <cell r="F6158" t="str">
            <v>6.099,34</v>
          </cell>
        </row>
        <row r="6159">
          <cell r="A6159" t="str">
            <v>98066</v>
          </cell>
          <cell r="B6159" t="str">
            <v>TANQUE SÉPTICO RETANGULAR, EM ALVENARIA COM TIJOLOS CERÂMICOS MACIÇOS, DIMENSÕES INTERNAS: 1,0 X 2,0 X 1,4 M, VOLUME ÚTIL: 2000 L (PARA 5 CONTRIBUINTES). AF_05/2018</v>
          </cell>
          <cell r="D6159" t="str">
            <v>UN</v>
          </cell>
          <cell r="E6159" t="str">
            <v>3.493,95</v>
          </cell>
          <cell r="F6159" t="str">
            <v>3.682,16</v>
          </cell>
        </row>
        <row r="6160">
          <cell r="A6160" t="str">
            <v>98067</v>
          </cell>
          <cell r="B6160" t="str">
            <v>TANQUE SÉPTICO RETANGULAR, EM ALVENARIA COM TIJOLOS CERÂMICOS MACIÇOS, DIMENSÕES INTERNAS: 1,2 X 2,4 X 1,6 M, VOLUME ÚTIL: 3456 L (PARA 13 CONTRIBUINTES). AF_05/2018</v>
          </cell>
          <cell r="D6160" t="str">
            <v>UN</v>
          </cell>
          <cell r="E6160" t="str">
            <v>4.671,07</v>
          </cell>
          <cell r="F6160" t="str">
            <v>4.923,18</v>
          </cell>
        </row>
        <row r="6161">
          <cell r="A6161" t="str">
            <v>98068</v>
          </cell>
          <cell r="B6161" t="str">
            <v>TANQUE SÉPTICO RETANGULAR, EM ALVENARIA COM TIJOLOS CERÂMICOS MACIÇOS, DIMENSÕES INTERNAS: 1,4 X 3,2 X 1,8 M, VOLUME ÚTIL: 6272 L (PARA 32 CONTRIBUINTES). AF_05/2018</v>
          </cell>
          <cell r="D6161" t="str">
            <v>UN</v>
          </cell>
          <cell r="E6161" t="str">
            <v>6.605,80</v>
          </cell>
          <cell r="F6161" t="str">
            <v>6.963,52</v>
          </cell>
        </row>
        <row r="6162">
          <cell r="A6162" t="str">
            <v>98069</v>
          </cell>
          <cell r="B6162" t="str">
            <v>TANQUE SÉPTICO RETANGULAR, EM ALVENARIA COM TIJOLOS CERÂMICOS MACIÇOS, DIMENSÕES INTERNAS: 1,6 X 4,4 X 1,8 M, VOLUME ÚTIL: 9856 L (PARA 68 CONTRIBUINTES). AF_05/2018</v>
          </cell>
          <cell r="D6162" t="str">
            <v>UN</v>
          </cell>
          <cell r="E6162" t="str">
            <v>8.840,28</v>
          </cell>
          <cell r="F6162" t="str">
            <v>9.322,68</v>
          </cell>
        </row>
        <row r="6163">
          <cell r="A6163" t="str">
            <v>98070</v>
          </cell>
          <cell r="B6163" t="str">
            <v>TANQUE SÉPTICO RETANGULAR, EM ALVENARIA COM TIJOLOS CERÂMICOS MACIÇOS, DIMENSÕES INTERNAS: 1,6 X 4,8 X 2,0 M, VOLUME ÚTIL: 12288 L (PARA 86 CONTRIBUINTES). AF_05/2018</v>
          </cell>
          <cell r="D6163" t="str">
            <v>UN</v>
          </cell>
          <cell r="E6163" t="str">
            <v>10.144,72</v>
          </cell>
          <cell r="F6163" t="str">
            <v>10.696,68</v>
          </cell>
        </row>
        <row r="6164">
          <cell r="A6164" t="str">
            <v>98071</v>
          </cell>
          <cell r="B6164" t="str">
            <v>TANQUE SÉPTICO RETANGULAR, EM ALVENARIA COM TIJOLOS CERÂMICOS MACIÇOS, DIMENSÕES INTERNAS: 1,6 X 4,6 X 2,4 M, VOLUME ÚTIL: 14720 L (PARA 105 CONTRIBUINTES). AF_05/2018</v>
          </cell>
          <cell r="D6164" t="str">
            <v>UN</v>
          </cell>
          <cell r="E6164" t="str">
            <v>11.164,73</v>
          </cell>
          <cell r="F6164" t="str">
            <v>11.767,83</v>
          </cell>
        </row>
        <row r="6165">
          <cell r="A6165" t="str">
            <v>98072</v>
          </cell>
          <cell r="B6165" t="str">
            <v>FILTRO ANAERÓBIO RETANGULAR, EM ALVENARIA COM TIJOLOS CERÂMICOS MACIÇOS, DIMENSÕES INTERNAS: 0,8 X 1,2 X 1,67 M, VOLUME ÚTIL: 1152 L (PARA 5 CONTRIBUINTES). AF_05/2018</v>
          </cell>
          <cell r="D6165" t="str">
            <v>UN</v>
          </cell>
          <cell r="E6165" t="str">
            <v>2.901,69</v>
          </cell>
          <cell r="F6165" t="str">
            <v>3.058,56</v>
          </cell>
        </row>
        <row r="6166">
          <cell r="A6166" t="str">
            <v>98073</v>
          </cell>
          <cell r="B6166" t="str">
            <v>FILTRO ANAERÓBIO RETANGULAR, EM ALVENARIA COM TIJOLOS CERÂMICOS MACIÇOS, DIMENSÕES INTERNAS: 1,2 X 1,8 X 1,67 M, VOLUME ÚTIL: 2592 L (PARA 13 CONTRIBUINTES). AF_05/2018</v>
          </cell>
          <cell r="D6166" t="str">
            <v>UN</v>
          </cell>
          <cell r="E6166" t="str">
            <v>4.511,11</v>
          </cell>
          <cell r="F6166" t="str">
            <v>4.756,90</v>
          </cell>
        </row>
        <row r="6167">
          <cell r="A6167" t="str">
            <v>98074</v>
          </cell>
          <cell r="B6167" t="str">
            <v>FILTRO ANAERÓBIO RETANGULAR, EM ALVENARIA COM TIJOLOS CERÂMICOS MACIÇOS, DIMENSÕES INTERNAS: 1,4 X 3,0 X 1,67 M, VOLUME ÚTIL: 5040 L (PARA 32 CONTRIBUINTES). AF_05/2018</v>
          </cell>
          <cell r="D6167" t="str">
            <v>UN</v>
          </cell>
          <cell r="E6167" t="str">
            <v>6.970,08</v>
          </cell>
          <cell r="F6167" t="str">
            <v>7.351,62</v>
          </cell>
        </row>
        <row r="6168">
          <cell r="A6168" t="str">
            <v>98075</v>
          </cell>
          <cell r="B6168" t="str">
            <v>FILTRO ANAERÓBIO RETANGULAR, EM ALVENARIA COM TIJOLOS CERÂMICOS MACIÇOS, DIMENSÕES INTERNAS: 1,4 X 4,2 X 1,67 M, VOLUME ÚTIL: 7056 L (PARA 67 CONTRIBUINTES). AF_05/2018</v>
          </cell>
          <cell r="D6168" t="str">
            <v>UN</v>
          </cell>
          <cell r="E6168" t="str">
            <v>9.045,51</v>
          </cell>
          <cell r="F6168" t="str">
            <v>9.541,27</v>
          </cell>
        </row>
        <row r="6169">
          <cell r="A6169" t="str">
            <v>98076</v>
          </cell>
          <cell r="B6169" t="str">
            <v>FILTRO ANAERÓBIO RETANGULAR, EM ALVENARIA COM TIJOLOS CERÂMICOS MACIÇOS, DIMENSÕES INTERNAS: 1,6 X 4,6 X 1,67 M, VOLUME ÚTIL: 8832 L (PARA 84 CONTRIBUINTES). AF_05/2018</v>
          </cell>
          <cell r="D6169" t="str">
            <v>UN</v>
          </cell>
          <cell r="E6169" t="str">
            <v>10.402,34</v>
          </cell>
          <cell r="F6169" t="str">
            <v>10.973,58</v>
          </cell>
        </row>
        <row r="6170">
          <cell r="A6170" t="str">
            <v>98077</v>
          </cell>
          <cell r="B6170" t="str">
            <v>FILTRO ANAERÓBIO RETANGULAR, EM ALVENARIA COM TIJOLOS CERÂMICOS MACIÇOS, DIMENSÕES INTERNAS: 1,6 X 5,6 X 1,67 M, VOLUME ÚTIL: 10752 L (PARA 103 CONTRIBUINTES). AF_05/2018</v>
          </cell>
          <cell r="D6170" t="str">
            <v>UN</v>
          </cell>
          <cell r="E6170" t="str">
            <v>12.234,23</v>
          </cell>
          <cell r="F6170" t="str">
            <v>12.906,55</v>
          </cell>
        </row>
        <row r="6171">
          <cell r="A6171" t="str">
            <v>98078</v>
          </cell>
          <cell r="B6171" t="str">
            <v>SUMIDOURO RETANGULAR, EM ALVENARIA COM TIJOLOS CERÂMICOS MACIÇOS, DIMENSÕES INTERNAS: 0,8 X 1,4 X 3,0 M, ÁREA DE INFILTRAÇÃO: 13,2 M² (PARA 5 CONTRIBUINTES). AF_05/2018</v>
          </cell>
          <cell r="D6171" t="str">
            <v>UN</v>
          </cell>
          <cell r="E6171" t="str">
            <v>2.973,67</v>
          </cell>
          <cell r="F6171" t="str">
            <v>3.137,18</v>
          </cell>
        </row>
        <row r="6172">
          <cell r="A6172" t="str">
            <v>98079</v>
          </cell>
          <cell r="B6172" t="str">
            <v>SUMIDOURO RETANGULAR, EM ALVENARIA COM TIJOLOS CERÂMICOS MACIÇOS, DIMENSÕES INTERNAS: 1,0 X 3,0 X 3,0 M, ÁREA DE INFILTRAÇÃO: 25 M² (PARA 10 CONTRIBUINTES). AF_05/2018</v>
          </cell>
          <cell r="D6172" t="str">
            <v>UN</v>
          </cell>
          <cell r="E6172" t="str">
            <v>5.198,69</v>
          </cell>
          <cell r="F6172" t="str">
            <v>5.484,26</v>
          </cell>
        </row>
        <row r="6173">
          <cell r="A6173" t="str">
            <v>98080</v>
          </cell>
          <cell r="B6173" t="str">
            <v>SUMIDOURO RETANGULAR, EM ALVENARIA COM TIJOLOS CERÂMICOS MACIÇOS, DIMENSÕES INTERNAS: 1,6 X 3,4 X 3,0 M, ÁREA DE INFILTRAÇÃO: 32,9 M² (PARA 13 CONTRIBUINTES). AF_05/2018</v>
          </cell>
          <cell r="D6173" t="str">
            <v>UN</v>
          </cell>
          <cell r="E6173" t="str">
            <v>6.666,45</v>
          </cell>
          <cell r="F6173" t="str">
            <v>7.033,45</v>
          </cell>
        </row>
        <row r="6174">
          <cell r="A6174" t="str">
            <v>98081</v>
          </cell>
          <cell r="B6174" t="str">
            <v>SUMIDOURO RETANGULAR, EM ALVENARIA COM TIJOLOS CERÂMICOS MACIÇOS, DIMENSÕES INTERNAS: 1,6 X 5,8 X 3,0 M, ÁREA DE INFILTRAÇÃO: 50 M² (PARA 20 CONTRIBUINTES). AF_05/2018</v>
          </cell>
          <cell r="D6174" t="str">
            <v>UN</v>
          </cell>
          <cell r="E6174" t="str">
            <v>9.861,70</v>
          </cell>
          <cell r="F6174" t="str">
            <v>10.405,18</v>
          </cell>
        </row>
        <row r="6175">
          <cell r="A6175" t="str">
            <v>98082</v>
          </cell>
          <cell r="B6175" t="str">
            <v>TANQUE SÉPTICO RETANGULAR, EM ALVENARIA COM BLOCOS DE CONCRETO, DIMENSÕES INTERNAS: 1,0 X 2,0 X 1,4 M, VOLUME ÚTIL: 2000 L (PARA 5 CONTRIBUINTES). AF_05/2018</v>
          </cell>
          <cell r="D6175" t="str">
            <v>UN</v>
          </cell>
          <cell r="E6175" t="str">
            <v>2.690,88</v>
          </cell>
          <cell r="F6175" t="str">
            <v>2.838,21</v>
          </cell>
        </row>
        <row r="6176">
          <cell r="A6176" t="str">
            <v>98083</v>
          </cell>
          <cell r="B6176" t="str">
            <v>TANQUE SÉPTICO RETANGULAR, EM ALVENARIA COM BLOCOS DE CONCRETO, DIMENSÕES INTERNAS: 1,2 X 2,4 X 1,6 M, VOLUME ÚTIL: 3456 L (PARA 13 CONTRIBUINTES). AF_05/2018</v>
          </cell>
          <cell r="D6176" t="str">
            <v>UN</v>
          </cell>
          <cell r="E6176" t="str">
            <v>3.559,90</v>
          </cell>
          <cell r="F6176" t="str">
            <v>3.756,01</v>
          </cell>
        </row>
        <row r="6177">
          <cell r="A6177" t="str">
            <v>98084</v>
          </cell>
          <cell r="B6177" t="str">
            <v>TANQUE SÉPTICO RETANGULAR, EM ALVENARIA COM BLOCOS DE CONCRETO, DIMENSÕES INTERNAS: 1,4 X 3,2 X 1,8 M, VOLUME ÚTIL: 6272 L (PARA 32 CONTRIBUINTES). AF_05/2018</v>
          </cell>
          <cell r="D6177" t="str">
            <v>UN</v>
          </cell>
          <cell r="E6177" t="str">
            <v>5.001,33</v>
          </cell>
          <cell r="F6177" t="str">
            <v>5.278,80</v>
          </cell>
        </row>
        <row r="6178">
          <cell r="A6178" t="str">
            <v>98085</v>
          </cell>
          <cell r="B6178" t="str">
            <v>TANQUE SÉPTICO RETANGULAR, EM ALVENARIA COM BLOCOS DE CONCRETO, DIMENSÕES INTERNAS: 1,6 X 4,4 X 1,8 M, VOLUME ÚTIL: 9856 L (PARA 68 CONTRIBUINTES). AF_05/2018</v>
          </cell>
          <cell r="D6178" t="str">
            <v>UN</v>
          </cell>
          <cell r="E6178" t="str">
            <v>6.763,24</v>
          </cell>
          <cell r="F6178" t="str">
            <v>7.141,67</v>
          </cell>
        </row>
        <row r="6179">
          <cell r="A6179" t="str">
            <v>98086</v>
          </cell>
          <cell r="B6179" t="str">
            <v>TANQUE SÉPTICO RETANGULAR, EM ALVENARIA COM BLOCOS DE CONCRETO, DIMENSÕES INTERNAS: 1,6 X 4,8 X 2,0 M, VOLUME ÚTIL: 12288 L (PARA 86 CONTRIBUINTES). AF_05/2018</v>
          </cell>
          <cell r="D6179" t="str">
            <v>UN</v>
          </cell>
          <cell r="E6179" t="str">
            <v>7.661,20</v>
          </cell>
          <cell r="F6179" t="str">
            <v>8.089,64</v>
          </cell>
        </row>
        <row r="6180">
          <cell r="A6180" t="str">
            <v>98087</v>
          </cell>
          <cell r="B6180" t="str">
            <v>TANQUE SÉPTICO RETANGULAR, EM ALVENARIA COM BLOCOS DE CONCRETO, DIMENSÕES INTERNAS: 1,6 X 4,6 X 2,4 M, VOLUME ÚTIL: 14720 L (PARA 105 CONTRIBUINTES). AF_05/2018</v>
          </cell>
          <cell r="D6180" t="str">
            <v>UN</v>
          </cell>
          <cell r="E6180" t="str">
            <v>8.232,00</v>
          </cell>
          <cell r="F6180" t="str">
            <v>8.690,63</v>
          </cell>
        </row>
        <row r="6181">
          <cell r="A6181" t="str">
            <v>98088</v>
          </cell>
          <cell r="B6181" t="str">
            <v>FILTRO ANAERÓBIO RETANGULAR, EM ALVENARIA COM BLOCOS DE CONCRETO, DIMENSÕES INTERNAS: 0,8 X 1,2 X 1,67 M, VOLUME ÚTIL: 1152 L (PARA 5 CONTRIBUINTES). AF_05/2018</v>
          </cell>
          <cell r="D6181" t="str">
            <v>UN</v>
          </cell>
          <cell r="E6181" t="str">
            <v>2.291,60</v>
          </cell>
          <cell r="F6181" t="str">
            <v>2.415,43</v>
          </cell>
        </row>
        <row r="6182">
          <cell r="A6182" t="str">
            <v>98089</v>
          </cell>
          <cell r="B6182" t="str">
            <v>FILTRO ANAERÓBIO RETANGULAR, EM ALVENARIA COM BLOCOS DE CONCRETO, DIMENSÕES INTERNAS: 1,2 X 1,8 X 1,67 M, VOLUME ÚTIL: 2592 L (PARA 13 CONTRIBUINTES). AF_05/2018</v>
          </cell>
          <cell r="D6182" t="str">
            <v>UN</v>
          </cell>
          <cell r="E6182" t="str">
            <v>3.607,98</v>
          </cell>
          <cell r="F6182" t="str">
            <v>3.805,05</v>
          </cell>
        </row>
        <row r="6183">
          <cell r="A6183" t="str">
            <v>98090</v>
          </cell>
          <cell r="B6183" t="str">
            <v>FILTRO ANAERÓBIO RETANGULAR, EM ALVENARIA COM BLOCOS DE CONCRETO, DIMENSÕES INTERNAS: 1,4 X 3,0 X 1,67 M, VOLUME ÚTIL: 5040 L (PARA 32 CONTRIBUINTES). AF_05/2018</v>
          </cell>
          <cell r="D6183" t="str">
            <v>UN</v>
          </cell>
          <cell r="E6183" t="str">
            <v>5.645,97</v>
          </cell>
          <cell r="F6183" t="str">
            <v>5.956,00</v>
          </cell>
        </row>
        <row r="6184">
          <cell r="A6184" t="str">
            <v>98091</v>
          </cell>
          <cell r="B6184" t="str">
            <v>FILTRO ANAERÓBIO RETANGULAR, EM ALVENARIA COM BLOCOS DE CONCRETO, DIMENSÕES INTERNAS: 1,4 X 4,2 X 1,67 M, VOLUME ÚTIL: 7056 L (PARA 67 CONTRIBUINTES). AF_05/2018</v>
          </cell>
          <cell r="D6184" t="str">
            <v>UN</v>
          </cell>
          <cell r="E6184" t="str">
            <v>7.278,74</v>
          </cell>
          <cell r="F6184" t="str">
            <v>7.677,78</v>
          </cell>
        </row>
        <row r="6185">
          <cell r="A6185" t="str">
            <v>98092</v>
          </cell>
          <cell r="B6185" t="str">
            <v>FILTRO ANAERÓBIO RETANGULAR, EM ALVENARIA COM BLOCOS DE CONCRETO, DIMENSÕES INTERNAS: 1,6 X 4,6 X 1,67 M, VOLUME ÚTIL: 8832 L (PARA 84 CONTRIBUINTES). AF_05/2018</v>
          </cell>
          <cell r="D6185" t="str">
            <v>UN</v>
          </cell>
          <cell r="E6185" t="str">
            <v>8.536,68</v>
          </cell>
          <cell r="F6185" t="str">
            <v>9.006,98</v>
          </cell>
        </row>
        <row r="6186">
          <cell r="A6186" t="str">
            <v>98093</v>
          </cell>
          <cell r="B6186" t="str">
            <v>FILTRO ANAERÓBIO RETANGULAR, EM ALVENARIA COM BLOCOS DE CONCRETO, DIMENSÕES INTERNAS: 1,6 X 5,6 X 1,67 M, VOLUME ÚTIL: 10752 L (PARA 103 CONTRIBUINTES). AF_05/2018</v>
          </cell>
          <cell r="D6186" t="str">
            <v>UN</v>
          </cell>
          <cell r="E6186" t="str">
            <v>10.069,07</v>
          </cell>
          <cell r="F6186" t="str">
            <v>10.624,18</v>
          </cell>
        </row>
        <row r="6187">
          <cell r="A6187" t="str">
            <v>98094</v>
          </cell>
          <cell r="B6187" t="str">
            <v>SUMIDOURO RETANGULAR, EM ALVENARIA COM BLOCOS DE CONCRETO, DIMENSÕES INTERNAS: 0,8 X 1,4 X 3,0 M, ÁREA DE INFILTRAÇÃO: 13,2 M² (PARA 5 CONTRIBUINTES). AF_05/2018</v>
          </cell>
          <cell r="D6187" t="str">
            <v>UN</v>
          </cell>
          <cell r="E6187" t="str">
            <v>1.945,35</v>
          </cell>
          <cell r="F6187" t="str">
            <v>2.044,92</v>
          </cell>
        </row>
        <row r="6188">
          <cell r="A6188" t="str">
            <v>98099</v>
          </cell>
          <cell r="B6188" t="str">
            <v>SUMIDOURO RETANGULAR, EM ALVENARIA COM BLOCOS DE CONCRETO, DIMENSÕES INTERNAS: 1,0 X 3,0 X 3,0 M, ÁREA DE INFILTRAÇÃO: 25 M² (PARA 10 CONTRIBUINTES). AF_05/2018</v>
          </cell>
          <cell r="D6188" t="str">
            <v>UN</v>
          </cell>
          <cell r="E6188" t="str">
            <v>3.330,35</v>
          </cell>
          <cell r="F6188" t="str">
            <v>3.501,95</v>
          </cell>
        </row>
        <row r="6189">
          <cell r="A6189" t="str">
            <v>98100</v>
          </cell>
          <cell r="B6189" t="str">
            <v>SUMIDOURO RETANGULAR, EM ALVENARIA COM BLOCOS DE CONCRETO, DIMENSÕES INTERNAS: 1,6 X 3,4 X 3,0 M, ÁREA DE INFILTRAÇÃO: 32,9 M² (PARA 13 CONTRIBUINTES). AF_05/2018</v>
          </cell>
          <cell r="D6189" t="str">
            <v>UN</v>
          </cell>
          <cell r="E6189" t="str">
            <v>4.331,44</v>
          </cell>
          <cell r="F6189" t="str">
            <v>4.556,64</v>
          </cell>
        </row>
        <row r="6190">
          <cell r="A6190" t="str">
            <v>98101</v>
          </cell>
          <cell r="B6190" t="str">
            <v>SUMIDOURO RETANGULAR, EM ALVENARIA COM BLOCOS DE CONCRETO, DIMENSÕES INTERNAS: 1,6 X 5,8 X 3,0 M, ÁREA DE INFILTRAÇÃO: 50 M² (PARA 20 CONTRIBUINTES). AF_05/2018</v>
          </cell>
          <cell r="D6190" t="str">
            <v>UN</v>
          </cell>
          <cell r="E6190" t="str">
            <v>6.394,25</v>
          </cell>
          <cell r="F6190" t="str">
            <v>6.728,79</v>
          </cell>
        </row>
        <row r="6191">
          <cell r="A6191" t="str">
            <v>98109</v>
          </cell>
          <cell r="B6191" t="str">
            <v>CAIXA DE GORDURA ESPECIAL (CAPACIDADE: 312 L - PARA ATÉ 146 PESSOAS SERVIDAS NO PICO), RETANGULAR, EM ALVENARIA COM BLOCOS DE CONCRETO, DIMENSÕES INTERNAS = 0,4X1,2 M, ALTURA INTERNA = 1 M. AF_05/2018</v>
          </cell>
          <cell r="D6191" t="str">
            <v>UN</v>
          </cell>
          <cell r="E6191" t="str">
            <v>564,10</v>
          </cell>
          <cell r="F6191" t="str">
            <v>604,15</v>
          </cell>
        </row>
        <row r="6192">
          <cell r="A6192" t="str">
            <v>98110</v>
          </cell>
          <cell r="B6192" t="str">
            <v>CAIXA DE GORDURA PEQUENA (CAPACIDADE: 19 L), CIRCULAR, EM PVC, DIÂMETRO INTERNO= 0,3 M. AF_05/2018</v>
          </cell>
          <cell r="D6192" t="str">
            <v>UN</v>
          </cell>
          <cell r="E6192" t="str">
            <v>367,97</v>
          </cell>
          <cell r="F6192" t="str">
            <v>369,29</v>
          </cell>
        </row>
        <row r="6193">
          <cell r="A6193" t="str">
            <v>98111</v>
          </cell>
          <cell r="B6193" t="str">
            <v>CAIXA DE INSPEÇÃO PARA ATERRAMENTO, CIRCULAR, EM POLIETILENO, DIÂMETRO INTERNO = 0,3 M. AF_05/2018</v>
          </cell>
          <cell r="D6193" t="str">
            <v>UN</v>
          </cell>
          <cell r="E6193" t="str">
            <v>18,66</v>
          </cell>
          <cell r="F6193" t="str">
            <v>19,37</v>
          </cell>
        </row>
        <row r="6194">
          <cell r="A6194" t="str">
            <v>98114</v>
          </cell>
          <cell r="B6194" t="str">
            <v>TAMPA CIRCULAR PARA ESGOTO E DRENAGEM, EM FERRO FUNDIDO, DIÂMETRO INTERNO = 0,6 M. AF_05/2018</v>
          </cell>
          <cell r="D6194" t="str">
            <v>UN</v>
          </cell>
          <cell r="E6194" t="str">
            <v>369,12</v>
          </cell>
          <cell r="F6194" t="str">
            <v>374,09</v>
          </cell>
        </row>
        <row r="6195">
          <cell r="A6195" t="str">
            <v>98115</v>
          </cell>
          <cell r="B6195" t="str">
            <v>TAMPA CIRCULAR PARA ESGOTO E DRENAGEM, EM CONCRETO PRÉ-MOLDADO, DIÂMETRO INTERNO = 0,6 M. AF_05/2018</v>
          </cell>
          <cell r="D6195" t="str">
            <v>UN</v>
          </cell>
          <cell r="E6195" t="str">
            <v>86,33</v>
          </cell>
          <cell r="F6195" t="str">
            <v>91,26</v>
          </cell>
        </row>
        <row r="6196">
          <cell r="A6196" t="str">
            <v>89957</v>
          </cell>
          <cell r="B6196" t="str">
            <v>PONTO DE CONSUMO TERMINAL DE ÁGUA FRIA (SUBRAMAL) COM TUBULAÇÃO DE PVC, DN 25 MM, INSTALADO EM RAMAL DE ÁGUA, INCLUSOS RASGO E CHUMBAMENTO EM ALVENARIA. AF_12/2014</v>
          </cell>
          <cell r="D6196" t="str">
            <v>UN</v>
          </cell>
          <cell r="E6196" t="str">
            <v>91,82</v>
          </cell>
          <cell r="F6196" t="str">
            <v>100,09</v>
          </cell>
        </row>
        <row r="6197">
          <cell r="A6197" t="str">
            <v>89959</v>
          </cell>
          <cell r="B6197" t="str">
            <v>PONTO DE CONSUMO TERMINAL DE ÁGUA QUENTE (SUBRAMAL) COM TUBULAÇÃO DE CPVC, DN 22 MM, INSTALADO EM RAMAL DE ÁGUA, INCLUSOS RASGO E CHUMBAMENTO EM ALVENARIA. AF_12/2014</v>
          </cell>
          <cell r="D6197" t="str">
            <v>UN</v>
          </cell>
          <cell r="E6197" t="str">
            <v>153,70</v>
          </cell>
          <cell r="F6197" t="str">
            <v>163,65</v>
          </cell>
        </row>
        <row r="6198">
          <cell r="A6198" t="str">
            <v>74093/1</v>
          </cell>
          <cell r="B6198" t="str">
            <v>VALVULA PE COM CRIVO BRONZE 1.1/4" - FORNECIMENTO E INSTALACAO</v>
          </cell>
          <cell r="D6198" t="str">
            <v>UN</v>
          </cell>
          <cell r="E6198" t="str">
            <v>69,05</v>
          </cell>
          <cell r="F6198" t="str">
            <v>70,90</v>
          </cell>
        </row>
        <row r="6199">
          <cell r="A6199" t="str">
            <v>74169/1</v>
          </cell>
          <cell r="B6199" t="str">
            <v>REGISTRO/VALVULA GLOBO ANGULAR 45 GRAUS EM LATAO PARA HIDRANTES DE INCÊNDIO PREDIAL DN 2.1/2, COM VOLANTE, CLASSE DE PRESSAO DE ATE 200 PSI - FORNECIMENTO E INSTALACAO</v>
          </cell>
          <cell r="D6199" t="str">
            <v>UN</v>
          </cell>
          <cell r="E6199" t="str">
            <v>188,90</v>
          </cell>
          <cell r="F6199" t="str">
            <v>195,10</v>
          </cell>
        </row>
        <row r="6200">
          <cell r="A6200" t="str">
            <v>89349</v>
          </cell>
          <cell r="B6200" t="str">
            <v>REGISTRO DE PRESSÃO BRUTO, LATÃO, ROSCÁVEL, 1/2", FORNECIDO E INSTALADO EM RAMAL DE ÁGUA. AF_12/2014</v>
          </cell>
          <cell r="D6200" t="str">
            <v>UN</v>
          </cell>
          <cell r="E6200" t="str">
            <v>20,00</v>
          </cell>
          <cell r="F6200" t="str">
            <v>20,67</v>
          </cell>
        </row>
        <row r="6201">
          <cell r="A6201" t="str">
            <v>89351</v>
          </cell>
          <cell r="B6201" t="str">
            <v>REGISTRO DE PRESSÃO BRUTO, LATÃO,  ROSCÁVEL, 3/4, FORNECIDO E INSTALADO EM RAMAL DE ÁGUA. AF_12/2014</v>
          </cell>
          <cell r="D6201" t="str">
            <v>UN</v>
          </cell>
          <cell r="E6201" t="str">
            <v>22,67</v>
          </cell>
          <cell r="F6201" t="str">
            <v>23,34</v>
          </cell>
        </row>
        <row r="6202">
          <cell r="A6202" t="str">
            <v>89352</v>
          </cell>
          <cell r="B6202" t="str">
            <v>REGISTRO DE GAVETA BRUTO, LATÃO, ROSCÁVEL, 1/2", FORNECIDO E INSTALADO EM RAMAL DE ÁGUA. AF_12/2014</v>
          </cell>
          <cell r="D6202" t="str">
            <v>UN</v>
          </cell>
          <cell r="E6202" t="str">
            <v>25,66</v>
          </cell>
          <cell r="F6202" t="str">
            <v>26,33</v>
          </cell>
        </row>
        <row r="6203">
          <cell r="A6203" t="str">
            <v>89353</v>
          </cell>
          <cell r="B6203" t="str">
            <v>REGISTRO DE GAVETA BRUTO, LATÃO, ROSCÁVEL, 3/4", FORNECIDO E INSTALADO EM RAMAL DE ÁGUA. AF_12/2014</v>
          </cell>
          <cell r="D6203" t="str">
            <v>UN</v>
          </cell>
          <cell r="E6203" t="str">
            <v>26,72</v>
          </cell>
          <cell r="F6203" t="str">
            <v>27,39</v>
          </cell>
        </row>
        <row r="6204">
          <cell r="A6204" t="str">
            <v>89354</v>
          </cell>
          <cell r="B6204" t="str">
            <v>MISTURADOR MONOCOMANDO PARA CHUVEIRO, BASE BRUTA E ACABAMENTO CROMADO, FORNECIDO E INSTALADO EM RAMAL DE ÁGUA. AF_12/2014</v>
          </cell>
          <cell r="D6204" t="str">
            <v>UN</v>
          </cell>
          <cell r="E6204" t="str">
            <v>204,11</v>
          </cell>
          <cell r="F6204" t="str">
            <v>205,45</v>
          </cell>
        </row>
        <row r="6205">
          <cell r="A6205" t="str">
            <v>89969</v>
          </cell>
          <cell r="B6205" t="str">
            <v>KIT DE REGISTRO DE PRESSÃO BRUTO DE LATÃO ½", INCLUSIVE CONEXÕES,  ROSCÁVEL, INSTALADO EM RAMAL DE ÁGUA FRIA - FORNECIMENTO E INSTALAÇÃO. AF_12/2014</v>
          </cell>
          <cell r="D6205" t="str">
            <v>UN</v>
          </cell>
          <cell r="E6205" t="str">
            <v>29,70</v>
          </cell>
          <cell r="F6205" t="str">
            <v>30,83</v>
          </cell>
        </row>
        <row r="6206">
          <cell r="A6206" t="str">
            <v>89970</v>
          </cell>
          <cell r="B6206" t="str">
            <v>KIT DE REGISTRO DE PRESSÃO BRUTO DE LATÃO ¾", INCLUSIVE CONEXÕES, ROSCÁVEL, INSTALADO EM RAMAL DE ÁGUA FRIA - FORNECIMENTO E INSTALAÇÃO. AF_12/2014</v>
          </cell>
          <cell r="D6206" t="str">
            <v>UN</v>
          </cell>
          <cell r="E6206" t="str">
            <v>32,25</v>
          </cell>
          <cell r="F6206" t="str">
            <v>33,60</v>
          </cell>
        </row>
        <row r="6207">
          <cell r="A6207" t="str">
            <v>89971</v>
          </cell>
          <cell r="B6207" t="str">
            <v>KIT DE REGISTRO DE GAVETA BRUTO DE LATÃO ½", INCLUSIVE CONEXÕES, ROSCÁVEL, INSTALADO EM RAMAL DE ÁGUA FRIA - FORNECIMENTO E INSTALAÇÃO. AF_12/2014</v>
          </cell>
          <cell r="D6207" t="str">
            <v>UN</v>
          </cell>
          <cell r="E6207" t="str">
            <v>33,28</v>
          </cell>
          <cell r="F6207" t="str">
            <v>34,53</v>
          </cell>
        </row>
        <row r="6208">
          <cell r="A6208" t="str">
            <v>89972</v>
          </cell>
          <cell r="B6208" t="str">
            <v>KIT DE REGISTRO DE GAVETA BRUTO DE LATÃO ¾", INCLUSIVE CONEXÕES, ROSCÁVEL, INSTALADO EM RAMAL DE ÁGUA FRIA - FORNECIMENTO E INSTALAÇÃO. AF_12/2014</v>
          </cell>
          <cell r="D6208" t="str">
            <v>UN</v>
          </cell>
          <cell r="E6208" t="str">
            <v>35,76</v>
          </cell>
          <cell r="F6208" t="str">
            <v>37,11</v>
          </cell>
        </row>
        <row r="6209">
          <cell r="A6209" t="str">
            <v>89973</v>
          </cell>
          <cell r="B6209" t="str">
            <v>KIT DE MISTURADOR BASE BRUTA DE LATÃO ¾" MONOCOMANDO PARA CHUVEIRO, INCLUSIVE CONEXÕES, INSTALADO EM RAMAL DE ÁGUA - FORNECIMENTO E INSTALAÇÃO. AF_12/2014</v>
          </cell>
          <cell r="D6209" t="str">
            <v>UN</v>
          </cell>
          <cell r="E6209" t="str">
            <v>339,97</v>
          </cell>
          <cell r="F6209" t="str">
            <v>345,66</v>
          </cell>
        </row>
        <row r="6210">
          <cell r="A6210" t="str">
            <v>89974</v>
          </cell>
          <cell r="B6210" t="str">
            <v>KIT DE TÊ MISTURADOR EM CPVC ¾" COM DUPLO COMANDO PARA CHUVEIRO, INCLUSIVE CONEXÕES, INSTALADO EM RAMAL DE ÁGUA - FORNECIMENTO E INSTALAÇÃO. AF_12/2014</v>
          </cell>
          <cell r="D6210" t="str">
            <v>UN</v>
          </cell>
          <cell r="E6210" t="str">
            <v>191,53</v>
          </cell>
          <cell r="F6210" t="str">
            <v>197,53</v>
          </cell>
        </row>
        <row r="6211">
          <cell r="A6211" t="str">
            <v>89984</v>
          </cell>
          <cell r="B6211" t="str">
            <v>REGISTRO DE PRESSÃO BRUTO, LATÃO, ROSCÁVEL, 1/2", COM ACABAMENTO E CANOPLA CROMADOS. FORNECIDO E INSTALADO EM RAMAL DE ÁGUA. AF_12/2014</v>
          </cell>
          <cell r="D6211" t="str">
            <v>UN</v>
          </cell>
          <cell r="E6211" t="str">
            <v>53,94</v>
          </cell>
          <cell r="F6211" t="str">
            <v>54,85</v>
          </cell>
        </row>
        <row r="6212">
          <cell r="A6212" t="str">
            <v>89985</v>
          </cell>
          <cell r="B6212" t="str">
            <v>REGISTRO DE PRESSÃO BRUTO, LATÃO, ROSCÁVEL, 3/4", COM ACABAMENTO E CANOPLA CROMADOS. FORNECIDO E INSTALADO EM RAMAL DE ÁGUA. AF_12/2014</v>
          </cell>
          <cell r="D6212" t="str">
            <v>UN</v>
          </cell>
          <cell r="E6212" t="str">
            <v>55,48</v>
          </cell>
          <cell r="F6212" t="str">
            <v>56,39</v>
          </cell>
        </row>
        <row r="6213">
          <cell r="A6213" t="str">
            <v>89986</v>
          </cell>
          <cell r="B6213" t="str">
            <v>REGISTRO DE GAVETA BRUTO, LATÃO, ROSCÁVEL, 1/2", COM ACABAMENTO E CANOPLA CROMADOS. FORNECIDO E INSTALADO EM RAMAL DE ÁGUA. AF_12/2014</v>
          </cell>
          <cell r="D6213" t="str">
            <v>UN</v>
          </cell>
          <cell r="E6213" t="str">
            <v>52,64</v>
          </cell>
          <cell r="F6213" t="str">
            <v>53,55</v>
          </cell>
        </row>
        <row r="6214">
          <cell r="A6214" t="str">
            <v>89987</v>
          </cell>
          <cell r="B6214" t="str">
            <v>REGISTRO DE GAVETA BRUTO, LATÃO, ROSCÁVEL, 3/4", COM ACABAMENTO E CANOPLA CROMADOS. FORNECIDO E INSTALADO EM RAMAL DE ÁGUA. AF_12/2014</v>
          </cell>
          <cell r="D6214" t="str">
            <v>UN</v>
          </cell>
          <cell r="E6214" t="str">
            <v>58,32</v>
          </cell>
          <cell r="F6214" t="str">
            <v>59,23</v>
          </cell>
        </row>
        <row r="6215">
          <cell r="A6215" t="str">
            <v>90371</v>
          </cell>
          <cell r="B6215" t="str">
            <v>REGISTRO DE ESFERA, PVC, ROSCÁVEL, 3/4", FORNECIDO E INSTALADO EM RAMAL DE ÁGUA. AF_03/2015</v>
          </cell>
          <cell r="D6215" t="str">
            <v>UN</v>
          </cell>
          <cell r="E6215" t="str">
            <v>21,43</v>
          </cell>
          <cell r="F6215" t="str">
            <v>22,10</v>
          </cell>
        </row>
        <row r="6216">
          <cell r="A6216" t="str">
            <v>94489</v>
          </cell>
          <cell r="B6216" t="str">
            <v>REGISTRO DE ESFERA, PVC, SOLDÁVEL, DN  25 MM, INSTALADO EM RESERVAÇÃO DE ÁGUA DE EDIFICAÇÃO QUE POSSUA RESERVATÓRIO DE FIBRA/FIBROCIMENTO   FORNECIMENTO E INSTALAÇÃO. AF_06/2016</v>
          </cell>
          <cell r="D6216" t="str">
            <v>UN</v>
          </cell>
          <cell r="E6216" t="str">
            <v>18,81</v>
          </cell>
          <cell r="F6216" t="str">
            <v>18,99</v>
          </cell>
        </row>
        <row r="6217">
          <cell r="A6217" t="str">
            <v>94490</v>
          </cell>
          <cell r="B6217" t="str">
            <v>REGISTRO DE ESFERA, PVC, SOLDÁVEL, DN  32 MM, INSTALADO EM RESERVAÇÃO DE ÁGUA DE EDIFICAÇÃO QUE POSSUA RESERVATÓRIO DE FIBRA/FIBROCIMENTO   FORNECIMENTO E INSTALAÇÃO. AF_06/2016</v>
          </cell>
          <cell r="D6217" t="str">
            <v>UN</v>
          </cell>
          <cell r="E6217" t="str">
            <v>31,09</v>
          </cell>
          <cell r="F6217" t="str">
            <v>31,62</v>
          </cell>
        </row>
        <row r="6218">
          <cell r="A6218" t="str">
            <v>94491</v>
          </cell>
          <cell r="B6218" t="str">
            <v>REGISTRO DE ESFERA, PVC, SOLDÁVEL, DN  40 MM, INSTALADO EM RESERVAÇÃO DE ÁGUA DE EDIFICAÇÃO QUE POSSUA RESERVATÓRIO DE FIBRA/FIBROCIMENTO   FORNECIMENTO E INSTALAÇÃO. AF_06/2016</v>
          </cell>
          <cell r="D6218" t="str">
            <v>UN</v>
          </cell>
          <cell r="E6218" t="str">
            <v>42,92</v>
          </cell>
          <cell r="F6218" t="str">
            <v>43,68</v>
          </cell>
        </row>
        <row r="6219">
          <cell r="A6219" t="str">
            <v>94492</v>
          </cell>
          <cell r="B6219" t="str">
            <v>REGISTRO DE ESFERA, PVC, SOLDÁVEL, DN  50 MM, INSTALADO EM RESERVAÇÃO DE ÁGUA DE EDIFICAÇÃO QUE POSSUA RESERVATÓRIO DE FIBRA/FIBROCIMENTO   FORNECIMENTO E INSTALAÇÃO. AF_06/2016</v>
          </cell>
          <cell r="D6219" t="str">
            <v>UN</v>
          </cell>
          <cell r="E6219" t="str">
            <v>44,00</v>
          </cell>
          <cell r="F6219" t="str">
            <v>44,76</v>
          </cell>
        </row>
        <row r="6220">
          <cell r="A6220" t="str">
            <v>94493</v>
          </cell>
          <cell r="B6220" t="str">
            <v>REGISTRO DE ESFERA, PVC, SOLDÁVEL, DN  60 MM, INSTALADO EM RESERVAÇÃO DE ÁGUA DE EDIFICAÇÃO QUE POSSUA RESERVATÓRIO DE FIBRA/FIBROCIMENTO   FORNECIMENTO E INSTALAÇÃO. AF_06/2016</v>
          </cell>
          <cell r="D6220" t="str">
            <v>UN</v>
          </cell>
          <cell r="E6220" t="str">
            <v>80,39</v>
          </cell>
          <cell r="F6220" t="str">
            <v>81,63</v>
          </cell>
        </row>
        <row r="6221">
          <cell r="A6221" t="str">
            <v>94494</v>
          </cell>
          <cell r="B6221" t="str">
            <v>REGISTRO DE GAVETA BRUTO, LATÃO, ROSCÁVEL, 3/4, INSTALADO EM RESERVAÇÃO DE ÁGUA DE EDIFICAÇÃO QUE POSSUA RESERVATÓRIO DE FIBRA/FIBROCIMENTO  FORNECIMENTO E INSTALAÇÃO. AF_06/2016</v>
          </cell>
          <cell r="D6221" t="str">
            <v>UN</v>
          </cell>
          <cell r="E6221" t="str">
            <v>44,04</v>
          </cell>
          <cell r="F6221" t="str">
            <v>46,65</v>
          </cell>
        </row>
        <row r="6222">
          <cell r="A6222" t="str">
            <v>94495</v>
          </cell>
          <cell r="B6222" t="str">
            <v>REGISTRO DE GAVETA BRUTO, LATÃO, ROSCÁVEL, 1, INSTALADO EM RESERVAÇÃO DE ÁGUA DE EDIFICAÇÃO QUE POSSUA RESERVATÓRIO DE FIBRA/FIBROCIMENTO  FORNECIMENTO E INSTALAÇÃO. AF_06/2016</v>
          </cell>
          <cell r="D6222" t="str">
            <v>UN</v>
          </cell>
          <cell r="E6222" t="str">
            <v>55,90</v>
          </cell>
          <cell r="F6222" t="str">
            <v>58,51</v>
          </cell>
        </row>
        <row r="6223">
          <cell r="A6223" t="str">
            <v>94496</v>
          </cell>
          <cell r="B6223" t="str">
            <v>REGISTRO DE GAVETA BRUTO, LATÃO, ROSCÁVEL, 1 1/4, INSTALADO EM RESERVAÇÃO DE ÁGUA DE EDIFICAÇÃO QUE POSSUA RESERVATÓRIO DE FIBRA/FIBROCIMENTO  FORNECIMENTO E INSTALAÇÃO. AF_06/2016</v>
          </cell>
          <cell r="D6223" t="str">
            <v>UN</v>
          </cell>
          <cell r="E6223" t="str">
            <v>68,22</v>
          </cell>
          <cell r="F6223" t="str">
            <v>70,86</v>
          </cell>
        </row>
        <row r="6224">
          <cell r="A6224" t="str">
            <v>94497</v>
          </cell>
          <cell r="B6224" t="str">
            <v>REGISTRO DE GAVETA BRUTO, LATÃO, ROSCÁVEL, 1 1/2, INSTALADO EM RESERVAÇÃO DE ÁGUA DE EDIFICAÇÃO QUE POSSUA RESERVATÓRIO DE FIBRA/FIBROCIMENTO  FORNECIMENTO E INSTALAÇÃO. AF_06/2016</v>
          </cell>
          <cell r="D6224" t="str">
            <v>UN</v>
          </cell>
          <cell r="E6224" t="str">
            <v>79,79</v>
          </cell>
          <cell r="F6224" t="str">
            <v>82,43</v>
          </cell>
        </row>
        <row r="6225">
          <cell r="A6225" t="str">
            <v>94498</v>
          </cell>
          <cell r="B6225" t="str">
            <v>REGISTRO DE GAVETA BRUTO, LATÃO, ROSCÁVEL, 2, INSTALADO EM RESERVAÇÃO DE ÁGUA DE EDIFICAÇÃO QUE POSSUA RESERVATÓRIO DE FIBRA/FIBROCIMENTO  FORNECIMENTO E INSTALAÇÃO. AF_06/2016</v>
          </cell>
          <cell r="D6225" t="str">
            <v>UN</v>
          </cell>
          <cell r="E6225" t="str">
            <v>102,80</v>
          </cell>
          <cell r="F6225" t="str">
            <v>105,55</v>
          </cell>
        </row>
        <row r="6226">
          <cell r="A6226" t="str">
            <v>94499</v>
          </cell>
          <cell r="B6226" t="str">
            <v>REGISTRO DE GAVETA BRUTO, LATÃO, ROSCÁVEL, 2 1/2, INSTALADO EM RESERVAÇÃO DE ÁGUA DE EDIFICAÇÃO QUE POSSUA RESERVATÓRIO DE FIBRA/FIBROCIMENTO  FORNECIMENTO E INSTALAÇÃO. AF_06/2016</v>
          </cell>
          <cell r="D6226" t="str">
            <v>UN</v>
          </cell>
          <cell r="E6226" t="str">
            <v>186,06</v>
          </cell>
          <cell r="F6226" t="str">
            <v>188,81</v>
          </cell>
        </row>
        <row r="6227">
          <cell r="A6227" t="str">
            <v>94500</v>
          </cell>
          <cell r="B6227" t="str">
            <v>REGISTRO DE GAVETA BRUTO, LATÃO, ROSCÁVEL, 3, INSTALADO EM RESERVAÇÃO DE ÁGUA DE EDIFICAÇÃO QUE POSSUA RESERVATÓRIO DE FIBRA/FIBROCIMENTO  FORNECIMENTO E INSTALAÇÃO. AF_06/2016</v>
          </cell>
          <cell r="D6227" t="str">
            <v>UN</v>
          </cell>
          <cell r="E6227" t="str">
            <v>221,09</v>
          </cell>
          <cell r="F6227" t="str">
            <v>223,93</v>
          </cell>
        </row>
        <row r="6228">
          <cell r="A6228" t="str">
            <v>94501</v>
          </cell>
          <cell r="B6228" t="str">
            <v>REGISTRO DE GAVETA BRUTO, LATÃO, ROSCÁVEL, 4, INSTALADO EM RESERVAÇÃO DE ÁGUA DE EDIFICAÇÃO QUE POSSUA RESERVATÓRIO DE FIBRA/FIBROCIMENTO  FORNECIMENTO E INSTALAÇÃO. AF_06/2016</v>
          </cell>
          <cell r="D6228" t="str">
            <v>UN</v>
          </cell>
          <cell r="E6228" t="str">
            <v>432,04</v>
          </cell>
          <cell r="F6228" t="str">
            <v>434,88</v>
          </cell>
        </row>
        <row r="6229">
          <cell r="A6229" t="str">
            <v>94792</v>
          </cell>
          <cell r="B6229" t="str">
            <v>REGISTRO DE GAVETA BRUTO, LATÃO, ROSCÁVEL, 1, COM ACABAMENTO E CANOPLA CROMADOS, INSTALADO EM RESERVAÇÃO DE ÁGUA DE EDIFICAÇÃO QUE POSSUA RESERVATÓRIO DE FIBRA/FIBROCIMENTO  FORNECIMENTO E INSTALAÇÃO. AF_06/2016</v>
          </cell>
          <cell r="D6229" t="str">
            <v>UN</v>
          </cell>
          <cell r="E6229" t="str">
            <v>84,75</v>
          </cell>
          <cell r="F6229" t="str">
            <v>87,36</v>
          </cell>
        </row>
        <row r="6230">
          <cell r="A6230" t="str">
            <v>94793</v>
          </cell>
          <cell r="B6230" t="str">
            <v>REGISTRO DE GAVETA BRUTO, LATÃO, ROSCÁVEL, 1 1/4, COM ACABAMENTO E CANOPLA CROMADOS, INSTALADO EM RESERVAÇÃO DE ÁGUA DE EDIFICAÇÃO QUE POSSUA RESERVATÓRIO DE FIBRA/FIBROCIMENTO  FORNECIMENTO E INSTALAÇÃO. AF_06/2016</v>
          </cell>
          <cell r="D6230" t="str">
            <v>UN</v>
          </cell>
          <cell r="E6230" t="str">
            <v>109,23</v>
          </cell>
          <cell r="F6230" t="str">
            <v>111,87</v>
          </cell>
        </row>
        <row r="6231">
          <cell r="A6231" t="str">
            <v>94794</v>
          </cell>
          <cell r="B6231" t="str">
            <v>REGISTRO DE GAVETA BRUTO, LATÃO, ROSCÁVEL, 1 1/2, COM ACABAMENTO E CANOPLA CROMADOS, INSTALADO EM RESERVAÇÃO DE ÁGUA DE EDIFICAÇÃO QUE POSSUA RESERVATÓRIO DE FIBRA/FIBROCIMENTO  FORNECIMENTO E INSTALAÇÃO. AF_06/2016</v>
          </cell>
          <cell r="D6231" t="str">
            <v>UN</v>
          </cell>
          <cell r="E6231" t="str">
            <v>113,13</v>
          </cell>
          <cell r="F6231" t="str">
            <v>115,77</v>
          </cell>
        </row>
        <row r="6232">
          <cell r="A6232" t="str">
            <v>94795</v>
          </cell>
          <cell r="B6232" t="str">
            <v>TORNEIRA DE BOIA, ROSCÁVEL, 1/2 , FORNECIDA E INSTALADA EM RESERVAÇÃO DE ÁGUA. AF_06/2016</v>
          </cell>
          <cell r="D6232" t="str">
            <v>UN</v>
          </cell>
          <cell r="E6232" t="str">
            <v>25,36</v>
          </cell>
          <cell r="F6232" t="str">
            <v>25,81</v>
          </cell>
        </row>
        <row r="6233">
          <cell r="A6233" t="str">
            <v>94796</v>
          </cell>
          <cell r="B6233" t="str">
            <v>TORNEIRA DE BOIA, ROSCÁVEL, 3/4 , FORNECIDA E INSTALADA EM RESERVAÇÃO DE ÁGUA. AF_06/2016</v>
          </cell>
          <cell r="D6233" t="str">
            <v>UN</v>
          </cell>
          <cell r="E6233" t="str">
            <v>29,14</v>
          </cell>
          <cell r="F6233" t="str">
            <v>29,82</v>
          </cell>
        </row>
        <row r="6234">
          <cell r="A6234" t="str">
            <v>94797</v>
          </cell>
          <cell r="B6234" t="str">
            <v>TORNEIRA DE BOIA, ROSCÁVEL, 1, FORNECIDA E INSTALADA EM RESERVAÇÃO DE ÁGUA. AF_06/2016</v>
          </cell>
          <cell r="D6234" t="str">
            <v>UN</v>
          </cell>
          <cell r="E6234" t="str">
            <v>44,68</v>
          </cell>
          <cell r="F6234" t="str">
            <v>45,59</v>
          </cell>
        </row>
        <row r="6235">
          <cell r="A6235" t="str">
            <v>94798</v>
          </cell>
          <cell r="B6235" t="str">
            <v>TORNEIRA DE BOIA, ROSCÁVEL, 1 1/4 , FORNECIDA E INSTALADA EM RESERVAÇÃO DE ÁGUA. AF_06/2016</v>
          </cell>
          <cell r="D6235" t="str">
            <v>UN</v>
          </cell>
          <cell r="E6235" t="str">
            <v>98,95</v>
          </cell>
          <cell r="F6235" t="str">
            <v>100,08</v>
          </cell>
        </row>
        <row r="6236">
          <cell r="A6236" t="str">
            <v>94799</v>
          </cell>
          <cell r="B6236" t="str">
            <v>TORNEIRA DE BOIA, ROSCÁVEL, 1 1/2 , FORNECIDA E INSTALADA EM RESERVAÇÃO DE ÁGUA. AF_06/2016</v>
          </cell>
          <cell r="D6236" t="str">
            <v>UN</v>
          </cell>
          <cell r="E6236" t="str">
            <v>95,36</v>
          </cell>
          <cell r="F6236" t="str">
            <v>96,72</v>
          </cell>
        </row>
        <row r="6237">
          <cell r="A6237" t="str">
            <v>94800</v>
          </cell>
          <cell r="B6237" t="str">
            <v>TORNEIRA DE BOIA, ROSCÁVEL, 2, FORNECIDA E INSTALADA EM RESERVAÇÃO DE ÁGUA. AF_06/2016</v>
          </cell>
          <cell r="D6237" t="str">
            <v>UN</v>
          </cell>
          <cell r="E6237" t="str">
            <v>163,64</v>
          </cell>
          <cell r="F6237" t="str">
            <v>165,45</v>
          </cell>
        </row>
        <row r="6238">
          <cell r="A6238" t="str">
            <v>95248</v>
          </cell>
          <cell r="B6238" t="str">
            <v>VÁLVULA DE ESFERA BRUTA, BRONZE, ROSCÁVEL, 1/2  , INSTALADO EM RESERVAÇÃO DE ÁGUA DE EDIFICAÇÃO QUE POSSUA RESERVATÓRIO DE FIBRA/FIBROCIMENTO - FORNECIMENTO E INSTALAÇÃO. AF_06/2016</v>
          </cell>
          <cell r="D6238" t="str">
            <v>UN</v>
          </cell>
          <cell r="E6238" t="str">
            <v>52,67</v>
          </cell>
          <cell r="F6238" t="str">
            <v>55,28</v>
          </cell>
        </row>
        <row r="6239">
          <cell r="A6239" t="str">
            <v>95249</v>
          </cell>
          <cell r="B6239" t="str">
            <v>VÁLVULA DE ESFERA BRUTA, BRONZE, ROSCÁVEL, 3/4'', INSTALADO EM RESERVAÇÃO DE ÁGUA DE EDIFICAÇÃO QUE POSSUA RESERVATÓRIO DE FIBRA/FIBROCIMENTO - FORNECIMENTO E INSTALAÇÃO. AF_06/2016</v>
          </cell>
          <cell r="D6239" t="str">
            <v>UN</v>
          </cell>
          <cell r="E6239" t="str">
            <v>57,17</v>
          </cell>
          <cell r="F6239" t="str">
            <v>59,78</v>
          </cell>
        </row>
        <row r="6240">
          <cell r="A6240" t="str">
            <v>95250</v>
          </cell>
          <cell r="B6240" t="str">
            <v>VÁLVULA DE ESFERA BRUTA, BRONZE, ROSCÁVEL, 1'', INSTALADO EM RESERVAÇÃO DE ÁGUA DE EDIFICAÇÃO QUE POSSUA RESERVATÓRIO DE FIBRA/FIBROCIMENTO -   FORNECIMENTO E INSTALAÇÃO. AF_06/2016</v>
          </cell>
          <cell r="D6240" t="str">
            <v>UN</v>
          </cell>
          <cell r="E6240" t="str">
            <v>68,94</v>
          </cell>
          <cell r="F6240" t="str">
            <v>71,55</v>
          </cell>
        </row>
        <row r="6241">
          <cell r="A6241" t="str">
            <v>95251</v>
          </cell>
          <cell r="B6241" t="str">
            <v>VÁLVULA DE ESFERA BRUTA, BRONZE, ROSCÁVEL, 1 1/4'', INSTALADO EM RESERVAÇÃO DE ÁGUA DE EDIFICAÇÃO QUE POSSUA RESERVATÓRIO DE FIBRA/FIBROCIMENTO -   FORNECIMENTO E INSTALAÇÃO. AF_06/2016</v>
          </cell>
          <cell r="D6241" t="str">
            <v>UN</v>
          </cell>
          <cell r="E6241" t="str">
            <v>91,78</v>
          </cell>
          <cell r="F6241" t="str">
            <v>94,42</v>
          </cell>
        </row>
        <row r="6242">
          <cell r="A6242" t="str">
            <v>95252</v>
          </cell>
          <cell r="B6242" t="str">
            <v>VÁLVULA DE ESFERA BRUTA, BRONZE, ROSCÁVEL, 1 1/2'', INSTALADO EM RESERVAÇÃO DE ÁGUA DE EDIFICAÇÃO QUE POSSUA RESERVATÓRIO DE FIBRA/FIBROCIMENTO -   FORNECIMENTO E INSTALAÇÃO. AF_06/2016</v>
          </cell>
          <cell r="D6242" t="str">
            <v>UN</v>
          </cell>
          <cell r="E6242" t="str">
            <v>105,65</v>
          </cell>
          <cell r="F6242" t="str">
            <v>108,29</v>
          </cell>
        </row>
        <row r="6243">
          <cell r="A6243" t="str">
            <v>95253</v>
          </cell>
          <cell r="B6243" t="str">
            <v>VÁLVULA DE ESFERA BRUTA, BRONZE, ROSCÁVEL, 2'', INSTALADO EM RESERVAÇÃO DE ÁGUA DE EDIFICAÇÃO QUE POSSUA RESERVATÓRIO DE FIBRA/FIBROCIMENTO - FORNECIMENTO E INSTALAÇÃO. AF_06/2016</v>
          </cell>
          <cell r="D6243" t="str">
            <v>UN</v>
          </cell>
          <cell r="E6243" t="str">
            <v>150,97</v>
          </cell>
          <cell r="F6243" t="str">
            <v>153,72</v>
          </cell>
        </row>
        <row r="6244">
          <cell r="A6244" t="str">
            <v>99619</v>
          </cell>
          <cell r="B6244" t="str">
            <v>VÁLVULA DE RETENÇÃO HORIZONTAL, DE BRONZE, ROSCÁVEL, 3/4" - FORNECIMENTO E INSTALAÇÃO. AF_01/2019</v>
          </cell>
          <cell r="D6244" t="str">
            <v>UN</v>
          </cell>
          <cell r="E6244" t="str">
            <v>51,99</v>
          </cell>
          <cell r="F6244" t="str">
            <v>52,66</v>
          </cell>
        </row>
        <row r="6245">
          <cell r="A6245" t="str">
            <v>99620</v>
          </cell>
          <cell r="B6245" t="str">
            <v>VÁLVULA DE RETENÇÃO HORIZONTAL, DE BRONZE, ROSCÁVEL, 1" - FORNECIMENTO E INSTALAÇÃO. AF_01/2019</v>
          </cell>
          <cell r="D6245" t="str">
            <v>UN</v>
          </cell>
          <cell r="E6245" t="str">
            <v>85,74</v>
          </cell>
          <cell r="F6245" t="str">
            <v>88,35</v>
          </cell>
        </row>
        <row r="6246">
          <cell r="A6246" t="str">
            <v>99621</v>
          </cell>
          <cell r="B6246" t="str">
            <v>VÁLVULA DE RETENÇÃO HORIZONTAL, DE BRONZE, ROSCÁVEL, 1 1/4" - FORNECIMENTO E INSTALAÇÃO. AF_01/2019</v>
          </cell>
          <cell r="D6246" t="str">
            <v>UN</v>
          </cell>
          <cell r="E6246" t="str">
            <v>117,23</v>
          </cell>
          <cell r="F6246" t="str">
            <v>119,87</v>
          </cell>
        </row>
        <row r="6247">
          <cell r="A6247" t="str">
            <v>99622</v>
          </cell>
          <cell r="B6247" t="str">
            <v>VÁLVULA DE RETENÇÃO HORIZONTAL, DE BRONZE, ROSCÁVEL, 1 1/2"  - FORNECIMENTO E INSTALAÇÃO. AF_01/2019</v>
          </cell>
          <cell r="D6247" t="str">
            <v>UN</v>
          </cell>
          <cell r="E6247" t="str">
            <v>128,18</v>
          </cell>
          <cell r="F6247" t="str">
            <v>130,82</v>
          </cell>
        </row>
        <row r="6248">
          <cell r="A6248" t="str">
            <v>99623</v>
          </cell>
          <cell r="B6248" t="str">
            <v>VÁLVULA DE RETENÇÃO HORIZONTAL, DE BRONZE, ROSCÁVEL, 2"  - FORNECIMENTO E INSTALAÇÃO. AF_01/2019</v>
          </cell>
          <cell r="D6248" t="str">
            <v>UN</v>
          </cell>
          <cell r="E6248" t="str">
            <v>171,05</v>
          </cell>
          <cell r="F6248" t="str">
            <v>173,80</v>
          </cell>
        </row>
        <row r="6249">
          <cell r="A6249" t="str">
            <v>99624</v>
          </cell>
          <cell r="B6249" t="str">
            <v>VÁLVULA DE RETENÇÃO HORIZONTAL, DE BRONZE, ROSCÁVEL, 2 1/2" - FORNECIMENTO E INSTALAÇÃO. AF_01/2019</v>
          </cell>
          <cell r="D6249" t="str">
            <v>UN</v>
          </cell>
          <cell r="E6249" t="str">
            <v>233,74</v>
          </cell>
          <cell r="F6249" t="str">
            <v>236,49</v>
          </cell>
        </row>
        <row r="6250">
          <cell r="A6250" t="str">
            <v>99625</v>
          </cell>
          <cell r="B6250" t="str">
            <v>VÁLVULA DE RETENÇÃO HORIZONTAL, DE BRONZE, ROSCÁVEL, 3" - FORNECIMENTO E INSTALAÇÃO. AF_01/2019</v>
          </cell>
          <cell r="D6250" t="str">
            <v>UN</v>
          </cell>
          <cell r="E6250" t="str">
            <v>314,36</v>
          </cell>
          <cell r="F6250" t="str">
            <v>317,20</v>
          </cell>
        </row>
        <row r="6251">
          <cell r="A6251" t="str">
            <v>99626</v>
          </cell>
          <cell r="B6251" t="str">
            <v>VÁLVULA DE RETENÇÃO HORIZONTAL, DE BRONZE, ROSCÁVEL, 4" - FORNECIMENTO E INSTALAÇÃO. AF_01/2019</v>
          </cell>
          <cell r="D6251" t="str">
            <v>UN</v>
          </cell>
          <cell r="E6251" t="str">
            <v>473,01</v>
          </cell>
          <cell r="F6251" t="str">
            <v>475,85</v>
          </cell>
        </row>
        <row r="6252">
          <cell r="A6252" t="str">
            <v>99627</v>
          </cell>
          <cell r="B6252" t="str">
            <v>VÁLVULA DE RETENÇÃO VERTICAL, DE BRONZE, ROSCÁVEL, 1/2" - FORNECIMENTO E INSTALAÇÃO. AF_01/2019</v>
          </cell>
          <cell r="D6252" t="str">
            <v>UN</v>
          </cell>
          <cell r="E6252" t="str">
            <v>51,62</v>
          </cell>
          <cell r="F6252" t="str">
            <v>54,26</v>
          </cell>
        </row>
        <row r="6253">
          <cell r="A6253" t="str">
            <v>99628</v>
          </cell>
          <cell r="B6253" t="str">
            <v>VÁLVULA DE RETENÇÃO VERTICAL, DE BRONZE, ROSCÁVEL, 3/4" - FORNECIMENTO E INSTALAÇÃO. AF_01/2019</v>
          </cell>
          <cell r="D6253" t="str">
            <v>UN</v>
          </cell>
          <cell r="E6253" t="str">
            <v>35,56</v>
          </cell>
          <cell r="F6253" t="str">
            <v>36,23</v>
          </cell>
        </row>
        <row r="6254">
          <cell r="A6254" t="str">
            <v>99629</v>
          </cell>
          <cell r="B6254" t="str">
            <v>VÁLVULA DE RETENÇÃO VERTICAL, DE BRONZE, ROSCÁVEL, 1" - FORNECIMENTO E INSTALAÇÃO. AF_01/2019</v>
          </cell>
          <cell r="D6254" t="str">
            <v>UN</v>
          </cell>
          <cell r="E6254" t="str">
            <v>55,60</v>
          </cell>
          <cell r="F6254" t="str">
            <v>58,21</v>
          </cell>
        </row>
        <row r="6255">
          <cell r="A6255" t="str">
            <v>99630</v>
          </cell>
          <cell r="B6255" t="str">
            <v>VÁLVULA DE RETENÇÃO VERTICAL, DE BRONZE, ROSCÁVEL, 1 1/4" - FORNECIMENTO E INSTALAÇÃO. AF_01/2019</v>
          </cell>
          <cell r="D6255" t="str">
            <v>UN</v>
          </cell>
          <cell r="E6255" t="str">
            <v>72,21</v>
          </cell>
          <cell r="F6255" t="str">
            <v>74,85</v>
          </cell>
        </row>
        <row r="6256">
          <cell r="A6256" t="str">
            <v>99631</v>
          </cell>
          <cell r="B6256" t="str">
            <v>VÁLVULA DE RETENÇÃO VERTICAL, DE BRONZE, ROSCÁVEL, 1 1/2" - FORNECIMENTO E INSTALAÇÃO. AF_01/2019</v>
          </cell>
          <cell r="D6256" t="str">
            <v>UN</v>
          </cell>
          <cell r="E6256" t="str">
            <v>79,52</v>
          </cell>
          <cell r="F6256" t="str">
            <v>82,16</v>
          </cell>
        </row>
        <row r="6257">
          <cell r="A6257" t="str">
            <v>99632</v>
          </cell>
          <cell r="B6257" t="str">
            <v>VÁLVULA DE RETENÇÃO VERTICAL, DE BRONZE, ROSCÁVEL, 2" - FORNECIMENTO E INSTALAÇÃO. AF_01/2019</v>
          </cell>
          <cell r="D6257" t="str">
            <v>UN</v>
          </cell>
          <cell r="E6257" t="str">
            <v>105,98</v>
          </cell>
          <cell r="F6257" t="str">
            <v>108,73</v>
          </cell>
        </row>
        <row r="6258">
          <cell r="A6258" t="str">
            <v>99633</v>
          </cell>
          <cell r="B6258" t="str">
            <v>VÁLVULA DE RETENÇÃO VERTICAL, DE BRONZE, ROSCÁVEL, 3" - FORNECIMENTO E INSTALAÇÃO. AF_01/2019</v>
          </cell>
          <cell r="D6258" t="str">
            <v>UN</v>
          </cell>
          <cell r="E6258" t="str">
            <v>203,03</v>
          </cell>
          <cell r="F6258" t="str">
            <v>205,87</v>
          </cell>
        </row>
        <row r="6259">
          <cell r="A6259" t="str">
            <v>99634</v>
          </cell>
          <cell r="B6259" t="str">
            <v>VÁLVULA DE RETENÇÃO VERTICAL, DE BRONZE, ROSCÁVEL, 4" - FORNECIMENTO E INSTALAÇÃO. AF_01/2019</v>
          </cell>
          <cell r="D6259" t="str">
            <v>UN</v>
          </cell>
          <cell r="E6259" t="str">
            <v>332,95</v>
          </cell>
          <cell r="F6259" t="str">
            <v>335,79</v>
          </cell>
        </row>
        <row r="6260">
          <cell r="A6260" t="str">
            <v>99635</v>
          </cell>
          <cell r="B6260" t="str">
            <v>VÁLVULA DE DESCARGA METÁLICA, BASE 1 1/2 ", ACABAMENTO METALICO CROMADO - FORNECIMENTO E INSTALAÇÃO. AF_01/2019</v>
          </cell>
          <cell r="D6260" t="str">
            <v>UN</v>
          </cell>
          <cell r="E6260" t="str">
            <v>180,61</v>
          </cell>
          <cell r="F6260" t="str">
            <v>183,25</v>
          </cell>
        </row>
        <row r="6261">
          <cell r="A6261" t="str">
            <v>95634</v>
          </cell>
          <cell r="B6261" t="str">
            <v>KIT CAVALETE PARA MEDIÇÃO DE ÁGUA - ENTRADA PRINCIPAL, EM PVC SOLDÁVEL DN 20 (½")   FORNECIMENTO E INSTALAÇÃO (EXCLUSIVE HIDRÔMETRO). AF_11/2016</v>
          </cell>
          <cell r="D6261" t="str">
            <v>UN</v>
          </cell>
          <cell r="E6261" t="str">
            <v>107,90</v>
          </cell>
          <cell r="F6261" t="str">
            <v>112,86</v>
          </cell>
        </row>
        <row r="6262">
          <cell r="A6262" t="str">
            <v>95635</v>
          </cell>
          <cell r="B6262" t="str">
            <v>KIT CAVALETE PARA MEDIÇÃO DE ÁGUA - ENTRADA PRINCIPAL, EM PVC SOLDÁVEL DN 25 (¾")   FORNECIMENTO E INSTALAÇÃO (EXCLUSIVE HIDRÔMETRO). AF_11/2016</v>
          </cell>
          <cell r="D6262" t="str">
            <v>UN</v>
          </cell>
          <cell r="E6262" t="str">
            <v>116,73</v>
          </cell>
          <cell r="F6262" t="str">
            <v>122,45</v>
          </cell>
        </row>
        <row r="6263">
          <cell r="A6263" t="str">
            <v>95637</v>
          </cell>
          <cell r="B6263" t="str">
            <v>KIT CAVALETE PARA MEDIÇÃO DE ÁGUA - ENTRADA PRINCIPAL, EM AÇO GALVANIZADO DN 32 (1 ¼)  FORNECIMENTO E INSTALAÇÃO (EXCLUSIVE HIDRÔMETRO). AF_11/2016</v>
          </cell>
          <cell r="D6263" t="str">
            <v>UN</v>
          </cell>
          <cell r="E6263" t="str">
            <v>364,24</v>
          </cell>
          <cell r="F6263" t="str">
            <v>383,12</v>
          </cell>
        </row>
        <row r="6264">
          <cell r="A6264" t="str">
            <v>95638</v>
          </cell>
          <cell r="B6264" t="str">
            <v>KIT CAVALETE PARA MEDIÇÃO DE ÁGUA - ENTRADA PRINCIPAL, EM AÇO GALVANIZADO DN 40 (1 ½)  FORNECIMENTO E INSTALAÇÃO (EXCLUSIVE HIDRÔMETRO). AF_11/2016</v>
          </cell>
          <cell r="D6264" t="str">
            <v>UN</v>
          </cell>
          <cell r="E6264" t="str">
            <v>442,76</v>
          </cell>
          <cell r="F6264" t="str">
            <v>464,53</v>
          </cell>
        </row>
        <row r="6265">
          <cell r="A6265" t="str">
            <v>95639</v>
          </cell>
          <cell r="B6265" t="str">
            <v>KIT CAVALETE PARA MEDIÇÃO DE ÁGUA - ENTRADA PRINCIPAL, EM AÇO GALVANIZADO DN 50 (2)  FORNECIMENTO E INSTALAÇÃO (EXCLUSIVE HIDRÔMETRO). AF_11/2016</v>
          </cell>
          <cell r="D6265" t="str">
            <v>UN</v>
          </cell>
          <cell r="E6265" t="str">
            <v>569,29</v>
          </cell>
          <cell r="F6265" t="str">
            <v>591,70</v>
          </cell>
        </row>
        <row r="6266">
          <cell r="A6266" t="str">
            <v>95641</v>
          </cell>
          <cell r="B6266" t="str">
            <v>KIT CAVALETE PARA MEDIÇÃO DE ÁGUA - ENTRADA INDIVIDUALIZADA, EM PVC DN 25 (¾), PARA 2 MEDIDORES  FORNECIMENTO E INSTALAÇÃO (EXCLUSIVE HIDRÔMETRO). AF_11/2016</v>
          </cell>
          <cell r="D6266" t="str">
            <v>UN</v>
          </cell>
          <cell r="E6266" t="str">
            <v>196,26</v>
          </cell>
          <cell r="F6266" t="str">
            <v>204,81</v>
          </cell>
        </row>
        <row r="6267">
          <cell r="A6267" t="str">
            <v>95642</v>
          </cell>
          <cell r="B6267" t="str">
            <v>KIT CAVALETE PARA MEDIÇÃO DE ÁGUA - ENTRADA INDIVIDUALIZADA, EM PVC DN 25 (¾), PARA 3 MEDIDORES  FORNECIMENTO E INSTALAÇÃO (EXCLUSIVE HIDRÔMETRO). AF_11/2016</v>
          </cell>
          <cell r="D6267" t="str">
            <v>UN</v>
          </cell>
          <cell r="E6267" t="str">
            <v>290,08</v>
          </cell>
          <cell r="F6267" t="str">
            <v>302,73</v>
          </cell>
        </row>
        <row r="6268">
          <cell r="A6268" t="str">
            <v>95643</v>
          </cell>
          <cell r="B6268" t="str">
            <v>KIT CAVALETE PARA MEDIÇÃO DE ÁGUA - ENTRADA INDIVIDUALIZADA, EM PVC DN 25 (¾), PARA 4 MEDIDORES  FORNECIMENTO E INSTALAÇÃO (EXCLUSIVE HIDRÔMETRO). AF_11/2016</v>
          </cell>
          <cell r="D6268" t="str">
            <v>UN</v>
          </cell>
          <cell r="E6268" t="str">
            <v>379,74</v>
          </cell>
          <cell r="F6268" t="str">
            <v>396,20</v>
          </cell>
        </row>
        <row r="6269">
          <cell r="A6269" t="str">
            <v>95644</v>
          </cell>
          <cell r="B6269" t="str">
            <v>KIT CAVALETE PARA MEDIÇÃO DE ÁGUA - ENTRADA INDIVIDUALIZADA, EM PVC DN 32 (1), PARA 1 MEDIDOR  FORNECIMENTO E INSTALAÇÃO (EXCLUSIVE HIDRÔMETRO). AF_11/2016</v>
          </cell>
          <cell r="D6269" t="str">
            <v>UN</v>
          </cell>
          <cell r="E6269" t="str">
            <v>142,58</v>
          </cell>
          <cell r="F6269" t="str">
            <v>148,00</v>
          </cell>
        </row>
        <row r="6270">
          <cell r="A6270" t="str">
            <v>95645</v>
          </cell>
          <cell r="B6270" t="str">
            <v>KIT CAVALETE PARA MEDIÇÃO DE ÁGUA - ENTRADA INDIVIDUALIZADA, EM PVC DN 32 (1), PARA 2 MEDIDORES  FORNECIMENTO E INSTALAÇÃO (EXCLUSIVE HIDRÔMETRO). AF_11/2016</v>
          </cell>
          <cell r="D6270" t="str">
            <v>UN</v>
          </cell>
          <cell r="E6270" t="str">
            <v>261,71</v>
          </cell>
          <cell r="F6270" t="str">
            <v>271,33</v>
          </cell>
        </row>
        <row r="6271">
          <cell r="A6271" t="str">
            <v>95646</v>
          </cell>
          <cell r="B6271" t="str">
            <v>KIT CAVALETE PARA MEDIÇÃO DE ÁGUA - ENTRADA INDIVIDUALIZADA, EM PVC DN 32 (1), PARA 3 MEDIDORES  FORNECIMENTO E INSTALAÇÃO (EXCLUSIVE HIDRÔMETRO). AF_11/2016</v>
          </cell>
          <cell r="D6271" t="str">
            <v>UN</v>
          </cell>
          <cell r="E6271" t="str">
            <v>389,91</v>
          </cell>
          <cell r="F6271" t="str">
            <v>404,20</v>
          </cell>
        </row>
        <row r="6272">
          <cell r="A6272" t="str">
            <v>95647</v>
          </cell>
          <cell r="B6272" t="str">
            <v>KIT CAVALETE PARA MEDIÇÃO DE ÁGUA - ENTRADA INDIVIDUALIZADA, EM PVC DN 32 (1), PARA 4 MEDIDORES  FORNECIMENTO E INSTALAÇÃO (EXCLUSIVE HIDRÔMETRO). AF_11/2016</v>
          </cell>
          <cell r="D6272" t="str">
            <v>UN</v>
          </cell>
          <cell r="E6272" t="str">
            <v>511,53</v>
          </cell>
          <cell r="F6272" t="str">
            <v>530,13</v>
          </cell>
        </row>
        <row r="6273">
          <cell r="A6273" t="str">
            <v>95673</v>
          </cell>
          <cell r="B6273" t="str">
            <v>HIDRÔMETRO DN 20 (½), 1,5 M³/H  FORNECIMENTO E INSTALAÇÃO. AF_11/2016</v>
          </cell>
          <cell r="D6273" t="str">
            <v>UN</v>
          </cell>
          <cell r="E6273" t="str">
            <v>100,30</v>
          </cell>
          <cell r="F6273" t="str">
            <v>101,82</v>
          </cell>
        </row>
        <row r="6274">
          <cell r="A6274" t="str">
            <v>95674</v>
          </cell>
          <cell r="B6274" t="str">
            <v>HIDRÔMETRO DN 20 (½), 3,0 M³/H  FORNECIMENTO E INSTALAÇÃO. AF_11/2016</v>
          </cell>
          <cell r="D6274" t="str">
            <v>UN</v>
          </cell>
          <cell r="E6274" t="str">
            <v>106,64</v>
          </cell>
          <cell r="F6274" t="str">
            <v>108,16</v>
          </cell>
        </row>
        <row r="6275">
          <cell r="A6275" t="str">
            <v>95675</v>
          </cell>
          <cell r="B6275" t="str">
            <v>HIDRÔMETRO DN 25 (¾ ), 5,0 M³/H FORNECIMENTO E INSTALAÇÃO. AF_11/2016</v>
          </cell>
          <cell r="D6275" t="str">
            <v>UN</v>
          </cell>
          <cell r="E6275" t="str">
            <v>130,43</v>
          </cell>
          <cell r="F6275" t="str">
            <v>132,20</v>
          </cell>
        </row>
        <row r="6276">
          <cell r="A6276" t="str">
            <v>95676</v>
          </cell>
          <cell r="B6276" t="str">
            <v>CAIXA EM CONCRETO PRÉ-MOLDADO PARA ABRIGO DE HIDRÔMETRO COM DN 20 (½)  FORNECIMENTO E INSTALAÇÃO. AF_11/2016</v>
          </cell>
          <cell r="D6276" t="str">
            <v>UN</v>
          </cell>
          <cell r="E6276" t="str">
            <v>95,81</v>
          </cell>
          <cell r="F6276" t="str">
            <v>96,55</v>
          </cell>
        </row>
        <row r="6277">
          <cell r="A6277" t="str">
            <v>97741</v>
          </cell>
          <cell r="B6277" t="str">
            <v>KIT CAVALETE PARA MEDIÇÃO DE ÁGUA - ENTRADA INDIVIDUALIZADA, EM PVC DN 25 (¾), PARA 1 MEDIDOR  FORNECIMENTO E INSTALAÇÃO (EXCLUSIVE HIDRÔMETRO). AF_11/2016</v>
          </cell>
          <cell r="D6277" t="str">
            <v>UN</v>
          </cell>
          <cell r="E6277" t="str">
            <v>109,51</v>
          </cell>
          <cell r="F6277" t="str">
            <v>114,39</v>
          </cell>
        </row>
        <row r="6278">
          <cell r="A6278" t="str">
            <v>72285</v>
          </cell>
          <cell r="B6278" t="str">
            <v>CAIXA DE AREIA 40X40X40CM EM ALVENARIA - EXECUÇÃO</v>
          </cell>
          <cell r="D6278" t="str">
            <v>UN</v>
          </cell>
          <cell r="E6278" t="str">
            <v>74,10</v>
          </cell>
          <cell r="F6278" t="str">
            <v>79,07</v>
          </cell>
        </row>
        <row r="6279">
          <cell r="A6279" t="str">
            <v>90436</v>
          </cell>
          <cell r="B6279" t="str">
            <v>FURO EM ALVENARIA PARA DIÂMETROS MENORES OU IGUAIS A 40 MM. AF_05/2015</v>
          </cell>
          <cell r="D6279" t="str">
            <v>UN</v>
          </cell>
          <cell r="E6279" t="str">
            <v>9,39</v>
          </cell>
          <cell r="F6279" t="str">
            <v>10,47</v>
          </cell>
        </row>
        <row r="6280">
          <cell r="A6280" t="str">
            <v>90437</v>
          </cell>
          <cell r="B6280" t="str">
            <v>FURO EM ALVENARIA PARA DIÂMETROS MAIORES QUE 40 MM E MENORES OU IGUAIS A 75 MM. AF_05/2015</v>
          </cell>
          <cell r="D6280" t="str">
            <v>UN</v>
          </cell>
          <cell r="E6280" t="str">
            <v>22,82</v>
          </cell>
          <cell r="F6280" t="str">
            <v>25,44</v>
          </cell>
        </row>
        <row r="6281">
          <cell r="A6281" t="str">
            <v>90438</v>
          </cell>
          <cell r="B6281" t="str">
            <v>FURO EM ALVENARIA PARA DIÂMETROS MAIORES QUE 75 MM. AF_05/2015</v>
          </cell>
          <cell r="D6281" t="str">
            <v>UN</v>
          </cell>
          <cell r="E6281" t="str">
            <v>32,71</v>
          </cell>
          <cell r="F6281" t="str">
            <v>36,45</v>
          </cell>
        </row>
        <row r="6282">
          <cell r="A6282" t="str">
            <v>90439</v>
          </cell>
          <cell r="B6282" t="str">
            <v>FURO EM CONCRETO PARA DIÂMETROS MENORES OU IGUAIS A 40 MM. AF_05/2015</v>
          </cell>
          <cell r="D6282" t="str">
            <v>UN</v>
          </cell>
          <cell r="E6282" t="str">
            <v>46,62</v>
          </cell>
          <cell r="F6282" t="str">
            <v>51,96</v>
          </cell>
        </row>
        <row r="6283">
          <cell r="A6283" t="str">
            <v>90440</v>
          </cell>
          <cell r="B6283" t="str">
            <v>FURO EM CONCRETO PARA DIÂMETROS MAIORES QUE 40 MM E MENORES OU IGUAIS A 75 MM. AF_05/2015</v>
          </cell>
          <cell r="D6283" t="str">
            <v>UN</v>
          </cell>
          <cell r="E6283" t="str">
            <v>74,67</v>
          </cell>
          <cell r="F6283" t="str">
            <v>83,23</v>
          </cell>
        </row>
        <row r="6284">
          <cell r="A6284" t="str">
            <v>90441</v>
          </cell>
          <cell r="B6284" t="str">
            <v>FURO EM CONCRETO PARA DIÂMETROS MAIORES QUE 75 MM. AF_05/2015</v>
          </cell>
          <cell r="D6284" t="str">
            <v>UN</v>
          </cell>
          <cell r="E6284" t="str">
            <v>95,37</v>
          </cell>
          <cell r="F6284" t="str">
            <v>106,29</v>
          </cell>
        </row>
        <row r="6285">
          <cell r="A6285" t="str">
            <v>90443</v>
          </cell>
          <cell r="B6285" t="str">
            <v>RASGO EM ALVENARIA PARA RAMAIS/ DISTRIBUIÇÃO COM DIAMETROS MENORES OU IGUAIS A 40 MM. AF_05/2015</v>
          </cell>
          <cell r="D6285" t="str">
            <v>M</v>
          </cell>
          <cell r="E6285" t="str">
            <v>8,54</v>
          </cell>
          <cell r="F6285" t="str">
            <v>9,51</v>
          </cell>
        </row>
        <row r="6286">
          <cell r="A6286" t="str">
            <v>90444</v>
          </cell>
          <cell r="B6286" t="str">
            <v>RASGO EM CONTRAPISO PARA RAMAIS/ DISTRIBUIÇÃO COM DIÂMETROS MENORES OU IGUAIS A 40 MM. AF_05/2015</v>
          </cell>
          <cell r="D6286" t="str">
            <v>M</v>
          </cell>
          <cell r="E6286" t="str">
            <v>20,01</v>
          </cell>
          <cell r="F6286" t="str">
            <v>22,30</v>
          </cell>
        </row>
        <row r="6287">
          <cell r="A6287" t="str">
            <v>90445</v>
          </cell>
          <cell r="B6287" t="str">
            <v>RASGO EM CONTRAPISO PARA RAMAIS/ DISTRIBUIÇÃO COM DIÂMETROS MAIORES QUE 40 MM E MENORES OU IGUAIS A 75 MM. AF_05/2015</v>
          </cell>
          <cell r="D6287" t="str">
            <v>M</v>
          </cell>
          <cell r="E6287" t="str">
            <v>21,35</v>
          </cell>
          <cell r="F6287" t="str">
            <v>23,80</v>
          </cell>
        </row>
        <row r="6288">
          <cell r="A6288" t="str">
            <v>90446</v>
          </cell>
          <cell r="B6288" t="str">
            <v>RASGO EM CONTRAPISO PARA RAMAIS/ DISTRIBUIÇÃO COM DIÂMETROS MAIORES QUE 75 MM. AF_05/2015</v>
          </cell>
          <cell r="D6288" t="str">
            <v>M</v>
          </cell>
          <cell r="E6288" t="str">
            <v>23,21</v>
          </cell>
          <cell r="F6288" t="str">
            <v>25,86</v>
          </cell>
        </row>
        <row r="6289">
          <cell r="A6289" t="str">
            <v>90447</v>
          </cell>
          <cell r="B6289" t="str">
            <v>RASGO EM ALVENARIA PARA ELETRODUTOS COM DIAMETROS MENORES OU IGUAIS A 40 MM. AF_05/2015</v>
          </cell>
          <cell r="D6289" t="str">
            <v>M</v>
          </cell>
          <cell r="E6289" t="str">
            <v>4,67</v>
          </cell>
          <cell r="F6289" t="str">
            <v>5,21</v>
          </cell>
        </row>
        <row r="6290">
          <cell r="A6290" t="str">
            <v>90451</v>
          </cell>
          <cell r="B6290" t="str">
            <v>PASSANTE TIPO PEÇA EM POLIESTIRENO PARA ABERTURA PARA PASSAGEM DE 1 TUBO, FIXADO EM LAJE. AF_05/2015</v>
          </cell>
          <cell r="D6290" t="str">
            <v>UN</v>
          </cell>
          <cell r="E6290" t="str">
            <v>2,91</v>
          </cell>
          <cell r="F6290" t="str">
            <v>3,17</v>
          </cell>
        </row>
        <row r="6291">
          <cell r="A6291" t="str">
            <v>90452</v>
          </cell>
          <cell r="B6291" t="str">
            <v>PASSANTE TIPO PEÇA EM POLIESTIRENO PARA ABERTURA PARA PASSAGEM DE MAIS DE 1 TUBO, FIXADO EM LAJE. AF_05/2015</v>
          </cell>
          <cell r="D6291" t="str">
            <v>UN</v>
          </cell>
          <cell r="E6291" t="str">
            <v>12,81</v>
          </cell>
          <cell r="F6291" t="str">
            <v>13,21</v>
          </cell>
        </row>
        <row r="6292">
          <cell r="A6292" t="str">
            <v>90453</v>
          </cell>
          <cell r="B6292" t="str">
            <v>PASSANTE TIPO TUBO DE DIÂMETRO MENOR OU IGUAL A 40 MM, FIXADO EM LAJE. AF_05/2015</v>
          </cell>
          <cell r="D6292" t="str">
            <v>UN</v>
          </cell>
          <cell r="E6292" t="str">
            <v>1,79</v>
          </cell>
          <cell r="F6292" t="str">
            <v>1,93</v>
          </cell>
        </row>
        <row r="6293">
          <cell r="A6293" t="str">
            <v>90454</v>
          </cell>
          <cell r="B6293" t="str">
            <v>PASSANTE TIPO TUBO DE DIÂMETRO MAIORES QUE 40 MM E MENORES OU IGUAIS A 75 MM, FIXADO EM LAJE. AF_05/2015</v>
          </cell>
          <cell r="D6293" t="str">
            <v>UN</v>
          </cell>
          <cell r="E6293" t="str">
            <v>3,19</v>
          </cell>
          <cell r="F6293" t="str">
            <v>3,40</v>
          </cell>
        </row>
        <row r="6294">
          <cell r="A6294" t="str">
            <v>90455</v>
          </cell>
          <cell r="B6294" t="str">
            <v>PASSANTE TIPO TUBO DE DIÂMETRO MAIOR QUE 75 MM, FIXADO EM LAJE. AF_05/2015</v>
          </cell>
          <cell r="D6294" t="str">
            <v>UN</v>
          </cell>
          <cell r="E6294" t="str">
            <v>4,22</v>
          </cell>
          <cell r="F6294" t="str">
            <v>4,53</v>
          </cell>
        </row>
        <row r="6295">
          <cell r="A6295" t="str">
            <v>90456</v>
          </cell>
          <cell r="B6295" t="str">
            <v>QUEBRA EM ALVENARIA PARA INSTALAÇÃO DE CAIXA DE TOMADA (4X4 OU 4X2). AF_05/2015</v>
          </cell>
          <cell r="D6295" t="str">
            <v>UN</v>
          </cell>
          <cell r="E6295" t="str">
            <v>2,74</v>
          </cell>
          <cell r="F6295" t="str">
            <v>3,05</v>
          </cell>
        </row>
        <row r="6296">
          <cell r="A6296" t="str">
            <v>90457</v>
          </cell>
          <cell r="B6296" t="str">
            <v>QUEBRA EM ALVENARIA PARA INSTALAÇÃO DE QUADRO DISTRIBUIÇÃO PEQUENO (19X25 CM). AF_05/2015</v>
          </cell>
          <cell r="D6296" t="str">
            <v>UN</v>
          </cell>
          <cell r="E6296" t="str">
            <v>6,24</v>
          </cell>
          <cell r="F6296" t="str">
            <v>6,97</v>
          </cell>
        </row>
        <row r="6297">
          <cell r="A6297" t="str">
            <v>90458</v>
          </cell>
          <cell r="B6297" t="str">
            <v>QUEBRA EM ALVENARIA PARA INSTALAÇÃO DE QUADRO DISTRIBUIÇÃO GRANDE (76X40 CM). AF_05/2015</v>
          </cell>
          <cell r="D6297" t="str">
            <v>UN</v>
          </cell>
          <cell r="E6297" t="str">
            <v>17,73</v>
          </cell>
          <cell r="F6297" t="str">
            <v>19,76</v>
          </cell>
        </row>
        <row r="6298">
          <cell r="A6298" t="str">
            <v>90459</v>
          </cell>
          <cell r="B6298" t="str">
            <v>QUEBRA EM ALVENARIA PARA INSTALAÇÃO DE ABRIGO PARA MANGUEIRAS (90X60 CM). AF_05/2015</v>
          </cell>
          <cell r="D6298" t="str">
            <v>UN</v>
          </cell>
          <cell r="E6298" t="str">
            <v>25,00</v>
          </cell>
          <cell r="F6298" t="str">
            <v>27,87</v>
          </cell>
        </row>
        <row r="6299">
          <cell r="A6299" t="str">
            <v>90460</v>
          </cell>
          <cell r="B6299" t="str">
            <v>PERFILADO DE SEÇÃO 38X76 MM PARA SUPORTE DE ATÉ 3 TUBOS HORIZONTAIS. AF_05/2015</v>
          </cell>
          <cell r="D6299" t="str">
            <v>M</v>
          </cell>
          <cell r="E6299" t="str">
            <v>25,92</v>
          </cell>
          <cell r="F6299" t="str">
            <v>26,04</v>
          </cell>
        </row>
        <row r="6300">
          <cell r="A6300" t="str">
            <v>90461</v>
          </cell>
          <cell r="B6300" t="str">
            <v>PERFILADO DE SEÇÃO 38X76 MM PARA SUPORTE DE MAIS DE 3 TUBOS HORIZONTAIS. AF_05/2015</v>
          </cell>
          <cell r="D6300" t="str">
            <v>M</v>
          </cell>
          <cell r="E6300" t="str">
            <v>13,89</v>
          </cell>
          <cell r="F6300" t="str">
            <v>14,03</v>
          </cell>
        </row>
        <row r="6301">
          <cell r="A6301" t="str">
            <v>90462</v>
          </cell>
          <cell r="B6301" t="str">
            <v>PERFILADO DE SEÇÃO 38X38 MM PARA SUPORTE DE ATÉ 3 TUBOS VERTICAIS. AF_05/2015</v>
          </cell>
          <cell r="D6301" t="str">
            <v>M</v>
          </cell>
          <cell r="E6301" t="str">
            <v>3,06</v>
          </cell>
          <cell r="F6301" t="str">
            <v>3,09</v>
          </cell>
        </row>
        <row r="6302">
          <cell r="A6302" t="str">
            <v>90463</v>
          </cell>
          <cell r="B6302" t="str">
            <v>PERFILADO DE SEÇÃO 38X38 MM PARA SUPORTE DE MAIS DE 3 TUBOS VERTICAIS. AF_05/2015</v>
          </cell>
          <cell r="D6302" t="str">
            <v>M</v>
          </cell>
          <cell r="E6302" t="str">
            <v>2,40</v>
          </cell>
          <cell r="F6302" t="str">
            <v>2,44</v>
          </cell>
        </row>
        <row r="6303">
          <cell r="A6303" t="str">
            <v>90466</v>
          </cell>
          <cell r="B6303" t="str">
            <v>CHUMBAMENTO LINEAR EM ALVENARIA PARA RAMAIS/DISTRIBUIÇÃO COM DIÂMETROS MENORES OU IGUAIS A 40 MM. AF_05/2015</v>
          </cell>
          <cell r="D6303" t="str">
            <v>M</v>
          </cell>
          <cell r="E6303" t="str">
            <v>8,52</v>
          </cell>
          <cell r="F6303" t="str">
            <v>9,39</v>
          </cell>
        </row>
        <row r="6304">
          <cell r="A6304" t="str">
            <v>90467</v>
          </cell>
          <cell r="B6304" t="str">
            <v>CHUMBAMENTO LINEAR EM ALVENARIA PARA RAMAIS/DISTRIBUIÇÃO COM DIÂMETROS MAIORES QUE 40 MM E MENORES OU IGUAIS A 75 MM. AF_05/2015</v>
          </cell>
          <cell r="D6304" t="str">
            <v>M</v>
          </cell>
          <cell r="E6304" t="str">
            <v>13,48</v>
          </cell>
          <cell r="F6304" t="str">
            <v>14,86</v>
          </cell>
        </row>
        <row r="6305">
          <cell r="A6305" t="str">
            <v>90468</v>
          </cell>
          <cell r="B6305" t="str">
            <v>CHUMBAMENTO LINEAR EM CONTRAPISO PARA RAMAIS/DISTRIBUIÇÃO COM DIÂMETROS MENORES OU IGUAIS A 40 MM. AF_05/2015</v>
          </cell>
          <cell r="D6305" t="str">
            <v>M</v>
          </cell>
          <cell r="E6305" t="str">
            <v>3,74</v>
          </cell>
          <cell r="F6305" t="str">
            <v>4,06</v>
          </cell>
        </row>
        <row r="6306">
          <cell r="A6306" t="str">
            <v>90469</v>
          </cell>
          <cell r="B6306" t="str">
            <v>CHUMBAMENTO LINEAR EM CONTRAPISO PARA RAMAIS/DISTRIBUIÇÃO COM DIÂMETROS MAIORES QUE 40 MM E MENORES OU IGUAIS A 75 MM. AF_05/2015</v>
          </cell>
          <cell r="D6306" t="str">
            <v>M</v>
          </cell>
          <cell r="E6306" t="str">
            <v>5,98</v>
          </cell>
          <cell r="F6306" t="str">
            <v>6,51</v>
          </cell>
        </row>
        <row r="6307">
          <cell r="A6307" t="str">
            <v>90470</v>
          </cell>
          <cell r="B6307" t="str">
            <v>CHUMBAMENTO LINEAR EM CONTRAPISO PARA RAMAIS/DISTRIBUIÇÃO COM DIÂMETROS MAIORES QUE 75 MM. AF_05/2015</v>
          </cell>
          <cell r="D6307" t="str">
            <v>M</v>
          </cell>
          <cell r="E6307" t="str">
            <v>8,23</v>
          </cell>
          <cell r="F6307" t="str">
            <v>8,91</v>
          </cell>
        </row>
        <row r="6308">
          <cell r="A6308" t="str">
            <v>91166</v>
          </cell>
          <cell r="B6308" t="str">
            <v>FIXAÇÃO DE TUBOS HORIZONTAIS DE PEX DIAMETROS IGUAIS OU INFERIORES A 40 MM COM ABRAÇADEIRA PLÁSTICA 390 MM, FIXADA EM LAJE. AF_05/2015</v>
          </cell>
          <cell r="D6308" t="str">
            <v>M</v>
          </cell>
          <cell r="E6308" t="str">
            <v>2,29</v>
          </cell>
          <cell r="F6308" t="str">
            <v>2,45</v>
          </cell>
        </row>
        <row r="6309">
          <cell r="A6309" t="str">
            <v>91167</v>
          </cell>
          <cell r="B6309" t="str">
            <v>FIXAÇÃO DE TUBOS HORIZONTAIS DE PPR DIÂMETROS MENORES OU IGUAIS A 40 MM COM ABRAÇADEIRA METÁLICA RÍGIDA TIPO D 1/2", FIXADA EM PERFILADO EM LAJE. AF_05/2015</v>
          </cell>
          <cell r="D6309" t="str">
            <v>M</v>
          </cell>
          <cell r="E6309" t="str">
            <v>8,46</v>
          </cell>
          <cell r="F6309" t="str">
            <v>9,03</v>
          </cell>
        </row>
        <row r="6310">
          <cell r="A6310" t="str">
            <v>91168</v>
          </cell>
          <cell r="B6310" t="str">
            <v>FIXAÇÃO DE TUBOS HORIZONTAIS DE PPR DIÂMETROS MAIORES QUE 40 MM E MENORES OU IGUAIS A 75 MM COM ABRAÇADEIRA METÁLICA RÍGIDA TIPO D 1 1/2", FIXADA EM PERFILADO EM LAJE. AF_05/2015</v>
          </cell>
          <cell r="D6310" t="str">
            <v>M</v>
          </cell>
          <cell r="E6310" t="str">
            <v>6,43</v>
          </cell>
          <cell r="F6310" t="str">
            <v>6,86</v>
          </cell>
        </row>
        <row r="6311">
          <cell r="A6311" t="str">
            <v>91169</v>
          </cell>
          <cell r="B6311" t="str">
            <v>FIXAÇÃO DE TUBOS HORIZONTAIS DE PPR DIÂMETROS MAIORES QUE 75 MM COM ABRAÇADEIRA METÁLICA RÍGIDA TIPO D 3", FIXADA EM PERFILADO EM LAJE. AF_05/2015</v>
          </cell>
          <cell r="D6311" t="str">
            <v>M</v>
          </cell>
          <cell r="E6311" t="str">
            <v>7,60</v>
          </cell>
          <cell r="F6311" t="str">
            <v>8,11</v>
          </cell>
        </row>
        <row r="6312">
          <cell r="A6312" t="str">
            <v>91170</v>
          </cell>
          <cell r="B6312" t="str">
            <v>FIXAÇÃO DE TUBOS HORIZONTAIS DE PVC, CPVC OU COBRE DIÂMETROS MENORES OU IGUAIS A 40 MM OU ELETROCALHAS ATÉ 150MM DE LARGURA, COM ABRAÇADEIRA METÁLICA RÍGIDA TIPO D 1/2, FIXADA EM PERFILADO EM LAJE. AF_05/2015</v>
          </cell>
          <cell r="D6312" t="str">
            <v>M</v>
          </cell>
          <cell r="E6312" t="str">
            <v>2,17</v>
          </cell>
          <cell r="F6312" t="str">
            <v>2,32</v>
          </cell>
        </row>
        <row r="6313">
          <cell r="A6313" t="str">
            <v>91171</v>
          </cell>
          <cell r="B6313" t="str">
            <v>FIXAÇÃO DE TUBOS HORIZONTAIS DE PVC, CPVC OU COBRE DIÂMETROS MAIORES QUE 40 MM E MENORES OU IGUAIS A 75 MM COM ABRAÇADEIRA METÁLICA RÍGIDA TIPO D 1 1/2", FIXADA EM PERFILADO EM LAJE. AF_05/2015</v>
          </cell>
          <cell r="D6313" t="str">
            <v>M</v>
          </cell>
          <cell r="E6313" t="str">
            <v>2,73</v>
          </cell>
          <cell r="F6313" t="str">
            <v>2,91</v>
          </cell>
        </row>
        <row r="6314">
          <cell r="A6314" t="str">
            <v>91172</v>
          </cell>
          <cell r="B6314" t="str">
            <v>FIXAÇÃO DE TUBOS HORIZONTAIS DE PVC, CPVC OU COBRE DIÂMETROS MAIORES QUE 75 MM COM ABRAÇADEIRA METÁLICA RÍGIDA TIPO D 3", FIXADA EM PERFILADO EM LAJE. AF_05/2015</v>
          </cell>
          <cell r="D6314" t="str">
            <v>M</v>
          </cell>
          <cell r="E6314" t="str">
            <v>4,01</v>
          </cell>
          <cell r="F6314" t="str">
            <v>4,29</v>
          </cell>
        </row>
        <row r="6315">
          <cell r="A6315" t="str">
            <v>91173</v>
          </cell>
          <cell r="B6315" t="str">
            <v>FIXAÇÃO DE TUBOS VERTICAIS DE PPR DIÂMETROS MENORES OU IGUAIS A 40 MM COM ABRAÇADEIRA METÁLICA RÍGIDA TIPO D 1/2", FIXADA EM PERFILADO EM ALVENARIA. AF_05/2015</v>
          </cell>
          <cell r="D6315" t="str">
            <v>M</v>
          </cell>
          <cell r="E6315" t="str">
            <v>1,10</v>
          </cell>
          <cell r="F6315" t="str">
            <v>1,18</v>
          </cell>
        </row>
        <row r="6316">
          <cell r="A6316" t="str">
            <v>91174</v>
          </cell>
          <cell r="B6316" t="str">
            <v>FIXAÇÃO DE TUBOS VERTICAIS DE PPR DIÂMETROS MAIORES QUE 40 MM E MENORES OU IGUAIS A 75 MM COM ABRAÇADEIRA METÁLICA RÍGIDA TIPO D 1 1/2", FIXADA EM PERFILADO EM ALVENARIA. AF_05/2015</v>
          </cell>
          <cell r="D6316" t="str">
            <v>M</v>
          </cell>
          <cell r="E6316" t="str">
            <v>2,16</v>
          </cell>
          <cell r="F6316" t="str">
            <v>2,31</v>
          </cell>
        </row>
        <row r="6317">
          <cell r="A6317" t="str">
            <v>91175</v>
          </cell>
          <cell r="B6317" t="str">
            <v>FIXAÇÃO DE TUBOS VERTICAIS DE PPR DIÂMETROS MAIORES QUE 75 MM COM ABRAÇADEIRA METÁLICA RÍGIDA TIPO D 3", FIXADA EM PERFILADO EM ALVENARIA. AF_05/2015</v>
          </cell>
          <cell r="D6317" t="str">
            <v>M</v>
          </cell>
          <cell r="E6317" t="str">
            <v>3,52</v>
          </cell>
          <cell r="F6317" t="str">
            <v>3,77</v>
          </cell>
        </row>
        <row r="6318">
          <cell r="A6318" t="str">
            <v>91176</v>
          </cell>
          <cell r="B6318" t="str">
            <v>FIXAÇÃO DE TUBOS HORIZONTAIS DE PPR DIÂMETROS MENORES OU IGUAIS A 40 MM COM ABRAÇADEIRA METÁLICA RÍGIDA TIPO  D  1/2" , FIXADA DIRETAMENTE NA LAJE. AF_05/2015</v>
          </cell>
          <cell r="D6318" t="str">
            <v>M</v>
          </cell>
          <cell r="E6318" t="str">
            <v>34,83</v>
          </cell>
          <cell r="F6318" t="str">
            <v>36,01</v>
          </cell>
        </row>
        <row r="6319">
          <cell r="A6319" t="str">
            <v>91177</v>
          </cell>
          <cell r="B6319" t="str">
            <v>FIXAÇÃO DE TUBOS HORIZONTAIS DE PPR DIÂMETROS MAIORES QUE 40 MM E MENORES OU IGUAIS A 75 MM COM ABRAÇADEIRA METÁLICA RÍGIDA TIPO  D  1 1/2" , FIXADA DIRETAMENTE NA LAJE. AF_05/2015</v>
          </cell>
          <cell r="D6319" t="str">
            <v>M</v>
          </cell>
          <cell r="E6319" t="str">
            <v>15,24</v>
          </cell>
          <cell r="F6319" t="str">
            <v>15,90</v>
          </cell>
        </row>
        <row r="6320">
          <cell r="A6320" t="str">
            <v>91178</v>
          </cell>
          <cell r="B6320" t="str">
            <v>FIXAÇÃO DE TUBOS HORIZONTAIS DE PPR DIÂMETROS MAIORES QUE 75 MM COM ABRAÇADEIRA METÁLICA RÍGIDA TIPO  D  3" , FIXADA DIRETAMENTE NA LAJE. AF_05/2015</v>
          </cell>
          <cell r="D6320" t="str">
            <v>M</v>
          </cell>
          <cell r="E6320" t="str">
            <v>15,03</v>
          </cell>
          <cell r="F6320" t="str">
            <v>15,71</v>
          </cell>
        </row>
        <row r="6321">
          <cell r="A6321" t="str">
            <v>91179</v>
          </cell>
          <cell r="B6321" t="str">
            <v>FIXAÇÃO DE TUBOS HORIZONTAIS DE PVC, CPVC OU COBRE DIÂMETROS MENORES OU IGUAIS A 40 MM COM ABRAÇADEIRA METÁLICA RÍGIDA TIPO  D  1/2" , FIXADA DIRETAMENTE NA LAJE. AF_05/2015</v>
          </cell>
          <cell r="D6321" t="str">
            <v>M</v>
          </cell>
          <cell r="E6321" t="str">
            <v>8,93</v>
          </cell>
          <cell r="F6321" t="str">
            <v>9,24</v>
          </cell>
        </row>
        <row r="6322">
          <cell r="A6322" t="str">
            <v>91180</v>
          </cell>
          <cell r="B6322" t="str">
            <v>FIXAÇÃO DE TUBOS HORIZONTAIS DE PVC, CPVC OU COBRE DIÂMETROS MAIORES QUE 40 MM E MENORES OU IGUAIS A 75 MM COM ABRAÇADEIRA METÁLICA RÍGIDA TIPO D 1 1/2, FIXADA DIRETAMENTE NA LAJE. AF_05/2015</v>
          </cell>
          <cell r="D6322" t="str">
            <v>M</v>
          </cell>
          <cell r="E6322" t="str">
            <v>7,06</v>
          </cell>
          <cell r="F6322" t="str">
            <v>7,34</v>
          </cell>
        </row>
        <row r="6323">
          <cell r="A6323" t="str">
            <v>91181</v>
          </cell>
          <cell r="B6323" t="str">
            <v>FIXAÇÃO DE TUBOS HORIZONTAIS DE PVC, CPVC OU COBRE DIÂMETROS MAIORES QUE 75 MM COM ABRAÇADEIRA METÁLICA RÍGIDA TIPO  D  3" , FIXADA DIRETAMENTE NA LAJE. AF_05/2015</v>
          </cell>
          <cell r="D6323" t="str">
            <v>M</v>
          </cell>
          <cell r="E6323" t="str">
            <v>7,33</v>
          </cell>
          <cell r="F6323" t="str">
            <v>7,68</v>
          </cell>
        </row>
        <row r="6324">
          <cell r="A6324" t="str">
            <v>91182</v>
          </cell>
          <cell r="B6324" t="str">
            <v>FIXAÇÃO DE TUBOS HORIZONTAIS DE PPR DIÂMETROS MENORES OU IGUAIS A 40 MM COM ABRAÇADEIRA METÁLICA FLEXÍVEL 18 MM, FIXADA DIRETAMENTE NA LAJE. AF_05/2015</v>
          </cell>
          <cell r="D6324" t="str">
            <v>M</v>
          </cell>
          <cell r="E6324" t="str">
            <v>18,17</v>
          </cell>
          <cell r="F6324" t="str">
            <v>19,94</v>
          </cell>
        </row>
        <row r="6325">
          <cell r="A6325" t="str">
            <v>91183</v>
          </cell>
          <cell r="B6325" t="str">
            <v>FIXAÇÃO DE TUBOS HORIZONTAIS DE PPR DIÂMETROS MAIORES QUE 40 MM E MENORES OU IGUAIS A 75 MM COM ABRAÇADEIRA METÁLICA FLEXÍVEL 18 MM, FIXADA DIRETAMENTE NA LAJE. AF_05/2015</v>
          </cell>
          <cell r="D6325" t="str">
            <v>M</v>
          </cell>
          <cell r="E6325" t="str">
            <v>8,93</v>
          </cell>
          <cell r="F6325" t="str">
            <v>9,82</v>
          </cell>
        </row>
        <row r="6326">
          <cell r="A6326" t="str">
            <v>91184</v>
          </cell>
          <cell r="B6326" t="str">
            <v>FIXAÇÃO DE TUBOS HORIZONTAIS DE PPR DIÂMETROS MAIORES QUE 75 MM COM ABRAÇADEIRA METÁLICA FLEXÍVEL 18 MM, FIXADA DIRETAMENTE NA LAJE. AF_05/2015</v>
          </cell>
          <cell r="D6326" t="str">
            <v>M</v>
          </cell>
          <cell r="E6326" t="str">
            <v>8,32</v>
          </cell>
          <cell r="F6326" t="str">
            <v>9,16</v>
          </cell>
        </row>
        <row r="6327">
          <cell r="A6327" t="str">
            <v>91185</v>
          </cell>
          <cell r="B6327" t="str">
            <v>FIXAÇÃO DE TUBOS HORIZONTAIS DE PVC, CPVC OU COBRE DIÂMETROS MENORES OU IGUAIS A 40 MM COM ABRAÇADEIRA METÁLICA FLEXÍVEL 18 MM, FIXADA DIRETAMENTE NA LAJE. AF_05/2015</v>
          </cell>
          <cell r="D6327" t="str">
            <v>M</v>
          </cell>
          <cell r="E6327" t="str">
            <v>4,66</v>
          </cell>
          <cell r="F6327" t="str">
            <v>5,12</v>
          </cell>
        </row>
        <row r="6328">
          <cell r="A6328" t="str">
            <v>91186</v>
          </cell>
          <cell r="B6328" t="str">
            <v>FIXAÇÃO DE TUBOS HORIZONTAIS DE PVC, CPVC OU COBRE DIÂMETROS MAIORES QUE 40 MM E MENORES OU IGUAIS A 75 MM COM ABRAÇADEIRA METÁLICA FLEXÍVEL 18 MM, FIXADA DIRETAMENTE NA LAJE. AF_05/2015</v>
          </cell>
          <cell r="D6328" t="str">
            <v>M</v>
          </cell>
          <cell r="E6328" t="str">
            <v>3,81</v>
          </cell>
          <cell r="F6328" t="str">
            <v>4,18</v>
          </cell>
        </row>
        <row r="6329">
          <cell r="A6329" t="str">
            <v>91187</v>
          </cell>
          <cell r="B6329" t="str">
            <v>FIXAÇÃO DE TUBOS HORIZONTAIS DE PVC, CPVC OU COBRE DIÂMETROS MAIORES QUE 75 MM COM ABRAÇADEIRA METÁLICA FLEXÍVEL 18 MM, FIXADA DIRETAMENTE NA LAJE. AF_05/2015</v>
          </cell>
          <cell r="D6329" t="str">
            <v>M</v>
          </cell>
          <cell r="E6329" t="str">
            <v>4,39</v>
          </cell>
          <cell r="F6329" t="str">
            <v>4,84</v>
          </cell>
        </row>
        <row r="6330">
          <cell r="A6330" t="str">
            <v>91188</v>
          </cell>
          <cell r="B6330" t="str">
            <v>CHUMBAMENTO PONTUAL DE ABERTURA EM LAJE COM PASSAGEM DE 1 TUBO DE DIAMETRO EQUIVALENTE IGUAL À  50 MM. AF_05/2015</v>
          </cell>
          <cell r="D6330" t="str">
            <v>UN</v>
          </cell>
          <cell r="E6330" t="str">
            <v>4,67</v>
          </cell>
          <cell r="F6330" t="str">
            <v>5,09</v>
          </cell>
        </row>
        <row r="6331">
          <cell r="A6331" t="str">
            <v>91189</v>
          </cell>
          <cell r="B6331" t="str">
            <v>CHUMBAMENTO PONTUAL DE ABERTURA EM LAJE COM PASSAGEM DE MAIS DE 1 TUBO DE  DIAMETRO EQUIVALENTE IGUAL À  50 MM. AF_05/2015</v>
          </cell>
          <cell r="D6331" t="str">
            <v>UN</v>
          </cell>
          <cell r="E6331" t="str">
            <v>32,37</v>
          </cell>
          <cell r="F6331" t="str">
            <v>34,28</v>
          </cell>
        </row>
        <row r="6332">
          <cell r="A6332" t="str">
            <v>91190</v>
          </cell>
          <cell r="B6332" t="str">
            <v>CHUMBAMENTO PONTUAL EM PASSAGEM DE TUBO COM DIÂMETRO MENOR OU IGUAL A 40 MM. AF_05/2015</v>
          </cell>
          <cell r="D6332" t="str">
            <v>UN</v>
          </cell>
          <cell r="E6332" t="str">
            <v>3,30</v>
          </cell>
          <cell r="F6332" t="str">
            <v>3,65</v>
          </cell>
        </row>
        <row r="6333">
          <cell r="A6333" t="str">
            <v>91191</v>
          </cell>
          <cell r="B6333" t="str">
            <v>CHUMBAMENTO PONTUAL EM PASSAGEM DE TUBO COM DIÂMETROS ENTRE 40 MM E 75 MM. AF_05/2015</v>
          </cell>
          <cell r="D6333" t="str">
            <v>UN</v>
          </cell>
          <cell r="E6333" t="str">
            <v>3,50</v>
          </cell>
          <cell r="F6333" t="str">
            <v>3,86</v>
          </cell>
        </row>
        <row r="6334">
          <cell r="A6334" t="str">
            <v>91192</v>
          </cell>
          <cell r="B6334" t="str">
            <v>CHUMBAMENTO PONTUAL EM PASSAGEM DE TUBO COM DIÂMETRO MAIOR QUE 75 MM. AF_05/2015</v>
          </cell>
          <cell r="D6334" t="str">
            <v>UN</v>
          </cell>
          <cell r="E6334" t="str">
            <v>3,88</v>
          </cell>
          <cell r="F6334" t="str">
            <v>4,29</v>
          </cell>
        </row>
        <row r="6335">
          <cell r="A6335" t="str">
            <v>91222</v>
          </cell>
          <cell r="B6335" t="str">
            <v>RASGO EM ALVENARIA PARA RAMAIS/ DISTRIBUIÇÃO COM DIÂMETROS MAIORES QUE 40 MM E MENORES OU IGUAIS A 75 MM. AF_05/2015</v>
          </cell>
          <cell r="D6335" t="str">
            <v>M</v>
          </cell>
          <cell r="E6335" t="str">
            <v>9,19</v>
          </cell>
          <cell r="F6335" t="str">
            <v>10,24</v>
          </cell>
        </row>
        <row r="6336">
          <cell r="A6336" t="str">
            <v>94480</v>
          </cell>
          <cell r="B6336" t="str">
            <v>CONJUNTO HIDRÁULICO PARA INSTALAÇÃO DE BOMBA EM AÇO ROSCÁVEL, DN SUCÇÃO 65 (2½) E DN RECALQUE 50 (2), PARA EDIFICAÇÃO ENTRE 12 E 18 PAVIMENTOS  FORNECIMENTO E INSTALAÇÃO. AF_06/2016</v>
          </cell>
          <cell r="D6336" t="str">
            <v>UN</v>
          </cell>
          <cell r="E6336" t="str">
            <v>1.657,75</v>
          </cell>
          <cell r="F6336" t="str">
            <v>1.717,25</v>
          </cell>
        </row>
        <row r="6337">
          <cell r="A6337" t="str">
            <v>94481</v>
          </cell>
          <cell r="B6337" t="str">
            <v>CONJUNTO HIDRÁULICO PARA INSTALAÇÃO DE BOMBA EM AÇO ROSCÁVEL, DN SUCÇÃO 50 (2) E DN RECALQUE 40 (1 1/2), PARA EDIFICAÇÃO ENTRE 8 E 12 PAVIMENTOS  FORNECIMENTO E INSTALAÇÃO. AF_06/2016</v>
          </cell>
          <cell r="D6337" t="str">
            <v>UN</v>
          </cell>
          <cell r="E6337" t="str">
            <v>1.174,09</v>
          </cell>
          <cell r="F6337" t="str">
            <v>1.226,98</v>
          </cell>
        </row>
        <row r="6338">
          <cell r="A6338" t="str">
            <v>94482</v>
          </cell>
          <cell r="B6338" t="str">
            <v>CONJUNTO HIDRÁULICO PARA INSTALAÇÃO DE BOMBA EM AÇO ROSCÁVEL, DN SUCÇÃO 40 (1 1/2) E DN RECALQUE 32 (1 1/4), PARA EDIFICAÇÃO ENTRE 4 E 8 PAVIMENTOS  FORNECIMENTO E INSTALAÇÃO. AF_06/2016</v>
          </cell>
          <cell r="D6338" t="str">
            <v>UN</v>
          </cell>
          <cell r="E6338" t="str">
            <v>928,93</v>
          </cell>
          <cell r="F6338" t="str">
            <v>977,10</v>
          </cell>
        </row>
        <row r="6339">
          <cell r="A6339" t="str">
            <v>94483</v>
          </cell>
          <cell r="B6339" t="str">
            <v>CONJUNTO HIDRÁULICO PARA INSTALAÇÃO DE BOMBA EM AÇO ROSCÁVEL, DN SUCÇÃO 32 (1 1/4) E DN RECALQUE 25 (1), PARA EDIFICAÇÃO ATÉ 4 PAVIMENTOS  FORNECIMENTO E INSTALAÇÃO. AF_06/2016</v>
          </cell>
          <cell r="D6339" t="str">
            <v>UN</v>
          </cell>
          <cell r="E6339" t="str">
            <v>782,78</v>
          </cell>
          <cell r="F6339" t="str">
            <v>827,04</v>
          </cell>
        </row>
        <row r="6340">
          <cell r="A6340" t="str">
            <v>95541</v>
          </cell>
          <cell r="B6340" t="str">
            <v>FIXAÇÃO UTILIZANDO PARAFUSO E BUCHA DE NYLON, SOMENTE MÃO DE OBRA. AF_10/2016</v>
          </cell>
          <cell r="D6340" t="str">
            <v>UN</v>
          </cell>
          <cell r="E6340" t="str">
            <v>3,04</v>
          </cell>
          <cell r="F6340" t="str">
            <v>3,39</v>
          </cell>
        </row>
        <row r="6341">
          <cell r="A6341" t="str">
            <v>95573</v>
          </cell>
          <cell r="B6341" t="str">
            <v>MÃO-FRANCESA EM AÇO, ABAS IGUAIS 40 CM, CAPACIDADE MÍNIMA 70 KG, BRANCO  FORNECIMENTO E INSTALAÇÃO. AF_11/2016</v>
          </cell>
          <cell r="D6341" t="str">
            <v>UN</v>
          </cell>
          <cell r="E6341" t="str">
            <v>16,37</v>
          </cell>
          <cell r="F6341" t="str">
            <v>16,74</v>
          </cell>
        </row>
        <row r="6342">
          <cell r="A6342" t="str">
            <v>95574</v>
          </cell>
          <cell r="B6342" t="str">
            <v>MÃO-FRANCESA EM AÇO, ABAS IGUAIS 30 CM, CAPACIDADE MÍNIMA 60 KG, BRANCO  FORNECIMENTO E INSTALAÇÃO. AF_11/2016</v>
          </cell>
          <cell r="D6342" t="str">
            <v>UN</v>
          </cell>
          <cell r="E6342" t="str">
            <v>14,43</v>
          </cell>
          <cell r="F6342" t="str">
            <v>14,80</v>
          </cell>
        </row>
        <row r="6343">
          <cell r="A6343" t="str">
            <v>96559</v>
          </cell>
          <cell r="B6343" t="str">
            <v>PERFILADO DE SEÇÃO 38X76 MM PARA SUPORTE DE DUTO EM CHAPA GALVANIZADA BITOLA 26. AF_07/2017</v>
          </cell>
          <cell r="D6343" t="str">
            <v>M2</v>
          </cell>
          <cell r="E6343" t="str">
            <v>73,34</v>
          </cell>
          <cell r="F6343" t="str">
            <v>73,68</v>
          </cell>
        </row>
        <row r="6344">
          <cell r="A6344" t="str">
            <v>96560</v>
          </cell>
          <cell r="B6344" t="str">
            <v>PERFILADO DE SEÇÃO 38X76 MM PARA SUPORTE DE DUTO EM CHAPA GALVANIZADA BITOLA 24. AF_07/2017</v>
          </cell>
          <cell r="D6344" t="str">
            <v>M2</v>
          </cell>
          <cell r="E6344" t="str">
            <v>36,33</v>
          </cell>
          <cell r="F6344" t="str">
            <v>36,66</v>
          </cell>
        </row>
        <row r="6345">
          <cell r="A6345" t="str">
            <v>96561</v>
          </cell>
          <cell r="B6345" t="str">
            <v>PERFILADO DE SEÇÃO 38X76 MM PARA SUPORTE DE DUTO EM CHAPA GALVANIZADA BITOLA 22. AF_07/2017</v>
          </cell>
          <cell r="D6345" t="str">
            <v>M2</v>
          </cell>
          <cell r="E6345" t="str">
            <v>21,96</v>
          </cell>
          <cell r="F6345" t="str">
            <v>22,14</v>
          </cell>
        </row>
        <row r="6346">
          <cell r="A6346" t="str">
            <v>96562</v>
          </cell>
          <cell r="B6346" t="str">
            <v>PERFILADO DE SEÇÃO 38X76 MM PARA SUPORTE DE ELETROCALHA LISA OU PERFURADA EM AÇO GALVANIZADO, LARGURA 200 OU 400 MM E ALTURA 50 MM. AF_07/2017</v>
          </cell>
          <cell r="D6346" t="str">
            <v>M</v>
          </cell>
          <cell r="E6346" t="str">
            <v>37,14</v>
          </cell>
          <cell r="F6346" t="str">
            <v>37,49</v>
          </cell>
        </row>
        <row r="6347">
          <cell r="A6347" t="str">
            <v>96563</v>
          </cell>
          <cell r="B6347" t="str">
            <v>PERFILADO DE SEÇÃO 38X76 MM PARA SUPORTE DE ELETROCALHA LISA OU PERFURADA EM AÇO GALVANIZADO, LARGURA 500 OU 800 MM E ALTURA 50 MM. AF_07/2017</v>
          </cell>
          <cell r="D6347" t="str">
            <v>M</v>
          </cell>
          <cell r="E6347" t="str">
            <v>39,49</v>
          </cell>
          <cell r="F6347" t="str">
            <v>39,84</v>
          </cell>
        </row>
        <row r="6348">
          <cell r="A6348" t="str">
            <v>73826/1</v>
          </cell>
          <cell r="B6348" t="str">
            <v>INSTALACAO DE COMPRESSOR DE AR, POTENCIA &lt;= 5 CV</v>
          </cell>
          <cell r="D6348" t="str">
            <v>UN</v>
          </cell>
          <cell r="E6348" t="str">
            <v>435,10</v>
          </cell>
          <cell r="F6348" t="str">
            <v>486,45</v>
          </cell>
        </row>
        <row r="6349">
          <cell r="A6349" t="str">
            <v>73826/2</v>
          </cell>
          <cell r="B6349" t="str">
            <v>INSTALACAO DE COMPRESSOR DE AR, POTENCIA &gt; 5 E &lt;= 10 CV</v>
          </cell>
          <cell r="D6349" t="str">
            <v>UN</v>
          </cell>
          <cell r="E6349" t="str">
            <v>565,63</v>
          </cell>
          <cell r="F6349" t="str">
            <v>632,38</v>
          </cell>
        </row>
        <row r="6350">
          <cell r="A6350" t="str">
            <v>73834/1</v>
          </cell>
          <cell r="B6350" t="str">
            <v>INSTALACAO DE CONJ.MOTO BOMBA SUBMERSIVEL ATE 10 CV</v>
          </cell>
          <cell r="D6350" t="str">
            <v>UN</v>
          </cell>
          <cell r="E6350" t="str">
            <v>160,22</v>
          </cell>
          <cell r="F6350" t="str">
            <v>178,32</v>
          </cell>
        </row>
        <row r="6351">
          <cell r="A6351" t="str">
            <v>73834/2</v>
          </cell>
          <cell r="B6351" t="str">
            <v>INSTALACAO DE CONJ.MOTO BOMBA SUBMERSIVEL DE 11 A 25 CV</v>
          </cell>
          <cell r="D6351" t="str">
            <v>UN</v>
          </cell>
          <cell r="E6351" t="str">
            <v>256,36</v>
          </cell>
          <cell r="F6351" t="str">
            <v>285,32</v>
          </cell>
        </row>
        <row r="6352">
          <cell r="A6352" t="str">
            <v>73834/3</v>
          </cell>
          <cell r="B6352" t="str">
            <v>INSTALACAO DE CONJ.MOTO BOMBA SUBMERSIVEL DE 26 A 50 CV</v>
          </cell>
          <cell r="D6352" t="str">
            <v>UN</v>
          </cell>
          <cell r="E6352" t="str">
            <v>512,72</v>
          </cell>
          <cell r="F6352" t="str">
            <v>570,64</v>
          </cell>
        </row>
        <row r="6353">
          <cell r="A6353" t="str">
            <v>73834/4</v>
          </cell>
          <cell r="B6353" t="str">
            <v>INSTALACAO DE CONJ.MOTO BOMBA SUBMERSIVEL DE 51 A 100 CV</v>
          </cell>
          <cell r="D6353" t="str">
            <v>UN</v>
          </cell>
          <cell r="E6353" t="str">
            <v>769,08</v>
          </cell>
          <cell r="F6353" t="str">
            <v>855,96</v>
          </cell>
        </row>
        <row r="6354">
          <cell r="A6354" t="str">
            <v>73835/1</v>
          </cell>
          <cell r="B6354" t="str">
            <v>INSTALACAO DE CONJ.MOTO BOMBA VERTICAL POT &lt;= 100 CV</v>
          </cell>
          <cell r="D6354" t="str">
            <v>UN</v>
          </cell>
          <cell r="E6354" t="str">
            <v>1.036,37</v>
          </cell>
          <cell r="F6354" t="str">
            <v>1.156,12</v>
          </cell>
        </row>
        <row r="6355">
          <cell r="A6355" t="str">
            <v>73835/2</v>
          </cell>
          <cell r="B6355" t="str">
            <v>INSTALACAO DE CONJ.MOTO BOMBA VERTICAL 100 &lt; POT &lt;= 200 CV</v>
          </cell>
          <cell r="D6355" t="str">
            <v>UN</v>
          </cell>
          <cell r="E6355" t="str">
            <v>1.409,47</v>
          </cell>
          <cell r="F6355" t="str">
            <v>1.572,33</v>
          </cell>
        </row>
        <row r="6356">
          <cell r="A6356" t="str">
            <v>73835/3</v>
          </cell>
          <cell r="B6356" t="str">
            <v>INSTALACAO DE CONJ.MOTO BOMBA VERTICAL 200 &lt; POT &lt;= 300 CV</v>
          </cell>
          <cell r="D6356" t="str">
            <v>UN</v>
          </cell>
          <cell r="E6356" t="str">
            <v>1.575,29</v>
          </cell>
          <cell r="F6356" t="str">
            <v>1.757,31</v>
          </cell>
        </row>
        <row r="6357">
          <cell r="A6357" t="str">
            <v>73836/1</v>
          </cell>
          <cell r="B6357" t="str">
            <v>INSTALACAO DE CONJ.MOTO BOMBA HORIZONTAL ATE 10 CV</v>
          </cell>
          <cell r="D6357" t="str">
            <v>UN</v>
          </cell>
          <cell r="E6357" t="str">
            <v>414,55</v>
          </cell>
          <cell r="F6357" t="str">
            <v>462,45</v>
          </cell>
        </row>
        <row r="6358">
          <cell r="A6358" t="str">
            <v>73836/2</v>
          </cell>
          <cell r="B6358" t="str">
            <v>INSTALACAO DE CONJ.MOTO BOMBA HORIZONTAL DE 12,5 A 25 CV</v>
          </cell>
          <cell r="D6358" t="str">
            <v>UN</v>
          </cell>
          <cell r="E6358" t="str">
            <v>538,91</v>
          </cell>
          <cell r="F6358" t="str">
            <v>601,18</v>
          </cell>
        </row>
        <row r="6359">
          <cell r="A6359" t="str">
            <v>73836/3</v>
          </cell>
          <cell r="B6359" t="str">
            <v>INSTALACAO DE CONJ.MOTO BOMBA HORIZONTAL DE 30 A 75 CV</v>
          </cell>
          <cell r="D6359" t="str">
            <v>UN</v>
          </cell>
          <cell r="E6359" t="str">
            <v>829,10</v>
          </cell>
          <cell r="F6359" t="str">
            <v>924,90</v>
          </cell>
        </row>
        <row r="6360">
          <cell r="A6360" t="str">
            <v>73836/4</v>
          </cell>
          <cell r="B6360" t="str">
            <v>INSTALACAO DE CONJ.MOTO BOMBA HORIZONTAL DE 100 A 150 CV</v>
          </cell>
          <cell r="D6360" t="str">
            <v>UN</v>
          </cell>
          <cell r="E6360" t="str">
            <v>1.326,56</v>
          </cell>
          <cell r="F6360" t="str">
            <v>1.479,84</v>
          </cell>
        </row>
        <row r="6361">
          <cell r="A6361" t="str">
            <v>73837/1</v>
          </cell>
          <cell r="B6361" t="str">
            <v>INSTALACAO DE CONJ.MOTO BOMBA SUBMERSO ATE 5 CV</v>
          </cell>
          <cell r="D6361" t="str">
            <v>UN</v>
          </cell>
          <cell r="E6361" t="str">
            <v>160,22</v>
          </cell>
          <cell r="F6361" t="str">
            <v>178,32</v>
          </cell>
        </row>
        <row r="6362">
          <cell r="A6362" t="str">
            <v>73837/2</v>
          </cell>
          <cell r="B6362" t="str">
            <v>INSTALACAO DE CONJ.MOTO BOMBA SUBMERSO DE 6 A 25 CV</v>
          </cell>
          <cell r="D6362" t="str">
            <v>UN</v>
          </cell>
          <cell r="E6362" t="str">
            <v>320,45</v>
          </cell>
          <cell r="F6362" t="str">
            <v>356,65</v>
          </cell>
        </row>
        <row r="6363">
          <cell r="A6363" t="str">
            <v>73837/3</v>
          </cell>
          <cell r="B6363" t="str">
            <v>INSTALACAO DE CONJ.MOTO BOMBA SUBMERSO DE 26 A 50 CV</v>
          </cell>
          <cell r="D6363" t="str">
            <v>UN</v>
          </cell>
          <cell r="E6363" t="str">
            <v>640,90</v>
          </cell>
          <cell r="F6363" t="str">
            <v>713,30</v>
          </cell>
        </row>
        <row r="6364">
          <cell r="A6364" t="str">
            <v>73612</v>
          </cell>
          <cell r="B6364" t="str">
            <v>INSTALACAO DE CLORADOR</v>
          </cell>
          <cell r="D6364" t="str">
            <v>UN</v>
          </cell>
          <cell r="E6364" t="str">
            <v>348,70</v>
          </cell>
          <cell r="F6364" t="str">
            <v>389,70</v>
          </cell>
        </row>
        <row r="6365">
          <cell r="A6365" t="str">
            <v>73660</v>
          </cell>
          <cell r="B6365" t="str">
            <v>LEITO FILTRANTE - ASSENTAMENTO DE BLOCOS LEOPOLD</v>
          </cell>
          <cell r="D6365" t="str">
            <v>M2</v>
          </cell>
          <cell r="E6365" t="str">
            <v>63,08</v>
          </cell>
          <cell r="F6365" t="str">
            <v>67,00</v>
          </cell>
        </row>
        <row r="6366">
          <cell r="A6366" t="str">
            <v>73693</v>
          </cell>
          <cell r="B6366" t="str">
            <v>LEITO FILTRANTE - COLOCACAO DE LONA PLASTICA</v>
          </cell>
          <cell r="D6366" t="str">
            <v>M2</v>
          </cell>
          <cell r="E6366" t="str">
            <v>18,53</v>
          </cell>
          <cell r="F6366" t="str">
            <v>20,08</v>
          </cell>
        </row>
        <row r="6367">
          <cell r="A6367" t="str">
            <v>73694</v>
          </cell>
          <cell r="B6367" t="str">
            <v>INSTALACAO DE BOMBA DOSADORA</v>
          </cell>
          <cell r="D6367" t="str">
            <v>UN</v>
          </cell>
          <cell r="E6367" t="str">
            <v>125,12</v>
          </cell>
          <cell r="F6367" t="str">
            <v>139,51</v>
          </cell>
        </row>
        <row r="6368">
          <cell r="A6368" t="str">
            <v>73695</v>
          </cell>
          <cell r="B6368" t="str">
            <v>INSTALACAO DE AGITADOR</v>
          </cell>
          <cell r="D6368" t="str">
            <v>UN</v>
          </cell>
          <cell r="E6368" t="str">
            <v>64,34</v>
          </cell>
          <cell r="F6368" t="str">
            <v>71,74</v>
          </cell>
        </row>
        <row r="6369">
          <cell r="A6369" t="str">
            <v>73824/1</v>
          </cell>
          <cell r="B6369" t="str">
            <v>INSTALACAO DE MISTURADOR VERTICAL</v>
          </cell>
          <cell r="D6369" t="str">
            <v>UN</v>
          </cell>
          <cell r="E6369" t="str">
            <v>348,70</v>
          </cell>
          <cell r="F6369" t="str">
            <v>389,70</v>
          </cell>
        </row>
        <row r="6370">
          <cell r="A6370" t="str">
            <v>73825/2</v>
          </cell>
          <cell r="B6370" t="str">
            <v>VERTEDOR TRIANGULAR DE ALUMINIO</v>
          </cell>
          <cell r="D6370" t="str">
            <v>M2</v>
          </cell>
          <cell r="E6370" t="str">
            <v>883,42</v>
          </cell>
          <cell r="F6370" t="str">
            <v>904,00</v>
          </cell>
        </row>
        <row r="6371">
          <cell r="A6371" t="str">
            <v>73873/1</v>
          </cell>
          <cell r="B6371" t="str">
            <v>LEITO FILTRANTE - COLOCACAO E APILOAMENTO DE TERRA NO FILTRO</v>
          </cell>
          <cell r="D6371" t="str">
            <v>M3</v>
          </cell>
          <cell r="E6371" t="str">
            <v>66,14</v>
          </cell>
          <cell r="F6371" t="str">
            <v>73,35</v>
          </cell>
        </row>
        <row r="6372">
          <cell r="A6372" t="str">
            <v>73873/2</v>
          </cell>
          <cell r="B6372" t="str">
            <v>LEITO FILTRANTE - FORN.E ENCHIMENTO C/ BRITA NO. 4</v>
          </cell>
          <cell r="D6372" t="str">
            <v>M3</v>
          </cell>
          <cell r="E6372" t="str">
            <v>144,72</v>
          </cell>
          <cell r="F6372" t="str">
            <v>153,30</v>
          </cell>
        </row>
        <row r="6373">
          <cell r="A6373" t="str">
            <v>73873/3</v>
          </cell>
          <cell r="B6373" t="str">
            <v>LEITO FILTRANTE - COLOCACAO DE AREIA NOS FILTROS</v>
          </cell>
          <cell r="D6373" t="str">
            <v>M3</v>
          </cell>
          <cell r="E6373" t="str">
            <v>66,14</v>
          </cell>
          <cell r="F6373" t="str">
            <v>73,35</v>
          </cell>
        </row>
        <row r="6374">
          <cell r="A6374" t="str">
            <v>73873/4</v>
          </cell>
          <cell r="B6374" t="str">
            <v>LEITO FILTRANTE - COLOCACAO DE PEDREGULHOS NOS FILTROS</v>
          </cell>
          <cell r="D6374" t="str">
            <v>M3</v>
          </cell>
          <cell r="E6374" t="str">
            <v>72,44</v>
          </cell>
          <cell r="F6374" t="str">
            <v>80,33</v>
          </cell>
        </row>
        <row r="6375">
          <cell r="A6375" t="str">
            <v>73873/5</v>
          </cell>
          <cell r="B6375" t="str">
            <v>LEITO FILTRANTE - COLOCACAO DE ANTRACITO NOS FILTROS</v>
          </cell>
          <cell r="D6375" t="str">
            <v>M3</v>
          </cell>
          <cell r="E6375" t="str">
            <v>66,14</v>
          </cell>
          <cell r="F6375" t="str">
            <v>73,35</v>
          </cell>
        </row>
        <row r="6376">
          <cell r="A6376" t="str">
            <v>73827/1</v>
          </cell>
          <cell r="B6376" t="str">
            <v>KIT CAVALETE PVC COM REGISTRO 1/2" - FORNECIMENTO E INSTALAÇÃO</v>
          </cell>
          <cell r="D6376" t="str">
            <v>UN</v>
          </cell>
          <cell r="E6376" t="str">
            <v>70,47</v>
          </cell>
          <cell r="F6376" t="str">
            <v>72,15</v>
          </cell>
        </row>
        <row r="6377">
          <cell r="A6377" t="str">
            <v>74218/1</v>
          </cell>
          <cell r="B6377" t="str">
            <v>KIT CAVALETE PVC COM REGISTRO 3/4" - FORNECIMENTO E INSTALACAO</v>
          </cell>
          <cell r="D6377" t="str">
            <v>UN</v>
          </cell>
          <cell r="E6377" t="str">
            <v>69,06</v>
          </cell>
          <cell r="F6377" t="str">
            <v>70,27</v>
          </cell>
        </row>
        <row r="6378">
          <cell r="A6378" t="str">
            <v>74253/1</v>
          </cell>
          <cell r="B6378" t="str">
            <v>RAMAL PREDIAL EM TUBO PEAD 20MM - FORNECIMENTO, INSTALAÇÃO, ESCAVAÇÃO E REATERRO</v>
          </cell>
          <cell r="D6378" t="str">
            <v>M</v>
          </cell>
          <cell r="E6378" t="str">
            <v>20,99</v>
          </cell>
          <cell r="F6378" t="str">
            <v>22,80</v>
          </cell>
        </row>
        <row r="6379">
          <cell r="A6379" t="str">
            <v>83878</v>
          </cell>
          <cell r="B6379" t="str">
            <v>LIGACAO DA REDE 50MM AO RAMAL PREDIAL 1/2"</v>
          </cell>
          <cell r="D6379" t="str">
            <v>UN</v>
          </cell>
          <cell r="E6379" t="str">
            <v>37,95</v>
          </cell>
          <cell r="F6379" t="str">
            <v>39,67</v>
          </cell>
        </row>
        <row r="6380">
          <cell r="A6380" t="str">
            <v>83879</v>
          </cell>
          <cell r="B6380" t="str">
            <v>LIGACAO DA REDE 75MM AO RAMAL PREDIAL 1/2"</v>
          </cell>
          <cell r="D6380" t="str">
            <v>UN</v>
          </cell>
          <cell r="E6380" t="str">
            <v>44,22</v>
          </cell>
          <cell r="F6380" t="str">
            <v>46,28</v>
          </cell>
        </row>
        <row r="6381">
          <cell r="A6381" t="str">
            <v>73658</v>
          </cell>
          <cell r="B6381" t="str">
            <v>LIGAÇÃO DOMICILIAR DE ESGOTO DN 100MM, DA CASA ATÉ A CAIXA, COMPOSTO POR 10,0M TUBO DE PVC ESGOTO PREDIAL DN 100MM E CAIXA DE ALVENARIA COM TAMPA DE CONCRETO - FORNECIMENTO E INSTALAÇÃO</v>
          </cell>
          <cell r="D6381" t="str">
            <v>UN</v>
          </cell>
          <cell r="E6381" t="str">
            <v>473,32</v>
          </cell>
          <cell r="F6381" t="str">
            <v>507,62</v>
          </cell>
        </row>
        <row r="6382">
          <cell r="A6382" t="str">
            <v>93350</v>
          </cell>
          <cell r="B638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6382" t="str">
            <v>UN</v>
          </cell>
          <cell r="E6382" t="str">
            <v>702,69</v>
          </cell>
          <cell r="F6382" t="str">
            <v>748,12</v>
          </cell>
        </row>
        <row r="6383">
          <cell r="A6383" t="str">
            <v>93351</v>
          </cell>
          <cell r="B638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6383" t="str">
            <v>UN</v>
          </cell>
          <cell r="E6383" t="str">
            <v>574,10</v>
          </cell>
          <cell r="F6383" t="str">
            <v>610,51</v>
          </cell>
        </row>
        <row r="6384">
          <cell r="A6384" t="str">
            <v>93352</v>
          </cell>
          <cell r="B638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6384" t="str">
            <v>UN</v>
          </cell>
          <cell r="E6384" t="str">
            <v>446,25</v>
          </cell>
          <cell r="F6384" t="str">
            <v>473,83</v>
          </cell>
        </row>
        <row r="6385">
          <cell r="A6385" t="str">
            <v>93353</v>
          </cell>
          <cell r="B638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6385" t="str">
            <v>UN</v>
          </cell>
          <cell r="E6385" t="str">
            <v>321,70</v>
          </cell>
          <cell r="F6385" t="str">
            <v>340,68</v>
          </cell>
        </row>
        <row r="6386">
          <cell r="A6386" t="str">
            <v>93354</v>
          </cell>
          <cell r="B638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6386" t="str">
            <v>UN</v>
          </cell>
          <cell r="E6386" t="str">
            <v>455,98</v>
          </cell>
          <cell r="F6386" t="str">
            <v>472,23</v>
          </cell>
        </row>
        <row r="6387">
          <cell r="A6387" t="str">
            <v>93355</v>
          </cell>
          <cell r="B638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6387" t="str">
            <v>UN</v>
          </cell>
          <cell r="E6387" t="str">
            <v>379,65</v>
          </cell>
          <cell r="F6387" t="str">
            <v>393,04</v>
          </cell>
        </row>
        <row r="6388">
          <cell r="A6388" t="str">
            <v>93356</v>
          </cell>
          <cell r="B63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6388" t="str">
            <v>UN</v>
          </cell>
          <cell r="E6388" t="str">
            <v>302,58</v>
          </cell>
          <cell r="F6388" t="str">
            <v>313,16</v>
          </cell>
        </row>
        <row r="6389">
          <cell r="A6389" t="str">
            <v>93357</v>
          </cell>
          <cell r="B638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6389" t="str">
            <v>UN</v>
          </cell>
          <cell r="E6389" t="str">
            <v>227,38</v>
          </cell>
          <cell r="F6389" t="str">
            <v>235,18</v>
          </cell>
        </row>
        <row r="6390">
          <cell r="A6390" t="str">
            <v>83335</v>
          </cell>
          <cell r="B6390" t="str">
            <v>ESCAVACAO SUBMERSA COM DRAGA DE MANDIBULA</v>
          </cell>
          <cell r="D6390" t="str">
            <v>M3</v>
          </cell>
          <cell r="E6390" t="str">
            <v>33,24</v>
          </cell>
          <cell r="F6390" t="str">
            <v>33,95</v>
          </cell>
        </row>
        <row r="6391">
          <cell r="A6391" t="str">
            <v>88548</v>
          </cell>
          <cell r="B6391" t="str">
            <v>DRAGAGEM (C/ ESCAVADEIRA DRAG LINE DE ARRASTE 140HP)</v>
          </cell>
          <cell r="D6391" t="str">
            <v>M3</v>
          </cell>
          <cell r="E6391" t="str">
            <v>40,34</v>
          </cell>
          <cell r="F6391" t="str">
            <v>40,57</v>
          </cell>
        </row>
        <row r="6392">
          <cell r="A6392" t="str">
            <v>73903/1</v>
          </cell>
          <cell r="B6392" t="str">
            <v>LIMPEZA SUPERFICIAL DA CAMADA VEGETAL EM JAZIDA</v>
          </cell>
          <cell r="D6392" t="str">
            <v>M2</v>
          </cell>
          <cell r="E6392" t="str">
            <v>0,31</v>
          </cell>
          <cell r="F6392" t="str">
            <v>0,32</v>
          </cell>
        </row>
        <row r="6393">
          <cell r="A6393" t="str">
            <v>74151/1</v>
          </cell>
          <cell r="B6393" t="str">
            <v>ESCAVACAO E CARGA MATERIAL 1A CATEGORIA, UTILIZANDO TRATOR DE ESTEIRAS DE 110 A 160HP COM LAMINA, PESO OPERACIONAL * 13T  E PA CARREGADEIRA COM 170 HP.</v>
          </cell>
          <cell r="D6393" t="str">
            <v>M3</v>
          </cell>
          <cell r="E6393" t="str">
            <v>2,58</v>
          </cell>
          <cell r="F6393" t="str">
            <v>2,65</v>
          </cell>
        </row>
        <row r="6394">
          <cell r="A6394" t="str">
            <v>74154/1</v>
          </cell>
          <cell r="B6394" t="str">
            <v>ESCAVACAO, CARGA E TRANSPORTE DE  MATERIAL DE 1A CATEGORIA COM TRATOR SOBRE ESTEIRAS 347 HP E CACAMBA 6M3,  DMT 50 A 200M</v>
          </cell>
          <cell r="D6394" t="str">
            <v>M3</v>
          </cell>
          <cell r="E6394" t="str">
            <v>3,84</v>
          </cell>
          <cell r="F6394" t="str">
            <v>3,91</v>
          </cell>
        </row>
        <row r="6395">
          <cell r="A6395" t="str">
            <v>74155/1</v>
          </cell>
          <cell r="B6395" t="str">
            <v>ESCAVACAO E TRANSPORTE DE MATERIAL DE  1A CAT DMT 50M COM TRATOR SOBRE  ESTEIRAS 347 HP COM LAMINA E ESCARIFICADOR</v>
          </cell>
          <cell r="D6395" t="str">
            <v>M3</v>
          </cell>
          <cell r="E6395" t="str">
            <v>1,42</v>
          </cell>
          <cell r="F6395" t="str">
            <v>1,43</v>
          </cell>
        </row>
        <row r="6396">
          <cell r="A6396" t="str">
            <v>74155/2</v>
          </cell>
          <cell r="B6396" t="str">
            <v>ESCAVACAO E TRANSPORTE DE MATERIAL DE  2A CAT DMT 50M COM TRATOR SOBRE  ESTEIRAS 347 HP COM LAMINA E ESCARIFICADOR</v>
          </cell>
          <cell r="D6396" t="str">
            <v>M3</v>
          </cell>
          <cell r="E6396" t="str">
            <v>2,75</v>
          </cell>
          <cell r="F6396" t="str">
            <v>2,78</v>
          </cell>
        </row>
        <row r="6397">
          <cell r="A6397" t="str">
            <v>74205/1</v>
          </cell>
          <cell r="B6397" t="str">
            <v>ESCAVACAO MECANICA DE MATERIAL 1A. CATEGORIA, PROVENIENTE DE CORTE DE SUBLEITO (C/TRATOR ESTEIRAS  160HP)</v>
          </cell>
          <cell r="D6397" t="str">
            <v>M3</v>
          </cell>
          <cell r="E6397" t="str">
            <v>1,36</v>
          </cell>
          <cell r="F6397" t="str">
            <v>1,38</v>
          </cell>
        </row>
        <row r="6398">
          <cell r="A6398" t="str">
            <v>79480</v>
          </cell>
          <cell r="B6398" t="str">
            <v>ESCAVACAO MECANICA CAMPO ABERTO EM SOLO EXCETO ROCHA ATE 2,00M PROFUNDIDADE</v>
          </cell>
          <cell r="D6398" t="str">
            <v>M3</v>
          </cell>
          <cell r="E6398" t="str">
            <v>2,03</v>
          </cell>
          <cell r="F6398" t="str">
            <v>2,07</v>
          </cell>
        </row>
        <row r="6399">
          <cell r="A6399" t="str">
            <v>83336</v>
          </cell>
          <cell r="B6399" t="str">
            <v>ESCAVACAO MECANICA PARA ACERTO DE TALUDES, EM MATERIAL DE 1A CATEGORIA, COM ESCAVADEIRA HIDRAULICA</v>
          </cell>
          <cell r="D6399" t="str">
            <v>M3</v>
          </cell>
          <cell r="E6399" t="str">
            <v>3,88</v>
          </cell>
          <cell r="F6399" t="str">
            <v>4,05</v>
          </cell>
        </row>
        <row r="6400">
          <cell r="A6400" t="str">
            <v>83338</v>
          </cell>
          <cell r="B6400" t="str">
            <v>ESCAVACAO MECANICA, A CEU ABERTO, EM MATERIAL DE 1A CATEGORIA, COM ESCAVADEIRA HIDRAULICA, CAPACIDADE DE 0,78 M3</v>
          </cell>
          <cell r="D6400" t="str">
            <v>M3</v>
          </cell>
          <cell r="E6400" t="str">
            <v>2,17</v>
          </cell>
          <cell r="F6400" t="str">
            <v>2,23</v>
          </cell>
        </row>
        <row r="6401">
          <cell r="A6401" t="str">
            <v>89885</v>
          </cell>
          <cell r="B6401" t="str">
            <v>ESCAVAÇÃO VERTICAL A CÉU ABERTO, INCLUINDO CARGA, DESCARGA E TRANSPORTE, EM SOLO DE 1ª CATEGORIA COM ESCAVADEIRA HIDRÁULICA (CAÇAMBA: 0,8 M³ / 111 HP), FROTA DE 3 CAMINHÕES BASCULANTES DE 14 M³, DMT DE 0,2 KM E VELOCIDADE MÉDIA 4 KM/H. AF_12/2013</v>
          </cell>
          <cell r="D6401" t="str">
            <v>M3</v>
          </cell>
          <cell r="E6401" t="str">
            <v>7,00</v>
          </cell>
          <cell r="F6401" t="str">
            <v>7,13</v>
          </cell>
        </row>
        <row r="6402">
          <cell r="A6402" t="str">
            <v>89886</v>
          </cell>
          <cell r="B6402" t="str">
            <v>ESCAVAÇÃO VERTICAL A CÉU ABERTO, INCLUINDO CARGA, DESCARGA E TRANSPORTE, EM SOLO DE 1ª CATEGORIA COM ESCAVADEIRA HIDRÁULICA (CAÇAMBA: 0,8 M³ / 111 HP), FROTA DE 3 CAMINHÕES BASCULANTES DE 14 M³, DMT DE 0,3 KM E VELOCIDADE MÉDIA 5,9 KM/H. AF_12/2013</v>
          </cell>
          <cell r="D6402" t="str">
            <v>M3</v>
          </cell>
          <cell r="E6402" t="str">
            <v>7,03</v>
          </cell>
          <cell r="F6402" t="str">
            <v>7,17</v>
          </cell>
        </row>
        <row r="6403">
          <cell r="A6403" t="str">
            <v>89887</v>
          </cell>
          <cell r="B6403" t="str">
            <v>ESCAVAÇÃO VERTICAL A CÉU ABERTO, INCLUINDO CARGA, DESCARGA E TRANSPORTE, EM SOLO DE 1ª CATEGORIA COM ESCAVADEIRA HIDRÁULICA (CAÇAMBA: 0,8 M³ / 111 HP), FROTA DE 3 CAMINHÕES BASCULANTES DE 14 M³, DMT DE 0,6 KM E VELOCIDADE MÉDIA 10 KM/H. AF_12/2013</v>
          </cell>
          <cell r="D6403" t="str">
            <v>M3</v>
          </cell>
          <cell r="E6403" t="str">
            <v>7,26</v>
          </cell>
          <cell r="F6403" t="str">
            <v>7,41</v>
          </cell>
        </row>
        <row r="6404">
          <cell r="A6404" t="str">
            <v>89888</v>
          </cell>
          <cell r="B6404" t="str">
            <v>ESCAVAÇÃO VERTICAL A CÉU ABERTO, INCLUINDO CARGA, DESCARGA E TRANSPORTE, EM SOLO DE 1ª CATEGORIA COM ESCAVADEIRA HIDRÁULICA (CAÇAMBA: 0,8 M³ / 111 HP), FROTA DE 3 CAMINHÕES BASCULANTES DE 14 M³, DMT DE 0,8 KM E VELOCIDADE MÉDIA 14 KM/H. AF_12/2013</v>
          </cell>
          <cell r="D6404" t="str">
            <v>M3</v>
          </cell>
          <cell r="E6404" t="str">
            <v>7,19</v>
          </cell>
          <cell r="F6404" t="str">
            <v>7,34</v>
          </cell>
        </row>
        <row r="6405">
          <cell r="A6405" t="str">
            <v>89889</v>
          </cell>
          <cell r="B6405" t="str">
            <v>ESCAVAÇÃO VERTICAL A CÉU ABERTO, INCLUINDO CARGA, DESCARGA E TRANSPORTE, EM SOLO DE 1ª CATEGORIA COM ESCAVADEIRA HIDRÁULICA (CAÇAMBA: 0,8 M³ / 111 HP), FROTA DE 3 CAMINHÕES BASCULANTES DE 14 M³, DMT DE 1 KM E VELOCIDADE MÉDIA 15 KM/H. AF_12/2013</v>
          </cell>
          <cell r="D6405" t="str">
            <v>M3</v>
          </cell>
          <cell r="E6405" t="str">
            <v>7,44</v>
          </cell>
          <cell r="F6405" t="str">
            <v>7,59</v>
          </cell>
        </row>
        <row r="6406">
          <cell r="A6406" t="str">
            <v>89890</v>
          </cell>
          <cell r="B6406" t="str">
            <v>ESCAVAÇÃO VERTICAL A CÉU ABERTO, INCLUINDO CARGA, DESCARGA E TRANSPORTE, EM SOLO DE 1ª CATEGORIA COM ESCAVADEIRA HIDRÁULICA (CAÇAMBA: 0,8 M³ / 111 HP), FROTA DE 4 CAMINHÕES BASCULANTES DE 14 M³, DMT DE 1,5 KM E VELOCIDADE MÉDIA 18 KM/H. AF_12/2013</v>
          </cell>
          <cell r="D6406" t="str">
            <v>M3</v>
          </cell>
          <cell r="E6406" t="str">
            <v>10,33</v>
          </cell>
          <cell r="F6406" t="str">
            <v>10,50</v>
          </cell>
        </row>
        <row r="6407">
          <cell r="A6407" t="str">
            <v>89893</v>
          </cell>
          <cell r="B6407" t="str">
            <v>ESCAVAÇÃO VERTICAL A CÉU ABERTO, INCLUINDO CARGA, DESCARGA E TRANSPORTE, EM SOLO DE 1ª CATEGORIA COM ESCAVADEIRA HIDRÁULICA (CAÇAMBA: 0,8 M³ / 111 HP), FROTA DE 5 CAMINHÕES BASCULANTES DE 14 M³, DMT DE 3 KM E VELOCIDADE MÉDIA 20 KM/H. AF_12/2013</v>
          </cell>
          <cell r="D6407" t="str">
            <v>M3</v>
          </cell>
          <cell r="E6407" t="str">
            <v>12,70</v>
          </cell>
          <cell r="F6407" t="str">
            <v>12,90</v>
          </cell>
        </row>
        <row r="6408">
          <cell r="A6408" t="str">
            <v>89894</v>
          </cell>
          <cell r="B6408" t="str">
            <v>ESCAVAÇÃO VERTICAL A CÉU ABERTO, INCLUINDO CARGA, DESCARGA E TRANSPORTE, EM SOLO DE 1ª CATEGORIA COM ESCAVADEIRA HIDRÁULICA (CAÇAMBA: 0,8 M³ / 111 HP), FROTA DE 6 CAMINHÕES BASCULANTES DE 14 M³, DMT DE 4 KM E VELOCIDADE MÉDIA 22 KM/H. AF_12/2013</v>
          </cell>
          <cell r="D6408" t="str">
            <v>M3</v>
          </cell>
          <cell r="E6408" t="str">
            <v>14,14</v>
          </cell>
          <cell r="F6408" t="str">
            <v>14,37</v>
          </cell>
        </row>
        <row r="6409">
          <cell r="A6409" t="str">
            <v>89895</v>
          </cell>
          <cell r="B6409" t="str">
            <v>ESCAVAÇÃO VERTICAL A CÉU ABERTO, INCLUINDO CARGA, DESCARGA E TRANSPORTE, EM SOLO DE 1ª CATEGORIA COM ESCAVADEIRA HIDRÁULICA (CAÇAMBA: 0,8 M³ / 111 HP), FROTA DE 7 CAMINHÕES BASCULANTES DE 14 M³, DMT DE 6 KM E VELOCIDADE MÉDIA 22 KM/H. AF_12/2013</v>
          </cell>
          <cell r="D6409" t="str">
            <v>M3</v>
          </cell>
          <cell r="E6409" t="str">
            <v>17,16</v>
          </cell>
          <cell r="F6409" t="str">
            <v>17,42</v>
          </cell>
        </row>
        <row r="6410">
          <cell r="A6410" t="str">
            <v>89903</v>
          </cell>
          <cell r="B6410" t="str">
            <v>ESCAVAÇÃO VERTICAL A CÉU ABERTO, INCLUINDO CARGA, DESCARGA E TRANSPORTE, EM SOLO DE 1ª CATEGORIA COM ESCAVADEIRA HIDRÁULICA (CAÇAMBA: 0,8 M³ / 111 HP), FROTA DE 2 CAMINHÕES BASCULANTES DE 18 M³, DMT DE 0,2 KM E VELOCIDADE MÉDIA 4 KM/H. AF_12/2013</v>
          </cell>
          <cell r="D6410" t="str">
            <v>M3</v>
          </cell>
          <cell r="E6410" t="str">
            <v>6,13</v>
          </cell>
          <cell r="F6410" t="str">
            <v>6,24</v>
          </cell>
        </row>
        <row r="6411">
          <cell r="A6411" t="str">
            <v>89904</v>
          </cell>
          <cell r="B6411" t="str">
            <v>ESCAVAÇÃO VERTICAL A CÉU ABERTO, INCLUINDO CARGA, DESCARGA E TRANSPORTE, EM SOLO DE 1ª CATEGORIA COM ESCAVADEIRA HIDRÁULICA (CAÇAMBA: 0,8 M³ / 111 HP), FROTA DE 2 CAMINHÕES BASCULANTES DE 18 M³, DMT DE 0,3 KM E VELOCIDADE MÉDIA 5,9KM/H. AF_12/2013</v>
          </cell>
          <cell r="D6411" t="str">
            <v>M3</v>
          </cell>
          <cell r="E6411" t="str">
            <v>6,16</v>
          </cell>
          <cell r="F6411" t="str">
            <v>6,27</v>
          </cell>
        </row>
        <row r="6412">
          <cell r="A6412" t="str">
            <v>89905</v>
          </cell>
          <cell r="B6412" t="str">
            <v>ESCAVAÇÃO VERTICAL A CÉU ABERTO, INCLUINDO CARGA, DESCARGA E TRANSPORTE, EM SOLO DE 1ª CATEGORIA COM ESCAVADEIRA HIDRÁULICA (CAÇAMBA: 0,8 M³ / 111 HP), FROTA DE 2 CAMINHÕES BASCULANTES DE 18 M³, DMT DE 0,6 KM E VELOCIDADE MÉDIA 10 KM/H. AF_12/2013</v>
          </cell>
          <cell r="D6412" t="str">
            <v>M3</v>
          </cell>
          <cell r="E6412" t="str">
            <v>6,37</v>
          </cell>
          <cell r="F6412" t="str">
            <v>6,47</v>
          </cell>
        </row>
        <row r="6413">
          <cell r="A6413" t="str">
            <v>89906</v>
          </cell>
          <cell r="B6413" t="str">
            <v>ESCAVAÇÃO VERTICAL A CÉU ABERTO, INCLUINDO CARGA, DESCARGA E TRANSPORTE, EM SOLO DE 1ª CATEGORIA COM ESCAVADEIRA HIDRÁULICA (CAÇAMBA: 0,8 M³ / 111 HP), FROTA DE 2 CAMINHÕES BASCULANTES DE 18 M³, DMT DE 0,8 KM E VELOCIDADE MÉDIA 14 KM/H. AF_12/2013</v>
          </cell>
          <cell r="D6413" t="str">
            <v>M3</v>
          </cell>
          <cell r="E6413" t="str">
            <v>6,30</v>
          </cell>
          <cell r="F6413" t="str">
            <v>6,40</v>
          </cell>
        </row>
        <row r="6414">
          <cell r="A6414" t="str">
            <v>89907</v>
          </cell>
          <cell r="B6414" t="str">
            <v>ESCAVAÇÃO VERTICAL A CÉU ABERTO, INCLUINDO CARGA, DESCARGA E TRANSPORTE, EM SOLO DE 1ª CATEGORIA COM ESCAVADEIRA HIDRÁULICA (CAÇAMBA: 0,8 M³ / 111 HP), FROTA DE 3 CAMINHÕES BASCULANTES DE 18 M³, DMT DE 1 KM E VELOCIDADE MÉDIA 15 KM/H. AF_12/2013</v>
          </cell>
          <cell r="D6414" t="str">
            <v>M3</v>
          </cell>
          <cell r="E6414" t="str">
            <v>7,11</v>
          </cell>
          <cell r="F6414" t="str">
            <v>7,23</v>
          </cell>
        </row>
        <row r="6415">
          <cell r="A6415" t="str">
            <v>89908</v>
          </cell>
          <cell r="B6415" t="str">
            <v>ESCAVAÇÃO VERTICAL A CÉU ABERTO, INCLUINDO CARGA, DESCARGA E TRANSPORTE, EM SOLO DE 1ª CATEGORIA COM ESCAVADEIRA HIDRÁULICA (CAÇAMBA: 0,8 M³ / 111 HP), FROTA DE 4 CAMINHÕES BASCULANTES DE 18 M³, DMT DE 1,5 KM E VELOCIDADE MÉDIA 18 KM/H. AF_12/2013</v>
          </cell>
          <cell r="D6415" t="str">
            <v>M3</v>
          </cell>
          <cell r="E6415" t="str">
            <v>9,69</v>
          </cell>
          <cell r="F6415" t="str">
            <v>9,85</v>
          </cell>
        </row>
        <row r="6416">
          <cell r="A6416" t="str">
            <v>89911</v>
          </cell>
          <cell r="B6416" t="str">
            <v>ESCAVAÇÃO VERTICAL A CÉU ABERTO, INCLUINDO CARGA, DESCARGA E TRANSPORTE, EM SOLO DE 1ª CATEGORIA COM ESCAVADEIRA HIDRÁULICA (CAÇAMBA: 0,8 M³ / 111 HP), FROTA DE 5 CAMINHÕES BASCULANTES DE 18 M³, DMT DE 3 KM E VELOCIDADE MÉDIA 20 KM/H. AF_12/2013</v>
          </cell>
          <cell r="D6416" t="str">
            <v>M3</v>
          </cell>
          <cell r="E6416" t="str">
            <v>11,81</v>
          </cell>
          <cell r="F6416" t="str">
            <v>11,99</v>
          </cell>
        </row>
        <row r="6417">
          <cell r="A6417" t="str">
            <v>89912</v>
          </cell>
          <cell r="B6417" t="str">
            <v>ESCAVAÇÃO VERTICAL A CÉU ABERTO, INCLUINDO CARGA, DESCARGA E TRANSPORTE, EM SOLO DE 1ª CATEGORIA COM ESCAVADEIRA HIDRÁULICA (CAÇAMBA: 0,8 M³ / 111 HP), FROTA DE 5 CAMINHÕES BASCULANTES DE 18 M³, DMT DE 4 KM E VELOCIDADE MÉDIA 22 KM/H. AF_12/2013</v>
          </cell>
          <cell r="D6417" t="str">
            <v>M3</v>
          </cell>
          <cell r="E6417" t="str">
            <v>12,58</v>
          </cell>
          <cell r="F6417" t="str">
            <v>12,76</v>
          </cell>
        </row>
        <row r="6418">
          <cell r="A6418" t="str">
            <v>89913</v>
          </cell>
          <cell r="B6418" t="str">
            <v>ESCAVAÇÃO VERTICAL A CÉU ABERTO, INCLUINDO CARGA, DESCARGA E TRANSPORTE, EM SOLO DE 1ª CATEGORIA COM ESCAVADEIRA HIDRÁULICA (CAÇAMBA: 0,8 M³ / 111 HP), FROTA DE 6 CAMINHÕES BASCULANTES DE 18 M³, DMT DE 6 KM E VELOCIDADE MÉDIA 22 KM/H. AF_12/2013</v>
          </cell>
          <cell r="D6418" t="str">
            <v>M3</v>
          </cell>
          <cell r="E6418" t="str">
            <v>15,28</v>
          </cell>
          <cell r="F6418" t="str">
            <v>15,49</v>
          </cell>
        </row>
        <row r="6419">
          <cell r="A6419" t="str">
            <v>89921</v>
          </cell>
          <cell r="B6419" t="str">
            <v>ESCAVAÇÃO VERTICAL A CÉU ABERTO, INCLUINDO CARGA, DESCARGA E TRANSPORTE, EM SOLO DE 1ª CATEGORIA COM ESCAVADEIRA HIDRÁULICA (CAÇAMBA: 1,2 M³ / 155 HP), FROTA DE 3 CAMINHÕES BASCULANTES DE 14 M³, DMT DE 0,2 KM E VELOCIDADE MÉDIA 4 KM/H. AF_12/2013</v>
          </cell>
          <cell r="D6419" t="str">
            <v>M3</v>
          </cell>
          <cell r="E6419" t="str">
            <v>5,68</v>
          </cell>
          <cell r="F6419" t="str">
            <v>5,78</v>
          </cell>
        </row>
        <row r="6420">
          <cell r="A6420" t="str">
            <v>89922</v>
          </cell>
          <cell r="B6420" t="str">
            <v>ESCAVAÇÃO VERTICAL A CÉU ABERTO, INCLUINDO CARGA, DESCARGA E TRANSPORTE, EM SOLO DE 1ª CATEGORIA COM ESCAVADEIRA HIDRÁULICA (CAÇAMBA: 1,2 M³ / 155 HP), FROTA DE 3 CAMINHÕES BASCULANTES DE 14 M³, DMT DE 0,3 KM E VELOCIDADE MÉDIA 5,9 KM/H. AF_12/2013</v>
          </cell>
          <cell r="D6420" t="str">
            <v>M3</v>
          </cell>
          <cell r="E6420" t="str">
            <v>5,71</v>
          </cell>
          <cell r="F6420" t="str">
            <v>5,81</v>
          </cell>
        </row>
        <row r="6421">
          <cell r="A6421" t="str">
            <v>89923</v>
          </cell>
          <cell r="B6421" t="str">
            <v>ESCAVAÇÃO VERTICAL A CÉU ABERTO, INCLUINDO CARGA, DESCARGA E TRANSPORTE, EM SOLO DE 1ª CATEGORIA COM ESCAVADEIRA HIDRÁULICA (CAÇAMBA: 1,2 M³ / 155 HP), FROTA DE 3 CAMINHÕES BASCULANTES DE 14 M³, DMT DE 0,6 KM E VELOCIDADE MÉDIA 10 KM/H. AF_12/2013</v>
          </cell>
          <cell r="D6421" t="str">
            <v>M3</v>
          </cell>
          <cell r="E6421" t="str">
            <v>5,94</v>
          </cell>
          <cell r="F6421" t="str">
            <v>6,05</v>
          </cell>
        </row>
        <row r="6422">
          <cell r="A6422" t="str">
            <v>89924</v>
          </cell>
          <cell r="B6422" t="str">
            <v>ESCAVAÇÃO VERTICAL A CÉU ABERTO, INCLUINDO CARGA, DESCARGA E TRANSPORTE, EM SOLO DE 1ª CATEGORIA COM ESCAVADEIRA HIDRÁULICA (CAÇAMBA: 1,2 M³ / 155 HP), FROTA DE 3 CAMINHÕES BASCULANTES DE 14 M³, DMT DE 0,8 KM E VELOCIDADE MÉDIA 14 KM/H. AF_12/2013</v>
          </cell>
          <cell r="D6422" t="str">
            <v>M3</v>
          </cell>
          <cell r="E6422" t="str">
            <v>5,87</v>
          </cell>
          <cell r="F6422" t="str">
            <v>5,97</v>
          </cell>
        </row>
        <row r="6423">
          <cell r="A6423" t="str">
            <v>89925</v>
          </cell>
          <cell r="B6423" t="str">
            <v>ESCAVAÇÃO VERTICAL A CÉU ABERTO, INCLUINDO CARGA, DESCARGA E TRANSPORTE, EM SOLO DE 1ª CATEGORIA COM ESCAVADEIRA HIDRÁULICA (CAÇAMBA: 1,2 M³ / 155 HP), FROTA DE 3 CAMINHÕES BASCULANTES DE 14 M³, DMT DE 1 KM E VELOCIDADE MÉDIA 15 KM/H. AF_12/2013</v>
          </cell>
          <cell r="D6423" t="str">
            <v>M3</v>
          </cell>
          <cell r="E6423" t="str">
            <v>6,12</v>
          </cell>
          <cell r="F6423" t="str">
            <v>6,23</v>
          </cell>
        </row>
        <row r="6424">
          <cell r="A6424" t="str">
            <v>89926</v>
          </cell>
          <cell r="B6424" t="str">
            <v>ESCAVAÇÃO VERTICAL A CÉU ABERTO, INCLUINDO CARGA, DESCARGA E TRANSPORTE, EM SOLO DE 1ª CATEGORIA COM ESCAVADEIRA HIDRÁULICA (CAÇAMBA: 1,2 M³ / 155 HP), FROTA DE 5 CAMINHÕES BASCULANTES DE 14 M³, DMT DE 1,5 KM E VELOCIDADE MÉDIA 18 KM/H. AF_12/2013</v>
          </cell>
          <cell r="D6424" t="str">
            <v>M3</v>
          </cell>
          <cell r="E6424" t="str">
            <v>9,26</v>
          </cell>
          <cell r="F6424" t="str">
            <v>9,39</v>
          </cell>
        </row>
        <row r="6425">
          <cell r="A6425" t="str">
            <v>89929</v>
          </cell>
          <cell r="B6425" t="str">
            <v>ESCAVAÇÃO VERTICAL A CÉU ABERTO, INCLUINDO CARGA, DESCARGA E TRANSPORTE, EM SOLO DE 1ª CATEGORIA COM ESCAVADEIRA HIDRÁULICA (CAÇAMBA: 1,2 M³ / 155 HP), FROTA DE 7 CAMINHÕES BASCULANTES DE 14 M³, DMT DE 3 KM E VELOCIDADE MÉDIA 20 KM/H. AF_12/2013</v>
          </cell>
          <cell r="D6425" t="str">
            <v>M3</v>
          </cell>
          <cell r="E6425" t="str">
            <v>11,90</v>
          </cell>
          <cell r="F6425" t="str">
            <v>12,08</v>
          </cell>
        </row>
        <row r="6426">
          <cell r="A6426" t="str">
            <v>89930</v>
          </cell>
          <cell r="B6426" t="str">
            <v>ESCAVAÇÃO VERTICAL A CÉU ABERTO, INCLUINDO CARGA, DESCARGA E TRANSPORTE, EM SOLO DE 1ª CATEGORIA COM ESCAVADEIRA HIDRÁULICA (CAÇAMBA: 1,2 M³ / 155 HP), FROTA DE 7 CAMINHÕES BASCULANTES DE 14 M³, DMT DE 4 KM E VELOCIDADE MÉDIA 22 KM/H. AF_12/2013</v>
          </cell>
          <cell r="D6426" t="str">
            <v>M3</v>
          </cell>
          <cell r="E6426" t="str">
            <v>12,73</v>
          </cell>
          <cell r="F6426" t="str">
            <v>12,91</v>
          </cell>
        </row>
        <row r="6427">
          <cell r="A6427" t="str">
            <v>89931</v>
          </cell>
          <cell r="B6427" t="str">
            <v>ESCAVAÇÃO VERTICAL A CÉU ABERTO, INCLUINDO CARGA, DESCARGA E TRANSPORTE, EM SOLO DE 1ª CATEGORIA COM ESCAVADEIRA HIDRÁULICA (CAÇAMBA: 1,2 M³ / 155 HP), FROTA DE 9 CAMINHÕES BASCULANTES DE 14 M³, DMT DE 6 KM E VELOCIDADE MÉDIA 22 KM/H. AF_12/2013</v>
          </cell>
          <cell r="D6427" t="str">
            <v>M3</v>
          </cell>
          <cell r="E6427" t="str">
            <v>16,02</v>
          </cell>
          <cell r="F6427" t="str">
            <v>16,24</v>
          </cell>
        </row>
        <row r="6428">
          <cell r="A6428" t="str">
            <v>89939</v>
          </cell>
          <cell r="B6428" t="str">
            <v>ESCAVAÇÃO VERTICAL A CÉU ABERTO, INCLUINDO CARGA, DESCARGA E TRANSPORTE, EM SOLO DE 1ª CATEGORIA COM ESCAVADEIRA HIDRÁULICA (CAÇAMBA: 1,2 M³ / 155 HP), FROTA DE 3 CAMINHÕES BASCULANTES DE 18 M³, DMT DE 0,2 KM E VELOCIDADE MÉDIA 4 KM/H. AF_12/2013</v>
          </cell>
          <cell r="D6428" t="str">
            <v>M3</v>
          </cell>
          <cell r="E6428" t="str">
            <v>5,32</v>
          </cell>
          <cell r="F6428" t="str">
            <v>5,40</v>
          </cell>
        </row>
        <row r="6429">
          <cell r="A6429" t="str">
            <v>89940</v>
          </cell>
          <cell r="B6429" t="str">
            <v>ESCAVAÇÃO VERTICAL A CÉU ABERTO, INCLUINDO CARGA, DESCARGA E TRANSPORTE, EM SOLO DE 1ª CATEGORIA COM ESCAVADEIRA HIDRÁULICA (CAÇAMBA: 1,2 M³ / 155 HP), FROTA DE 3 CAMINHÕES BASCULANTES DE 18 M³, DMT DE 0,3 KM E VELOCIDADE MÉDIA 5,9 KM/H. AF_12/2013</v>
          </cell>
          <cell r="D6429" t="str">
            <v>M3</v>
          </cell>
          <cell r="E6429" t="str">
            <v>5,33</v>
          </cell>
          <cell r="F6429" t="str">
            <v>5,42</v>
          </cell>
        </row>
        <row r="6430">
          <cell r="A6430" t="str">
            <v>89941</v>
          </cell>
          <cell r="B6430" t="str">
            <v>ESCAVAÇÃO VERTICAL A CÉU ABERTO, INCLUINDO CARGA, DESCARGA E TRANSPORTE, EM SOLO DE 1ª CATEGORIA COM ESCAVADEIRA HIDRÁULICA (CAÇAMBA: 1,2 M³ / 155 HP), FROTA DE 3 CAMINHÕES BASCULANTES DE 18 M³, DMT DE 0,6 KM E VELOCIDADE MÉDIA 10 KM/H. AF_12/2013</v>
          </cell>
          <cell r="D6430" t="str">
            <v>M3</v>
          </cell>
          <cell r="E6430" t="str">
            <v>5,56</v>
          </cell>
          <cell r="F6430" t="str">
            <v>5,64</v>
          </cell>
        </row>
        <row r="6431">
          <cell r="A6431" t="str">
            <v>89942</v>
          </cell>
          <cell r="B6431" t="str">
            <v>ESCAVAÇÃO VERTICAL A CÉU ABERTO, INCLUINDO CARGA, DESCARGA E TRANSPORTE, EM SOLO DE 1ª CATEGORIA COM ESCAVADEIRA HIDRÁULICA (CAÇAMBA: 1,2 M³ / 155 HP), FROTA DE 3 CAMINHÕES BASCULANTES DE 18 M³, DMT DE 0,8 KM E VELOCIDADE MÉDIA 14 KM/H. AF_12/2013</v>
          </cell>
          <cell r="D6431" t="str">
            <v>M3</v>
          </cell>
          <cell r="E6431" t="str">
            <v>5,48</v>
          </cell>
          <cell r="F6431" t="str">
            <v>5,57</v>
          </cell>
        </row>
        <row r="6432">
          <cell r="A6432" t="str">
            <v>89943</v>
          </cell>
          <cell r="B6432" t="str">
            <v>ESCAVAÇÃO VERTICAL A CÉU ABERTO, INCLUINDO CARGA, DESCARGA E TRANSPORTE, EM SOLO DE 1ª CATEGORIA COM ESCAVADEIRA HIDRÁULICA (CAÇAMBA: 1,2 M³ / 155 HP), FROTA DE 3 CAMINHÕES BASCULANTES DE 18 M³, DMT DE 1 KM E VELOCIDADE MÉDIA 15 KM/H. AF_12/2013</v>
          </cell>
          <cell r="D6432" t="str">
            <v>M3</v>
          </cell>
          <cell r="E6432" t="str">
            <v>5,71</v>
          </cell>
          <cell r="F6432" t="str">
            <v>5,80</v>
          </cell>
        </row>
        <row r="6433">
          <cell r="A6433" t="str">
            <v>89944</v>
          </cell>
          <cell r="B6433" t="str">
            <v>ESCAVAÇÃO VERTICAL A CÉU ABERTO, INCLUINDO CARGA, DESCARGA E TRANSPORTE, EM SOLO DE 1ª CATEGORIA COM ESCAVADEIRA HIDRÁULICA (CAÇAMBA: 1,2 M³ / 155 HP), FROTA DE 5 CAMINHÕES BASCULANTES DE 18 M³, DMT DE 1,5 KM E VELOCIDADE MÉDIA 18 KM/H. AF_12/2013</v>
          </cell>
          <cell r="D6433" t="str">
            <v>M3</v>
          </cell>
          <cell r="E6433" t="str">
            <v>8,51</v>
          </cell>
          <cell r="F6433" t="str">
            <v>8,63</v>
          </cell>
        </row>
        <row r="6434">
          <cell r="A6434" t="str">
            <v>89947</v>
          </cell>
          <cell r="B6434" t="str">
            <v>ESCAVAÇÃO VERTICAL A CÉU ABERTO, INCLUINDO CARGA, DESCARGA E TRANSPORTE, EM SOLO DE 1ª CATEGORIA COM ESCAVADEIRA HIDRÁULICA (CAÇAMBA: 1,2 M³ / 155 HP), FROTA DE 6 CAMINHÕES BASCULANTES DE 18 M³, DMT DE 3 KM E VELOCIDADE MÉDIA 20 KM/H. AF_12/2013</v>
          </cell>
          <cell r="D6434" t="str">
            <v>M3</v>
          </cell>
          <cell r="E6434" t="str">
            <v>10,48</v>
          </cell>
          <cell r="F6434" t="str">
            <v>10,62</v>
          </cell>
        </row>
        <row r="6435">
          <cell r="A6435" t="str">
            <v>89948</v>
          </cell>
          <cell r="B6435" t="str">
            <v>ESCAVAÇÃO VERTICAL A CÉU ABERTO, INCLUINDO CARGA, DESCARGA E TRANSPORTE, EM SOLO DE 1ª CATEGORIA COM ESCAVADEIRA HIDRÁULICA (CAÇAMBA: 1,2 M³ / 155 HP), FROTA DE 7 CAMINHÕES BASCULANTES DE 18 M³, DMT DE 4 KM E VELOCIDADE MÉDIA 22 KM/H. AF_12/2013</v>
          </cell>
          <cell r="D6435" t="str">
            <v>M3</v>
          </cell>
          <cell r="E6435" t="str">
            <v>11,61</v>
          </cell>
          <cell r="F6435" t="str">
            <v>11,77</v>
          </cell>
        </row>
        <row r="6436">
          <cell r="A6436" t="str">
            <v>89949</v>
          </cell>
          <cell r="B6436" t="str">
            <v>ESCAVAÇÃO VERTICAL A CÉU ABERTO, INCLUINDO CARGA, DESCARGA E TRANSPORTE, EM SOLO DE 1ª CATEGORIA COM ESCAVADEIRA HIDRÁULICA (CAÇAMBA: 1,2 M³ / 155 HP), FROTA DE 8 CAMINHÕES BASCULANTES DE 18 M³, DMT DE 6 KM E VELOCIDADE MÉDIA 22 KM/H. AF_12/2013</v>
          </cell>
          <cell r="D6436" t="str">
            <v>M3</v>
          </cell>
          <cell r="E6436" t="str">
            <v>14,15</v>
          </cell>
          <cell r="F6436" t="str">
            <v>14,32</v>
          </cell>
        </row>
        <row r="6437">
          <cell r="A6437" t="str">
            <v>96520</v>
          </cell>
          <cell r="B6437" t="str">
            <v>ESCAVAÇÃO MECANIZADA PARA BLOCO DE COROAMENTO OU SAPATA, SEM PREVISÃO DE FÔRMA, COM RETROESCAVADEIRA. AF_06/2017</v>
          </cell>
          <cell r="D6437" t="str">
            <v>M3</v>
          </cell>
          <cell r="E6437" t="str">
            <v>64,58</v>
          </cell>
          <cell r="F6437" t="str">
            <v>69,47</v>
          </cell>
        </row>
        <row r="6438">
          <cell r="A6438" t="str">
            <v>96521</v>
          </cell>
          <cell r="B6438" t="str">
            <v>ESCAVAÇÃO MECANIZADA PARA BLOCO DE COROAMENTO OU SAPATA, COM PREVISÃO DE FÔRMA, COM RETROESCAVADEIRA. AF_06/2017</v>
          </cell>
          <cell r="D6438" t="str">
            <v>M3</v>
          </cell>
          <cell r="E6438" t="str">
            <v>27,66</v>
          </cell>
          <cell r="F6438" t="str">
            <v>29,08</v>
          </cell>
        </row>
        <row r="6439">
          <cell r="A6439" t="str">
            <v>96522</v>
          </cell>
          <cell r="B6439" t="str">
            <v>ESCAVAÇÃO MANUAL PARA BLOCO DE COROAMENTO OU SAPATA, SEM PREVISÃO DE FÔRMA. AF_06/2017</v>
          </cell>
          <cell r="D6439" t="str">
            <v>M3</v>
          </cell>
          <cell r="E6439" t="str">
            <v>99,60</v>
          </cell>
          <cell r="F6439" t="str">
            <v>110,32</v>
          </cell>
        </row>
        <row r="6440">
          <cell r="A6440" t="str">
            <v>96523</v>
          </cell>
          <cell r="B6440" t="str">
            <v>ESCAVAÇÃO MANUAL PARA BLOCO DE COROAMENTO OU SAPATA, COM PREVISÃO DE FÔRMA. AF_06/2017</v>
          </cell>
          <cell r="D6440" t="str">
            <v>M3</v>
          </cell>
          <cell r="E6440" t="str">
            <v>63,78</v>
          </cell>
          <cell r="F6440" t="str">
            <v>70,60</v>
          </cell>
        </row>
        <row r="6441">
          <cell r="A6441" t="str">
            <v>96524</v>
          </cell>
          <cell r="B6441" t="str">
            <v>ESCAVAÇÃO MECANIZADA PARA VIGA BALDRAME, SEM PREVISÃO DE FÔRMA, COM MINI-ESCAVADEIRA. AF_06/2017</v>
          </cell>
          <cell r="D6441" t="str">
            <v>M3</v>
          </cell>
          <cell r="E6441" t="str">
            <v>122,45</v>
          </cell>
          <cell r="F6441" t="str">
            <v>133,60</v>
          </cell>
        </row>
        <row r="6442">
          <cell r="A6442" t="str">
            <v>96525</v>
          </cell>
          <cell r="B6442" t="str">
            <v>ESCAVAÇÃO MECANIZADA PARA VIGA BALDRAME, COM PREVISÃO DE FÔRMA, COM MINI-ESCAVADEIRA. AF_06/2017</v>
          </cell>
          <cell r="D6442" t="str">
            <v>M3</v>
          </cell>
          <cell r="E6442" t="str">
            <v>28,92</v>
          </cell>
          <cell r="F6442" t="str">
            <v>30,32</v>
          </cell>
        </row>
        <row r="6443">
          <cell r="A6443" t="str">
            <v>96526</v>
          </cell>
          <cell r="B6443" t="str">
            <v>ESCAVAÇÃO MANUAL DE VALA PARA VIGA BALDRAME, SEM PREVISÃO DE FÔRMA. AF_06/2017</v>
          </cell>
          <cell r="D6443" t="str">
            <v>M3</v>
          </cell>
          <cell r="E6443" t="str">
            <v>200,88</v>
          </cell>
          <cell r="F6443" t="str">
            <v>222,56</v>
          </cell>
        </row>
        <row r="6444">
          <cell r="A6444" t="str">
            <v>96527</v>
          </cell>
          <cell r="B6444" t="str">
            <v>ESCAVAÇÃO MANUAL DE VALA PARA VIGA BALDRAME, COM PREVISÃO DE FÔRMA. AF_06/2017</v>
          </cell>
          <cell r="D6444" t="str">
            <v>M3</v>
          </cell>
          <cell r="E6444" t="str">
            <v>83,80</v>
          </cell>
          <cell r="F6444" t="str">
            <v>92,75</v>
          </cell>
        </row>
        <row r="6445">
          <cell r="A6445" t="str">
            <v>96528</v>
          </cell>
          <cell r="B6445" t="str">
            <v>FABRICAÇÃO, MONTAGEM E DESMONTAGEM DE FÔRMA PARA BLOCO DE COROAMENTO, EM MADEIRA SERRADA, E=25 MM, 1 UTILIZAÇÃO. AF_06/2017</v>
          </cell>
          <cell r="D6445" t="str">
            <v>M2</v>
          </cell>
          <cell r="E6445" t="str">
            <v>97,95</v>
          </cell>
          <cell r="F6445" t="str">
            <v>102,90</v>
          </cell>
        </row>
        <row r="6446">
          <cell r="A6446" t="str">
            <v>98116</v>
          </cell>
          <cell r="B6446" t="str">
            <v>ESCAVAÇÃO VERTICAL A CÉU ABERTO, INCLUINDO CARGA, DESCARGA E TRANSPORTE, EM SOLO DE 1ª CATEGORIA COM ESCAVADEIRA HIDRÁULICA (CAÇAMBA: 0,8 M³ / 111 HP), FROTA DE 4 CAMINHÕES BASCULANTES DE 14 M³, DMT DE 2 KM E VELOCIDADE MÉDIA 20 KM/H. AF_02/2018</v>
          </cell>
          <cell r="D6446" t="str">
            <v>M3</v>
          </cell>
          <cell r="E6446" t="str">
            <v>10,78</v>
          </cell>
          <cell r="F6446" t="str">
            <v>10,95</v>
          </cell>
        </row>
        <row r="6447">
          <cell r="A6447" t="str">
            <v>98117</v>
          </cell>
          <cell r="B6447" t="str">
            <v>ESCAVAÇÃO VERTICAL A CÉU ABERTO, INCLUINDO CARGA, DESCARGA E TRANSPORTE, EM SOLO DE 1ª CATEGORIA COM ESCAVADEIRA HIDRÁULICA (CAÇAMBA: 0,8 M³ / 111 HP), FROTA DE 4 CAMINHÕES BASCULANTES DE 18 M³, DMT DE 2 KM E VELOCIDADE MÉDIA 20 KM/H. AF_02/2018</v>
          </cell>
          <cell r="D6447" t="str">
            <v>M3</v>
          </cell>
          <cell r="E6447" t="str">
            <v>10,08</v>
          </cell>
          <cell r="F6447" t="str">
            <v>10,23</v>
          </cell>
        </row>
        <row r="6448">
          <cell r="A6448" t="str">
            <v>98118</v>
          </cell>
          <cell r="B6448" t="str">
            <v>ESCAVAÇÃO VERTICAL A CÉU ABERTO, INCLUINDO CARGA, DESCARGA E TRANSPORTE, EM SOLO DE 1ª CATEGORIA COM ESCAVADEIRA HIDRÁULICA (CAÇAMBA: 1,2 M³ / 155 HP), FROTA DE 6 CAMINHÕES BASCULANTES DE 14 M³, DMT DE 2 KM E VELOCIDADE MÉDIA 20 KM/H. AF_02/2018</v>
          </cell>
          <cell r="D6448" t="str">
            <v>M3</v>
          </cell>
          <cell r="E6448" t="str">
            <v>10,12</v>
          </cell>
          <cell r="F6448" t="str">
            <v>10,28</v>
          </cell>
        </row>
        <row r="6449">
          <cell r="A6449" t="str">
            <v>98119</v>
          </cell>
          <cell r="B6449" t="str">
            <v>ESCAVAÇÃO VERTICAL A CÉU ABERTO, INCLUINDO CARGA, DESCARGA E TRANSPORTE, EM SOLO DE 1ª CATEGORIA COM ESCAVADEIRA HIDRÁULICA (CAÇAMBA: 1,2 M³ / 155 HP), FROTA DE 5 CAMINHÕES BASCULANTES DE 18 M³, DMT DE 2 KM E VELOCIDADE MÉDIA 20 KM/H. AF_02/2018</v>
          </cell>
          <cell r="D6449" t="str">
            <v>M3</v>
          </cell>
          <cell r="E6449" t="str">
            <v>8,90</v>
          </cell>
          <cell r="F6449" t="str">
            <v>9,02</v>
          </cell>
        </row>
        <row r="6450">
          <cell r="A6450" t="str">
            <v>72915</v>
          </cell>
          <cell r="B6450" t="str">
            <v>ESCAVACAO MECANICA DE VALA EM MATERIAL DE 2A. CATEGORIA ATE 2 M DE PROFUNDIDADE COM UTILIZACAO DE ESCAVADEIRA HIDRAULICA</v>
          </cell>
          <cell r="D6450" t="str">
            <v>M3</v>
          </cell>
          <cell r="E6450" t="str">
            <v>9,33</v>
          </cell>
          <cell r="F6450" t="str">
            <v>9,68</v>
          </cell>
        </row>
        <row r="6451">
          <cell r="A6451" t="str">
            <v>72917</v>
          </cell>
          <cell r="B6451" t="str">
            <v>ESCAVACAO MECANICA DE VALA EM MATERIAL 2A. CATEGORIA DE 2,01 ATE 4,00 M DE PROFUNDIDADE COM UTILIZACAO DE ESCAVADEIRA HIDRAULICA</v>
          </cell>
          <cell r="D6451" t="str">
            <v>M3</v>
          </cell>
          <cell r="E6451" t="str">
            <v>10,66</v>
          </cell>
          <cell r="F6451" t="str">
            <v>11,05</v>
          </cell>
        </row>
        <row r="6452">
          <cell r="A6452" t="str">
            <v>72918</v>
          </cell>
          <cell r="B6452" t="str">
            <v>ESCAVACAO MECANICA DE VALA EM MATERIAL 2A. CATEGORIA DE 4,01 ATE 6,00 M DE PROFUNDIDADE COM UTILIZACAO DE ESCAVADEIRA HIDRAULICA</v>
          </cell>
          <cell r="D6452" t="str">
            <v>M3</v>
          </cell>
          <cell r="E6452" t="str">
            <v>12,44</v>
          </cell>
          <cell r="F6452" t="str">
            <v>12,90</v>
          </cell>
        </row>
        <row r="6453">
          <cell r="A6453" t="str">
            <v>73965/9</v>
          </cell>
          <cell r="B6453" t="str">
            <v>ESCAVACAO MANUAL DE VALA EM LODO, DE 1,5 ATE 3M, EXCLUINDO ESGOTAMENTO/ESCORAMENTO.</v>
          </cell>
          <cell r="D6453" t="str">
            <v>M3</v>
          </cell>
          <cell r="E6453" t="str">
            <v>141,30</v>
          </cell>
          <cell r="F6453" t="str">
            <v>156,00</v>
          </cell>
        </row>
        <row r="6454">
          <cell r="A6454" t="str">
            <v>79506/2</v>
          </cell>
          <cell r="B6454" t="str">
            <v>ESCAVAÇÃO MANUAL DE VALA/CAVA EM LODO, ENTRE 3 E 4,5M DE PROFUNDIDADE</v>
          </cell>
          <cell r="D6454" t="str">
            <v>M3</v>
          </cell>
          <cell r="E6454" t="str">
            <v>211,95</v>
          </cell>
          <cell r="F6454" t="str">
            <v>234,00</v>
          </cell>
        </row>
        <row r="6455">
          <cell r="A6455" t="str">
            <v>83343</v>
          </cell>
          <cell r="B6455" t="str">
            <v>ESCAVACAO MECANICA DE VALAS (SOLO COM AGUA), PROFUNDIDADE MAIOR QUE 4,00 M ATE 6,00 M.</v>
          </cell>
          <cell r="D6455" t="str">
            <v>M3</v>
          </cell>
          <cell r="E6455" t="str">
            <v>11,53</v>
          </cell>
          <cell r="F6455" t="str">
            <v>12,02</v>
          </cell>
        </row>
        <row r="6456">
          <cell r="A6456" t="str">
            <v>90082</v>
          </cell>
          <cell r="B6456" t="str">
            <v>ESCAVAÇÃO MECANIZADA DE VALA COM PROF. ATÉ 1,5 M (MÉDIA ENTRE MONTANTE E JUSANTE/UMA COMPOSIÇÃO POR TRECHO), COM ESCAVADEIRA HIDRÁULICA (0,8 M3), LARG. DE 1,5 M A 2,5 M, EM SOLO DE 1A CATEGORIA, EM LOCAIS COM ALTO NÍVEL DE INTERFERÊNCIA. AF_01/2015</v>
          </cell>
          <cell r="D6456" t="str">
            <v>M3</v>
          </cell>
          <cell r="E6456" t="str">
            <v>7,40</v>
          </cell>
          <cell r="F6456" t="str">
            <v>7,70</v>
          </cell>
        </row>
        <row r="6457">
          <cell r="A6457" t="str">
            <v>90084</v>
          </cell>
          <cell r="B645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D6457" t="str">
            <v>M3</v>
          </cell>
          <cell r="E6457" t="str">
            <v>7,19</v>
          </cell>
          <cell r="F6457" t="str">
            <v>7,49</v>
          </cell>
        </row>
        <row r="6458">
          <cell r="A6458" t="str">
            <v>90085</v>
          </cell>
          <cell r="B645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D6458" t="str">
            <v>M3</v>
          </cell>
          <cell r="E6458" t="str">
            <v>6,75</v>
          </cell>
          <cell r="F6458" t="str">
            <v>7,02</v>
          </cell>
        </row>
        <row r="6459">
          <cell r="A6459" t="str">
            <v>90086</v>
          </cell>
          <cell r="B645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D6459" t="str">
            <v>M3</v>
          </cell>
          <cell r="E6459" t="str">
            <v>6,83</v>
          </cell>
          <cell r="F6459" t="str">
            <v>7,11</v>
          </cell>
        </row>
        <row r="6460">
          <cell r="A6460" t="str">
            <v>90087</v>
          </cell>
          <cell r="B6460" t="str">
            <v>ESCAVAÇÃO MECANIZADA DE VALA COM PROF. DE 3,0 M ATÉ 4,5 M(MÉDIA ENTRE MONTANTE E JUSANTE/UMA COMPOSIÇÃO POR TRECHO), COM ESCAVADEIRA HIDRÁULICA (1,2 M3/155 HP), LARG. DE 1,5 M A 2,5 M, EM SOLO DE 1A CATEGORIA, EM LOCAIS COM ALTO NÍVEL DE INTERFERÊNCIA. AF_01/2015</v>
          </cell>
          <cell r="D6460" t="str">
            <v>M3</v>
          </cell>
          <cell r="E6460" t="str">
            <v>5,89</v>
          </cell>
          <cell r="F6460" t="str">
            <v>6,10</v>
          </cell>
        </row>
        <row r="6461">
          <cell r="A6461" t="str">
            <v>90088</v>
          </cell>
          <cell r="B646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D6461" t="str">
            <v>M3</v>
          </cell>
          <cell r="E6461" t="str">
            <v>6,01</v>
          </cell>
          <cell r="F6461" t="str">
            <v>6,23</v>
          </cell>
        </row>
        <row r="6462">
          <cell r="A6462" t="str">
            <v>90090</v>
          </cell>
          <cell r="B646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D6462" t="str">
            <v>M3</v>
          </cell>
          <cell r="E6462" t="str">
            <v>5,77</v>
          </cell>
          <cell r="F6462" t="str">
            <v>5,98</v>
          </cell>
        </row>
        <row r="6463">
          <cell r="A6463" t="str">
            <v>90091</v>
          </cell>
          <cell r="B6463" t="str">
            <v>ESCAVAÇÃO MECANIZADA DE VALA COM PROF. ATÉ 1,5 M(MÉDIA ENTRE MONTANTE E JUSANTE/UMA COMPOSIÇÃO POR TRECHO), COM ESCAVADEIRA HIDRÁULICA (0,8 M3), LARG. DE 1,5M A 2,5 M, EM SOLO DE 1A CATEGORIA, LOCAIS COM BAIXO NÍVEL DE INTERFERÊNCIA. AF_01/2015</v>
          </cell>
          <cell r="D6463" t="str">
            <v>M3</v>
          </cell>
          <cell r="E6463" t="str">
            <v>4,42</v>
          </cell>
          <cell r="F6463" t="str">
            <v>4,60</v>
          </cell>
        </row>
        <row r="6464">
          <cell r="A6464" t="str">
            <v>90092</v>
          </cell>
          <cell r="B646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6464" t="str">
            <v>M3</v>
          </cell>
          <cell r="E6464" t="str">
            <v>4,28</v>
          </cell>
          <cell r="F6464" t="str">
            <v>4,45</v>
          </cell>
        </row>
        <row r="6465">
          <cell r="A6465" t="str">
            <v>90093</v>
          </cell>
          <cell r="B646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D6465" t="str">
            <v>M3</v>
          </cell>
          <cell r="E6465" t="str">
            <v>4,03</v>
          </cell>
          <cell r="F6465" t="str">
            <v>4,20</v>
          </cell>
        </row>
        <row r="6466">
          <cell r="A6466" t="str">
            <v>90094</v>
          </cell>
          <cell r="B646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D6466" t="str">
            <v>M3</v>
          </cell>
          <cell r="E6466" t="str">
            <v>4,06</v>
          </cell>
          <cell r="F6466" t="str">
            <v>4,23</v>
          </cell>
        </row>
        <row r="6467">
          <cell r="A6467" t="str">
            <v>90095</v>
          </cell>
          <cell r="B646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D6467" t="str">
            <v>M3</v>
          </cell>
          <cell r="E6467" t="str">
            <v>3,52</v>
          </cell>
          <cell r="F6467" t="str">
            <v>3,64</v>
          </cell>
        </row>
        <row r="6468">
          <cell r="A6468" t="str">
            <v>90096</v>
          </cell>
          <cell r="B646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D6468" t="str">
            <v>M3</v>
          </cell>
          <cell r="E6468" t="str">
            <v>3,59</v>
          </cell>
          <cell r="F6468" t="str">
            <v>3,71</v>
          </cell>
        </row>
        <row r="6469">
          <cell r="A6469" t="str">
            <v>90098</v>
          </cell>
          <cell r="B646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D6469" t="str">
            <v>M3</v>
          </cell>
          <cell r="E6469" t="str">
            <v>3,45</v>
          </cell>
          <cell r="F6469" t="str">
            <v>3,57</v>
          </cell>
        </row>
        <row r="6470">
          <cell r="A6470" t="str">
            <v>90099</v>
          </cell>
          <cell r="B6470" t="str">
            <v>ESCAVAÇÃO MECANIZADA DE VALA COM PROF. ATÉ 1,5 M (MÉDIA ENTRE MONTANTE E JUSANTE/UMA COMPOSIÇÃO POR TRECHO), COM RETROESCAVADEIRA (0,26 M3/88 HP), LARG. MENOR QUE 0,8 M, EM SOLO DE 1A CATEGORIA, EM LOCAIS COM ALTO NÍVEL DE INTERFERÊNCIA. AF_01/2015</v>
          </cell>
          <cell r="D6470" t="str">
            <v>M3</v>
          </cell>
          <cell r="E6470" t="str">
            <v>9,71</v>
          </cell>
          <cell r="F6470" t="str">
            <v>10,23</v>
          </cell>
        </row>
        <row r="6471">
          <cell r="A6471" t="str">
            <v>90100</v>
          </cell>
          <cell r="B6471" t="str">
            <v>ESCAVAÇÃO MECANIZADA DE VALA COM PROF. ATÉ 1,5 M (MÉDIA ENTRE MONTANTE E JUSANTE/UMA COMPOSIÇÃO POR TRECHO), COM RETROESCAVADEIRA (0,26 M3/88 HP), LARG. DE 0,8 M A 1,5 M, EM SOLO DE 1A CATEGORIA, EM LOCAIS COM ALTO NÍVEL DE INTERFERÊNCIA. AF_01/2015</v>
          </cell>
          <cell r="D6471" t="str">
            <v>M3</v>
          </cell>
          <cell r="E6471" t="str">
            <v>8,25</v>
          </cell>
          <cell r="F6471" t="str">
            <v>8,70</v>
          </cell>
        </row>
        <row r="6472">
          <cell r="A6472" t="str">
            <v>90101</v>
          </cell>
          <cell r="B6472" t="str">
            <v>ESCAVAÇÃO MECANIZADA DE VALA COM PROF. MAIOR QUE 1,5 M ATÉ 3,0 M (MÉDIA ENTRE MONTANTE E JUSANTE/UMA COMPOSIÇÃO POR TRECHO), COM RETROESCAVADEIRA (0,26 M3/88 HP), LARG. MENOR QUE 0,8 M, EM SOLO DE 1A CATEGORIA, EM LOCAIS COM ALTO NÍVEL DE INTERFERÊNCIA.AF_01/2015</v>
          </cell>
          <cell r="D6472" t="str">
            <v>M3</v>
          </cell>
          <cell r="E6472" t="str">
            <v>8,15</v>
          </cell>
          <cell r="F6472" t="str">
            <v>8,59</v>
          </cell>
        </row>
        <row r="6473">
          <cell r="A6473" t="str">
            <v>90102</v>
          </cell>
          <cell r="B647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D6473" t="str">
            <v>M3</v>
          </cell>
          <cell r="E6473" t="str">
            <v>7,41</v>
          </cell>
          <cell r="F6473" t="str">
            <v>7,82</v>
          </cell>
        </row>
        <row r="6474">
          <cell r="A6474" t="str">
            <v>90105</v>
          </cell>
          <cell r="B647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D6474" t="str">
            <v>M3</v>
          </cell>
          <cell r="E6474" t="str">
            <v>5,80</v>
          </cell>
          <cell r="F6474" t="str">
            <v>6,11</v>
          </cell>
        </row>
        <row r="6475">
          <cell r="A6475" t="str">
            <v>90106</v>
          </cell>
          <cell r="B647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6475" t="str">
            <v>M3</v>
          </cell>
          <cell r="E6475" t="str">
            <v>4,93</v>
          </cell>
          <cell r="F6475" t="str">
            <v>5,19</v>
          </cell>
        </row>
        <row r="6476">
          <cell r="A6476" t="str">
            <v>90107</v>
          </cell>
          <cell r="B647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D6476" t="str">
            <v>M3</v>
          </cell>
          <cell r="E6476" t="str">
            <v>4,85</v>
          </cell>
          <cell r="F6476" t="str">
            <v>5,13</v>
          </cell>
        </row>
        <row r="6477">
          <cell r="A6477" t="str">
            <v>90108</v>
          </cell>
          <cell r="B647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D6477" t="str">
            <v>M3</v>
          </cell>
          <cell r="E6477" t="str">
            <v>4,42</v>
          </cell>
          <cell r="F6477" t="str">
            <v>4,66</v>
          </cell>
        </row>
        <row r="6478">
          <cell r="A6478" t="str">
            <v>93358</v>
          </cell>
          <cell r="B6478" t="str">
            <v>ESCAVAÇÃO MANUAL DE VALA COM PROFUNDIDADE MENOR OU IGUAL A 1,30 M. AF_03/2016</v>
          </cell>
          <cell r="D6478" t="str">
            <v>M3</v>
          </cell>
          <cell r="E6478" t="str">
            <v>55,89</v>
          </cell>
          <cell r="F6478" t="str">
            <v>61,71</v>
          </cell>
        </row>
        <row r="6479">
          <cell r="A6479" t="str">
            <v>94304</v>
          </cell>
          <cell r="B6479" t="str">
            <v>ATERRO MECANIZADO DE VALA COM ESCAVADEIRA HIDRÁULICA (CAPACIDADE DA CAÇAMBA: 0,8 M³ / POTÊNCIA: 111 HP), LARGURA DE 1,5 A 2,5 M, PROFUNDIDADE ATÉ 1,5 M, COM SOLO ARGILO-ARENOSO. AF_05/2016</v>
          </cell>
          <cell r="D6479" t="str">
            <v>M3</v>
          </cell>
          <cell r="E6479" t="str">
            <v>24,83</v>
          </cell>
          <cell r="F6479" t="str">
            <v>25,54</v>
          </cell>
        </row>
        <row r="6480">
          <cell r="A6480" t="str">
            <v>94305</v>
          </cell>
          <cell r="B6480" t="str">
            <v>ATERRO MECANIZADO DE VALA COM ESCAVADEIRA HIDRÁULICA (CAPACIDADE DA CAÇAMBA: 0,8 M³ / POTÊNCIA: 111 HP), LARGURA ATÉ 1,5 M, PROFUNDIDADE DE 1,5 A 3,0 M, COM SOLO ARGILO-ARENOSO. AF_05/2016</v>
          </cell>
          <cell r="D6480" t="str">
            <v>M3</v>
          </cell>
          <cell r="E6480" t="str">
            <v>22,26</v>
          </cell>
          <cell r="F6480" t="str">
            <v>22,79</v>
          </cell>
        </row>
        <row r="6481">
          <cell r="A6481" t="str">
            <v>94306</v>
          </cell>
          <cell r="B6481" t="str">
            <v>ATERRO MECANIZADO DE VALA COM ESCAVADEIRA HIDRÁULICA (CAPACIDADE DA CAÇAMBA: 0,8 M³ / POTÊNCIA: 111 HP), LARGURA DE 1,5 A 2,5 M, PROFUNDIDADE DE 1,5 A 3,0 M, COM SOLO ARGILO-ARENOSO. AF_05/2016</v>
          </cell>
          <cell r="D6481" t="str">
            <v>M3</v>
          </cell>
          <cell r="E6481" t="str">
            <v>19,01</v>
          </cell>
          <cell r="F6481" t="str">
            <v>19,31</v>
          </cell>
        </row>
        <row r="6482">
          <cell r="A6482" t="str">
            <v>94307</v>
          </cell>
          <cell r="B6482" t="str">
            <v>ATERRO MECANIZADO DE VALA COM ESCAVADEIRA HIDRÁULICA (CAPACIDADE DA CAÇAMBA: 0,8 M³ / POTÊNCIA: 111 HP), LARGURA ATÉ 1,5 M, PROFUNDIDADE DE 3,0 A 4,5 M, COM SOLO ARGILO-ARENOSO. AF_05/2016</v>
          </cell>
          <cell r="D6482" t="str">
            <v>M3</v>
          </cell>
          <cell r="E6482" t="str">
            <v>19,75</v>
          </cell>
          <cell r="F6482" t="str">
            <v>20,09</v>
          </cell>
        </row>
        <row r="6483">
          <cell r="A6483" t="str">
            <v>94308</v>
          </cell>
          <cell r="B6483" t="str">
            <v>ATERRO MECANIZADO DE VALA COM ESCAVADEIRA HIDRÁULICA (CAPACIDADE DA CAÇAMBA: 0,8 M³ / POTÊNCIA: 111 HP), LARGURA DE 1,5 A 2,5 M, PROFUNDIDADE DE 3,0 A 4,5 M, COM SOLO ARGILO-ARENOSO. AF_05/2016</v>
          </cell>
          <cell r="D6483" t="str">
            <v>M3</v>
          </cell>
          <cell r="E6483" t="str">
            <v>17,79</v>
          </cell>
          <cell r="F6483" t="str">
            <v>18,01</v>
          </cell>
        </row>
        <row r="6484">
          <cell r="A6484" t="str">
            <v>94309</v>
          </cell>
          <cell r="B6484" t="str">
            <v>ATERRO MECANIZADO DE VALA COM ESCAVADEIRA HIDRÁULICA (CAPACIDADE DA CAÇAMBA: 0,8 M³ / POTÊNCIA: 111 HP), LARGURA ATÉ 1,5 M, PROFUNDIDADE DE 4,5 A 6,0 M, COM SOLO ARGILO-ARENOSO. AF_05/2016</v>
          </cell>
          <cell r="D6484" t="str">
            <v>M3</v>
          </cell>
          <cell r="E6484" t="str">
            <v>18,66</v>
          </cell>
          <cell r="F6484" t="str">
            <v>18,93</v>
          </cell>
        </row>
        <row r="6485">
          <cell r="A6485" t="str">
            <v>94310</v>
          </cell>
          <cell r="B6485" t="str">
            <v>ATERRO MECANIZADO DE VALA COM ESCAVADEIRA HIDRÁULICA (CAPACIDADE DA CAÇAMBA: 0,8 M³ / POTÊNCIA: 111 HP), LARGURA DE 1,5 A 2,5 M, PROFUNDIDADE DE 4,5 A 6,0 M, COM SOLO ARGILO-ARENOSO. AF_05/2016</v>
          </cell>
          <cell r="D6485" t="str">
            <v>M3</v>
          </cell>
          <cell r="E6485" t="str">
            <v>17,17</v>
          </cell>
          <cell r="F6485" t="str">
            <v>17,36</v>
          </cell>
        </row>
        <row r="6486">
          <cell r="A6486" t="str">
            <v>94315</v>
          </cell>
          <cell r="B6486" t="str">
            <v>ATERRO MECANIZADO DE VALA COM RETROESCAVADEIRA (CAPACIDADE DA CAÇAMBA DA RETRO: 0,26 M³ / POTÊNCIA: 88 HP), LARGURA ATÉ 0,8 M, PROFUNDIDADE ATÉ 1,5 M, COM SOLO ARGILO-ARENOSO. AF_05/2016</v>
          </cell>
          <cell r="D6486" t="str">
            <v>M3</v>
          </cell>
          <cell r="E6486" t="str">
            <v>30,59</v>
          </cell>
          <cell r="F6486" t="str">
            <v>32,11</v>
          </cell>
        </row>
        <row r="6487">
          <cell r="A6487" t="str">
            <v>94316</v>
          </cell>
          <cell r="B6487" t="str">
            <v>ATERRO MECANIZADO DE VALA COM RETROESCAVADEIRA (CAPACIDADE DA CAÇAMBA DA RETRO: 0,26 M³ / POTÊNCIA: 88 HP), LARGURA DE 0,8 A 1,5 M, PROFUNDIDADE ATÉ 1,5 M, COM SOLO ARGILO-ARENOSO. AF_05/2016</v>
          </cell>
          <cell r="D6487" t="str">
            <v>M3</v>
          </cell>
          <cell r="E6487" t="str">
            <v>24,47</v>
          </cell>
          <cell r="F6487" t="str">
            <v>25,44</v>
          </cell>
        </row>
        <row r="6488">
          <cell r="A6488" t="str">
            <v>94317</v>
          </cell>
          <cell r="B6488" t="str">
            <v>ATERRO MECANIZADO DE VALA COM RETROESCAVADEIRA (CAPACIDADE DA CAÇAMBA DA RETRO: 0,26 M³ / POTÊNCIA: 88 HP), LARGURA ATÉ 0,8 M, PROFUNDIDADE DE 1,5 A 3,0 M, COM SOLO ARGILO-ARENOSO. AF_05/2016</v>
          </cell>
          <cell r="D6488" t="str">
            <v>M3</v>
          </cell>
          <cell r="E6488" t="str">
            <v>21,77</v>
          </cell>
          <cell r="F6488" t="str">
            <v>22,49</v>
          </cell>
        </row>
        <row r="6489">
          <cell r="A6489" t="str">
            <v>94318</v>
          </cell>
          <cell r="B6489" t="str">
            <v>ATERRO MECANIZADO DE VALA COM RETROESCAVADEIRA (CAPACIDADE DA CAÇAMBA DA RETRO: 0,26 M³ / POTÊNCIA: 88 HP), LARGURA DE 0,8 A 1,5 M, PROFUNDIDADE DE 1,5 A 3,0 M, COM SOLO ARGILO-ARENOSO. AF_05/2016</v>
          </cell>
          <cell r="D6489" t="str">
            <v>M3</v>
          </cell>
          <cell r="E6489" t="str">
            <v>18,27</v>
          </cell>
          <cell r="F6489" t="str">
            <v>18,68</v>
          </cell>
        </row>
        <row r="6490">
          <cell r="A6490" t="str">
            <v>94319</v>
          </cell>
          <cell r="B6490" t="str">
            <v>ATERRO MANUAL DE VALAS COM SOLO ARGILO-ARENOSO E COMPACTAÇÃO MECANIZADA. AF_05/2016</v>
          </cell>
          <cell r="D6490" t="str">
            <v>M3</v>
          </cell>
          <cell r="E6490" t="str">
            <v>33,59</v>
          </cell>
          <cell r="F6490" t="str">
            <v>35,75</v>
          </cell>
        </row>
        <row r="6491">
          <cell r="A6491" t="str">
            <v>94327</v>
          </cell>
          <cell r="B6491" t="str">
            <v>ATERRO MECANIZADO DE VALA COM ESCAVADEIRA HIDRÁULICA (CAPACIDADE DA CAÇAMBA: 0,8 M³ / POTÊNCIA: 111 HP), LARGURA DE 1,5 A 2,5 M, PROFUNDIDADE ATÉ 1,5 M, COM AREIA PARA ATERRO. AF_05/2016</v>
          </cell>
          <cell r="D6491" t="str">
            <v>M3</v>
          </cell>
          <cell r="E6491" t="str">
            <v>60,07</v>
          </cell>
          <cell r="F6491" t="str">
            <v>60,78</v>
          </cell>
        </row>
        <row r="6492">
          <cell r="A6492" t="str">
            <v>94328</v>
          </cell>
          <cell r="B6492" t="str">
            <v>ATERRO MECANIZADO DE VALA COM ESCAVADEIRA HIDRÁULICA (CAPACIDADE DA CAÇAMBA: 0,8 M³ / POTÊNCIA: 111 HP), LARGURA ATÉ 1,5 M, PROFUNDIDADE DE 1,5 A 3,0 M, COM AREIA PARA ATERRO. AF_05/2016</v>
          </cell>
          <cell r="D6492" t="str">
            <v>M3</v>
          </cell>
          <cell r="E6492" t="str">
            <v>57,50</v>
          </cell>
          <cell r="F6492" t="str">
            <v>58,03</v>
          </cell>
        </row>
        <row r="6493">
          <cell r="A6493" t="str">
            <v>94329</v>
          </cell>
          <cell r="B6493" t="str">
            <v>ATERRO MECANIZADO DE VALA COM ESCAVADEIRA HIDRÁULICA (CAPACIDADE DA CAÇAMBA: 0,8 M³ / POTÊNCIA: 111 HP), LARGURA DE 1,5 A 2,5 M, PROFUNDIDADE DE 1,5 A 3,0 M, COM AREIA PARA ATERRO. AF_05/2016</v>
          </cell>
          <cell r="D6493" t="str">
            <v>M3</v>
          </cell>
          <cell r="E6493" t="str">
            <v>54,25</v>
          </cell>
          <cell r="F6493" t="str">
            <v>54,55</v>
          </cell>
        </row>
        <row r="6494">
          <cell r="A6494" t="str">
            <v>94330</v>
          </cell>
          <cell r="B6494" t="str">
            <v>ATERRO MECANIZADO DE VALA COM ESCAVADEIRA HIDRÁULICA (CAPACIDADE DA CAÇAMBA: 0,8 M³ / POTÊNCIA: 111 HP), LARGURA ATÉ 1,5 M, PROFUNDIDADE DE 3,0 A 4,5 M, COM AREIA PARA ATERRO. AF_05/2016</v>
          </cell>
          <cell r="D6494" t="str">
            <v>M3</v>
          </cell>
          <cell r="E6494" t="str">
            <v>54,99</v>
          </cell>
          <cell r="F6494" t="str">
            <v>55,33</v>
          </cell>
        </row>
        <row r="6495">
          <cell r="A6495" t="str">
            <v>94331</v>
          </cell>
          <cell r="B6495" t="str">
            <v>ATERRO MECANIZADO DE VALA COM ESCAVADEIRA HIDRÁULICA (CAPACIDADE DA CAÇAMBA: 0,8 M³ / POTÊNCIA: 111 HP), LARGURA DE 1,5 A 2,5 M, PROFUNDIDADE DE 3,0 A 4,5 M, COM AREIA PARA ATERRO. AF_05/2016</v>
          </cell>
          <cell r="D6495" t="str">
            <v>M3</v>
          </cell>
          <cell r="E6495" t="str">
            <v>53,03</v>
          </cell>
          <cell r="F6495" t="str">
            <v>53,25</v>
          </cell>
        </row>
        <row r="6496">
          <cell r="A6496" t="str">
            <v>94332</v>
          </cell>
          <cell r="B6496" t="str">
            <v>ATERRO MECANIZADO DE VALA COM ESCAVADEIRA HIDRÁULICA (CAPACIDADE DA CAÇAMBA: 0,8 M³ / POTÊNCIA: 111 HP), LARGURA ATÉ 1,5 M, PROFUNDIDADE DE 4,5 A 6,0 M, COM AREIA PARA ATERRO. AF_05/2016</v>
          </cell>
          <cell r="D6496" t="str">
            <v>M3</v>
          </cell>
          <cell r="E6496" t="str">
            <v>53,90</v>
          </cell>
          <cell r="F6496" t="str">
            <v>54,17</v>
          </cell>
        </row>
        <row r="6497">
          <cell r="A6497" t="str">
            <v>94333</v>
          </cell>
          <cell r="B6497" t="str">
            <v>ATERRO MECANIZADO DE VALA COM ESCAVADEIRA HIDRÁULICA (CAPACIDADE DA CAÇAMBA: 0,8 M³ / POTÊNCIA: 111 HP), LARGURA DE 1,5 A 2,5 M, PROFUNDIDADE DE 4,5 A 6,0 M, COM AREIA PARA ATERRO. AF_05/2016</v>
          </cell>
          <cell r="D6497" t="str">
            <v>M3</v>
          </cell>
          <cell r="E6497" t="str">
            <v>52,41</v>
          </cell>
          <cell r="F6497" t="str">
            <v>52,60</v>
          </cell>
        </row>
        <row r="6498">
          <cell r="A6498" t="str">
            <v>94338</v>
          </cell>
          <cell r="B6498" t="str">
            <v>ATERRO MECANIZADO DE VALA COM RETROESCAVADEIRA (CAPACIDADE DA CAÇAMBA DA RETRO: 0,26 M³ / POTÊNCIA: 88 HP), LARGURA ATÉ 0,8 M, PROFUNDIDADE ATÉ 1,5 M, COM AREIA PARA ATERRO. AF_05/2016</v>
          </cell>
          <cell r="D6498" t="str">
            <v>M3</v>
          </cell>
          <cell r="E6498" t="str">
            <v>65,83</v>
          </cell>
          <cell r="F6498" t="str">
            <v>67,35</v>
          </cell>
        </row>
        <row r="6499">
          <cell r="A6499" t="str">
            <v>94339</v>
          </cell>
          <cell r="B6499" t="str">
            <v>ATERRO MECANIZADO DE VALA COM RETROESCAVADEIRA (CAPACIDADE DA CAÇAMBA DA RETRO: 0,26 M³ / POTÊNCIA: 88 HP), LARGURA DE 0,8 A 1,5 M, PROFUNDIDADE ATÉ 1,5 M, COM AREIA PARA ATERRO. AF_05/2016</v>
          </cell>
          <cell r="D6499" t="str">
            <v>M3</v>
          </cell>
          <cell r="E6499" t="str">
            <v>59,71</v>
          </cell>
          <cell r="F6499" t="str">
            <v>60,68</v>
          </cell>
        </row>
        <row r="6500">
          <cell r="A6500" t="str">
            <v>94340</v>
          </cell>
          <cell r="B6500" t="str">
            <v>ATERRO MECANIZADO DE VALA COM RETROESCAVADEIRA (CAPACIDADE DA CAÇAMBA DA RETRO: 0,26 M³ / POTÊNCIA: 88 HP), LARGURA ATÉ 0,8 M, PROFUNDIDADE DE 1,5 A 3,0 M, COM AREIA PARA ATERRO. AF_05/2016</v>
          </cell>
          <cell r="D6500" t="str">
            <v>M3</v>
          </cell>
          <cell r="E6500" t="str">
            <v>57,01</v>
          </cell>
          <cell r="F6500" t="str">
            <v>57,73</v>
          </cell>
        </row>
        <row r="6501">
          <cell r="A6501" t="str">
            <v>94341</v>
          </cell>
          <cell r="B6501" t="str">
            <v>ATERRO MECANIZADO DE VALA COM RETROESCAVADEIRA (CAPACIDADE DA CAÇAMBA DA RETRO: 0,26 M³ / POTÊNCIA: 88 HP), LARGURA DE 0,8 A 1,5 M, PROFUNDIDADE DE 1,5 A 3,0 M, COM AREIA PARA ATERRO. AF_05/2016</v>
          </cell>
          <cell r="D6501" t="str">
            <v>M3</v>
          </cell>
          <cell r="E6501" t="str">
            <v>53,51</v>
          </cell>
          <cell r="F6501" t="str">
            <v>53,92</v>
          </cell>
        </row>
        <row r="6502">
          <cell r="A6502" t="str">
            <v>94342</v>
          </cell>
          <cell r="B6502" t="str">
            <v>ATERRO MANUAL DE VALAS COM AREIA PARA ATERRO E COMPACTAÇÃO MECANIZADA. AF_05/2016</v>
          </cell>
          <cell r="D6502" t="str">
            <v>M3</v>
          </cell>
          <cell r="E6502" t="str">
            <v>68,83</v>
          </cell>
          <cell r="F6502" t="str">
            <v>70,99</v>
          </cell>
        </row>
        <row r="6503">
          <cell r="A6503" t="str">
            <v>96385</v>
          </cell>
          <cell r="B6503" t="str">
            <v>EXECUÇÃO E COMPACTAÇÃO DE ATERRO COM SOLO PREDOMINANTEMENTE ARGILOSO - EXCLUSIVE SOLO, ESCAVAÇÃO, CARGA E TRANSPORTE. AF_11/2019</v>
          </cell>
          <cell r="D6503" t="str">
            <v>M3</v>
          </cell>
          <cell r="E6503" t="str">
            <v>6,45</v>
          </cell>
          <cell r="F6503" t="str">
            <v>6,79</v>
          </cell>
        </row>
        <row r="6504">
          <cell r="A6504" t="str">
            <v>96386</v>
          </cell>
          <cell r="B6504" t="str">
            <v>EXECUÇÃO E COMPACTAÇÃO DE ATERRO COM SOLO PREDOMINANTEMENTE ARENOSO - EXCLUSIVE SOLO, ESCAVAÇÃO, CARGA E TRANSPORTE. AF_11/2019</v>
          </cell>
          <cell r="D6504" t="str">
            <v>M3</v>
          </cell>
          <cell r="E6504" t="str">
            <v>4,54</v>
          </cell>
          <cell r="F6504" t="str">
            <v>4,73</v>
          </cell>
        </row>
        <row r="6505">
          <cell r="A6505" t="str">
            <v>83346</v>
          </cell>
          <cell r="B6505" t="str">
            <v>UMEDECIMENTO DE MATERIAL PARA FECHAMENTO DE VALAS.</v>
          </cell>
          <cell r="D6505" t="str">
            <v>M3</v>
          </cell>
          <cell r="E6505" t="str">
            <v>0,97</v>
          </cell>
          <cell r="F6505" t="str">
            <v>0,99</v>
          </cell>
        </row>
        <row r="6506">
          <cell r="A6506" t="str">
            <v>93360</v>
          </cell>
          <cell r="B6506" t="str">
            <v>REATERRO MECANIZADO DE VALA COM ESCAVADEIRA HIDRÁULICA (CAPACIDADE DA CAÇAMBA: 0,8 M³ / POTÊNCIA: 111 HP), LARGURA DE 1,5 A 2,5 M, PROFUNDIDADE ATÉ 1,5 M, COM SOLO DE 1ª CATEGORIA EM LOCAIS COM ALTO NÍVEL DE INTERFERÊNCIA. AF_04/2016</v>
          </cell>
          <cell r="D6506" t="str">
            <v>M3</v>
          </cell>
          <cell r="E6506" t="str">
            <v>14,06</v>
          </cell>
          <cell r="F6506" t="str">
            <v>14,82</v>
          </cell>
        </row>
        <row r="6507">
          <cell r="A6507" t="str">
            <v>93361</v>
          </cell>
          <cell r="B6507" t="str">
            <v>REATERRO MECANIZADO DE VALA COM ESCAVADEIRA HIDRÁULICA (CAPACIDADE DA CAÇAMBA: 0,8 M³ / POTÊNCIA: 111 HP), LARGURA ATÉ 1,5 M, PROFUNDIDADE DE 1,5 A 3,0 M, COM SOLO DE 1ª CATEGORIA EM LOCAIS COM ALTO NÍVEL DE INTERFERÊNCIA. AF_04/2016</v>
          </cell>
          <cell r="D6507" t="str">
            <v>M3</v>
          </cell>
          <cell r="E6507" t="str">
            <v>11,56</v>
          </cell>
          <cell r="F6507" t="str">
            <v>12,14</v>
          </cell>
        </row>
        <row r="6508">
          <cell r="A6508" t="str">
            <v>93362</v>
          </cell>
          <cell r="B6508" t="str">
            <v>REATERRO MECANIZADO DE VALA COM ESCAVADEIRA HIDRÁULICA (CAPACIDADE DA CAÇAMBA: 0,8 M³ / POTÊNCIA: 111 HP), LARGURA DE 1,5 A 2,5 M, PROFUNDIDADE DE 1,5 A 3,0 M, COM SOLO DE 1ª CATEGORIA EM LOCAIS COM ALTO NÍVEL DE INTERFERÊNCIA. AF_04/2016</v>
          </cell>
          <cell r="D6508" t="str">
            <v>M3</v>
          </cell>
          <cell r="E6508" t="str">
            <v>8,25</v>
          </cell>
          <cell r="F6508" t="str">
            <v>8,60</v>
          </cell>
        </row>
        <row r="6509">
          <cell r="A6509" t="str">
            <v>93363</v>
          </cell>
          <cell r="B6509" t="str">
            <v>REATERRO MECANIZADO DE VALA COM ESCAVADEIRA HIDRÁULICA (CAPACIDADE DA CAÇAMBA: 0,8 M³ / POTÊNCIA: 111 HP), LARGURA ATÉ 1,5 M, PROFUNDIDADE DE 3,0 A 4,5 M COM SOLO DE 1ª CATEGORIA EM LOCAIS COM ALTO NÍVEL DE INTERFERÊNCIA. AF_04/2016</v>
          </cell>
          <cell r="D6509" t="str">
            <v>M3</v>
          </cell>
          <cell r="E6509" t="str">
            <v>8,98</v>
          </cell>
          <cell r="F6509" t="str">
            <v>9,37</v>
          </cell>
        </row>
        <row r="6510">
          <cell r="A6510" t="str">
            <v>93364</v>
          </cell>
          <cell r="B6510" t="str">
            <v>REATERRO MECANIZADO DE VALA COM ESCAVADEIRA HIDRÁULICA (CAPACIDADE DA CAÇAMBA: 0,8 M³ / POTÊNCIA: 111 HP), LARGURA DE 1,5 A 2,5 M, PROFUNDIDADE DE 3,0  A 4,5 M, COM SOLO (SEM SUBSTITUIÇÃO) DE 1ª CATEGORIA EM LOCAIS COM ALTO NÍVEL DE INTERFERÊNCIA. AF_04/2016</v>
          </cell>
          <cell r="D6510" t="str">
            <v>M3</v>
          </cell>
          <cell r="E6510" t="str">
            <v>7,02</v>
          </cell>
          <cell r="F6510" t="str">
            <v>7,29</v>
          </cell>
        </row>
        <row r="6511">
          <cell r="A6511" t="str">
            <v>93365</v>
          </cell>
          <cell r="B6511" t="str">
            <v>REATERRO MECANIZADO DE VALA COM ESCAVADEIRA HIDRÁULICA (CAPACIDADE DA CAÇAMBA: 0,8 M³ / POTÊNCIA: 111 HP), LARGURA ATÉ 1,5 M, PROFUNDIDADE DE 4,5 A 6,0 M, COM SOLO DE 1ª CATEGORIA EM LOCAIS COM ALTO NÍVEL DE INTERFERÊNCIA. AF_04/2016</v>
          </cell>
          <cell r="D6511" t="str">
            <v>M3</v>
          </cell>
          <cell r="E6511" t="str">
            <v>7,84</v>
          </cell>
          <cell r="F6511" t="str">
            <v>8,16</v>
          </cell>
        </row>
        <row r="6512">
          <cell r="A6512" t="str">
            <v>93366</v>
          </cell>
          <cell r="B6512" t="str">
            <v>REATERRO MECANIZADO DE VALA COM ESCAVADEIRA HIDRÁULICA (CAPACIDADE DA CAÇAMBA: 0,8 M³ / POTÊNCIA: 111 HP), LARGURA DE 1,5 A 2,5 M, PROFUNDIDADE DE 4,5 A 6,0 M, COM SOLO DE 1ª CATEGORIA EM LOCAIS COM ALTO NÍVEL DE INTERFERÊNCIA. AF_04/2016</v>
          </cell>
          <cell r="D6512" t="str">
            <v>M3</v>
          </cell>
          <cell r="E6512" t="str">
            <v>6,42</v>
          </cell>
          <cell r="F6512" t="str">
            <v>6,64</v>
          </cell>
        </row>
        <row r="6513">
          <cell r="A6513" t="str">
            <v>93367</v>
          </cell>
          <cell r="B6513" t="str">
            <v>REATERRO MECANIZADO DE VALA COM ESCAVADEIRA HIDRÁULICA (CAPACIDADE DA CAÇAMBA: 0,8 M³ / POTÊNCIA: 111 HP), LARGURA DE 1,5 A 2,5 M, PROFUNDIDADE ATÉ 1,5 M, COM SOLO DE 1ª CATEGORIA EM LOCAIS COM BAIXO NÍVEL DE INTERFERÊNCIA. AF_04/2016</v>
          </cell>
          <cell r="D6513" t="str">
            <v>M3</v>
          </cell>
          <cell r="E6513" t="str">
            <v>13,18</v>
          </cell>
          <cell r="F6513" t="str">
            <v>13,89</v>
          </cell>
        </row>
        <row r="6514">
          <cell r="A6514" t="str">
            <v>93368</v>
          </cell>
          <cell r="B6514" t="str">
            <v>REATERRO MECANIZADO DE VALA COM ESCAVADEIRA HIDRÁULICA (CAPACIDADE DA CAÇAMBA: 0,8 M³ / POTÊNCIA: 111 HP), LARGURA ATÉ 1,5 M, PROFUNDIDADE DE 1,5 A 3,0 M, COM SOLO DE 1ª CATEGORIA EM LOCAIS COM BAIXO NÍVEL DE INTERFERÊNCIA. AF_04/2016</v>
          </cell>
          <cell r="D6514" t="str">
            <v>M3</v>
          </cell>
          <cell r="E6514" t="str">
            <v>10,62</v>
          </cell>
          <cell r="F6514" t="str">
            <v>11,16</v>
          </cell>
        </row>
        <row r="6515">
          <cell r="A6515" t="str">
            <v>93369</v>
          </cell>
          <cell r="B6515" t="str">
            <v>REATERRO MECANIZADO DE VALA COM ESCAVADEIRA HIDRÁULICA (CAPACIDADE DA CAÇAMBA: 0,8 M³ / POTÊNCIA: 111 HP), LARGURA DE 1,5 A 2,5 M, PROFUNDIDADE DE 1,5 A 3,0 M, COM SOLO (SEM SUBSTITUIÇÃO) DE 1ª CATEGORIA EM LOCAIS COM BAIXO NÍVEL DE INTERFERÊNCIA. AF_04/2016</v>
          </cell>
          <cell r="D6515" t="str">
            <v>M3</v>
          </cell>
          <cell r="E6515" t="str">
            <v>7,37</v>
          </cell>
          <cell r="F6515" t="str">
            <v>7,68</v>
          </cell>
        </row>
        <row r="6516">
          <cell r="A6516" t="str">
            <v>93370</v>
          </cell>
          <cell r="B6516" t="str">
            <v>REATERRO MECANIZADO DE VALA COM ESCAVADEIRA HIDRÁULICA (CAPACIDADE DA CAÇAMBA: 0,8 M³ / POTÊNCIA: 111 HP), LARGURA ATÉ 1,5 M, PROFUNDIDADE DE 3,0 A 4,5 M, COM SOLO DE 1ª CATEGORIA EM LOCAIS COM BAIXO NÍVEL DE INTERFERÊNCIA. AF_04/2016</v>
          </cell>
          <cell r="D6516" t="str">
            <v>M3</v>
          </cell>
          <cell r="E6516" t="str">
            <v>8,11</v>
          </cell>
          <cell r="F6516" t="str">
            <v>8,46</v>
          </cell>
        </row>
        <row r="6517">
          <cell r="A6517" t="str">
            <v>93371</v>
          </cell>
          <cell r="B6517" t="str">
            <v>REATERRO MECANIZADO DE VALA COM ESCAVADEIRA HIDRÁULICA (CAPACIDADE DA CAÇAMBA: 0,8 M³ / POTÊNCIA: 111 HP), LARGURA DE 1,5 A 2,5 M, PROFUNDIDADE DE 3,0 A 4,5 M, COM SOLO (SEM SUBSTITUIÇÃO) DE 1ª CATEGORIA EM LOCAIS COM BAIXO NÍVEL DE INTERFERÊNCIA. AF_04/2016</v>
          </cell>
          <cell r="D6517" t="str">
            <v>M3</v>
          </cell>
          <cell r="E6517" t="str">
            <v>6,15</v>
          </cell>
          <cell r="F6517" t="str">
            <v>6,38</v>
          </cell>
        </row>
        <row r="6518">
          <cell r="A6518" t="str">
            <v>93372</v>
          </cell>
          <cell r="B6518" t="str">
            <v>REATERRO MECANIZADO DE VALA COM ESCAVADEIRA HIDRÁULICA (CAPACIDADE DA CAÇAMBA: 0,8 M³ / POTÊNCIA: 111 HP), LARGURA ATÉ 1,5 M, PROFUNDIDADE DE 4,5 A 6,0 M, COM SOLO DE 1ª CATEGORIA EM LOCAIS COM BAIXO NÍVEL DE INTERFERÊNCIA. AF_04/2016</v>
          </cell>
          <cell r="D6518" t="str">
            <v>M3</v>
          </cell>
          <cell r="E6518" t="str">
            <v>7,03</v>
          </cell>
          <cell r="F6518" t="str">
            <v>7,30</v>
          </cell>
        </row>
        <row r="6519">
          <cell r="A6519" t="str">
            <v>93373</v>
          </cell>
          <cell r="B6519" t="str">
            <v>REATERRO MECANIZADO DE VALA COM ESCAVADEIRA HIDRÁULICA (CAPACIDADE DA CAÇAMBA: 0,8 M³ / POTÊNCIA: 111 HP), LARGURA DE 1,5 A 2,5 M, PROFUNDIDADE DE 4,5 A 6,0 M, COM SOLO (SEM SUBSTITUIÇÃO) DE 1ª CATEGORIA EM LOCAIS COM BAIXO NÍVEL DE INTERFERÊNCIA. AF_04/2016</v>
          </cell>
          <cell r="D6519" t="str">
            <v>M3</v>
          </cell>
          <cell r="E6519" t="str">
            <v>5,55</v>
          </cell>
          <cell r="F6519" t="str">
            <v>5,74</v>
          </cell>
        </row>
        <row r="6520">
          <cell r="A6520" t="str">
            <v>93374</v>
          </cell>
          <cell r="B6520" t="str">
            <v>REATERRO MECANIZADO DE VALA COM RETROESCAVADEIRA (CAPACIDADE DA CAÇAMBA DA RETRO: 0,26 M³ / POTÊNCIA: 88 HP), LARGURA ATÉ 0,8 M, PROFUNDIDADE ATÉ 1,5 M, COM SOLO (SEM SUBSTITUIÇÃO) DE 1ª CATEGORIA EM LOCAIS COM ALTO NÍVEL DE INTERFERÊNCIA. AF_04/2016</v>
          </cell>
          <cell r="D6520" t="str">
            <v>M3</v>
          </cell>
          <cell r="E6520" t="str">
            <v>17,08</v>
          </cell>
          <cell r="F6520" t="str">
            <v>18,34</v>
          </cell>
        </row>
        <row r="6521">
          <cell r="A6521" t="str">
            <v>93375</v>
          </cell>
          <cell r="B6521" t="str">
            <v>REATERRO MECANIZADO DE VALA COM RETROESCAVADEIRA (CAPACIDADE DA CAÇAMBA DA RETRO: 0,26 M³ / POTÊNCIA: 88 HP), LARGURA DE 0,8 A 1,5 M, PROFUNDIDADE ATÉ 1,5 M, COM SOLO DE 1ª CATEGORIA EM LOCAIS COM ALTO NÍVEL DE INTERFERÊNCIA. AF_04/2016</v>
          </cell>
          <cell r="D6521" t="str">
            <v>M3</v>
          </cell>
          <cell r="E6521" t="str">
            <v>13,16</v>
          </cell>
          <cell r="F6521" t="str">
            <v>14,14</v>
          </cell>
        </row>
        <row r="6522">
          <cell r="A6522" t="str">
            <v>93376</v>
          </cell>
          <cell r="B6522" t="str">
            <v>REATERRO MECANIZADO DE VALA COM RETROESCAVADEIRA (CAPACIDADE DA CAÇAMBA DA RETRO: 0,26 M³ / POTÊNCIA: 88 HP), LARGURA ATÉ 0,8 M, PROFUNDIDADE DE 1,5 A 3,0 M, COM SOLO DE 1ª CATEGORIA EM LOCAIS COM ALTO NÍVEL DE INTERFERÊNCIA. AF_04/2016</v>
          </cell>
          <cell r="D6522" t="str">
            <v>M3</v>
          </cell>
          <cell r="E6522" t="str">
            <v>10,72</v>
          </cell>
          <cell r="F6522" t="str">
            <v>11,48</v>
          </cell>
        </row>
        <row r="6523">
          <cell r="A6523" t="str">
            <v>93377</v>
          </cell>
          <cell r="B6523" t="str">
            <v>REATERRO MECANIZADO DE VALA COM RETROESCAVADEIRA (CAPACIDADE DA CAÇAMBA DA RETRO: 0,26 M³ / POTÊNCIA: 88 HP), LARGURA DE 0,8 A 1,5 M, PROFUNDIDADE DE 1,5 A 3,0 M, COM SOLO (SEM SUBSTITUIÇÃO) DE 1ª CATEGORIA EM LOCAIS COM ALTO NÍVEL DE INTERFERÊNCIA. AF_04/2016</v>
          </cell>
          <cell r="D6523" t="str">
            <v>M3</v>
          </cell>
          <cell r="E6523" t="str">
            <v>7,06</v>
          </cell>
          <cell r="F6523" t="str">
            <v>7,51</v>
          </cell>
        </row>
        <row r="6524">
          <cell r="A6524" t="str">
            <v>93378</v>
          </cell>
          <cell r="B6524" t="str">
            <v>REATERRO MECANIZADO DE VALA COM RETROESCAVADEIRA (CAPACIDADE DA CAÇAMBA DA RETRO: 0,26 M³ / POTÊNCIA: 88 HP), LARGURA ATÉ 0,8 M, PROFUNDIDADE ATÉ 1,5 M, COM SOLO DE 1ª CATEGORIA EM LOCAIS COM BAIXO NÍVEL DE INTERFERÊNCIA. AF_04/2016</v>
          </cell>
          <cell r="D6524" t="str">
            <v>M3</v>
          </cell>
          <cell r="E6524" t="str">
            <v>16,06</v>
          </cell>
          <cell r="F6524" t="str">
            <v>17,27</v>
          </cell>
        </row>
        <row r="6525">
          <cell r="A6525" t="str">
            <v>93379</v>
          </cell>
          <cell r="B6525" t="str">
            <v>REATERRO MECANIZADO DE VALA COM RETROESCAVADEIRA (CAPACIDADE DA CAÇAMBA DA RETRO: 0,26 M³ / POTÊNCIA: 88 HP), LARGURA DE 0,8 A 1,5 M, PROFUNDIDADE ATÉ 1,5 M, COM SOLO DE 1ª CATEGORIA EM LOCAIS COM BAIXO NÍVEL DE INTERFERÊNCIA. AF_04/2016</v>
          </cell>
          <cell r="D6525" t="str">
            <v>M3</v>
          </cell>
          <cell r="E6525" t="str">
            <v>12,37</v>
          </cell>
          <cell r="F6525" t="str">
            <v>13,31</v>
          </cell>
        </row>
        <row r="6526">
          <cell r="A6526" t="str">
            <v>93380</v>
          </cell>
          <cell r="B6526" t="str">
            <v>REATERRO MECANIZADO DE VALA COM RETROESCAVADEIRA (CAPACIDADE DA CAÇAMBA DA RETRO: 0,26 M³ / POTÊNCIA: 88 HP), LARGURA ATÉ 0,8 M, PROFUNDIDADE DE 1,5 A 3,0 M, COM SOLO DE 1ª CATEGORIA EM LOCAIS COM BAIXO NÍVEL DE INTERFERÊNCIA. AF_04/2016</v>
          </cell>
          <cell r="D6526" t="str">
            <v>M3</v>
          </cell>
          <cell r="E6526" t="str">
            <v>10,12</v>
          </cell>
          <cell r="F6526" t="str">
            <v>10,85</v>
          </cell>
        </row>
        <row r="6527">
          <cell r="A6527" t="str">
            <v>93381</v>
          </cell>
          <cell r="B6527" t="str">
            <v>REATERRO MECANIZADO DE VALA COM RETROESCAVADEIRA (CAPACIDADE DA CAÇAMBA DA RETRO: 0,26 M³ / POTÊNCIA: 88 HP), LARGURA DE 0,8 A 1,5 M, PROFUNDIDADE DE 1,5 A 3,0 M, COM SOLO (SEM SUBSTITUIÇÃO) DE 1ª CATEGORIA EM LOCAIS COM BAIXO NÍVEL DE INTERFERÊNCIA. AF_04/2016</v>
          </cell>
          <cell r="D6527" t="str">
            <v>M3</v>
          </cell>
          <cell r="E6527" t="str">
            <v>6,63</v>
          </cell>
          <cell r="F6527" t="str">
            <v>7,05</v>
          </cell>
        </row>
        <row r="6528">
          <cell r="A6528" t="str">
            <v>93382</v>
          </cell>
          <cell r="B6528" t="str">
            <v>REATERRO MANUAL DE VALAS COM COMPACTAÇÃO MECANIZADA. AF_04/2016</v>
          </cell>
          <cell r="D6528" t="str">
            <v>M3</v>
          </cell>
          <cell r="E6528" t="str">
            <v>21,95</v>
          </cell>
          <cell r="F6528" t="str">
            <v>24,12</v>
          </cell>
        </row>
        <row r="6529">
          <cell r="A6529" t="str">
            <v>96995</v>
          </cell>
          <cell r="B6529" t="str">
            <v>REATERRO MANUAL APILOADO COM SOQUETE. AF_10/2017</v>
          </cell>
          <cell r="D6529" t="str">
            <v>M3</v>
          </cell>
          <cell r="E6529" t="str">
            <v>33,89</v>
          </cell>
          <cell r="F6529" t="str">
            <v>37,41</v>
          </cell>
        </row>
        <row r="6530">
          <cell r="A6530" t="str">
            <v>72838</v>
          </cell>
          <cell r="B6530" t="str">
            <v>TRANSPORTE COMERCIAL COM CAMINHAO CARROCERIA 9 T, RODOVIA EM LEITO NATURAL</v>
          </cell>
          <cell r="D6530" t="str">
            <v>TXKM</v>
          </cell>
          <cell r="E6530" t="str">
            <v>0,78</v>
          </cell>
          <cell r="F6530" t="str">
            <v>0,80</v>
          </cell>
        </row>
        <row r="6531">
          <cell r="A6531" t="str">
            <v>72839</v>
          </cell>
          <cell r="B6531" t="str">
            <v>TRANSPORTE COMERCIAL COM CAMINHAO CARROCERIA 9 T, RODOVIA COM REVESTIMENTO PRIMARIO</v>
          </cell>
          <cell r="D6531" t="str">
            <v>TXKM</v>
          </cell>
          <cell r="E6531" t="str">
            <v>0,63</v>
          </cell>
          <cell r="F6531" t="str">
            <v>0,64</v>
          </cell>
        </row>
        <row r="6532">
          <cell r="A6532" t="str">
            <v>72840</v>
          </cell>
          <cell r="B6532" t="str">
            <v>TRANSPORTE COMERCIAL COM CAMINHAO CARROCERIA 9 T, RODOVIA PAVIMENTADA</v>
          </cell>
          <cell r="D6532" t="str">
            <v>TXKM</v>
          </cell>
          <cell r="E6532" t="str">
            <v>0,52</v>
          </cell>
          <cell r="F6532" t="str">
            <v>0,53</v>
          </cell>
        </row>
        <row r="6533">
          <cell r="A6533" t="str">
            <v>72844</v>
          </cell>
          <cell r="B6533" t="str">
            <v>CARGA, MANOBRAS E DESCARGA DE AREIA, BRITA, PEDRA DE MAO E SOLOS COM CAMINHAO BASCULANTE 6 M3 (DESCARGA LIVRE)</v>
          </cell>
          <cell r="D6533" t="str">
            <v>T</v>
          </cell>
          <cell r="E6533" t="str">
            <v>0,57</v>
          </cell>
          <cell r="F6533" t="str">
            <v>0,58</v>
          </cell>
        </row>
        <row r="6534">
          <cell r="A6534" t="str">
            <v>72845</v>
          </cell>
          <cell r="B6534" t="str">
            <v>CARGA, MANOBRAS E DESCARGA DE BRITA PARA TRATAMENTOS SUPERFICIAIS, COM CAMINHAO BASCULANTE 6 M3</v>
          </cell>
          <cell r="D6534" t="str">
            <v>T</v>
          </cell>
          <cell r="E6534" t="str">
            <v>3,41</v>
          </cell>
          <cell r="F6534" t="str">
            <v>3,47</v>
          </cell>
        </row>
        <row r="6535">
          <cell r="A6535" t="str">
            <v>72846</v>
          </cell>
          <cell r="B6535" t="str">
            <v>CARGA, MANOBRAS E DESCARGA DE MISTURA BETUMINOSA A QUENTE, COM CAMINHAO BASCULANTE 6 M3</v>
          </cell>
          <cell r="D6535" t="str">
            <v>T</v>
          </cell>
          <cell r="E6535" t="str">
            <v>2,82</v>
          </cell>
          <cell r="F6535" t="str">
            <v>2,86</v>
          </cell>
        </row>
        <row r="6536">
          <cell r="A6536" t="str">
            <v>72847</v>
          </cell>
          <cell r="B6536" t="str">
            <v>CARGA, MANOBRAS E DESCARGA DE MISTURA BETUMINOSA A FRIO, COM CAMINHAO BASCULANTE 6 M3</v>
          </cell>
          <cell r="D6536" t="str">
            <v>T</v>
          </cell>
          <cell r="E6536" t="str">
            <v>6,08</v>
          </cell>
          <cell r="F6536" t="str">
            <v>6,17</v>
          </cell>
        </row>
        <row r="6537">
          <cell r="A6537" t="str">
            <v>72848</v>
          </cell>
          <cell r="B6537" t="str">
            <v>CARGA, MANOBRAS E DESCARGA DE BRITA PARA BASE DE MACADAME, COM CAMINHAO BASCULANTE 6 M3</v>
          </cell>
          <cell r="D6537" t="str">
            <v>T</v>
          </cell>
          <cell r="E6537" t="str">
            <v>1,52</v>
          </cell>
          <cell r="F6537" t="str">
            <v>1,54</v>
          </cell>
        </row>
        <row r="6538">
          <cell r="A6538" t="str">
            <v>72849</v>
          </cell>
          <cell r="B6538" t="str">
            <v>CARGA, MANOBRAS E DESCARGA DE MISTURAS DE SOLOS E AGREGADOS (BASES ESTABILIZADAS EM USINA) COM CAMINHAO BASCULANTE 6 M3</v>
          </cell>
          <cell r="D6538" t="str">
            <v>T</v>
          </cell>
          <cell r="E6538" t="str">
            <v>1,94</v>
          </cell>
          <cell r="F6538" t="str">
            <v>1,97</v>
          </cell>
        </row>
        <row r="6539">
          <cell r="A6539" t="str">
            <v>72850</v>
          </cell>
          <cell r="B6539" t="str">
            <v>CARGA, MANOBRAS E DESCARGA DE MATERIAIS DIVERSOS, COM CAMINHAO CARROCERIA 9T (CARGA E DESCARGA MANUAIS)</v>
          </cell>
          <cell r="D6539" t="str">
            <v>T</v>
          </cell>
          <cell r="E6539" t="str">
            <v>9,89</v>
          </cell>
          <cell r="F6539" t="str">
            <v>10,07</v>
          </cell>
        </row>
        <row r="6540">
          <cell r="A6540" t="str">
            <v>72882</v>
          </cell>
          <cell r="B6540" t="str">
            <v>TRANSPORTE COMERCIAL COM CAMINHAO CARROCERIA 9 T, RODOVIA EM LEITO NATURAL</v>
          </cell>
          <cell r="D6540" t="str">
            <v>M3XKM</v>
          </cell>
          <cell r="E6540" t="str">
            <v>1,17</v>
          </cell>
          <cell r="F6540" t="str">
            <v>1,19</v>
          </cell>
        </row>
        <row r="6541">
          <cell r="A6541" t="str">
            <v>72883</v>
          </cell>
          <cell r="B6541" t="str">
            <v>TRANSPORTE COMERCIAL COM CAMINHAO CARROCERIA 9 T, RODOVIA COM REVESTIMENTO PRIMARIO</v>
          </cell>
          <cell r="D6541" t="str">
            <v>M3XKM</v>
          </cell>
          <cell r="E6541" t="str">
            <v>0,93</v>
          </cell>
          <cell r="F6541" t="str">
            <v>0,95</v>
          </cell>
        </row>
        <row r="6542">
          <cell r="A6542" t="str">
            <v>72884</v>
          </cell>
          <cell r="B6542" t="str">
            <v>TRANSPORTE COMERCIAL COM CAMINHAO CARROCERIA 9 T, RODOVIA PAVIMENTADA</v>
          </cell>
          <cell r="D6542" t="str">
            <v>M3XKM</v>
          </cell>
          <cell r="E6542" t="str">
            <v>0,78</v>
          </cell>
          <cell r="F6542" t="str">
            <v>0,80</v>
          </cell>
        </row>
        <row r="6543">
          <cell r="A6543" t="str">
            <v>72888</v>
          </cell>
          <cell r="B6543" t="str">
            <v>CARGA, MANOBRAS E DESCARGA DE AREIA, BRITA, PEDRA DE MAO E SOLOS COM CAMINHAO BASCULANTE 6 M3 (DESCARGA LIVRE)</v>
          </cell>
          <cell r="D6543" t="str">
            <v>M3</v>
          </cell>
          <cell r="E6543" t="str">
            <v>0,85</v>
          </cell>
          <cell r="F6543" t="str">
            <v>0,86</v>
          </cell>
        </row>
        <row r="6544">
          <cell r="A6544" t="str">
            <v>72890</v>
          </cell>
          <cell r="B6544" t="str">
            <v>CARGA, MANOBRAS E DESCARGA DE BRITA PARA TRATAMENTOS SUPERFICIAIS, COM CAMINHAO BASCULANTE 6 M3, DESCARGA EM DISTRIBUIDOR</v>
          </cell>
          <cell r="D6544" t="str">
            <v>M3</v>
          </cell>
          <cell r="E6544" t="str">
            <v>5,13</v>
          </cell>
          <cell r="F6544" t="str">
            <v>5,21</v>
          </cell>
        </row>
        <row r="6545">
          <cell r="A6545" t="str">
            <v>72891</v>
          </cell>
          <cell r="B6545" t="str">
            <v>CARGA, MANOBRAS E DESCARGA DE MISTURA BETUMINOSA A QUENTE, COM CAMINHAO BASCULANTE 6 M3, DESCARGA EM VIBRO-ACABADORA</v>
          </cell>
          <cell r="D6545" t="str">
            <v>M3</v>
          </cell>
          <cell r="E6545" t="str">
            <v>4,23</v>
          </cell>
          <cell r="F6545" t="str">
            <v>4,30</v>
          </cell>
        </row>
        <row r="6546">
          <cell r="A6546" t="str">
            <v>72892</v>
          </cell>
          <cell r="B6546" t="str">
            <v>CARGA, MANOBRAS E DESCARGA DE DE MISTURA BETUMINOSA A FRIO, COM CAMINHAO BASCULANTE 6 M3, DESCARGA EM VIBRO-ACABADORA</v>
          </cell>
          <cell r="D6546" t="str">
            <v>M3</v>
          </cell>
          <cell r="E6546" t="str">
            <v>9,12</v>
          </cell>
          <cell r="F6546" t="str">
            <v>9,26</v>
          </cell>
        </row>
        <row r="6547">
          <cell r="A6547" t="str">
            <v>72893</v>
          </cell>
          <cell r="B6547" t="str">
            <v>CARGA, MANOBRAS E DESCARGA DE BRITA PARA BASE DE MACADAME, COM CAMINHAO BASCULANTE 6 M3, DESCARGA EM DISTRIBUIDOR</v>
          </cell>
          <cell r="D6547" t="str">
            <v>M3</v>
          </cell>
          <cell r="E6547" t="str">
            <v>2,27</v>
          </cell>
          <cell r="F6547" t="str">
            <v>2,31</v>
          </cell>
        </row>
        <row r="6548">
          <cell r="A6548" t="str">
            <v>72894</v>
          </cell>
          <cell r="B6548" t="str">
            <v>CARGA, MANOBRAS E DESCARGA DE MISTURAS DE SOLOS E AGREGADOS, COM CAMINHAO BASCULANTE 6 M3, DESCARGA EM DISTRIBUIDOR</v>
          </cell>
          <cell r="D6548" t="str">
            <v>M3</v>
          </cell>
          <cell r="E6548" t="str">
            <v>2,91</v>
          </cell>
          <cell r="F6548" t="str">
            <v>2,96</v>
          </cell>
        </row>
        <row r="6549">
          <cell r="A6549" t="str">
            <v>72895</v>
          </cell>
          <cell r="B6549" t="str">
            <v>CARGA, MANOBRAS E DESCARGA DE MATERIAIS DIVERSOS, COM CAMINHAO BASCULANTE 6M3 (CARGA E DESCARGA MANUAIS)</v>
          </cell>
          <cell r="D6549" t="str">
            <v>M3</v>
          </cell>
          <cell r="E6549" t="str">
            <v>15,38</v>
          </cell>
          <cell r="F6549" t="str">
            <v>15,63</v>
          </cell>
        </row>
        <row r="6550">
          <cell r="A6550" t="str">
            <v>72897</v>
          </cell>
          <cell r="B6550" t="str">
            <v>CARGA MANUAL DE ENTULHO EM CAMINHAO BASCULANTE 6 M3</v>
          </cell>
          <cell r="D6550" t="str">
            <v>M3</v>
          </cell>
          <cell r="E6550" t="str">
            <v>18,02</v>
          </cell>
          <cell r="F6550" t="str">
            <v>19,54</v>
          </cell>
        </row>
        <row r="6551">
          <cell r="A6551" t="str">
            <v>72898</v>
          </cell>
          <cell r="B6551" t="str">
            <v>CARGA E DESCARGA MECANIZADAS DE ENTULHO EM CAMINHAO BASCULANTE 6 M3</v>
          </cell>
          <cell r="D6551" t="str">
            <v>M3</v>
          </cell>
          <cell r="E6551" t="str">
            <v>3,24</v>
          </cell>
          <cell r="F6551" t="str">
            <v>3,32</v>
          </cell>
        </row>
        <row r="6552">
          <cell r="A6552" t="str">
            <v>72899</v>
          </cell>
          <cell r="B6552" t="str">
            <v>TRANSPORTE DE ENTULHO COM CAMINHÃO BASCULANTE 6 M3, RODOVIA PAVIMENTADA, DMT ATE 0,5 KM</v>
          </cell>
          <cell r="D6552" t="str">
            <v>M3</v>
          </cell>
          <cell r="E6552" t="str">
            <v>3,97</v>
          </cell>
          <cell r="F6552" t="str">
            <v>4,04</v>
          </cell>
        </row>
        <row r="6553">
          <cell r="A6553" t="str">
            <v>72900</v>
          </cell>
          <cell r="B6553" t="str">
            <v>TRANSPORTE DE ENTULHO COM CAMINHAO BASCULANTE 6 M3, RODOVIA PAVIMENTADA, DMT 0,5 A 1,0 KM</v>
          </cell>
          <cell r="D6553" t="str">
            <v>M3</v>
          </cell>
          <cell r="E6553" t="str">
            <v>4,37</v>
          </cell>
          <cell r="F6553" t="str">
            <v>4,44</v>
          </cell>
        </row>
        <row r="6554">
          <cell r="A6554" t="str">
            <v>74010/1</v>
          </cell>
          <cell r="B6554" t="str">
            <v>CARGA E DESCARGA MECANICA DE SOLO UTILIZANDO CAMINHAO BASCULANTE 6,0M3/16T E PA CARREGADEIRA SOBRE PNEUS 128 HP, CAPACIDADE DA CAÇAMBA 1,7 A 2,8 M3, PESO OPERACIONAL 11632 KG</v>
          </cell>
          <cell r="D6554" t="str">
            <v>M3</v>
          </cell>
          <cell r="E6554" t="str">
            <v>1,42</v>
          </cell>
          <cell r="F6554" t="str">
            <v>1,46</v>
          </cell>
        </row>
        <row r="6555">
          <cell r="A6555" t="str">
            <v>83356</v>
          </cell>
          <cell r="B6555" t="str">
            <v>TRANSPORTE COMERCIAL DE BRITA</v>
          </cell>
          <cell r="D6555" t="str">
            <v>M3XKM</v>
          </cell>
          <cell r="E6555" t="str">
            <v>0,70</v>
          </cell>
          <cell r="F6555" t="str">
            <v>0,71</v>
          </cell>
        </row>
        <row r="6556">
          <cell r="A6556" t="str">
            <v>83358</v>
          </cell>
          <cell r="B6556" t="str">
            <v>TRANSPORTE DE PAVIMENTACAO REMOVIDA (RODOVIAS NAO URBANAS)</v>
          </cell>
          <cell r="D6556" t="str">
            <v>M3XKM</v>
          </cell>
          <cell r="E6556" t="str">
            <v>1,46</v>
          </cell>
          <cell r="F6556" t="str">
            <v>1,48</v>
          </cell>
        </row>
        <row r="6557">
          <cell r="A6557" t="str">
            <v>95303</v>
          </cell>
          <cell r="B6557" t="str">
            <v>TRANSPORTE COM CAMINHÃO BASCULANTE 10 M3 DE MASSA ASFALTICA PARA PAVIMENTAÇÃO URBANA</v>
          </cell>
          <cell r="D6557" t="str">
            <v>M3XKM</v>
          </cell>
          <cell r="E6557" t="str">
            <v>0,90</v>
          </cell>
          <cell r="F6557" t="str">
            <v>0,91</v>
          </cell>
        </row>
        <row r="6558">
          <cell r="A6558" t="str">
            <v>97912</v>
          </cell>
          <cell r="B6558" t="str">
            <v>TRANSPORTE COM CAMINHÃO BASCULANTE DE 6 M3, EM VIA URBANA EM LEITO NATURAL (UNIDADE: M3XKM). AF_01/2018</v>
          </cell>
          <cell r="D6558" t="str">
            <v>M3XKM</v>
          </cell>
          <cell r="E6558" t="str">
            <v>1,66</v>
          </cell>
          <cell r="F6558" t="str">
            <v>1,69</v>
          </cell>
        </row>
        <row r="6559">
          <cell r="A6559" t="str">
            <v>97913</v>
          </cell>
          <cell r="B6559" t="str">
            <v>TRANSPORTE COM CAMINHÃO BASCULANTE DE 6 M3, EM VIA URBANA EM REVESTIMENTO PRIMÁRIO (UNIDADE: M3XKM). AF_01/2018</v>
          </cell>
          <cell r="D6559" t="str">
            <v>M3XKM</v>
          </cell>
          <cell r="E6559" t="str">
            <v>1,26</v>
          </cell>
          <cell r="F6559" t="str">
            <v>1,30</v>
          </cell>
        </row>
        <row r="6560">
          <cell r="A6560" t="str">
            <v>97914</v>
          </cell>
          <cell r="B6560" t="str">
            <v>TRANSPORTE COM CAMINHÃO BASCULANTE DE 6 M3, EM VIA URBANA PAVIMENTADA, DMT ATÉ 30 KM (UNIDADE: M3XKM). AF_01/2018</v>
          </cell>
          <cell r="D6560" t="str">
            <v>M3XKM</v>
          </cell>
          <cell r="E6560" t="str">
            <v>1,19</v>
          </cell>
          <cell r="F6560" t="str">
            <v>1,21</v>
          </cell>
        </row>
        <row r="6561">
          <cell r="A6561" t="str">
            <v>97915</v>
          </cell>
          <cell r="B6561" t="str">
            <v>TRANSPORTE COM CAMINHÃO BASCULANTE DE 6 M3, EM VIA URBANA PAVIMENTADA, DMT ACIMA DE 30 KM (UNIDADE: M3XKM). AF_01/2018</v>
          </cell>
          <cell r="D6561" t="str">
            <v>M3XKM</v>
          </cell>
          <cell r="E6561" t="str">
            <v>0,84</v>
          </cell>
          <cell r="F6561" t="str">
            <v>0,86</v>
          </cell>
        </row>
        <row r="6562">
          <cell r="A6562" t="str">
            <v>97916</v>
          </cell>
          <cell r="B6562" t="str">
            <v>TRANSPORTE COM CAMINHÃO BASCULANTE DE 6 M3, EM VIA URBANA EM LEITO NATURAL (UNIDADE: TXKM). AF_01/2018</v>
          </cell>
          <cell r="D6562" t="str">
            <v>TXKM</v>
          </cell>
          <cell r="E6562" t="str">
            <v>1,10</v>
          </cell>
          <cell r="F6562" t="str">
            <v>1,13</v>
          </cell>
        </row>
        <row r="6563">
          <cell r="A6563" t="str">
            <v>97917</v>
          </cell>
          <cell r="B6563" t="str">
            <v>TRANSPORTE COM CAMINHÃO BASCULANTE DE 6 M3, EM VIA URBANA EM REVESTIMENTO PRIMÁRIO (UNIDADE: TXKM). AF_01/2018</v>
          </cell>
          <cell r="D6563" t="str">
            <v>TXKM</v>
          </cell>
          <cell r="E6563" t="str">
            <v>0,84</v>
          </cell>
          <cell r="F6563" t="str">
            <v>0,86</v>
          </cell>
        </row>
        <row r="6564">
          <cell r="A6564" t="str">
            <v>97918</v>
          </cell>
          <cell r="B6564" t="str">
            <v>TRANSPORTE COM CAMINHÃO BASCULANTE DE 6 M3, EM VIA URBANA PAVIMENTADA, DMT ATÉ 30 KM (UNIDADE: TXKM). AF_01/2018</v>
          </cell>
          <cell r="D6564" t="str">
            <v>TXKM</v>
          </cell>
          <cell r="E6564" t="str">
            <v>0,79</v>
          </cell>
          <cell r="F6564" t="str">
            <v>0,80</v>
          </cell>
        </row>
        <row r="6565">
          <cell r="A6565" t="str">
            <v>97919</v>
          </cell>
          <cell r="B6565" t="str">
            <v>TRANSPORTE COM CAMINHÃO BASCULANTE DE 6 M3, EM VIA URBANA PAVIMENTADA, DMT ACIMA DE 30 KM (UNIDADE: TXKM). AF_01/2018</v>
          </cell>
          <cell r="D6565" t="str">
            <v>TXKM</v>
          </cell>
          <cell r="E6565" t="str">
            <v>0,55</v>
          </cell>
          <cell r="F6565" t="str">
            <v>0,57</v>
          </cell>
        </row>
        <row r="6566">
          <cell r="A6566" t="str">
            <v>94097</v>
          </cell>
          <cell r="B6566" t="str">
            <v>PREPARO DE FUNDO DE VALA COM LARGURA MENOR QUE 1,5 M, EM LOCAL COM NÍVEL BAIXO DE INTERFERÊNCIA. AF_06/2016</v>
          </cell>
          <cell r="D6566" t="str">
            <v>M2</v>
          </cell>
          <cell r="E6566" t="str">
            <v>4,12</v>
          </cell>
          <cell r="F6566" t="str">
            <v>4,57</v>
          </cell>
        </row>
        <row r="6567">
          <cell r="A6567" t="str">
            <v>94098</v>
          </cell>
          <cell r="B6567" t="str">
            <v>PREPARO DE FUNDO DE VALA  COM LARGURA MENOR QUE 1,5 M, EM LOCAL COM NÍVEL ALTO DE INTERFERÊNCIA. AF_06/2016</v>
          </cell>
          <cell r="D6567" t="str">
            <v>M2</v>
          </cell>
          <cell r="E6567" t="str">
            <v>4,70</v>
          </cell>
          <cell r="F6567" t="str">
            <v>5,22</v>
          </cell>
        </row>
        <row r="6568">
          <cell r="A6568" t="str">
            <v>94099</v>
          </cell>
          <cell r="B6568" t="str">
            <v>PREPARO DE FUNDO DE VALA COM LARGURA MAIOR OU IGUAL A 1,5 M E MENOR QUE 2,5 M, EM LOCAL COM NÍVEL BAIXO DE INTERFERÊNCIA. AF_06/2016</v>
          </cell>
          <cell r="D6568" t="str">
            <v>M2</v>
          </cell>
          <cell r="E6568" t="str">
            <v>2,07</v>
          </cell>
          <cell r="F6568" t="str">
            <v>2,30</v>
          </cell>
        </row>
        <row r="6569">
          <cell r="A6569" t="str">
            <v>94100</v>
          </cell>
          <cell r="B6569" t="str">
            <v>PREPARO DE FUNDO DE VALA  COM LARGURA MAIOR OU IGUAL A 1,5 M E MENOR QUE 2,5 M, EM LOCAL COM NÍVEL ALTO DE INTERFERÊNCIA. AF_06/2016</v>
          </cell>
          <cell r="D6569" t="str">
            <v>M2</v>
          </cell>
          <cell r="E6569" t="str">
            <v>2,64</v>
          </cell>
          <cell r="F6569" t="str">
            <v>2,94</v>
          </cell>
        </row>
        <row r="6570">
          <cell r="A6570" t="str">
            <v>94102</v>
          </cell>
          <cell r="B6570" t="str">
            <v>LASTRO DE VALA COM PREPARO DE FUNDO, LARGURA MENOR QUE 1,5 M, COM CAMADA DE AREIA, LANÇAMENTO MANUAL, EM LOCAL COM NÍVEL BAIXO DE INTERFERÊNCIA. AF_06/2016</v>
          </cell>
          <cell r="D6570" t="str">
            <v>M3</v>
          </cell>
          <cell r="E6570" t="str">
            <v>130,90</v>
          </cell>
          <cell r="F6570" t="str">
            <v>139,80</v>
          </cell>
        </row>
        <row r="6571">
          <cell r="A6571" t="str">
            <v>94103</v>
          </cell>
          <cell r="B6571" t="str">
            <v>LASTRO DE VALA COM PREPARO DE FUNDO, LARGURA MENOR QUE 1,5 M, COM CAMADA DE BRITA, LANÇAMENTO MANUAL, EM LOCAL COM NÍVEL BAIXO DE INTERFERÊNCIA. AF_06/2016</v>
          </cell>
          <cell r="D6571" t="str">
            <v>M3</v>
          </cell>
          <cell r="E6571" t="str">
            <v>181,95</v>
          </cell>
          <cell r="F6571" t="str">
            <v>192,85</v>
          </cell>
        </row>
        <row r="6572">
          <cell r="A6572" t="str">
            <v>94104</v>
          </cell>
          <cell r="B6572" t="str">
            <v>LASTRO DE VALA COM PREPARO DE FUNDO, LARGURA MENOR QUE 1,5 M, COM CAMADA DE AREIA, LANÇAMENTO MANUAL, EM LOCAL COM NÍVEL ALTO DE INTERFERÊNCIA. AF_06/2016</v>
          </cell>
          <cell r="D6572" t="str">
            <v>M3</v>
          </cell>
          <cell r="E6572" t="str">
            <v>134,15</v>
          </cell>
          <cell r="F6572" t="str">
            <v>143,41</v>
          </cell>
        </row>
        <row r="6573">
          <cell r="A6573" t="str">
            <v>94105</v>
          </cell>
          <cell r="B6573" t="str">
            <v>LASTRO DE VALA COM PREPARO DE FUNDO, LARGURA MENOR QUE 1,5 M, COM CAMADA DE BRITA, LANÇAMENTO MANUAL, EM LOCAL COM NÍVEL ALTO DE INTERFERÊNCIA. AF_06/2016</v>
          </cell>
          <cell r="D6573" t="str">
            <v>M3</v>
          </cell>
          <cell r="E6573" t="str">
            <v>185,24</v>
          </cell>
          <cell r="F6573" t="str">
            <v>196,49</v>
          </cell>
        </row>
        <row r="6574">
          <cell r="A6574" t="str">
            <v>94106</v>
          </cell>
          <cell r="B6574" t="str">
            <v>LASTRO COM PREPARO DE FUNDO, LARGURA MAIOR OU IGUAL A 1,5 M, COM CAMADA DE AREIA, LANÇAMENTO MANUAL, EM LOCAL COM NÍVEL BAIXO DE INTERFERÊNCIA. AF_06/2016</v>
          </cell>
          <cell r="D6574" t="str">
            <v>M3</v>
          </cell>
          <cell r="E6574" t="str">
            <v>114,21</v>
          </cell>
          <cell r="F6574" t="str">
            <v>121,30</v>
          </cell>
        </row>
        <row r="6575">
          <cell r="A6575" t="str">
            <v>94107</v>
          </cell>
          <cell r="B6575" t="str">
            <v>LASTRO COM PREPARO DE FUNDO, LARGURA MAIOR OU IGUAL A 1,5 M, COM CAMADA DE BRITA, LANÇAMENTO MANUAL, EM LOCAL COM NÍVEL BAIXO DE INTERFERÊNCIA. AF_06/2016</v>
          </cell>
          <cell r="D6575" t="str">
            <v>M3</v>
          </cell>
          <cell r="E6575" t="str">
            <v>165,27</v>
          </cell>
          <cell r="F6575" t="str">
            <v>174,37</v>
          </cell>
        </row>
        <row r="6576">
          <cell r="A6576" t="str">
            <v>94108</v>
          </cell>
          <cell r="B6576" t="str">
            <v>LASTRO COM PREPARO DE FUNDO, LARGURA MAIOR OU IGUAL A 1,5 M, COM CAMADA DE AREIA, LANÇAMENTO MANUAL, EM LOCAL COM NÍVEL ALTO DE INTERFERÊNCIA. AF_06/2016</v>
          </cell>
          <cell r="D6576" t="str">
            <v>M3</v>
          </cell>
          <cell r="E6576" t="str">
            <v>117,48</v>
          </cell>
          <cell r="F6576" t="str">
            <v>124,93</v>
          </cell>
        </row>
        <row r="6577">
          <cell r="A6577" t="str">
            <v>94110</v>
          </cell>
          <cell r="B6577" t="str">
            <v>LASTRO COM PREPARO DE FUNDO, LARGURA MAIOR OU IGUAL A 1,5 M, COM CAMADA DE BRITA, LANÇAMENTO MANUAL, EM LOCAL COM NÍVEL ALTO DE INTERFERÊNCIA. AF_06/2016</v>
          </cell>
          <cell r="D6577" t="str">
            <v>M3</v>
          </cell>
          <cell r="E6577" t="str">
            <v>168,53</v>
          </cell>
          <cell r="F6577" t="str">
            <v>177,98</v>
          </cell>
        </row>
        <row r="6578">
          <cell r="A6578" t="str">
            <v>94111</v>
          </cell>
          <cell r="B6578" t="str">
            <v>LASTRO DE VALA COM PREPARO DE FUNDO, LARGURA MENOR QUE 1,5 M, COM CAMADA DE AREIA, LANÇAMENTO MECANIZADO, EM LOCAL COM NÍVEL BAIXO DE INTERFERÊNCIA. AF_06/2016</v>
          </cell>
          <cell r="D6578" t="str">
            <v>M3</v>
          </cell>
          <cell r="E6578" t="str">
            <v>109,33</v>
          </cell>
          <cell r="F6578" t="str">
            <v>114,42</v>
          </cell>
        </row>
        <row r="6579">
          <cell r="A6579" t="str">
            <v>94112</v>
          </cell>
          <cell r="B6579" t="str">
            <v>LASTRO DE VALA COM PREPARO DE FUNDO, LARGURA MENOR QUE 1,5 M, COM CAMADA DE BRITA, LANÇAMENTO MECANIZADO, EM LOCAL COM NÍVEL BAIXO DE INTERFERÊNCIA. AF_06/2016</v>
          </cell>
          <cell r="D6579" t="str">
            <v>M3</v>
          </cell>
          <cell r="E6579" t="str">
            <v>155,37</v>
          </cell>
          <cell r="F6579" t="str">
            <v>161,59</v>
          </cell>
        </row>
        <row r="6580">
          <cell r="A6580" t="str">
            <v>94113</v>
          </cell>
          <cell r="B6580" t="str">
            <v>LASTRO DE VALA COM PREPARO DE FUNDO, LARGURA MENOR QUE 1,5 M, COM CAMADA DE AREIA, LANÇAMENTO MECANIZADO, EM LOCAL COM NÍVEL ALTO DE INTERFERÊNCIA. AF_06/2016</v>
          </cell>
          <cell r="D6580" t="str">
            <v>M3</v>
          </cell>
          <cell r="E6580" t="str">
            <v>114,64</v>
          </cell>
          <cell r="F6580" t="str">
            <v>120,16</v>
          </cell>
        </row>
        <row r="6581">
          <cell r="A6581" t="str">
            <v>94114</v>
          </cell>
          <cell r="B6581" t="str">
            <v>LASTRO DE VALA COM PREPARO DE FUNDO, LARGURA MENOR QUE 1,5 M, COM CAMADA DE BRITA, LANÇAMENTO MECANIZADO, EM LOCAL COM NÍVEL ALTO DE INTERFERÊNCIA. AF_06/2016</v>
          </cell>
          <cell r="D6581" t="str">
            <v>M3</v>
          </cell>
          <cell r="E6581" t="str">
            <v>161,36</v>
          </cell>
          <cell r="F6581" t="str">
            <v>168,06</v>
          </cell>
        </row>
        <row r="6582">
          <cell r="A6582" t="str">
            <v>94115</v>
          </cell>
          <cell r="B6582" t="str">
            <v>LASTRO COM PREPARO DE FUNDO, LARGURA MAIOR OU IGUAL A 1,5 M, COM CAMADA DE AREIA, LANÇAMENTO MECANIZADO, EM LOCAL COM NÍVEL BAIXO DE INTERFERÊNCIA. AF_06/2016</v>
          </cell>
          <cell r="D6582" t="str">
            <v>M3</v>
          </cell>
          <cell r="E6582" t="str">
            <v>84,22</v>
          </cell>
          <cell r="F6582" t="str">
            <v>87,20</v>
          </cell>
        </row>
        <row r="6583">
          <cell r="A6583" t="str">
            <v>94116</v>
          </cell>
          <cell r="B6583" t="str">
            <v>LASTRO COM PREPARO DE FUNDO, LARGURA MAIOR OU IGUAL A 1,5 M, COM CAMADA DE BRITA, LANÇAMENTO MECANIZADO, EM LOCAL COM NÍVEL BAIXO DE INTERFERÊNCIA. AF_06/2016</v>
          </cell>
          <cell r="D6583" t="str">
            <v>M3</v>
          </cell>
          <cell r="E6583" t="str">
            <v>126,66</v>
          </cell>
          <cell r="F6583" t="str">
            <v>130,47</v>
          </cell>
        </row>
        <row r="6584">
          <cell r="A6584" t="str">
            <v>94117</v>
          </cell>
          <cell r="B6584" t="str">
            <v>LASTRO COM PREPARO DE FUNDO, LARGURA MAIOR OU IGUAL A 1,5 M, COM CAMADA DE AREIA, LANÇAMENTO MECANIZADO, EM LOCAL COM NÍVEL ALTO DE INTERFERÊNCIA. AF_06/2016</v>
          </cell>
          <cell r="D6584" t="str">
            <v>M3</v>
          </cell>
          <cell r="E6584" t="str">
            <v>89,16</v>
          </cell>
          <cell r="F6584" t="str">
            <v>92,56</v>
          </cell>
        </row>
        <row r="6585">
          <cell r="A6585" t="str">
            <v>94118</v>
          </cell>
          <cell r="B6585" t="str">
            <v>LASTRO COM PREPARO DE FUNDO, LARGURA MAIOR OU IGUAL A 1,5 M, COM CAMADA DE BRITA, LANÇAMENTO MECANIZADO, EM LOCAL COM NÍVEL ALTO DE INTERFERÊNCIA. AF_06/2016</v>
          </cell>
          <cell r="D6585" t="str">
            <v>M3</v>
          </cell>
          <cell r="E6585" t="str">
            <v>132,46</v>
          </cell>
          <cell r="F6585" t="str">
            <v>136,74</v>
          </cell>
        </row>
        <row r="6586">
          <cell r="A6586" t="str">
            <v>6514</v>
          </cell>
          <cell r="B6586" t="str">
            <v>FORNECIMENTO E LANCAMENTO DE BRITA N. 4</v>
          </cell>
          <cell r="D6586" t="str">
            <v>M3</v>
          </cell>
          <cell r="E6586" t="str">
            <v>94,24</v>
          </cell>
          <cell r="F6586" t="str">
            <v>97,18</v>
          </cell>
        </row>
        <row r="6587">
          <cell r="A6587" t="str">
            <v>88549</v>
          </cell>
          <cell r="B6587" t="str">
            <v>FORNECIMENTO E ASSENTAMENTO DE BRITA 2-DRENOS E FILTROS   MM</v>
          </cell>
          <cell r="D6587" t="str">
            <v>M3</v>
          </cell>
          <cell r="E6587" t="str">
            <v>74,61</v>
          </cell>
          <cell r="F6587" t="str">
            <v>76,08</v>
          </cell>
        </row>
        <row r="6588">
          <cell r="A6588" t="str">
            <v>74005/1</v>
          </cell>
          <cell r="B6588" t="str">
            <v>COMPACTACAO MECANICA, SEM CONTROLE DO GC (C/COMPACTADOR PLACA 400 KG)</v>
          </cell>
          <cell r="D6588" t="str">
            <v>M3</v>
          </cell>
          <cell r="E6588" t="str">
            <v>4,43</v>
          </cell>
          <cell r="F6588" t="str">
            <v>4,80</v>
          </cell>
        </row>
        <row r="6589">
          <cell r="A6589" t="str">
            <v>95606</v>
          </cell>
          <cell r="B6589" t="str">
            <v>UMIDIFICAÇÃO DE MATERIAL PARA VALAS COM CAMINHÃO PIPA 10000L. AF_11/2016</v>
          </cell>
          <cell r="D6589" t="str">
            <v>M3</v>
          </cell>
          <cell r="E6589" t="str">
            <v>1,30</v>
          </cell>
          <cell r="F6589" t="str">
            <v>1,33</v>
          </cell>
        </row>
        <row r="6590">
          <cell r="A6590" t="str">
            <v>72131</v>
          </cell>
          <cell r="B6590" t="str">
            <v>ALVENARIA EM TIJOLO CERAMICO MACICO 5X10X20CM 1 VEZ (ESPESSURA 20CM), ASSENTADO COM ARGAMASSA TRACO 1:2:8 (CIMENTO, CAL E AREIA)</v>
          </cell>
          <cell r="D6590" t="str">
            <v>M2</v>
          </cell>
          <cell r="E6590" t="str">
            <v>119,92</v>
          </cell>
          <cell r="F6590" t="str">
            <v>125,75</v>
          </cell>
        </row>
        <row r="6591">
          <cell r="A6591" t="str">
            <v>72132</v>
          </cell>
          <cell r="B6591" t="str">
            <v>ALVENARIA EM TIJOLO CERAMICO MACICO 5X10X20CM 1/2 VEZ (ESPESSURA 10CM), ASSENTADO COM ARGAMASSA TRACO 1:2:8 (CIMENTO, CAL E AREIA)</v>
          </cell>
          <cell r="D6591" t="str">
            <v>M2</v>
          </cell>
          <cell r="E6591" t="str">
            <v>61,88</v>
          </cell>
          <cell r="F6591" t="str">
            <v>65,05</v>
          </cell>
        </row>
        <row r="6592">
          <cell r="A6592" t="str">
            <v>72133</v>
          </cell>
          <cell r="B6592" t="str">
            <v>ALVENARIA EM TIJOLO CERAMICO MACICO 5X10X20CM 1 1/2 VEZ (ESPESSURA 30CM), ASSENTADO COM ARGAMASSA TRACO 1:2:8 (CIMENTO, CAL E AREIA)</v>
          </cell>
          <cell r="D6592" t="str">
            <v>M2</v>
          </cell>
          <cell r="E6592" t="str">
            <v>209,21</v>
          </cell>
          <cell r="F6592" t="str">
            <v>220,49</v>
          </cell>
        </row>
        <row r="6593">
          <cell r="A6593" t="str">
            <v>87471</v>
          </cell>
          <cell r="B6593" t="str">
            <v>ALVENARIA DE VEDAÇÃO DE BLOCOS CERÂMICOS FURADOS NA VERTICAL DE 9X19X39CM (ESPESSURA 9CM) DE PAREDES COM ÁREA LÍQUIDA MENOR QUE 6M² SEM VÃOS E ARGAMASSA DE ASSENTAMENTO COM PREPARO EM BETONEIRA. AF_06/2014</v>
          </cell>
          <cell r="D6593" t="str">
            <v>M2</v>
          </cell>
          <cell r="E6593" t="str">
            <v>38,93</v>
          </cell>
          <cell r="F6593" t="str">
            <v>40,62</v>
          </cell>
        </row>
        <row r="6594">
          <cell r="A6594" t="str">
            <v>87472</v>
          </cell>
          <cell r="B6594" t="str">
            <v>ALVENARIA DE VEDAÇÃO DE BLOCOS CERÂMICOS FURADOS NA VERTICAL DE 9X19X39CM (ESPESSURA 9CM) DE PAREDES COM ÁREA LÍQUIDA MENOR QUE 6M² SEM VÃOS E ARGAMASSA DE ASSENTAMENTO COM PREPARO MANUAL. AF_06/2014</v>
          </cell>
          <cell r="D6594" t="str">
            <v>M2</v>
          </cell>
          <cell r="E6594" t="str">
            <v>39,76</v>
          </cell>
          <cell r="F6594" t="str">
            <v>41,53</v>
          </cell>
        </row>
        <row r="6595">
          <cell r="A6595" t="str">
            <v>87473</v>
          </cell>
          <cell r="B6595" t="str">
            <v>ALVENARIA DE VEDAÇÃO DE BLOCOS CERÂMICOS FURADOS NA VERTICAL DE 14X19X39CM (ESPESSURA 14CM) DE PAREDES COM ÁREA LÍQUIDA MENOR QUE 6M² SEM VÃOS E ARGAMASSA DE ASSENTAMENTO COM PREPARO EM BETONEIRA. AF_06/2014</v>
          </cell>
          <cell r="D6595" t="str">
            <v>M2</v>
          </cell>
          <cell r="E6595" t="str">
            <v>53,66</v>
          </cell>
          <cell r="F6595" t="str">
            <v>56,08</v>
          </cell>
        </row>
        <row r="6596">
          <cell r="A6596" t="str">
            <v>87474</v>
          </cell>
          <cell r="B6596" t="str">
            <v>ALVENARIA DE VEDAÇÃO DE BLOCOS CERÂMICOS FURADOS NA VERTICAL DE 14X19X39CM (ESPESSURA 14CM) DE PAREDES COM ÁREA LÍQUIDA MENOR QUE 6M² SEM VÃOS E ARGAMASSA DE ASSENTAMENTO COM PREPARO MANUAL. AF_06/2014</v>
          </cell>
          <cell r="D6596" t="str">
            <v>M2</v>
          </cell>
          <cell r="E6596" t="str">
            <v>54,61</v>
          </cell>
          <cell r="F6596" t="str">
            <v>57,12</v>
          </cell>
        </row>
        <row r="6597">
          <cell r="A6597" t="str">
            <v>87475</v>
          </cell>
          <cell r="B6597" t="str">
            <v>ALVENARIA DE VEDAÇÃO DE BLOCOS CERÂMICOS FURADOS NA VERTICAL DE 19X19X39CM (ESPESSURA 19CM) DE PAREDES COM ÁREA LÍQUIDA MENOR QUE 6M² SEM VÃOS E ARGAMASSA DE ASSENTAMENTO COM PREPARO EM BETONEIRA. AF_06/2014</v>
          </cell>
          <cell r="D6597" t="str">
            <v>M2</v>
          </cell>
          <cell r="E6597" t="str">
            <v>64,65</v>
          </cell>
          <cell r="F6597" t="str">
            <v>67,44</v>
          </cell>
        </row>
        <row r="6598">
          <cell r="A6598" t="str">
            <v>87476</v>
          </cell>
          <cell r="B6598" t="str">
            <v>ALVENARIA DE VEDAÇÃO DE BLOCOS CERÂMICOS FURADOS NA VERTICAL DE 19X19X39CM (ESPESSURA 19CM) DE PAREDES COM ÁREA LÍQUIDA MENOR QUE 6M² SEM VÃOS E ARGAMASSA DE ASSENTAMENTO COM PREPARO MANUAL. AF_06/2014</v>
          </cell>
          <cell r="D6598" t="str">
            <v>M2</v>
          </cell>
          <cell r="E6598" t="str">
            <v>65,75</v>
          </cell>
          <cell r="F6598" t="str">
            <v>68,65</v>
          </cell>
        </row>
        <row r="6599">
          <cell r="A6599" t="str">
            <v>87477</v>
          </cell>
          <cell r="B6599" t="str">
            <v>ALVENARIA DE VEDAÇÃO DE BLOCOS CERÂMICOS FURADOS NA VERTICAL DE 9X19X39CM (ESPESSURA 9CM) DE PAREDES COM ÁREA LÍQUIDA MAIOR OU IGUAL A 6M² SEM VÃOS E ARGAMASSA DE ASSENTAMENTO COM PREPARO EM BETONEIRA. AF_06/2014</v>
          </cell>
          <cell r="D6599" t="str">
            <v>M2</v>
          </cell>
          <cell r="E6599" t="str">
            <v>35,57</v>
          </cell>
          <cell r="F6599" t="str">
            <v>36,95</v>
          </cell>
        </row>
        <row r="6600">
          <cell r="A6600" t="str">
            <v>87478</v>
          </cell>
          <cell r="B6600" t="str">
            <v>ALVENARIA DE VEDAÇÃO DE BLOCOS CERÂMICOS FURADOS NA VERTICAL DE 9X19X39CM (ESPESSURA 9CM) DE PAREDES COM ÁREA LÍQUIDA MAIOR OU IGUAL A 6M² SEM VÃOS E ARGAMASSA DE ASSENTAMENTO COM PREPARO MANUAL. AF_06/2014</v>
          </cell>
          <cell r="D6600" t="str">
            <v>M2</v>
          </cell>
          <cell r="E6600" t="str">
            <v>36,40</v>
          </cell>
          <cell r="F6600" t="str">
            <v>37,86</v>
          </cell>
        </row>
        <row r="6601">
          <cell r="A6601" t="str">
            <v>87479</v>
          </cell>
          <cell r="B6601" t="str">
            <v>ALVENARIA DE VEDAÇÃO DE BLOCOS CERÂMICOS FURADOS NA VERTICAL DE 14X19X39CM (ESPESSURA 14CM) DE PAREDES COM ÁREA LÍQUIDA MAIOR OU IGUAL A 6M² SEM VÃOS E ARGAMASSA DE ASSENTAMENTO COM PREPARO EM BETONEIRA. AF_06/2014</v>
          </cell>
          <cell r="D6601" t="str">
            <v>M2</v>
          </cell>
          <cell r="E6601" t="str">
            <v>49,82</v>
          </cell>
          <cell r="F6601" t="str">
            <v>51,95</v>
          </cell>
        </row>
        <row r="6602">
          <cell r="A6602" t="str">
            <v>87480</v>
          </cell>
          <cell r="B6602" t="str">
            <v>ALVENARIA DE VEDAÇÃO DE BLOCOS CERÂMICOS FURADOS NA VERTICAL DE 14X19X39CM (ESPESSURA 14CM) DE PAREDES COM ÁREA LÍQUIDA MAIOR OU IGUAL A 6M² SEM VÃOS E ARGAMASSA DE ASSENTAMENTO COM PREPARO MANUAL. AF_06/2014</v>
          </cell>
          <cell r="D6602" t="str">
            <v>M2</v>
          </cell>
          <cell r="E6602" t="str">
            <v>50,77</v>
          </cell>
          <cell r="F6602" t="str">
            <v>52,99</v>
          </cell>
        </row>
        <row r="6603">
          <cell r="A6603" t="str">
            <v>87481</v>
          </cell>
          <cell r="B6603" t="str">
            <v>ALVENARIA DE VEDAÇÃO DE BLOCOS CERÂMICOS FURADOS NA VERTICAL DE 19X19X39CM (ESPESSURA 19CM) DE PAREDES COM ÁREA LÍQUIDA MAIOR OU IGUAL A 6M² SEM VÃOS E ARGAMASSA DE ASSENTAMENTO COM PREPARO EM BETONEIRA. AF_06/2014</v>
          </cell>
          <cell r="D6603" t="str">
            <v>M2</v>
          </cell>
          <cell r="E6603" t="str">
            <v>60,24</v>
          </cell>
          <cell r="F6603" t="str">
            <v>62,74</v>
          </cell>
        </row>
        <row r="6604">
          <cell r="A6604" t="str">
            <v>87482</v>
          </cell>
          <cell r="B6604" t="str">
            <v>ALVENARIA DE VEDAÇÃO DE BLOCOS CERÂMICOS FURADOS NA VERTICAL DE 19X19X39CM (ESPESSURA 19CM) DE PAREDES COM ÁREA LÍQUIDA MAIOR OU IGUAL A 6M² SEM VÃOS E ARGAMASSA DE ASSENTAMENTO COM PREPARO MANUAL. AF_06/2014</v>
          </cell>
          <cell r="D6604" t="str">
            <v>M2</v>
          </cell>
          <cell r="E6604" t="str">
            <v>61,34</v>
          </cell>
          <cell r="F6604" t="str">
            <v>63,95</v>
          </cell>
        </row>
        <row r="6605">
          <cell r="A6605" t="str">
            <v>87483</v>
          </cell>
          <cell r="B6605" t="str">
            <v>ALVENARIA DE VEDAÇÃO DE BLOCOS CERÂMICOS FURADOS NA VERTICAL DE 9X19X39CM (ESPESSURA 9CM) DE PAREDES COM ÁREA LÍQUIDA MENOR QUE 6M² COM VÃOS E ARGAMASSA DE ASSENTAMENTO COM PREPARO EM BETONEIRA. AF_06/2014</v>
          </cell>
          <cell r="D6605" t="str">
            <v>M2</v>
          </cell>
          <cell r="E6605" t="str">
            <v>44,19</v>
          </cell>
          <cell r="F6605" t="str">
            <v>46,41</v>
          </cell>
        </row>
        <row r="6606">
          <cell r="A6606" t="str">
            <v>87484</v>
          </cell>
          <cell r="B6606" t="str">
            <v>ALVENARIA DE VEDAÇÃO DE BLOCOS CERÂMICOS FURADOS NA VERTICAL DE 9X19X39CM (ESPESSURA 9CM) DE PAREDES COM ÁREA LÍQUIDA MENOR QUE 6M² COM VÃOS E ARGAMASSA DE ASSENTAMENTO COM PREPARO MANUAL. AF_06/2014</v>
          </cell>
          <cell r="D6606" t="str">
            <v>M2</v>
          </cell>
          <cell r="E6606" t="str">
            <v>45,02</v>
          </cell>
          <cell r="F6606" t="str">
            <v>47,32</v>
          </cell>
        </row>
        <row r="6607">
          <cell r="A6607" t="str">
            <v>87485</v>
          </cell>
          <cell r="B6607" t="str">
            <v>ALVENARIA DE VEDAÇÃO DE BLOCOS CERÂMICOS FURADOS NA VERTICAL DE 14X19X39CM (ESPESSURA 14CM) DE PAREDES COM ÁREA LÍQUIDA MENOR QUE 6M² COM VÃOS E ARGAMASSA DE ASSENTAMENTO COM PREPARO EM BETONEIRA. AF_06/2014</v>
          </cell>
          <cell r="D6607" t="str">
            <v>M2</v>
          </cell>
          <cell r="E6607" t="str">
            <v>59,04</v>
          </cell>
          <cell r="F6607" t="str">
            <v>61,99</v>
          </cell>
        </row>
        <row r="6608">
          <cell r="A6608" t="str">
            <v>87487</v>
          </cell>
          <cell r="B6608" t="str">
            <v>ALVENARIA DE VEDAÇÃO DE BLOCOS CERÂMICOS FURADOS NA VERTICAL DE 19X19X39CM (ESPESSURA 19CM) DE PAREDES COM ÁREA LÍQUIDA MENOR QUE 6M² COM VÃOS E ARGAMASSA DE ASSENTAMENTO COM PREPARO EM BETONEIRA. AF_06/2014</v>
          </cell>
          <cell r="D6608" t="str">
            <v>M2</v>
          </cell>
          <cell r="E6608" t="str">
            <v>69,89</v>
          </cell>
          <cell r="F6608" t="str">
            <v>73,19</v>
          </cell>
        </row>
        <row r="6609">
          <cell r="A6609" t="str">
            <v>87488</v>
          </cell>
          <cell r="B6609" t="str">
            <v>ALVENARIA DE VEDAÇÃO DE BLOCOS CERÂMICOS FURADOS NA VERTICAL DE 19X19X39CM (ESPESSURA 19CM) DE PAREDES COM ÁREA LÍQUIDA MENOR QUE 6M² COM VÃOS E ARGAMASSA DE ASSENTAMENTO COM PREPARO MANUAL. AF_06/2014</v>
          </cell>
          <cell r="D6609" t="str">
            <v>M2</v>
          </cell>
          <cell r="E6609" t="str">
            <v>70,99</v>
          </cell>
          <cell r="F6609" t="str">
            <v>74,40</v>
          </cell>
        </row>
        <row r="6610">
          <cell r="A6610" t="str">
            <v>87489</v>
          </cell>
          <cell r="B6610" t="str">
            <v>ALVENARIA DE VEDAÇÃO DE BLOCOS CERÂMICOS FURADOS NA VERTICAL DE 9X19X39CM (ESPESSURA 9CM) DE PAREDES COM ÁREA LÍQUIDA MAIOR OU IGUAL A 6M² COM VÃOS E ARGAMASSA DE ASSENTAMENTO COM PREPARO EM BETONEIRA. AF_06/2014</v>
          </cell>
          <cell r="D6610" t="str">
            <v>M2</v>
          </cell>
          <cell r="E6610" t="str">
            <v>38,61</v>
          </cell>
          <cell r="F6610" t="str">
            <v>40,30</v>
          </cell>
        </row>
        <row r="6611">
          <cell r="A6611" t="str">
            <v>87490</v>
          </cell>
          <cell r="B6611" t="str">
            <v>ALVENARIA DE VEDAÇÃO DE BLOCOS CERÂMICOS FURADOS NA VERTICAL DE 9X19X39CM (ESPESSURA 9CM) DE PAREDES COM ÁREA LÍQUIDA MAIOR OU IGUAL A 6M² COM VÃOS E ARGAMASSA DE ASSENTAMENTO COM PREPARO MANUAL. AF_06/2014</v>
          </cell>
          <cell r="D6611" t="str">
            <v>M2</v>
          </cell>
          <cell r="E6611" t="str">
            <v>39,44</v>
          </cell>
          <cell r="F6611" t="str">
            <v>41,21</v>
          </cell>
        </row>
        <row r="6612">
          <cell r="A6612" t="str">
            <v>87491</v>
          </cell>
          <cell r="B6612" t="str">
            <v>ALVENARIA DE VEDAÇÃO DE BLOCOS CERÂMICOS FURADOS NA VERTICAL DE 14X19X39CM (ESPESSURA 14CM) DE PAREDES COM ÁREA LÍQUIDA MAIOR OU IGUAL A 6M² COM VÃOS E ARGAMASSA DE ASSENTAMENTO COM PREPARO EM BETONEIRA. AF_06/2014</v>
          </cell>
          <cell r="D6612" t="str">
            <v>M2</v>
          </cell>
          <cell r="E6612" t="str">
            <v>53,00</v>
          </cell>
          <cell r="F6612" t="str">
            <v>55,42</v>
          </cell>
        </row>
        <row r="6613">
          <cell r="A6613" t="str">
            <v>87492</v>
          </cell>
          <cell r="B6613" t="str">
            <v>ALVENARIA DE VEDAÇÃO DE BLOCOS CERÂMICOS FURADOS NA VERTICAL DE 14X19X39CM (ESPESSURA 14CM) DE PAREDES COM ÁREA LÍQUIDA MAIOR OU IGUAL A 6M² COM VÃOS E ARGAMASSA DE ASSENTAMENTO COM PREPARO MANUAL. AF_06/2014</v>
          </cell>
          <cell r="D6613" t="str">
            <v>M2</v>
          </cell>
          <cell r="E6613" t="str">
            <v>53,95</v>
          </cell>
          <cell r="F6613" t="str">
            <v>56,46</v>
          </cell>
        </row>
        <row r="6614">
          <cell r="A6614" t="str">
            <v>87493</v>
          </cell>
          <cell r="B6614" t="str">
            <v>ALVENARIA DE VEDAÇÃO DE BLOCOS CERÂMICOS FURADOS NA VERTICAL DE 19X19X39CM (ESPESSURA 19CM) DE PAREDES COM ÁREA LÍQUIDA MAIOR OU IGUAL A 6M² COM VÃOS E ARGAMASSA DE ASSENTAMENTO COM PREPARO EM BETONEIRA. AF_06/2014</v>
          </cell>
          <cell r="D6614" t="str">
            <v>M2</v>
          </cell>
          <cell r="E6614" t="str">
            <v>63,53</v>
          </cell>
          <cell r="F6614" t="str">
            <v>66,32</v>
          </cell>
        </row>
        <row r="6615">
          <cell r="A6615" t="str">
            <v>87494</v>
          </cell>
          <cell r="B6615" t="str">
            <v>ALVENARIA DE VEDAÇÃO DE BLOCOS CERÂMICOS FURADOS NA VERTICAL DE 19X19X39CM (ESPESSURA 19CM) DE PAREDES COM ÁREA LÍQUIDA MAIOR OU IGUAL A 6M² COM VÃOS E ARGAMASSA DE ASSENTAMENTO COM PREPARO MANUAL. AF_06/2014</v>
          </cell>
          <cell r="D6615" t="str">
            <v>M2</v>
          </cell>
          <cell r="E6615" t="str">
            <v>64,63</v>
          </cell>
          <cell r="F6615" t="str">
            <v>67,53</v>
          </cell>
        </row>
        <row r="6616">
          <cell r="A6616" t="str">
            <v>87495</v>
          </cell>
          <cell r="B6616" t="str">
            <v>ALVENARIA DE VEDAÇÃO DE BLOCOS CERÂMICOS FURADOS NA HORIZONTAL DE 9X19X19CM (ESPESSURA 9CM) DE PAREDES COM ÁREA LÍQUIDA MENOR QUE 6M² SEM VÃOS E ARGAMASSA DE ASSENTAMENTO COM PREPARO EM BETONEIRA. AF_06/2014</v>
          </cell>
          <cell r="D6616" t="str">
            <v>M2</v>
          </cell>
          <cell r="E6616" t="str">
            <v>62,87</v>
          </cell>
          <cell r="F6616" t="str">
            <v>67,51</v>
          </cell>
        </row>
        <row r="6617">
          <cell r="A6617" t="str">
            <v>87496</v>
          </cell>
          <cell r="B6617" t="str">
            <v>ALVENARIA DE VEDAÇÃO DE BLOCOS CERÂMICOS FURADOS NA HORIZONTAL DE 9X19X19CM (ESPESSURA 9CM) DE PAREDES COM ÁREA LÍQUIDA MENOR QUE 6M² SEM VÃOS E ARGAMASSA DE ASSENTAMENTO COM PREPARO MANUAL. AF_06/2014</v>
          </cell>
          <cell r="D6617" t="str">
            <v>M2</v>
          </cell>
          <cell r="E6617" t="str">
            <v>63,65</v>
          </cell>
          <cell r="F6617" t="str">
            <v>68,37</v>
          </cell>
        </row>
        <row r="6618">
          <cell r="A6618" t="str">
            <v>87497</v>
          </cell>
          <cell r="B6618" t="str">
            <v>ALVENARIA DE VEDAÇÃO DE BLOCOS CERÂMICOS FURADOS NA HORIZONTAL DE 11,5X19X19CM (ESPESSURA 11,5CM) DE PAREDES COM ÁREA LÍQUIDA MENOR QUE 6M² SEM VÃOS E ARGAMASSA DE ASSENTAMENTO COM PREPARO EM BETONEIRA. AF_06/2014</v>
          </cell>
          <cell r="D6618" t="str">
            <v>M2</v>
          </cell>
          <cell r="E6618" t="str">
            <v>62,02</v>
          </cell>
          <cell r="F6618" t="str">
            <v>65,94</v>
          </cell>
        </row>
        <row r="6619">
          <cell r="A6619" t="str">
            <v>87498</v>
          </cell>
          <cell r="B6619" t="str">
            <v>ALVENARIA DE VEDAÇÃO DE BLOCOS CERÂMICOS FURADOS NA HORIZONTAL DE 11,5X19X19CM (ESPESSURA 11,5CM) DE PAREDES COM ÁREA LÍQUIDA MENOR QUE 6M² SEM VÃOS E ARGAMASSA DE ASSENTAMENTO COM PREPARO MANUAL. AF_06/2014</v>
          </cell>
          <cell r="D6619" t="str">
            <v>M2</v>
          </cell>
          <cell r="E6619" t="str">
            <v>63,01</v>
          </cell>
          <cell r="F6619" t="str">
            <v>67,04</v>
          </cell>
        </row>
        <row r="6620">
          <cell r="A6620" t="str">
            <v>87499</v>
          </cell>
          <cell r="B6620" t="str">
            <v>ALVENARIA DE VEDAÇÃO DE BLOCOS CERÂMICOS FURADOS NA HORIZONTAL DE 9X14X19CM (ESPESSURA 9CM) DE PAREDES COM ÁREA LÍQUIDA MENOR QUE 6M² SEM VÃOS E ARGAMASSA DE ASSENTAMENTO COM PREPARO EM BETONEIRA. AF_06/2014</v>
          </cell>
          <cell r="D6620" t="str">
            <v>M2</v>
          </cell>
          <cell r="E6620" t="str">
            <v>68,03</v>
          </cell>
          <cell r="F6620" t="str">
            <v>73,30</v>
          </cell>
        </row>
        <row r="6621">
          <cell r="A6621" t="str">
            <v>87500</v>
          </cell>
          <cell r="B6621" t="str">
            <v>ALVENARIA DE VEDAÇÃO DE BLOCOS CERÂMICOS FURADOS NA HORIZONTAL DE 9X14X19CM (ESPESSURA 9CM) DE PAREDES COM ÁREA LÍQUIDA MENOR QUE 6M² SEM VÃOS E ARGAMASSA DE ASSENTAMENTO COM PREPARO MANUAL. AF_06/2014</v>
          </cell>
          <cell r="D6621" t="str">
            <v>M2</v>
          </cell>
          <cell r="E6621" t="str">
            <v>68,88</v>
          </cell>
          <cell r="F6621" t="str">
            <v>74,23</v>
          </cell>
        </row>
        <row r="6622">
          <cell r="A6622" t="str">
            <v>87501</v>
          </cell>
          <cell r="B6622" t="str">
            <v>ALVENARIA DE VEDAÇÃO DE BLOCOS CERÂMICOS FURADOS NA HORIZONTAL DE 14X9X19CM (ESPESSURA 14CM, BLOCO DEITADO) DE PAREDES COM ÁREA LÍQUIDA MENOR QUE 6M² SEM VÃOS E ARGAMASSA DE ASSENTAMENTO COM PREPARO EM BETONEIRA. AF_06/2014</v>
          </cell>
          <cell r="D6622" t="str">
            <v>M2</v>
          </cell>
          <cell r="E6622" t="str">
            <v>105,48</v>
          </cell>
          <cell r="F6622" t="str">
            <v>113,67</v>
          </cell>
        </row>
        <row r="6623">
          <cell r="A6623" t="str">
            <v>87502</v>
          </cell>
          <cell r="B6623" t="str">
            <v>ALVENARIA DE VEDAÇÃO DE BLOCOS CERÂMICOS FURADOS NA HORIZONTAL DE 14X9X19CM (ESPESSURA 14CM, BLOCO DEITADO) DE PAREDES COM ÁREA LÍQUIDA MENOR QUE 6M² SEM VÃOS E ARGAMASSA DE ASSENTAMENTO COM PREPARO MANUAL. AF_06/2014</v>
          </cell>
          <cell r="D6623" t="str">
            <v>M2</v>
          </cell>
          <cell r="E6623" t="str">
            <v>106,56</v>
          </cell>
          <cell r="F6623" t="str">
            <v>114,86</v>
          </cell>
        </row>
        <row r="6624">
          <cell r="A6624" t="str">
            <v>87503</v>
          </cell>
          <cell r="B6624" t="str">
            <v>ALVENARIA DE VEDAÇÃO DE BLOCOS CERÂMICOS FURADOS NA HORIZONTAL DE 9X19X19CM (ESPESSURA 9CM) DE PAREDES COM ÁREA LÍQUIDA MAIOR OU IGUAL A 6M² SEM VÃOS E ARGAMASSA DE ASSENTAMENTO COM PREPARO EM BETONEIRA. AF_06/2014</v>
          </cell>
          <cell r="D6624" t="str">
            <v>M2</v>
          </cell>
          <cell r="E6624" t="str">
            <v>54,37</v>
          </cell>
          <cell r="F6624" t="str">
            <v>58,15</v>
          </cell>
        </row>
        <row r="6625">
          <cell r="A6625" t="str">
            <v>87504</v>
          </cell>
          <cell r="B6625" t="str">
            <v>ALVENARIA DE VEDAÇÃO DE BLOCOS CERÂMICOS FURADOS NA HORIZONTAL DE 9X19X19CM (ESPESSURA 9CM) DE PAREDES COM ÁREA LÍQUIDA MAIOR OU IGUAL A 6M² SEM VÃOS E ARGAMASSA DE ASSENTAMENTO COM PREPARO MANUAL. AF_06/2014</v>
          </cell>
          <cell r="D6625" t="str">
            <v>M2</v>
          </cell>
          <cell r="E6625" t="str">
            <v>55,15</v>
          </cell>
          <cell r="F6625" t="str">
            <v>59,01</v>
          </cell>
        </row>
        <row r="6626">
          <cell r="A6626" t="str">
            <v>87505</v>
          </cell>
          <cell r="B6626" t="str">
            <v>ALVENARIA DE VEDAÇÃO DE BLOCOS CERÂMICOS FURADOS NA HORIZONTAL DE 11,5X19X19CM (ESPESSURA 11,5M) DE PAREDES COM ÁREA LÍQUIDA MAIOR OU IGUAL A 6M² SEM VÃOS E ARGAMASSA DE ASSENTAMENTO COM PREPARO EM BETONEIRA. AF_06/2014</v>
          </cell>
          <cell r="D6626" t="str">
            <v>M2</v>
          </cell>
          <cell r="E6626" t="str">
            <v>53,47</v>
          </cell>
          <cell r="F6626" t="str">
            <v>56,55</v>
          </cell>
        </row>
        <row r="6627">
          <cell r="A6627" t="str">
            <v>87506</v>
          </cell>
          <cell r="B6627" t="str">
            <v>ALVENARIA DE VEDAÇÃO DE BLOCOS CERÂMICOS FURADOS NA HORIZONTAL DE 11,5X19X19CM (ESPESSURA 11,5M) DE PAREDES COM ÁREA LÍQUIDA MAIOR OU IGUAL A 6M² SEM VÃOS E ARGAMASSA DE ASSENTAMENTO COM PREPARO MANUAL. AF_06/2014</v>
          </cell>
          <cell r="D6627" t="str">
            <v>M2</v>
          </cell>
          <cell r="E6627" t="str">
            <v>54,46</v>
          </cell>
          <cell r="F6627" t="str">
            <v>57,65</v>
          </cell>
        </row>
        <row r="6628">
          <cell r="A6628" t="str">
            <v>87507</v>
          </cell>
          <cell r="B6628" t="str">
            <v>ALVENARIA DE VEDAÇÃO DE BLOCOS CERÂMICOS FURADOS NA HORIZONTAL DE 9X14X19CM (ESPESSURA 9CM) DE PAREDES COM ÁREA LÍQUIDA MAIOR OU IGUAL A 6M² SEM VÃOS E ARGAMASSA DE ASSENTAMENTO COM PREPARO EM BETONEIRA. AF_06/2014</v>
          </cell>
          <cell r="D6628" t="str">
            <v>M2</v>
          </cell>
          <cell r="E6628" t="str">
            <v>56,76</v>
          </cell>
          <cell r="F6628" t="str">
            <v>60,92</v>
          </cell>
        </row>
        <row r="6629">
          <cell r="A6629" t="str">
            <v>87508</v>
          </cell>
          <cell r="B6629" t="str">
            <v>ALVENARIA DE VEDAÇÃO DE BLOCOS CERÂMICOS FURADOS NA HORIZONTAL DE 9X14X19CM (ESPESSURA 9CM) DE PAREDES COM ÁREA LÍQUIDA MAIOR OU IGUAL A 6M² SEM VÃOS E ARGAMASSA DE ASSENTAMENTO COM PREPARO MANUAL. AF_06/2014</v>
          </cell>
          <cell r="D6629" t="str">
            <v>M2</v>
          </cell>
          <cell r="E6629" t="str">
            <v>57,61</v>
          </cell>
          <cell r="F6629" t="str">
            <v>61,85</v>
          </cell>
        </row>
        <row r="6630">
          <cell r="A6630" t="str">
            <v>87509</v>
          </cell>
          <cell r="B6630" t="str">
            <v>ALVENARIA DE VEDAÇÃO DE BLOCOS CERÂMICOS FURADOS NA HORIZONTAL DE 14X9X19CM (ESPESSURA 14CM, BLOCO DEITADO) DE PAREDES COM ÁREA LÍQUIDA MAIOR OU IGUAL A 6M² SEM VÃOS E ARGAMASSA DE ASSENTAMENTO COM PREPARO EM BETONEIRA. AF_06/2014</v>
          </cell>
          <cell r="D6630" t="str">
            <v>M2</v>
          </cell>
          <cell r="E6630" t="str">
            <v>87,29</v>
          </cell>
          <cell r="F6630" t="str">
            <v>93,72</v>
          </cell>
        </row>
        <row r="6631">
          <cell r="A6631" t="str">
            <v>87510</v>
          </cell>
          <cell r="B6631" t="str">
            <v>ALVENARIA DE VEDAÇÃO DE BLOCOS CERÂMICOS FURADOS NA HORIZONTAL DE 14X9X19CM (ESPESSURA 14CM, BLOCO DEITADO) DE PAREDES COM ÁREA LÍQUIDA MAIOR OU IGUAL A 6M² SEM VÃOS E ARGAMASSA DE ASSENTAMENTO COM PREPARO MANUAL. AF_06/2014</v>
          </cell>
          <cell r="D6631" t="str">
            <v>M2</v>
          </cell>
          <cell r="E6631" t="str">
            <v>88,37</v>
          </cell>
          <cell r="F6631" t="str">
            <v>94,91</v>
          </cell>
        </row>
        <row r="6632">
          <cell r="A6632" t="str">
            <v>87511</v>
          </cell>
          <cell r="B6632" t="str">
            <v>ALVENARIA DE VEDAÇÃO DE BLOCOS CERÂMICOS FURADOS NA HORIZONTAL DE 9X19X19CM (ESPESSURA 9CM) DE PAREDES COM ÁREA LÍQUIDA MENOR QUE 6M² COM VÃOS E ARGAMASSA DE ASSENTAMENTO COM PREPARO EM BETONEIRA. AF_06/2014</v>
          </cell>
          <cell r="D6632" t="str">
            <v>M2</v>
          </cell>
          <cell r="E6632" t="str">
            <v>70,19</v>
          </cell>
          <cell r="F6632" t="str">
            <v>75,61</v>
          </cell>
        </row>
        <row r="6633">
          <cell r="A6633" t="str">
            <v>87512</v>
          </cell>
          <cell r="B6633" t="str">
            <v>ALVENARIA DE VEDAÇÃO DE BLOCOS CERÂMICOS FURADOS NA HORIZONTAL DE 9X19X19CM (ESPESSURA 9CM) DE PAREDES COM ÁREA LÍQUIDA MENOR QUE 6M² COM VÃOS E ARGAMASSA DE ASSENTAMENTO COM PREPARO MANUAL. AF_06/2014</v>
          </cell>
          <cell r="D6633" t="str">
            <v>M2</v>
          </cell>
          <cell r="E6633" t="str">
            <v>70,97</v>
          </cell>
          <cell r="F6633" t="str">
            <v>76,47</v>
          </cell>
        </row>
        <row r="6634">
          <cell r="A6634" t="str">
            <v>87513</v>
          </cell>
          <cell r="B6634" t="str">
            <v>ALVENARIA DE VEDAÇÃO DE BLOCOS CERÂMICOS FURADOS NA HORIZONTAL DE 11,5X19X19CM (ESPESSURA 11,5CM) DE PAREDES COM ÁREA LÍQUIDA MENOR QUE 6M² COM VÃOS E ARGAMASSA DE ASSENTAMENTO COM PREPARO EM BETONEIRA. AF_06/2014</v>
          </cell>
          <cell r="D6634" t="str">
            <v>M2</v>
          </cell>
          <cell r="E6634" t="str">
            <v>69,64</v>
          </cell>
          <cell r="F6634" t="str">
            <v>74,37</v>
          </cell>
        </row>
        <row r="6635">
          <cell r="A6635" t="str">
            <v>87514</v>
          </cell>
          <cell r="B6635" t="str">
            <v>ALVENARIA DE VEDAÇÃO DE BLOCOS CERÂMICOS FURADOS NA HORIZONTAL DE 11,5X19X19CM (ESPESSURA 11,5CM) DE PAREDES COM ÁREA LÍQUIDA MENOR QUE 6M² COM VÃOS E ARGAMASSA DE ASSENTAMENTO COM PREPARO MANUAL. AF_06/2014</v>
          </cell>
          <cell r="D6635" t="str">
            <v>M2</v>
          </cell>
          <cell r="E6635" t="str">
            <v>70,63</v>
          </cell>
          <cell r="F6635" t="str">
            <v>75,47</v>
          </cell>
        </row>
        <row r="6636">
          <cell r="A6636" t="str">
            <v>87515</v>
          </cell>
          <cell r="B6636" t="str">
            <v>ALVENARIA DE VEDAÇÃO DE BLOCOS CERÂMICOS FURADOS NA HORIZONTAL DE 9X14X19CM (ESPESSURA 9CM) DE PAREDES COM ÁREA LÍQUIDA MENOR QUE 6M² COM VÃOS E ARGAMASSA DE ASSENTAMENTO COM PREPARO EM BETONEIRA. AF_06/2014</v>
          </cell>
          <cell r="D6636" t="str">
            <v>M2</v>
          </cell>
          <cell r="E6636" t="str">
            <v>78,17</v>
          </cell>
          <cell r="F6636" t="str">
            <v>84,55</v>
          </cell>
        </row>
        <row r="6637">
          <cell r="A6637" t="str">
            <v>87516</v>
          </cell>
          <cell r="B6637" t="str">
            <v>ALVENARIA DE VEDAÇÃO DE BLOCOS CERÂMICOS FURADOS NA HORIZONTAL DE 9X14X19CM (ESPESSURA 9CM) DE PAREDES COM ÁREA LÍQUIDA MENOR QUE 6M² COM VÃOS E ARGAMASSA DE ASSENTAMENTO COM PREPARO MANUAL. AF_06/2014</v>
          </cell>
          <cell r="D6637" t="str">
            <v>M2</v>
          </cell>
          <cell r="E6637" t="str">
            <v>79,02</v>
          </cell>
          <cell r="F6637" t="str">
            <v>85,48</v>
          </cell>
        </row>
        <row r="6638">
          <cell r="A6638" t="str">
            <v>87517</v>
          </cell>
          <cell r="B6638" t="str">
            <v>ALVENARIA DE VEDAÇÃO DE BLOCOS CERÂMICOS FURADOS NA HORIZONTAL DE 14X9X19CM (ESPESSURA 14CM, BLOCO DEITADO) DE PAREDES COM ÁREA LÍQUIDA MENOR QUE 6M² COM VÃOS E ARGAMASSA DE ASSENTAMENTO COM PREPARO EM BETONEIRA. AF_06/2014</v>
          </cell>
          <cell r="D6638" t="str">
            <v>M2</v>
          </cell>
          <cell r="E6638" t="str">
            <v>121,28</v>
          </cell>
          <cell r="F6638" t="str">
            <v>131,16</v>
          </cell>
        </row>
        <row r="6639">
          <cell r="A6639" t="str">
            <v>87518</v>
          </cell>
          <cell r="B6639" t="str">
            <v>ALVENARIA DE VEDAÇÃO DE BLOCOS CERÂMICOS FURADOS NA HORIZONTAL DE 14X9X19CM (ESPESSURA 14CM, BLOCO DEITADO) DE PAREDES COM ÁREA LÍQUIDA MENOR QUE 6M² COM VÃOS E ARGAMASSA DE ASSENTAMENTO COM PREPARO MANUAL. AF_06/2014</v>
          </cell>
          <cell r="D6639" t="str">
            <v>M2</v>
          </cell>
          <cell r="E6639" t="str">
            <v>122,36</v>
          </cell>
          <cell r="F6639" t="str">
            <v>132,35</v>
          </cell>
        </row>
        <row r="6640">
          <cell r="A6640" t="str">
            <v>87519</v>
          </cell>
          <cell r="B6640" t="str">
            <v>ALVENARIA DE VEDAÇÃO DE BLOCOS CERÂMICOS FURADOS NA HORIZONTAL DE 9X19X19CM (ESPESSURA 9CM) DE PAREDES COM ÁREA LÍQUIDA MAIOR OU IGUAL A 6M² COM VÃOS E ARGAMASSA DE ASSENTAMENTO COM PREPARO EM BETONEIRA. AF_06/2014</v>
          </cell>
          <cell r="D6640" t="str">
            <v>M2</v>
          </cell>
          <cell r="E6640" t="str">
            <v>59,01</v>
          </cell>
          <cell r="F6640" t="str">
            <v>63,27</v>
          </cell>
        </row>
        <row r="6641">
          <cell r="A6641" t="str">
            <v>87520</v>
          </cell>
          <cell r="B6641" t="str">
            <v>ALVENARIA DE VEDAÇÃO DE BLOCOS CERÂMICOS FURADOS NA HORIZONTAL DE 9X19X19CM (ESPESSURA 9CM) DE PAREDES COM ÁREA LÍQUIDA MAIOR OU IGUAL A 6M² COM VÃOS E ARGAMASSA DE ASSENTAMENTO COM PREPARO MANUAL. AF_06/2014</v>
          </cell>
          <cell r="D6641" t="str">
            <v>M2</v>
          </cell>
          <cell r="E6641" t="str">
            <v>59,79</v>
          </cell>
          <cell r="F6641" t="str">
            <v>64,13</v>
          </cell>
        </row>
        <row r="6642">
          <cell r="A6642" t="str">
            <v>87521</v>
          </cell>
          <cell r="B6642" t="str">
            <v>ALVENARIA DE VEDAÇÃO DE BLOCOS CERÂMICOS FURADOS NA HORIZONTAL DE 11,5X19X19CM (ESPESSURA 11,5CM) DE PAREDES COM ÁREA LÍQUIDA MAIOR OU IGUAL A 6M² COM VÃOS E ARGAMASSA DE ASSENTAMENTO COM PREPARO EM BETONEIRA. AF_06/2014</v>
          </cell>
          <cell r="D6642" t="str">
            <v>M2</v>
          </cell>
          <cell r="E6642" t="str">
            <v>58,15</v>
          </cell>
          <cell r="F6642" t="str">
            <v>61,73</v>
          </cell>
        </row>
        <row r="6643">
          <cell r="A6643" t="str">
            <v>87522</v>
          </cell>
          <cell r="B6643" t="str">
            <v>ALVENARIA DE VEDAÇÃO DE BLOCOS CERÂMICOS FURADOS NA HORIZONTAL DE 11,5X19X19CM (ESPESSURA 11,5CM) DE PAREDES COM ÁREA LÍQUIDA MAIOR OU IGUAL A 6M² COM VÃOS E ARGAMASSA DE ASSENTAMENTO COM PREPARO MANUAL. AF_06/2014</v>
          </cell>
          <cell r="D6643" t="str">
            <v>M2</v>
          </cell>
          <cell r="E6643" t="str">
            <v>59,14</v>
          </cell>
          <cell r="F6643" t="str">
            <v>62,83</v>
          </cell>
        </row>
        <row r="6644">
          <cell r="A6644" t="str">
            <v>87523</v>
          </cell>
          <cell r="B6644" t="str">
            <v>ALVENARIA DE VEDAÇÃO DE BLOCOS CERÂMICOS FURADOS NA HORIZONTAL DE 9X14X19CM (ESPESSURA 9CM) DE PAREDES COM ÁREA LÍQUIDA MAIOR OU IGUAL A 6M² COM VÃOS E ARGAMASSA DE ASSENTAMENTO COM PREPARO EM BETONEIRA. AF_06/2014</v>
          </cell>
          <cell r="D6644" t="str">
            <v>M2</v>
          </cell>
          <cell r="E6644" t="str">
            <v>62,97</v>
          </cell>
          <cell r="F6644" t="str">
            <v>67,78</v>
          </cell>
        </row>
        <row r="6645">
          <cell r="A6645" t="str">
            <v>87524</v>
          </cell>
          <cell r="B6645" t="str">
            <v>ALVENARIA DE VEDAÇÃO DE BLOCOS CERÂMICOS FURADOS NA HORIZONTAL DE 9X14X19CM (ESPESSURA 9CM) DE PAREDES COM ÁREA LÍQUIDA MAIOR OU IGUAL A 6M² COM VÃOS E ARGAMASSA DE ASSENTAMENTO COM PREPARO MANUAL. AF_06/2014</v>
          </cell>
          <cell r="D6645" t="str">
            <v>M2</v>
          </cell>
          <cell r="E6645" t="str">
            <v>63,82</v>
          </cell>
          <cell r="F6645" t="str">
            <v>68,71</v>
          </cell>
        </row>
        <row r="6646">
          <cell r="A6646" t="str">
            <v>87525</v>
          </cell>
          <cell r="B6646" t="str">
            <v>ALVENARIA DE VEDAÇÃO DE BLOCOS CERÂMICOS FURADOS NA HORIZONTAL DE 14X9X19CM (ESPESSURA 14CM, BLOCO DEITADO) DE PAREDES COM ÁREA LÍQUIDA MAIOR OU IGUAL A 6M² COM VÃOS E ARGAMASSA DE ASSENTAMENTO COM PREPARO EM BETONEIRA. AF_06/2014</v>
          </cell>
          <cell r="D6646" t="str">
            <v>M2</v>
          </cell>
          <cell r="E6646" t="str">
            <v>96,89</v>
          </cell>
          <cell r="F6646" t="str">
            <v>104,34</v>
          </cell>
        </row>
        <row r="6647">
          <cell r="A6647" t="str">
            <v>87526</v>
          </cell>
          <cell r="B6647" t="str">
            <v>ALVENARIA DE VEDAÇÃO DE BLOCOS CERÂMICOS FURADOS NA HORIZONTAL DE 14X9X19CM (ESPESSURA 14CM, BLOCO DEITADO) DE PAREDES COM ÁREA LÍQUIDA MAIOR OU IGUAL A 6M² COM VÃOS E ARGAMASSA DE ASSENTAMENTO COM PREPARO MANUAL. AF_06/2014</v>
          </cell>
          <cell r="D6647" t="str">
            <v>M2</v>
          </cell>
          <cell r="E6647" t="str">
            <v>97,97</v>
          </cell>
          <cell r="F6647" t="str">
            <v>105,53</v>
          </cell>
        </row>
        <row r="6648">
          <cell r="A6648" t="str">
            <v>89043</v>
          </cell>
          <cell r="B6648" t="str">
            <v>(COMPOSIÇÃO REPRESENTATIVA) DO SERVIÇO DE ALVENARIA DE VEDAÇÃO DE BLOCOS VAZADOS DE CERÂMICA DE 9X19X19CM (ESPESSURA 9CM), PARA EDIFICAÇÃO HABITACIONAL MULTIFAMILIAR (PRÉDIO). AF_11/2014</v>
          </cell>
          <cell r="D6648" t="str">
            <v>M2</v>
          </cell>
          <cell r="E6648" t="str">
            <v>60,05</v>
          </cell>
          <cell r="F6648" t="str">
            <v>64,42</v>
          </cell>
        </row>
        <row r="6649">
          <cell r="A6649" t="str">
            <v>89168</v>
          </cell>
          <cell r="B6649" t="str">
            <v>(COMPOSIÇÃO REPRESENTATIVA) DO SERVIÇO DE ALVENARIA DE VEDAÇÃO DE BLOCOS VAZADOS DE CERÂMICA DE 9X19X19CM (ESPESSURA 9CM), PARA EDIFICAÇÃO HABITACIONAL UNIFAMILIAR (CASA) E EDIFICAÇÃO PÚBLICA PADRÃO. AF_11/2014</v>
          </cell>
          <cell r="D6649" t="str">
            <v>M2</v>
          </cell>
          <cell r="E6649" t="str">
            <v>61,71</v>
          </cell>
          <cell r="F6649" t="str">
            <v>66,25</v>
          </cell>
        </row>
        <row r="6650">
          <cell r="A6650" t="str">
            <v>89977</v>
          </cell>
          <cell r="B6650" t="str">
            <v>(COMPOSIÇÃO REPRESENTATIVA) DO SERVIÇO DE ALVENARIA DE VEDAÇÃO DE BLOCOS VAZADOS DE CERÂMICA DE 14X9X19CM (ESPESSURA 14CM, BLOCO DEITADO), PARA EDIFICAÇÃO HABITACIONAL UNIFAMILIAR (CASA) E EDIFICAÇÃO PÚBLICA PADRÃO. AF_12/2014</v>
          </cell>
          <cell r="D6650" t="str">
            <v>M2</v>
          </cell>
          <cell r="E6650" t="str">
            <v>102,95</v>
          </cell>
          <cell r="F6650" t="str">
            <v>110,97</v>
          </cell>
        </row>
        <row r="6651">
          <cell r="A6651" t="str">
            <v>90112</v>
          </cell>
          <cell r="B6651" t="str">
            <v>ALVENARIA DE VEDAÇÃO DE BLOCOS CERÂMICOS FURADOS NA VERTICAL DE 14X19X39CM (ESPESSURA 14CM) DE PAREDES COM ÁREA LÍQUIDA MENOR QUE 6M2 COM VÃOS E ARGAMASSA DE ASSENTAMENTO COM PREPARO MANUAL. AF_06/2014</v>
          </cell>
          <cell r="D6651" t="str">
            <v>M2</v>
          </cell>
          <cell r="E6651" t="str">
            <v>59,99</v>
          </cell>
          <cell r="F6651" t="str">
            <v>63,03</v>
          </cell>
        </row>
        <row r="6652">
          <cell r="A6652" t="str">
            <v>95474</v>
          </cell>
          <cell r="B6652" t="str">
            <v>ALVENARIA DE EMBASAMENTO EM TIJOLOS CERAMICOS MACICOS 5X10X20CM, ASSENTADO  COM ARGAMASSA TRACO 1:2:8 (CIMENTO, CAL E AREIA)</v>
          </cell>
          <cell r="D6652" t="str">
            <v>M3</v>
          </cell>
          <cell r="E6652" t="str">
            <v>617,36</v>
          </cell>
          <cell r="F6652" t="str">
            <v>643,93</v>
          </cell>
        </row>
        <row r="6653">
          <cell r="A6653" t="str">
            <v>89282</v>
          </cell>
          <cell r="B6653" t="str">
            <v>ALVENARIA ESTRUTURAL DE BLOCOS CERÂMICOS 14X19X39, (ESPESSURA DE 14 CM), PARA PAREDES COM ÁREA LÍQUIDA MENOR QUE 6M², SEM VÃOS, UTILIZANDO PALHETA E ARGAMASSA DE ASSENTAMENTO COM PREPARO EM BETONEIRA. AF_12/2014</v>
          </cell>
          <cell r="D6653" t="str">
            <v>M2</v>
          </cell>
          <cell r="E6653" t="str">
            <v>51,56</v>
          </cell>
          <cell r="F6653" t="str">
            <v>53,45</v>
          </cell>
        </row>
        <row r="6654">
          <cell r="A6654" t="str">
            <v>89283</v>
          </cell>
          <cell r="B6654" t="str">
            <v>ALVENARIA ESTRUTURAL DE BLOCOS CERÂMICOS 14X19X39, (ESPESSURA DE 14 CM), PARA PAREDES COM ÁREA LÍQUIDA MENOR QUE 6M², SEM VÃOS, UTILIZANDO PALHETA E ARGAMASSA DE ASSENTAMENTO COM PREPARO MANUAL. AF_12/2014</v>
          </cell>
          <cell r="D6654" t="str">
            <v>M2</v>
          </cell>
          <cell r="E6654" t="str">
            <v>52,50</v>
          </cell>
          <cell r="F6654" t="str">
            <v>54,48</v>
          </cell>
        </row>
        <row r="6655">
          <cell r="A6655" t="str">
            <v>89284</v>
          </cell>
          <cell r="B6655" t="str">
            <v>ALVENARIA ESTRUTURAL DE BLOCOS CERÂMICOS 14X19X39, (ESPESSURA DE 14 CM), PARA PAREDES COM ÁREA LÍQUIDA MAIOR OU IGUAL QUE 6M², SEM VÃOS, UTILIZANDO PALHETA E ARGAMASSA DE ASSENTAMENTO COM PREPARO EM BETONEIRA. AF_12/2014</v>
          </cell>
          <cell r="D6655" t="str">
            <v>M2</v>
          </cell>
          <cell r="E6655" t="str">
            <v>47,46</v>
          </cell>
          <cell r="F6655" t="str">
            <v>49,07</v>
          </cell>
        </row>
        <row r="6656">
          <cell r="A6656" t="str">
            <v>89285</v>
          </cell>
          <cell r="B6656" t="str">
            <v>ALVENARIA ESTRUTURAL DE BLOCOS CERÂMICOS 14X19X39, (ESPESSURA DE 14 CM), PARA PAREDES COM ÁREA LÍQUIDA MAIOR OU IGUAL QUE 6M², SEM VÃOS, UTILIZANDO PALHETA E ARGAMASSA DE ASSENTAMENTO COM PREPARO MANUAL. AF_12/2014</v>
          </cell>
          <cell r="D6656" t="str">
            <v>M2</v>
          </cell>
          <cell r="E6656" t="str">
            <v>48,40</v>
          </cell>
          <cell r="F6656" t="str">
            <v>50,10</v>
          </cell>
        </row>
        <row r="6657">
          <cell r="A6657" t="str">
            <v>89286</v>
          </cell>
          <cell r="B6657" t="str">
            <v>ALVENARIA ESTRUTURAL DE BLOCOS CERÂMICOS 14X19X39, (ESPESSURA DE 14 CM), PARA PAREDES COM ÁREA LÍQUIDA MENOR QUE 6M², COM VÃOS, UTILIZANDO PALHETA E ARGAMASSA DE ASSENTAMENTO COM PREPARO EM BETONEIRA. AF_12/2014</v>
          </cell>
          <cell r="D6657" t="str">
            <v>M2</v>
          </cell>
          <cell r="E6657" t="str">
            <v>55,62</v>
          </cell>
          <cell r="F6657" t="str">
            <v>57,81</v>
          </cell>
        </row>
        <row r="6658">
          <cell r="A6658" t="str">
            <v>89287</v>
          </cell>
          <cell r="B6658" t="str">
            <v>ALVENARIA ESTRUTURAL DE BLOCOS CERÂMICOS 14X19X39, (ESPESSURA DE 14 CM), PARA PAREDES COM ÁREA LÍQUIDA MENOR QUE 6M², COM VÃOS, UTILIZANDO PALHETA E ARGAMASSA DE ASSENTAMENTO COM PREPARO MANUAL. AF_12/2014</v>
          </cell>
          <cell r="D6658" t="str">
            <v>M2</v>
          </cell>
          <cell r="E6658" t="str">
            <v>56,56</v>
          </cell>
          <cell r="F6658" t="str">
            <v>58,84</v>
          </cell>
        </row>
        <row r="6659">
          <cell r="A6659" t="str">
            <v>89288</v>
          </cell>
          <cell r="B6659" t="str">
            <v>ALVENARIA ESTRUTURAL DE BLOCOS CERÂMICOS 14X19X39, (ESPESSURA DE 14 CM), PARA PAREDES COM ÁREA LÍQUIDA MAIOR OU IGUAL A 6M², COM VÃOS, UTILIZANDO PALHETA E ARGAMASSA DE ASSENTAMENTO COM PREPARO EM BETONEIRA. AF_12/2014</v>
          </cell>
          <cell r="D6659" t="str">
            <v>M2</v>
          </cell>
          <cell r="E6659" t="str">
            <v>49,95</v>
          </cell>
          <cell r="F6659" t="str">
            <v>51,72</v>
          </cell>
        </row>
        <row r="6660">
          <cell r="A6660" t="str">
            <v>89289</v>
          </cell>
          <cell r="B6660" t="str">
            <v>ALVENARIA ESTRUTURAL DE BLOCOS CERÂMICOS 14X19X39, (ESPESSURA DE 14 CM), PARA PAREDES COM ÁREA LÍQUIDA MAIOR OU IGUAL A 6M², COM VÃOS, UTILIZANDO PALHETA E ARGAMASSA DE ASSENTAMENTO COM PREPARO MANUAL. AF_12/2014</v>
          </cell>
          <cell r="D6660" t="str">
            <v>M2</v>
          </cell>
          <cell r="E6660" t="str">
            <v>50,89</v>
          </cell>
          <cell r="F6660" t="str">
            <v>52,75</v>
          </cell>
        </row>
        <row r="6661">
          <cell r="A6661" t="str">
            <v>89290</v>
          </cell>
          <cell r="B6661" t="str">
            <v>ALVENARIA ESTRUTURAL DE BLOCOS CERÂMICOS 14X19X29, (ESPESSURA DE 14 CM), PARA PAREDES COM ÁREA LÍQUIDA MENOR QUE 6M², SEM VÃOS, UTILIZANDO PALHETA E ARGAMASSA DE ASSENTAMENTO COM PREPARO EM BETONEIRA. AF_12/2014</v>
          </cell>
          <cell r="D6661" t="str">
            <v>M2</v>
          </cell>
          <cell r="E6661" t="str">
            <v>59,20</v>
          </cell>
          <cell r="F6661" t="str">
            <v>61,81</v>
          </cell>
        </row>
        <row r="6662">
          <cell r="A6662" t="str">
            <v>89291</v>
          </cell>
          <cell r="B6662" t="str">
            <v>ALVENARIA ESTRUTURAL DE BLOCOS CERÂMICOS 14X19X29, (ESPESSURA DE 14 CM), PARA PAREDES COM ÁREA LÍQUIDA MENOR QUE 6M², SEM VÃOS, UTILIZANDO PALHETA E ARGAMASSA DE ASSENTAMENTO COM PREPARO MANUAL. AF_12/2014</v>
          </cell>
          <cell r="D6662" t="str">
            <v>M2</v>
          </cell>
          <cell r="E6662" t="str">
            <v>60,24</v>
          </cell>
          <cell r="F6662" t="str">
            <v>62,95</v>
          </cell>
        </row>
        <row r="6663">
          <cell r="A6663" t="str">
            <v>89292</v>
          </cell>
          <cell r="B6663" t="str">
            <v>ALVENARIA ESTRUTURAL DE BLOCOS CERÂMICOS 14X19X29, (ESPESSURA DE 14 CM), PARA PAREDES COM ÁREA LÍQUIDA MAIOR OU IGUAL A 6M², SEM VÃOS, UTILIZANDO PALHETA E ARGAMASSA DE ASSENTAMENTO COM PREPARO EM BETONEIRA. AF_12/2014</v>
          </cell>
          <cell r="D6663" t="str">
            <v>M2</v>
          </cell>
          <cell r="E6663" t="str">
            <v>55,17</v>
          </cell>
          <cell r="F6663" t="str">
            <v>57,49</v>
          </cell>
        </row>
        <row r="6664">
          <cell r="A6664" t="str">
            <v>89293</v>
          </cell>
          <cell r="B6664" t="str">
            <v>ALVENARIA ESTRUTURAL DE BLOCOS CERÂMICOS 14X19X29, (ESPESSURA DE 14 CM), PARA PAREDES COM ÁREA LÍQUIDA MAIOR OU IGUAL A 6M2, SEM VÃOS, UTILIZANDO PALHETA E ARGAMASSA DE ASSENTAMENTO COM PREPARO MANUAL. AF_12/2014</v>
          </cell>
          <cell r="D6664" t="str">
            <v>M2</v>
          </cell>
          <cell r="E6664" t="str">
            <v>56,21</v>
          </cell>
          <cell r="F6664" t="str">
            <v>58,63</v>
          </cell>
        </row>
        <row r="6665">
          <cell r="A6665" t="str">
            <v>89294</v>
          </cell>
          <cell r="B6665" t="str">
            <v>ALVENARIA ESTRUTURAL DE BLOCOS CERÂMICOS 14X19X29, (ESPESSURA DE 14 CM), PARA PAREDES COM ÁREA LÍQUIDA MENOR QUE 6M², COM VÃOS, UTILIZANDO PALHETA E ARGAMASSA DE ASSENTAMENTO COM PREPARO EM BETONEIRA. AF_12/2014</v>
          </cell>
          <cell r="D6665" t="str">
            <v>M2</v>
          </cell>
          <cell r="E6665" t="str">
            <v>64,57</v>
          </cell>
          <cell r="F6665" t="str">
            <v>67,61</v>
          </cell>
        </row>
        <row r="6666">
          <cell r="A6666" t="str">
            <v>89295</v>
          </cell>
          <cell r="B6666" t="str">
            <v>ALVENARIA ESTRUTURAL DE BLOCOS CERÂMICOS 14X19X29, (ESPESSURA DE 14 CM), PARA PAREDES COM ÁREA LÍQUIDA MENOR QUE 6M², COM VÃOS, UTILIZANDO PALHETA E ARGAMASSA DE ASSENTAMENTO COM PREPARO MANUAL. AF_12/2014</v>
          </cell>
          <cell r="D6666" t="str">
            <v>M2</v>
          </cell>
          <cell r="E6666" t="str">
            <v>65,61</v>
          </cell>
          <cell r="F6666" t="str">
            <v>68,75</v>
          </cell>
        </row>
        <row r="6667">
          <cell r="A6667" t="str">
            <v>89296</v>
          </cell>
          <cell r="B6667" t="str">
            <v>ALVENARIA ESTRUTURAL DE BLOCOS CERÂMICOS 14X19X29, (ESPESSURA DE 14 CM), PARA PAREDES COM ÁREA LÍQUIDA MAIOR OU IGUAL A 6M², COM VÃOS, UTILIZANDO PALHETA E ARGAMASSA DE ASSENTAMENTO COM PREPARO EM BETONEIRA. AF_12/2014</v>
          </cell>
          <cell r="D6667" t="str">
            <v>M2</v>
          </cell>
          <cell r="E6667" t="str">
            <v>58,31</v>
          </cell>
          <cell r="F6667" t="str">
            <v>60,87</v>
          </cell>
        </row>
        <row r="6668">
          <cell r="A6668" t="str">
            <v>89297</v>
          </cell>
          <cell r="B6668" t="str">
            <v>ALVENARIA ESTRUTURAL DE BLOCOS CERÂMICOS 14X19X29, (ESPESSURA DE 14 CM), PARA PAREDES COM ÁREA LÍQUIDA MAIOR OU IGUAL A 6M², COM VÃOS, UTILIZANDO PALHETA E ARGAMASSA DE ASSENTAMENTO COM PREPARO MANUAL. AF_12/2014</v>
          </cell>
          <cell r="D6668" t="str">
            <v>M2</v>
          </cell>
          <cell r="E6668" t="str">
            <v>59,35</v>
          </cell>
          <cell r="F6668" t="str">
            <v>62,01</v>
          </cell>
        </row>
        <row r="6669">
          <cell r="A6669" t="str">
            <v>89298</v>
          </cell>
          <cell r="B6669" t="str">
            <v>ALVENARIA ESTRUTURAL DE BLOCOS CERÂMICOS 14X19X39, (ESPESSURA DE 14 CM), PARA PAREDES COM ÁREA LÍQUIDA MENOR QUE 6M², SEM VÃOS, UTILIZANDO COLHER DE PEDREIRO E ARGAMASSA DE ASSENTAMENTO COM PREPARO EM BETONEIRA. AF_12/2014</v>
          </cell>
          <cell r="D6669" t="str">
            <v>M2</v>
          </cell>
          <cell r="E6669" t="str">
            <v>60,40</v>
          </cell>
          <cell r="F6669" t="str">
            <v>63,12</v>
          </cell>
        </row>
        <row r="6670">
          <cell r="A6670" t="str">
            <v>89299</v>
          </cell>
          <cell r="B6670" t="str">
            <v>ALVENARIA ESTRUTURAL DE BLOCOS CERÂMICOS 14X19X39, (ESPESSURA DE 14 CM), PARA PAREDES COM ÁREA LÍQUIDA MENOR QUE 6M², SEM VÃOS, UTILIZANDO COLHER DE PEDREIRO E ARGAMASSA DE ASSENTAMENTO COM PREPARO MANUAL. AF_12/2014</v>
          </cell>
          <cell r="D6670" t="str">
            <v>M2</v>
          </cell>
          <cell r="E6670" t="str">
            <v>61,73</v>
          </cell>
          <cell r="F6670" t="str">
            <v>64,58</v>
          </cell>
        </row>
        <row r="6671">
          <cell r="A6671" t="str">
            <v>89300</v>
          </cell>
          <cell r="B6671" t="str">
            <v>ALVENARIA ESTRUTURAL DE BLOCOS CERÂMICOS 14X19X39, (ESPESSURA DE 14 CM), PARA PAREDES COM ÁREA LÍQUIDA MAIOR OU IGUAL A 6M², SEM VÃOS, UTILIZANDO COLHER DE PEDREIRO E ARGAMASSA DE ASSENTAMENTO COM PREPARO EM BETONEIRA. AF_12/2014</v>
          </cell>
          <cell r="D6671" t="str">
            <v>M2</v>
          </cell>
          <cell r="E6671" t="str">
            <v>56,30</v>
          </cell>
          <cell r="F6671" t="str">
            <v>58,73</v>
          </cell>
        </row>
        <row r="6672">
          <cell r="A6672" t="str">
            <v>89301</v>
          </cell>
          <cell r="B6672" t="str">
            <v>ALVENARIA ESTRUTURAL DE BLOCOS CERÂMICOS 14X19X39, (ESPESSURA DE 14 CM), PARA PAREDES COM ÁREA LÍQUIDA MAIOR OU IGUAL A 6M², SEM VÃOS, UTILIZANDO COLHER DE PEDREIRO E ARGAMASSA DE ASSENTAMENTO COM PREPARO MANUAL. AF_12/2014</v>
          </cell>
          <cell r="D6672" t="str">
            <v>M2</v>
          </cell>
          <cell r="E6672" t="str">
            <v>57,63</v>
          </cell>
          <cell r="F6672" t="str">
            <v>60,19</v>
          </cell>
        </row>
        <row r="6673">
          <cell r="A6673" t="str">
            <v>89302</v>
          </cell>
          <cell r="B6673" t="str">
            <v>ALVENARIA ESTRUTURAL DE BLOCOS CERÂMICOS 14X19X39, (ESPESSURA DE 14 CM), PARA PAREDES COM ÁREA LÍQUIDA MENOR QUE 6M², COM VÃOS, UTILIZANDO COLHER DE PEDREIRO E ARGAMASSA DE ASSENTAMENTO COM PREPARO EM BETONEIRA. AF_12/2014</v>
          </cell>
          <cell r="D6673" t="str">
            <v>M2</v>
          </cell>
          <cell r="E6673" t="str">
            <v>67,04</v>
          </cell>
          <cell r="F6673" t="str">
            <v>70,34</v>
          </cell>
        </row>
        <row r="6674">
          <cell r="A6674" t="str">
            <v>89303</v>
          </cell>
          <cell r="B6674" t="str">
            <v>ALVENARIA ESTRUTURAL DE BLOCOS CERÂMICOS 14X19X39, (ESPESSURA DE 14 CM), PARA PAREDES COM ÁREA LÍQUIDA MENOR QUE 6M², COM VÃOS, UTILIZANDO COLHER DE PEDREIRO E ARGAMASSA DE ASSENTAMENTO COM PREPARO MANUAL. AF_12/2014</v>
          </cell>
          <cell r="D6674" t="str">
            <v>M2</v>
          </cell>
          <cell r="E6674" t="str">
            <v>68,37</v>
          </cell>
          <cell r="F6674" t="str">
            <v>71,80</v>
          </cell>
        </row>
        <row r="6675">
          <cell r="A6675" t="str">
            <v>89304</v>
          </cell>
          <cell r="B6675" t="str">
            <v>ALVENARIA ESTRUTURAL DE BLOCOS CERÂMICOS 14X19X39, (ESPESSURA DE 14 CM), PARA PAREDES COM ÁREA LÍQUIDA MAIOR OU IGUAL A 6M², COM VÃOS, UTILIZANDO COLHER DE PEDREIRO E ARGAMASSA DE ASSENTAMENTO COM PREPARO EM BETONEIRA. AF_12/2014</v>
          </cell>
          <cell r="D6675" t="str">
            <v>M2</v>
          </cell>
          <cell r="E6675" t="str">
            <v>60,40</v>
          </cell>
          <cell r="F6675" t="str">
            <v>63,15</v>
          </cell>
        </row>
        <row r="6676">
          <cell r="A6676" t="str">
            <v>89305</v>
          </cell>
          <cell r="B6676" t="str">
            <v>ALVENARIA ESTRUTURAL DE BLOCOS CERÂMICOS 14X19X39, (ESPESSURA DE 14 CM), PARA PAREDES COM ÁREA LÍQUIDA MAIOR OU IGUAL A 6M², COM VÃOS, UTILIZANDO COLHER DE PEDREIRO E ARGAMASSA DE ASSENTAMENTO COM PREPARO MANUAL. AF_12/2014</v>
          </cell>
          <cell r="D6676" t="str">
            <v>M2</v>
          </cell>
          <cell r="E6676" t="str">
            <v>61,73</v>
          </cell>
          <cell r="F6676" t="str">
            <v>64,61</v>
          </cell>
        </row>
        <row r="6677">
          <cell r="A6677" t="str">
            <v>89306</v>
          </cell>
          <cell r="B6677" t="str">
            <v>ALVENARIA ESTRUTURAL DE BLOCOS CERÂMICOS 14X19X29, (ESPESSURA DE 14 CM), PARA PAREDES COM ÁREA LÍQUIDA MENOR QUE 6M², SEM VÃOS, UTILIZANDO COLHER DE PEDREIRO E ARGAMASSA DE ASSENTAMENTO COM PREPARO EM BETONEIRA. AF_12/2014</v>
          </cell>
          <cell r="D6677" t="str">
            <v>M2</v>
          </cell>
          <cell r="E6677" t="str">
            <v>68,24</v>
          </cell>
          <cell r="F6677" t="str">
            <v>71,69</v>
          </cell>
        </row>
        <row r="6678">
          <cell r="A6678" t="str">
            <v>89307</v>
          </cell>
          <cell r="B6678" t="str">
            <v>ALVENARIA ESTRUTURAL DE BLOCOS CERÂMICOS 14X19X29, (ESPESSURA DE 14 CM), PARA PAREDES COM ÁREA LÍQUIDA MENOR QUE 6M², SEM VÃOS, UTILIZANDO COLHER DE PEDREIRO E ARGAMASSA DE ASSENTAMENTO COM PREPARO MANUAL. AF_12/2014</v>
          </cell>
          <cell r="D6678" t="str">
            <v>M2</v>
          </cell>
          <cell r="E6678" t="str">
            <v>69,71</v>
          </cell>
          <cell r="F6678" t="str">
            <v>73,30</v>
          </cell>
        </row>
        <row r="6679">
          <cell r="A6679" t="str">
            <v>89308</v>
          </cell>
          <cell r="B6679" t="str">
            <v>ALVENARIA ESTRUTURAL DE BLOCOS CERÂMICOS 14X19X29, (ESPESSURA DE 14 CM), PARA PAREDES COM ÁREA LÍQUIDA MAIOR OU IGUAL A 6M², SEM VÃOS, UTILIZANDO COLHER DE PEDREIRO E ARGAMASSA DE ASSENTAMENTO COM PREPARO EM BETONEIRA. AF_12/2014</v>
          </cell>
          <cell r="D6679" t="str">
            <v>M2</v>
          </cell>
          <cell r="E6679" t="str">
            <v>64,22</v>
          </cell>
          <cell r="F6679" t="str">
            <v>67,38</v>
          </cell>
        </row>
        <row r="6680">
          <cell r="A6680" t="str">
            <v>89309</v>
          </cell>
          <cell r="B6680" t="str">
            <v>ALVENARIA ESTRUTURAL DE BLOCOS CERÂMICOS 14X19X29, (ESPESSURA DE 14 CM), PARA PAREDES COM ÁREA LÍQUIDA MAIOR OU IGUAL A 6M², SEM VÃOS, UTILIZANDO COLHER DE PEDREIRO E ARGAMASSA DE ASSENTAMENTO COM PREPARO MANUAL. AF_12/2014</v>
          </cell>
          <cell r="D6680" t="str">
            <v>M2</v>
          </cell>
          <cell r="E6680" t="str">
            <v>65,69</v>
          </cell>
          <cell r="F6680" t="str">
            <v>68,99</v>
          </cell>
        </row>
        <row r="6681">
          <cell r="A6681" t="str">
            <v>89310</v>
          </cell>
          <cell r="B6681" t="str">
            <v>ALVENARIA ESTRUTURAL DE BLOCOS CERÂMICOS 14X19X29, (ESPESSURA DE 14 CM), PARA PAREDES COM ÁREA LÍQUIDA MENOR QUE 6M², COM VÃOS, UTILIZANDO COLHER DE PEDREIRO E ARGAMASSA DE ASSENTAMENTO COM PREPARO EM BETONEIRA. AF_12/2014</v>
          </cell>
          <cell r="D6681" t="str">
            <v>M2</v>
          </cell>
          <cell r="E6681" t="str">
            <v>77,57</v>
          </cell>
          <cell r="F6681" t="str">
            <v>81,73</v>
          </cell>
        </row>
        <row r="6682">
          <cell r="A6682" t="str">
            <v>89311</v>
          </cell>
          <cell r="B6682" t="str">
            <v>ALVENARIA ESTRUTURAL DE BLOCOS CERÂMICOS 14X19X29, (ESPESSURA DE 14 CM), PARA PAREDES COM ÁREA LÍQUIDA MENOR QUE 6M², COM VÃOS, UTILIZANDO COLHER DE PEDREIRO E ARGAMASSA DE ASSENTAMENTO COM PREPARO MANUAL. AF_12/2014</v>
          </cell>
          <cell r="D6682" t="str">
            <v>M2</v>
          </cell>
          <cell r="E6682" t="str">
            <v>79,04</v>
          </cell>
          <cell r="F6682" t="str">
            <v>83,34</v>
          </cell>
        </row>
        <row r="6683">
          <cell r="A6683" t="str">
            <v>89312</v>
          </cell>
          <cell r="B6683" t="str">
            <v>ALVENARIA ESTRUTURAL DE BLOCOS CERÂMICOS 14X19X29, (ESPESSURA DE 14 CM), PARA PAREDES COM ÁREA LÍQUIDA MAIOR OU IGUAL A 6M², COM VÃOS, UTILIZANDO COLHER DE PEDREIRO E ARGAMASSA DE ASSENTAMENTO COM PREPARO EM BETONEIRA. AF_12/2014</v>
          </cell>
          <cell r="D6683" t="str">
            <v>M2</v>
          </cell>
          <cell r="E6683" t="str">
            <v>68,97</v>
          </cell>
          <cell r="F6683" t="str">
            <v>72,53</v>
          </cell>
        </row>
        <row r="6684">
          <cell r="A6684" t="str">
            <v>89313</v>
          </cell>
          <cell r="B6684" t="str">
            <v>ALVENARIA ESTRUTURAL DE BLOCOS CERÂMICOS 14X19X29, (ESPESSURA DE 14 CM), PARA PAREDES COM ÁREA LÍQUIDA MAIOR OU IGUAL A 6M², COM VÃOS, UTILIZANDO COLHER DE PEDREIRO E ARGAMASSA DE ASSENTAMENTO COM PREPARO MANUAL. AF_12/2014</v>
          </cell>
          <cell r="D6684" t="str">
            <v>M2</v>
          </cell>
          <cell r="E6684" t="str">
            <v>70,44</v>
          </cell>
          <cell r="F6684" t="str">
            <v>74,14</v>
          </cell>
        </row>
        <row r="6685">
          <cell r="A6685" t="str">
            <v>95465</v>
          </cell>
          <cell r="B6685" t="str">
            <v>COBOGO CERAMICO (ELEMENTO VAZADO), 9X20X20CM, ASSENTADO COM ARGAMASSA TRACO 1:4 DE CIMENTO E AREIA</v>
          </cell>
          <cell r="D6685" t="str">
            <v>M2</v>
          </cell>
          <cell r="E6685" t="str">
            <v>136,31</v>
          </cell>
          <cell r="F6685" t="str">
            <v>139,92</v>
          </cell>
        </row>
        <row r="6686">
          <cell r="A6686" t="str">
            <v>87447</v>
          </cell>
          <cell r="B6686" t="str">
            <v>ALVENARIA DE VEDAÇÃO DE BLOCOS VAZADOS DE CONCRETO DE 9X19X39CM (ESPESSURA 9CM) DE PAREDES COM ÁREA LÍQUIDA MENOR QUE 6M² SEM VÃOS E ARGAMASSA DE ASSENTAMENTO COM PREPARO EM BETONEIRA. AF_06/2014</v>
          </cell>
          <cell r="D6686" t="str">
            <v>M2</v>
          </cell>
          <cell r="E6686" t="str">
            <v>47,72</v>
          </cell>
          <cell r="F6686" t="str">
            <v>49,73</v>
          </cell>
        </row>
        <row r="6687">
          <cell r="A6687" t="str">
            <v>87448</v>
          </cell>
          <cell r="B6687" t="str">
            <v>ALVENARIA DE VEDAÇÃO DE BLOCOS VAZADOS DE CONCRETO DE 9X19X39CM (ESPESSURA 9CM) DE PAREDES COM ÁREA LÍQUIDA MENOR QUE 6M² SEM VÃOS E ARGAMASSA DE ASSENTAMENTO COM PREPARO MANUAL. AF_06/2014</v>
          </cell>
          <cell r="D6687" t="str">
            <v>M2</v>
          </cell>
          <cell r="E6687" t="str">
            <v>48,09</v>
          </cell>
          <cell r="F6687" t="str">
            <v>50,16</v>
          </cell>
        </row>
        <row r="6688">
          <cell r="A6688" t="str">
            <v>87449</v>
          </cell>
          <cell r="B6688" t="str">
            <v>ALVENARIA DE VEDAÇÃO DE BLOCOS VAZADOS DE CONCRETO DE 14X19X39CM (ESPESSURA 14CM) DE PAREDES COM ÁREA LÍQUIDA MENOR QUE 6M² SEM VÃOS E ARGAMASSA DE ASSENTAMENTO COM PREPARO EM BETONEIRA. AF_06/2014</v>
          </cell>
          <cell r="D6688" t="str">
            <v>M2</v>
          </cell>
          <cell r="E6688" t="str">
            <v>60,27</v>
          </cell>
          <cell r="F6688" t="str">
            <v>63,02</v>
          </cell>
        </row>
        <row r="6689">
          <cell r="A6689" t="str">
            <v>87450</v>
          </cell>
          <cell r="B6689" t="str">
            <v>ALVENARIA DE VEDAÇÃO DE BLOCOS VAZADOS DE CONCRETO DE 14X19X39CM (ESPESSURA 14CM) DE PAREDES COM ÁREA LÍQUIDA MENOR QUE 6M² SEM VÃOS E ARGAMASSA DE ASSENTAMENTO COM PREPARO MANUAL. AF_06/2014</v>
          </cell>
          <cell r="D6689" t="str">
            <v>M2</v>
          </cell>
          <cell r="E6689" t="str">
            <v>61,09</v>
          </cell>
          <cell r="F6689" t="str">
            <v>63,93</v>
          </cell>
        </row>
        <row r="6690">
          <cell r="A6690" t="str">
            <v>87451</v>
          </cell>
          <cell r="B6690" t="str">
            <v>ALVENARIA DE VEDAÇÃO DE BLOCOS VAZADOS DE CONCRETO DE 19X19X39CM (ESPESSURA 19CM) DE PAREDES COM ÁREA LÍQUIDA MENOR QUE 6M² SEM VÃOS E ARGAMASSA DE ASSENTAMENTO COM PREPARO EM BETONEIRA. AF_06/2014</v>
          </cell>
          <cell r="D6690" t="str">
            <v>M2</v>
          </cell>
          <cell r="E6690" t="str">
            <v>74,95</v>
          </cell>
          <cell r="F6690" t="str">
            <v>78,17</v>
          </cell>
        </row>
        <row r="6691">
          <cell r="A6691" t="str">
            <v>87452</v>
          </cell>
          <cell r="B6691" t="str">
            <v>ALVENARIA DE VEDAÇÃO DE BLOCOS VAZADOS DE CONCRETO DE 19X19X39CM (ESPESSURA 19CM) DE PAREDES COM ÁREA LÍQUIDA MENOR QUE 6M² SEM VÃOS E ARGAMASSA DE ASSENTAMENTO COM PREPARO MANUAL. AF_06/2014</v>
          </cell>
          <cell r="D6691" t="str">
            <v>M2</v>
          </cell>
          <cell r="E6691" t="str">
            <v>75,39</v>
          </cell>
          <cell r="F6691" t="str">
            <v>78,61</v>
          </cell>
        </row>
        <row r="6692">
          <cell r="A6692" t="str">
            <v>87453</v>
          </cell>
          <cell r="B6692" t="str">
            <v>ALVENARIA DE VEDAÇÃO DE BLOCOS VAZADOS DE CONCRETO DE 9X19X39CM (ESPESSURA 9CM) DE PAREDES COM ÁREA LÍQUIDA MAIOR OU IGUAL A 6M² SEM VÃOS E ARGAMASSA DE ASSENTAMENTO COM PREPARO EM BETONEIRA. AF_06/2014</v>
          </cell>
          <cell r="D6692" t="str">
            <v>M2</v>
          </cell>
          <cell r="E6692" t="str">
            <v>44,60</v>
          </cell>
          <cell r="F6692" t="str">
            <v>46,34</v>
          </cell>
        </row>
        <row r="6693">
          <cell r="A6693" t="str">
            <v>87454</v>
          </cell>
          <cell r="B6693" t="str">
            <v>ALVENARIA DE VEDAÇÃO DE BLOCOS VAZADOS DE CONCRETO DE 9X19X39CM (ESPESSURA 9CM) DE PAREDES COM ÁREA LÍQUIDA MAIOR OU IGUAL A 6M² SEM VÃOS E ARGAMASSA DE ASSENTAMENTO COM PREPARO MANUAL. AF_06/2014</v>
          </cell>
          <cell r="D6693" t="str">
            <v>M2</v>
          </cell>
          <cell r="E6693" t="str">
            <v>45,31</v>
          </cell>
          <cell r="F6693" t="str">
            <v>47,12</v>
          </cell>
        </row>
        <row r="6694">
          <cell r="A6694" t="str">
            <v>87455</v>
          </cell>
          <cell r="B6694" t="str">
            <v>ALVENARIA DE VEDAÇÃO DE BLOCOS VAZADOS DE CONCRETO DE 14X19X39CM (ESPESSURA 14CM) DE PAREDES COM ÁREA LÍQUIDA MAIOR OU IGUAL A 6M² SEM VÃOS E ARGAMASSA DE ASSENTAMENTO COM PREPARO EM BETONEIRA. AF_06/2014</v>
          </cell>
          <cell r="D6694" t="str">
            <v>M2</v>
          </cell>
          <cell r="E6694" t="str">
            <v>56,34</v>
          </cell>
          <cell r="F6694" t="str">
            <v>58,83</v>
          </cell>
        </row>
        <row r="6695">
          <cell r="A6695" t="str">
            <v>87456</v>
          </cell>
          <cell r="B6695" t="str">
            <v>ALVENARIA DE VEDAÇÃO DE BLOCOS VAZADOS DE CONCRETO DE 14X19X39CM (ESPESSURA 14CM) DE PAREDES COM ÁREA LÍQUIDA MAIOR OU IGUAL A 6M² SEM VÃOS E ARGAMASSA DE ASSENTAMENTO COM PREPARO MANUAL. AF_06/2014</v>
          </cell>
          <cell r="D6695" t="str">
            <v>M2</v>
          </cell>
          <cell r="E6695" t="str">
            <v>57,49</v>
          </cell>
          <cell r="F6695" t="str">
            <v>60,07</v>
          </cell>
        </row>
        <row r="6696">
          <cell r="A6696" t="str">
            <v>87457</v>
          </cell>
          <cell r="B6696" t="str">
            <v>ALVENARIA DE VEDAÇÃO DE BLOCOS VAZADOS DE CONCRETO DE 19X19X39CM (ESPESSURA 19CM) DE PAREDES COM ÁREA LÍQUIDA MAIOR OU IGUAL A 6M² SEM VÃOS E ARGAMASSA DE ASSENTAMENTO COM PREPARO EM BETONEIRA. AF_06/2014</v>
          </cell>
          <cell r="D6696" t="str">
            <v>M2</v>
          </cell>
          <cell r="E6696" t="str">
            <v>69,75</v>
          </cell>
          <cell r="F6696" t="str">
            <v>72,61</v>
          </cell>
        </row>
        <row r="6697">
          <cell r="A6697" t="str">
            <v>87458</v>
          </cell>
          <cell r="B6697" t="str">
            <v>ALVENARIA DE VEDAÇÃO DE BLOCOS VAZADOS DE CONCRETO DE 19X19X39CM (ESPESSURA 19CM) DE PAREDES COM ÁREA LÍQUIDA MAIOR OU IGUAL A 6M² SEM VÃOS E ARGAMASSA DE ASSENTAMENTO COM PREPARO MANUAL. AF_06/2014</v>
          </cell>
          <cell r="D6697" t="str">
            <v>M2</v>
          </cell>
          <cell r="E6697" t="str">
            <v>70,78</v>
          </cell>
          <cell r="F6697" t="str">
            <v>73,74</v>
          </cell>
        </row>
        <row r="6698">
          <cell r="A6698" t="str">
            <v>87459</v>
          </cell>
          <cell r="B6698" t="str">
            <v>ALVENARIA DE VEDAÇÃO DE BLOCOS VAZADOS DE CONCRETO DE 9X19X39CM (ESPESSURA 9CM) DE PAREDES COM ÁREA LÍQUIDA MENOR QUE 6M² COM VÃOS E ARGAMASSA DE ASSENTAMENTO COM PREPARO EM BETONEIRA. AF_06/2014</v>
          </cell>
          <cell r="D6698" t="str">
            <v>M2</v>
          </cell>
          <cell r="E6698" t="str">
            <v>52,80</v>
          </cell>
          <cell r="F6698" t="str">
            <v>55,35</v>
          </cell>
        </row>
        <row r="6699">
          <cell r="A6699" t="str">
            <v>87460</v>
          </cell>
          <cell r="B6699" t="str">
            <v>ALVENARIA DE VEDAÇÃO DE BLOCOS VAZADOS DE CONCRETO DE 9X19X39CM (ESPESSURA 9CM) DE PAREDES COM ÁREA LÍQUIDA MENOR QUE 6M² COM VÃOS E ARGAMASSA DE ASSENTAMENTO COM PREPARO MANUAL. AF_06/2014</v>
          </cell>
          <cell r="D6699" t="str">
            <v>M2</v>
          </cell>
          <cell r="E6699" t="str">
            <v>53,51</v>
          </cell>
          <cell r="F6699" t="str">
            <v>56,13</v>
          </cell>
        </row>
        <row r="6700">
          <cell r="A6700" t="str">
            <v>87461</v>
          </cell>
          <cell r="B6700" t="str">
            <v>ALVENARIA DE VEDAÇÃO DE BLOCOS VAZADOS DE CONCRETO DE 14X19X39CM (ESPESSURA 14CM) DE PAREDES COM ÁREA LÍQUIDA MENOR QUE 6M² COM VÃOS E ARGAMASSA DE ASSENTAMENTO COM PREPARO EM BETONEIRA. AF_06/2014</v>
          </cell>
          <cell r="D6700" t="str">
            <v>M2</v>
          </cell>
          <cell r="E6700" t="str">
            <v>65,38</v>
          </cell>
          <cell r="F6700" t="str">
            <v>68,67</v>
          </cell>
        </row>
        <row r="6701">
          <cell r="A6701" t="str">
            <v>87462</v>
          </cell>
          <cell r="B6701" t="str">
            <v>ALVENARIA DE VEDAÇÃO DE BLOCOS VAZADOS DE CONCRETO DE 14X19X39CM (ESPESSURA 14CM) DE PAREDES COM ÁREA LÍQUIDA MENOR QUE 6M² COM VÃOS E ARGAMASSA DE ASSENTAMENTO COM PREPARO MANUAL. AF_06/2014</v>
          </cell>
          <cell r="D6701" t="str">
            <v>M2</v>
          </cell>
          <cell r="E6701" t="str">
            <v>66,20</v>
          </cell>
          <cell r="F6701" t="str">
            <v>69,58</v>
          </cell>
        </row>
        <row r="6702">
          <cell r="A6702" t="str">
            <v>87463</v>
          </cell>
          <cell r="B6702" t="str">
            <v>ALVENARIA DE VEDAÇÃO DE BLOCOS VAZADOS DE CONCRETO DE 19X19X39CM (ESPESSURA 19CM) DE PAREDES COM ÁREA LÍQUIDA MENOR QUE 6M² COM VÃOS E ARGAMASSA DE ASSENTAMENTO COM PREPARO EM BETONEIRA. AF_06/2014</v>
          </cell>
          <cell r="D6702" t="str">
            <v>M2</v>
          </cell>
          <cell r="E6702" t="str">
            <v>79,52</v>
          </cell>
          <cell r="F6702" t="str">
            <v>83,19</v>
          </cell>
        </row>
        <row r="6703">
          <cell r="A6703" t="str">
            <v>87464</v>
          </cell>
          <cell r="B6703" t="str">
            <v>ALVENARIA DE VEDAÇÃO DE BLOCOS VAZADOS DE CONCRETO DE 19X19X39CM (ESPESSURA 19CM) DE PAREDES COM ÁREA LÍQUIDA MENOR QUE 6M² COM VÃOS E ARGAMASSA DE ASSENTAMENTO COM PREPARO MANUAL. AF_06/2014</v>
          </cell>
          <cell r="D6703" t="str">
            <v>M2</v>
          </cell>
          <cell r="E6703" t="str">
            <v>80,55</v>
          </cell>
          <cell r="F6703" t="str">
            <v>84,32</v>
          </cell>
        </row>
        <row r="6704">
          <cell r="A6704" t="str">
            <v>87465</v>
          </cell>
          <cell r="B6704" t="str">
            <v>ALVENARIA DE VEDAÇÃO DE BLOCOS VAZADOS DE CONCRETO DE 9X19X39CM (ESPESSURA 9CM) DE PAREDES COM ÁREA LÍQUIDA MAIOR OU IGUAL A 6M² COM VÃOS E ARGAMASSA DE ASSENTAMENTO COM PREPARO EM BETONEIRA. AF_06/2014</v>
          </cell>
          <cell r="D6704" t="str">
            <v>M2</v>
          </cell>
          <cell r="E6704" t="str">
            <v>47,48</v>
          </cell>
          <cell r="F6704" t="str">
            <v>49,52</v>
          </cell>
        </row>
        <row r="6705">
          <cell r="A6705" t="str">
            <v>87466</v>
          </cell>
          <cell r="B6705" t="str">
            <v>ALVENARIA DE VEDAÇÃO DE BLOCOS VAZADOS DE CONCRETO DE 9X19X39CM (ESPESSURA 9CM) DE PAREDES COM ÁREA LÍQUIDA MAIOR OU IGUAL A 6M² COM VÃOS E ARGAMASSA DE ASSENTAMENTO COM PREPARO MANUAL. AF_06/2014</v>
          </cell>
          <cell r="D6705" t="str">
            <v>M2</v>
          </cell>
          <cell r="E6705" t="str">
            <v>48,19</v>
          </cell>
          <cell r="F6705" t="str">
            <v>50,30</v>
          </cell>
        </row>
        <row r="6706">
          <cell r="A6706" t="str">
            <v>87467</v>
          </cell>
          <cell r="B6706" t="str">
            <v>ALVENARIA DE VEDAÇÃO DE BLOCOS VAZADOS DE CONCRETO DE 14X19X39CM (ESPESSURA 14CM) DE PAREDES COM ÁREA LÍQUIDA MAIOR OU IGUAL A 6M² COM VÃOS E ARGAMASSA DE ASSENTAMENTO COM PREPARO EM BETONEIRA. AF_06/2014</v>
          </cell>
          <cell r="D6706" t="str">
            <v>M2</v>
          </cell>
          <cell r="E6706" t="str">
            <v>59,59</v>
          </cell>
          <cell r="F6706" t="str">
            <v>62,37</v>
          </cell>
        </row>
        <row r="6707">
          <cell r="A6707" t="str">
            <v>87468</v>
          </cell>
          <cell r="B6707" t="str">
            <v>ALVENARIA DE VEDAÇÃO DE BLOCOS VAZADOS DE CONCRETO DE 14X19X39CM (ESPESSURA 14CM) DE PAREDES COM ÁREA LÍQUIDA MAIOR OU IGUAL A 6M² COM VÃOS E ARGAMASSA DE ASSENTAMENTO COM PREPARO MANUAL. AF_06/2014</v>
          </cell>
          <cell r="D6707" t="str">
            <v>M2</v>
          </cell>
          <cell r="E6707" t="str">
            <v>60,41</v>
          </cell>
          <cell r="F6707" t="str">
            <v>63,28</v>
          </cell>
        </row>
        <row r="6708">
          <cell r="A6708" t="str">
            <v>87469</v>
          </cell>
          <cell r="B6708" t="str">
            <v>ALVENARIA DE VEDAÇÃO DE BLOCOS VAZADOS DE CONCRETO DE 19X19X39CM (ESPESSURA 19CM) DE PAREDES COM ÁREA LÍQUIDA MAIOR OU IGUAL A 6M² COM VÃOS E ARGAMASSA DE ASSENTAMENTO COM PREPARO EM BETONEIRA. AF_06/2014</v>
          </cell>
          <cell r="D6708" t="str">
            <v>M2</v>
          </cell>
          <cell r="E6708" t="str">
            <v>73,16</v>
          </cell>
          <cell r="F6708" t="str">
            <v>76,32</v>
          </cell>
        </row>
        <row r="6709">
          <cell r="A6709" t="str">
            <v>87470</v>
          </cell>
          <cell r="B6709" t="str">
            <v>ALVENARIA DE VEDAÇÃO DE BLOCOS VAZADOS DE CONCRETO DE 19X19X39CM (ESPESSURA 19CM) DE PAREDES COM ÁREA LÍQUIDA MAIOR OU IGUAL A 6M² COM VÃOS E ARGAMASSA DE ASSENTAMENTO COM PREPARO MANUAL. AF_06/2014</v>
          </cell>
          <cell r="D6709" t="str">
            <v>M2</v>
          </cell>
          <cell r="E6709" t="str">
            <v>74,19</v>
          </cell>
          <cell r="F6709" t="str">
            <v>77,45</v>
          </cell>
        </row>
        <row r="6710">
          <cell r="A6710" t="str">
            <v>89044</v>
          </cell>
          <cell r="B6710" t="str">
            <v>(COMPOSIÇÃO REPRESENTATIVA) DO SERVIÇO DE ALVENARIA DE VEDAÇÃO DE BLOCOS VAZADOS DE CONCRETO DE 9X19X39CM (ESPESSURA 9CM), PARA EDIFICAÇÃO HABITACIONAL MULTIFAMILIAR (PRÉDIO). AF_11/2014</v>
          </cell>
          <cell r="D6710" t="str">
            <v>M2</v>
          </cell>
          <cell r="E6710" t="str">
            <v>47,57</v>
          </cell>
          <cell r="F6710" t="str">
            <v>49,61</v>
          </cell>
        </row>
        <row r="6711">
          <cell r="A6711" t="str">
            <v>89169</v>
          </cell>
          <cell r="B6711" t="str">
            <v>(COMPOSIÇÃO REPRESENTATIVA) DO SERVIÇO DE ALVENARIA DE VEDAÇÃO DE BLOCOS VAZADOS DE CONCRETO DE 9X19X39CM (ESPESSURA 9CM), PARA EDIFICAÇÃO HABITACIONAL UNIFAMILIAR (CASA) E EDIFICAÇÃO PÚBLICA PADRÃO. AF_11/2014</v>
          </cell>
          <cell r="D6711" t="str">
            <v>M2</v>
          </cell>
          <cell r="E6711" t="str">
            <v>48,25</v>
          </cell>
          <cell r="F6711" t="str">
            <v>50,34</v>
          </cell>
        </row>
        <row r="6712">
          <cell r="A6712" t="str">
            <v>89978</v>
          </cell>
          <cell r="B6712" t="str">
            <v>(COMPOSIÇÃO REPRESENTATIVA) DO SERVIÇO DE ALVENARIA DE VEDAÇÃO DE BLOCOS VAZADOS DE CONCRETO DE 14X19X39CM (ESPESSURA 14CM), PARA EDIFICAÇÃO HABITACIONAL UNIFAMILIAR (CASA) E EDIFICAÇÃO PÚBLICA PADRÃO. AF_12/2014</v>
          </cell>
          <cell r="D6712" t="str">
            <v>M2</v>
          </cell>
          <cell r="E6712" t="str">
            <v>60,49</v>
          </cell>
          <cell r="F6712" t="str">
            <v>63,34</v>
          </cell>
        </row>
        <row r="6713">
          <cell r="A6713" t="str">
            <v>73937/1</v>
          </cell>
          <cell r="B6713" t="str">
            <v>COBOGO DE CONCRETO (ELEMENTO VAZADO), 7X50X50CM, ASSENTADO COM ARGAMASSA TRACO 1:4 (CIMENTO E AREIA)</v>
          </cell>
          <cell r="D6713" t="str">
            <v>M2</v>
          </cell>
          <cell r="E6713" t="str">
            <v>114,11</v>
          </cell>
          <cell r="F6713" t="str">
            <v>117,09</v>
          </cell>
        </row>
        <row r="6714">
          <cell r="A6714" t="str">
            <v>73937/3</v>
          </cell>
          <cell r="B6714" t="str">
            <v>COBOGO DE CONCRETO (ELEMENTO VAZADO), 7X50X50CM, ASSENTADO COM ARGAMASSA TRACO 1:3 (CIMENTO E AREIA)</v>
          </cell>
          <cell r="D6714" t="str">
            <v>M2</v>
          </cell>
          <cell r="E6714" t="str">
            <v>114,32</v>
          </cell>
          <cell r="F6714" t="str">
            <v>117,30</v>
          </cell>
        </row>
        <row r="6715">
          <cell r="A6715" t="str">
            <v>73937/5</v>
          </cell>
          <cell r="B6715" t="str">
            <v>COBOGO DE CONCRETO (ELEMENTO VAZADO), 10X29X39CM ABERTURA COM VIDRO, ASSENTADO COM ARGAMASSA TRACO 1:4 (CIMENTO E AREIA MEDIA NAO PENEIRADA)</v>
          </cell>
          <cell r="D6715" t="str">
            <v>M2</v>
          </cell>
          <cell r="E6715" t="str">
            <v>202,90</v>
          </cell>
          <cell r="F6715" t="str">
            <v>206,43</v>
          </cell>
        </row>
        <row r="6716">
          <cell r="A6716" t="str">
            <v>89453</v>
          </cell>
          <cell r="B6716" t="str">
            <v>ALVENARIA DE BLOCOS DE CONCRETO ESTRUTURAL 14X19X39 CM, (ESPESSURA 14 CM), FBK = 4,5 MPA, PARA PAREDES COM ÁREA LÍQUIDA MENOR QUE 6M², SEM VÃOS, UTILIZANDO PALHETA. AF_12/2014</v>
          </cell>
          <cell r="D6716" t="str">
            <v>M2</v>
          </cell>
          <cell r="E6716" t="str">
            <v>55,86</v>
          </cell>
          <cell r="F6716" t="str">
            <v>57,45</v>
          </cell>
        </row>
        <row r="6717">
          <cell r="A6717" t="str">
            <v>89454</v>
          </cell>
          <cell r="B6717" t="str">
            <v>ALVENARIA DE BLOCOS DE CONCRETO ESTRUTURAL 14X19X39 CM, (ESPESSURA 14 CM), FBK = 4,5 MPA, PARA PAREDES COM ÁREA LÍQUIDA MAIOR OU IGUAL A 6M², SEM VÃOS, UTILIZANDO PALHETA. AF_12/2014</v>
          </cell>
          <cell r="D6717" t="str">
            <v>M2</v>
          </cell>
          <cell r="E6717" t="str">
            <v>53,37</v>
          </cell>
          <cell r="F6717" t="str">
            <v>54,87</v>
          </cell>
        </row>
        <row r="6718">
          <cell r="A6718" t="str">
            <v>89455</v>
          </cell>
          <cell r="B6718" t="str">
            <v>ALVENARIA DE BLOCOS DE CONCRETO ESTRUTURAL 14X19X39 CM, (ESPESSURA 14 CM) FBK = 14,0 MPA, PARA PAREDES COM ÁREA LÍQUIDA MENOR QUE 6M², SEM VÃOS, UTILIZANDO PALHETA. AF_12/2014</v>
          </cell>
          <cell r="D6718" t="str">
            <v>M2</v>
          </cell>
          <cell r="E6718" t="str">
            <v>69,34</v>
          </cell>
          <cell r="F6718" t="str">
            <v>71,26</v>
          </cell>
        </row>
        <row r="6719">
          <cell r="A6719" t="str">
            <v>89456</v>
          </cell>
          <cell r="B6719" t="str">
            <v>ALVENARIA DE BLOCOS DE CONCRETO ESTRUTURAL 14X19X39 CM, (ESPESSURA 14 CM) FBK = 14,0 MPA, PARA PAREDES COM ÁREA LÍQUIDA MAIOR OU IGUAL A 6M², SEM VÃOS, UTILIZANDO PALHETA. AF_12/2014</v>
          </cell>
          <cell r="D6719" t="str">
            <v>M2</v>
          </cell>
          <cell r="E6719" t="str">
            <v>66,30</v>
          </cell>
          <cell r="F6719" t="str">
            <v>68,10</v>
          </cell>
        </row>
        <row r="6720">
          <cell r="A6720" t="str">
            <v>89457</v>
          </cell>
          <cell r="B6720" t="str">
            <v>ALVENARIA DE BLOCOS DE CONCRETO ESTRUTURAL 14X19X39 CM, (ESPESSURA 14 CM), FBK = 4,5 MPA, PARA PAREDES COM ÁREA LÍQUIDA MENOR QUE 6M², COM VÃOS, UTILIZANDO PALHETA. AF_12/2014</v>
          </cell>
          <cell r="D6720" t="str">
            <v>M2</v>
          </cell>
          <cell r="E6720" t="str">
            <v>59,32</v>
          </cell>
          <cell r="F6720" t="str">
            <v>61,14</v>
          </cell>
        </row>
        <row r="6721">
          <cell r="A6721" t="str">
            <v>89458</v>
          </cell>
          <cell r="B6721" t="str">
            <v>ALVENARIA DE BLOCOS DE CONCRETO ESTRUTURAL 14X19X39 CM, (ESPESSURA 14 CM), FBK = 4,5 MPA, PARA PAREDES COM ÁREA LÍQUIDA MAIOR OU IGUAL A 6M², COM VÃOS, UTILIZANDO PALHETA. AF_12/2014</v>
          </cell>
          <cell r="D6721" t="str">
            <v>M2</v>
          </cell>
          <cell r="E6721" t="str">
            <v>55,29</v>
          </cell>
          <cell r="F6721" t="str">
            <v>56,93</v>
          </cell>
        </row>
        <row r="6722">
          <cell r="A6722" t="str">
            <v>89459</v>
          </cell>
          <cell r="B6722" t="str">
            <v>ALVENARIA DE BLOCOS DE CONCRETO ESTRUTURAL 14X19X39 CM, (ESPESSURA 14 CM) FBK = 14,0 MPA, PARA PAREDES COM ÁREA LÍQUIDA MENOR QUE 6M², COM VÃOS, UTILIZANDO PALHETA. AF_12/2014</v>
          </cell>
          <cell r="D6722" t="str">
            <v>M2</v>
          </cell>
          <cell r="E6722" t="str">
            <v>74,21</v>
          </cell>
          <cell r="F6722" t="str">
            <v>76,41</v>
          </cell>
        </row>
        <row r="6723">
          <cell r="A6723" t="str">
            <v>89460</v>
          </cell>
          <cell r="B6723" t="str">
            <v>ALVENARIA DE BLOCOS DE CONCRETO ESTRUTURAL 14X19X39 CM, (ESPESSURA 14 CM) FBK = 14,0 MPA, PARA PAREDES COM ÁREA LÍQUIDA MAIOR OU IGUAL A 6M², COM VÃOS, UTILIZANDO PALHETA. AF_12/2014</v>
          </cell>
          <cell r="D6723" t="str">
            <v>M2</v>
          </cell>
          <cell r="E6723" t="str">
            <v>69,24</v>
          </cell>
          <cell r="F6723" t="str">
            <v>71,22</v>
          </cell>
        </row>
        <row r="6724">
          <cell r="A6724" t="str">
            <v>89462</v>
          </cell>
          <cell r="B6724" t="str">
            <v>ALVENARIA DE BLOCOS DE CONCRETO ESTRUTURAL 14X19X29 CM, (ESPESSURA 14 CM), FBK = 4,5 MPA, PARA PAREDES COM ÁREA LÍQUIDA MENOR QUE 6M², SEM VÃOS, UTILIZANDO PALHETA. AF_12/2014</v>
          </cell>
          <cell r="D6724" t="str">
            <v>M2</v>
          </cell>
          <cell r="E6724" t="str">
            <v>64,38</v>
          </cell>
          <cell r="F6724" t="str">
            <v>66,31</v>
          </cell>
        </row>
        <row r="6725">
          <cell r="A6725" t="str">
            <v>89463</v>
          </cell>
          <cell r="B6725" t="str">
            <v>ALVENARIA DE BLOCOS DE CONCRETO ESTRUTURAL 14X19X29 CM, (ESPESSURA 14 CM), FBK = 4,5 MPA, PARA PAREDES COM ÁREA LÍQUIDA MAIOR OU IGUAL A 6M², SEM VÃOS, UTILIZANDO PALHETA. AF_12/2014</v>
          </cell>
          <cell r="D6725" t="str">
            <v>M2</v>
          </cell>
          <cell r="E6725" t="str">
            <v>62,15</v>
          </cell>
          <cell r="F6725" t="str">
            <v>63,98</v>
          </cell>
        </row>
        <row r="6726">
          <cell r="A6726" t="str">
            <v>89464</v>
          </cell>
          <cell r="B6726" t="str">
            <v>ALVENARIA DE BLOCOS DE CONCRETO ESTRUTURAL 14X19X29 CM, (ESPESSURA 14 CM) FBK = 14,0 MPA, PARA PAREDES COM ÁREA LÍQUIDA MENOR QUE 6M², SEM VÃOS, UTILIZANDO PALHETA. AF_12/2014</v>
          </cell>
          <cell r="D6726" t="str">
            <v>M2</v>
          </cell>
          <cell r="E6726" t="str">
            <v>86,36</v>
          </cell>
          <cell r="F6726" t="str">
            <v>88,62</v>
          </cell>
        </row>
        <row r="6727">
          <cell r="A6727" t="str">
            <v>89465</v>
          </cell>
          <cell r="B6727" t="str">
            <v>ALVENARIA DE BLOCOS DE CONCRETO ESTRUTURAL 14X19X29 CM, (ESPESSURA 14 CM) FBK = 14,0 MPA, PARA PAREDES COM ÁREA LÍQUIDA MAIOR OU IGUAL A 6M², SEM VÃOS, UTILIZANDO PALHETA. AF_12/2014</v>
          </cell>
          <cell r="D6727" t="str">
            <v>M2</v>
          </cell>
          <cell r="E6727" t="str">
            <v>83,68</v>
          </cell>
          <cell r="F6727" t="str">
            <v>85,84</v>
          </cell>
        </row>
        <row r="6728">
          <cell r="A6728" t="str">
            <v>89466</v>
          </cell>
          <cell r="B6728" t="str">
            <v>ALVENARIA DE BLOCOS DE CONCRETO ESTRUTURAL 14X19X29 CM, (ESPESSURA 14 CM), FBK = 4,5 MPA, PARA PAREDES COM ÁREA LÍQUIDA MENOR QUE 6M², COM VÃOS, UTILIZANDO PALHETA. AF_12/2014</v>
          </cell>
          <cell r="D6728" t="str">
            <v>M2</v>
          </cell>
          <cell r="E6728" t="str">
            <v>67,92</v>
          </cell>
          <cell r="F6728" t="str">
            <v>70,17</v>
          </cell>
        </row>
        <row r="6729">
          <cell r="A6729" t="str">
            <v>89467</v>
          </cell>
          <cell r="B6729" t="str">
            <v>ALVENARIA DE BLOCOS DE CONCRETO ESTRUTURAL 14X19X29 CM, (ESPESSURA 14 CM), FBK = 4,5 MPA, PARA PAREDES COM ÁREA LÍQUIDA MAIOR OU IGUAL A 6M², COM VÃOS, UTILIZANDO PALHETA. AF_12/2014</v>
          </cell>
          <cell r="D6729" t="str">
            <v>M2</v>
          </cell>
          <cell r="E6729" t="str">
            <v>64,05</v>
          </cell>
          <cell r="F6729" t="str">
            <v>66,06</v>
          </cell>
        </row>
        <row r="6730">
          <cell r="A6730" t="str">
            <v>89468</v>
          </cell>
          <cell r="B6730" t="str">
            <v>ALVENARIA DE BLOCOS DE CONCRETO ESTRUTURAL 14X19X29 CM, (ESPESSURA 14 CM) FBK = 14,0 MPA, PARA PAREDES COM ÁREA LÍQUIDA MENOR QUE 6M², COM VÃOS, UTILIZANDO PALHETA. AF_12/2014</v>
          </cell>
          <cell r="D6730" t="str">
            <v>M2</v>
          </cell>
          <cell r="E6730" t="str">
            <v>90,77</v>
          </cell>
          <cell r="F6730" t="str">
            <v>93,38</v>
          </cell>
        </row>
        <row r="6731">
          <cell r="A6731" t="str">
            <v>89469</v>
          </cell>
          <cell r="B6731" t="str">
            <v>ALVENARIA DE BLOCOS DE CONCRETO ESTRUTURAL 14X19X29 CM, (ESPESSURA 14 CM) FBK = 14,0 MPA, PARA PAREDES COM ÁREA LÍQUIDA MAIOR OU IGUAL A 6M², COM VÃOS, UTILIZANDO PALHETA. AF_12/2014</v>
          </cell>
          <cell r="D6731" t="str">
            <v>M2</v>
          </cell>
          <cell r="E6731" t="str">
            <v>86,01</v>
          </cell>
          <cell r="F6731" t="str">
            <v>88,37</v>
          </cell>
        </row>
        <row r="6732">
          <cell r="A6732" t="str">
            <v>89470</v>
          </cell>
          <cell r="B6732" t="str">
            <v>ALVENARIA DE BLOCOS DE CONCRETO ESTRUTURAL 14X19X39 CM, (ESPESSURA 14 CM), FBK = 4,5 MPA, PARA PAREDES COM ÁREA LÍQUIDA MENOR QUE 6M², SEM VÃOS, UTILIZANDO COLHER DE PEDREIRO. AF_12/2014</v>
          </cell>
          <cell r="D6732" t="str">
            <v>M2</v>
          </cell>
          <cell r="E6732" t="str">
            <v>66,11</v>
          </cell>
          <cell r="F6732" t="str">
            <v>68,66</v>
          </cell>
        </row>
        <row r="6733">
          <cell r="A6733" t="str">
            <v>89471</v>
          </cell>
          <cell r="B6733" t="str">
            <v>ALVENARIA DE BLOCOS DE CONCRETO ESTRUTURAL 14X19X39 CM, (ESPESSURA 14 CM), FBK = 4,5 MPA, PARA PAREDES COM ÁREA LÍQUIDA MAIOR OU IGUAL A 6M², SEM VÃOS, UTILIZANDO COLHER DE PEDREIRO. AF_12/2014</v>
          </cell>
          <cell r="D6733" t="str">
            <v>M2</v>
          </cell>
          <cell r="E6733" t="str">
            <v>63,62</v>
          </cell>
          <cell r="F6733" t="str">
            <v>66,08</v>
          </cell>
        </row>
        <row r="6734">
          <cell r="A6734" t="str">
            <v>89472</v>
          </cell>
          <cell r="B6734" t="str">
            <v>ALVENARIA DE BLOCOS DE CONCRETO ESTRUTURAL 14X19X39 CM, (ESPESSURA 14 CM) FBK = 14,0 MPA, PARA PAREDES COM ÁREA LÍQUIDA MENOR QUE 6M², SEM VÃOS, UTILIZANDO COLHER DE PEDREIRO. AF_12/2014</v>
          </cell>
          <cell r="D6734" t="str">
            <v>M2</v>
          </cell>
          <cell r="E6734" t="str">
            <v>79,43</v>
          </cell>
          <cell r="F6734" t="str">
            <v>82,29</v>
          </cell>
        </row>
        <row r="6735">
          <cell r="A6735" t="str">
            <v>89473</v>
          </cell>
          <cell r="B6735" t="str">
            <v>ALVENARIA DE BLOCOS DE CONCRETO ESTRUTURAL 14X19X39 CM, (ESPESSURA 14 CM) FBK = 14,0 MPA, PARA PAREDES COM ÁREA LÍQUIDA MAIOR OU IGUAL A 6M², SEM VÃOS, UTILIZANDO COLHER DE PEDREIRO. AF_12/2014</v>
          </cell>
          <cell r="D6735" t="str">
            <v>M2</v>
          </cell>
          <cell r="E6735" t="str">
            <v>76,57</v>
          </cell>
          <cell r="F6735" t="str">
            <v>79,32</v>
          </cell>
        </row>
        <row r="6736">
          <cell r="A6736" t="str">
            <v>89474</v>
          </cell>
          <cell r="B6736" t="str">
            <v>ALVENARIA DE BLOCOS DE CONCRETO ESTRUTURAL 14X19X39 CM, (ESPESSURA 14 CM), FBK = 4,5 MPA, PARA PAREDES COM ÁREA LÍQUIDA MENOR QUE 6M², COM VÃOS, UTILIZANDO COLHER DE PEDREIRO. AF_12/2014</v>
          </cell>
          <cell r="D6736" t="str">
            <v>M2</v>
          </cell>
          <cell r="E6736" t="str">
            <v>72,43</v>
          </cell>
          <cell r="F6736" t="str">
            <v>75,54</v>
          </cell>
        </row>
        <row r="6737">
          <cell r="A6737" t="str">
            <v>89475</v>
          </cell>
          <cell r="B6737" t="str">
            <v>ALVENARIA DE BLOCOS DE CONCRETO ESTRUTURAL 14X19X39 CM, (ESPESSURA 14 CM), FBK = 4,5 MPA, PARA PAREDES COM ÁREA LÍQUIDA MAIOR OU IGUAL A 6M², COM VÃOS, UTILIZANDO COLHER DE PEDREIRO. AF_12/2014</v>
          </cell>
          <cell r="D6737" t="str">
            <v>M2</v>
          </cell>
          <cell r="E6737" t="str">
            <v>67,12</v>
          </cell>
          <cell r="F6737" t="str">
            <v>69,90</v>
          </cell>
        </row>
        <row r="6738">
          <cell r="A6738" t="str">
            <v>89476</v>
          </cell>
          <cell r="B6738" t="str">
            <v>ALVENARIA DE BLOCOS DE CONCRETO ESTRUTURAL 14X19X39 CM, (ESPESSURA 14 CM) FBK = 14,0 MPA, PARA PAREDES COM ÁREA LÍQUIDA MENOR QUE 6M², COM VÃOS, UTILIZANDO COLHER DE PEDREIRO. AF_12/2014</v>
          </cell>
          <cell r="D6738" t="str">
            <v>M2</v>
          </cell>
          <cell r="E6738" t="str">
            <v>87,35</v>
          </cell>
          <cell r="F6738" t="str">
            <v>90,81</v>
          </cell>
        </row>
        <row r="6739">
          <cell r="A6739" t="str">
            <v>89477</v>
          </cell>
          <cell r="B6739" t="str">
            <v>ALVENARIA DE BLOCOS DE CONCRETO ESTRUTURAL 14X19X39 CM, (ESPESSURA 14 CM) FBK = 14,0 MPA, PARA PAREDES COM ÁREA LÍQUIDA MAIOR OU IGUAL A 6M², COM VÃOS, UTILIZANDO COLHER DE PEDREIRO. AF_12/2014</v>
          </cell>
          <cell r="D6739" t="str">
            <v>M2</v>
          </cell>
          <cell r="E6739" t="str">
            <v>81,27</v>
          </cell>
          <cell r="F6739" t="str">
            <v>84,38</v>
          </cell>
        </row>
        <row r="6740">
          <cell r="A6740" t="str">
            <v>89478</v>
          </cell>
          <cell r="B6740" t="str">
            <v>ALVENARIA DE BLOCOS DE CONCRETO ESTRUTURAL 14X19X29 CM, (ESPESSURA 14 CM), FBK = 4,5 MPA, PARA PAREDES COM ÁREA LÍQUIDA MENOR QUE 6M², SEM VÃOS, UTILIZANDO COLHER DE PEDREIRO. AF_12/2014</v>
          </cell>
          <cell r="D6740" t="str">
            <v>M2</v>
          </cell>
          <cell r="E6740" t="str">
            <v>74,83</v>
          </cell>
          <cell r="F6740" t="str">
            <v>77,72</v>
          </cell>
        </row>
        <row r="6741">
          <cell r="A6741" t="str">
            <v>89479</v>
          </cell>
          <cell r="B6741" t="str">
            <v>ALVENARIA DE BLOCOS DE CONCRETO ESTRUTURAL 14X19X29 CM, (ESPESSURA 14 CM), FBK = 4,5 MPA, PARA PAREDES COM ÁREA LÍQUIDA MAIOR OU IGUAL A 6M², SEM VÃOS, UTILIZANDO COLHER DE PEDREIRO. AF_12/2014</v>
          </cell>
          <cell r="D6741" t="str">
            <v>M2</v>
          </cell>
          <cell r="E6741" t="str">
            <v>72,60</v>
          </cell>
          <cell r="F6741" t="str">
            <v>75,40</v>
          </cell>
        </row>
        <row r="6742">
          <cell r="A6742" t="str">
            <v>89480</v>
          </cell>
          <cell r="B6742" t="str">
            <v>ALVENARIA DE BLOCOS DE CONCRETO ESTRUTURAL 14X19X29 CM, (ESPESSURA 14 CM) FBK = 14,0 MPA, PARA PAREDES COM ÁREA LÍQUIDA MENOR QUE 6M², SEM VÃOS, UTILIZANDO COLHER DE PEDREIRO. AF_12/2014</v>
          </cell>
          <cell r="D6742" t="str">
            <v>M2</v>
          </cell>
          <cell r="E6742" t="str">
            <v>96,66</v>
          </cell>
          <cell r="F6742" t="str">
            <v>99,86</v>
          </cell>
        </row>
        <row r="6743">
          <cell r="A6743" t="str">
            <v>89483</v>
          </cell>
          <cell r="B6743" t="str">
            <v>ALVENARIA DE BLOCOS DE CONCRETO ESTRUTURAL 14X19X29 CM, (ESPESSURA 14 CM) FBK = 14,0 MPA, PARA PAREDES COM ÁREA LÍQUIDA MAIOR OU IGUAL A 6M², SEM VÃOS, UTILIZANDO COLHER DE PEDREIRO. AF_12/2014</v>
          </cell>
          <cell r="D6743" t="str">
            <v>M2</v>
          </cell>
          <cell r="E6743" t="str">
            <v>94,15</v>
          </cell>
          <cell r="F6743" t="str">
            <v>97,26</v>
          </cell>
        </row>
        <row r="6744">
          <cell r="A6744" t="str">
            <v>89484</v>
          </cell>
          <cell r="B6744" t="str">
            <v>ALVENARIA DE BLOCOS DE CONCRETO ESTRUTURAL 14X19X29 CM, (ESPESSURA 14 CM), FBK = 4,5 MPA, PARA PAREDES COM ÁREA LÍQUIDA MENOR QUE 6M², COM VÃOS, UTILIZANDO COLHER DE PEDREIRO. AF_12/2014</v>
          </cell>
          <cell r="D6744" t="str">
            <v>M2</v>
          </cell>
          <cell r="E6744" t="str">
            <v>81,24</v>
          </cell>
          <cell r="F6744" t="str">
            <v>84,76</v>
          </cell>
        </row>
        <row r="6745">
          <cell r="A6745" t="str">
            <v>89486</v>
          </cell>
          <cell r="B6745" t="str">
            <v>ALVENARIA DE BLOCOS DE CONCRETO ESTRUTURAL 14X19X29 CM, (ESPESSURA 14 CM), FBK = 4,5 MPA, PARA PAREDES COM ÁREA LÍQUIDA MAIOR OU IGUAL A 6M², COM VÃOS, UTILIZANDO COLHER DE PEDREIRO. AF_12/2014</v>
          </cell>
          <cell r="D6745" t="str">
            <v>M2</v>
          </cell>
          <cell r="E6745" t="str">
            <v>76,24</v>
          </cell>
          <cell r="F6745" t="str">
            <v>79,41</v>
          </cell>
        </row>
        <row r="6746">
          <cell r="A6746" t="str">
            <v>89487</v>
          </cell>
          <cell r="B6746" t="str">
            <v>ALVENARIA DE BLOCOS DE CONCRETO ESTRUTURAL 14X19X29 CM, (ESPESSURA 14 CM) FBK = 14,0 MPA, PARA PAREDES COM ÁREA LÍQUIDA MENOR QUE 6M², COM VÃOS, UTILIZANDO COLHER DE PEDREIRO. AF_12/2014</v>
          </cell>
          <cell r="D6746" t="str">
            <v>M2</v>
          </cell>
          <cell r="E6746" t="str">
            <v>104,10</v>
          </cell>
          <cell r="F6746" t="str">
            <v>107,98</v>
          </cell>
        </row>
        <row r="6747">
          <cell r="A6747" t="str">
            <v>89488</v>
          </cell>
          <cell r="B6747" t="str">
            <v>ALVENARIA DE BLOCOS DE CONCRETO ESTRUTURAL 14X19X29 CM, (ESPESSURA 14 CM) FBK = 14,0 MPA, PARA PAREDES COM ÁREA LÍQUIDA MAIOR OU IGUAL A 6M², COM VÃOS, UTILIZANDO COLHER DE PEDREIRO. AF_12/2014</v>
          </cell>
          <cell r="D6747" t="str">
            <v>M2</v>
          </cell>
          <cell r="E6747" t="str">
            <v>98,22</v>
          </cell>
          <cell r="F6747" t="str">
            <v>101,73</v>
          </cell>
        </row>
        <row r="6748">
          <cell r="A6748" t="str">
            <v>91815</v>
          </cell>
          <cell r="B6748" t="str">
            <v>(COMPOSIÇÃO REPRESENTATIVA) DE ALVENARIA DE BLOCOS DE CONCRETO ESTRUTURAL 14X19X39 CM, (ESPESSURA 14 CM), FBK = 4,5 MPA, UTILIZANDO PALHETA, PARA EDIFICAÇÃO HABITACIONAL. AF_10/2015</v>
          </cell>
          <cell r="D6748" t="str">
            <v>M2</v>
          </cell>
          <cell r="E6748" t="str">
            <v>55,85</v>
          </cell>
          <cell r="F6748" t="str">
            <v>57,48</v>
          </cell>
        </row>
        <row r="6749">
          <cell r="A6749" t="str">
            <v>91816</v>
          </cell>
          <cell r="B6749" t="str">
            <v>COMPOSIÇÃO REPRESENTATIVA DE SERVIÇOS DE ALVENARIA DE BLOCOS DE CONCRETO ESTRUTURAL 14X19X29 CM, (ESPESSURA 14 CM), FBK = 4,5 MPA, UTILIZANDO PALHETA, PARA EDIFICAÇÃO HABITACIONAL. AF_10/2015</v>
          </cell>
          <cell r="D6749" t="str">
            <v>M2</v>
          </cell>
          <cell r="E6749" t="str">
            <v>64,51</v>
          </cell>
          <cell r="F6749" t="str">
            <v>66,50</v>
          </cell>
        </row>
        <row r="6750">
          <cell r="A6750" t="str">
            <v>72139</v>
          </cell>
          <cell r="B6750" t="str">
            <v>BLOCOS DE VIDRO TIPO CANELADO 19X19X8CM, ASSENTADO COM ARGAMASSA TRACO 1:3 (CIMENTO E AREIA GROSSA) PREPARO MECANICO, COM REJUNTAMENTO EM CIMENTO BRANCO E BARRAS DE ACO</v>
          </cell>
          <cell r="D6750" t="str">
            <v>M2</v>
          </cell>
          <cell r="E6750" t="str">
            <v>555,03</v>
          </cell>
          <cell r="F6750" t="str">
            <v>568,88</v>
          </cell>
        </row>
        <row r="6751">
          <cell r="A6751" t="str">
            <v>72175</v>
          </cell>
          <cell r="B6751" t="str">
            <v>BLOCOS DE VIDRO TIPO XADREZ 20X20X10CM, ASSENTADO COM ARGAMASSA TRACO 1:3 (CIMENTO E AREIA GROSSA) PREPARO MECANICO, COM REJUNTAMENTO EM CIMENTO BRANCO E BARRAS DE ACO</v>
          </cell>
          <cell r="D6751" t="str">
            <v>M2</v>
          </cell>
          <cell r="E6751" t="str">
            <v>559,53</v>
          </cell>
          <cell r="F6751" t="str">
            <v>573,38</v>
          </cell>
        </row>
        <row r="6752">
          <cell r="A6752" t="str">
            <v>72176</v>
          </cell>
          <cell r="B6752" t="str">
            <v>BLOCOS DE VIDRO TIPO XADREZ 20X10X8CM, ASSENTADO COM ARGAMASSA TRACO 1:3 (CIMENTO E AREIA GROSSA) PREPARO MECANICO, COM REJUNTAMENTO EM CIMENTO BRANCO E BARRAS DE ACO</v>
          </cell>
          <cell r="D6752" t="str">
            <v>M2</v>
          </cell>
          <cell r="E6752" t="str">
            <v>564,03</v>
          </cell>
          <cell r="F6752" t="str">
            <v>577,88</v>
          </cell>
        </row>
        <row r="6753">
          <cell r="A6753" t="str">
            <v>72178</v>
          </cell>
          <cell r="B6753" t="str">
            <v>RETIRADA DE DIVISORIAS EM CHAPAS DE MADEIRA, COM MONTANTES METALICOS</v>
          </cell>
          <cell r="D6753" t="str">
            <v>M2</v>
          </cell>
          <cell r="E6753" t="str">
            <v>22,08</v>
          </cell>
          <cell r="F6753" t="str">
            <v>24,64</v>
          </cell>
        </row>
        <row r="6754">
          <cell r="A6754" t="str">
            <v>72179</v>
          </cell>
          <cell r="B6754" t="str">
            <v>RECOLOCACAO DE PLACAS DIVISORIAS DE GRANILITE, CONSIDERANDO REAPROVEITAMENTO DO MATERIAL</v>
          </cell>
          <cell r="D6754" t="str">
            <v>M2</v>
          </cell>
          <cell r="E6754" t="str">
            <v>43,42</v>
          </cell>
          <cell r="F6754" t="str">
            <v>48,32</v>
          </cell>
        </row>
        <row r="6755">
          <cell r="A6755" t="str">
            <v>72180</v>
          </cell>
          <cell r="B6755" t="str">
            <v>RECOLOCACAO DE DIVISORIAS TIPO CHAPAS OU TABUAS, EXCLUSIVE ENTARUGAMENTO, CONSIDERANDO REAPROVEITAMENTO DO MATERIAL</v>
          </cell>
          <cell r="D6755" t="str">
            <v>M2</v>
          </cell>
          <cell r="E6755" t="str">
            <v>13,93</v>
          </cell>
          <cell r="F6755" t="str">
            <v>15,37</v>
          </cell>
        </row>
        <row r="6756">
          <cell r="A6756" t="str">
            <v>72181</v>
          </cell>
          <cell r="B6756" t="str">
            <v>RECOLOCACAO DE DIVISORIAS TIPO CHAPAS OU TABUAS, INCLUSIVE ENTARUGAMENTO, CONSIDERANDO REAPROVEITAMENTO DO MATERIAL</v>
          </cell>
          <cell r="D6756" t="str">
            <v>M2</v>
          </cell>
          <cell r="E6756" t="str">
            <v>28,32</v>
          </cell>
          <cell r="F6756" t="str">
            <v>31,21</v>
          </cell>
        </row>
        <row r="6757">
          <cell r="A6757" t="str">
            <v>73774/1</v>
          </cell>
          <cell r="B6757" t="str">
            <v>DIVISORIA EM MARMORITE ESPESSURA 35MM, CHUMBAMENTO NO PISO E PAREDE COM ARGAMASSA DE CIMENTO E AREIA, POLIMENTO MANUAL, EXCLUSIVE FERRAGENS</v>
          </cell>
          <cell r="D6757" t="str">
            <v>M2</v>
          </cell>
          <cell r="E6757" t="str">
            <v>265,25</v>
          </cell>
          <cell r="F6757" t="str">
            <v>287,28</v>
          </cell>
        </row>
        <row r="6758">
          <cell r="A6758" t="str">
            <v>73909/1</v>
          </cell>
          <cell r="B6758" t="str">
            <v>DIVISORIA EM MADEIRA COMPENSADA RESINADA ESPESSURA 6MM, ESTRUTURADA EM MADEIRA DE LEI 3"X3"</v>
          </cell>
          <cell r="D6758" t="str">
            <v>M2</v>
          </cell>
          <cell r="E6758" t="str">
            <v>193,19</v>
          </cell>
          <cell r="F6758" t="str">
            <v>207,95</v>
          </cell>
        </row>
        <row r="6759">
          <cell r="A6759" t="str">
            <v>74229/1</v>
          </cell>
          <cell r="B6759" t="str">
            <v>DIVISORIA EM MARMORE BRANCO POLIDO, ESPESSURA 3 CM, ASSENTADO COM ARGAMASSA TRACO 1:4 (CIMENTO E AREIA), ARREMATE COM CIMENTO BRANCO, EXCLUSIVE FERRAGENS</v>
          </cell>
          <cell r="D6759" t="str">
            <v>M2</v>
          </cell>
          <cell r="E6759" t="str">
            <v>682,14</v>
          </cell>
          <cell r="F6759" t="str">
            <v>696,13</v>
          </cell>
        </row>
        <row r="6760">
          <cell r="A6760" t="str">
            <v>79627</v>
          </cell>
          <cell r="B6760" t="str">
            <v>DIVISORIA EM GRANITO BRANCO POLIDO, ESP = 3CM, ASSENTADO COM ARGAMASSA TRACO 1:4, ARREMATE EM CIMENTO BRANCO, EXCLUSIVE FERRAGENS</v>
          </cell>
          <cell r="D6760" t="str">
            <v>M2</v>
          </cell>
          <cell r="E6760" t="str">
            <v>661,12</v>
          </cell>
          <cell r="F6760" t="str">
            <v>675,11</v>
          </cell>
        </row>
        <row r="6761">
          <cell r="A6761" t="str">
            <v>96358</v>
          </cell>
          <cell r="B6761" t="str">
            <v>PAREDE COM PLACAS DE GESSO ACARTONADO (DRYWALL), PARA USO INTERNO, COM DUAS FACES SIMPLES E ESTRUTURA METÁLICA COM GUIAS SIMPLES, SEM VÃOS. AF_06/2017_P</v>
          </cell>
          <cell r="D6761" t="str">
            <v>M2</v>
          </cell>
          <cell r="E6761" t="str">
            <v>67,54</v>
          </cell>
          <cell r="F6761" t="str">
            <v>68,83</v>
          </cell>
        </row>
        <row r="6762">
          <cell r="A6762" t="str">
            <v>96359</v>
          </cell>
          <cell r="B6762" t="str">
            <v>PAREDE COM PLACAS DE GESSO ACARTONADO (DRYWALL), PARA USO INTERNO, COM DUAS FACES SIMPLES E ESTRUTURA METÁLICA COM GUIAS SIMPLES, COM VÃOS AF_06/2017_P</v>
          </cell>
          <cell r="D6762" t="str">
            <v>M2</v>
          </cell>
          <cell r="E6762" t="str">
            <v>74,49</v>
          </cell>
          <cell r="F6762" t="str">
            <v>75,99</v>
          </cell>
        </row>
        <row r="6763">
          <cell r="A6763" t="str">
            <v>96360</v>
          </cell>
          <cell r="B6763" t="str">
            <v>PAREDE COM PLACAS DE GESSO ACARTONADO (DRYWALL), PARA USO INTERNO, COM DUAS FACES SIMPLES E ESTRUTURA METÁLICA COM GUIAS DUPLAS, SEM VÃOS. AF_06/2017_P</v>
          </cell>
          <cell r="D6763" t="str">
            <v>M2</v>
          </cell>
          <cell r="E6763" t="str">
            <v>85,87</v>
          </cell>
          <cell r="F6763" t="str">
            <v>87,52</v>
          </cell>
        </row>
        <row r="6764">
          <cell r="A6764" t="str">
            <v>96361</v>
          </cell>
          <cell r="B6764" t="str">
            <v>PAREDE COM PLACAS DE GESSO ACARTONADO (DRYWALL), PARA USO INTERNO, COM DUAS FACES SIMPLES E ESTRUTURA METÁLICA COM GUIAS DUPLAS, COM VÃOS. AF_06/2017_P</v>
          </cell>
          <cell r="D6764" t="str">
            <v>M2</v>
          </cell>
          <cell r="E6764" t="str">
            <v>99,37</v>
          </cell>
          <cell r="F6764" t="str">
            <v>101,35</v>
          </cell>
        </row>
        <row r="6765">
          <cell r="A6765" t="str">
            <v>96362</v>
          </cell>
          <cell r="B6765" t="str">
            <v>PAREDE COM PLACAS DE GESSO ACARTONADO (DRYWALL), PARA USO INTERNO, COM UMA FACE SIMPLES E OUTRA FACE DUPLA E ESTRUTURA METÁLICA COM GUIAS SIMPLES, SEM VÃOS. AF_06/2017_P</v>
          </cell>
          <cell r="D6765" t="str">
            <v>M2</v>
          </cell>
          <cell r="E6765" t="str">
            <v>88,79</v>
          </cell>
          <cell r="F6765" t="str">
            <v>90,31</v>
          </cell>
        </row>
        <row r="6766">
          <cell r="A6766" t="str">
            <v>96363</v>
          </cell>
          <cell r="B6766" t="str">
            <v>PAREDE COM PLACAS DE GESSO ACARTONADO (DRYWALL), PARA USO INTERNO, COM UMA FACE SIMPLES E OUTRA FACE DUPLA E ESTRUTURA METÁLICA COM GUIAS SIMPLES, COM VÃOS. AF_06/2017_P</v>
          </cell>
          <cell r="D6766" t="str">
            <v>M2</v>
          </cell>
          <cell r="E6766" t="str">
            <v>96,04</v>
          </cell>
          <cell r="F6766" t="str">
            <v>97,79</v>
          </cell>
        </row>
        <row r="6767">
          <cell r="A6767" t="str">
            <v>96364</v>
          </cell>
          <cell r="B6767" t="str">
            <v>PAREDE COM PLACAS DE GESSO ACARTONADO (DRYWALL), PARA USO INTERNO COM UMA FACE SIMPLES E OUTRA FACE DUPLA E ESTRUTURA METÁLICA COM GUIAS DUPLAS, SEM VÃOS. AF_06/2017_P</v>
          </cell>
          <cell r="D6767" t="str">
            <v>M2</v>
          </cell>
          <cell r="E6767" t="str">
            <v>107,13</v>
          </cell>
          <cell r="F6767" t="str">
            <v>109,00</v>
          </cell>
        </row>
        <row r="6768">
          <cell r="A6768" t="str">
            <v>96365</v>
          </cell>
          <cell r="B6768" t="str">
            <v>PAREDE COM PLACAS DE GESSO ACARTONADO (DRYWALL), PARA USO INTERNO, COM UMA FACE SIMPLES E OUTRA FACE DUPLA E   ESTRUTURA METÁLICA COM GUIAS DUPLAS, COM VÃOS. AF_06/2017_P</v>
          </cell>
          <cell r="D6768" t="str">
            <v>M2</v>
          </cell>
          <cell r="E6768" t="str">
            <v>120,90</v>
          </cell>
          <cell r="F6768" t="str">
            <v>123,15</v>
          </cell>
        </row>
        <row r="6769">
          <cell r="A6769" t="str">
            <v>96366</v>
          </cell>
          <cell r="B6769" t="str">
            <v>PAREDE COM PLACAS DE GESSO ACARTONADO (DRYWALL), PARA USO INTERNO, COM DUAS FACES DUPLAS E ESTRUTURA METÁLICA COM GUIAS SIMPLES, SEM VÃOS. AF_06/2017_P</v>
          </cell>
          <cell r="D6769" t="str">
            <v>M2</v>
          </cell>
          <cell r="E6769" t="str">
            <v>110,04</v>
          </cell>
          <cell r="F6769" t="str">
            <v>111,80</v>
          </cell>
        </row>
        <row r="6770">
          <cell r="A6770" t="str">
            <v>96367</v>
          </cell>
          <cell r="B6770" t="str">
            <v>PAREDE COM PLACAS DE GESSO ACARTONADO (DRYWALL), PARA USO INTERNO, COM DUAS FACES DUPLAS E ESTRUTURA METÁLICA COM GUIAS SIMPLES, COM VÃOS. AF_06/2017_P</v>
          </cell>
          <cell r="D6770" t="str">
            <v>M2</v>
          </cell>
          <cell r="E6770" t="str">
            <v>117,56</v>
          </cell>
          <cell r="F6770" t="str">
            <v>119,58</v>
          </cell>
        </row>
        <row r="6771">
          <cell r="A6771" t="str">
            <v>96368</v>
          </cell>
          <cell r="B6771" t="str">
            <v>PAREDE COM PLACAS DE GESSO ACARTONADO (DRYWALL), PARA USO INTERNO COM DUAS FACES DUPLAS E ESTRUTURA METÁLICA COM GUIAS DUPLAS, SEM VÃOS. AF_06/2017</v>
          </cell>
          <cell r="D6771" t="str">
            <v>M2</v>
          </cell>
          <cell r="E6771" t="str">
            <v>128,38</v>
          </cell>
          <cell r="F6771" t="str">
            <v>130,47</v>
          </cell>
        </row>
        <row r="6772">
          <cell r="A6772" t="str">
            <v>96369</v>
          </cell>
          <cell r="B6772" t="str">
            <v>PAREDE COM PLACAS DE GESSO ACARTONADO (DRYWALL), PARA USO INTERNO, COM DUAS FACES DUPLAS E ESTRUTURA METÁLICA COM GUIAS DUPLAS, COM VÃOS. AF_06/2017_P</v>
          </cell>
          <cell r="D6772" t="str">
            <v>M2</v>
          </cell>
          <cell r="E6772" t="str">
            <v>142,43</v>
          </cell>
          <cell r="F6772" t="str">
            <v>144,94</v>
          </cell>
        </row>
        <row r="6773">
          <cell r="A6773" t="str">
            <v>96370</v>
          </cell>
          <cell r="B6773" t="str">
            <v>PAREDE COM PLACAS DE GESSO ACARTONADO (DRYWALL), PARA USO INTERNO, COM UMA FACE SIMPLES E ESTRUTURA METÁLICA COM GUIAS SIMPLES, SEM VÃOS. AF_06/2017_P</v>
          </cell>
          <cell r="D6773" t="str">
            <v>M2</v>
          </cell>
          <cell r="E6773" t="str">
            <v>43,35</v>
          </cell>
          <cell r="F6773" t="str">
            <v>44,21</v>
          </cell>
        </row>
        <row r="6774">
          <cell r="A6774" t="str">
            <v>96371</v>
          </cell>
          <cell r="B6774" t="str">
            <v>PAREDE COM PLACAS DE GESSO ACARTONADO (DRYWALL), PARA USO INTERNO, COM UMA FACE SIMPLES E ESTRUTURA METÁLICA COM GUIAS SIMPLES, COM VÃOS. AF_06/2017_P</v>
          </cell>
          <cell r="D6774" t="str">
            <v>M2</v>
          </cell>
          <cell r="E6774" t="str">
            <v>50,16</v>
          </cell>
          <cell r="F6774" t="str">
            <v>51,20</v>
          </cell>
        </row>
        <row r="6775">
          <cell r="A6775" t="str">
            <v>96372</v>
          </cell>
          <cell r="B6775" t="str">
            <v>INSTALAÇÃO DE ISOLAMENTO COM LÃ DE ROCHA EM PAREDES DRYWALL. AF_06/2017</v>
          </cell>
          <cell r="D6775" t="str">
            <v>M2</v>
          </cell>
          <cell r="E6775" t="str">
            <v>22,44</v>
          </cell>
          <cell r="F6775" t="str">
            <v>22,60</v>
          </cell>
        </row>
        <row r="6776">
          <cell r="A6776" t="str">
            <v>96373</v>
          </cell>
          <cell r="B6776" t="str">
            <v>INSTALAÇÃO DE REFORÇO METÁLICO EM PAREDE DRYWALL. AF_06/2017</v>
          </cell>
          <cell r="D6776" t="str">
            <v>M</v>
          </cell>
          <cell r="E6776" t="str">
            <v>6,74</v>
          </cell>
          <cell r="F6776" t="str">
            <v>6,89</v>
          </cell>
        </row>
        <row r="6777">
          <cell r="A6777" t="str">
            <v>96374</v>
          </cell>
          <cell r="B6777" t="str">
            <v>INSTALAÇÃO DE REFORÇO DE MADEIRA EM PAREDE DRYWALL. AF_06/2017</v>
          </cell>
          <cell r="D6777" t="str">
            <v>M</v>
          </cell>
          <cell r="E6777" t="str">
            <v>19,22</v>
          </cell>
          <cell r="F6777" t="str">
            <v>19,43</v>
          </cell>
        </row>
        <row r="6778">
          <cell r="A6778" t="str">
            <v>73863/1</v>
          </cell>
          <cell r="B6778" t="str">
            <v>ALVENARIA COM BLOCOS DE CONCRETO CELULAR 10X30X60CM, ESPESSURA 10CM, ASSENTADOS COM ARGAMASSA TRACO 1:2:9 (CIMENTO, CAL E AREIA) PREPARO MANUAL</v>
          </cell>
          <cell r="D6778" t="str">
            <v>M2</v>
          </cell>
          <cell r="E6778" t="str">
            <v>61,05</v>
          </cell>
          <cell r="F6778" t="str">
            <v>61,86</v>
          </cell>
        </row>
        <row r="6779">
          <cell r="A6779" t="str">
            <v>73863/2</v>
          </cell>
          <cell r="B6779" t="str">
            <v>ALVENARIA COM BLOCOS DE CONCRETO CELULAR 20X30X60CM, ESPESSURA 20CM, ASSENTADOS COM ARGAMASSA TRACO 1:2:9 (CIMENTO, CAL E AREIA) PREPARO MANUAL</v>
          </cell>
          <cell r="D6779" t="str">
            <v>M2</v>
          </cell>
          <cell r="E6779" t="str">
            <v>125,13</v>
          </cell>
          <cell r="F6779" t="str">
            <v>126,66</v>
          </cell>
        </row>
        <row r="6780">
          <cell r="A6780" t="str">
            <v>73790/2</v>
          </cell>
          <cell r="B6780" t="str">
            <v>REASSENTAMENTO DE PARALELEPIPEDO SOBRE COLCHAO DE PO DE PEDRA ESPESSURA 10CM, REJUNTADO COM BETUME E PEDRISCO, CONSIDERANDO APROVEITAMENTO DO PARALELEPIPEDO</v>
          </cell>
          <cell r="D6780" t="str">
            <v>M2</v>
          </cell>
          <cell r="E6780" t="str">
            <v>48,77</v>
          </cell>
          <cell r="F6780" t="str">
            <v>51,54</v>
          </cell>
        </row>
        <row r="6781">
          <cell r="A6781" t="str">
            <v>73790/4</v>
          </cell>
          <cell r="B6781" t="str">
            <v>REASSENTAMENTO DE PARALELEPIPEDO SOBRE COLCHAO DE PO DE PEDRA ESPESSURA 10CM, REJUNTADO COM ARGAMASSA TRACO 1:3 (CIMENTO E AREIA), CONSIDERANDO APROVEITAMENTO DO PARALELEPIPEDO</v>
          </cell>
          <cell r="D6781" t="str">
            <v>M2</v>
          </cell>
          <cell r="E6781" t="str">
            <v>37,66</v>
          </cell>
          <cell r="F6781" t="str">
            <v>40,57</v>
          </cell>
        </row>
        <row r="6782">
          <cell r="A6782" t="str">
            <v>83694</v>
          </cell>
          <cell r="B6782" t="str">
            <v>RECOMPOSICAO DE PAVIMENTACAO TIPO BLOKRET SOBRE COLCHAO DE AREIA COM REAPROVEITAMENTO DE MATERIAL</v>
          </cell>
          <cell r="D6782" t="str">
            <v>M2</v>
          </cell>
          <cell r="E6782" t="str">
            <v>13,56</v>
          </cell>
          <cell r="F6782" t="str">
            <v>14,42</v>
          </cell>
        </row>
        <row r="6783">
          <cell r="A6783" t="str">
            <v>83695/1</v>
          </cell>
          <cell r="B6783" t="str">
            <v>REJUNTAMENTO PAVIMENTACAO PARALELEPIPEDO BETUME CASCALH INCL MATERIAIS</v>
          </cell>
          <cell r="D6783" t="str">
            <v>M2</v>
          </cell>
          <cell r="E6783" t="str">
            <v>24,66</v>
          </cell>
          <cell r="F6783" t="str">
            <v>25,40</v>
          </cell>
        </row>
        <row r="6784">
          <cell r="A6784" t="str">
            <v>83771</v>
          </cell>
          <cell r="B6784" t="str">
            <v>RECOMPOSICAO DE REVESTIMENTO PRIMARIO MEDIDO P/ VOLUME COMPACTADO</v>
          </cell>
          <cell r="D6784" t="str">
            <v>M3</v>
          </cell>
          <cell r="E6784" t="str">
            <v>6,76</v>
          </cell>
          <cell r="F6784" t="str">
            <v>7,02</v>
          </cell>
        </row>
        <row r="6785">
          <cell r="A6785" t="str">
            <v>92970</v>
          </cell>
          <cell r="B6785" t="str">
            <v>DEMOLIÇÃO DE PAVIMENTAÇÃO ASFÁLTICA COM UTILIZAÇÃO DE MARTELO PERFURADOR, ESPESSURA ATÉ 15 CM, EXCLUSIVE CARGA E TRANSPORTE</v>
          </cell>
          <cell r="D6785" t="str">
            <v>M2</v>
          </cell>
          <cell r="E6785" t="str">
            <v>12,57</v>
          </cell>
          <cell r="F6785" t="str">
            <v>13,43</v>
          </cell>
        </row>
        <row r="6786">
          <cell r="A6786" t="str">
            <v>100576</v>
          </cell>
          <cell r="B6786" t="str">
            <v>REGULARIZAÇÃO E COMPACTAÇÃO DE SUBLEITO DE SOLO  PREDOMINANTEMENTE ARGILOSO. AF_11/2019</v>
          </cell>
          <cell r="D6786" t="str">
            <v>M2</v>
          </cell>
          <cell r="E6786" t="str">
            <v>1,38</v>
          </cell>
          <cell r="F6786" t="str">
            <v>1,46</v>
          </cell>
        </row>
        <row r="6787">
          <cell r="A6787" t="str">
            <v>100577</v>
          </cell>
          <cell r="B6787" t="str">
            <v>REGULARIZAÇÃO E COMPACTAÇÃO DE SUBLEITO DE SOLO PREDOMINANTEMENTE ARENOSO. AF_11/2019</v>
          </cell>
          <cell r="D6787" t="str">
            <v>M2</v>
          </cell>
          <cell r="E6787" t="str">
            <v>0,64</v>
          </cell>
          <cell r="F6787" t="str">
            <v>0,66</v>
          </cell>
        </row>
        <row r="6788">
          <cell r="A6788" t="str">
            <v>96388</v>
          </cell>
          <cell r="B6788" t="str">
            <v>EXECUÇÃO E COMPACTAÇÃO DE BASE E OU SUB BASE PARA PAVIMENTAÇÃO DE SOLOS DE COMPORTAMENTO LATERÍTICO (ARENOSO) - EXCLUSIVE SOLO, ESCAVAÇÃO, CARGA E TRANSPORTE. AF_11/2019</v>
          </cell>
          <cell r="D6788" t="str">
            <v>M3</v>
          </cell>
          <cell r="E6788" t="str">
            <v>6,44</v>
          </cell>
          <cell r="F6788" t="str">
            <v>6,74</v>
          </cell>
        </row>
        <row r="6789">
          <cell r="A6789" t="str">
            <v>96389</v>
          </cell>
          <cell r="B6789" t="str">
            <v>EXECUÇÃO E COMPACTAÇÃO DE BASE E OU SUB BASE PARA PAVIMENTAÇÃO DE SOLO (PREDOMINANTEMENTE ARENOSO) MELHORADO COM CIMENTO (TEOR DE 2%) - EXCLUSIVE  SOLO, ESCAVAÇÃO, CARGA E TRANSPORTE. AF_11/2019</v>
          </cell>
          <cell r="D6789" t="str">
            <v>M3</v>
          </cell>
          <cell r="E6789" t="str">
            <v>31,80</v>
          </cell>
          <cell r="F6789" t="str">
            <v>32,26</v>
          </cell>
        </row>
        <row r="6790">
          <cell r="A6790" t="str">
            <v>96390</v>
          </cell>
          <cell r="B6790" t="str">
            <v>EXECUÇÃO E COMPACTAÇÃO DE BASE E OU SUB BASE PARA PAVIMENTAÇÃO DE SOLO (PREDOMINANTEMENTE ARENOSO) MELHORADO COM CIMENTO (TEOR DE 4%) - EXCLUSIVE  SOLO, ESCAVAÇÃO, CARGA E TRANSPORTE. AF_11/2019</v>
          </cell>
          <cell r="D6790" t="str">
            <v>M3</v>
          </cell>
          <cell r="E6790" t="str">
            <v>51,31</v>
          </cell>
          <cell r="F6790" t="str">
            <v>51,75</v>
          </cell>
        </row>
        <row r="6791">
          <cell r="A6791" t="str">
            <v>96391</v>
          </cell>
          <cell r="B6791" t="str">
            <v>EXECUÇÃO E COMPACTAÇÃO DE BASE E OU SUB BASE PARA PAVIMENTAÇÃO DE SOLO (PREDOMINANTEMENTE ARENOSO) COM CIMENTO (TEOR DE 6%) - EXCLUSIVE SOLO, ESCAVAÇÃO, CARGA E TRANSPORTE. AF_11/2019</v>
          </cell>
          <cell r="D6791" t="str">
            <v>M3</v>
          </cell>
          <cell r="E6791" t="str">
            <v>71,89</v>
          </cell>
          <cell r="F6791" t="str">
            <v>72,37</v>
          </cell>
        </row>
        <row r="6792">
          <cell r="A6792" t="str">
            <v>96392</v>
          </cell>
          <cell r="B6792" t="str">
            <v>EXECUÇÃO E COMPACTAÇÃO DE BASE E OU SUB BASE PARA PAVIMENTAÇÃO DE SOLO (PREDOMINANTEMENTE ARENOSO) COM CIMENTO (TEOR DE 8%) - EXCLUSIVE SOLO, ESCAVAÇÃO, CARGA E TRANSPORTE. AF_11/2019</v>
          </cell>
          <cell r="D6792" t="str">
            <v>M3</v>
          </cell>
          <cell r="E6792" t="str">
            <v>91,70</v>
          </cell>
          <cell r="F6792" t="str">
            <v>92,18</v>
          </cell>
        </row>
        <row r="6793">
          <cell r="A6793" t="str">
            <v>96396</v>
          </cell>
          <cell r="B6793" t="str">
            <v>EXECUÇÃO E COMPACTAÇÃO DE BASE E OU SUB BASE PARA PAVIMENTAÇÃO DE BRITA GRADUADA SIMPLES - EXCLUSIVE CARGA E TRANSPORTE. AF_11/2019</v>
          </cell>
          <cell r="D6793" t="str">
            <v>M3</v>
          </cell>
          <cell r="E6793" t="str">
            <v>103,00</v>
          </cell>
          <cell r="F6793" t="str">
            <v>103,48</v>
          </cell>
        </row>
        <row r="6794">
          <cell r="A6794" t="str">
            <v>96397</v>
          </cell>
          <cell r="B6794" t="str">
            <v>EXECUÇÃO E COMPACTAÇÃO DE BASE E OU SUB BASE PARA PAVIMENTAÇÃO DE BRITA GRADUADA SIMPLES TRATADA COM CIMENTO - EXCLUSIVE CARGA E TRANSPORTE. AF_11/2019</v>
          </cell>
          <cell r="D6794" t="str">
            <v>M3</v>
          </cell>
          <cell r="E6794" t="str">
            <v>140,76</v>
          </cell>
          <cell r="F6794" t="str">
            <v>141,28</v>
          </cell>
        </row>
        <row r="6795">
          <cell r="A6795" t="str">
            <v>96398</v>
          </cell>
          <cell r="B6795" t="str">
            <v>EXECUÇÃO E COMPACTAÇÃO DE BASE E OU SUB BASE PARA PAVIMENTAÇÃO DE CONCRETO COMPACTADO COM ROLO - EXCLUSIVE CARGA E TRANSPORTE. AF_11/2019</v>
          </cell>
          <cell r="D6795" t="str">
            <v>M3</v>
          </cell>
          <cell r="E6795" t="str">
            <v>155,25</v>
          </cell>
          <cell r="F6795" t="str">
            <v>155,71</v>
          </cell>
        </row>
        <row r="6796">
          <cell r="A6796" t="str">
            <v>96399</v>
          </cell>
          <cell r="B6796" t="str">
            <v>EXECUÇÃO E COMPACTAÇÃO DE BASE E OU SUB BASE PARA PAVIMENTAÇÃO DE PEDRA RACHÃO - EXCLUSIVE ESCAVAÇÃO, CARGA E TRANSPORTE. AF_11/2019</v>
          </cell>
          <cell r="D6796" t="str">
            <v>M3</v>
          </cell>
          <cell r="E6796" t="str">
            <v>74,80</v>
          </cell>
          <cell r="F6796" t="str">
            <v>75,25</v>
          </cell>
        </row>
        <row r="6797">
          <cell r="A6797" t="str">
            <v>96400</v>
          </cell>
          <cell r="B6797" t="str">
            <v>EXECUÇÃO E COMPACTAÇÃO DE BASE E OU SUB BASE PARA PAVIMENTAÇÃO DE MACADAME SECO - EXCLUSIVE CARGA E TRANSPORTE. AF_11/2019</v>
          </cell>
          <cell r="D6797" t="str">
            <v>M3</v>
          </cell>
          <cell r="E6797" t="str">
            <v>95,15</v>
          </cell>
          <cell r="F6797" t="str">
            <v>95,73</v>
          </cell>
        </row>
        <row r="6798">
          <cell r="A6798" t="str">
            <v>96401</v>
          </cell>
          <cell r="B6798" t="str">
            <v>EXECUÇÃO DE IMPRIMAÇÃO COM ASFALTO DILUÍDO CM-30. AF_11/2019</v>
          </cell>
          <cell r="D6798" t="str">
            <v>M2</v>
          </cell>
          <cell r="E6798" t="str">
            <v>8,02</v>
          </cell>
          <cell r="F6798" t="str">
            <v>8,05</v>
          </cell>
        </row>
        <row r="6799">
          <cell r="A6799" t="str">
            <v>96402</v>
          </cell>
          <cell r="B6799" t="str">
            <v>EXECUÇÃO DE PINTURA DE LIGAÇÃO COM EMULSÃO ASFÁLTICA RR-2C. AF_11/2019</v>
          </cell>
          <cell r="D6799" t="str">
            <v>M2</v>
          </cell>
          <cell r="E6799" t="str">
            <v>1,74</v>
          </cell>
          <cell r="F6799" t="str">
            <v>1,77</v>
          </cell>
        </row>
        <row r="6800">
          <cell r="A6800" t="str">
            <v>100564</v>
          </cell>
          <cell r="B6800" t="str">
            <v>EXECUÇÃO E COMPACTAÇÃO DE BASE E OU SUB-BASE PARA PAVIMENTAÇÃO DE SOLO (PREDOMINANTEMENTE ARENOSO) BRITA - 40/60 - EXCLUSIVE SOLO, ESCAVAÇÃO, CARGA E TRANSPORTE. AF_11/2019</v>
          </cell>
          <cell r="D6800" t="str">
            <v>M3</v>
          </cell>
          <cell r="E6800" t="str">
            <v>60,48</v>
          </cell>
          <cell r="F6800" t="str">
            <v>61,21</v>
          </cell>
        </row>
        <row r="6801">
          <cell r="A6801" t="str">
            <v>100565</v>
          </cell>
          <cell r="B6801" t="str">
            <v>EXECUÇÃO E COMPACTAÇÃO DE BASE E OU SUB-BASE PARA PAVIMENTAÇÃO DE SOLO (PREDOMINANTEMENTE ARENOSO) BRITA - 50/50 - EXCLUSIVE SOLO, ESCAVAÇÃO, CARGA E TRANSPORTE. AF_11/2019</v>
          </cell>
          <cell r="D6801" t="str">
            <v>M3</v>
          </cell>
          <cell r="E6801" t="str">
            <v>52,58</v>
          </cell>
          <cell r="F6801" t="str">
            <v>53,31</v>
          </cell>
        </row>
        <row r="6802">
          <cell r="A6802" t="str">
            <v>100566</v>
          </cell>
          <cell r="B6802" t="str">
            <v>EXECUÇÃO E COMPACTAÇÃO DE BASE E OU SUB-BASE PARA PAVIMENTAÇÃO DE SOLO (PREDOMINANTEMENTE ARENOSO) BRITA - 40/60 COM CIMENTO (TEOR DE 4%) - EXCLUSIVE SOLO, ESCAVAÇÃO, CARGA E TRANSPORTE. AF_11/2019</v>
          </cell>
          <cell r="D6802" t="str">
            <v>M3</v>
          </cell>
          <cell r="E6802" t="str">
            <v>101,36</v>
          </cell>
          <cell r="F6802" t="str">
            <v>102,09</v>
          </cell>
        </row>
        <row r="6803">
          <cell r="A6803" t="str">
            <v>100567</v>
          </cell>
          <cell r="B6803" t="str">
            <v>EXECUÇÃO E COMPACTAÇÃO DE BASE E OU SUB-BASE PARA PAVIMENTAÇÃO DE SOLO (PREDOMINANTEMENTE ARENOSO) BRITA - 40/60 COM CIMENTO (TEOR DE 6%) - EXCLUSIVE SOLO, ESCAVAÇÃO, CARGA E TRANSPORTE. AF_11/2019</v>
          </cell>
          <cell r="D6803" t="str">
            <v>M3</v>
          </cell>
          <cell r="E6803" t="str">
            <v>120,51</v>
          </cell>
          <cell r="F6803" t="str">
            <v>121,24</v>
          </cell>
        </row>
        <row r="6804">
          <cell r="A6804" t="str">
            <v>100568</v>
          </cell>
          <cell r="B6804" t="str">
            <v>EXECUÇÃO E COMPACTAÇÃO DE BASE E OU SUB-BASE PARA PAVIMENTAÇÃO DE SOLO (PREDOMINANTEMENTE ARENOSO) BRITA - 40/60 COM CIMENTO (TEOR DE 8%) - EXCLUSIVE SOLO, ESCAVAÇÃO, CARGA E TRANSPORTE. AF_11/2019</v>
          </cell>
          <cell r="D6804" t="str">
            <v>M3</v>
          </cell>
          <cell r="E6804" t="str">
            <v>139,34</v>
          </cell>
          <cell r="F6804" t="str">
            <v>140,07</v>
          </cell>
        </row>
        <row r="6805">
          <cell r="A6805" t="str">
            <v>100569</v>
          </cell>
          <cell r="B6805" t="str">
            <v>EXECUÇÃO E COMPACTAÇÃO DE BASE E OU SUB-BASE PARA PAVIMENTAÇÃO DE SOLO (PREDOMINANTEMENTE ARENOSO) BRITA - 50/50 COM CIMENTO (TEOR DE 4%)  - EXCLUSIVE SOLO, ESCAVAÇÃO, CARGA E TRANSPORTE. AF_11/2019</v>
          </cell>
          <cell r="D6805" t="str">
            <v>M3</v>
          </cell>
          <cell r="E6805" t="str">
            <v>93,76</v>
          </cell>
          <cell r="F6805" t="str">
            <v>94,49</v>
          </cell>
        </row>
        <row r="6806">
          <cell r="A6806" t="str">
            <v>100570</v>
          </cell>
          <cell r="B6806" t="str">
            <v>EXECUÇÃO E COMPACTAÇÃO DE BASE E OU SUB-BASE PARA PAVIMENTAÇÃO DE SOLO (PREDOMINANTEMENTE ARENOSO) BRITA - 50/50 COM CIMENTO (TEOR DE 6%) - EXCLUSIVE SOLO, ESCAVAÇÃO, CARGA E TRANSPORTE. AF_11/2019</v>
          </cell>
          <cell r="D6806" t="str">
            <v>M3</v>
          </cell>
          <cell r="E6806" t="str">
            <v>114,36</v>
          </cell>
          <cell r="F6806" t="str">
            <v>115,10</v>
          </cell>
        </row>
        <row r="6807">
          <cell r="A6807" t="str">
            <v>100571</v>
          </cell>
          <cell r="B6807" t="str">
            <v>EXECUÇÃO E COMPACTAÇÃO DE BASE E OU SUB-BASE PARA PAVIMENTAÇÃO DE SOLO (PREDOMINANTEMENTE ARENOSO) BRITA - 50/50 COM CIMENTO (TEOR DE 8%) - EXCLUSIVE SOLO, ESCAVAÇÃO, CARGA E TRANSPORTE. AF_11/2019</v>
          </cell>
          <cell r="D6807" t="str">
            <v>M3</v>
          </cell>
          <cell r="E6807" t="str">
            <v>132,09</v>
          </cell>
          <cell r="F6807" t="str">
            <v>132,82</v>
          </cell>
        </row>
        <row r="6808">
          <cell r="A6808" t="str">
            <v>100572</v>
          </cell>
          <cell r="B6808" t="str">
            <v>EXECUÇÃO E COMPACTAÇÃO DE BASE E OU SUB-BASE PARA PAVIMENTAÇÃO DE SOLO (PREDOMINANTEMENTE ARGILOSO) BRITA - 40/60 - EXCLUSIVE SOLO, ESCAVAÇÃO, CARGA E TRANSPORTE. AF_11/2019</v>
          </cell>
          <cell r="D6808" t="str">
            <v>M3</v>
          </cell>
          <cell r="E6808" t="str">
            <v>63,68</v>
          </cell>
          <cell r="F6808" t="str">
            <v>64,62</v>
          </cell>
        </row>
        <row r="6809">
          <cell r="A6809" t="str">
            <v>100573</v>
          </cell>
          <cell r="B6809" t="str">
            <v>EXECUÇÃO E COMPACTAÇÃO DE BASE E OU SUB-BASE PARA PAVIMENTAÇÃO DE SOLO (PREDOMINANTEMENTE ARGILOSO) BRITA - 50/50 - EXCLUSIVE SOLO, ESCAVAÇÃO, CARGA E TRANSPORTE. AF_11/2019</v>
          </cell>
          <cell r="D6809" t="str">
            <v>M3</v>
          </cell>
          <cell r="E6809" t="str">
            <v>55,78</v>
          </cell>
          <cell r="F6809" t="str">
            <v>56,72</v>
          </cell>
        </row>
        <row r="6810">
          <cell r="A6810" t="str">
            <v>100574</v>
          </cell>
          <cell r="B6810" t="str">
            <v>ESPALHAMENTO DE MATERIAL COM TRATOR DE ESTEIRAS. AF_11/2019</v>
          </cell>
          <cell r="D6810" t="str">
            <v>M3</v>
          </cell>
          <cell r="E6810" t="str">
            <v>0,86</v>
          </cell>
          <cell r="F6810" t="str">
            <v>0,90</v>
          </cell>
        </row>
        <row r="6811">
          <cell r="A6811" t="str">
            <v>100575</v>
          </cell>
          <cell r="B6811" t="str">
            <v>REGULARIZAÇÃO DE SUPERFÍCIES COM MOTONIVELADORA. AF_11/2019</v>
          </cell>
          <cell r="D6811" t="str">
            <v>M2</v>
          </cell>
          <cell r="E6811" t="str">
            <v>0,06</v>
          </cell>
          <cell r="F6811" t="str">
            <v>0,07</v>
          </cell>
        </row>
        <row r="6812">
          <cell r="A6812" t="str">
            <v>72799</v>
          </cell>
          <cell r="B6812" t="str">
            <v>PAVIMENTO EM PARALELEPIPEDO SOBRE COLCHAO DE AREIA REJUNTADO COM ARGAMASSA DE CIMENTO E AREIA NO TRAÇO 1:3 (PEDRAS PEQUENAS 30 A 35 PECAS POR M2)</v>
          </cell>
          <cell r="D6812" t="str">
            <v>M2</v>
          </cell>
          <cell r="E6812" t="str">
            <v>73,09</v>
          </cell>
          <cell r="F6812" t="str">
            <v>75,28</v>
          </cell>
        </row>
        <row r="6813">
          <cell r="A6813" t="str">
            <v>72942</v>
          </cell>
          <cell r="B6813" t="str">
            <v>PINTURA DE LIGACAO COM EMULSAO RR-1C</v>
          </cell>
          <cell r="D6813" t="str">
            <v>M2</v>
          </cell>
          <cell r="E6813" t="str">
            <v>1,72</v>
          </cell>
          <cell r="F6813" t="str">
            <v>1,75</v>
          </cell>
        </row>
        <row r="6814">
          <cell r="A6814" t="str">
            <v>72943</v>
          </cell>
          <cell r="B6814" t="str">
            <v>PINTURA DE LIGACAO COM EMULSAO RR-2C</v>
          </cell>
          <cell r="D6814" t="str">
            <v>M2</v>
          </cell>
          <cell r="E6814" t="str">
            <v>1,87</v>
          </cell>
          <cell r="F6814" t="str">
            <v>1,90</v>
          </cell>
        </row>
        <row r="6815">
          <cell r="A6815" t="str">
            <v>72972</v>
          </cell>
          <cell r="B6815" t="str">
            <v>CONTENCAO LATERAL COM SOLO LOCAL PARA PAVIMENTO POLIEDRICO</v>
          </cell>
          <cell r="D6815" t="str">
            <v>M2</v>
          </cell>
          <cell r="E6815" t="str">
            <v>0,75</v>
          </cell>
          <cell r="F6815" t="str">
            <v>0,83</v>
          </cell>
        </row>
        <row r="6816">
          <cell r="A6816" t="str">
            <v>72973</v>
          </cell>
          <cell r="B6816" t="str">
            <v>CORTE E PREPARO DE CORDAO DE PEDRA PARA PAVIMENTO POLIEDRICO</v>
          </cell>
          <cell r="D6816" t="str">
            <v>M</v>
          </cell>
          <cell r="E6816" t="str">
            <v>1,41</v>
          </cell>
          <cell r="F6816" t="str">
            <v>1,56</v>
          </cell>
        </row>
        <row r="6817">
          <cell r="A6817" t="str">
            <v>72974</v>
          </cell>
          <cell r="B6817" t="str">
            <v>CORTE E PREPARO DE PEDRA PARA PAVIMENTO POLIEDRICO</v>
          </cell>
          <cell r="D6817" t="str">
            <v>M2</v>
          </cell>
          <cell r="E6817" t="str">
            <v>4,70</v>
          </cell>
          <cell r="F6817" t="str">
            <v>5,19</v>
          </cell>
        </row>
        <row r="6818">
          <cell r="A6818" t="str">
            <v>72975</v>
          </cell>
          <cell r="B6818" t="str">
            <v>DESMONTE MANUAL DE PEDRA PARA PAVIMENTO POLIEDRICO</v>
          </cell>
          <cell r="D6818" t="str">
            <v>M2</v>
          </cell>
          <cell r="E6818" t="str">
            <v>0,52</v>
          </cell>
          <cell r="F6818" t="str">
            <v>0,58</v>
          </cell>
        </row>
        <row r="6819">
          <cell r="A6819" t="str">
            <v>72978</v>
          </cell>
          <cell r="B6819" t="str">
            <v>EXTRACAO, CARGA E ASSENTAMENTO DE CORDAO DE PEDRA PARA PAVIMENTO POLIEDRICO, EXCLUSIVE TRANSPORTE DE PEDRA E INDENIZACAO PEDREIRA</v>
          </cell>
          <cell r="D6819" t="str">
            <v>M</v>
          </cell>
          <cell r="E6819" t="str">
            <v>4,70</v>
          </cell>
          <cell r="F6819" t="str">
            <v>5,19</v>
          </cell>
        </row>
        <row r="6820">
          <cell r="A6820" t="str">
            <v>72979</v>
          </cell>
          <cell r="B6820" t="str">
            <v>EXTRACAO, CARGA, PREPARO E ASSENTAMENTO DE PEDRAS POLIEDRICAS, EXCLUSIVE TRANSPORTE DE PEDRA E INDENIZACAO PEDREIRA</v>
          </cell>
          <cell r="D6820" t="str">
            <v>M2</v>
          </cell>
          <cell r="E6820" t="str">
            <v>8,98</v>
          </cell>
          <cell r="F6820" t="str">
            <v>9,93</v>
          </cell>
        </row>
        <row r="6821">
          <cell r="A6821" t="str">
            <v>73760/1</v>
          </cell>
          <cell r="B6821" t="str">
            <v>CAPA SELANTE COMPREENDENDO APLICAÇÃO DE ASFALTO NA PROPORÇÃO DE 0,7 A 1,5L / M2, DISTRIBUIÇÃO DE AGREGADOS DE 5 A 15KG/M2 E COMPACTAÇÃO COM ROLO - COM USO DA EMULSAO RR-2C, INCLUSO APLICACAO E COMPACTACAO</v>
          </cell>
          <cell r="D6821" t="str">
            <v>M2</v>
          </cell>
          <cell r="E6821" t="str">
            <v>4,14</v>
          </cell>
          <cell r="F6821" t="str">
            <v>4,14</v>
          </cell>
        </row>
        <row r="6822">
          <cell r="A6822" t="str">
            <v>73849/1</v>
          </cell>
          <cell r="B6822" t="str">
            <v>AREIA ASFALTO A QUENTE (AAUQ) COM CAP 50/70, INCLUSO USINAGEM E APLICACAO, EXCLUSIVE TRANSPORTE</v>
          </cell>
          <cell r="D6822" t="str">
            <v>M3</v>
          </cell>
          <cell r="E6822" t="str">
            <v>759,37</v>
          </cell>
          <cell r="F6822" t="str">
            <v>762,59</v>
          </cell>
        </row>
        <row r="6823">
          <cell r="A6823" t="str">
            <v>73849/2</v>
          </cell>
          <cell r="B6823" t="str">
            <v>AREIA ASFALTO A FRIO (AAUF), COM EMULSAO RR-2C INCLUSO USINAGEM E APLICACAO, EXCLUSIVE TRANSPORTE</v>
          </cell>
          <cell r="D6823" t="str">
            <v>M3</v>
          </cell>
          <cell r="E6823" t="str">
            <v>572,67</v>
          </cell>
          <cell r="F6823" t="str">
            <v>575,70</v>
          </cell>
        </row>
        <row r="6824">
          <cell r="A6824" t="str">
            <v>92391</v>
          </cell>
          <cell r="B6824" t="str">
            <v>EXECUÇÃO DE PAVIMENTO EM PISO INTERTRAVADO, COM BLOCO PISOGRAMA DE 35 X 25 CM, ESPESSURA 6 CM. AF_12/2015</v>
          </cell>
          <cell r="D6824" t="str">
            <v>M2</v>
          </cell>
          <cell r="E6824" t="str">
            <v>46,96</v>
          </cell>
          <cell r="F6824" t="str">
            <v>47,31</v>
          </cell>
        </row>
        <row r="6825">
          <cell r="A6825" t="str">
            <v>92392</v>
          </cell>
          <cell r="B6825" t="str">
            <v>EXECUÇÃO DE PAVIMENTO EM PISO INTERTRAVADO, COM BLOCO PISOGRAMA DE 35 X 25 CM, ESPESSURA 8 CM. AF_12/2015</v>
          </cell>
          <cell r="D6825" t="str">
            <v>M2</v>
          </cell>
          <cell r="E6825" t="str">
            <v>49,35</v>
          </cell>
          <cell r="F6825" t="str">
            <v>49,74</v>
          </cell>
        </row>
        <row r="6826">
          <cell r="A6826" t="str">
            <v>92393</v>
          </cell>
          <cell r="B6826" t="str">
            <v>EXECUÇÃO DE PAVIMENTO EM PISO INTERTRAVADO, COM BLOCO SEXTAVADO DE 25 X 25 CM, ESPESSURA 6 CM. AF_12/2015</v>
          </cell>
          <cell r="D6826" t="str">
            <v>M2</v>
          </cell>
          <cell r="E6826" t="str">
            <v>42,32</v>
          </cell>
          <cell r="F6826" t="str">
            <v>42,78</v>
          </cell>
        </row>
        <row r="6827">
          <cell r="A6827" t="str">
            <v>92394</v>
          </cell>
          <cell r="B6827" t="str">
            <v>EXECUÇÃO DE PAVIMENTO EM PISO INTERTRAVADO, COM BLOCO SEXTAVADO DE 25 X 25 CM, ESPESSURA 8 CM. AF_12/2015</v>
          </cell>
          <cell r="D6827" t="str">
            <v>M2</v>
          </cell>
          <cell r="E6827" t="str">
            <v>45,78</v>
          </cell>
          <cell r="F6827" t="str">
            <v>46,45</v>
          </cell>
        </row>
        <row r="6828">
          <cell r="A6828" t="str">
            <v>92395</v>
          </cell>
          <cell r="B6828" t="str">
            <v>EXECUÇÃO DE PAVIMENTO EM PISO INTERTRAVADO, COM BLOCO SEXTAVADO DE 25 X 25 CM, ESPESSURA 10 CM. AF_12/2015</v>
          </cell>
          <cell r="D6828" t="str">
            <v>M2</v>
          </cell>
          <cell r="E6828" t="str">
            <v>58,28</v>
          </cell>
          <cell r="F6828" t="str">
            <v>59,28</v>
          </cell>
        </row>
        <row r="6829">
          <cell r="A6829" t="str">
            <v>92396</v>
          </cell>
          <cell r="B6829" t="str">
            <v>EXECUÇÃO DE PASSEIO EM PISO INTERTRAVADO, COM BLOCO RETANGULAR COR NATURAL DE 20 X 10 CM, ESPESSURA 6 CM. AF_12/2015</v>
          </cell>
          <cell r="D6829" t="str">
            <v>M2</v>
          </cell>
          <cell r="E6829" t="str">
            <v>51,92</v>
          </cell>
          <cell r="F6829" t="str">
            <v>53,36</v>
          </cell>
        </row>
        <row r="6830">
          <cell r="A6830" t="str">
            <v>92397</v>
          </cell>
          <cell r="B6830" t="str">
            <v>EXECUÇÃO DE PÁTIO/ESTACIONAMENTO EM PISO INTERTRAVADO, COM BLOCO RETANGULAR COR NATURAL DE 20 X 10 CM, ESPESSURA 6 CM. AF_12/2015</v>
          </cell>
          <cell r="D6830" t="str">
            <v>M2</v>
          </cell>
          <cell r="E6830" t="str">
            <v>41,85</v>
          </cell>
          <cell r="F6830" t="str">
            <v>42,42</v>
          </cell>
        </row>
        <row r="6831">
          <cell r="A6831" t="str">
            <v>92398</v>
          </cell>
          <cell r="B6831" t="str">
            <v>EXECUÇÃO DE PÁTIO/ESTACIONAMENTO EM PISO INTERTRAVADO, COM BLOCO RETANGULAR COR NATURAL DE 20 X 10 CM, ESPESSURA 8 CM. AF_12/2015</v>
          </cell>
          <cell r="D6831" t="str">
            <v>M2</v>
          </cell>
          <cell r="E6831" t="str">
            <v>47,46</v>
          </cell>
          <cell r="F6831" t="str">
            <v>48,37</v>
          </cell>
        </row>
        <row r="6832">
          <cell r="A6832" t="str">
            <v>92399</v>
          </cell>
          <cell r="B6832" t="str">
            <v>EXECUÇÃO DE VIA EM PISO INTERTRAVADO, COM BLOCO RETANGULAR COR NATURAL DE 20 X 10 CM, ESPESSURA 8 CM. AF_12/2015</v>
          </cell>
          <cell r="D6832" t="str">
            <v>M2</v>
          </cell>
          <cell r="E6832" t="str">
            <v>48,54</v>
          </cell>
          <cell r="F6832" t="str">
            <v>49,52</v>
          </cell>
        </row>
        <row r="6833">
          <cell r="A6833" t="str">
            <v>92400</v>
          </cell>
          <cell r="B6833" t="str">
            <v>EXECUÇÃO DE PÁTIO/ESTACIONAMENTO EM PISO INTERTRAVADO, COM BLOCO RETANGULAR DE 20 X 10 CM, ESPESSURA 10 CM. AF_12/2015</v>
          </cell>
          <cell r="D6833" t="str">
            <v>M2</v>
          </cell>
          <cell r="E6833" t="str">
            <v>58,47</v>
          </cell>
          <cell r="F6833" t="str">
            <v>59,72</v>
          </cell>
        </row>
        <row r="6834">
          <cell r="A6834" t="str">
            <v>92401</v>
          </cell>
          <cell r="B6834" t="str">
            <v>EXECUÇÃO DE VIA EM PISO INTERTRAVADO, COM BLOCO RETANGULAR DE 20 X 10 CM, ESPESSURA 10 CM. AF_12/2015</v>
          </cell>
          <cell r="D6834" t="str">
            <v>M2</v>
          </cell>
          <cell r="E6834" t="str">
            <v>59,64</v>
          </cell>
          <cell r="F6834" t="str">
            <v>60,95</v>
          </cell>
        </row>
        <row r="6835">
          <cell r="A6835" t="str">
            <v>92402</v>
          </cell>
          <cell r="B6835" t="str">
            <v>EXECUÇÃO DE PASSEIO EM PISO INTERTRAVADO, COM BLOCO 16 FACES DE 22 X 11 CM, ESPESSURA 6 CM. AF_12/2015</v>
          </cell>
          <cell r="D6835" t="str">
            <v>M2</v>
          </cell>
          <cell r="E6835" t="str">
            <v>53,32</v>
          </cell>
          <cell r="F6835" t="str">
            <v>54,89</v>
          </cell>
        </row>
        <row r="6836">
          <cell r="A6836" t="str">
            <v>92403</v>
          </cell>
          <cell r="B6836" t="str">
            <v>EXECUÇÃO DE PÁTIO/ESTACIONAMENTO EM PISO INTERTRAVADO, COM BLOCO 16 FACES DE 22 X 11 CM, ESPESSURA 6 CM. AF_12/2015</v>
          </cell>
          <cell r="D6836" t="str">
            <v>M2</v>
          </cell>
          <cell r="E6836" t="str">
            <v>43,15</v>
          </cell>
          <cell r="F6836" t="str">
            <v>43,86</v>
          </cell>
        </row>
        <row r="6837">
          <cell r="A6837" t="str">
            <v>92404</v>
          </cell>
          <cell r="B6837" t="str">
            <v>EXECUÇÃO DE PÁTIO/ESTACIONAMENTO EM PISO INTERTRAVADO, COM BLOCO 16 FACES DE 22 X 11 CM, ESPESSURA 8 CM. AF_12/2015</v>
          </cell>
          <cell r="D6837" t="str">
            <v>M2</v>
          </cell>
          <cell r="E6837" t="str">
            <v>48,75</v>
          </cell>
          <cell r="F6837" t="str">
            <v>49,80</v>
          </cell>
        </row>
        <row r="6838">
          <cell r="A6838" t="str">
            <v>92405</v>
          </cell>
          <cell r="B6838" t="str">
            <v>EXECUÇÃO DE VIA EM PISO INTERTRAVADO, COM BLOCO 16 FACES DE 22 X 11 CM, ESPESSURA 8 CM. AF_12/2015</v>
          </cell>
          <cell r="D6838" t="str">
            <v>M2</v>
          </cell>
          <cell r="E6838" t="str">
            <v>49,82</v>
          </cell>
          <cell r="F6838" t="str">
            <v>50,93</v>
          </cell>
        </row>
        <row r="6839">
          <cell r="A6839" t="str">
            <v>92406</v>
          </cell>
          <cell r="B6839" t="str">
            <v>EXECUÇÃO DE PÁTIO/ESTACIONAMENTO EM PISO INTERTRAVADO, COM BLOCO 16 FACES DE 22 X 11 CM, ESPESSURA 10 CM. AF_12/2015</v>
          </cell>
          <cell r="D6839" t="str">
            <v>M2</v>
          </cell>
          <cell r="E6839" t="str">
            <v>59,79</v>
          </cell>
          <cell r="F6839" t="str">
            <v>61,17</v>
          </cell>
        </row>
        <row r="6840">
          <cell r="A6840" t="str">
            <v>92407</v>
          </cell>
          <cell r="B6840" t="str">
            <v>EXECUÇÃO DE VIA EM PISO INTERTRAVADO, COM BLOCO 16 FACES DE 22 X 11 CM, ESPESSURA 10 CM. AF_12/2015</v>
          </cell>
          <cell r="D6840" t="str">
            <v>M2</v>
          </cell>
          <cell r="E6840" t="str">
            <v>60,93</v>
          </cell>
          <cell r="F6840" t="str">
            <v>62,38</v>
          </cell>
        </row>
        <row r="6841">
          <cell r="A6841" t="str">
            <v>93679</v>
          </cell>
          <cell r="B6841" t="str">
            <v>EXECUÇÃO DE PASSEIO EM PISO INTERTRAVADO, COM BLOCO RETANGULAR COLORIDO DE 20 X 10 CM, ESPESSURA 6 CM. AF_12/2015</v>
          </cell>
          <cell r="D6841" t="str">
            <v>M2</v>
          </cell>
          <cell r="E6841" t="str">
            <v>56,46</v>
          </cell>
          <cell r="F6841" t="str">
            <v>57,90</v>
          </cell>
        </row>
        <row r="6842">
          <cell r="A6842" t="str">
            <v>93680</v>
          </cell>
          <cell r="B6842" t="str">
            <v>EXECUÇÃO DE PÁTIO/ESTACIONAMENTO EM PISO INTERTRAVADO, COM BLOCO RETANGULAR COLORIDO DE 20 X 10 CM, ESPESSURA 6 CM. AF_12/2015</v>
          </cell>
          <cell r="D6842" t="str">
            <v>M2</v>
          </cell>
          <cell r="E6842" t="str">
            <v>46,19</v>
          </cell>
          <cell r="F6842" t="str">
            <v>46,76</v>
          </cell>
        </row>
        <row r="6843">
          <cell r="A6843" t="str">
            <v>93681</v>
          </cell>
          <cell r="B6843" t="str">
            <v>EXECUÇÃO DE PÁTIO/ESTACIONAMENTO EM PISO INTERTRAVADO, COM BLOCO RETANGULAR COLORIDO DE 20 X 10 CM, ESPESSURA 8 CM. AF_12/2015</v>
          </cell>
          <cell r="D6843" t="str">
            <v>M2</v>
          </cell>
          <cell r="E6843" t="str">
            <v>56,13</v>
          </cell>
          <cell r="F6843" t="str">
            <v>57,04</v>
          </cell>
        </row>
        <row r="6844">
          <cell r="A6844" t="str">
            <v>93682</v>
          </cell>
          <cell r="B6844" t="str">
            <v>EXECUÇÃO DE VIA EM PISO INTERTRAVADO, COM BLOCO RETANGULAR COLORIDO DE 20 X 10 CM, ESPESSURA 8 CM. AF_12/2015</v>
          </cell>
          <cell r="D6844" t="str">
            <v>M2</v>
          </cell>
          <cell r="E6844" t="str">
            <v>57,30</v>
          </cell>
          <cell r="F6844" t="str">
            <v>58,28</v>
          </cell>
        </row>
        <row r="6845">
          <cell r="A6845" t="str">
            <v>97114</v>
          </cell>
          <cell r="B6845" t="str">
            <v>EXECUÇÃO DE JUNTAS DE CONTRAÇÃO PARA PAVIMENTOS DE CONCRETO. AF_11/2017</v>
          </cell>
          <cell r="D6845" t="str">
            <v>M</v>
          </cell>
          <cell r="E6845" t="str">
            <v>0,33</v>
          </cell>
          <cell r="F6845" t="str">
            <v>0,36</v>
          </cell>
        </row>
        <row r="6846">
          <cell r="A6846" t="str">
            <v>97115</v>
          </cell>
          <cell r="B6846" t="str">
            <v>APLICAÇÃO DE GRAXA EM BARRAS DE TRANSFERÊNCIA PARA EXECUÇÃO DE PAVIMENTO DE CONCRETO. AF_11/2017</v>
          </cell>
          <cell r="D6846" t="str">
            <v>KG</v>
          </cell>
          <cell r="E6846" t="str">
            <v>37,41</v>
          </cell>
          <cell r="F6846" t="str">
            <v>38,29</v>
          </cell>
        </row>
        <row r="6847">
          <cell r="A6847" t="str">
            <v>97120</v>
          </cell>
          <cell r="B6847" t="str">
            <v>BARRAS DE LIGAÇÃO, AÇO CA-50 DE 10 MM, PARA EXECUÇÃO DE PAVIMENTO DE CONCRETO  FORNECIMENTO E INSTALAÇÃO. AF_11/2017</v>
          </cell>
          <cell r="D6847" t="str">
            <v>KG</v>
          </cell>
          <cell r="E6847" t="str">
            <v>7,61</v>
          </cell>
          <cell r="F6847" t="str">
            <v>7,76</v>
          </cell>
        </row>
        <row r="6848">
          <cell r="A6848" t="str">
            <v>97802</v>
          </cell>
          <cell r="B6848" t="str">
            <v>PAVIMENTO COM TRATAMENTO SUPERFICIAL SIMPLES, COM EMULSÃO ASFÁLTICA RR-2C. AF_01/2020</v>
          </cell>
          <cell r="D6848" t="str">
            <v>M2</v>
          </cell>
          <cell r="E6848" t="str">
            <v>4,67</v>
          </cell>
          <cell r="F6848" t="str">
            <v>4,70</v>
          </cell>
        </row>
        <row r="6849">
          <cell r="A6849" t="str">
            <v>97803</v>
          </cell>
          <cell r="B6849" t="str">
            <v>PAVIMENTO COM TRATAMENTO SUPERFICIAL SIMPLES, COM EMULSÃO ASFÁLTICA RR-2C, COM BANHO DILUÍDO. AF_01/2020</v>
          </cell>
          <cell r="D6849" t="str">
            <v>M2</v>
          </cell>
          <cell r="E6849" t="str">
            <v>7,06</v>
          </cell>
          <cell r="F6849" t="str">
            <v>7,10</v>
          </cell>
        </row>
        <row r="6850">
          <cell r="A6850" t="str">
            <v>97805</v>
          </cell>
          <cell r="B6850" t="str">
            <v>PAVIMENTO COM TRATAMENTO SUPERFICIAL DUPLO, COM EMULSÃO ASFÁLTICA RR-2C. AF_01/2020</v>
          </cell>
          <cell r="D6850" t="str">
            <v>M2</v>
          </cell>
          <cell r="E6850" t="str">
            <v>11,70</v>
          </cell>
          <cell r="F6850" t="str">
            <v>11,75</v>
          </cell>
        </row>
        <row r="6851">
          <cell r="A6851" t="str">
            <v>97806</v>
          </cell>
          <cell r="B6851" t="str">
            <v>PAVIMENTO COM TRATAMENTO SUPERFICIAL DUPLO, COM EMULSÃO ASFÁLTICA RR-2C, COM BANHO DILUÍDO. AF_01/2020</v>
          </cell>
          <cell r="D6851" t="str">
            <v>M2</v>
          </cell>
          <cell r="E6851" t="str">
            <v>14,05</v>
          </cell>
          <cell r="F6851" t="str">
            <v>14,14</v>
          </cell>
        </row>
        <row r="6852">
          <cell r="A6852" t="str">
            <v>97807</v>
          </cell>
          <cell r="B6852" t="str">
            <v>PAVIMENTO COM TRATAMENTO SUPERFICIAL DUPLO, COM EMULSÃO ASFÁLTICA RR-2C, COM CAPA SELANTE. AF_01/2020</v>
          </cell>
          <cell r="D6852" t="str">
            <v>M2</v>
          </cell>
          <cell r="E6852" t="str">
            <v>15,92</v>
          </cell>
          <cell r="F6852" t="str">
            <v>16,02</v>
          </cell>
        </row>
        <row r="6853">
          <cell r="A6853" t="str">
            <v>97809</v>
          </cell>
          <cell r="B6853" t="str">
            <v>PAVIMENTO COM TRATAMENTO SUPERFICIAL TRIPLO, COM EMULSÃO ASFÁLTICA RR-2C. AF_01/2020</v>
          </cell>
          <cell r="D6853" t="str">
            <v>M2</v>
          </cell>
          <cell r="E6853" t="str">
            <v>13,03</v>
          </cell>
          <cell r="F6853" t="str">
            <v>13,12</v>
          </cell>
        </row>
        <row r="6854">
          <cell r="A6854" t="str">
            <v>97810</v>
          </cell>
          <cell r="B6854" t="str">
            <v>PAVIMENTO COM TRATAMENTO SUPERFICIAL TRIPLO, COM EMULSÃO ASFÁLTICA RR-2C, COM BANHO DILUÍDO. AF_01/2020</v>
          </cell>
          <cell r="D6854" t="str">
            <v>M2</v>
          </cell>
          <cell r="E6854" t="str">
            <v>14,15</v>
          </cell>
          <cell r="F6854" t="str">
            <v>14,25</v>
          </cell>
        </row>
        <row r="6855">
          <cell r="A6855" t="str">
            <v>97811</v>
          </cell>
          <cell r="B6855" t="str">
            <v>PAVIMENTO COM TRATAMENTO SUPERFICIAL TRIPLO, COM EMULSÃO ASFÁLTICA RR-2C, COM CAPA SELANTE. AF_01/2020</v>
          </cell>
          <cell r="D6855" t="str">
            <v>M2</v>
          </cell>
          <cell r="E6855" t="str">
            <v>16,06</v>
          </cell>
          <cell r="F6855" t="str">
            <v>16,16</v>
          </cell>
        </row>
        <row r="6856">
          <cell r="A6856" t="str">
            <v>72947</v>
          </cell>
          <cell r="B6856" t="str">
            <v>SINALIZACAO HORIZONTAL COM TINTA RETRORREFLETIVA A BASE DE RESINA ACRILICA COM MICROESFERAS DE VIDRO</v>
          </cell>
          <cell r="D6856" t="str">
            <v>M2</v>
          </cell>
          <cell r="E6856" t="str">
            <v>13,77</v>
          </cell>
          <cell r="F6856" t="str">
            <v>13,82</v>
          </cell>
        </row>
        <row r="6857">
          <cell r="A6857" t="str">
            <v>83693</v>
          </cell>
          <cell r="B6857" t="str">
            <v>CAIACAO EM MEIO FIO</v>
          </cell>
          <cell r="D6857" t="str">
            <v>M2</v>
          </cell>
          <cell r="E6857" t="str">
            <v>3,24</v>
          </cell>
          <cell r="F6857" t="str">
            <v>3,54</v>
          </cell>
        </row>
        <row r="6858">
          <cell r="A6858" t="str">
            <v>73770/1</v>
          </cell>
          <cell r="B6858" t="str">
            <v>BARREIRA PRE-MOLDADA EXTERNA CONCRETO ARMADO 0,25X0,40X1,14M FCK=25MPA ACO CA-50 INCL VIGOTA HORIZONTAL MONTANTE A CADA 1,00M  FERROS DE LIGACAO E MATERIAIS.</v>
          </cell>
          <cell r="D6858" t="str">
            <v>M</v>
          </cell>
          <cell r="E6858" t="str">
            <v>497,36</v>
          </cell>
          <cell r="F6858" t="str">
            <v>514,11</v>
          </cell>
        </row>
        <row r="6859">
          <cell r="A6859" t="str">
            <v>73770/2</v>
          </cell>
          <cell r="B6859" t="str">
            <v>BARREIRA DUPLA PRE-MOL INTER CONCRETO ARMADO 0,15X0,65X0,77M FCK=25MPA ACO CA-50 INCL FERROS DE LIGACAO E MATERIAIS.</v>
          </cell>
          <cell r="D6859" t="str">
            <v>M</v>
          </cell>
          <cell r="E6859" t="str">
            <v>418,10</v>
          </cell>
          <cell r="F6859" t="str">
            <v>433,82</v>
          </cell>
        </row>
        <row r="6860">
          <cell r="A6860" t="str">
            <v>83696/1</v>
          </cell>
          <cell r="B6860" t="str">
            <v>PINTURA GUARDA-CORPO GUARDA-RODA E MURETA PROTECAO COM CAL EM PONTES EVIADUTOS MEDIDA PELO DOBRO DA AREA TOTAL (LARGURAXALTURA).</v>
          </cell>
          <cell r="D6860" t="str">
            <v>M2</v>
          </cell>
          <cell r="E6860" t="str">
            <v>4,77</v>
          </cell>
          <cell r="F6860" t="str">
            <v>5,22</v>
          </cell>
        </row>
        <row r="6861">
          <cell r="A6861" t="str">
            <v>72962</v>
          </cell>
          <cell r="B6861" t="str">
            <v>USINAGEM DE CBUQ COM CAP 50/70, PARA CAPA DE ROLAMENTO</v>
          </cell>
          <cell r="D6861" t="str">
            <v>T</v>
          </cell>
          <cell r="E6861" t="str">
            <v>280,75</v>
          </cell>
          <cell r="F6861" t="str">
            <v>281,03</v>
          </cell>
        </row>
        <row r="6862">
          <cell r="A6862" t="str">
            <v>72963</v>
          </cell>
          <cell r="B6862" t="str">
            <v>USINAGEM DE CBUQ COM CAP 50/70, PARA BINDER</v>
          </cell>
          <cell r="D6862" t="str">
            <v>T</v>
          </cell>
          <cell r="E6862" t="str">
            <v>234,39</v>
          </cell>
          <cell r="F6862" t="str">
            <v>234,67</v>
          </cell>
        </row>
        <row r="6863">
          <cell r="A6863" t="str">
            <v>73759/2</v>
          </cell>
          <cell r="B6863" t="str">
            <v>PRE-MISTURADO A FRIO COM EMULSAO RL-1C, INCLUSO USINAGEM E APLICACAO, EXCLUSIVE TRANSPORTE</v>
          </cell>
          <cell r="D6863" t="str">
            <v>M3</v>
          </cell>
          <cell r="E6863" t="str">
            <v>440,93</v>
          </cell>
          <cell r="F6863" t="str">
            <v>443,01</v>
          </cell>
        </row>
        <row r="6864">
          <cell r="A6864" t="str">
            <v>95995</v>
          </cell>
          <cell r="B6864" t="str">
            <v>EXECUÇÃO DE PAVIMENTO COM APLICAÇÃO DE CONCRETO ASFÁLTICO, CAMADA DE ROLAMENTO - EXCLUSIVE CARGA E TRANSPORTE. AF_11/2019</v>
          </cell>
          <cell r="D6864" t="str">
            <v>M3</v>
          </cell>
          <cell r="E6864" t="str">
            <v>1.128,19</v>
          </cell>
          <cell r="F6864" t="str">
            <v>1.131,43</v>
          </cell>
        </row>
        <row r="6865">
          <cell r="A6865" t="str">
            <v>95996</v>
          </cell>
          <cell r="B6865" t="str">
            <v>EXECUÇÃO DE PAVIMENTO COM APLICAÇÃO DE CONCRETO ASFÁLTICO, CAMADA DE BINDER - EXCLUSIVE CARGA E TRANSPORTE. AF_11/2019</v>
          </cell>
          <cell r="D6865" t="str">
            <v>M3</v>
          </cell>
          <cell r="E6865" t="str">
            <v>1.074,89</v>
          </cell>
          <cell r="F6865" t="str">
            <v>1.077,23</v>
          </cell>
        </row>
        <row r="6866">
          <cell r="A6866" t="str">
            <v>96001</v>
          </cell>
          <cell r="B6866" t="str">
            <v>FRESAGEM DE PAVIMENTO ASFÁLTICO (PROFUNDIDADE ATÉ 5,0 CM) - EXCLUSIVE TRANSPORTE. AF_11/2019</v>
          </cell>
          <cell r="D6866" t="str">
            <v>M2</v>
          </cell>
          <cell r="E6866" t="str">
            <v>5,06</v>
          </cell>
          <cell r="F6866" t="str">
            <v>5,15</v>
          </cell>
        </row>
        <row r="6867">
          <cell r="A6867" t="str">
            <v>96393</v>
          </cell>
          <cell r="B6867" t="str">
            <v>USINAGEM DE BRITA GRADUADA SIMPLES, UTILIZANDO BRITA COMERCIAL COM USINA 300 T/H. AF_06/2017</v>
          </cell>
          <cell r="D6867" t="str">
            <v>M3</v>
          </cell>
          <cell r="E6867" t="str">
            <v>95,84</v>
          </cell>
          <cell r="F6867" t="str">
            <v>96,00</v>
          </cell>
        </row>
        <row r="6868">
          <cell r="A6868" t="str">
            <v>96394</v>
          </cell>
          <cell r="B6868" t="str">
            <v>USINAGEM DE BRITA GRADUADA TRATADA COM CIMENTO, UTILIZANDO BRITA COMERCIAL COM USINA 300 T/H. AF_06/2017</v>
          </cell>
          <cell r="D6868" t="str">
            <v>M3</v>
          </cell>
          <cell r="E6868" t="str">
            <v>132,65</v>
          </cell>
          <cell r="F6868" t="str">
            <v>132,79</v>
          </cell>
        </row>
        <row r="6869">
          <cell r="A6869" t="str">
            <v>96395</v>
          </cell>
          <cell r="B6869" t="str">
            <v>USINAGEM DE CONCRETO PARA COMPACTAÇÃO COM ROLO, UTILIZANDO BRITA COMERCIAL. AF_06/2017</v>
          </cell>
          <cell r="D6869" t="str">
            <v>M3</v>
          </cell>
          <cell r="E6869" t="str">
            <v>148,09</v>
          </cell>
          <cell r="F6869" t="str">
            <v>148,23</v>
          </cell>
        </row>
        <row r="6870">
          <cell r="A6870" t="str">
            <v>73445</v>
          </cell>
          <cell r="B6870" t="str">
            <v>CAIACAO INT OU EXT SOBRE REVESTIMENTO LISO C/ADOCAO DE FIXADOR COM    COM DUAS DEMAOS</v>
          </cell>
          <cell r="D6870" t="str">
            <v>M2</v>
          </cell>
          <cell r="E6870" t="str">
            <v>7,69</v>
          </cell>
          <cell r="F6870" t="str">
            <v>8,45</v>
          </cell>
        </row>
        <row r="6871">
          <cell r="A6871" t="str">
            <v>73446</v>
          </cell>
          <cell r="B6871" t="str">
            <v>PINTURA DE SUPERFICIE C/TINTA GRAFITE</v>
          </cell>
          <cell r="D6871" t="str">
            <v>M2</v>
          </cell>
          <cell r="E6871" t="str">
            <v>17,15</v>
          </cell>
          <cell r="F6871" t="str">
            <v>18,63</v>
          </cell>
        </row>
        <row r="6872">
          <cell r="A6872" t="str">
            <v>74133/1</v>
          </cell>
          <cell r="B6872" t="str">
            <v>EMASSAMENTO COM MASSA A OLEO, UMA DEMAO</v>
          </cell>
          <cell r="D6872" t="str">
            <v>M2</v>
          </cell>
          <cell r="E6872" t="str">
            <v>16,40</v>
          </cell>
          <cell r="F6872" t="str">
            <v>17,29</v>
          </cell>
        </row>
        <row r="6873">
          <cell r="A6873" t="str">
            <v>74133/2</v>
          </cell>
          <cell r="B6873" t="str">
            <v>EMASSAMENTO COM MASSA A OLEO, DUAS DEMAOS</v>
          </cell>
          <cell r="D6873" t="str">
            <v>M2</v>
          </cell>
          <cell r="E6873" t="str">
            <v>20,70</v>
          </cell>
          <cell r="F6873" t="str">
            <v>21,76</v>
          </cell>
        </row>
        <row r="6874">
          <cell r="A6874" t="str">
            <v>79462</v>
          </cell>
          <cell r="B6874" t="str">
            <v>EMASSAMENTO COM MASSA EPOXI, 2 DEMAOS</v>
          </cell>
          <cell r="D6874" t="str">
            <v>M2</v>
          </cell>
          <cell r="E6874" t="str">
            <v>56,67</v>
          </cell>
          <cell r="F6874" t="str">
            <v>58,04</v>
          </cell>
        </row>
        <row r="6875">
          <cell r="A6875" t="str">
            <v>79494/1</v>
          </cell>
          <cell r="B6875" t="str">
            <v>PINTURA DE QUADRO ESCOLAR COM TINTA ESMALTE ACABAMENTO FOSCO, DUAS DEMAOS SOBRE MASSA ACRILICA</v>
          </cell>
          <cell r="D6875" t="str">
            <v>M2</v>
          </cell>
          <cell r="E6875" t="str">
            <v>10,74</v>
          </cell>
          <cell r="F6875" t="str">
            <v>11,28</v>
          </cell>
        </row>
        <row r="6876">
          <cell r="A6876" t="str">
            <v>84651</v>
          </cell>
          <cell r="B6876" t="str">
            <v>PINTURA COM TINTA IMPERMEAVEL MINERAL EM PO, DUAS DEMAOS</v>
          </cell>
          <cell r="D6876" t="str">
            <v>M2</v>
          </cell>
          <cell r="E6876" t="str">
            <v>8,43</v>
          </cell>
          <cell r="F6876" t="str">
            <v>9,27</v>
          </cell>
        </row>
        <row r="6877">
          <cell r="A6877" t="str">
            <v>88411</v>
          </cell>
          <cell r="B6877" t="str">
            <v>APLICAÇÃO MANUAL DE FUNDO SELADOR ACRÍLICO EM PANOS COM PRESENÇA DE VÃOS DE EDIFÍCIOS DE MÚLTIPLOS PAVIMENTOS. AF_06/2014</v>
          </cell>
          <cell r="D6877" t="str">
            <v>M2</v>
          </cell>
          <cell r="E6877" t="str">
            <v>2,04</v>
          </cell>
          <cell r="F6877" t="str">
            <v>2,16</v>
          </cell>
        </row>
        <row r="6878">
          <cell r="A6878" t="str">
            <v>88412</v>
          </cell>
          <cell r="B6878" t="str">
            <v>APLICAÇÃO MANUAL DE FUNDO SELADOR ACRÍLICO EM PANOS CEGOS DE FACHADA (SEM PRESENÇA DE VÃOS) DE EDIFÍCIOS DE MÚLTIPLOS PAVIMENTOS. AF_06/2014</v>
          </cell>
          <cell r="D6878" t="str">
            <v>M2</v>
          </cell>
          <cell r="E6878" t="str">
            <v>1,56</v>
          </cell>
          <cell r="F6878" t="str">
            <v>1,62</v>
          </cell>
        </row>
        <row r="6879">
          <cell r="A6879" t="str">
            <v>88413</v>
          </cell>
          <cell r="B6879" t="str">
            <v>APLICAÇÃO MANUAL DE FUNDO SELADOR ACRÍLICO EM SUPERFÍCIES EXTERNAS DE SACADA DE EDIFÍCIOS DE MÚLTIPLOS PAVIMENTOS. AF_06/2014</v>
          </cell>
          <cell r="D6879" t="str">
            <v>M2</v>
          </cell>
          <cell r="E6879" t="str">
            <v>3,04</v>
          </cell>
          <cell r="F6879" t="str">
            <v>3,25</v>
          </cell>
        </row>
        <row r="6880">
          <cell r="A6880" t="str">
            <v>88414</v>
          </cell>
          <cell r="B6880" t="str">
            <v>APLICAÇÃO MANUAL DE FUNDO SELADOR ACRÍLICO EM SUPERFÍCIES INTERNAS DA SACADA DE EDIFÍCIOS DE MÚLTIPLOS PAVIMENTOS. AF_06/2014</v>
          </cell>
          <cell r="D6880" t="str">
            <v>M2</v>
          </cell>
          <cell r="E6880" t="str">
            <v>3,35</v>
          </cell>
          <cell r="F6880" t="str">
            <v>3,60</v>
          </cell>
        </row>
        <row r="6881">
          <cell r="A6881" t="str">
            <v>88415</v>
          </cell>
          <cell r="B6881" t="str">
            <v>APLICAÇÃO MANUAL DE FUNDO SELADOR ACRÍLICO EM PAREDES EXTERNAS DE CASAS. AF_06/2014</v>
          </cell>
          <cell r="D6881" t="str">
            <v>M2</v>
          </cell>
          <cell r="E6881" t="str">
            <v>2,20</v>
          </cell>
          <cell r="F6881" t="str">
            <v>2,33</v>
          </cell>
        </row>
        <row r="6882">
          <cell r="A6882" t="str">
            <v>88416</v>
          </cell>
          <cell r="B6882" t="str">
            <v>APLICAÇÃO MANUAL DE PINTURA COM TINTA TEXTURIZADA ACRÍLICA EM PANOS COM PRESENÇA DE VÃOS DE EDIFÍCIOS DE MÚLTIPLOS PAVIMENTOS, UMA COR. AF_06/2014</v>
          </cell>
          <cell r="D6882" t="str">
            <v>M2</v>
          </cell>
          <cell r="E6882" t="str">
            <v>14,54</v>
          </cell>
          <cell r="F6882" t="str">
            <v>14,89</v>
          </cell>
        </row>
        <row r="6883">
          <cell r="A6883" t="str">
            <v>88417</v>
          </cell>
          <cell r="B6883" t="str">
            <v>APLICAÇÃO MANUAL DE PINTURA COM TINTA TEXTURIZADA ACRÍLICA EM PANOS CEGOS DE FACHADA (SEM PRESENÇA DE VÃOS) DE EDIFÍCIOS DE MÚLTIPLOS PAVIMENTOS, UMA COR. AF_06/2014</v>
          </cell>
          <cell r="D6883" t="str">
            <v>M2</v>
          </cell>
          <cell r="E6883" t="str">
            <v>12,80</v>
          </cell>
          <cell r="F6883" t="str">
            <v>12,97</v>
          </cell>
        </row>
        <row r="6884">
          <cell r="A6884" t="str">
            <v>88420</v>
          </cell>
          <cell r="B6884" t="str">
            <v>APLICAÇÃO MANUAL DE PINTURA COM TINTA TEXTURIZADA ACRÍLICA EM SUPERFÍCIES EXTERNAS DE SACADA DE EDIFÍCIOS DE MÚLTIPLOS PAVIMENTOS, UMA COR. AF_06/2014</v>
          </cell>
          <cell r="D6884" t="str">
            <v>M2</v>
          </cell>
          <cell r="E6884" t="str">
            <v>18,06</v>
          </cell>
          <cell r="F6884" t="str">
            <v>18,78</v>
          </cell>
        </row>
        <row r="6885">
          <cell r="A6885" t="str">
            <v>88421</v>
          </cell>
          <cell r="B6885" t="str">
            <v>APLICAÇÃO MANUAL DE PINTURA COM TINTA TEXTURIZADA ACRÍLICA EM SUPERFÍCIES INTERNAS DA SACADA DE EDIFÍCIOS DE MÚLTIPLOS PAVIMENTOS, UMA COR. AF_06/2014</v>
          </cell>
          <cell r="D6885" t="str">
            <v>M2</v>
          </cell>
          <cell r="E6885" t="str">
            <v>19,17</v>
          </cell>
          <cell r="F6885" t="str">
            <v>20,01</v>
          </cell>
        </row>
        <row r="6886">
          <cell r="A6886" t="str">
            <v>88423</v>
          </cell>
          <cell r="B6886" t="str">
            <v>APLICAÇÃO MANUAL DE PINTURA COM TINTA TEXTURIZADA ACRÍLICA EM PAREDES EXTERNAS DE CASAS, UMA COR. AF_06/2014</v>
          </cell>
          <cell r="D6886" t="str">
            <v>M2</v>
          </cell>
          <cell r="E6886" t="str">
            <v>15,09</v>
          </cell>
          <cell r="F6886" t="str">
            <v>15,49</v>
          </cell>
        </row>
        <row r="6887">
          <cell r="A6887" t="str">
            <v>88424</v>
          </cell>
          <cell r="B6887" t="str">
            <v>APLICAÇÃO MANUAL DE PINTURA COM TINTA TEXTURIZADA ACRÍLICA EM PANOS COM PRESENÇA DE VÃOS DE EDIFÍCIOS DE MÚLTIPLOS PAVIMENTOS, DUAS CORES. AF_06/2014</v>
          </cell>
          <cell r="D6887" t="str">
            <v>M2</v>
          </cell>
          <cell r="E6887" t="str">
            <v>16,93</v>
          </cell>
          <cell r="F6887" t="str">
            <v>17,54</v>
          </cell>
        </row>
        <row r="6888">
          <cell r="A6888" t="str">
            <v>88426</v>
          </cell>
          <cell r="B6888" t="str">
            <v>APLICAÇÃO MANUAL DE PINTURA COM TINTA TEXTURIZADA ACRÍLICA EM PANOS CEGOS DE FACHADA (SEM PRESENÇA DE VÃOS) DE EDIFÍCIOS DE MÚLTIPLOS PAVIMENTOS, DUAS CORES. AF_06/2014</v>
          </cell>
          <cell r="D6888" t="str">
            <v>M2</v>
          </cell>
          <cell r="E6888" t="str">
            <v>13,92</v>
          </cell>
          <cell r="F6888" t="str">
            <v>14,21</v>
          </cell>
        </row>
        <row r="6889">
          <cell r="A6889" t="str">
            <v>88428</v>
          </cell>
          <cell r="B6889" t="str">
            <v>APLICAÇÃO MANUAL DE PINTURA COM TINTA TEXTURIZADA ACRÍLICA EM SUPERFÍCIES EXTERNAS DE SACADA DE EDIFÍCIOS DE MÚLTIPLOS PAVIMENTOS, DUAS CORES. AF_06/2014</v>
          </cell>
          <cell r="D6889" t="str">
            <v>M2</v>
          </cell>
          <cell r="E6889" t="str">
            <v>22,99</v>
          </cell>
          <cell r="F6889" t="str">
            <v>24,24</v>
          </cell>
        </row>
        <row r="6890">
          <cell r="A6890" t="str">
            <v>88429</v>
          </cell>
          <cell r="B6890" t="str">
            <v>APLICAÇÃO MANUAL DE PINTURA COM TINTA TEXTURIZADA ACRÍLICA EM SUPERFÍCIES INTERNAS DA SACADA DE EDIFÍCIOS DE MÚLTIPLOS PAVIMENTOS, DUAS CORES. AF_06/2014</v>
          </cell>
          <cell r="D6890" t="str">
            <v>M2</v>
          </cell>
          <cell r="E6890" t="str">
            <v>24,93</v>
          </cell>
          <cell r="F6890" t="str">
            <v>26,38</v>
          </cell>
        </row>
        <row r="6891">
          <cell r="A6891" t="str">
            <v>88431</v>
          </cell>
          <cell r="B6891" t="str">
            <v>APLICAÇÃO MANUAL DE PINTURA COM TINTA TEXTURIZADA ACRÍLICA EM PAREDES EXTERNAS DE CASAS, DUAS CORES. AF_06/2014</v>
          </cell>
          <cell r="D6891" t="str">
            <v>M2</v>
          </cell>
          <cell r="E6891" t="str">
            <v>17,88</v>
          </cell>
          <cell r="F6891" t="str">
            <v>18,59</v>
          </cell>
        </row>
        <row r="6892">
          <cell r="A6892" t="str">
            <v>88432</v>
          </cell>
          <cell r="B6892" t="str">
            <v>APLICAÇÃO MANUAL DE PINTURA COM TINTA TEXTURIZADA ACRÍLICA EM MOLDURAS DE EPS, PRÉ-FABRICADOS, OU OUTROS. AF_06/2014</v>
          </cell>
          <cell r="D6892" t="str">
            <v>M2</v>
          </cell>
          <cell r="E6892" t="str">
            <v>12,74</v>
          </cell>
          <cell r="F6892" t="str">
            <v>13,61</v>
          </cell>
        </row>
        <row r="6893">
          <cell r="A6893" t="str">
            <v>88482</v>
          </cell>
          <cell r="B6893" t="str">
            <v>APLICAÇÃO DE FUNDO SELADOR LÁTEX PVA EM TETO, UMA DEMÃO. AF_06/2014</v>
          </cell>
          <cell r="D6893" t="str">
            <v>M2</v>
          </cell>
          <cell r="E6893" t="str">
            <v>2,78</v>
          </cell>
          <cell r="F6893" t="str">
            <v>2,87</v>
          </cell>
        </row>
        <row r="6894">
          <cell r="A6894" t="str">
            <v>88483</v>
          </cell>
          <cell r="B6894" t="str">
            <v>APLICAÇÃO DE FUNDO SELADOR LÁTEX PVA EM PAREDES, UMA DEMÃO. AF_06/2014</v>
          </cell>
          <cell r="D6894" t="str">
            <v>M2</v>
          </cell>
          <cell r="E6894" t="str">
            <v>2,57</v>
          </cell>
          <cell r="F6894" t="str">
            <v>2,64</v>
          </cell>
        </row>
        <row r="6895">
          <cell r="A6895" t="str">
            <v>88484</v>
          </cell>
          <cell r="B6895" t="str">
            <v>APLICAÇÃO DE FUNDO SELADOR ACRÍLICO EM TETO, UMA DEMÃO. AF_06/2014</v>
          </cell>
          <cell r="D6895" t="str">
            <v>M2</v>
          </cell>
          <cell r="E6895" t="str">
            <v>2,22</v>
          </cell>
          <cell r="F6895" t="str">
            <v>2,35</v>
          </cell>
        </row>
        <row r="6896">
          <cell r="A6896" t="str">
            <v>88485</v>
          </cell>
          <cell r="B6896" t="str">
            <v>APLICAÇÃO DE FUNDO SELADOR ACRÍLICO EM PAREDES, UMA DEMÃO. AF_06/2014</v>
          </cell>
          <cell r="D6896" t="str">
            <v>M2</v>
          </cell>
          <cell r="E6896" t="str">
            <v>1,93</v>
          </cell>
          <cell r="F6896" t="str">
            <v>2,02</v>
          </cell>
        </row>
        <row r="6897">
          <cell r="A6897" t="str">
            <v>88486</v>
          </cell>
          <cell r="B6897" t="str">
            <v>APLICAÇÃO MANUAL DE PINTURA COM TINTA LÁTEX PVA EM TETO, DUAS DEMÃOS. AF_06/2014</v>
          </cell>
          <cell r="D6897" t="str">
            <v>M2</v>
          </cell>
          <cell r="E6897" t="str">
            <v>9,36</v>
          </cell>
          <cell r="F6897" t="str">
            <v>9,78</v>
          </cell>
        </row>
        <row r="6898">
          <cell r="A6898" t="str">
            <v>88487</v>
          </cell>
          <cell r="B6898" t="str">
            <v>APLICAÇÃO MANUAL DE PINTURA COM TINTA LÁTEX PVA EM PAREDES, DUAS DEMÃOS. AF_06/2014</v>
          </cell>
          <cell r="D6898" t="str">
            <v>M2</v>
          </cell>
          <cell r="E6898" t="str">
            <v>8,42</v>
          </cell>
          <cell r="F6898" t="str">
            <v>8,74</v>
          </cell>
        </row>
        <row r="6899">
          <cell r="A6899" t="str">
            <v>88488</v>
          </cell>
          <cell r="B6899" t="str">
            <v>APLICAÇÃO MANUAL DE PINTURA COM TINTA LÁTEX ACRÍLICA EM TETO, DUAS DEMÃOS. AF_06/2014</v>
          </cell>
          <cell r="D6899" t="str">
            <v>M2</v>
          </cell>
          <cell r="E6899" t="str">
            <v>11,95</v>
          </cell>
          <cell r="F6899" t="str">
            <v>12,56</v>
          </cell>
        </row>
        <row r="6900">
          <cell r="A6900" t="str">
            <v>88489</v>
          </cell>
          <cell r="B6900" t="str">
            <v>APLICAÇÃO MANUAL DE PINTURA COM TINTA LÁTEX ACRÍLICA EM PAREDES, DUAS DEMÃOS. AF_06/2014</v>
          </cell>
          <cell r="D6900" t="str">
            <v>M2</v>
          </cell>
          <cell r="E6900" t="str">
            <v>10,62</v>
          </cell>
          <cell r="F6900" t="str">
            <v>11,09</v>
          </cell>
        </row>
        <row r="6901">
          <cell r="A6901" t="str">
            <v>88490</v>
          </cell>
          <cell r="B6901" t="str">
            <v>APLICAÇÃO MECÂNICA DE PINTURA COM TINTA LÁTEX PVA EM TETO, DUAS DEMÃOS. AF_06/2014</v>
          </cell>
          <cell r="D6901" t="str">
            <v>M2</v>
          </cell>
          <cell r="E6901" t="str">
            <v>6,98</v>
          </cell>
          <cell r="F6901" t="str">
            <v>7,08</v>
          </cell>
        </row>
        <row r="6902">
          <cell r="A6902" t="str">
            <v>88491</v>
          </cell>
          <cell r="B6902" t="str">
            <v>APLICAÇÃO MECÂNICA DE PINTURA COM TINTA LÁTEX PVA EM PAREDES, DUAS DEMÃOS. AF_06/2014</v>
          </cell>
          <cell r="D6902" t="str">
            <v>M2</v>
          </cell>
          <cell r="E6902" t="str">
            <v>6,74</v>
          </cell>
          <cell r="F6902" t="str">
            <v>6,83</v>
          </cell>
        </row>
        <row r="6903">
          <cell r="A6903" t="str">
            <v>88492</v>
          </cell>
          <cell r="B6903" t="str">
            <v>APLICAÇÃO MECÂNICA DE PINTURA COM TINTA LÁTEX ACRÍLICA EM TETO, DUAS DEMÃOS. AF_06/2014</v>
          </cell>
          <cell r="D6903" t="str">
            <v>M2</v>
          </cell>
          <cell r="E6903" t="str">
            <v>8,35</v>
          </cell>
          <cell r="F6903" t="str">
            <v>8,50</v>
          </cell>
        </row>
        <row r="6904">
          <cell r="A6904" t="str">
            <v>88493</v>
          </cell>
          <cell r="B6904" t="str">
            <v>APLICAÇÃO MECÂNICA DE PINTURA COM TINTA LÁTEX ACRÍLICA EM PAREDES, DUAS DEMÃOS. AF_06/2014</v>
          </cell>
          <cell r="D6904" t="str">
            <v>M2</v>
          </cell>
          <cell r="E6904" t="str">
            <v>8,03</v>
          </cell>
          <cell r="F6904" t="str">
            <v>8,14</v>
          </cell>
        </row>
        <row r="6905">
          <cell r="A6905" t="str">
            <v>88494</v>
          </cell>
          <cell r="B6905" t="str">
            <v>APLICAÇÃO E LIXAMENTO DE MASSA LÁTEX EM TETO, UMA DEMÃO. AF_06/2014</v>
          </cell>
          <cell r="D6905" t="str">
            <v>M2</v>
          </cell>
          <cell r="E6905" t="str">
            <v>14,74</v>
          </cell>
          <cell r="F6905" t="str">
            <v>16,00</v>
          </cell>
        </row>
        <row r="6906">
          <cell r="A6906" t="str">
            <v>88495</v>
          </cell>
          <cell r="B6906" t="str">
            <v>APLICAÇÃO E LIXAMENTO DE MASSA LÁTEX EM PAREDES, UMA DEMÃO. AF_06/2014</v>
          </cell>
          <cell r="D6906" t="str">
            <v>M2</v>
          </cell>
          <cell r="E6906" t="str">
            <v>8,35</v>
          </cell>
          <cell r="F6906" t="str">
            <v>8,94</v>
          </cell>
        </row>
        <row r="6907">
          <cell r="A6907" t="str">
            <v>88496</v>
          </cell>
          <cell r="B6907" t="str">
            <v>APLICAÇÃO E LIXAMENTO DE MASSA LÁTEX EM TETO, DUAS DEMÃOS. AF_06/2014</v>
          </cell>
          <cell r="D6907" t="str">
            <v>M2</v>
          </cell>
          <cell r="E6907" t="str">
            <v>20,11</v>
          </cell>
          <cell r="F6907" t="str">
            <v>21,79</v>
          </cell>
        </row>
        <row r="6908">
          <cell r="A6908" t="str">
            <v>88497</v>
          </cell>
          <cell r="B6908" t="str">
            <v>APLICAÇÃO E LIXAMENTO DE MASSA LÁTEX EM PAREDES, DUAS DEMÃOS. AF_06/2014</v>
          </cell>
          <cell r="D6908" t="str">
            <v>M2</v>
          </cell>
          <cell r="E6908" t="str">
            <v>11,58</v>
          </cell>
          <cell r="F6908" t="str">
            <v>12,35</v>
          </cell>
        </row>
        <row r="6909">
          <cell r="A6909" t="str">
            <v>95305</v>
          </cell>
          <cell r="B6909" t="str">
            <v>TEXTURA ACRÍLICA, APLICAÇÃO MANUAL EM PAREDE, UMA DEMÃO. AF_09/2016</v>
          </cell>
          <cell r="D6909" t="str">
            <v>M2</v>
          </cell>
          <cell r="E6909" t="str">
            <v>11,04</v>
          </cell>
          <cell r="F6909" t="str">
            <v>11,51</v>
          </cell>
        </row>
        <row r="6910">
          <cell r="A6910" t="str">
            <v>95306</v>
          </cell>
          <cell r="B6910" t="str">
            <v>TEXTURA ACRÍLICA, APLICAÇÃO MANUAL EM TETO, UMA DEMÃO. AF_09/2016</v>
          </cell>
          <cell r="D6910" t="str">
            <v>M2</v>
          </cell>
          <cell r="E6910" t="str">
            <v>12,73</v>
          </cell>
          <cell r="F6910" t="str">
            <v>13,38</v>
          </cell>
        </row>
        <row r="6911">
          <cell r="A6911" t="str">
            <v>95622</v>
          </cell>
          <cell r="B6911" t="str">
            <v>APLICAÇÃO MANUAL DE TINTA LÁTEX ACRÍLICA EM PANOS COM PRESENÇA DE VÃOS DE EDIFÍCIOS DE MÚLTIPLOS PAVIMENTOS, DUAS DEMÃOS. AF_11/2016</v>
          </cell>
          <cell r="D6911" t="str">
            <v>M2</v>
          </cell>
          <cell r="E6911" t="str">
            <v>10,54</v>
          </cell>
          <cell r="F6911" t="str">
            <v>11,26</v>
          </cell>
        </row>
        <row r="6912">
          <cell r="A6912" t="str">
            <v>95623</v>
          </cell>
          <cell r="B6912" t="str">
            <v>APLICAÇÃO MANUAL DE TINTA LÁTEX ACRÍLICA EM PANOS SEM PRESENÇA DE VÃOS DE EDIFÍCIOS DE MÚLTIPLOS PAVIMENTOS, DUAS DEMÃOS. AF_11/2016</v>
          </cell>
          <cell r="D6912" t="str">
            <v>M2</v>
          </cell>
          <cell r="E6912" t="str">
            <v>8,16</v>
          </cell>
          <cell r="F6912" t="str">
            <v>8,63</v>
          </cell>
        </row>
        <row r="6913">
          <cell r="A6913" t="str">
            <v>95624</v>
          </cell>
          <cell r="B6913" t="str">
            <v>APLICAÇÃO MANUAL DE TINTA LÁTEX ACRÍLICA EM SUPERFÍCIES EXTERNAS DE SACADA DE EDIFÍCIOS DE MÚLTIPLOS PAVIMENTOS, DUAS DEMÃOS. AF_11/2016</v>
          </cell>
          <cell r="D6913" t="str">
            <v>M2</v>
          </cell>
          <cell r="E6913" t="str">
            <v>15,38</v>
          </cell>
          <cell r="F6913" t="str">
            <v>16,61</v>
          </cell>
        </row>
        <row r="6914">
          <cell r="A6914" t="str">
            <v>95625</v>
          </cell>
          <cell r="B6914" t="str">
            <v>APLICAÇÃO MANUAL DE TINTA LÁTEX ACRÍLICA EM SUPERFÍCIES INTERNAS DE SACADA DE EDIFÍCIOS DE MÚLTIPLOS PAVIMENTOS, DUAS DEMÃOS. AF_11/2016</v>
          </cell>
          <cell r="D6914" t="str">
            <v>M2</v>
          </cell>
          <cell r="E6914" t="str">
            <v>16,91</v>
          </cell>
          <cell r="F6914" t="str">
            <v>18,31</v>
          </cell>
        </row>
        <row r="6915">
          <cell r="A6915" t="str">
            <v>95626</v>
          </cell>
          <cell r="B6915" t="str">
            <v>APLICAÇÃO MANUAL DE TINTA LÁTEX ACRÍLICA EM PAREDE EXTERNAS DE CASAS, DUAS DEMÃOS. AF_11/2016</v>
          </cell>
          <cell r="D6915" t="str">
            <v>M2</v>
          </cell>
          <cell r="E6915" t="str">
            <v>11,31</v>
          </cell>
          <cell r="F6915" t="str">
            <v>12,12</v>
          </cell>
        </row>
        <row r="6916">
          <cell r="A6916" t="str">
            <v>96126</v>
          </cell>
          <cell r="B6916" t="str">
            <v>APLICAÇÃO MANUAL DE MASSA ACRÍLICA EM PANOS DE FACHADA COM PRESENÇA DE VÃOS, DE EDIFÍCIOS DE MÚLTIPLOS PAVIMENTOS, UMA DEMÃO. AF_05/2017</v>
          </cell>
          <cell r="D6916" t="str">
            <v>M2</v>
          </cell>
          <cell r="E6916" t="str">
            <v>14,11</v>
          </cell>
          <cell r="F6916" t="str">
            <v>15,00</v>
          </cell>
        </row>
        <row r="6917">
          <cell r="A6917" t="str">
            <v>96127</v>
          </cell>
          <cell r="B6917" t="str">
            <v>APLICAÇÃO MANUAL DE MASSA ACRÍLICA EM PANOS DE FACHADA SEM PRESENÇA DE VÃOS, DE EDIFÍCIOS DE MÚLTIPLOS PAVIMENTOS, UMA DEMÃO. AF_05/2017</v>
          </cell>
          <cell r="D6917" t="str">
            <v>M2</v>
          </cell>
          <cell r="E6917" t="str">
            <v>11,13</v>
          </cell>
          <cell r="F6917" t="str">
            <v>11,72</v>
          </cell>
        </row>
        <row r="6918">
          <cell r="A6918" t="str">
            <v>96128</v>
          </cell>
          <cell r="B6918" t="str">
            <v>APLICAÇÃO MANUAL DE MASSA ACRÍLICA EM SUPERFÍCIES EXTERNAS DE SACADA DE EDIFÍCIOS DE MÚLTIPLOS PAVIMENTOS, UMA DEMÃO. AF_05/2017</v>
          </cell>
          <cell r="D6918" t="str">
            <v>M2</v>
          </cell>
          <cell r="E6918" t="str">
            <v>20,13</v>
          </cell>
          <cell r="F6918" t="str">
            <v>21,67</v>
          </cell>
        </row>
        <row r="6919">
          <cell r="A6919" t="str">
            <v>96129</v>
          </cell>
          <cell r="B6919" t="str">
            <v>APLICAÇÃO MANUAL DE MASSA ACRÍLICA EM SUPERFÍCIES INTERNAS DE SACADA DE EDIFÍCIOS DE MÚLTIPLOS PAVIMENTOS, UMA DEMÃO. AF_05/2017</v>
          </cell>
          <cell r="D6919" t="str">
            <v>M2</v>
          </cell>
          <cell r="E6919" t="str">
            <v>22,05</v>
          </cell>
          <cell r="F6919" t="str">
            <v>23,78</v>
          </cell>
        </row>
        <row r="6920">
          <cell r="A6920" t="str">
            <v>96130</v>
          </cell>
          <cell r="B6920" t="str">
            <v>APLICAÇÃO MANUAL DE MASSA ACRÍLICA EM PAREDES EXTERNAS DE CASAS, UMA DEMÃO. AF_05/2017</v>
          </cell>
          <cell r="D6920" t="str">
            <v>M2</v>
          </cell>
          <cell r="E6920" t="str">
            <v>15,04</v>
          </cell>
          <cell r="F6920" t="str">
            <v>16,03</v>
          </cell>
        </row>
        <row r="6921">
          <cell r="A6921" t="str">
            <v>96131</v>
          </cell>
          <cell r="B6921" t="str">
            <v>APLICAÇÃO MANUAL DE MASSA ACRÍLICA EM PANOS DE FACHADA COM PRESENÇA DE VÃOS, DE EDIFÍCIOS DE MÚLTIPLOS PAVIMENTOS, DUAS DEMÃOS. AF_05/2017</v>
          </cell>
          <cell r="D6921" t="str">
            <v>M2</v>
          </cell>
          <cell r="E6921" t="str">
            <v>19,65</v>
          </cell>
          <cell r="F6921" t="str">
            <v>20,85</v>
          </cell>
        </row>
        <row r="6922">
          <cell r="A6922" t="str">
            <v>96132</v>
          </cell>
          <cell r="B6922" t="str">
            <v>APLICAÇÃO MANUAL DE MASSA ACRÍLICA EM PANOS DE FACHADA SEM PRESENÇA DE VÃOS, DE EDIFÍCIOS DE MÚLTIPLOS PAVIMENTOS, DUAS DEMÃOS. AF_05/2017</v>
          </cell>
          <cell r="D6922" t="str">
            <v>M2</v>
          </cell>
          <cell r="E6922" t="str">
            <v>15,70</v>
          </cell>
          <cell r="F6922" t="str">
            <v>16,47</v>
          </cell>
        </row>
        <row r="6923">
          <cell r="A6923" t="str">
            <v>96133</v>
          </cell>
          <cell r="B6923" t="str">
            <v>APLICAÇÃO MANUAL DE MASSA ACRÍLICA EM SUPERFÍCIES EXTERNAS DE SACADA DE EDIFÍCIOS DE MÚLTIPLOS PAVIMENTOS, DUAS DEMÃOS. AF_05/2017</v>
          </cell>
          <cell r="D6923" t="str">
            <v>M2</v>
          </cell>
          <cell r="E6923" t="str">
            <v>27,67</v>
          </cell>
          <cell r="F6923" t="str">
            <v>29,71</v>
          </cell>
        </row>
        <row r="6924">
          <cell r="A6924" t="str">
            <v>96134</v>
          </cell>
          <cell r="B6924" t="str">
            <v>APLICAÇÃO MANUAL DE MASSA ACRÍLICA EM SUPERFÍCIES INTERNAS DE SACADA DE EDIFÍCIOS DE MÚLTIPLOS PAVIMENTOS, DUAS DEMÃOS. AF_05/2017</v>
          </cell>
          <cell r="D6924" t="str">
            <v>M2</v>
          </cell>
          <cell r="E6924" t="str">
            <v>30,22</v>
          </cell>
          <cell r="F6924" t="str">
            <v>32,53</v>
          </cell>
        </row>
        <row r="6925">
          <cell r="A6925" t="str">
            <v>96135</v>
          </cell>
          <cell r="B6925" t="str">
            <v>APLICAÇÃO MANUAL DE MASSA ACRÍLICA EM PAREDES EXTERNAS DE CASAS, DUAS DEMÃOS. AF_05/2017</v>
          </cell>
          <cell r="D6925" t="str">
            <v>M2</v>
          </cell>
          <cell r="E6925" t="str">
            <v>20,93</v>
          </cell>
          <cell r="F6925" t="str">
            <v>22,26</v>
          </cell>
        </row>
        <row r="6926">
          <cell r="A6926" t="str">
            <v>79460</v>
          </cell>
          <cell r="B6926" t="str">
            <v>PINTURA EPOXI, DUAS DEMAOS</v>
          </cell>
          <cell r="D6926" t="str">
            <v>M2</v>
          </cell>
          <cell r="E6926" t="str">
            <v>37,60</v>
          </cell>
          <cell r="F6926" t="str">
            <v>38,90</v>
          </cell>
        </row>
        <row r="6927">
          <cell r="A6927" t="str">
            <v>79465</v>
          </cell>
          <cell r="B6927" t="str">
            <v>PINTURA COM TINTA A BASE DE BORRACHA CLORADA, 2 DEMAOS</v>
          </cell>
          <cell r="D6927" t="str">
            <v>M2</v>
          </cell>
          <cell r="E6927" t="str">
            <v>35,47</v>
          </cell>
          <cell r="F6927" t="str">
            <v>37,04</v>
          </cell>
        </row>
        <row r="6928">
          <cell r="A6928" t="str">
            <v>79514/1</v>
          </cell>
          <cell r="B6928" t="str">
            <v>PINTURA EPOXI, TRES DEMAOS</v>
          </cell>
          <cell r="D6928" t="str">
            <v>M2</v>
          </cell>
          <cell r="E6928" t="str">
            <v>52,63</v>
          </cell>
          <cell r="F6928" t="str">
            <v>54,20</v>
          </cell>
        </row>
        <row r="6929">
          <cell r="A6929" t="str">
            <v>84647</v>
          </cell>
          <cell r="B6929" t="str">
            <v>PINTURA EPOXI INCLUSO EMASSAMENTO E FUNDO PREPARADOR</v>
          </cell>
          <cell r="D6929" t="str">
            <v>M2</v>
          </cell>
          <cell r="E6929" t="str">
            <v>123,92</v>
          </cell>
          <cell r="F6929" t="str">
            <v>130,44</v>
          </cell>
        </row>
        <row r="6930">
          <cell r="A6930" t="str">
            <v>84656</v>
          </cell>
          <cell r="B6930" t="str">
            <v>TRATAMENTO EM  CONCRETO COM ESTUQUE E LIXAMENTO</v>
          </cell>
          <cell r="D6930" t="str">
            <v>M2</v>
          </cell>
          <cell r="E6930" t="str">
            <v>27,44</v>
          </cell>
          <cell r="F6930" t="str">
            <v>30,14</v>
          </cell>
        </row>
        <row r="6931">
          <cell r="A6931" t="str">
            <v>6082</v>
          </cell>
          <cell r="B6931" t="str">
            <v>PINTURA EM VERNIZ SINTETICO BRILHANTE EM MADEIRA, TRES DEMAOS</v>
          </cell>
          <cell r="D6931" t="str">
            <v>M2</v>
          </cell>
          <cell r="E6931" t="str">
            <v>14,95</v>
          </cell>
          <cell r="F6931" t="str">
            <v>16,18</v>
          </cell>
        </row>
        <row r="6932">
          <cell r="A6932" t="str">
            <v>40905</v>
          </cell>
          <cell r="B6932" t="str">
            <v>VERNIZ SINTETICO EM MADEIRA, DUAS DEMAOS</v>
          </cell>
          <cell r="D6932" t="str">
            <v>M2</v>
          </cell>
          <cell r="E6932" t="str">
            <v>19,62</v>
          </cell>
          <cell r="F6932" t="str">
            <v>20,85</v>
          </cell>
        </row>
        <row r="6933">
          <cell r="A6933" t="str">
            <v>73739/1</v>
          </cell>
          <cell r="B6933" t="str">
            <v>PINTURA ESMALTE ACETINADO EM MADEIRA, DUAS DEMAOS</v>
          </cell>
          <cell r="D6933" t="str">
            <v>M2</v>
          </cell>
          <cell r="E6933" t="str">
            <v>14,37</v>
          </cell>
          <cell r="F6933" t="str">
            <v>15,45</v>
          </cell>
        </row>
        <row r="6934">
          <cell r="A6934" t="str">
            <v>74065/1</v>
          </cell>
          <cell r="B6934" t="str">
            <v>PINTURA ESMALTE FOSCO PARA MADEIRA, DUAS DEMAOS, SOBRE FUNDO NIVELADOR BRANCO</v>
          </cell>
          <cell r="D6934" t="str">
            <v>M2</v>
          </cell>
          <cell r="E6934" t="str">
            <v>21,52</v>
          </cell>
          <cell r="F6934" t="str">
            <v>22,82</v>
          </cell>
        </row>
        <row r="6935">
          <cell r="A6935" t="str">
            <v>74065/2</v>
          </cell>
          <cell r="B6935" t="str">
            <v>PINTURA ESMALTE ACETINADO PARA MADEIRA, DUAS DEMAOS, SOBRE FUNDO NIVELADOR BRANCO</v>
          </cell>
          <cell r="D6935" t="str">
            <v>M2</v>
          </cell>
          <cell r="E6935" t="str">
            <v>21,18</v>
          </cell>
          <cell r="F6935" t="str">
            <v>22,48</v>
          </cell>
        </row>
        <row r="6936">
          <cell r="A6936" t="str">
            <v>74065/3</v>
          </cell>
          <cell r="B6936" t="str">
            <v>PINTURA ESMALTE BRILHANTE PARA MADEIRA, DUAS DEMAOS, SOBRE FUNDO NIVELADOR BRANCO</v>
          </cell>
          <cell r="D6936" t="str">
            <v>M2</v>
          </cell>
          <cell r="E6936" t="str">
            <v>21,08</v>
          </cell>
          <cell r="F6936" t="str">
            <v>22,38</v>
          </cell>
        </row>
        <row r="6937">
          <cell r="A6937" t="str">
            <v>79463</v>
          </cell>
          <cell r="B6937" t="str">
            <v>PINTURA A OLEO, 1 DEMAO</v>
          </cell>
          <cell r="D6937" t="str">
            <v>M2</v>
          </cell>
          <cell r="E6937" t="str">
            <v>12,15</v>
          </cell>
          <cell r="F6937" t="str">
            <v>13,19</v>
          </cell>
        </row>
        <row r="6938">
          <cell r="A6938" t="str">
            <v>79464</v>
          </cell>
          <cell r="B6938" t="str">
            <v>PINTURA A OLEO, 2 DEMAOS</v>
          </cell>
          <cell r="D6938" t="str">
            <v>M2</v>
          </cell>
          <cell r="E6938" t="str">
            <v>16,28</v>
          </cell>
          <cell r="F6938" t="str">
            <v>17,58</v>
          </cell>
        </row>
        <row r="6939">
          <cell r="A6939" t="str">
            <v>79466</v>
          </cell>
          <cell r="B6939" t="str">
            <v>PINTURA COM VERNIZ POLIURETANO, 2 DEMAOS</v>
          </cell>
          <cell r="D6939" t="str">
            <v>M2</v>
          </cell>
          <cell r="E6939" t="str">
            <v>16,89</v>
          </cell>
          <cell r="F6939" t="str">
            <v>17,95</v>
          </cell>
        </row>
        <row r="6940">
          <cell r="A6940" t="str">
            <v>79497/1</v>
          </cell>
          <cell r="B6940" t="str">
            <v>PINTURA A OLEO, 3 DEMAOS</v>
          </cell>
          <cell r="D6940" t="str">
            <v>M2</v>
          </cell>
          <cell r="E6940" t="str">
            <v>20,16</v>
          </cell>
          <cell r="F6940" t="str">
            <v>21,73</v>
          </cell>
        </row>
        <row r="6941">
          <cell r="A6941" t="str">
            <v>84645</v>
          </cell>
          <cell r="B6941" t="str">
            <v>VERNIZ SINTETICO BRILHANTE, 2 DEMAOS</v>
          </cell>
          <cell r="D6941" t="str">
            <v>M2</v>
          </cell>
          <cell r="E6941" t="str">
            <v>16,63</v>
          </cell>
          <cell r="F6941" t="str">
            <v>17,69</v>
          </cell>
        </row>
        <row r="6942">
          <cell r="A6942" t="str">
            <v>84657</v>
          </cell>
          <cell r="B6942" t="str">
            <v>FUNDO SINTETICO NIVELADOR BRANCO</v>
          </cell>
          <cell r="D6942" t="str">
            <v>M2</v>
          </cell>
          <cell r="E6942" t="str">
            <v>9,36</v>
          </cell>
          <cell r="F6942" t="str">
            <v>9,80</v>
          </cell>
        </row>
        <row r="6943">
          <cell r="A6943" t="str">
            <v>84659</v>
          </cell>
          <cell r="B6943" t="str">
            <v>PINTURA ESMALTE FOSCO EM MADEIRA, DUAS DEMAOS</v>
          </cell>
          <cell r="D6943" t="str">
            <v>M2</v>
          </cell>
          <cell r="E6943" t="str">
            <v>13,28</v>
          </cell>
          <cell r="F6943" t="str">
            <v>14,24</v>
          </cell>
        </row>
        <row r="6944">
          <cell r="A6944" t="str">
            <v>84679</v>
          </cell>
          <cell r="B6944" t="str">
            <v>PINTURA IMUNIZANTE PARA MADEIRA, DUAS DEMAOS</v>
          </cell>
          <cell r="D6944" t="str">
            <v>M2</v>
          </cell>
          <cell r="E6944" t="str">
            <v>16,49</v>
          </cell>
          <cell r="F6944" t="str">
            <v>17,79</v>
          </cell>
        </row>
        <row r="6945">
          <cell r="A6945" t="str">
            <v>95464</v>
          </cell>
          <cell r="B6945" t="str">
            <v>PINTURA VERNIZ POLIURETANO BRILHANTE EM MADEIRA, TRES DEMAOS</v>
          </cell>
          <cell r="D6945" t="str">
            <v>M2</v>
          </cell>
          <cell r="E6945" t="str">
            <v>19,70</v>
          </cell>
          <cell r="F6945" t="str">
            <v>20,93</v>
          </cell>
        </row>
        <row r="6946">
          <cell r="A6946" t="str">
            <v>100716</v>
          </cell>
          <cell r="B6946" t="str">
            <v>JATEAMENTO ABRASIVO COM GRANALHA DE AÇO EM PERFIL METÁLICO EM FÁBRICA. AF_01/2020</v>
          </cell>
          <cell r="D6946" t="str">
            <v>M2</v>
          </cell>
          <cell r="E6946" t="str">
            <v>21,40</v>
          </cell>
          <cell r="F6946" t="str">
            <v>21,73</v>
          </cell>
        </row>
        <row r="6947">
          <cell r="A6947" t="str">
            <v>100717</v>
          </cell>
          <cell r="B6947" t="str">
            <v>LIXAMENTO MANUAL EM SUPERFÍCIES METÁLICAS EM OBRA. AF_01/2020</v>
          </cell>
          <cell r="D6947" t="str">
            <v>M2</v>
          </cell>
          <cell r="E6947" t="str">
            <v>6,44</v>
          </cell>
          <cell r="F6947" t="str">
            <v>7,03</v>
          </cell>
        </row>
        <row r="6948">
          <cell r="A6948" t="str">
            <v>100718</v>
          </cell>
          <cell r="B6948" t="str">
            <v>COLOCAÇÃO DE FITA PROTETORA PARA PINTURA. AF_01/2020</v>
          </cell>
          <cell r="D6948" t="str">
            <v>M</v>
          </cell>
          <cell r="E6948" t="str">
            <v>0,91</v>
          </cell>
          <cell r="F6948" t="str">
            <v>0,99</v>
          </cell>
        </row>
        <row r="6949">
          <cell r="A6949" t="str">
            <v>100719</v>
          </cell>
          <cell r="B6949" t="str">
            <v>PINTURA COM TINTA ALQUÍDICA DE FUNDO (TIPO ZARCÃO) PULVERIZADA SOBRE PERFIL METÁLICO EXECUTADO EM FÁBRICA (POR DEMÃO). AF_01/2020</v>
          </cell>
          <cell r="D6949" t="str">
            <v>M2</v>
          </cell>
          <cell r="E6949" t="str">
            <v>6,50</v>
          </cell>
          <cell r="F6949" t="str">
            <v>6,62</v>
          </cell>
        </row>
        <row r="6950">
          <cell r="A6950" t="str">
            <v>100720</v>
          </cell>
          <cell r="B6950" t="str">
            <v>PINTURA COM TINTA ALQUÍDICA DE FUNDO (TIPO ZARCÃO) APLICADA A ROLO OU PINCEL SOBRE PERFIL METÁLICO EXECUTADO EM FÁBRICA (POR DEMÃO). AF_01/2020</v>
          </cell>
          <cell r="D6950" t="str">
            <v>M2</v>
          </cell>
          <cell r="E6950" t="str">
            <v>6,68</v>
          </cell>
          <cell r="F6950" t="str">
            <v>7,10</v>
          </cell>
        </row>
        <row r="6951">
          <cell r="A6951" t="str">
            <v>100721</v>
          </cell>
          <cell r="B6951" t="str">
            <v>PINTURA COM TINTA ALQUÍDICA DE FUNDO (TIPO ZARCÃO) PULVERIZADA SOBRE SUPERFÍCIES METÁLICAS (EXCETO PERFIL) EXECUTADO EM OBRA (POR DEMÃO). AF_01/2020</v>
          </cell>
          <cell r="D6951" t="str">
            <v>M2</v>
          </cell>
          <cell r="E6951" t="str">
            <v>15,71</v>
          </cell>
          <cell r="F6951" t="str">
            <v>16,74</v>
          </cell>
        </row>
        <row r="6952">
          <cell r="A6952" t="str">
            <v>100722</v>
          </cell>
          <cell r="B6952" t="str">
            <v>PINTURA COM TINTA ALQUÍDICA DE FUNDO (TIPO ZARCÃO) APLICADA A ROLO OU PINCEL SOBRE SUPERFÍCIES METÁLICAS (EXCETO PERFIL) EXECUTADO EM OBRA (POR DEMÃO). AF_01/2020</v>
          </cell>
          <cell r="D6952" t="str">
            <v>M2</v>
          </cell>
          <cell r="E6952" t="str">
            <v>15,33</v>
          </cell>
          <cell r="F6952" t="str">
            <v>16,66</v>
          </cell>
        </row>
        <row r="6953">
          <cell r="A6953" t="str">
            <v>100723</v>
          </cell>
          <cell r="B6953" t="str">
            <v>PINTURA COM TINTA ALQUÍDICA DE FUNDO E ACABAMENTO (ESMALTE SINTÉTICO GRAFITE) PULVERIZADA SOBRE PERFIL METÁLICO EXECUTADO EM FÁBRICA (POR DEMÃO). AF_01/2020</v>
          </cell>
          <cell r="D6953" t="str">
            <v>M2</v>
          </cell>
          <cell r="E6953" t="str">
            <v>6,36</v>
          </cell>
          <cell r="F6953" t="str">
            <v>6,48</v>
          </cell>
        </row>
        <row r="6954">
          <cell r="A6954" t="str">
            <v>100724</v>
          </cell>
          <cell r="B6954" t="str">
            <v>PINTURA COM TINTA ALQUÍDICA DE FUNDO E ACABAMENTO (ESMALTE SINTÉTICO GRAFITE) APLICADA A ROLO OU PINCEL SOBRE PERFIL METÁLICO EXECUTADO EM FÁBRICA (POR DEMÃO). AF_01/2020</v>
          </cell>
          <cell r="D6954" t="str">
            <v>M2</v>
          </cell>
          <cell r="E6954" t="str">
            <v>8,06</v>
          </cell>
          <cell r="F6954" t="str">
            <v>8,48</v>
          </cell>
        </row>
        <row r="6955">
          <cell r="A6955" t="str">
            <v>100725</v>
          </cell>
          <cell r="B6955" t="str">
            <v>PINTURA COM TINTA ALQUÍDICA DE FUNDO E ACABAMENTO (ESMALTE SINTÉTICO GRAFITE) PULVERIZADA SOBRE SUPERFÍCIES METÁLICAS (EXCETO PERFIL) EXECUTADO EM OBRA (POR DEMÃO). AF_01/2020</v>
          </cell>
          <cell r="D6955" t="str">
            <v>M2</v>
          </cell>
          <cell r="E6955" t="str">
            <v>15,23</v>
          </cell>
          <cell r="F6955" t="str">
            <v>16,26</v>
          </cell>
        </row>
        <row r="6956">
          <cell r="A6956" t="str">
            <v>100726</v>
          </cell>
          <cell r="B6956" t="str">
            <v>PINTURA COM TINTA ALQUÍDICA DE FUNDO E ACABAMENTO (ESMALTE SINTÉTICO GRAFITE) APLICADA A ROLO OU PINCEL SOBRE SUPERFÍCIES METÁLICAS (EXCETO PERFIL) EXECUTADO EM OBRA (POR DEMÃO). AF_01/2020</v>
          </cell>
          <cell r="D6956" t="str">
            <v>M2</v>
          </cell>
          <cell r="E6956" t="str">
            <v>16,64</v>
          </cell>
          <cell r="F6956" t="str">
            <v>17,97</v>
          </cell>
        </row>
        <row r="6957">
          <cell r="A6957" t="str">
            <v>100727</v>
          </cell>
          <cell r="B6957" t="str">
            <v>PINTURA COM TINTA EPOXÍDICA DE FUNDO PULVERIZADA SOBRE PERFIL METÁLICO EXECUTADO EM FÁBRICA (POR DEMÃO). AF_01/2020</v>
          </cell>
          <cell r="D6957" t="str">
            <v>M2</v>
          </cell>
          <cell r="E6957" t="str">
            <v>10,73</v>
          </cell>
          <cell r="F6957" t="str">
            <v>10,86</v>
          </cell>
        </row>
        <row r="6958">
          <cell r="A6958" t="str">
            <v>100728</v>
          </cell>
          <cell r="B6958" t="str">
            <v>PINTURA COM TINTA EPOXÍDICA DE FUNDO APLICADA A ROLO OU PINCEL SOBRE PERFIL METÁLICO EXECUTADO EM FÁBRICA (POR DEMÃO). AF_01/2020</v>
          </cell>
          <cell r="D6958" t="str">
            <v>M2</v>
          </cell>
          <cell r="E6958" t="str">
            <v>10,94</v>
          </cell>
          <cell r="F6958" t="str">
            <v>11,39</v>
          </cell>
        </row>
        <row r="6959">
          <cell r="A6959" t="str">
            <v>100729</v>
          </cell>
          <cell r="B6959" t="str">
            <v>PINTURA COM TINTA EPOXÍDICA DE ACABAMENTO PULVERIZADA SOBRE PERFIL METÁLICO EXECUTADO EM FÁBRICA (POR DEMÃO). AF_01/2020</v>
          </cell>
          <cell r="D6959" t="str">
            <v>M2</v>
          </cell>
          <cell r="E6959" t="str">
            <v>12,85</v>
          </cell>
          <cell r="F6959" t="str">
            <v>12,98</v>
          </cell>
        </row>
        <row r="6960">
          <cell r="A6960" t="str">
            <v>100730</v>
          </cell>
          <cell r="B6960" t="str">
            <v>PINTURA COM TINTA EPOXÍDICA DE ACABAMENTO APLICADA A ROLO OU PINCEL SOBRE PERFIL METÁLICO EXECUTADO EM FÁBRICA (POR DEMÃO). AF_01/2020</v>
          </cell>
          <cell r="D6960" t="str">
            <v>M2</v>
          </cell>
          <cell r="E6960" t="str">
            <v>15,13</v>
          </cell>
          <cell r="F6960" t="str">
            <v>15,58</v>
          </cell>
        </row>
        <row r="6961">
          <cell r="A6961" t="str">
            <v>100733</v>
          </cell>
          <cell r="B6961" t="str">
            <v>PINTURA COM TINTA ACRÍLICA DE FUNDO PULVERIZADA SOBRE SUPERFÍCIES METÁLICAS (EXCETO PERFIL) EXECUTADO EM OBRA (POR DEMÃO). AF_01/2020</v>
          </cell>
          <cell r="D6961" t="str">
            <v>M2</v>
          </cell>
          <cell r="E6961" t="str">
            <v>7,94</v>
          </cell>
          <cell r="F6961" t="str">
            <v>8,54</v>
          </cell>
        </row>
        <row r="6962">
          <cell r="A6962" t="str">
            <v>100734</v>
          </cell>
          <cell r="B6962" t="str">
            <v>PINTURA COM TINTA ACRÍLICA DE FUNDO APLICADA A ROLO OU PINCEL SOBRE SUPERFÍCIES METÁLICAS (EXCETO PERFIL) EXECUTADO EM OBRA (POR DEMÃO). AF_01/2020</v>
          </cell>
          <cell r="D6962" t="str">
            <v>M2</v>
          </cell>
          <cell r="E6962" t="str">
            <v>10,05</v>
          </cell>
          <cell r="F6962" t="str">
            <v>10,94</v>
          </cell>
        </row>
        <row r="6963">
          <cell r="A6963" t="str">
            <v>100735</v>
          </cell>
          <cell r="B6963" t="str">
            <v>PINTURA COM TINTA ACRÍLICA DE ACABAMENTO PULVERIZADA SOBRE SUPERFÍCIES METÁLICAS (EXCETO PERFIL) EXECUTADO EM OBRA (POR DEMÃO). AF_01/2020</v>
          </cell>
          <cell r="D6963" t="str">
            <v>M2</v>
          </cell>
          <cell r="E6963" t="str">
            <v>6,80</v>
          </cell>
          <cell r="F6963" t="str">
            <v>7,40</v>
          </cell>
        </row>
        <row r="6964">
          <cell r="A6964" t="str">
            <v>100736</v>
          </cell>
          <cell r="B6964" t="str">
            <v>PINTURA COM TINTA ACRÍLICA DE ACABAMENTO APLICADA A ROLO OU PINCEL SOBRE SUPERFÍCIES METÁLICAS (EXCETO PERFIL) EXECUTADO EM OBRA (POR DEMÃO). AF_01/2020</v>
          </cell>
          <cell r="D6964" t="str">
            <v>M2</v>
          </cell>
          <cell r="E6964" t="str">
            <v>9,14</v>
          </cell>
          <cell r="F6964" t="str">
            <v>10,03</v>
          </cell>
        </row>
        <row r="6965">
          <cell r="A6965" t="str">
            <v>100739</v>
          </cell>
          <cell r="B6965" t="str">
            <v>PINTURA COM TINTA ALQUÍDICA DE ACABAMENTO (ESMALTE SINTÉTICO ACETINADO) PULVERIZADA SOBRE PERFIL METÁLICO EXECUTADO EM FÁBRICA (POR DEMÃO). AF_01/2020</v>
          </cell>
          <cell r="D6965" t="str">
            <v>M2</v>
          </cell>
          <cell r="E6965" t="str">
            <v>6,00</v>
          </cell>
          <cell r="F6965" t="str">
            <v>6,12</v>
          </cell>
        </row>
        <row r="6966">
          <cell r="A6966" t="str">
            <v>100740</v>
          </cell>
          <cell r="B6966" t="str">
            <v>PINTURA COM TINTA ALQUÍDICA DE ACABAMENTO (ESMALTE SINTÉTICO ACETINADO) APLICADA A ROLO OU PINCEL SOBRE PERFIL METÁLICO EXECUTADO EM FÁBRICA (POR DEMÃO). AF_01/2020</v>
          </cell>
          <cell r="D6966" t="str">
            <v>M2</v>
          </cell>
          <cell r="E6966" t="str">
            <v>6,76</v>
          </cell>
          <cell r="F6966" t="str">
            <v>7,18</v>
          </cell>
        </row>
        <row r="6967">
          <cell r="A6967" t="str">
            <v>100741</v>
          </cell>
          <cell r="B6967" t="str">
            <v>PINTURA COM TINTA ALQUÍDICA DE ACABAMENTO (ESMALTE SINTÉTICO ACETINADO) PULVERIZADA SOBRE SUPERFÍCIES METÁLICAS (EXCETO PERFIL) EXECUTADO EM OBRA (POR DEMÃO). AF_01/2020</v>
          </cell>
          <cell r="D6967" t="str">
            <v>M2</v>
          </cell>
          <cell r="E6967" t="str">
            <v>15,06</v>
          </cell>
          <cell r="F6967" t="str">
            <v>16,09</v>
          </cell>
        </row>
        <row r="6968">
          <cell r="A6968" t="str">
            <v>100742</v>
          </cell>
          <cell r="B6968" t="str">
            <v>PINTURA COM TINTA ALQUÍDICA DE ACABAMENTO (ESMALTE SINTÉTICO ACETINADO) APLICADA A ROLO OU PINCEL SOBRE SUPERFÍCIES METÁLICAS (EXCETO PERFIL) EXECUTADO EM OBRA (POR DEMÃO). AF_01/2020</v>
          </cell>
          <cell r="D6968" t="str">
            <v>M2</v>
          </cell>
          <cell r="E6968" t="str">
            <v>15,38</v>
          </cell>
          <cell r="F6968" t="str">
            <v>16,71</v>
          </cell>
        </row>
        <row r="6969">
          <cell r="A6969" t="str">
            <v>100743</v>
          </cell>
          <cell r="B6969" t="str">
            <v>PINTURA COM TINTA ALQUÍDICA DE ACABAMENTO (ESMALTE SINTÉTICO BRILHANTE) PULVERIZADA SOBRE PERFIL METÁLICO EXECUTADO EM FÁBRICA  (POR DEMÃO). AF_01/2020</v>
          </cell>
          <cell r="D6969" t="str">
            <v>M2</v>
          </cell>
          <cell r="E6969" t="str">
            <v>5,87</v>
          </cell>
          <cell r="F6969" t="str">
            <v>5,99</v>
          </cell>
        </row>
        <row r="6970">
          <cell r="A6970" t="str">
            <v>100744</v>
          </cell>
          <cell r="B6970" t="str">
            <v>PINTURA COM TINTA ALQUÍDICA DE ACABAMENTO (ESMALTE SINTÉTICO BRILHANTE) APLICADA A ROLO OU PINCEL SOBRE PERFIL METÁLICO EXECUTADO EM FÁBRICA (POR DEMÃO). AF_01/2020</v>
          </cell>
          <cell r="D6970" t="str">
            <v>M2</v>
          </cell>
          <cell r="E6970" t="str">
            <v>6,68</v>
          </cell>
          <cell r="F6970" t="str">
            <v>7,10</v>
          </cell>
        </row>
        <row r="6971">
          <cell r="A6971" t="str">
            <v>100745</v>
          </cell>
          <cell r="B6971" t="str">
            <v>PINTURA COM TINTA ALQUÍDICA DE ACABAMENTO (ESMALTE SINTÉTICO BRILHANTE) PULVERIZADA SOBRE SUPERFÍCIES METÁLICAS (EXCETO PERFIL) EXECUTADO EM OBRA  (POR DEMÃO). AF_01/2020</v>
          </cell>
          <cell r="D6971" t="str">
            <v>M2</v>
          </cell>
          <cell r="E6971" t="str">
            <v>14,93</v>
          </cell>
          <cell r="F6971" t="str">
            <v>15,96</v>
          </cell>
        </row>
        <row r="6972">
          <cell r="A6972" t="str">
            <v>100746</v>
          </cell>
          <cell r="B6972" t="str">
            <v>PINTURA COM TINTA ALQUÍDICA DE ACABAMENTO (ESMALTE SINTÉTICO BRILHANTE) APLICADA A ROLO OU PINCEL SOBRE SUPERFÍCIES METÁLICAS (EXCETO PERFIL) EXECUTADO EM OBRA (POR DEMÃO). AF_01/2020</v>
          </cell>
          <cell r="D6972" t="str">
            <v>M2</v>
          </cell>
          <cell r="E6972" t="str">
            <v>15,30</v>
          </cell>
          <cell r="F6972" t="str">
            <v>16,63</v>
          </cell>
        </row>
        <row r="6973">
          <cell r="A6973" t="str">
            <v>100747</v>
          </cell>
          <cell r="B6973" t="str">
            <v>PINTURA COM TINTA ALQUÍDICA DE ACABAMENTO (ESMALTE SINTÉTICO FOSCO) PULVERIZADA SOBRE PERFIL METÁLICO EXECUTADO EM FÁBRICA (POR DEMÃO). AF_01/2020</v>
          </cell>
          <cell r="D6973" t="str">
            <v>M2</v>
          </cell>
          <cell r="E6973" t="str">
            <v>6,41</v>
          </cell>
          <cell r="F6973" t="str">
            <v>6,53</v>
          </cell>
        </row>
        <row r="6974">
          <cell r="A6974" t="str">
            <v>100748</v>
          </cell>
          <cell r="B6974" t="str">
            <v>PINTURA COM TINTA ALQUÍDICA DE ACABAMENTO (ESMALTE SINTÉTICO FOSCO) APLICADA A ROLO OU PINCEL SOBRE PERFIL METÁLICO EXECUTADO EM FÁBRICA (POR DEMÃO). AF_01/2020</v>
          </cell>
          <cell r="D6974" t="str">
            <v>M2</v>
          </cell>
          <cell r="E6974" t="str">
            <v>7,02</v>
          </cell>
          <cell r="F6974" t="str">
            <v>7,44</v>
          </cell>
        </row>
        <row r="6975">
          <cell r="A6975" t="str">
            <v>100749</v>
          </cell>
          <cell r="B6975" t="str">
            <v>PINTURA COM TINTA ALQUÍDICA DE ACABAMENTO (ESMALTE SINTÉTICO FOSCO) PULVERIZADA SOBRE SUPERFÍCIES METÁLICAS (EXCETO PERFIL) EXECUTADO EM OBRA (POR DEMÃO). AF_01/2020</v>
          </cell>
          <cell r="D6975" t="str">
            <v>M2</v>
          </cell>
          <cell r="E6975" t="str">
            <v>15,50</v>
          </cell>
          <cell r="F6975" t="str">
            <v>16,53</v>
          </cell>
        </row>
        <row r="6976">
          <cell r="A6976" t="str">
            <v>100750</v>
          </cell>
          <cell r="B6976" t="str">
            <v>PINTURA COM TINTA ALQUÍDICA DE ACABAMENTO (ESMALTE SINTÉTICO FOSCO) APLICADA A ROLO OU PINCEL SOBRE SUPERFÍCIES METÁLICAS (EXCETO PERFIL) EXECUTADO EM OBRA (POR DEMÃO). AF_01/2020</v>
          </cell>
          <cell r="D6976" t="str">
            <v>M2</v>
          </cell>
          <cell r="E6976" t="str">
            <v>15,65</v>
          </cell>
          <cell r="F6976" t="str">
            <v>16,98</v>
          </cell>
        </row>
        <row r="6977">
          <cell r="A6977" t="str">
            <v>100751</v>
          </cell>
          <cell r="B6977" t="str">
            <v>PINTURA COM TINTA EPOXÍDICA DE ACABAMENTO PULVERIZADA SOBRE PERFIL METÁLICO EXECUTADO EM FÁBRICA (02 DEMÃOS). AF_01/2020</v>
          </cell>
          <cell r="D6977" t="str">
            <v>M2</v>
          </cell>
          <cell r="E6977" t="str">
            <v>25,71</v>
          </cell>
          <cell r="F6977" t="str">
            <v>25,98</v>
          </cell>
        </row>
        <row r="6978">
          <cell r="A6978" t="str">
            <v>100752</v>
          </cell>
          <cell r="B6978" t="str">
            <v>PINTURA COM TINTA EPOXÍDICA DE ACABAMENTO APLICADA A ROLO OU PINCEL SOBRE PERFIL METÁLICO EXECUTADO EM FÁBRICA (02 DEMÃOS). AF_01/2020</v>
          </cell>
          <cell r="D6978" t="str">
            <v>M2</v>
          </cell>
          <cell r="E6978" t="str">
            <v>30,28</v>
          </cell>
          <cell r="F6978" t="str">
            <v>31,18</v>
          </cell>
        </row>
        <row r="6979">
          <cell r="A6979" t="str">
            <v>100753</v>
          </cell>
          <cell r="B6979" t="str">
            <v>PINTURA COM TINTA ACRÍLICA DE ACABAMENTO PULVERIZADA SOBRE SUPERFÍCIES METÁLICAS (EXCETO PERFIL) EXECUTADO EM OBRA (02 DEMÃOS). AF_01/2020</v>
          </cell>
          <cell r="D6979" t="str">
            <v>M2</v>
          </cell>
          <cell r="E6979" t="str">
            <v>13,63</v>
          </cell>
          <cell r="F6979" t="str">
            <v>14,82</v>
          </cell>
        </row>
        <row r="6980">
          <cell r="A6980" t="str">
            <v>100754</v>
          </cell>
          <cell r="B6980" t="str">
            <v>PINTURA COM TINTA ACRÍLICA DE ACABAMENTO APLICADA A ROLO OU PINCEL SOBRE SUPERFÍCIES METÁLICAS (EXCETO PERFIL) EXECUTADO EM OBRA (02 DEMÃOS). AF_01/2020</v>
          </cell>
          <cell r="D6980" t="str">
            <v>M2</v>
          </cell>
          <cell r="E6980" t="str">
            <v>18,29</v>
          </cell>
          <cell r="F6980" t="str">
            <v>20,07</v>
          </cell>
        </row>
        <row r="6981">
          <cell r="A6981" t="str">
            <v>100757</v>
          </cell>
          <cell r="B6981" t="str">
            <v>PINTURA COM TINTA ALQUÍDICA DE ACABAMENTO (ESMALTE SINTÉTICO ACETINADO) PULVERIZADA SOBRE SUPERFÍCIES METÁLICAS (EXCETO PERFIL) EXECUTADO EM OBRA (02 DEMÃOS). AF_01/2020</v>
          </cell>
          <cell r="D6981" t="str">
            <v>M2</v>
          </cell>
          <cell r="E6981" t="str">
            <v>30,13</v>
          </cell>
          <cell r="F6981" t="str">
            <v>32,19</v>
          </cell>
        </row>
        <row r="6982">
          <cell r="A6982" t="str">
            <v>100758</v>
          </cell>
          <cell r="B6982" t="str">
            <v>PINTURA COM TINTA ALQUÍDICA DE ACABAMENTO (ESMALTE SINTÉTICO ACETINADO) APLICADA A ROLO OU PINCEL SOBRE SUPERFÍCIES METÁLICAS (EXCETO PERFIL) EXECUTADO EM OBRA (02 DEMÃOS). AF_01/2020</v>
          </cell>
          <cell r="D6982" t="str">
            <v>M2</v>
          </cell>
          <cell r="E6982" t="str">
            <v>30,79</v>
          </cell>
          <cell r="F6982" t="str">
            <v>33,45</v>
          </cell>
        </row>
        <row r="6983">
          <cell r="A6983" t="str">
            <v>100759</v>
          </cell>
          <cell r="B6983" t="str">
            <v>PINTURA COM TINTA ALQUÍDICA DE ACABAMENTO (ESMALTE SINTÉTICO BRILHANTE) PULVERIZADA SOBRE SUPERFÍCIES METÁLICAS (EXCETO PERFIL) EXECUTADO EM OBRA (02 DEMÃOS). AF_01/2020</v>
          </cell>
          <cell r="D6983" t="str">
            <v>M2</v>
          </cell>
          <cell r="E6983" t="str">
            <v>29,87</v>
          </cell>
          <cell r="F6983" t="str">
            <v>31,93</v>
          </cell>
        </row>
        <row r="6984">
          <cell r="A6984" t="str">
            <v>100760</v>
          </cell>
          <cell r="B6984" t="str">
            <v>PINTURA COM TINTA ALQUÍDICA DE ACABAMENTO (ESMALTE SINTÉTICO BRILHANTE) APLICADA A ROLO OU PINCEL SOBRE SUPERFÍCIES METÁLICAS (EXCETO PERFIL) EXECUTADO EM OBRA (02 DEMÃOS). AF_01/2020</v>
          </cell>
          <cell r="D6984" t="str">
            <v>M2</v>
          </cell>
          <cell r="E6984" t="str">
            <v>30,63</v>
          </cell>
          <cell r="F6984" t="str">
            <v>33,29</v>
          </cell>
        </row>
        <row r="6985">
          <cell r="A6985" t="str">
            <v>100761</v>
          </cell>
          <cell r="B6985" t="str">
            <v>PINTURA COM TINTA ALQUÍDICA DE ACABAMENTO (ESMALTE SINTÉTICO FOSCO) PULVERIZADA SOBRE SUPERFÍCIES METÁLICAS (EXCETO PERFIL) EXECUTADO EM OBRA (02 DEMÃOS). AF_01/2020</v>
          </cell>
          <cell r="D6985" t="str">
            <v>M2</v>
          </cell>
          <cell r="E6985" t="str">
            <v>31,02</v>
          </cell>
          <cell r="F6985" t="str">
            <v>33,08</v>
          </cell>
        </row>
        <row r="6986">
          <cell r="A6986" t="str">
            <v>100762</v>
          </cell>
          <cell r="B6986" t="str">
            <v>PINTURA COM TINTA ALQUÍDICA DE ACABAMENTO (ESMALTE SINTÉTICO FOSCO) APLICADA A ROLO OU PINCEL SOBRE SUPERFÍCIES METÁLICAS (EXCETO PERFIL) EXECUTADO EM OBRA (02 DEMÃOS). AF_01/2020</v>
          </cell>
          <cell r="D6986" t="str">
            <v>M2</v>
          </cell>
          <cell r="E6986" t="str">
            <v>31,34</v>
          </cell>
          <cell r="F6986" t="str">
            <v>34,00</v>
          </cell>
        </row>
        <row r="6987">
          <cell r="A6987" t="str">
            <v>41595</v>
          </cell>
          <cell r="B6987" t="str">
            <v>PINTURA ACRILICA DE FAIXAS DE DEMARCACAO EM QUADRA POLIESPORTIVA, 5 CM DE LARGURA</v>
          </cell>
          <cell r="D6987" t="str">
            <v>M</v>
          </cell>
          <cell r="E6987" t="str">
            <v>9,42</v>
          </cell>
          <cell r="F6987" t="str">
            <v>10,36</v>
          </cell>
        </row>
        <row r="6988">
          <cell r="A6988" t="str">
            <v>73978/1</v>
          </cell>
          <cell r="B6988" t="str">
            <v>PINTURA HIDROFUGANTE COM SILICONE SOBRE PISO CIMENTADO, UMA DEMAO</v>
          </cell>
          <cell r="D6988" t="str">
            <v>M2</v>
          </cell>
          <cell r="E6988" t="str">
            <v>15,37</v>
          </cell>
          <cell r="F6988" t="str">
            <v>16,41</v>
          </cell>
        </row>
        <row r="6989">
          <cell r="A6989" t="str">
            <v>74245/1</v>
          </cell>
          <cell r="B6989" t="str">
            <v>PINTURA ACRILICA EM PISO CIMENTADO DUAS DEMAOS</v>
          </cell>
          <cell r="D6989" t="str">
            <v>M2</v>
          </cell>
          <cell r="E6989" t="str">
            <v>12,12</v>
          </cell>
          <cell r="F6989" t="str">
            <v>13,18</v>
          </cell>
        </row>
        <row r="6990">
          <cell r="A6990" t="str">
            <v>79467</v>
          </cell>
          <cell r="B6990" t="str">
            <v>PINTURA COM TINTA A BASE DE BORRACHA CLORADA , DE FAIXAS DE DEMARCACAO, EM QUADRA POLIESPORTIVA, 5 CM DE LARGURA.</v>
          </cell>
          <cell r="D6990" t="str">
            <v>ML</v>
          </cell>
          <cell r="E6990" t="str">
            <v>11,56</v>
          </cell>
          <cell r="F6990" t="str">
            <v>12,50</v>
          </cell>
        </row>
        <row r="6991">
          <cell r="A6991" t="str">
            <v>79500/2</v>
          </cell>
          <cell r="B6991" t="str">
            <v>PINTURA ACRILICA EM PISO CIMENTADO, TRES DEMAOS</v>
          </cell>
          <cell r="D6991" t="str">
            <v>M2</v>
          </cell>
          <cell r="E6991" t="str">
            <v>16,96</v>
          </cell>
          <cell r="F6991" t="str">
            <v>18,39</v>
          </cell>
        </row>
        <row r="6992">
          <cell r="A6992" t="str">
            <v>84663</v>
          </cell>
          <cell r="B6992" t="str">
            <v>APLICACAO DE VERNIZ POLIURETANO FOSCO SOBRE PISO DE PEDRAS DECORATIVAS, 3 DEMAOS</v>
          </cell>
          <cell r="D6992" t="str">
            <v>M2</v>
          </cell>
          <cell r="E6992" t="str">
            <v>19,96</v>
          </cell>
          <cell r="F6992" t="str">
            <v>21,29</v>
          </cell>
        </row>
        <row r="6993">
          <cell r="A6993" t="str">
            <v>84665</v>
          </cell>
          <cell r="B6993" t="str">
            <v>PINTURA ACRILICA PARA SINALIZAÇÃO HORIZONTAL EM PISO CIMENTADO</v>
          </cell>
          <cell r="D6993" t="str">
            <v>M2</v>
          </cell>
          <cell r="E6993" t="str">
            <v>17,99</v>
          </cell>
          <cell r="F6993" t="str">
            <v>19,45</v>
          </cell>
        </row>
        <row r="6994">
          <cell r="A6994" t="str">
            <v>84666</v>
          </cell>
          <cell r="B6994" t="str">
            <v>POLIMENTO E ENCERAMENTO DE PISO EM MADEIRA</v>
          </cell>
          <cell r="D6994" t="str">
            <v>M2</v>
          </cell>
          <cell r="E6994" t="str">
            <v>17,84</v>
          </cell>
          <cell r="F6994" t="str">
            <v>19,67</v>
          </cell>
        </row>
        <row r="6995">
          <cell r="A6995" t="str">
            <v>75889</v>
          </cell>
          <cell r="B6995" t="str">
            <v>PINTURA PARA TELHAS DE ALUMINIO COM TINTA ESMALTE AUTOMOTIVA</v>
          </cell>
          <cell r="D6995" t="str">
            <v>M2</v>
          </cell>
          <cell r="E6995" t="str">
            <v>16,24</v>
          </cell>
          <cell r="F6995" t="str">
            <v>17,28</v>
          </cell>
        </row>
        <row r="6996">
          <cell r="A6996" t="str">
            <v>72191</v>
          </cell>
          <cell r="B6996" t="str">
            <v>RECOLOCACAO DE TACOS DE MADEIRA COM REAPROVEITAMENTO DE MATERIAL E ASSENTAMENTO COM ARGAMASSA 1:4 (CIMENTO E AREIA)</v>
          </cell>
          <cell r="D6996" t="str">
            <v>M2</v>
          </cell>
          <cell r="E6996" t="str">
            <v>67,39</v>
          </cell>
          <cell r="F6996" t="str">
            <v>73,72</v>
          </cell>
        </row>
        <row r="6997">
          <cell r="A6997" t="str">
            <v>73734/1</v>
          </cell>
          <cell r="B6997" t="str">
            <v>PISO EM TACO DE MADEIRA 7X21CM, ASSENTADO COM ARGAMASSA TRACO 1:4 (CIMENTO E AREIA MEDIA)</v>
          </cell>
          <cell r="D6997" t="str">
            <v>M2</v>
          </cell>
          <cell r="E6997" t="str">
            <v>136,35</v>
          </cell>
          <cell r="F6997" t="str">
            <v>140,45</v>
          </cell>
        </row>
        <row r="6998">
          <cell r="A6998" t="str">
            <v>84181</v>
          </cell>
          <cell r="B6998" t="str">
            <v>PISO EM TACO DE MADEIRA 7X21CM, FIXADO COM COLA BASE DE PVA</v>
          </cell>
          <cell r="D6998" t="str">
            <v>M2</v>
          </cell>
          <cell r="E6998" t="str">
            <v>112,24</v>
          </cell>
          <cell r="F6998" t="str">
            <v>113,82</v>
          </cell>
        </row>
        <row r="6999">
          <cell r="A6999" t="str">
            <v>87246</v>
          </cell>
          <cell r="B6999" t="str">
            <v>REVESTIMENTO CERÂMICO PARA PISO COM PLACAS TIPO ESMALTADA EXTRA DE DIMENSÕES 35X35 CM APLICADA EM AMBIENTES DE ÁREA MENOR QUE 5 M2. AF_06/2014</v>
          </cell>
          <cell r="D6999" t="str">
            <v>M2</v>
          </cell>
          <cell r="E6999" t="str">
            <v>37,68</v>
          </cell>
          <cell r="F6999" t="str">
            <v>39,32</v>
          </cell>
        </row>
        <row r="7000">
          <cell r="A7000" t="str">
            <v>87247</v>
          </cell>
          <cell r="B7000" t="str">
            <v>REVESTIMENTO CERÂMICO PARA PISO COM PLACAS TIPO ESMALTADA EXTRA DE DIMENSÕES 35X35 CM APLICADA EM AMBIENTES DE ÁREA ENTRE 5 M2 E 10 M2. AF_06/2014</v>
          </cell>
          <cell r="D7000" t="str">
            <v>M2</v>
          </cell>
          <cell r="E7000" t="str">
            <v>32,83</v>
          </cell>
          <cell r="F7000" t="str">
            <v>33,97</v>
          </cell>
        </row>
        <row r="7001">
          <cell r="A7001" t="str">
            <v>87248</v>
          </cell>
          <cell r="B7001" t="str">
            <v>REVESTIMENTO CERÂMICO PARA PISO COM PLACAS TIPO ESMALTADA EXTRA DE DIMENSÕES 35X35 CM APLICADA EM AMBIENTES DE ÁREA MAIOR QUE 10 M2. AF_06/2014</v>
          </cell>
          <cell r="D7001" t="str">
            <v>M2</v>
          </cell>
          <cell r="E7001" t="str">
            <v>28,83</v>
          </cell>
          <cell r="F7001" t="str">
            <v>29,53</v>
          </cell>
        </row>
        <row r="7002">
          <cell r="A7002" t="str">
            <v>87249</v>
          </cell>
          <cell r="B7002" t="str">
            <v>REVESTIMENTO CERÂMICO PARA PISO COM PLACAS TIPO ESMALTADA EXTRA DE DIMENSÕES 45X45 CM APLICADA EM AMBIENTES DE ÁREA MENOR QUE 5 M2. AF_06/2014</v>
          </cell>
          <cell r="D7002" t="str">
            <v>M2</v>
          </cell>
          <cell r="E7002" t="str">
            <v>42,35</v>
          </cell>
          <cell r="F7002" t="str">
            <v>44,41</v>
          </cell>
        </row>
        <row r="7003">
          <cell r="A7003" t="str">
            <v>87250</v>
          </cell>
          <cell r="B7003" t="str">
            <v>REVESTIMENTO CERÂMICO PARA PISO COM PLACAS TIPO ESMALTADA EXTRA DE DIMENSÕES 45X45 CM APLICADA EM AMBIENTES DE ÁREA ENTRE 5 M2 E 10 M2. AF_06/2014</v>
          </cell>
          <cell r="D7003" t="str">
            <v>M2</v>
          </cell>
          <cell r="E7003" t="str">
            <v>34,68</v>
          </cell>
          <cell r="F7003" t="str">
            <v>35,95</v>
          </cell>
        </row>
        <row r="7004">
          <cell r="A7004" t="str">
            <v>87251</v>
          </cell>
          <cell r="B7004" t="str">
            <v>REVESTIMENTO CERÂMICO PARA PISO COM PLACAS TIPO ESMALTADA EXTRA DE DIMENSÕES 45X45 CM APLICADA EM AMBIENTES DE ÁREA MAIOR QUE 10 M2. AF_06/2014</v>
          </cell>
          <cell r="D7004" t="str">
            <v>M2</v>
          </cell>
          <cell r="E7004" t="str">
            <v>29,66</v>
          </cell>
          <cell r="F7004" t="str">
            <v>30,40</v>
          </cell>
        </row>
        <row r="7005">
          <cell r="A7005" t="str">
            <v>87255</v>
          </cell>
          <cell r="B7005" t="str">
            <v>REVESTIMENTO CERÂMICO PARA PISO COM PLACAS TIPO ESMALTADA EXTRA DE DIMENSÕES 60X60 CM APLICADA EM AMBIENTES DE ÁREA MENOR QUE 5 M2. AF_06/2014</v>
          </cell>
          <cell r="D7005" t="str">
            <v>M2</v>
          </cell>
          <cell r="E7005" t="str">
            <v>67,39</v>
          </cell>
          <cell r="F7005" t="str">
            <v>69,72</v>
          </cell>
        </row>
        <row r="7006">
          <cell r="A7006" t="str">
            <v>87256</v>
          </cell>
          <cell r="B7006" t="str">
            <v>REVESTIMENTO CERÂMICO PARA PISO COM PLACAS TIPO ESMALTADA EXTRA DE DIMENSÕES 60X60 CM APLICADA EM AMBIENTES DE ÁREA ENTRE 5 M2 E 10 M2. AF_06/2014</v>
          </cell>
          <cell r="D7006" t="str">
            <v>M2</v>
          </cell>
          <cell r="E7006" t="str">
            <v>58,26</v>
          </cell>
          <cell r="F7006" t="str">
            <v>59,73</v>
          </cell>
        </row>
        <row r="7007">
          <cell r="A7007" t="str">
            <v>87257</v>
          </cell>
          <cell r="B7007" t="str">
            <v>REVESTIMENTO CERÂMICO PARA PISO COM PLACAS TIPO ESMALTADA EXTRA DE DIMENSÕES 60X60 CM APLICADA EM AMBIENTES DE ÁREA MAIOR QUE 10 M2. AF_06/2014</v>
          </cell>
          <cell r="D7007" t="str">
            <v>M2</v>
          </cell>
          <cell r="E7007" t="str">
            <v>52,39</v>
          </cell>
          <cell r="F7007" t="str">
            <v>53,25</v>
          </cell>
        </row>
        <row r="7008">
          <cell r="A7008" t="str">
            <v>87258</v>
          </cell>
          <cell r="B7008" t="str">
            <v>REVESTIMENTO CERÂMICO PARA PISO COM PLACAS TIPO PORCELANATO DE DIMENSÕES 45X45 CM APLICADA EM AMBIENTES DE ÁREA MENOR QUE 5 M². AF_06/2014</v>
          </cell>
          <cell r="D7008" t="str">
            <v>M2</v>
          </cell>
          <cell r="E7008" t="str">
            <v>89,75</v>
          </cell>
          <cell r="F7008" t="str">
            <v>92,11</v>
          </cell>
        </row>
        <row r="7009">
          <cell r="A7009" t="str">
            <v>87259</v>
          </cell>
          <cell r="B7009" t="str">
            <v>REVESTIMENTO CERÂMICO PARA PISO COM PLACAS TIPO PORCELANATO DE DIMENSÕES 45X45 CM APLICADA EM AMBIENTES DE ÁREA ENTRE 5 M² E 10 M². AF_06/2014</v>
          </cell>
          <cell r="D7009" t="str">
            <v>M2</v>
          </cell>
          <cell r="E7009" t="str">
            <v>81,10</v>
          </cell>
          <cell r="F7009" t="str">
            <v>82,67</v>
          </cell>
        </row>
        <row r="7010">
          <cell r="A7010" t="str">
            <v>87260</v>
          </cell>
          <cell r="B7010" t="str">
            <v>REVESTIMENTO CERÂMICO PARA PISO COM PLACAS TIPO PORCELANATO DE DIMENSÕES 45X45 CM APLICADA EM AMBIENTES DE ÁREA MAIOR QUE 10 M². AF_06/2014</v>
          </cell>
          <cell r="D7010" t="str">
            <v>M2</v>
          </cell>
          <cell r="E7010" t="str">
            <v>75,96</v>
          </cell>
          <cell r="F7010" t="str">
            <v>77,00</v>
          </cell>
        </row>
        <row r="7011">
          <cell r="A7011" t="str">
            <v>87261</v>
          </cell>
          <cell r="B7011" t="str">
            <v>REVESTIMENTO CERÂMICO PARA PISO COM PLACAS TIPO PORCELANATO DE DIMENSÕES 60X60 CM APLICADA EM AMBIENTES DE ÁREA MENOR QUE 5 M². AF_06/2014</v>
          </cell>
          <cell r="D7011" t="str">
            <v>M2</v>
          </cell>
          <cell r="E7011" t="str">
            <v>102,83</v>
          </cell>
          <cell r="F7011" t="str">
            <v>105,46</v>
          </cell>
        </row>
        <row r="7012">
          <cell r="A7012" t="str">
            <v>87262</v>
          </cell>
          <cell r="B7012" t="str">
            <v>REVESTIMENTO CERÂMICO PARA PISO COM PLACAS TIPO PORCELANATO DE DIMENSÕES 60X60 CM APLICADA EM AMBIENTES DE ÁREA ENTRE 5 M² E 10 M². AF_06/2014</v>
          </cell>
          <cell r="D7012" t="str">
            <v>M2</v>
          </cell>
          <cell r="E7012" t="str">
            <v>92,84</v>
          </cell>
          <cell r="F7012" t="str">
            <v>94,61</v>
          </cell>
        </row>
        <row r="7013">
          <cell r="A7013" t="str">
            <v>87263</v>
          </cell>
          <cell r="B7013" t="str">
            <v>REVESTIMENTO CERÂMICO PARA PISO COM PLACAS TIPO PORCELANATO DE DIMENSÕES 60X60 CM APLICADA EM AMBIENTES DE ÁREA MAIOR QUE 10 M². AF_06/2014</v>
          </cell>
          <cell r="D7013" t="str">
            <v>M2</v>
          </cell>
          <cell r="E7013" t="str">
            <v>86,76</v>
          </cell>
          <cell r="F7013" t="str">
            <v>87,92</v>
          </cell>
        </row>
        <row r="7014">
          <cell r="A7014" t="str">
            <v>89046</v>
          </cell>
          <cell r="B7014" t="str">
            <v>(COMPOSIÇÃO REPRESENTATIVA) DO SERVIÇO DE REVESTIMENTO CERÂMICO PARA PISO COM PLACAS TIPO GRÉS DE DIMENSÕES 35X35 CM, PARA EDIFICAÇÃO HABITACIONAL MULTIFAMILIAR (PRÉDIO). AF_11/2014</v>
          </cell>
          <cell r="D7014" t="str">
            <v>M2</v>
          </cell>
          <cell r="E7014" t="str">
            <v>32,59</v>
          </cell>
          <cell r="F7014" t="str">
            <v>33,70</v>
          </cell>
        </row>
        <row r="7015">
          <cell r="A7015" t="str">
            <v>89171</v>
          </cell>
          <cell r="B7015" t="str">
            <v>(COMPOSIÇÃO REPRESENTATIVA) DO SERVIÇO DE REVESTIMENTO CERÂMICO PARA PISO COM PLACAS TIPO GRÉS DE DIMENSÕES 35X35 CM, PARA EDIFICAÇÃO HABITACIONAL UNIFAMILIAR (CASA) E EDIFICAÇÃO PÚBLICA PADRÃO. AF_11/2014</v>
          </cell>
          <cell r="D7015" t="str">
            <v>M2</v>
          </cell>
          <cell r="E7015" t="str">
            <v>30,64</v>
          </cell>
          <cell r="F7015" t="str">
            <v>31,55</v>
          </cell>
        </row>
        <row r="7016">
          <cell r="A7016" t="str">
            <v>93389</v>
          </cell>
          <cell r="B7016" t="str">
            <v>REVESTIMENTO CERÂMICO PARA PISO COM PLACAS TIPO ESMALTADA PADRÃO POPULAR DE DIMENSÕES 35X35 CM APLICADA EM AMBIENTES DE ÁREA MENOR QUE 5 M2. AF_06/2014</v>
          </cell>
          <cell r="D7016" t="str">
            <v>M2</v>
          </cell>
          <cell r="E7016" t="str">
            <v>34,31</v>
          </cell>
          <cell r="F7016" t="str">
            <v>35,95</v>
          </cell>
        </row>
        <row r="7017">
          <cell r="A7017" t="str">
            <v>93390</v>
          </cell>
          <cell r="B7017" t="str">
            <v>REVESTIMENTO CERÂMICO PARA PISO COM PLACAS TIPO ESMALTADA PADRÃO POPULAR DE DIMENSÕES 35X35 CM APLICADA EM AMBIENTES DE ÁREA ENTRE 5 M2 E 10 M2. AF_06/2014</v>
          </cell>
          <cell r="D7017" t="str">
            <v>M2</v>
          </cell>
          <cell r="E7017" t="str">
            <v>29,53</v>
          </cell>
          <cell r="F7017" t="str">
            <v>30,67</v>
          </cell>
        </row>
        <row r="7018">
          <cell r="A7018" t="str">
            <v>93391</v>
          </cell>
          <cell r="B7018" t="str">
            <v>REVESTIMENTO CERÂMICO PARA PISO COM PLACAS TIPO ESMALTADA PADRÃO POPULAR DE DIMENSÕES 35X35 CM APLICADA EM AMBIENTES DE ÁREA MAIOR QUE 10 M2. AF_06/2014</v>
          </cell>
          <cell r="D7018" t="str">
            <v>M2</v>
          </cell>
          <cell r="E7018" t="str">
            <v>25,53</v>
          </cell>
          <cell r="F7018" t="str">
            <v>26,23</v>
          </cell>
        </row>
        <row r="7019">
          <cell r="A7019" t="str">
            <v>73743/1</v>
          </cell>
          <cell r="B7019" t="str">
            <v>PISO EM PEDRA SÃO TOME ASSENTADO SOBRE ARGAMASSA 1:3 (CIMENTO E AREIA) REJUNTADO COM CIMENTO BRANCO</v>
          </cell>
          <cell r="D7019" t="str">
            <v>M2</v>
          </cell>
          <cell r="E7019" t="str">
            <v>393,52</v>
          </cell>
          <cell r="F7019" t="str">
            <v>396,06</v>
          </cell>
        </row>
        <row r="7020">
          <cell r="A7020" t="str">
            <v>73921/2</v>
          </cell>
          <cell r="B7020" t="str">
            <v>PISO EM PEDRA ARDOSIA ASSENTADO SOBRE ARGAMASSA COLANTE REJUNTADO COM CIMENTO COMUM</v>
          </cell>
          <cell r="D7020" t="str">
            <v>M2</v>
          </cell>
          <cell r="E7020" t="str">
            <v>77,07</v>
          </cell>
          <cell r="F7020" t="str">
            <v>77,95</v>
          </cell>
        </row>
        <row r="7021">
          <cell r="A7021" t="str">
            <v>84183</v>
          </cell>
          <cell r="B7021" t="str">
            <v>PISO EM PEDRA PORTUGUESA ASSENTADO SOBRE BASE DE AREIA, REJUNTADO COM CIMENTO COMUM</v>
          </cell>
          <cell r="D7021" t="str">
            <v>M2</v>
          </cell>
          <cell r="E7021" t="str">
            <v>264,48</v>
          </cell>
          <cell r="F7021" t="str">
            <v>268,08</v>
          </cell>
        </row>
        <row r="7022">
          <cell r="A7022" t="str">
            <v>98670</v>
          </cell>
          <cell r="B7022" t="str">
            <v>PISO EM LADRILHO HIDRÁULICO APLICADO EM AMBIENTES INTERNOS, INCLUSO APLICAÇÃO DE RESINA. AF_06/2018</v>
          </cell>
          <cell r="D7022" t="str">
            <v>M2</v>
          </cell>
          <cell r="E7022" t="str">
            <v>119,72</v>
          </cell>
          <cell r="F7022" t="str">
            <v>125,65</v>
          </cell>
        </row>
        <row r="7023">
          <cell r="A7023" t="str">
            <v>98671</v>
          </cell>
          <cell r="B7023" t="str">
            <v>PISO EM GRANITO APLICADO EM AMBIENTES INTERNOS. AF_06/2018</v>
          </cell>
          <cell r="D7023" t="str">
            <v>M2</v>
          </cell>
          <cell r="E7023" t="str">
            <v>324,36</v>
          </cell>
          <cell r="F7023" t="str">
            <v>327,84</v>
          </cell>
        </row>
        <row r="7024">
          <cell r="A7024" t="str">
            <v>98672</v>
          </cell>
          <cell r="B7024" t="str">
            <v>PISO EM MÁRMORE APLICADO EM AMBIENTES INTERNOS. AF_06/2018</v>
          </cell>
          <cell r="D7024" t="str">
            <v>M2</v>
          </cell>
          <cell r="E7024" t="str">
            <v>467,62</v>
          </cell>
          <cell r="F7024" t="str">
            <v>471,10</v>
          </cell>
        </row>
        <row r="7025">
          <cell r="A7025" t="str">
            <v>98673</v>
          </cell>
          <cell r="B7025" t="str">
            <v>PISO VINÍLICO SEMI-FLEXÍVEL EM PLACAS, PADRÃO LISO, ESPESSURA 3,2 MM, FIXADO COM COLA. AF_06/2018</v>
          </cell>
          <cell r="D7025" t="str">
            <v>M2</v>
          </cell>
          <cell r="E7025" t="str">
            <v>155,96</v>
          </cell>
          <cell r="F7025" t="str">
            <v>156,66</v>
          </cell>
        </row>
        <row r="7026">
          <cell r="A7026" t="str">
            <v>98679</v>
          </cell>
          <cell r="B7026" t="str">
            <v>PISO CIMENTADO, TRAÇO 1:3 (CIMENTO E AREIA), ACABAMENTO LISO, ESPESSURA 2,0 CM, PREPARO MECÂNICO DA ARGAMASSA. AF_06/2018</v>
          </cell>
          <cell r="D7026" t="str">
            <v>M2</v>
          </cell>
          <cell r="E7026" t="str">
            <v>22,44</v>
          </cell>
          <cell r="F7026" t="str">
            <v>23,65</v>
          </cell>
        </row>
        <row r="7027">
          <cell r="A7027" t="str">
            <v>98680</v>
          </cell>
          <cell r="B7027" t="str">
            <v>PISO CIMENTADO, TRAÇO 1:3 (CIMENTO E AREIA), ACABAMENTO LISO, ESPESSURA 3,0 CM, PREPARO MECÂNICO DA ARGAMASSA. AF_06/2018</v>
          </cell>
          <cell r="D7027" t="str">
            <v>M2</v>
          </cell>
          <cell r="E7027" t="str">
            <v>28,03</v>
          </cell>
          <cell r="F7027" t="str">
            <v>29,42</v>
          </cell>
        </row>
        <row r="7028">
          <cell r="A7028" t="str">
            <v>98681</v>
          </cell>
          <cell r="B7028" t="str">
            <v>PISO CIMENTADO, TRAÇO 1:3 (CIMENTO E AREIA), ACABAMENTO RÚSTICO, ESPESSURA 2,0 CM, PREPARO MECÂNICO DA ARGAMASSA. AF_06/2018</v>
          </cell>
          <cell r="D7028" t="str">
            <v>M2</v>
          </cell>
          <cell r="E7028" t="str">
            <v>20,84</v>
          </cell>
          <cell r="F7028" t="str">
            <v>21,90</v>
          </cell>
        </row>
        <row r="7029">
          <cell r="A7029" t="str">
            <v>98682</v>
          </cell>
          <cell r="B7029" t="str">
            <v>PISO CIMENTADO, TRAÇO 1:3 (CIMENTO E AREIA), ACABAMENTO RÚSTICO, ESPESSURA 3,0 CM, PREPARO MECÂNICO DA ARGAMASSA. AF_06/2018</v>
          </cell>
          <cell r="D7029" t="str">
            <v>M2</v>
          </cell>
          <cell r="E7029" t="str">
            <v>26,43</v>
          </cell>
          <cell r="F7029" t="str">
            <v>27,67</v>
          </cell>
        </row>
        <row r="7030">
          <cell r="A7030" t="str">
            <v>98685</v>
          </cell>
          <cell r="B7030" t="str">
            <v>RODAPÉ EM GRANITO, ALTURA 10 CM. AF_06/2018</v>
          </cell>
          <cell r="D7030" t="str">
            <v>M</v>
          </cell>
          <cell r="E7030" t="str">
            <v>58,90</v>
          </cell>
          <cell r="F7030" t="str">
            <v>59,78</v>
          </cell>
        </row>
        <row r="7031">
          <cell r="A7031" t="str">
            <v>98686</v>
          </cell>
          <cell r="B7031" t="str">
            <v>RODAPÉ EM LADRILHO HIDRÁULICO, ALTURA 7 CM. AF_06/2018</v>
          </cell>
          <cell r="D7031" t="str">
            <v>M</v>
          </cell>
          <cell r="E7031" t="str">
            <v>27,72</v>
          </cell>
          <cell r="F7031" t="str">
            <v>29,93</v>
          </cell>
        </row>
        <row r="7032">
          <cell r="A7032" t="str">
            <v>98688</v>
          </cell>
          <cell r="B7032" t="str">
            <v>RODAPÉ EM POLIESTIRENO, ALTURA 5 CM. AF_06/2018</v>
          </cell>
          <cell r="D7032" t="str">
            <v>M</v>
          </cell>
          <cell r="E7032" t="str">
            <v>42,17</v>
          </cell>
          <cell r="F7032" t="str">
            <v>42,46</v>
          </cell>
        </row>
        <row r="7033">
          <cell r="A7033" t="str">
            <v>98689</v>
          </cell>
          <cell r="B7033" t="str">
            <v>SOLEIRA EM GRANITO, LARGURA 15 CM, ESPESSURA 2,0 CM. AF_06/2018</v>
          </cell>
          <cell r="D7033" t="str">
            <v>M</v>
          </cell>
          <cell r="E7033" t="str">
            <v>83,51</v>
          </cell>
          <cell r="F7033" t="str">
            <v>85,11</v>
          </cell>
        </row>
        <row r="7034">
          <cell r="A7034" t="str">
            <v>72187</v>
          </cell>
          <cell r="B7034" t="str">
            <v>PISO DE BORRACHA FRISADO, ESPESSURA 7MM, ASSENTADO COM ARGAMASSA TRACO 1:3 (CIMENTO E AREIA)</v>
          </cell>
          <cell r="D7034" t="str">
            <v>M2</v>
          </cell>
          <cell r="E7034" t="str">
            <v>199,54</v>
          </cell>
          <cell r="F7034" t="str">
            <v>201,21</v>
          </cell>
        </row>
        <row r="7035">
          <cell r="A7035" t="str">
            <v>72188</v>
          </cell>
          <cell r="B7035" t="str">
            <v>PISO DE BORRACHA PASTILHADO, ESPESSURA 7MM, ASSENTADO COM ARGAMASSA TRACO 1:3 (CIMENTO E AREIA)</v>
          </cell>
          <cell r="D7035" t="str">
            <v>M2</v>
          </cell>
          <cell r="E7035" t="str">
            <v>199,54</v>
          </cell>
          <cell r="F7035" t="str">
            <v>201,21</v>
          </cell>
        </row>
        <row r="7036">
          <cell r="A7036" t="str">
            <v>73876/1</v>
          </cell>
          <cell r="B7036" t="str">
            <v>PISO DE BORRACHA PASTILHADO, ESPESSURA 7MM, FIXADO COM COLA</v>
          </cell>
          <cell r="D7036" t="str">
            <v>M2</v>
          </cell>
          <cell r="E7036" t="str">
            <v>184,90</v>
          </cell>
          <cell r="F7036" t="str">
            <v>185,48</v>
          </cell>
        </row>
        <row r="7037">
          <cell r="A7037" t="str">
            <v>84186</v>
          </cell>
          <cell r="B7037" t="str">
            <v>PISO DE BORRACHA CANELADA, ESPESSURA 3,5MM, FIXADO COM COLA</v>
          </cell>
          <cell r="D7037" t="str">
            <v>M2</v>
          </cell>
          <cell r="E7037" t="str">
            <v>78,82</v>
          </cell>
          <cell r="F7037" t="str">
            <v>79,40</v>
          </cell>
        </row>
        <row r="7038">
          <cell r="A7038" t="str">
            <v>84187</v>
          </cell>
          <cell r="B7038" t="str">
            <v>ASSENTAMENTO DE PISO DE BORRACHA PASTILHADA FIXADO COM COLA</v>
          </cell>
          <cell r="D7038" t="str">
            <v>M2</v>
          </cell>
          <cell r="E7038" t="str">
            <v>13,57</v>
          </cell>
          <cell r="F7038" t="str">
            <v>14,15</v>
          </cell>
        </row>
        <row r="7039">
          <cell r="A7039" t="str">
            <v>72815</v>
          </cell>
          <cell r="B7039" t="str">
            <v>APLICACAO DE TINTA A BASE DE EPOXI SOBRE PISO</v>
          </cell>
          <cell r="D7039" t="str">
            <v>M2</v>
          </cell>
          <cell r="E7039" t="str">
            <v>41,73</v>
          </cell>
          <cell r="F7039" t="str">
            <v>43,45</v>
          </cell>
        </row>
        <row r="7040">
          <cell r="A7040" t="str">
            <v>84191</v>
          </cell>
          <cell r="B7040" t="str">
            <v>PISO EM GRANILITE, MARMORITE OU GRANITINA ESPESSURA 8 MM, INCLUSO JUNTAS DE DILATACAO PLASTICAS</v>
          </cell>
          <cell r="D7040" t="str">
            <v>M2</v>
          </cell>
          <cell r="E7040" t="str">
            <v>104,51</v>
          </cell>
          <cell r="F7040" t="str">
            <v>106,45</v>
          </cell>
        </row>
        <row r="7041">
          <cell r="A7041" t="str">
            <v>74111/1</v>
          </cell>
          <cell r="B7041" t="str">
            <v>SOLEIRA / TABEIRA EM MARMORE BRANCO COMUM, POLIDO, LARGURA 5 CM, ESPESSURA 2 CM, ASSENTADA COM ARGAMASSA COLANTE</v>
          </cell>
          <cell r="D7041" t="str">
            <v>M</v>
          </cell>
          <cell r="E7041" t="str">
            <v>39,58</v>
          </cell>
          <cell r="F7041" t="str">
            <v>40,02</v>
          </cell>
        </row>
        <row r="7042">
          <cell r="A7042" t="str">
            <v>98695</v>
          </cell>
          <cell r="B7042" t="str">
            <v>SOLEIRA EM MÁRMORE, LARGURA 15 CM, ESPESSURA 2,0 CM. AF_06/2018</v>
          </cell>
          <cell r="D7042" t="str">
            <v>M</v>
          </cell>
          <cell r="E7042" t="str">
            <v>80,95</v>
          </cell>
          <cell r="F7042" t="str">
            <v>82,55</v>
          </cell>
        </row>
        <row r="7043">
          <cell r="A7043" t="str">
            <v>98697</v>
          </cell>
          <cell r="B7043" t="str">
            <v>RODAPÉ EM MÁRMORE, ALTURA 7 CM. AF_06/2018</v>
          </cell>
          <cell r="D7043" t="str">
            <v>M</v>
          </cell>
          <cell r="E7043" t="str">
            <v>54,06</v>
          </cell>
          <cell r="F7043" t="str">
            <v>54,94</v>
          </cell>
        </row>
        <row r="7044">
          <cell r="A7044" t="str">
            <v>73886/1</v>
          </cell>
          <cell r="B7044" t="str">
            <v>RODAPE EM MADEIRA, ALTURA 7CM, FIXADO EM PECAS DE MADEIRA</v>
          </cell>
          <cell r="D7044" t="str">
            <v>M</v>
          </cell>
          <cell r="E7044" t="str">
            <v>14,07</v>
          </cell>
          <cell r="F7044" t="str">
            <v>14,60</v>
          </cell>
        </row>
        <row r="7045">
          <cell r="A7045" t="str">
            <v>84162</v>
          </cell>
          <cell r="B7045" t="str">
            <v>RODAPE EM MADEIRA, ALTURA 7CM, FIXADO COM COLA</v>
          </cell>
          <cell r="D7045" t="str">
            <v>M</v>
          </cell>
          <cell r="E7045" t="str">
            <v>14,90</v>
          </cell>
          <cell r="F7045" t="str">
            <v>15,50</v>
          </cell>
        </row>
        <row r="7046">
          <cell r="A7046" t="str">
            <v>88648</v>
          </cell>
          <cell r="B7046" t="str">
            <v>RODAPÉ CERÂMICO DE 7CM DE ALTURA COM PLACAS TIPO ESMALTADA EXTRA  DE DIMENSÕES 35X35CM. AF_06/2014</v>
          </cell>
          <cell r="D7046" t="str">
            <v>M</v>
          </cell>
          <cell r="E7046" t="str">
            <v>4,45</v>
          </cell>
          <cell r="F7046" t="str">
            <v>4,63</v>
          </cell>
        </row>
        <row r="7047">
          <cell r="A7047" t="str">
            <v>88649</v>
          </cell>
          <cell r="B7047" t="str">
            <v>RODAPÉ CERÂMICO DE 7CM DE ALTURA COM PLACAS TIPO ESMALTADA EXTRA DE DIMENSÕES 45X45CM. AF_06/2014</v>
          </cell>
          <cell r="D7047" t="str">
            <v>M</v>
          </cell>
          <cell r="E7047" t="str">
            <v>5,01</v>
          </cell>
          <cell r="F7047" t="str">
            <v>5,20</v>
          </cell>
        </row>
        <row r="7048">
          <cell r="A7048" t="str">
            <v>88650</v>
          </cell>
          <cell r="B7048" t="str">
            <v>RODAPÉ CERÂMICO DE 7CM DE ALTURA COM PLACAS TIPO ESMALTADA EXTRA DE DIMENSÕES 60X60CM. AF_06/2014</v>
          </cell>
          <cell r="D7048" t="str">
            <v>M</v>
          </cell>
          <cell r="E7048" t="str">
            <v>9,46</v>
          </cell>
          <cell r="F7048" t="str">
            <v>9,67</v>
          </cell>
        </row>
        <row r="7049">
          <cell r="A7049" t="str">
            <v>96467</v>
          </cell>
          <cell r="B7049" t="str">
            <v>RODAPÉ CERÂMICO DE 7CM DE ALTURA COM PLACAS TIPO ESMALTADA COMERCIAL DE DIMENSÕES 35X35CM (PADRAO POPULAR). AF_06/2017</v>
          </cell>
          <cell r="D7049" t="str">
            <v>M</v>
          </cell>
          <cell r="E7049" t="str">
            <v>4,07</v>
          </cell>
          <cell r="F7049" t="str">
            <v>4,25</v>
          </cell>
        </row>
        <row r="7050">
          <cell r="A7050" t="str">
            <v>73850/1</v>
          </cell>
          <cell r="B7050" t="str">
            <v>RODAPE EM MARMORITE, ALTURA 10CM</v>
          </cell>
          <cell r="D7050" t="str">
            <v>M</v>
          </cell>
          <cell r="E7050" t="str">
            <v>21,84</v>
          </cell>
          <cell r="F7050" t="str">
            <v>23,79</v>
          </cell>
        </row>
        <row r="7051">
          <cell r="A7051" t="str">
            <v>84168</v>
          </cell>
          <cell r="B7051" t="str">
            <v>RODAPE EM ARDOSIA ASSENTADO COM ARGAMASSA TRACO 1:4 (CIMENTO E AREIA) ALTURA 10CM</v>
          </cell>
          <cell r="D7051" t="str">
            <v>M</v>
          </cell>
          <cell r="E7051" t="str">
            <v>32,30</v>
          </cell>
          <cell r="F7051" t="str">
            <v>32,98</v>
          </cell>
        </row>
        <row r="7052">
          <cell r="A7052" t="str">
            <v>68325</v>
          </cell>
          <cell r="B7052" t="str">
            <v>PISO EM CONCRETO 20 MPA PREPARO MECANICO, ESPESSURA 7CM, INCLUSO SELANTE ELASTICO A BASE DE POLIURETANO</v>
          </cell>
          <cell r="D7052" t="str">
            <v>M2</v>
          </cell>
          <cell r="E7052" t="str">
            <v>38,16</v>
          </cell>
          <cell r="F7052" t="str">
            <v>40,32</v>
          </cell>
        </row>
        <row r="7053">
          <cell r="A7053" t="str">
            <v>68333</v>
          </cell>
          <cell r="B7053" t="str">
            <v>PISO EM CONCRETO 20 MPA PREPARO MECANICO, ESPESSURA 7CM, INCLUSO JUNTAS DE DILATACAO EM MADEIRA</v>
          </cell>
          <cell r="D7053" t="str">
            <v>M2</v>
          </cell>
          <cell r="E7053" t="str">
            <v>39,88</v>
          </cell>
          <cell r="F7053" t="str">
            <v>42,19</v>
          </cell>
        </row>
        <row r="7054">
          <cell r="A7054" t="str">
            <v>72183</v>
          </cell>
          <cell r="B7054" t="str">
            <v>PISO EM CONCRETO 20MPA PREPARO MECANICO, ESPESSURA 7 CM, COM ARMACAO EM TELA SOLDADA</v>
          </cell>
          <cell r="D7054" t="str">
            <v>M2</v>
          </cell>
          <cell r="E7054" t="str">
            <v>69,48</v>
          </cell>
          <cell r="F7054" t="str">
            <v>73,25</v>
          </cell>
        </row>
        <row r="7055">
          <cell r="A7055" t="str">
            <v>94990</v>
          </cell>
          <cell r="B7055" t="str">
            <v>EXECUÇÃO DE PASSEIO (CALÇADA) OU PISO DE CONCRETO COM CONCRETO MOLDADO IN LOCO, FEITO EM OBRA, ACABAMENTO CONVENCIONAL, NÃO ARMADO. AF_07/2016</v>
          </cell>
          <cell r="D7055" t="str">
            <v>M3</v>
          </cell>
          <cell r="E7055" t="str">
            <v>487,91</v>
          </cell>
          <cell r="F7055" t="str">
            <v>510,47</v>
          </cell>
        </row>
        <row r="7056">
          <cell r="A7056" t="str">
            <v>94991</v>
          </cell>
          <cell r="B7056" t="str">
            <v>EXECUÇÃO DE PASSEIO (CALÇADA) OU PISO DE CONCRETO COM CONCRETO MOLDADO IN LOCO, USINADO, ACABAMENTO CONVENCIONAL, NÃO ARMADO. AF_07/2016</v>
          </cell>
          <cell r="D7056" t="str">
            <v>M3</v>
          </cell>
          <cell r="E7056" t="str">
            <v>417,56</v>
          </cell>
          <cell r="F7056" t="str">
            <v>426,18</v>
          </cell>
        </row>
        <row r="7057">
          <cell r="A7057" t="str">
            <v>94992</v>
          </cell>
          <cell r="B7057" t="str">
            <v>EXECUÇÃO DE PASSEIO (CALÇADA) OU PISO DE CONCRETO COM CONCRETO MOLDADO IN LOCO, FEITO EM OBRA, ACABAMENTO CONVENCIONAL, ESPESSURA 6 CM, ARMADO. AF_07/2016</v>
          </cell>
          <cell r="D7057" t="str">
            <v>M2</v>
          </cell>
          <cell r="E7057" t="str">
            <v>52,77</v>
          </cell>
          <cell r="F7057" t="str">
            <v>54,47</v>
          </cell>
        </row>
        <row r="7058">
          <cell r="A7058" t="str">
            <v>94993</v>
          </cell>
          <cell r="B7058" t="str">
            <v>EXECUÇÃO DE PASSEIO (CALÇADA) OU PISO DE CONCRETO COM CONCRETO MOLDADO IN LOCO, USINADO, ACABAMENTO CONVENCIONAL, ESPESSURA 6 CM, ARMADO. AF_07/2016</v>
          </cell>
          <cell r="D7058" t="str">
            <v>M2</v>
          </cell>
          <cell r="E7058" t="str">
            <v>48,55</v>
          </cell>
          <cell r="F7058" t="str">
            <v>49,41</v>
          </cell>
        </row>
        <row r="7059">
          <cell r="A7059" t="str">
            <v>94994</v>
          </cell>
          <cell r="B7059" t="str">
            <v>EXECUÇÃO DE PASSEIO (CALÇADA) OU PISO DE CONCRETO COM CONCRETO MOLDADO IN LOCO, FEITO EM OBRA, ACABAMENTO CONVENCIONAL, ESPESSURA 8 CM, ARMADO. AF_07/2016</v>
          </cell>
          <cell r="D7059" t="str">
            <v>M2</v>
          </cell>
          <cell r="E7059" t="str">
            <v>63,89</v>
          </cell>
          <cell r="F7059" t="str">
            <v>66,09</v>
          </cell>
        </row>
        <row r="7060">
          <cell r="A7060" t="str">
            <v>94995</v>
          </cell>
          <cell r="B7060" t="str">
            <v>EXECUÇÃO DE PASSEIO (CALÇADA) OU PISO DE CONCRETO COM CONCRETO MOLDADO IN LOCO, USINADO, ACABAMENTO CONVENCIONAL, ESPESSURA 8 CM, ARMADO. AF_07/2016</v>
          </cell>
          <cell r="D7060" t="str">
            <v>M2</v>
          </cell>
          <cell r="E7060" t="str">
            <v>58,27</v>
          </cell>
          <cell r="F7060" t="str">
            <v>59,36</v>
          </cell>
        </row>
        <row r="7061">
          <cell r="A7061" t="str">
            <v>94996</v>
          </cell>
          <cell r="B7061" t="str">
            <v>EXECUÇÃO DE PASSEIO (CALÇADA) OU PISO DE CONCRETO COM CONCRETO MOLDADO IN LOCO, FEITO EM OBRA, ACABAMENTO CONVENCIONAL, ESPESSURA 10 CM, ARMADO. AF_07/2016</v>
          </cell>
          <cell r="D7061" t="str">
            <v>M2</v>
          </cell>
          <cell r="E7061" t="str">
            <v>73,78</v>
          </cell>
          <cell r="F7061" t="str">
            <v>76,50</v>
          </cell>
        </row>
        <row r="7062">
          <cell r="A7062" t="str">
            <v>94997</v>
          </cell>
          <cell r="B7062" t="str">
            <v>EXECUÇÃO DE PASSEIO (CALÇADA) OU PISO DE CONCRETO COM CONCRETO MOLDADO IN LOCO, USINADO, ACABAMENTO CONVENCIONAL, ESPESSURA 10 CM, ARMADO. AF_07/2016</v>
          </cell>
          <cell r="D7062" t="str">
            <v>M2</v>
          </cell>
          <cell r="E7062" t="str">
            <v>66,74</v>
          </cell>
          <cell r="F7062" t="str">
            <v>68,07</v>
          </cell>
        </row>
        <row r="7063">
          <cell r="A7063" t="str">
            <v>94998</v>
          </cell>
          <cell r="B7063" t="str">
            <v>EXECUÇÃO DE PASSEIO (CALÇADA) OU PISO DE CONCRETO COM CONCRETO MOLDADO IN LOCO, FEITO EM OBRA, ACABAMENTO CONVENCIONAL, ESPESSURA 12 CM, ARMADO. AF_07/2016</v>
          </cell>
          <cell r="D7063" t="str">
            <v>M2</v>
          </cell>
          <cell r="E7063" t="str">
            <v>83,38</v>
          </cell>
          <cell r="F7063" t="str">
            <v>86,60</v>
          </cell>
        </row>
        <row r="7064">
          <cell r="A7064" t="str">
            <v>94999</v>
          </cell>
          <cell r="B7064" t="str">
            <v>EXECUÇÃO DE PASSEIO (CALÇADA) OU PISO DE CONCRETO COM CONCRETO MOLDADO IN LOCO, USINADO, ACABAMENTO CONVENCIONAL, ESPESSURA 12 CM, ARMADO. AF_07/2016</v>
          </cell>
          <cell r="D7064" t="str">
            <v>M2</v>
          </cell>
          <cell r="E7064" t="str">
            <v>74,94</v>
          </cell>
          <cell r="F7064" t="str">
            <v>76,48</v>
          </cell>
        </row>
        <row r="7065">
          <cell r="A7065" t="str">
            <v>87620</v>
          </cell>
          <cell r="B7065" t="str">
            <v>CONTRAPISO EM ARGAMASSA TRAÇO 1:4 (CIMENTO E AREIA), PREPARO MECÂNICO COM BETONEIRA 400 L, APLICADO EM ÁREAS SECAS SOBRE LAJE, ADERIDO, ESPESSURA 2CM. AF_06/2014</v>
          </cell>
          <cell r="D7065" t="str">
            <v>M2</v>
          </cell>
          <cell r="E7065" t="str">
            <v>22,16</v>
          </cell>
          <cell r="F7065" t="str">
            <v>23,23</v>
          </cell>
        </row>
        <row r="7066">
          <cell r="A7066" t="str">
            <v>87622</v>
          </cell>
          <cell r="B7066" t="str">
            <v>CONTRAPISO EM ARGAMASSA TRAÇO 1:4 (CIMENTO E AREIA), PREPARO MANUAL, APLICADO EM ÁREAS SECAS SOBRE LAJE, ADERIDO, ESPESSURA 2CM. AF_06/2014</v>
          </cell>
          <cell r="D7066" t="str">
            <v>M2</v>
          </cell>
          <cell r="E7066" t="str">
            <v>24,49</v>
          </cell>
          <cell r="F7066" t="str">
            <v>25,78</v>
          </cell>
        </row>
        <row r="7067">
          <cell r="A7067" t="str">
            <v>87623</v>
          </cell>
          <cell r="B7067" t="str">
            <v>CONTRAPISO EM ARGAMASSA PRONTA, PREPARO MECÂNICO COM MISTURADOR 300 KG, APLICADO EM ÁREAS SECAS SOBRE LAJE, ADERIDO, ESPESSURA 2CM. AF_06/2014</v>
          </cell>
          <cell r="D7067" t="str">
            <v>M2</v>
          </cell>
          <cell r="E7067" t="str">
            <v>50,83</v>
          </cell>
          <cell r="F7067" t="str">
            <v>51,85</v>
          </cell>
        </row>
        <row r="7068">
          <cell r="A7068" t="str">
            <v>87624</v>
          </cell>
          <cell r="B7068" t="str">
            <v>CONTRAPISO EM ARGAMASSA PRONTA, PREPARO MANUAL, APLICADO EM ÁREAS SECAS SOBRE LAJE, ADERIDO, ESPESSURA 2CM. AF_06/2014</v>
          </cell>
          <cell r="D7068" t="str">
            <v>M2</v>
          </cell>
          <cell r="E7068" t="str">
            <v>55,21</v>
          </cell>
          <cell r="F7068" t="str">
            <v>56,62</v>
          </cell>
        </row>
        <row r="7069">
          <cell r="A7069" t="str">
            <v>87630</v>
          </cell>
          <cell r="B7069" t="str">
            <v>CONTRAPISO EM ARGAMASSA TRAÇO 1:4 (CIMENTO E AREIA), PREPARO MECÂNICO COM BETONEIRA 400 L, APLICADO EM ÁREAS SECAS SOBRE LAJE, ADERIDO, ESPESSURA 3CM. AF_06/2014</v>
          </cell>
          <cell r="D7069" t="str">
            <v>M2</v>
          </cell>
          <cell r="E7069" t="str">
            <v>27,38</v>
          </cell>
          <cell r="F7069" t="str">
            <v>28,64</v>
          </cell>
        </row>
        <row r="7070">
          <cell r="A7070" t="str">
            <v>87632</v>
          </cell>
          <cell r="B7070" t="str">
            <v>CONTRAPISO EM ARGAMASSA TRAÇO 1:4 (CIMENTO E AREIA), PREPARO MANUAL, APLICADO EM ÁREAS SECAS SOBRE LAJE, ADERIDO, ESPESSURA 3CM. AF_06/2014</v>
          </cell>
          <cell r="D7070" t="str">
            <v>M2</v>
          </cell>
          <cell r="E7070" t="str">
            <v>30,61</v>
          </cell>
          <cell r="F7070" t="str">
            <v>32,19</v>
          </cell>
        </row>
        <row r="7071">
          <cell r="A7071" t="str">
            <v>87633</v>
          </cell>
          <cell r="B7071" t="str">
            <v>CONTRAPISO EM ARGAMASSA PRONTA, PREPARO MECÂNICO COM MISTURADOR 300 KG, APLICADO EM ÁREAS SECAS SOBRE LAJE, ADERIDO, ESPESSURA 3CM. AF_06/2014</v>
          </cell>
          <cell r="D7071" t="str">
            <v>M2</v>
          </cell>
          <cell r="E7071" t="str">
            <v>67,24</v>
          </cell>
          <cell r="F7071" t="str">
            <v>68,44</v>
          </cell>
        </row>
        <row r="7072">
          <cell r="A7072" t="str">
            <v>87634</v>
          </cell>
          <cell r="B7072" t="str">
            <v>CONTRAPISO EM ARGAMASSA PRONTA, PREPARO MANUAL, APLICADO EM ÁREAS SECAS SOBRE LAJE, ADERIDO, ESPESSURA 3CM. AF_06/2014</v>
          </cell>
          <cell r="D7072" t="str">
            <v>M2</v>
          </cell>
          <cell r="E7072" t="str">
            <v>73,33</v>
          </cell>
          <cell r="F7072" t="str">
            <v>75,07</v>
          </cell>
        </row>
        <row r="7073">
          <cell r="A7073" t="str">
            <v>87640</v>
          </cell>
          <cell r="B7073" t="str">
            <v>CONTRAPISO EM ARGAMASSA TRAÇO 1:4 (CIMENTO E AREIA), PREPARO MECÂNICO COM BETONEIRA 400 L, APLICADO EM ÁREAS SECAS SOBRE LAJE, ADERIDO, ESPESSURA 4CM. AF_06/2014</v>
          </cell>
          <cell r="D7073" t="str">
            <v>M2</v>
          </cell>
          <cell r="E7073" t="str">
            <v>31,57</v>
          </cell>
          <cell r="F7073" t="str">
            <v>32,99</v>
          </cell>
        </row>
        <row r="7074">
          <cell r="A7074" t="str">
            <v>87642</v>
          </cell>
          <cell r="B7074" t="str">
            <v>CONTRAPISO EM ARGAMASSA TRAÇO 1:4 (CIMENTO E AREIA), PREPARO MANUAL, APLICADO EM ÁREAS SECAS SOBRE LAJE, ADERIDO, ESPESSURA 4CM. AF_06/2014</v>
          </cell>
          <cell r="D7074" t="str">
            <v>M2</v>
          </cell>
          <cell r="E7074" t="str">
            <v>35,54</v>
          </cell>
          <cell r="F7074" t="str">
            <v>37,36</v>
          </cell>
        </row>
        <row r="7075">
          <cell r="A7075" t="str">
            <v>87643</v>
          </cell>
          <cell r="B7075" t="str">
            <v>CONTRAPISO EM ARGAMASSA PRONTA, PREPARO MECÂNICO COM MISTURADOR 300 KG, APLICADO EM ÁREAS SECAS SOBRE LAJE, ADERIDO, ESPESSURA 4CM. AF_06/2014</v>
          </cell>
          <cell r="D7075" t="str">
            <v>M2</v>
          </cell>
          <cell r="E7075" t="str">
            <v>80,59</v>
          </cell>
          <cell r="F7075" t="str">
            <v>81,93</v>
          </cell>
        </row>
        <row r="7076">
          <cell r="A7076" t="str">
            <v>87644</v>
          </cell>
          <cell r="B7076" t="str">
            <v>CONTRAPISO EM ARGAMASSA PRONTA, PREPARO MANUAL, APLICADO EM ÁREAS SECAS SOBRE LAJE, ADERIDO, ESPESSURA 4CM. AF_06/2014</v>
          </cell>
          <cell r="D7076" t="str">
            <v>M2</v>
          </cell>
          <cell r="E7076" t="str">
            <v>88,07</v>
          </cell>
          <cell r="F7076" t="str">
            <v>90,09</v>
          </cell>
        </row>
        <row r="7077">
          <cell r="A7077" t="str">
            <v>87680</v>
          </cell>
          <cell r="B7077" t="str">
            <v>CONTRAPISO EM ARGAMASSA TRAÇO 1:4 (CIMENTO E AREIA), PREPARO MECÂNICO COM BETONEIRA 400 L, APLICADO EM ÁREAS SECAS SOBRE LAJE, NÃO ADERIDO, ESPESSURA 4CM. AF_06/2014</v>
          </cell>
          <cell r="D7077" t="str">
            <v>M2</v>
          </cell>
          <cell r="E7077" t="str">
            <v>25,58</v>
          </cell>
          <cell r="F7077" t="str">
            <v>26,83</v>
          </cell>
        </row>
        <row r="7078">
          <cell r="A7078" t="str">
            <v>87682</v>
          </cell>
          <cell r="B7078" t="str">
            <v>CONTRAPISO EM ARGAMASSA TRAÇO 1:4 (CIMENTO E AREIA), PREPARO MANUAL, APLICADO EM ÁREAS SECAS SOBRE LAJE, NÃO ADERIDO, ESPESSURA 4CM. AF_06/2014</v>
          </cell>
          <cell r="D7078" t="str">
            <v>M2</v>
          </cell>
          <cell r="E7078" t="str">
            <v>29,55</v>
          </cell>
          <cell r="F7078" t="str">
            <v>31,20</v>
          </cell>
        </row>
        <row r="7079">
          <cell r="A7079" t="str">
            <v>87683</v>
          </cell>
          <cell r="B7079" t="str">
            <v>CONTRAPISO EM ARGAMASSA PRONTA, PREPARO MECÂNICO COM MISTURADOR 300 KG, APLICADO EM ÁREAS SECAS SOBRE LAJE, NÃO ADERIDO, ESPESSURA 4CM. AF_06/2014</v>
          </cell>
          <cell r="D7079" t="str">
            <v>M2</v>
          </cell>
          <cell r="E7079" t="str">
            <v>74,60</v>
          </cell>
          <cell r="F7079" t="str">
            <v>75,77</v>
          </cell>
        </row>
        <row r="7080">
          <cell r="A7080" t="str">
            <v>87684</v>
          </cell>
          <cell r="B7080" t="str">
            <v>CONTRAPISO EM ARGAMASSA PRONTA, PREPARO MANUAL, APLICADO EM ÁREAS SECAS SOBRE LAJE, NÃO ADERIDO, ESPESSURA 4CM. AF_06/2014</v>
          </cell>
          <cell r="D7080" t="str">
            <v>M2</v>
          </cell>
          <cell r="E7080" t="str">
            <v>82,08</v>
          </cell>
          <cell r="F7080" t="str">
            <v>83,93</v>
          </cell>
        </row>
        <row r="7081">
          <cell r="A7081" t="str">
            <v>87690</v>
          </cell>
          <cell r="B7081" t="str">
            <v>CONTRAPISO EM ARGAMASSA TRAÇO 1:4 (CIMENTO E AREIA), PREPARO MECÂNICO COM BETONEIRA 400 L, APLICADO EM ÁREAS SECAS SOBRE LAJE, NÃO ADERIDO, ESPESSURA 5CM. AF_06/2014</v>
          </cell>
          <cell r="D7081" t="str">
            <v>M2</v>
          </cell>
          <cell r="E7081" t="str">
            <v>29,74</v>
          </cell>
          <cell r="F7081" t="str">
            <v>31,22</v>
          </cell>
        </row>
        <row r="7082">
          <cell r="A7082" t="str">
            <v>87692</v>
          </cell>
          <cell r="B7082" t="str">
            <v>CONTRAPISO EM ARGAMASSA TRAÇO 1:4 (CIMENTO E AREIA), PREPARO MANUAL, APLICADO EM ÁREAS SECAS SOBRE LAJE, NÃO ADERIDO, ESPESSURA 5CM. AF_06/2014</v>
          </cell>
          <cell r="D7082" t="str">
            <v>M2</v>
          </cell>
          <cell r="E7082" t="str">
            <v>34,28</v>
          </cell>
          <cell r="F7082" t="str">
            <v>36,22</v>
          </cell>
        </row>
        <row r="7083">
          <cell r="A7083" t="str">
            <v>87693</v>
          </cell>
          <cell r="B7083" t="str">
            <v>CONTRAPISO EM ARGAMASSA PRONTA, PREPARO MECÂNICO COM MISTURADOR 300 KG, APLICADO EM ÁREAS SECAS SOBRE LAJE, NÃO ADERIDO, ESPESSURA 5CM. AF_06/2014</v>
          </cell>
          <cell r="D7083" t="str">
            <v>M2</v>
          </cell>
          <cell r="E7083" t="str">
            <v>85,88</v>
          </cell>
          <cell r="F7083" t="str">
            <v>87,27</v>
          </cell>
        </row>
        <row r="7084">
          <cell r="A7084" t="str">
            <v>87694</v>
          </cell>
          <cell r="B7084" t="str">
            <v>CONTRAPISO EM ARGAMASSA PRONTA, PREPARO MANUAL, APLICADO EM ÁREAS SECAS SOBRE LAJE, NÃO ADERIDO, ESPESSURA 5CM. AF_06/2014</v>
          </cell>
          <cell r="D7084" t="str">
            <v>M2</v>
          </cell>
          <cell r="E7084" t="str">
            <v>94,45</v>
          </cell>
          <cell r="F7084" t="str">
            <v>96,61</v>
          </cell>
        </row>
        <row r="7085">
          <cell r="A7085" t="str">
            <v>87700</v>
          </cell>
          <cell r="B7085" t="str">
            <v>CONTRAPISO EM ARGAMASSA TRAÇO 1:4 (CIMENTO E AREIA), PREPARO MECÂNICO COM BETONEIRA 400 L, APLICADO EM ÁREAS SECAS SOBRE LAJE, NÃO ADERIDO, ESPESSURA 6CM. AF_06/2014</v>
          </cell>
          <cell r="D7085" t="str">
            <v>M2</v>
          </cell>
          <cell r="E7085" t="str">
            <v>32,12</v>
          </cell>
          <cell r="F7085" t="str">
            <v>33,70</v>
          </cell>
        </row>
        <row r="7086">
          <cell r="A7086" t="str">
            <v>87702</v>
          </cell>
          <cell r="B7086" t="str">
            <v>CONTRAPISO EM ARGAMASSA TRAÇO 1:4 (CIMENTO E AREIA), PREPARO MANUAL, APLICADO EM ÁREAS SECAS SOBRE LAJE, NÃO ADERIDO, ESPESSURA 6CM. AF_06/2014</v>
          </cell>
          <cell r="D7086" t="str">
            <v>M2</v>
          </cell>
          <cell r="E7086" t="str">
            <v>37,07</v>
          </cell>
          <cell r="F7086" t="str">
            <v>39,14</v>
          </cell>
        </row>
        <row r="7087">
          <cell r="A7087" t="str">
            <v>87703</v>
          </cell>
          <cell r="B7087" t="str">
            <v>CONTRAPISO EM ARGAMASSA PRONTA, PREPARO MECÂNICO COM MISTURADOR 300 KG, APLICADO EM ÁREAS SECAS SOBRE LAJE, NÃO ADERIDO, ESPESSURA 6CM. AF_06/2014</v>
          </cell>
          <cell r="D7087" t="str">
            <v>M2</v>
          </cell>
          <cell r="E7087" t="str">
            <v>93,25</v>
          </cell>
          <cell r="F7087" t="str">
            <v>94,73</v>
          </cell>
        </row>
        <row r="7088">
          <cell r="A7088" t="str">
            <v>87704</v>
          </cell>
          <cell r="B7088" t="str">
            <v>CONTRAPISO EM ARGAMASSA PRONTA, PREPARO MANUAL, APLICADO EM ÁREAS SECAS SOBRE LAJE, NÃO ADERIDO, ESPESSURA 6CM. AF_06/2014</v>
          </cell>
          <cell r="D7088" t="str">
            <v>M2</v>
          </cell>
          <cell r="E7088" t="str">
            <v>102,59</v>
          </cell>
          <cell r="F7088" t="str">
            <v>104,90</v>
          </cell>
        </row>
        <row r="7089">
          <cell r="A7089" t="str">
            <v>87735</v>
          </cell>
          <cell r="B7089" t="str">
            <v>CONTRAPISO EM ARGAMASSA TRAÇO 1:4 (CIMENTO E AREIA), PREPARO MECÂNICO COM BETONEIRA 400 L, APLICADO EM ÁREAS MOLHADAS SOBRE LAJE, ADERIDO, ESPESSURA 2CM. AF_06/2014</v>
          </cell>
          <cell r="D7089" t="str">
            <v>M2</v>
          </cell>
          <cell r="E7089" t="str">
            <v>29,49</v>
          </cell>
          <cell r="F7089" t="str">
            <v>31,37</v>
          </cell>
        </row>
        <row r="7090">
          <cell r="A7090" t="str">
            <v>87737</v>
          </cell>
          <cell r="B7090" t="str">
            <v>CONTRAPISO EM ARGAMASSA TRAÇO 1:4 (CIMENTO E AREIA), PREPARO MANUAL, APLICADO EM ÁREAS MOLHADAS SOBRE LAJE, ADERIDO, ESPESSURA 2CM. AF_06/2014</v>
          </cell>
          <cell r="D7090" t="str">
            <v>M2</v>
          </cell>
          <cell r="E7090" t="str">
            <v>31,82</v>
          </cell>
          <cell r="F7090" t="str">
            <v>33,92</v>
          </cell>
        </row>
        <row r="7091">
          <cell r="A7091" t="str">
            <v>87738</v>
          </cell>
          <cell r="B7091" t="str">
            <v>CONTRAPISO EM ARGAMASSA PRONTA, PREPARO MECÂNICO COM MISTURADOR 300 KG, APLICADO EM ÁREAS MOLHADAS SOBRE LAJE, ADERIDO, ESPESSURA 2CM. AF_06/2014</v>
          </cell>
          <cell r="D7091" t="str">
            <v>M2</v>
          </cell>
          <cell r="E7091" t="str">
            <v>58,16</v>
          </cell>
          <cell r="F7091" t="str">
            <v>59,99</v>
          </cell>
        </row>
        <row r="7092">
          <cell r="A7092" t="str">
            <v>87739</v>
          </cell>
          <cell r="B7092" t="str">
            <v>CONTRAPISO EM ARGAMASSA PRONTA, PREPARO MANUAL, APLICADO EM ÁREAS MOLHADAS SOBRE LAJE, ADERIDO, ESPESSURA 2CM. AF_06/2014</v>
          </cell>
          <cell r="D7092" t="str">
            <v>M2</v>
          </cell>
          <cell r="E7092" t="str">
            <v>62,54</v>
          </cell>
          <cell r="F7092" t="str">
            <v>64,76</v>
          </cell>
        </row>
        <row r="7093">
          <cell r="A7093" t="str">
            <v>87745</v>
          </cell>
          <cell r="B7093" t="str">
            <v>CONTRAPISO EM ARGAMASSA TRAÇO 1:4 (CIMENTO E AREIA), PREPARO MECÂNICO COM BETONEIRA 400 L, APLICADO EM ÁREAS MOLHADAS SOBRE LAJE, ADERIDO, ESPESSURA 3CM. AF_06/2014</v>
          </cell>
          <cell r="D7093" t="str">
            <v>M2</v>
          </cell>
          <cell r="E7093" t="str">
            <v>34,71</v>
          </cell>
          <cell r="F7093" t="str">
            <v>36,78</v>
          </cell>
        </row>
        <row r="7094">
          <cell r="A7094" t="str">
            <v>87747</v>
          </cell>
          <cell r="B7094" t="str">
            <v>CONTRAPISO EM ARGAMASSA TRAÇO 1:4 (CIMENTO E AREIA), PREPARO MANUAL, APLICADO EM ÁREAS MOLHADAS SOBRE LAJE, ADERIDO, ESPESSURA 3CM. AF_06/2014</v>
          </cell>
          <cell r="D7094" t="str">
            <v>M2</v>
          </cell>
          <cell r="E7094" t="str">
            <v>37,94</v>
          </cell>
          <cell r="F7094" t="str">
            <v>40,33</v>
          </cell>
        </row>
        <row r="7095">
          <cell r="A7095" t="str">
            <v>87748</v>
          </cell>
          <cell r="B7095" t="str">
            <v>CONTRAPISO EM ARGAMASSA PRONTA, PREPARO MECÂNICO COM MISTURADOR 300 KG, APLICADO EM ÁREAS MOLHADAS SOBRE LAJE, ADERIDO, ESPESSURA 3CM. AF_06/2014</v>
          </cell>
          <cell r="D7095" t="str">
            <v>M2</v>
          </cell>
          <cell r="E7095" t="str">
            <v>74,57</v>
          </cell>
          <cell r="F7095" t="str">
            <v>76,58</v>
          </cell>
        </row>
        <row r="7096">
          <cell r="A7096" t="str">
            <v>87749</v>
          </cell>
          <cell r="B7096" t="str">
            <v>CONTRAPISO EM ARGAMASSA PRONTA, PREPARO MANUAL, APLICADO EM ÁREAS MOLHADAS SOBRE LAJE, ADERIDO, ESPESSURA 3CM. AF_06/2014</v>
          </cell>
          <cell r="D7096" t="str">
            <v>M2</v>
          </cell>
          <cell r="E7096" t="str">
            <v>80,66</v>
          </cell>
          <cell r="F7096" t="str">
            <v>83,21</v>
          </cell>
        </row>
        <row r="7097">
          <cell r="A7097" t="str">
            <v>87755</v>
          </cell>
          <cell r="B7097" t="str">
            <v>CONTRAPISO EM ARGAMASSA TRAÇO 1:4 (CIMENTO E AREIA), PREPARO MECÂNICO COM BETONEIRA 400 L, APLICADO EM ÁREAS MOLHADAS SOBRE IMPERMEABILIZAÇÃO, ESPESSURA 3CM. AF_06/2014</v>
          </cell>
          <cell r="D7097" t="str">
            <v>M2</v>
          </cell>
          <cell r="E7097" t="str">
            <v>31,40</v>
          </cell>
          <cell r="F7097" t="str">
            <v>33,55</v>
          </cell>
        </row>
        <row r="7098">
          <cell r="A7098" t="str">
            <v>87757</v>
          </cell>
          <cell r="B7098" t="str">
            <v>CONTRAPISO EM ARGAMASSA TRAÇO 1:4 (CIMENTO E AREIA), PREPARO MANUAL, APLICADO EM ÁREAS MOLHADAS SOBRE IMPERMEABILIZAÇÃO, ESPESSURA 3CM. AF_06/2014</v>
          </cell>
          <cell r="D7098" t="str">
            <v>M2</v>
          </cell>
          <cell r="E7098" t="str">
            <v>34,63</v>
          </cell>
          <cell r="F7098" t="str">
            <v>37,10</v>
          </cell>
        </row>
        <row r="7099">
          <cell r="A7099" t="str">
            <v>87758</v>
          </cell>
          <cell r="B7099" t="str">
            <v>CONTRAPISO EM ARGAMASSA PRONTA, PREPARO MECÂNICO COM MISTURADOR 300 KG, APLICADO EM ÁREAS MOLHADAS SOBRE IMPERMEABILIZAÇÃO, ESPESSURA 3CM. AF_06/2014</v>
          </cell>
          <cell r="D7099" t="str">
            <v>M2</v>
          </cell>
          <cell r="E7099" t="str">
            <v>71,26</v>
          </cell>
          <cell r="F7099" t="str">
            <v>73,35</v>
          </cell>
        </row>
        <row r="7100">
          <cell r="A7100" t="str">
            <v>87759</v>
          </cell>
          <cell r="B7100" t="str">
            <v>CONTRAPISO EM ARGAMASSA PRONTA, PREPARO MANUAL, APLICADO EM ÁREAS MOLHADAS SOBRE IMPERMEABILIZAÇÃO, ESPESSURA 3CM. AF_06/2014</v>
          </cell>
          <cell r="D7100" t="str">
            <v>M2</v>
          </cell>
          <cell r="E7100" t="str">
            <v>77,35</v>
          </cell>
          <cell r="F7100" t="str">
            <v>79,98</v>
          </cell>
        </row>
        <row r="7101">
          <cell r="A7101" t="str">
            <v>87765</v>
          </cell>
          <cell r="B7101" t="str">
            <v>CONTRAPISO EM ARGAMASSA TRAÇO 1:4 (CIMENTO E AREIA), PREPARO MECÂNICO COM BETONEIRA 400 L, APLICADO EM ÁREAS MOLHADAS SOBRE IMPERMEABILIZAÇÃO, ESPESSURA 4CM. AF_06/2014</v>
          </cell>
          <cell r="D7101" t="str">
            <v>M2</v>
          </cell>
          <cell r="E7101" t="str">
            <v>35,59</v>
          </cell>
          <cell r="F7101" t="str">
            <v>37,91</v>
          </cell>
        </row>
        <row r="7102">
          <cell r="A7102" t="str">
            <v>87767</v>
          </cell>
          <cell r="B7102" t="str">
            <v>CONTRAPISO EM ARGAMASSA TRAÇO 1:4 (CIMENTO E AREIA), PREPARO MANUAL, APLICADO EM ÁREAS MOLHADAS SOBRE IMPERMEABILIZAÇÃO, ESPESSURA 4CM. AF_06/2014</v>
          </cell>
          <cell r="D7102" t="str">
            <v>M2</v>
          </cell>
          <cell r="E7102" t="str">
            <v>39,56</v>
          </cell>
          <cell r="F7102" t="str">
            <v>42,28</v>
          </cell>
        </row>
        <row r="7103">
          <cell r="A7103" t="str">
            <v>87768</v>
          </cell>
          <cell r="B7103" t="str">
            <v>CONTRAPISO EM ARGAMASSA PRONTA, PREPARO MECÂNICO COM MISTURADOR 300 KG, APLICADO EM ÁREAS MOLHADAS SOBRE IMPERMEABILIZAÇÃO, ESPESSURA 4CM. AF_06/2014</v>
          </cell>
          <cell r="D7103" t="str">
            <v>M2</v>
          </cell>
          <cell r="E7103" t="str">
            <v>84,61</v>
          </cell>
          <cell r="F7103" t="str">
            <v>86,85</v>
          </cell>
        </row>
        <row r="7104">
          <cell r="A7104" t="str">
            <v>87769</v>
          </cell>
          <cell r="B7104" t="str">
            <v>CONTRAPISO EM ARGAMASSA PRONTA, PREPARO MANUAL, APLICADO EM ÁREAS MOLHADAS SOBRE IMPERMEABILIZAÇÃO, ESPESSURA 4CM. AF_06/2014</v>
          </cell>
          <cell r="D7104" t="str">
            <v>M2</v>
          </cell>
          <cell r="E7104" t="str">
            <v>92,09</v>
          </cell>
          <cell r="F7104" t="str">
            <v>95,01</v>
          </cell>
        </row>
        <row r="7105">
          <cell r="A7105" t="str">
            <v>88470</v>
          </cell>
          <cell r="B7105" t="str">
            <v>CONTRAPISO AUTONIVELANTE, APLICADO SOBRE LAJE, NÃO ADERIDO, ESPESSURA 3CM. AF_06/2014</v>
          </cell>
          <cell r="D7105" t="str">
            <v>M2</v>
          </cell>
          <cell r="E7105" t="str">
            <v>19,11</v>
          </cell>
          <cell r="F7105" t="str">
            <v>19,49</v>
          </cell>
        </row>
        <row r="7106">
          <cell r="A7106" t="str">
            <v>88471</v>
          </cell>
          <cell r="B7106" t="str">
            <v>CONTRAPISO AUTONIVELANTE, APLICADO SOBRE LAJE, NÃO ADERIDO, ESPESSURA 4CM. AF_06/2014</v>
          </cell>
          <cell r="D7106" t="str">
            <v>M2</v>
          </cell>
          <cell r="E7106" t="str">
            <v>23,63</v>
          </cell>
          <cell r="F7106" t="str">
            <v>24,10</v>
          </cell>
        </row>
        <row r="7107">
          <cell r="A7107" t="str">
            <v>88472</v>
          </cell>
          <cell r="B7107" t="str">
            <v>CONTRAPISO AUTONIVELANTE, APLICADO SOBRE LAJE, NÃO ADERIDO, ESPESSURA 5CM. AF_06/2014</v>
          </cell>
          <cell r="D7107" t="str">
            <v>M2</v>
          </cell>
          <cell r="E7107" t="str">
            <v>27,16</v>
          </cell>
          <cell r="F7107" t="str">
            <v>27,70</v>
          </cell>
        </row>
        <row r="7108">
          <cell r="A7108" t="str">
            <v>88476</v>
          </cell>
          <cell r="B7108" t="str">
            <v>CONTRAPISO AUTONIVELANTE, APLICADO SOBRE LAJE, ADERIDO, ESPESSURA 2CM. AF_06/2014</v>
          </cell>
          <cell r="D7108" t="str">
            <v>M2</v>
          </cell>
          <cell r="E7108" t="str">
            <v>15,66</v>
          </cell>
          <cell r="F7108" t="str">
            <v>15,93</v>
          </cell>
        </row>
        <row r="7109">
          <cell r="A7109" t="str">
            <v>88477</v>
          </cell>
          <cell r="B7109" t="str">
            <v>CONTRAPISO AUTONIVELANTE, APLICADO SOBRE LAJE, ADERIDO, ESPESSURA 3CM. AF_06/2014</v>
          </cell>
          <cell r="D7109" t="str">
            <v>M2</v>
          </cell>
          <cell r="E7109" t="str">
            <v>21,43</v>
          </cell>
          <cell r="F7109" t="str">
            <v>21,85</v>
          </cell>
        </row>
        <row r="7110">
          <cell r="A7110" t="str">
            <v>88478</v>
          </cell>
          <cell r="B7110" t="str">
            <v>CONTRAPISO AUTONIVELANTE, APLICADO SOBRE LAJE, ADERIDO, ESPESSURA 4CM. AF_06/2014</v>
          </cell>
          <cell r="D7110" t="str">
            <v>M2</v>
          </cell>
          <cell r="E7110" t="str">
            <v>26,12</v>
          </cell>
          <cell r="F7110" t="str">
            <v>26,67</v>
          </cell>
        </row>
        <row r="7111">
          <cell r="A7111" t="str">
            <v>90900</v>
          </cell>
          <cell r="B7111" t="str">
            <v>CONTRAPISO ACÚSTICO EM ARGAMASSA TRAÇO 1:4 (CIMENTO E AREIA), PREPARO MECÂNICO COM BETONEIRA 400L, APLICADO EM ÁREAS SECAS MENORES QUE 15M2, ESPESSURA 5CM. AF_10/2014</v>
          </cell>
          <cell r="D7111" t="str">
            <v>M2</v>
          </cell>
          <cell r="E7111" t="str">
            <v>52,22</v>
          </cell>
          <cell r="F7111" t="str">
            <v>54,44</v>
          </cell>
        </row>
        <row r="7112">
          <cell r="A7112" t="str">
            <v>90902</v>
          </cell>
          <cell r="B7112" t="str">
            <v>CONTRAPISO ACÚSTICO EM ARGAMASSA TRAÇO 1:4 (CIMENTO E AREIA), PREPARO MANUAL, APLICADO EM ÁREAS SECAS MENORES QUE 15M2, ESPESSURA 5CM. AF_10/2014</v>
          </cell>
          <cell r="D7112" t="str">
            <v>M2</v>
          </cell>
          <cell r="E7112" t="str">
            <v>56,76</v>
          </cell>
          <cell r="F7112" t="str">
            <v>59,44</v>
          </cell>
        </row>
        <row r="7113">
          <cell r="A7113" t="str">
            <v>90903</v>
          </cell>
          <cell r="B7113" t="str">
            <v>CONTRAPISO ACÚSTICO EM ARGAMASSA PRONTA, PREPARO MECÂNICO COM MISTURADOR 300 KG, APLICADO EM ÁREAS SECAS MENORES QUE 15M2, ESPESSURA 5CM. AF_10/2014</v>
          </cell>
          <cell r="D7113" t="str">
            <v>M2</v>
          </cell>
          <cell r="E7113" t="str">
            <v>108,36</v>
          </cell>
          <cell r="F7113" t="str">
            <v>110,49</v>
          </cell>
        </row>
        <row r="7114">
          <cell r="A7114" t="str">
            <v>90904</v>
          </cell>
          <cell r="B7114" t="str">
            <v>CONTRAPISO ACÚSTICO EM ARGAMASSA PRONTA, PREPARO MANUAL, APLICADO EM ÁREAS SECAS MENORES QUE 15M2, ESPESSURA 5CM. AF_10/2014</v>
          </cell>
          <cell r="D7114" t="str">
            <v>M2</v>
          </cell>
          <cell r="E7114" t="str">
            <v>116,93</v>
          </cell>
          <cell r="F7114" t="str">
            <v>119,83</v>
          </cell>
        </row>
        <row r="7115">
          <cell r="A7115" t="str">
            <v>90910</v>
          </cell>
          <cell r="B7115" t="str">
            <v>CONTRAPISO ACÚSTICO EM ARGAMASSA TRAÇO 1:4 (CIMENTO E AREIA), PREPARO MECÂNICO COM BETONEIRA 400L, APLICADO EM ÁREAS SECAS MENORES QUE 15M2, ESPESSURA 6CM. AF_10/2014</v>
          </cell>
          <cell r="D7115" t="str">
            <v>M2</v>
          </cell>
          <cell r="E7115" t="str">
            <v>55,26</v>
          </cell>
          <cell r="F7115" t="str">
            <v>57,65</v>
          </cell>
        </row>
        <row r="7116">
          <cell r="A7116" t="str">
            <v>90912</v>
          </cell>
          <cell r="B7116" t="str">
            <v>CONTRAPISO ACÚSTICO EM ARGAMASSA TRAÇO 1:4 (CIMENTO E AREIA), PREPARO MANUAL, APLICADO EM ÁREAS SECAS MENORES QUE 15M2, ESPESSURA 6CM. AF_10/2014</v>
          </cell>
          <cell r="D7116" t="str">
            <v>M2</v>
          </cell>
          <cell r="E7116" t="str">
            <v>60,21</v>
          </cell>
          <cell r="F7116" t="str">
            <v>63,09</v>
          </cell>
        </row>
        <row r="7117">
          <cell r="A7117" t="str">
            <v>90913</v>
          </cell>
          <cell r="B7117" t="str">
            <v>CONTRAPISO ACÚSTICO EM ARGAMASSA PRONTA, PREPARO MECÂNICO COM MISTURADOR 300 KG, APLICADO EM ÁREAS SECAS MENORES QUE 15M2, ESPESSURA 6CM. AF_10/2014</v>
          </cell>
          <cell r="D7117" t="str">
            <v>M2</v>
          </cell>
          <cell r="E7117" t="str">
            <v>116,39</v>
          </cell>
          <cell r="F7117" t="str">
            <v>118,68</v>
          </cell>
        </row>
        <row r="7118">
          <cell r="A7118" t="str">
            <v>90914</v>
          </cell>
          <cell r="B7118" t="str">
            <v>CONTRAPISO ACÚSTICO EM ARGAMASSA PRONTA, PREPARO MANUAL, APLICADO EM ÁREAS SECAS MENORES QUE 15M2, ESPESSURA 6CM. AF_10/2014</v>
          </cell>
          <cell r="D7118" t="str">
            <v>M2</v>
          </cell>
          <cell r="E7118" t="str">
            <v>125,73</v>
          </cell>
          <cell r="F7118" t="str">
            <v>128,85</v>
          </cell>
        </row>
        <row r="7119">
          <cell r="A7119" t="str">
            <v>90920</v>
          </cell>
          <cell r="B7119" t="str">
            <v>CONTRAPISO ACÚSTICO EM ARGAMASSA TRAÇO 1:4 (CIMENTO E AREIA), PREPARO MECÂNICO COM BETONEIRA 400L, APLICADO EM ÁREAS SECAS MENORES QUE 15M2, ESPESSURA 7CM. AF_10/2014</v>
          </cell>
          <cell r="D7119" t="str">
            <v>M2</v>
          </cell>
          <cell r="E7119" t="str">
            <v>60,86</v>
          </cell>
          <cell r="F7119" t="str">
            <v>63,58</v>
          </cell>
        </row>
        <row r="7120">
          <cell r="A7120" t="str">
            <v>90922</v>
          </cell>
          <cell r="B7120" t="str">
            <v>CONTRAPISO ACÚSTICO EM ARGAMASSA TRAÇO 1:4 (CIMENTO E AREIA), PREPARO MANUAL, APLICADO EM ÁREAS SECAS MENORES QUE 15M2, ESPESSURA 7CM. AF_10/2014</v>
          </cell>
          <cell r="D7120" t="str">
            <v>M2</v>
          </cell>
          <cell r="E7120" t="str">
            <v>66,55</v>
          </cell>
          <cell r="F7120" t="str">
            <v>69,84</v>
          </cell>
        </row>
        <row r="7121">
          <cell r="A7121" t="str">
            <v>90923</v>
          </cell>
          <cell r="B7121" t="str">
            <v>CONTRAPISO ACÚSTICO EM ARGAMASSA PRONTA, PREPARO MECÂNICO COM MISTURADOR 300 KG, APLICADO EM ÁREAS SECAS MENORES QUE 15M2, ESPESSURA 7CM. AF_10/2014</v>
          </cell>
          <cell r="D7121" t="str">
            <v>M2</v>
          </cell>
          <cell r="E7121" t="str">
            <v>131,15</v>
          </cell>
          <cell r="F7121" t="str">
            <v>133,75</v>
          </cell>
        </row>
        <row r="7122">
          <cell r="A7122" t="str">
            <v>90924</v>
          </cell>
          <cell r="B7122" t="str">
            <v>CONTRAPISO ACÚSTICO EM ARGAMASSA PRONTA, PREPARO MANUAL, APLICADO EM ÁREAS SECAS MENORES QUE 15M2, ESPESSURA 7CM. AF_10/2014</v>
          </cell>
          <cell r="D7122" t="str">
            <v>M2</v>
          </cell>
          <cell r="E7122" t="str">
            <v>141,89</v>
          </cell>
          <cell r="F7122" t="str">
            <v>145,45</v>
          </cell>
        </row>
        <row r="7123">
          <cell r="A7123" t="str">
            <v>90930</v>
          </cell>
          <cell r="B7123" t="str">
            <v>CONTRAPISO ACÚSTICO EM ARGAMASSA TRAÇO 1:4 (CIMENTO E AREIA), PREPARO MECÂNICO COM BETONEIRA 400L, APLICADO EM ÁREAS SECAS MAIORES QUE 15M2, ESPESSURA 5CM. AF_10/2014</v>
          </cell>
          <cell r="D7123" t="str">
            <v>M2</v>
          </cell>
          <cell r="E7123" t="str">
            <v>47,50</v>
          </cell>
          <cell r="F7123" t="str">
            <v>49,26</v>
          </cell>
        </row>
        <row r="7124">
          <cell r="A7124" t="str">
            <v>90932</v>
          </cell>
          <cell r="B7124" t="str">
            <v>CONTRAPISO ACÚSTICO EM ARGAMASSA TRAÇO 1:4 (CIMENTO E AREIA), PREPARO MANUAL, APLICADO EM ÁREAS SECAS MAIORES QUE 15M2, ESPESSURA 5CM. AF_10/2014</v>
          </cell>
          <cell r="D7124" t="str">
            <v>M2</v>
          </cell>
          <cell r="E7124" t="str">
            <v>52,04</v>
          </cell>
          <cell r="F7124" t="str">
            <v>54,26</v>
          </cell>
        </row>
        <row r="7125">
          <cell r="A7125" t="str">
            <v>90933</v>
          </cell>
          <cell r="B7125" t="str">
            <v>CONTRAPISO ACÚSTICO EM ARGAMASSA PRONTA, PREPARO MECÂNICO COM MISTURADOR 300 KG, APLICADO EM ÁREAS SECAS MAIORES QUE 15M2, ESPESSURA 5CM. AF_10/2014</v>
          </cell>
          <cell r="D7125" t="str">
            <v>M2</v>
          </cell>
          <cell r="E7125" t="str">
            <v>103,64</v>
          </cell>
          <cell r="F7125" t="str">
            <v>105,31</v>
          </cell>
        </row>
        <row r="7126">
          <cell r="A7126" t="str">
            <v>90934</v>
          </cell>
          <cell r="B7126" t="str">
            <v>CONTRAPISO ACÚSTICO EM ARGAMASSA PRONTA, PREPARO MANUAL, APLICADO EM ÁREAS SECAS MAIORES QUE 15M2, ESPESSURA 5CM. AF_10/2014</v>
          </cell>
          <cell r="D7126" t="str">
            <v>M2</v>
          </cell>
          <cell r="E7126" t="str">
            <v>112,21</v>
          </cell>
          <cell r="F7126" t="str">
            <v>114,65</v>
          </cell>
        </row>
        <row r="7127">
          <cell r="A7127" t="str">
            <v>90940</v>
          </cell>
          <cell r="B7127" t="str">
            <v>CONTRAPISO ACÚSTICO EM ARGAMASSA TRAÇO 1:4 (CIMENTO E AREIA), PREPARO MECÂNICO COM BETONEIRA 400L, APLICADO EM ÁREAS SECAS MAIORES QUE 15M2, ESPESSURA 6CM. AF_10/2014</v>
          </cell>
          <cell r="D7127" t="str">
            <v>M2</v>
          </cell>
          <cell r="E7127" t="str">
            <v>50,56</v>
          </cell>
          <cell r="F7127" t="str">
            <v>52,50</v>
          </cell>
        </row>
        <row r="7128">
          <cell r="A7128" t="str">
            <v>90942</v>
          </cell>
          <cell r="B7128" t="str">
            <v>CONTRAPISO ACÚSTICO EM ARGAMASSA TRAÇO 1:4 (CIMENTO E AREIA), PREPARO MANUAL, APLICADO EM ÁREAS SECAS MAIORES QUE 15M2, ESPESSURA 6CM. AF_10/2014</v>
          </cell>
          <cell r="D7128" t="str">
            <v>M2</v>
          </cell>
          <cell r="E7128" t="str">
            <v>55,51</v>
          </cell>
          <cell r="F7128" t="str">
            <v>57,94</v>
          </cell>
        </row>
        <row r="7129">
          <cell r="A7129" t="str">
            <v>90943</v>
          </cell>
          <cell r="B7129" t="str">
            <v>CONTRAPISO ACÚSTICO EM ARGAMASSA PRONTA, PREPARO MECÂNICO COM MISTURADOR 300 KG, APLICADO EM ÁREAS SECAS MAIORES QUE 15M2, ESPESSURA 6CM. AF_10/2014</v>
          </cell>
          <cell r="D7129" t="str">
            <v>M2</v>
          </cell>
          <cell r="E7129" t="str">
            <v>111,69</v>
          </cell>
          <cell r="F7129" t="str">
            <v>113,53</v>
          </cell>
        </row>
        <row r="7130">
          <cell r="A7130" t="str">
            <v>90944</v>
          </cell>
          <cell r="B7130" t="str">
            <v>CONTRAPISO ACÚSTICO EM ARGAMASSA PRONTA, PREPARO MANUAL, APLICADO EM ÁREAS SECAS MAIORES QUE 15M2, ESPESSURA 6CM. AF_10/2014</v>
          </cell>
          <cell r="D7130" t="str">
            <v>M2</v>
          </cell>
          <cell r="E7130" t="str">
            <v>121,03</v>
          </cell>
          <cell r="F7130" t="str">
            <v>123,70</v>
          </cell>
        </row>
        <row r="7131">
          <cell r="A7131" t="str">
            <v>90950</v>
          </cell>
          <cell r="B7131" t="str">
            <v>CONTRAPISO ACÚSTICO EM ARGAMASSA TRAÇO 1:4 (CIMENTO E AREIA), PREPARO MECÂNICO COM BETONEIRA 400L, APLICADO EM ÁREAS SECAS MAIORES QUE 15M2, ESPESSURA 7CM. AF_10/2014</v>
          </cell>
          <cell r="D7131" t="str">
            <v>M2</v>
          </cell>
          <cell r="E7131" t="str">
            <v>56,15</v>
          </cell>
          <cell r="F7131" t="str">
            <v>58,40</v>
          </cell>
        </row>
        <row r="7132">
          <cell r="A7132" t="str">
            <v>90952</v>
          </cell>
          <cell r="B7132" t="str">
            <v>CONTRAPISO ACÚSTICO EM ARGAMASSA TRAÇO 1:4 (CIMENTO E AREIA), PREPARO MANUAL, APLICADO EM ÁREAS SECAS MAIORES QUE 15M2, ESPESSURA 7CM. AF_10/2014</v>
          </cell>
          <cell r="D7132" t="str">
            <v>M2</v>
          </cell>
          <cell r="E7132" t="str">
            <v>61,84</v>
          </cell>
          <cell r="F7132" t="str">
            <v>64,66</v>
          </cell>
        </row>
        <row r="7133">
          <cell r="A7133" t="str">
            <v>90953</v>
          </cell>
          <cell r="B7133" t="str">
            <v>CONTRAPISO ACÚSTICO EM ARGAMASSA PRONTA, PREPARO MECÂNICO COM MISTURADOR 300 KG, APLICADO EM ÁREAS SECAS MAIORES QUE 15M2, ESPESSURA 7CM. AF_10/2014</v>
          </cell>
          <cell r="D7133" t="str">
            <v>M2</v>
          </cell>
          <cell r="E7133" t="str">
            <v>126,44</v>
          </cell>
          <cell r="F7133" t="str">
            <v>128,57</v>
          </cell>
        </row>
        <row r="7134">
          <cell r="A7134" t="str">
            <v>90954</v>
          </cell>
          <cell r="B7134" t="str">
            <v>CONTRAPISO ACÚSTICO EM ARGAMASSA PRONTA, PREPARO MANUAL, APLICADO EM ÁREAS SECAS MAIORES QUE 15M2, ESPESSURA 7CM. AF_10/2014</v>
          </cell>
          <cell r="D7134" t="str">
            <v>M2</v>
          </cell>
          <cell r="E7134" t="str">
            <v>137,18</v>
          </cell>
          <cell r="F7134" t="str">
            <v>140,27</v>
          </cell>
        </row>
        <row r="7135">
          <cell r="A7135" t="str">
            <v>94438</v>
          </cell>
          <cell r="B7135" t="str">
            <v>(COMPOSIÇÃO REPRESENTATIVA) DO SERVIÇO DE CONTRAPISO EM ARGAMASSA TRAÇO 1:4 (CIM E AREIA), EM BETONEIRA 400 L, ESPESSURA 3 CM ÁREAS SECAS E 3 CM ÁREAS MOLHADAS, PARA EDIFICAÇÃO HABITACIONAL UNIFAMILIAR (CASA) E EDIFICAÇÃO PÚBLICA PADRÃO. AF_11/2014</v>
          </cell>
          <cell r="D7135" t="str">
            <v>M2</v>
          </cell>
          <cell r="E7135" t="str">
            <v>29,48</v>
          </cell>
          <cell r="F7135" t="str">
            <v>31,05</v>
          </cell>
        </row>
        <row r="7136">
          <cell r="A7136" t="str">
            <v>94439</v>
          </cell>
          <cell r="B713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7136" t="str">
            <v>M2</v>
          </cell>
          <cell r="E7136" t="str">
            <v>32,83</v>
          </cell>
          <cell r="F7136" t="str">
            <v>34,54</v>
          </cell>
        </row>
        <row r="7137">
          <cell r="A7137" t="str">
            <v>94779</v>
          </cell>
          <cell r="B7137" t="str">
            <v>(COMPOSIÇÃO REPRESENTATIVA) DO SERVIÇO DE CONTRAPISO EM ARGAMASSA TRAÇO 1:4 (CIM E AREIA), EM BETONEIRA 400 L, ESPESSURA 3 CM ÁREAS SECAS E 3 CM ÁREAS MOLHADAS, PARA EDIFICAÇÃO HABITACIONAL MULTIFAMILIAR (PRÉDIO). AF_11/2014</v>
          </cell>
          <cell r="D7137" t="str">
            <v>M2</v>
          </cell>
          <cell r="E7137" t="str">
            <v>28,65</v>
          </cell>
          <cell r="F7137" t="str">
            <v>30,09</v>
          </cell>
        </row>
        <row r="7138">
          <cell r="A7138" t="str">
            <v>94782</v>
          </cell>
          <cell r="B713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7138" t="str">
            <v>M2</v>
          </cell>
          <cell r="E7138" t="str">
            <v>32,36</v>
          </cell>
          <cell r="F7138" t="str">
            <v>33,96</v>
          </cell>
        </row>
        <row r="7139">
          <cell r="A7139" t="str">
            <v>72190</v>
          </cell>
          <cell r="B7139" t="str">
            <v>RODAPE BORRACHA LISO, ALTURA = 7CM, ESPESSURA = 2 MM, PARA ARGAMASSA</v>
          </cell>
          <cell r="D7139" t="str">
            <v>M</v>
          </cell>
          <cell r="E7139" t="str">
            <v>33,51</v>
          </cell>
          <cell r="F7139" t="str">
            <v>34,16</v>
          </cell>
        </row>
        <row r="7140">
          <cell r="A7140" t="str">
            <v>87871</v>
          </cell>
          <cell r="B7140" t="str">
            <v>CHAPISCO APLICADO SOMENTE EM ESTRUTURAS DE CONCRETO EM ALVENARIAS INTERNAS, COM DESEMPENADEIRA DENTADA. ARGAMASSA INDUSTRIALIZADA COM PREPARO MANUAL. AF_06/2014</v>
          </cell>
          <cell r="D7140" t="str">
            <v>M2</v>
          </cell>
          <cell r="E7140" t="str">
            <v>14,13</v>
          </cell>
          <cell r="F7140" t="str">
            <v>14,50</v>
          </cell>
        </row>
        <row r="7141">
          <cell r="A7141" t="str">
            <v>87872</v>
          </cell>
          <cell r="B7141" t="str">
            <v>CHAPISCO APLICADO SOMENTE EM ESTRUTURAS DE CONCRETO EM ALVENARIAS INTERNAS, COM DESEMPENADEIRA DENTADA.  ARGAMASSA INDUSTRIALIZADA COM PREPARO EM MISTURADOR 300 KG. AF_06/2014</v>
          </cell>
          <cell r="D7141" t="str">
            <v>M2</v>
          </cell>
          <cell r="E7141" t="str">
            <v>13,59</v>
          </cell>
          <cell r="F7141" t="str">
            <v>13,92</v>
          </cell>
        </row>
        <row r="7142">
          <cell r="A7142" t="str">
            <v>87873</v>
          </cell>
          <cell r="B7142" t="str">
            <v>CHAPISCO APLICADO EM ALVENARIAS E ESTRUTURAS DE CONCRETO INTERNAS, COM ROLO PARA TEXTURA ACRÍLICA.  ARGAMASSA TRAÇO 1:4 E EMULSÃO POLIMÉRICA (ADESIVO) COM PREPARO MANUAL. AF_06/2014</v>
          </cell>
          <cell r="D7142" t="str">
            <v>M2</v>
          </cell>
          <cell r="E7142" t="str">
            <v>3,86</v>
          </cell>
          <cell r="F7142" t="str">
            <v>3,99</v>
          </cell>
        </row>
        <row r="7143">
          <cell r="A7143" t="str">
            <v>87874</v>
          </cell>
          <cell r="B7143" t="str">
            <v>CHAPISCO APLICADO EM ALVENARIAS E ESTRUTURAS DE CONCRETO INTERNAS, COM ROLO PARA TEXTURA ACRÍLICA.  ARGAMASSA TRAÇO 1:4 E EMULSÃO POLIMÉRICA (ADESIVO) COM PREPARO EM BETONEIRA 400L. AF_06/2014</v>
          </cell>
          <cell r="D7143" t="str">
            <v>M2</v>
          </cell>
          <cell r="E7143" t="str">
            <v>3,76</v>
          </cell>
          <cell r="F7143" t="str">
            <v>3,87</v>
          </cell>
        </row>
        <row r="7144">
          <cell r="A7144" t="str">
            <v>87876</v>
          </cell>
          <cell r="B7144" t="str">
            <v>CHAPISCO APLICADO EM ALVENARIAS E ESTRUTURAS DE CONCRETO INTERNAS, COM ROLO PARA TEXTURA ACRÍLICA.  ARGAMASSA INDUSTRIALIZADA COM PREPARO MANUAL. AF_06/2014</v>
          </cell>
          <cell r="D7144" t="str">
            <v>M2</v>
          </cell>
          <cell r="E7144" t="str">
            <v>7,59</v>
          </cell>
          <cell r="F7144" t="str">
            <v>7,73</v>
          </cell>
        </row>
        <row r="7145">
          <cell r="A7145" t="str">
            <v>87877</v>
          </cell>
          <cell r="B7145" t="str">
            <v>CHAPISCO APLICADO EM ALVENARIAS E ESTRUTURAS DE CONCRETO INTERNAS, COM ROLO PARA TEXTURA ACRÍLICA.  ARGAMASSA INDUSTRIALIZADA COM PREPARO EM MISTURADOR 300 KG. AF_06/2014</v>
          </cell>
          <cell r="D7145" t="str">
            <v>M2</v>
          </cell>
          <cell r="E7145" t="str">
            <v>7,33</v>
          </cell>
          <cell r="F7145" t="str">
            <v>7,45</v>
          </cell>
        </row>
        <row r="7146">
          <cell r="A7146" t="str">
            <v>87878</v>
          </cell>
          <cell r="B7146" t="str">
            <v>CHAPISCO APLICADO EM ALVENARIAS E ESTRUTURAS DE CONCRETO INTERNAS, COM COLHER DE PEDREIRO.  ARGAMASSA TRAÇO 1:3 COM PREPARO MANUAL. AF_06/2014</v>
          </cell>
          <cell r="D7146" t="str">
            <v>M2</v>
          </cell>
          <cell r="E7146" t="str">
            <v>2,96</v>
          </cell>
          <cell r="F7146" t="str">
            <v>3,18</v>
          </cell>
        </row>
        <row r="7147">
          <cell r="A7147" t="str">
            <v>87879</v>
          </cell>
          <cell r="B7147" t="str">
            <v>CHAPISCO APLICADO EM ALVENARIAS E ESTRUTURAS DE CONCRETO INTERNAS, COM COLHER DE PEDREIRO.  ARGAMASSA TRAÇO 1:3 COM PREPARO EM BETONEIRA 400L. AF_06/2014</v>
          </cell>
          <cell r="D7147" t="str">
            <v>M2</v>
          </cell>
          <cell r="E7147" t="str">
            <v>2,61</v>
          </cell>
          <cell r="F7147" t="str">
            <v>2,79</v>
          </cell>
        </row>
        <row r="7148">
          <cell r="A7148" t="str">
            <v>87881</v>
          </cell>
          <cell r="B7148" t="str">
            <v>CHAPISCO APLICADO NO TETO, COM ROLO PARA TEXTURA ACRÍLICA. ARGAMASSA TRAÇO 1:4 E EMULSÃO POLIMÉRICA (ADESIVO) COM PREPARO MANUAL. AF_06/2014</v>
          </cell>
          <cell r="D7148" t="str">
            <v>M2</v>
          </cell>
          <cell r="E7148" t="str">
            <v>3,80</v>
          </cell>
          <cell r="F7148" t="str">
            <v>3,90</v>
          </cell>
        </row>
        <row r="7149">
          <cell r="A7149" t="str">
            <v>87882</v>
          </cell>
          <cell r="B7149" t="str">
            <v>CHAPISCO APLICADO NO TETO, COM ROLO PARA TEXTURA ACRÍLICA. ARGAMASSA TRAÇO 1:4 E EMULSÃO POLIMÉRICA (ADESIVO) COM PREPARO EM BETONEIRA 400L. AF_06/2014</v>
          </cell>
          <cell r="D7149" t="str">
            <v>M2</v>
          </cell>
          <cell r="E7149" t="str">
            <v>3,70</v>
          </cell>
          <cell r="F7149" t="str">
            <v>3,78</v>
          </cell>
        </row>
        <row r="7150">
          <cell r="A7150" t="str">
            <v>87884</v>
          </cell>
          <cell r="B7150" t="str">
            <v>CHAPISCO APLICADO NO TETO, COM ROLO PARA TEXTURA ACRÍLICA. ARGAMASSA INDUSTRIALIZADA COM PREPARO MANUAL. AF_06/2014</v>
          </cell>
          <cell r="D7150" t="str">
            <v>M2</v>
          </cell>
          <cell r="E7150" t="str">
            <v>7,53</v>
          </cell>
          <cell r="F7150" t="str">
            <v>7,64</v>
          </cell>
        </row>
        <row r="7151">
          <cell r="A7151" t="str">
            <v>87885</v>
          </cell>
          <cell r="B7151" t="str">
            <v>CHAPISCO APLICADO NO TETO, COM ROLO PARA TEXTURA ACRÍLICA. ARGAMASSA INDUSTRIALIZADA COM PREPARO EM MISTURADOR 300 KG. AF_06/2014</v>
          </cell>
          <cell r="D7151" t="str">
            <v>M2</v>
          </cell>
          <cell r="E7151" t="str">
            <v>7,27</v>
          </cell>
          <cell r="F7151" t="str">
            <v>7,36</v>
          </cell>
        </row>
        <row r="7152">
          <cell r="A7152" t="str">
            <v>87886</v>
          </cell>
          <cell r="B7152" t="str">
            <v>CHAPISCO APLICADO NO TETO, COM DESEMPENADEIRA DENTADA. ARGAMASSA INDUSTRIALIZADA COM PREPARO MANUAL. AF_06/2014</v>
          </cell>
          <cell r="D7152" t="str">
            <v>M2</v>
          </cell>
          <cell r="E7152" t="str">
            <v>18,71</v>
          </cell>
          <cell r="F7152" t="str">
            <v>19,58</v>
          </cell>
        </row>
        <row r="7153">
          <cell r="A7153" t="str">
            <v>87887</v>
          </cell>
          <cell r="B7153" t="str">
            <v>CHAPISCO APLICADO NO TETO, COM DESEMPENADEIRA DENTADA. ARGAMASSA INDUSTRIALIZADA COM PREPARO EM MISTURADOR 300 KG. AF_06/2014</v>
          </cell>
          <cell r="D7153" t="str">
            <v>M2</v>
          </cell>
          <cell r="E7153" t="str">
            <v>18,17</v>
          </cell>
          <cell r="F7153" t="str">
            <v>19,00</v>
          </cell>
        </row>
        <row r="7154">
          <cell r="A7154" t="str">
            <v>87888</v>
          </cell>
          <cell r="B7154" t="str">
            <v>CHAPISCO APLICADO EM ALVENARIA (SEM PRESENÇA DE VÃOS) E ESTRUTURAS DE CONCRETO DE FACHADA, COM ROLO PARA TEXTURA ACRÍLICA.  ARGAMASSA TRAÇO 1:4 E EMULSÃO POLIMÉRICA (ADESIVO) COM PREPARO MANUAL. AF_06/2014</v>
          </cell>
          <cell r="D7154" t="str">
            <v>M2</v>
          </cell>
          <cell r="E7154" t="str">
            <v>4,85</v>
          </cell>
          <cell r="F7154" t="str">
            <v>5,09</v>
          </cell>
        </row>
        <row r="7155">
          <cell r="A7155" t="str">
            <v>87889</v>
          </cell>
          <cell r="B7155" t="str">
            <v>CHAPISCO APLICADO EM ALVENARIA (SEM PRESENÇA DE VÃOS) E ESTRUTURAS DE CONCRETO DE FACHADA, COM ROLO PARA TEXTURA ACRÍLICA.  ARGAMASSA TRAÇO 1:4 E EMULSÃO POLIMÉRICA (ADESIVO) COM PREPARO EM BETONEIRA 400L. AF_06/2014</v>
          </cell>
          <cell r="D7155" t="str">
            <v>M2</v>
          </cell>
          <cell r="E7155" t="str">
            <v>4,75</v>
          </cell>
          <cell r="F7155" t="str">
            <v>4,97</v>
          </cell>
        </row>
        <row r="7156">
          <cell r="A7156" t="str">
            <v>87891</v>
          </cell>
          <cell r="B7156" t="str">
            <v>CHAPISCO APLICADO EM ALVENARIA (SEM PRESENÇA DE VÃOS) E ESTRUTURAS DE CONCRETO DE FACHADA, COM ROLO PARA TEXTURA ACRÍLICA.  ARGAMASSA INDUSTRIALIZADA COM PREPARO MANUAL. AF_06/2014</v>
          </cell>
          <cell r="D7156" t="str">
            <v>M2</v>
          </cell>
          <cell r="E7156" t="str">
            <v>8,58</v>
          </cell>
          <cell r="F7156" t="str">
            <v>8,83</v>
          </cell>
        </row>
        <row r="7157">
          <cell r="A7157" t="str">
            <v>87892</v>
          </cell>
          <cell r="B7157" t="str">
            <v>CHAPISCO APLICADO EM ALVENARIA (SEM PRESENÇA DE VÃOS) E ESTRUTURAS DE CONCRETO DE FACHADA, COM ROLO PARA TEXTURA ACRÍLICA.  ARGAMASSA INDUSTRIALIZADA COM PREPARO EM MISTURADOR 300 KG. AF_06/2014</v>
          </cell>
          <cell r="D7157" t="str">
            <v>M2</v>
          </cell>
          <cell r="E7157" t="str">
            <v>8,32</v>
          </cell>
          <cell r="F7157" t="str">
            <v>8,55</v>
          </cell>
        </row>
        <row r="7158">
          <cell r="A7158" t="str">
            <v>87893</v>
          </cell>
          <cell r="B7158" t="str">
            <v>CHAPISCO APLICADO EM ALVENARIA (SEM PRESENÇA DE VÃOS) E ESTRUTURAS DE CONCRETO DE FACHADA, COM COLHER DE PEDREIRO.  ARGAMASSA TRAÇO 1:3 COM PREPARO MANUAL. AF_06/2014</v>
          </cell>
          <cell r="D7158" t="str">
            <v>M2</v>
          </cell>
          <cell r="E7158" t="str">
            <v>4,68</v>
          </cell>
          <cell r="F7158" t="str">
            <v>5,08</v>
          </cell>
        </row>
        <row r="7159">
          <cell r="A7159" t="str">
            <v>87894</v>
          </cell>
          <cell r="B7159" t="str">
            <v>CHAPISCO APLICADO EM ALVENARIA (SEM PRESENÇA DE VÃOS) E ESTRUTURAS DE CONCRETO DE FACHADA, COM COLHER DE PEDREIRO.  ARGAMASSA TRAÇO 1:3 COM PREPARO EM BETONEIRA 400L. AF_06/2014</v>
          </cell>
          <cell r="D7159" t="str">
            <v>M2</v>
          </cell>
          <cell r="E7159" t="str">
            <v>4,33</v>
          </cell>
          <cell r="F7159" t="str">
            <v>4,69</v>
          </cell>
        </row>
        <row r="7160">
          <cell r="A7160" t="str">
            <v>87896</v>
          </cell>
          <cell r="B7160" t="str">
            <v>CHAPISCO APLICADO EM ALVENARIA (SEM PRESENÇA DE VÃOS) E ESTRUTURAS DE CONCRETO DE FACHADA, COM EQUIPAMENTO DE PROJEÇÃO.  ARGAMASSA TRAÇO 1:3 COM PREPARO MANUAL. AF_06/2014</v>
          </cell>
          <cell r="D7160" t="str">
            <v>M2</v>
          </cell>
          <cell r="E7160" t="str">
            <v>4,25</v>
          </cell>
          <cell r="F7160" t="str">
            <v>4,56</v>
          </cell>
        </row>
        <row r="7161">
          <cell r="A7161" t="str">
            <v>87897</v>
          </cell>
          <cell r="B7161" t="str">
            <v>CHAPISCO APLICADO EM ALVENARIA (SEM PRESENÇA DE VÃOS) E ESTRUTURAS DE CONCRETO DE FACHADA, COM EQUIPAMENTO DE PROJEÇÃO.  ARGAMASSA TRAÇO 1:3 COM PREPARO EM BETONEIRA 400 L. AF_06/2014</v>
          </cell>
          <cell r="D7161" t="str">
            <v>M2</v>
          </cell>
          <cell r="E7161" t="str">
            <v>3,90</v>
          </cell>
          <cell r="F7161" t="str">
            <v>4,17</v>
          </cell>
        </row>
        <row r="7162">
          <cell r="A7162" t="str">
            <v>87899</v>
          </cell>
          <cell r="B7162" t="str">
            <v>CHAPISCO APLICADO EM ALVENARIA (COM PRESENÇA DE VÃOS) E ESTRUTURAS DE CONCRETO DE FACHADA, COM ROLO PARA TEXTURA ACRÍLICA.  ARGAMASSA TRAÇO 1:4 E EMULSÃO POLIMÉRICA (ADESIVO) COM PREPARO MANUAL. AF_06/2014</v>
          </cell>
          <cell r="D7162" t="str">
            <v>M2</v>
          </cell>
          <cell r="E7162" t="str">
            <v>5,72</v>
          </cell>
          <cell r="F7162" t="str">
            <v>6,04</v>
          </cell>
        </row>
        <row r="7163">
          <cell r="A7163" t="str">
            <v>87900</v>
          </cell>
          <cell r="B7163" t="str">
            <v>CHAPISCO APLICADO EM ALVENARIA (COM PRESENÇA DE VÃOS) E ESTRUTURAS DE CONCRETO DE FACHADA, COM ROLO PARA TEXTURA ACRÍLICA.  ARGAMASSA TRAÇO 1:4 E EMULSÃO POLIMÉRICA (ADESIVO) COM PREPARO EM BETONEIRA 400L. AF_06/2014</v>
          </cell>
          <cell r="D7163" t="str">
            <v>M2</v>
          </cell>
          <cell r="E7163" t="str">
            <v>5,62</v>
          </cell>
          <cell r="F7163" t="str">
            <v>5,92</v>
          </cell>
        </row>
        <row r="7164">
          <cell r="A7164" t="str">
            <v>87902</v>
          </cell>
          <cell r="B7164" t="str">
            <v>CHAPISCO APLICADO EM ALVENARIA (COM PRESENÇA DE VÃOS) E ESTRUTURAS DE CONCRETO DE FACHADA, COM ROLO PARA TEXTURA ACRÍLICA.  ARGAMASSA INDUSTRIALIZADA COM PREPARO MANUAL. AF_06/2014</v>
          </cell>
          <cell r="D7164" t="str">
            <v>M2</v>
          </cell>
          <cell r="E7164" t="str">
            <v>9,45</v>
          </cell>
          <cell r="F7164" t="str">
            <v>9,78</v>
          </cell>
        </row>
        <row r="7165">
          <cell r="A7165" t="str">
            <v>87903</v>
          </cell>
          <cell r="B7165" t="str">
            <v>CHAPISCO APLICADO EM ALVENARIA (COM PRESENÇA DE VÃOS) E ESTRUTURAS DE CONCRETO DE FACHADA, COM ROLO PARA TEXTURA ACRÍLICA.  ARGAMASSA INDUSTRIALIZADA COM PREPARO EM MISTURADOR 300 KG. AF_06/2014</v>
          </cell>
          <cell r="D7165" t="str">
            <v>M2</v>
          </cell>
          <cell r="E7165" t="str">
            <v>9,19</v>
          </cell>
          <cell r="F7165" t="str">
            <v>9,50</v>
          </cell>
        </row>
        <row r="7166">
          <cell r="A7166" t="str">
            <v>87904</v>
          </cell>
          <cell r="B7166" t="str">
            <v>CHAPISCO APLICADO EM ALVENARIA (COM PRESENÇA DE VÃOS) E ESTRUTURAS DE CONCRETO DE FACHADA, COM COLHER DE PEDREIRO.  ARGAMASSA TRAÇO 1:3 COM PREPARO MANUAL. AF_06/2014</v>
          </cell>
          <cell r="D7166" t="str">
            <v>M2</v>
          </cell>
          <cell r="E7166" t="str">
            <v>6,11</v>
          </cell>
          <cell r="F7166" t="str">
            <v>6,67</v>
          </cell>
        </row>
        <row r="7167">
          <cell r="A7167" t="str">
            <v>87905</v>
          </cell>
          <cell r="B7167" t="str">
            <v>CHAPISCO APLICADO EM ALVENARIA (COM PRESENÇA DE VÃOS) E ESTRUTURAS DE CONCRETO DE FACHADA, COM COLHER DE PEDREIRO.  ARGAMASSA TRAÇO 1:3 COM PREPARO EM BETONEIRA 400L. AF_06/2014</v>
          </cell>
          <cell r="D7167" t="str">
            <v>M2</v>
          </cell>
          <cell r="E7167" t="str">
            <v>5,76</v>
          </cell>
          <cell r="F7167" t="str">
            <v>6,28</v>
          </cell>
        </row>
        <row r="7168">
          <cell r="A7168" t="str">
            <v>87907</v>
          </cell>
          <cell r="B7168" t="str">
            <v>CHAPISCO APLICADO EM ALVENARIA (COM PRESENÇA DE VÃOS) E ESTRUTURAS DE CONCRETO DE FACHADA, COM EQUIPAMENTO DE PROJEÇÃO.  ARGAMASSA TRAÇO 1:3 COM PREPARO MANUAL. AF_06/2014</v>
          </cell>
          <cell r="D7168" t="str">
            <v>M2</v>
          </cell>
          <cell r="E7168" t="str">
            <v>5,49</v>
          </cell>
          <cell r="F7168" t="str">
            <v>5,92</v>
          </cell>
        </row>
        <row r="7169">
          <cell r="A7169" t="str">
            <v>87908</v>
          </cell>
          <cell r="B7169" t="str">
            <v>CHAPISCO APLICADO EM ALVENARIA (COM PRESENÇA DE VÃOS) E ESTRUTURAS DE CONCRETO DE FACHADA, COM EQUIPAMENTO DE PROJEÇÃO.  ARGAMASSA TRAÇO 1:3 COM PREPARO EM BETONEIRA 400 L. AF_06/2014</v>
          </cell>
          <cell r="D7169" t="str">
            <v>M2</v>
          </cell>
          <cell r="E7169" t="str">
            <v>5,14</v>
          </cell>
          <cell r="F7169" t="str">
            <v>5,53</v>
          </cell>
        </row>
        <row r="7170">
          <cell r="A7170" t="str">
            <v>87910</v>
          </cell>
          <cell r="B7170" t="str">
            <v>CHAPISCO APLICADO SOMENTE NA ESTRUTURA DE CONCRETO DA FACHADA, COM DESEMPENADEIRA DENTADA. ARGAMASSA INDUSTRIALIZADA COM PREPARO MANUAL. AF_06/2014</v>
          </cell>
          <cell r="D7170" t="str">
            <v>M2</v>
          </cell>
          <cell r="E7170" t="str">
            <v>18,63</v>
          </cell>
          <cell r="F7170" t="str">
            <v>19,48</v>
          </cell>
        </row>
        <row r="7171">
          <cell r="A7171" t="str">
            <v>87911</v>
          </cell>
          <cell r="B7171" t="str">
            <v>CHAPISCO APLICADO SOMENTE NA ESTRUTURA DE CONCRETO DA FACHADA, COM DESEMPENADEIRA DENTADA. ARGAMASSA INDUSTRIALIZADA COM PREPARO EM MISTURADOR 300 KG. AF_06/2014</v>
          </cell>
          <cell r="D7171" t="str">
            <v>M2</v>
          </cell>
          <cell r="E7171" t="str">
            <v>18,09</v>
          </cell>
          <cell r="F7171" t="str">
            <v>18,90</v>
          </cell>
        </row>
        <row r="7172">
          <cell r="A7172" t="str">
            <v>5991</v>
          </cell>
          <cell r="B7172" t="str">
            <v>BARRA LISA COM ARGAMASSA TRACO 1:4 (CIMENTO E AREIA GROSSA), ESPESSURA 2,0CM, INCLUSO ADITIVO IMPERMEABILIZANTE, PREPARO MECANICO DA ARGAMASSA</v>
          </cell>
          <cell r="D7172" t="str">
            <v>M2</v>
          </cell>
          <cell r="E7172" t="str">
            <v>36,69</v>
          </cell>
          <cell r="F7172" t="str">
            <v>40,00</v>
          </cell>
        </row>
        <row r="7173">
          <cell r="A7173" t="str">
            <v>84023</v>
          </cell>
          <cell r="B7173" t="str">
            <v>BARRA LISA TRACO 1:3 (CIMENTO E AREIA MEDIA), ESPESSURA 1,5CM, PREPARO MANUAL DA ARGAMASSA</v>
          </cell>
          <cell r="D7173" t="str">
            <v>M2</v>
          </cell>
          <cell r="E7173" t="str">
            <v>34,65</v>
          </cell>
          <cell r="F7173" t="str">
            <v>37,93</v>
          </cell>
        </row>
        <row r="7174">
          <cell r="A7174" t="str">
            <v>84024</v>
          </cell>
          <cell r="B7174" t="str">
            <v>BARRA LISA TRACO 1:3 (CIMENTO E AREIA MEDIA), ESPESSURA 1,0CM, PREPARO MANUAL DA ARGAMASSA</v>
          </cell>
          <cell r="D7174" t="str">
            <v>M2</v>
          </cell>
          <cell r="E7174" t="str">
            <v>32,70</v>
          </cell>
          <cell r="F7174" t="str">
            <v>35,91</v>
          </cell>
        </row>
        <row r="7175">
          <cell r="A7175" t="str">
            <v>84026</v>
          </cell>
          <cell r="B7175" t="str">
            <v>BARRA LISA TRACO 1:4 (CIMENTO E AREIA MEDIA), ESPESSURA 2,0CM, PREPARO MANUAL DA ARGAMASSA</v>
          </cell>
          <cell r="D7175" t="str">
            <v>M2</v>
          </cell>
          <cell r="E7175" t="str">
            <v>40,44</v>
          </cell>
          <cell r="F7175" t="str">
            <v>44,19</v>
          </cell>
        </row>
        <row r="7176">
          <cell r="A7176" t="str">
            <v>84027</v>
          </cell>
          <cell r="B7176" t="str">
            <v>BARRA LISA TRACO 1:3 (CIMENTO E AREIA MEDIA), ESPESSURA 0,5CM, PREPARO MANUAL DA ARGAMASSA</v>
          </cell>
          <cell r="D7176" t="str">
            <v>M2</v>
          </cell>
          <cell r="E7176" t="str">
            <v>27,60</v>
          </cell>
          <cell r="F7176" t="str">
            <v>30,41</v>
          </cell>
        </row>
        <row r="7177">
          <cell r="A7177" t="str">
            <v>84028</v>
          </cell>
          <cell r="B7177" t="str">
            <v>BARRA LISA TRACO 1:4 (CIMENTO E AREIA MEDIA), COM CORANTE AMARELO, ESPESSURA 2,0CM, PREPARO MANUAL DA ARGAMASSA</v>
          </cell>
          <cell r="D7177" t="str">
            <v>M2</v>
          </cell>
          <cell r="E7177" t="str">
            <v>45,74</v>
          </cell>
          <cell r="F7177" t="str">
            <v>49,49</v>
          </cell>
        </row>
        <row r="7178">
          <cell r="A7178" t="str">
            <v>84072</v>
          </cell>
          <cell r="B7178" t="str">
            <v>BARRA LISA TRACO 1:3 (CIMENTO E AREIA MEDIA NAO PENEIRADA), INCLUSO ADITIVO IMPERMEABILIZANTE, ESPESSURA 0,5CM, PREPARO MANUAL DA ARGAMASSA</v>
          </cell>
          <cell r="D7178" t="str">
            <v>M2</v>
          </cell>
          <cell r="E7178" t="str">
            <v>28,11</v>
          </cell>
          <cell r="F7178" t="str">
            <v>30,92</v>
          </cell>
        </row>
        <row r="7179">
          <cell r="A7179" t="str">
            <v>87411</v>
          </cell>
          <cell r="B7179" t="str">
            <v>APLICAÇÃO MANUAL DE GESSO DESEMPENADO (SEM TALISCAS) EM TETO DE AMBIENTES DE ÁREA MAIOR QUE 10M², ESPESSURA DE 0,5CM. AF_06/2014</v>
          </cell>
          <cell r="D7179" t="str">
            <v>M2</v>
          </cell>
          <cell r="E7179" t="str">
            <v>11,42</v>
          </cell>
          <cell r="F7179" t="str">
            <v>12,21</v>
          </cell>
        </row>
        <row r="7180">
          <cell r="A7180" t="str">
            <v>87412</v>
          </cell>
          <cell r="B7180" t="str">
            <v>APLICAÇÃO MANUAL DE GESSO DESEMPENADO (SEM TALISCAS) EM TETO DE AMBIENTES DE ÁREA ENTRE 5M² E 10M², ESPESSURA DE 0,5CM. AF_06/2014</v>
          </cell>
          <cell r="D7180" t="str">
            <v>M2</v>
          </cell>
          <cell r="E7180" t="str">
            <v>16,63</v>
          </cell>
          <cell r="F7180" t="str">
            <v>18,03</v>
          </cell>
        </row>
        <row r="7181">
          <cell r="A7181" t="str">
            <v>87413</v>
          </cell>
          <cell r="B7181" t="str">
            <v>APLICAÇÃO MANUAL DE GESSO DESEMPENADO (SEM TALISCAS) EM TETO DE AMBIENTES DE ÁREA MENOR QUE 5M², ESPESSURA DE 0,5CM. AF_06/2014</v>
          </cell>
          <cell r="D7181" t="str">
            <v>M2</v>
          </cell>
          <cell r="E7181" t="str">
            <v>19,59</v>
          </cell>
          <cell r="F7181" t="str">
            <v>21,34</v>
          </cell>
        </row>
        <row r="7182">
          <cell r="A7182" t="str">
            <v>87414</v>
          </cell>
          <cell r="B7182" t="str">
            <v>APLICAÇÃO MANUAL DE GESSO DESEMPENADO (SEM TALISCAS) EM TETO DE AMBIENTES DE ÁREA MAIOR QUE 10M², ESPESSURA DE 1,0CM. AF_06/2014</v>
          </cell>
          <cell r="D7182" t="str">
            <v>M2</v>
          </cell>
          <cell r="E7182" t="str">
            <v>16,75</v>
          </cell>
          <cell r="F7182" t="str">
            <v>17,72</v>
          </cell>
        </row>
        <row r="7183">
          <cell r="A7183" t="str">
            <v>87415</v>
          </cell>
          <cell r="B7183" t="str">
            <v>APLICAÇÃO MANUAL DE GESSO DESEMPENADO (SEM TALISCAS) EM TETO DE AMBIENTES DE ÁREA ENTRE 5M² E 10M², ESPESSURA DE 1,0CM. AF_06/2014</v>
          </cell>
          <cell r="D7183" t="str">
            <v>M2</v>
          </cell>
          <cell r="E7183" t="str">
            <v>21,81</v>
          </cell>
          <cell r="F7183" t="str">
            <v>23,39</v>
          </cell>
        </row>
        <row r="7184">
          <cell r="A7184" t="str">
            <v>87416</v>
          </cell>
          <cell r="B7184" t="str">
            <v>APLICAÇÃO MANUAL DE GESSO DESEMPENADO (SEM TALISCAS) EM TETO DE AMBIENTES DE ÁREA MENOR QUE 5M², ESPESSURA DE 1,0CM. AF_06/2014</v>
          </cell>
          <cell r="D7184" t="str">
            <v>M2</v>
          </cell>
          <cell r="E7184" t="str">
            <v>24,97</v>
          </cell>
          <cell r="F7184" t="str">
            <v>26,92</v>
          </cell>
        </row>
        <row r="7185">
          <cell r="A7185" t="str">
            <v>87417</v>
          </cell>
          <cell r="B7185" t="str">
            <v>APLICAÇÃO MANUAL DE GESSO DESEMPENADO (SEM TALISCAS) EM PAREDES DE AMBIENTES DE ÁREA MAIOR QUE 10M², ESPESSURA DE 0,5CM. AF_06/2014</v>
          </cell>
          <cell r="D7185" t="str">
            <v>M2</v>
          </cell>
          <cell r="E7185" t="str">
            <v>12,15</v>
          </cell>
          <cell r="F7185" t="str">
            <v>13,03</v>
          </cell>
        </row>
        <row r="7186">
          <cell r="A7186" t="str">
            <v>87418</v>
          </cell>
          <cell r="B7186" t="str">
            <v>APLICAÇÃO MANUAL DE GESSO DESEMPENADO (SEM TALISCAS) EM PAREDES DE AMBIENTES DE ÁREA ENTRE 5M² E 10M², ESPESSURA DE 0,5CM. AF_06/2014</v>
          </cell>
          <cell r="D7186" t="str">
            <v>M2</v>
          </cell>
          <cell r="E7186" t="str">
            <v>12,54</v>
          </cell>
          <cell r="F7186" t="str">
            <v>13,47</v>
          </cell>
        </row>
        <row r="7187">
          <cell r="A7187" t="str">
            <v>87419</v>
          </cell>
          <cell r="B7187" t="str">
            <v>APLICAÇÃO MANUAL DE GESSO DESEMPENADO (SEM TALISCAS) EM PAREDES DE AMBIENTES DE ÁREA MENOR QUE 5M², ESPESSURA DE 0,5CM. AF_06/2014</v>
          </cell>
          <cell r="D7187" t="str">
            <v>M2</v>
          </cell>
          <cell r="E7187" t="str">
            <v>13,67</v>
          </cell>
          <cell r="F7187" t="str">
            <v>14,71</v>
          </cell>
        </row>
        <row r="7188">
          <cell r="A7188" t="str">
            <v>87420</v>
          </cell>
          <cell r="B7188" t="str">
            <v>APLICAÇÃO MANUAL DE GESSO DESEMPENADO (SEM TALISCAS) EM PAREDES DE AMBIENTES DE ÁREA MAIOR QUE 10M², ESPESSURA DE 1,0CM. AF_06/2014</v>
          </cell>
          <cell r="D7188" t="str">
            <v>M2</v>
          </cell>
          <cell r="E7188" t="str">
            <v>18,07</v>
          </cell>
          <cell r="F7188" t="str">
            <v>19,20</v>
          </cell>
        </row>
        <row r="7189">
          <cell r="A7189" t="str">
            <v>87421</v>
          </cell>
          <cell r="B7189" t="str">
            <v>APLICAÇÃO MANUAL DE GESSO DESEMPENADO (SEM TALISCAS) EM PAREDES DE AMBIENTES DE ÁREA ENTRE 5M² E 10M², ESPESSURA DE 1,0CM. AF_06/2014</v>
          </cell>
          <cell r="D7189" t="str">
            <v>M2</v>
          </cell>
          <cell r="E7189" t="str">
            <v>18,46</v>
          </cell>
          <cell r="F7189" t="str">
            <v>19,64</v>
          </cell>
        </row>
        <row r="7190">
          <cell r="A7190" t="str">
            <v>87422</v>
          </cell>
          <cell r="B7190" t="str">
            <v>APLICAÇÃO MANUAL DE GESSO DESEMPENADO (SEM TALISCAS) EM PAREDES DE AMBIENTES DE ÁREA MENOR QUE 5M², ESPESSURA DE 1,0CM. AF_06/2014</v>
          </cell>
          <cell r="D7190" t="str">
            <v>M2</v>
          </cell>
          <cell r="E7190" t="str">
            <v>19,58</v>
          </cell>
          <cell r="F7190" t="str">
            <v>20,89</v>
          </cell>
        </row>
        <row r="7191">
          <cell r="A7191" t="str">
            <v>87423</v>
          </cell>
          <cell r="B7191" t="str">
            <v>APLICAÇÃO MANUAL DE GESSO SARRAFEADO (COM TALISCAS) EM PAREDES DE AMBIENTES DE ÁREA MAIOR QUE 10M², ESPESSURA DE 1,0CM. AF_06/2014</v>
          </cell>
          <cell r="D7191" t="str">
            <v>M2</v>
          </cell>
          <cell r="E7191" t="str">
            <v>24,38</v>
          </cell>
          <cell r="F7191" t="str">
            <v>26,27</v>
          </cell>
        </row>
        <row r="7192">
          <cell r="A7192" t="str">
            <v>87424</v>
          </cell>
          <cell r="B7192" t="str">
            <v>APLICAÇÃO MANUAL DE GESSO SARRAFEADO (COM TALISCAS) EM PAREDES DE AMBIENTES DE ÁREA ENTRE 5M² E 10M², ESPESSURA DE 1,0CM. AF_06/2014</v>
          </cell>
          <cell r="D7192" t="str">
            <v>M2</v>
          </cell>
          <cell r="E7192" t="str">
            <v>24,97</v>
          </cell>
          <cell r="F7192" t="str">
            <v>26,92</v>
          </cell>
        </row>
        <row r="7193">
          <cell r="A7193" t="str">
            <v>87425</v>
          </cell>
          <cell r="B7193" t="str">
            <v>APLICAÇÃO MANUAL DE GESSO SARRAFEADO (COM TALISCAS) EM PAREDES DE AMBIENTES DE ÁREA MENOR QUE 5M², ESPESSURA DE 1,0CM. AF_06/2014</v>
          </cell>
          <cell r="D7193" t="str">
            <v>M2</v>
          </cell>
          <cell r="E7193" t="str">
            <v>25,90</v>
          </cell>
          <cell r="F7193" t="str">
            <v>27,95</v>
          </cell>
        </row>
        <row r="7194">
          <cell r="A7194" t="str">
            <v>87426</v>
          </cell>
          <cell r="B7194" t="str">
            <v>APLICAÇÃO MANUAL DE GESSO SARRAFEADO (COM TALISCAS) EM PAREDES DE AMBIENTES DE ÁREA MAIOR QUE 10M², ESPESSURA DE 1,5CM. AF_06/2014</v>
          </cell>
          <cell r="D7194" t="str">
            <v>M2</v>
          </cell>
          <cell r="E7194" t="str">
            <v>28,50</v>
          </cell>
          <cell r="F7194" t="str">
            <v>30,55</v>
          </cell>
        </row>
        <row r="7195">
          <cell r="A7195" t="str">
            <v>87427</v>
          </cell>
          <cell r="B7195" t="str">
            <v>APLICAÇÃO MANUAL DE GESSO SARRAFEADO (COM TALISCAS) EM PAREDES DE AMBIENTES DE ÁREA ENTRE 5M² E 10M², ESPESSURA DE 1,5CM. AF_06/2014</v>
          </cell>
          <cell r="D7195" t="str">
            <v>M2</v>
          </cell>
          <cell r="E7195" t="str">
            <v>29,09</v>
          </cell>
          <cell r="F7195" t="str">
            <v>31,21</v>
          </cell>
        </row>
        <row r="7196">
          <cell r="A7196" t="str">
            <v>87428</v>
          </cell>
          <cell r="B7196" t="str">
            <v>APLICAÇÃO MANUAL DE GESSO SARRAFEADO (COM TALISCAS) EM PAREDES DE AMBIENTES DE ÁREA MENOR QUE 5M², ESPESSURA DE 1,5CM. AF_06/2014</v>
          </cell>
          <cell r="D7196" t="str">
            <v>M2</v>
          </cell>
          <cell r="E7196" t="str">
            <v>30,01</v>
          </cell>
          <cell r="F7196" t="str">
            <v>32,24</v>
          </cell>
        </row>
        <row r="7197">
          <cell r="A7197" t="str">
            <v>87429</v>
          </cell>
          <cell r="B7197" t="str">
            <v>APLICAÇÃO DE GESSO PROJETADO COM EQUIPAMENTO DE PROJEÇÃO EM PAREDES DE AMBIENTES DE ÁREA MAIOR QUE 10M², DESEMPENADO (SEM TALISCAS), ESPESSURA DE 0,5CM. AF_06/2014</v>
          </cell>
          <cell r="D7197" t="str">
            <v>M2</v>
          </cell>
          <cell r="E7197" t="str">
            <v>13,78</v>
          </cell>
          <cell r="F7197" t="str">
            <v>14,76</v>
          </cell>
        </row>
        <row r="7198">
          <cell r="A7198" t="str">
            <v>87430</v>
          </cell>
          <cell r="B7198" t="str">
            <v>APLICAÇÃO DE GESSO PROJETADO COM EQUIPAMENTO DE PROJEÇÃO EM PAREDES DE AMBIENTES DE ÁREA ENTRE 5M² E 10M², DESEMPENADO (SEM TALISCAS), ESPESSURA DE 0,5CM. AF_06/2014</v>
          </cell>
          <cell r="D7198" t="str">
            <v>M2</v>
          </cell>
          <cell r="E7198" t="str">
            <v>14,17</v>
          </cell>
          <cell r="F7198" t="str">
            <v>15,20</v>
          </cell>
        </row>
        <row r="7199">
          <cell r="A7199" t="str">
            <v>87431</v>
          </cell>
          <cell r="B7199" t="str">
            <v>APLICAÇÃO DE GESSO PROJETADO COM EQUIPAMENTO DE PROJEÇÃO EM PAREDES DE AMBIENTES DE ÁREA MENOR QUE 5M², DESEMPENADO (SEM TALISCAS), ESPESSURA DE 0,5CM. AF_06/2014</v>
          </cell>
          <cell r="D7199" t="str">
            <v>M2</v>
          </cell>
          <cell r="E7199" t="str">
            <v>14,37</v>
          </cell>
          <cell r="F7199" t="str">
            <v>15,42</v>
          </cell>
        </row>
        <row r="7200">
          <cell r="A7200" t="str">
            <v>87432</v>
          </cell>
          <cell r="B7200" t="str">
            <v>APLICAÇÃO DE GESSO PROJETADO COM EQUIPAMENTO DE PROJEÇÃO EM PAREDES DE AMBIENTES DE ÁREA MAIOR QUE 10M², DESEMPENADO (SEM TALISCAS), ESPESSURA DE 1,0CM. AF_06/2014</v>
          </cell>
          <cell r="D7200" t="str">
            <v>M2</v>
          </cell>
          <cell r="E7200" t="str">
            <v>19,62</v>
          </cell>
          <cell r="F7200" t="str">
            <v>20,77</v>
          </cell>
        </row>
        <row r="7201">
          <cell r="A7201" t="str">
            <v>87433</v>
          </cell>
          <cell r="B7201" t="str">
            <v>APLICAÇÃO DE GESSO PROJETADO COM EQUIPAMENTO DE PROJEÇÃO EM PAREDES DE AMBIENTES DE ÁREA ENTRE 5M² E 10M², DESEMPENADO (SEM TALISCAS), ESPESSURA DE 1,0CM. AF_06/2014</v>
          </cell>
          <cell r="D7201" t="str">
            <v>M2</v>
          </cell>
          <cell r="E7201" t="str">
            <v>20,40</v>
          </cell>
          <cell r="F7201" t="str">
            <v>21,65</v>
          </cell>
        </row>
        <row r="7202">
          <cell r="A7202" t="str">
            <v>87434</v>
          </cell>
          <cell r="B7202" t="str">
            <v>APLICAÇÃO DE GESSO PROJETADO COM EQUIPAMENTO DE PROJEÇÃO EM PAREDES DE AMBIENTES DE ÁREA MENOR QUE 5M², DESEMPENADO (SEM TALISCAS), ESPESSURA DE 1,0CM. AF_06/2014</v>
          </cell>
          <cell r="D7202" t="str">
            <v>M2</v>
          </cell>
          <cell r="E7202" t="str">
            <v>20,94</v>
          </cell>
          <cell r="F7202" t="str">
            <v>22,25</v>
          </cell>
        </row>
        <row r="7203">
          <cell r="A7203" t="str">
            <v>87435</v>
          </cell>
          <cell r="B7203" t="str">
            <v>APLICAÇÃO DE GESSO PROJETADO COM EQUIPAMENTO DE PROJEÇÃO EM PAREDES DE AMBIENTES DE ÁREA MAIOR QUE 10M², SARRAFEADO (COM TALISCAS), ESPESSURA DE 1,0CM. AF_06/2014</v>
          </cell>
          <cell r="D7203" t="str">
            <v>M2</v>
          </cell>
          <cell r="E7203" t="str">
            <v>22,05</v>
          </cell>
          <cell r="F7203" t="str">
            <v>23,50</v>
          </cell>
        </row>
        <row r="7204">
          <cell r="A7204" t="str">
            <v>87436</v>
          </cell>
          <cell r="B7204" t="str">
            <v>APLICAÇÃO DE GESSO PROJETADO COM EQUIPAMENTO DE PROJEÇÃO EM PAREDES DE AMBIENTES DE ÁREA ENTRE 5M² E 10M², SARRAFEADO (COM TALISCAS), ESPESSURA DE 1,0CM. AF_06/2014</v>
          </cell>
          <cell r="D7204" t="str">
            <v>M2</v>
          </cell>
          <cell r="E7204" t="str">
            <v>23,37</v>
          </cell>
          <cell r="F7204" t="str">
            <v>24,97</v>
          </cell>
        </row>
        <row r="7205">
          <cell r="A7205" t="str">
            <v>87437</v>
          </cell>
          <cell r="B7205" t="str">
            <v>APLICAÇÃO DE GESSO PROJETADO COM EQUIPAMENTO DE PROJEÇÃO EM PAREDES DE AMBIENTES DE ÁREA MENOR QUE 5M², SARRAFEADO (COM TALISCAS), ESPESSURA DE 1,0CM. AF_06/2014</v>
          </cell>
          <cell r="D7205" t="str">
            <v>M2</v>
          </cell>
          <cell r="E7205" t="str">
            <v>24,29</v>
          </cell>
          <cell r="F7205" t="str">
            <v>26,00</v>
          </cell>
        </row>
        <row r="7206">
          <cell r="A7206" t="str">
            <v>87438</v>
          </cell>
          <cell r="B7206" t="str">
            <v>APLICAÇÃO DE GESSO PROJETADO COM EQUIPAMENTO DE PROJEÇÃO EM PAREDES DE AMBIENTES DE ÁREA MAIOR QUE 10M², SARRAFEADO (COM TALISCAS), ESPESSURA DE 1,5CM. AF_06/2014</v>
          </cell>
          <cell r="D7206" t="str">
            <v>M2</v>
          </cell>
          <cell r="E7206" t="str">
            <v>27,10</v>
          </cell>
          <cell r="F7206" t="str">
            <v>28,78</v>
          </cell>
        </row>
        <row r="7207">
          <cell r="A7207" t="str">
            <v>87439</v>
          </cell>
          <cell r="B7207" t="str">
            <v>APLICAÇÃO DE GESSO PROJETADO COM EQUIPAMENTO DE PROJEÇÃO EM PAREDES DE AMBIENTES DE ÁREA ENTRE 5M² E 10M², SARRAFEADO (COM TALISCAS), ESPESSURA DE 1,5CM. AF_06/2014</v>
          </cell>
          <cell r="D7207" t="str">
            <v>M2</v>
          </cell>
          <cell r="E7207" t="str">
            <v>28,75</v>
          </cell>
          <cell r="F7207" t="str">
            <v>30,63</v>
          </cell>
        </row>
        <row r="7208">
          <cell r="A7208" t="str">
            <v>87440</v>
          </cell>
          <cell r="B7208" t="str">
            <v>APLICAÇÃO DE GESSO PROJETADO COM EQUIPAMENTO DE PROJEÇÃO EM PAREDES DE AMBIENTES DE ÁREA MENOR QUE 5M², SARRAFEADO (COM TALISCAS), ESPESSURA DE 1,5CM. AF_06/2014</v>
          </cell>
          <cell r="D7208" t="str">
            <v>M2</v>
          </cell>
          <cell r="E7208" t="str">
            <v>29,53</v>
          </cell>
          <cell r="F7208" t="str">
            <v>31,50</v>
          </cell>
        </row>
        <row r="7209">
          <cell r="A7209" t="str">
            <v>87527</v>
          </cell>
          <cell r="B7209" t="str">
            <v>EMBOÇO, PARA RECEBIMENTO DE CERÂMICA, EM ARGAMASSA TRAÇO 1:2:8, PREPARO MECÂNICO COM BETONEIRA 400L, APLICADO MANUALMENTE EM FACES INTERNAS DE PAREDES, PARA AMBIENTE COM ÁREA MENOR QUE 5M2, ESPESSURA DE 20MM, COM EXECUÇÃO DE TALISCAS. AF_06/2014</v>
          </cell>
          <cell r="D7209" t="str">
            <v>M2</v>
          </cell>
          <cell r="E7209" t="str">
            <v>25,98</v>
          </cell>
          <cell r="F7209" t="str">
            <v>27,74</v>
          </cell>
        </row>
        <row r="7210">
          <cell r="A7210" t="str">
            <v>87528</v>
          </cell>
          <cell r="B7210" t="str">
            <v>EMBOÇO, PARA RECEBIMENTO DE CERÂMICA, EM ARGAMASSA TRAÇO 1:2:8, PREPARO MANUAL, APLICADO MANUALMENTE EM FACES INTERNAS DE PAREDES, PARA AMBIENTE COM ÁREA MENOR QUE 5M2, ESPESSURA DE 20MM, COM EXECUÇÃO DE TALISCAS. AF_06/2014</v>
          </cell>
          <cell r="D7210" t="str">
            <v>M2</v>
          </cell>
          <cell r="E7210" t="str">
            <v>28,98</v>
          </cell>
          <cell r="F7210" t="str">
            <v>31,05</v>
          </cell>
        </row>
        <row r="7211">
          <cell r="A7211" t="str">
            <v>87529</v>
          </cell>
          <cell r="B7211" t="str">
            <v>MASSA ÚNICA, PARA RECEBIMENTO DE PINTURA, EM ARGAMASSA TRAÇO 1:2:8, PREPARO MECÂNICO COM BETONEIRA 400L, APLICADA MANUALMENTE EM FACES INTERNAS DE PAREDES, ESPESSURA DE 20MM, COM EXECUÇÃO DE TALISCAS. AF_06/2014</v>
          </cell>
          <cell r="D7211" t="str">
            <v>M2</v>
          </cell>
          <cell r="E7211" t="str">
            <v>23,50</v>
          </cell>
          <cell r="F7211" t="str">
            <v>24,98</v>
          </cell>
        </row>
        <row r="7212">
          <cell r="A7212" t="str">
            <v>87530</v>
          </cell>
          <cell r="B7212" t="str">
            <v>MASSA ÚNICA, PARA RECEBIMENTO DE PINTURA, EM ARGAMASSA TRAÇO 1:2:8, PREPARO MANUAL, APLICADA MANUALMENTE EM FACES INTERNAS DE PAREDES, ESPESSURA DE 20MM, COM EXECUÇÃO DE TALISCAS. AF_06/2014</v>
          </cell>
          <cell r="D7212" t="str">
            <v>M2</v>
          </cell>
          <cell r="E7212" t="str">
            <v>26,50</v>
          </cell>
          <cell r="F7212" t="str">
            <v>28,29</v>
          </cell>
        </row>
        <row r="7213">
          <cell r="A7213" t="str">
            <v>87531</v>
          </cell>
          <cell r="B7213" t="str">
            <v>EMBOÇO, PARA RECEBIMENTO DE CERÂMICA, EM ARGAMASSA TRAÇO 1:2:8, PREPARO MECÂNICO COM BETONEIRA 400L, APLICADO MANUALMENTE EM FACES INTERNAS DE PAREDES, PARA AMBIENTE COM ÁREA ENTRE 5M2 E 10M2, ESPESSURA DE 20MM, COM EXECUÇÃO DE TALISCAS. AF_06/2014</v>
          </cell>
          <cell r="D7213" t="str">
            <v>M2</v>
          </cell>
          <cell r="E7213" t="str">
            <v>22,62</v>
          </cell>
          <cell r="F7213" t="str">
            <v>24,01</v>
          </cell>
        </row>
        <row r="7214">
          <cell r="A7214" t="str">
            <v>87532</v>
          </cell>
          <cell r="B7214" t="str">
            <v>EMBOÇO, PARA RECEBIMENTO DE CERÂMICA, EM ARGAMASSA TRAÇO 1:2:8, PREPARO MANUAL, APLICADO MANUALMENTE EM FACES INTERNAS DE PAREDES, PARA AMBIENTE COM ÁREA  ENTRE 5M2 E 10M2, ESPESSURA DE 20MM, COM EXECUÇÃO DE TALISCAS. AF_06/2014</v>
          </cell>
          <cell r="D7214" t="str">
            <v>M2</v>
          </cell>
          <cell r="E7214" t="str">
            <v>25,62</v>
          </cell>
          <cell r="F7214" t="str">
            <v>27,32</v>
          </cell>
        </row>
        <row r="7215">
          <cell r="A7215" t="str">
            <v>87535</v>
          </cell>
          <cell r="B7215" t="str">
            <v>EMBOÇO, PARA RECEBIMENTO DE CERÂMICA, EM ARGAMASSA TRAÇO 1:2:8, PREPARO MECÂNICO COM BETONEIRA 400L, APLICADO MANUALMENTE EM FACES INTERNAS DE PAREDES, PARA AMBIENTE COM ÁREA  MAIOR QUE 10M2, ESPESSURA DE 20MM, COM EXECUÇÃO DE TALISCAS. AF_06/2014</v>
          </cell>
          <cell r="D7215" t="str">
            <v>M2</v>
          </cell>
          <cell r="E7215" t="str">
            <v>20,14</v>
          </cell>
          <cell r="F7215" t="str">
            <v>21,26</v>
          </cell>
        </row>
        <row r="7216">
          <cell r="A7216" t="str">
            <v>87536</v>
          </cell>
          <cell r="B7216" t="str">
            <v>EMBOÇO, PARA RECEBIMENTO DE CERÂMICA, EM ARGAMASSA TRAÇO 1:2:8, PREPARO MANUAL, APLICADO MANUALMENTE EM FACES INTERNAS DE PAREDES, PARA AMBIENTE COM ÁREA  MAIOR QUE 10M2, ESPESSURA DE 20MM, COM EXECUÇÃO DE TALISCAS. AF_06/2014</v>
          </cell>
          <cell r="D7216" t="str">
            <v>M2</v>
          </cell>
          <cell r="E7216" t="str">
            <v>23,14</v>
          </cell>
          <cell r="F7216" t="str">
            <v>24,57</v>
          </cell>
        </row>
        <row r="7217">
          <cell r="A7217" t="str">
            <v>87537</v>
          </cell>
          <cell r="B721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7217" t="str">
            <v>M2</v>
          </cell>
          <cell r="E7217" t="str">
            <v>44,98</v>
          </cell>
          <cell r="F7217" t="str">
            <v>46,43</v>
          </cell>
        </row>
        <row r="7218">
          <cell r="A7218" t="str">
            <v>87538</v>
          </cell>
          <cell r="B7218" t="str">
            <v>MASSA ÚNICA, PARA RECEBIMENTO DE PINTURA, EM ARGAMASSA INDUSTRIALIZADA, PREPARO MECÂNICO, APLICADO COM EQUIPAMENTO DE MISTURA E PROJEÇÃO DE 1,5 M3/H DE ARGAMASSA EM FACES INTERNAS DE PAREDES, ESPESSURA DE 20MM, COM EXECUÇÃO DE TALISCAS. AF_06/2014</v>
          </cell>
          <cell r="D7218" t="str">
            <v>M2</v>
          </cell>
          <cell r="E7218" t="str">
            <v>42,87</v>
          </cell>
          <cell r="F7218" t="str">
            <v>44,09</v>
          </cell>
        </row>
        <row r="7219">
          <cell r="A7219" t="str">
            <v>87539</v>
          </cell>
          <cell r="B721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7219" t="str">
            <v>M2</v>
          </cell>
          <cell r="E7219" t="str">
            <v>42,13</v>
          </cell>
          <cell r="F7219" t="str">
            <v>43,25</v>
          </cell>
        </row>
        <row r="7220">
          <cell r="A7220" t="str">
            <v>87541</v>
          </cell>
          <cell r="B722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7220" t="str">
            <v>M2</v>
          </cell>
          <cell r="E7220" t="str">
            <v>40,02</v>
          </cell>
          <cell r="F7220" t="str">
            <v>40,91</v>
          </cell>
        </row>
        <row r="7221">
          <cell r="A7221" t="str">
            <v>87543</v>
          </cell>
          <cell r="B7221" t="str">
            <v>MASSA ÚNICA, PARA RECEBIMENTO DE PINTURA OU CERÂMICA, ARGAMASSA INDUSTRIALIZADA, PREPARO MECÂNICO, APLICADO COM EQUIPAMENTO DE MISTURA E PROJEÇÃO DE 1,5 M3/H EM FACES INTERNAS DE PAREDES, ESPESSURA DE 5MM, SEM EXECUÇÃO DE TALISCAS. AF_06/2014</v>
          </cell>
          <cell r="D7221" t="str">
            <v>M2</v>
          </cell>
          <cell r="E7221" t="str">
            <v>14,24</v>
          </cell>
          <cell r="F7221" t="str">
            <v>14,75</v>
          </cell>
        </row>
        <row r="7222">
          <cell r="A7222" t="str">
            <v>87545</v>
          </cell>
          <cell r="B7222" t="str">
            <v>EMBOÇO, PARA RECEBIMENTO DE CERÂMICA, EM ARGAMASSA TRAÇO 1:2:8, PREPARO MECÂNICO COM BETONEIRA 400L, APLICADO MANUALMENTE EM FACES INTERNAS DE PAREDES, PARA AMBIENTE COM ÁREA MENOR QUE 5M2, ESPESSURA DE 10MM, COM EXECUÇÃO DE TALISCAS. AF_06/2014</v>
          </cell>
          <cell r="D7222" t="str">
            <v>M2</v>
          </cell>
          <cell r="E7222" t="str">
            <v>17,66</v>
          </cell>
          <cell r="F7222" t="str">
            <v>18,99</v>
          </cell>
        </row>
        <row r="7223">
          <cell r="A7223" t="str">
            <v>87546</v>
          </cell>
          <cell r="B7223" t="str">
            <v>EMBOÇO, PARA RECEBIMENTO DE CERÂMICA, EM ARGAMASSA TRAÇO 1:2:8, PREPARO MANUAL, APLICADO MANUALMENTE EM FACES INTERNAS DE PAREDES, PARA AMBIENTE COM ÁREA MENOR QUE 5M2, ESPESSURA DE 10MM, COM EXECUÇÃO DE TALISCAS. AF_06/2014</v>
          </cell>
          <cell r="D7223" t="str">
            <v>M2</v>
          </cell>
          <cell r="E7223" t="str">
            <v>19,36</v>
          </cell>
          <cell r="F7223" t="str">
            <v>20,86</v>
          </cell>
        </row>
        <row r="7224">
          <cell r="A7224" t="str">
            <v>87547</v>
          </cell>
          <cell r="B7224" t="str">
            <v>MASSA ÚNICA, PARA RECEBIMENTO DE PINTURA, EM ARGAMASSA TRAÇO 1:2:8, PREPARO MECÂNICO COM BETONEIRA 400L, APLICADA MANUALMENTE EM FACES INTERNAS DE PAREDES, ESPESSURA DE 10MM, COM EXECUÇÃO DE TALISCAS. AF_06/2014</v>
          </cell>
          <cell r="D7224" t="str">
            <v>M2</v>
          </cell>
          <cell r="E7224" t="str">
            <v>15,19</v>
          </cell>
          <cell r="F7224" t="str">
            <v>16,25</v>
          </cell>
        </row>
        <row r="7225">
          <cell r="A7225" t="str">
            <v>87548</v>
          </cell>
          <cell r="B7225" t="str">
            <v>MASSA ÚNICA, PARA RECEBIMENTO DE PINTURA, EM ARGAMASSA TRAÇO 1:2:8, PREPARO MANUAL, APLICADA MANUALMENTE EM FACES INTERNAS DE PAREDES, ESPESSURA DE 10MM, COM EXECUÇÃO DE TALISCAS. AF_06/2014</v>
          </cell>
          <cell r="D7225" t="str">
            <v>M2</v>
          </cell>
          <cell r="E7225" t="str">
            <v>16,89</v>
          </cell>
          <cell r="F7225" t="str">
            <v>18,12</v>
          </cell>
        </row>
        <row r="7226">
          <cell r="A7226" t="str">
            <v>87549</v>
          </cell>
          <cell r="B7226" t="str">
            <v>EMBOÇO, PARA RECEBIMENTO DE CERÂMICA, EM ARGAMASSA TRAÇO 1:2:8, PREPARO MECÂNICO COM BETONEIRA 400L, APLICADO MANUALMENTE EM FACES INTERNAS DE PAREDES, PARA AMBIENTE COM ÁREA ENTRE 5M2 E 10M2, ESPESSURA DE 10MM, COM EXECUÇÃO DE TALISCAS. AF_06/2014</v>
          </cell>
          <cell r="D7226" t="str">
            <v>M2</v>
          </cell>
          <cell r="E7226" t="str">
            <v>14,31</v>
          </cell>
          <cell r="F7226" t="str">
            <v>15,26</v>
          </cell>
        </row>
        <row r="7227">
          <cell r="A7227" t="str">
            <v>87550</v>
          </cell>
          <cell r="B7227" t="str">
            <v>EMBOÇO, PARA RECEBIMENTO DE CERÂMICA, EM ARGAMASSA TRAÇO 1:2:8, PREPARO MANUAL, APLICADO MANUALMENTE EM FACES INTERNAS DE PAREDES, PARA AMBIENTE COM ÁREA ENTRE 5M2 E 10M2, ESPESSURA DE 10MM, COM EXECUÇÃO DE TALISCAS. AF_06/2014</v>
          </cell>
          <cell r="D7227" t="str">
            <v>M2</v>
          </cell>
          <cell r="E7227" t="str">
            <v>16,01</v>
          </cell>
          <cell r="F7227" t="str">
            <v>17,13</v>
          </cell>
        </row>
        <row r="7228">
          <cell r="A7228" t="str">
            <v>87553</v>
          </cell>
          <cell r="B7228" t="str">
            <v>EMBOÇO, PARA RECEBIMENTO DE CERÂMICA, EM ARGAMASSA TRAÇO 1:2:8, PREPARO MECÂNICO COM BETONEIRA 400L, APLICADO MANUALMENTE EM FACES INTERNAS DE PAREDES, PARA AMBIENTE COM ÁREA MAIOR QUE 10M2, ESPESSURA DE 10MM, COM EXECUÇÃO DE TALISCAS. AF_06/2014</v>
          </cell>
          <cell r="D7228" t="str">
            <v>M2</v>
          </cell>
          <cell r="E7228" t="str">
            <v>11,83</v>
          </cell>
          <cell r="F7228" t="str">
            <v>12,51</v>
          </cell>
        </row>
        <row r="7229">
          <cell r="A7229" t="str">
            <v>87554</v>
          </cell>
          <cell r="B7229" t="str">
            <v>EMBOÇO, PARA RECEBIMENTO DE CERÂMICA, EM ARGAMASSA TRAÇO 1:2:8, PREPARO MANUAL, APLICADO MANUALMENTE EM FACES INTERNAS DE PAREDES, PARA AMBIENTE COM ÁREA MAIOR QUE 10M2, ESPESSURA DE 10MM, COM EXECUÇÃO DE TALISCAS. AF_06/2014</v>
          </cell>
          <cell r="D7229" t="str">
            <v>M2</v>
          </cell>
          <cell r="E7229" t="str">
            <v>13,53</v>
          </cell>
          <cell r="F7229" t="str">
            <v>14,38</v>
          </cell>
        </row>
        <row r="7230">
          <cell r="A7230" t="str">
            <v>87555</v>
          </cell>
          <cell r="B723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7230" t="str">
            <v>M2</v>
          </cell>
          <cell r="E7230" t="str">
            <v>27,66</v>
          </cell>
          <cell r="F7230" t="str">
            <v>28,72</v>
          </cell>
        </row>
        <row r="7231">
          <cell r="A7231" t="str">
            <v>87556</v>
          </cell>
          <cell r="B7231" t="str">
            <v>MASSA ÚNICA, PARA RECEBIMENTO DE PINTURA, EM ARGAMASSA INDUSTRIALIZADA, PREPARO MECÂNICO, APLICADO COM EQUIPAMENTO DE MISTURA E PROJEÇÃO DE 1,5 M3/H DE ARGAMASSA EM FACES INTERNAS DE PAREDES, ESPESSURA DE 10MM, COM EXECUÇÃO DE TALISCAS. AF_06/2014</v>
          </cell>
          <cell r="D7231" t="str">
            <v>M2</v>
          </cell>
          <cell r="E7231" t="str">
            <v>25,57</v>
          </cell>
          <cell r="F7231" t="str">
            <v>26,39</v>
          </cell>
        </row>
        <row r="7232">
          <cell r="A7232" t="str">
            <v>87557</v>
          </cell>
          <cell r="B723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7232" t="str">
            <v>M2</v>
          </cell>
          <cell r="E7232" t="str">
            <v>24,80</v>
          </cell>
          <cell r="F7232" t="str">
            <v>25,54</v>
          </cell>
        </row>
        <row r="7233">
          <cell r="A7233" t="str">
            <v>87559</v>
          </cell>
          <cell r="B723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7233" t="str">
            <v>M2</v>
          </cell>
          <cell r="E7233" t="str">
            <v>22,69</v>
          </cell>
          <cell r="F7233" t="str">
            <v>23,20</v>
          </cell>
        </row>
        <row r="7234">
          <cell r="A7234" t="str">
            <v>87561</v>
          </cell>
          <cell r="B7234" t="str">
            <v>MASSA ÚNICA, PARA RECEBIMENTO DE PINTURA OU CERÂMICA, EM ARGAMASSA INDUSTRIALIZADA, PREPARO MECÂNICO, APLICADO COM EQUIPAMENTO DE MISTURA E PROJEÇÃO DE 1,5 M3/H DE ARGAMASSA EM FACES INTERNAS DE PAREDES, ESPESSURA DE 10MM, SEM EXECUÇÃO DE TALISCAS. AF_06/2014</v>
          </cell>
          <cell r="D7234" t="str">
            <v>M2</v>
          </cell>
          <cell r="E7234" t="str">
            <v>24,99</v>
          </cell>
          <cell r="F7234" t="str">
            <v>25,75</v>
          </cell>
        </row>
        <row r="7235">
          <cell r="A7235" t="str">
            <v>87775</v>
          </cell>
          <cell r="B7235" t="str">
            <v>EMBOÇO OU MASSA ÚNICA EM ARGAMASSA TRAÇO 1:2:8, PREPARO MECÂNICO COM BETONEIRA 400 L, APLICADA MANUALMENTE EM PANOS DE FACHADA COM PRESENÇA DE VÃOS, ESPESSURA DE 25 MM. AF_06/2014</v>
          </cell>
          <cell r="D7235" t="str">
            <v>M2</v>
          </cell>
          <cell r="E7235" t="str">
            <v>36,93</v>
          </cell>
          <cell r="F7235" t="str">
            <v>39,85</v>
          </cell>
        </row>
        <row r="7236">
          <cell r="A7236" t="str">
            <v>87777</v>
          </cell>
          <cell r="B7236" t="str">
            <v>EMBOÇO OU MASSA ÚNICA EM ARGAMASSA TRAÇO 1:2:8, PREPARO MANUAL, APLICADA MANUALMENTE EM PANOS DE FACHADA COM PRESENÇA DE VÃOS, ESPESSURA DE 25 MM. AF_06/2014</v>
          </cell>
          <cell r="D7236" t="str">
            <v>M2</v>
          </cell>
          <cell r="E7236" t="str">
            <v>39,44</v>
          </cell>
          <cell r="F7236" t="str">
            <v>42,62</v>
          </cell>
        </row>
        <row r="7237">
          <cell r="A7237" t="str">
            <v>87778</v>
          </cell>
          <cell r="B7237" t="str">
            <v>EMBOÇO OU MASSA ÚNICA EM ARGAMASSA INDUSTRIALIZADA, PREPARO MECÂNICO E APLICAÇÃO COM EQUIPAMENTO DE MISTURA E PROJEÇÃO DE 1,5 M3/H DE ARGAMASSA EM PANOS DE FACHADA COM PRESENÇA DE VÃOS, ESPESSURA DE 25 MM. AF_06/2014</v>
          </cell>
          <cell r="D7237" t="str">
            <v>M2</v>
          </cell>
          <cell r="E7237" t="str">
            <v>50,99</v>
          </cell>
          <cell r="F7237" t="str">
            <v>53,46</v>
          </cell>
        </row>
        <row r="7238">
          <cell r="A7238" t="str">
            <v>87779</v>
          </cell>
          <cell r="B7238" t="str">
            <v>EMBOÇO OU MASSA ÚNICA EM ARGAMASSA TRAÇO 1:2:8, PREPARO MECÂNICO COM BETONEIRA 400 L, APLICADA MANUALMENTE EM PANOS DE FACHADA COM PRESENÇA DE VÃOS, ESPESSURA DE 35 MM. AF_06/2014</v>
          </cell>
          <cell r="D7238" t="str">
            <v>M2</v>
          </cell>
          <cell r="E7238" t="str">
            <v>43,13</v>
          </cell>
          <cell r="F7238" t="str">
            <v>46,42</v>
          </cell>
        </row>
        <row r="7239">
          <cell r="A7239" t="str">
            <v>87781</v>
          </cell>
          <cell r="B7239" t="str">
            <v>EMBOÇO OU MASSA ÚNICA EM ARGAMASSA TRAÇO 1:2:8, PREPARO MANUAL, APLICADA MANUALMENTE EM PANOS DE FACHADA COM PRESENÇA DE VÃOS, ESPESSURA DE 35 MM. AF_06/2014</v>
          </cell>
          <cell r="D7239" t="str">
            <v>M2</v>
          </cell>
          <cell r="E7239" t="str">
            <v>46,49</v>
          </cell>
          <cell r="F7239" t="str">
            <v>50,13</v>
          </cell>
        </row>
        <row r="7240">
          <cell r="A7240" t="str">
            <v>87783</v>
          </cell>
          <cell r="B7240" t="str">
            <v>EMBOÇO OU MASSA ÚNICA EM ARGAMASSA INDUSTRIALIZADA, PREPARO MECÂNICO E APLICAÇÃO COM EQUIPAMENTO DE MISTURA E PROJEÇÃO DE 1,5 M3/H DE ARGAMASSA EM PANOS DE FACHADA COM PRESENÇA DE VÃOS, ESPESSURA DE 35 MM. AF_06/2014</v>
          </cell>
          <cell r="D7240" t="str">
            <v>M2</v>
          </cell>
          <cell r="E7240" t="str">
            <v>63,38</v>
          </cell>
          <cell r="F7240" t="str">
            <v>66,20</v>
          </cell>
        </row>
        <row r="7241">
          <cell r="A7241" t="str">
            <v>87784</v>
          </cell>
          <cell r="B7241" t="str">
            <v>EMBOÇO OU MASSA ÚNICA EM ARGAMASSA TRAÇO 1:2:8, PREPARO MECÂNICO COM BETONEIRA 400 L, APLICADA MANUALMENTE EM PANOS DE FACHADA COM PRESENÇA DE VÃOS, ESPESSURA DE 45 MM. AF_06/2014</v>
          </cell>
          <cell r="D7241" t="str">
            <v>M2</v>
          </cell>
          <cell r="E7241" t="str">
            <v>49,33</v>
          </cell>
          <cell r="F7241" t="str">
            <v>52,99</v>
          </cell>
        </row>
        <row r="7242">
          <cell r="A7242" t="str">
            <v>87786</v>
          </cell>
          <cell r="B7242" t="str">
            <v>EMBOÇO OU MASSA ÚNICA EM ARGAMASSA TRAÇO 1:2:8, PREPARO MANUAL, APLICADA MANUALMENTE EM PANOS DE FACHADA COM PRESENÇA DE VÃOS, ESPESSURA DE 45 MM. AF_06/2014</v>
          </cell>
          <cell r="D7242" t="str">
            <v>M2</v>
          </cell>
          <cell r="E7242" t="str">
            <v>53,55</v>
          </cell>
          <cell r="F7242" t="str">
            <v>57,64</v>
          </cell>
        </row>
        <row r="7243">
          <cell r="A7243" t="str">
            <v>87787</v>
          </cell>
          <cell r="B7243" t="str">
            <v>EMBOÇO OU MASSA ÚNICA EM ARGAMASSA INDUSTRIALIZADA, PREPARO MECÂNICO E APLICAÇÃO COM EQUIPAMENTO DE MISTURA E PROJEÇÃO DE 1,5 M3/H DE ARGAMASSA EM PANOS DE FACHADA COM PRESENÇA DE VÃOS, ESPESSURA DE 45 MM. AF_06/2014</v>
          </cell>
          <cell r="D7243" t="str">
            <v>M2</v>
          </cell>
          <cell r="E7243" t="str">
            <v>75,76</v>
          </cell>
          <cell r="F7243" t="str">
            <v>78,94</v>
          </cell>
        </row>
        <row r="7244">
          <cell r="A7244" t="str">
            <v>87788</v>
          </cell>
          <cell r="B7244" t="str">
            <v>EMBOÇO OU MASSA ÚNICA EM ARGAMASSA TRAÇO 1:2:8, PREPARO MECÂNICO COM BETONEIRA 400 L, APLICADA MANUALMENTE EM PANOS DE FACHADA COM PRESENÇA DE VÃOS, ESPESSURA MAIOR OU IGUAL A 50 MM. AF_06/2014</v>
          </cell>
          <cell r="D7244" t="str">
            <v>M2</v>
          </cell>
          <cell r="E7244" t="str">
            <v>63,44</v>
          </cell>
          <cell r="F7244" t="str">
            <v>68,47</v>
          </cell>
        </row>
        <row r="7245">
          <cell r="A7245" t="str">
            <v>87790</v>
          </cell>
          <cell r="B7245" t="str">
            <v>EMBOÇO OU MASSA ÚNICA EM ARGAMASSA TRAÇO 1:2:8, PREPARO MANUAL, APLICADA MANUALMENTE EM PANOS DE FACHADA COM PRESENÇA DE VÃOS, ESPESSURA MAIOR OU IGUAL A 50 MM. AF_06/2014</v>
          </cell>
          <cell r="D7245" t="str">
            <v>M2</v>
          </cell>
          <cell r="E7245" t="str">
            <v>68,08</v>
          </cell>
          <cell r="F7245" t="str">
            <v>73,58</v>
          </cell>
        </row>
        <row r="7246">
          <cell r="A7246" t="str">
            <v>87791</v>
          </cell>
          <cell r="B7246" t="str">
            <v>EMBOÇO OU MASSA ÚNICA EM ARGAMASSA INDUSTRIALIZADA, PREPARO MECÂNICO E APLICAÇÃO COM EQUIPAMENTO DE MISTURA E PROJEÇÃO DE 1,5 M3/H DE ARGAMASSA EM PANOS DE FACHADA COM PRESENÇA DE VÃOS, ESPESSURA MAIOR OU IGUAL A 50 MM. AF_06/2014</v>
          </cell>
          <cell r="D7246" t="str">
            <v>M2</v>
          </cell>
          <cell r="E7246" t="str">
            <v>90,10</v>
          </cell>
          <cell r="F7246" t="str">
            <v>94,35</v>
          </cell>
        </row>
        <row r="7247">
          <cell r="A7247" t="str">
            <v>87792</v>
          </cell>
          <cell r="B7247" t="str">
            <v>EMBOÇO OU MASSA ÚNICA EM ARGAMASSA TRAÇO 1:2:8, PREPARO MECÂNICO COM BETONEIRA 400 L, APLICADA MANUALMENTE EM PANOS CEGOS DE FACHADA (SEM PRESENÇA DE VÃOS), ESPESSURA DE 25 MM. AF_06/2014</v>
          </cell>
          <cell r="D7247" t="str">
            <v>M2</v>
          </cell>
          <cell r="E7247" t="str">
            <v>24,46</v>
          </cell>
          <cell r="F7247" t="str">
            <v>26,07</v>
          </cell>
        </row>
        <row r="7248">
          <cell r="A7248" t="str">
            <v>87794</v>
          </cell>
          <cell r="B7248" t="str">
            <v>EMBOÇO OU MASSA ÚNICA EM ARGAMASSA TRAÇO 1:2:8, PREPARO MANUAL, APLICADA MANUALMENTE EM PANOS CEGOS DE FACHADA (SEM PRESENÇA DE VÃOS), ESPESSURA DE 25 MM. AF_06/2014</v>
          </cell>
          <cell r="D7248" t="str">
            <v>M2</v>
          </cell>
          <cell r="E7248" t="str">
            <v>26,79</v>
          </cell>
          <cell r="F7248" t="str">
            <v>28,65</v>
          </cell>
        </row>
        <row r="7249">
          <cell r="A7249" t="str">
            <v>87795</v>
          </cell>
          <cell r="B7249" t="str">
            <v>EMBOÇO OU MASSA ÚNICA EM ARGAMASSA INDUSTRIALIZADA, PREPARO MECÂNICO E APLICAÇÃO COM EQUIPAMENTO DE MISTURA E PROJEÇÃO DE 1,5 M3/H DE ARGAMASSA EM PANOS CEGOS DE FACHADA (SEM PRESENÇA DE VÃOS), ESPESSURA DE 25 MM. AF_06/2014</v>
          </cell>
          <cell r="D7249" t="str">
            <v>M2</v>
          </cell>
          <cell r="E7249" t="str">
            <v>37,29</v>
          </cell>
          <cell r="F7249" t="str">
            <v>38,45</v>
          </cell>
        </row>
        <row r="7250">
          <cell r="A7250" t="str">
            <v>87797</v>
          </cell>
          <cell r="B7250" t="str">
            <v>EMBOÇO OU MASSA ÚNICA EM ARGAMASSA TRAÇO 1:2:8, PREPARO MECÂNICO COM BETONEIRA 400 L, APLICADA MANUALMENTE EM PANOS CEGOS DE FACHADA (SEM PRESENÇA DE VÃOS), ESPESSURA DE 35 MM. AF_06/2014</v>
          </cell>
          <cell r="D7250" t="str">
            <v>M2</v>
          </cell>
          <cell r="E7250" t="str">
            <v>30,42</v>
          </cell>
          <cell r="F7250" t="str">
            <v>32,38</v>
          </cell>
        </row>
        <row r="7251">
          <cell r="A7251" t="str">
            <v>87799</v>
          </cell>
          <cell r="B7251" t="str">
            <v>EMBOÇO OU MASSA ÚNICA EM ARGAMASSA TRAÇO 1:2:8, PREPARO MANUAL, APLICADA MANUALMENTE EM PANOS CEGOS DE FACHADA (SEM PRESENÇA DE VÃOS), ESPESSURA DE 35 MM. AF_06/2014</v>
          </cell>
          <cell r="D7251" t="str">
            <v>M2</v>
          </cell>
          <cell r="E7251" t="str">
            <v>33,55</v>
          </cell>
          <cell r="F7251" t="str">
            <v>35,84</v>
          </cell>
        </row>
        <row r="7252">
          <cell r="A7252" t="str">
            <v>87800</v>
          </cell>
          <cell r="B7252" t="str">
            <v>EMBOÇO OU MASSA ÚNICA EM ARGAMASSA INDUSTRIALIZADA, PREPARO MECÂNICO E APLICAÇÃO COM EQUIPAMENTO DE MISTURA E PROJEÇÃO DE 1,5 M3/H DE ARGAMASSA EM PANOS CEGOS DE FACHADA (SEM PRESENÇA DE VÃOS), ESPESSURA DE 35 MM. AF_06/2014</v>
          </cell>
          <cell r="D7252" t="str">
            <v>M2</v>
          </cell>
          <cell r="E7252" t="str">
            <v>49,04</v>
          </cell>
          <cell r="F7252" t="str">
            <v>50,55</v>
          </cell>
        </row>
        <row r="7253">
          <cell r="A7253" t="str">
            <v>87801</v>
          </cell>
          <cell r="B7253" t="str">
            <v>EMBOÇO OU MASSA ÚNICA EM ARGAMASSA TRAÇO 1:2:8, PREPARO MECÂNICO COM BETONEIRA 400 L, APLICADA MANUALMENTE EM PANOS CEGOS DE FACHADA (SEM PRESENÇA DE VÃOS), ESPESSURA DE 45 MM. AF_06/2014</v>
          </cell>
          <cell r="D7253" t="str">
            <v>M2</v>
          </cell>
          <cell r="E7253" t="str">
            <v>36,38</v>
          </cell>
          <cell r="F7253" t="str">
            <v>38,70</v>
          </cell>
        </row>
        <row r="7254">
          <cell r="A7254" t="str">
            <v>87803</v>
          </cell>
          <cell r="B7254" t="str">
            <v>EMBOÇO OU MASSA ÚNICA EM ARGAMASSA TRAÇO 1:2:8, PREPARO MANUAL, APLICADA MANUALMENTE EM PANOS CEGOS DE FACHADA (SEM PRESENÇA DE VÃOS), ESPESSURA DE 45 MM. AF_06/2014</v>
          </cell>
          <cell r="D7254" t="str">
            <v>M2</v>
          </cell>
          <cell r="E7254" t="str">
            <v>40,31</v>
          </cell>
          <cell r="F7254" t="str">
            <v>43,04</v>
          </cell>
        </row>
        <row r="7255">
          <cell r="A7255" t="str">
            <v>87804</v>
          </cell>
          <cell r="B7255" t="str">
            <v>EMBOÇO OU MASSA ÚNICA EM ARGAMASSA INDUSTRIALIZADA, PREPARO MECÂNICO E APLICAÇÃO COM EQUIPAMENTO DE MISTURA E PROJEÇÃO DE 1,5 M3/H DE ARGAMASSA EM PANOS CEGOS DE FACHADA (SEM PRESENÇA DE VÃOS), ESPESSURA DE 45 MM. AF_06/2014</v>
          </cell>
          <cell r="D7255" t="str">
            <v>M2</v>
          </cell>
          <cell r="E7255" t="str">
            <v>60,78</v>
          </cell>
          <cell r="F7255" t="str">
            <v>62,64</v>
          </cell>
        </row>
        <row r="7256">
          <cell r="A7256" t="str">
            <v>87805</v>
          </cell>
          <cell r="B7256" t="str">
            <v>EMBOÇO OU MASSA ÚNICA EM ARGAMASSA TRAÇO 1:2:8, PREPARO MECÂNICO COM BETONEIRA 400 L, APLICADA MANUALMENTE EM PANOS CEGOS DE FACHADA (SEM PRESENÇA DE VÃOS), ESPESSURA MAIOR OU IGUAL A 50 MM. AF_06/2014</v>
          </cell>
          <cell r="D7256" t="str">
            <v>M2</v>
          </cell>
          <cell r="E7256" t="str">
            <v>41,88</v>
          </cell>
          <cell r="F7256" t="str">
            <v>44,65</v>
          </cell>
        </row>
        <row r="7257">
          <cell r="A7257" t="str">
            <v>87807</v>
          </cell>
          <cell r="B7257" t="str">
            <v>EMBOÇO OU MASSA ÚNICA EM ARGAMASSA TRAÇO 1:2:8, PREPARO MANUAL, APLICADA MANUALMENTE EM PANOS CEGOS DE FACHADA (SEM PRESENÇA DE VÃOS), ESPESSURA MAIOR OU IGUAL A 50 MM. AF_06/2014</v>
          </cell>
          <cell r="D7257" t="str">
            <v>M2</v>
          </cell>
          <cell r="E7257" t="str">
            <v>46,21</v>
          </cell>
          <cell r="F7257" t="str">
            <v>49,43</v>
          </cell>
        </row>
        <row r="7258">
          <cell r="A7258" t="str">
            <v>87808</v>
          </cell>
          <cell r="B7258" t="str">
            <v>EMBOÇO OU MASSA ÚNICA EM ARGAMASSA INDUSTRIALIZADA, PREPARO MECÂNICO E APLICAÇÃO COM EQUIPAMENTO DE MISTURA E PROJEÇÃO DE 1,5 M3/H DE ARGAMASSA EM PANOS CEGOS DE FACHADA (SEM PRESENÇA DE VÃOS), ESPESSURA MAIOR OU IGUAL A 50 MM. AF_06/2014</v>
          </cell>
          <cell r="D7258" t="str">
            <v>M2</v>
          </cell>
          <cell r="E7258" t="str">
            <v>66,34</v>
          </cell>
          <cell r="F7258" t="str">
            <v>68,33</v>
          </cell>
        </row>
        <row r="7259">
          <cell r="A7259" t="str">
            <v>87809</v>
          </cell>
          <cell r="B7259" t="str">
            <v>EMBOÇO OU MASSA ÚNICA EM ARGAMASSA TRAÇO 1:2:8, PREPARO MECÂNICO COM BETONEIRA 400 L, APLICADA MANUALMENTE EM SUPERFÍCIES EXTERNAS DA SACADA, ESPESSURA DE 25 MM, SEM USO DE TELA METÁLICA DE REFORÇO CONTRA FISSURAÇÃO. AF_06/2014</v>
          </cell>
          <cell r="D7259" t="str">
            <v>M2</v>
          </cell>
          <cell r="E7259" t="str">
            <v>58,90</v>
          </cell>
          <cell r="F7259" t="str">
            <v>64,45</v>
          </cell>
        </row>
        <row r="7260">
          <cell r="A7260" t="str">
            <v>87811</v>
          </cell>
          <cell r="B7260" t="str">
            <v>EMBOÇO OU MASSA ÚNICA EM ARGAMASSA TRAÇO 1:2:8, PREPARO MANUAL, APLICADA MANUALMENTE EM SUPERFÍCIES EXTERNAS DA SACADA, ESPESSURA DE 25 MM, SEM USO DE TELA METÁLICA DE REFORÇO CONTRA FISSURAÇÃO. AF_06/2014</v>
          </cell>
          <cell r="D7260" t="str">
            <v>M2</v>
          </cell>
          <cell r="E7260" t="str">
            <v>61,23</v>
          </cell>
          <cell r="F7260" t="str">
            <v>67,03</v>
          </cell>
        </row>
        <row r="7261">
          <cell r="A7261" t="str">
            <v>87812</v>
          </cell>
          <cell r="B7261" t="str">
            <v>EMBOÇO OU MASSA ÚNICA EM ARGAMASSA INDUSTRIALIZADA, PREPARO MECÂNICO E APLICAÇÃO COM EQUIPAMENTO DE MISTURA E PROJEÇÃO DE 1,5 M3/H EM SUPERFÍCIES EXTERNAS DA SACADA, ESPESSURA 25 MM, SEM USO DE TELA METÁLICA. AF_06/2014</v>
          </cell>
          <cell r="D7261" t="str">
            <v>M2</v>
          </cell>
          <cell r="E7261" t="str">
            <v>71,42</v>
          </cell>
          <cell r="F7261" t="str">
            <v>76,48</v>
          </cell>
        </row>
        <row r="7262">
          <cell r="A7262" t="str">
            <v>87813</v>
          </cell>
          <cell r="B7262" t="str">
            <v>EMBOÇO OU MASSA ÚNICA EM ARGAMASSA TRAÇO 1:2:8, PREPARO MECÂNICO COM BETONEIRA 400 L, APLICADA MANUALMENTE EM SUPERFÍCIES EXTERNAS DA SACADA, ESPESSURA DE 35 MM, SEM USO DE TELA METÁLICA DE REFORÇO CONTRA FISSURAÇÃO. AF_06/2014</v>
          </cell>
          <cell r="D7262" t="str">
            <v>M2</v>
          </cell>
          <cell r="E7262" t="str">
            <v>64,86</v>
          </cell>
          <cell r="F7262" t="str">
            <v>70,76</v>
          </cell>
        </row>
        <row r="7263">
          <cell r="A7263" t="str">
            <v>87815</v>
          </cell>
          <cell r="B7263" t="str">
            <v>EMBOÇO OU MASSA ÚNICA EM ARGAMASSA TRAÇO 1:2:8, PREPARO MANUAL, APLICADA MANUALMENTE EM SUPERFÍCIES EXTERNAS DA SACADA, ESPESSURA DE 35 MM, SEM USO DE TELA METÁLICA DE REFORÇO CONTRA FISSURAÇÃO. AF_06/2014</v>
          </cell>
          <cell r="D7263" t="str">
            <v>M2</v>
          </cell>
          <cell r="E7263" t="str">
            <v>67,99</v>
          </cell>
          <cell r="F7263" t="str">
            <v>74,22</v>
          </cell>
        </row>
        <row r="7264">
          <cell r="A7264" t="str">
            <v>87816</v>
          </cell>
          <cell r="B7264" t="str">
            <v>EMBOÇO OU MASSA ÚNICA EM ARGAMASSA INDUSTRIALIZADA, PREPARO MECÂNICO E APLICAÇÃO COM EQUIPAMENTO DE MISTURA E PROJEÇÃO DE 1,5 M3/H EM SUPERFÍCIES EXTERNAS DA SACADA, ESPESSURA 35 MM, SEM USO DE TELA METÁLICA. AF_06/2014</v>
          </cell>
          <cell r="D7264" t="str">
            <v>M2</v>
          </cell>
          <cell r="E7264" t="str">
            <v>83,17</v>
          </cell>
          <cell r="F7264" t="str">
            <v>88,58</v>
          </cell>
        </row>
        <row r="7265">
          <cell r="A7265" t="str">
            <v>87817</v>
          </cell>
          <cell r="B7265" t="str">
            <v>EMBOÇO OU MASSA ÚNICA EM ARGAMASSA TRAÇO 1:2:8, PREPARO MECÂNICO COM BETONEIRA 400 L, APLICADA MANUALMENTE EM SUPERFÍCIES EXTERNAS DA SACADA, ESPESSURA DE 45 MM, SEM USO DE TELA METÁLICA DE REFORÇO CONTRA FISSURAÇÃO. AF_06/2014</v>
          </cell>
          <cell r="D7265" t="str">
            <v>M2</v>
          </cell>
          <cell r="E7265" t="str">
            <v>70,50</v>
          </cell>
          <cell r="F7265" t="str">
            <v>76,74</v>
          </cell>
        </row>
        <row r="7266">
          <cell r="A7266" t="str">
            <v>87819</v>
          </cell>
          <cell r="B7266" t="str">
            <v>EMBOÇO OU MASSA ÚNICA EM ARGAMASSA TRAÇO 1:2:8, PREPARO MANUAL, APLICADA MANUALMENTE EM SUPERFÍCIES EXTERNAS DA SACADA, ESPESSURA DE 45 MM, SEM USO DE TELA METÁLICA DE REFORÇO CONTRA FISSURAÇÃO. AF_06/2014</v>
          </cell>
          <cell r="D7266" t="str">
            <v>M2</v>
          </cell>
          <cell r="E7266" t="str">
            <v>74,43</v>
          </cell>
          <cell r="F7266" t="str">
            <v>81,08</v>
          </cell>
        </row>
        <row r="7267">
          <cell r="A7267" t="str">
            <v>87820</v>
          </cell>
          <cell r="B7267" t="str">
            <v>EMBOÇO OU MASSA ÚNICA EM ARGAMASSA INDUSTRIALIZADA, PREPARO MECÂNICO E APLICAÇÃO COM EQUIPAMENTO DE MISTURA E PROJEÇÃO DE 1,5 M3/H EM SUPERFÍCIES EXTERNAS DA SACADA, ESPESSURA 45 MM, SEM USO DE TELA METÁLICA. AF_06/2014</v>
          </cell>
          <cell r="D7267" t="str">
            <v>M2</v>
          </cell>
          <cell r="E7267" t="str">
            <v>94,91</v>
          </cell>
          <cell r="F7267" t="str">
            <v>100,67</v>
          </cell>
        </row>
        <row r="7268">
          <cell r="A7268" t="str">
            <v>87821</v>
          </cell>
          <cell r="B7268" t="str">
            <v>EMBOÇO OU MASSA ÚNICA EM ARGAMASSA TRAÇO 1:2:8, PREPARO MECÂNICO COM BETONEIRA 400 L, APLICADA MANUALMENTE EM SUPERFÍCIES EXTERNAS DA SACADA, ESPESSURA MAIOR OU IGUAL A 50 MM, SEM USO DE TELA METÁLICA DE REFORÇO CONTRA FISSURAÇÃO. AF_06/2014</v>
          </cell>
          <cell r="D7268" t="str">
            <v>M2</v>
          </cell>
          <cell r="E7268" t="str">
            <v>101,52</v>
          </cell>
          <cell r="F7268" t="str">
            <v>110,97</v>
          </cell>
        </row>
        <row r="7269">
          <cell r="A7269" t="str">
            <v>87823</v>
          </cell>
          <cell r="B7269" t="str">
            <v>EMBOÇO OU MASSA ÚNICA EM ARGAMASSA TRAÇO 1:2:8, PREPARO MANUAL, APLICADA MANUALMENTE EM SUPERFÍCIES EXTERNAS DA SACADA, ESPESSURA MAIOR OU IGUAL A 50 MM, SEM USO DE TELA METÁLICA DE REFORÇO CONTRA FISSURAÇÃO. AF_06/2014</v>
          </cell>
          <cell r="D7269" t="str">
            <v>M2</v>
          </cell>
          <cell r="E7269" t="str">
            <v>105,85</v>
          </cell>
          <cell r="F7269" t="str">
            <v>115,75</v>
          </cell>
        </row>
        <row r="7270">
          <cell r="A7270" t="str">
            <v>87824</v>
          </cell>
          <cell r="B7270" t="str">
            <v>EMBOÇO OU MASSA ÚNICA EM ARGAMASSA INDUSTRIALIZADA, PREPARO MECÂNICO E APLICAÇÃO COM EQUIPAMENTO DE MISTURA E PROJEÇÃO DE 1,5 M3/H EM SUPERFÍCIES EXTERNAS DA SACADA, ESPESSURA MAIOR OU IGUAL A 50 MM, SEM USO DE TELA METÁLICA. AF_06/2014</v>
          </cell>
          <cell r="D7270" t="str">
            <v>M2</v>
          </cell>
          <cell r="E7270" t="str">
            <v>125,66</v>
          </cell>
          <cell r="F7270" t="str">
            <v>134,31</v>
          </cell>
        </row>
        <row r="7271">
          <cell r="A7271" t="str">
            <v>87825</v>
          </cell>
          <cell r="B7271" t="str">
            <v>EMBOÇO OU MASSA ÚNICA EM ARGAMASSA TRAÇO 1:2:8, PREPARO MECÂNICO COM BETONEIRA 400 L, APLICADA MANUALMENTE NAS PAREDES INTERNAS DA SACADA, ESPESSURA DE 25 MM, SEM USO DE TELA METÁLICA DE REFORÇO CONTRA FISSURAÇÃO. AF_06/2014</v>
          </cell>
          <cell r="D7271" t="str">
            <v>M2</v>
          </cell>
          <cell r="E7271" t="str">
            <v>46,68</v>
          </cell>
          <cell r="F7271" t="str">
            <v>50,70</v>
          </cell>
        </row>
        <row r="7272">
          <cell r="A7272" t="str">
            <v>87827</v>
          </cell>
          <cell r="B7272" t="str">
            <v>EMBOÇO OU MASSA ÚNICA EM ARGAMASSA TRAÇO 1:2:8, PREPARO MANUAL, APLICADA MANUALMENTE NAS PAREDES INTERNAS DA SACADA, ESPESSURA DE 25 MM, SEM USO DE TELA METÁLICA DE REFORÇO CONTRA FISSURAÇÃO. AF_06/2014</v>
          </cell>
          <cell r="D7272" t="str">
            <v>M2</v>
          </cell>
          <cell r="E7272" t="str">
            <v>49,54</v>
          </cell>
          <cell r="F7272" t="str">
            <v>53,86</v>
          </cell>
        </row>
        <row r="7273">
          <cell r="A7273" t="str">
            <v>87828</v>
          </cell>
          <cell r="B7273" t="str">
            <v>EMBOÇO OU MASSA ÚNICA EM ARGAMASSA INDUSTRIALIZADA, PREPARO MECÂNICO E APLICAÇÃO COM EQUIPAMENTO DE MISTURA E PROJEÇÃO DE 1,5 M3/H NAS PAREDES INTERNAS DA SACADA, ESPESSURA 25 MM, SEM USO DE TELA METÁLICA. AF_06/2014</v>
          </cell>
          <cell r="D7273" t="str">
            <v>M2</v>
          </cell>
          <cell r="E7273" t="str">
            <v>63,33</v>
          </cell>
          <cell r="F7273" t="str">
            <v>66,90</v>
          </cell>
        </row>
        <row r="7274">
          <cell r="A7274" t="str">
            <v>87829</v>
          </cell>
          <cell r="B7274" t="str">
            <v>EMBOÇO OU MASSA ÚNICA EM ARGAMASSA TRAÇO 1:2:8, PREPARO MECÂNICO COM BETONEIRA 400 L, APLICADA MANUALMENTE NAS PAREDES INTERNAS DA SACADA, ESPESSURA DE 35 MM, SEM USO DE TELA METÁLICA DE REFORÇO CONTRA FISSURAÇÃO. AF_06/2014</v>
          </cell>
          <cell r="D7274" t="str">
            <v>M2</v>
          </cell>
          <cell r="E7274" t="str">
            <v>53,39</v>
          </cell>
          <cell r="F7274" t="str">
            <v>57,79</v>
          </cell>
        </row>
        <row r="7275">
          <cell r="A7275" t="str">
            <v>87831</v>
          </cell>
          <cell r="B7275" t="str">
            <v>EMBOÇO OU MASSA ÚNICA EM ARGAMASSA TRAÇO 1:2:8, PREPARO MANUAL, APLICADA MANUALMENTE NAS PAREDES INTERNAS DA SACADA, ESPESSURA DE 35 MM, SEM USO DE TELA METÁLICA DE REFORÇO CONTRA FISSURAÇÃO. AF_06/2014</v>
          </cell>
          <cell r="D7275" t="str">
            <v>M2</v>
          </cell>
          <cell r="E7275" t="str">
            <v>57,23</v>
          </cell>
          <cell r="F7275" t="str">
            <v>62,03</v>
          </cell>
        </row>
        <row r="7276">
          <cell r="A7276" t="str">
            <v>87832</v>
          </cell>
          <cell r="B7276" t="str">
            <v>EMBOÇO OU MASSA ÚNICA EM ARGAMASSA INDUSTRIALIZADA, PREPARO MECÂNICO E APLICAÇÃO COM EQUIPAMENTO DE MISTURA E PROJEÇÃO DE 1,5 M3/H DE ARGAMASSA NAS PAREDES INTERNAS DA SACADA, ESPESSURA 35 MM, SEM USO DE TELA METÁLICA. AF_06/2014</v>
          </cell>
          <cell r="D7276" t="str">
            <v>M2</v>
          </cell>
          <cell r="E7276" t="str">
            <v>77,10</v>
          </cell>
          <cell r="F7276" t="str">
            <v>81,04</v>
          </cell>
        </row>
        <row r="7277">
          <cell r="A7277" t="str">
            <v>87834</v>
          </cell>
          <cell r="B7277" t="str">
            <v>REVESTIMENTO DECORATIVO MONOCAMADA APLICADO MANUALMENTE EM PANOS CEGOS DA FACHADA DE UM EDIFÍCIO DE ESTRUTURA CONVENCIONAL, COM ACABAMENTO RASPADO. AF_06/2014</v>
          </cell>
          <cell r="D7277" t="str">
            <v>M2</v>
          </cell>
          <cell r="E7277" t="str">
            <v>126,87</v>
          </cell>
          <cell r="F7277" t="str">
            <v>128,54</v>
          </cell>
        </row>
        <row r="7278">
          <cell r="A7278" t="str">
            <v>87835</v>
          </cell>
          <cell r="B7278" t="str">
            <v>REVESTIMENTO DECORATIVO MONOCAMADA APLICADO MANUALMENTE EM PANOS CEGOS DA FACHADA DE UM EDIFÍCIO DE ALVENARIA ESTRUTURAL, COM ACABAMENTO RASPADO. AF_06/2014</v>
          </cell>
          <cell r="D7278" t="str">
            <v>M2</v>
          </cell>
          <cell r="E7278" t="str">
            <v>86,36</v>
          </cell>
          <cell r="F7278" t="str">
            <v>87,71</v>
          </cell>
        </row>
        <row r="7279">
          <cell r="A7279" t="str">
            <v>87836</v>
          </cell>
          <cell r="B7279" t="str">
            <v>REVESTIMENTO DECORATIVO MONOCAMADA APLICADO COM EQUIPAMENTO DE PROJEÇÃO EM PANOS CEGOS DA FACHADA DE UM EDIFÍCIO DE ESTRUTURA CONVENCIONAL, COM ACABAMENTO RASPADO. AF_06/2014</v>
          </cell>
          <cell r="D7279" t="str">
            <v>M2</v>
          </cell>
          <cell r="E7279" t="str">
            <v>121,54</v>
          </cell>
          <cell r="F7279" t="str">
            <v>122,69</v>
          </cell>
        </row>
        <row r="7280">
          <cell r="A7280" t="str">
            <v>87837</v>
          </cell>
          <cell r="B7280" t="str">
            <v>REVESTIMENTO DECORATIVO MONOCAMADA APLICADO COM EQUIPAMENTO DE PROJEÇÃO EM PANOS CEGOS DA FACHADA DE UM EDIFÍCIO DE ALVENARIA ESTRUTURAL, COM ACABAMENTO RASPADO. AF_06/2014</v>
          </cell>
          <cell r="D7280" t="str">
            <v>M2</v>
          </cell>
          <cell r="E7280" t="str">
            <v>81,62</v>
          </cell>
          <cell r="F7280" t="str">
            <v>82,50</v>
          </cell>
        </row>
        <row r="7281">
          <cell r="A7281" t="str">
            <v>87838</v>
          </cell>
          <cell r="B7281" t="str">
            <v>REVESTIMENTO DECORATIVO MONOCAMADA APLICADO MANUALMENTE EM PANOS DA FACHADA COM PRESENÇA DE VÃOS, DE UM EDIFÍCIO DE ESTRUTURA CONVENCIONAL E ACABAMENTO RASPADO. AF_06/2014</v>
          </cell>
          <cell r="D7281" t="str">
            <v>M2</v>
          </cell>
          <cell r="E7281" t="str">
            <v>133,01</v>
          </cell>
          <cell r="F7281" t="str">
            <v>135,06</v>
          </cell>
        </row>
        <row r="7282">
          <cell r="A7282" t="str">
            <v>87839</v>
          </cell>
          <cell r="B7282" t="str">
            <v>REVESTIMENTO DECORATIVO MONOCAMADA APLICADO MANUALMENTE EM PANOS DA FACHADA COM PRESENÇA DE VÃOS, DE UM EDIFÍCIO DE ALVENARIA ESTRUTURAL E ACABAMENTO RASPADO. AF_06/2014</v>
          </cell>
          <cell r="D7282" t="str">
            <v>M2</v>
          </cell>
          <cell r="E7282" t="str">
            <v>90,40</v>
          </cell>
          <cell r="F7282" t="str">
            <v>92,14</v>
          </cell>
        </row>
        <row r="7283">
          <cell r="A7283" t="str">
            <v>87840</v>
          </cell>
          <cell r="B7283" t="str">
            <v>REVESTIMENTO DECORATIVO MONOCAMADA APLICADO COM EQUIPAMENTO DE PROJEÇÃO EM PANOS DA FACHADA COM PRESENÇA DE VÃOS, DE UM EDIFÍCIO DE ESTRUTURA CONVENCIONAL E ACABAMENTO RASPADO. AF_06/2014</v>
          </cell>
          <cell r="D7283" t="str">
            <v>M2</v>
          </cell>
          <cell r="E7283" t="str">
            <v>126,40</v>
          </cell>
          <cell r="F7283" t="str">
            <v>127,79</v>
          </cell>
        </row>
        <row r="7284">
          <cell r="A7284" t="str">
            <v>87841</v>
          </cell>
          <cell r="B7284" t="str">
            <v>REVESTIMENTO DECORATIVO MONOCAMADA APLICADO COM EQUIPAMENTO DE PROJEÇÃO EM PANOS DA FACHADA COM PRESENÇA DE VÃOS, DE UM EDIFÍCIO DE ALVENARIA ESTRUTURAL E ACABAMENTO RASPADO. AF_06/2014</v>
          </cell>
          <cell r="D7284" t="str">
            <v>M2</v>
          </cell>
          <cell r="E7284" t="str">
            <v>84,36</v>
          </cell>
          <cell r="F7284" t="str">
            <v>85,47</v>
          </cell>
        </row>
        <row r="7285">
          <cell r="A7285" t="str">
            <v>87842</v>
          </cell>
          <cell r="B7285" t="str">
            <v>REVESTIMENTO DECORATIVO MONOCAMADA APLICADO MANUALMENTE EM SUPERFÍCIES EXTERNAS DA SACADA DE UM EDIFÍCIO DE ESTRUTURA CONVENCIONAL E ACABAMENTO RASPADO. AF_06/2014</v>
          </cell>
          <cell r="D7285" t="str">
            <v>M2</v>
          </cell>
          <cell r="E7285" t="str">
            <v>129,92</v>
          </cell>
          <cell r="F7285" t="str">
            <v>132,96</v>
          </cell>
        </row>
        <row r="7286">
          <cell r="A7286" t="str">
            <v>87843</v>
          </cell>
          <cell r="B7286" t="str">
            <v>REVESTIMENTO DECORATIVO MONOCAMADA APLICADO MANUALMENTE EM SUPERFÍCIES EXTERNAS DA SACADA DE UM EDIFÍCIO DE ALVENARIA ESTRUTURAL E ACABAMENTO RASPADO. AF_06/2014</v>
          </cell>
          <cell r="D7286" t="str">
            <v>M2</v>
          </cell>
          <cell r="E7286" t="str">
            <v>96,16</v>
          </cell>
          <cell r="F7286" t="str">
            <v>98,89</v>
          </cell>
        </row>
        <row r="7287">
          <cell r="A7287" t="str">
            <v>87844</v>
          </cell>
          <cell r="B7287" t="str">
            <v>REVESTIMENTO DECORATIVO MONOCAMADA APLICADO COM EQUIPAMENTO DE PROJEÇÃO EM SUPERFÍCIES EXTERNAS DA SACADA DE UM EDIFÍCIO DE ESTRUTURA CONVENCIONAL E ACABAMENTO RASPADO. AF_06/2014</v>
          </cell>
          <cell r="D7287" t="str">
            <v>M2</v>
          </cell>
          <cell r="E7287" t="str">
            <v>119,87</v>
          </cell>
          <cell r="F7287" t="str">
            <v>121,89</v>
          </cell>
        </row>
        <row r="7288">
          <cell r="A7288" t="str">
            <v>87845</v>
          </cell>
          <cell r="B7288" t="str">
            <v>REVESTIMENTO DECORATIVO MONOCAMADA APLICADO COM EQUIPAMENTO DE PROJEÇÃO EM SUPERFÍCIES EXTERNAS DA SACADA DE UM EDIFÍCIO DE ALVENARIA ESTRUTURAL E ACABAMENTO RASPADO. AF_06/2014</v>
          </cell>
          <cell r="D7288" t="str">
            <v>M2</v>
          </cell>
          <cell r="E7288" t="str">
            <v>86,72</v>
          </cell>
          <cell r="F7288" t="str">
            <v>88,47</v>
          </cell>
        </row>
        <row r="7289">
          <cell r="A7289" t="str">
            <v>87846</v>
          </cell>
          <cell r="B7289" t="str">
            <v>REVESTIMENTO DECORATIVO MONOCAMADA APLICADO MANUALMENTE EM PANOS CEGOS DA FACHADA DE UM EDIFÍCIO DE ESTRUTURA CONVENCIONAL, COM ACABAMENTO TRAVERTINO. AF_06/2014</v>
          </cell>
          <cell r="D7289" t="str">
            <v>M2</v>
          </cell>
          <cell r="E7289" t="str">
            <v>137,34</v>
          </cell>
          <cell r="F7289" t="str">
            <v>139,39</v>
          </cell>
        </row>
        <row r="7290">
          <cell r="A7290" t="str">
            <v>87847</v>
          </cell>
          <cell r="B7290" t="str">
            <v>REVESTIMENTO DECORATIVO MONOCAMADA APLICADO MANUALMENTE EM PANOS CEGOS DA FACHADA DE UM EDIFÍCIO DE ALVENARIA ESTRUTURAL, COM ACABAMENTO TRAVERTINO. AF_06/2014</v>
          </cell>
          <cell r="D7290" t="str">
            <v>M2</v>
          </cell>
          <cell r="E7290" t="str">
            <v>96,83</v>
          </cell>
          <cell r="F7290" t="str">
            <v>98,57</v>
          </cell>
        </row>
        <row r="7291">
          <cell r="A7291" t="str">
            <v>87848</v>
          </cell>
          <cell r="B7291" t="str">
            <v>REVESTIMENTO DECORATIVO MONOCAMADA APLICADO COM EQUIPAMENTO DE PROJEÇÃO EM PANOS CEGOS DA FACHADA DE UM EDIFÍCIO DE ESTRUTURA CONVENCIONAL, COM ACABAMENTO TRAVERTINO. AF_06/2014</v>
          </cell>
          <cell r="D7291" t="str">
            <v>M2</v>
          </cell>
          <cell r="E7291" t="str">
            <v>131,07</v>
          </cell>
          <cell r="F7291" t="str">
            <v>132,48</v>
          </cell>
        </row>
        <row r="7292">
          <cell r="A7292" t="str">
            <v>87849</v>
          </cell>
          <cell r="B7292" t="str">
            <v>REVESTIMENTO DECORATIVO MONOCAMADA APLICADO COM EQUIPAMENTO DE PROJEÇÃO EM PANOS CEGOS DA FACHADA DE UM EDIFÍCIO DE ALVENARIA ESTRUTURAL, COM ACABAMENTO TRAVERTINO. AF_06/2014</v>
          </cell>
          <cell r="D7292" t="str">
            <v>M2</v>
          </cell>
          <cell r="E7292" t="str">
            <v>91,14</v>
          </cell>
          <cell r="F7292" t="str">
            <v>92,29</v>
          </cell>
        </row>
        <row r="7293">
          <cell r="A7293" t="str">
            <v>87850</v>
          </cell>
          <cell r="B7293" t="str">
            <v>REVESTIMENTO DECORATIVO MONOCAMADA APLICADO MANUALMENTE EM PANOS DA FACHADA COM PRESENÇA DE VÃOS, DE UM EDIFÍCIO DE ESTRUTURA CONVENCIONAL E ACABAMENTO TRAVERTINO. AF_06/2014</v>
          </cell>
          <cell r="D7293" t="str">
            <v>M2</v>
          </cell>
          <cell r="E7293" t="str">
            <v>143,50</v>
          </cell>
          <cell r="F7293" t="str">
            <v>145,93</v>
          </cell>
        </row>
        <row r="7294">
          <cell r="A7294" t="str">
            <v>87851</v>
          </cell>
          <cell r="B7294" t="str">
            <v>REVESTIMENTO DECORATIVO MONOCAMADA APLICADO MANUALMENTE EM PANOS DA FACHADA COM PRESENÇA DE VÃOS, DE UM EDIFÍCIO DE ALVENARIA ESTRUTURAL E ACABAMENTO TRAVERTINO. AF_06/2014</v>
          </cell>
          <cell r="D7294" t="str">
            <v>M2</v>
          </cell>
          <cell r="E7294" t="str">
            <v>100,89</v>
          </cell>
          <cell r="F7294" t="str">
            <v>103,01</v>
          </cell>
        </row>
        <row r="7295">
          <cell r="A7295" t="str">
            <v>87852</v>
          </cell>
          <cell r="B7295" t="str">
            <v>REVESTIMENTO DECORATIVO MONOCAMADA APLICADO COM EQUIPAMENTO DE PROJEÇÃO EM PANOS DA FACHADA COM PRESENÇA DE VÃOS, DE UM EDIFÍCIO DE ESTRUTURA CONVENCIONAL E ACABAMENTO TRAVERTINO. AF_06/2014</v>
          </cell>
          <cell r="D7295" t="str">
            <v>M2</v>
          </cell>
          <cell r="E7295" t="str">
            <v>135,91</v>
          </cell>
          <cell r="F7295" t="str">
            <v>137,56</v>
          </cell>
        </row>
        <row r="7296">
          <cell r="A7296" t="str">
            <v>87853</v>
          </cell>
          <cell r="B7296" t="str">
            <v>REVESTIMENTO DECORATIVO MONOCAMADA APLICADO COM EQUIPAMENTO DE PROJEÇÃO EM PANOS DA FACHADA COM PRESENÇA DE VÃOS, DE UM EDIFÍCIO DE ALVENARIA ESTRUTURAL E ACABAMENTO TRAVERTINO. AF_06/2014</v>
          </cell>
          <cell r="D7296" t="str">
            <v>M2</v>
          </cell>
          <cell r="E7296" t="str">
            <v>93,86</v>
          </cell>
          <cell r="F7296" t="str">
            <v>95,24</v>
          </cell>
        </row>
        <row r="7297">
          <cell r="A7297" t="str">
            <v>87854</v>
          </cell>
          <cell r="B7297" t="str">
            <v>REVESTIMENTO DECORATIVO MONOCAMADA APLICADO MANUALMENTE EM SUPERFÍCIES EXTERNAS DA SACADA DE UM EDIFÍCIO DE ESTRUTURA CONVENCIONAL E ACABAMENTO TRAVERTINO. AF_06/2014</v>
          </cell>
          <cell r="D7297" t="str">
            <v>M2</v>
          </cell>
          <cell r="E7297" t="str">
            <v>140,40</v>
          </cell>
          <cell r="F7297" t="str">
            <v>143,82</v>
          </cell>
        </row>
        <row r="7298">
          <cell r="A7298" t="str">
            <v>87855</v>
          </cell>
          <cell r="B7298" t="str">
            <v>REVESTIMENTO DECORATIVO MONOCAMADA APLICADO MANUALMENTE EM SUPERFÍCIES EXTERNAS DA SACADA DE UM EDIFÍCIO DE ALVENARIA ESTRUTURAL E ACABAMENTO TRAVERTINO. AF_06/2014</v>
          </cell>
          <cell r="D7298" t="str">
            <v>M2</v>
          </cell>
          <cell r="E7298" t="str">
            <v>106,65</v>
          </cell>
          <cell r="F7298" t="str">
            <v>109,76</v>
          </cell>
        </row>
        <row r="7299">
          <cell r="A7299" t="str">
            <v>87856</v>
          </cell>
          <cell r="B7299" t="str">
            <v>REVESTIMENTO DECORATIVO MONOCAMADA APLICADO COM EQUIPAMENTO DE PROJEÇÃO EM SUPERFÍCIES EXTERNAS DA SACADA DE UM EDIFÍCIO DE ESTRUTURA CONVENCIONAL E ACABAMENTO TRAVERTINO. AF_06/2014</v>
          </cell>
          <cell r="D7299" t="str">
            <v>M2</v>
          </cell>
          <cell r="E7299" t="str">
            <v>129,40</v>
          </cell>
          <cell r="F7299" t="str">
            <v>131,68</v>
          </cell>
        </row>
        <row r="7300">
          <cell r="A7300" t="str">
            <v>87857</v>
          </cell>
          <cell r="B7300" t="str">
            <v>REVESTIMENTO DECORATIVO MONOCAMADA APLICADO COM EQUIPAMENTO DE PROJEÇÃO EM SUPERFÍCIES EXTERNAS DA SACADA DE UM EDIFÍCIO DE ALVENARIA ESTRUTURAL E ACABAMENTO TRAVERTINO. AF_06/2014</v>
          </cell>
          <cell r="D7300" t="str">
            <v>M2</v>
          </cell>
          <cell r="E7300" t="str">
            <v>96,22</v>
          </cell>
          <cell r="F7300" t="str">
            <v>98,24</v>
          </cell>
        </row>
        <row r="7301">
          <cell r="A7301" t="str">
            <v>87858</v>
          </cell>
          <cell r="B7301" t="str">
            <v>REVESTIMENTO DECORATIVO MONOCAMADA APLICADO MANUALMENTE NAS PAREDES INTERNAS DA SACADA COM ACABAMENTO RASPADO. AF_06/2014</v>
          </cell>
          <cell r="D7301" t="str">
            <v>M2</v>
          </cell>
          <cell r="E7301" t="str">
            <v>92,87</v>
          </cell>
          <cell r="F7301" t="str">
            <v>95,10</v>
          </cell>
        </row>
        <row r="7302">
          <cell r="A7302" t="str">
            <v>87859</v>
          </cell>
          <cell r="B7302" t="str">
            <v>REVESTIMENTO DECORATIVO MONOCAMADA APLICADO MANUALMENTE NAS PAREDES INTERNAS DA SACADA COM ACABAMENTO TRAVERTINO. AF_06/2014</v>
          </cell>
          <cell r="D7302" t="str">
            <v>M2</v>
          </cell>
          <cell r="E7302" t="str">
            <v>107,45</v>
          </cell>
          <cell r="F7302" t="str">
            <v>110,50</v>
          </cell>
        </row>
        <row r="7303">
          <cell r="A7303" t="str">
            <v>89048</v>
          </cell>
          <cell r="B7303" t="str">
            <v>(COMPOSIÇÃO REPRESENTATIVA) DO SERVIÇO DE EMBOÇO/MASSA ÚNICA, TRAÇO 1:2:8, PREPARO MECÂNICO, COM BETONEIRA DE 400L, EM PAREDES DE AMBIENTES INTERNOS, COM EXECUÇÃO DE TALISCAS, PARA EDIFICAÇÃO HABITACIONAL MULTIFAMILIAR (PRÉDIO). AF_11/2014</v>
          </cell>
          <cell r="D7303" t="str">
            <v>M2</v>
          </cell>
          <cell r="E7303" t="str">
            <v>24,03</v>
          </cell>
          <cell r="F7303" t="str">
            <v>25,56</v>
          </cell>
        </row>
        <row r="7304">
          <cell r="A7304" t="str">
            <v>89049</v>
          </cell>
          <cell r="B7304" t="str">
            <v>(COMPOSIÇÃO REPRESENTATIVA) DO SERVIÇO DE APLICAÇÃO MANUAL DE GESSO DESEMPENADO (SEM TALISCAS) EM TETO, ESPESSURA 0,5 CM, PARA EDIFICAÇÃO HABITACIONAL MULTIFAMILIAR (PRÉDIO). AF_11/2014</v>
          </cell>
          <cell r="D7304" t="str">
            <v>M2</v>
          </cell>
          <cell r="E7304" t="str">
            <v>16,18</v>
          </cell>
          <cell r="F7304" t="str">
            <v>17,52</v>
          </cell>
        </row>
        <row r="7305">
          <cell r="A7305" t="str">
            <v>89173</v>
          </cell>
          <cell r="B7305" t="str">
            <v>(COMPOSIÇÃO REPRESENTATIVA) DO SERVIÇO DE EMBOÇO/MASSA ÚNICA, APLICADO MANUALMENTE, TRAÇO 1:2:8, EM BETONEIRA DE 400L, PAREDES INTERNAS, COM EXECUÇÃO DE TALISCAS, EDIFICAÇÃO HABITACIONAL UNIFAMILIAR (CASAS) E EDIFICAÇÃO PÚBLICA PADRÃO. AF_12/2014</v>
          </cell>
          <cell r="D7305" t="str">
            <v>M2</v>
          </cell>
          <cell r="E7305" t="str">
            <v>23,63</v>
          </cell>
          <cell r="F7305" t="str">
            <v>25,12</v>
          </cell>
        </row>
        <row r="7306">
          <cell r="A7306" t="str">
            <v>90406</v>
          </cell>
          <cell r="B7306" t="str">
            <v>MASSA ÚNICA, PARA RECEBIMENTO DE PINTURA, EM ARGAMASSA TRAÇO 1:2:8, PREPARO MECÂNICO COM BETONEIRA 400L, APLICADA MANUALMENTE EM TETO, ESPESSURA DE 20MM, COM EXECUÇÃO DE TALISCAS. AF_03/2015</v>
          </cell>
          <cell r="D7306" t="str">
            <v>M2</v>
          </cell>
          <cell r="E7306" t="str">
            <v>30,73</v>
          </cell>
          <cell r="F7306" t="str">
            <v>33,01</v>
          </cell>
        </row>
        <row r="7307">
          <cell r="A7307" t="str">
            <v>90407</v>
          </cell>
          <cell r="B7307" t="str">
            <v>MASSA ÚNICA, PARA RECEBIMENTO DE PINTURA, EM ARGAMASSA TRAÇO 1:2:8, PREPARO MANUAL, APLICADA MANUALMENTE EM TETO, ESPESSURA DE 20MM, COM EXECUÇÃO DE TALISCAS. AF_03/2015</v>
          </cell>
          <cell r="D7307" t="str">
            <v>M2</v>
          </cell>
          <cell r="E7307" t="str">
            <v>33,73</v>
          </cell>
          <cell r="F7307" t="str">
            <v>36,32</v>
          </cell>
        </row>
        <row r="7308">
          <cell r="A7308" t="str">
            <v>90408</v>
          </cell>
          <cell r="B7308" t="str">
            <v>MASSA ÚNICA, PARA RECEBIMENTO DE PINTURA, EM ARGAMASSA TRAÇO 1:2:8, PREPARO MECÂNICO COM BETONEIRA 400L, APLICADA MANUALMENTE EM TETO, ESPESSURA DE 10MM, COM EXECUÇÃO DE TALISCAS. AF_03/2015</v>
          </cell>
          <cell r="D7308" t="str">
            <v>M2</v>
          </cell>
          <cell r="E7308" t="str">
            <v>22,21</v>
          </cell>
          <cell r="F7308" t="str">
            <v>24,04</v>
          </cell>
        </row>
        <row r="7309">
          <cell r="A7309" t="str">
            <v>90409</v>
          </cell>
          <cell r="B7309" t="str">
            <v>MASSA ÚNICA, PARA RECEBIMENTO DE PINTURA, EM ARGAMASSA TRAÇO 1:2:8, PREPARO MANUAL, APLICADA MANUALMENTE EM TETO, ESPESSURA DE 10MM, COM EXECUÇÃO DE TALISCAS. AF_03/2015</v>
          </cell>
          <cell r="D7309" t="str">
            <v>M2</v>
          </cell>
          <cell r="E7309" t="str">
            <v>23,91</v>
          </cell>
          <cell r="F7309" t="str">
            <v>25,91</v>
          </cell>
        </row>
        <row r="7310">
          <cell r="A7310" t="str">
            <v>84084</v>
          </cell>
          <cell r="B7310" t="str">
            <v>APICOAMENTO MANUAL DE SUPERFICIE DE CONCRETO</v>
          </cell>
          <cell r="D7310" t="str">
            <v>M2</v>
          </cell>
          <cell r="E7310" t="str">
            <v>5,65</v>
          </cell>
          <cell r="F7310" t="str">
            <v>6,24</v>
          </cell>
        </row>
        <row r="7311">
          <cell r="A7311" t="str">
            <v>87242</v>
          </cell>
          <cell r="B7311" t="str">
            <v>REVESTIMENTO CERÂMICO PARA PAREDES EXTERNAS EM PASTILHAS DE PORCELANA 5 X 5 CM (PLACAS DE 30 X 30 CM), ALINHADAS A PRUMO, APLICADO EM PANOS COM VÃOS. AF_06/2014</v>
          </cell>
          <cell r="D7311" t="str">
            <v>M2</v>
          </cell>
          <cell r="E7311" t="str">
            <v>220,48</v>
          </cell>
          <cell r="F7311" t="str">
            <v>223,97</v>
          </cell>
        </row>
        <row r="7312">
          <cell r="A7312" t="str">
            <v>87243</v>
          </cell>
          <cell r="B7312" t="str">
            <v>REVESTIMENTO CERÂMICO PARA PAREDES EXTERNAS EM PASTILHAS DE PORCELANA 5 X 5 CM (PLACAS DE 30 X 30 CM), ALINHADAS A PRUMO, APLICADO EM PANOS SEM VÃOS. AF_06/2014</v>
          </cell>
          <cell r="D7312" t="str">
            <v>M2</v>
          </cell>
          <cell r="E7312" t="str">
            <v>203,64</v>
          </cell>
          <cell r="F7312" t="str">
            <v>206,41</v>
          </cell>
        </row>
        <row r="7313">
          <cell r="A7313" t="str">
            <v>87244</v>
          </cell>
          <cell r="B7313" t="str">
            <v>REVESTIMENTO CERÂMICO PARA PAREDES EXTERNAS EM PASTILHAS DE PORCELANA 5 X 5 CM (PLACAS DE 30 X 30 CM), ALINHADAS A PRUMO, APLICADO EM SUPERFÍCIES EXTERNAS DA SACADA. AF_06/2014</v>
          </cell>
          <cell r="D7313" t="str">
            <v>M2</v>
          </cell>
          <cell r="E7313" t="str">
            <v>212,24</v>
          </cell>
          <cell r="F7313" t="str">
            <v>215,97</v>
          </cell>
        </row>
        <row r="7314">
          <cell r="A7314" t="str">
            <v>87245</v>
          </cell>
          <cell r="B7314" t="str">
            <v>REVESTIMENTO CERÂMICO PARA PAREDES EXTERNAS EM PASTILHAS DE PORCELANA 5 X 5 CM (PLACAS DE 30 X 30 CM), ALINHADAS A PRUMO, APLICADO EM SUPERFÍCIES INTERNAS DA SACADA. AF_06/2014</v>
          </cell>
          <cell r="D7314" t="str">
            <v>M2</v>
          </cell>
          <cell r="E7314" t="str">
            <v>255,56</v>
          </cell>
          <cell r="F7314" t="str">
            <v>260,14</v>
          </cell>
        </row>
        <row r="7315">
          <cell r="A7315" t="str">
            <v>87264</v>
          </cell>
          <cell r="B7315" t="str">
            <v>REVESTIMENTO CERÂMICO PARA PAREDES INTERNAS COM PLACAS TIPO ESMALTADA EXTRA DE DIMENSÕES 20X20 CM APLICADAS EM AMBIENTES DE ÁREA MENOR QUE 5 M² NA ALTURA INTEIRA DAS PAREDES. AF_06/2014</v>
          </cell>
          <cell r="D7315" t="str">
            <v>M2</v>
          </cell>
          <cell r="E7315" t="str">
            <v>43,44</v>
          </cell>
          <cell r="F7315" t="str">
            <v>45,41</v>
          </cell>
        </row>
        <row r="7316">
          <cell r="A7316" t="str">
            <v>87265</v>
          </cell>
          <cell r="B7316" t="str">
            <v>REVESTIMENTO CERÂMICO PARA PAREDES INTERNAS COM PLACAS TIPO ESMALTADA EXTRA DE DIMENSÕES 20X20 CM APLICADAS EM AMBIENTES DE ÁREA MAIOR QUE 5 M² NA ALTURA INTEIRA DAS PAREDES. AF_06/2014</v>
          </cell>
          <cell r="D7316" t="str">
            <v>M2</v>
          </cell>
          <cell r="E7316" t="str">
            <v>37,99</v>
          </cell>
          <cell r="F7316" t="str">
            <v>39,38</v>
          </cell>
        </row>
        <row r="7317">
          <cell r="A7317" t="str">
            <v>87266</v>
          </cell>
          <cell r="B7317" t="str">
            <v>REVESTIMENTO CERÂMICO PARA PAREDES INTERNAS COM PLACAS TIPO ESMALTADA EXTRA DE DIMENSÕES 20X20 CM APLICADAS EM AMBIENTES DE ÁREA MENOR QUE 5 M² A MEIA ALTURA DAS PAREDES. AF_06/2014</v>
          </cell>
          <cell r="D7317" t="str">
            <v>M2</v>
          </cell>
          <cell r="E7317" t="str">
            <v>45,39</v>
          </cell>
          <cell r="F7317" t="str">
            <v>47,58</v>
          </cell>
        </row>
        <row r="7318">
          <cell r="A7318" t="str">
            <v>87267</v>
          </cell>
          <cell r="B7318" t="str">
            <v>REVESTIMENTO CERÂMICO PARA PAREDES INTERNAS COM PLACAS TIPO ESMALTADA EXTRA DE DIMENSÕES 20X20 CM APLICADAS EM AMBIENTES DE ÁREA MAIOR QUE 5 M² A MEIA ALTURA DAS PAREDES. AF_06/2014</v>
          </cell>
          <cell r="D7318" t="str">
            <v>M2</v>
          </cell>
          <cell r="E7318" t="str">
            <v>42,95</v>
          </cell>
          <cell r="F7318" t="str">
            <v>44,87</v>
          </cell>
        </row>
        <row r="7319">
          <cell r="A7319" t="str">
            <v>87268</v>
          </cell>
          <cell r="B7319" t="str">
            <v>REVESTIMENTO CERÂMICO PARA PAREDES INTERNAS COM PLACAS TIPO ESMALTADA EXTRA DE DIMENSÕES 25X35 CM APLICADAS EM AMBIENTES DE ÁREA MENOR QUE 5 M² NA ALTURA INTEIRA DAS PAREDES. AF_06/2014</v>
          </cell>
          <cell r="D7319" t="str">
            <v>M2</v>
          </cell>
          <cell r="E7319" t="str">
            <v>46,72</v>
          </cell>
          <cell r="F7319" t="str">
            <v>49,06</v>
          </cell>
        </row>
        <row r="7320">
          <cell r="A7320" t="str">
            <v>87269</v>
          </cell>
          <cell r="B7320" t="str">
            <v>REVESTIMENTO CERÂMICO PARA PAREDES INTERNAS COM PLACAS TIPO ESMALTADA EXTRA DE DIMENSÕES 25X35 CM APLICADAS EM AMBIENTES DE ÁREA MAIOR QUE 5 M² NA ALTURA INTEIRA DAS PAREDES. AF_06/2014</v>
          </cell>
          <cell r="D7320" t="str">
            <v>M2</v>
          </cell>
          <cell r="E7320" t="str">
            <v>40,77</v>
          </cell>
          <cell r="F7320" t="str">
            <v>42,47</v>
          </cell>
        </row>
        <row r="7321">
          <cell r="A7321" t="str">
            <v>87270</v>
          </cell>
          <cell r="B7321" t="str">
            <v>REVESTIMENTO CERÂMICO PARA PAREDES INTERNAS COM PLACAS TIPO ESMALTADA EXTRA DE DIMENSÕES 25X35 CM APLICADAS EM AMBIENTES DE ÁREA MENOR QUE 5 M² A MEIA ALTURA DAS PAREDES. AF_06/2014</v>
          </cell>
          <cell r="D7321" t="str">
            <v>M2</v>
          </cell>
          <cell r="E7321" t="str">
            <v>48,36</v>
          </cell>
          <cell r="F7321" t="str">
            <v>50,88</v>
          </cell>
        </row>
        <row r="7322">
          <cell r="A7322" t="str">
            <v>87271</v>
          </cell>
          <cell r="B7322" t="str">
            <v>REVESTIMENTO CERÂMICO PARA PAREDES INTERNAS COM PLACAS TIPO ESMALTADA EXTRA DE DIMENSÕES 25X35 CM APLICADAS EM AMBIENTES DE ÁREA MAIOR QUE 5 M² A MEIA ALTURA DAS PAREDES. AF_06/2014</v>
          </cell>
          <cell r="D7322" t="str">
            <v>M2</v>
          </cell>
          <cell r="E7322" t="str">
            <v>45,54</v>
          </cell>
          <cell r="F7322" t="str">
            <v>47,77</v>
          </cell>
        </row>
        <row r="7323">
          <cell r="A7323" t="str">
            <v>87272</v>
          </cell>
          <cell r="B7323" t="str">
            <v>REVESTIMENTO CERÂMICO PARA PAREDES INTERNAS COM PLACAS TIPO ESMALTADA EXTRA  DE DIMENSÕES 33X45 CM APLICADAS EM AMBIENTES DE ÁREA MENOR QUE 5 M² NA ALTURA INTEIRA DAS PAREDES. AF_06/2014</v>
          </cell>
          <cell r="D7323" t="str">
            <v>M2</v>
          </cell>
          <cell r="E7323" t="str">
            <v>49,81</v>
          </cell>
          <cell r="F7323" t="str">
            <v>52,41</v>
          </cell>
        </row>
        <row r="7324">
          <cell r="A7324" t="str">
            <v>87273</v>
          </cell>
          <cell r="B7324" t="str">
            <v>REVESTIMENTO CERÂMICO PARA PAREDES INTERNAS COM PLACAS TIPO ESMALTADA EXTRA DE DIMENSÕES 33X45 CM APLICADAS EM AMBIENTES DE ÁREA MAIOR QUE 5 M² NA ALTURA INTEIRA DAS PAREDES. AF_06/2014</v>
          </cell>
          <cell r="D7324" t="str">
            <v>M2</v>
          </cell>
          <cell r="E7324" t="str">
            <v>42,54</v>
          </cell>
          <cell r="F7324" t="str">
            <v>44,36</v>
          </cell>
        </row>
        <row r="7325">
          <cell r="A7325" t="str">
            <v>87274</v>
          </cell>
          <cell r="B7325" t="str">
            <v>REVESTIMENTO CERÂMICO PARA PAREDES INTERNAS COM PLACAS TIPO ESMALTADA EXTRA DE DIMENSÕES 33X45 CM APLICADAS EM AMBIENTES DE ÁREA MENOR QUE 5 M² A MEIA ALTURA DAS PAREDES. AF_06/2014</v>
          </cell>
          <cell r="D7325" t="str">
            <v>M2</v>
          </cell>
          <cell r="E7325" t="str">
            <v>50,95</v>
          </cell>
          <cell r="F7325" t="str">
            <v>53,69</v>
          </cell>
        </row>
        <row r="7326">
          <cell r="A7326" t="str">
            <v>87275</v>
          </cell>
          <cell r="B7326" t="str">
            <v>REVESTIMENTO CERÂMICO PARA PAREDES INTERNAS COM PLACAS TIPO ESMALTADA EXTRA  DE DIMENSÕES 33X45 CM APLICADAS EM AMBIENTES DE ÁREA MAIOR QUE 5 M² A MEIA ALTURA DAS PAREDES. AF_06/2014</v>
          </cell>
          <cell r="D7326" t="str">
            <v>M2</v>
          </cell>
          <cell r="E7326" t="str">
            <v>48,48</v>
          </cell>
          <cell r="F7326" t="str">
            <v>50,94</v>
          </cell>
        </row>
        <row r="7327">
          <cell r="A7327" t="str">
            <v>88786</v>
          </cell>
          <cell r="B7327" t="str">
            <v>REVESTIMENTO CERÂMICO PARA PAREDES EXTERNAS EM PASTILHAS DE PORCELANA 2,5 X 2,5 CM (PLACAS DE 30 X 30 CM), ALINHADAS A PRUMO, APLICADO EM PANOS COM VÃOS. AF_10/2014</v>
          </cell>
          <cell r="D7327" t="str">
            <v>M2</v>
          </cell>
          <cell r="E7327" t="str">
            <v>245,77</v>
          </cell>
          <cell r="F7327" t="str">
            <v>249,26</v>
          </cell>
        </row>
        <row r="7328">
          <cell r="A7328" t="str">
            <v>88787</v>
          </cell>
          <cell r="B7328" t="str">
            <v>REVESTIMENTO CERÂMICO PARA PAREDES EXTERNAS EM PASTILHAS DE PORCELANA 2,5 X 2,5 CM (PLACAS DE 30 X 30 CM), ALINHADAS A PRUMO, APLICADO EM PANOS SEM VÃOS. AF_10/2014</v>
          </cell>
          <cell r="D7328" t="str">
            <v>M2</v>
          </cell>
          <cell r="E7328" t="str">
            <v>227,71</v>
          </cell>
          <cell r="F7328" t="str">
            <v>230,48</v>
          </cell>
        </row>
        <row r="7329">
          <cell r="A7329" t="str">
            <v>88788</v>
          </cell>
          <cell r="B7329" t="str">
            <v>REVESTIMENTO CERÂMICO PARA PAREDES EXTERNAS EM PASTILHAS DE PORCELANA 2,5 X 2,5 CM (PLACAS DE 30 X 30 CM), ALINHADAS A PRUMO, APLICADO EM SUPERFÍCIES EXTERNAS DA SACADA. AF_10/2014</v>
          </cell>
          <cell r="D7329" t="str">
            <v>M2</v>
          </cell>
          <cell r="E7329" t="str">
            <v>236,31</v>
          </cell>
          <cell r="F7329" t="str">
            <v>240,04</v>
          </cell>
        </row>
        <row r="7330">
          <cell r="A7330" t="str">
            <v>88789</v>
          </cell>
          <cell r="B7330" t="str">
            <v>REVESTIMENTO CERÂMICO PARA PAREDES EXTERNAS EM PASTILHAS DE PORCELANA 2,5 X 2,5 CM (PLACAS DE 30 X 30 CM), ALINHADAS A PRUMO, APLICADO EM SUPERFÍCIES INTERNAS DA SACADA. AF_10/2014</v>
          </cell>
          <cell r="D7330" t="str">
            <v>M2</v>
          </cell>
          <cell r="E7330" t="str">
            <v>283,85</v>
          </cell>
          <cell r="F7330" t="str">
            <v>288,43</v>
          </cell>
        </row>
        <row r="7331">
          <cell r="A7331" t="str">
            <v>89045</v>
          </cell>
          <cell r="B7331" t="str">
            <v>(COMPOSIÇÃO REPRESENTATIVA) DO SERVIÇO DE REVESTIMENTO CERÂMICO PARA AMBIENTES DE ÁREAS MOLHADAS, MEIA PAREDE OU PAREDE INTEIRA, COM PLACAS TIPO GRÊS OU SEMI-GRÊS, DIMENSÕES 20X20 CM, PARA EDIFICAÇÃO HABITACIONAL MULTIFAMILIAR (PRÉDIO). AF_11/2014</v>
          </cell>
          <cell r="D7331" t="str">
            <v>M2</v>
          </cell>
          <cell r="E7331" t="str">
            <v>43,30</v>
          </cell>
          <cell r="F7331" t="str">
            <v>45,27</v>
          </cell>
        </row>
        <row r="7332">
          <cell r="A7332" t="str">
            <v>89170</v>
          </cell>
          <cell r="B7332" t="str">
            <v>(COMPOSIÇÃO REPRESENTATIVA) DO SERVIÇO DE REVESTIMENTO CERÂMICO PARA PAREDES INTERNAS, MEIA PAREDE, OU PAREDE INTEIRA, PLACAS GRÊS OU SEMI-GRÊS DE 20X20 CM, PARA EDIFICAÇÕES HABITACIONAIS UNIFAMILIAR (CASAS) E EDIFICAÇÕES PÚBLICAS PADRÃO. AF_11/2014</v>
          </cell>
          <cell r="D7332" t="str">
            <v>M2</v>
          </cell>
          <cell r="E7332" t="str">
            <v>41,93</v>
          </cell>
          <cell r="F7332" t="str">
            <v>43,74</v>
          </cell>
        </row>
        <row r="7333">
          <cell r="A7333" t="str">
            <v>93392</v>
          </cell>
          <cell r="B7333" t="str">
            <v>REVESTIMENTO CERÂMICO PARA PAREDES INTERNAS COM PLACAS TIPO ESMALTADA PADRÃO POPULAR DE DIMENSÕES 20X20 CM, ARGAMASSA TIPO AC I, APLICADAS EM AMBIENTES DE ÁREA MENOR QUE 5 M2 NA ALTURA INTEIRA DAS PAREDES. AF_06/2014</v>
          </cell>
          <cell r="D7333" t="str">
            <v>M2</v>
          </cell>
          <cell r="E7333" t="str">
            <v>34,48</v>
          </cell>
          <cell r="F7333" t="str">
            <v>36,45</v>
          </cell>
        </row>
        <row r="7334">
          <cell r="A7334" t="str">
            <v>93393</v>
          </cell>
          <cell r="B7334" t="str">
            <v>REVESTIMENTO CERÂMICO PARA PAREDES INTERNAS COM PLACAS TIPO ESMALTADA PADRÃO POPULAR DE DIMENSÕES 20X20 CM, ARGAMASSA TIPO AC I, APLICADAS EM AMBIENTES DE ÁREA MAIOR QUE 5 M2 NA ALTURA INTEIRA DAS PAREDES. AF_06/2014</v>
          </cell>
          <cell r="D7334" t="str">
            <v>M2</v>
          </cell>
          <cell r="E7334" t="str">
            <v>29,10</v>
          </cell>
          <cell r="F7334" t="str">
            <v>30,49</v>
          </cell>
        </row>
        <row r="7335">
          <cell r="A7335" t="str">
            <v>93394</v>
          </cell>
          <cell r="B7335" t="str">
            <v>REVESTIMENTO CERÂMICO PARA PAREDES INTERNAS COM PLACAS TIPO ESMALTADA PADRÃO POPULAR DE DIMENSÕES 20X20 CM, ARGAMASSA TIPO AC I, APLICADAS EM AMBIENTES DE ÁREA MENOR QUE 5 M2 A MEIA ALTURA DAS PAREDES. AF_06/2014</v>
          </cell>
          <cell r="D7335" t="str">
            <v>M2</v>
          </cell>
          <cell r="E7335" t="str">
            <v>36,43</v>
          </cell>
          <cell r="F7335" t="str">
            <v>38,62</v>
          </cell>
        </row>
        <row r="7336">
          <cell r="A7336" t="str">
            <v>93395</v>
          </cell>
          <cell r="B7336" t="str">
            <v>REVESTIMENTO CERÂMICO PARA PAREDES INTERNAS COM PLACAS TIPO ESMALTADA PADRÃO POPULAR DE DIMENSÕES 20X20 CM, ARGAMASSA TIPO AC I, APLICADAS EM AMBIENTES DE ÁREA MAIOR QUE 5 M2 A MEIA ALTURA DAS PAREDES. AF_06/2014</v>
          </cell>
          <cell r="D7336" t="str">
            <v>M2</v>
          </cell>
          <cell r="E7336" t="str">
            <v>33,99</v>
          </cell>
          <cell r="F7336" t="str">
            <v>35,91</v>
          </cell>
        </row>
        <row r="7337">
          <cell r="A7337" t="str">
            <v>99194</v>
          </cell>
          <cell r="B7337" t="str">
            <v>REVESTIMENTO CERÂMICO PARA PAREDES INTERNAS COM PLACAS TIPO ESMALTADA PADRÃO POPULAR DE DIMENSÕES 20X20 CM, ARGAMASSA TIPO AC III, APLICADAS EM AMBIENTES DE ÁREA MENOR QUE 5 M2 NA ALTURA INTEIRA DAS PAREDES. AF_06/2014</v>
          </cell>
          <cell r="D7337" t="str">
            <v>M2</v>
          </cell>
          <cell r="E7337" t="str">
            <v>39,43</v>
          </cell>
          <cell r="F7337" t="str">
            <v>41,40</v>
          </cell>
        </row>
        <row r="7338">
          <cell r="A7338" t="str">
            <v>99195</v>
          </cell>
          <cell r="B7338" t="str">
            <v>REVESTIMENTO CERÂMICO PARA PAREDES INTERNAS COM PLACAS TIPO ESMALTADA PADRÃO POPULAR DE DIMENSÕES 20X20 CM, ARGAMASSA TIPO AC III, APLICADAS EM AMBIENTES DE ÁREA MAIOR QUE 5 M2 NA ALTURA INTEIRA DAS PAREDES. AF_06/2014</v>
          </cell>
          <cell r="D7338" t="str">
            <v>M2</v>
          </cell>
          <cell r="E7338" t="str">
            <v>34,05</v>
          </cell>
          <cell r="F7338" t="str">
            <v>35,44</v>
          </cell>
        </row>
        <row r="7339">
          <cell r="A7339" t="str">
            <v>99196</v>
          </cell>
          <cell r="B7339" t="str">
            <v>REVESTIMENTO CERÂMICO PARA PAREDES INTERNAS COM PLACAS TIPO ESMALTADA PADRÃO POPULAR DE DIMENSÕES 20X20 CM, ARGAMASSA TIPO AC III, APLICADAS EM AMBIENTES DE ÁREA MENOR QUE 5 M2 A MEIA ALTURA DAS PAREDES. AF_06/2014</v>
          </cell>
          <cell r="D7339" t="str">
            <v>M2</v>
          </cell>
          <cell r="E7339" t="str">
            <v>41,38</v>
          </cell>
          <cell r="F7339" t="str">
            <v>43,57</v>
          </cell>
        </row>
        <row r="7340">
          <cell r="A7340" t="str">
            <v>99198</v>
          </cell>
          <cell r="B7340" t="str">
            <v>REVESTIMENTO CERÂMICO PARA PAREDES INTERNAS COM PLACAS TIPO ESMALTADA PADRÃO POPULAR DE DIMENSÕES 20X20 CM, ARGAMASSA TIPO AC III, APLICADAS EM AMBIENTES DE ÁREA MAIOR QUE 5 M2 A MEIA ALTURA DAS PAREDES. AF_06/2014</v>
          </cell>
          <cell r="D7340" t="str">
            <v>M2</v>
          </cell>
          <cell r="E7340" t="str">
            <v>38,94</v>
          </cell>
          <cell r="F7340" t="str">
            <v>40,86</v>
          </cell>
        </row>
        <row r="7341">
          <cell r="A7341" t="str">
            <v>84088</v>
          </cell>
          <cell r="B7341" t="str">
            <v>PEITORIL EM MARMORE BRANCO, LARGURA DE 15CM, ASSENTADO COM ARGAMASSA TRACO 1:4 (CIMENTO E AREIA MEDIA), PREPARO MANUAL DA ARGAMASSA</v>
          </cell>
          <cell r="D7341" t="str">
            <v>M</v>
          </cell>
          <cell r="E7341" t="str">
            <v>106,89</v>
          </cell>
          <cell r="F7341" t="str">
            <v>108,39</v>
          </cell>
        </row>
        <row r="7342">
          <cell r="A7342" t="str">
            <v>84089</v>
          </cell>
          <cell r="B7342" t="str">
            <v>PEITORIL EM MARMORE BRANCO, LARGURA DE 25CM, ASSENTADO COM ARGAMASSA TRACO 1:3 (CIMENTO E AREIA MEDIA), PREPARO MANUAL DA ARGAMASSA</v>
          </cell>
          <cell r="D7342" t="str">
            <v>M</v>
          </cell>
          <cell r="E7342" t="str">
            <v>150,18</v>
          </cell>
          <cell r="F7342" t="str">
            <v>152,46</v>
          </cell>
        </row>
        <row r="7343">
          <cell r="A7343" t="str">
            <v>40675</v>
          </cell>
          <cell r="B7343" t="str">
            <v>ASSENTAMENTO DE PEITORIL COM ARGAMASSA DE CIMENTO COLANTE</v>
          </cell>
          <cell r="D7343" t="str">
            <v>M</v>
          </cell>
          <cell r="E7343" t="str">
            <v>3,70</v>
          </cell>
          <cell r="F7343" t="str">
            <v>4,11</v>
          </cell>
        </row>
        <row r="7344">
          <cell r="A7344" t="str">
            <v>84093</v>
          </cell>
          <cell r="B7344" t="str">
            <v>TABEIRA DE MADEIRA LEI, 1A QUALIDADE, 2,5X30,0CM PARA BEIRAL DE TELHADO</v>
          </cell>
          <cell r="D7344" t="str">
            <v>M</v>
          </cell>
          <cell r="E7344" t="str">
            <v>27,46</v>
          </cell>
          <cell r="F7344" t="str">
            <v>28,38</v>
          </cell>
        </row>
        <row r="7345">
          <cell r="A7345" t="str">
            <v>96112</v>
          </cell>
          <cell r="B7345" t="str">
            <v>FORRO EM MADEIRA PINUS, PARA AMBIENTES RESIDENCIAIS, INCLUSIVE ESTRUTURA DE FIXAÇÃO. AF_05/2017</v>
          </cell>
          <cell r="D7345" t="str">
            <v>M2</v>
          </cell>
          <cell r="E7345" t="str">
            <v>79,59</v>
          </cell>
          <cell r="F7345" t="str">
            <v>84,62</v>
          </cell>
        </row>
        <row r="7346">
          <cell r="A7346" t="str">
            <v>96117</v>
          </cell>
          <cell r="B7346" t="str">
            <v>FORRO EM MADEIRA PINUS, PARA AMBIENTES COMERCIAIS, INCLUSIVE ESTRUTURA DE FIXAÇÃO. AF_05/2017</v>
          </cell>
          <cell r="D7346" t="str">
            <v>M2</v>
          </cell>
          <cell r="E7346" t="str">
            <v>94,39</v>
          </cell>
          <cell r="F7346" t="str">
            <v>98,36</v>
          </cell>
        </row>
        <row r="7347">
          <cell r="A7347" t="str">
            <v>96122</v>
          </cell>
          <cell r="B7347" t="str">
            <v>ACABAMENTOS PARA FORRO (RODA-FORRO EM MADEIRA PINUS). AF_05/2017</v>
          </cell>
          <cell r="D7347" t="str">
            <v>M</v>
          </cell>
          <cell r="E7347" t="str">
            <v>22,42</v>
          </cell>
          <cell r="F7347" t="str">
            <v>23,29</v>
          </cell>
        </row>
        <row r="7348">
          <cell r="A7348" t="str">
            <v>96109</v>
          </cell>
          <cell r="B7348" t="str">
            <v>FORRO EM PLACAS DE GESSO, PARA AMBIENTES RESIDENCIAIS. AF_05/2017_P</v>
          </cell>
          <cell r="D7348" t="str">
            <v>M2</v>
          </cell>
          <cell r="E7348" t="str">
            <v>34,18</v>
          </cell>
          <cell r="F7348" t="str">
            <v>36,62</v>
          </cell>
        </row>
        <row r="7349">
          <cell r="A7349" t="str">
            <v>96110</v>
          </cell>
          <cell r="B7349" t="str">
            <v>FORRO EM DRYWALL, PARA AMBIENTES RESIDENCIAIS, INCLUSIVE ESTRUTURA DE FIXAÇÃO. AF_05/2017_P</v>
          </cell>
          <cell r="D7349" t="str">
            <v>M2</v>
          </cell>
          <cell r="E7349" t="str">
            <v>49,55</v>
          </cell>
          <cell r="F7349" t="str">
            <v>51,13</v>
          </cell>
        </row>
        <row r="7350">
          <cell r="A7350" t="str">
            <v>96113</v>
          </cell>
          <cell r="B7350" t="str">
            <v>FORRO EM PLACAS DE GESSO, PARA AMBIENTES COMERCIAIS. AF_05/2017_P</v>
          </cell>
          <cell r="D7350" t="str">
            <v>M2</v>
          </cell>
          <cell r="E7350" t="str">
            <v>30,25</v>
          </cell>
          <cell r="F7350" t="str">
            <v>32,19</v>
          </cell>
        </row>
        <row r="7351">
          <cell r="A7351" t="str">
            <v>96114</v>
          </cell>
          <cell r="B7351" t="str">
            <v>FORRO EM DRYWALL, PARA AMBIENTES COMERCIAIS, INCLUSIVE ESTRUTURA DE FIXAÇÃO. AF_05/2017_P</v>
          </cell>
          <cell r="D7351" t="str">
            <v>M2</v>
          </cell>
          <cell r="E7351" t="str">
            <v>50,35</v>
          </cell>
          <cell r="F7351" t="str">
            <v>51,61</v>
          </cell>
        </row>
        <row r="7352">
          <cell r="A7352" t="str">
            <v>96120</v>
          </cell>
          <cell r="B7352" t="str">
            <v>ACABAMENTOS PARA FORRO (MOLDURA DE GESSO). AF_05/2017</v>
          </cell>
          <cell r="D7352" t="str">
            <v>M</v>
          </cell>
          <cell r="E7352" t="str">
            <v>2,32</v>
          </cell>
          <cell r="F7352" t="str">
            <v>2,45</v>
          </cell>
        </row>
        <row r="7353">
          <cell r="A7353" t="str">
            <v>96123</v>
          </cell>
          <cell r="B7353" t="str">
            <v>ACABAMENTOS PARA FORRO (MOLDURA EM DRYWALL, COM LARGURA DE 15 CM). AF_05/2017_P</v>
          </cell>
          <cell r="D7353" t="str">
            <v>M</v>
          </cell>
          <cell r="E7353" t="str">
            <v>21,12</v>
          </cell>
          <cell r="F7353" t="str">
            <v>21,85</v>
          </cell>
        </row>
        <row r="7354">
          <cell r="A7354" t="str">
            <v>99054</v>
          </cell>
          <cell r="B7354" t="str">
            <v>ACABAMENTOS PARA FORRO (SANCA DE GESSO MONTADA NA OBRA). AF_05/2017_P</v>
          </cell>
          <cell r="D7354" t="str">
            <v>M2</v>
          </cell>
          <cell r="E7354" t="str">
            <v>42,09</v>
          </cell>
          <cell r="F7354" t="str">
            <v>45,39</v>
          </cell>
        </row>
        <row r="7355">
          <cell r="A7355" t="str">
            <v>72200</v>
          </cell>
          <cell r="B7355" t="str">
            <v>REVESTIMENTO EM LAMINADO MELAMINICO TEXTURIZADO, ESPESSURA 0,8 MM, FIXADO COM COLA</v>
          </cell>
          <cell r="D7355" t="str">
            <v>M2</v>
          </cell>
          <cell r="E7355" t="str">
            <v>90,45</v>
          </cell>
          <cell r="F7355" t="str">
            <v>93,34</v>
          </cell>
        </row>
        <row r="7356">
          <cell r="A7356" t="str">
            <v>73807/1</v>
          </cell>
          <cell r="B7356" t="str">
            <v>CORRIMAO EM MARMORITE, LARGURA 15CM</v>
          </cell>
          <cell r="D7356" t="str">
            <v>M</v>
          </cell>
          <cell r="E7356" t="str">
            <v>84,28</v>
          </cell>
          <cell r="F7356" t="str">
            <v>92,53</v>
          </cell>
        </row>
        <row r="7357">
          <cell r="A7357" t="str">
            <v>72201</v>
          </cell>
          <cell r="B7357" t="str">
            <v>RECOLOCACO DE FORROS EM REGUA DE PVC E PERFIS, CONSIDERANDO REAPROVEITAMENTO DO MATERIAL</v>
          </cell>
          <cell r="D7357" t="str">
            <v>M2</v>
          </cell>
          <cell r="E7357" t="str">
            <v>9,75</v>
          </cell>
          <cell r="F7357" t="str">
            <v>10,84</v>
          </cell>
        </row>
        <row r="7358">
          <cell r="A7358" t="str">
            <v>96111</v>
          </cell>
          <cell r="B7358" t="str">
            <v>FORRO EM RÉGUAS DE PVC, FRISADO, PARA AMBIENTES RESIDENCIAIS, INCLUSIVE ESTRUTURA DE FIXAÇÃO. AF_05/2017_P</v>
          </cell>
          <cell r="D7358" t="str">
            <v>M2</v>
          </cell>
          <cell r="E7358" t="str">
            <v>37,74</v>
          </cell>
          <cell r="F7358" t="str">
            <v>38,88</v>
          </cell>
        </row>
        <row r="7359">
          <cell r="A7359" t="str">
            <v>96116</v>
          </cell>
          <cell r="B7359" t="str">
            <v>FORRO EM RÉGUAS DE PVC, FRISADO, PARA AMBIENTES COMERCIAIS, INCLUSIVE ESTRUTURA DE FIXAÇÃO. AF_05/2017_P</v>
          </cell>
          <cell r="D7359" t="str">
            <v>M2</v>
          </cell>
          <cell r="E7359" t="str">
            <v>40,75</v>
          </cell>
          <cell r="F7359" t="str">
            <v>41,75</v>
          </cell>
        </row>
        <row r="7360">
          <cell r="A7360" t="str">
            <v>96121</v>
          </cell>
          <cell r="B7360" t="str">
            <v>ACABAMENTOS PARA FORRO (RODA-FORRO EM PERFIL METÁLICO E PLÁSTICO). AF_05/2017</v>
          </cell>
          <cell r="D7360" t="str">
            <v>M</v>
          </cell>
          <cell r="E7360" t="str">
            <v>7,69</v>
          </cell>
          <cell r="F7360" t="str">
            <v>7,98</v>
          </cell>
        </row>
        <row r="7361">
          <cell r="A7361" t="str">
            <v>96485</v>
          </cell>
          <cell r="B7361" t="str">
            <v>FORRO EM RÉGUAS DE PVC, LISO, PARA AMBIENTES RESIDENCIAIS, INCLUSIVE ESTRUTURA DE FIXAÇÃO. AF_05/2017_P</v>
          </cell>
          <cell r="D7361" t="str">
            <v>M2</v>
          </cell>
          <cell r="E7361" t="str">
            <v>43,93</v>
          </cell>
          <cell r="F7361" t="str">
            <v>45,07</v>
          </cell>
        </row>
        <row r="7362">
          <cell r="A7362" t="str">
            <v>96486</v>
          </cell>
          <cell r="B7362" t="str">
            <v>FORRO DE PVC, LISO, PARA AMBIENTES COMERCIAIS, INCLUSIVE ESTRUTURA DE FIXAÇÃO. AF_05/2017_P</v>
          </cell>
          <cell r="D7362" t="str">
            <v>M2</v>
          </cell>
          <cell r="E7362" t="str">
            <v>47,31</v>
          </cell>
          <cell r="F7362" t="str">
            <v>48,31</v>
          </cell>
        </row>
        <row r="7363">
          <cell r="A7363" t="str">
            <v>72198</v>
          </cell>
          <cell r="B7363" t="str">
            <v>ISOLAMENTO TERMICO COM ARGAMASSA TRACO 1:3 (CIMENTO E AREIA GROSSA NAO PENEIRADA), COM ADICAO DE PEROLAS DE ISOPOR, ESPESSURA 6CM, PREPARO MANUAL DA ARGAMASSA</v>
          </cell>
          <cell r="D7363" t="str">
            <v>M2</v>
          </cell>
          <cell r="E7363" t="str">
            <v>96,76</v>
          </cell>
          <cell r="F7363" t="str">
            <v>102,38</v>
          </cell>
        </row>
        <row r="7364">
          <cell r="A7364" t="str">
            <v>73833/1</v>
          </cell>
          <cell r="B7364" t="str">
            <v>ISOLAMENTO TERMICO COM MANTA DE LA DE VIDRO, ESPESSURA 2,5CM</v>
          </cell>
          <cell r="D7364" t="str">
            <v>M2</v>
          </cell>
          <cell r="E7364" t="str">
            <v>61,27</v>
          </cell>
          <cell r="F7364" t="str">
            <v>63,39</v>
          </cell>
        </row>
        <row r="7365">
          <cell r="A7365" t="str">
            <v>83730</v>
          </cell>
          <cell r="B7365" t="str">
            <v>REPARO ESTRUTURAL DE ESTRUTURAS DE CONCRETO COM ARGAMASSA POLIMERICA DE ALTO DESEMPENHO, E=2 CM</v>
          </cell>
          <cell r="D7365" t="str">
            <v>M2</v>
          </cell>
          <cell r="E7365" t="str">
            <v>145,27</v>
          </cell>
          <cell r="F7365" t="str">
            <v>148,23</v>
          </cell>
        </row>
        <row r="7366">
          <cell r="A7366" t="str">
            <v>83736</v>
          </cell>
          <cell r="B7366" t="str">
            <v>REPARO/COLAGEM DE ESTRUTURAS DE CONCRETO COM ADESIVO ESTRUTURAL A BASE DE EPOXI, E=2 MM</v>
          </cell>
          <cell r="D7366" t="str">
            <v>M2</v>
          </cell>
          <cell r="E7366" t="str">
            <v>152,78</v>
          </cell>
          <cell r="F7366" t="str">
            <v>156,72</v>
          </cell>
        </row>
        <row r="7367">
          <cell r="A7367" t="str">
            <v>91514</v>
          </cell>
          <cell r="B7367" t="str">
            <v>ESTUCAMENTO DE PANOS DE FACHADA SEM VÃOS DO SISTEMA DE PAREDES DE CONCRETO EM EDIFICAÇÕES DE MÚLTIPLOS PAVIMENTOS. AF_06/2015</v>
          </cell>
          <cell r="D7367" t="str">
            <v>M2</v>
          </cell>
          <cell r="E7367" t="str">
            <v>4,58</v>
          </cell>
          <cell r="F7367" t="str">
            <v>5,08</v>
          </cell>
        </row>
        <row r="7368">
          <cell r="A7368" t="str">
            <v>91515</v>
          </cell>
          <cell r="B7368" t="str">
            <v>ESTUCAMENTO DE PANOS DE FACHADA COM VÃOS DO SISTEMA DE PAREDES DE CONCRETO EM EDIFICAÇÕES DE MÚLTIPLOS PAVIMENTOS. AF_06/2015</v>
          </cell>
          <cell r="D7368" t="str">
            <v>M2</v>
          </cell>
          <cell r="E7368" t="str">
            <v>6,05</v>
          </cell>
          <cell r="F7368" t="str">
            <v>6,72</v>
          </cell>
        </row>
        <row r="7369">
          <cell r="A7369" t="str">
            <v>91516</v>
          </cell>
          <cell r="B7369" t="str">
            <v>ESTUCAMENTO DE SUPERFÍCIE EXTERNA DA SACADA DO SISTEMA DE PAREDES DE CONCRETO EM EDIFICAÇÕES DE MÚLTIPLOS PAVIMENTOS. AF_06/2015</v>
          </cell>
          <cell r="D7369" t="str">
            <v>M2</v>
          </cell>
          <cell r="E7369" t="str">
            <v>8,84</v>
          </cell>
          <cell r="F7369" t="str">
            <v>9,82</v>
          </cell>
        </row>
        <row r="7370">
          <cell r="A7370" t="str">
            <v>91517</v>
          </cell>
          <cell r="B7370" t="str">
            <v>ESTUCAMENTO DE PANOS DE FACHADA SEM VÃOS DO SISTEMA DE PAREDES DE CONCRETO EM EDIFICAÇÕES DE PAVIMENTO ÚNICO. AF_06/2015</v>
          </cell>
          <cell r="D7370" t="str">
            <v>M2</v>
          </cell>
          <cell r="E7370" t="str">
            <v>9,84</v>
          </cell>
          <cell r="F7370" t="str">
            <v>10,94</v>
          </cell>
        </row>
        <row r="7371">
          <cell r="A7371" t="str">
            <v>91519</v>
          </cell>
          <cell r="B7371" t="str">
            <v>ESTUCAMENTO DE PANOS DE FACHADA COM VÃOS DO SISTEMA DE PAREDES DE CONCRETO EM EDIFICAÇÕES DE PAVIMENTO ÚNICO. AF_06/2015</v>
          </cell>
          <cell r="D7371" t="str">
            <v>M2</v>
          </cell>
          <cell r="E7371" t="str">
            <v>11,31</v>
          </cell>
          <cell r="F7371" t="str">
            <v>12,56</v>
          </cell>
        </row>
        <row r="7372">
          <cell r="A7372" t="str">
            <v>91520</v>
          </cell>
          <cell r="B7372" t="str">
            <v>ESTUCAMENTO DE DENSIDADE BAIXA NAS FACES INTERNAS DE PAREDES DO SISTEMA DE PAREDES DE CONCRETO. AF_06/2015</v>
          </cell>
          <cell r="D7372" t="str">
            <v>M2</v>
          </cell>
          <cell r="E7372" t="str">
            <v>1,66</v>
          </cell>
          <cell r="F7372" t="str">
            <v>1,83</v>
          </cell>
        </row>
        <row r="7373">
          <cell r="A7373" t="str">
            <v>91522</v>
          </cell>
          <cell r="B7373" t="str">
            <v>ESTUCAMENTO, PARA QUALQUER REVESTIMENTO, EM TETO DO SISTEMA DE PAREDES DE CONCRETO. AF_06/2015</v>
          </cell>
          <cell r="D7373" t="str">
            <v>M2</v>
          </cell>
          <cell r="E7373" t="str">
            <v>1,99</v>
          </cell>
          <cell r="F7373" t="str">
            <v>2,20</v>
          </cell>
        </row>
        <row r="7374">
          <cell r="A7374" t="str">
            <v>91525</v>
          </cell>
          <cell r="B7374" t="str">
            <v>ESTUCAMENTO DE DENSIDADE ALTA, NAS FACES INTERNAS DE PAREDES DO SISTEMA DE PAREDES DE CONCRETO. AF_06/2015</v>
          </cell>
          <cell r="D7374" t="str">
            <v>M2</v>
          </cell>
          <cell r="E7374" t="str">
            <v>3,68</v>
          </cell>
          <cell r="F7374" t="str">
            <v>4,03</v>
          </cell>
        </row>
        <row r="7375">
          <cell r="A7375" t="str">
            <v>87280</v>
          </cell>
          <cell r="B7375" t="str">
            <v>ARGAMASSA TRAÇO 1:7 (EM VOLUME DE CIMENTO E AREIA MÉDIA ÚMIDA) COM ADIÇÃO DE PLASTIFICANTE PARA EMBOÇO/MASSA ÚNICA/ASSENTAMENTO DE ALVENARIA DE VEDAÇÃO, PREPARO MECÂNICO COM BETONEIRA 400 L. AF_08/2019</v>
          </cell>
          <cell r="D7375" t="str">
            <v>M3</v>
          </cell>
          <cell r="E7375" t="str">
            <v>248,68</v>
          </cell>
          <cell r="F7375" t="str">
            <v>257,40</v>
          </cell>
        </row>
        <row r="7376">
          <cell r="A7376" t="str">
            <v>87281</v>
          </cell>
          <cell r="B7376" t="str">
            <v>ARGAMASSA TRAÇO 1:7 (EM VOLUME DE CIMENTO E AREIA MÉDIA ÚMIDA) COM ADIÇÃO DE PLASTIFICANTE PARA EMBOÇO/MASSA ÚNICA/ASSENTAMENTO DE ALVENARIA DE VEDAÇÃO, PREPARO MECÂNICO COM BETONEIRA 600 L. AF_08/2019</v>
          </cell>
          <cell r="D7376" t="str">
            <v>M3</v>
          </cell>
          <cell r="E7376" t="str">
            <v>242,34</v>
          </cell>
          <cell r="F7376" t="str">
            <v>249,79</v>
          </cell>
        </row>
        <row r="7377">
          <cell r="A7377" t="str">
            <v>87283</v>
          </cell>
          <cell r="B7377" t="str">
            <v>ARGAMASSA TRAÇO 1:6 (EM VOLUME DE CIMENTO E AREIA MÉDIA ÚMIDA) COM ADIÇÃO DE PLASTIFICANTE PARA EMBOÇO/MASSA ÚNICA/ASSENTAMENTO DE ALVENARIA DE VEDAÇÃO, PREPARO MECÂNICO COM BETONEIRA 400 L. AF_08/2019</v>
          </cell>
          <cell r="D7377" t="str">
            <v>M3</v>
          </cell>
          <cell r="E7377" t="str">
            <v>257,91</v>
          </cell>
          <cell r="F7377" t="str">
            <v>265,75</v>
          </cell>
        </row>
        <row r="7378">
          <cell r="A7378" t="str">
            <v>87284</v>
          </cell>
          <cell r="B7378" t="str">
            <v>ARGAMASSA TRAÇO 1:6 (EM VOLUME DE CIMENTO E AREIA MÉDIA ÚMIDA) COM ADIÇÃO DE PLASTIFICANTE PARA EMBOÇO/MASSA ÚNICA/ASSENTAMENTO DE ALVENARIA DE VEDAÇÃO, PREPARO MECÂNICO COM BETONEIRA 600 L. AF_08/2019</v>
          </cell>
          <cell r="D7378" t="str">
            <v>M3</v>
          </cell>
          <cell r="E7378" t="str">
            <v>250,50</v>
          </cell>
          <cell r="F7378" t="str">
            <v>257,17</v>
          </cell>
        </row>
        <row r="7379">
          <cell r="A7379" t="str">
            <v>87286</v>
          </cell>
          <cell r="B7379" t="str">
            <v>ARGAMASSA TRAÇO 1:1:6 (EM VOLUME DE CIMENTO, CAL E AREIA MÉDIA ÚMIDA) PARA EMBOÇO/MASSA ÚNICA/ASSENTAMENTO DE ALVENARIA DE VEDAÇÃO, PREPARO MECÂNICO COM BETONEIRA 400 L. AF_08/2019</v>
          </cell>
          <cell r="D7379" t="str">
            <v>M3</v>
          </cell>
          <cell r="E7379" t="str">
            <v>343,66</v>
          </cell>
          <cell r="F7379" t="str">
            <v>353,00</v>
          </cell>
        </row>
        <row r="7380">
          <cell r="A7380" t="str">
            <v>87287</v>
          </cell>
          <cell r="B7380" t="str">
            <v>ARGAMASSA TRAÇO 1:1:6 (EM VOLUME DE CIMENTO, CAL E AREIA MÉDIA ÚMIDA) PARA EMBOÇO/MASSA ÚNICA/ASSENTAMENTO DE ALVENARIA DE VEDAÇÃO, PREPARO MECÂNICO COM BETONEIRA 600 L. AF_08/2019</v>
          </cell>
          <cell r="D7380" t="str">
            <v>M3</v>
          </cell>
          <cell r="E7380" t="str">
            <v>328,54</v>
          </cell>
          <cell r="F7380" t="str">
            <v>335,34</v>
          </cell>
        </row>
        <row r="7381">
          <cell r="A7381" t="str">
            <v>87289</v>
          </cell>
          <cell r="B7381" t="str">
            <v>ARGAMASSA TRAÇO 1:1,5:7,5 (EM VOLUME DE CIMENTO, CAL E AREIA MÉDIA ÚMIDA) PARA EMBOÇO/MASSA ÚNICA/ASSENTAMENTO DE ALVENARIA DE VEDAÇÃO, PREPARO MECÂNICO COM BETONEIRA 400 L. AF_08/2019</v>
          </cell>
          <cell r="D7381" t="str">
            <v>M3</v>
          </cell>
          <cell r="E7381" t="str">
            <v>333,35</v>
          </cell>
          <cell r="F7381" t="str">
            <v>342,16</v>
          </cell>
        </row>
        <row r="7382">
          <cell r="A7382" t="str">
            <v>87290</v>
          </cell>
          <cell r="B7382" t="str">
            <v>ARGAMASSA TRAÇO 1:1,5:7,5 (EM VOLUME DE CIMENTO, CAL E AREIA MÉDIA ÚMIDA) PARA EMBOÇO/MASSA ÚNICA/ASSENTAMENTO DE ALVENARIA DE VEDAÇÃO, PREPARO MECÂNICO COM BETONEIRA 600 L. AF_08/2019</v>
          </cell>
          <cell r="D7382" t="str">
            <v>M3</v>
          </cell>
          <cell r="E7382" t="str">
            <v>324,96</v>
          </cell>
          <cell r="F7382" t="str">
            <v>332,26</v>
          </cell>
        </row>
        <row r="7383">
          <cell r="A7383" t="str">
            <v>87292</v>
          </cell>
          <cell r="B7383" t="str">
            <v>ARGAMASSA TRAÇO 1:2:8 (EM VOLUME DE CIMENTO, CAL E AREIA MÉDIA ÚMIDA) PARA EMBOÇO/MASSA ÚNICA/ASSENTAMENTO DE ALVENARIA DE VEDAÇÃO, PREPARO MECÂNICO COM BETONEIRA 400 L. AF_08/2019</v>
          </cell>
          <cell r="D7383" t="str">
            <v>M3</v>
          </cell>
          <cell r="E7383" t="str">
            <v>344,04</v>
          </cell>
          <cell r="F7383" t="str">
            <v>352,18</v>
          </cell>
        </row>
        <row r="7384">
          <cell r="A7384" t="str">
            <v>87294</v>
          </cell>
          <cell r="B7384" t="str">
            <v>ARGAMASSA TRAÇO 1:2:9 (EM VOLUME DE CIMENTO, CAL E AREIA MÉDIA ÚMIDA) PARA EMBOÇO/MASSA ÚNICA/ASSENTAMENTO DE ALVENARIA DE VEDAÇÃO, PREPARO MECÂNICO COM BETONEIRA 600 L. AF_08/2019</v>
          </cell>
          <cell r="D7384" t="str">
            <v>M3</v>
          </cell>
          <cell r="E7384" t="str">
            <v>325,11</v>
          </cell>
          <cell r="F7384" t="str">
            <v>332,87</v>
          </cell>
        </row>
        <row r="7385">
          <cell r="A7385" t="str">
            <v>87295</v>
          </cell>
          <cell r="B7385" t="str">
            <v>ARGAMASSA TRAÇO 1:3:12 (EM VOLUME DE CIMENTO, CAL E AREIA MÉDIA ÚMIDA) PARA EMBOÇO/MASSA ÚNICA/ASSENTAMENTO DE ALVENARIA DE VEDAÇÃO, PREPARO MECÂNICO COM BETONEIRA 400 L. AF_08/2019</v>
          </cell>
          <cell r="D7385" t="str">
            <v>M3</v>
          </cell>
          <cell r="E7385" t="str">
            <v>338,45</v>
          </cell>
          <cell r="F7385" t="str">
            <v>348,46</v>
          </cell>
        </row>
        <row r="7386">
          <cell r="A7386" t="str">
            <v>87296</v>
          </cell>
          <cell r="B7386" t="str">
            <v>ARGAMASSA TRAÇO 1:3:12 (EM VOLUME DE CIMENTO, CAL E AREIA MÉDIA ÚMIDA) PARA EMBOÇO/MASSA ÚNICA/ASSENTAMENTO DE ALVENARIA DE VEDAÇÃO, PREPARO MECÂNICO COM BETONEIRA 600 L. AF_08/2019</v>
          </cell>
          <cell r="D7386" t="str">
            <v>M3</v>
          </cell>
          <cell r="E7386" t="str">
            <v>316,63</v>
          </cell>
          <cell r="F7386" t="str">
            <v>323,48</v>
          </cell>
        </row>
        <row r="7387">
          <cell r="A7387" t="str">
            <v>87298</v>
          </cell>
          <cell r="B7387" t="str">
            <v>ARGAMASSA TRAÇO 1:3 (EM VOLUME DE CIMENTO E AREIA MÉDIA ÚMIDA) PARA CONTRAPISO, PREPARO MECÂNICO COM BETONEIRA 400 L. AF_08/2019</v>
          </cell>
          <cell r="D7387" t="str">
            <v>M3</v>
          </cell>
          <cell r="E7387" t="str">
            <v>390,79</v>
          </cell>
          <cell r="F7387" t="str">
            <v>398,79</v>
          </cell>
        </row>
        <row r="7388">
          <cell r="A7388" t="str">
            <v>87299</v>
          </cell>
          <cell r="B7388" t="str">
            <v>ARGAMASSA TRAÇO 1:3 (EM VOLUME DE CIMENTO E AREIA MÉDIA ÚMIDA) PARA CONTRAPISO, PREPARO MECÂNICO COM BETONEIRA 600 L. AF_08/2019</v>
          </cell>
          <cell r="D7388" t="str">
            <v>M3</v>
          </cell>
          <cell r="E7388" t="str">
            <v>249,32</v>
          </cell>
          <cell r="F7388" t="str">
            <v>256,45</v>
          </cell>
        </row>
        <row r="7389">
          <cell r="A7389" t="str">
            <v>87301</v>
          </cell>
          <cell r="B7389" t="str">
            <v>ARGAMASSA TRAÇO 1:4 (EM VOLUME DE CIMENTO E AREIA MÉDIA ÚMIDA) PARA CONTRAPISO, PREPARO MECÂNICO COM BETONEIRA 400 L. AF_08/2019</v>
          </cell>
          <cell r="D7389" t="str">
            <v>M3</v>
          </cell>
          <cell r="E7389" t="str">
            <v>349,34</v>
          </cell>
          <cell r="F7389" t="str">
            <v>358,11</v>
          </cell>
        </row>
        <row r="7390">
          <cell r="A7390" t="str">
            <v>87302</v>
          </cell>
          <cell r="B7390" t="str">
            <v>ARGAMASSA TRAÇO 1:4 (EM VOLUME DE CIMENTO E AREIA MÉDIA ÚMIDA) PARA CONTRAPISO, PREPARO MECÂNICO COM BETONEIRA 600 L. AF_08/2019</v>
          </cell>
          <cell r="D7390" t="str">
            <v>M3</v>
          </cell>
          <cell r="E7390" t="str">
            <v>340,69</v>
          </cell>
          <cell r="F7390" t="str">
            <v>347,90</v>
          </cell>
        </row>
        <row r="7391">
          <cell r="A7391" t="str">
            <v>87304</v>
          </cell>
          <cell r="B7391" t="str">
            <v>ARGAMASSA TRAÇO 1:5 (EM VOLUME DE CIMENTO E AREIA MÉDIA ÚMIDA) PARA CONTRAPISO, PREPARO MECÂNICO COM BETONEIRA 400 L. AF_08/2019</v>
          </cell>
          <cell r="D7391" t="str">
            <v>M3</v>
          </cell>
          <cell r="E7391" t="str">
            <v>311,77</v>
          </cell>
          <cell r="F7391" t="str">
            <v>319,73</v>
          </cell>
        </row>
        <row r="7392">
          <cell r="A7392" t="str">
            <v>87305</v>
          </cell>
          <cell r="B7392" t="str">
            <v>ARGAMASSA TRAÇO 1:5 (EM VOLUME DE CIMENTO E AREIA MÉDIA ÚMIDA) PARA CONTRAPISO, PREPARO MECÂNICO COM BETONEIRA 600 L. AF_08/2019</v>
          </cell>
          <cell r="D7392" t="str">
            <v>M3</v>
          </cell>
          <cell r="E7392" t="str">
            <v>311,73</v>
          </cell>
          <cell r="F7392" t="str">
            <v>319,20</v>
          </cell>
        </row>
        <row r="7393">
          <cell r="A7393" t="str">
            <v>87307</v>
          </cell>
          <cell r="B7393" t="str">
            <v>ARGAMASSA TRAÇO 1:6 (EM VOLUME DE CIMENTO E AREIA MÉDIA ÚMIDA) PARA CONTRAPISO, PREPARO MECÂNICO COM BETONEIRA 400 L. AF_08/2019</v>
          </cell>
          <cell r="D7393" t="str">
            <v>M3</v>
          </cell>
          <cell r="E7393" t="str">
            <v>295,98</v>
          </cell>
          <cell r="F7393" t="str">
            <v>304,75</v>
          </cell>
        </row>
        <row r="7394">
          <cell r="A7394" t="str">
            <v>87308</v>
          </cell>
          <cell r="B7394" t="str">
            <v>ARGAMASSA TRAÇO 1:6 (EM VOLUME DE CIMENTO E AREIA MÉDIA ÚMIDA) PARA CONTRAPISO, PREPARO MECÂNICO COM BETONEIRA 600 L. AF_08/2019</v>
          </cell>
          <cell r="D7394" t="str">
            <v>M3</v>
          </cell>
          <cell r="E7394" t="str">
            <v>287,60</v>
          </cell>
          <cell r="F7394" t="str">
            <v>295,03</v>
          </cell>
        </row>
        <row r="7395">
          <cell r="A7395" t="str">
            <v>87310</v>
          </cell>
          <cell r="B7395" t="str">
            <v>ARGAMASSA TRAÇO 1:5 (EM VOLUME DE CIMENTO E AREIA GROSSA ÚMIDA) PARA CHAPISCO CONVENCIONAL, PREPARO MECÂNICO COM BETONEIRA 400 L. AF_08/2019</v>
          </cell>
          <cell r="D7395" t="str">
            <v>M3</v>
          </cell>
          <cell r="E7395" t="str">
            <v>255,72</v>
          </cell>
          <cell r="F7395" t="str">
            <v>263,50</v>
          </cell>
        </row>
        <row r="7396">
          <cell r="A7396" t="str">
            <v>87311</v>
          </cell>
          <cell r="B7396" t="str">
            <v>ARGAMASSA TRAÇO 1:5 (EM VOLUME DE CIMENTO E AREIA GROSSA ÚMIDA) PARA CHAPISCO CONVENCIONAL, PREPARO MECÂNICO COM BETONEIRA 600 L. AF_08/2019</v>
          </cell>
          <cell r="D7396" t="str">
            <v>M3</v>
          </cell>
          <cell r="E7396" t="str">
            <v>247,24</v>
          </cell>
          <cell r="F7396" t="str">
            <v>253,69</v>
          </cell>
        </row>
        <row r="7397">
          <cell r="A7397" t="str">
            <v>87313</v>
          </cell>
          <cell r="B7397" t="str">
            <v>ARGAMASSA TRAÇO 1:3 (EM VOLUME DE CIMENTO E AREIA GROSSA ÚMIDA) PARA CHAPISCO CONVENCIONAL, PREPARO MECÂNICO COM BETONEIRA 400 L. AF_08/2019</v>
          </cell>
          <cell r="D7397" t="str">
            <v>M3</v>
          </cell>
          <cell r="E7397" t="str">
            <v>313,13</v>
          </cell>
          <cell r="F7397" t="str">
            <v>320,95</v>
          </cell>
        </row>
        <row r="7398">
          <cell r="A7398" t="str">
            <v>87314</v>
          </cell>
          <cell r="B7398" t="str">
            <v>ARGAMASSA TRAÇO 1:3 (EM VOLUME DE CIMENTO E AREIA GROSSA ÚMIDA) PARA CHAPISCO CONVENCIONAL, PREPARO MECÂNICO COM BETONEIRA 600 L. AF_08/2019</v>
          </cell>
          <cell r="D7398" t="str">
            <v>M3</v>
          </cell>
          <cell r="E7398" t="str">
            <v>305,75</v>
          </cell>
          <cell r="F7398" t="str">
            <v>312,24</v>
          </cell>
        </row>
        <row r="7399">
          <cell r="A7399" t="str">
            <v>87316</v>
          </cell>
          <cell r="B7399" t="str">
            <v>ARGAMASSA TRAÇO 1:4 (EM VOLUME DE CIMENTO E AREIA GROSSA ÚMIDA) PARA CHAPISCO CONVENCIONAL, PREPARO MECÂNICO COM BETONEIRA 400 L. AF_08/2019</v>
          </cell>
          <cell r="D7399" t="str">
            <v>M3</v>
          </cell>
          <cell r="E7399" t="str">
            <v>283,60</v>
          </cell>
          <cell r="F7399" t="str">
            <v>292,00</v>
          </cell>
        </row>
        <row r="7400">
          <cell r="A7400" t="str">
            <v>87317</v>
          </cell>
          <cell r="B7400" t="str">
            <v>ARGAMASSA TRAÇO 1:4 (EM VOLUME DE CIMENTO E AREIA GROSSA ÚMIDA) PARA CHAPISCO CONVENCIONAL, PREPARO MECÂNICO COM BETONEIRA 600 L. AF_08/2019</v>
          </cell>
          <cell r="D7400" t="str">
            <v>M3</v>
          </cell>
          <cell r="E7400" t="str">
            <v>271,20</v>
          </cell>
          <cell r="F7400" t="str">
            <v>277,68</v>
          </cell>
        </row>
        <row r="7401">
          <cell r="A7401" t="str">
            <v>87319</v>
          </cell>
          <cell r="B7401" t="str">
            <v>ARGAMASSA TRAÇO 1:5 (EM VOLUME DE CIMENTO E AREIA GROSSA ÚMIDA) COM ADIÇÃO DE EMULSÃO POLIMÉRICA PARA CHAPISCO ROLADO, PREPARO MECÂNICO COM BETONEIRA 400 L. AF_08/2019</v>
          </cell>
          <cell r="D7401" t="str">
            <v>M3</v>
          </cell>
          <cell r="E7401" t="str">
            <v>1.976,94</v>
          </cell>
          <cell r="F7401" t="str">
            <v>1.984,76</v>
          </cell>
        </row>
        <row r="7402">
          <cell r="A7402" t="str">
            <v>87320</v>
          </cell>
          <cell r="B7402" t="str">
            <v>ARGAMASSA TRAÇO 1:5 (EM VOLUME DE CIMENTO E AREIA GROSSA ÚMIDA) COM ADIÇÃO DE EMULSÃO POLIMÉRICA PARA CHAPISCO ROLADO, PREPARO MECÂNICO COM BETONEIRA 600 L. AF_08/2019</v>
          </cell>
          <cell r="D7402" t="str">
            <v>M3</v>
          </cell>
          <cell r="E7402" t="str">
            <v>1.977,16</v>
          </cell>
          <cell r="F7402" t="str">
            <v>1.983,73</v>
          </cell>
        </row>
        <row r="7403">
          <cell r="A7403" t="str">
            <v>87322</v>
          </cell>
          <cell r="B7403" t="str">
            <v>ARGAMASSA TRAÇO 1:3 (EM VOLUME DE CIMENTO E AREIA GROSSA ÚMIDA) COM ADIÇÃO DE EMULSÃO POLIMÉRICA PARA CHAPISCO ROLADO, PREPARO MECÂNICO COM BETONEIRA 400 L. AF_08/2019</v>
          </cell>
          <cell r="D7403" t="str">
            <v>M3</v>
          </cell>
          <cell r="E7403" t="str">
            <v>2.043,31</v>
          </cell>
          <cell r="F7403" t="str">
            <v>2.051,56</v>
          </cell>
        </row>
        <row r="7404">
          <cell r="A7404" t="str">
            <v>87323</v>
          </cell>
          <cell r="B7404" t="str">
            <v>ARGAMASSA TRAÇO 1:3 (EM VOLUME DE CIMENTO E AREIA GROSSA ÚMIDA) COM ADIÇÃO DE EMULSÃO POLIMÉRICA PARA CHAPISCO ROLADO, PREPARO MECÂNICO COM BETONEIRA 600 L. AF_08/2019</v>
          </cell>
          <cell r="D7404" t="str">
            <v>M3</v>
          </cell>
          <cell r="E7404" t="str">
            <v>2.038,70</v>
          </cell>
          <cell r="F7404" t="str">
            <v>2.045,03</v>
          </cell>
        </row>
        <row r="7405">
          <cell r="A7405" t="str">
            <v>87325</v>
          </cell>
          <cell r="B7405" t="str">
            <v>ARGAMASSA TRAÇO 1:4 (EM VOLUME DE CIMENTO E AREIA GROSSA ÚMIDA) COM ADIÇÃO DE EMULSÃO POLIMÉRICA PARA CHAPISCO ROLADO, PREPARO MECÂNICO COM BETONEIRA 400 L. AF_08/2019</v>
          </cell>
          <cell r="D7405" t="str">
            <v>M3</v>
          </cell>
          <cell r="E7405" t="str">
            <v>1.995,54</v>
          </cell>
          <cell r="F7405" t="str">
            <v>2.004,03</v>
          </cell>
        </row>
        <row r="7406">
          <cell r="A7406" t="str">
            <v>87326</v>
          </cell>
          <cell r="B7406" t="str">
            <v>ARGAMASSA TRAÇO 1:4 (EM VOLUME DE CIMENTO E AREIA GROSSA ÚMIDA) COM ADIÇÃO DE EMULSÃO POLIMÉRICA PARA CHAPISCO ROLADO, PREPARO MECÂNICO COM BETONEIRA 600 L. AF_08/2019</v>
          </cell>
          <cell r="D7406" t="str">
            <v>M3</v>
          </cell>
          <cell r="E7406" t="str">
            <v>1.995,32</v>
          </cell>
          <cell r="F7406" t="str">
            <v>2.001,29</v>
          </cell>
        </row>
        <row r="7407">
          <cell r="A7407" t="str">
            <v>87327</v>
          </cell>
          <cell r="B7407" t="str">
            <v>ARGAMASSA TRAÇO 1:7 (EM VOLUME DE CIMENTO E AREIA MÉDIA ÚMIDA) COM ADIÇÃO DE PLASTIFICANTE PARA EMBOÇO/MASSA ÚNICA/ASSENTAMENTO DE ALVENARIA DE VEDAÇÃO, PREPARO MECÂNICO COM MISTURADOR DE EIXO HORIZONTAL DE 300 KG. AF_08/2019</v>
          </cell>
          <cell r="D7407" t="str">
            <v>M3</v>
          </cell>
          <cell r="E7407" t="str">
            <v>266,07</v>
          </cell>
          <cell r="F7407" t="str">
            <v>276,64</v>
          </cell>
        </row>
        <row r="7408">
          <cell r="A7408" t="str">
            <v>87328</v>
          </cell>
          <cell r="B7408" t="str">
            <v>ARGAMASSA TRAÇO 1:7 (EM VOLUME DE CIMENTO E AREIA MÉDIA ÚMIDA) COM ADIÇÃO DE PLASTIFICANTE PARA EMBOÇO/MASSA ÚNICA/ASSENTAMENTO DE ALVENARIA DE VEDAÇÃO, PREPARO MECÂNICO COM MISTURADOR DE EIXO HORIZONTAL DE 600 KG. AF_08/2019</v>
          </cell>
          <cell r="D7408" t="str">
            <v>M3</v>
          </cell>
          <cell r="E7408" t="str">
            <v>223,43</v>
          </cell>
          <cell r="F7408" t="str">
            <v>229,09</v>
          </cell>
        </row>
        <row r="7409">
          <cell r="A7409" t="str">
            <v>87329</v>
          </cell>
          <cell r="B7409" t="str">
            <v>ARGAMASSA TRAÇO 1:6 (EM VOLUME DE CIMENTO E AREIA MÉDIA ÚMIDA) COM ADIÇÃO DE PLASTIFICANTE PARA EMBOÇO/MASSA ÚNICA/ASSENTAMENTO DE ALVENARIA DE VEDAÇÃO, PREPARO MECÂNICO COM MISTURADOR DE EIXO HORIZONTAL DE 300 KG. AF_08/2019</v>
          </cell>
          <cell r="D7409" t="str">
            <v>M3</v>
          </cell>
          <cell r="E7409" t="str">
            <v>288,26</v>
          </cell>
          <cell r="F7409" t="str">
            <v>299,70</v>
          </cell>
        </row>
        <row r="7410">
          <cell r="A7410" t="str">
            <v>87330</v>
          </cell>
          <cell r="B7410" t="str">
            <v>ARGAMASSA TRAÇO 1:6 (EM VOLUME DE CIMENTO E AREIA MÉDIA ÚMIDA) COM ADIÇÃO DE PLASTIFICANTE PARA EMBOÇO/MASSA ÚNICA/ASSENTAMENTO DE ALVENARIA DE VEDAÇÃO, PREPARO MECÂNICO COM MISTURADOR DE EIXO HORIZONTAL DE 600 KG. AF_08/2019</v>
          </cell>
          <cell r="D7410" t="str">
            <v>M3</v>
          </cell>
          <cell r="E7410" t="str">
            <v>240,07</v>
          </cell>
          <cell r="F7410" t="str">
            <v>246,00</v>
          </cell>
        </row>
        <row r="7411">
          <cell r="A7411" t="str">
            <v>87331</v>
          </cell>
          <cell r="B7411" t="str">
            <v>ARGAMASSA TRAÇO 1:1:6 (EM VOLUME DE CIMENTO, CAL E AREIA MÉDIA ÚMIDA) PARA EMBOÇO/MASSA ÚNICA/ASSENTAMENTO DE ALVENARIA DE VEDAÇÃO, PREPARO MECÂNICO COM MISTURADOR DE EIXO HORIZONTAL DE 300 KG. AF_08/2019</v>
          </cell>
          <cell r="D7411" t="str">
            <v>M3</v>
          </cell>
          <cell r="E7411" t="str">
            <v>360,02</v>
          </cell>
          <cell r="F7411" t="str">
            <v>371,24</v>
          </cell>
        </row>
        <row r="7412">
          <cell r="A7412" t="str">
            <v>87332</v>
          </cell>
          <cell r="B7412" t="str">
            <v>ARGAMASSA TRAÇO 1:1:6 (EM VOLUME DE CIMENTO, CAL E AREIA MÉDIA ÚMIDA) PARA EMBOÇO/MASSA ÚNICA/ASSENTAMENTO DE ALVENARIA DE VEDAÇÃO, PREPARO MECÂNICO COM MISTURADOR DE EIXO HORIZONTAL DE 600 KG. AF_08/2019</v>
          </cell>
          <cell r="D7412" t="str">
            <v>M3</v>
          </cell>
          <cell r="E7412" t="str">
            <v>315,72</v>
          </cell>
          <cell r="F7412" t="str">
            <v>321,73</v>
          </cell>
        </row>
        <row r="7413">
          <cell r="A7413" t="str">
            <v>87333</v>
          </cell>
          <cell r="B7413" t="str">
            <v>ARGAMASSA TRAÇO 1:1,5:7,5 (EM VOLUME DE CIMENTO, CAL E AREIA MÉDIA ÚMIDA) PARA EMBOÇO/MASSA ÚNICA/ASSENTAMENTO DE ALVENARIA DE VEDAÇÃO, PREPARO MECÂNICO COM MISTURADOR DE EIXO HORIZONTAL DE 300 KG. AF_08/2019</v>
          </cell>
          <cell r="D7413" t="str">
            <v>M3</v>
          </cell>
          <cell r="E7413" t="str">
            <v>337,98</v>
          </cell>
          <cell r="F7413" t="str">
            <v>347,68</v>
          </cell>
        </row>
        <row r="7414">
          <cell r="A7414" t="str">
            <v>87334</v>
          </cell>
          <cell r="B7414" t="str">
            <v>ARGAMASSA TRAÇO 1:1,5:7,5 (EM VOLUME DE CIMENTO, CAL E AREIA MÉDIA ÚMIDA) PARA EMBOÇO/MASSA ÚNICA/ASSENTAMENTO DE ALVENARIA DE VEDAÇÃO, PREPARO MECÂNICO COM MISTURADOR DE EIXO HORIZONTAL DE 600 KG. AF_08/2019</v>
          </cell>
          <cell r="D7414" t="str">
            <v>M3</v>
          </cell>
          <cell r="E7414" t="str">
            <v>310,74</v>
          </cell>
          <cell r="F7414" t="str">
            <v>317,20</v>
          </cell>
        </row>
        <row r="7415">
          <cell r="A7415" t="str">
            <v>87335</v>
          </cell>
          <cell r="B7415" t="str">
            <v>ARGAMASSA TRAÇO 1:2:8 (EM VOLUME DE CIMENTO, CAL E AREIA MÉDIA ÚMIDA) PARA EMBOÇO/MASSA ÚNICA/ASSENTAMENTO DE ALVENARIA DE VEDAÇÃO, PREPARO MECÂNICO COM MISTURADOR DE EIXO HORIZONTAL DE 300 KG. AF_08/2019</v>
          </cell>
          <cell r="D7415" t="str">
            <v>M3</v>
          </cell>
          <cell r="E7415" t="str">
            <v>332,52</v>
          </cell>
          <cell r="F7415" t="str">
            <v>341,50</v>
          </cell>
        </row>
        <row r="7416">
          <cell r="A7416" t="str">
            <v>87336</v>
          </cell>
          <cell r="B7416" t="str">
            <v>ARGAMASSA TRAÇO 1:2:8 (EM VOLUME DE CIMENTO, CAL E AREIA MÉDIA ÚMIDA) PARA EMBOÇO/MASSA ÚNICA/ASSENTAMENTO DE ALVENARIA DE VEDAÇÃO, PREPARO MECÂNICO COM MISTURADOR DE EIXO HORIZONTAL DE 600 KG. AF_08/2019</v>
          </cell>
          <cell r="D7416" t="str">
            <v>M3</v>
          </cell>
          <cell r="E7416" t="str">
            <v>324,68</v>
          </cell>
          <cell r="F7416" t="str">
            <v>330,87</v>
          </cell>
        </row>
        <row r="7417">
          <cell r="A7417" t="str">
            <v>87337</v>
          </cell>
          <cell r="B7417" t="str">
            <v>ARGAMASSA TRAÇO 1:2:9 (EM VOLUME DE CIMENTO, CAL E AREIA MÉDIA ÚMIDA) PARA EMBOÇO/MASSA ÚNICA/ASSENTAMENTO DE ALVENARIA DE VEDAÇÃO, PREPARO MECÂNICO COM MISTURADOR DE EIXO HORIZONTAL DE 300 KG. AF_08/2019</v>
          </cell>
          <cell r="D7417" t="str">
            <v>M3</v>
          </cell>
          <cell r="E7417" t="str">
            <v>329,22</v>
          </cell>
          <cell r="F7417" t="str">
            <v>338,06</v>
          </cell>
        </row>
        <row r="7418">
          <cell r="A7418" t="str">
            <v>87338</v>
          </cell>
          <cell r="B7418" t="str">
            <v>ARGAMASSA TRAÇO 1:3:12 (EM VOLUME DE CIMENTO, CAL E AREIA MÉDIA ÚMIDA) PARA EMBOÇO/MASSA ÚNICA/ASSENTAMENTO DE ALVENARIA DE VEDAÇÃO, PREPARO MECÂNICO COM MISTURADOR DE EIXO HORIZONTAL DE 600 KG. AF_08/2019</v>
          </cell>
          <cell r="D7418" t="str">
            <v>M3</v>
          </cell>
          <cell r="E7418" t="str">
            <v>317,45</v>
          </cell>
          <cell r="F7418" t="str">
            <v>325,08</v>
          </cell>
        </row>
        <row r="7419">
          <cell r="A7419" t="str">
            <v>87339</v>
          </cell>
          <cell r="B7419" t="str">
            <v>ARGAMASSA TRAÇO 1:3 (EM VOLUME DE CIMENTO E AREIA MÉDIA ÚMIDA) PARA CONTRAPISO, PREPARO MECÂNICO COM MISTURADOR DE EIXO HORIZONTAL DE 160 KG. AF_08/2019</v>
          </cell>
          <cell r="D7419" t="str">
            <v>M3</v>
          </cell>
          <cell r="E7419" t="str">
            <v>479,25</v>
          </cell>
          <cell r="F7419" t="str">
            <v>497,98</v>
          </cell>
        </row>
        <row r="7420">
          <cell r="A7420" t="str">
            <v>87340</v>
          </cell>
          <cell r="B7420" t="str">
            <v>ARGAMASSA TRAÇO 1:3 (EM VOLUME DE CIMENTO E AREIA MÉDIA ÚMIDA) PARA CONTRAPISO, PREPARO MECÂNICO COM MISTURADOR DE EIXO HORIZONTAL DE 300 KG. AF_08/2019</v>
          </cell>
          <cell r="D7420" t="str">
            <v>M3</v>
          </cell>
          <cell r="E7420" t="str">
            <v>391,36</v>
          </cell>
          <cell r="F7420" t="str">
            <v>400,01</v>
          </cell>
        </row>
        <row r="7421">
          <cell r="A7421" t="str">
            <v>87341</v>
          </cell>
          <cell r="B7421" t="str">
            <v>ARGAMASSA TRAÇO 1:3 (EM VOLUME DE CIMENTO E AREIA MÉDIA ÚMIDA) PARA CONTRAPISO, PREPARO MECÂNICO COM MISTURADOR DE EIXO HORIZONTAL DE 600 KG. AF_08/2019</v>
          </cell>
          <cell r="D7421" t="str">
            <v>M3</v>
          </cell>
          <cell r="E7421" t="str">
            <v>368,59</v>
          </cell>
          <cell r="F7421" t="str">
            <v>374,49</v>
          </cell>
        </row>
        <row r="7422">
          <cell r="A7422" t="str">
            <v>87342</v>
          </cell>
          <cell r="B7422" t="str">
            <v>ARGAMASSA TRAÇO 1:4 (EM VOLUME DE CIMENTO E AREIA MÉDIA ÚMIDA) PARA CONTRAPISO, PREPARO MECÂNICO COM MISTURADOR DE EIXO HORIZONTAL DE 160 KG. AF_08/2019</v>
          </cell>
          <cell r="D7422" t="str">
            <v>M3</v>
          </cell>
          <cell r="E7422" t="str">
            <v>401,38</v>
          </cell>
          <cell r="F7422" t="str">
            <v>416,49</v>
          </cell>
        </row>
        <row r="7423">
          <cell r="A7423" t="str">
            <v>87343</v>
          </cell>
          <cell r="B7423" t="str">
            <v>ARGAMASSA TRAÇO 1:4 (EM VOLUME DE CIMENTO E AREIA MÉDIA ÚMIDA) PARA CONTRAPISO, PREPARO MECÂNICO COM MISTURADOR DE EIXO HORIZONTAL DE 300 KG. AF_08/2019</v>
          </cell>
          <cell r="D7423" t="str">
            <v>M3</v>
          </cell>
          <cell r="E7423" t="str">
            <v>351,77</v>
          </cell>
          <cell r="F7423" t="str">
            <v>361,15</v>
          </cell>
        </row>
        <row r="7424">
          <cell r="A7424" t="str">
            <v>87344</v>
          </cell>
          <cell r="B7424" t="str">
            <v>ARGAMASSA TRAÇO 1:4 (EM VOLUME DE CIMENTO E AREIA MÉDIA ÚMIDA) PARA CONTRAPISO, PREPARO MECÂNICO COM MISTURADOR DE EIXO HORIZONTAL DE 600 KG. AF_08/2019</v>
          </cell>
          <cell r="D7424" t="str">
            <v>M3</v>
          </cell>
          <cell r="E7424" t="str">
            <v>323,23</v>
          </cell>
          <cell r="F7424" t="str">
            <v>329,11</v>
          </cell>
        </row>
        <row r="7425">
          <cell r="A7425" t="str">
            <v>87345</v>
          </cell>
          <cell r="B7425" t="str">
            <v>ARGAMASSA TRAÇO 1:5 (EM VOLUME DE CIMENTO E AREIA MÉDIA ÚMIDA) PARA CONTRAPISO, PREPARO MECÂNICO COM MISTURADOR DE EIXO HORIZONTAL DE 160 KG. AF_08/2019</v>
          </cell>
          <cell r="D7425" t="str">
            <v>M3</v>
          </cell>
          <cell r="E7425" t="str">
            <v>356,03</v>
          </cell>
          <cell r="F7425" t="str">
            <v>369,50</v>
          </cell>
        </row>
        <row r="7426">
          <cell r="A7426" t="str">
            <v>87346</v>
          </cell>
          <cell r="B7426" t="str">
            <v>ARGAMASSA TRAÇO 1:5 (EM VOLUME DE CIMENTO E AREIA MÉDIA ÚMIDA) PARA CONTRAPISO, PREPARO MECÂNICO COM MISTURADOR DE EIXO HORIZONTAL DE 300 KG. AF_08/2019</v>
          </cell>
          <cell r="D7426" t="str">
            <v>M3</v>
          </cell>
          <cell r="E7426" t="str">
            <v>315,05</v>
          </cell>
          <cell r="F7426" t="str">
            <v>323,72</v>
          </cell>
        </row>
        <row r="7427">
          <cell r="A7427" t="str">
            <v>87347</v>
          </cell>
          <cell r="B7427" t="str">
            <v>ARGAMASSA TRAÇO 1:5 (EM VOLUME DE CIMENTO E AREIA MÉDIA ÚMIDA) PARA CONTRAPISO, PREPARO MECÂNICO COM MISTURADOR DE EIXO HORIZONTAL DE 600 KG. AF_08/2019</v>
          </cell>
          <cell r="D7427" t="str">
            <v>M3</v>
          </cell>
          <cell r="E7427" t="str">
            <v>292,25</v>
          </cell>
          <cell r="F7427" t="str">
            <v>298,16</v>
          </cell>
        </row>
        <row r="7428">
          <cell r="A7428" t="str">
            <v>87348</v>
          </cell>
          <cell r="B7428" t="str">
            <v>ARGAMASSA TRAÇO 1:6 (EM VOLUME DE CIMENTO E AREIA MÉDIA ÚMIDA) PARA CONTRAPISO, PREPARO MECÂNICO COM MISTURADOR DE EIXO HORIZONTAL DE 160 KG. AF_08/2019</v>
          </cell>
          <cell r="D7428" t="str">
            <v>M3</v>
          </cell>
          <cell r="E7428" t="str">
            <v>321,99</v>
          </cell>
          <cell r="F7428" t="str">
            <v>334,11</v>
          </cell>
        </row>
        <row r="7429">
          <cell r="A7429" t="str">
            <v>87349</v>
          </cell>
          <cell r="B7429" t="str">
            <v>ARGAMASSA TRAÇO 1:6 (EM VOLUME DE CIMENTO E AREIA MÉDIA ÚMIDA) PARA CONTRAPISO, PREPARO MECÂNICO COM MISTURADOR DE EIXO HORIZONTAL DE 600 KG. AF_08/2019</v>
          </cell>
          <cell r="D7429" t="str">
            <v>M3</v>
          </cell>
          <cell r="E7429" t="str">
            <v>267,23</v>
          </cell>
          <cell r="F7429" t="str">
            <v>272,78</v>
          </cell>
        </row>
        <row r="7430">
          <cell r="A7430" t="str">
            <v>87350</v>
          </cell>
          <cell r="B7430" t="str">
            <v>ARGAMASSA TRAÇO 1:5 (EM VOLUME DE CIMENTO E AREIA GROSSA ÚMIDA) PARA CHAPISCO CONVENCIONAL, PREPARO MECÂNICO COM MISTURADOR DE EIXO HORIZONTAL DE 300 KG. AF_08/2019</v>
          </cell>
          <cell r="D7430" t="str">
            <v>M3</v>
          </cell>
          <cell r="E7430" t="str">
            <v>289,20</v>
          </cell>
          <cell r="F7430" t="str">
            <v>300,80</v>
          </cell>
        </row>
        <row r="7431">
          <cell r="A7431" t="str">
            <v>87351</v>
          </cell>
          <cell r="B7431" t="str">
            <v>ARGAMASSA TRAÇO 1:5 (EM VOLUME DE CIMENTO E AREIA GROSSA ÚMIDA) PARA CHAPISCO CONVENCIONAL, PREPARO MECÂNICO COM MISTURADOR DE EIXO HORIZONTAL DE 600 KG. AF_08/2019</v>
          </cell>
          <cell r="D7431" t="str">
            <v>M3</v>
          </cell>
          <cell r="E7431" t="str">
            <v>237,61</v>
          </cell>
          <cell r="F7431" t="str">
            <v>243,38</v>
          </cell>
        </row>
        <row r="7432">
          <cell r="A7432" t="str">
            <v>87352</v>
          </cell>
          <cell r="B7432" t="str">
            <v>ARGAMASSA TRAÇO 1:3 (EM VOLUME DE CIMENTO E AREIA GROSSA ÚMIDA) PARA CHAPISCO CONVENCIONAL, PREPARO MECÂNICO COM MISTURADOR DE EIXO HORIZONTAL DE 160 KG. AF_08/2019</v>
          </cell>
          <cell r="D7432" t="str">
            <v>M3</v>
          </cell>
          <cell r="E7432" t="str">
            <v>371,50</v>
          </cell>
          <cell r="F7432" t="str">
            <v>386,22</v>
          </cell>
        </row>
        <row r="7433">
          <cell r="A7433" t="str">
            <v>87353</v>
          </cell>
          <cell r="B7433" t="str">
            <v>ARGAMASSA TRAÇO 1:3 (EM VOLUME DE CIMENTO E AREIA GROSSA ÚMIDA) PARA CHAPISCO CONVENCIONAL, PREPARO MECÂNICO COM MISTURADOR DE EIXO HORIZONTAL DE 300 KG. AF_08/2019</v>
          </cell>
          <cell r="D7433" t="str">
            <v>M3</v>
          </cell>
          <cell r="E7433" t="str">
            <v>317,60</v>
          </cell>
          <cell r="F7433" t="str">
            <v>326,22</v>
          </cell>
        </row>
        <row r="7434">
          <cell r="A7434" t="str">
            <v>87354</v>
          </cell>
          <cell r="B7434" t="str">
            <v>ARGAMASSA TRAÇO 1:3 (EM VOLUME DE CIMENTO E AREIA GROSSA ÚMIDA) PARA CHAPISCO CONVENCIONAL, PREPARO MECÂNICO COM MISTURADOR DE EIXO HORIZONTAL DE 600 KG. AF_08/2019</v>
          </cell>
          <cell r="D7434" t="str">
            <v>M3</v>
          </cell>
          <cell r="E7434" t="str">
            <v>292,27</v>
          </cell>
          <cell r="F7434" t="str">
            <v>297,75</v>
          </cell>
        </row>
        <row r="7435">
          <cell r="A7435" t="str">
            <v>87355</v>
          </cell>
          <cell r="B7435" t="str">
            <v>ARGAMASSA TRAÇO 1:4 (EM VOLUME DE CIMENTO E AREIA GROSSA ÚMIDA) PARA CHAPISCO CONVENCIONAL, PREPARO MECÂNICO COM MISTURADOR DE EIXO HORIZONTAL DE 160 KG. AF_08/2019</v>
          </cell>
          <cell r="D7435" t="str">
            <v>M3</v>
          </cell>
          <cell r="E7435" t="str">
            <v>311,71</v>
          </cell>
          <cell r="F7435" t="str">
            <v>323,56</v>
          </cell>
        </row>
        <row r="7436">
          <cell r="A7436" t="str">
            <v>87356</v>
          </cell>
          <cell r="B7436" t="str">
            <v>ARGAMASSA TRAÇO 1:4 (EM VOLUME DE CIMENTO E AREIA GROSSA ÚMIDA) PARA CHAPISCO CONVENCIONAL, PREPARO MECÂNICO COM MISTURADOR DE EIXO HORIZONTAL DE 300 KG. AF_08/2019</v>
          </cell>
          <cell r="D7436" t="str">
            <v>M3</v>
          </cell>
          <cell r="E7436" t="str">
            <v>275,06</v>
          </cell>
          <cell r="F7436" t="str">
            <v>282,63</v>
          </cell>
        </row>
        <row r="7437">
          <cell r="A7437" t="str">
            <v>87357</v>
          </cell>
          <cell r="B7437" t="str">
            <v>ARGAMASSA TRAÇO 1:4 (EM VOLUME DE CIMENTO E AREIA GROSSA ÚMIDA) PARA CHAPISCO CONVENCIONAL, PREPARO MECÂNICO COM MISTURADOR DE EIXO HORIZONTAL DE 600 KG. AF_08/2019</v>
          </cell>
          <cell r="D7437" t="str">
            <v>M3</v>
          </cell>
          <cell r="E7437" t="str">
            <v>256,67</v>
          </cell>
          <cell r="F7437" t="str">
            <v>262,01</v>
          </cell>
        </row>
        <row r="7438">
          <cell r="A7438" t="str">
            <v>87358</v>
          </cell>
          <cell r="B7438" t="str">
            <v>ARGAMASSA TRAÇO 1:5 (EM VOLUME DE CIMENTO E AREIA GROSSA ÚMIDA) COM ADIÇÃO DE EMULSÃO POLIMÉRICA PARA CHAPISCO ROLADO, PREPARO MECÂNICO COM MISTURADOR DE EIXO HORIZONTAL DE 300 KG. AF_08/2019</v>
          </cell>
          <cell r="D7438" t="str">
            <v>M3</v>
          </cell>
          <cell r="E7438" t="str">
            <v>1.959,53</v>
          </cell>
          <cell r="F7438" t="str">
            <v>1.969,25</v>
          </cell>
        </row>
        <row r="7439">
          <cell r="A7439" t="str">
            <v>87359</v>
          </cell>
          <cell r="B7439" t="str">
            <v>ARGAMASSA TRAÇO 1:5 (EM VOLUME DE CIMENTO E AREIA GROSSA ÚMIDA) COM ADIÇÃO DE EMULSÃO POLIMÉRICA PARA CHAPISCO ROLADO, PREPARO MECÂNICO COM MISTURADOR DE EIXO HORIZONTAL DE 600 KG. AF_08/2019</v>
          </cell>
          <cell r="D7439" t="str">
            <v>M3</v>
          </cell>
          <cell r="E7439" t="str">
            <v>1.937,13</v>
          </cell>
          <cell r="F7439" t="str">
            <v>1.943,44</v>
          </cell>
        </row>
        <row r="7440">
          <cell r="A7440" t="str">
            <v>87360</v>
          </cell>
          <cell r="B7440" t="str">
            <v>ARGAMASSA TRAÇO 1:3 (EM VOLUME DE CIMENTO E AREIA GROSSA ÚMIDA) COM ADIÇÃO DE EMULSÃO POLIMÉRICA PARA CHAPISCO ROLADO, PREPARO MECÂNICO COM MISTURADOR DE EIXO HORIZONTAL DE 160 KG. AF_08/2019</v>
          </cell>
          <cell r="D7440" t="str">
            <v>M3</v>
          </cell>
          <cell r="E7440" t="str">
            <v>2.027,99</v>
          </cell>
          <cell r="F7440" t="str">
            <v>2.040,46</v>
          </cell>
        </row>
        <row r="7441">
          <cell r="A7441" t="str">
            <v>87361</v>
          </cell>
          <cell r="B7441" t="str">
            <v>ARGAMASSA TRAÇO 1:3 (EM VOLUME DE CIMENTO E AREIA GROSSA ÚMIDA) COM ADIÇÃO DE EMULSÃO POLIMÉRICA PARA CHAPISCO ROLADO, PREPARO MECÂNICO COM MISTURADOR DE EIXO HORIZONTAL DE 300 KG. AF_08/2019</v>
          </cell>
          <cell r="D7441" t="str">
            <v>M3</v>
          </cell>
          <cell r="E7441" t="str">
            <v>1.994,51</v>
          </cell>
          <cell r="F7441" t="str">
            <v>2.001,96</v>
          </cell>
        </row>
        <row r="7442">
          <cell r="A7442" t="str">
            <v>87362</v>
          </cell>
          <cell r="B7442" t="str">
            <v>ARGAMASSA TRAÇO 1:3 (EM VOLUME DE CIMENTO E AREIA GROSSA ÚMIDA) COM ADIÇÃO DE EMULSÃO POLIMÉRICA PARA CHAPISCO ROLADO, PREPARO MECÂNICO COM MISTURADOR DE EIXO HORIZONTAL DE 600 KG. AF_08/2019</v>
          </cell>
          <cell r="D7442" t="str">
            <v>M3</v>
          </cell>
          <cell r="E7442" t="str">
            <v>1.989,79</v>
          </cell>
          <cell r="F7442" t="str">
            <v>1.995,09</v>
          </cell>
        </row>
        <row r="7443">
          <cell r="A7443" t="str">
            <v>87363</v>
          </cell>
          <cell r="B7443" t="str">
            <v>ARGAMASSA TRAÇO 1:4 (EM VOLUME DE CIMENTO E AREIA GROSSA ÚMIDA) COM ADIÇÃO DE EMULSÃO POLIMÉRICA PARA CHAPISCO ROLADO, PREPARO MECÂNICO COM MISTURADOR DE EIXO HORIZONTAL DE 300 KG. AF_08/2019</v>
          </cell>
          <cell r="D7443" t="str">
            <v>M3</v>
          </cell>
          <cell r="E7443" t="str">
            <v>1.983,85</v>
          </cell>
          <cell r="F7443" t="str">
            <v>1.994,46</v>
          </cell>
        </row>
        <row r="7444">
          <cell r="A7444" t="str">
            <v>87364</v>
          </cell>
          <cell r="B7444" t="str">
            <v>ARGAMASSA TRAÇO 1:4 (EM VOLUME DE CIMENTO E AREIA GROSSA ÚMIDA) COM ADIÇÃO DE EMULSÃO POLIMÉRICA PARA CHAPISCO ROLADO, PREPARO MECÂNICO COM MISTURADOR DE EIXO HORIZONTAL DE 600 KG. AF_08/2019</v>
          </cell>
          <cell r="D7444" t="str">
            <v>M3</v>
          </cell>
          <cell r="E7444" t="str">
            <v>1.958,61</v>
          </cell>
          <cell r="F7444" t="str">
            <v>1.964,18</v>
          </cell>
        </row>
        <row r="7445">
          <cell r="A7445" t="str">
            <v>87365</v>
          </cell>
          <cell r="B7445" t="str">
            <v>ARGAMASSA TRAÇO 1:7 (EM VOLUME DE CIMENTO E AREIA MÉDIA ÚMIDA) COM ADIÇÃO DE PLASTIFICANTE PARA EMBOÇO/MASSA ÚNICA/ASSENTAMENTO DE ALVENARIA DE VEDAÇÃO, PREPARO MANUAL. AF_08/2019</v>
          </cell>
          <cell r="D7445" t="str">
            <v>M3</v>
          </cell>
          <cell r="E7445" t="str">
            <v>322,61</v>
          </cell>
          <cell r="F7445" t="str">
            <v>338,49</v>
          </cell>
        </row>
        <row r="7446">
          <cell r="A7446" t="str">
            <v>87366</v>
          </cell>
          <cell r="B7446" t="str">
            <v>ARGAMASSA TRAÇO 1:6 (EM VOLUME DE CIMENTO E AREIA MÉDIA ÚMIDA) COM ADIÇÃO DE PLASTIFICANTE PARA EMBOÇO/MASSA ÚNICA/ASSENTAMENTO DE ALVENARIA DE VEDAÇÃO, PREPARO MANUAL. AF_08/2019</v>
          </cell>
          <cell r="D7446" t="str">
            <v>M3</v>
          </cell>
          <cell r="E7446" t="str">
            <v>341,94</v>
          </cell>
          <cell r="F7446" t="str">
            <v>358,32</v>
          </cell>
        </row>
        <row r="7447">
          <cell r="A7447" t="str">
            <v>87367</v>
          </cell>
          <cell r="B7447" t="str">
            <v>ARGAMASSA TRAÇO 1:1:6 (EM VOLUME DE CIMENTO, CAL E AREIA MÉDIA ÚMIDA) PARA EMBOÇO/MASSA ÚNICA/ASSENTAMENTO DE ALVENARIA DE VEDAÇÃO, PREPARO MANUAL. AF_08/2019</v>
          </cell>
          <cell r="D7447" t="str">
            <v>M3</v>
          </cell>
          <cell r="E7447" t="str">
            <v>417,47</v>
          </cell>
          <cell r="F7447" t="str">
            <v>433,98</v>
          </cell>
        </row>
        <row r="7448">
          <cell r="A7448" t="str">
            <v>87368</v>
          </cell>
          <cell r="B7448" t="str">
            <v>ARGAMASSA TRAÇO 1:1,5:7,5 (EM VOLUME DE CIMENTO, CAL E AREIA MÉDIA ÚMIDA) PARA EMBOÇO/MASSA ÚNICA/ASSENTAMENTO DE ALVENARIA DE VEDAÇÃO, PREPARO MANUAL. AF_08/2019</v>
          </cell>
          <cell r="D7448" t="str">
            <v>M3</v>
          </cell>
          <cell r="E7448" t="str">
            <v>410,67</v>
          </cell>
          <cell r="F7448" t="str">
            <v>427,31</v>
          </cell>
        </row>
        <row r="7449">
          <cell r="A7449" t="str">
            <v>87369</v>
          </cell>
          <cell r="B7449" t="str">
            <v>ARGAMASSA TRAÇO 1:2:8 (EM VOLUME DE CIMENTO, CAL E AREIA MÉDIA ÚMIDA) PARA EMBOÇO/MASSA ÚNICA/ASSENTAMENTO DE ALVENARIA DE VEDAÇÃO, PREPARO MANUAL. AF_08/2019</v>
          </cell>
          <cell r="D7449" t="str">
            <v>M3</v>
          </cell>
          <cell r="E7449" t="str">
            <v>423,89</v>
          </cell>
          <cell r="F7449" t="str">
            <v>440,21</v>
          </cell>
        </row>
        <row r="7450">
          <cell r="A7450" t="str">
            <v>87370</v>
          </cell>
          <cell r="B7450" t="str">
            <v>ARGAMASSA TRAÇO 1:2:9 (EM VOLUME DE CIMENTO, CAL E AREIA MÉDIA ÚMIDA) PARA EMBOÇO/MASSA ÚNICA/ASSENTAMENTO DE ALVENARIA DE VEDAÇÃO, PREPARO MANUAL. AF_08/2019</v>
          </cell>
          <cell r="D7450" t="str">
            <v>M3</v>
          </cell>
          <cell r="E7450" t="str">
            <v>406,85</v>
          </cell>
          <cell r="F7450" t="str">
            <v>423,27</v>
          </cell>
        </row>
        <row r="7451">
          <cell r="A7451" t="str">
            <v>87371</v>
          </cell>
          <cell r="B7451" t="str">
            <v>ARGAMASSA TRAÇO 1:3:12 (EM VOLUME DE CIMENTO, CAL E AREIA MÉDIA ÚMIDA) PARA EMBOÇO/MASSA ÚNICA/ASSENTAMENTO DE ALVENARIA DE VEDAÇÃO, PREPARO MANUAL. AF_08/2019</v>
          </cell>
          <cell r="D7451" t="str">
            <v>M3</v>
          </cell>
          <cell r="E7451" t="str">
            <v>400,91</v>
          </cell>
          <cell r="F7451" t="str">
            <v>416,90</v>
          </cell>
        </row>
        <row r="7452">
          <cell r="A7452" t="str">
            <v>87372</v>
          </cell>
          <cell r="B7452" t="str">
            <v>ARGAMASSA TRAÇO 1:3 (EM VOLUME DE CIMENTO E AREIA MÉDIA ÚMIDA) PARA CONTRAPISO, PREPARO MANUAL. AF_08/2019</v>
          </cell>
          <cell r="D7452" t="str">
            <v>M3</v>
          </cell>
          <cell r="E7452" t="str">
            <v>478,86</v>
          </cell>
          <cell r="F7452" t="str">
            <v>495,99</v>
          </cell>
        </row>
        <row r="7453">
          <cell r="A7453" t="str">
            <v>87373</v>
          </cell>
          <cell r="B7453" t="str">
            <v>ARGAMASSA TRAÇO 1:4 (EM VOLUME DE CIMENTO E AREIA MÉDIA ÚMIDA) PARA CONTRAPISO, PREPARO MANUAL. AF_08/2019</v>
          </cell>
          <cell r="D7453" t="str">
            <v>M3</v>
          </cell>
          <cell r="E7453" t="str">
            <v>424,21</v>
          </cell>
          <cell r="F7453" t="str">
            <v>440,41</v>
          </cell>
        </row>
        <row r="7454">
          <cell r="A7454" t="str">
            <v>87374</v>
          </cell>
          <cell r="B7454" t="str">
            <v>ARGAMASSA TRAÇO 1:5 (EM VOLUME DE CIMENTO E AREIA MÉDIA ÚMIDA) PARA CONTRAPISO, PREPARO MANUAL. AF_08/2019</v>
          </cell>
          <cell r="D7454" t="str">
            <v>M3</v>
          </cell>
          <cell r="E7454" t="str">
            <v>394,09</v>
          </cell>
          <cell r="F7454" t="str">
            <v>410,41</v>
          </cell>
        </row>
        <row r="7455">
          <cell r="A7455" t="str">
            <v>87375</v>
          </cell>
          <cell r="B7455" t="str">
            <v>ARGAMASSA TRAÇO 1:6 (EM VOLUME DE CIMENTO E AREIA MÉDIA ÚMIDA) PARA CONTRAPISO, PREPARO MANUAL. AF_08/2019</v>
          </cell>
          <cell r="D7455" t="str">
            <v>M3</v>
          </cell>
          <cell r="E7455" t="str">
            <v>374,82</v>
          </cell>
          <cell r="F7455" t="str">
            <v>391,44</v>
          </cell>
        </row>
        <row r="7456">
          <cell r="A7456" t="str">
            <v>87376</v>
          </cell>
          <cell r="B7456" t="str">
            <v>ARGAMASSA TRAÇO 1:5 (EM VOLUME DE CIMENTO E AREIA GROSSA ÚMIDA) PARA CHAPISCO CONVENCIONAL, PREPARO MANUAL. AF_08/2019</v>
          </cell>
          <cell r="D7456" t="str">
            <v>M3</v>
          </cell>
          <cell r="E7456" t="str">
            <v>336,68</v>
          </cell>
          <cell r="F7456" t="str">
            <v>352,56</v>
          </cell>
        </row>
        <row r="7457">
          <cell r="A7457" t="str">
            <v>87377</v>
          </cell>
          <cell r="B7457" t="str">
            <v>ARGAMASSA TRAÇO 1:3 (EM VOLUME DE CIMENTO E AREIA GROSSA ÚMIDA) PARA CHAPISCO CONVENCIONAL, PREPARO MANUAL. AF_08/2019</v>
          </cell>
          <cell r="D7457" t="str">
            <v>M3</v>
          </cell>
          <cell r="E7457" t="str">
            <v>397,11</v>
          </cell>
          <cell r="F7457" t="str">
            <v>413,31</v>
          </cell>
        </row>
        <row r="7458">
          <cell r="A7458" t="str">
            <v>87378</v>
          </cell>
          <cell r="B7458" t="str">
            <v>ARGAMASSA TRAÇO 1:4 (EM VOLUME DE CIMENTO E AREIA GROSSA ÚMIDA) PARA CHAPISCO CONVENCIONAL, PREPARO MANUAL. AF_08/2019</v>
          </cell>
          <cell r="D7458" t="str">
            <v>M3</v>
          </cell>
          <cell r="E7458" t="str">
            <v>357,70</v>
          </cell>
          <cell r="F7458" t="str">
            <v>373,37</v>
          </cell>
        </row>
        <row r="7459">
          <cell r="A7459" t="str">
            <v>87379</v>
          </cell>
          <cell r="B7459" t="str">
            <v>ARGAMASSA TRAÇO 1:5 (EM VOLUME DE CIMENTO E AREIA GROSSA ÚMIDA) COM ADIÇÃO DE EMULSÃO POLIMÉRICA PARA CHAPISCO ROLADO, PREPARO MANUAL. AF_08/2019</v>
          </cell>
          <cell r="D7459" t="str">
            <v>M3</v>
          </cell>
          <cell r="E7459" t="str">
            <v>2.045,59</v>
          </cell>
          <cell r="F7459" t="str">
            <v>2.061,25</v>
          </cell>
        </row>
        <row r="7460">
          <cell r="A7460" t="str">
            <v>87380</v>
          </cell>
          <cell r="B7460" t="str">
            <v>ARGAMASSA TRAÇO 1:3 (EM VOLUME DE CIMENTO E AREIA GROSSA ÚMIDA) COM ADIÇÃO DE EMULSÃO POLIMÉRICA PARA CHAPISCO ROLADO, PREPARO MANUAL. AF_08/2019</v>
          </cell>
          <cell r="D7460" t="str">
            <v>M3</v>
          </cell>
          <cell r="E7460" t="str">
            <v>2.103,24</v>
          </cell>
          <cell r="F7460" t="str">
            <v>2.119,22</v>
          </cell>
        </row>
        <row r="7461">
          <cell r="A7461" t="str">
            <v>87381</v>
          </cell>
          <cell r="B7461" t="str">
            <v>ARGAMASSA TRAÇO 1:4 (EM VOLUME DE CIMENTO E AREIA GROSSA ÚMIDA) COM ADIÇÃO DE EMULSÃO POLIMÉRICA PARA CHAPISCO ROLADO, PREPARO MANUAL. AF_08/2019</v>
          </cell>
          <cell r="D7461" t="str">
            <v>M3</v>
          </cell>
          <cell r="E7461" t="str">
            <v>2.065,38</v>
          </cell>
          <cell r="F7461" t="str">
            <v>2.080,83</v>
          </cell>
        </row>
        <row r="7462">
          <cell r="A7462" t="str">
            <v>87382</v>
          </cell>
          <cell r="B7462" t="str">
            <v>ARGAMASSA INDUSTRIALIZADA MULTIUSO PARA REVESTIMENTOS E ASSENTAMENTO DA ALVENARIA, PREPARO COM MISTURADOR DE EIXO HORIZONTAL DE 160 KG. AF_08/2019</v>
          </cell>
          <cell r="D7462" t="str">
            <v>M3</v>
          </cell>
          <cell r="E7462" t="str">
            <v>901,97</v>
          </cell>
          <cell r="F7462" t="str">
            <v>910,04</v>
          </cell>
        </row>
        <row r="7463">
          <cell r="A7463" t="str">
            <v>87383</v>
          </cell>
          <cell r="B7463" t="str">
            <v>ARGAMASSA INDUSTRIALIZADA MULTIUSO PARA REVESTIMENTOS E ASSENTAMENTO DA ALVENARIA, PREPARO COM MISTURADOR DE EIXO HORIZONTAL DE 300 KG. AF_08/2019</v>
          </cell>
          <cell r="D7463" t="str">
            <v>M3</v>
          </cell>
          <cell r="E7463" t="str">
            <v>895,35</v>
          </cell>
          <cell r="F7463" t="str">
            <v>901,68</v>
          </cell>
        </row>
        <row r="7464">
          <cell r="A7464" t="str">
            <v>87384</v>
          </cell>
          <cell r="B7464" t="str">
            <v>ARGAMASSA INDUSTRIALIZADA MULTIUSO PARA REVESTIMENTOS E ASSENTAMENTO DA ALVENARIA, PREPARO COM MISTURADOR DE EIXO HORIZONTAL DE 600 KG. AF_08/2019</v>
          </cell>
          <cell r="D7464" t="str">
            <v>M3</v>
          </cell>
          <cell r="E7464" t="str">
            <v>886,44</v>
          </cell>
          <cell r="F7464" t="str">
            <v>891,08</v>
          </cell>
        </row>
        <row r="7465">
          <cell r="A7465" t="str">
            <v>87385</v>
          </cell>
          <cell r="B7465" t="str">
            <v>ARGAMASSA PRONTA PARA CONTRAPISO, PREPARO COM MISTURADOR DE EIXO HORIZONTAL DE 160 KG. AF_08/2019</v>
          </cell>
          <cell r="D7465" t="str">
            <v>M3</v>
          </cell>
          <cell r="E7465" t="str">
            <v>1.282,63</v>
          </cell>
          <cell r="F7465" t="str">
            <v>1.292,26</v>
          </cell>
        </row>
        <row r="7466">
          <cell r="A7466" t="str">
            <v>87386</v>
          </cell>
          <cell r="B7466" t="str">
            <v>ARGAMASSA PRONTA PARA CONTRAPISO, PREPARO COM MISTURADOR DE EIXO HORIZONTAL DE 300 KG. AF_08/2019</v>
          </cell>
          <cell r="D7466" t="str">
            <v>M3</v>
          </cell>
          <cell r="E7466" t="str">
            <v>1.274,17</v>
          </cell>
          <cell r="F7466" t="str">
            <v>1.281,44</v>
          </cell>
        </row>
        <row r="7467">
          <cell r="A7467" t="str">
            <v>87387</v>
          </cell>
          <cell r="B7467" t="str">
            <v>ARGAMASSA PRONTA PARA CONTRAPISO, PREPARO COM MISTURADOR DE EIXO HORIZONTAL DE 600 KG. AF_08/2019</v>
          </cell>
          <cell r="D7467" t="str">
            <v>M3</v>
          </cell>
          <cell r="E7467" t="str">
            <v>1.267,74</v>
          </cell>
          <cell r="F7467" t="str">
            <v>1.273,17</v>
          </cell>
        </row>
        <row r="7468">
          <cell r="A7468" t="str">
            <v>87388</v>
          </cell>
          <cell r="B7468" t="str">
            <v>ARGAMASSA PARA REVESTIMENTO DECORATIVO MONOCAMADA (MONOCAPA), PREPARO COM MISTURADOR DE EIXO HORIZONTAL DE 160 KG. AF_08/2019</v>
          </cell>
          <cell r="D7468" t="str">
            <v>M3</v>
          </cell>
          <cell r="E7468" t="str">
            <v>2.993,53</v>
          </cell>
          <cell r="F7468" t="str">
            <v>3.001,66</v>
          </cell>
        </row>
        <row r="7469">
          <cell r="A7469" t="str">
            <v>87389</v>
          </cell>
          <cell r="B7469" t="str">
            <v>ARGAMASSA PARA REVESTIMENTO DECORATIVO MONOCAMADA (MONOCAPA), PREPARO COM MISTURADOR DE EIXO HORIZONTAL DE 300 KG. AF_08/2019</v>
          </cell>
          <cell r="D7469" t="str">
            <v>M3</v>
          </cell>
          <cell r="E7469" t="str">
            <v>3.002,15</v>
          </cell>
          <cell r="F7469" t="str">
            <v>3.008,43</v>
          </cell>
        </row>
        <row r="7470">
          <cell r="A7470" t="str">
            <v>87390</v>
          </cell>
          <cell r="B7470" t="str">
            <v>ARGAMASSA PARA REVESTIMENTO DECORATIVO MONOCAMADA (MONOCAPA), PREPARO COM MISTURADOR DE EIXO HORIZONTAL DE 600 KG. AF_08/2019</v>
          </cell>
          <cell r="D7470" t="str">
            <v>M3</v>
          </cell>
          <cell r="E7470" t="str">
            <v>3.014,34</v>
          </cell>
          <cell r="F7470" t="str">
            <v>3.018,98</v>
          </cell>
        </row>
        <row r="7471">
          <cell r="A7471" t="str">
            <v>87391</v>
          </cell>
          <cell r="B7471" t="str">
            <v>ARGAMASSA INDUSTRIALIZADA PARA CHAPISCO ROLADO, PREPARO COM MISTURADOR DE EIXO HORIZONTAL DE 160 KG. AF_08/2019</v>
          </cell>
          <cell r="D7471" t="str">
            <v>M3</v>
          </cell>
          <cell r="E7471" t="str">
            <v>4.339,04</v>
          </cell>
          <cell r="F7471" t="str">
            <v>4.349,57</v>
          </cell>
        </row>
        <row r="7472">
          <cell r="A7472" t="str">
            <v>87393</v>
          </cell>
          <cell r="B7472" t="str">
            <v>ARGAMASSA INDUSTRIALIZADA PARA CHAPISCO ROLADO, PREPARO COM MISTURADOR DE EIXO HORIZONTAL DE 300 KG. AF_08/2019</v>
          </cell>
          <cell r="D7472" t="str">
            <v>M3</v>
          </cell>
          <cell r="E7472" t="str">
            <v>4.378,96</v>
          </cell>
          <cell r="F7472" t="str">
            <v>4.387,50</v>
          </cell>
        </row>
        <row r="7473">
          <cell r="A7473" t="str">
            <v>87394</v>
          </cell>
          <cell r="B7473" t="str">
            <v>ARGAMASSA INDUSTRIALIZADA PARA CHAPISCO ROLADO, PREPARO COM MISTURADOR DE EIXO HORIZONTAL DE 600 KG. AF_08/2019</v>
          </cell>
          <cell r="D7473" t="str">
            <v>M3</v>
          </cell>
          <cell r="E7473" t="str">
            <v>4.417,58</v>
          </cell>
          <cell r="F7473" t="str">
            <v>4.424,25</v>
          </cell>
        </row>
        <row r="7474">
          <cell r="A7474" t="str">
            <v>87395</v>
          </cell>
          <cell r="B7474" t="str">
            <v>ARGAMASSA INDUSTRIALIZADA PARA CHAPISCO COLANTE, PREPARO COM MISTURADOR DE EIXO HORIZONTAL DE 160 KG. AF_08/2019</v>
          </cell>
          <cell r="D7474" t="str">
            <v>M3</v>
          </cell>
          <cell r="E7474" t="str">
            <v>3.400,65</v>
          </cell>
          <cell r="F7474" t="str">
            <v>3.411,18</v>
          </cell>
        </row>
        <row r="7475">
          <cell r="A7475" t="str">
            <v>87396</v>
          </cell>
          <cell r="B7475" t="str">
            <v>ARGAMASSA INDUSTRIALIZADA PARA CHAPISCO COLANTE, PREPARO COM MISTURADOR DE EIXO HORIZONTAL DE 300 KG. AF_08/2019</v>
          </cell>
          <cell r="D7475" t="str">
            <v>M3</v>
          </cell>
          <cell r="E7475" t="str">
            <v>3.427,97</v>
          </cell>
          <cell r="F7475" t="str">
            <v>3.436,51</v>
          </cell>
        </row>
        <row r="7476">
          <cell r="A7476" t="str">
            <v>87397</v>
          </cell>
          <cell r="B7476" t="str">
            <v>ARGAMASSA INDUSTRIALIZADA PARA CHAPISCO COLANTE, PREPARO COM MISTURADOR DE EIXO HORIZONTAL DE 600 KG. AF_08/2019</v>
          </cell>
          <cell r="D7476" t="str">
            <v>M3</v>
          </cell>
          <cell r="E7476" t="str">
            <v>3.454,55</v>
          </cell>
          <cell r="F7476" t="str">
            <v>3.461,22</v>
          </cell>
        </row>
        <row r="7477">
          <cell r="A7477" t="str">
            <v>87398</v>
          </cell>
          <cell r="B7477" t="str">
            <v>ARGAMASSA INDUSTRIALIZADA MULTIUSO PARA REVESTIMENTOS E ASSENTAMENTO DA ALVENARIA, PREPARO MANUAL. AF_08/2019</v>
          </cell>
          <cell r="D7477" t="str">
            <v>M3</v>
          </cell>
          <cell r="E7477" t="str">
            <v>1.028,39</v>
          </cell>
          <cell r="F7477" t="str">
            <v>1.046,90</v>
          </cell>
        </row>
        <row r="7478">
          <cell r="A7478" t="str">
            <v>87399</v>
          </cell>
          <cell r="B7478" t="str">
            <v>ARGAMASSA PRONTA PARA CONTRAPISO, PREPARO MANUAL. AF_08/2019</v>
          </cell>
          <cell r="D7478" t="str">
            <v>M3</v>
          </cell>
          <cell r="E7478" t="str">
            <v>1.415,47</v>
          </cell>
          <cell r="F7478" t="str">
            <v>1.435,36</v>
          </cell>
        </row>
        <row r="7479">
          <cell r="A7479" t="str">
            <v>87401</v>
          </cell>
          <cell r="B7479" t="str">
            <v>ARGAMASSA INDUSTRIALIZADA PARA CHAPISCO ROLADO, PREPARO MANUAL. AF_08/2019</v>
          </cell>
          <cell r="D7479" t="str">
            <v>M3</v>
          </cell>
          <cell r="E7479" t="str">
            <v>4.552,12</v>
          </cell>
          <cell r="F7479" t="str">
            <v>4.575,31</v>
          </cell>
        </row>
        <row r="7480">
          <cell r="A7480" t="str">
            <v>87402</v>
          </cell>
          <cell r="B7480" t="str">
            <v>ARGAMASSA INDUSTRIALIZADA PARA CHAPISCO COLANTE, PREPARO MANUAL. AF_08/2019</v>
          </cell>
          <cell r="D7480" t="str">
            <v>M3</v>
          </cell>
          <cell r="E7480" t="str">
            <v>3.594,52</v>
          </cell>
          <cell r="F7480" t="str">
            <v>3.617,71</v>
          </cell>
        </row>
        <row r="7481">
          <cell r="A7481" t="str">
            <v>87404</v>
          </cell>
          <cell r="B7481" t="str">
            <v>ARGAMASSA PARA REVESTIMENTO DECORATIVO MONOCAMADA (MONOCAPA), MISTURA E PROJEÇÃO DE 1,5 M3/H DE ARGAMASSA. AF_08/2019</v>
          </cell>
          <cell r="D7481" t="str">
            <v>M3</v>
          </cell>
          <cell r="E7481" t="str">
            <v>3.116,12</v>
          </cell>
          <cell r="F7481" t="str">
            <v>3.127,49</v>
          </cell>
        </row>
        <row r="7482">
          <cell r="A7482" t="str">
            <v>87405</v>
          </cell>
          <cell r="B7482" t="str">
            <v>ARGAMASSA PARA REVESTIMENTO DECORATIVO MONOCAMADA (MONOCAPA), MISTURA E PROJEÇÃO DE 2 M3/H DE ARGAMASSA. AF_06/2014</v>
          </cell>
          <cell r="D7482" t="str">
            <v>M3</v>
          </cell>
          <cell r="E7482" t="str">
            <v>3.118,27</v>
          </cell>
          <cell r="F7482" t="str">
            <v>3.126,80</v>
          </cell>
        </row>
        <row r="7483">
          <cell r="A7483" t="str">
            <v>87407</v>
          </cell>
          <cell r="B7483" t="str">
            <v>ARGAMASSA INDUSTRIALIZADA PARA REVESTIMENTOS, MISTURA E PROJEÇÃO DE 1,5 M³/H DE ARGAMASSA. AF_08/2019</v>
          </cell>
          <cell r="D7483" t="str">
            <v>M3</v>
          </cell>
          <cell r="E7483" t="str">
            <v>922,16</v>
          </cell>
          <cell r="F7483" t="str">
            <v>929,83</v>
          </cell>
        </row>
        <row r="7484">
          <cell r="A7484" t="str">
            <v>87408</v>
          </cell>
          <cell r="B7484" t="str">
            <v>ARGAMASSA INDUSTRIALIZADA PARA REVESTIMENTOS, MISTURA E PROJEÇÃO DE 2 M³/H DE ARGAMASSA. AF_06/2014</v>
          </cell>
          <cell r="D7484" t="str">
            <v>M3</v>
          </cell>
          <cell r="E7484" t="str">
            <v>910,13</v>
          </cell>
          <cell r="F7484" t="str">
            <v>915,89</v>
          </cell>
        </row>
        <row r="7485">
          <cell r="A7485" t="str">
            <v>87410</v>
          </cell>
          <cell r="B7485" t="str">
            <v>ARGAMASSA À BASE DE GESSO, MISTURA E PROJEÇÃO DE 1,5 M³/H DE ARGAMASSA. AF_08/2019</v>
          </cell>
          <cell r="D7485" t="str">
            <v>M3</v>
          </cell>
          <cell r="E7485" t="str">
            <v>654,99</v>
          </cell>
          <cell r="F7485" t="str">
            <v>665,69</v>
          </cell>
        </row>
        <row r="7486">
          <cell r="A7486" t="str">
            <v>88626</v>
          </cell>
          <cell r="B7486" t="str">
            <v>ARGAMASSA TRAÇO 1:0,5:4,5 (EM VOLUME DE CIMENTO, CAL E AREIA MÉDIA ÚMIDA), PREPARO MECÂNICO COM BETONEIRA 400 L. AF_08/2019</v>
          </cell>
          <cell r="D7486" t="str">
            <v>M3</v>
          </cell>
          <cell r="E7486" t="str">
            <v>324,89</v>
          </cell>
          <cell r="F7486" t="str">
            <v>331,92</v>
          </cell>
        </row>
        <row r="7487">
          <cell r="A7487" t="str">
            <v>88627</v>
          </cell>
          <cell r="B7487" t="str">
            <v>ARGAMASSA TRAÇO 1:0,5:4,5 (EM VOLUME DE CIMENTO, CAL E AREIA MÉDIA ÚMIDA) PARA ASSENTAMENTO DE ALVENARIA, PREPARO MANUAL. AF_08/2019</v>
          </cell>
          <cell r="D7487" t="str">
            <v>M3</v>
          </cell>
          <cell r="E7487" t="str">
            <v>386,60</v>
          </cell>
          <cell r="F7487" t="str">
            <v>399,50</v>
          </cell>
        </row>
        <row r="7488">
          <cell r="A7488" t="str">
            <v>88628</v>
          </cell>
          <cell r="B7488" t="str">
            <v>ARGAMASSA TRAÇO 1:3 (EM VOLUME DE CIMENTO E AREIA MÉDIA ÚMIDA), PREPARO MECÂNICO COM BETONEIRA 400 L. AF_08/2019</v>
          </cell>
          <cell r="D7488" t="str">
            <v>M3</v>
          </cell>
          <cell r="E7488" t="str">
            <v>324,56</v>
          </cell>
          <cell r="F7488" t="str">
            <v>330,75</v>
          </cell>
        </row>
        <row r="7489">
          <cell r="A7489" t="str">
            <v>88629</v>
          </cell>
          <cell r="B7489" t="str">
            <v>ARGAMASSA TRAÇO 1:3 (EM VOLUME DE CIMENTO E AREIA MÉDIA ÚMIDA), PREPARO MANUAL. AF_08/2019</v>
          </cell>
          <cell r="D7489" t="str">
            <v>M3</v>
          </cell>
          <cell r="E7489" t="str">
            <v>390,33</v>
          </cell>
          <cell r="F7489" t="str">
            <v>402,93</v>
          </cell>
        </row>
        <row r="7490">
          <cell r="A7490" t="str">
            <v>88630</v>
          </cell>
          <cell r="B7490" t="str">
            <v>ARGAMASSA TRAÇO 1:4 (CIMENTO E AREIA MÉDIA), PREPARO MECÂNICO COM BETONEIRA 400 L. AF_08/2014</v>
          </cell>
          <cell r="D7490" t="str">
            <v>M3</v>
          </cell>
          <cell r="E7490" t="str">
            <v>271,43</v>
          </cell>
          <cell r="F7490" t="str">
            <v>277,51</v>
          </cell>
        </row>
        <row r="7491">
          <cell r="A7491" t="str">
            <v>88631</v>
          </cell>
          <cell r="B7491" t="str">
            <v>ARGAMASSA TRAÇO 1:4 (EM VOLUME DE CIMENTO E AREIA MÉDIA ÚMIDA), PREPARO MANUAL. AF_08/2019</v>
          </cell>
          <cell r="D7491" t="str">
            <v>M3</v>
          </cell>
          <cell r="E7491" t="str">
            <v>346,91</v>
          </cell>
          <cell r="F7491" t="str">
            <v>359,10</v>
          </cell>
        </row>
        <row r="7492">
          <cell r="A7492" t="str">
            <v>88715</v>
          </cell>
          <cell r="B7492" t="str">
            <v>ARGAMASSA TRAÇO 1:2:9 (EM VOLUME DE CIMENTO, CAL E AREIA MÉDIA ÚMIDA) PARA EMBOÇO/MASSA ÚNICA/ASSENTAMENTO DE ALVENARIA DE VEDAÇÃO, PREPARO MECÂNICO COM BETONEIRA 400 L. AF_08/2019</v>
          </cell>
          <cell r="D7492" t="str">
            <v>M3</v>
          </cell>
          <cell r="E7492" t="str">
            <v>322,29</v>
          </cell>
          <cell r="F7492" t="str">
            <v>330,00</v>
          </cell>
        </row>
        <row r="7493">
          <cell r="A7493" t="str">
            <v>95563</v>
          </cell>
          <cell r="B7493" t="str">
            <v>ARGAMASSA TRAÇO 1:1,65 (CIMENTO E AREIA MÉDIA), FCK 20 MPA, PREPARO MECÂNICO COM MISTURADOR DUPLO HORIZONTAL DE ALTA TURBULÊNCIA. AF_11/2016</v>
          </cell>
          <cell r="D7493" t="str">
            <v>M3</v>
          </cell>
          <cell r="E7493" t="str">
            <v>497,47</v>
          </cell>
          <cell r="F7493" t="str">
            <v>511,00</v>
          </cell>
        </row>
        <row r="7494">
          <cell r="A7494" t="str">
            <v>100464</v>
          </cell>
          <cell r="B7494" t="str">
            <v>ARGAMASSA TRAÇO 1:0,5:4,5  (EM VOLUME DE CIMENTO, CAL E AREIA MÉDIA ÚMIDA), PREPARO MECÂNICO COM MISTURADOR DE EIXO HORIZONTAL DE 160 KG. AF_08/2019</v>
          </cell>
          <cell r="D7494" t="str">
            <v>M3</v>
          </cell>
          <cell r="E7494" t="str">
            <v>344,16</v>
          </cell>
          <cell r="F7494" t="str">
            <v>353,79</v>
          </cell>
        </row>
        <row r="7495">
          <cell r="A7495" t="str">
            <v>100465</v>
          </cell>
          <cell r="B7495" t="str">
            <v>ARGAMASSA TRAÇO 1:0,5:4,5  (EM VOLUME DE CIMENTO, CAL E AREIA MÉDIA ÚMIDA), PREPARO MECÂNICO COM MISTURADOR DE EIXO HORIZONTAL DE 300 KG. AF_08/2019</v>
          </cell>
          <cell r="D7495" t="str">
            <v>M3</v>
          </cell>
          <cell r="E7495" t="str">
            <v>316,90</v>
          </cell>
          <cell r="F7495" t="str">
            <v>323,25</v>
          </cell>
        </row>
        <row r="7496">
          <cell r="A7496" t="str">
            <v>100466</v>
          </cell>
          <cell r="B7496" t="str">
            <v>ARGAMASSA TRAÇO 1:0,5:4,5  (EM VOLUME DE CIMENTO, CAL E AREIA MÉDIA ÚMIDA), PREPARO MECÂNICO COM MISTURADOR DE EIXO HORIZONTAL DE 600 KG. AF_08/2019</v>
          </cell>
          <cell r="D7496" t="str">
            <v>M3</v>
          </cell>
          <cell r="E7496" t="str">
            <v>302,56</v>
          </cell>
          <cell r="F7496" t="str">
            <v>307,10</v>
          </cell>
        </row>
        <row r="7497">
          <cell r="A7497" t="str">
            <v>100468</v>
          </cell>
          <cell r="B7497" t="str">
            <v>ARGAMASSA TRAÇO 1:3 (EM VOLUME DE CIMENTO E AREIA MÉDIA ÚMIDA), PREPARO MECÂNICO COM MISTURADOR DE EIXO HORIZONTAL DE 160 KG. AF_08/2019</v>
          </cell>
          <cell r="D7497" t="str">
            <v>M3</v>
          </cell>
          <cell r="E7497" t="str">
            <v>400,33</v>
          </cell>
          <cell r="F7497" t="str">
            <v>412,62</v>
          </cell>
        </row>
        <row r="7498">
          <cell r="A7498" t="str">
            <v>100469</v>
          </cell>
          <cell r="B7498" t="str">
            <v>ARGAMASSA TRAÇO 1:3 (EM VOLUME DE CIMENTO E AREIA MÉDIA ÚMIDA), PREPARO MECÂNICO COM MISTURADOR DE EIXO HORIZONTAL DE 300 KG. AF_08/2019</v>
          </cell>
          <cell r="D7498" t="str">
            <v>M3</v>
          </cell>
          <cell r="E7498" t="str">
            <v>318,89</v>
          </cell>
          <cell r="F7498" t="str">
            <v>324,77</v>
          </cell>
        </row>
        <row r="7499">
          <cell r="A7499" t="str">
            <v>100470</v>
          </cell>
          <cell r="B7499" t="str">
            <v>ARGAMASSA TRAÇO 1:3 (EM VOLUME DE CIMENTO E AREIA MÉDIA ÚMIDA), PREPARO MECÂNICO COM MISTURADOR DE EIXO HORIZONTAL DE 600 KG. AF_08/2019</v>
          </cell>
          <cell r="D7499" t="str">
            <v>M3</v>
          </cell>
          <cell r="E7499" t="str">
            <v>281,80</v>
          </cell>
          <cell r="F7499" t="str">
            <v>287,68</v>
          </cell>
        </row>
        <row r="7500">
          <cell r="A7500" t="str">
            <v>100472</v>
          </cell>
          <cell r="B7500" t="str">
            <v>ARGAMASSA TRAÇO 1:4 (EM VOLUME DE CIMENTO E AREIA MÉDIA ÚMIDA), PREPARO MECÂNICO COM MISTURADOR DE EIXO HORIZONTAL DE 160 KG. AF_08/2019</v>
          </cell>
          <cell r="D7500" t="str">
            <v>M3</v>
          </cell>
          <cell r="E7500" t="str">
            <v>319,03</v>
          </cell>
          <cell r="F7500" t="str">
            <v>329,42</v>
          </cell>
        </row>
        <row r="7501">
          <cell r="A7501" t="str">
            <v>100473</v>
          </cell>
          <cell r="B7501" t="str">
            <v>ARGAMASSA TRAÇO 1:4 (EM VOLUME DE CIMENTO E AREIA MÉDIA ÚMIDA), PREPARO MECÂNICO COM MISTURADOR DE EIXO HORIZONTAL DE 300 KG. AF_08/2019</v>
          </cell>
          <cell r="D7501" t="str">
            <v>M3</v>
          </cell>
          <cell r="E7501" t="str">
            <v>284,48</v>
          </cell>
          <cell r="F7501" t="str">
            <v>290,87</v>
          </cell>
        </row>
        <row r="7502">
          <cell r="A7502" t="str">
            <v>100474</v>
          </cell>
          <cell r="B7502" t="str">
            <v>ARGAMASSA TRAÇO 1:4 (EM VOLUME DE CIMENTO E AREIA MÉDIA ÚMIDA), PREPARO MECÂNICO COM MISTURADOR DE EIXO HORIZONTAL DE 600 KG. AF_08/2019</v>
          </cell>
          <cell r="D7502" t="str">
            <v>M3</v>
          </cell>
          <cell r="E7502" t="str">
            <v>268,42</v>
          </cell>
          <cell r="F7502" t="str">
            <v>272,76</v>
          </cell>
        </row>
        <row r="7503">
          <cell r="A7503" t="str">
            <v>100475</v>
          </cell>
          <cell r="B7503" t="str">
            <v>ARGAMASSA TRAÇO 1:3 (EM VOLUME DE CIMENTO E AREIA MÉDIA ÚMIDA) COM ADIÇÃO DE IMPERMEABILIZANTE, PREPARO MECÂNICO COM BETONEIRA 400 L. AF_08/2019</v>
          </cell>
          <cell r="D7503" t="str">
            <v>M3</v>
          </cell>
          <cell r="E7503" t="str">
            <v>428,17</v>
          </cell>
          <cell r="F7503" t="str">
            <v>434,95</v>
          </cell>
        </row>
        <row r="7504">
          <cell r="A7504" t="str">
            <v>100477</v>
          </cell>
          <cell r="B7504" t="str">
            <v>ARGAMASSA TRAÇO 1:3 (EM VOLUME DE CIMENTO E AREIA MÉDIA ÚMIDA) COM ADIÇÃO DE IMPERMEABILIZANTE, PREPARO MECÂNICO COM MISTURADOR DE EIXO HORIZONTAL DE 160 KG. AF_08/2019</v>
          </cell>
          <cell r="D7504" t="str">
            <v>M3</v>
          </cell>
          <cell r="E7504" t="str">
            <v>473,82</v>
          </cell>
          <cell r="F7504" t="str">
            <v>486,70</v>
          </cell>
        </row>
        <row r="7505">
          <cell r="A7505" t="str">
            <v>100478</v>
          </cell>
          <cell r="B7505" t="str">
            <v>ARGAMASSA TRAÇO 1:3 (EM VOLUME DE CIMENTO E AREIA MÉDIA ÚMIDA) COM ADIÇÃO DE IMPERMEABILIZANTE, PREPARO MECÂNICO COM MISTURADOR DE EIXO HORIZONTAL DE 300 KG. AF_08/2019</v>
          </cell>
          <cell r="D7505" t="str">
            <v>M3</v>
          </cell>
          <cell r="E7505" t="str">
            <v>420,08</v>
          </cell>
          <cell r="F7505" t="str">
            <v>426,56</v>
          </cell>
        </row>
        <row r="7506">
          <cell r="A7506" t="str">
            <v>100479</v>
          </cell>
          <cell r="B7506" t="str">
            <v>ARGAMASSA TRAÇO 1:3 (EM VOLUME DE CIMENTO E AREIA MÉDIA ÚMIDA) COM ADIÇÃO DE IMPERMEABILIZANTE, PREPARO MECÂNICO COM MISTURADOR DE EIXO HORIZONTAL DE 600 KG. AF_08/2019</v>
          </cell>
          <cell r="D7506" t="str">
            <v>M3</v>
          </cell>
          <cell r="E7506" t="str">
            <v>407,93</v>
          </cell>
          <cell r="F7506" t="str">
            <v>412,77</v>
          </cell>
        </row>
        <row r="7507">
          <cell r="A7507" t="str">
            <v>100480</v>
          </cell>
          <cell r="B7507" t="str">
            <v>ARGAMASSA TRAÇO 1:3 (EM VOLUME DE CIMENTO E AREIA MÉDIA ÚMIDA) COM ADIÇÃO DE IMPERMEABILIZANTE, PREPARO MANUAL. AF_08/2019</v>
          </cell>
          <cell r="D7507" t="str">
            <v>M3</v>
          </cell>
          <cell r="E7507" t="str">
            <v>492,77</v>
          </cell>
          <cell r="F7507" t="str">
            <v>505,86</v>
          </cell>
        </row>
        <row r="7508">
          <cell r="A7508" t="str">
            <v>100481</v>
          </cell>
          <cell r="B7508" t="str">
            <v>ARGAMASSA TRAÇO 1:4 (EM VOLUME DE CIMENTO E AREIA MÉDIA ÚMIDA) COM ADIÇÃO DE IMPERMEABILIZANTE, PREPARO MECÂNICO COM BETONEIRA 400 L. AF_08/2019</v>
          </cell>
          <cell r="D7508" t="str">
            <v>M3</v>
          </cell>
          <cell r="E7508" t="str">
            <v>364,88</v>
          </cell>
          <cell r="F7508" t="str">
            <v>371,23</v>
          </cell>
        </row>
        <row r="7509">
          <cell r="A7509" t="str">
            <v>100483</v>
          </cell>
          <cell r="B7509" t="str">
            <v>ARGAMASSA TRAÇO 1:4 (EM VOLUME DE CIMENTO E AREIA MÉDIA ÚMIDA) COM ADIÇÃO DE IMPERMEABILIZANTE, PREPARO MECÂNICO COM MISTURADOR DE EIXO HORIZONTAL DE 160 KG. AF_08/2019</v>
          </cell>
          <cell r="D7509" t="str">
            <v>M3</v>
          </cell>
          <cell r="E7509" t="str">
            <v>399,21</v>
          </cell>
          <cell r="F7509" t="str">
            <v>410,09</v>
          </cell>
        </row>
        <row r="7510">
          <cell r="A7510" t="str">
            <v>100484</v>
          </cell>
          <cell r="B7510" t="str">
            <v>ARGAMASSA TRAÇO 1:4 (EM VOLUME DE CIMENTO E AREIA MÉDIA ÚMIDA) COM ADIÇÃO DE IMPERMEABILIZANTE, PREPARO MECÂNICO COM MISTURADOR DE EIXO HORIZONTAL DE 300 KG. AF_08/2019</v>
          </cell>
          <cell r="D7510" t="str">
            <v>M3</v>
          </cell>
          <cell r="E7510" t="str">
            <v>365,40</v>
          </cell>
          <cell r="F7510" t="str">
            <v>372,27</v>
          </cell>
        </row>
        <row r="7511">
          <cell r="A7511" t="str">
            <v>100485</v>
          </cell>
          <cell r="B7511" t="str">
            <v>ARGAMASSA TRAÇO 1:4 (EM VOLUME DE CIMENTO E AREIA MÉDIA ÚMIDA) COM ADIÇÃO DE IMPERMEABILIZANTE, PREPARO MECÂNICO COM MISTURADOR DE EIXO HORIZONTAL DE 600 KG. AF_08/2019</v>
          </cell>
          <cell r="D7511" t="str">
            <v>M3</v>
          </cell>
          <cell r="E7511" t="str">
            <v>350,60</v>
          </cell>
          <cell r="F7511" t="str">
            <v>355,42</v>
          </cell>
        </row>
        <row r="7512">
          <cell r="A7512" t="str">
            <v>100486</v>
          </cell>
          <cell r="B7512" t="str">
            <v>ARGAMASSA TRAÇO 1:4 (EM VOLUME DE CIMENTO E AREIA MÉDIA ÚMIDA) COM ADIÇÃO DE IMPERMEABILIZANTE, PREPARO MANUAL. AF_08/2019</v>
          </cell>
          <cell r="D7512" t="str">
            <v>M3</v>
          </cell>
          <cell r="E7512" t="str">
            <v>432,50</v>
          </cell>
          <cell r="F7512" t="str">
            <v>445,07</v>
          </cell>
        </row>
        <row r="7513">
          <cell r="A7513" t="str">
            <v>100487</v>
          </cell>
          <cell r="B7513" t="str">
            <v>ARGAMASSA TRAÇO 1:2:9 (EM VOLUME DE CIMENTO, CAL E AREIA MÉDIA ÚMIDA) PARA EMBOÇO/MASSA ÚNICA/ASSENTAMENTO DE ALVENARIA DE VEDAÇÃO, PREPARO MECÂNICO COM MISTURADOR DE EIXO HORIZONTAL DE 600 KG. AF_08/2019</v>
          </cell>
          <cell r="D7513" t="str">
            <v>M3</v>
          </cell>
          <cell r="E7513" t="str">
            <v>304,92</v>
          </cell>
          <cell r="F7513" t="str">
            <v>310,88</v>
          </cell>
        </row>
        <row r="7514">
          <cell r="A7514" t="str">
            <v>100488</v>
          </cell>
          <cell r="B7514" t="str">
            <v>ARGAMASSA TRAÇO 1:0,5:4,5 (EM VOLUME DE CIMENTO, CAL E AREIA MÉDIA ÚMIDA), PREPARO MECÂNICO COM BETONEIRA 600 L. AF_08/2019</v>
          </cell>
          <cell r="D7514" t="str">
            <v>M3</v>
          </cell>
          <cell r="E7514" t="str">
            <v>317,12</v>
          </cell>
          <cell r="F7514" t="str">
            <v>322,75</v>
          </cell>
        </row>
        <row r="7515">
          <cell r="A7515" t="str">
            <v>100489</v>
          </cell>
          <cell r="B7515" t="str">
            <v>ARGAMASSA TRAÇO 1:3 (EM VOLUME DE CIMENTO E AREIA MÉDIA ÚMIDA), PREPARO MECÂNICO COM BETONEIRA 600 L. AF_08/2019</v>
          </cell>
          <cell r="D7515" t="str">
            <v>M3</v>
          </cell>
          <cell r="E7515" t="str">
            <v>321,95</v>
          </cell>
          <cell r="F7515" t="str">
            <v>327,48</v>
          </cell>
        </row>
        <row r="7516">
          <cell r="A7516" t="str">
            <v>100490</v>
          </cell>
          <cell r="B7516" t="str">
            <v>ARGAMASSA TRAÇO 1:4 (EM VOLUME DE CIMENTO E AREIA MÉDIA ÚMIDA), PREPARO MECÂNICO COM BETONEIRA 600 L. AF_08/2019</v>
          </cell>
          <cell r="D7516" t="str">
            <v>M3</v>
          </cell>
          <cell r="E7516" t="str">
            <v>279,93</v>
          </cell>
          <cell r="F7516" t="str">
            <v>285,13</v>
          </cell>
        </row>
        <row r="7517">
          <cell r="A7517" t="str">
            <v>100491</v>
          </cell>
          <cell r="B7517" t="str">
            <v>ARGAMASSA TRAÇO 1:3 (EM VOLUME DE CIMENTO E AREIA MÉDIA ÚMIDA) COM ADIÇÃO DE IMPERMEABILIZANTE, PREPARO MECÂNICO COM BETONEIRA 600 L. AF_08/2019</v>
          </cell>
          <cell r="D7517" t="str">
            <v>M3</v>
          </cell>
          <cell r="E7517" t="str">
            <v>426,18</v>
          </cell>
          <cell r="F7517" t="str">
            <v>432,32</v>
          </cell>
        </row>
        <row r="7518">
          <cell r="A7518" t="str">
            <v>100492</v>
          </cell>
          <cell r="B7518" t="str">
            <v>ARGAMASSA TRAÇO 1:4 (EM VOLUME DE CIMENTO E AREIA MÉDIA ÚMIDA) COM ADIÇÃO DE IMPERMEABILIZANTE, PREPARO MECÂNICO COM BETONEIRA 600 L. AF_08/2019</v>
          </cell>
          <cell r="D7518" t="str">
            <v>M3</v>
          </cell>
          <cell r="E7518" t="str">
            <v>363,27</v>
          </cell>
          <cell r="F7518" t="str">
            <v>368,97</v>
          </cell>
        </row>
        <row r="7519">
          <cell r="A7519" t="str">
            <v>92121</v>
          </cell>
          <cell r="B7519" t="str">
            <v>PENEIRAMENTO DE AREIA COM PENEIRA ELÉTRICA. AF_11/2015</v>
          </cell>
          <cell r="D7519" t="str">
            <v>M3</v>
          </cell>
          <cell r="E7519" t="str">
            <v>20,10</v>
          </cell>
          <cell r="F7519" t="str">
            <v>22,04</v>
          </cell>
        </row>
        <row r="7520">
          <cell r="A7520" t="str">
            <v>92122</v>
          </cell>
          <cell r="B7520" t="str">
            <v>PENEIRAMENTO DE AREIA COM PENEIRA MANUAL. AF_11/2015</v>
          </cell>
          <cell r="D7520" t="str">
            <v>M3</v>
          </cell>
          <cell r="E7520" t="str">
            <v>33,88</v>
          </cell>
          <cell r="F7520" t="str">
            <v>37,40</v>
          </cell>
        </row>
        <row r="7521">
          <cell r="A7521" t="str">
            <v>92123</v>
          </cell>
          <cell r="B7521" t="str">
            <v>ENSACAMENTO DE AREIA. AF_11/2015</v>
          </cell>
          <cell r="D7521" t="str">
            <v>M3</v>
          </cell>
          <cell r="E7521" t="str">
            <v>31,85</v>
          </cell>
          <cell r="F7521" t="str">
            <v>34,11</v>
          </cell>
        </row>
        <row r="7522">
          <cell r="A7522" t="str">
            <v>100195</v>
          </cell>
          <cell r="B7522" t="str">
            <v>TRANSPORTE HORIZONTAL MANUAL, DE SACOS DE 50 KG (UNIDADE: KGXKM). AF_07/2019</v>
          </cell>
          <cell r="D7522" t="str">
            <v>KGXKM</v>
          </cell>
          <cell r="E7522" t="str">
            <v>0,51</v>
          </cell>
          <cell r="F7522" t="str">
            <v>0,57</v>
          </cell>
        </row>
        <row r="7523">
          <cell r="A7523" t="str">
            <v>100196</v>
          </cell>
          <cell r="B7523" t="str">
            <v>TRANSPORTE HORIZONTAL MANUAL, DE SACOS DE 30 KG (UNIDADE: KGXKM). AF_07/2019</v>
          </cell>
          <cell r="D7523" t="str">
            <v>KGXKM</v>
          </cell>
          <cell r="E7523" t="str">
            <v>0,86</v>
          </cell>
          <cell r="F7523" t="str">
            <v>0,95</v>
          </cell>
        </row>
        <row r="7524">
          <cell r="A7524" t="str">
            <v>100197</v>
          </cell>
          <cell r="B7524" t="str">
            <v>TRANSPORTE HORIZONTAL MANUAL, DE SACOS DE 20 KG (UNIDADE: KGXKM). AF_07/2019</v>
          </cell>
          <cell r="D7524" t="str">
            <v>KGXKM</v>
          </cell>
          <cell r="E7524" t="str">
            <v>1,29</v>
          </cell>
          <cell r="F7524" t="str">
            <v>1,43</v>
          </cell>
        </row>
        <row r="7525">
          <cell r="A7525" t="str">
            <v>100198</v>
          </cell>
          <cell r="B7525" t="str">
            <v>TRANSPORTE HORIZONTAL COM CARRINHO PLATAFORMA, DE SACOS DE 50 KG (UNIDADE: KGXKM). AF_07/2019</v>
          </cell>
          <cell r="D7525" t="str">
            <v>KGXKM</v>
          </cell>
          <cell r="E7525" t="str">
            <v>0,18</v>
          </cell>
          <cell r="F7525" t="str">
            <v>0,19</v>
          </cell>
        </row>
        <row r="7526">
          <cell r="A7526" t="str">
            <v>100199</v>
          </cell>
          <cell r="B7526" t="str">
            <v>TRANSPORTE HORIZONTAL COM CARRINHO PLATAFORMA, DE SACOS DE 30 KG (UNIDADE: KGXKM). AF_07/2019</v>
          </cell>
          <cell r="D7526" t="str">
            <v>KGXKM</v>
          </cell>
          <cell r="E7526" t="str">
            <v>0,21</v>
          </cell>
          <cell r="F7526" t="str">
            <v>0,24</v>
          </cell>
        </row>
        <row r="7527">
          <cell r="A7527" t="str">
            <v>100200</v>
          </cell>
          <cell r="B7527" t="str">
            <v>TRANSPORTE HORIZONTAL COM CARRINHO PLATAFORMA, DE SACOS DE 20 KG (UNIDADE: KGXKM). AF_07/2019</v>
          </cell>
          <cell r="D7527" t="str">
            <v>KGXKM</v>
          </cell>
          <cell r="E7527" t="str">
            <v>0,26</v>
          </cell>
          <cell r="F7527" t="str">
            <v>0,29</v>
          </cell>
        </row>
        <row r="7528">
          <cell r="A7528" t="str">
            <v>100201</v>
          </cell>
          <cell r="B7528" t="str">
            <v>TRANSPORTE HORIZONTAL COM CARRINHO DE MÃO, DE SACOS DE 50 KG (UNIDADE: KGXKM). AF_07/2019</v>
          </cell>
          <cell r="D7528" t="str">
            <v>KGXKM</v>
          </cell>
          <cell r="E7528" t="str">
            <v>0,52</v>
          </cell>
          <cell r="F7528" t="str">
            <v>0,58</v>
          </cell>
        </row>
        <row r="7529">
          <cell r="A7529" t="str">
            <v>100202</v>
          </cell>
          <cell r="B7529" t="str">
            <v>TRANSPORTE HORIZONTAL COM CARRINHO DE MÃO, DE SACOS DE 30 KG (UNIDADE: KGXKM). AF_07/2019</v>
          </cell>
          <cell r="D7529" t="str">
            <v>KGXKM</v>
          </cell>
          <cell r="E7529" t="str">
            <v>0,61</v>
          </cell>
          <cell r="F7529" t="str">
            <v>0,68</v>
          </cell>
        </row>
        <row r="7530">
          <cell r="A7530" t="str">
            <v>100203</v>
          </cell>
          <cell r="B7530" t="str">
            <v>TRANSPORTE HORIZONTAL COM CARRINHO DE MÃO, DE SACOS DE 20 KG (UNIDADE: KGXKM). AF_07/2019</v>
          </cell>
          <cell r="D7530" t="str">
            <v>KGXKM</v>
          </cell>
          <cell r="E7530" t="str">
            <v>0,72</v>
          </cell>
          <cell r="F7530" t="str">
            <v>0,80</v>
          </cell>
        </row>
        <row r="7531">
          <cell r="A7531" t="str">
            <v>100204</v>
          </cell>
          <cell r="B7531" t="str">
            <v>TRANSPORTE HORIZONTAL COM MANIPULADOR TELESCÓPICO, DE PÁLETE DE SACOS (UNIDADE: KGXKM). AF_07/2019</v>
          </cell>
          <cell r="D7531" t="str">
            <v>KGXKM</v>
          </cell>
          <cell r="E7531" t="str">
            <v>0,06</v>
          </cell>
          <cell r="F7531" t="str">
            <v>0,08</v>
          </cell>
        </row>
        <row r="7532">
          <cell r="A7532" t="str">
            <v>100205</v>
          </cell>
          <cell r="B7532" t="str">
            <v>TRANSPORTE HORIZONTAL COM JERICA DE 60 L, DE MASSA/ GRANEL (UNIDADE: M3XKM). AF_07/2019</v>
          </cell>
          <cell r="D7532" t="str">
            <v>M3XKM</v>
          </cell>
          <cell r="E7532" t="str">
            <v>965,17</v>
          </cell>
          <cell r="F7532" t="str">
            <v>1.065,58</v>
          </cell>
        </row>
        <row r="7533">
          <cell r="A7533" t="str">
            <v>100206</v>
          </cell>
          <cell r="B7533" t="str">
            <v>TRANSPORTE HORIZONTAL COM JERICA DE 90 L, DE MASSA/ GRANEL (UNIDADE: M3XKM). AF_07/2019</v>
          </cell>
          <cell r="D7533" t="str">
            <v>M3XKM</v>
          </cell>
          <cell r="E7533" t="str">
            <v>697,65</v>
          </cell>
          <cell r="F7533" t="str">
            <v>770,23</v>
          </cell>
        </row>
        <row r="7534">
          <cell r="A7534" t="str">
            <v>100207</v>
          </cell>
          <cell r="B7534" t="str">
            <v>TRANSPORTE HORIZONTAL COM CARREGADEIRA, DE MASSA/ GRANEL (UNIDADE: M3XKM). AF_07/2019</v>
          </cell>
          <cell r="D7534" t="str">
            <v>M3XKM</v>
          </cell>
          <cell r="E7534" t="str">
            <v>313,83</v>
          </cell>
          <cell r="F7534" t="str">
            <v>328,75</v>
          </cell>
        </row>
        <row r="7535">
          <cell r="A7535" t="str">
            <v>100208</v>
          </cell>
          <cell r="B7535" t="str">
            <v>TRANSPORTE HORIZONTAL MANUAL, DE BLOCOS VAZADOS DE CONCRETO OU CERÂMICO DE 19X19X39CM (UNIDADE: BLOCOXKM). AF_07/2019</v>
          </cell>
          <cell r="D7535" t="str">
            <v>UNXKM</v>
          </cell>
          <cell r="E7535" t="str">
            <v>12,76</v>
          </cell>
          <cell r="F7535" t="str">
            <v>14,09</v>
          </cell>
        </row>
        <row r="7536">
          <cell r="A7536" t="str">
            <v>100209</v>
          </cell>
          <cell r="B7536" t="str">
            <v>TRANSPORTE HORIZONTAL MANUAL, DE BLOCOS CERÂMICOS FURADOS NA HORIZONTAL DE 9X19X19CM (UNIDADE: BLOCOXKM). AF_07/2019</v>
          </cell>
          <cell r="D7536" t="str">
            <v>UNXKM</v>
          </cell>
          <cell r="E7536" t="str">
            <v>6,38</v>
          </cell>
          <cell r="F7536" t="str">
            <v>7,04</v>
          </cell>
        </row>
        <row r="7537">
          <cell r="A7537" t="str">
            <v>100210</v>
          </cell>
          <cell r="B7537" t="str">
            <v>TRANSPORTE HORIZONTAL COM CARRINHO DE MÃO, DE BLOCOS VAZADOS DE CONCRETO OU CERÂMICO DE 19X19X39CM (UNIDADE: BLOCOXKM). AF_07/2019</v>
          </cell>
          <cell r="D7537" t="str">
            <v>UNXKM</v>
          </cell>
          <cell r="E7537" t="str">
            <v>11,76</v>
          </cell>
          <cell r="F7537" t="str">
            <v>12,98</v>
          </cell>
        </row>
        <row r="7538">
          <cell r="A7538" t="str">
            <v>100211</v>
          </cell>
          <cell r="B7538" t="str">
            <v>TRANSPORTE HORIZONTAL COM CARRINHO DE MÃO, DE BLOCOS CERÂMICOS FURADOS NA HORIZONTAL DE 9X19X19CM (UNIDADE: BLOCOXKM). AF_07/2019</v>
          </cell>
          <cell r="D7538" t="str">
            <v>UNXKM</v>
          </cell>
          <cell r="E7538" t="str">
            <v>4,53</v>
          </cell>
          <cell r="F7538" t="str">
            <v>5,01</v>
          </cell>
        </row>
        <row r="7539">
          <cell r="A7539" t="str">
            <v>100212</v>
          </cell>
          <cell r="B7539" t="str">
            <v>TRANSPORTE HORIZONTAL COM CARRINHO PLATAFORMA, DE BLOCOS VAZADOS DE CONCRETO OU CERÂMICO DE 19X19X39CM (UNIDADE: BLOCOXKM). AF_07/2019</v>
          </cell>
          <cell r="D7539" t="str">
            <v>UNXKM</v>
          </cell>
          <cell r="E7539" t="str">
            <v>5,01</v>
          </cell>
          <cell r="F7539" t="str">
            <v>5,53</v>
          </cell>
        </row>
        <row r="7540">
          <cell r="A7540" t="str">
            <v>100213</v>
          </cell>
          <cell r="B7540" t="str">
            <v>TRANSPORTE HORIZONTAL COM CARRINHO PLATAFORMA, DE BLOCOS CERÂMICOS FURADOS NA HORIZONTAL DE 9X19X19CM (UNIDADE: BLOCOXKM). AF_07/2019</v>
          </cell>
          <cell r="D7540" t="str">
            <v>UNXKM</v>
          </cell>
          <cell r="E7540" t="str">
            <v>1,80</v>
          </cell>
          <cell r="F7540" t="str">
            <v>1,98</v>
          </cell>
        </row>
        <row r="7541">
          <cell r="A7541" t="str">
            <v>100214</v>
          </cell>
          <cell r="B7541" t="str">
            <v>TRANSPORTE HORIZONTAL COM CARRINHO MINI PÁLETES, DE BLOCOS VAZADOS DE CONCRETO DE 19X19X39CM (UNIDADE: BLOCOXKM). AF_07/2019</v>
          </cell>
          <cell r="D7541" t="str">
            <v>UNXKM</v>
          </cell>
          <cell r="E7541" t="str">
            <v>2,76</v>
          </cell>
          <cell r="F7541" t="str">
            <v>3,05</v>
          </cell>
        </row>
        <row r="7542">
          <cell r="A7542" t="str">
            <v>100215</v>
          </cell>
          <cell r="B7542" t="str">
            <v>TRANSPORTE HORIZONTAL COM CARRINHO MINI PÁLETES, DE BLOCOS CERÂMICOS FURADOS NA VERTICAL DE 19X19X39CM (UNIDADE: BLOCOXKM). AF_07/2019</v>
          </cell>
          <cell r="D7542" t="str">
            <v>UNXKM</v>
          </cell>
          <cell r="E7542" t="str">
            <v>2,36</v>
          </cell>
          <cell r="F7542" t="str">
            <v>2,61</v>
          </cell>
        </row>
        <row r="7543">
          <cell r="A7543" t="str">
            <v>100216</v>
          </cell>
          <cell r="B7543" t="str">
            <v>TRANSPORTE HORIZONTAL COM CARRINHO MINI PÁLETES, DE BLOCOS CERÂMICOS FURADOS NA HORIZONTAL DE 9X19X19CM (UNIDADE: BLOCOXKM). AF_07/2019</v>
          </cell>
          <cell r="D7543" t="str">
            <v>UNXKM</v>
          </cell>
          <cell r="E7543" t="str">
            <v>0,63</v>
          </cell>
          <cell r="F7543" t="str">
            <v>0,70</v>
          </cell>
        </row>
        <row r="7544">
          <cell r="A7544" t="str">
            <v>100217</v>
          </cell>
          <cell r="B7544" t="str">
            <v>TRANSPORTE HORIZONTAL COM MANIPULADOR TELESCÓPICO, DE BLOCOS VAZADOS DE CONCRETO DE 19X19X39CM (UNIDADE: BLOCOXKM). AF_07/2019</v>
          </cell>
          <cell r="D7544" t="str">
            <v>UNXKM</v>
          </cell>
          <cell r="E7544" t="str">
            <v>1,94</v>
          </cell>
          <cell r="F7544" t="str">
            <v>2,02</v>
          </cell>
        </row>
        <row r="7545">
          <cell r="A7545" t="str">
            <v>100218</v>
          </cell>
          <cell r="B7545" t="str">
            <v>TRANSPORTE HORIZONTAL COM MANIPULADOR TELESCÓPICO, DE BLOCOS CERÂMICOS FURADOS NA VERTICAL DE 19X19X39CM (UNIDADE: BLOCOXKM). AF_07/2019</v>
          </cell>
          <cell r="D7545" t="str">
            <v>UNXKM</v>
          </cell>
          <cell r="E7545" t="str">
            <v>1,32</v>
          </cell>
          <cell r="F7545" t="str">
            <v>1,38</v>
          </cell>
        </row>
        <row r="7546">
          <cell r="A7546" t="str">
            <v>100219</v>
          </cell>
          <cell r="B7546" t="str">
            <v>TRANSPORTE HORIZONTAL COM MANIPULADOR TELESCÓPICO, DE BLOCOS CERÂMICOS FURADOS NA HORIZONTAL DE 9X19X19CM (UNIDADE: BLOCOXKM). AF_07/2019</v>
          </cell>
          <cell r="D7546" t="str">
            <v>UNXKM</v>
          </cell>
          <cell r="E7546" t="str">
            <v>0,29</v>
          </cell>
          <cell r="F7546" t="str">
            <v>0,30</v>
          </cell>
        </row>
        <row r="7547">
          <cell r="A7547" t="str">
            <v>100220</v>
          </cell>
          <cell r="B7547" t="str">
            <v>TRANSPORTE HORIZONTAL MANUAL, DE CAIXA COM REVESTIMENTO CERÂMICO (UNIDADE: M2XKM). AF_07/2019</v>
          </cell>
          <cell r="D7547" t="str">
            <v>M2XKM</v>
          </cell>
          <cell r="E7547" t="str">
            <v>18,34</v>
          </cell>
          <cell r="F7547" t="str">
            <v>20,25</v>
          </cell>
        </row>
        <row r="7548">
          <cell r="A7548" t="str">
            <v>100221</v>
          </cell>
          <cell r="B7548" t="str">
            <v>TRANSPORTE HORIZONTAL COM CARRINHO DE MÃO, DE CAIXA COM REVESTIMENTO CERÂMICO (UNIDADE: M2XKM). AF_07/2019</v>
          </cell>
          <cell r="D7548" t="str">
            <v>M2XKM</v>
          </cell>
          <cell r="E7548" t="str">
            <v>20,79</v>
          </cell>
          <cell r="F7548" t="str">
            <v>22,95</v>
          </cell>
        </row>
        <row r="7549">
          <cell r="A7549" t="str">
            <v>100222</v>
          </cell>
          <cell r="B7549" t="str">
            <v>TRANSPORTE HORIZONTAL COM CARRINHO PLATAFORMA, DE CAIXA COM REVESTIMENTO CERÂMICO (UNIDADE: M2XKM). AF_07/2019</v>
          </cell>
          <cell r="D7549" t="str">
            <v>M2XKM</v>
          </cell>
          <cell r="E7549" t="str">
            <v>7,87</v>
          </cell>
          <cell r="F7549" t="str">
            <v>8,69</v>
          </cell>
        </row>
        <row r="7550">
          <cell r="A7550" t="str">
            <v>100223</v>
          </cell>
          <cell r="B7550" t="str">
            <v>TRANSPORTE HORIZONTAL COM CARRINHO MINI PÁLETES, DE CAIXA COM REVESTIMENTO CERÂMICO (UNIDADE: M2XKM). AF_07/2019</v>
          </cell>
          <cell r="D7550" t="str">
            <v>M2XKM</v>
          </cell>
          <cell r="E7550" t="str">
            <v>3,68</v>
          </cell>
          <cell r="F7550" t="str">
            <v>4,07</v>
          </cell>
        </row>
        <row r="7551">
          <cell r="A7551" t="str">
            <v>100224</v>
          </cell>
          <cell r="B7551" t="str">
            <v>TRANSPORTE HORIZONTAL COM MANIPULADOR TELESCÓPICO, DE CAIXA COM REVESTIMENTO CERÂMICO (UNIDADE: M2XKM). AF_07/2019</v>
          </cell>
          <cell r="D7551" t="str">
            <v>M2XKM</v>
          </cell>
          <cell r="E7551" t="str">
            <v>1,94</v>
          </cell>
          <cell r="F7551" t="str">
            <v>2,02</v>
          </cell>
        </row>
        <row r="7552">
          <cell r="A7552" t="str">
            <v>100225</v>
          </cell>
          <cell r="B7552" t="str">
            <v>TRANSPORTE HORIZONTAL MANUAL, DE LATA DE 18 LITROS (UNIDADE: LXKM). AF_07/2019</v>
          </cell>
          <cell r="D7552" t="str">
            <v>LXKM</v>
          </cell>
          <cell r="E7552" t="str">
            <v>1,44</v>
          </cell>
          <cell r="F7552" t="str">
            <v>1,59</v>
          </cell>
        </row>
        <row r="7553">
          <cell r="A7553" t="str">
            <v>100226</v>
          </cell>
          <cell r="B7553" t="str">
            <v>TRANSPORTE HORIZONTAL COM CARRINHO PLATAFORMA, DE LATA DE 18 LITROS (UNIDADE: LXKM). AF_07/2019</v>
          </cell>
          <cell r="D7553" t="str">
            <v>LXKM</v>
          </cell>
          <cell r="E7553" t="str">
            <v>0,45</v>
          </cell>
          <cell r="F7553" t="str">
            <v>0,50</v>
          </cell>
        </row>
        <row r="7554">
          <cell r="A7554" t="str">
            <v>100227</v>
          </cell>
          <cell r="B7554" t="str">
            <v>TRANSPORTE HORIZONTAL COM CARRINHO RACIONAL, DE LATA DE 18 LITROS (UNIDADE: LXKM). AF_07/2019</v>
          </cell>
          <cell r="D7554" t="str">
            <v>LXKM</v>
          </cell>
          <cell r="E7554" t="str">
            <v>0,66</v>
          </cell>
          <cell r="F7554" t="str">
            <v>0,73</v>
          </cell>
        </row>
        <row r="7555">
          <cell r="A7555" t="str">
            <v>100228</v>
          </cell>
          <cell r="B7555" t="str">
            <v>TRANSPORTE HORIZONTAL COM MANIPULADOR TELESCÓPICO, DE LATA DE 18 LITROS (UNIDADE: LXKM). AF_07/2019</v>
          </cell>
          <cell r="D7555" t="str">
            <v>LXKM</v>
          </cell>
          <cell r="E7555" t="str">
            <v>0,19</v>
          </cell>
          <cell r="F7555" t="str">
            <v>0,19</v>
          </cell>
        </row>
        <row r="7556">
          <cell r="A7556" t="str">
            <v>100229</v>
          </cell>
          <cell r="B7556" t="str">
            <v>TRANSPORTE VERTICAL MANUAL, 1 PAVIMENTO, DE SACOS DE 50 KG (UNIDADE: KG). AF_07/2019</v>
          </cell>
          <cell r="D7556" t="str">
            <v>KG</v>
          </cell>
          <cell r="E7556" t="str">
            <v>0,00</v>
          </cell>
          <cell r="F7556" t="str">
            <v>0,01</v>
          </cell>
        </row>
        <row r="7557">
          <cell r="A7557" t="str">
            <v>100230</v>
          </cell>
          <cell r="B7557" t="str">
            <v>TRANSPORTE VERTICAL MANUAL, 1 PAVIMENTO, DE SACOS DE 30 KG (UNIDADE: KG). AF_07/2019</v>
          </cell>
          <cell r="D7557" t="str">
            <v>KG</v>
          </cell>
          <cell r="E7557" t="str">
            <v>0,01</v>
          </cell>
          <cell r="F7557" t="str">
            <v>0,01</v>
          </cell>
        </row>
        <row r="7558">
          <cell r="A7558" t="str">
            <v>100231</v>
          </cell>
          <cell r="B7558" t="str">
            <v>TRANSPORTE VERTICAL MANUAL, 1 PAVIMENTO, DE SACOS DE 20 KG (UNIDADE: KG). AF_07/2019</v>
          </cell>
          <cell r="D7558" t="str">
            <v>KG</v>
          </cell>
          <cell r="E7558" t="str">
            <v>0,02</v>
          </cell>
          <cell r="F7558" t="str">
            <v>0,02</v>
          </cell>
        </row>
        <row r="7559">
          <cell r="A7559" t="str">
            <v>100232</v>
          </cell>
          <cell r="B7559" t="str">
            <v>TRANSPORTE VERTICAL MANUAL, 1 PAVIMENTO, DE BLOCOS VAZADOS DE CONCRETO OU CERÂMICO DE 19X19X39CM (UNIDADE: BLOCO). AF_07/2019</v>
          </cell>
          <cell r="D7559" t="str">
            <v>UN</v>
          </cell>
          <cell r="E7559" t="str">
            <v>0,24</v>
          </cell>
          <cell r="F7559" t="str">
            <v>0,26</v>
          </cell>
        </row>
        <row r="7560">
          <cell r="A7560" t="str">
            <v>100233</v>
          </cell>
          <cell r="B7560" t="str">
            <v>TRANSPORTE VERTICAL MANUAL, 1 PAVIMENTO, DE BLOCOS CERÂMICOS FURADOS NA HORIZONTAL DE 9X19X19CM (UNIDADE: BLOCO). AF_07/2019</v>
          </cell>
          <cell r="D7560" t="str">
            <v>UN</v>
          </cell>
          <cell r="E7560" t="str">
            <v>0,12</v>
          </cell>
          <cell r="F7560" t="str">
            <v>0,13</v>
          </cell>
        </row>
        <row r="7561">
          <cell r="A7561" t="str">
            <v>100234</v>
          </cell>
          <cell r="B7561" t="str">
            <v>TRANSPORTE VERTICAL MANUAL, 1 PAVIMENTO, DE CAIXA COM REVESTIMENTO CERÂMICO (UNIDADE: M2). AF_07/2019</v>
          </cell>
          <cell r="D7561" t="str">
            <v>M2</v>
          </cell>
          <cell r="E7561" t="str">
            <v>0,36</v>
          </cell>
          <cell r="F7561" t="str">
            <v>0,40</v>
          </cell>
        </row>
        <row r="7562">
          <cell r="A7562" t="str">
            <v>100235</v>
          </cell>
          <cell r="B7562" t="str">
            <v>TRANSPORTE VERTICAL MANUAL, 1 PAVIMENTO, DE LATA DE 18 LITROS (UNIDADE: L). AF_07/2019</v>
          </cell>
          <cell r="D7562" t="str">
            <v>L</v>
          </cell>
          <cell r="E7562" t="str">
            <v>0,02</v>
          </cell>
          <cell r="F7562" t="str">
            <v>0,03</v>
          </cell>
        </row>
        <row r="7563">
          <cell r="A7563" t="str">
            <v>100236</v>
          </cell>
          <cell r="B7563" t="str">
            <v>TRANSPORTE HORIZONTAL MANUAL, DE TUBO DE PVC SOLDÁVEL COM DIÂMETRO MENOR OU IGUAL A 60 MM (UNIDADE: MXKM). AF_07/2019</v>
          </cell>
          <cell r="D7563" t="str">
            <v>MXKM</v>
          </cell>
          <cell r="E7563" t="str">
            <v>1,82</v>
          </cell>
          <cell r="F7563" t="str">
            <v>2,02</v>
          </cell>
        </row>
        <row r="7564">
          <cell r="A7564" t="str">
            <v>100237</v>
          </cell>
          <cell r="B7564" t="str">
            <v>TRANSPORTE HORIZONTAL MANUAL, DE TUBO DE PVC SOLDÁVEL COM DIÂMETRO MAIOR QUE 60 MM E MENOR OU IGUAL A 85 MM (UNIDADE: MXKM). AF_07/2019</v>
          </cell>
          <cell r="D7564" t="str">
            <v>MXKM</v>
          </cell>
          <cell r="E7564" t="str">
            <v>2,19</v>
          </cell>
          <cell r="F7564" t="str">
            <v>2,42</v>
          </cell>
        </row>
        <row r="7565">
          <cell r="A7565" t="str">
            <v>100238</v>
          </cell>
          <cell r="B7565" t="str">
            <v>TRANSPORTE HORIZONTAL MANUAL, DE TUBO DE CPVC COM DIÂMETRO MENOR OU IGUAL A 73 MM (UNIDADE: MXKM). AF_07/2019</v>
          </cell>
          <cell r="D7565" t="str">
            <v>MXKM</v>
          </cell>
          <cell r="E7565" t="str">
            <v>3,51</v>
          </cell>
          <cell r="F7565" t="str">
            <v>3,87</v>
          </cell>
        </row>
        <row r="7566">
          <cell r="A7566" t="str">
            <v>100239</v>
          </cell>
          <cell r="B7566" t="str">
            <v>TRANSPORTE HORIZONTAL MANUAL, DE TUBO DE CPVC COM DIÂMETRO MAIOR QUE 73 MM E MENOR OU IGUAL A 89 MM (UNIDADE: MXKM). AF_07/2019</v>
          </cell>
          <cell r="D7566" t="str">
            <v>MXKM</v>
          </cell>
          <cell r="E7566" t="str">
            <v>4,38</v>
          </cell>
          <cell r="F7566" t="str">
            <v>4,84</v>
          </cell>
        </row>
        <row r="7567">
          <cell r="A7567" t="str">
            <v>100240</v>
          </cell>
          <cell r="B7567" t="str">
            <v>TRANSPORTE HORIZONTAL MANUAL, DE TUBO DE PPR - PN12 OU PN25 - COM DIÂMETRO MENOR OU IGUAL A 50 MM (UNIDADE: MXKM). AF_07/2019</v>
          </cell>
          <cell r="D7567" t="str">
            <v>MXKM</v>
          </cell>
          <cell r="E7567" t="str">
            <v>2,63</v>
          </cell>
          <cell r="F7567" t="str">
            <v>2,90</v>
          </cell>
        </row>
        <row r="7568">
          <cell r="A7568" t="str">
            <v>100241</v>
          </cell>
          <cell r="B7568" t="str">
            <v>TRANSPORTE HORIZONTAL MANUAL, DE TUBO DE PPR - PN12 OU PN25 - COM DIÂMETRO MAIOR QUE 50 MM E MENOR OU IGUAL A 75 MM (UNIDADE: MXKM). AF_07/2019</v>
          </cell>
          <cell r="D7568" t="str">
            <v>MXKM</v>
          </cell>
          <cell r="E7568" t="str">
            <v>4,38</v>
          </cell>
          <cell r="F7568" t="str">
            <v>4,84</v>
          </cell>
        </row>
        <row r="7569">
          <cell r="A7569" t="str">
            <v>100242</v>
          </cell>
          <cell r="B7569" t="str">
            <v>TRANSPORTE HORIZONTAL MANUAL, DE TUBO DE PPR - PN12 OU PN25 - COM DIÂMETRO MAIOR QUE 75 MM E MENOR OU IGUAL A 110 MM (UNIDADE: MXKM). AF_07/2019</v>
          </cell>
          <cell r="D7569" t="str">
            <v>MXKM</v>
          </cell>
          <cell r="E7569" t="str">
            <v>12,96</v>
          </cell>
          <cell r="F7569" t="str">
            <v>14,31</v>
          </cell>
        </row>
        <row r="7570">
          <cell r="A7570" t="str">
            <v>100243</v>
          </cell>
          <cell r="B7570" t="str">
            <v>TRANSPORTE HORIZONTAL MANUAL, DE TUBO DE COBRE - CLASSE E - COM DIÂMETRO MENOR OU IGUAL A 54 MM (UNIDADE: MXKM). AF_07/2019</v>
          </cell>
          <cell r="D7570" t="str">
            <v>MXKM</v>
          </cell>
          <cell r="E7570" t="str">
            <v>2,10</v>
          </cell>
          <cell r="F7570" t="str">
            <v>2,32</v>
          </cell>
        </row>
        <row r="7571">
          <cell r="A7571" t="str">
            <v>100244</v>
          </cell>
          <cell r="B7571" t="str">
            <v>TRANSPORTE HORIZONTAL MANUAL, DE TUBO DE COBRE - CLASSE E - COM DIÂMETRO MAIOR QUE 54 MM E MENOR OU IGUAL A 79 MM (UNIDADE: MXKM). AF_07/2019</v>
          </cell>
          <cell r="D7571" t="str">
            <v>MXKM</v>
          </cell>
          <cell r="E7571" t="str">
            <v>2,63</v>
          </cell>
          <cell r="F7571" t="str">
            <v>2,90</v>
          </cell>
        </row>
        <row r="7572">
          <cell r="A7572" t="str">
            <v>100245</v>
          </cell>
          <cell r="B7572" t="str">
            <v>TRANSPORTE HORIZONTAL MANUAL, DE TUBO DE COBRE - CLASSE E - COM DIÂMETRO MAIOR QUE 79 MM E MENOR OU IGUAL A 104 MM (UNIDADE: MXKM). AF_07/2019</v>
          </cell>
          <cell r="D7572" t="str">
            <v>MXKM</v>
          </cell>
          <cell r="E7572" t="str">
            <v>5,26</v>
          </cell>
          <cell r="F7572" t="str">
            <v>5,81</v>
          </cell>
        </row>
        <row r="7573">
          <cell r="A7573" t="str">
            <v>100246</v>
          </cell>
          <cell r="B7573" t="str">
            <v>TRANSPORTE HORIZONTAL MANUAL, DE TUBO DE PVC SÉRIE NORMAL - ESGOTO PREDIAL, OU REFORÇADO PARA ESGOTO OU ÁGUAS PLUVIAIS PREDIAL, COM DIÂMETRO MENOR OU IGUAL A 75 MM (UNIDADE: MXKM). AF_07/2019</v>
          </cell>
          <cell r="D7573" t="str">
            <v>MXKM</v>
          </cell>
          <cell r="E7573" t="str">
            <v>1,75</v>
          </cell>
          <cell r="F7573" t="str">
            <v>1,93</v>
          </cell>
        </row>
        <row r="7574">
          <cell r="A7574" t="str">
            <v>100247</v>
          </cell>
          <cell r="B7574" t="str">
            <v>TRANSPORTE HORIZONTAL MANUAL, DE TUBO DE PVC SÉRIE NORMAL - ESGOTO PREDIAL, OU REFORÇADO PARA ESGOTO OU ÁGUAS PLUVIAIS PREDIAL, COM DIÂMETRO MAIOR QUE 75 MM E MENOR OU IGUAL A 100 MM (UNIDADE: MXKM). AF_07/2019</v>
          </cell>
          <cell r="D7574" t="str">
            <v>MXKM</v>
          </cell>
          <cell r="E7574" t="str">
            <v>2,19</v>
          </cell>
          <cell r="F7574" t="str">
            <v>2,42</v>
          </cell>
        </row>
        <row r="7575">
          <cell r="A7575" t="str">
            <v>100248</v>
          </cell>
          <cell r="B7575" t="str">
            <v>TRANSPORTE HORIZONTAL MANUAL, DE TUBO DE PVC SÉRIE NORMAL - ESGOTO PREDIAL, OU REFORÇADO PARA ESGOTO OU ÁGUAS PLUVIAIS PREDIAL, COM DIÂMETRO MAIOR QUE 100 MM E MENOR OU IGUAL A 150 MM (UNIDADE: MXKM). AF_07/2019</v>
          </cell>
          <cell r="D7575" t="str">
            <v>MXKM</v>
          </cell>
          <cell r="E7575" t="str">
            <v>8,64</v>
          </cell>
          <cell r="F7575" t="str">
            <v>9,54</v>
          </cell>
        </row>
        <row r="7576">
          <cell r="A7576" t="str">
            <v>100249</v>
          </cell>
          <cell r="B7576" t="str">
            <v>TRANSPORTE HORIZONTAL MANUAL, DE TUBO DE AÇO CARBONO LEVE OU MÉDIO, PRETO OU GALVANIZADO, COM DIÂMETRO MENOR OU IGUAL A 20 MM (UNIDADE: MXKM). AF_07/2019</v>
          </cell>
          <cell r="D7576" t="str">
            <v>MXKM</v>
          </cell>
          <cell r="E7576" t="str">
            <v>1,75</v>
          </cell>
          <cell r="F7576" t="str">
            <v>1,93</v>
          </cell>
        </row>
        <row r="7577">
          <cell r="A7577" t="str">
            <v>100250</v>
          </cell>
          <cell r="B7577" t="str">
            <v>TRANSPORTE HORIZONTAL MANUAL, DE TUBO DE AÇO CARBONO LEVE OU MÉDIO, PRETO OU GALVANIZADO, COM DIÂMETRO MAIOR QUE 20 MM E MENOR OU IGUAL A 32 MM (UNIDADE: MXKM). AF_07/2019</v>
          </cell>
          <cell r="D7577" t="str">
            <v>MXKM</v>
          </cell>
          <cell r="E7577" t="str">
            <v>2,92</v>
          </cell>
          <cell r="F7577" t="str">
            <v>3,22</v>
          </cell>
        </row>
        <row r="7578">
          <cell r="A7578" t="str">
            <v>100251</v>
          </cell>
          <cell r="B7578" t="str">
            <v>TRANSPORTE HORIZONTAL MANUAL, DE TUBO DE AÇO CARBONO LEVE OU MÉDIO, PRETO OU GALVANIZADO, COM DIÂMETRO MAIOR QUE 32 MM E MENOR OU IGUAL A 65 MM (UNIDADE: MXKM). AF_07/2019</v>
          </cell>
          <cell r="D7578" t="str">
            <v>MXKM</v>
          </cell>
          <cell r="E7578" t="str">
            <v>8,64</v>
          </cell>
          <cell r="F7578" t="str">
            <v>9,54</v>
          </cell>
        </row>
        <row r="7579">
          <cell r="A7579" t="str">
            <v>100252</v>
          </cell>
          <cell r="B7579" t="str">
            <v>TRANSPORTE HORIZONTAL MANUAL, DE TUBO DE AÇO CARBONO LEVE OU MÉDIO, PRETO OU GALVANIZADO, COM DIÂMETRO MAIOR QUE 65 MM E MENOR OU IGUAL A 90 MM (UNIDADE: MXKM). AF_07/2019</v>
          </cell>
          <cell r="D7579" t="str">
            <v>MXKM</v>
          </cell>
          <cell r="E7579" t="str">
            <v>12,96</v>
          </cell>
          <cell r="F7579" t="str">
            <v>14,31</v>
          </cell>
        </row>
        <row r="7580">
          <cell r="A7580" t="str">
            <v>100253</v>
          </cell>
          <cell r="B7580" t="str">
            <v>TRANSPORTE HORIZONTAL MANUAL, DE TUBO DE AÇO CARBONO LEVE OU MÉDIO, PRETO OU GALVANIZADO, COM DIÂMETRO MAIOR QUE 90 MM E MENOR OU IGUAL A 125 MM (UNIDADE: MXKM). AF_07/2019</v>
          </cell>
          <cell r="D7580" t="str">
            <v>MXKM</v>
          </cell>
          <cell r="E7580" t="str">
            <v>17,28</v>
          </cell>
          <cell r="F7580" t="str">
            <v>19,08</v>
          </cell>
        </row>
        <row r="7581">
          <cell r="A7581" t="str">
            <v>100254</v>
          </cell>
          <cell r="B7581" t="str">
            <v>TRANSPORTE HORIZONTAL MANUAL, DE TUBO DE AÇO CARBONO LEVE OU MÉDIO, PRETO OU GALVANIZADO, COM DIÂMETRO MAIOR QUE 125 MM E MENOR OU IGUAL A 150 MM (UNIDADE: MXKM). AF_07/2019</v>
          </cell>
          <cell r="D7581" t="str">
            <v>MXKM</v>
          </cell>
          <cell r="E7581" t="str">
            <v>25,93</v>
          </cell>
          <cell r="F7581" t="str">
            <v>28,63</v>
          </cell>
        </row>
        <row r="7582">
          <cell r="A7582" t="str">
            <v>100255</v>
          </cell>
          <cell r="B7582" t="str">
            <v>TRANSPORTE HORIZONTAL MANUAL, DE TÁBUAS DE MADEIRA COM SEÇÃO TRANSVERSAL DE 2,5 X 25 CM E 2,5 X 30 CM (UNIDADE: MXKM). AF_07/2019</v>
          </cell>
          <cell r="D7582" t="str">
            <v>MXKM</v>
          </cell>
          <cell r="E7582" t="str">
            <v>8,77</v>
          </cell>
          <cell r="F7582" t="str">
            <v>9,68</v>
          </cell>
        </row>
        <row r="7583">
          <cell r="A7583" t="str">
            <v>100256</v>
          </cell>
          <cell r="B7583" t="str">
            <v>TRANSPORTE HORIZONTAL MANUAL, DE CAIBROS DE MADEIRA COM SEÇÃO TRANSVERSAL DE 7,5 X 6 CM E 6 X 8 CM (UNIDADE: MXKM). AF_07/2019</v>
          </cell>
          <cell r="D7583" t="str">
            <v>MXKM</v>
          </cell>
          <cell r="E7583" t="str">
            <v>5,85</v>
          </cell>
          <cell r="F7583" t="str">
            <v>6,45</v>
          </cell>
        </row>
        <row r="7584">
          <cell r="A7584" t="str">
            <v>100257</v>
          </cell>
          <cell r="B7584" t="str">
            <v>TRANSPORTE HORIZONTAL MANUAL, DE RIPAS DE MADEIRA COM SEÇÃO TRANSVERSAL DE 1 X 5 CM E 2 X 5 CM (UNIDADE: MXKM). AF_07/2019</v>
          </cell>
          <cell r="D7584" t="str">
            <v>MXKM</v>
          </cell>
          <cell r="E7584" t="str">
            <v>3,51</v>
          </cell>
          <cell r="F7584" t="str">
            <v>3,87</v>
          </cell>
        </row>
        <row r="7585">
          <cell r="A7585" t="str">
            <v>100258</v>
          </cell>
          <cell r="B7585" t="str">
            <v>TRANSPORTE HORIZONTAL MANUAL, DE VIGAS DE MADEIRA COM SEÇÃO TRANSVERSAL DE 5 X 12 CM (UNIDADE: MXKM). AF_07/2019</v>
          </cell>
          <cell r="D7585" t="str">
            <v>MXKM</v>
          </cell>
          <cell r="E7585" t="str">
            <v>8,77</v>
          </cell>
          <cell r="F7585" t="str">
            <v>9,68</v>
          </cell>
        </row>
        <row r="7586">
          <cell r="A7586" t="str">
            <v>100259</v>
          </cell>
          <cell r="B7586" t="str">
            <v>TRANSPORTE HORIZONTAL MANUAL, DE VIGAS DE MADEIRA COM SEÇÃO TRANSVERSAL DE 6 X 16 CM (UNIDADE: MXKM). AF_07/2019</v>
          </cell>
          <cell r="D7586" t="str">
            <v>MXKM</v>
          </cell>
          <cell r="E7586" t="str">
            <v>17,28</v>
          </cell>
          <cell r="F7586" t="str">
            <v>19,08</v>
          </cell>
        </row>
        <row r="7587">
          <cell r="A7587" t="str">
            <v>100260</v>
          </cell>
          <cell r="B7587" t="str">
            <v>TRANSPORTE HORIZONTAL MANUAL, DE VERGALHÕES DE AÇO COM DIÂMETRO DE 5 MM (UNIDADE: KGXKM). AF_07/2019</v>
          </cell>
          <cell r="D7587" t="str">
            <v>KGXKM</v>
          </cell>
          <cell r="E7587" t="str">
            <v>5,69</v>
          </cell>
          <cell r="F7587" t="str">
            <v>6,29</v>
          </cell>
        </row>
        <row r="7588">
          <cell r="A7588" t="str">
            <v>100261</v>
          </cell>
          <cell r="B7588" t="str">
            <v>TRANSPORTE HORIZONTAL MANUAL, DE VERGALHÕES DE AÇO COM DIÂMETRO DE 6,3 MM (UNIDADE: KGXKM). AF_07/2019</v>
          </cell>
          <cell r="D7588" t="str">
            <v>KGXKM</v>
          </cell>
          <cell r="E7588" t="str">
            <v>3,58</v>
          </cell>
          <cell r="F7588" t="str">
            <v>3,95</v>
          </cell>
        </row>
        <row r="7589">
          <cell r="A7589" t="str">
            <v>100262</v>
          </cell>
          <cell r="B7589" t="str">
            <v>TRANSPORTE HORIZONTAL MANUAL, DE VERGALHÕES DE AÇO COM DIÂMETRO DE 8 MM (UNIDADE: KGXKM). AF_07/2019</v>
          </cell>
          <cell r="D7589" t="str">
            <v>KGXKM</v>
          </cell>
          <cell r="E7589" t="str">
            <v>2,22</v>
          </cell>
          <cell r="F7589" t="str">
            <v>2,45</v>
          </cell>
        </row>
        <row r="7590">
          <cell r="A7590" t="str">
            <v>100263</v>
          </cell>
          <cell r="B7590" t="str">
            <v>TRANSPORTE HORIZONTAL MANUAL, DE VERGALHÕES DE AÇO COM DIÂMETRO DE 10 MM; 12,5 MM; 16 MM; 20 MM; 25 MM OU 32 MM (UNIDADE: KGXKM). AF_07/2019</v>
          </cell>
          <cell r="D7590" t="str">
            <v>KGXKM</v>
          </cell>
          <cell r="E7590" t="str">
            <v>1,42</v>
          </cell>
          <cell r="F7590" t="str">
            <v>1,57</v>
          </cell>
        </row>
        <row r="7591">
          <cell r="A7591" t="str">
            <v>100264</v>
          </cell>
          <cell r="B7591" t="str">
            <v>TRANSPORTE HORIZONTAL MANUAL, DE JANELA (UNIDADE: M2XKM). AF_07/2019</v>
          </cell>
          <cell r="D7591" t="str">
            <v>M2XKM</v>
          </cell>
          <cell r="E7591" t="str">
            <v>25,89</v>
          </cell>
          <cell r="F7591" t="str">
            <v>28,58</v>
          </cell>
        </row>
        <row r="7592">
          <cell r="A7592" t="str">
            <v>100265</v>
          </cell>
          <cell r="B7592" t="str">
            <v>TRANSPORTE VERTICAL MANUAL, 1 PAVIMENTO, DE JANELA (UNIDADE: M2). AF_07/2019</v>
          </cell>
          <cell r="D7592" t="str">
            <v>M2</v>
          </cell>
          <cell r="E7592" t="str">
            <v>0,54</v>
          </cell>
          <cell r="F7592" t="str">
            <v>0,60</v>
          </cell>
        </row>
        <row r="7593">
          <cell r="A7593" t="str">
            <v>100266</v>
          </cell>
          <cell r="B7593" t="str">
            <v>TRANSPORTE HORIZONTAL MANUAL, DE PORTA (UNIDADE: UNIDXKM). AF_07/2019</v>
          </cell>
          <cell r="D7593" t="str">
            <v>UNXKM</v>
          </cell>
          <cell r="E7593" t="str">
            <v>55,03</v>
          </cell>
          <cell r="F7593" t="str">
            <v>60,75</v>
          </cell>
        </row>
        <row r="7594">
          <cell r="A7594" t="str">
            <v>100267</v>
          </cell>
          <cell r="B7594" t="str">
            <v>TRANSPORTE VERTICAL MANUAL, 1 PAVIMENTO, DE PORTA (UNIDADE: UNID). AF_07/2019</v>
          </cell>
          <cell r="D7594" t="str">
            <v>UN</v>
          </cell>
          <cell r="E7594" t="str">
            <v>1,09</v>
          </cell>
          <cell r="F7594" t="str">
            <v>1,20</v>
          </cell>
        </row>
        <row r="7595">
          <cell r="A7595" t="str">
            <v>100268</v>
          </cell>
          <cell r="B7595" t="str">
            <v>TRANSPORTE HORIZONTAL MANUAL, DE BANCADA DE MÁRMORE OU GRANITO PARA COZINHA/LAVATÓRIO OU MÁRMORE SINTÉTICO COM CUBA INTEGRADA (UNIDADE: UNIDXKM). AF_07/2019</v>
          </cell>
          <cell r="D7595" t="str">
            <v>UNXKM</v>
          </cell>
          <cell r="E7595" t="str">
            <v>55,03</v>
          </cell>
          <cell r="F7595" t="str">
            <v>60,75</v>
          </cell>
        </row>
        <row r="7596">
          <cell r="A7596" t="str">
            <v>100269</v>
          </cell>
          <cell r="B7596" t="str">
            <v>TRANSPORTE VERTICAL, BANCADA DE MÁRMORE OU GRANITO PARA COZINHA/LAVATÓRIO OU MÁRMORE SINTÉTICO COM CUBA INTEGRADA, MANUAL, 1 PAVIMENTO, (UNIDADE: UNID). AF_07/2019</v>
          </cell>
          <cell r="D7596" t="str">
            <v>UN</v>
          </cell>
          <cell r="E7596" t="str">
            <v>1,09</v>
          </cell>
          <cell r="F7596" t="str">
            <v>1,20</v>
          </cell>
        </row>
        <row r="7597">
          <cell r="A7597" t="str">
            <v>100270</v>
          </cell>
          <cell r="B7597" t="str">
            <v>TRANSPORTE HORIZONTAL COM CARRINHO PLATAFORMA, DE BANCADA DE MÁRMORE OU GRANITO PARA COZINHA/LAVATÓRIO OU MÁRMORE SINTÉTICO COM CUBA INTEGRADA (UNIDADE: UNIDXKM). AF_07/2019</v>
          </cell>
          <cell r="D7597" t="str">
            <v>UNXKM</v>
          </cell>
          <cell r="E7597" t="str">
            <v>41,25</v>
          </cell>
          <cell r="F7597" t="str">
            <v>45,54</v>
          </cell>
        </row>
        <row r="7598">
          <cell r="A7598" t="str">
            <v>100271</v>
          </cell>
          <cell r="B7598" t="str">
            <v>TRANSPORTE HORIZONTAL MANUAL, DE VIDRO (UNIDADE: M2XKM). AF_07/2019</v>
          </cell>
          <cell r="D7598" t="str">
            <v>M2XKM</v>
          </cell>
          <cell r="E7598" t="str">
            <v>41,27</v>
          </cell>
          <cell r="F7598" t="str">
            <v>45,56</v>
          </cell>
        </row>
        <row r="7599">
          <cell r="A7599" t="str">
            <v>100272</v>
          </cell>
          <cell r="B7599" t="str">
            <v>TRANSPORTE VERTICAL MANUAL, 1 PAVIMENTO, DE VIDRO (UNIDADE: M2). AF_07/2019</v>
          </cell>
          <cell r="D7599" t="str">
            <v>M2</v>
          </cell>
          <cell r="E7599" t="str">
            <v>0,81</v>
          </cell>
          <cell r="F7599" t="str">
            <v>0,90</v>
          </cell>
        </row>
        <row r="7600">
          <cell r="A7600" t="str">
            <v>100273</v>
          </cell>
          <cell r="B7600" t="str">
            <v>TRANSPORTE HORIZONTAL MANUAL, DE TELA DE AÇO (UNIDADE: KGXKM). AF_07/2019</v>
          </cell>
          <cell r="D7600" t="str">
            <v>KGXKM</v>
          </cell>
          <cell r="E7600" t="str">
            <v>2,15</v>
          </cell>
          <cell r="F7600" t="str">
            <v>2,37</v>
          </cell>
        </row>
        <row r="7601">
          <cell r="A7601" t="str">
            <v>100274</v>
          </cell>
          <cell r="B7601" t="str">
            <v>TRANSPORTE HORIZONTAL MANUAL, DE COMPENSADO DE MADEIRA (UNIDADE: M2XKM). AF_07/2019</v>
          </cell>
          <cell r="D7601" t="str">
            <v>M2XKM</v>
          </cell>
          <cell r="E7601" t="str">
            <v>18,35</v>
          </cell>
          <cell r="F7601" t="str">
            <v>20,26</v>
          </cell>
        </row>
        <row r="7602">
          <cell r="A7602" t="str">
            <v>100275</v>
          </cell>
          <cell r="B7602" t="str">
            <v>TRANSPORTE HORIZONTAL MANUAL, DE TELHA TERMOACÚSTICA OU TELHA DE AÇO ZINCADO (UNIDADE: M2XKM). AF_07/2019</v>
          </cell>
          <cell r="D7602" t="str">
            <v>M2XKM</v>
          </cell>
          <cell r="E7602" t="str">
            <v>11,86</v>
          </cell>
          <cell r="F7602" t="str">
            <v>13,10</v>
          </cell>
        </row>
        <row r="7603">
          <cell r="A7603" t="str">
            <v>100276</v>
          </cell>
          <cell r="B7603" t="str">
            <v>TRANSPORTE HORIZONTAL MANUAL, DE TELHA DE FIBROCIMENTO OU TELHA ESTRUTURAL DE FIBROCIMENTO, CANALETE 90 OU KALHETÃO (UNIDADE: M2XKM). AF_07/2019</v>
          </cell>
          <cell r="D7603" t="str">
            <v>M2XKM</v>
          </cell>
          <cell r="E7603" t="str">
            <v>21,65</v>
          </cell>
          <cell r="F7603" t="str">
            <v>23,90</v>
          </cell>
        </row>
        <row r="7604">
          <cell r="A7604" t="str">
            <v>100277</v>
          </cell>
          <cell r="B7604" t="str">
            <v>TRANSPORTE HORIZONTAL COM MANIPULADOR TELESCÓPICO, DE TELHAS TERMOACÚSTICAS, FIBROCIMENTO, AÇO ZINCADO, FIBROCIMENTO ESTRUTURAL, CANALETE 90 OU KALHETÃO (UNIDADE: M2XKM). AF_07/2019</v>
          </cell>
          <cell r="D7604" t="str">
            <v>M2XKM</v>
          </cell>
          <cell r="E7604" t="str">
            <v>1,23</v>
          </cell>
          <cell r="F7604" t="str">
            <v>1,29</v>
          </cell>
        </row>
        <row r="7605">
          <cell r="A7605" t="str">
            <v>100278</v>
          </cell>
          <cell r="B7605" t="str">
            <v>TRANSPORTE HORIZONTAL MANUAL, DE BACIA SANITÁRIA, CAIXA ACOPLADA, TANQUE OU PIA (UNIDADE: UNIDXKM). AF_07/2019</v>
          </cell>
          <cell r="D7605" t="str">
            <v>UNXKM</v>
          </cell>
          <cell r="E7605" t="str">
            <v>26,32</v>
          </cell>
          <cell r="F7605" t="str">
            <v>29,06</v>
          </cell>
        </row>
        <row r="7606">
          <cell r="A7606" t="str">
            <v>100279</v>
          </cell>
          <cell r="B7606" t="str">
            <v>TRANSPORTE VERTICAL MANUAL, 1 PAVIMENTO, DE BACIA SANITÁRIA, CAIXA ACOPLADA, TANQUE OU PIA (UNIDADE: UNID). AF_07/2019</v>
          </cell>
          <cell r="D7606" t="str">
            <v>UN</v>
          </cell>
          <cell r="E7606" t="str">
            <v>0,51</v>
          </cell>
          <cell r="F7606" t="str">
            <v>0,56</v>
          </cell>
        </row>
        <row r="7607">
          <cell r="A7607" t="str">
            <v>100280</v>
          </cell>
          <cell r="B7607" t="str">
            <v>TRANSPORTE HORIZONTAL COM CARRINHO PLATAFORMA, DE BACIA SANITÁRIA, CAIXA ACOPLADA, TANQUE OU PIA (UNIDADE: UNIDXKM). AF_07/2019</v>
          </cell>
          <cell r="D7607" t="str">
            <v>UNXKM</v>
          </cell>
          <cell r="E7607" t="str">
            <v>12,09</v>
          </cell>
          <cell r="F7607" t="str">
            <v>13,34</v>
          </cell>
        </row>
        <row r="7608">
          <cell r="A7608" t="str">
            <v>100281</v>
          </cell>
          <cell r="B7608" t="str">
            <v>TRANSPORTE HORIZONTAL COM MANIPULADOR TELESCÓPICO, DE BACIA SANITÁRIA, CAIXA ACOPLADA, TANQUE OU PIA (UNIDADE: UNIDXKM). AF_07/2019</v>
          </cell>
          <cell r="D7608" t="str">
            <v>UNXKM</v>
          </cell>
          <cell r="E7608" t="str">
            <v>2,37</v>
          </cell>
          <cell r="F7608" t="str">
            <v>2,47</v>
          </cell>
        </row>
        <row r="7609">
          <cell r="A7609" t="str">
            <v>100282</v>
          </cell>
          <cell r="B7609" t="str">
            <v>TRANSPORTE HORIZONTAL MANUAL, DE TELHA DE CONCRETO OU CERÂMICA (UNIDADE: M2XKM). AF_07/2019</v>
          </cell>
          <cell r="D7609" t="str">
            <v>M2XKM</v>
          </cell>
          <cell r="E7609" t="str">
            <v>103,10</v>
          </cell>
          <cell r="F7609" t="str">
            <v>113,82</v>
          </cell>
        </row>
        <row r="7610">
          <cell r="A7610" t="str">
            <v>100283</v>
          </cell>
          <cell r="B7610" t="str">
            <v>TRANSPORTE HORIZONTAL COM CARRINHO PLATAFORMA, DE TELHA DE CONCRETO OU CERÂMICA (UNIDADE: M2XKM). AF_07/2019</v>
          </cell>
          <cell r="D7610" t="str">
            <v>M2XKM</v>
          </cell>
          <cell r="E7610" t="str">
            <v>16,65</v>
          </cell>
          <cell r="F7610" t="str">
            <v>18,38</v>
          </cell>
        </row>
        <row r="7611">
          <cell r="A7611" t="str">
            <v>100284</v>
          </cell>
          <cell r="B7611" t="str">
            <v>TRANSPORTE HORIZONTAL COM MANIPULADOR TELESCÓPICO, DE TELHA DE CONCRETO OU CERÂMICA (UNIDADE: M2XKM). AF_07/2019</v>
          </cell>
          <cell r="D7611" t="str">
            <v>M2XKM</v>
          </cell>
          <cell r="E7611" t="str">
            <v>6,96</v>
          </cell>
          <cell r="F7611" t="str">
            <v>7,25</v>
          </cell>
        </row>
        <row r="7612">
          <cell r="A7612" t="str">
            <v>100285</v>
          </cell>
          <cell r="B7612" t="str">
            <v>TRANSPORTE HORIZONTAL MANUAL, DE BARRAMENTO BLINDADO (UNIDADE: MXKM). AF_07/2019</v>
          </cell>
          <cell r="D7612" t="str">
            <v>MXKM</v>
          </cell>
          <cell r="E7612" t="str">
            <v>27,70</v>
          </cell>
          <cell r="F7612" t="str">
            <v>30,58</v>
          </cell>
        </row>
        <row r="7613">
          <cell r="A7613" t="str">
            <v>100286</v>
          </cell>
          <cell r="B7613" t="str">
            <v>TRANSPORTE HORIZONTAL COM CARRINHO PLATAFORMA, DE BARRAMENTO BLINDADO (UNIDADE: MXKM). AF_07/2019</v>
          </cell>
          <cell r="D7613" t="str">
            <v>MXKM</v>
          </cell>
          <cell r="E7613" t="str">
            <v>9,02</v>
          </cell>
          <cell r="F7613" t="str">
            <v>9,96</v>
          </cell>
        </row>
        <row r="7614">
          <cell r="A7614" t="str">
            <v>100287</v>
          </cell>
          <cell r="B7614" t="str">
            <v>TRANSPORTE HORIZONTAL MANUAL, DE CALHA QUADRADA NÚMERO 24  CORTE 33 (UNIDADE: MXKM). AF_07/2019</v>
          </cell>
          <cell r="D7614" t="str">
            <v>MXKM</v>
          </cell>
          <cell r="E7614" t="str">
            <v>8,64</v>
          </cell>
          <cell r="F7614" t="str">
            <v>9,54</v>
          </cell>
        </row>
        <row r="7615">
          <cell r="A7615" t="str">
            <v>84117</v>
          </cell>
          <cell r="B7615" t="str">
            <v>RASPAGEM / CALAFETACAO TACOS MADEIRA 1 DEMAO CERA</v>
          </cell>
          <cell r="D7615" t="str">
            <v>M2</v>
          </cell>
          <cell r="E7615" t="str">
            <v>17,07</v>
          </cell>
          <cell r="F7615" t="str">
            <v>18,90</v>
          </cell>
        </row>
        <row r="7616">
          <cell r="A7616" t="str">
            <v>84120</v>
          </cell>
          <cell r="B7616" t="str">
            <v>ENCERAMENTO MANUAL EM MADEIRA - 3 DEMAOS</v>
          </cell>
          <cell r="D7616" t="str">
            <v>M2</v>
          </cell>
          <cell r="E7616" t="str">
            <v>10,95</v>
          </cell>
          <cell r="F7616" t="str">
            <v>11,52</v>
          </cell>
        </row>
        <row r="7617">
          <cell r="A7617" t="str">
            <v>99802</v>
          </cell>
          <cell r="B7617" t="str">
            <v>LIMPEZA DE PISO CERÂMICO OU PORCELANATO COM VASSOURA A SECO. AF_04/2019</v>
          </cell>
          <cell r="D7617" t="str">
            <v>M2</v>
          </cell>
          <cell r="E7617" t="str">
            <v>0,35</v>
          </cell>
          <cell r="F7617" t="str">
            <v>0,39</v>
          </cell>
        </row>
        <row r="7618">
          <cell r="A7618" t="str">
            <v>99803</v>
          </cell>
          <cell r="B7618" t="str">
            <v>LIMPEZA DE PISO CERÂMICO OU PORCELANATO COM PANO ÚMIDO. AF_04/2019</v>
          </cell>
          <cell r="D7618" t="str">
            <v>M2</v>
          </cell>
          <cell r="E7618" t="str">
            <v>1,37</v>
          </cell>
          <cell r="F7618" t="str">
            <v>1,51</v>
          </cell>
        </row>
        <row r="7619">
          <cell r="A7619" t="str">
            <v>99805</v>
          </cell>
          <cell r="B7619" t="str">
            <v>LIMPEZA DE PISO CERÂMICO OU COM PEDRAS RÚSTICAS UTILIZANDO ÁCIDO MURIÁTICO. AF_04/2019</v>
          </cell>
          <cell r="D7619" t="str">
            <v>M2</v>
          </cell>
          <cell r="E7619" t="str">
            <v>7,15</v>
          </cell>
          <cell r="F7619" t="str">
            <v>7,88</v>
          </cell>
        </row>
        <row r="7620">
          <cell r="A7620" t="str">
            <v>99806</v>
          </cell>
          <cell r="B7620" t="str">
            <v>LIMPEZA DE REVESTIMENTO CERÂMICO EM PAREDE COM PANO ÚMIDO AF_04/2019</v>
          </cell>
          <cell r="D7620" t="str">
            <v>M2</v>
          </cell>
          <cell r="E7620" t="str">
            <v>0,56</v>
          </cell>
          <cell r="F7620" t="str">
            <v>0,62</v>
          </cell>
        </row>
        <row r="7621">
          <cell r="A7621" t="str">
            <v>99808</v>
          </cell>
          <cell r="B7621" t="str">
            <v>LIMPEZA DE REVESTIMENTO CERÂMICO EM PAREDE UTILIZANDO ÁCIDO MURIÁTICO. AF_04/2019</v>
          </cell>
          <cell r="D7621" t="str">
            <v>M2</v>
          </cell>
          <cell r="E7621" t="str">
            <v>2,35</v>
          </cell>
          <cell r="F7621" t="str">
            <v>2,57</v>
          </cell>
        </row>
        <row r="7622">
          <cell r="A7622" t="str">
            <v>99809</v>
          </cell>
          <cell r="B7622" t="str">
            <v>LIMPEZA DE PISO DE LADRILHO HIDRÁULICO COM PANO ÚMIDO. AF_04/2019</v>
          </cell>
          <cell r="D7622" t="str">
            <v>M2</v>
          </cell>
          <cell r="E7622" t="str">
            <v>3,89</v>
          </cell>
          <cell r="F7622" t="str">
            <v>4,30</v>
          </cell>
        </row>
        <row r="7623">
          <cell r="A7623" t="str">
            <v>99811</v>
          </cell>
          <cell r="B7623" t="str">
            <v>LIMPEZA DE CONTRAPISO COM VASSOURA A SECO. AF_04/2019</v>
          </cell>
          <cell r="D7623" t="str">
            <v>M2</v>
          </cell>
          <cell r="E7623" t="str">
            <v>2,33</v>
          </cell>
          <cell r="F7623" t="str">
            <v>2,57</v>
          </cell>
        </row>
        <row r="7624">
          <cell r="A7624" t="str">
            <v>99812</v>
          </cell>
          <cell r="B7624" t="str">
            <v>LIMPEZA DE LADRILHO HIDRÁULICO EM PAREDE COM PANO ÚMIDO. AF_04/2019</v>
          </cell>
          <cell r="D7624" t="str">
            <v>M2</v>
          </cell>
          <cell r="E7624" t="str">
            <v>0,74</v>
          </cell>
          <cell r="F7624" t="str">
            <v>0,82</v>
          </cell>
        </row>
        <row r="7625">
          <cell r="A7625" t="str">
            <v>99814</v>
          </cell>
          <cell r="B7625" t="str">
            <v>LIMPEZA DE SUPERFÍCIE COM JATO DE ALTA PRESSÃO. AF_04/2019</v>
          </cell>
          <cell r="D7625" t="str">
            <v>M2</v>
          </cell>
          <cell r="E7625" t="str">
            <v>1,26</v>
          </cell>
          <cell r="F7625" t="str">
            <v>1,39</v>
          </cell>
        </row>
        <row r="7626">
          <cell r="A7626" t="str">
            <v>99822</v>
          </cell>
          <cell r="B7626" t="str">
            <v>LIMPEZA DE PORTA DE MADEIRA. AF_04/2019</v>
          </cell>
          <cell r="D7626" t="str">
            <v>M2</v>
          </cell>
          <cell r="E7626" t="str">
            <v>0,66</v>
          </cell>
          <cell r="F7626" t="str">
            <v>0,73</v>
          </cell>
        </row>
        <row r="7627">
          <cell r="A7627" t="str">
            <v>99826</v>
          </cell>
          <cell r="B7627" t="str">
            <v>LIMPEZA DE FORRO REMOVÍVEL COM PANO ÚMIDO. AF_04/2019</v>
          </cell>
          <cell r="D7627" t="str">
            <v>M2</v>
          </cell>
          <cell r="E7627" t="str">
            <v>1,01</v>
          </cell>
          <cell r="F7627" t="str">
            <v>1,12</v>
          </cell>
        </row>
        <row r="7628">
          <cell r="A7628" t="str">
            <v>74163/1</v>
          </cell>
          <cell r="B7628" t="str">
            <v>PERFURACAO DE POCO COM PERFURATRIZ PNEUMATICA</v>
          </cell>
          <cell r="D7628" t="str">
            <v>M</v>
          </cell>
          <cell r="E7628" t="str">
            <v>41,13</v>
          </cell>
          <cell r="F7628" t="str">
            <v>43,79</v>
          </cell>
        </row>
        <row r="7629">
          <cell r="A7629" t="str">
            <v>74163/2</v>
          </cell>
          <cell r="B7629" t="str">
            <v>PERFURACAO DE POCO COM PERFURATRIZ A PERCUSSAO</v>
          </cell>
          <cell r="D7629" t="str">
            <v>M</v>
          </cell>
          <cell r="E7629" t="str">
            <v>68,09</v>
          </cell>
          <cell r="F7629" t="str">
            <v>75,16</v>
          </cell>
        </row>
        <row r="7630">
          <cell r="A7630" t="str">
            <v>84127</v>
          </cell>
          <cell r="B7630" t="str">
            <v>REVESTIMENTO DE POCOS C/ TUBOS DE CONCRETO</v>
          </cell>
          <cell r="D7630" t="str">
            <v>M</v>
          </cell>
          <cell r="E7630" t="str">
            <v>404,85</v>
          </cell>
          <cell r="F7630" t="str">
            <v>411,72</v>
          </cell>
        </row>
        <row r="7631">
          <cell r="A7631" t="str">
            <v>40841</v>
          </cell>
          <cell r="B7631" t="str">
            <v>ABRACADEIRA P/POCOS PROFUNDOS</v>
          </cell>
          <cell r="D7631" t="str">
            <v>UN</v>
          </cell>
          <cell r="E7631" t="str">
            <v>99,43</v>
          </cell>
          <cell r="F7631" t="str">
            <v>108,34</v>
          </cell>
        </row>
        <row r="7632">
          <cell r="A7632" t="str">
            <v>71516</v>
          </cell>
          <cell r="B7632" t="str">
            <v>CONJUNTO DE MANGUEIRA PARA COMBATE A INCENDIO EM FIBRA DE POLIESTER PURA, COM 1.1/2", REVESTIDA INTERNAMENTE, COM 2 LANCES DE 15M CADA</v>
          </cell>
          <cell r="D7632" t="str">
            <v>UN</v>
          </cell>
          <cell r="E7632" t="str">
            <v>540,00</v>
          </cell>
          <cell r="F7632" t="str">
            <v>540,00</v>
          </cell>
        </row>
        <row r="7633">
          <cell r="A7633" t="str">
            <v>73361</v>
          </cell>
          <cell r="B7633" t="str">
            <v>CONCRETO CICLOPICO FCK=10MPA 30% PEDRA DE MAO INCLUSIVE LANCAMENTO</v>
          </cell>
          <cell r="D7633" t="str">
            <v>M3</v>
          </cell>
          <cell r="E7633" t="str">
            <v>325,22</v>
          </cell>
          <cell r="F7633" t="str">
            <v>343,72</v>
          </cell>
        </row>
        <row r="7634">
          <cell r="A7634" t="str">
            <v>73714</v>
          </cell>
          <cell r="B7634" t="str">
            <v>CAIXA PARA RALO C OM GRELHA FOFO 135 KG DE ALV TIJOLO MACICO (7X10X20) PAREDES DE UMA VEZ (0.20 M) DE 0.90X1.20X1.50 M (EXTERNA) COM ARGAMASSA 1:4 CIMENTO:AREIA, BASE CONC FCK=10 MPA, EXCLUSIVE ESCAVACAO E REATERRO.</v>
          </cell>
          <cell r="D7634" t="str">
            <v>UN</v>
          </cell>
          <cell r="E7634" t="str">
            <v>1.290,50</v>
          </cell>
          <cell r="F7634" t="str">
            <v>1.349,54</v>
          </cell>
        </row>
        <row r="7635">
          <cell r="A7635" t="str">
            <v>97010</v>
          </cell>
          <cell r="B7635" t="str">
            <v>GUARDA-CORPO FIXADO EM FÔRMA DE MADEIRA COM TRAVESSÕES EM MADEIRA PREGADA E FECHAMENTO EM TELA DE POLIPROPILENO PARA EDIFICAÇÕES COM ATÉ 2 PAVIMENTOS. AF_11/2017</v>
          </cell>
          <cell r="D7635" t="str">
            <v>M</v>
          </cell>
          <cell r="E7635" t="str">
            <v>36,19</v>
          </cell>
          <cell r="F7635" t="str">
            <v>37,46</v>
          </cell>
        </row>
        <row r="7636">
          <cell r="A7636" t="str">
            <v>97011</v>
          </cell>
          <cell r="B7636" t="str">
            <v>GUARDA-CORPO FIXADO EM FÔRMA DE MADEIRA COM TRAVESSÕES EM MADEIRA PREGADA E FECHAMENTO EM TELA DE POLIPROPILENO PARA EDIFICAÇÕES COM  3 PAVIMENTOS. AF_11/2017</v>
          </cell>
          <cell r="D7636" t="str">
            <v>M</v>
          </cell>
          <cell r="E7636" t="str">
            <v>28,38</v>
          </cell>
          <cell r="F7636" t="str">
            <v>29,65</v>
          </cell>
        </row>
        <row r="7637">
          <cell r="A7637" t="str">
            <v>97012</v>
          </cell>
          <cell r="B7637" t="str">
            <v>GUARDA-CORPO FIXADO EM FÔRMA DE MADEIRA COM TRAVESSÕES EM MADEIRA PREGADA E FECHAMENTO EM TELA DE POLIPROPILENO PARA EDIFICAÇÕES COM ALTURA IGUAL OU SUPERIOR A 4 PAVIMENTOS. AF_11/2017</v>
          </cell>
          <cell r="D7637" t="str">
            <v>M</v>
          </cell>
          <cell r="E7637" t="str">
            <v>24,48</v>
          </cell>
          <cell r="F7637" t="str">
            <v>25,75</v>
          </cell>
        </row>
        <row r="7638">
          <cell r="A7638" t="str">
            <v>97013</v>
          </cell>
          <cell r="B7638" t="str">
            <v>GUARDA-CORPO FIXADO EM FÔRMA DE MADEIRA COM TRAVESSÕES EM MADEIRA PREGADA E FECHAMENTO EM PAINEL COMPENSADO PARA EDIFICAÇÕES COM ATÉ 2 PAVIMENTOS. AF_11/2017</v>
          </cell>
          <cell r="D7638" t="str">
            <v>M</v>
          </cell>
          <cell r="E7638" t="str">
            <v>45,44</v>
          </cell>
          <cell r="F7638" t="str">
            <v>46,77</v>
          </cell>
        </row>
        <row r="7639">
          <cell r="A7639" t="str">
            <v>97014</v>
          </cell>
          <cell r="B7639" t="str">
            <v>GUARDA-CORPO FIXADO EM FÔRMA DE MADEIRA COM TRAVESSÕES EM MADEIRA PREGADA E FECHAMENTO EM PAINEL COMPENSADO PARA EDIFICAÇÕES COM 3 PAVIMENTOS. AF_11/2017</v>
          </cell>
          <cell r="D7639" t="str">
            <v>M</v>
          </cell>
          <cell r="E7639" t="str">
            <v>34,72</v>
          </cell>
          <cell r="F7639" t="str">
            <v>36,05</v>
          </cell>
        </row>
        <row r="7640">
          <cell r="A7640" t="str">
            <v>97015</v>
          </cell>
          <cell r="B7640" t="str">
            <v>GUARDA-CORPO FIXADO EM FÔRMA DE MADEIRA COM TRAVESSÕES EM MADEIRA PREGADA E FECHAMENTO EM PAINEL COMPENSADO PARA EDIFICAÇÕES COM ALTURA IGUAL OU SUPERIOR A 4 PAVIMENTOS. AF_11/2017</v>
          </cell>
          <cell r="D7640" t="str">
            <v>M</v>
          </cell>
          <cell r="E7640" t="str">
            <v>29,29</v>
          </cell>
          <cell r="F7640" t="str">
            <v>30,62</v>
          </cell>
        </row>
        <row r="7641">
          <cell r="A7641" t="str">
            <v>97016</v>
          </cell>
          <cell r="B7641" t="str">
            <v>GUARDA-CORPO FIXADO EM FÔRMA DE MADEIRA COM TRAVESSÕES EM MADEIRA PREGADA PRÉ-MONTADA E ENCAIXE NA FÔRMA. PARA EDIFICAÇÕES COM ATÉ 2 PAVIMENTOS. AF_11/2017</v>
          </cell>
          <cell r="D7641" t="str">
            <v>M</v>
          </cell>
          <cell r="E7641" t="str">
            <v>31,40</v>
          </cell>
          <cell r="F7641" t="str">
            <v>32,20</v>
          </cell>
        </row>
        <row r="7642">
          <cell r="A7642" t="str">
            <v>97017</v>
          </cell>
          <cell r="B7642" t="str">
            <v>GUARDA-CORPO FIXADO EM FÔRMA DE MADEIRA COM TRAVESSÕES EM MADEIRA PREGADA PRÉ-MONTADA E ENCAIXE NA FÔRMA PARA EDIFICAÇÕES COM 3 PAVIMENTOS. AF_11/2017</v>
          </cell>
          <cell r="D7642" t="str">
            <v>M</v>
          </cell>
          <cell r="E7642" t="str">
            <v>23,99</v>
          </cell>
          <cell r="F7642" t="str">
            <v>24,79</v>
          </cell>
        </row>
        <row r="7643">
          <cell r="A7643" t="str">
            <v>97018</v>
          </cell>
          <cell r="B7643" t="str">
            <v>GUARDA-CORPO FIXADO EM FÔRMA DE MADEIRA COM TRAVESSÕES EM MADEIRA PREGADA PRÉ-MONTADA E ENCAIXE NA FÔRMA. PARA EDIFICAÇÕES COM ALTURA IGUAL OU SUPERIOR A 4 PAVIMENTOS. AF_11/2017</v>
          </cell>
          <cell r="D7643" t="str">
            <v>M</v>
          </cell>
          <cell r="E7643" t="str">
            <v>20,13</v>
          </cell>
          <cell r="F7643" t="str">
            <v>20,93</v>
          </cell>
        </row>
        <row r="7644">
          <cell r="A7644" t="str">
            <v>97031</v>
          </cell>
          <cell r="B7644" t="str">
            <v>GUARDA-CORPO EM LAJE PÓS-DESFÔRMA, PARA ESTRUTURAS EM CONCRETO, COM ESCORAS DE MADEIRA ESTRONCADAS NA ESTRUTURA, TRAVESSÕES DE MADEIRA PREGADOS E FECHAMENTO EM TELA DE POLIPROPILENO PARA EDIFICAÇÕES COM ALTURA ATÉ 4 PAVIMENTOS (1 MONTAGEM POR OBRA). AF_11/2017</v>
          </cell>
          <cell r="D7644" t="str">
            <v>M</v>
          </cell>
          <cell r="E7644" t="str">
            <v>51,61</v>
          </cell>
          <cell r="F7644" t="str">
            <v>52,89</v>
          </cell>
        </row>
        <row r="7645">
          <cell r="A7645" t="str">
            <v>97032</v>
          </cell>
          <cell r="B7645" t="str">
            <v>GUARDA-CORPO EM LAJE PÓS-DESFÔRMA, PARA ESTRUTURAS EM CONCRETO, COM ESCORAS DE MADEIRA ESTRONCADAS NA ESTRUTURA, TRAVESSÕES DE MADEIRA PREGADOS E FECHAMENTO EM TELA DE POLIPROPILENO PARA EDIFICAÇÕES ACIMA DE 4 PAV. (2 MONTAGENS POR OBRA). AF_11/2017</v>
          </cell>
          <cell r="D7645" t="str">
            <v>M</v>
          </cell>
          <cell r="E7645" t="str">
            <v>32,58</v>
          </cell>
          <cell r="F7645" t="str">
            <v>33,86</v>
          </cell>
        </row>
        <row r="7646">
          <cell r="A7646" t="str">
            <v>97033</v>
          </cell>
          <cell r="B7646" t="str">
            <v>GUARDA-CORPO EM LAJE PÓS-DESFORMA, PARA ESTRUTURAS EM CONCRETO, COM ESCORAS METÁLICAS ESTRONCADAS NA ESTRUTURA, TRAVESSÕES DE MADEIRA E FECHAMENTO EM TELA DE POLIPROPILENO PARA EDIFICAÇÕES COM ALTURA ATÉ 4 PAVIMENTOS (1 MONTAGEM POR OBRA). AF_11/2017</v>
          </cell>
          <cell r="D7646" t="str">
            <v>M</v>
          </cell>
          <cell r="E7646" t="str">
            <v>58,24</v>
          </cell>
          <cell r="F7646" t="str">
            <v>59,44</v>
          </cell>
        </row>
        <row r="7647">
          <cell r="A7647" t="str">
            <v>97034</v>
          </cell>
          <cell r="B7647" t="str">
            <v>GUARDA-CORPO EM LAJE PÓS-DESFORMA, PARA ESTRUTURAS EM CONCRETO, COM ESCORAS METÁLICAS ESTRONCADAS NA ESTRUTURA, TRAVESSÕES DE MADEIRA E FECHAMENTO EM TELA DE POLIPROPILENO PARA EDIFICAÇÕES ACIMA DE 4 PAVIMENTOS (2 MONTAGENS POR OBRA). AF_11/2017</v>
          </cell>
          <cell r="D7647" t="str">
            <v>M</v>
          </cell>
          <cell r="E7647" t="str">
            <v>35,24</v>
          </cell>
          <cell r="F7647" t="str">
            <v>36,44</v>
          </cell>
        </row>
        <row r="7648">
          <cell r="A7648" t="str">
            <v>97039</v>
          </cell>
          <cell r="B7648" t="str">
            <v>FECHAMENTO REMOVÍVEL DE VÃO DE PORTAS, EM MADEIRA (VÃO DO ELEVADOR)  1 MONTAGEM EM OBRA. AF_11/2017</v>
          </cell>
          <cell r="D7648" t="str">
            <v>M2</v>
          </cell>
          <cell r="E7648" t="str">
            <v>28,81</v>
          </cell>
          <cell r="F7648" t="str">
            <v>30,04</v>
          </cell>
        </row>
        <row r="7649">
          <cell r="A7649" t="str">
            <v>97040</v>
          </cell>
          <cell r="B7649" t="str">
            <v>FECHAMENTO REMOVÍVEL DE ABERTURA DE CAIXILHO, EM MADEIRA  4 MONTAGENS EM OBRA. AF_11/2017</v>
          </cell>
          <cell r="D7649" t="str">
            <v>M2</v>
          </cell>
          <cell r="E7649" t="str">
            <v>9,67</v>
          </cell>
          <cell r="F7649" t="str">
            <v>10,43</v>
          </cell>
        </row>
        <row r="7650">
          <cell r="A7650" t="str">
            <v>97041</v>
          </cell>
          <cell r="B7650" t="str">
            <v>FECHAMENTO REMOVÍVEL DE ABERTURA NO PISO, EM MADEIRA  1 MONTAGEM EM OBRA. AF_11/2017</v>
          </cell>
          <cell r="D7650" t="str">
            <v>M2</v>
          </cell>
          <cell r="E7650" t="str">
            <v>107,39</v>
          </cell>
          <cell r="F7650" t="str">
            <v>109,44</v>
          </cell>
        </row>
        <row r="7651">
          <cell r="A7651" t="str">
            <v>97046</v>
          </cell>
          <cell r="B7651" t="str">
            <v>PONTEIRAS DE PROTEÇÃO DE VERGALHÕES EXPOSTOS EM FUNDAÇÕES. AF_11/2017</v>
          </cell>
          <cell r="D7651" t="str">
            <v>M2</v>
          </cell>
          <cell r="E7651" t="str">
            <v>0,22</v>
          </cell>
          <cell r="F7651" t="str">
            <v>0,23</v>
          </cell>
        </row>
        <row r="7652">
          <cell r="A7652" t="str">
            <v>97047</v>
          </cell>
          <cell r="B7652" t="str">
            <v>PONTEIRAS DE PROTEÇÃO DE VERGALHÕES EXPOSTOS EM ESTRUTURAS DE CONCRETO ARMADO CONVENCIONAL. AF_11/2017</v>
          </cell>
          <cell r="D7652" t="str">
            <v>M2</v>
          </cell>
          <cell r="E7652" t="str">
            <v>0,09</v>
          </cell>
          <cell r="F7652" t="str">
            <v>0,09</v>
          </cell>
        </row>
        <row r="7653">
          <cell r="A7653" t="str">
            <v>97048</v>
          </cell>
          <cell r="B7653" t="str">
            <v>PONTEIRAS DE PROTEÇÃO DE VERGALHÕES EXPOSTOS EM ALVENARIA ESTRUTURAL. AF_11/2017</v>
          </cell>
          <cell r="D7653" t="str">
            <v>M2</v>
          </cell>
          <cell r="E7653" t="str">
            <v>0,06</v>
          </cell>
          <cell r="F7653" t="str">
            <v>0,06</v>
          </cell>
        </row>
        <row r="7654">
          <cell r="A7654" t="str">
            <v>97051</v>
          </cell>
          <cell r="B7654" t="str">
            <v>SINALIZAÇÃO COM FITA FIXADA NA ESTRUTURA. AF_11/2017</v>
          </cell>
          <cell r="D7654" t="str">
            <v>M</v>
          </cell>
          <cell r="E7654" t="str">
            <v>0,45</v>
          </cell>
          <cell r="F7654" t="str">
            <v>0,50</v>
          </cell>
        </row>
        <row r="7655">
          <cell r="A7655" t="str">
            <v>97053</v>
          </cell>
          <cell r="B7655" t="str">
            <v>SINALIZAÇÃO COM FITA FIXADA EM CONE PLÁSTICO, INCLUINDO CONE. AF_11/2017</v>
          </cell>
          <cell r="D7655" t="str">
            <v>M</v>
          </cell>
          <cell r="E7655" t="str">
            <v>35,44</v>
          </cell>
          <cell r="F7655" t="str">
            <v>35,98</v>
          </cell>
        </row>
        <row r="7656">
          <cell r="A7656" t="str">
            <v>97062</v>
          </cell>
          <cell r="B7656" t="str">
            <v>COLOCAÇÃO DE TELA EM ANDAIME FACHADEIRO. AF_11/2017</v>
          </cell>
          <cell r="D7656" t="str">
            <v>M2</v>
          </cell>
          <cell r="E7656" t="str">
            <v>4,73</v>
          </cell>
          <cell r="F7656" t="str">
            <v>4,97</v>
          </cell>
        </row>
        <row r="7657">
          <cell r="A7657" t="str">
            <v>97063</v>
          </cell>
          <cell r="B7657" t="str">
            <v>MONTAGEM E DESMONTAGEM DE ANDAIME MODULAR FACHADEIRO, COM PISO METÁLICO, PARA EDIFICAÇÕES COM MÚLTIPLOS PAVIMENTOS (EXCLUSIVE ANDAIME E LIMPEZA). AF_11/2017</v>
          </cell>
          <cell r="D7657" t="str">
            <v>M2</v>
          </cell>
          <cell r="E7657" t="str">
            <v>7,26</v>
          </cell>
          <cell r="F7657" t="str">
            <v>8,09</v>
          </cell>
        </row>
        <row r="7658">
          <cell r="A7658" t="str">
            <v>97064</v>
          </cell>
          <cell r="B7658" t="str">
            <v>MONTAGEM E DESMONTAGEM DE ANDAIME TUBULAR TIPO TORRE (EXCLUSIVE ANDAIME E LIMPEZA). AF_11/2017</v>
          </cell>
          <cell r="D7658" t="str">
            <v>M</v>
          </cell>
          <cell r="E7658" t="str">
            <v>13,33</v>
          </cell>
          <cell r="F7658" t="str">
            <v>14,85</v>
          </cell>
        </row>
        <row r="7659">
          <cell r="A7659" t="str">
            <v>97065</v>
          </cell>
          <cell r="B7659" t="str">
            <v>MONTAGEM E DESMONTAGEM DE ANDAIME MULTIDIRECIONAL (EXCLUSIVE ANDAIME E LIMPEZA). AF_11/2017</v>
          </cell>
          <cell r="D7659" t="str">
            <v>M3</v>
          </cell>
          <cell r="E7659" t="str">
            <v>4,57</v>
          </cell>
          <cell r="F7659" t="str">
            <v>5,08</v>
          </cell>
        </row>
        <row r="7660">
          <cell r="A7660" t="str">
            <v>97066</v>
          </cell>
          <cell r="B7660" t="str">
            <v>COBERTURA PARA PROTEÇÃO DE PEDESTRES SOBRE ESTRUTURA DE ANDAIME, INCLUSIVE MONTAGEM E DESMONTAGEM. AF_11/2017</v>
          </cell>
          <cell r="D7660" t="str">
            <v>M2</v>
          </cell>
          <cell r="E7660" t="str">
            <v>48,48</v>
          </cell>
          <cell r="F7660" t="str">
            <v>50,74</v>
          </cell>
        </row>
        <row r="7661">
          <cell r="A7661" t="str">
            <v>97067</v>
          </cell>
          <cell r="B7661" t="str">
            <v>PLATAFORMA DE PROTEÇÃO PRINCIPAL PARA ALVENARIA ESTRUTURAL PARA SER APOIADA EM ANDAIME, INCLUSIVE MONTAGEM E DESMONTAGEM. AF_11/2017</v>
          </cell>
          <cell r="D7661" t="str">
            <v>M</v>
          </cell>
          <cell r="E7661" t="str">
            <v>435,07</v>
          </cell>
          <cell r="F7661" t="str">
            <v>455,05</v>
          </cell>
        </row>
        <row r="7662">
          <cell r="A7662" t="str">
            <v>73916/2</v>
          </cell>
          <cell r="B7662" t="str">
            <v>PLACA ESMALTADA PARA IDENTIFICAÇÃO NR DE RUA, DIMENSÕES 45X25CM</v>
          </cell>
          <cell r="D7662" t="str">
            <v>UN</v>
          </cell>
          <cell r="E7662" t="str">
            <v>115,11</v>
          </cell>
          <cell r="F7662" t="str">
            <v>115,70</v>
          </cell>
        </row>
        <row r="7663">
          <cell r="A7663" t="str">
            <v>73672</v>
          </cell>
          <cell r="B7663" t="str">
            <v>DESMATAMENTO E LIMPEZA MECANIZADA DE TERRENO COM ARVORES ATE Ø 15CM, UTILIZANDO TRATOR DE ESTEIRAS</v>
          </cell>
          <cell r="D7663" t="str">
            <v>M2</v>
          </cell>
          <cell r="E7663" t="str">
            <v>0,32</v>
          </cell>
          <cell r="F7663" t="str">
            <v>0,32</v>
          </cell>
        </row>
        <row r="7664">
          <cell r="A7664" t="str">
            <v>73822/2</v>
          </cell>
          <cell r="B7664" t="str">
            <v>LIMPEZA MECANIZADA DE TERRENO COM REMOCAO DE CAMADA VEGETAL, UTILIZANDO MOTONIVELADORA</v>
          </cell>
          <cell r="D7664" t="str">
            <v>M2</v>
          </cell>
          <cell r="E7664" t="str">
            <v>0,45</v>
          </cell>
          <cell r="F7664" t="str">
            <v>0,46</v>
          </cell>
        </row>
        <row r="7665">
          <cell r="A7665" t="str">
            <v>73859/1</v>
          </cell>
          <cell r="B7665" t="str">
            <v>DESMATAMENTO E LIMPEZA MECANIZADA DE TERRENO COM REMOCAO DE CAMADA VEGETAL, UTILIZANDO TRATOR DE ESTEIRAS</v>
          </cell>
          <cell r="D7665" t="str">
            <v>M2</v>
          </cell>
          <cell r="E7665" t="str">
            <v>0,12</v>
          </cell>
          <cell r="F7665" t="str">
            <v>0,12</v>
          </cell>
        </row>
        <row r="7666">
          <cell r="A7666" t="str">
            <v>73859/2</v>
          </cell>
          <cell r="B7666" t="str">
            <v>CAPINA E LIMPEZA MANUAL DE TERRENO</v>
          </cell>
          <cell r="D7666" t="str">
            <v>M2</v>
          </cell>
          <cell r="E7666" t="str">
            <v>1,13</v>
          </cell>
          <cell r="F7666" t="str">
            <v>1,24</v>
          </cell>
        </row>
        <row r="7667">
          <cell r="A7667" t="str">
            <v>85331</v>
          </cell>
          <cell r="B7667" t="str">
            <v>CORTE DE CAPOEIRA FINA A FOICE</v>
          </cell>
          <cell r="D7667" t="str">
            <v>M2</v>
          </cell>
          <cell r="E7667" t="str">
            <v>1,09</v>
          </cell>
          <cell r="F7667" t="str">
            <v>1,20</v>
          </cell>
        </row>
        <row r="7668">
          <cell r="A7668" t="str">
            <v>85422</v>
          </cell>
          <cell r="B7668" t="str">
            <v>PREPARO MANUAL DE TERRENO S/ RASPAGEM SUPERFICIAL</v>
          </cell>
          <cell r="D7668" t="str">
            <v>M2</v>
          </cell>
          <cell r="E7668" t="str">
            <v>5,65</v>
          </cell>
          <cell r="F7668" t="str">
            <v>6,24</v>
          </cell>
        </row>
        <row r="7669">
          <cell r="A7669" t="str">
            <v>74220/1</v>
          </cell>
          <cell r="B7669" t="str">
            <v>TAPUME DE CHAPA DE MADEIRA COMPENSADA, E= 6MM, COM PINTURA A CAL E REAPROVEITAMENTO DE 2X</v>
          </cell>
          <cell r="D7669" t="str">
            <v>M2</v>
          </cell>
          <cell r="E7669" t="str">
            <v>47,17</v>
          </cell>
          <cell r="F7669" t="str">
            <v>50,73</v>
          </cell>
        </row>
        <row r="7670">
          <cell r="A7670" t="str">
            <v>74221/1</v>
          </cell>
          <cell r="B7670" t="str">
            <v>SINALIZACAO DE TRANSITO - NOTURNA</v>
          </cell>
          <cell r="D7670" t="str">
            <v>M</v>
          </cell>
          <cell r="E7670" t="str">
            <v>2,31</v>
          </cell>
          <cell r="F7670" t="str">
            <v>2,50</v>
          </cell>
        </row>
        <row r="7671">
          <cell r="A7671" t="str">
            <v>74219/1</v>
          </cell>
          <cell r="B7671" t="str">
            <v>PASSADICOS COM TABUAS DE MADEIRA PARA PEDESTRES</v>
          </cell>
          <cell r="D7671" t="str">
            <v>M2</v>
          </cell>
          <cell r="E7671" t="str">
            <v>50,22</v>
          </cell>
          <cell r="F7671" t="str">
            <v>53,41</v>
          </cell>
        </row>
        <row r="7672">
          <cell r="A7672" t="str">
            <v>74219/2</v>
          </cell>
          <cell r="B7672" t="str">
            <v>PASSADICOS COM TABUAS DE MADEIRA PARA VEICULOS</v>
          </cell>
          <cell r="D7672" t="str">
            <v>M2</v>
          </cell>
          <cell r="E7672" t="str">
            <v>44,45</v>
          </cell>
          <cell r="F7672" t="str">
            <v>47,64</v>
          </cell>
        </row>
        <row r="7673">
          <cell r="A7673" t="str">
            <v>84126</v>
          </cell>
          <cell r="B7673" t="str">
            <v>CHAPA DE ACO CARBONO 3/8 (COLOC/ USO/ RETIR) P/ PASS VEICULO SOBRE VALA MEDIDA P/ AREA CHAPA EM CADA APLICACAO</v>
          </cell>
          <cell r="D7673" t="str">
            <v>M2</v>
          </cell>
          <cell r="E7673" t="str">
            <v>33,05</v>
          </cell>
          <cell r="F7673" t="str">
            <v>35,26</v>
          </cell>
        </row>
        <row r="7674">
          <cell r="A7674" t="str">
            <v>85421</v>
          </cell>
          <cell r="B7674" t="str">
            <v>REMOCAO DE VIDRO COMUM</v>
          </cell>
          <cell r="D7674" t="str">
            <v>M2</v>
          </cell>
          <cell r="E7674" t="str">
            <v>10,48</v>
          </cell>
          <cell r="F7674" t="str">
            <v>11,60</v>
          </cell>
        </row>
        <row r="7675">
          <cell r="A7675" t="str">
            <v>97621</v>
          </cell>
          <cell r="B7675" t="str">
            <v>DEMOLIÇÃO DE ALVENARIA DE BLOCO FURADO, DE FORMA MANUAL, COM REAPROVEITAMENTO. AF_12/2017</v>
          </cell>
          <cell r="D7675" t="str">
            <v>M3</v>
          </cell>
          <cell r="E7675" t="str">
            <v>75,40</v>
          </cell>
          <cell r="F7675" t="str">
            <v>83,32</v>
          </cell>
        </row>
        <row r="7676">
          <cell r="A7676" t="str">
            <v>97622</v>
          </cell>
          <cell r="B7676" t="str">
            <v>DEMOLIÇÃO DE ALVENARIA DE BLOCO FURADO, DE FORMA MANUAL, SEM REAPROVEITAMENTO. AF_12/2017</v>
          </cell>
          <cell r="D7676" t="str">
            <v>M3</v>
          </cell>
          <cell r="E7676" t="str">
            <v>36,74</v>
          </cell>
          <cell r="F7676" t="str">
            <v>40,60</v>
          </cell>
        </row>
        <row r="7677">
          <cell r="A7677" t="str">
            <v>97623</v>
          </cell>
          <cell r="B7677" t="str">
            <v>DEMOLIÇÃO DE ALVENARIA DE TIJOLO MACIÇO, DE FORMA MANUAL, COM REAPROVEITAMENTO. AF_12/2017</v>
          </cell>
          <cell r="D7677" t="str">
            <v>M3</v>
          </cell>
          <cell r="E7677" t="str">
            <v>112,58</v>
          </cell>
          <cell r="F7677" t="str">
            <v>124,40</v>
          </cell>
        </row>
        <row r="7678">
          <cell r="A7678" t="str">
            <v>97624</v>
          </cell>
          <cell r="B7678" t="str">
            <v>DEMOLIÇÃO DE ALVENARIA DE TIJOLO MACIÇO, DE FORMA MANUAL, SEM REAPROVEITAMENTO. AF_12/2017</v>
          </cell>
          <cell r="D7678" t="str">
            <v>M3</v>
          </cell>
          <cell r="E7678" t="str">
            <v>69,09</v>
          </cell>
          <cell r="F7678" t="str">
            <v>76,35</v>
          </cell>
        </row>
        <row r="7679">
          <cell r="A7679" t="str">
            <v>97625</v>
          </cell>
          <cell r="B7679" t="str">
            <v>DEMOLIÇÃO DE ALVENARIA PARA QUALQUER TIPO DE BLOCO, DE FORMA MECANIZADA, SEM REAPROVEITAMENTO. AF_12/2017</v>
          </cell>
          <cell r="D7679" t="str">
            <v>M3</v>
          </cell>
          <cell r="E7679" t="str">
            <v>34,42</v>
          </cell>
          <cell r="F7679" t="str">
            <v>35,26</v>
          </cell>
        </row>
        <row r="7680">
          <cell r="A7680" t="str">
            <v>97626</v>
          </cell>
          <cell r="B7680" t="str">
            <v>DEMOLIÇÃO DE PILARES E VIGAS EM CONCRETO ARMADO, DE FORMA MANUAL, SEM REAPROVEITAMENTO. AF_12/2017</v>
          </cell>
          <cell r="D7680" t="str">
            <v>M3</v>
          </cell>
          <cell r="E7680" t="str">
            <v>381,72</v>
          </cell>
          <cell r="F7680" t="str">
            <v>421,50</v>
          </cell>
        </row>
        <row r="7681">
          <cell r="A7681" t="str">
            <v>97627</v>
          </cell>
          <cell r="B7681" t="str">
            <v>DEMOLIÇÃO DE PILARES E VIGAS EM CONCRETO ARMADO, DE FORMA MECANIZADA COM MARTELETE, SEM REAPROVEITAMENTO. AF_12/2017</v>
          </cell>
          <cell r="D7681" t="str">
            <v>M3</v>
          </cell>
          <cell r="E7681" t="str">
            <v>195,82</v>
          </cell>
          <cell r="F7681" t="str">
            <v>216,66</v>
          </cell>
        </row>
        <row r="7682">
          <cell r="A7682" t="str">
            <v>97628</v>
          </cell>
          <cell r="B7682" t="str">
            <v>DEMOLIÇÃO DE LAJES, DE FORMA MANUAL, SEM REAPROVEITAMENTO. AF_12/2017</v>
          </cell>
          <cell r="D7682" t="str">
            <v>M3</v>
          </cell>
          <cell r="E7682" t="str">
            <v>181,63</v>
          </cell>
          <cell r="F7682" t="str">
            <v>200,70</v>
          </cell>
        </row>
        <row r="7683">
          <cell r="A7683" t="str">
            <v>97629</v>
          </cell>
          <cell r="B7683" t="str">
            <v>DEMOLIÇÃO DE LAJES, DE FORMA MECANIZADA COM MARTELETE, SEM REAPROVEITAMENTO. AF_12/2017</v>
          </cell>
          <cell r="D7683" t="str">
            <v>M3</v>
          </cell>
          <cell r="E7683" t="str">
            <v>92,53</v>
          </cell>
          <cell r="F7683" t="str">
            <v>102,51</v>
          </cell>
        </row>
        <row r="7684">
          <cell r="A7684" t="str">
            <v>97631</v>
          </cell>
          <cell r="B7684" t="str">
            <v>DEMOLIÇÃO DE ARGAMASSAS, DE FORMA MANUAL, SEM REAPROVEITAMENTO. AF_12/2017</v>
          </cell>
          <cell r="D7684" t="str">
            <v>M2</v>
          </cell>
          <cell r="E7684" t="str">
            <v>2,12</v>
          </cell>
          <cell r="F7684" t="str">
            <v>2,36</v>
          </cell>
        </row>
        <row r="7685">
          <cell r="A7685" t="str">
            <v>97632</v>
          </cell>
          <cell r="B7685" t="str">
            <v>DEMOLIÇÃO DE RODAPÉ CERÂMICO, DE FORMA MANUAL, SEM REAPROVEITAMENTO. AF_12/2017</v>
          </cell>
          <cell r="D7685" t="str">
            <v>M</v>
          </cell>
          <cell r="E7685" t="str">
            <v>1,66</v>
          </cell>
          <cell r="F7685" t="str">
            <v>1,84</v>
          </cell>
        </row>
        <row r="7686">
          <cell r="A7686" t="str">
            <v>97633</v>
          </cell>
          <cell r="B7686" t="str">
            <v>DEMOLIÇÃO DE REVESTIMENTO CERÂMICO, DE FORMA MANUAL, SEM REAPROVEITAMENTO. AF_12/2017</v>
          </cell>
          <cell r="D7686" t="str">
            <v>M2</v>
          </cell>
          <cell r="E7686" t="str">
            <v>14,57</v>
          </cell>
          <cell r="F7686" t="str">
            <v>16,13</v>
          </cell>
        </row>
        <row r="7687">
          <cell r="A7687" t="str">
            <v>97634</v>
          </cell>
          <cell r="B7687" t="str">
            <v>DEMOLIÇÃO DE REVESTIMENTO CERÂMICO, DE FORMA MECANIZADA COM MARTELETE, SEM REAPROVEITAMENTO. AF_12/2017</v>
          </cell>
          <cell r="D7687" t="str">
            <v>M2</v>
          </cell>
          <cell r="E7687" t="str">
            <v>8,50</v>
          </cell>
          <cell r="F7687" t="str">
            <v>9,43</v>
          </cell>
        </row>
        <row r="7688">
          <cell r="A7688" t="str">
            <v>97635</v>
          </cell>
          <cell r="B7688" t="str">
            <v>DEMOLIÇÃO DE PAVIMENTO INTERTRAVADO, DE FORMA MANUAL, COM REAPROVEITAMENTO. AF_12/2017</v>
          </cell>
          <cell r="D7688" t="str">
            <v>M2</v>
          </cell>
          <cell r="E7688" t="str">
            <v>10,63</v>
          </cell>
          <cell r="F7688" t="str">
            <v>11,83</v>
          </cell>
        </row>
        <row r="7689">
          <cell r="A7689" t="str">
            <v>97636</v>
          </cell>
          <cell r="B7689" t="str">
            <v>DEMOLIÇÃO PARCIAL DE PAVIMENTO ASFÁLTICO, DE FORMA MECANIZADA, SEM REAPROVEITAMENTO. AF_12/2017</v>
          </cell>
          <cell r="D7689" t="str">
            <v>M2</v>
          </cell>
          <cell r="E7689" t="str">
            <v>9,40</v>
          </cell>
          <cell r="F7689" t="str">
            <v>9,72</v>
          </cell>
        </row>
        <row r="7690">
          <cell r="A7690" t="str">
            <v>97637</v>
          </cell>
          <cell r="B7690" t="str">
            <v>REMOÇÃO DE TAPUME/ CHAPAS METÁLICAS E DE MADEIRA, DE FORMA MANUAL, SEM REAPROVEITAMENTO. AF_12/2017</v>
          </cell>
          <cell r="D7690" t="str">
            <v>M2</v>
          </cell>
          <cell r="E7690" t="str">
            <v>1,81</v>
          </cell>
          <cell r="F7690" t="str">
            <v>2,01</v>
          </cell>
        </row>
        <row r="7691">
          <cell r="A7691" t="str">
            <v>97638</v>
          </cell>
          <cell r="B7691" t="str">
            <v>REMOÇÃO DE CHAPAS E PERFIS DE DRYWALL, DE FORMA MANUAL, SEM REAPROVEITAMENTO. AF_12/2017</v>
          </cell>
          <cell r="D7691" t="str">
            <v>M2</v>
          </cell>
          <cell r="E7691" t="str">
            <v>5,29</v>
          </cell>
          <cell r="F7691" t="str">
            <v>5,87</v>
          </cell>
        </row>
        <row r="7692">
          <cell r="A7692" t="str">
            <v>97639</v>
          </cell>
          <cell r="B7692" t="str">
            <v>REMOÇÃO DE PLACAS E PILARETES DE CONCRETO, DE FORMA MANUAL, SEM REAPROVEITAMENTO. AF_12/2017</v>
          </cell>
          <cell r="D7692" t="str">
            <v>M2</v>
          </cell>
          <cell r="E7692" t="str">
            <v>12,83</v>
          </cell>
          <cell r="F7692" t="str">
            <v>14,20</v>
          </cell>
        </row>
        <row r="7693">
          <cell r="A7693" t="str">
            <v>97640</v>
          </cell>
          <cell r="B7693" t="str">
            <v>REMOÇÃO DE FORROS DE DRYWALL, PVC E FIBROMINERAL, DE FORMA MANUAL, SEM REAPROVEITAMENTO. AF_12/2017</v>
          </cell>
          <cell r="D7693" t="str">
            <v>M2</v>
          </cell>
          <cell r="E7693" t="str">
            <v>1,14</v>
          </cell>
          <cell r="F7693" t="str">
            <v>1,27</v>
          </cell>
        </row>
        <row r="7694">
          <cell r="A7694" t="str">
            <v>97641</v>
          </cell>
          <cell r="B7694" t="str">
            <v>REMOÇÃO DE FORRO DE GESSO, DE FORMA MANUAL, SEM REAPROVEITAMENTO. AF_12/2017</v>
          </cell>
          <cell r="D7694" t="str">
            <v>M2</v>
          </cell>
          <cell r="E7694" t="str">
            <v>3,36</v>
          </cell>
          <cell r="F7694" t="str">
            <v>3,74</v>
          </cell>
        </row>
        <row r="7695">
          <cell r="A7695" t="str">
            <v>97642</v>
          </cell>
          <cell r="B7695" t="str">
            <v>REMOÇÃO DE TRAMA METÁLICA OU DE MADEIRA PARA FORRO, DE FORMA MANUAL, SEM REAPROVEITAMENTO. AF_12/2017</v>
          </cell>
          <cell r="D7695" t="str">
            <v>M2</v>
          </cell>
          <cell r="E7695" t="str">
            <v>2,04</v>
          </cell>
          <cell r="F7695" t="str">
            <v>2,28</v>
          </cell>
        </row>
        <row r="7696">
          <cell r="A7696" t="str">
            <v>97643</v>
          </cell>
          <cell r="B7696" t="str">
            <v>REMOÇÃO DE PISO DE MADEIRA (ASSOALHO E BARROTE), DE FORMA MANUAL, SEM REAPROVEITAMENTO. AF_12/2017</v>
          </cell>
          <cell r="D7696" t="str">
            <v>M2</v>
          </cell>
          <cell r="E7696" t="str">
            <v>15,75</v>
          </cell>
          <cell r="F7696" t="str">
            <v>17,45</v>
          </cell>
        </row>
        <row r="7697">
          <cell r="A7697" t="str">
            <v>97644</v>
          </cell>
          <cell r="B7697" t="str">
            <v>REMOÇÃO DE PORTAS, DE FORMA MANUAL, SEM REAPROVEITAMENTO. AF_12/2017</v>
          </cell>
          <cell r="D7697" t="str">
            <v>M2</v>
          </cell>
          <cell r="E7697" t="str">
            <v>5,92</v>
          </cell>
          <cell r="F7697" t="str">
            <v>6,56</v>
          </cell>
        </row>
        <row r="7698">
          <cell r="A7698" t="str">
            <v>97645</v>
          </cell>
          <cell r="B7698" t="str">
            <v>REMOÇÃO DE JANELAS, DE FORMA MANUAL, SEM REAPROVEITAMENTO. AF_12/2017</v>
          </cell>
          <cell r="D7698" t="str">
            <v>M2</v>
          </cell>
          <cell r="E7698" t="str">
            <v>17,38</v>
          </cell>
          <cell r="F7698" t="str">
            <v>19,15</v>
          </cell>
        </row>
        <row r="7699">
          <cell r="A7699" t="str">
            <v>97647</v>
          </cell>
          <cell r="B7699" t="str">
            <v>REMOÇÃO DE TELHAS, DE FIBROCIMENTO, METÁLICA E CERÂMICA, DE FORMA MANUAL, SEM REAPROVEITAMENTO. AF_12/2017</v>
          </cell>
          <cell r="D7699" t="str">
            <v>M2</v>
          </cell>
          <cell r="E7699" t="str">
            <v>2,27</v>
          </cell>
          <cell r="F7699" t="str">
            <v>2,52</v>
          </cell>
        </row>
        <row r="7700">
          <cell r="A7700" t="str">
            <v>97648</v>
          </cell>
          <cell r="B7700" t="str">
            <v>REMOÇÃO DE PROTEÇÃO TÉRMICA PARA COBERTURA EM EPS, DE FORMA MANUAL, SEM REAPROVEITAMENTO. AF_12/2017</v>
          </cell>
          <cell r="D7700" t="str">
            <v>M2</v>
          </cell>
          <cell r="E7700" t="str">
            <v>1,30</v>
          </cell>
          <cell r="F7700" t="str">
            <v>1,45</v>
          </cell>
        </row>
        <row r="7701">
          <cell r="A7701" t="str">
            <v>97649</v>
          </cell>
          <cell r="B7701" t="str">
            <v>REMOÇÃO DE TELHAS DE FIBROCIMENTO, METÁLICA E CERÂMICA, DE FORMA MECANIZADA, COM USO DE GUINDASTE, SEM REAPROVEITAMENTO. AF_12/2017</v>
          </cell>
          <cell r="D7701" t="str">
            <v>M2</v>
          </cell>
          <cell r="E7701" t="str">
            <v>2,85</v>
          </cell>
          <cell r="F7701" t="str">
            <v>3,12</v>
          </cell>
        </row>
        <row r="7702">
          <cell r="A7702" t="str">
            <v>97650</v>
          </cell>
          <cell r="B7702" t="str">
            <v>REMOÇÃO DE TRAMA DE MADEIRA PARA COBERTURA, DE FORMA MANUAL, SEM REAPROVEITAMENTO. AF_12/2017</v>
          </cell>
          <cell r="D7702" t="str">
            <v>M2</v>
          </cell>
          <cell r="E7702" t="str">
            <v>4,89</v>
          </cell>
          <cell r="F7702" t="str">
            <v>5,42</v>
          </cell>
        </row>
        <row r="7703">
          <cell r="A7703" t="str">
            <v>97651</v>
          </cell>
          <cell r="B7703" t="str">
            <v>REMOÇÃO DE TESOURAS DE MADEIRA, COM VÃO MENOR QUE 8M, DE FORMA MANUAL, SEM REAPROVEITAMENTO. AF_12/2017</v>
          </cell>
          <cell r="D7703" t="str">
            <v>UN</v>
          </cell>
          <cell r="E7703" t="str">
            <v>54,16</v>
          </cell>
          <cell r="F7703" t="str">
            <v>60,06</v>
          </cell>
        </row>
        <row r="7704">
          <cell r="A7704" t="str">
            <v>97652</v>
          </cell>
          <cell r="B7704" t="str">
            <v>REMOÇÃO DE TESOURAS DE MADEIRA, COM VÃO MAIOR OU IGUAL A 8M, DE FORMA MANUAL, SEM REAPROVEITAMENTO. AF_12/2017</v>
          </cell>
          <cell r="D7704" t="str">
            <v>UN</v>
          </cell>
          <cell r="E7704" t="str">
            <v>122,80</v>
          </cell>
          <cell r="F7704" t="str">
            <v>136,17</v>
          </cell>
        </row>
        <row r="7705">
          <cell r="A7705" t="str">
            <v>97653</v>
          </cell>
          <cell r="B7705" t="str">
            <v>REMOÇÃO DE TESOURAS DE MADEIRA, COM VÃO MENOR QUE 8M, DE FORMA MECANIZADA, COM REAPROVEITAMENTO. AF_12/2017</v>
          </cell>
          <cell r="D7705" t="str">
            <v>UN</v>
          </cell>
          <cell r="E7705" t="str">
            <v>83,02</v>
          </cell>
          <cell r="F7705" t="str">
            <v>85,96</v>
          </cell>
        </row>
        <row r="7706">
          <cell r="A7706" t="str">
            <v>97654</v>
          </cell>
          <cell r="B7706" t="str">
            <v>REMOÇÃO DE TESOURAS DE MADEIRA, COM VÃO MAIOR OU IGUAL A 8M, DE FORMA MECANIZADA, COM REAPROVEITAMENTO. AF_12/2017</v>
          </cell>
          <cell r="D7706" t="str">
            <v>UN</v>
          </cell>
          <cell r="E7706" t="str">
            <v>101,82</v>
          </cell>
          <cell r="F7706" t="str">
            <v>106,80</v>
          </cell>
        </row>
        <row r="7707">
          <cell r="A7707" t="str">
            <v>97655</v>
          </cell>
          <cell r="B7707" t="str">
            <v>REMOÇÃO DE TRAMA METÁLICA PARA COBERTURA, DE FORMA MANUAL, SEM REAPROVEITAMENTO. AF_12/2017</v>
          </cell>
          <cell r="D7707" t="str">
            <v>M2</v>
          </cell>
          <cell r="E7707" t="str">
            <v>14,07</v>
          </cell>
          <cell r="F7707" t="str">
            <v>15,27</v>
          </cell>
        </row>
        <row r="7708">
          <cell r="A7708" t="str">
            <v>97656</v>
          </cell>
          <cell r="B7708" t="str">
            <v>REMOÇÃO DE TESOURAS METÁLICAS, COM VÃO MENOR QUE 8M, DE FORMA MANUAL, SEM REAPROVEITAMENTO. AF_12/2017</v>
          </cell>
          <cell r="D7708" t="str">
            <v>UN</v>
          </cell>
          <cell r="E7708" t="str">
            <v>141,24</v>
          </cell>
          <cell r="F7708" t="str">
            <v>154,02</v>
          </cell>
        </row>
        <row r="7709">
          <cell r="A7709" t="str">
            <v>97657</v>
          </cell>
          <cell r="B7709" t="str">
            <v>REMOÇÃO DE TESOURAS METÁLICAS, COM VÃO MAIOR OU IGUAL A 8M, DE FORMA MANUAL, SEM REAPROVEITAMENTO. AF_12/2017</v>
          </cell>
          <cell r="D7709" t="str">
            <v>UN</v>
          </cell>
          <cell r="E7709" t="str">
            <v>279,96</v>
          </cell>
          <cell r="F7709" t="str">
            <v>305,26</v>
          </cell>
        </row>
        <row r="7710">
          <cell r="A7710" t="str">
            <v>97658</v>
          </cell>
          <cell r="B7710" t="str">
            <v>REMOÇÃO DE TESOURAS METÁLICAS, COM VÃO MENOR QUE 8M, DE FORMA MECANIZADA, COM REAPROVEITAMENTO. AF_12/2017</v>
          </cell>
          <cell r="D7710" t="str">
            <v>UN</v>
          </cell>
          <cell r="E7710" t="str">
            <v>117,29</v>
          </cell>
          <cell r="F7710" t="str">
            <v>123,30</v>
          </cell>
        </row>
        <row r="7711">
          <cell r="A7711" t="str">
            <v>97659</v>
          </cell>
          <cell r="B7711" t="str">
            <v>REMOÇÃO DE TESOURAS METÁLICAS, COM VÃO MAIOR OU IGUAL A 8M, DE FORMA MECANIZADA, COM REAPROVEITAMENTO. AF_12/2017</v>
          </cell>
          <cell r="D7711" t="str">
            <v>UN</v>
          </cell>
          <cell r="E7711" t="str">
            <v>157,13</v>
          </cell>
          <cell r="F7711" t="str">
            <v>166,95</v>
          </cell>
        </row>
        <row r="7712">
          <cell r="A7712" t="str">
            <v>97660</v>
          </cell>
          <cell r="B7712" t="str">
            <v>REMOÇÃO DE INTERRUPTORES/TOMADAS ELÉTRICAS, DE FORMA MANUAL, SEM REAPROVEITAMENTO. AF_12/2017</v>
          </cell>
          <cell r="D7712" t="str">
            <v>UN</v>
          </cell>
          <cell r="E7712" t="str">
            <v>0,44</v>
          </cell>
          <cell r="F7712" t="str">
            <v>0,49</v>
          </cell>
        </row>
        <row r="7713">
          <cell r="A7713" t="str">
            <v>97661</v>
          </cell>
          <cell r="B7713" t="str">
            <v>REMOÇÃO DE CABOS ELÉTRICOS, DE FORMA MANUAL, SEM REAPROVEITAMENTO. AF_12/2017</v>
          </cell>
          <cell r="D7713" t="str">
            <v>M</v>
          </cell>
          <cell r="E7713" t="str">
            <v>0,44</v>
          </cell>
          <cell r="F7713" t="str">
            <v>0,49</v>
          </cell>
        </row>
        <row r="7714">
          <cell r="A7714" t="str">
            <v>97662</v>
          </cell>
          <cell r="B7714" t="str">
            <v>REMOÇÃO DE TUBULAÇÕES (TUBOS E CONEXÕES) DE ÁGUA FRIA, DE FORMA MANUAL, SEM REAPROVEITAMENTO. AF_12/2017</v>
          </cell>
          <cell r="D7714" t="str">
            <v>M</v>
          </cell>
          <cell r="E7714" t="str">
            <v>0,31</v>
          </cell>
          <cell r="F7714" t="str">
            <v>0,34</v>
          </cell>
        </row>
        <row r="7715">
          <cell r="A7715" t="str">
            <v>97663</v>
          </cell>
          <cell r="B7715" t="str">
            <v>REMOÇÃO DE LOUÇAS, DE FORMA MANUAL, SEM REAPROVEITAMENTO. AF_12/2017</v>
          </cell>
          <cell r="D7715" t="str">
            <v>UN</v>
          </cell>
          <cell r="E7715" t="str">
            <v>7,84</v>
          </cell>
          <cell r="F7715" t="str">
            <v>8,68</v>
          </cell>
        </row>
        <row r="7716">
          <cell r="A7716" t="str">
            <v>97664</v>
          </cell>
          <cell r="B7716" t="str">
            <v>REMOÇÃO DE ACESSÓRIOS, DE FORMA MANUAL, SEM REAPROVEITAMENTO. AF_12/2017</v>
          </cell>
          <cell r="D7716" t="str">
            <v>UN</v>
          </cell>
          <cell r="E7716" t="str">
            <v>0,97</v>
          </cell>
          <cell r="F7716" t="str">
            <v>1,08</v>
          </cell>
        </row>
        <row r="7717">
          <cell r="A7717" t="str">
            <v>97665</v>
          </cell>
          <cell r="B7717" t="str">
            <v>REMOÇÃO DE LUMINÁRIAS, DE FORMA MANUAL, SEM REAPROVEITAMENTO. AF_12/2017</v>
          </cell>
          <cell r="D7717" t="str">
            <v>UN</v>
          </cell>
          <cell r="E7717" t="str">
            <v>0,85</v>
          </cell>
          <cell r="F7717" t="str">
            <v>0,95</v>
          </cell>
        </row>
        <row r="7718">
          <cell r="A7718" t="str">
            <v>97666</v>
          </cell>
          <cell r="B7718" t="str">
            <v>REMOÇÃO DE METAIS SANITÁRIOS, DE FORMA MANUAL, SEM REAPROVEITAMENTO. AF_12/2017</v>
          </cell>
          <cell r="D7718" t="str">
            <v>UN</v>
          </cell>
          <cell r="E7718" t="str">
            <v>5,71</v>
          </cell>
          <cell r="F7718" t="str">
            <v>6,34</v>
          </cell>
        </row>
        <row r="7719">
          <cell r="A7719" t="str">
            <v>85423</v>
          </cell>
          <cell r="B7719" t="str">
            <v>ISOLAMENTO DE OBRA COM TELA PLASTICA COM MALHA DE 5MM</v>
          </cell>
          <cell r="D7719" t="str">
            <v>M2</v>
          </cell>
          <cell r="E7719" t="str">
            <v>6,51</v>
          </cell>
          <cell r="F7719" t="str">
            <v>6,89</v>
          </cell>
        </row>
        <row r="7720">
          <cell r="A7720" t="str">
            <v>85424</v>
          </cell>
          <cell r="B7720" t="str">
            <v>ISOLAMENTO DE OBRA COM TELA PLASTICA COM MALHA DE 5MM E ESTRUTURA DE MADEIRA PONTALETEADA</v>
          </cell>
          <cell r="D7720" t="str">
            <v>M2</v>
          </cell>
          <cell r="E7720" t="str">
            <v>18,19</v>
          </cell>
          <cell r="F7720" t="str">
            <v>19,87</v>
          </cell>
        </row>
        <row r="7721">
          <cell r="A7721" t="str">
            <v>95967</v>
          </cell>
          <cell r="B7721" t="str">
            <v>SERVIÇOS TÉCNICOS ESPECIALIZADOS PARA ACOMPANHAMENTO DE EXECUÇÃO DE FUNDAÇÕES PROFUNDAS E ESTRUTURAS DE CONTENÇÃO</v>
          </cell>
          <cell r="D7721" t="str">
            <v>H</v>
          </cell>
          <cell r="E7721" t="str">
            <v>104,05</v>
          </cell>
          <cell r="F7721" t="str">
            <v>120,07</v>
          </cell>
        </row>
        <row r="7722">
          <cell r="A7722" t="str">
            <v>99058</v>
          </cell>
          <cell r="B7722" t="str">
            <v>LOCAÇÃO DE PONTO PARA REFERÊNCIA TOPOGRÁFICA. AF_10/2018</v>
          </cell>
          <cell r="D7722" t="str">
            <v>UN</v>
          </cell>
          <cell r="E7722" t="str">
            <v>7,27</v>
          </cell>
          <cell r="F7722" t="str">
            <v>8,06</v>
          </cell>
        </row>
        <row r="7723">
          <cell r="A7723" t="str">
            <v>99059</v>
          </cell>
          <cell r="B7723" t="str">
            <v>LOCACAO CONVENCIONAL DE OBRA, UTILIZANDO GABARITO DE TÁBUAS CORRIDAS PONTALETADAS A CADA 2,00M -  2 UTILIZAÇÕES. AF_10/2018</v>
          </cell>
          <cell r="D7723" t="str">
            <v>M</v>
          </cell>
          <cell r="E7723" t="str">
            <v>31,79</v>
          </cell>
          <cell r="F7723" t="str">
            <v>34,11</v>
          </cell>
        </row>
        <row r="7724">
          <cell r="A7724" t="str">
            <v>99060</v>
          </cell>
          <cell r="B7724" t="str">
            <v>CAVALETE DE OBRA COM ALTURA DE 1,00 M - 2 UTILIZAÇÕES. AF_10/2018</v>
          </cell>
          <cell r="D7724" t="str">
            <v>UN</v>
          </cell>
          <cell r="E7724" t="str">
            <v>82,21</v>
          </cell>
          <cell r="F7724" t="str">
            <v>88,58</v>
          </cell>
        </row>
        <row r="7725">
          <cell r="A7725" t="str">
            <v>99061</v>
          </cell>
          <cell r="B7725" t="str">
            <v>CAVALETE DE OBRA COM ALTURA DE 0,50 M - 2 UTILIZAÇÕES. AF_10/2018</v>
          </cell>
          <cell r="D7725" t="str">
            <v>UN</v>
          </cell>
          <cell r="E7725" t="str">
            <v>55,43</v>
          </cell>
          <cell r="F7725" t="str">
            <v>60,07</v>
          </cell>
        </row>
        <row r="7726">
          <cell r="A7726" t="str">
            <v>99062</v>
          </cell>
          <cell r="B7726" t="str">
            <v>MARCAÇÃO DE PONTOS EM GABARITO OU CAVALETE. AF_10/2018</v>
          </cell>
          <cell r="D7726" t="str">
            <v>UN</v>
          </cell>
          <cell r="E7726" t="str">
            <v>1,61</v>
          </cell>
          <cell r="F7726" t="str">
            <v>1,78</v>
          </cell>
        </row>
        <row r="7727">
          <cell r="A7727" t="str">
            <v>99063</v>
          </cell>
          <cell r="B7727" t="str">
            <v>LOCAÇÃO DE REDE DE ÁGUA OU ESGOTO. AF_10/2018</v>
          </cell>
          <cell r="D7727" t="str">
            <v>M</v>
          </cell>
          <cell r="E7727" t="str">
            <v>2,77</v>
          </cell>
          <cell r="F7727" t="str">
            <v>3,00</v>
          </cell>
        </row>
        <row r="7728">
          <cell r="A7728" t="str">
            <v>99064</v>
          </cell>
          <cell r="B7728" t="str">
            <v>LOCAÇÃO DE PAVIMENTAÇÃO. AF_10/2018</v>
          </cell>
          <cell r="D7728" t="str">
            <v>M</v>
          </cell>
          <cell r="E7728" t="str">
            <v>0,36</v>
          </cell>
          <cell r="F7728" t="str">
            <v>0,40</v>
          </cell>
        </row>
        <row r="7729">
          <cell r="A7729" t="str">
            <v>78472</v>
          </cell>
          <cell r="B7729" t="str">
            <v>SERVICOS TOPOGRAFICOS PARA PAVIMENTACAO, INCLUSIVE NOTA DE SERVICOS, ACOMPANHAMENTO E GREIDE</v>
          </cell>
          <cell r="D7729" t="str">
            <v>M2</v>
          </cell>
          <cell r="E7729" t="str">
            <v>0,27</v>
          </cell>
          <cell r="F7729" t="str">
            <v>0,30</v>
          </cell>
        </row>
        <row r="7730">
          <cell r="A7730" t="str">
            <v>93588</v>
          </cell>
          <cell r="B7730" t="str">
            <v>TRANSPORTE COM CAMINHÃO BASCULANTE DE 10 M3, EM VIA URBANA EM LEITO NATURAL (UNIDADE: M3XKM). AF_04/2016</v>
          </cell>
          <cell r="D7730" t="str">
            <v>M3XKM</v>
          </cell>
          <cell r="E7730" t="str">
            <v>1,39</v>
          </cell>
          <cell r="F7730" t="str">
            <v>1,41</v>
          </cell>
        </row>
        <row r="7731">
          <cell r="A7731" t="str">
            <v>93589</v>
          </cell>
          <cell r="B7731" t="str">
            <v>TRANSPORTE COM CAMINHÃO BASCULANTE DE 10 M3, EM VIA URBANA EM REVESTIMENTO PRIMÁRIO (UNIDADE: M3XKM). AF_04/2016</v>
          </cell>
          <cell r="D7731" t="str">
            <v>M3XKM</v>
          </cell>
          <cell r="E7731" t="str">
            <v>1,06</v>
          </cell>
          <cell r="F7731" t="str">
            <v>1,09</v>
          </cell>
        </row>
        <row r="7732">
          <cell r="A7732" t="str">
            <v>93590</v>
          </cell>
          <cell r="B7732" t="str">
            <v>TRANSPORTE COM CAMINHÃO BASCULANTE DE 10 M3, EM VIA URBANA PAVIMENTADA, DMT ACIMA DE 30KM (UNIDADE: M3XKM). AF_04/2016</v>
          </cell>
          <cell r="D7732" t="str">
            <v>M3XKM</v>
          </cell>
          <cell r="E7732" t="str">
            <v>0,70</v>
          </cell>
          <cell r="F7732" t="str">
            <v>0,72</v>
          </cell>
        </row>
        <row r="7733">
          <cell r="A7733" t="str">
            <v>93591</v>
          </cell>
          <cell r="B7733" t="str">
            <v>TRANSPORTE COM CAMINHÃO BASCULANTE DE 14 M3, EM VIA URBANA EM LEITO NATURAL (UNIDADE: M3XKM). AF_04/2016</v>
          </cell>
          <cell r="D7733" t="str">
            <v>M3XKM</v>
          </cell>
          <cell r="E7733" t="str">
            <v>1,24</v>
          </cell>
          <cell r="F7733" t="str">
            <v>1,25</v>
          </cell>
        </row>
        <row r="7734">
          <cell r="A7734" t="str">
            <v>93592</v>
          </cell>
          <cell r="B7734" t="str">
            <v>TRANSPORTE COM CAMINHÃO BASCULANTE DE 14 M3, EM VIA URBANA EM REVESTIMENTO PRIMÁRIO (UNIDADE: M3XKM). AF_04/2016</v>
          </cell>
          <cell r="D7734" t="str">
            <v>M3XKM</v>
          </cell>
          <cell r="E7734" t="str">
            <v>0,94</v>
          </cell>
          <cell r="F7734" t="str">
            <v>0,96</v>
          </cell>
        </row>
        <row r="7735">
          <cell r="A7735" t="str">
            <v>93593</v>
          </cell>
          <cell r="B7735" t="str">
            <v>TRANSPORTE COM CAMINHÃO BASCULANTE DE 14 M3, EM VIA URBANA PAVIMENTADA, DMT ACIMA DE 30 KM (UNIDADE: M3XKM). AF_04/2016</v>
          </cell>
          <cell r="D7735" t="str">
            <v>M3XKM</v>
          </cell>
          <cell r="E7735" t="str">
            <v>0,63</v>
          </cell>
          <cell r="F7735" t="str">
            <v>0,64</v>
          </cell>
        </row>
        <row r="7736">
          <cell r="A7736" t="str">
            <v>93594</v>
          </cell>
          <cell r="B7736" t="str">
            <v>TRANSPORTE COM CAMINHÃO BASCULANTE DE 10 M3, EM VIA URBANA EM LEITO NATURAL (UNIDADE: TXKM). AF_04/2016</v>
          </cell>
          <cell r="D7736" t="str">
            <v>TXKM</v>
          </cell>
          <cell r="E7736" t="str">
            <v>0,93</v>
          </cell>
          <cell r="F7736" t="str">
            <v>0,94</v>
          </cell>
        </row>
        <row r="7737">
          <cell r="A7737" t="str">
            <v>93595</v>
          </cell>
          <cell r="B7737" t="str">
            <v>TRANSPORTE COM CAMINHÃO BASCULANTE DE 10 M3, EM VIA URBANA EM REVESTIMENTO PRIMÁRIO (UNIDADE: TXKM). AF_04/2016</v>
          </cell>
          <cell r="D7737" t="str">
            <v>TXKM</v>
          </cell>
          <cell r="E7737" t="str">
            <v>0,70</v>
          </cell>
          <cell r="F7737" t="str">
            <v>0,72</v>
          </cell>
        </row>
        <row r="7738">
          <cell r="A7738" t="str">
            <v>93596</v>
          </cell>
          <cell r="B7738" t="str">
            <v>TRANSPORTE COM CAMINHÃO BASCULANTE DE 10 M3, EM VIA URBANA PAVIMENTADA, DMT ACIMA DE 30 KM (UNIDADE: TXKM). AF_04/2016</v>
          </cell>
          <cell r="D7738" t="str">
            <v>TXKM</v>
          </cell>
          <cell r="E7738" t="str">
            <v>0,47</v>
          </cell>
          <cell r="F7738" t="str">
            <v>0,47</v>
          </cell>
        </row>
        <row r="7739">
          <cell r="A7739" t="str">
            <v>93597</v>
          </cell>
          <cell r="B7739" t="str">
            <v>TRANSPORTE COM CAMINHÃO BASCULANTE DE 14 M3, EM VIA URBANA EM LEITO NATURAL (UNIDADE: TXKM). AF_04/2016</v>
          </cell>
          <cell r="D7739" t="str">
            <v>TXKM</v>
          </cell>
          <cell r="E7739" t="str">
            <v>0,83</v>
          </cell>
          <cell r="F7739" t="str">
            <v>0,83</v>
          </cell>
        </row>
        <row r="7740">
          <cell r="A7740" t="str">
            <v>93598</v>
          </cell>
          <cell r="B7740" t="str">
            <v>TRANSPORTE COM CAMINHÃO BASCULANTE DE 14 M3, EM VIA URBANA EM REVESTIMENTO PRIMÁRIO (UNIDADE: TXKM). AF_04/2016</v>
          </cell>
          <cell r="D7740" t="str">
            <v>TXKM</v>
          </cell>
          <cell r="E7740" t="str">
            <v>0,63</v>
          </cell>
          <cell r="F7740" t="str">
            <v>0,64</v>
          </cell>
        </row>
        <row r="7741">
          <cell r="A7741" t="str">
            <v>93599</v>
          </cell>
          <cell r="B7741" t="str">
            <v>TRANSPORTE COM CAMINHÃO BASCULANTE DE 14 M3, EM VIA URBANA PAVIMENTADA, DMT ACIMA DE 30 KM (UNIDADE: TXKM). AF_04/2016</v>
          </cell>
          <cell r="D7741" t="str">
            <v>TXKM</v>
          </cell>
          <cell r="E7741" t="str">
            <v>0,42</v>
          </cell>
          <cell r="F7741" t="str">
            <v>0,42</v>
          </cell>
        </row>
        <row r="7742">
          <cell r="A7742" t="str">
            <v>95425</v>
          </cell>
          <cell r="B7742" t="str">
            <v>TRANSPORTE COM CAMINHÃO BASCULANTE DE 18 M3, EM VIA URBANA EM LEITO NATURAL (UNIDADE: M3XKM). AF_09/2016</v>
          </cell>
          <cell r="D7742" t="str">
            <v>M3XKM</v>
          </cell>
          <cell r="E7742" t="str">
            <v>1,07</v>
          </cell>
          <cell r="F7742" t="str">
            <v>1,08</v>
          </cell>
        </row>
        <row r="7743">
          <cell r="A7743" t="str">
            <v>95426</v>
          </cell>
          <cell r="B7743" t="str">
            <v>TRANSPORTE COM CAMINHÃO BASCULANTE DE 18 M3, EM VIA URBANA EM REVESTIMENTO PRIMÁRIO (UNIDADE: M3XKM). AF_09/2016</v>
          </cell>
          <cell r="D7743" t="str">
            <v>M3XKM</v>
          </cell>
          <cell r="E7743" t="str">
            <v>0,81</v>
          </cell>
          <cell r="F7743" t="str">
            <v>0,83</v>
          </cell>
        </row>
        <row r="7744">
          <cell r="A7744" t="str">
            <v>95427</v>
          </cell>
          <cell r="B7744" t="str">
            <v>TRANSPORTE COM CAMINHÃO BASCULANTE DE 18 M3, EM VIA URBANA PAVIMENTADA, DMT ACIMA DE 30 KM(UNIDADE: M3XKM). AF_09/2016</v>
          </cell>
          <cell r="D7744" t="str">
            <v>M3XKM</v>
          </cell>
          <cell r="E7744" t="str">
            <v>0,54</v>
          </cell>
          <cell r="F7744" t="str">
            <v>0,54</v>
          </cell>
        </row>
        <row r="7745">
          <cell r="A7745" t="str">
            <v>95428</v>
          </cell>
          <cell r="B7745" t="str">
            <v>TRANSPORTE COM CAMINHÃO BASCULANTE DE 18 M3, EM VIA URBANA EM LEITO NATURAL (UNIDADE: TXKM). AF_09/2016</v>
          </cell>
          <cell r="D7745" t="str">
            <v>TXKM</v>
          </cell>
          <cell r="E7745" t="str">
            <v>0,71</v>
          </cell>
          <cell r="F7745" t="str">
            <v>0,71</v>
          </cell>
        </row>
        <row r="7746">
          <cell r="A7746" t="str">
            <v>95429</v>
          </cell>
          <cell r="B7746" t="str">
            <v>TRANSPORTE COM CAMINHÃO BASCULANTE DE 18 M3, EM VIA URBANA EM REVESTIMENTO PRIMÁRIO (UNIDADE: TXKM). AF_09/2016</v>
          </cell>
          <cell r="D7746" t="str">
            <v>TXKM</v>
          </cell>
          <cell r="E7746" t="str">
            <v>0,54</v>
          </cell>
          <cell r="F7746" t="str">
            <v>0,54</v>
          </cell>
        </row>
        <row r="7747">
          <cell r="A7747" t="str">
            <v>95430</v>
          </cell>
          <cell r="B7747" t="str">
            <v>TRANSPORTE COM CAMINHÃO BASCULANTE DE 18 M3, EM VIA URBANA PAVIMENTADA, DMT ACIMA DE 30 KM (UNIDADE: TXKM). AF_09/2016</v>
          </cell>
          <cell r="D7747" t="str">
            <v>TXKM</v>
          </cell>
          <cell r="E7747" t="str">
            <v>0,35</v>
          </cell>
          <cell r="F7747" t="str">
            <v>0,36</v>
          </cell>
        </row>
        <row r="7748">
          <cell r="A7748" t="str">
            <v>95875</v>
          </cell>
          <cell r="B7748" t="str">
            <v>TRANSPORTE COM CAMINHÃO BASCULANTE DE 10 M3, EM VIA URBANA PAVIMENTADA, DMT ATÉ 30 KM (UNIDADE: M3XKM). AF_12/2016</v>
          </cell>
          <cell r="D7748" t="str">
            <v>M3XKM</v>
          </cell>
          <cell r="E7748" t="str">
            <v>1,00</v>
          </cell>
          <cell r="F7748" t="str">
            <v>1,01</v>
          </cell>
        </row>
        <row r="7749">
          <cell r="A7749" t="str">
            <v>95876</v>
          </cell>
          <cell r="B7749" t="str">
            <v>TRANSPORTE COM CAMINHÃO BASCULANTE DE 14 M3, EM VIA URBANA PAVIMENTADA, DMT ATÉ 30 KM (UNIDADE: M3XKM). AF_12/2016</v>
          </cell>
          <cell r="D7749" t="str">
            <v>M3XKM</v>
          </cell>
          <cell r="E7749" t="str">
            <v>0,89</v>
          </cell>
          <cell r="F7749" t="str">
            <v>0,90</v>
          </cell>
        </row>
        <row r="7750">
          <cell r="A7750" t="str">
            <v>95877</v>
          </cell>
          <cell r="B7750" t="str">
            <v>TRANSPORTE COM CAMINHÃO BASCULANTE DE 18 M3, EM VIA URBANA PAVIMENTADA, DMT ATÉ 30 KM (UNIDADE: M3XKM). AF_12/2016</v>
          </cell>
          <cell r="D7750" t="str">
            <v>M3XKM</v>
          </cell>
          <cell r="E7750" t="str">
            <v>0,76</v>
          </cell>
          <cell r="F7750" t="str">
            <v>0,77</v>
          </cell>
        </row>
        <row r="7751">
          <cell r="A7751" t="str">
            <v>95878</v>
          </cell>
          <cell r="B7751" t="str">
            <v>TRANSPORTE COM CAMINHÃO BASCULANTE DE 10 M3, EM VIA URBANA PAVIMENTADA, DMT ATÉ 30 KM (UNIDADE: TXKM). AF_12/2016</v>
          </cell>
          <cell r="D7751" t="str">
            <v>TXKM</v>
          </cell>
          <cell r="E7751" t="str">
            <v>0,66</v>
          </cell>
          <cell r="F7751" t="str">
            <v>0,67</v>
          </cell>
        </row>
        <row r="7752">
          <cell r="A7752" t="str">
            <v>95879</v>
          </cell>
          <cell r="B7752" t="str">
            <v>TRANSPORTE COM CAMINHÃO BASCULANTE DE 14 M3, EM VIA URBANA PAVIMENTADA, DMT ATÉ 30 KM (UNIDADE: TXKM). AF_12/2016</v>
          </cell>
          <cell r="D7752" t="str">
            <v>TXKM</v>
          </cell>
          <cell r="E7752" t="str">
            <v>0,59</v>
          </cell>
          <cell r="F7752" t="str">
            <v>0,60</v>
          </cell>
        </row>
        <row r="7753">
          <cell r="A7753" t="str">
            <v>95880</v>
          </cell>
          <cell r="B7753" t="str">
            <v>TRANSPORTE COM CAMINHÃO BASCULANTE DE 18 M3, EM VIA URBANA PAVIMENTADA, DMT ATÉ 30 KM (UNIDADE: TXKM). AF_12/2016</v>
          </cell>
          <cell r="D7753" t="str">
            <v>TXKM</v>
          </cell>
          <cell r="E7753" t="str">
            <v>0,50</v>
          </cell>
          <cell r="F7753" t="str">
            <v>0,51</v>
          </cell>
        </row>
        <row r="7754">
          <cell r="A7754" t="str">
            <v>93176</v>
          </cell>
          <cell r="B7754" t="str">
            <v>TRANSPORTE DE MATERIAL ASFALTICO, COM CAMINHÃO COM CAPACIDADE DE 30000 L EM RODOVIA PAVIMENTADA PARA DISTÂNCIAS MÉDIAS DE TRANSPORTE SUPERIORES A 100 KM. AF_02/2016</v>
          </cell>
          <cell r="D7754" t="str">
            <v>TXKM</v>
          </cell>
          <cell r="E7754" t="str">
            <v>0,50</v>
          </cell>
          <cell r="F7754" t="str">
            <v>0,51</v>
          </cell>
        </row>
        <row r="7755">
          <cell r="A7755" t="str">
            <v>93177</v>
          </cell>
          <cell r="B7755" t="str">
            <v>TRANSPORTE DE MATERIAL ASFALTICO, COM CAMINHÃO COM CAPACIDADE DE 20000 L EM RODOVIA PAVIMENTADA PARA DISTÂNCIAS MÉDIAS DE TRANSPORTE IGUAL OU INFERIOR A 100 KM. AF_02/2016</v>
          </cell>
          <cell r="D7755" t="str">
            <v>TXKM</v>
          </cell>
          <cell r="E7755" t="str">
            <v>1,77</v>
          </cell>
          <cell r="F7755" t="str">
            <v>1,79</v>
          </cell>
        </row>
        <row r="7756">
          <cell r="A7756" t="str">
            <v>93178</v>
          </cell>
          <cell r="B7756" t="str">
            <v>TRANSPORTE DE MATERIAL ASFALTICO, COM CAMINHÃO COM CAPACIDADE DE 30000 L EM RODOVIA NÃO PAVIMENTADA PARA DISTÂNCIAS MÉDIAS DE TRANSPORTE SUPERIORES A 100 KM. AF_02/2016</v>
          </cell>
          <cell r="D7756" t="str">
            <v>TXKM</v>
          </cell>
          <cell r="E7756" t="str">
            <v>0,57</v>
          </cell>
          <cell r="F7756" t="str">
            <v>0,58</v>
          </cell>
        </row>
        <row r="7757">
          <cell r="A7757" t="str">
            <v>93179</v>
          </cell>
          <cell r="B7757" t="str">
            <v>TRANSPORTE DE MATERIAL ASFALTICO, COM CAMINHÃO COM CAPACIDADE DE 20000 L EM RODOVIA NÃO PAVIMENTADA PARA DISTÂNCIAS MÉDIAS DE TRANSPORTE IGUAL OU INFERIOR A 100 KM. AF_02/2016</v>
          </cell>
          <cell r="D7757" t="str">
            <v>TXKM</v>
          </cell>
          <cell r="E7757" t="str">
            <v>1,96</v>
          </cell>
          <cell r="F7757" t="str">
            <v>1,99</v>
          </cell>
        </row>
        <row r="7758">
          <cell r="A7758" t="str">
            <v>74038/1</v>
          </cell>
          <cell r="B7758" t="str">
            <v>PORTAO COM MOUROES DE MADEIRA ROLICA, DIAMETRO 11CM, COM 5 FIOS DE ARAME FARPADO Nº 14 CLASSE 250, SEM DOBRADICAS</v>
          </cell>
          <cell r="D7758" t="str">
            <v>M</v>
          </cell>
          <cell r="E7758" t="str">
            <v>29,45</v>
          </cell>
          <cell r="F7758" t="str">
            <v>31,13</v>
          </cell>
        </row>
        <row r="7759">
          <cell r="A7759" t="str">
            <v>74039/1</v>
          </cell>
          <cell r="B7759" t="str">
            <v>CERCA COM MOUROES DE MADEIRA ROLICA, DIAMETRO 11CM, ESPACAMENTO DE 2M, ALTURA LIVRE DE 1M, CRAVADOS 0,5M, COM 5 FIOS DE ARAME FARPADO Nº 14 CLASSE 250</v>
          </cell>
          <cell r="D7759" t="str">
            <v>M</v>
          </cell>
          <cell r="E7759" t="str">
            <v>29,45</v>
          </cell>
          <cell r="F7759" t="str">
            <v>31,13</v>
          </cell>
        </row>
        <row r="7760">
          <cell r="A7760" t="str">
            <v>74142/1</v>
          </cell>
          <cell r="B7760" t="str">
            <v>CERCA COM MOUROES DE CONCRETO, RETO, ESPACAMENTO DE 3M, CRAVADOS 0,5M, COM 4 FIOS DE ARAME FARPADO Nº 14 CLASSE 250</v>
          </cell>
          <cell r="D7760" t="str">
            <v>M</v>
          </cell>
          <cell r="E7760" t="str">
            <v>42,07</v>
          </cell>
          <cell r="F7760" t="str">
            <v>43,93</v>
          </cell>
        </row>
        <row r="7761">
          <cell r="A7761" t="str">
            <v>74142/2</v>
          </cell>
          <cell r="B7761" t="str">
            <v>CERCA COM MOUROES DE MADEIRA, 7,5X7,5CM, ESPACAMENTO DE 2M, ALTURA LIVRE DE 2M, CRAVADOS 0,5M, COM 4 FIOS DE ARAME FARPADO Nº 14 CLASSE 250</v>
          </cell>
          <cell r="D7761" t="str">
            <v>M</v>
          </cell>
          <cell r="E7761" t="str">
            <v>19,42</v>
          </cell>
          <cell r="F7761" t="str">
            <v>20,27</v>
          </cell>
        </row>
        <row r="7762">
          <cell r="A7762" t="str">
            <v>74142/3</v>
          </cell>
          <cell r="B7762" t="str">
            <v>CERCA COM MOUROES DE MADEIRA, 7,5X7,5CM, ESPACAMENTO DE 2M, ALTURA LIVRE DE 2M, CRAVADOS 0,5M, COM 8 FIOS DE ARAME FARPADO Nº 14 CLASSE 250</v>
          </cell>
          <cell r="D7762" t="str">
            <v>M</v>
          </cell>
          <cell r="E7762" t="str">
            <v>30,62</v>
          </cell>
          <cell r="F7762" t="str">
            <v>32,30</v>
          </cell>
        </row>
        <row r="7763">
          <cell r="A7763" t="str">
            <v>74142/4</v>
          </cell>
          <cell r="B7763" t="str">
            <v>CERCA COM MOUROES DE CONCRETO, SECAO "T" PONTA INCLINADA, 10X10CM, ESPACAMENTO DE 3M, CRAVADOS 0,5M, COM 11 FIOS DE ARAME FARPADO Nº 16</v>
          </cell>
          <cell r="D7763" t="str">
            <v>M</v>
          </cell>
          <cell r="E7763" t="str">
            <v>50,08</v>
          </cell>
          <cell r="F7763" t="str">
            <v>51,73</v>
          </cell>
        </row>
        <row r="7764">
          <cell r="A7764" t="str">
            <v>74143/1</v>
          </cell>
          <cell r="B7764" t="str">
            <v>CERCA COM MOUROES DE CONCRETO, RETO, 15X15CM, ESPACAMENTO DE 3M, CRAVADOS 0,5M, ESCORAS DE 10X10CM NOS CANTOS, COM 12 FIOS DE ARAME DE ACO OVALADO 15X17</v>
          </cell>
          <cell r="D7764" t="str">
            <v>M</v>
          </cell>
          <cell r="E7764" t="str">
            <v>51,78</v>
          </cell>
          <cell r="F7764" t="str">
            <v>53,60</v>
          </cell>
        </row>
        <row r="7765">
          <cell r="A7765" t="str">
            <v>74143/2</v>
          </cell>
          <cell r="B7765" t="str">
            <v>CERCA COM MOUROES DE CONCRETO, RETO, 15X15CM, ESPACAMENTO DE 3M, CRAVADOS 0,5M, ESCORAS DE 10X10CM NOS CANTOS, COM 9 FIOS DE ARAME DE ACO OVALADO 15X17</v>
          </cell>
          <cell r="D7765" t="str">
            <v>M</v>
          </cell>
          <cell r="E7765" t="str">
            <v>49,27</v>
          </cell>
          <cell r="F7765" t="str">
            <v>51,09</v>
          </cell>
        </row>
        <row r="7766">
          <cell r="A7766" t="str">
            <v>85171</v>
          </cell>
          <cell r="B7766" t="str">
            <v>RECOMPOSICAO PARCIAL DO ARAME FARPADO Nº 14 CLASSE 250, FIXADO EM CERCA COM MOURÕES DE CONCRETO, RETO, 15X15CM</v>
          </cell>
          <cell r="D7766" t="str">
            <v>M</v>
          </cell>
          <cell r="E7766" t="str">
            <v>3,64</v>
          </cell>
          <cell r="F7766" t="str">
            <v>3,89</v>
          </cell>
        </row>
        <row r="7767">
          <cell r="A7767" t="str">
            <v>73787/1</v>
          </cell>
          <cell r="B7767" t="str">
            <v>ALAMBRADO EM TUBOS DE ACO GALVANIZADO, COM COSTURA, DIN 2440, DIAMETRO 2", ALTURA 3M, FIXADOS A CADA 2M EM BLOCOS DE CONCRETO, COM TELA DE ARAME GALVANIZADO REVESTIDO COM PVC, FIO 12 BWG E MALHA 7,5X7,5CM</v>
          </cell>
          <cell r="D7767" t="str">
            <v>M2</v>
          </cell>
          <cell r="E7767" t="str">
            <v>188,18</v>
          </cell>
          <cell r="F7767" t="str">
            <v>198,33</v>
          </cell>
        </row>
        <row r="7768">
          <cell r="A7768" t="str">
            <v>74244/1</v>
          </cell>
          <cell r="B7768" t="str">
            <v>ALAMBRADO PARA QUADRA POLIESPORTIVA, ESTRUTURADO POR TUBOS DE ACO GALVANIZADO, COM COSTURA, DIN 2440, DIAMETRO 2", COM TELA DE ARAME GALVANIZADO, FIO 14 BWG E MALHA QUADRADA 5X5CM</v>
          </cell>
          <cell r="D7768" t="str">
            <v>M2</v>
          </cell>
          <cell r="E7768" t="str">
            <v>140,95</v>
          </cell>
          <cell r="F7768" t="str">
            <v>143,40</v>
          </cell>
        </row>
        <row r="7769">
          <cell r="A7769" t="str">
            <v>73788/2</v>
          </cell>
          <cell r="B7769" t="str">
            <v>GRADE EM MADEIRA PARA PROTECAO DE MUDAS DE ARVORES</v>
          </cell>
          <cell r="D7769" t="str">
            <v>UN</v>
          </cell>
          <cell r="E7769" t="str">
            <v>97,70</v>
          </cell>
          <cell r="F7769" t="str">
            <v>101,98</v>
          </cell>
        </row>
        <row r="7770">
          <cell r="A7770" t="str">
            <v>98509</v>
          </cell>
          <cell r="B7770" t="str">
            <v>PLANTIO DE ARBUSTO OU  CERCA VIVA. AF_05/2018</v>
          </cell>
          <cell r="D7770" t="str">
            <v>UN</v>
          </cell>
          <cell r="E7770" t="str">
            <v>37,48</v>
          </cell>
          <cell r="F7770" t="str">
            <v>37,68</v>
          </cell>
        </row>
        <row r="7771">
          <cell r="A7771" t="str">
            <v>98510</v>
          </cell>
          <cell r="B7771" t="str">
            <v>PLANTIO DE ÁRVORE ORNAMENTAL COM ALTURA DE MUDA MENOR OU IGUAL A 2,00 M. AF_05/2018</v>
          </cell>
          <cell r="D7771" t="str">
            <v>UN</v>
          </cell>
          <cell r="E7771" t="str">
            <v>55,84</v>
          </cell>
          <cell r="F7771" t="str">
            <v>57,26</v>
          </cell>
        </row>
        <row r="7772">
          <cell r="A7772" t="str">
            <v>98511</v>
          </cell>
          <cell r="B7772" t="str">
            <v>PLANTIO DE ÁRVORE ORNAMENTAL COM ALTURA DE MUDA MAIOR QUE 2,00 M E MENOR OU IGUAL A 4,00 M. AF_05/2018</v>
          </cell>
          <cell r="D7772" t="str">
            <v>UN</v>
          </cell>
          <cell r="E7772" t="str">
            <v>106,41</v>
          </cell>
          <cell r="F7772" t="str">
            <v>108,43</v>
          </cell>
        </row>
        <row r="7773">
          <cell r="A7773" t="str">
            <v>98516</v>
          </cell>
          <cell r="B7773" t="str">
            <v>PLANTIO DE PALMEIRA COM ALTURA DE MUDA MENOR OU IGUAL A 2,00 M. AF_05/2018</v>
          </cell>
          <cell r="D7773" t="str">
            <v>UN</v>
          </cell>
          <cell r="E7773" t="str">
            <v>243,20</v>
          </cell>
          <cell r="F7773" t="str">
            <v>255,11</v>
          </cell>
        </row>
        <row r="7774">
          <cell r="A7774" t="str">
            <v>98519</v>
          </cell>
          <cell r="B7774" t="str">
            <v>REVOLVIMENTO E LIMPEZA MANUAL DE SOLO. AF_05/2018</v>
          </cell>
          <cell r="D7774" t="str">
            <v>M2</v>
          </cell>
          <cell r="E7774" t="str">
            <v>1,38</v>
          </cell>
          <cell r="F7774" t="str">
            <v>1,53</v>
          </cell>
        </row>
        <row r="7775">
          <cell r="A7775" t="str">
            <v>98520</v>
          </cell>
          <cell r="B7775" t="str">
            <v>APLICAÇÃO DE ADUBO EM SOLO. AF_05/2018</v>
          </cell>
          <cell r="D7775" t="str">
            <v>M2</v>
          </cell>
          <cell r="E7775" t="str">
            <v>5,60</v>
          </cell>
          <cell r="F7775" t="str">
            <v>5,72</v>
          </cell>
        </row>
        <row r="7776">
          <cell r="A7776" t="str">
            <v>98521</v>
          </cell>
          <cell r="B7776" t="str">
            <v>APLICAÇÃO DE CALCÁRIO PARA CORREÇÃO DO PH DO SOLO. AF_05/2018</v>
          </cell>
          <cell r="D7776" t="str">
            <v>M2</v>
          </cell>
          <cell r="E7776" t="str">
            <v>0,24</v>
          </cell>
          <cell r="F7776" t="str">
            <v>0,27</v>
          </cell>
        </row>
        <row r="7777">
          <cell r="A7777" t="str">
            <v>98522</v>
          </cell>
          <cell r="B7777" t="str">
            <v>ALAMBRADO EM MOURÕES DE CONCRETO, COM TELA DE ARAME GALVANIZADO (INCLUSIVE MURETA EM CONCRETO). AF_05/2018</v>
          </cell>
          <cell r="D7777" t="str">
            <v>M</v>
          </cell>
          <cell r="E7777" t="str">
            <v>97,90</v>
          </cell>
          <cell r="F7777" t="str">
            <v>101,97</v>
          </cell>
        </row>
        <row r="7778">
          <cell r="A7778" t="str">
            <v>98524</v>
          </cell>
          <cell r="B7778" t="str">
            <v>LIMPEZA MANUAL DE VEGETAÇÃO EM TERRENO COM ENXADA.AF_05/2018</v>
          </cell>
          <cell r="D7778" t="str">
            <v>M2</v>
          </cell>
          <cell r="E7778" t="str">
            <v>2,21</v>
          </cell>
          <cell r="F7778" t="str">
            <v>2,46</v>
          </cell>
        </row>
        <row r="7779">
          <cell r="A7779" t="str">
            <v>85179</v>
          </cell>
          <cell r="B7779" t="str">
            <v>PLANTIO DE GRAMA SAO CARLOS EM LEIVAS</v>
          </cell>
          <cell r="D7779" t="str">
            <v>M2</v>
          </cell>
          <cell r="E7779" t="str">
            <v>13,12</v>
          </cell>
          <cell r="F7779" t="str">
            <v>13,46</v>
          </cell>
        </row>
        <row r="7780">
          <cell r="A7780" t="str">
            <v>85180</v>
          </cell>
          <cell r="B7780" t="str">
            <v>PLANTIO DE GRAMA ESMERALDA EM ROLO</v>
          </cell>
          <cell r="D7780" t="str">
            <v>M2</v>
          </cell>
          <cell r="E7780" t="str">
            <v>13,12</v>
          </cell>
          <cell r="F7780" t="str">
            <v>13,46</v>
          </cell>
        </row>
        <row r="7781">
          <cell r="A7781" t="str">
            <v>98503</v>
          </cell>
          <cell r="B7781" t="str">
            <v>PLANTIO DE GRAMA EM PAVIMENTO CONCREGRAMA. AF_05/2018</v>
          </cell>
          <cell r="D7781" t="str">
            <v>M2</v>
          </cell>
          <cell r="E7781" t="str">
            <v>16,05</v>
          </cell>
          <cell r="F7781" t="str">
            <v>16,42</v>
          </cell>
        </row>
        <row r="7782">
          <cell r="A7782" t="str">
            <v>98504</v>
          </cell>
          <cell r="B7782" t="str">
            <v>PLANTIO DE GRAMA EM PLACAS. AF_05/2018</v>
          </cell>
          <cell r="D7782" t="str">
            <v>M2</v>
          </cell>
          <cell r="E7782" t="str">
            <v>6,20</v>
          </cell>
          <cell r="F7782" t="str">
            <v>6,51</v>
          </cell>
        </row>
        <row r="7783">
          <cell r="A7783" t="str">
            <v>98505</v>
          </cell>
          <cell r="B7783" t="str">
            <v>PLANTIO DE FORRAÇÃO. AF_05/2018</v>
          </cell>
          <cell r="D7783" t="str">
            <v>M2</v>
          </cell>
          <cell r="E7783" t="str">
            <v>53,86</v>
          </cell>
          <cell r="F7783" t="str">
            <v>54,27</v>
          </cell>
        </row>
        <row r="7784">
          <cell r="A7784" t="str">
            <v>85184</v>
          </cell>
          <cell r="B7784" t="str">
            <v>RETIRADA DE GRAMA EM PLACAS</v>
          </cell>
          <cell r="D7784" t="str">
            <v>M2</v>
          </cell>
          <cell r="E7784" t="str">
            <v>3,53</v>
          </cell>
          <cell r="F7784" t="str">
            <v>3,90</v>
          </cell>
        </row>
        <row r="7785">
          <cell r="A7785" t="str">
            <v>85185</v>
          </cell>
          <cell r="B7785" t="str">
            <v>PODA E LIMPEZA DE ARBUSTO TIPO CERCA VIVA</v>
          </cell>
          <cell r="D7785" t="str">
            <v>M2</v>
          </cell>
          <cell r="E7785" t="str">
            <v>4,20</v>
          </cell>
          <cell r="F7785" t="str">
            <v>4,67</v>
          </cell>
        </row>
        <row r="7786">
          <cell r="A7786" t="str">
            <v>98525</v>
          </cell>
          <cell r="B7786" t="str">
            <v>LIMPEZA MECANIZADA DE CAMADA VEGETAL, VEGETAÇÃO E PEQUENAS ÁRVORES (DIÂMETRO DE TRONCO MENOR QUE 0,20 M), COM TRATOR DE ESTEIRAS.AF_05/2018</v>
          </cell>
          <cell r="D7786" t="str">
            <v>M2</v>
          </cell>
          <cell r="E7786" t="str">
            <v>0,24</v>
          </cell>
          <cell r="F7786" t="str">
            <v>0,26</v>
          </cell>
        </row>
        <row r="7787">
          <cell r="A7787" t="str">
            <v>98526</v>
          </cell>
          <cell r="B7787" t="str">
            <v>REMOÇÃO DE RAÍZES REMANESCENTES DE TRONCO DE ÁRVORE COM DIÂMETRO MAIOR OU IGUAL A 0,20 M E MENOR QUE 0,40 M.AF_05/2018</v>
          </cell>
          <cell r="D7787" t="str">
            <v>UN</v>
          </cell>
          <cell r="E7787" t="str">
            <v>51,73</v>
          </cell>
          <cell r="F7787" t="str">
            <v>55,72</v>
          </cell>
        </row>
        <row r="7788">
          <cell r="A7788" t="str">
            <v>98527</v>
          </cell>
          <cell r="B7788" t="str">
            <v>REMOÇÃO DE RAÍZES REMANESCENTES DE TRONCO DE ÁRVORE COM DIÂMETRO MAIOR OU IGUAL A 0,40 M E MENOR QUE 0,60 M.AF_05/2018</v>
          </cell>
          <cell r="D7788" t="str">
            <v>UN</v>
          </cell>
          <cell r="E7788" t="str">
            <v>111,36</v>
          </cell>
          <cell r="F7788" t="str">
            <v>119,97</v>
          </cell>
        </row>
        <row r="7789">
          <cell r="A7789" t="str">
            <v>98528</v>
          </cell>
          <cell r="B7789" t="str">
            <v>REMOÇÃO DE RAÍZES REMANESCENTES DE TRONCO DE ÁRVORE COM DIÂMETRO MAIOR OU IGUAL A 0,60 M.AF_05/2018</v>
          </cell>
          <cell r="D7789" t="str">
            <v>UN</v>
          </cell>
          <cell r="E7789" t="str">
            <v>162,85</v>
          </cell>
          <cell r="F7789" t="str">
            <v>175,43</v>
          </cell>
        </row>
        <row r="7790">
          <cell r="A7790" t="str">
            <v>98529</v>
          </cell>
          <cell r="B7790" t="str">
            <v>CORTE RASO E RECORTE DE ÁRVORE COM DIÂMETRO DE TRONCO MAIOR OU IGUAL A 0,20 M E MENOR QUE 0,40 M.AF_05/2018</v>
          </cell>
          <cell r="D7790" t="str">
            <v>UN</v>
          </cell>
          <cell r="E7790" t="str">
            <v>47,81</v>
          </cell>
          <cell r="F7790" t="str">
            <v>52,98</v>
          </cell>
        </row>
        <row r="7791">
          <cell r="A7791" t="str">
            <v>98530</v>
          </cell>
          <cell r="B7791" t="str">
            <v>CORTE RASO E RECORTE DE ÁRVORE COM DIÂMETRO DE TRONCO MAIOR OU IGUAL A 0,40 M E MENOR QUE 0,60 M.AF_05/2018</v>
          </cell>
          <cell r="D7791" t="str">
            <v>UN</v>
          </cell>
          <cell r="E7791" t="str">
            <v>85,17</v>
          </cell>
          <cell r="F7791" t="str">
            <v>94,38</v>
          </cell>
        </row>
        <row r="7792">
          <cell r="A7792" t="str">
            <v>98531</v>
          </cell>
          <cell r="B7792" t="str">
            <v>CORTE RASO E RECORTE DE ÁRVORE COM DIÂMETRO DE TRONCO MAIOR OU IGUAL A 0,60 M.AF_05/2018</v>
          </cell>
          <cell r="D7792" t="str">
            <v>UN</v>
          </cell>
          <cell r="E7792" t="str">
            <v>176,50</v>
          </cell>
          <cell r="F7792" t="str">
            <v>191,10</v>
          </cell>
        </row>
        <row r="7793">
          <cell r="A7793" t="str">
            <v>98532</v>
          </cell>
          <cell r="B7793" t="str">
            <v>PODA EM ALTURA DE ÁRVORE COM DIÂMETRO DE TRONCO MENOR QUE 0,20 M.AF_05/2018</v>
          </cell>
          <cell r="D7793" t="str">
            <v>UN</v>
          </cell>
          <cell r="E7793" t="str">
            <v>67,59</v>
          </cell>
          <cell r="F7793" t="str">
            <v>71,48</v>
          </cell>
        </row>
        <row r="7794">
          <cell r="A7794" t="str">
            <v>98533</v>
          </cell>
          <cell r="B7794" t="str">
            <v>PODA EM ALTURA DE ÁRVORE COM DIÂMETRO DE TRONCO MAIOR OU IGUAL A 0,20 M E MENOR QUE 0,40 M.AF_05/2018</v>
          </cell>
          <cell r="D7794" t="str">
            <v>UN</v>
          </cell>
          <cell r="E7794" t="str">
            <v>183,37</v>
          </cell>
          <cell r="F7794" t="str">
            <v>195,48</v>
          </cell>
        </row>
        <row r="7795">
          <cell r="A7795" t="str">
            <v>98534</v>
          </cell>
          <cell r="B7795" t="str">
            <v>PODA EM ALTURA DE ÁRVORE COM DIÂMETRO DE TRONCO MAIOR OU IGUAL A 0,40 M E MENOR QUE 0,60 M.AF_05/2018</v>
          </cell>
          <cell r="D7795" t="str">
            <v>UN</v>
          </cell>
          <cell r="E7795" t="str">
            <v>471,90</v>
          </cell>
          <cell r="F7795" t="str">
            <v>501,18</v>
          </cell>
        </row>
        <row r="7796">
          <cell r="A7796" t="str">
            <v>98535</v>
          </cell>
          <cell r="B7796" t="str">
            <v>PODA EM ALTURA DE ÁRVORE COM DIÂMETRO DE TRONCO MAIOR OU IGUAL A 0,60 M.AF_05/2018</v>
          </cell>
          <cell r="D7796" t="str">
            <v>UN</v>
          </cell>
          <cell r="E7796" t="str">
            <v>743,32</v>
          </cell>
          <cell r="F7796" t="str">
            <v>792,67</v>
          </cell>
        </row>
        <row r="7797">
          <cell r="A7797" t="str">
            <v>88238</v>
          </cell>
          <cell r="B7797" t="str">
            <v>AJUDANTE DE ARMADOR COM ENCARGOS COMPLEMENTARES</v>
          </cell>
          <cell r="D7797" t="str">
            <v>H</v>
          </cell>
          <cell r="E7797" t="str">
            <v>13,51</v>
          </cell>
          <cell r="F7797" t="str">
            <v>14,88</v>
          </cell>
        </row>
        <row r="7798">
          <cell r="A7798" t="str">
            <v>88239</v>
          </cell>
          <cell r="B7798" t="str">
            <v>AJUDANTE DE CARPINTEIRO COM ENCARGOS COMPLEMENTARES</v>
          </cell>
          <cell r="D7798" t="str">
            <v>H</v>
          </cell>
          <cell r="E7798" t="str">
            <v>14,61</v>
          </cell>
          <cell r="F7798" t="str">
            <v>16,16</v>
          </cell>
        </row>
        <row r="7799">
          <cell r="A7799" t="str">
            <v>88240</v>
          </cell>
          <cell r="B7799" t="str">
            <v>AJUDANTE DE ESTRUTURA METÁLICA COM ENCARGOS COMPLEMENTARES</v>
          </cell>
          <cell r="D7799" t="str">
            <v>H</v>
          </cell>
          <cell r="E7799" t="str">
            <v>14,31</v>
          </cell>
          <cell r="F7799" t="str">
            <v>15,92</v>
          </cell>
        </row>
        <row r="7800">
          <cell r="A7800" t="str">
            <v>88241</v>
          </cell>
          <cell r="B7800" t="str">
            <v>AJUDANTE DE OPERAÇÃO EM GERAL COM ENCARGOS COMPLEMENTARES</v>
          </cell>
          <cell r="D7800" t="str">
            <v>H</v>
          </cell>
          <cell r="E7800" t="str">
            <v>13,82</v>
          </cell>
          <cell r="F7800" t="str">
            <v>15,23</v>
          </cell>
        </row>
        <row r="7801">
          <cell r="A7801" t="str">
            <v>88242</v>
          </cell>
          <cell r="B7801" t="str">
            <v>AJUDANTE DE PEDREIRO COM ENCARGOS COMPLEMENTARES</v>
          </cell>
          <cell r="D7801" t="str">
            <v>H</v>
          </cell>
          <cell r="E7801" t="str">
            <v>14,00</v>
          </cell>
          <cell r="F7801" t="str">
            <v>15,44</v>
          </cell>
        </row>
        <row r="7802">
          <cell r="A7802" t="str">
            <v>88243</v>
          </cell>
          <cell r="B7802" t="str">
            <v>AJUDANTE ESPECIALIZADO COM ENCARGOS COMPLEMENTARES</v>
          </cell>
          <cell r="D7802" t="str">
            <v>H</v>
          </cell>
          <cell r="E7802" t="str">
            <v>16,82</v>
          </cell>
          <cell r="F7802" t="str">
            <v>18,71</v>
          </cell>
        </row>
        <row r="7803">
          <cell r="A7803" t="str">
            <v>88245</v>
          </cell>
          <cell r="B7803" t="str">
            <v>ARMADOR COM ENCARGOS COMPLEMENTARES</v>
          </cell>
          <cell r="D7803" t="str">
            <v>H</v>
          </cell>
          <cell r="E7803" t="str">
            <v>17,28</v>
          </cell>
          <cell r="F7803" t="str">
            <v>19,24</v>
          </cell>
        </row>
        <row r="7804">
          <cell r="A7804" t="str">
            <v>88246</v>
          </cell>
          <cell r="B7804" t="str">
            <v>ASSENTADOR DE TUBOS COM ENCARGOS COMPLEMENTARES</v>
          </cell>
          <cell r="D7804" t="str">
            <v>H</v>
          </cell>
          <cell r="E7804" t="str">
            <v>20,74</v>
          </cell>
          <cell r="F7804" t="str">
            <v>23,37</v>
          </cell>
        </row>
        <row r="7805">
          <cell r="A7805" t="str">
            <v>88247</v>
          </cell>
          <cell r="B7805" t="str">
            <v>AUXILIAR DE ELETRICISTA COM ENCARGOS COMPLEMENTARES</v>
          </cell>
          <cell r="D7805" t="str">
            <v>H</v>
          </cell>
          <cell r="E7805" t="str">
            <v>15,01</v>
          </cell>
          <cell r="F7805" t="str">
            <v>16,61</v>
          </cell>
        </row>
        <row r="7806">
          <cell r="A7806" t="str">
            <v>88248</v>
          </cell>
          <cell r="B7806" t="str">
            <v>AUXILIAR DE ENCANADOR OU BOMBEIRO HIDRÁULICO COM ENCARGOS COMPLEMENTARES</v>
          </cell>
          <cell r="D7806" t="str">
            <v>H</v>
          </cell>
          <cell r="E7806" t="str">
            <v>13,31</v>
          </cell>
          <cell r="F7806" t="str">
            <v>14,71</v>
          </cell>
        </row>
        <row r="7807">
          <cell r="A7807" t="str">
            <v>88249</v>
          </cell>
          <cell r="B7807" t="str">
            <v>AUXILIAR DE LABORATÓRIO COM ENCARGOS COMPLEMENTARES</v>
          </cell>
          <cell r="D7807" t="str">
            <v>H</v>
          </cell>
          <cell r="E7807" t="str">
            <v>22,34</v>
          </cell>
          <cell r="F7807" t="str">
            <v>25,21</v>
          </cell>
        </row>
        <row r="7808">
          <cell r="A7808" t="str">
            <v>88250</v>
          </cell>
          <cell r="B7808" t="str">
            <v>AUXILIAR DE MECÂNICO COM ENCARGOS COMPLEMENTARES</v>
          </cell>
          <cell r="D7808" t="str">
            <v>H</v>
          </cell>
          <cell r="E7808" t="str">
            <v>14,53</v>
          </cell>
          <cell r="F7808" t="str">
            <v>16,18</v>
          </cell>
        </row>
        <row r="7809">
          <cell r="A7809" t="str">
            <v>88251</v>
          </cell>
          <cell r="B7809" t="str">
            <v>AUXILIAR DE SERRALHEIRO COM ENCARGOS COMPLEMENTARES</v>
          </cell>
          <cell r="D7809" t="str">
            <v>H</v>
          </cell>
          <cell r="E7809" t="str">
            <v>14,15</v>
          </cell>
          <cell r="F7809" t="str">
            <v>15,61</v>
          </cell>
        </row>
        <row r="7810">
          <cell r="A7810" t="str">
            <v>88252</v>
          </cell>
          <cell r="B7810" t="str">
            <v>AUXILIAR DE SERVIÇOS GERAIS COM ENCARGOS COMPLEMENTARES</v>
          </cell>
          <cell r="D7810" t="str">
            <v>H</v>
          </cell>
          <cell r="E7810" t="str">
            <v>14,77</v>
          </cell>
          <cell r="F7810" t="str">
            <v>16,35</v>
          </cell>
        </row>
        <row r="7811">
          <cell r="A7811" t="str">
            <v>88253</v>
          </cell>
          <cell r="B7811" t="str">
            <v>AUXILIAR DE TOPÓGRAFO COM ENCARGOS COMPLEMENTARES</v>
          </cell>
          <cell r="D7811" t="str">
            <v>H</v>
          </cell>
          <cell r="E7811" t="str">
            <v>11,24</v>
          </cell>
          <cell r="F7811" t="str">
            <v>12,38</v>
          </cell>
        </row>
        <row r="7812">
          <cell r="A7812" t="str">
            <v>88255</v>
          </cell>
          <cell r="B7812" t="str">
            <v>AUXILIAR TÉCNICO DE ENGENHARIA COM ENCARGOS COMPLEMENTARES</v>
          </cell>
          <cell r="D7812" t="str">
            <v>H</v>
          </cell>
          <cell r="E7812" t="str">
            <v>25,00</v>
          </cell>
          <cell r="F7812" t="str">
            <v>28,79</v>
          </cell>
        </row>
        <row r="7813">
          <cell r="A7813" t="str">
            <v>88256</v>
          </cell>
          <cell r="B7813" t="str">
            <v>AZULEJISTA OU LADRILHISTA COM ENCARGOS COMPLEMENTARES</v>
          </cell>
          <cell r="D7813" t="str">
            <v>H</v>
          </cell>
          <cell r="E7813" t="str">
            <v>17,31</v>
          </cell>
          <cell r="F7813" t="str">
            <v>19,27</v>
          </cell>
        </row>
        <row r="7814">
          <cell r="A7814" t="str">
            <v>88257</v>
          </cell>
          <cell r="B7814" t="str">
            <v>BLASTER, DINAMITADOR OU CABO DE FOGO COM ENCARGOS COMPLEMENTARES</v>
          </cell>
          <cell r="D7814" t="str">
            <v>H</v>
          </cell>
          <cell r="E7814" t="str">
            <v>17,76</v>
          </cell>
          <cell r="F7814" t="str">
            <v>19,92</v>
          </cell>
        </row>
        <row r="7815">
          <cell r="A7815" t="str">
            <v>88258</v>
          </cell>
          <cell r="B7815" t="str">
            <v>CADASTRISTA DE REDES DE AGUA E ESGOTO COM ENCARGOS COMPLEMENTARES</v>
          </cell>
          <cell r="D7815" t="str">
            <v>H</v>
          </cell>
          <cell r="E7815" t="str">
            <v>13,00</v>
          </cell>
          <cell r="F7815" t="str">
            <v>14,41</v>
          </cell>
        </row>
        <row r="7816">
          <cell r="A7816" t="str">
            <v>88259</v>
          </cell>
          <cell r="B7816" t="str">
            <v>CALAFETADOR/CALAFATE COM ENCARGOS COMPLEMENTARES</v>
          </cell>
          <cell r="D7816" t="str">
            <v>H</v>
          </cell>
          <cell r="E7816" t="str">
            <v>20,03</v>
          </cell>
          <cell r="F7816" t="str">
            <v>22,42</v>
          </cell>
        </row>
        <row r="7817">
          <cell r="A7817" t="str">
            <v>88260</v>
          </cell>
          <cell r="B7817" t="str">
            <v>CALCETEIRO COM ENCARGOS COMPLEMENTARES</v>
          </cell>
          <cell r="D7817" t="str">
            <v>H</v>
          </cell>
          <cell r="E7817" t="str">
            <v>18,30</v>
          </cell>
          <cell r="F7817" t="str">
            <v>20,43</v>
          </cell>
        </row>
        <row r="7818">
          <cell r="A7818" t="str">
            <v>88261</v>
          </cell>
          <cell r="B7818" t="str">
            <v>CARPINTEIRO DE ESQUADRIA COM ENCARGOS COMPLEMENTARES</v>
          </cell>
          <cell r="D7818" t="str">
            <v>H</v>
          </cell>
          <cell r="E7818" t="str">
            <v>18,40</v>
          </cell>
          <cell r="F7818" t="str">
            <v>20,54</v>
          </cell>
        </row>
        <row r="7819">
          <cell r="A7819" t="str">
            <v>88262</v>
          </cell>
          <cell r="B7819" t="str">
            <v>CARPINTEIRO DE FORMAS COM ENCARGOS COMPLEMENTARES</v>
          </cell>
          <cell r="D7819" t="str">
            <v>H</v>
          </cell>
          <cell r="E7819" t="str">
            <v>17,24</v>
          </cell>
          <cell r="F7819" t="str">
            <v>19,20</v>
          </cell>
        </row>
        <row r="7820">
          <cell r="A7820" t="str">
            <v>88263</v>
          </cell>
          <cell r="B7820" t="str">
            <v>CAVOUQUEIRO OU OPERADOR PERFURATRIZ/ROMPEDOR COM ENCARGOS COMPLEMENTARES</v>
          </cell>
          <cell r="D7820" t="str">
            <v>H</v>
          </cell>
          <cell r="E7820" t="str">
            <v>15,86</v>
          </cell>
          <cell r="F7820" t="str">
            <v>17,72</v>
          </cell>
        </row>
        <row r="7821">
          <cell r="A7821" t="str">
            <v>88264</v>
          </cell>
          <cell r="B7821" t="str">
            <v>ELETRICISTA COM ENCARGOS COMPLEMENTARES</v>
          </cell>
          <cell r="D7821" t="str">
            <v>H</v>
          </cell>
          <cell r="E7821" t="str">
            <v>19,30</v>
          </cell>
          <cell r="F7821" t="str">
            <v>21,57</v>
          </cell>
        </row>
        <row r="7822">
          <cell r="A7822" t="str">
            <v>88265</v>
          </cell>
          <cell r="B7822" t="str">
            <v>ELETRICISTA INDUSTRIAL COM ENCARGOS COMPLEMENTARES</v>
          </cell>
          <cell r="D7822" t="str">
            <v>H</v>
          </cell>
          <cell r="E7822" t="str">
            <v>18,53</v>
          </cell>
          <cell r="F7822" t="str">
            <v>20,67</v>
          </cell>
        </row>
        <row r="7823">
          <cell r="A7823" t="str">
            <v>88266</v>
          </cell>
          <cell r="B7823" t="str">
            <v>ELETROTÉCNICO COM ENCARGOS COMPLEMENTARES</v>
          </cell>
          <cell r="D7823" t="str">
            <v>H</v>
          </cell>
          <cell r="E7823" t="str">
            <v>28,31</v>
          </cell>
          <cell r="F7823" t="str">
            <v>32,01</v>
          </cell>
        </row>
        <row r="7824">
          <cell r="A7824" t="str">
            <v>88267</v>
          </cell>
          <cell r="B7824" t="str">
            <v>ENCANADOR OU BOMBEIRO HIDRÁULICO COM ENCARGOS COMPLEMENTARES</v>
          </cell>
          <cell r="D7824" t="str">
            <v>H</v>
          </cell>
          <cell r="E7824" t="str">
            <v>16,95</v>
          </cell>
          <cell r="F7824" t="str">
            <v>18,91</v>
          </cell>
        </row>
        <row r="7825">
          <cell r="A7825" t="str">
            <v>88268</v>
          </cell>
          <cell r="B7825" t="str">
            <v>ESTUCADOR COM ENCARGOS COMPLEMENTARES</v>
          </cell>
          <cell r="D7825" t="str">
            <v>H</v>
          </cell>
          <cell r="E7825" t="str">
            <v>17,88</v>
          </cell>
          <cell r="F7825" t="str">
            <v>19,93</v>
          </cell>
        </row>
        <row r="7826">
          <cell r="A7826" t="str">
            <v>88269</v>
          </cell>
          <cell r="B7826" t="str">
            <v>GESSEIRO COM ENCARGOS COMPLEMENTARES</v>
          </cell>
          <cell r="D7826" t="str">
            <v>H</v>
          </cell>
          <cell r="E7826" t="str">
            <v>19,56</v>
          </cell>
          <cell r="F7826" t="str">
            <v>21,89</v>
          </cell>
        </row>
        <row r="7827">
          <cell r="A7827" t="str">
            <v>88270</v>
          </cell>
          <cell r="B7827" t="str">
            <v>IMPERMEABILIZADOR COM ENCARGOS COMPLEMENTARES</v>
          </cell>
          <cell r="D7827" t="str">
            <v>H</v>
          </cell>
          <cell r="E7827" t="str">
            <v>17,85</v>
          </cell>
          <cell r="F7827" t="str">
            <v>19,90</v>
          </cell>
        </row>
        <row r="7828">
          <cell r="A7828" t="str">
            <v>88272</v>
          </cell>
          <cell r="B7828" t="str">
            <v>MACARIQUEIRO COM ENCARGOS COMPLEMENTARES</v>
          </cell>
          <cell r="D7828" t="str">
            <v>H</v>
          </cell>
          <cell r="E7828" t="str">
            <v>19,12</v>
          </cell>
          <cell r="F7828" t="str">
            <v>21,26</v>
          </cell>
        </row>
        <row r="7829">
          <cell r="A7829" t="str">
            <v>88273</v>
          </cell>
          <cell r="B7829" t="str">
            <v>MARCENEIRO COM ENCARGOS COMPLEMENTARES</v>
          </cell>
          <cell r="D7829" t="str">
            <v>H</v>
          </cell>
          <cell r="E7829" t="str">
            <v>17,53</v>
          </cell>
          <cell r="F7829" t="str">
            <v>19,53</v>
          </cell>
        </row>
        <row r="7830">
          <cell r="A7830" t="str">
            <v>88274</v>
          </cell>
          <cell r="B7830" t="str">
            <v>MARMORISTA/GRANITEIRO COM ENCARGOS COMPLEMENTARES</v>
          </cell>
          <cell r="D7830" t="str">
            <v>H</v>
          </cell>
          <cell r="E7830" t="str">
            <v>18,80</v>
          </cell>
          <cell r="F7830" t="str">
            <v>21,00</v>
          </cell>
        </row>
        <row r="7831">
          <cell r="A7831" t="str">
            <v>88275</v>
          </cell>
          <cell r="B7831" t="str">
            <v>MECÃNICO DE EQUIPAMENTOS PESADOS COM ENCARGOS COMPLEMENTARES</v>
          </cell>
          <cell r="D7831" t="str">
            <v>H</v>
          </cell>
          <cell r="E7831" t="str">
            <v>22,34</v>
          </cell>
          <cell r="F7831" t="str">
            <v>25,21</v>
          </cell>
        </row>
        <row r="7832">
          <cell r="A7832" t="str">
            <v>88277</v>
          </cell>
          <cell r="B7832" t="str">
            <v>MONTADOR (TUBO AÇO/EQUIPAMENTOS) COM ENCARGOS COMPLEMENTARES</v>
          </cell>
          <cell r="D7832" t="str">
            <v>H</v>
          </cell>
          <cell r="E7832" t="str">
            <v>18,82</v>
          </cell>
          <cell r="F7832" t="str">
            <v>21,16</v>
          </cell>
        </row>
        <row r="7833">
          <cell r="A7833" t="str">
            <v>88278</v>
          </cell>
          <cell r="B7833" t="str">
            <v>MONTADOR DE ESTRUTURA METÁLICA COM ENCARGOS COMPLEMENTARES</v>
          </cell>
          <cell r="D7833" t="str">
            <v>H</v>
          </cell>
          <cell r="E7833" t="str">
            <v>16,91</v>
          </cell>
          <cell r="F7833" t="str">
            <v>18,92</v>
          </cell>
        </row>
        <row r="7834">
          <cell r="A7834" t="str">
            <v>88279</v>
          </cell>
          <cell r="B7834" t="str">
            <v>MONTADOR ELETROMECÃNICO COM ENCARGOS COMPLEMENTARES</v>
          </cell>
          <cell r="D7834" t="str">
            <v>H</v>
          </cell>
          <cell r="E7834" t="str">
            <v>21,62</v>
          </cell>
          <cell r="F7834" t="str">
            <v>24,26</v>
          </cell>
        </row>
        <row r="7835">
          <cell r="A7835" t="str">
            <v>88281</v>
          </cell>
          <cell r="B7835" t="str">
            <v>MOTORISTA DE BASCULANTE COM ENCARGOS COMPLEMENTARES</v>
          </cell>
          <cell r="D7835" t="str">
            <v>H</v>
          </cell>
          <cell r="E7835" t="str">
            <v>16,53</v>
          </cell>
          <cell r="F7835" t="str">
            <v>18,50</v>
          </cell>
        </row>
        <row r="7836">
          <cell r="A7836" t="str">
            <v>88282</v>
          </cell>
          <cell r="B7836" t="str">
            <v>MOTORISTA DE CAMINHÃO COM ENCARGOS COMPLEMENTARES</v>
          </cell>
          <cell r="D7836" t="str">
            <v>H</v>
          </cell>
          <cell r="E7836" t="str">
            <v>17,29</v>
          </cell>
          <cell r="F7836" t="str">
            <v>19,38</v>
          </cell>
        </row>
        <row r="7837">
          <cell r="A7837" t="str">
            <v>88283</v>
          </cell>
          <cell r="B7837" t="str">
            <v>MOTORISTA DE CAMINHÃO E CARRETA COM ENCARGOS COMPLEMENTARES</v>
          </cell>
          <cell r="D7837" t="str">
            <v>H</v>
          </cell>
          <cell r="E7837" t="str">
            <v>21,73</v>
          </cell>
          <cell r="F7837" t="str">
            <v>24,51</v>
          </cell>
        </row>
        <row r="7838">
          <cell r="A7838" t="str">
            <v>88284</v>
          </cell>
          <cell r="B7838" t="str">
            <v>MOTORISTA DE VEIÍCULO LEVE COM ENCARGOS COMPLEMENTARES</v>
          </cell>
          <cell r="D7838" t="str">
            <v>H</v>
          </cell>
          <cell r="E7838" t="str">
            <v>18,23</v>
          </cell>
          <cell r="F7838" t="str">
            <v>20,46</v>
          </cell>
        </row>
        <row r="7839">
          <cell r="A7839" t="str">
            <v>88285</v>
          </cell>
          <cell r="B7839" t="str">
            <v>MOTORISTA DE VEÍCULO PESADO COM ENCARGOS COMPLEMENTARES</v>
          </cell>
          <cell r="D7839" t="str">
            <v>H</v>
          </cell>
          <cell r="E7839" t="str">
            <v>21,18</v>
          </cell>
          <cell r="F7839" t="str">
            <v>23,88</v>
          </cell>
        </row>
        <row r="7840">
          <cell r="A7840" t="str">
            <v>88286</v>
          </cell>
          <cell r="B7840" t="str">
            <v>MOTORISTA OPERADOR DE MUNCK COM ENCARGOS COMPLEMENTARES</v>
          </cell>
          <cell r="D7840" t="str">
            <v>H</v>
          </cell>
          <cell r="E7840" t="str">
            <v>18,35</v>
          </cell>
          <cell r="F7840" t="str">
            <v>20,61</v>
          </cell>
        </row>
        <row r="7841">
          <cell r="A7841" t="str">
            <v>88288</v>
          </cell>
          <cell r="B7841" t="str">
            <v>NIVELADOR COM ENCARGOS COMPLEMENTARES</v>
          </cell>
          <cell r="D7841" t="str">
            <v>H</v>
          </cell>
          <cell r="E7841" t="str">
            <v>13,13</v>
          </cell>
          <cell r="F7841" t="str">
            <v>14,56</v>
          </cell>
        </row>
        <row r="7842">
          <cell r="A7842" t="str">
            <v>88291</v>
          </cell>
          <cell r="B7842" t="str">
            <v>OPERADOR DE BETONEIRA (CAMINHÃO) COM ENCARGOS COMPLEMENTARES</v>
          </cell>
          <cell r="D7842" t="str">
            <v>H</v>
          </cell>
          <cell r="E7842" t="str">
            <v>16,02</v>
          </cell>
          <cell r="F7842" t="str">
            <v>17,90</v>
          </cell>
        </row>
        <row r="7843">
          <cell r="A7843" t="str">
            <v>88292</v>
          </cell>
          <cell r="B7843" t="str">
            <v>OPERADOR DE COMPRESSOR OU COMPRESSORISTA COM ENCARGOS COMPLEMENTARES</v>
          </cell>
          <cell r="D7843" t="str">
            <v>H</v>
          </cell>
          <cell r="E7843" t="str">
            <v>18,98</v>
          </cell>
          <cell r="F7843" t="str">
            <v>21,33</v>
          </cell>
        </row>
        <row r="7844">
          <cell r="A7844" t="str">
            <v>88293</v>
          </cell>
          <cell r="B7844" t="str">
            <v>OPERADOR DE DEMARCADORA DE FAIXAS COM ENCARGOS COMPLEMENTARES</v>
          </cell>
          <cell r="D7844" t="str">
            <v>H</v>
          </cell>
          <cell r="E7844" t="str">
            <v>18,78</v>
          </cell>
          <cell r="F7844" t="str">
            <v>21,10</v>
          </cell>
        </row>
        <row r="7845">
          <cell r="A7845" t="str">
            <v>88294</v>
          </cell>
          <cell r="B7845" t="str">
            <v>OPERADOR DE ESCAVADEIRA COM ENCARGOS COMPLEMENTARES</v>
          </cell>
          <cell r="D7845" t="str">
            <v>H</v>
          </cell>
          <cell r="E7845" t="str">
            <v>20,22</v>
          </cell>
          <cell r="F7845" t="str">
            <v>22,77</v>
          </cell>
        </row>
        <row r="7846">
          <cell r="A7846" t="str">
            <v>88295</v>
          </cell>
          <cell r="B7846" t="str">
            <v>OPERADOR DE GUINCHO COM ENCARGOS COMPLEMENTARES</v>
          </cell>
          <cell r="D7846" t="str">
            <v>H</v>
          </cell>
          <cell r="E7846" t="str">
            <v>16,71</v>
          </cell>
          <cell r="F7846" t="str">
            <v>18,70</v>
          </cell>
        </row>
        <row r="7847">
          <cell r="A7847" t="str">
            <v>88296</v>
          </cell>
          <cell r="B7847" t="str">
            <v>OPERADOR DE GUINDASTE COM ENCARGOS COMPLEMENTARES</v>
          </cell>
          <cell r="D7847" t="str">
            <v>H</v>
          </cell>
          <cell r="E7847" t="str">
            <v>18,84</v>
          </cell>
          <cell r="F7847" t="str">
            <v>21,18</v>
          </cell>
        </row>
        <row r="7848">
          <cell r="A7848" t="str">
            <v>88297</v>
          </cell>
          <cell r="B7848" t="str">
            <v>OPERADOR DE MÁQUINAS E EQUIPAMENTOS COM ENCARGOS COMPLEMENTARES</v>
          </cell>
          <cell r="D7848" t="str">
            <v>H</v>
          </cell>
          <cell r="E7848" t="str">
            <v>18,30</v>
          </cell>
          <cell r="F7848" t="str">
            <v>20,53</v>
          </cell>
        </row>
        <row r="7849">
          <cell r="A7849" t="str">
            <v>88298</v>
          </cell>
          <cell r="B7849" t="str">
            <v>OPERADOR DE MARTELETE OU MARTELETEIRO COM ENCARGOS COMPLEMENTARES</v>
          </cell>
          <cell r="D7849" t="str">
            <v>H</v>
          </cell>
          <cell r="E7849" t="str">
            <v>19,17</v>
          </cell>
          <cell r="F7849" t="str">
            <v>21,55</v>
          </cell>
        </row>
        <row r="7850">
          <cell r="A7850" t="str">
            <v>88299</v>
          </cell>
          <cell r="B7850" t="str">
            <v>OPERADOR DE MOTO-ESCREIPER COM ENCARGOS COMPLEMENTARES</v>
          </cell>
          <cell r="D7850" t="str">
            <v>H</v>
          </cell>
          <cell r="E7850" t="str">
            <v>19,02</v>
          </cell>
          <cell r="F7850" t="str">
            <v>21,38</v>
          </cell>
        </row>
        <row r="7851">
          <cell r="A7851" t="str">
            <v>88300</v>
          </cell>
          <cell r="B7851" t="str">
            <v>OPERADOR DE MOTONIVELADORA COM ENCARGOS COMPLEMENTARES</v>
          </cell>
          <cell r="D7851" t="str">
            <v>H</v>
          </cell>
          <cell r="E7851" t="str">
            <v>22,43</v>
          </cell>
          <cell r="F7851" t="str">
            <v>25,33</v>
          </cell>
        </row>
        <row r="7852">
          <cell r="A7852" t="str">
            <v>88301</v>
          </cell>
          <cell r="B7852" t="str">
            <v>OPERADOR DE PÁ CARREGADEIRA COM ENCARGOS COMPLEMENTARES</v>
          </cell>
          <cell r="D7852" t="str">
            <v>H</v>
          </cell>
          <cell r="E7852" t="str">
            <v>18,27</v>
          </cell>
          <cell r="F7852" t="str">
            <v>20,50</v>
          </cell>
        </row>
        <row r="7853">
          <cell r="A7853" t="str">
            <v>88302</v>
          </cell>
          <cell r="B7853" t="str">
            <v>OPERADOR DE PAVIMENTADORA COM ENCARGOS COMPLEMENTARES</v>
          </cell>
          <cell r="D7853" t="str">
            <v>H</v>
          </cell>
          <cell r="E7853" t="str">
            <v>19,50</v>
          </cell>
          <cell r="F7853" t="str">
            <v>21,94</v>
          </cell>
        </row>
        <row r="7854">
          <cell r="A7854" t="str">
            <v>88303</v>
          </cell>
          <cell r="B7854" t="str">
            <v>OPERADOR DE ROLO COMPACTADOR COM ENCARGOS COMPLEMENTARES</v>
          </cell>
          <cell r="D7854" t="str">
            <v>H</v>
          </cell>
          <cell r="E7854" t="str">
            <v>18,00</v>
          </cell>
          <cell r="F7854" t="str">
            <v>20,20</v>
          </cell>
        </row>
        <row r="7855">
          <cell r="A7855" t="str">
            <v>88304</v>
          </cell>
          <cell r="B7855" t="str">
            <v>OPERADOR DE USINA DE ASFALTO, DE SOLOS OU DE CONCRETO COM ENCARGOS COMPLEMENTARES</v>
          </cell>
          <cell r="D7855" t="str">
            <v>H</v>
          </cell>
          <cell r="E7855" t="str">
            <v>17,32</v>
          </cell>
          <cell r="F7855" t="str">
            <v>19,41</v>
          </cell>
        </row>
        <row r="7856">
          <cell r="A7856" t="str">
            <v>88306</v>
          </cell>
          <cell r="B7856" t="str">
            <v>OPERADOR JATO DE AREIA OU JATISTA COM ENCARGOS COMPLEMENTARES</v>
          </cell>
          <cell r="D7856" t="str">
            <v>H</v>
          </cell>
          <cell r="E7856" t="str">
            <v>18,52</v>
          </cell>
          <cell r="F7856" t="str">
            <v>20,80</v>
          </cell>
        </row>
        <row r="7857">
          <cell r="A7857" t="str">
            <v>88307</v>
          </cell>
          <cell r="B7857" t="str">
            <v>OPERADOR PARA BATE ESTACAS COM ENCARGOS COMPLEMENTARES</v>
          </cell>
          <cell r="D7857" t="str">
            <v>H</v>
          </cell>
          <cell r="E7857" t="str">
            <v>20,61</v>
          </cell>
          <cell r="F7857" t="str">
            <v>23,22</v>
          </cell>
        </row>
        <row r="7858">
          <cell r="A7858" t="str">
            <v>88308</v>
          </cell>
          <cell r="B7858" t="str">
            <v>PASTILHEIRO COM ENCARGOS COMPLEMENTARES</v>
          </cell>
          <cell r="D7858" t="str">
            <v>H</v>
          </cell>
          <cell r="E7858" t="str">
            <v>20,76</v>
          </cell>
          <cell r="F7858" t="str">
            <v>23,26</v>
          </cell>
        </row>
        <row r="7859">
          <cell r="A7859" t="str">
            <v>88309</v>
          </cell>
          <cell r="B7859" t="str">
            <v>PEDREIRO COM ENCARGOS COMPLEMENTARES</v>
          </cell>
          <cell r="D7859" t="str">
            <v>H</v>
          </cell>
          <cell r="E7859" t="str">
            <v>17,37</v>
          </cell>
          <cell r="F7859" t="str">
            <v>19,33</v>
          </cell>
        </row>
        <row r="7860">
          <cell r="A7860" t="str">
            <v>88310</v>
          </cell>
          <cell r="B7860" t="str">
            <v>PINTOR COM ENCARGOS COMPLEMENTARES</v>
          </cell>
          <cell r="D7860" t="str">
            <v>H</v>
          </cell>
          <cell r="E7860" t="str">
            <v>18,48</v>
          </cell>
          <cell r="F7860" t="str">
            <v>20,44</v>
          </cell>
        </row>
        <row r="7861">
          <cell r="A7861" t="str">
            <v>88311</v>
          </cell>
          <cell r="B7861" t="str">
            <v>PINTOR DE LETREIROS COM ENCARGOS COMPLEMENTARES</v>
          </cell>
          <cell r="D7861" t="str">
            <v>H</v>
          </cell>
          <cell r="E7861" t="str">
            <v>21,73</v>
          </cell>
          <cell r="F7861" t="str">
            <v>24,21</v>
          </cell>
        </row>
        <row r="7862">
          <cell r="A7862" t="str">
            <v>88312</v>
          </cell>
          <cell r="B7862" t="str">
            <v>PINTOR PARA TINTA EPÓXI COM ENCARGOS COMPLEMENTARES</v>
          </cell>
          <cell r="D7862" t="str">
            <v>H</v>
          </cell>
          <cell r="E7862" t="str">
            <v>19,41</v>
          </cell>
          <cell r="F7862" t="str">
            <v>21,52</v>
          </cell>
        </row>
        <row r="7863">
          <cell r="A7863" t="str">
            <v>88313</v>
          </cell>
          <cell r="B7863" t="str">
            <v>POCEIRO COM ENCARGOS COMPLEMENTARES</v>
          </cell>
          <cell r="D7863" t="str">
            <v>H</v>
          </cell>
          <cell r="E7863" t="str">
            <v>17,93</v>
          </cell>
          <cell r="F7863" t="str">
            <v>20,13</v>
          </cell>
        </row>
        <row r="7864">
          <cell r="A7864" t="str">
            <v>88314</v>
          </cell>
          <cell r="B7864" t="str">
            <v>RASTELEIRO COM ENCARGOS COMPLEMENTARES</v>
          </cell>
          <cell r="D7864" t="str">
            <v>H</v>
          </cell>
          <cell r="E7864" t="str">
            <v>14,48</v>
          </cell>
          <cell r="F7864" t="str">
            <v>16,13</v>
          </cell>
        </row>
        <row r="7865">
          <cell r="A7865" t="str">
            <v>88315</v>
          </cell>
          <cell r="B7865" t="str">
            <v>SERRALHEIRO COM ENCARGOS COMPLEMENTARES</v>
          </cell>
          <cell r="D7865" t="str">
            <v>H</v>
          </cell>
          <cell r="E7865" t="str">
            <v>17,28</v>
          </cell>
          <cell r="F7865" t="str">
            <v>19,24</v>
          </cell>
        </row>
        <row r="7866">
          <cell r="A7866" t="str">
            <v>88316</v>
          </cell>
          <cell r="B7866" t="str">
            <v>SERVENTE COM ENCARGOS COMPLEMENTARES</v>
          </cell>
          <cell r="D7866" t="str">
            <v>H</v>
          </cell>
          <cell r="E7866" t="str">
            <v>14,13</v>
          </cell>
          <cell r="F7866" t="str">
            <v>15,60</v>
          </cell>
        </row>
        <row r="7867">
          <cell r="A7867" t="str">
            <v>88317</v>
          </cell>
          <cell r="B7867" t="str">
            <v>SOLDADOR COM ENCARGOS COMPLEMENTARES</v>
          </cell>
          <cell r="D7867" t="str">
            <v>H</v>
          </cell>
          <cell r="E7867" t="str">
            <v>18,02</v>
          </cell>
          <cell r="F7867" t="str">
            <v>19,98</v>
          </cell>
        </row>
        <row r="7868">
          <cell r="A7868" t="str">
            <v>88318</v>
          </cell>
          <cell r="B7868" t="str">
            <v>SOLDADOR A (PARA SOLDA A SER TESTADA COM RAIOS "X") COM ENCARGOS COMPLEMENTARES</v>
          </cell>
          <cell r="D7868" t="str">
            <v>H</v>
          </cell>
          <cell r="E7868" t="str">
            <v>23,44</v>
          </cell>
          <cell r="F7868" t="str">
            <v>26,26</v>
          </cell>
        </row>
        <row r="7869">
          <cell r="A7869" t="str">
            <v>88320</v>
          </cell>
          <cell r="B7869" t="str">
            <v>TAQUEADOR OU TAQUEIRO COM ENCARGOS COMPLEMENTARES</v>
          </cell>
          <cell r="D7869" t="str">
            <v>H</v>
          </cell>
          <cell r="E7869" t="str">
            <v>20,06</v>
          </cell>
          <cell r="F7869" t="str">
            <v>22,46</v>
          </cell>
        </row>
        <row r="7870">
          <cell r="A7870" t="str">
            <v>88321</v>
          </cell>
          <cell r="B7870" t="str">
            <v>TÉCNICO DE LABORATÓRIO COM ENCARGOS COMPLEMENTARES</v>
          </cell>
          <cell r="D7870" t="str">
            <v>H</v>
          </cell>
          <cell r="E7870" t="str">
            <v>23,90</v>
          </cell>
          <cell r="F7870" t="str">
            <v>27,51</v>
          </cell>
        </row>
        <row r="7871">
          <cell r="A7871" t="str">
            <v>88322</v>
          </cell>
          <cell r="B7871" t="str">
            <v>TÉCNICO DE SONDAGEM COM ENCARGOS COMPLEMENTARES</v>
          </cell>
          <cell r="D7871" t="str">
            <v>H</v>
          </cell>
          <cell r="E7871" t="str">
            <v>26,52</v>
          </cell>
          <cell r="F7871" t="str">
            <v>30,54</v>
          </cell>
        </row>
        <row r="7872">
          <cell r="A7872" t="str">
            <v>88323</v>
          </cell>
          <cell r="B7872" t="str">
            <v>TELHADISTA COM ENCARGOS COMPLEMENTARES</v>
          </cell>
          <cell r="D7872" t="str">
            <v>H</v>
          </cell>
          <cell r="E7872" t="str">
            <v>18,37</v>
          </cell>
          <cell r="F7872" t="str">
            <v>20,51</v>
          </cell>
        </row>
        <row r="7873">
          <cell r="A7873" t="str">
            <v>88324</v>
          </cell>
          <cell r="B7873" t="str">
            <v>TRATORISTA COM ENCARGOS COMPLEMENTARES</v>
          </cell>
          <cell r="D7873" t="str">
            <v>H</v>
          </cell>
          <cell r="E7873" t="str">
            <v>18,30</v>
          </cell>
          <cell r="F7873" t="str">
            <v>20,53</v>
          </cell>
        </row>
        <row r="7874">
          <cell r="A7874" t="str">
            <v>88325</v>
          </cell>
          <cell r="B7874" t="str">
            <v>VIDRACEIRO COM ENCARGOS COMPLEMENTARES</v>
          </cell>
          <cell r="D7874" t="str">
            <v>H</v>
          </cell>
          <cell r="E7874" t="str">
            <v>15,32</v>
          </cell>
          <cell r="F7874" t="str">
            <v>16,97</v>
          </cell>
        </row>
        <row r="7875">
          <cell r="A7875" t="str">
            <v>88326</v>
          </cell>
          <cell r="B7875" t="str">
            <v>VIGIA NOTURNO COM ENCARGOS COMPLEMENTARES</v>
          </cell>
          <cell r="D7875" t="str">
            <v>H</v>
          </cell>
          <cell r="E7875" t="str">
            <v>17,98</v>
          </cell>
          <cell r="F7875" t="str">
            <v>20,06</v>
          </cell>
        </row>
        <row r="7876">
          <cell r="A7876" t="str">
            <v>88377</v>
          </cell>
          <cell r="B7876" t="str">
            <v>OPERADOR DE BETONEIRA ESTACIONÁRIA/MISTURADOR COM ENCARGOS COMPLEMENTARES</v>
          </cell>
          <cell r="D7876" t="str">
            <v>H</v>
          </cell>
          <cell r="E7876" t="str">
            <v>15,60</v>
          </cell>
          <cell r="F7876" t="str">
            <v>17,41</v>
          </cell>
        </row>
        <row r="7877">
          <cell r="A7877" t="str">
            <v>88441</v>
          </cell>
          <cell r="B7877" t="str">
            <v>JARDINEIRO COM ENCARGOS COMPLEMENTARES</v>
          </cell>
          <cell r="D7877" t="str">
            <v>H</v>
          </cell>
          <cell r="E7877" t="str">
            <v>16,83</v>
          </cell>
          <cell r="F7877" t="str">
            <v>18,71</v>
          </cell>
        </row>
        <row r="7878">
          <cell r="A7878" t="str">
            <v>88597</v>
          </cell>
          <cell r="B7878" t="str">
            <v>DESENHISTA DETALHISTA COM ENCARGOS COMPLEMENTARES</v>
          </cell>
          <cell r="D7878" t="str">
            <v>H</v>
          </cell>
          <cell r="E7878" t="str">
            <v>27,44</v>
          </cell>
          <cell r="F7878" t="str">
            <v>31,60</v>
          </cell>
        </row>
        <row r="7879">
          <cell r="A7879" t="str">
            <v>90766</v>
          </cell>
          <cell r="B7879" t="str">
            <v>ALMOXARIFE COM ENCARGOS COMPLEMENTARES</v>
          </cell>
          <cell r="D7879" t="str">
            <v>H</v>
          </cell>
          <cell r="E7879" t="str">
            <v>13,81</v>
          </cell>
          <cell r="F7879" t="str">
            <v>15,82</v>
          </cell>
        </row>
        <row r="7880">
          <cell r="A7880" t="str">
            <v>90767</v>
          </cell>
          <cell r="B7880" t="str">
            <v>APONTADOR OU APROPRIADOR COM ENCARGOS COMPLEMENTARES</v>
          </cell>
          <cell r="D7880" t="str">
            <v>H</v>
          </cell>
          <cell r="E7880" t="str">
            <v>13,33</v>
          </cell>
          <cell r="F7880" t="str">
            <v>15,27</v>
          </cell>
        </row>
        <row r="7881">
          <cell r="A7881" t="str">
            <v>90768</v>
          </cell>
          <cell r="B7881" t="str">
            <v>ARQUITETO DE OBRA JUNIOR COM ENCARGOS COMPLEMENTARES</v>
          </cell>
          <cell r="D7881" t="str">
            <v>H</v>
          </cell>
          <cell r="E7881" t="str">
            <v>55,76</v>
          </cell>
          <cell r="F7881" t="str">
            <v>64,39</v>
          </cell>
        </row>
        <row r="7882">
          <cell r="A7882" t="str">
            <v>90769</v>
          </cell>
          <cell r="B7882" t="str">
            <v>ARQUITETO DE OBRA PLENO COM ENCARGOS COMPLEMENTARES</v>
          </cell>
          <cell r="D7882" t="str">
            <v>H</v>
          </cell>
          <cell r="E7882" t="str">
            <v>78,80</v>
          </cell>
          <cell r="F7882" t="str">
            <v>91,06</v>
          </cell>
        </row>
        <row r="7883">
          <cell r="A7883" t="str">
            <v>90770</v>
          </cell>
          <cell r="B7883" t="str">
            <v>ARQUITETO DE OBRA SENIOR COM ENCARGOS COMPLEMENTARES</v>
          </cell>
          <cell r="D7883" t="str">
            <v>H</v>
          </cell>
          <cell r="E7883" t="str">
            <v>103,87</v>
          </cell>
          <cell r="F7883" t="str">
            <v>120,08</v>
          </cell>
        </row>
        <row r="7884">
          <cell r="A7884" t="str">
            <v>90771</v>
          </cell>
          <cell r="B7884" t="str">
            <v>AUXILIAR DE DESENHISTA COM ENCARGOS COMPLEMENTARES</v>
          </cell>
          <cell r="D7884" t="str">
            <v>H</v>
          </cell>
          <cell r="E7884" t="str">
            <v>19,90</v>
          </cell>
          <cell r="F7884" t="str">
            <v>22,88</v>
          </cell>
        </row>
        <row r="7885">
          <cell r="A7885" t="str">
            <v>90772</v>
          </cell>
          <cell r="B7885" t="str">
            <v>AUXILIAR DE ESCRITORIO COM ENCARGOS COMPLEMENTARES</v>
          </cell>
          <cell r="D7885" t="str">
            <v>H</v>
          </cell>
          <cell r="E7885" t="str">
            <v>12,67</v>
          </cell>
          <cell r="F7885" t="str">
            <v>14,49</v>
          </cell>
        </row>
        <row r="7886">
          <cell r="A7886" t="str">
            <v>90773</v>
          </cell>
          <cell r="B7886" t="str">
            <v>DESENHISTA COPISTA COM ENCARGOS COMPLEMENTARES</v>
          </cell>
          <cell r="D7886" t="str">
            <v>H</v>
          </cell>
          <cell r="E7886" t="str">
            <v>20,93</v>
          </cell>
          <cell r="F7886" t="str">
            <v>24,08</v>
          </cell>
        </row>
        <row r="7887">
          <cell r="A7887" t="str">
            <v>90775</v>
          </cell>
          <cell r="B7887" t="str">
            <v>DESENHISTA PROJETISTA COM ENCARGOS COMPLEMENTARES</v>
          </cell>
          <cell r="D7887" t="str">
            <v>H</v>
          </cell>
          <cell r="E7887" t="str">
            <v>15,88</v>
          </cell>
          <cell r="F7887" t="str">
            <v>18,22</v>
          </cell>
        </row>
        <row r="7888">
          <cell r="A7888" t="str">
            <v>90776</v>
          </cell>
          <cell r="B7888" t="str">
            <v>ENCARREGADO GERAL COM ENCARGOS COMPLEMENTARES</v>
          </cell>
          <cell r="D7888" t="str">
            <v>H</v>
          </cell>
          <cell r="E7888" t="str">
            <v>18,10</v>
          </cell>
          <cell r="F7888" t="str">
            <v>20,73</v>
          </cell>
        </row>
        <row r="7889">
          <cell r="A7889" t="str">
            <v>90777</v>
          </cell>
          <cell r="B7889" t="str">
            <v>ENGENHEIRO CIVIL DE OBRA JUNIOR COM ENCARGOS COMPLEMENTARES</v>
          </cell>
          <cell r="D7889" t="str">
            <v>H</v>
          </cell>
          <cell r="E7889" t="str">
            <v>75,65</v>
          </cell>
          <cell r="F7889" t="str">
            <v>87,42</v>
          </cell>
        </row>
        <row r="7890">
          <cell r="A7890" t="str">
            <v>90778</v>
          </cell>
          <cell r="B7890" t="str">
            <v>ENGENHEIRO CIVIL DE OBRA PLENO COM ENCARGOS COMPLEMENTARES</v>
          </cell>
          <cell r="D7890" t="str">
            <v>H</v>
          </cell>
          <cell r="E7890" t="str">
            <v>85,95</v>
          </cell>
          <cell r="F7890" t="str">
            <v>99,34</v>
          </cell>
        </row>
        <row r="7891">
          <cell r="A7891" t="str">
            <v>90779</v>
          </cell>
          <cell r="B7891" t="str">
            <v>ENGENHEIRO CIVIL DE OBRA SENIOR COM ENCARGOS COMPLEMENTARES</v>
          </cell>
          <cell r="D7891" t="str">
            <v>H</v>
          </cell>
          <cell r="E7891" t="str">
            <v>117,14</v>
          </cell>
          <cell r="F7891" t="str">
            <v>135,44</v>
          </cell>
        </row>
        <row r="7892">
          <cell r="A7892" t="str">
            <v>90780</v>
          </cell>
          <cell r="B7892" t="str">
            <v>MESTRE DE OBRAS COM ENCARGOS COMPLEMENTARES</v>
          </cell>
          <cell r="D7892" t="str">
            <v>H</v>
          </cell>
          <cell r="E7892" t="str">
            <v>26,72</v>
          </cell>
          <cell r="F7892" t="str">
            <v>30,70</v>
          </cell>
        </row>
        <row r="7893">
          <cell r="A7893" t="str">
            <v>90781</v>
          </cell>
          <cell r="B7893" t="str">
            <v>TOPOGRAFO COM ENCARGOS COMPLEMENTARES</v>
          </cell>
          <cell r="D7893" t="str">
            <v>H</v>
          </cell>
          <cell r="E7893" t="str">
            <v>21,76</v>
          </cell>
          <cell r="F7893" t="str">
            <v>24,56</v>
          </cell>
        </row>
        <row r="7894">
          <cell r="A7894" t="str">
            <v>91677</v>
          </cell>
          <cell r="B7894" t="str">
            <v>ENGENHEIRO ELETRICISTA COM ENCARGOS COMPLEMENTARES</v>
          </cell>
          <cell r="D7894" t="str">
            <v>H</v>
          </cell>
          <cell r="E7894" t="str">
            <v>78,16</v>
          </cell>
          <cell r="F7894" t="str">
            <v>90,32</v>
          </cell>
        </row>
        <row r="7895">
          <cell r="A7895" t="str">
            <v>91678</v>
          </cell>
          <cell r="B7895" t="str">
            <v>ENGENHEIRO SANITARISTA COM ENCARGOS COMPLEMENTARES</v>
          </cell>
          <cell r="D7895" t="str">
            <v>H</v>
          </cell>
          <cell r="E7895" t="str">
            <v>75,65</v>
          </cell>
          <cell r="F7895" t="str">
            <v>87,42</v>
          </cell>
        </row>
        <row r="7896">
          <cell r="A7896" t="str">
            <v>93558</v>
          </cell>
          <cell r="B7896" t="str">
            <v>MOTORISTA DE CAMINHAO COM ENCARGOS COMPLEMENTARES</v>
          </cell>
          <cell r="D7896" t="str">
            <v>MES</v>
          </cell>
          <cell r="E7896" t="str">
            <v>3.094,79</v>
          </cell>
          <cell r="F7896" t="str">
            <v>3.462,91</v>
          </cell>
        </row>
        <row r="7897">
          <cell r="A7897" t="str">
            <v>93559</v>
          </cell>
          <cell r="B7897" t="str">
            <v>DESENHISTA DETALHISTA COM ENCARGOS COMPLEMENTARES</v>
          </cell>
          <cell r="D7897" t="str">
            <v>MES</v>
          </cell>
          <cell r="E7897" t="str">
            <v>4.842,55</v>
          </cell>
          <cell r="F7897" t="str">
            <v>5.577,85</v>
          </cell>
        </row>
        <row r="7898">
          <cell r="A7898" t="str">
            <v>93560</v>
          </cell>
          <cell r="B7898" t="str">
            <v>DESENHISTA COPISTA COM ENCARGOS COMPLEMENTARES</v>
          </cell>
          <cell r="D7898" t="str">
            <v>MES</v>
          </cell>
          <cell r="E7898" t="str">
            <v>3.699,84</v>
          </cell>
          <cell r="F7898" t="str">
            <v>4.254,47</v>
          </cell>
        </row>
        <row r="7899">
          <cell r="A7899" t="str">
            <v>93561</v>
          </cell>
          <cell r="B7899" t="str">
            <v>DESENHISTA PROJETISTA COM ENCARGOS COMPLEMENTARES</v>
          </cell>
          <cell r="D7899" t="str">
            <v>MES</v>
          </cell>
          <cell r="E7899" t="str">
            <v>2.807,74</v>
          </cell>
          <cell r="F7899" t="str">
            <v>3.221,33</v>
          </cell>
        </row>
        <row r="7900">
          <cell r="A7900" t="str">
            <v>93562</v>
          </cell>
          <cell r="B7900" t="str">
            <v>AUXILIAR DE DESENHISTA COM ENCARGOS COMPLEMENTARES</v>
          </cell>
          <cell r="D7900" t="str">
            <v>MES</v>
          </cell>
          <cell r="E7900" t="str">
            <v>3.519,23</v>
          </cell>
          <cell r="F7900" t="str">
            <v>4.045,31</v>
          </cell>
        </row>
        <row r="7901">
          <cell r="A7901" t="str">
            <v>93563</v>
          </cell>
          <cell r="B7901" t="str">
            <v>ALMOXARIFE COM ENCARGOS COMPLEMENTARES</v>
          </cell>
          <cell r="D7901" t="str">
            <v>MES</v>
          </cell>
          <cell r="E7901" t="str">
            <v>2.442,69</v>
          </cell>
          <cell r="F7901" t="str">
            <v>2.797,19</v>
          </cell>
        </row>
        <row r="7902">
          <cell r="A7902" t="str">
            <v>93564</v>
          </cell>
          <cell r="B7902" t="str">
            <v>APONTADOR OU APROPRIADOR COM ENCARGOS COMPLEMENTARES</v>
          </cell>
          <cell r="D7902" t="str">
            <v>MES</v>
          </cell>
          <cell r="E7902" t="str">
            <v>2.355,30</v>
          </cell>
          <cell r="F7902" t="str">
            <v>2.695,97</v>
          </cell>
        </row>
        <row r="7903">
          <cell r="A7903" t="str">
            <v>93565</v>
          </cell>
          <cell r="B7903" t="str">
            <v>ENGENHEIRO CIVIL DE OBRA JUNIOR COM ENCARGOS COMPLEMENTARES</v>
          </cell>
          <cell r="D7903" t="str">
            <v>MES</v>
          </cell>
          <cell r="E7903" t="str">
            <v>13.298,81</v>
          </cell>
          <cell r="F7903" t="str">
            <v>15.371,54</v>
          </cell>
        </row>
        <row r="7904">
          <cell r="A7904" t="str">
            <v>93566</v>
          </cell>
          <cell r="B7904" t="str">
            <v>AUXILIAR DE ESCRITORIO COM ENCARGOS COMPLEMENTARES</v>
          </cell>
          <cell r="D7904" t="str">
            <v>MES</v>
          </cell>
          <cell r="E7904" t="str">
            <v>2.243,96</v>
          </cell>
          <cell r="F7904" t="str">
            <v>2.567,03</v>
          </cell>
        </row>
        <row r="7905">
          <cell r="A7905" t="str">
            <v>93567</v>
          </cell>
          <cell r="B7905" t="str">
            <v>ENGENHEIRO CIVIL DE OBRA PLENO COM ENCARGOS COMPLEMENTARES</v>
          </cell>
          <cell r="D7905" t="str">
            <v>MES</v>
          </cell>
          <cell r="E7905" t="str">
            <v>15.110,71</v>
          </cell>
          <cell r="F7905" t="str">
            <v>17.469,91</v>
          </cell>
        </row>
        <row r="7906">
          <cell r="A7906" t="str">
            <v>93568</v>
          </cell>
          <cell r="B7906" t="str">
            <v>ENGENHEIRO CIVIL DE OBRA SENIOR COM ENCARGOS COMPLEMENTARES</v>
          </cell>
          <cell r="D7906" t="str">
            <v>MES</v>
          </cell>
          <cell r="E7906" t="str">
            <v>20.586,68</v>
          </cell>
          <cell r="F7906" t="str">
            <v>23.811,64</v>
          </cell>
        </row>
        <row r="7907">
          <cell r="A7907" t="str">
            <v>93569</v>
          </cell>
          <cell r="B7907" t="str">
            <v>ARQUITETO JUNIOR COM ENCARGOS COMPLEMENTARES</v>
          </cell>
          <cell r="D7907" t="str">
            <v>MES</v>
          </cell>
          <cell r="E7907" t="str">
            <v>9.819,56</v>
          </cell>
          <cell r="F7907" t="str">
            <v>11.342,22</v>
          </cell>
        </row>
        <row r="7908">
          <cell r="A7908" t="str">
            <v>93570</v>
          </cell>
          <cell r="B7908" t="str">
            <v>ARQUITETO PLENO COM ENCARGOS COMPLEMENTARES</v>
          </cell>
          <cell r="D7908" t="str">
            <v>MES</v>
          </cell>
          <cell r="E7908" t="str">
            <v>13.868,54</v>
          </cell>
          <cell r="F7908" t="str">
            <v>16.031,36</v>
          </cell>
        </row>
        <row r="7909">
          <cell r="A7909" t="str">
            <v>93571</v>
          </cell>
          <cell r="B7909" t="str">
            <v>ARQUITETO SENIOR COM ENCARGOS COMPLEMENTARES</v>
          </cell>
          <cell r="D7909" t="str">
            <v>MES</v>
          </cell>
          <cell r="E7909" t="str">
            <v>18.274,66</v>
          </cell>
          <cell r="F7909" t="str">
            <v>21.134,09</v>
          </cell>
        </row>
        <row r="7910">
          <cell r="A7910" t="str">
            <v>93572</v>
          </cell>
          <cell r="B7910" t="str">
            <v>ENCARREGADO GERAL DE OBRAS COM ENCARGOS COMPLEMENTARES</v>
          </cell>
          <cell r="D7910" t="str">
            <v>MES</v>
          </cell>
          <cell r="E7910" t="str">
            <v>3.195,89</v>
          </cell>
          <cell r="F7910" t="str">
            <v>3.658,05</v>
          </cell>
        </row>
        <row r="7911">
          <cell r="A7911" t="str">
            <v>94295</v>
          </cell>
          <cell r="B7911" t="str">
            <v>MESTRE DE OBRAS COM ENCARGOS COMPLEMENTARES</v>
          </cell>
          <cell r="D7911" t="str">
            <v>MES</v>
          </cell>
          <cell r="E7911" t="str">
            <v>4.709,36</v>
          </cell>
          <cell r="F7911" t="str">
            <v>5.410,79</v>
          </cell>
        </row>
        <row r="7912">
          <cell r="A7912" t="str">
            <v>94296</v>
          </cell>
          <cell r="B7912" t="str">
            <v>TOPOGRAFO COM ENCARGOS COMPLEMENTARES</v>
          </cell>
          <cell r="D7912" t="str">
            <v>MES</v>
          </cell>
          <cell r="E7912" t="str">
            <v>3.878,75</v>
          </cell>
          <cell r="F7912" t="str">
            <v>4.372,81</v>
          </cell>
        </row>
        <row r="7913">
          <cell r="A7913" t="str">
            <v>95308</v>
          </cell>
          <cell r="B7913" t="str">
            <v>CURSO DE CAPACITAÇÃO PARA AJUDANTE DE ARMADOR (ENCARGOS COMPLEMENTARES) - HORISTA</v>
          </cell>
          <cell r="D7913" t="str">
            <v>H</v>
          </cell>
          <cell r="E7913" t="str">
            <v>0,06</v>
          </cell>
          <cell r="F7913" t="str">
            <v>0,07</v>
          </cell>
        </row>
        <row r="7914">
          <cell r="A7914" t="str">
            <v>95309</v>
          </cell>
          <cell r="B7914" t="str">
            <v>CURSO DE CAPACITAÇÃO PARA AJUDANTE DE CARPINTEIRO (ENCARGOS COMPLEMENTARES) - HORISTA</v>
          </cell>
          <cell r="D7914" t="str">
            <v>H</v>
          </cell>
          <cell r="E7914" t="str">
            <v>0,09</v>
          </cell>
          <cell r="F7914" t="str">
            <v>0,11</v>
          </cell>
        </row>
        <row r="7915">
          <cell r="A7915" t="str">
            <v>95310</v>
          </cell>
          <cell r="B7915" t="str">
            <v>CURSO DE CAPACITAÇÃO PARA AJUDANTE DE ESTRUTURA METÁLICA (ENCARGOS COMPLEMENTARES) - HORISTA</v>
          </cell>
          <cell r="D7915" t="str">
            <v>H</v>
          </cell>
          <cell r="E7915" t="str">
            <v>0,08</v>
          </cell>
          <cell r="F7915" t="str">
            <v>0,09</v>
          </cell>
        </row>
        <row r="7916">
          <cell r="A7916" t="str">
            <v>95311</v>
          </cell>
          <cell r="B7916" t="str">
            <v>CURSO DE CAPACITAÇÃO PARA AJUDANTE DE OPERAÇÃO EM GERAL (ENCARGOS COMPLEMENTARES) - HORISTA</v>
          </cell>
          <cell r="D7916" t="str">
            <v>H</v>
          </cell>
          <cell r="E7916" t="str">
            <v>0,07</v>
          </cell>
          <cell r="F7916" t="str">
            <v>0,08</v>
          </cell>
        </row>
        <row r="7917">
          <cell r="A7917" t="str">
            <v>95312</v>
          </cell>
          <cell r="B7917" t="str">
            <v>CURSO DE CAPACITAÇÃO PARA AJUDANTE DE PEDREIRO (ENCARGOS COMPLEMENTARES) - HORISTA</v>
          </cell>
          <cell r="D7917" t="str">
            <v>H</v>
          </cell>
          <cell r="E7917" t="str">
            <v>0,09</v>
          </cell>
          <cell r="F7917" t="str">
            <v>0,10</v>
          </cell>
        </row>
        <row r="7918">
          <cell r="A7918" t="str">
            <v>95313</v>
          </cell>
          <cell r="B7918" t="str">
            <v>CURSO DE CAPACITAÇÃO PARA AJUDANTE ESPECIALIZADO (ENCARGOS COMPLEMENTARES) - HORISTA</v>
          </cell>
          <cell r="D7918" t="str">
            <v>H</v>
          </cell>
          <cell r="E7918" t="str">
            <v>0,09</v>
          </cell>
          <cell r="F7918" t="str">
            <v>0,10</v>
          </cell>
        </row>
        <row r="7919">
          <cell r="A7919" t="str">
            <v>95314</v>
          </cell>
          <cell r="B7919" t="str">
            <v>CURSO DE CAPACITAÇÃO PARA ARMADOR (ENCARGOS COMPLEMENTARES) - HORISTA</v>
          </cell>
          <cell r="D7919" t="str">
            <v>H</v>
          </cell>
          <cell r="E7919" t="str">
            <v>0,09</v>
          </cell>
          <cell r="F7919" t="str">
            <v>0,11</v>
          </cell>
        </row>
        <row r="7920">
          <cell r="A7920" t="str">
            <v>95315</v>
          </cell>
          <cell r="B7920" t="str">
            <v>CURSO DE CAPACITAÇÃO PARA ASSENTADOR DE TUBOS (ENCARGOS COMPLEMENTARES) - HORISTA</v>
          </cell>
          <cell r="D7920" t="str">
            <v>H</v>
          </cell>
          <cell r="E7920" t="str">
            <v>0,16</v>
          </cell>
          <cell r="F7920" t="str">
            <v>0,19</v>
          </cell>
        </row>
        <row r="7921">
          <cell r="A7921" t="str">
            <v>95316</v>
          </cell>
          <cell r="B7921" t="str">
            <v>CURSO DE CAPACITAÇÃO PARA AUXILIAR DE ELETRICISTA (ENCARGOS COMPLEMENTARES) - HORISTA</v>
          </cell>
          <cell r="D7921" t="str">
            <v>H</v>
          </cell>
          <cell r="E7921" t="str">
            <v>0,25</v>
          </cell>
          <cell r="F7921" t="str">
            <v>0,29</v>
          </cell>
        </row>
        <row r="7922">
          <cell r="A7922" t="str">
            <v>95317</v>
          </cell>
          <cell r="B7922" t="str">
            <v>CURSO DE CAPACITAÇÃO PARA AUXILIAR DE ENCANADOR OU BOMBEIRO HIDRÁULICO (ENCARGOS COMPLEMENTARES) - HORISTA</v>
          </cell>
          <cell r="D7922" t="str">
            <v>H</v>
          </cell>
          <cell r="E7922" t="str">
            <v>0,10</v>
          </cell>
          <cell r="F7922" t="str">
            <v>0,12</v>
          </cell>
        </row>
        <row r="7923">
          <cell r="A7923" t="str">
            <v>95318</v>
          </cell>
          <cell r="B7923" t="str">
            <v>CURSO DE CAPACITAÇÃO PARA AUXILIAR DE LABORATÓRIO (ENCARGOS COMPLEMENTARES) - HORISTA</v>
          </cell>
          <cell r="D7923" t="str">
            <v>H</v>
          </cell>
          <cell r="E7923" t="str">
            <v>0,10</v>
          </cell>
          <cell r="F7923" t="str">
            <v>0,11</v>
          </cell>
        </row>
        <row r="7924">
          <cell r="A7924" t="str">
            <v>95319</v>
          </cell>
          <cell r="B7924" t="str">
            <v>CURSO DE CAPACITAÇÃO PARA AUXILIAR DE MECÂNICO (ENCARGOS COMPLEMENTARES) - HORISTA</v>
          </cell>
          <cell r="D7924" t="str">
            <v>H</v>
          </cell>
          <cell r="E7924" t="str">
            <v>0,08</v>
          </cell>
          <cell r="F7924" t="str">
            <v>0,09</v>
          </cell>
        </row>
        <row r="7925">
          <cell r="A7925" t="str">
            <v>95320</v>
          </cell>
          <cell r="B7925" t="str">
            <v>CURSO DE CAPACITAÇÃO PARA AUXILIAR DE SERRALHEIRO (ENCARGOS COMPLEMENTARES) - HORISTA</v>
          </cell>
          <cell r="D7925" t="str">
            <v>H</v>
          </cell>
          <cell r="E7925" t="str">
            <v>0,07</v>
          </cell>
          <cell r="F7925" t="str">
            <v>0,08</v>
          </cell>
        </row>
        <row r="7926">
          <cell r="A7926" t="str">
            <v>95321</v>
          </cell>
          <cell r="B7926" t="str">
            <v>CURSO DE CAPACITAÇÃO PARA AUXILIAR DE SERVIÇOS GERAIS (ENCARGOS COMPLEMENTARES) - HORISTA</v>
          </cell>
          <cell r="D7926" t="str">
            <v>H</v>
          </cell>
          <cell r="E7926" t="str">
            <v>0,07</v>
          </cell>
          <cell r="F7926" t="str">
            <v>0,09</v>
          </cell>
        </row>
        <row r="7927">
          <cell r="A7927" t="str">
            <v>95322</v>
          </cell>
          <cell r="B7927" t="str">
            <v>CURSO DE CAPACITAÇÃO PARA AUXILIAR DE TOPÓGRAFO (ENCARGOS COMPLEMENTARES) - HORISTA</v>
          </cell>
          <cell r="D7927" t="str">
            <v>H</v>
          </cell>
          <cell r="E7927" t="str">
            <v>0,04</v>
          </cell>
          <cell r="F7927" t="str">
            <v>0,04</v>
          </cell>
        </row>
        <row r="7928">
          <cell r="A7928" t="str">
            <v>95323</v>
          </cell>
          <cell r="B7928" t="str">
            <v>CURSO DE CAPACITAÇÃO PARA AUXILIAR TÉCNICO DE ENGENHARIA (ENCARGOS COMPLEMENTARES) - HORISTA</v>
          </cell>
          <cell r="D7928" t="str">
            <v>H</v>
          </cell>
          <cell r="E7928" t="str">
            <v>0,13</v>
          </cell>
          <cell r="F7928" t="str">
            <v>0,15</v>
          </cell>
        </row>
        <row r="7929">
          <cell r="A7929" t="str">
            <v>95324</v>
          </cell>
          <cell r="B7929" t="str">
            <v>CURSO DE CAPACITAÇÃO PARA AZULEJISTA OU LADRILHISTA (ENCARGOS COMPLEMENTARES) - HORISTA</v>
          </cell>
          <cell r="D7929" t="str">
            <v>H</v>
          </cell>
          <cell r="E7929" t="str">
            <v>0,12</v>
          </cell>
          <cell r="F7929" t="str">
            <v>0,14</v>
          </cell>
        </row>
        <row r="7930">
          <cell r="A7930" t="str">
            <v>95325</v>
          </cell>
          <cell r="B7930" t="str">
            <v>CURSO DE CAPACITAÇÃO PARA BLASTER, DINAMITADOR OU CABO DE FOGO (ENCARGOS COMPLEMENTARES) - HORISTA</v>
          </cell>
          <cell r="D7930" t="str">
            <v>H</v>
          </cell>
          <cell r="E7930" t="str">
            <v>0,16</v>
          </cell>
          <cell r="F7930" t="str">
            <v>0,19</v>
          </cell>
        </row>
        <row r="7931">
          <cell r="A7931" t="str">
            <v>95326</v>
          </cell>
          <cell r="B7931" t="str">
            <v>CURSO DE CAPACITAÇÃO PARA CADASTRISTA DE REDES DE AGUA E ESGOTO (ENCARGOS COMPLEMENTARES) - HORISTA</v>
          </cell>
          <cell r="D7931" t="str">
            <v>H</v>
          </cell>
          <cell r="E7931" t="str">
            <v>0,03</v>
          </cell>
          <cell r="F7931" t="str">
            <v>0,03</v>
          </cell>
        </row>
        <row r="7932">
          <cell r="A7932" t="str">
            <v>95327</v>
          </cell>
          <cell r="B7932" t="str">
            <v>CURSO DE CAPACITAÇÃO PARA CALAFETADOR/CALAFATE (ENCARGOS COMPLEMENTARES) - HORISTA</v>
          </cell>
          <cell r="D7932" t="str">
            <v>H</v>
          </cell>
          <cell r="E7932" t="str">
            <v>0,15</v>
          </cell>
          <cell r="F7932" t="str">
            <v>0,17</v>
          </cell>
        </row>
        <row r="7933">
          <cell r="A7933" t="str">
            <v>95328</v>
          </cell>
          <cell r="B7933" t="str">
            <v>CURSO DE CAPACITAÇÃO PARA CALCETEIRO (ENCARGOS COMPLEMENTARES) - HORISTA</v>
          </cell>
          <cell r="D7933" t="str">
            <v>H</v>
          </cell>
          <cell r="E7933" t="str">
            <v>0,10</v>
          </cell>
          <cell r="F7933" t="str">
            <v>0,12</v>
          </cell>
        </row>
        <row r="7934">
          <cell r="A7934" t="str">
            <v>95329</v>
          </cell>
          <cell r="B7934" t="str">
            <v>CURSO DE CAPACITAÇÃO PARA CARPINTEIRO DE ESQUADRIA (ENCARGOS COMPLEMENTARES) - HORISTA</v>
          </cell>
          <cell r="D7934" t="str">
            <v>H</v>
          </cell>
          <cell r="E7934" t="str">
            <v>0,13</v>
          </cell>
          <cell r="F7934" t="str">
            <v>0,15</v>
          </cell>
        </row>
        <row r="7935">
          <cell r="A7935" t="str">
            <v>95330</v>
          </cell>
          <cell r="B7935" t="str">
            <v>CURSO DE CAPACITAÇÃO PARA CARPINTEIRO DE FÔRMAS (ENCARGOS COMPLEMENTARES) - HORISTA</v>
          </cell>
          <cell r="D7935" t="str">
            <v>H</v>
          </cell>
          <cell r="E7935" t="str">
            <v>0,09</v>
          </cell>
          <cell r="F7935" t="str">
            <v>0,11</v>
          </cell>
        </row>
        <row r="7936">
          <cell r="A7936" t="str">
            <v>95331</v>
          </cell>
          <cell r="B7936" t="str">
            <v>CURSO DE CAPACITAÇÃO PARA CAVOUQUEIRO OU OPERADOR PERFURATRIZ/ROMPEDOR (ENCARGOS COMPLEMENTARES) - HORISTA</v>
          </cell>
          <cell r="D7936" t="str">
            <v>H</v>
          </cell>
          <cell r="E7936" t="str">
            <v>0,09</v>
          </cell>
          <cell r="F7936" t="str">
            <v>0,10</v>
          </cell>
        </row>
        <row r="7937">
          <cell r="A7937" t="str">
            <v>95332</v>
          </cell>
          <cell r="B7937" t="str">
            <v>CURSO DE CAPACITAÇÃO PARA ELETRICISTA (ENCARGOS COMPLEMENTARES) - HORISTA</v>
          </cell>
          <cell r="D7937" t="str">
            <v>H</v>
          </cell>
          <cell r="E7937" t="str">
            <v>0,36</v>
          </cell>
          <cell r="F7937" t="str">
            <v>0,41</v>
          </cell>
        </row>
        <row r="7938">
          <cell r="A7938" t="str">
            <v>95333</v>
          </cell>
          <cell r="B7938" t="str">
            <v>CURSO DE CAPACITAÇÃO PARA ELETRICISTA INDUSTRIAL (ENCARGOS COMPLEMENTARES) - HORISTA</v>
          </cell>
          <cell r="D7938" t="str">
            <v>H</v>
          </cell>
          <cell r="E7938" t="str">
            <v>0,34</v>
          </cell>
          <cell r="F7938" t="str">
            <v>0,39</v>
          </cell>
        </row>
        <row r="7939">
          <cell r="A7939" t="str">
            <v>95334</v>
          </cell>
          <cell r="B7939" t="str">
            <v>CURSO DE CAPACITAÇÃO PARA ELETROTÉCNICO (ENCARGOS COMPLEMENTARES) - HORISTA</v>
          </cell>
          <cell r="D7939" t="str">
            <v>H</v>
          </cell>
          <cell r="E7939" t="str">
            <v>0,48</v>
          </cell>
          <cell r="F7939" t="str">
            <v>0,56</v>
          </cell>
        </row>
        <row r="7940">
          <cell r="A7940" t="str">
            <v>95335</v>
          </cell>
          <cell r="B7940" t="str">
            <v>CURSO DE CAPACITAÇÃO PARA ENCANADOR OU BOMBEIRO HIDRÁULICO (ENCARGOS COMPLEMENTARES) - HORISTA</v>
          </cell>
          <cell r="D7940" t="str">
            <v>H</v>
          </cell>
          <cell r="E7940" t="str">
            <v>0,15</v>
          </cell>
          <cell r="F7940" t="str">
            <v>0,17</v>
          </cell>
        </row>
        <row r="7941">
          <cell r="A7941" t="str">
            <v>95336</v>
          </cell>
          <cell r="B7941" t="str">
            <v>CURSO DE CAPACITAÇÃO PARA ESTUCADOR (ENCARGOS COMPLEMENTARES) - HORISTA</v>
          </cell>
          <cell r="D7941" t="str">
            <v>H</v>
          </cell>
          <cell r="E7941" t="str">
            <v>0,10</v>
          </cell>
          <cell r="F7941" t="str">
            <v>0,11</v>
          </cell>
        </row>
        <row r="7942">
          <cell r="A7942" t="str">
            <v>95337</v>
          </cell>
          <cell r="B7942" t="str">
            <v>CURSO DE CAPACITAÇÃO PARA GESSEIRO (ENCARGOS COMPLEMENTARES) - HORISTA</v>
          </cell>
          <cell r="D7942" t="str">
            <v>H</v>
          </cell>
          <cell r="E7942" t="str">
            <v>0,11</v>
          </cell>
          <cell r="F7942" t="str">
            <v>0,13</v>
          </cell>
        </row>
        <row r="7943">
          <cell r="A7943" t="str">
            <v>95338</v>
          </cell>
          <cell r="B7943" t="str">
            <v>CURSO DE CAPACITAÇÃO PARA IMPERMEABILIZADOR (ENCARGOS COMPLEMENTARES) - HORISTA</v>
          </cell>
          <cell r="D7943" t="str">
            <v>H</v>
          </cell>
          <cell r="E7943" t="str">
            <v>0,18</v>
          </cell>
          <cell r="F7943" t="str">
            <v>0,21</v>
          </cell>
        </row>
        <row r="7944">
          <cell r="A7944" t="str">
            <v>95339</v>
          </cell>
          <cell r="B7944" t="str">
            <v>CURSO DE CAPACITAÇÃO PARA MAÇARIQUEIRO (ENCARGOS COMPLEMENTARES) - HORISTA</v>
          </cell>
          <cell r="D7944" t="str">
            <v>H</v>
          </cell>
          <cell r="E7944" t="str">
            <v>0,16</v>
          </cell>
          <cell r="F7944" t="str">
            <v>0,19</v>
          </cell>
        </row>
        <row r="7945">
          <cell r="A7945" t="str">
            <v>95340</v>
          </cell>
          <cell r="B7945" t="str">
            <v>CURSO DE CAPACITAÇÃO PARA MARCENEIRO (ENCARGOS COMPLEMENTARES) - HORISTA</v>
          </cell>
          <cell r="D7945" t="str">
            <v>H</v>
          </cell>
          <cell r="E7945" t="str">
            <v>0,12</v>
          </cell>
          <cell r="F7945" t="str">
            <v>0,14</v>
          </cell>
        </row>
        <row r="7946">
          <cell r="A7946" t="str">
            <v>95341</v>
          </cell>
          <cell r="B7946" t="str">
            <v>CURSO DE CAPACITAÇÃO PARA MARMORISTA/GRANITEIRO (ENCARGOS COMPLEMENTARES) - HORISTA</v>
          </cell>
          <cell r="D7946" t="str">
            <v>H</v>
          </cell>
          <cell r="E7946" t="str">
            <v>0,14</v>
          </cell>
          <cell r="F7946" t="str">
            <v>0,16</v>
          </cell>
        </row>
        <row r="7947">
          <cell r="A7947" t="str">
            <v>95342</v>
          </cell>
          <cell r="B7947" t="str">
            <v>CURSO DE CAPACITAÇÃO PARA MECÂNICO DE EQUIPAMENTOS PESADOS (ENCARGOS COMPLEMENTARES) - HORISTA</v>
          </cell>
          <cell r="D7947" t="str">
            <v>H</v>
          </cell>
          <cell r="E7947" t="str">
            <v>0,10</v>
          </cell>
          <cell r="F7947" t="str">
            <v>0,11</v>
          </cell>
        </row>
        <row r="7948">
          <cell r="A7948" t="str">
            <v>95343</v>
          </cell>
          <cell r="B7948" t="str">
            <v>CURSO DE CAPACITAÇÃO PARA MONTADOR  DE TUBO AÇO/EQUIPAMENTOS (ENCARGOS COMPLEMENTARES) - HORISTA</v>
          </cell>
          <cell r="D7948" t="str">
            <v>H</v>
          </cell>
          <cell r="E7948" t="str">
            <v>0,14</v>
          </cell>
          <cell r="F7948" t="str">
            <v>0,17</v>
          </cell>
        </row>
        <row r="7949">
          <cell r="A7949" t="str">
            <v>95344</v>
          </cell>
          <cell r="B7949" t="str">
            <v>CURSO DE CAPACITAÇÃO PARA MONTADOR DE ESTRUTURA METÁLICA (ENCARGOS COMPLEMENTARES) - HORISTA</v>
          </cell>
          <cell r="D7949" t="str">
            <v>H</v>
          </cell>
          <cell r="E7949" t="str">
            <v>0,10</v>
          </cell>
          <cell r="F7949" t="str">
            <v>0,11</v>
          </cell>
        </row>
        <row r="7950">
          <cell r="A7950" t="str">
            <v>95345</v>
          </cell>
          <cell r="B7950" t="str">
            <v>CURSO DE CAPACITAÇÃO PARA MONTADOR ELETROMECÂNICO (ENCARGOS COMPLEMENTARES) - HORISTA</v>
          </cell>
          <cell r="D7950" t="str">
            <v>H</v>
          </cell>
          <cell r="E7950" t="str">
            <v>0,34</v>
          </cell>
          <cell r="F7950" t="str">
            <v>0,40</v>
          </cell>
        </row>
        <row r="7951">
          <cell r="A7951" t="str">
            <v>95346</v>
          </cell>
          <cell r="B7951" t="str">
            <v>CURSO DE CAPACITAÇÃO PARA MOTORISTA DE BASCULANTE (ENCARGOS COMPLEMENTARES) - HORISTA</v>
          </cell>
          <cell r="D7951" t="str">
            <v>H</v>
          </cell>
          <cell r="E7951" t="str">
            <v>0,04</v>
          </cell>
          <cell r="F7951" t="str">
            <v>0,05</v>
          </cell>
        </row>
        <row r="7952">
          <cell r="A7952" t="str">
            <v>95347</v>
          </cell>
          <cell r="B7952" t="str">
            <v>CURSO DE CAPACITAÇÃO PARA MOTORISTA DE CAMINHÃO (ENCARGOS COMPLEMENTARES) - HORISTA</v>
          </cell>
          <cell r="D7952" t="str">
            <v>H</v>
          </cell>
          <cell r="E7952" t="str">
            <v>0,04</v>
          </cell>
          <cell r="F7952" t="str">
            <v>0,05</v>
          </cell>
        </row>
        <row r="7953">
          <cell r="A7953" t="str">
            <v>95348</v>
          </cell>
          <cell r="B7953" t="str">
            <v>CURSO DE CAPACITAÇÃO PARA MOTORISTA DE CAMINHÃO E CARRETA (ENCARGOS COMPLEMENTARES) - HORISTA</v>
          </cell>
          <cell r="D7953" t="str">
            <v>H</v>
          </cell>
          <cell r="E7953" t="str">
            <v>0,06</v>
          </cell>
          <cell r="F7953" t="str">
            <v>0,07</v>
          </cell>
        </row>
        <row r="7954">
          <cell r="A7954" t="str">
            <v>95349</v>
          </cell>
          <cell r="B7954" t="str">
            <v>CURSO DE CAPACITAÇÃO PARA MOTORISTA DE VEÍCULO LEVE (ENCARGOS COMPLEMENTARES) - HORISTA</v>
          </cell>
          <cell r="D7954" t="str">
            <v>H</v>
          </cell>
          <cell r="E7954" t="str">
            <v>0,04</v>
          </cell>
          <cell r="F7954" t="str">
            <v>0,05</v>
          </cell>
        </row>
        <row r="7955">
          <cell r="A7955" t="str">
            <v>95350</v>
          </cell>
          <cell r="B7955" t="str">
            <v>CURSO DE CAPACITAÇÃO PARA MOTORISTA DE VEÍCULO PESADO (ENCARGOS COMPLEMENTARES) - HORISTA</v>
          </cell>
          <cell r="D7955" t="str">
            <v>H</v>
          </cell>
          <cell r="E7955" t="str">
            <v>0,05</v>
          </cell>
          <cell r="F7955" t="str">
            <v>0,06</v>
          </cell>
        </row>
        <row r="7956">
          <cell r="A7956" t="str">
            <v>95351</v>
          </cell>
          <cell r="B7956" t="str">
            <v>CURSO DE CAPACITAÇÃO PARA MOTORISTA OPERADOR DE MUNCK (ENCARGOS COMPLEMENTARES) - HORISTA</v>
          </cell>
          <cell r="D7956" t="str">
            <v>H</v>
          </cell>
          <cell r="E7956" t="str">
            <v>0,15</v>
          </cell>
          <cell r="F7956" t="str">
            <v>0,18</v>
          </cell>
        </row>
        <row r="7957">
          <cell r="A7957" t="str">
            <v>95352</v>
          </cell>
          <cell r="B7957" t="str">
            <v>CURSO DE CAPACITAÇÃO PARA NIVELADOR (ENCARGOS COMPLEMENTARES) - HORISTA</v>
          </cell>
          <cell r="D7957" t="str">
            <v>H</v>
          </cell>
          <cell r="E7957" t="str">
            <v>0,05</v>
          </cell>
          <cell r="F7957" t="str">
            <v>0,05</v>
          </cell>
        </row>
        <row r="7958">
          <cell r="A7958" t="str">
            <v>95354</v>
          </cell>
          <cell r="B7958" t="str">
            <v>CURSO DE CAPACITAÇÃO PARA OPERADOR DE BETONEIRA (CAMINHÃO) (ENCARGOS COMPLEMENTARES) - HORISTA</v>
          </cell>
          <cell r="D7958" t="str">
            <v>H</v>
          </cell>
          <cell r="E7958" t="str">
            <v>0,06</v>
          </cell>
          <cell r="F7958" t="str">
            <v>0,07</v>
          </cell>
        </row>
        <row r="7959">
          <cell r="A7959" t="str">
            <v>95355</v>
          </cell>
          <cell r="B7959" t="str">
            <v>CURSO DE CAPACITAÇÃO PARA OPERADOR DE COMPRESSOR OU COMPRESSORISTA (ENCARGOS COMPLEMENTARES) - HORISTA</v>
          </cell>
          <cell r="D7959" t="str">
            <v>H</v>
          </cell>
          <cell r="E7959" t="str">
            <v>0,08</v>
          </cell>
          <cell r="F7959" t="str">
            <v>0,09</v>
          </cell>
        </row>
        <row r="7960">
          <cell r="A7960" t="str">
            <v>95356</v>
          </cell>
          <cell r="B7960" t="str">
            <v>CURSO DE CAPACITAÇÃO PARA OPERADOR DE DEMARCADORA DE FAIXAS (ENCARGOS COMPLEMENTARES) - HORISTA</v>
          </cell>
          <cell r="D7960" t="str">
            <v>H</v>
          </cell>
          <cell r="E7960" t="str">
            <v>0,08</v>
          </cell>
          <cell r="F7960" t="str">
            <v>0,09</v>
          </cell>
        </row>
        <row r="7961">
          <cell r="A7961" t="str">
            <v>95357</v>
          </cell>
          <cell r="B7961" t="str">
            <v>CURSO DE CAPACITAÇÃO PARA OPERADOR DE ESCAVADEIRA (ENCARGOS COMPLEMENTARES) - HORISTA</v>
          </cell>
          <cell r="D7961" t="str">
            <v>H</v>
          </cell>
          <cell r="E7961" t="str">
            <v>0,12</v>
          </cell>
          <cell r="F7961" t="str">
            <v>0,14</v>
          </cell>
        </row>
        <row r="7962">
          <cell r="A7962" t="str">
            <v>95358</v>
          </cell>
          <cell r="B7962" t="str">
            <v>CURSO DE CAPACITAÇÃO PARA OPERADOR DE GUINCHO (ENCARGOS COMPLEMENTARES) - HORISTA</v>
          </cell>
          <cell r="D7962" t="str">
            <v>H</v>
          </cell>
          <cell r="E7962" t="str">
            <v>0,14</v>
          </cell>
          <cell r="F7962" t="str">
            <v>0,16</v>
          </cell>
        </row>
        <row r="7963">
          <cell r="A7963" t="str">
            <v>95359</v>
          </cell>
          <cell r="B7963" t="str">
            <v>CURSO DE CAPACITAÇÃO PARA OPERADOR DE GUINDASTE (ENCARGOS COMPLEMENTARES) - HORISTA</v>
          </cell>
          <cell r="D7963" t="str">
            <v>H</v>
          </cell>
          <cell r="E7963" t="str">
            <v>0,16</v>
          </cell>
          <cell r="F7963" t="str">
            <v>0,19</v>
          </cell>
        </row>
        <row r="7964">
          <cell r="A7964" t="str">
            <v>95360</v>
          </cell>
          <cell r="B7964" t="str">
            <v>CURSO DE CAPACITAÇÃO PARA OPERADOR DE MÁQUINAS E EQUIPAMENTOS (ENCARGOS COMPLEMENTARES) - HORISTA</v>
          </cell>
          <cell r="D7964" t="str">
            <v>H</v>
          </cell>
          <cell r="E7964" t="str">
            <v>0,11</v>
          </cell>
          <cell r="F7964" t="str">
            <v>0,12</v>
          </cell>
        </row>
        <row r="7965">
          <cell r="A7965" t="str">
            <v>95361</v>
          </cell>
          <cell r="B7965" t="str">
            <v>CURSO DE CAPACITAÇÃO PARA OPERADOR DE MARTELETE OU MARTELETEIRO (ENCARGOS COMPLEMENTARES) - HORISTA</v>
          </cell>
          <cell r="D7965" t="str">
            <v>H</v>
          </cell>
          <cell r="E7965" t="str">
            <v>0,08</v>
          </cell>
          <cell r="F7965" t="str">
            <v>0,09</v>
          </cell>
        </row>
        <row r="7966">
          <cell r="A7966" t="str">
            <v>95362</v>
          </cell>
          <cell r="B7966" t="str">
            <v>CURSO DE CAPACITAÇÃO PARA OPERADOR DE MOTO-ESCREIPER (ENCARGOS COMPLEMENTARES) - HORISTA</v>
          </cell>
          <cell r="D7966" t="str">
            <v>H</v>
          </cell>
          <cell r="E7966" t="str">
            <v>0,08</v>
          </cell>
          <cell r="F7966" t="str">
            <v>0,09</v>
          </cell>
        </row>
        <row r="7967">
          <cell r="A7967" t="str">
            <v>95363</v>
          </cell>
          <cell r="B7967" t="str">
            <v>CURSO DE CAPACITAÇÃO PARA OPERADOR DE MOTONIVELADORA (ENCARGOS COMPLEMENTARES) - HORISTA</v>
          </cell>
          <cell r="D7967" t="str">
            <v>H</v>
          </cell>
          <cell r="E7967" t="str">
            <v>0,10</v>
          </cell>
          <cell r="F7967" t="str">
            <v>0,12</v>
          </cell>
        </row>
        <row r="7968">
          <cell r="A7968" t="str">
            <v>95364</v>
          </cell>
          <cell r="B7968" t="str">
            <v>CURSO DE CAPACITAÇÃO PARA OPERADOR DE PÁ CARREGADEIRA (ENCARGOS COMPLEMENTARES) - HORISTA</v>
          </cell>
          <cell r="D7968" t="str">
            <v>H</v>
          </cell>
          <cell r="E7968" t="str">
            <v>0,08</v>
          </cell>
          <cell r="F7968" t="str">
            <v>0,09</v>
          </cell>
        </row>
        <row r="7969">
          <cell r="A7969" t="str">
            <v>95365</v>
          </cell>
          <cell r="B7969" t="str">
            <v>CURSO DE CAPACITAÇÃO PARA OPERADOR DE PAVIMENTADORA (ENCARGOS COMPLEMENTARES) - HORISTA</v>
          </cell>
          <cell r="D7969" t="str">
            <v>H</v>
          </cell>
          <cell r="E7969" t="str">
            <v>0,08</v>
          </cell>
          <cell r="F7969" t="str">
            <v>0,10</v>
          </cell>
        </row>
        <row r="7970">
          <cell r="A7970" t="str">
            <v>95366</v>
          </cell>
          <cell r="B7970" t="str">
            <v>CURSO DE CAPACITAÇÃO PARA OPERADOR DE ROLO COMPACTADOR (ENCARGOS COMPLEMENTARES) - HORISTA</v>
          </cell>
          <cell r="D7970" t="str">
            <v>H</v>
          </cell>
          <cell r="E7970" t="str">
            <v>0,07</v>
          </cell>
          <cell r="F7970" t="str">
            <v>0,09</v>
          </cell>
        </row>
        <row r="7971">
          <cell r="A7971" t="str">
            <v>95367</v>
          </cell>
          <cell r="B7971" t="str">
            <v>CURSO DE CAPACITAÇÃO PARA OPERADOR DE USINA DE ASFALTO, DE SOLOS OU DE CONCRETO (ENCARGOS COMPLEMENTARES) - HORISTA</v>
          </cell>
          <cell r="D7971" t="str">
            <v>H</v>
          </cell>
          <cell r="E7971" t="str">
            <v>0,07</v>
          </cell>
          <cell r="F7971" t="str">
            <v>0,08</v>
          </cell>
        </row>
        <row r="7972">
          <cell r="A7972" t="str">
            <v>95368</v>
          </cell>
          <cell r="B7972" t="str">
            <v>CURSO DE CAPACITAÇÃO PARA OPERADOR JATO DE AREIA OU JATISTA (ENCARGOS COMPLEMENTARES) - HORISTA</v>
          </cell>
          <cell r="D7972" t="str">
            <v>H</v>
          </cell>
          <cell r="E7972" t="str">
            <v>0,11</v>
          </cell>
          <cell r="F7972" t="str">
            <v>0,13</v>
          </cell>
        </row>
        <row r="7973">
          <cell r="A7973" t="str">
            <v>95369</v>
          </cell>
          <cell r="B7973" t="str">
            <v>CURSO DE CAPACITAÇÃO PARA OPERADOR PARA BATE ESTACAS (ENCARGOS COMPLEMENTARES) - HORISTA</v>
          </cell>
          <cell r="D7973" t="str">
            <v>H</v>
          </cell>
          <cell r="E7973" t="str">
            <v>0,09</v>
          </cell>
          <cell r="F7973" t="str">
            <v>0,10</v>
          </cell>
        </row>
        <row r="7974">
          <cell r="A7974" t="str">
            <v>95370</v>
          </cell>
          <cell r="B7974" t="str">
            <v>CURSO DE CAPACITAÇÃO PARA PASTILHEIRO (ENCARGOS COMPLEMENTARES) - HORISTA</v>
          </cell>
          <cell r="D7974" t="str">
            <v>H</v>
          </cell>
          <cell r="E7974" t="str">
            <v>0,16</v>
          </cell>
          <cell r="F7974" t="str">
            <v>0,18</v>
          </cell>
        </row>
        <row r="7975">
          <cell r="A7975" t="str">
            <v>95371</v>
          </cell>
          <cell r="B7975" t="str">
            <v>CURSO DE CAPACITAÇÃO PARA PEDREIRO (ENCARGOS COMPLEMENTARES) - HORISTA</v>
          </cell>
          <cell r="D7975" t="str">
            <v>H</v>
          </cell>
          <cell r="E7975" t="str">
            <v>0,18</v>
          </cell>
          <cell r="F7975" t="str">
            <v>0,20</v>
          </cell>
        </row>
        <row r="7976">
          <cell r="A7976" t="str">
            <v>95372</v>
          </cell>
          <cell r="B7976" t="str">
            <v>CURSO DE CAPACITAÇÃO PARA PINTOR (ENCARGOS COMPLEMENTARES) - HORISTA</v>
          </cell>
          <cell r="D7976" t="str">
            <v>H</v>
          </cell>
          <cell r="E7976" t="str">
            <v>0,12</v>
          </cell>
          <cell r="F7976" t="str">
            <v>0,14</v>
          </cell>
        </row>
        <row r="7977">
          <cell r="A7977" t="str">
            <v>95373</v>
          </cell>
          <cell r="B7977" t="str">
            <v>CURSO DE CAPACITAÇÃO PARA PINTOR DE LETREIROS (ENCARGOS COMPLEMENTARES) - HORISTA</v>
          </cell>
          <cell r="D7977" t="str">
            <v>H</v>
          </cell>
          <cell r="E7977" t="str">
            <v>0,15</v>
          </cell>
          <cell r="F7977" t="str">
            <v>0,18</v>
          </cell>
        </row>
        <row r="7978">
          <cell r="A7978" t="str">
            <v>95374</v>
          </cell>
          <cell r="B7978" t="str">
            <v>CURSO DE CAPACITAÇÃO PARA PINTOR PARA TINTA EPÓXI (ENCARGOS COMPLEMENTARES) - HORISTA</v>
          </cell>
          <cell r="D7978" t="str">
            <v>H</v>
          </cell>
          <cell r="E7978" t="str">
            <v>0,13</v>
          </cell>
          <cell r="F7978" t="str">
            <v>0,15</v>
          </cell>
        </row>
        <row r="7979">
          <cell r="A7979" t="str">
            <v>95375</v>
          </cell>
          <cell r="B7979" t="str">
            <v>CURSO DE CAPACITAÇÃO PARA POCEIRO (ENCARGOS COMPLEMENTARES) - HORISTA</v>
          </cell>
          <cell r="D7979" t="str">
            <v>H</v>
          </cell>
          <cell r="E7979" t="str">
            <v>0,19</v>
          </cell>
          <cell r="F7979" t="str">
            <v>0,23</v>
          </cell>
        </row>
        <row r="7980">
          <cell r="A7980" t="str">
            <v>95376</v>
          </cell>
          <cell r="B7980" t="str">
            <v>CURSO DE CAPACITAÇÃO PARA RASTELEIRO (ENCARGOS COMPLEMENTARES) - HORISTA</v>
          </cell>
          <cell r="D7980" t="str">
            <v>H</v>
          </cell>
          <cell r="E7980" t="str">
            <v>0,03</v>
          </cell>
          <cell r="F7980" t="str">
            <v>0,04</v>
          </cell>
        </row>
        <row r="7981">
          <cell r="A7981" t="str">
            <v>95377</v>
          </cell>
          <cell r="B7981" t="str">
            <v>CURSO DE CAPACITAÇÃO PARA SERRALHEIRO (ENCARGOS COMPLEMENTARES) - HORISTA</v>
          </cell>
          <cell r="D7981" t="str">
            <v>H</v>
          </cell>
          <cell r="E7981" t="str">
            <v>0,09</v>
          </cell>
          <cell r="F7981" t="str">
            <v>0,11</v>
          </cell>
        </row>
        <row r="7982">
          <cell r="A7982" t="str">
            <v>95378</v>
          </cell>
          <cell r="B7982" t="str">
            <v>CURSO DE CAPACITAÇÃO PARA SERVENTE (ENCARGOS COMPLEMENTARES) - HORISTA</v>
          </cell>
          <cell r="D7982" t="str">
            <v>H</v>
          </cell>
          <cell r="E7982" t="str">
            <v>0,13</v>
          </cell>
          <cell r="F7982" t="str">
            <v>0,15</v>
          </cell>
        </row>
        <row r="7983">
          <cell r="A7983" t="str">
            <v>95379</v>
          </cell>
          <cell r="B7983" t="str">
            <v>CURSO DE CAPACITAÇÃO PARA SOLDADOR (ENCARGOS COMPLEMENTARES) - HORISTA</v>
          </cell>
          <cell r="D7983" t="str">
            <v>H</v>
          </cell>
          <cell r="E7983" t="str">
            <v>0,09</v>
          </cell>
          <cell r="F7983" t="str">
            <v>0,11</v>
          </cell>
        </row>
        <row r="7984">
          <cell r="A7984" t="str">
            <v>95380</v>
          </cell>
          <cell r="B7984" t="str">
            <v>CURSO DE CAPACITAÇÃO PARA SOLDADOR A (PARA SOLDA A SER TESTADA COM RAIOS  X ) (ENCARGOS COMPLEMENTARES) - HORISTA</v>
          </cell>
          <cell r="D7984" t="str">
            <v>H</v>
          </cell>
          <cell r="E7984" t="str">
            <v>0,13</v>
          </cell>
          <cell r="F7984" t="str">
            <v>0,16</v>
          </cell>
        </row>
        <row r="7985">
          <cell r="A7985" t="str">
            <v>95382</v>
          </cell>
          <cell r="B7985" t="str">
            <v>CURSO DE CAPACITAÇÃO PARA TAQUEADOR OU TAQUEIRO (ENCARGOS COMPLEMENTARES) - HORISTA</v>
          </cell>
          <cell r="D7985" t="str">
            <v>H</v>
          </cell>
          <cell r="E7985" t="str">
            <v>0,11</v>
          </cell>
          <cell r="F7985" t="str">
            <v>0,13</v>
          </cell>
        </row>
        <row r="7986">
          <cell r="A7986" t="str">
            <v>95383</v>
          </cell>
          <cell r="B7986" t="str">
            <v>CURSO DE CAPACITAÇÃO PARA TÉCNICO DE LABORATÓRIO (ENCARGOS COMPLEMENTARES) - HORISTA</v>
          </cell>
          <cell r="D7986" t="str">
            <v>H</v>
          </cell>
          <cell r="E7986" t="str">
            <v>0,12</v>
          </cell>
          <cell r="F7986" t="str">
            <v>0,14</v>
          </cell>
        </row>
        <row r="7987">
          <cell r="A7987" t="str">
            <v>95384</v>
          </cell>
          <cell r="B7987" t="str">
            <v>CURSO DE CAPACITAÇÃO PARA TÉCNICO DE SONDAGEM (ENCARGOS COMPLEMENTARES) - HORISTA</v>
          </cell>
          <cell r="D7987" t="str">
            <v>H</v>
          </cell>
          <cell r="E7987" t="str">
            <v>0,19</v>
          </cell>
          <cell r="F7987" t="str">
            <v>0,23</v>
          </cell>
        </row>
        <row r="7988">
          <cell r="A7988" t="str">
            <v>95385</v>
          </cell>
          <cell r="B7988" t="str">
            <v>CURSO DE CAPACITAÇÃO PARA TELHADISTA (ENCARGOS COMPLEMENTARES) - HORISTA</v>
          </cell>
          <cell r="D7988" t="str">
            <v>H</v>
          </cell>
          <cell r="E7988" t="str">
            <v>0,10</v>
          </cell>
          <cell r="F7988" t="str">
            <v>0,12</v>
          </cell>
        </row>
        <row r="7989">
          <cell r="A7989" t="str">
            <v>95386</v>
          </cell>
          <cell r="B7989" t="str">
            <v>CURSO DE CAPACITAÇÃO PARA TRATORISTA (ENCARGOS COMPLEMENTARES) - HORISTA</v>
          </cell>
          <cell r="D7989" t="str">
            <v>H</v>
          </cell>
          <cell r="E7989" t="str">
            <v>0,11</v>
          </cell>
          <cell r="F7989" t="str">
            <v>0,12</v>
          </cell>
        </row>
        <row r="7990">
          <cell r="A7990" t="str">
            <v>95387</v>
          </cell>
          <cell r="B7990" t="str">
            <v>CURSO DE CAPACITAÇÃO PARA VIDRACEIRO (ENCARGOS COMPLEMENTARES) - HORISTA</v>
          </cell>
          <cell r="D7990" t="str">
            <v>H</v>
          </cell>
          <cell r="E7990" t="str">
            <v>0,10</v>
          </cell>
          <cell r="F7990" t="str">
            <v>0,12</v>
          </cell>
        </row>
        <row r="7991">
          <cell r="A7991" t="str">
            <v>95388</v>
          </cell>
          <cell r="B7991" t="str">
            <v>CURSO DE CAPACITAÇÃO PARA VIGIA NOTURNO (ENCARGOS COMPLEMENTARES) - HORISTA</v>
          </cell>
          <cell r="D7991" t="str">
            <v>H</v>
          </cell>
          <cell r="E7991" t="str">
            <v>0,04</v>
          </cell>
          <cell r="F7991" t="str">
            <v>0,05</v>
          </cell>
        </row>
        <row r="7992">
          <cell r="A7992" t="str">
            <v>95389</v>
          </cell>
          <cell r="B7992" t="str">
            <v>CURSO DE CAPACITAÇÃO PARA OPERADOR DE BETONEIRA ESTACIONÁRIA/MISTURADOR (ENCARGOS COMPLEMENTARES) - HORISTA</v>
          </cell>
          <cell r="D7992" t="str">
            <v>H</v>
          </cell>
          <cell r="E7992" t="str">
            <v>0,06</v>
          </cell>
          <cell r="F7992" t="str">
            <v>0,07</v>
          </cell>
        </row>
        <row r="7993">
          <cell r="A7993" t="str">
            <v>95390</v>
          </cell>
          <cell r="B7993" t="str">
            <v>CURSO DE CAPACITAÇÃO PARA JARDINEIRO (ENCARGOS COMPLEMENTARES) - HORISTA</v>
          </cell>
          <cell r="D7993" t="str">
            <v>H</v>
          </cell>
          <cell r="E7993" t="str">
            <v>0,04</v>
          </cell>
          <cell r="F7993" t="str">
            <v>0,04</v>
          </cell>
        </row>
        <row r="7994">
          <cell r="A7994" t="str">
            <v>95391</v>
          </cell>
          <cell r="B7994" t="str">
            <v>CURSO DE CAPACITAÇÃO PARA DESENHISTA DETALHISTA (ENCARGOS COMPLEMENTARES) - HORISTA</v>
          </cell>
          <cell r="D7994" t="str">
            <v>H</v>
          </cell>
          <cell r="E7994" t="str">
            <v>0,09</v>
          </cell>
          <cell r="F7994" t="str">
            <v>0,10</v>
          </cell>
        </row>
        <row r="7995">
          <cell r="A7995" t="str">
            <v>95392</v>
          </cell>
          <cell r="B7995" t="str">
            <v>CURSO DE CAPACITAÇÃO PARA ALMOXARIFE (ENCARGOS COMPLEMENTARES) - HORISTA</v>
          </cell>
          <cell r="D7995" t="str">
            <v>H</v>
          </cell>
          <cell r="E7995" t="str">
            <v>0,04</v>
          </cell>
          <cell r="F7995" t="str">
            <v>0,05</v>
          </cell>
        </row>
        <row r="7996">
          <cell r="A7996" t="str">
            <v>95393</v>
          </cell>
          <cell r="B7996" t="str">
            <v>CURSO DE CAPACITAÇÃO PARA APONTADOR OU APROPRIADOR (ENCARGOS COMPLEMENTARES) - HORISTA</v>
          </cell>
          <cell r="D7996" t="str">
            <v>H</v>
          </cell>
          <cell r="E7996" t="str">
            <v>0,17</v>
          </cell>
          <cell r="F7996" t="str">
            <v>0,20</v>
          </cell>
        </row>
        <row r="7997">
          <cell r="A7997" t="str">
            <v>95394</v>
          </cell>
          <cell r="B7997" t="str">
            <v>CURSO DE CAPACITAÇÃO PARA ARQUITETO DE OBRA JÚNIOR (ENCARGOS COMPLEMENTARES) - HORISTA</v>
          </cell>
          <cell r="D7997" t="str">
            <v>H</v>
          </cell>
          <cell r="E7997" t="str">
            <v>0,31</v>
          </cell>
          <cell r="F7997" t="str">
            <v>0,35</v>
          </cell>
        </row>
        <row r="7998">
          <cell r="A7998" t="str">
            <v>95395</v>
          </cell>
          <cell r="B7998" t="str">
            <v>CURSO DE CAPACITAÇÃO PARA ARQUITETO DE OBRA PLENO (ENCARGOS COMPLEMENTARES) - HORISTA</v>
          </cell>
          <cell r="D7998" t="str">
            <v>H</v>
          </cell>
          <cell r="E7998" t="str">
            <v>0,44</v>
          </cell>
          <cell r="F7998" t="str">
            <v>0,51</v>
          </cell>
        </row>
        <row r="7999">
          <cell r="A7999" t="str">
            <v>95396</v>
          </cell>
          <cell r="B7999" t="str">
            <v>CURSO DE CAPACITAÇÃO PARA ARQUITETO DE OBRA SÊNIOR (ENCARGOS COMPLEMENTARES) - HORISTA</v>
          </cell>
          <cell r="D7999" t="str">
            <v>H</v>
          </cell>
          <cell r="E7999" t="str">
            <v>0,58</v>
          </cell>
          <cell r="F7999" t="str">
            <v>0,67</v>
          </cell>
        </row>
        <row r="8000">
          <cell r="A8000" t="str">
            <v>95397</v>
          </cell>
          <cell r="B8000" t="str">
            <v>CURSO DE CAPACITAÇÃO PARA AUXILIAR DE DESENHISTA (ENCARGOS COMPLEMENTARES) - HORISTA</v>
          </cell>
          <cell r="D8000" t="str">
            <v>H</v>
          </cell>
          <cell r="E8000" t="str">
            <v>0,06</v>
          </cell>
          <cell r="F8000" t="str">
            <v>0,07</v>
          </cell>
        </row>
        <row r="8001">
          <cell r="A8001" t="str">
            <v>95398</v>
          </cell>
          <cell r="B8001" t="str">
            <v>CURSO DE CAPACITAÇÃO PARA AUXILIAR DE ESCRITÓRIO (ENCARGOS COMPLEMENTARES) - HORISTA</v>
          </cell>
          <cell r="D8001" t="str">
            <v>H</v>
          </cell>
          <cell r="E8001" t="str">
            <v>0,04</v>
          </cell>
          <cell r="F8001" t="str">
            <v>0,04</v>
          </cell>
        </row>
        <row r="8002">
          <cell r="A8002" t="str">
            <v>95399</v>
          </cell>
          <cell r="B8002" t="str">
            <v>CURSO DE CAPACITAÇÃO PARA DESENHISTA COPISTA (ENCARGOS COMPLEMENTARES) - HORISTA</v>
          </cell>
          <cell r="D8002" t="str">
            <v>H</v>
          </cell>
          <cell r="E8002" t="str">
            <v>0,06</v>
          </cell>
          <cell r="F8002" t="str">
            <v>0,08</v>
          </cell>
        </row>
        <row r="8003">
          <cell r="A8003" t="str">
            <v>95400</v>
          </cell>
          <cell r="B8003" t="str">
            <v>CURSO DE CAPACITAÇÃO PARA DESENHISTA PROJETISTA (ENCARGOS COMPLEMENTARES) - HORISTA</v>
          </cell>
          <cell r="D8003" t="str">
            <v>H</v>
          </cell>
          <cell r="E8003" t="str">
            <v>0,05</v>
          </cell>
          <cell r="F8003" t="str">
            <v>0,06</v>
          </cell>
        </row>
        <row r="8004">
          <cell r="A8004" t="str">
            <v>95401</v>
          </cell>
          <cell r="B8004" t="str">
            <v>CURSO DE CAPACITAÇÃO PARA ENCARREGADO GERAL (ENCARGOS COMPLEMENTARES) - HORISTA</v>
          </cell>
          <cell r="D8004" t="str">
            <v>H</v>
          </cell>
          <cell r="E8004" t="str">
            <v>0,23</v>
          </cell>
          <cell r="F8004" t="str">
            <v>0,27</v>
          </cell>
        </row>
        <row r="8005">
          <cell r="A8005" t="str">
            <v>95402</v>
          </cell>
          <cell r="B8005" t="str">
            <v>CURSO DE CAPACITAÇÃO PARA ENGENHEIRO CIVIL DE OBRA JÚNIOR (ENCARGOS COMPLEMENTARES) - HORISTA</v>
          </cell>
          <cell r="D8005" t="str">
            <v>H</v>
          </cell>
          <cell r="E8005" t="str">
            <v>0,75</v>
          </cell>
          <cell r="F8005" t="str">
            <v>0,87</v>
          </cell>
        </row>
        <row r="8006">
          <cell r="A8006" t="str">
            <v>95403</v>
          </cell>
          <cell r="B8006" t="str">
            <v>CURSO DE CAPACITAÇÃO PARA ENGENHEIRO CIVIL DE OBRA PLENO (ENCARGOS COMPLEMENTARES) - HORISTA</v>
          </cell>
          <cell r="D8006" t="str">
            <v>H</v>
          </cell>
          <cell r="E8006" t="str">
            <v>0,85</v>
          </cell>
          <cell r="F8006" t="str">
            <v>0,99</v>
          </cell>
        </row>
        <row r="8007">
          <cell r="A8007" t="str">
            <v>95404</v>
          </cell>
          <cell r="B8007" t="str">
            <v>CURSO DE CAPACITAÇÃO PARA ENGENHEIRO CIVIL DE OBRA SÊNIOR (ENCARGOS COMPLEMENTARES) - HORISTA</v>
          </cell>
          <cell r="D8007" t="str">
            <v>H</v>
          </cell>
          <cell r="E8007" t="str">
            <v>1,17</v>
          </cell>
          <cell r="F8007" t="str">
            <v>1,35</v>
          </cell>
        </row>
        <row r="8008">
          <cell r="A8008" t="str">
            <v>95405</v>
          </cell>
          <cell r="B8008" t="str">
            <v>CURSO DE CAPACITAÇÃO PARA MESTRE DE OBRAS (ENCARGOS COMPLEMENTARES) - HORISTA</v>
          </cell>
          <cell r="D8008" t="str">
            <v>H</v>
          </cell>
          <cell r="E8008" t="str">
            <v>0,36</v>
          </cell>
          <cell r="F8008" t="str">
            <v>0,42</v>
          </cell>
        </row>
        <row r="8009">
          <cell r="A8009" t="str">
            <v>95406</v>
          </cell>
          <cell r="B8009" t="str">
            <v>CURSO DE CAPACITAÇÃO PARA TOPÓGRAFO (ENCARGOS COMPLEMENTARES) - HORISTA</v>
          </cell>
          <cell r="D8009" t="str">
            <v>H</v>
          </cell>
          <cell r="E8009" t="str">
            <v>0,10</v>
          </cell>
          <cell r="F8009" t="str">
            <v>0,11</v>
          </cell>
        </row>
        <row r="8010">
          <cell r="A8010" t="str">
            <v>95407</v>
          </cell>
          <cell r="B8010" t="str">
            <v>CURSO DE CAPACITAÇÃO PARA ENGENHEIRO ELETRICISTA (ENCARGOS COMPLEMENTARES) - HORISTA</v>
          </cell>
          <cell r="D8010" t="str">
            <v>H</v>
          </cell>
          <cell r="E8010" t="str">
            <v>1,77</v>
          </cell>
          <cell r="F8010" t="str">
            <v>2,05</v>
          </cell>
        </row>
        <row r="8011">
          <cell r="A8011" t="str">
            <v>95408</v>
          </cell>
          <cell r="B8011" t="str">
            <v>CURSO DE CAPACITAÇÃO  PARA MOTORISTA DE CAMINHÃO (ENCARGOS COMPLEMENTARES) - MENSALISTA</v>
          </cell>
          <cell r="D8011" t="str">
            <v>MES</v>
          </cell>
          <cell r="E8011" t="str">
            <v>6,26</v>
          </cell>
          <cell r="F8011" t="str">
            <v>7,26</v>
          </cell>
        </row>
        <row r="8012">
          <cell r="A8012" t="str">
            <v>95409</v>
          </cell>
          <cell r="B8012" t="str">
            <v>CURSO DE CAPACITAÇÃO PARA DESENHISTA DETALHISTA (ENCARGOS COMPLEMENTARES) - MENSALISTA</v>
          </cell>
          <cell r="D8012" t="str">
            <v>MES</v>
          </cell>
          <cell r="E8012" t="str">
            <v>12,52</v>
          </cell>
          <cell r="F8012" t="str">
            <v>14,50</v>
          </cell>
        </row>
        <row r="8013">
          <cell r="A8013" t="str">
            <v>95410</v>
          </cell>
          <cell r="B8013" t="str">
            <v>CURSO DE CAPACITAÇÃO PARA DESENHISTA COPISTA (ENCARGOS COMPLEMENTARES) - MENSALISTA</v>
          </cell>
          <cell r="D8013" t="str">
            <v>MES</v>
          </cell>
          <cell r="E8013" t="str">
            <v>9,44</v>
          </cell>
          <cell r="F8013" t="str">
            <v>10,93</v>
          </cell>
        </row>
        <row r="8014">
          <cell r="A8014" t="str">
            <v>95411</v>
          </cell>
          <cell r="B8014" t="str">
            <v>CURSO DE CAPACITAÇÃO PARA DESENHISTA PROJETISTA (ENCARGOS COMPLEMENTARES) - MENSALISTA</v>
          </cell>
          <cell r="D8014" t="str">
            <v>MES</v>
          </cell>
          <cell r="E8014" t="str">
            <v>7,04</v>
          </cell>
          <cell r="F8014" t="str">
            <v>8,15</v>
          </cell>
        </row>
        <row r="8015">
          <cell r="A8015" t="str">
            <v>95412</v>
          </cell>
          <cell r="B8015" t="str">
            <v>CURSO DE CAPACITAÇÃO PARA AUXILIAR DE DESENHISTA (ENCARGOS COMPLEMENTARES) - MENSALISTA</v>
          </cell>
          <cell r="D8015" t="str">
            <v>MES</v>
          </cell>
          <cell r="E8015" t="str">
            <v>8,95</v>
          </cell>
          <cell r="F8015" t="str">
            <v>10,37</v>
          </cell>
        </row>
        <row r="8016">
          <cell r="A8016" t="str">
            <v>95413</v>
          </cell>
          <cell r="B8016" t="str">
            <v>CURSO DE CAPACITAÇÃO PARA ALMOXARIFE (ENCARGOS COMPLEMENTARES) - MENSALISTA</v>
          </cell>
          <cell r="D8016" t="str">
            <v>MES</v>
          </cell>
          <cell r="E8016" t="str">
            <v>6,03</v>
          </cell>
          <cell r="F8016" t="str">
            <v>6,99</v>
          </cell>
        </row>
        <row r="8017">
          <cell r="A8017" t="str">
            <v>95414</v>
          </cell>
          <cell r="B8017" t="str">
            <v>CURSO DE CAPACITAÇÃO PARA APONTADOR OU APROPRIADOR (ENCARGOS COMPLEMENTARES) - MENSALISTA</v>
          </cell>
          <cell r="D8017" t="str">
            <v>MES</v>
          </cell>
          <cell r="E8017" t="str">
            <v>23,86</v>
          </cell>
          <cell r="F8017" t="str">
            <v>27,63</v>
          </cell>
        </row>
        <row r="8018">
          <cell r="A8018" t="str">
            <v>95415</v>
          </cell>
          <cell r="B8018" t="str">
            <v>CURSO DE CAPACITAÇÃO PARA ENGENHEIRO CIVIL DE OBRA JÚNIOR (ENCARGOS COMPLEMENTARES) - MENSALISTA</v>
          </cell>
          <cell r="D8018" t="str">
            <v>MES</v>
          </cell>
          <cell r="E8018" t="str">
            <v>101,46</v>
          </cell>
          <cell r="F8018" t="str">
            <v>117,50</v>
          </cell>
        </row>
        <row r="8019">
          <cell r="A8019" t="str">
            <v>95416</v>
          </cell>
          <cell r="B8019" t="str">
            <v>CURSO DE CAPACITAÇÃO PARA AUXILIAR DE ESCRITÓRIO (ENCARGOS COMPLEMENTARES) - MENSALISTA</v>
          </cell>
          <cell r="D8019" t="str">
            <v>MES</v>
          </cell>
          <cell r="E8019" t="str">
            <v>5,50</v>
          </cell>
          <cell r="F8019" t="str">
            <v>6,37</v>
          </cell>
        </row>
        <row r="8020">
          <cell r="A8020" t="str">
            <v>95417</v>
          </cell>
          <cell r="B8020" t="str">
            <v>CURSO DE CAPACITAÇÃO PARA ENGENHEIRO CIVIL DE OBRA PLENO (ENCARGOS COMPLEMENTARES) - MENSALISTA</v>
          </cell>
          <cell r="D8020" t="str">
            <v>MES</v>
          </cell>
          <cell r="E8020" t="str">
            <v>115,49</v>
          </cell>
          <cell r="F8020" t="str">
            <v>133,75</v>
          </cell>
        </row>
        <row r="8021">
          <cell r="A8021" t="str">
            <v>95418</v>
          </cell>
          <cell r="B8021" t="str">
            <v>CURSO DE CAPACITAÇÃO PARA ENGENHEIRO CIVIL DE OBRA SÊNIOR (ENCARGOS COMPLEMENTARES) - MENSALISTA</v>
          </cell>
          <cell r="D8021" t="str">
            <v>MES</v>
          </cell>
          <cell r="E8021" t="str">
            <v>157,87</v>
          </cell>
          <cell r="F8021" t="str">
            <v>182,83</v>
          </cell>
        </row>
        <row r="8022">
          <cell r="A8022" t="str">
            <v>95419</v>
          </cell>
          <cell r="B8022" t="str">
            <v>CURSO DE CAPACITAÇÃO PARA ARQUITETO JÚNIOR (ENCARGOS COMPLEMENTARES) - MENSALISTA</v>
          </cell>
          <cell r="D8022" t="str">
            <v>MES</v>
          </cell>
          <cell r="E8022" t="str">
            <v>42,19</v>
          </cell>
          <cell r="F8022" t="str">
            <v>48,86</v>
          </cell>
        </row>
        <row r="8023">
          <cell r="A8023" t="str">
            <v>95420</v>
          </cell>
          <cell r="B8023" t="str">
            <v>CURSO DE CAPACITAÇÃO PARA ARQUITETO PLENO (ENCARGOS COMPLEMENTARES) - MENSALISTA</v>
          </cell>
          <cell r="D8023" t="str">
            <v>MES</v>
          </cell>
          <cell r="E8023" t="str">
            <v>59,92</v>
          </cell>
          <cell r="F8023" t="str">
            <v>69,40</v>
          </cell>
        </row>
        <row r="8024">
          <cell r="A8024" t="str">
            <v>95421</v>
          </cell>
          <cell r="B8024" t="str">
            <v>CURSO DE CAPACITAÇÃO PARA ARQUITETO SÊNIOR (ENCARGOS COMPLEMENTARES) - MENSALISTA</v>
          </cell>
          <cell r="D8024" t="str">
            <v>MES</v>
          </cell>
          <cell r="E8024" t="str">
            <v>79,22</v>
          </cell>
          <cell r="F8024" t="str">
            <v>91,75</v>
          </cell>
        </row>
        <row r="8025">
          <cell r="A8025" t="str">
            <v>95422</v>
          </cell>
          <cell r="B8025" t="str">
            <v>CURSO DE CAPACITAÇÃO PARA ENCARREGADO GERAL DE OBRAS (ENCARGOS COMPLEMENTARES) - MENSALISTA</v>
          </cell>
          <cell r="D8025" t="str">
            <v>MES</v>
          </cell>
          <cell r="E8025" t="str">
            <v>32,37</v>
          </cell>
          <cell r="F8025" t="str">
            <v>37,49</v>
          </cell>
        </row>
        <row r="8026">
          <cell r="A8026" t="str">
            <v>95423</v>
          </cell>
          <cell r="B8026" t="str">
            <v>CURSO DE CAPACITAÇÃO PARA MESTRE DE OBRAS (ENCARGOS COMPLEMENTARES) - MENSALISTA</v>
          </cell>
          <cell r="D8026" t="str">
            <v>MES</v>
          </cell>
          <cell r="E8026" t="str">
            <v>49,14</v>
          </cell>
          <cell r="F8026" t="str">
            <v>56,90</v>
          </cell>
        </row>
        <row r="8027">
          <cell r="A8027" t="str">
            <v>95424</v>
          </cell>
          <cell r="B8027" t="str">
            <v>CURSO DE CAPACITAÇÃO PARA TOPÓGRAFO (ENCARGOS COMPLEMENTARES) - MENSALISTA</v>
          </cell>
          <cell r="D8027" t="str">
            <v>MES</v>
          </cell>
          <cell r="E8027" t="str">
            <v>13,68</v>
          </cell>
          <cell r="F8027" t="str">
            <v>15,85</v>
          </cell>
        </row>
        <row r="8028">
          <cell r="A8028" t="str">
            <v>100288</v>
          </cell>
          <cell r="B8028" t="str">
            <v>CURSO DE CAPACITAÇÃO PARA VIGIA DIURNO (ENCARGOS COMPLEMENTARES) - HORISTA</v>
          </cell>
          <cell r="D8028" t="str">
            <v>H</v>
          </cell>
          <cell r="E8028" t="str">
            <v>0,03</v>
          </cell>
          <cell r="F8028" t="str">
            <v>0,03</v>
          </cell>
        </row>
        <row r="8029">
          <cell r="A8029" t="str">
            <v>100289</v>
          </cell>
          <cell r="B8029" t="str">
            <v>VIGIA DIURNO COM ENCARGOS COMPLEMENTARES</v>
          </cell>
          <cell r="D8029" t="str">
            <v>H</v>
          </cell>
          <cell r="E8029" t="str">
            <v>14,42</v>
          </cell>
          <cell r="F8029" t="str">
            <v>15,93</v>
          </cell>
        </row>
        <row r="8030">
          <cell r="A8030" t="str">
            <v>100290</v>
          </cell>
          <cell r="B8030" t="str">
            <v>CURSO DE CAPACITAÇÃO PARA AUXILIAR DE ALMOXARIFE (ENCARGOS COMPLEMENTARES) - HORISTA</v>
          </cell>
          <cell r="D8030" t="str">
            <v>H</v>
          </cell>
          <cell r="E8030" t="str">
            <v>0,03</v>
          </cell>
          <cell r="F8030" t="str">
            <v>0,03</v>
          </cell>
        </row>
        <row r="8031">
          <cell r="A8031" t="str">
            <v>100291</v>
          </cell>
          <cell r="B8031" t="str">
            <v>CURSO DE CAPACITAÇÃO PARA AJUDANTE DE PINTOR (ENCARGOS COMPLEMENTARES) - HORISTA</v>
          </cell>
          <cell r="D8031" t="str">
            <v>H</v>
          </cell>
          <cell r="E8031" t="str">
            <v>0,09</v>
          </cell>
          <cell r="F8031" t="str">
            <v>0,10</v>
          </cell>
        </row>
        <row r="8032">
          <cell r="A8032" t="str">
            <v>100292</v>
          </cell>
          <cell r="B8032" t="str">
            <v>CURSO DE CAPACITAÇÃO PARA COORDENADOR/GERENTE DE OBRA (ENCARGOS COMPLEMENTARES) - HORISTA</v>
          </cell>
          <cell r="D8032" t="str">
            <v>H</v>
          </cell>
          <cell r="E8032" t="str">
            <v>0,37</v>
          </cell>
          <cell r="F8032" t="str">
            <v>0,43</v>
          </cell>
        </row>
        <row r="8033">
          <cell r="A8033" t="str">
            <v>100293</v>
          </cell>
          <cell r="B8033" t="str">
            <v>CURSO DE CAPACITAÇÃO PARA AUXILIAR DE AZULEJISTA (ENCARGOS COMPLEMENTARES) - HORISTA</v>
          </cell>
          <cell r="D8033" t="str">
            <v>H</v>
          </cell>
          <cell r="E8033" t="str">
            <v>0,09</v>
          </cell>
          <cell r="F8033" t="str">
            <v>0,10</v>
          </cell>
        </row>
        <row r="8034">
          <cell r="A8034" t="str">
            <v>100294</v>
          </cell>
          <cell r="B8034" t="str">
            <v>CURSO DE CAPACITAÇÃO PARA ARQUITETO PAISAGISTA (ENCARGOS COMPLEMENTARES) - HORISTA</v>
          </cell>
          <cell r="D8034" t="str">
            <v>H</v>
          </cell>
          <cell r="E8034" t="str">
            <v>0,19</v>
          </cell>
          <cell r="F8034" t="str">
            <v>0,22</v>
          </cell>
        </row>
        <row r="8035">
          <cell r="A8035" t="str">
            <v>100295</v>
          </cell>
          <cell r="B8035" t="str">
            <v>CURSO DE CAPACITAÇÃO PARA MONTADOR DE ELETROELETRONICOS (ENCARGOS COMPLEMENTARES) - HORISTA</v>
          </cell>
          <cell r="D8035" t="str">
            <v>H</v>
          </cell>
          <cell r="E8035" t="str">
            <v>0,31</v>
          </cell>
          <cell r="F8035" t="str">
            <v>0,36</v>
          </cell>
        </row>
        <row r="8036">
          <cell r="A8036" t="str">
            <v>100296</v>
          </cell>
          <cell r="B8036" t="str">
            <v>CURSO DE CAPACITAÇÃO PARA ENGENHEIRO CIVIL JUNIOR (ENCARGOS COMPLEMENTARES) - HORISTA</v>
          </cell>
          <cell r="D8036" t="str">
            <v>H</v>
          </cell>
          <cell r="E8036" t="str">
            <v>0,59</v>
          </cell>
          <cell r="F8036" t="str">
            <v>0,68</v>
          </cell>
        </row>
        <row r="8037">
          <cell r="A8037" t="str">
            <v>100297</v>
          </cell>
          <cell r="B8037" t="str">
            <v>CURSO DE CAPACITAÇÃO PARA ENGENHEIRO CIVIL PLENO (ENCARGOS COMPLEMENTARES) - HORISTA</v>
          </cell>
          <cell r="D8037" t="str">
            <v>H</v>
          </cell>
          <cell r="E8037" t="str">
            <v>0,66</v>
          </cell>
          <cell r="F8037" t="str">
            <v>0,77</v>
          </cell>
        </row>
        <row r="8038">
          <cell r="A8038" t="str">
            <v>100298</v>
          </cell>
          <cell r="B8038" t="str">
            <v>CURSO DE CAPACITAÇÃO PARA MECÂNICO DE REFRIGERAÇÃO (ENCARGOS COMPLEMENTARES) - HORISTA</v>
          </cell>
          <cell r="D8038" t="str">
            <v>H</v>
          </cell>
          <cell r="E8038" t="str">
            <v>0,31</v>
          </cell>
          <cell r="F8038" t="str">
            <v>0,36</v>
          </cell>
        </row>
        <row r="8039">
          <cell r="A8039" t="str">
            <v>100299</v>
          </cell>
          <cell r="B8039" t="str">
            <v>CURSO DE CAPACITAÇÃO PARA TÉCNICO EM SEGURANÇA DO TRABALHO (ENCARGOS COMPLEMENTARES) - HORISTA</v>
          </cell>
          <cell r="D8039" t="str">
            <v>H</v>
          </cell>
          <cell r="E8039" t="str">
            <v>0,24</v>
          </cell>
          <cell r="F8039" t="str">
            <v>0,28</v>
          </cell>
        </row>
        <row r="8040">
          <cell r="A8040" t="str">
            <v>100300</v>
          </cell>
          <cell r="B8040" t="str">
            <v>AUXILIAR DE ALMOXARIFE COM ENCARGOS COMPLEMENTARES</v>
          </cell>
          <cell r="D8040" t="str">
            <v>H</v>
          </cell>
          <cell r="E8040" t="str">
            <v>10,82</v>
          </cell>
          <cell r="F8040" t="str">
            <v>12,35</v>
          </cell>
        </row>
        <row r="8041">
          <cell r="A8041" t="str">
            <v>100301</v>
          </cell>
          <cell r="B8041" t="str">
            <v>AJUDANTE DE PINTOR COM ENCARGOS COMPLEMENTARES</v>
          </cell>
          <cell r="D8041" t="str">
            <v>H</v>
          </cell>
          <cell r="E8041" t="str">
            <v>15,01</v>
          </cell>
          <cell r="F8041" t="str">
            <v>16,42</v>
          </cell>
        </row>
        <row r="8042">
          <cell r="A8042" t="str">
            <v>100302</v>
          </cell>
          <cell r="B8042" t="str">
            <v>COORDENADOR/GERENTE DE OBRA COM ENCARGOS COMPLEMENTARES</v>
          </cell>
          <cell r="D8042" t="str">
            <v>H</v>
          </cell>
          <cell r="E8042" t="str">
            <v>109,70</v>
          </cell>
          <cell r="F8042" t="str">
            <v>126,83</v>
          </cell>
        </row>
        <row r="8043">
          <cell r="A8043" t="str">
            <v>100303</v>
          </cell>
          <cell r="B8043" t="str">
            <v>AUXILIAR DE AZULEJISTA COM ENCARGOS COMPLEMENTARES</v>
          </cell>
          <cell r="D8043" t="str">
            <v>H</v>
          </cell>
          <cell r="E8043" t="str">
            <v>13,93</v>
          </cell>
          <cell r="F8043" t="str">
            <v>15,36</v>
          </cell>
        </row>
        <row r="8044">
          <cell r="A8044" t="str">
            <v>100304</v>
          </cell>
          <cell r="B8044" t="str">
            <v>ARQUITETO PAISAGISTA COM ENCARGOS COMPLEMENTARES</v>
          </cell>
          <cell r="D8044" t="str">
            <v>H</v>
          </cell>
          <cell r="E8044" t="str">
            <v>56,20</v>
          </cell>
          <cell r="F8044" t="str">
            <v>64,90</v>
          </cell>
        </row>
        <row r="8045">
          <cell r="A8045" t="str">
            <v>100305</v>
          </cell>
          <cell r="B8045" t="str">
            <v>ENGENHEIRO CIVIL JUNIOR COM ENCARGOS COMPLEMENTARES</v>
          </cell>
          <cell r="D8045" t="str">
            <v>H</v>
          </cell>
          <cell r="E8045" t="str">
            <v>76,55</v>
          </cell>
          <cell r="F8045" t="str">
            <v>88,46</v>
          </cell>
        </row>
        <row r="8046">
          <cell r="A8046" t="str">
            <v>100306</v>
          </cell>
          <cell r="B8046" t="str">
            <v>ENGENHEIRO CIVIL PLENO COM ENCARGOS COMPLEMENTARES</v>
          </cell>
          <cell r="D8046" t="str">
            <v>H</v>
          </cell>
          <cell r="E8046" t="str">
            <v>86,24</v>
          </cell>
          <cell r="F8046" t="str">
            <v>99,68</v>
          </cell>
        </row>
        <row r="8047">
          <cell r="A8047" t="str">
            <v>100307</v>
          </cell>
          <cell r="B8047" t="str">
            <v>MONTADOR DE ELETROELETRÔNICOS COM ENCARGOS COMPLEMENTARES</v>
          </cell>
          <cell r="D8047" t="str">
            <v>H</v>
          </cell>
          <cell r="E8047" t="str">
            <v>19,90</v>
          </cell>
          <cell r="F8047" t="str">
            <v>22,26</v>
          </cell>
        </row>
        <row r="8048">
          <cell r="A8048" t="str">
            <v>100308</v>
          </cell>
          <cell r="B8048" t="str">
            <v>MECÂNICO DE REFRIGERAÇÃO COM ENCARGOS COMPLEMENTARES</v>
          </cell>
          <cell r="D8048" t="str">
            <v>H</v>
          </cell>
          <cell r="E8048" t="str">
            <v>18,59</v>
          </cell>
          <cell r="F8048" t="str">
            <v>20,75</v>
          </cell>
        </row>
        <row r="8049">
          <cell r="A8049" t="str">
            <v>100309</v>
          </cell>
          <cell r="B8049" t="str">
            <v>TÉCNICO EM SEGURAÇA DO TRABALHO COM ENCARGOS COMPLEMENTARES</v>
          </cell>
          <cell r="D8049" t="str">
            <v>H</v>
          </cell>
          <cell r="E8049" t="str">
            <v>21,35</v>
          </cell>
          <cell r="F8049" t="str">
            <v>24,55</v>
          </cell>
        </row>
        <row r="8050">
          <cell r="A8050" t="str">
            <v>100310</v>
          </cell>
          <cell r="B8050" t="str">
            <v>CURSO DE CAPACITAÇÃO PARA AUXILIAR DE ALMOXARIFE (ENCARGOS COMPLEMENTARES) - MENSALISTA</v>
          </cell>
          <cell r="D8050" t="str">
            <v>MES</v>
          </cell>
          <cell r="E8050" t="str">
            <v>4,62</v>
          </cell>
          <cell r="F8050" t="str">
            <v>5,35</v>
          </cell>
        </row>
        <row r="8051">
          <cell r="A8051" t="str">
            <v>100311</v>
          </cell>
          <cell r="B8051" t="str">
            <v>CURSO DE CAPACITAÇÃO PARA COORDENADOR/GERENTE DE OBRA (ENCARGOS COMPLEMENTARES) - MENSALISTA</v>
          </cell>
          <cell r="D8051" t="str">
            <v>MES</v>
          </cell>
          <cell r="E8051" t="str">
            <v>51,48</v>
          </cell>
          <cell r="F8051" t="str">
            <v>59,62</v>
          </cell>
        </row>
        <row r="8052">
          <cell r="A8052" t="str">
            <v>100312</v>
          </cell>
          <cell r="B8052" t="str">
            <v>CURSO DE CAPACITAÇÃO PARA ARQUITETO PAISAGISTA (ENCARGOS COMPLEMENTARES) - MENSALISTA</v>
          </cell>
          <cell r="D8052" t="str">
            <v>MES</v>
          </cell>
          <cell r="E8052" t="str">
            <v>26,14</v>
          </cell>
          <cell r="F8052" t="str">
            <v>30,28</v>
          </cell>
        </row>
        <row r="8053">
          <cell r="A8053" t="str">
            <v>100313</v>
          </cell>
          <cell r="B8053" t="str">
            <v>CURSO DE CAPACITAÇÃO PARA ENGENHEIRO CIVIL JUNIOR (ENCARGOS COMPLEMENTARES) - MENSALISTA</v>
          </cell>
          <cell r="D8053" t="str">
            <v>MES</v>
          </cell>
          <cell r="E8053" t="str">
            <v>80,51</v>
          </cell>
          <cell r="F8053" t="str">
            <v>93,23</v>
          </cell>
        </row>
        <row r="8054">
          <cell r="A8054" t="str">
            <v>100314</v>
          </cell>
          <cell r="B8054" t="str">
            <v>CURSO DE CAPACITAÇÃO PARA ENGENHEIRO CIVIL PLENO (ENCARGOS COMPLEMENTARES) - MENSALISTA</v>
          </cell>
          <cell r="D8054" t="str">
            <v>MES</v>
          </cell>
          <cell r="E8054" t="str">
            <v>90,83</v>
          </cell>
          <cell r="F8054" t="str">
            <v>105,19</v>
          </cell>
        </row>
        <row r="8055">
          <cell r="A8055" t="str">
            <v>100315</v>
          </cell>
          <cell r="B8055" t="str">
            <v>CURSO DE CAPACITAÇÃO PARA TÉCNICO EM SEGURANÇA DO TRABALHO (ENCARGOS COMPLEMENTARES) - MENSALISTA</v>
          </cell>
          <cell r="D8055" t="str">
            <v>MES</v>
          </cell>
          <cell r="E8055" t="str">
            <v>33,55</v>
          </cell>
          <cell r="F8055" t="str">
            <v>38,86</v>
          </cell>
        </row>
        <row r="8056">
          <cell r="A8056" t="str">
            <v>100316</v>
          </cell>
          <cell r="B8056" t="str">
            <v>AUXILIAR DE ALMOXARIFE COM ENCARGOS COMPLEMENTARES</v>
          </cell>
          <cell r="D8056" t="str">
            <v>MES</v>
          </cell>
          <cell r="E8056" t="str">
            <v>1.918,57</v>
          </cell>
          <cell r="F8056" t="str">
            <v>2.190,20</v>
          </cell>
        </row>
        <row r="8057">
          <cell r="A8057" t="str">
            <v>100317</v>
          </cell>
          <cell r="B8057" t="str">
            <v>COORDENADOR / GERENTE DE OBRA COM ENCARGOS COMPLEMENTARES</v>
          </cell>
          <cell r="D8057" t="str">
            <v>MES</v>
          </cell>
          <cell r="E8057" t="str">
            <v>19.309,68</v>
          </cell>
          <cell r="F8057" t="str">
            <v>22.332,74</v>
          </cell>
        </row>
        <row r="8058">
          <cell r="A8058" t="str">
            <v>100318</v>
          </cell>
          <cell r="B8058" t="str">
            <v>ARQUITETO PAISAGISTA COM ENCARGOS COMPLEMENTARES</v>
          </cell>
          <cell r="D8058" t="str">
            <v>MES</v>
          </cell>
          <cell r="E8058" t="str">
            <v>9.899,73</v>
          </cell>
          <cell r="F8058" t="str">
            <v>11.435,07</v>
          </cell>
        </row>
        <row r="8059">
          <cell r="A8059" t="str">
            <v>100319</v>
          </cell>
          <cell r="B8059" t="str">
            <v>ENGENHEIRO CIVIL JUNIOR COM ENCARGOS COMPLEMENTARES</v>
          </cell>
          <cell r="D8059" t="str">
            <v>MES</v>
          </cell>
          <cell r="E8059" t="str">
            <v>13.467,62</v>
          </cell>
          <cell r="F8059" t="str">
            <v>15.567,04</v>
          </cell>
        </row>
        <row r="8060">
          <cell r="A8060" t="str">
            <v>100320</v>
          </cell>
          <cell r="B8060" t="str">
            <v>ENGENHEIRO CIVIL PLENO COM ENCARGOS COMPLEMENTARES</v>
          </cell>
          <cell r="D8060" t="str">
            <v>MES</v>
          </cell>
          <cell r="E8060" t="str">
            <v>15.169,94</v>
          </cell>
          <cell r="F8060" t="str">
            <v>17.538,51</v>
          </cell>
        </row>
        <row r="8061">
          <cell r="A8061" t="str">
            <v>100321</v>
          </cell>
          <cell r="B8061" t="str">
            <v>TÉCNICO EM SEGURANÇA DO TRABALHO COM ENCARGOS COMPLEMENTARES</v>
          </cell>
          <cell r="D8061" t="str">
            <v>MES</v>
          </cell>
          <cell r="E8061" t="str">
            <v>3.766,45</v>
          </cell>
          <cell r="F8061" t="str">
            <v>4.330,24</v>
          </cell>
        </row>
        <row r="8062">
          <cell r="A8062" t="str">
            <v>100533</v>
          </cell>
          <cell r="B8062" t="str">
            <v>TECNICO DE EDIFICACOES COM ENCARGOS COMPLEMENTARES</v>
          </cell>
          <cell r="D8062" t="str">
            <v>H</v>
          </cell>
          <cell r="E8062" t="str">
            <v>18,05</v>
          </cell>
          <cell r="F8062" t="str">
            <v>20,75</v>
          </cell>
        </row>
        <row r="8063">
          <cell r="A8063" t="str">
            <v>100534</v>
          </cell>
          <cell r="B8063" t="str">
            <v>TECNICO DE EDIFICACOES COM ENCARGOS COMPLEMENTARES</v>
          </cell>
          <cell r="D8063" t="str">
            <v>MES</v>
          </cell>
          <cell r="E8063" t="str">
            <v>3.196,48</v>
          </cell>
          <cell r="F8063" t="str">
            <v>3.670,15</v>
          </cell>
        </row>
        <row r="8064">
          <cell r="A8064" t="str">
            <v>100535</v>
          </cell>
          <cell r="B8064" t="str">
            <v>CURSO DE CAPACITAÇÃO PARA TECNICO DE EDIFICACOES (ENCARGOS COMPLEMENTARES) - HORISTA</v>
          </cell>
          <cell r="D8064" t="str">
            <v>H</v>
          </cell>
          <cell r="E8064" t="str">
            <v>0,20</v>
          </cell>
          <cell r="F8064" t="str">
            <v>0,24</v>
          </cell>
        </row>
        <row r="8065">
          <cell r="A8065" t="str">
            <v>100536</v>
          </cell>
          <cell r="B8065" t="str">
            <v>CURSO DE CAPACITAÇÃO PARA TECNICO DE EDIFICACOES (ENCARGOS COMPLEMENTARES) - MENSALISTA</v>
          </cell>
          <cell r="D8065" t="str">
            <v>MES</v>
          </cell>
          <cell r="E8065" t="str">
            <v>28,19</v>
          </cell>
          <cell r="F8065" t="str">
            <v>32,65</v>
          </cell>
        </row>
        <row r="8066">
          <cell r="A8066">
            <v>0</v>
          </cell>
          <cell r="B8066">
            <v>0</v>
          </cell>
          <cell r="C8066">
            <v>0</v>
          </cell>
          <cell r="D8066">
            <v>0</v>
          </cell>
          <cell r="E8066">
            <v>0</v>
          </cell>
        </row>
        <row r="8067">
          <cell r="A8067">
            <v>0</v>
          </cell>
          <cell r="B8067">
            <v>0</v>
          </cell>
          <cell r="C8067">
            <v>0</v>
          </cell>
          <cell r="D8067">
            <v>0</v>
          </cell>
          <cell r="E8067">
            <v>0</v>
          </cell>
        </row>
        <row r="8068">
          <cell r="A8068">
            <v>0</v>
          </cell>
          <cell r="B8068">
            <v>0</v>
          </cell>
          <cell r="C8068">
            <v>0</v>
          </cell>
          <cell r="D8068">
            <v>0</v>
          </cell>
          <cell r="E8068">
            <v>0</v>
          </cell>
        </row>
        <row r="8069">
          <cell r="A8069">
            <v>0</v>
          </cell>
          <cell r="B8069">
            <v>0</v>
          </cell>
          <cell r="C8069">
            <v>0</v>
          </cell>
          <cell r="D8069">
            <v>0</v>
          </cell>
          <cell r="E8069">
            <v>0</v>
          </cell>
        </row>
        <row r="8070">
          <cell r="A8070">
            <v>0</v>
          </cell>
          <cell r="B8070">
            <v>0</v>
          </cell>
          <cell r="C8070">
            <v>0</v>
          </cell>
          <cell r="D8070">
            <v>0</v>
          </cell>
          <cell r="E8070">
            <v>0</v>
          </cell>
        </row>
        <row r="8071">
          <cell r="A8071">
            <v>0</v>
          </cell>
          <cell r="B8071">
            <v>0</v>
          </cell>
          <cell r="C8071">
            <v>0</v>
          </cell>
          <cell r="D8071">
            <v>0</v>
          </cell>
          <cell r="E8071">
            <v>0</v>
          </cell>
        </row>
        <row r="8072">
          <cell r="A8072">
            <v>0</v>
          </cell>
          <cell r="B8072">
            <v>0</v>
          </cell>
          <cell r="C8072">
            <v>0</v>
          </cell>
          <cell r="D8072">
            <v>0</v>
          </cell>
          <cell r="E8072">
            <v>0</v>
          </cell>
        </row>
        <row r="8073">
          <cell r="A8073">
            <v>0</v>
          </cell>
          <cell r="B8073">
            <v>0</v>
          </cell>
          <cell r="C8073">
            <v>0</v>
          </cell>
          <cell r="D8073">
            <v>0</v>
          </cell>
          <cell r="E8073">
            <v>0</v>
          </cell>
        </row>
        <row r="8074">
          <cell r="A8074">
            <v>0</v>
          </cell>
          <cell r="B8074">
            <v>0</v>
          </cell>
          <cell r="C8074">
            <v>0</v>
          </cell>
          <cell r="D8074">
            <v>0</v>
          </cell>
          <cell r="E8074">
            <v>0</v>
          </cell>
        </row>
        <row r="8075">
          <cell r="A8075">
            <v>0</v>
          </cell>
          <cell r="B8075">
            <v>0</v>
          </cell>
          <cell r="C8075">
            <v>0</v>
          </cell>
          <cell r="D8075">
            <v>0</v>
          </cell>
          <cell r="E8075">
            <v>0</v>
          </cell>
        </row>
        <row r="8076">
          <cell r="A8076">
            <v>0</v>
          </cell>
          <cell r="B8076">
            <v>0</v>
          </cell>
          <cell r="C8076">
            <v>0</v>
          </cell>
          <cell r="D8076">
            <v>0</v>
          </cell>
          <cell r="E8076">
            <v>0</v>
          </cell>
        </row>
        <row r="8077">
          <cell r="A8077">
            <v>0</v>
          </cell>
          <cell r="B8077">
            <v>0</v>
          </cell>
          <cell r="C8077">
            <v>0</v>
          </cell>
          <cell r="D8077">
            <v>0</v>
          </cell>
          <cell r="E8077">
            <v>0</v>
          </cell>
        </row>
        <row r="8078">
          <cell r="A8078">
            <v>0</v>
          </cell>
          <cell r="B8078">
            <v>0</v>
          </cell>
          <cell r="C8078">
            <v>0</v>
          </cell>
          <cell r="D8078">
            <v>0</v>
          </cell>
          <cell r="E8078">
            <v>0</v>
          </cell>
        </row>
        <row r="8079">
          <cell r="A8079">
            <v>0</v>
          </cell>
          <cell r="B8079">
            <v>0</v>
          </cell>
          <cell r="C8079">
            <v>0</v>
          </cell>
          <cell r="D8079">
            <v>0</v>
          </cell>
          <cell r="E8079">
            <v>0</v>
          </cell>
        </row>
        <row r="8080">
          <cell r="A8080">
            <v>0</v>
          </cell>
          <cell r="B8080">
            <v>0</v>
          </cell>
          <cell r="C8080">
            <v>0</v>
          </cell>
          <cell r="D8080">
            <v>0</v>
          </cell>
          <cell r="E8080">
            <v>0</v>
          </cell>
        </row>
        <row r="8081">
          <cell r="A8081">
            <v>0</v>
          </cell>
          <cell r="B8081">
            <v>0</v>
          </cell>
          <cell r="C8081">
            <v>0</v>
          </cell>
          <cell r="D8081">
            <v>0</v>
          </cell>
          <cell r="E8081">
            <v>0</v>
          </cell>
        </row>
        <row r="8082">
          <cell r="A8082">
            <v>0</v>
          </cell>
          <cell r="B8082">
            <v>0</v>
          </cell>
          <cell r="C8082">
            <v>0</v>
          </cell>
          <cell r="D8082">
            <v>0</v>
          </cell>
          <cell r="E8082">
            <v>0</v>
          </cell>
        </row>
        <row r="8083">
          <cell r="A8083">
            <v>0</v>
          </cell>
          <cell r="B8083">
            <v>0</v>
          </cell>
          <cell r="C8083">
            <v>0</v>
          </cell>
          <cell r="D8083">
            <v>0</v>
          </cell>
          <cell r="E8083">
            <v>0</v>
          </cell>
        </row>
        <row r="8084">
          <cell r="A8084">
            <v>0</v>
          </cell>
          <cell r="B8084">
            <v>0</v>
          </cell>
          <cell r="C8084">
            <v>0</v>
          </cell>
          <cell r="D8084">
            <v>0</v>
          </cell>
          <cell r="E8084">
            <v>0</v>
          </cell>
        </row>
        <row r="8085">
          <cell r="A8085">
            <v>0</v>
          </cell>
          <cell r="B8085">
            <v>0</v>
          </cell>
          <cell r="C8085">
            <v>0</v>
          </cell>
          <cell r="D8085">
            <v>0</v>
          </cell>
          <cell r="E8085">
            <v>0</v>
          </cell>
        </row>
        <row r="8086">
          <cell r="A8086">
            <v>0</v>
          </cell>
          <cell r="B8086">
            <v>0</v>
          </cell>
          <cell r="C8086">
            <v>0</v>
          </cell>
          <cell r="D8086">
            <v>0</v>
          </cell>
          <cell r="E8086">
            <v>0</v>
          </cell>
        </row>
        <row r="8087">
          <cell r="A8087">
            <v>0</v>
          </cell>
          <cell r="B8087">
            <v>0</v>
          </cell>
          <cell r="C8087">
            <v>0</v>
          </cell>
          <cell r="D8087">
            <v>0</v>
          </cell>
          <cell r="E8087">
            <v>0</v>
          </cell>
        </row>
        <row r="8088">
          <cell r="A8088">
            <v>0</v>
          </cell>
          <cell r="B8088">
            <v>0</v>
          </cell>
          <cell r="C8088">
            <v>0</v>
          </cell>
          <cell r="D8088">
            <v>0</v>
          </cell>
          <cell r="E8088">
            <v>0</v>
          </cell>
        </row>
        <row r="8089">
          <cell r="A8089">
            <v>0</v>
          </cell>
          <cell r="B8089">
            <v>0</v>
          </cell>
          <cell r="C8089">
            <v>0</v>
          </cell>
          <cell r="D8089">
            <v>0</v>
          </cell>
          <cell r="E8089">
            <v>0</v>
          </cell>
        </row>
        <row r="8090">
          <cell r="A8090">
            <v>0</v>
          </cell>
          <cell r="B8090">
            <v>0</v>
          </cell>
          <cell r="C8090">
            <v>0</v>
          </cell>
          <cell r="D8090">
            <v>0</v>
          </cell>
          <cell r="E8090">
            <v>0</v>
          </cell>
        </row>
        <row r="8091">
          <cell r="A8091">
            <v>0</v>
          </cell>
          <cell r="B8091">
            <v>0</v>
          </cell>
          <cell r="C8091">
            <v>0</v>
          </cell>
          <cell r="D8091">
            <v>0</v>
          </cell>
          <cell r="E8091">
            <v>0</v>
          </cell>
        </row>
        <row r="8092">
          <cell r="A8092">
            <v>0</v>
          </cell>
          <cell r="B8092">
            <v>0</v>
          </cell>
          <cell r="C8092">
            <v>0</v>
          </cell>
          <cell r="D8092">
            <v>0</v>
          </cell>
          <cell r="E8092">
            <v>0</v>
          </cell>
        </row>
        <row r="8093">
          <cell r="A8093">
            <v>0</v>
          </cell>
          <cell r="B8093">
            <v>0</v>
          </cell>
          <cell r="C8093">
            <v>0</v>
          </cell>
          <cell r="D8093">
            <v>0</v>
          </cell>
          <cell r="E8093">
            <v>0</v>
          </cell>
        </row>
        <row r="8094">
          <cell r="A8094">
            <v>0</v>
          </cell>
          <cell r="B8094">
            <v>0</v>
          </cell>
          <cell r="C8094">
            <v>0</v>
          </cell>
          <cell r="D8094">
            <v>0</v>
          </cell>
          <cell r="E8094">
            <v>0</v>
          </cell>
        </row>
        <row r="8095">
          <cell r="A8095">
            <v>0</v>
          </cell>
          <cell r="B8095">
            <v>0</v>
          </cell>
          <cell r="C8095">
            <v>0</v>
          </cell>
          <cell r="D8095">
            <v>0</v>
          </cell>
          <cell r="E8095">
            <v>0</v>
          </cell>
        </row>
        <row r="8096">
          <cell r="A8096">
            <v>0</v>
          </cell>
          <cell r="B8096">
            <v>0</v>
          </cell>
          <cell r="C8096">
            <v>0</v>
          </cell>
          <cell r="D8096">
            <v>0</v>
          </cell>
          <cell r="E8096">
            <v>0</v>
          </cell>
        </row>
        <row r="8097">
          <cell r="A8097">
            <v>0</v>
          </cell>
          <cell r="B8097">
            <v>0</v>
          </cell>
          <cell r="C8097">
            <v>0</v>
          </cell>
          <cell r="D8097">
            <v>0</v>
          </cell>
          <cell r="E8097">
            <v>0</v>
          </cell>
        </row>
        <row r="8098">
          <cell r="A8098">
            <v>0</v>
          </cell>
          <cell r="B8098">
            <v>0</v>
          </cell>
          <cell r="C8098">
            <v>0</v>
          </cell>
          <cell r="D8098">
            <v>0</v>
          </cell>
          <cell r="E8098">
            <v>0</v>
          </cell>
        </row>
        <row r="8099">
          <cell r="A8099">
            <v>0</v>
          </cell>
          <cell r="B8099">
            <v>0</v>
          </cell>
          <cell r="C8099">
            <v>0</v>
          </cell>
          <cell r="D8099">
            <v>0</v>
          </cell>
          <cell r="E8099">
            <v>0</v>
          </cell>
        </row>
        <row r="8100">
          <cell r="A8100">
            <v>0</v>
          </cell>
          <cell r="B8100">
            <v>0</v>
          </cell>
          <cell r="C8100">
            <v>0</v>
          </cell>
          <cell r="D8100">
            <v>0</v>
          </cell>
          <cell r="E8100">
            <v>0</v>
          </cell>
        </row>
        <row r="8101">
          <cell r="A8101">
            <v>0</v>
          </cell>
          <cell r="B8101">
            <v>0</v>
          </cell>
          <cell r="C8101">
            <v>0</v>
          </cell>
          <cell r="D8101">
            <v>0</v>
          </cell>
          <cell r="E8101">
            <v>0</v>
          </cell>
        </row>
        <row r="8102">
          <cell r="A8102">
            <v>0</v>
          </cell>
          <cell r="B8102">
            <v>0</v>
          </cell>
          <cell r="C8102">
            <v>0</v>
          </cell>
          <cell r="D8102">
            <v>0</v>
          </cell>
          <cell r="E8102">
            <v>0</v>
          </cell>
        </row>
        <row r="8103">
          <cell r="A8103">
            <v>0</v>
          </cell>
          <cell r="B8103">
            <v>0</v>
          </cell>
          <cell r="C8103">
            <v>0</v>
          </cell>
          <cell r="D8103">
            <v>0</v>
          </cell>
          <cell r="E8103">
            <v>0</v>
          </cell>
        </row>
        <row r="8104">
          <cell r="A8104">
            <v>0</v>
          </cell>
          <cell r="B8104">
            <v>0</v>
          </cell>
          <cell r="C8104">
            <v>0</v>
          </cell>
          <cell r="D8104">
            <v>0</v>
          </cell>
          <cell r="E8104">
            <v>0</v>
          </cell>
        </row>
        <row r="8105">
          <cell r="A8105">
            <v>0</v>
          </cell>
          <cell r="B8105">
            <v>0</v>
          </cell>
          <cell r="C8105">
            <v>0</v>
          </cell>
          <cell r="D8105">
            <v>0</v>
          </cell>
          <cell r="E8105">
            <v>0</v>
          </cell>
        </row>
        <row r="8106">
          <cell r="A8106">
            <v>0</v>
          </cell>
          <cell r="B8106">
            <v>0</v>
          </cell>
          <cell r="C8106">
            <v>0</v>
          </cell>
          <cell r="D8106">
            <v>0</v>
          </cell>
          <cell r="E8106">
            <v>0</v>
          </cell>
        </row>
        <row r="8107">
          <cell r="A8107">
            <v>0</v>
          </cell>
          <cell r="B8107">
            <v>0</v>
          </cell>
          <cell r="C8107">
            <v>0</v>
          </cell>
          <cell r="D8107">
            <v>0</v>
          </cell>
          <cell r="E8107">
            <v>0</v>
          </cell>
        </row>
        <row r="8108">
          <cell r="A8108">
            <v>0</v>
          </cell>
          <cell r="B8108">
            <v>0</v>
          </cell>
          <cell r="C8108">
            <v>0</v>
          </cell>
          <cell r="D8108">
            <v>0</v>
          </cell>
          <cell r="E8108">
            <v>0</v>
          </cell>
        </row>
        <row r="8109">
          <cell r="A8109">
            <v>0</v>
          </cell>
          <cell r="B8109">
            <v>0</v>
          </cell>
          <cell r="C8109">
            <v>0</v>
          </cell>
          <cell r="D8109">
            <v>0</v>
          </cell>
          <cell r="E8109">
            <v>0</v>
          </cell>
        </row>
        <row r="8110">
          <cell r="A8110">
            <v>0</v>
          </cell>
          <cell r="B8110">
            <v>0</v>
          </cell>
          <cell r="C8110">
            <v>0</v>
          </cell>
          <cell r="D8110">
            <v>0</v>
          </cell>
          <cell r="E8110">
            <v>0</v>
          </cell>
        </row>
        <row r="8111">
          <cell r="A8111">
            <v>0</v>
          </cell>
          <cell r="B8111">
            <v>0</v>
          </cell>
          <cell r="C8111">
            <v>0</v>
          </cell>
          <cell r="D8111">
            <v>0</v>
          </cell>
          <cell r="E8111">
            <v>0</v>
          </cell>
        </row>
        <row r="8112">
          <cell r="A8112">
            <v>0</v>
          </cell>
          <cell r="B8112">
            <v>0</v>
          </cell>
          <cell r="C8112">
            <v>0</v>
          </cell>
          <cell r="D8112">
            <v>0</v>
          </cell>
          <cell r="E8112">
            <v>0</v>
          </cell>
        </row>
        <row r="8113">
          <cell r="A8113">
            <v>0</v>
          </cell>
          <cell r="B8113">
            <v>0</v>
          </cell>
          <cell r="C8113">
            <v>0</v>
          </cell>
          <cell r="D8113">
            <v>0</v>
          </cell>
          <cell r="E8113">
            <v>0</v>
          </cell>
        </row>
        <row r="8114">
          <cell r="A8114">
            <v>0</v>
          </cell>
          <cell r="B8114">
            <v>0</v>
          </cell>
          <cell r="C8114">
            <v>0</v>
          </cell>
          <cell r="D8114">
            <v>0</v>
          </cell>
          <cell r="E8114">
            <v>0</v>
          </cell>
        </row>
        <row r="8115">
          <cell r="A8115">
            <v>0</v>
          </cell>
          <cell r="B8115">
            <v>0</v>
          </cell>
          <cell r="C8115">
            <v>0</v>
          </cell>
          <cell r="D8115">
            <v>0</v>
          </cell>
          <cell r="E8115">
            <v>0</v>
          </cell>
        </row>
        <row r="8116">
          <cell r="A8116">
            <v>0</v>
          </cell>
          <cell r="B8116">
            <v>0</v>
          </cell>
          <cell r="C8116">
            <v>0</v>
          </cell>
          <cell r="D8116">
            <v>0</v>
          </cell>
          <cell r="E8116">
            <v>0</v>
          </cell>
        </row>
        <row r="8117">
          <cell r="A8117">
            <v>0</v>
          </cell>
          <cell r="B8117">
            <v>0</v>
          </cell>
          <cell r="C8117">
            <v>0</v>
          </cell>
          <cell r="D8117">
            <v>0</v>
          </cell>
          <cell r="E8117">
            <v>0</v>
          </cell>
        </row>
        <row r="8118">
          <cell r="A8118">
            <v>0</v>
          </cell>
          <cell r="B8118">
            <v>0</v>
          </cell>
          <cell r="C8118">
            <v>0</v>
          </cell>
          <cell r="D8118">
            <v>0</v>
          </cell>
          <cell r="E8118">
            <v>0</v>
          </cell>
        </row>
        <row r="8119">
          <cell r="A8119">
            <v>0</v>
          </cell>
          <cell r="B8119">
            <v>0</v>
          </cell>
          <cell r="C8119">
            <v>0</v>
          </cell>
          <cell r="D8119">
            <v>0</v>
          </cell>
          <cell r="E8119">
            <v>0</v>
          </cell>
        </row>
        <row r="8120">
          <cell r="A8120">
            <v>0</v>
          </cell>
          <cell r="B8120">
            <v>0</v>
          </cell>
          <cell r="C8120">
            <v>0</v>
          </cell>
          <cell r="D8120">
            <v>0</v>
          </cell>
          <cell r="E8120">
            <v>0</v>
          </cell>
        </row>
        <row r="8121">
          <cell r="A8121">
            <v>0</v>
          </cell>
          <cell r="B8121">
            <v>0</v>
          </cell>
          <cell r="C8121">
            <v>0</v>
          </cell>
          <cell r="D8121">
            <v>0</v>
          </cell>
          <cell r="E8121">
            <v>0</v>
          </cell>
        </row>
        <row r="8122">
          <cell r="A8122">
            <v>0</v>
          </cell>
          <cell r="B8122">
            <v>0</v>
          </cell>
          <cell r="C8122">
            <v>0</v>
          </cell>
          <cell r="D8122">
            <v>0</v>
          </cell>
          <cell r="E8122">
            <v>0</v>
          </cell>
        </row>
        <row r="8123">
          <cell r="A8123">
            <v>0</v>
          </cell>
          <cell r="B8123">
            <v>0</v>
          </cell>
          <cell r="C8123">
            <v>0</v>
          </cell>
          <cell r="D8123">
            <v>0</v>
          </cell>
          <cell r="E8123">
            <v>0</v>
          </cell>
        </row>
        <row r="8124">
          <cell r="A8124">
            <v>0</v>
          </cell>
          <cell r="B8124">
            <v>0</v>
          </cell>
          <cell r="C8124">
            <v>0</v>
          </cell>
          <cell r="D8124">
            <v>0</v>
          </cell>
          <cell r="E8124">
            <v>0</v>
          </cell>
        </row>
        <row r="8125">
          <cell r="A8125">
            <v>0</v>
          </cell>
          <cell r="B8125">
            <v>0</v>
          </cell>
          <cell r="C8125">
            <v>0</v>
          </cell>
          <cell r="D8125">
            <v>0</v>
          </cell>
          <cell r="E8125">
            <v>0</v>
          </cell>
        </row>
        <row r="8126">
          <cell r="A8126">
            <v>0</v>
          </cell>
          <cell r="B8126">
            <v>0</v>
          </cell>
          <cell r="C8126">
            <v>0</v>
          </cell>
          <cell r="D8126">
            <v>0</v>
          </cell>
          <cell r="E8126">
            <v>0</v>
          </cell>
        </row>
        <row r="8127">
          <cell r="A8127">
            <v>0</v>
          </cell>
          <cell r="B8127">
            <v>0</v>
          </cell>
          <cell r="C8127">
            <v>0</v>
          </cell>
          <cell r="D8127">
            <v>0</v>
          </cell>
          <cell r="E8127">
            <v>0</v>
          </cell>
        </row>
        <row r="8128">
          <cell r="A8128">
            <v>0</v>
          </cell>
          <cell r="B8128">
            <v>0</v>
          </cell>
          <cell r="C8128">
            <v>0</v>
          </cell>
          <cell r="D8128">
            <v>0</v>
          </cell>
          <cell r="E8128">
            <v>0</v>
          </cell>
        </row>
        <row r="8129">
          <cell r="A8129">
            <v>0</v>
          </cell>
          <cell r="B8129">
            <v>0</v>
          </cell>
          <cell r="C8129">
            <v>0</v>
          </cell>
          <cell r="D8129">
            <v>0</v>
          </cell>
          <cell r="E8129">
            <v>0</v>
          </cell>
        </row>
        <row r="8130">
          <cell r="A8130">
            <v>0</v>
          </cell>
          <cell r="B8130">
            <v>0</v>
          </cell>
          <cell r="C8130">
            <v>0</v>
          </cell>
          <cell r="D8130">
            <v>0</v>
          </cell>
          <cell r="E8130">
            <v>0</v>
          </cell>
        </row>
        <row r="8131">
          <cell r="A8131">
            <v>0</v>
          </cell>
          <cell r="B8131">
            <v>0</v>
          </cell>
          <cell r="C8131">
            <v>0</v>
          </cell>
          <cell r="D8131">
            <v>0</v>
          </cell>
          <cell r="E8131">
            <v>0</v>
          </cell>
        </row>
        <row r="8132">
          <cell r="A8132">
            <v>0</v>
          </cell>
          <cell r="B8132">
            <v>0</v>
          </cell>
          <cell r="C8132">
            <v>0</v>
          </cell>
          <cell r="D8132">
            <v>0</v>
          </cell>
          <cell r="E8132">
            <v>0</v>
          </cell>
        </row>
        <row r="8133">
          <cell r="A8133">
            <v>0</v>
          </cell>
          <cell r="B8133">
            <v>0</v>
          </cell>
          <cell r="C8133">
            <v>0</v>
          </cell>
          <cell r="D8133">
            <v>0</v>
          </cell>
          <cell r="E8133">
            <v>0</v>
          </cell>
        </row>
        <row r="8134">
          <cell r="A8134">
            <v>0</v>
          </cell>
          <cell r="B8134">
            <v>0</v>
          </cell>
          <cell r="C8134">
            <v>0</v>
          </cell>
          <cell r="D8134">
            <v>0</v>
          </cell>
          <cell r="E8134">
            <v>0</v>
          </cell>
        </row>
        <row r="8135">
          <cell r="A8135">
            <v>0</v>
          </cell>
          <cell r="B8135">
            <v>0</v>
          </cell>
          <cell r="C8135">
            <v>0</v>
          </cell>
          <cell r="D8135">
            <v>0</v>
          </cell>
          <cell r="E8135">
            <v>0</v>
          </cell>
        </row>
        <row r="8136">
          <cell r="A8136">
            <v>0</v>
          </cell>
          <cell r="B8136">
            <v>0</v>
          </cell>
          <cell r="C8136">
            <v>0</v>
          </cell>
          <cell r="D8136">
            <v>0</v>
          </cell>
          <cell r="E8136">
            <v>0</v>
          </cell>
        </row>
        <row r="8137">
          <cell r="A8137">
            <v>0</v>
          </cell>
          <cell r="B8137">
            <v>0</v>
          </cell>
          <cell r="C8137">
            <v>0</v>
          </cell>
          <cell r="D8137">
            <v>0</v>
          </cell>
          <cell r="E8137">
            <v>0</v>
          </cell>
        </row>
        <row r="8138">
          <cell r="A8138">
            <v>0</v>
          </cell>
          <cell r="B8138">
            <v>0</v>
          </cell>
          <cell r="C8138">
            <v>0</v>
          </cell>
          <cell r="D8138">
            <v>0</v>
          </cell>
          <cell r="E8138">
            <v>0</v>
          </cell>
        </row>
        <row r="8139">
          <cell r="A8139">
            <v>0</v>
          </cell>
          <cell r="B8139">
            <v>0</v>
          </cell>
          <cell r="C8139">
            <v>0</v>
          </cell>
          <cell r="D8139">
            <v>0</v>
          </cell>
          <cell r="E8139">
            <v>0</v>
          </cell>
        </row>
        <row r="8140">
          <cell r="A8140">
            <v>0</v>
          </cell>
          <cell r="B8140">
            <v>0</v>
          </cell>
          <cell r="C8140">
            <v>0</v>
          </cell>
          <cell r="D8140">
            <v>0</v>
          </cell>
          <cell r="E8140">
            <v>0</v>
          </cell>
        </row>
        <row r="8141">
          <cell r="A8141">
            <v>0</v>
          </cell>
          <cell r="B8141">
            <v>0</v>
          </cell>
          <cell r="C8141">
            <v>0</v>
          </cell>
          <cell r="D8141">
            <v>0</v>
          </cell>
          <cell r="E8141">
            <v>0</v>
          </cell>
        </row>
        <row r="8142">
          <cell r="A8142">
            <v>0</v>
          </cell>
          <cell r="B8142">
            <v>0</v>
          </cell>
          <cell r="C8142">
            <v>0</v>
          </cell>
          <cell r="D8142">
            <v>0</v>
          </cell>
          <cell r="E8142">
            <v>0</v>
          </cell>
        </row>
        <row r="8143">
          <cell r="A8143">
            <v>0</v>
          </cell>
          <cell r="B8143">
            <v>0</v>
          </cell>
          <cell r="C8143">
            <v>0</v>
          </cell>
          <cell r="D8143">
            <v>0</v>
          </cell>
          <cell r="E8143">
            <v>0</v>
          </cell>
        </row>
        <row r="8144">
          <cell r="A8144">
            <v>0</v>
          </cell>
          <cell r="B8144">
            <v>0</v>
          </cell>
          <cell r="C8144">
            <v>0</v>
          </cell>
          <cell r="D8144">
            <v>0</v>
          </cell>
          <cell r="E8144">
            <v>0</v>
          </cell>
        </row>
        <row r="8145">
          <cell r="A8145">
            <v>0</v>
          </cell>
          <cell r="B8145">
            <v>0</v>
          </cell>
          <cell r="C8145">
            <v>0</v>
          </cell>
          <cell r="D8145">
            <v>0</v>
          </cell>
          <cell r="E8145">
            <v>0</v>
          </cell>
        </row>
        <row r="8146">
          <cell r="A8146">
            <v>0</v>
          </cell>
          <cell r="B8146">
            <v>0</v>
          </cell>
          <cell r="C8146">
            <v>0</v>
          </cell>
          <cell r="D8146">
            <v>0</v>
          </cell>
          <cell r="E8146">
            <v>0</v>
          </cell>
        </row>
        <row r="8147">
          <cell r="A8147">
            <v>0</v>
          </cell>
          <cell r="B8147">
            <v>0</v>
          </cell>
          <cell r="C8147">
            <v>0</v>
          </cell>
          <cell r="D8147">
            <v>0</v>
          </cell>
          <cell r="E8147">
            <v>0</v>
          </cell>
        </row>
        <row r="8148">
          <cell r="A8148">
            <v>0</v>
          </cell>
          <cell r="B8148">
            <v>0</v>
          </cell>
          <cell r="C8148">
            <v>0</v>
          </cell>
          <cell r="D8148">
            <v>0</v>
          </cell>
          <cell r="E8148">
            <v>0</v>
          </cell>
        </row>
        <row r="8149">
          <cell r="A8149">
            <v>0</v>
          </cell>
          <cell r="B8149">
            <v>0</v>
          </cell>
          <cell r="C8149">
            <v>0</v>
          </cell>
          <cell r="D8149">
            <v>0</v>
          </cell>
          <cell r="E8149">
            <v>0</v>
          </cell>
        </row>
        <row r="8150">
          <cell r="A8150">
            <v>0</v>
          </cell>
          <cell r="B8150">
            <v>0</v>
          </cell>
          <cell r="C8150">
            <v>0</v>
          </cell>
          <cell r="D8150">
            <v>0</v>
          </cell>
          <cell r="E8150">
            <v>0</v>
          </cell>
        </row>
        <row r="8151">
          <cell r="A8151">
            <v>0</v>
          </cell>
          <cell r="B8151">
            <v>0</v>
          </cell>
          <cell r="C8151">
            <v>0</v>
          </cell>
          <cell r="D8151">
            <v>0</v>
          </cell>
          <cell r="E8151">
            <v>0</v>
          </cell>
        </row>
        <row r="8152">
          <cell r="A8152">
            <v>0</v>
          </cell>
          <cell r="B8152">
            <v>0</v>
          </cell>
          <cell r="C8152">
            <v>0</v>
          </cell>
          <cell r="D8152">
            <v>0</v>
          </cell>
          <cell r="E8152">
            <v>0</v>
          </cell>
        </row>
        <row r="8153">
          <cell r="A8153">
            <v>0</v>
          </cell>
          <cell r="B8153">
            <v>0</v>
          </cell>
          <cell r="C8153">
            <v>0</v>
          </cell>
          <cell r="D8153">
            <v>0</v>
          </cell>
          <cell r="E8153">
            <v>0</v>
          </cell>
        </row>
        <row r="8154">
          <cell r="A8154">
            <v>0</v>
          </cell>
          <cell r="B8154">
            <v>0</v>
          </cell>
          <cell r="C8154">
            <v>0</v>
          </cell>
          <cell r="D8154">
            <v>0</v>
          </cell>
          <cell r="E8154">
            <v>0</v>
          </cell>
        </row>
        <row r="8155">
          <cell r="A8155">
            <v>0</v>
          </cell>
          <cell r="B8155">
            <v>0</v>
          </cell>
          <cell r="C8155">
            <v>0</v>
          </cell>
          <cell r="D8155">
            <v>0</v>
          </cell>
          <cell r="E8155">
            <v>0</v>
          </cell>
        </row>
        <row r="8156">
          <cell r="A8156">
            <v>0</v>
          </cell>
          <cell r="B8156">
            <v>0</v>
          </cell>
          <cell r="C8156">
            <v>0</v>
          </cell>
          <cell r="D8156">
            <v>0</v>
          </cell>
          <cell r="E8156">
            <v>0</v>
          </cell>
        </row>
        <row r="8157">
          <cell r="A8157">
            <v>0</v>
          </cell>
          <cell r="B8157">
            <v>0</v>
          </cell>
          <cell r="C8157">
            <v>0</v>
          </cell>
          <cell r="D8157">
            <v>0</v>
          </cell>
          <cell r="E8157">
            <v>0</v>
          </cell>
        </row>
        <row r="8158">
          <cell r="A8158">
            <v>0</v>
          </cell>
          <cell r="B8158">
            <v>0</v>
          </cell>
          <cell r="C8158">
            <v>0</v>
          </cell>
          <cell r="D8158">
            <v>0</v>
          </cell>
          <cell r="E8158">
            <v>0</v>
          </cell>
        </row>
        <row r="8159">
          <cell r="A8159">
            <v>0</v>
          </cell>
          <cell r="B8159">
            <v>0</v>
          </cell>
          <cell r="C8159">
            <v>0</v>
          </cell>
          <cell r="D8159">
            <v>0</v>
          </cell>
          <cell r="E8159">
            <v>0</v>
          </cell>
        </row>
        <row r="8160">
          <cell r="A8160">
            <v>0</v>
          </cell>
          <cell r="B8160">
            <v>0</v>
          </cell>
          <cell r="C8160">
            <v>0</v>
          </cell>
          <cell r="D8160">
            <v>0</v>
          </cell>
          <cell r="E8160">
            <v>0</v>
          </cell>
        </row>
        <row r="8161">
          <cell r="A8161">
            <v>0</v>
          </cell>
          <cell r="B8161">
            <v>0</v>
          </cell>
          <cell r="C8161">
            <v>0</v>
          </cell>
          <cell r="D8161">
            <v>0</v>
          </cell>
          <cell r="E8161">
            <v>0</v>
          </cell>
        </row>
        <row r="8162">
          <cell r="A8162">
            <v>0</v>
          </cell>
          <cell r="B8162">
            <v>0</v>
          </cell>
          <cell r="C8162">
            <v>0</v>
          </cell>
          <cell r="D8162">
            <v>0</v>
          </cell>
          <cell r="E8162">
            <v>0</v>
          </cell>
        </row>
        <row r="8163">
          <cell r="A8163">
            <v>0</v>
          </cell>
          <cell r="B8163">
            <v>0</v>
          </cell>
          <cell r="C8163">
            <v>0</v>
          </cell>
          <cell r="D8163">
            <v>0</v>
          </cell>
          <cell r="E8163">
            <v>0</v>
          </cell>
        </row>
        <row r="8164">
          <cell r="A8164">
            <v>0</v>
          </cell>
          <cell r="B8164">
            <v>0</v>
          </cell>
          <cell r="C8164">
            <v>0</v>
          </cell>
          <cell r="D8164">
            <v>0</v>
          </cell>
          <cell r="E8164">
            <v>0</v>
          </cell>
        </row>
        <row r="8165">
          <cell r="A8165">
            <v>0</v>
          </cell>
          <cell r="B8165">
            <v>0</v>
          </cell>
          <cell r="C8165">
            <v>0</v>
          </cell>
          <cell r="D8165">
            <v>0</v>
          </cell>
          <cell r="E8165">
            <v>0</v>
          </cell>
        </row>
        <row r="8166">
          <cell r="A8166">
            <v>0</v>
          </cell>
          <cell r="B8166">
            <v>0</v>
          </cell>
          <cell r="C8166">
            <v>0</v>
          </cell>
          <cell r="D8166">
            <v>0</v>
          </cell>
          <cell r="E8166">
            <v>0</v>
          </cell>
        </row>
        <row r="8167">
          <cell r="A8167">
            <v>0</v>
          </cell>
          <cell r="B8167">
            <v>0</v>
          </cell>
          <cell r="C8167">
            <v>0</v>
          </cell>
          <cell r="D8167">
            <v>0</v>
          </cell>
          <cell r="E8167">
            <v>0</v>
          </cell>
        </row>
        <row r="8168">
          <cell r="A8168">
            <v>0</v>
          </cell>
          <cell r="B8168">
            <v>0</v>
          </cell>
          <cell r="C8168">
            <v>0</v>
          </cell>
          <cell r="D8168">
            <v>0</v>
          </cell>
          <cell r="E8168">
            <v>0</v>
          </cell>
        </row>
        <row r="8169">
          <cell r="A8169">
            <v>0</v>
          </cell>
          <cell r="B8169">
            <v>0</v>
          </cell>
          <cell r="C8169">
            <v>0</v>
          </cell>
          <cell r="D8169">
            <v>0</v>
          </cell>
          <cell r="E8169">
            <v>0</v>
          </cell>
        </row>
        <row r="8170">
          <cell r="A8170">
            <v>0</v>
          </cell>
          <cell r="B8170">
            <v>0</v>
          </cell>
          <cell r="C8170">
            <v>0</v>
          </cell>
          <cell r="D8170">
            <v>0</v>
          </cell>
          <cell r="E8170">
            <v>0</v>
          </cell>
        </row>
        <row r="8171">
          <cell r="A8171">
            <v>0</v>
          </cell>
          <cell r="B8171">
            <v>0</v>
          </cell>
          <cell r="C8171">
            <v>0</v>
          </cell>
          <cell r="D8171">
            <v>0</v>
          </cell>
          <cell r="E8171">
            <v>0</v>
          </cell>
        </row>
        <row r="8172">
          <cell r="A8172">
            <v>0</v>
          </cell>
          <cell r="B8172">
            <v>0</v>
          </cell>
          <cell r="C8172">
            <v>0</v>
          </cell>
          <cell r="D8172">
            <v>0</v>
          </cell>
          <cell r="E8172">
            <v>0</v>
          </cell>
        </row>
        <row r="8173">
          <cell r="A8173">
            <v>0</v>
          </cell>
          <cell r="B8173">
            <v>0</v>
          </cell>
          <cell r="C8173">
            <v>0</v>
          </cell>
          <cell r="D8173">
            <v>0</v>
          </cell>
          <cell r="E8173">
            <v>0</v>
          </cell>
        </row>
        <row r="8174">
          <cell r="A8174">
            <v>0</v>
          </cell>
          <cell r="B8174">
            <v>0</v>
          </cell>
          <cell r="C8174">
            <v>0</v>
          </cell>
          <cell r="D8174">
            <v>0</v>
          </cell>
          <cell r="E8174">
            <v>0</v>
          </cell>
        </row>
        <row r="8175">
          <cell r="A8175">
            <v>0</v>
          </cell>
          <cell r="B8175">
            <v>0</v>
          </cell>
          <cell r="C8175">
            <v>0</v>
          </cell>
          <cell r="D8175">
            <v>0</v>
          </cell>
          <cell r="E8175">
            <v>0</v>
          </cell>
        </row>
        <row r="8176">
          <cell r="A8176">
            <v>0</v>
          </cell>
          <cell r="B8176">
            <v>0</v>
          </cell>
          <cell r="C8176">
            <v>0</v>
          </cell>
          <cell r="D8176">
            <v>0</v>
          </cell>
          <cell r="E8176">
            <v>0</v>
          </cell>
        </row>
        <row r="8177">
          <cell r="A8177">
            <v>0</v>
          </cell>
          <cell r="B8177">
            <v>0</v>
          </cell>
          <cell r="C8177">
            <v>0</v>
          </cell>
          <cell r="D8177">
            <v>0</v>
          </cell>
          <cell r="E8177">
            <v>0</v>
          </cell>
        </row>
        <row r="8178">
          <cell r="A8178">
            <v>0</v>
          </cell>
          <cell r="B8178">
            <v>0</v>
          </cell>
          <cell r="C8178">
            <v>0</v>
          </cell>
          <cell r="D8178">
            <v>0</v>
          </cell>
          <cell r="E8178">
            <v>0</v>
          </cell>
        </row>
        <row r="8179">
          <cell r="A8179">
            <v>0</v>
          </cell>
          <cell r="B8179">
            <v>0</v>
          </cell>
          <cell r="C8179">
            <v>0</v>
          </cell>
          <cell r="D8179">
            <v>0</v>
          </cell>
          <cell r="E8179">
            <v>0</v>
          </cell>
        </row>
        <row r="8180">
          <cell r="A8180">
            <v>0</v>
          </cell>
          <cell r="B8180">
            <v>0</v>
          </cell>
          <cell r="C8180">
            <v>0</v>
          </cell>
          <cell r="D8180">
            <v>0</v>
          </cell>
          <cell r="E8180">
            <v>0</v>
          </cell>
        </row>
        <row r="8181">
          <cell r="A8181">
            <v>0</v>
          </cell>
          <cell r="B8181">
            <v>0</v>
          </cell>
          <cell r="C8181">
            <v>0</v>
          </cell>
          <cell r="D8181">
            <v>0</v>
          </cell>
          <cell r="E8181">
            <v>0</v>
          </cell>
        </row>
        <row r="8182">
          <cell r="A8182">
            <v>0</v>
          </cell>
          <cell r="B8182">
            <v>0</v>
          </cell>
          <cell r="C8182">
            <v>0</v>
          </cell>
          <cell r="D8182">
            <v>0</v>
          </cell>
          <cell r="E8182">
            <v>0</v>
          </cell>
        </row>
        <row r="8183">
          <cell r="A8183">
            <v>0</v>
          </cell>
          <cell r="B8183">
            <v>0</v>
          </cell>
          <cell r="C8183">
            <v>0</v>
          </cell>
          <cell r="D8183">
            <v>0</v>
          </cell>
          <cell r="E8183">
            <v>0</v>
          </cell>
        </row>
        <row r="8184">
          <cell r="A8184">
            <v>0</v>
          </cell>
          <cell r="B8184">
            <v>0</v>
          </cell>
          <cell r="C8184">
            <v>0</v>
          </cell>
          <cell r="D8184">
            <v>0</v>
          </cell>
          <cell r="E8184">
            <v>0</v>
          </cell>
        </row>
        <row r="8185">
          <cell r="A8185">
            <v>0</v>
          </cell>
          <cell r="B8185">
            <v>0</v>
          </cell>
          <cell r="C8185">
            <v>0</v>
          </cell>
          <cell r="D8185">
            <v>0</v>
          </cell>
          <cell r="E8185">
            <v>0</v>
          </cell>
        </row>
        <row r="8186">
          <cell r="A8186">
            <v>0</v>
          </cell>
          <cell r="B8186">
            <v>0</v>
          </cell>
          <cell r="C8186">
            <v>0</v>
          </cell>
          <cell r="D8186">
            <v>0</v>
          </cell>
          <cell r="E8186">
            <v>0</v>
          </cell>
        </row>
        <row r="8187">
          <cell r="A8187">
            <v>0</v>
          </cell>
          <cell r="B8187">
            <v>0</v>
          </cell>
          <cell r="C8187">
            <v>0</v>
          </cell>
          <cell r="D8187">
            <v>0</v>
          </cell>
          <cell r="E8187">
            <v>0</v>
          </cell>
        </row>
        <row r="8188">
          <cell r="A8188">
            <v>0</v>
          </cell>
          <cell r="B8188">
            <v>0</v>
          </cell>
          <cell r="C8188">
            <v>0</v>
          </cell>
          <cell r="D8188">
            <v>0</v>
          </cell>
          <cell r="E8188">
            <v>0</v>
          </cell>
        </row>
        <row r="8189">
          <cell r="A8189">
            <v>0</v>
          </cell>
          <cell r="B8189">
            <v>0</v>
          </cell>
          <cell r="C8189">
            <v>0</v>
          </cell>
          <cell r="D8189">
            <v>0</v>
          </cell>
          <cell r="E8189">
            <v>0</v>
          </cell>
        </row>
        <row r="8190">
          <cell r="A8190">
            <v>0</v>
          </cell>
          <cell r="B8190">
            <v>0</v>
          </cell>
          <cell r="C8190">
            <v>0</v>
          </cell>
          <cell r="D8190">
            <v>0</v>
          </cell>
          <cell r="E8190">
            <v>0</v>
          </cell>
        </row>
        <row r="8191">
          <cell r="A8191">
            <v>0</v>
          </cell>
          <cell r="B8191">
            <v>0</v>
          </cell>
          <cell r="C8191">
            <v>0</v>
          </cell>
          <cell r="D8191">
            <v>0</v>
          </cell>
          <cell r="E8191">
            <v>0</v>
          </cell>
        </row>
        <row r="8192">
          <cell r="A8192">
            <v>0</v>
          </cell>
          <cell r="B8192">
            <v>0</v>
          </cell>
          <cell r="C8192">
            <v>0</v>
          </cell>
          <cell r="D8192">
            <v>0</v>
          </cell>
          <cell r="E8192">
            <v>0</v>
          </cell>
        </row>
        <row r="8193">
          <cell r="A8193">
            <v>0</v>
          </cell>
          <cell r="B8193">
            <v>0</v>
          </cell>
          <cell r="C8193">
            <v>0</v>
          </cell>
          <cell r="D8193">
            <v>0</v>
          </cell>
          <cell r="E8193">
            <v>0</v>
          </cell>
        </row>
        <row r="8194">
          <cell r="A8194">
            <v>0</v>
          </cell>
          <cell r="B8194">
            <v>0</v>
          </cell>
          <cell r="C8194">
            <v>0</v>
          </cell>
          <cell r="D8194">
            <v>0</v>
          </cell>
          <cell r="E8194">
            <v>0</v>
          </cell>
        </row>
        <row r="8195">
          <cell r="A8195">
            <v>0</v>
          </cell>
          <cell r="B8195">
            <v>0</v>
          </cell>
          <cell r="C8195">
            <v>0</v>
          </cell>
          <cell r="D8195">
            <v>0</v>
          </cell>
          <cell r="E8195">
            <v>0</v>
          </cell>
        </row>
        <row r="8196">
          <cell r="A8196">
            <v>0</v>
          </cell>
          <cell r="B8196">
            <v>0</v>
          </cell>
          <cell r="C8196">
            <v>0</v>
          </cell>
          <cell r="D8196">
            <v>0</v>
          </cell>
          <cell r="E8196">
            <v>0</v>
          </cell>
        </row>
        <row r="8197">
          <cell r="A8197">
            <v>0</v>
          </cell>
          <cell r="B8197">
            <v>0</v>
          </cell>
          <cell r="C8197">
            <v>0</v>
          </cell>
          <cell r="D8197">
            <v>0</v>
          </cell>
          <cell r="E8197">
            <v>0</v>
          </cell>
        </row>
        <row r="8198">
          <cell r="A8198">
            <v>0</v>
          </cell>
          <cell r="B8198">
            <v>0</v>
          </cell>
          <cell r="C8198">
            <v>0</v>
          </cell>
          <cell r="D8198">
            <v>0</v>
          </cell>
          <cell r="E8198">
            <v>0</v>
          </cell>
        </row>
        <row r="8199">
          <cell r="A8199">
            <v>0</v>
          </cell>
          <cell r="B8199">
            <v>0</v>
          </cell>
          <cell r="C8199">
            <v>0</v>
          </cell>
          <cell r="D8199">
            <v>0</v>
          </cell>
          <cell r="E8199">
            <v>0</v>
          </cell>
        </row>
        <row r="8200">
          <cell r="A8200">
            <v>0</v>
          </cell>
          <cell r="B8200">
            <v>0</v>
          </cell>
          <cell r="C8200">
            <v>0</v>
          </cell>
          <cell r="D8200">
            <v>0</v>
          </cell>
          <cell r="E8200">
            <v>0</v>
          </cell>
        </row>
        <row r="8201">
          <cell r="A8201">
            <v>0</v>
          </cell>
          <cell r="B8201">
            <v>0</v>
          </cell>
          <cell r="C8201">
            <v>0</v>
          </cell>
          <cell r="D8201">
            <v>0</v>
          </cell>
          <cell r="E8201">
            <v>0</v>
          </cell>
        </row>
        <row r="8202">
          <cell r="A8202">
            <v>0</v>
          </cell>
          <cell r="B8202">
            <v>0</v>
          </cell>
          <cell r="C8202">
            <v>0</v>
          </cell>
          <cell r="D8202">
            <v>0</v>
          </cell>
          <cell r="E8202">
            <v>0</v>
          </cell>
        </row>
        <row r="8203">
          <cell r="A8203">
            <v>0</v>
          </cell>
          <cell r="B8203">
            <v>0</v>
          </cell>
          <cell r="C8203">
            <v>0</v>
          </cell>
          <cell r="D8203">
            <v>0</v>
          </cell>
          <cell r="E8203">
            <v>0</v>
          </cell>
        </row>
        <row r="8204">
          <cell r="A8204">
            <v>0</v>
          </cell>
          <cell r="B8204">
            <v>0</v>
          </cell>
          <cell r="C8204">
            <v>0</v>
          </cell>
          <cell r="D8204">
            <v>0</v>
          </cell>
          <cell r="E8204">
            <v>0</v>
          </cell>
        </row>
        <row r="8205">
          <cell r="A8205">
            <v>0</v>
          </cell>
          <cell r="B8205">
            <v>0</v>
          </cell>
          <cell r="C8205">
            <v>0</v>
          </cell>
          <cell r="D8205">
            <v>0</v>
          </cell>
          <cell r="E8205">
            <v>0</v>
          </cell>
        </row>
        <row r="8206">
          <cell r="A8206">
            <v>0</v>
          </cell>
          <cell r="B8206">
            <v>0</v>
          </cell>
          <cell r="C8206">
            <v>0</v>
          </cell>
          <cell r="D8206">
            <v>0</v>
          </cell>
          <cell r="E8206">
            <v>0</v>
          </cell>
        </row>
        <row r="8207">
          <cell r="A8207">
            <v>0</v>
          </cell>
          <cell r="B8207">
            <v>0</v>
          </cell>
          <cell r="C8207">
            <v>0</v>
          </cell>
          <cell r="D8207">
            <v>0</v>
          </cell>
          <cell r="E8207">
            <v>0</v>
          </cell>
        </row>
        <row r="8208">
          <cell r="A8208">
            <v>0</v>
          </cell>
          <cell r="B8208">
            <v>0</v>
          </cell>
          <cell r="C8208">
            <v>0</v>
          </cell>
          <cell r="D8208">
            <v>0</v>
          </cell>
          <cell r="E8208">
            <v>0</v>
          </cell>
        </row>
        <row r="8209">
          <cell r="A8209">
            <v>0</v>
          </cell>
          <cell r="B8209">
            <v>0</v>
          </cell>
          <cell r="C8209">
            <v>0</v>
          </cell>
          <cell r="D8209">
            <v>0</v>
          </cell>
          <cell r="E8209">
            <v>0</v>
          </cell>
        </row>
        <row r="8210">
          <cell r="A8210">
            <v>0</v>
          </cell>
          <cell r="B8210">
            <v>0</v>
          </cell>
          <cell r="C8210">
            <v>0</v>
          </cell>
          <cell r="D8210">
            <v>0</v>
          </cell>
          <cell r="E8210">
            <v>0</v>
          </cell>
        </row>
        <row r="8211">
          <cell r="A8211">
            <v>0</v>
          </cell>
          <cell r="B8211">
            <v>0</v>
          </cell>
          <cell r="C8211">
            <v>0</v>
          </cell>
          <cell r="D8211">
            <v>0</v>
          </cell>
          <cell r="E8211">
            <v>0</v>
          </cell>
        </row>
        <row r="8212">
          <cell r="A8212">
            <v>0</v>
          </cell>
          <cell r="B8212">
            <v>0</v>
          </cell>
          <cell r="C8212">
            <v>0</v>
          </cell>
          <cell r="D8212">
            <v>0</v>
          </cell>
          <cell r="E8212">
            <v>0</v>
          </cell>
        </row>
        <row r="8213">
          <cell r="A8213">
            <v>0</v>
          </cell>
          <cell r="B8213">
            <v>0</v>
          </cell>
          <cell r="C8213">
            <v>0</v>
          </cell>
          <cell r="D8213">
            <v>0</v>
          </cell>
          <cell r="E8213">
            <v>0</v>
          </cell>
        </row>
        <row r="8214">
          <cell r="A8214">
            <v>0</v>
          </cell>
          <cell r="B8214">
            <v>0</v>
          </cell>
          <cell r="C8214">
            <v>0</v>
          </cell>
          <cell r="D8214">
            <v>0</v>
          </cell>
          <cell r="E8214">
            <v>0</v>
          </cell>
        </row>
        <row r="8215">
          <cell r="A8215">
            <v>0</v>
          </cell>
          <cell r="B8215">
            <v>0</v>
          </cell>
          <cell r="C8215">
            <v>0</v>
          </cell>
          <cell r="D8215">
            <v>0</v>
          </cell>
          <cell r="E8215">
            <v>0</v>
          </cell>
        </row>
        <row r="8216">
          <cell r="A8216">
            <v>0</v>
          </cell>
          <cell r="B8216">
            <v>0</v>
          </cell>
          <cell r="C8216">
            <v>0</v>
          </cell>
          <cell r="D8216">
            <v>0</v>
          </cell>
          <cell r="E8216">
            <v>0</v>
          </cell>
        </row>
        <row r="8217">
          <cell r="A8217">
            <v>0</v>
          </cell>
          <cell r="B8217">
            <v>0</v>
          </cell>
          <cell r="C8217">
            <v>0</v>
          </cell>
          <cell r="D8217">
            <v>0</v>
          </cell>
          <cell r="E8217">
            <v>0</v>
          </cell>
        </row>
        <row r="8218">
          <cell r="A8218">
            <v>0</v>
          </cell>
          <cell r="B8218">
            <v>0</v>
          </cell>
          <cell r="C8218">
            <v>0</v>
          </cell>
          <cell r="D8218">
            <v>0</v>
          </cell>
          <cell r="E8218">
            <v>0</v>
          </cell>
        </row>
        <row r="8219">
          <cell r="A8219">
            <v>0</v>
          </cell>
          <cell r="B8219">
            <v>0</v>
          </cell>
          <cell r="C8219">
            <v>0</v>
          </cell>
          <cell r="D8219">
            <v>0</v>
          </cell>
          <cell r="E8219">
            <v>0</v>
          </cell>
        </row>
        <row r="8220">
          <cell r="A8220">
            <v>0</v>
          </cell>
          <cell r="B8220">
            <v>0</v>
          </cell>
          <cell r="C8220">
            <v>0</v>
          </cell>
          <cell r="D8220">
            <v>0</v>
          </cell>
          <cell r="E8220">
            <v>0</v>
          </cell>
        </row>
        <row r="8221">
          <cell r="A8221">
            <v>0</v>
          </cell>
          <cell r="B8221">
            <v>0</v>
          </cell>
          <cell r="C8221">
            <v>0</v>
          </cell>
          <cell r="D8221">
            <v>0</v>
          </cell>
          <cell r="E8221">
            <v>0</v>
          </cell>
        </row>
        <row r="8222">
          <cell r="A8222">
            <v>0</v>
          </cell>
          <cell r="B8222">
            <v>0</v>
          </cell>
          <cell r="C8222">
            <v>0</v>
          </cell>
          <cell r="D8222">
            <v>0</v>
          </cell>
          <cell r="E8222">
            <v>0</v>
          </cell>
        </row>
        <row r="8223">
          <cell r="A8223">
            <v>0</v>
          </cell>
          <cell r="B8223">
            <v>0</v>
          </cell>
          <cell r="C8223">
            <v>0</v>
          </cell>
          <cell r="D8223">
            <v>0</v>
          </cell>
          <cell r="E8223">
            <v>0</v>
          </cell>
        </row>
        <row r="8224">
          <cell r="A8224">
            <v>0</v>
          </cell>
          <cell r="B8224">
            <v>0</v>
          </cell>
          <cell r="C8224">
            <v>0</v>
          </cell>
          <cell r="D8224">
            <v>0</v>
          </cell>
          <cell r="E8224">
            <v>0</v>
          </cell>
        </row>
        <row r="8225">
          <cell r="A8225">
            <v>0</v>
          </cell>
          <cell r="B8225">
            <v>0</v>
          </cell>
          <cell r="C8225">
            <v>0</v>
          </cell>
          <cell r="D8225">
            <v>0</v>
          </cell>
          <cell r="E8225">
            <v>0</v>
          </cell>
        </row>
        <row r="8226">
          <cell r="A8226">
            <v>0</v>
          </cell>
          <cell r="B8226">
            <v>0</v>
          </cell>
          <cell r="C8226">
            <v>0</v>
          </cell>
          <cell r="D8226">
            <v>0</v>
          </cell>
          <cell r="E8226">
            <v>0</v>
          </cell>
        </row>
        <row r="8227">
          <cell r="A8227">
            <v>0</v>
          </cell>
          <cell r="B8227">
            <v>0</v>
          </cell>
          <cell r="C8227">
            <v>0</v>
          </cell>
          <cell r="D8227">
            <v>0</v>
          </cell>
          <cell r="E8227">
            <v>0</v>
          </cell>
        </row>
        <row r="8228">
          <cell r="A8228">
            <v>0</v>
          </cell>
          <cell r="B8228">
            <v>0</v>
          </cell>
          <cell r="C8228">
            <v>0</v>
          </cell>
          <cell r="D8228">
            <v>0</v>
          </cell>
          <cell r="E8228">
            <v>0</v>
          </cell>
        </row>
        <row r="8229">
          <cell r="A8229">
            <v>0</v>
          </cell>
          <cell r="B8229">
            <v>0</v>
          </cell>
          <cell r="C8229">
            <v>0</v>
          </cell>
          <cell r="D8229">
            <v>0</v>
          </cell>
          <cell r="E8229">
            <v>0</v>
          </cell>
        </row>
        <row r="8230">
          <cell r="A8230">
            <v>0</v>
          </cell>
          <cell r="B8230">
            <v>0</v>
          </cell>
          <cell r="C8230">
            <v>0</v>
          </cell>
          <cell r="D8230">
            <v>0</v>
          </cell>
          <cell r="E8230">
            <v>0</v>
          </cell>
        </row>
        <row r="8231">
          <cell r="A8231">
            <v>0</v>
          </cell>
          <cell r="B8231">
            <v>0</v>
          </cell>
          <cell r="C8231">
            <v>0</v>
          </cell>
          <cell r="D8231">
            <v>0</v>
          </cell>
          <cell r="E8231">
            <v>0</v>
          </cell>
        </row>
        <row r="8232">
          <cell r="A8232">
            <v>0</v>
          </cell>
          <cell r="B8232">
            <v>0</v>
          </cell>
          <cell r="C8232">
            <v>0</v>
          </cell>
          <cell r="D8232">
            <v>0</v>
          </cell>
          <cell r="E8232">
            <v>0</v>
          </cell>
        </row>
        <row r="8233">
          <cell r="A8233">
            <v>0</v>
          </cell>
          <cell r="B8233">
            <v>0</v>
          </cell>
          <cell r="C8233">
            <v>0</v>
          </cell>
          <cell r="D8233">
            <v>0</v>
          </cell>
          <cell r="E8233">
            <v>0</v>
          </cell>
        </row>
        <row r="8234">
          <cell r="A8234">
            <v>0</v>
          </cell>
          <cell r="B8234">
            <v>0</v>
          </cell>
          <cell r="C8234">
            <v>0</v>
          </cell>
          <cell r="D8234">
            <v>0</v>
          </cell>
          <cell r="E8234">
            <v>0</v>
          </cell>
        </row>
        <row r="8235">
          <cell r="A8235">
            <v>0</v>
          </cell>
          <cell r="B8235">
            <v>0</v>
          </cell>
          <cell r="C8235">
            <v>0</v>
          </cell>
          <cell r="D8235">
            <v>0</v>
          </cell>
          <cell r="E8235">
            <v>0</v>
          </cell>
        </row>
        <row r="8236">
          <cell r="A8236">
            <v>0</v>
          </cell>
          <cell r="B8236">
            <v>0</v>
          </cell>
          <cell r="C8236">
            <v>0</v>
          </cell>
          <cell r="D8236">
            <v>0</v>
          </cell>
          <cell r="E8236">
            <v>0</v>
          </cell>
        </row>
        <row r="8237">
          <cell r="A8237">
            <v>0</v>
          </cell>
          <cell r="B8237">
            <v>0</v>
          </cell>
          <cell r="C8237">
            <v>0</v>
          </cell>
          <cell r="D8237">
            <v>0</v>
          </cell>
          <cell r="E8237">
            <v>0</v>
          </cell>
        </row>
        <row r="8238">
          <cell r="A8238">
            <v>0</v>
          </cell>
          <cell r="B8238">
            <v>0</v>
          </cell>
          <cell r="C8238">
            <v>0</v>
          </cell>
          <cell r="D8238">
            <v>0</v>
          </cell>
          <cell r="E8238">
            <v>0</v>
          </cell>
        </row>
        <row r="8239">
          <cell r="A8239">
            <v>0</v>
          </cell>
          <cell r="B8239">
            <v>0</v>
          </cell>
          <cell r="C8239">
            <v>0</v>
          </cell>
          <cell r="D8239">
            <v>0</v>
          </cell>
          <cell r="E8239">
            <v>0</v>
          </cell>
        </row>
        <row r="8240">
          <cell r="A8240">
            <v>0</v>
          </cell>
          <cell r="B8240">
            <v>0</v>
          </cell>
          <cell r="C8240">
            <v>0</v>
          </cell>
          <cell r="D8240">
            <v>0</v>
          </cell>
          <cell r="E8240">
            <v>0</v>
          </cell>
        </row>
        <row r="8241">
          <cell r="A8241">
            <v>0</v>
          </cell>
          <cell r="B8241">
            <v>0</v>
          </cell>
          <cell r="C8241">
            <v>0</v>
          </cell>
          <cell r="D8241">
            <v>0</v>
          </cell>
          <cell r="E8241">
            <v>0</v>
          </cell>
        </row>
        <row r="8242">
          <cell r="A8242">
            <v>0</v>
          </cell>
          <cell r="B8242">
            <v>0</v>
          </cell>
          <cell r="C8242">
            <v>0</v>
          </cell>
          <cell r="D8242">
            <v>0</v>
          </cell>
          <cell r="E8242">
            <v>0</v>
          </cell>
        </row>
        <row r="8243">
          <cell r="A8243">
            <v>0</v>
          </cell>
          <cell r="B8243">
            <v>0</v>
          </cell>
          <cell r="C8243">
            <v>0</v>
          </cell>
          <cell r="D8243">
            <v>0</v>
          </cell>
          <cell r="E8243">
            <v>0</v>
          </cell>
        </row>
        <row r="8244">
          <cell r="A8244">
            <v>0</v>
          </cell>
          <cell r="B8244">
            <v>0</v>
          </cell>
          <cell r="C8244">
            <v>0</v>
          </cell>
          <cell r="D8244">
            <v>0</v>
          </cell>
          <cell r="E8244">
            <v>0</v>
          </cell>
        </row>
        <row r="8245">
          <cell r="A8245">
            <v>0</v>
          </cell>
          <cell r="B8245">
            <v>0</v>
          </cell>
          <cell r="C8245">
            <v>0</v>
          </cell>
          <cell r="D8245">
            <v>0</v>
          </cell>
          <cell r="E8245">
            <v>0</v>
          </cell>
        </row>
        <row r="8246">
          <cell r="A8246">
            <v>0</v>
          </cell>
          <cell r="B8246">
            <v>0</v>
          </cell>
          <cell r="C8246">
            <v>0</v>
          </cell>
          <cell r="D8246">
            <v>0</v>
          </cell>
          <cell r="E8246">
            <v>0</v>
          </cell>
        </row>
        <row r="8247">
          <cell r="A8247">
            <v>0</v>
          </cell>
          <cell r="B8247">
            <v>0</v>
          </cell>
          <cell r="C8247">
            <v>0</v>
          </cell>
          <cell r="D8247">
            <v>0</v>
          </cell>
          <cell r="E8247">
            <v>0</v>
          </cell>
        </row>
        <row r="8248">
          <cell r="A8248">
            <v>0</v>
          </cell>
          <cell r="B8248">
            <v>0</v>
          </cell>
          <cell r="C8248">
            <v>0</v>
          </cell>
          <cell r="D8248">
            <v>0</v>
          </cell>
          <cell r="E8248">
            <v>0</v>
          </cell>
        </row>
        <row r="8249">
          <cell r="A8249">
            <v>0</v>
          </cell>
          <cell r="B8249">
            <v>0</v>
          </cell>
          <cell r="C8249">
            <v>0</v>
          </cell>
          <cell r="D8249">
            <v>0</v>
          </cell>
          <cell r="E8249">
            <v>0</v>
          </cell>
        </row>
        <row r="8250">
          <cell r="A8250">
            <v>0</v>
          </cell>
          <cell r="B8250">
            <v>0</v>
          </cell>
          <cell r="C8250">
            <v>0</v>
          </cell>
          <cell r="D8250">
            <v>0</v>
          </cell>
          <cell r="E8250">
            <v>0</v>
          </cell>
        </row>
        <row r="8251">
          <cell r="A8251">
            <v>0</v>
          </cell>
          <cell r="B8251">
            <v>0</v>
          </cell>
          <cell r="C8251">
            <v>0</v>
          </cell>
          <cell r="D8251">
            <v>0</v>
          </cell>
          <cell r="E8251">
            <v>0</v>
          </cell>
        </row>
        <row r="8252">
          <cell r="A8252">
            <v>0</v>
          </cell>
          <cell r="B8252">
            <v>0</v>
          </cell>
          <cell r="C8252">
            <v>0</v>
          </cell>
          <cell r="D8252">
            <v>0</v>
          </cell>
          <cell r="E8252">
            <v>0</v>
          </cell>
        </row>
        <row r="8253">
          <cell r="A8253">
            <v>0</v>
          </cell>
          <cell r="B8253">
            <v>0</v>
          </cell>
          <cell r="C8253">
            <v>0</v>
          </cell>
          <cell r="D8253">
            <v>0</v>
          </cell>
          <cell r="E8253">
            <v>0</v>
          </cell>
        </row>
        <row r="8254">
          <cell r="A8254">
            <v>0</v>
          </cell>
          <cell r="B8254">
            <v>0</v>
          </cell>
          <cell r="C8254">
            <v>0</v>
          </cell>
          <cell r="D8254">
            <v>0</v>
          </cell>
          <cell r="E8254">
            <v>0</v>
          </cell>
        </row>
        <row r="8255">
          <cell r="A8255">
            <v>0</v>
          </cell>
          <cell r="B8255">
            <v>0</v>
          </cell>
          <cell r="C8255">
            <v>0</v>
          </cell>
          <cell r="D8255">
            <v>0</v>
          </cell>
          <cell r="E8255">
            <v>0</v>
          </cell>
        </row>
        <row r="8256">
          <cell r="A8256">
            <v>0</v>
          </cell>
          <cell r="B8256">
            <v>0</v>
          </cell>
          <cell r="C8256">
            <v>0</v>
          </cell>
          <cell r="D8256">
            <v>0</v>
          </cell>
          <cell r="E8256">
            <v>0</v>
          </cell>
        </row>
        <row r="8257">
          <cell r="A8257">
            <v>0</v>
          </cell>
          <cell r="B8257">
            <v>0</v>
          </cell>
          <cell r="C8257">
            <v>0</v>
          </cell>
          <cell r="D8257">
            <v>0</v>
          </cell>
          <cell r="E8257">
            <v>0</v>
          </cell>
        </row>
        <row r="8258">
          <cell r="A8258">
            <v>0</v>
          </cell>
          <cell r="B8258">
            <v>0</v>
          </cell>
          <cell r="C8258">
            <v>0</v>
          </cell>
          <cell r="D8258">
            <v>0</v>
          </cell>
          <cell r="E8258">
            <v>0</v>
          </cell>
        </row>
        <row r="8259">
          <cell r="A8259">
            <v>0</v>
          </cell>
          <cell r="B8259">
            <v>0</v>
          </cell>
          <cell r="C8259">
            <v>0</v>
          </cell>
          <cell r="D8259">
            <v>0</v>
          </cell>
          <cell r="E8259">
            <v>0</v>
          </cell>
        </row>
        <row r="8260">
          <cell r="A8260">
            <v>0</v>
          </cell>
          <cell r="B8260">
            <v>0</v>
          </cell>
          <cell r="C8260">
            <v>0</v>
          </cell>
          <cell r="D8260">
            <v>0</v>
          </cell>
          <cell r="E8260">
            <v>0</v>
          </cell>
        </row>
        <row r="8261">
          <cell r="A8261">
            <v>0</v>
          </cell>
          <cell r="B8261">
            <v>0</v>
          </cell>
          <cell r="C8261">
            <v>0</v>
          </cell>
          <cell r="D8261">
            <v>0</v>
          </cell>
          <cell r="E8261">
            <v>0</v>
          </cell>
        </row>
        <row r="8262">
          <cell r="A8262">
            <v>0</v>
          </cell>
          <cell r="B8262">
            <v>0</v>
          </cell>
          <cell r="C8262">
            <v>0</v>
          </cell>
          <cell r="D8262">
            <v>0</v>
          </cell>
          <cell r="E8262">
            <v>0</v>
          </cell>
        </row>
        <row r="8263">
          <cell r="A8263">
            <v>0</v>
          </cell>
          <cell r="B8263">
            <v>0</v>
          </cell>
          <cell r="C8263">
            <v>0</v>
          </cell>
          <cell r="D8263">
            <v>0</v>
          </cell>
          <cell r="E8263">
            <v>0</v>
          </cell>
        </row>
        <row r="8264">
          <cell r="A8264">
            <v>0</v>
          </cell>
          <cell r="B8264">
            <v>0</v>
          </cell>
          <cell r="C8264">
            <v>0</v>
          </cell>
          <cell r="D8264">
            <v>0</v>
          </cell>
          <cell r="E8264">
            <v>0</v>
          </cell>
        </row>
        <row r="8265">
          <cell r="A8265">
            <v>0</v>
          </cell>
          <cell r="B8265">
            <v>0</v>
          </cell>
          <cell r="C8265">
            <v>0</v>
          </cell>
          <cell r="D8265">
            <v>0</v>
          </cell>
          <cell r="E8265">
            <v>0</v>
          </cell>
        </row>
        <row r="8266">
          <cell r="A8266">
            <v>0</v>
          </cell>
          <cell r="B8266">
            <v>0</v>
          </cell>
          <cell r="C8266">
            <v>0</v>
          </cell>
          <cell r="D8266">
            <v>0</v>
          </cell>
          <cell r="E8266">
            <v>0</v>
          </cell>
        </row>
        <row r="8267">
          <cell r="A8267">
            <v>0</v>
          </cell>
          <cell r="B8267">
            <v>0</v>
          </cell>
          <cell r="C8267">
            <v>0</v>
          </cell>
          <cell r="D8267">
            <v>0</v>
          </cell>
          <cell r="E8267">
            <v>0</v>
          </cell>
        </row>
        <row r="8268">
          <cell r="A8268">
            <v>0</v>
          </cell>
          <cell r="B8268">
            <v>0</v>
          </cell>
          <cell r="C8268">
            <v>0</v>
          </cell>
          <cell r="D8268">
            <v>0</v>
          </cell>
          <cell r="E8268">
            <v>0</v>
          </cell>
        </row>
        <row r="8269">
          <cell r="A8269">
            <v>0</v>
          </cell>
          <cell r="B8269">
            <v>0</v>
          </cell>
          <cell r="C8269">
            <v>0</v>
          </cell>
          <cell r="D8269">
            <v>0</v>
          </cell>
          <cell r="E8269">
            <v>0</v>
          </cell>
        </row>
        <row r="8270">
          <cell r="A8270">
            <v>0</v>
          </cell>
          <cell r="B8270">
            <v>0</v>
          </cell>
          <cell r="C8270">
            <v>0</v>
          </cell>
          <cell r="D8270">
            <v>0</v>
          </cell>
          <cell r="E8270">
            <v>0</v>
          </cell>
        </row>
        <row r="8271">
          <cell r="A8271">
            <v>0</v>
          </cell>
          <cell r="B8271">
            <v>0</v>
          </cell>
          <cell r="C8271">
            <v>0</v>
          </cell>
          <cell r="D8271">
            <v>0</v>
          </cell>
          <cell r="E8271">
            <v>0</v>
          </cell>
        </row>
        <row r="8272">
          <cell r="A8272">
            <v>0</v>
          </cell>
          <cell r="B8272">
            <v>0</v>
          </cell>
          <cell r="C8272">
            <v>0</v>
          </cell>
          <cell r="D8272">
            <v>0</v>
          </cell>
          <cell r="E8272">
            <v>0</v>
          </cell>
        </row>
        <row r="8273">
          <cell r="A8273">
            <v>0</v>
          </cell>
          <cell r="B8273">
            <v>0</v>
          </cell>
          <cell r="C8273">
            <v>0</v>
          </cell>
          <cell r="D8273">
            <v>0</v>
          </cell>
          <cell r="E8273">
            <v>0</v>
          </cell>
        </row>
        <row r="8274">
          <cell r="A8274">
            <v>0</v>
          </cell>
          <cell r="B8274">
            <v>0</v>
          </cell>
          <cell r="C8274">
            <v>0</v>
          </cell>
          <cell r="D8274">
            <v>0</v>
          </cell>
          <cell r="E8274">
            <v>0</v>
          </cell>
        </row>
        <row r="8275">
          <cell r="A8275">
            <v>0</v>
          </cell>
          <cell r="B8275">
            <v>0</v>
          </cell>
          <cell r="C8275">
            <v>0</v>
          </cell>
          <cell r="D8275">
            <v>0</v>
          </cell>
          <cell r="E8275">
            <v>0</v>
          </cell>
        </row>
        <row r="8276">
          <cell r="A8276">
            <v>0</v>
          </cell>
          <cell r="B8276">
            <v>0</v>
          </cell>
          <cell r="C8276">
            <v>0</v>
          </cell>
          <cell r="D8276">
            <v>0</v>
          </cell>
          <cell r="E8276">
            <v>0</v>
          </cell>
        </row>
        <row r="8277">
          <cell r="A8277">
            <v>0</v>
          </cell>
          <cell r="B8277">
            <v>0</v>
          </cell>
          <cell r="C8277">
            <v>0</v>
          </cell>
          <cell r="D8277">
            <v>0</v>
          </cell>
          <cell r="E8277">
            <v>0</v>
          </cell>
        </row>
        <row r="8278">
          <cell r="A8278">
            <v>0</v>
          </cell>
          <cell r="B8278">
            <v>0</v>
          </cell>
          <cell r="C8278">
            <v>0</v>
          </cell>
          <cell r="D8278">
            <v>0</v>
          </cell>
          <cell r="E8278">
            <v>0</v>
          </cell>
        </row>
        <row r="8279">
          <cell r="A8279">
            <v>0</v>
          </cell>
          <cell r="B8279">
            <v>0</v>
          </cell>
          <cell r="C8279">
            <v>0</v>
          </cell>
          <cell r="D8279">
            <v>0</v>
          </cell>
          <cell r="E8279">
            <v>0</v>
          </cell>
        </row>
        <row r="8280">
          <cell r="A8280">
            <v>0</v>
          </cell>
          <cell r="B8280">
            <v>0</v>
          </cell>
          <cell r="C8280">
            <v>0</v>
          </cell>
          <cell r="D8280">
            <v>0</v>
          </cell>
          <cell r="E8280">
            <v>0</v>
          </cell>
        </row>
        <row r="8281">
          <cell r="A8281">
            <v>0</v>
          </cell>
          <cell r="B8281">
            <v>0</v>
          </cell>
          <cell r="C8281">
            <v>0</v>
          </cell>
          <cell r="D8281">
            <v>0</v>
          </cell>
          <cell r="E8281">
            <v>0</v>
          </cell>
        </row>
        <row r="8282">
          <cell r="A8282">
            <v>0</v>
          </cell>
          <cell r="B8282">
            <v>0</v>
          </cell>
          <cell r="C8282">
            <v>0</v>
          </cell>
          <cell r="D8282">
            <v>0</v>
          </cell>
          <cell r="E8282">
            <v>0</v>
          </cell>
        </row>
        <row r="8283">
          <cell r="A8283">
            <v>0</v>
          </cell>
          <cell r="B8283">
            <v>0</v>
          </cell>
          <cell r="C8283">
            <v>0</v>
          </cell>
          <cell r="D8283">
            <v>0</v>
          </cell>
          <cell r="E8283">
            <v>0</v>
          </cell>
        </row>
        <row r="8284">
          <cell r="A8284">
            <v>0</v>
          </cell>
          <cell r="B8284">
            <v>0</v>
          </cell>
          <cell r="C8284">
            <v>0</v>
          </cell>
          <cell r="D8284">
            <v>0</v>
          </cell>
          <cell r="E8284">
            <v>0</v>
          </cell>
        </row>
        <row r="8285">
          <cell r="A8285">
            <v>0</v>
          </cell>
          <cell r="B8285">
            <v>0</v>
          </cell>
          <cell r="C8285">
            <v>0</v>
          </cell>
          <cell r="D8285">
            <v>0</v>
          </cell>
          <cell r="E8285">
            <v>0</v>
          </cell>
        </row>
        <row r="8286">
          <cell r="A8286">
            <v>0</v>
          </cell>
          <cell r="B8286">
            <v>0</v>
          </cell>
          <cell r="C8286">
            <v>0</v>
          </cell>
          <cell r="D8286">
            <v>0</v>
          </cell>
          <cell r="E8286">
            <v>0</v>
          </cell>
        </row>
        <row r="8287">
          <cell r="A8287">
            <v>0</v>
          </cell>
          <cell r="B8287">
            <v>0</v>
          </cell>
          <cell r="C8287">
            <v>0</v>
          </cell>
          <cell r="D8287">
            <v>0</v>
          </cell>
          <cell r="E8287">
            <v>0</v>
          </cell>
        </row>
        <row r="8288">
          <cell r="A8288">
            <v>0</v>
          </cell>
          <cell r="B8288">
            <v>0</v>
          </cell>
          <cell r="C8288">
            <v>0</v>
          </cell>
          <cell r="D8288">
            <v>0</v>
          </cell>
          <cell r="E8288">
            <v>0</v>
          </cell>
        </row>
        <row r="8290">
          <cell r="B8290">
            <v>0</v>
          </cell>
          <cell r="C8290">
            <v>0</v>
          </cell>
        </row>
        <row r="8292">
          <cell r="A8292">
            <v>0</v>
          </cell>
          <cell r="B8292">
            <v>0</v>
          </cell>
          <cell r="C8292">
            <v>0</v>
          </cell>
          <cell r="D8292">
            <v>0</v>
          </cell>
          <cell r="E8292">
            <v>0</v>
          </cell>
        </row>
        <row r="8293">
          <cell r="A8293">
            <v>0</v>
          </cell>
          <cell r="B8293">
            <v>0</v>
          </cell>
          <cell r="C8293">
            <v>0</v>
          </cell>
          <cell r="D8293">
            <v>0</v>
          </cell>
          <cell r="E8293">
            <v>0</v>
          </cell>
        </row>
        <row r="8294">
          <cell r="A8294">
            <v>0</v>
          </cell>
          <cell r="B8294">
            <v>0</v>
          </cell>
          <cell r="C8294">
            <v>0</v>
          </cell>
          <cell r="D8294">
            <v>0</v>
          </cell>
          <cell r="E8294">
            <v>0</v>
          </cell>
        </row>
        <row r="8295">
          <cell r="A8295">
            <v>0</v>
          </cell>
          <cell r="B8295">
            <v>0</v>
          </cell>
          <cell r="C8295">
            <v>0</v>
          </cell>
          <cell r="D8295">
            <v>0</v>
          </cell>
          <cell r="E8295">
            <v>0</v>
          </cell>
        </row>
        <row r="8296">
          <cell r="A8296">
            <v>0</v>
          </cell>
          <cell r="B8296">
            <v>0</v>
          </cell>
          <cell r="C8296">
            <v>0</v>
          </cell>
          <cell r="D8296">
            <v>0</v>
          </cell>
          <cell r="E8296">
            <v>0</v>
          </cell>
        </row>
        <row r="8297">
          <cell r="A8297">
            <v>0</v>
          </cell>
          <cell r="B8297">
            <v>0</v>
          </cell>
          <cell r="C8297">
            <v>0</v>
          </cell>
          <cell r="D8297">
            <v>0</v>
          </cell>
          <cell r="E8297">
            <v>0</v>
          </cell>
        </row>
        <row r="8298">
          <cell r="A8298">
            <v>0</v>
          </cell>
          <cell r="B8298">
            <v>0</v>
          </cell>
          <cell r="C8298">
            <v>0</v>
          </cell>
          <cell r="D8298">
            <v>0</v>
          </cell>
          <cell r="E8298">
            <v>0</v>
          </cell>
        </row>
        <row r="8299">
          <cell r="A8299">
            <v>0</v>
          </cell>
          <cell r="B8299">
            <v>0</v>
          </cell>
          <cell r="C8299">
            <v>0</v>
          </cell>
          <cell r="D8299">
            <v>0</v>
          </cell>
          <cell r="E8299">
            <v>0</v>
          </cell>
        </row>
        <row r="8300">
          <cell r="A8300">
            <v>0</v>
          </cell>
          <cell r="B8300">
            <v>0</v>
          </cell>
          <cell r="C8300">
            <v>0</v>
          </cell>
          <cell r="D8300">
            <v>0</v>
          </cell>
          <cell r="E8300">
            <v>0</v>
          </cell>
        </row>
        <row r="8301">
          <cell r="A8301">
            <v>0</v>
          </cell>
          <cell r="B8301">
            <v>0</v>
          </cell>
          <cell r="C8301">
            <v>0</v>
          </cell>
          <cell r="D8301">
            <v>0</v>
          </cell>
          <cell r="E8301">
            <v>0</v>
          </cell>
        </row>
        <row r="8302">
          <cell r="A8302">
            <v>0</v>
          </cell>
          <cell r="B8302">
            <v>0</v>
          </cell>
          <cell r="C8302">
            <v>0</v>
          </cell>
          <cell r="D8302">
            <v>0</v>
          </cell>
          <cell r="E8302">
            <v>0</v>
          </cell>
        </row>
        <row r="8303">
          <cell r="A8303">
            <v>0</v>
          </cell>
          <cell r="B8303">
            <v>0</v>
          </cell>
          <cell r="C8303">
            <v>0</v>
          </cell>
          <cell r="D8303">
            <v>0</v>
          </cell>
          <cell r="E8303">
            <v>0</v>
          </cell>
        </row>
        <row r="8304">
          <cell r="A8304">
            <v>0</v>
          </cell>
          <cell r="B8304">
            <v>0</v>
          </cell>
          <cell r="C8304">
            <v>0</v>
          </cell>
          <cell r="D8304">
            <v>0</v>
          </cell>
          <cell r="E8304">
            <v>0</v>
          </cell>
        </row>
        <row r="8305">
          <cell r="A8305">
            <v>0</v>
          </cell>
          <cell r="B8305">
            <v>0</v>
          </cell>
          <cell r="C8305">
            <v>0</v>
          </cell>
          <cell r="D8305">
            <v>0</v>
          </cell>
          <cell r="E8305">
            <v>0</v>
          </cell>
        </row>
        <row r="8306">
          <cell r="A8306">
            <v>0</v>
          </cell>
          <cell r="B8306">
            <v>0</v>
          </cell>
          <cell r="C8306">
            <v>0</v>
          </cell>
          <cell r="D8306">
            <v>0</v>
          </cell>
          <cell r="E8306">
            <v>0</v>
          </cell>
        </row>
        <row r="8307">
          <cell r="A8307">
            <v>0</v>
          </cell>
          <cell r="B8307">
            <v>0</v>
          </cell>
          <cell r="C8307">
            <v>0</v>
          </cell>
          <cell r="D8307">
            <v>0</v>
          </cell>
          <cell r="E8307">
            <v>0</v>
          </cell>
        </row>
        <row r="8308">
          <cell r="A8308">
            <v>0</v>
          </cell>
          <cell r="B8308">
            <v>0</v>
          </cell>
          <cell r="C8308">
            <v>0</v>
          </cell>
          <cell r="D8308">
            <v>0</v>
          </cell>
          <cell r="E8308">
            <v>0</v>
          </cell>
        </row>
        <row r="8309">
          <cell r="A8309">
            <v>0</v>
          </cell>
          <cell r="B8309">
            <v>0</v>
          </cell>
          <cell r="C8309">
            <v>0</v>
          </cell>
          <cell r="D8309">
            <v>0</v>
          </cell>
          <cell r="E8309">
            <v>0</v>
          </cell>
        </row>
        <row r="8310">
          <cell r="A8310">
            <v>0</v>
          </cell>
          <cell r="B8310">
            <v>0</v>
          </cell>
          <cell r="C8310">
            <v>0</v>
          </cell>
          <cell r="D8310">
            <v>0</v>
          </cell>
          <cell r="E8310">
            <v>0</v>
          </cell>
        </row>
        <row r="8311">
          <cell r="A8311">
            <v>0</v>
          </cell>
          <cell r="B8311">
            <v>0</v>
          </cell>
          <cell r="C8311">
            <v>0</v>
          </cell>
          <cell r="D8311">
            <v>0</v>
          </cell>
          <cell r="E8311">
            <v>0</v>
          </cell>
        </row>
        <row r="8312">
          <cell r="A8312">
            <v>0</v>
          </cell>
          <cell r="B8312">
            <v>0</v>
          </cell>
          <cell r="C8312">
            <v>0</v>
          </cell>
          <cell r="D8312">
            <v>0</v>
          </cell>
          <cell r="E8312">
            <v>0</v>
          </cell>
        </row>
        <row r="8313">
          <cell r="A8313">
            <v>0</v>
          </cell>
          <cell r="B8313">
            <v>0</v>
          </cell>
          <cell r="C8313">
            <v>0</v>
          </cell>
          <cell r="D8313">
            <v>0</v>
          </cell>
          <cell r="E8313">
            <v>0</v>
          </cell>
        </row>
        <row r="8314">
          <cell r="A8314">
            <v>0</v>
          </cell>
          <cell r="B8314">
            <v>0</v>
          </cell>
          <cell r="C8314">
            <v>0</v>
          </cell>
          <cell r="D8314">
            <v>0</v>
          </cell>
          <cell r="E8314">
            <v>0</v>
          </cell>
        </row>
        <row r="8315">
          <cell r="A8315">
            <v>0</v>
          </cell>
          <cell r="B8315">
            <v>0</v>
          </cell>
          <cell r="C8315">
            <v>0</v>
          </cell>
          <cell r="D8315">
            <v>0</v>
          </cell>
          <cell r="E8315">
            <v>0</v>
          </cell>
        </row>
        <row r="8316">
          <cell r="A8316">
            <v>0</v>
          </cell>
          <cell r="B8316">
            <v>0</v>
          </cell>
          <cell r="C8316">
            <v>0</v>
          </cell>
          <cell r="D8316">
            <v>0</v>
          </cell>
          <cell r="E8316">
            <v>0</v>
          </cell>
        </row>
        <row r="8317">
          <cell r="A8317">
            <v>0</v>
          </cell>
          <cell r="B8317">
            <v>0</v>
          </cell>
          <cell r="C8317">
            <v>0</v>
          </cell>
          <cell r="D8317">
            <v>0</v>
          </cell>
          <cell r="E8317">
            <v>0</v>
          </cell>
        </row>
        <row r="8318">
          <cell r="A8318">
            <v>0</v>
          </cell>
          <cell r="B8318">
            <v>0</v>
          </cell>
          <cell r="C8318">
            <v>0</v>
          </cell>
          <cell r="D8318">
            <v>0</v>
          </cell>
          <cell r="E8318">
            <v>0</v>
          </cell>
        </row>
        <row r="8319">
          <cell r="A8319">
            <v>0</v>
          </cell>
          <cell r="B8319">
            <v>0</v>
          </cell>
          <cell r="C8319">
            <v>0</v>
          </cell>
          <cell r="D8319">
            <v>0</v>
          </cell>
          <cell r="E8319">
            <v>0</v>
          </cell>
        </row>
        <row r="8320">
          <cell r="A8320">
            <v>0</v>
          </cell>
          <cell r="B8320">
            <v>0</v>
          </cell>
          <cell r="C8320">
            <v>0</v>
          </cell>
          <cell r="D8320">
            <v>0</v>
          </cell>
          <cell r="E8320">
            <v>0</v>
          </cell>
        </row>
        <row r="8321">
          <cell r="A8321">
            <v>0</v>
          </cell>
          <cell r="B8321">
            <v>0</v>
          </cell>
          <cell r="C8321">
            <v>0</v>
          </cell>
          <cell r="D8321">
            <v>0</v>
          </cell>
          <cell r="E8321">
            <v>0</v>
          </cell>
        </row>
        <row r="8322">
          <cell r="A8322">
            <v>0</v>
          </cell>
          <cell r="B8322">
            <v>0</v>
          </cell>
          <cell r="C8322">
            <v>0</v>
          </cell>
          <cell r="D8322">
            <v>0</v>
          </cell>
          <cell r="E8322">
            <v>0</v>
          </cell>
        </row>
        <row r="8323">
          <cell r="A8323">
            <v>0</v>
          </cell>
          <cell r="B8323">
            <v>0</v>
          </cell>
          <cell r="C8323">
            <v>0</v>
          </cell>
          <cell r="D8323">
            <v>0</v>
          </cell>
          <cell r="E8323">
            <v>0</v>
          </cell>
        </row>
        <row r="8324">
          <cell r="A8324">
            <v>0</v>
          </cell>
          <cell r="B8324">
            <v>0</v>
          </cell>
          <cell r="C8324">
            <v>0</v>
          </cell>
          <cell r="D8324">
            <v>0</v>
          </cell>
          <cell r="E8324">
            <v>0</v>
          </cell>
        </row>
        <row r="8325">
          <cell r="A8325">
            <v>0</v>
          </cell>
          <cell r="B8325">
            <v>0</v>
          </cell>
          <cell r="C8325">
            <v>0</v>
          </cell>
          <cell r="D8325">
            <v>0</v>
          </cell>
          <cell r="E8325">
            <v>0</v>
          </cell>
        </row>
        <row r="8326">
          <cell r="A8326">
            <v>0</v>
          </cell>
          <cell r="B8326">
            <v>0</v>
          </cell>
          <cell r="C8326">
            <v>0</v>
          </cell>
          <cell r="D8326">
            <v>0</v>
          </cell>
          <cell r="E8326">
            <v>0</v>
          </cell>
        </row>
        <row r="8327">
          <cell r="A8327">
            <v>0</v>
          </cell>
          <cell r="B8327">
            <v>0</v>
          </cell>
          <cell r="C8327">
            <v>0</v>
          </cell>
          <cell r="D8327">
            <v>0</v>
          </cell>
          <cell r="E8327">
            <v>0</v>
          </cell>
        </row>
        <row r="8328">
          <cell r="A8328">
            <v>0</v>
          </cell>
          <cell r="B8328">
            <v>0</v>
          </cell>
          <cell r="C8328">
            <v>0</v>
          </cell>
          <cell r="D8328">
            <v>0</v>
          </cell>
          <cell r="E8328">
            <v>0</v>
          </cell>
        </row>
        <row r="8329">
          <cell r="A8329">
            <v>0</v>
          </cell>
          <cell r="B8329">
            <v>0</v>
          </cell>
          <cell r="C8329">
            <v>0</v>
          </cell>
          <cell r="D8329">
            <v>0</v>
          </cell>
          <cell r="E8329">
            <v>0</v>
          </cell>
        </row>
        <row r="8330">
          <cell r="A8330">
            <v>0</v>
          </cell>
          <cell r="B8330">
            <v>0</v>
          </cell>
          <cell r="C8330">
            <v>0</v>
          </cell>
          <cell r="D8330">
            <v>0</v>
          </cell>
          <cell r="E8330">
            <v>0</v>
          </cell>
        </row>
        <row r="8331">
          <cell r="A8331">
            <v>0</v>
          </cell>
          <cell r="B8331">
            <v>0</v>
          </cell>
          <cell r="C8331">
            <v>0</v>
          </cell>
          <cell r="D8331">
            <v>0</v>
          </cell>
          <cell r="E8331">
            <v>0</v>
          </cell>
        </row>
        <row r="8332">
          <cell r="A8332">
            <v>0</v>
          </cell>
          <cell r="B8332">
            <v>0</v>
          </cell>
          <cell r="C8332">
            <v>0</v>
          </cell>
          <cell r="D8332">
            <v>0</v>
          </cell>
          <cell r="E8332">
            <v>0</v>
          </cell>
        </row>
        <row r="8333">
          <cell r="A8333">
            <v>0</v>
          </cell>
          <cell r="B8333">
            <v>0</v>
          </cell>
          <cell r="C8333">
            <v>0</v>
          </cell>
          <cell r="D8333">
            <v>0</v>
          </cell>
          <cell r="E8333">
            <v>0</v>
          </cell>
        </row>
        <row r="8334">
          <cell r="A8334">
            <v>0</v>
          </cell>
          <cell r="B8334">
            <v>0</v>
          </cell>
          <cell r="C8334">
            <v>0</v>
          </cell>
          <cell r="D8334">
            <v>0</v>
          </cell>
          <cell r="E8334">
            <v>0</v>
          </cell>
        </row>
        <row r="8335">
          <cell r="A8335">
            <v>0</v>
          </cell>
          <cell r="B8335">
            <v>0</v>
          </cell>
          <cell r="C8335">
            <v>0</v>
          </cell>
          <cell r="D8335">
            <v>0</v>
          </cell>
          <cell r="E8335">
            <v>0</v>
          </cell>
        </row>
        <row r="8336">
          <cell r="A8336">
            <v>0</v>
          </cell>
          <cell r="B8336">
            <v>0</v>
          </cell>
          <cell r="C8336">
            <v>0</v>
          </cell>
          <cell r="D8336">
            <v>0</v>
          </cell>
          <cell r="E8336">
            <v>0</v>
          </cell>
        </row>
        <row r="8337">
          <cell r="A8337">
            <v>0</v>
          </cell>
          <cell r="B8337">
            <v>0</v>
          </cell>
          <cell r="C8337">
            <v>0</v>
          </cell>
          <cell r="D8337">
            <v>0</v>
          </cell>
          <cell r="E8337">
            <v>0</v>
          </cell>
        </row>
        <row r="8338">
          <cell r="A8338">
            <v>0</v>
          </cell>
          <cell r="B8338">
            <v>0</v>
          </cell>
          <cell r="C8338">
            <v>0</v>
          </cell>
          <cell r="D8338">
            <v>0</v>
          </cell>
          <cell r="E8338">
            <v>0</v>
          </cell>
        </row>
        <row r="8339">
          <cell r="A8339">
            <v>0</v>
          </cell>
          <cell r="B8339">
            <v>0</v>
          </cell>
          <cell r="C8339">
            <v>0</v>
          </cell>
          <cell r="D8339">
            <v>0</v>
          </cell>
          <cell r="E8339">
            <v>0</v>
          </cell>
        </row>
        <row r="8340">
          <cell r="A8340">
            <v>0</v>
          </cell>
          <cell r="B8340">
            <v>0</v>
          </cell>
          <cell r="C8340">
            <v>0</v>
          </cell>
          <cell r="D8340">
            <v>0</v>
          </cell>
          <cell r="E8340">
            <v>0</v>
          </cell>
        </row>
        <row r="8341">
          <cell r="A8341">
            <v>0</v>
          </cell>
          <cell r="B8341">
            <v>0</v>
          </cell>
          <cell r="C8341">
            <v>0</v>
          </cell>
          <cell r="D8341">
            <v>0</v>
          </cell>
          <cell r="E8341">
            <v>0</v>
          </cell>
        </row>
        <row r="8342">
          <cell r="A8342">
            <v>0</v>
          </cell>
          <cell r="B8342">
            <v>0</v>
          </cell>
          <cell r="C8342">
            <v>0</v>
          </cell>
          <cell r="D8342">
            <v>0</v>
          </cell>
          <cell r="E8342">
            <v>0</v>
          </cell>
        </row>
        <row r="8343">
          <cell r="A8343">
            <v>0</v>
          </cell>
          <cell r="B8343">
            <v>0</v>
          </cell>
          <cell r="C8343">
            <v>0</v>
          </cell>
          <cell r="D8343">
            <v>0</v>
          </cell>
          <cell r="E8343">
            <v>0</v>
          </cell>
        </row>
        <row r="8344">
          <cell r="A8344">
            <v>0</v>
          </cell>
          <cell r="B8344">
            <v>0</v>
          </cell>
          <cell r="C8344">
            <v>0</v>
          </cell>
          <cell r="D8344">
            <v>0</v>
          </cell>
          <cell r="E8344">
            <v>0</v>
          </cell>
        </row>
        <row r="8345">
          <cell r="A8345">
            <v>0</v>
          </cell>
          <cell r="B8345">
            <v>0</v>
          </cell>
          <cell r="C8345">
            <v>0</v>
          </cell>
          <cell r="D8345">
            <v>0</v>
          </cell>
          <cell r="E8345">
            <v>0</v>
          </cell>
        </row>
        <row r="8346">
          <cell r="A8346">
            <v>0</v>
          </cell>
          <cell r="B8346">
            <v>0</v>
          </cell>
          <cell r="C8346">
            <v>0</v>
          </cell>
          <cell r="D8346">
            <v>0</v>
          </cell>
          <cell r="E8346">
            <v>0</v>
          </cell>
        </row>
        <row r="8347">
          <cell r="A8347">
            <v>0</v>
          </cell>
          <cell r="B8347">
            <v>0</v>
          </cell>
          <cell r="C8347">
            <v>0</v>
          </cell>
          <cell r="D8347">
            <v>0</v>
          </cell>
          <cell r="E8347">
            <v>0</v>
          </cell>
        </row>
        <row r="8348">
          <cell r="A8348">
            <v>0</v>
          </cell>
          <cell r="B8348">
            <v>0</v>
          </cell>
          <cell r="C8348">
            <v>0</v>
          </cell>
          <cell r="D8348">
            <v>0</v>
          </cell>
          <cell r="E8348">
            <v>0</v>
          </cell>
        </row>
        <row r="8349">
          <cell r="A8349">
            <v>0</v>
          </cell>
          <cell r="B8349">
            <v>0</v>
          </cell>
          <cell r="C8349">
            <v>0</v>
          </cell>
          <cell r="D8349">
            <v>0</v>
          </cell>
          <cell r="E8349">
            <v>0</v>
          </cell>
        </row>
        <row r="8350">
          <cell r="A8350">
            <v>0</v>
          </cell>
          <cell r="B8350">
            <v>0</v>
          </cell>
          <cell r="C8350">
            <v>0</v>
          </cell>
          <cell r="D8350">
            <v>0</v>
          </cell>
          <cell r="E8350">
            <v>0</v>
          </cell>
        </row>
        <row r="8351">
          <cell r="A8351">
            <v>0</v>
          </cell>
          <cell r="B8351">
            <v>0</v>
          </cell>
          <cell r="C8351">
            <v>0</v>
          </cell>
          <cell r="D8351">
            <v>0</v>
          </cell>
          <cell r="E8351">
            <v>0</v>
          </cell>
        </row>
        <row r="8352">
          <cell r="A8352">
            <v>0</v>
          </cell>
          <cell r="B8352">
            <v>0</v>
          </cell>
          <cell r="C8352">
            <v>0</v>
          </cell>
          <cell r="D8352">
            <v>0</v>
          </cell>
          <cell r="E8352">
            <v>0</v>
          </cell>
        </row>
        <row r="8353">
          <cell r="A8353">
            <v>0</v>
          </cell>
          <cell r="B8353">
            <v>0</v>
          </cell>
          <cell r="C8353">
            <v>0</v>
          </cell>
          <cell r="D8353">
            <v>0</v>
          </cell>
          <cell r="E8353">
            <v>0</v>
          </cell>
        </row>
        <row r="8354">
          <cell r="A8354">
            <v>0</v>
          </cell>
          <cell r="B8354">
            <v>0</v>
          </cell>
          <cell r="C8354">
            <v>0</v>
          </cell>
          <cell r="D8354">
            <v>0</v>
          </cell>
          <cell r="E8354">
            <v>0</v>
          </cell>
        </row>
        <row r="8355">
          <cell r="A8355">
            <v>0</v>
          </cell>
          <cell r="B8355">
            <v>0</v>
          </cell>
          <cell r="C8355">
            <v>0</v>
          </cell>
          <cell r="D8355">
            <v>0</v>
          </cell>
          <cell r="E8355">
            <v>0</v>
          </cell>
        </row>
        <row r="8356">
          <cell r="A8356">
            <v>0</v>
          </cell>
          <cell r="B8356">
            <v>0</v>
          </cell>
          <cell r="C8356">
            <v>0</v>
          </cell>
          <cell r="D8356">
            <v>0</v>
          </cell>
          <cell r="E8356">
            <v>0</v>
          </cell>
        </row>
        <row r="8357">
          <cell r="A8357">
            <v>0</v>
          </cell>
          <cell r="B8357">
            <v>0</v>
          </cell>
          <cell r="C8357">
            <v>0</v>
          </cell>
          <cell r="D8357">
            <v>0</v>
          </cell>
          <cell r="E8357">
            <v>0</v>
          </cell>
        </row>
        <row r="8358">
          <cell r="A8358">
            <v>0</v>
          </cell>
          <cell r="B8358">
            <v>0</v>
          </cell>
          <cell r="C8358">
            <v>0</v>
          </cell>
          <cell r="D8358">
            <v>0</v>
          </cell>
          <cell r="E8358">
            <v>0</v>
          </cell>
        </row>
        <row r="8359">
          <cell r="A8359">
            <v>0</v>
          </cell>
          <cell r="B8359">
            <v>0</v>
          </cell>
          <cell r="C8359">
            <v>0</v>
          </cell>
          <cell r="D8359">
            <v>0</v>
          </cell>
          <cell r="E8359">
            <v>0</v>
          </cell>
        </row>
        <row r="8360">
          <cell r="A8360">
            <v>0</v>
          </cell>
          <cell r="B8360">
            <v>0</v>
          </cell>
          <cell r="C8360">
            <v>0</v>
          </cell>
          <cell r="D8360">
            <v>0</v>
          </cell>
          <cell r="E8360">
            <v>0</v>
          </cell>
        </row>
        <row r="8361">
          <cell r="A8361">
            <v>0</v>
          </cell>
          <cell r="B8361">
            <v>0</v>
          </cell>
          <cell r="C8361">
            <v>0</v>
          </cell>
          <cell r="D8361">
            <v>0</v>
          </cell>
          <cell r="E8361">
            <v>0</v>
          </cell>
        </row>
        <row r="8362">
          <cell r="A8362">
            <v>0</v>
          </cell>
          <cell r="B8362">
            <v>0</v>
          </cell>
          <cell r="C8362">
            <v>0</v>
          </cell>
          <cell r="D8362">
            <v>0</v>
          </cell>
          <cell r="E8362">
            <v>0</v>
          </cell>
        </row>
        <row r="8363">
          <cell r="A8363">
            <v>0</v>
          </cell>
          <cell r="B8363">
            <v>0</v>
          </cell>
          <cell r="C8363">
            <v>0</v>
          </cell>
          <cell r="D8363">
            <v>0</v>
          </cell>
          <cell r="E8363">
            <v>0</v>
          </cell>
        </row>
        <row r="8364">
          <cell r="A8364">
            <v>0</v>
          </cell>
          <cell r="B8364">
            <v>0</v>
          </cell>
          <cell r="C8364">
            <v>0</v>
          </cell>
          <cell r="D8364">
            <v>0</v>
          </cell>
          <cell r="E8364">
            <v>0</v>
          </cell>
        </row>
        <row r="8365">
          <cell r="A8365">
            <v>0</v>
          </cell>
          <cell r="B8365">
            <v>0</v>
          </cell>
          <cell r="C8365">
            <v>0</v>
          </cell>
          <cell r="D8365">
            <v>0</v>
          </cell>
          <cell r="E8365">
            <v>0</v>
          </cell>
        </row>
        <row r="8366">
          <cell r="A8366">
            <v>0</v>
          </cell>
          <cell r="B8366">
            <v>0</v>
          </cell>
          <cell r="C8366">
            <v>0</v>
          </cell>
          <cell r="D8366">
            <v>0</v>
          </cell>
          <cell r="E8366">
            <v>0</v>
          </cell>
        </row>
        <row r="8367">
          <cell r="A8367">
            <v>0</v>
          </cell>
          <cell r="B8367">
            <v>0</v>
          </cell>
          <cell r="C8367">
            <v>0</v>
          </cell>
          <cell r="D8367">
            <v>0</v>
          </cell>
          <cell r="E8367">
            <v>0</v>
          </cell>
        </row>
        <row r="8368">
          <cell r="A8368">
            <v>0</v>
          </cell>
          <cell r="B8368">
            <v>0</v>
          </cell>
          <cell r="C8368">
            <v>0</v>
          </cell>
          <cell r="D8368">
            <v>0</v>
          </cell>
          <cell r="E8368">
            <v>0</v>
          </cell>
        </row>
        <row r="8369">
          <cell r="A8369">
            <v>0</v>
          </cell>
          <cell r="B8369">
            <v>0</v>
          </cell>
          <cell r="C8369">
            <v>0</v>
          </cell>
          <cell r="D8369">
            <v>0</v>
          </cell>
          <cell r="E8369">
            <v>0</v>
          </cell>
        </row>
        <row r="8370">
          <cell r="A8370">
            <v>0</v>
          </cell>
          <cell r="B8370">
            <v>0</v>
          </cell>
          <cell r="C8370">
            <v>0</v>
          </cell>
          <cell r="D8370">
            <v>0</v>
          </cell>
          <cell r="E8370">
            <v>0</v>
          </cell>
        </row>
        <row r="8371">
          <cell r="A8371">
            <v>0</v>
          </cell>
          <cell r="B8371">
            <v>0</v>
          </cell>
          <cell r="C8371">
            <v>0</v>
          </cell>
          <cell r="D8371">
            <v>0</v>
          </cell>
          <cell r="E8371">
            <v>0</v>
          </cell>
        </row>
        <row r="8372">
          <cell r="A8372">
            <v>0</v>
          </cell>
          <cell r="B8372">
            <v>0</v>
          </cell>
          <cell r="C8372">
            <v>0</v>
          </cell>
          <cell r="D8372">
            <v>0</v>
          </cell>
          <cell r="E8372">
            <v>0</v>
          </cell>
        </row>
        <row r="8373">
          <cell r="A8373">
            <v>0</v>
          </cell>
          <cell r="B8373">
            <v>0</v>
          </cell>
          <cell r="C8373">
            <v>0</v>
          </cell>
          <cell r="D8373">
            <v>0</v>
          </cell>
          <cell r="E8373">
            <v>0</v>
          </cell>
        </row>
        <row r="8374">
          <cell r="A8374">
            <v>0</v>
          </cell>
          <cell r="B8374">
            <v>0</v>
          </cell>
          <cell r="C8374">
            <v>0</v>
          </cell>
          <cell r="D8374">
            <v>0</v>
          </cell>
          <cell r="E8374">
            <v>0</v>
          </cell>
        </row>
        <row r="8375">
          <cell r="A8375">
            <v>0</v>
          </cell>
          <cell r="B8375">
            <v>0</v>
          </cell>
          <cell r="C8375">
            <v>0</v>
          </cell>
          <cell r="D8375">
            <v>0</v>
          </cell>
          <cell r="E8375">
            <v>0</v>
          </cell>
        </row>
        <row r="8376">
          <cell r="A8376">
            <v>0</v>
          </cell>
          <cell r="B8376">
            <v>0</v>
          </cell>
          <cell r="C8376">
            <v>0</v>
          </cell>
          <cell r="D8376">
            <v>0</v>
          </cell>
          <cell r="E8376">
            <v>0</v>
          </cell>
        </row>
        <row r="8377">
          <cell r="A8377">
            <v>0</v>
          </cell>
          <cell r="B8377">
            <v>0</v>
          </cell>
          <cell r="C8377">
            <v>0</v>
          </cell>
          <cell r="D8377">
            <v>0</v>
          </cell>
          <cell r="E8377">
            <v>0</v>
          </cell>
        </row>
        <row r="8378">
          <cell r="A8378">
            <v>0</v>
          </cell>
          <cell r="B8378">
            <v>0</v>
          </cell>
          <cell r="C8378">
            <v>0</v>
          </cell>
          <cell r="D8378">
            <v>0</v>
          </cell>
          <cell r="E8378">
            <v>0</v>
          </cell>
        </row>
        <row r="8379">
          <cell r="A8379">
            <v>0</v>
          </cell>
          <cell r="B8379">
            <v>0</v>
          </cell>
          <cell r="C8379">
            <v>0</v>
          </cell>
          <cell r="D8379">
            <v>0</v>
          </cell>
          <cell r="E8379">
            <v>0</v>
          </cell>
        </row>
        <row r="8380">
          <cell r="A8380">
            <v>0</v>
          </cell>
          <cell r="B8380">
            <v>0</v>
          </cell>
          <cell r="C8380">
            <v>0</v>
          </cell>
          <cell r="D8380">
            <v>0</v>
          </cell>
          <cell r="E8380">
            <v>0</v>
          </cell>
        </row>
        <row r="8381">
          <cell r="A8381">
            <v>0</v>
          </cell>
          <cell r="B8381">
            <v>0</v>
          </cell>
          <cell r="C8381">
            <v>0</v>
          </cell>
          <cell r="D8381">
            <v>0</v>
          </cell>
          <cell r="E8381">
            <v>0</v>
          </cell>
        </row>
        <row r="8382">
          <cell r="A8382">
            <v>0</v>
          </cell>
          <cell r="B8382">
            <v>0</v>
          </cell>
          <cell r="C8382">
            <v>0</v>
          </cell>
          <cell r="D8382">
            <v>0</v>
          </cell>
          <cell r="E8382">
            <v>0</v>
          </cell>
        </row>
        <row r="8383">
          <cell r="A8383">
            <v>0</v>
          </cell>
          <cell r="B8383">
            <v>0</v>
          </cell>
          <cell r="C8383">
            <v>0</v>
          </cell>
          <cell r="D8383">
            <v>0</v>
          </cell>
          <cell r="E8383">
            <v>0</v>
          </cell>
        </row>
        <row r="8384">
          <cell r="A8384">
            <v>0</v>
          </cell>
          <cell r="B8384">
            <v>0</v>
          </cell>
          <cell r="C8384">
            <v>0</v>
          </cell>
          <cell r="D8384">
            <v>0</v>
          </cell>
          <cell r="E8384">
            <v>0</v>
          </cell>
        </row>
        <row r="8385">
          <cell r="A8385">
            <v>0</v>
          </cell>
          <cell r="B8385">
            <v>0</v>
          </cell>
          <cell r="C8385">
            <v>0</v>
          </cell>
          <cell r="D8385">
            <v>0</v>
          </cell>
          <cell r="E8385">
            <v>0</v>
          </cell>
        </row>
        <row r="8386">
          <cell r="A8386">
            <v>0</v>
          </cell>
          <cell r="B8386">
            <v>0</v>
          </cell>
          <cell r="C8386">
            <v>0</v>
          </cell>
          <cell r="D8386">
            <v>0</v>
          </cell>
          <cell r="E8386">
            <v>0</v>
          </cell>
        </row>
        <row r="8387">
          <cell r="A8387">
            <v>0</v>
          </cell>
          <cell r="B8387">
            <v>0</v>
          </cell>
          <cell r="C8387">
            <v>0</v>
          </cell>
          <cell r="D8387">
            <v>0</v>
          </cell>
          <cell r="E8387">
            <v>0</v>
          </cell>
        </row>
        <row r="8388">
          <cell r="A8388">
            <v>0</v>
          </cell>
          <cell r="B8388">
            <v>0</v>
          </cell>
          <cell r="C8388">
            <v>0</v>
          </cell>
          <cell r="D8388">
            <v>0</v>
          </cell>
          <cell r="E8388">
            <v>0</v>
          </cell>
        </row>
        <row r="8389">
          <cell r="A8389">
            <v>0</v>
          </cell>
          <cell r="B8389">
            <v>0</v>
          </cell>
          <cell r="C8389">
            <v>0</v>
          </cell>
          <cell r="D8389">
            <v>0</v>
          </cell>
          <cell r="E8389">
            <v>0</v>
          </cell>
        </row>
        <row r="8390">
          <cell r="A8390">
            <v>0</v>
          </cell>
          <cell r="B8390">
            <v>0</v>
          </cell>
          <cell r="C8390">
            <v>0</v>
          </cell>
          <cell r="D8390">
            <v>0</v>
          </cell>
          <cell r="E8390">
            <v>0</v>
          </cell>
        </row>
        <row r="8391">
          <cell r="A8391">
            <v>0</v>
          </cell>
          <cell r="B8391">
            <v>0</v>
          </cell>
          <cell r="C8391">
            <v>0</v>
          </cell>
          <cell r="D8391">
            <v>0</v>
          </cell>
          <cell r="E8391">
            <v>0</v>
          </cell>
        </row>
        <row r="8392">
          <cell r="A8392">
            <v>0</v>
          </cell>
          <cell r="B8392">
            <v>0</v>
          </cell>
          <cell r="C8392">
            <v>0</v>
          </cell>
          <cell r="D8392">
            <v>0</v>
          </cell>
          <cell r="E8392">
            <v>0</v>
          </cell>
        </row>
        <row r="8393">
          <cell r="A8393">
            <v>0</v>
          </cell>
          <cell r="B8393">
            <v>0</v>
          </cell>
          <cell r="C8393">
            <v>0</v>
          </cell>
          <cell r="D8393">
            <v>0</v>
          </cell>
          <cell r="E8393">
            <v>0</v>
          </cell>
        </row>
        <row r="8394">
          <cell r="A8394">
            <v>0</v>
          </cell>
          <cell r="B8394">
            <v>0</v>
          </cell>
          <cell r="C8394">
            <v>0</v>
          </cell>
          <cell r="D8394">
            <v>0</v>
          </cell>
          <cell r="E8394">
            <v>0</v>
          </cell>
        </row>
        <row r="8395">
          <cell r="A8395">
            <v>0</v>
          </cell>
          <cell r="B8395">
            <v>0</v>
          </cell>
          <cell r="C8395">
            <v>0</v>
          </cell>
          <cell r="D8395">
            <v>0</v>
          </cell>
          <cell r="E8395">
            <v>0</v>
          </cell>
        </row>
        <row r="8396">
          <cell r="A8396">
            <v>0</v>
          </cell>
          <cell r="B8396">
            <v>0</v>
          </cell>
          <cell r="C8396">
            <v>0</v>
          </cell>
          <cell r="D8396">
            <v>0</v>
          </cell>
          <cell r="E8396">
            <v>0</v>
          </cell>
        </row>
        <row r="8397">
          <cell r="A8397">
            <v>0</v>
          </cell>
          <cell r="B8397">
            <v>0</v>
          </cell>
          <cell r="C8397">
            <v>0</v>
          </cell>
          <cell r="D8397">
            <v>0</v>
          </cell>
          <cell r="E8397">
            <v>0</v>
          </cell>
        </row>
        <row r="8398">
          <cell r="A8398">
            <v>0</v>
          </cell>
          <cell r="B8398">
            <v>0</v>
          </cell>
          <cell r="C8398">
            <v>0</v>
          </cell>
          <cell r="D8398">
            <v>0</v>
          </cell>
          <cell r="E8398">
            <v>0</v>
          </cell>
        </row>
        <row r="8399">
          <cell r="A8399">
            <v>0</v>
          </cell>
          <cell r="B8399">
            <v>0</v>
          </cell>
          <cell r="C8399">
            <v>0</v>
          </cell>
          <cell r="D8399">
            <v>0</v>
          </cell>
          <cell r="E8399">
            <v>0</v>
          </cell>
        </row>
        <row r="8400">
          <cell r="A8400">
            <v>0</v>
          </cell>
          <cell r="B8400">
            <v>0</v>
          </cell>
          <cell r="C8400">
            <v>0</v>
          </cell>
          <cell r="D8400">
            <v>0</v>
          </cell>
          <cell r="E8400">
            <v>0</v>
          </cell>
        </row>
        <row r="8401">
          <cell r="A8401">
            <v>0</v>
          </cell>
          <cell r="B8401">
            <v>0</v>
          </cell>
          <cell r="C8401">
            <v>0</v>
          </cell>
          <cell r="D8401">
            <v>0</v>
          </cell>
          <cell r="E8401">
            <v>0</v>
          </cell>
        </row>
        <row r="8402">
          <cell r="A8402">
            <v>0</v>
          </cell>
          <cell r="B8402">
            <v>0</v>
          </cell>
          <cell r="C8402">
            <v>0</v>
          </cell>
          <cell r="D8402">
            <v>0</v>
          </cell>
          <cell r="E8402">
            <v>0</v>
          </cell>
        </row>
        <row r="8403">
          <cell r="A8403">
            <v>0</v>
          </cell>
          <cell r="B8403">
            <v>0</v>
          </cell>
          <cell r="C8403">
            <v>0</v>
          </cell>
          <cell r="D8403">
            <v>0</v>
          </cell>
          <cell r="E8403">
            <v>0</v>
          </cell>
        </row>
        <row r="8404">
          <cell r="A8404">
            <v>0</v>
          </cell>
          <cell r="B8404">
            <v>0</v>
          </cell>
          <cell r="C8404">
            <v>0</v>
          </cell>
          <cell r="D8404">
            <v>0</v>
          </cell>
          <cell r="E8404">
            <v>0</v>
          </cell>
        </row>
        <row r="8405">
          <cell r="A8405">
            <v>0</v>
          </cell>
          <cell r="B8405">
            <v>0</v>
          </cell>
          <cell r="C8405">
            <v>0</v>
          </cell>
          <cell r="D8405">
            <v>0</v>
          </cell>
          <cell r="E8405">
            <v>0</v>
          </cell>
        </row>
        <row r="8406">
          <cell r="A8406">
            <v>0</v>
          </cell>
          <cell r="B8406">
            <v>0</v>
          </cell>
          <cell r="C8406">
            <v>0</v>
          </cell>
          <cell r="D8406">
            <v>0</v>
          </cell>
          <cell r="E8406">
            <v>0</v>
          </cell>
        </row>
        <row r="8407">
          <cell r="A8407">
            <v>0</v>
          </cell>
          <cell r="B8407">
            <v>0</v>
          </cell>
          <cell r="C8407">
            <v>0</v>
          </cell>
          <cell r="D8407">
            <v>0</v>
          </cell>
          <cell r="E8407">
            <v>0</v>
          </cell>
        </row>
        <row r="8408">
          <cell r="A8408">
            <v>0</v>
          </cell>
          <cell r="B8408">
            <v>0</v>
          </cell>
          <cell r="C8408">
            <v>0</v>
          </cell>
          <cell r="D8408">
            <v>0</v>
          </cell>
          <cell r="E8408">
            <v>0</v>
          </cell>
        </row>
        <row r="8409">
          <cell r="A8409">
            <v>0</v>
          </cell>
          <cell r="B8409">
            <v>0</v>
          </cell>
          <cell r="C8409">
            <v>0</v>
          </cell>
          <cell r="D8409">
            <v>0</v>
          </cell>
          <cell r="E8409">
            <v>0</v>
          </cell>
        </row>
        <row r="8410">
          <cell r="A8410">
            <v>0</v>
          </cell>
          <cell r="B8410">
            <v>0</v>
          </cell>
          <cell r="C8410">
            <v>0</v>
          </cell>
          <cell r="D8410">
            <v>0</v>
          </cell>
          <cell r="E8410">
            <v>0</v>
          </cell>
        </row>
        <row r="8411">
          <cell r="A8411">
            <v>0</v>
          </cell>
          <cell r="B8411">
            <v>0</v>
          </cell>
          <cell r="C8411">
            <v>0</v>
          </cell>
          <cell r="D8411">
            <v>0</v>
          </cell>
          <cell r="E8411">
            <v>0</v>
          </cell>
        </row>
        <row r="8412">
          <cell r="A8412">
            <v>0</v>
          </cell>
          <cell r="B8412">
            <v>0</v>
          </cell>
          <cell r="C8412">
            <v>0</v>
          </cell>
          <cell r="D8412">
            <v>0</v>
          </cell>
          <cell r="E8412">
            <v>0</v>
          </cell>
        </row>
        <row r="8413">
          <cell r="A8413">
            <v>0</v>
          </cell>
          <cell r="B8413">
            <v>0</v>
          </cell>
          <cell r="C8413">
            <v>0</v>
          </cell>
          <cell r="D8413">
            <v>0</v>
          </cell>
          <cell r="E8413">
            <v>0</v>
          </cell>
        </row>
        <row r="8414">
          <cell r="A8414">
            <v>0</v>
          </cell>
          <cell r="B8414">
            <v>0</v>
          </cell>
          <cell r="C8414">
            <v>0</v>
          </cell>
          <cell r="D8414">
            <v>0</v>
          </cell>
          <cell r="E8414">
            <v>0</v>
          </cell>
        </row>
        <row r="8415">
          <cell r="A8415">
            <v>0</v>
          </cell>
          <cell r="B8415">
            <v>0</v>
          </cell>
          <cell r="C8415">
            <v>0</v>
          </cell>
          <cell r="D8415">
            <v>0</v>
          </cell>
          <cell r="E8415">
            <v>0</v>
          </cell>
        </row>
        <row r="8416">
          <cell r="A8416">
            <v>0</v>
          </cell>
          <cell r="B8416">
            <v>0</v>
          </cell>
          <cell r="C8416">
            <v>0</v>
          </cell>
          <cell r="D8416">
            <v>0</v>
          </cell>
          <cell r="E8416">
            <v>0</v>
          </cell>
        </row>
        <row r="8417">
          <cell r="A8417">
            <v>0</v>
          </cell>
          <cell r="B8417">
            <v>0</v>
          </cell>
          <cell r="C8417">
            <v>0</v>
          </cell>
          <cell r="D8417">
            <v>0</v>
          </cell>
          <cell r="E8417">
            <v>0</v>
          </cell>
        </row>
        <row r="8418">
          <cell r="A8418">
            <v>0</v>
          </cell>
          <cell r="B8418">
            <v>0</v>
          </cell>
          <cell r="C8418">
            <v>0</v>
          </cell>
          <cell r="D8418">
            <v>0</v>
          </cell>
          <cell r="E8418">
            <v>0</v>
          </cell>
        </row>
        <row r="8419">
          <cell r="A8419">
            <v>0</v>
          </cell>
          <cell r="B8419">
            <v>0</v>
          </cell>
          <cell r="C8419">
            <v>0</v>
          </cell>
          <cell r="D8419">
            <v>0</v>
          </cell>
          <cell r="E8419">
            <v>0</v>
          </cell>
        </row>
        <row r="8420">
          <cell r="A8420">
            <v>0</v>
          </cell>
          <cell r="B8420">
            <v>0</v>
          </cell>
          <cell r="C8420">
            <v>0</v>
          </cell>
          <cell r="D8420">
            <v>0</v>
          </cell>
          <cell r="E8420">
            <v>0</v>
          </cell>
        </row>
        <row r="8421">
          <cell r="A8421">
            <v>0</v>
          </cell>
          <cell r="B8421">
            <v>0</v>
          </cell>
          <cell r="C8421">
            <v>0</v>
          </cell>
          <cell r="D8421">
            <v>0</v>
          </cell>
          <cell r="E8421">
            <v>0</v>
          </cell>
        </row>
        <row r="8422">
          <cell r="A8422">
            <v>0</v>
          </cell>
          <cell r="B8422">
            <v>0</v>
          </cell>
          <cell r="C8422">
            <v>0</v>
          </cell>
          <cell r="D8422">
            <v>0</v>
          </cell>
          <cell r="E8422">
            <v>0</v>
          </cell>
        </row>
        <row r="8423">
          <cell r="A8423">
            <v>0</v>
          </cell>
          <cell r="B8423">
            <v>0</v>
          </cell>
          <cell r="C8423">
            <v>0</v>
          </cell>
          <cell r="D8423">
            <v>0</v>
          </cell>
          <cell r="E8423">
            <v>0</v>
          </cell>
        </row>
        <row r="8424">
          <cell r="A8424">
            <v>0</v>
          </cell>
          <cell r="B8424">
            <v>0</v>
          </cell>
          <cell r="C8424">
            <v>0</v>
          </cell>
          <cell r="D8424">
            <v>0</v>
          </cell>
          <cell r="E8424">
            <v>0</v>
          </cell>
        </row>
        <row r="8425">
          <cell r="A8425">
            <v>0</v>
          </cell>
          <cell r="B8425">
            <v>0</v>
          </cell>
          <cell r="C8425">
            <v>0</v>
          </cell>
          <cell r="D8425">
            <v>0</v>
          </cell>
          <cell r="E8425">
            <v>0</v>
          </cell>
        </row>
        <row r="8426">
          <cell r="A8426">
            <v>0</v>
          </cell>
          <cell r="B8426">
            <v>0</v>
          </cell>
          <cell r="C8426">
            <v>0</v>
          </cell>
          <cell r="D8426">
            <v>0</v>
          </cell>
          <cell r="E8426">
            <v>0</v>
          </cell>
        </row>
        <row r="8427">
          <cell r="A8427">
            <v>0</v>
          </cell>
          <cell r="B8427">
            <v>0</v>
          </cell>
          <cell r="C8427">
            <v>0</v>
          </cell>
          <cell r="D8427">
            <v>0</v>
          </cell>
          <cell r="E8427">
            <v>0</v>
          </cell>
        </row>
        <row r="8428">
          <cell r="A8428">
            <v>0</v>
          </cell>
          <cell r="B8428">
            <v>0</v>
          </cell>
          <cell r="C8428">
            <v>0</v>
          </cell>
          <cell r="D8428">
            <v>0</v>
          </cell>
          <cell r="E8428">
            <v>0</v>
          </cell>
        </row>
        <row r="8429">
          <cell r="A8429">
            <v>0</v>
          </cell>
          <cell r="B8429">
            <v>0</v>
          </cell>
          <cell r="C8429">
            <v>0</v>
          </cell>
          <cell r="D8429">
            <v>0</v>
          </cell>
          <cell r="E8429">
            <v>0</v>
          </cell>
        </row>
        <row r="8430">
          <cell r="A8430">
            <v>0</v>
          </cell>
          <cell r="B8430">
            <v>0</v>
          </cell>
          <cell r="C8430">
            <v>0</v>
          </cell>
          <cell r="D8430">
            <v>0</v>
          </cell>
          <cell r="E8430">
            <v>0</v>
          </cell>
        </row>
        <row r="8431">
          <cell r="A8431">
            <v>0</v>
          </cell>
          <cell r="B8431">
            <v>0</v>
          </cell>
          <cell r="C8431">
            <v>0</v>
          </cell>
          <cell r="D8431">
            <v>0</v>
          </cell>
          <cell r="E8431">
            <v>0</v>
          </cell>
        </row>
        <row r="8432">
          <cell r="A8432">
            <v>0</v>
          </cell>
          <cell r="B8432">
            <v>0</v>
          </cell>
          <cell r="C8432">
            <v>0</v>
          </cell>
          <cell r="D8432">
            <v>0</v>
          </cell>
          <cell r="E8432">
            <v>0</v>
          </cell>
        </row>
        <row r="8433">
          <cell r="A8433">
            <v>0</v>
          </cell>
          <cell r="B8433">
            <v>0</v>
          </cell>
          <cell r="C8433">
            <v>0</v>
          </cell>
          <cell r="D8433">
            <v>0</v>
          </cell>
          <cell r="E8433">
            <v>0</v>
          </cell>
        </row>
        <row r="8434">
          <cell r="A8434">
            <v>0</v>
          </cell>
          <cell r="B8434">
            <v>0</v>
          </cell>
          <cell r="C8434">
            <v>0</v>
          </cell>
          <cell r="D8434">
            <v>0</v>
          </cell>
          <cell r="E8434">
            <v>0</v>
          </cell>
        </row>
        <row r="8435">
          <cell r="A8435">
            <v>0</v>
          </cell>
          <cell r="B8435">
            <v>0</v>
          </cell>
          <cell r="C8435">
            <v>0</v>
          </cell>
          <cell r="D8435">
            <v>0</v>
          </cell>
          <cell r="E8435">
            <v>0</v>
          </cell>
        </row>
        <row r="8436">
          <cell r="A8436">
            <v>0</v>
          </cell>
          <cell r="B8436">
            <v>0</v>
          </cell>
          <cell r="C8436">
            <v>0</v>
          </cell>
          <cell r="D8436">
            <v>0</v>
          </cell>
          <cell r="E8436">
            <v>0</v>
          </cell>
        </row>
        <row r="8437">
          <cell r="A8437">
            <v>0</v>
          </cell>
          <cell r="B8437">
            <v>0</v>
          </cell>
          <cell r="C8437">
            <v>0</v>
          </cell>
          <cell r="D8437">
            <v>0</v>
          </cell>
          <cell r="E8437">
            <v>0</v>
          </cell>
        </row>
        <row r="8438">
          <cell r="A8438">
            <v>0</v>
          </cell>
          <cell r="B8438">
            <v>0</v>
          </cell>
          <cell r="C8438">
            <v>0</v>
          </cell>
          <cell r="D8438">
            <v>0</v>
          </cell>
          <cell r="E8438">
            <v>0</v>
          </cell>
        </row>
        <row r="8439">
          <cell r="A8439">
            <v>0</v>
          </cell>
          <cell r="B8439">
            <v>0</v>
          </cell>
          <cell r="C8439">
            <v>0</v>
          </cell>
          <cell r="D8439">
            <v>0</v>
          </cell>
          <cell r="E8439">
            <v>0</v>
          </cell>
        </row>
        <row r="8440">
          <cell r="A8440">
            <v>0</v>
          </cell>
          <cell r="B8440">
            <v>0</v>
          </cell>
          <cell r="C8440">
            <v>0</v>
          </cell>
          <cell r="D8440">
            <v>0</v>
          </cell>
          <cell r="E8440">
            <v>0</v>
          </cell>
        </row>
        <row r="8441">
          <cell r="A8441">
            <v>0</v>
          </cell>
          <cell r="B8441">
            <v>0</v>
          </cell>
          <cell r="C8441">
            <v>0</v>
          </cell>
          <cell r="D8441">
            <v>0</v>
          </cell>
          <cell r="E8441">
            <v>0</v>
          </cell>
        </row>
        <row r="8442">
          <cell r="A8442">
            <v>0</v>
          </cell>
          <cell r="B8442">
            <v>0</v>
          </cell>
          <cell r="C8442">
            <v>0</v>
          </cell>
          <cell r="D8442">
            <v>0</v>
          </cell>
          <cell r="E8442">
            <v>0</v>
          </cell>
        </row>
        <row r="8443">
          <cell r="A8443">
            <v>0</v>
          </cell>
          <cell r="B8443">
            <v>0</v>
          </cell>
          <cell r="C8443">
            <v>0</v>
          </cell>
          <cell r="D8443">
            <v>0</v>
          </cell>
          <cell r="E8443">
            <v>0</v>
          </cell>
        </row>
        <row r="8444">
          <cell r="A8444">
            <v>0</v>
          </cell>
          <cell r="B8444">
            <v>0</v>
          </cell>
          <cell r="C8444">
            <v>0</v>
          </cell>
          <cell r="D8444">
            <v>0</v>
          </cell>
          <cell r="E8444">
            <v>0</v>
          </cell>
        </row>
        <row r="8445">
          <cell r="A8445">
            <v>0</v>
          </cell>
          <cell r="B8445">
            <v>0</v>
          </cell>
          <cell r="C8445">
            <v>0</v>
          </cell>
          <cell r="D8445">
            <v>0</v>
          </cell>
          <cell r="E8445">
            <v>0</v>
          </cell>
        </row>
        <row r="8446">
          <cell r="A8446">
            <v>0</v>
          </cell>
          <cell r="B8446">
            <v>0</v>
          </cell>
          <cell r="C8446">
            <v>0</v>
          </cell>
          <cell r="D8446">
            <v>0</v>
          </cell>
          <cell r="E8446">
            <v>0</v>
          </cell>
        </row>
        <row r="8447">
          <cell r="A8447">
            <v>0</v>
          </cell>
          <cell r="B8447">
            <v>0</v>
          </cell>
          <cell r="C8447">
            <v>0</v>
          </cell>
          <cell r="D8447">
            <v>0</v>
          </cell>
          <cell r="E8447">
            <v>0</v>
          </cell>
        </row>
        <row r="8448">
          <cell r="A8448">
            <v>0</v>
          </cell>
          <cell r="B8448">
            <v>0</v>
          </cell>
          <cell r="C8448">
            <v>0</v>
          </cell>
          <cell r="D8448">
            <v>0</v>
          </cell>
          <cell r="E8448">
            <v>0</v>
          </cell>
        </row>
        <row r="8449">
          <cell r="A8449">
            <v>0</v>
          </cell>
          <cell r="B8449">
            <v>0</v>
          </cell>
          <cell r="C8449">
            <v>0</v>
          </cell>
          <cell r="D8449">
            <v>0</v>
          </cell>
          <cell r="E8449">
            <v>0</v>
          </cell>
        </row>
        <row r="8450">
          <cell r="A8450">
            <v>0</v>
          </cell>
          <cell r="B8450">
            <v>0</v>
          </cell>
          <cell r="C8450">
            <v>0</v>
          </cell>
          <cell r="D8450">
            <v>0</v>
          </cell>
          <cell r="E8450">
            <v>0</v>
          </cell>
        </row>
        <row r="8451">
          <cell r="A8451">
            <v>0</v>
          </cell>
          <cell r="B8451">
            <v>0</v>
          </cell>
          <cell r="C8451">
            <v>0</v>
          </cell>
          <cell r="D8451">
            <v>0</v>
          </cell>
          <cell r="E8451">
            <v>0</v>
          </cell>
        </row>
        <row r="8452">
          <cell r="A8452">
            <v>0</v>
          </cell>
          <cell r="B8452">
            <v>0</v>
          </cell>
          <cell r="C8452">
            <v>0</v>
          </cell>
          <cell r="D8452">
            <v>0</v>
          </cell>
          <cell r="E8452">
            <v>0</v>
          </cell>
        </row>
        <row r="8453">
          <cell r="A8453">
            <v>0</v>
          </cell>
          <cell r="B8453">
            <v>0</v>
          </cell>
          <cell r="C8453">
            <v>0</v>
          </cell>
          <cell r="D8453">
            <v>0</v>
          </cell>
          <cell r="E8453">
            <v>0</v>
          </cell>
        </row>
        <row r="8454">
          <cell r="A8454">
            <v>0</v>
          </cell>
          <cell r="B8454">
            <v>0</v>
          </cell>
          <cell r="C8454">
            <v>0</v>
          </cell>
          <cell r="D8454">
            <v>0</v>
          </cell>
          <cell r="E8454">
            <v>0</v>
          </cell>
        </row>
        <row r="8455">
          <cell r="A8455">
            <v>0</v>
          </cell>
          <cell r="B8455">
            <v>0</v>
          </cell>
          <cell r="C8455">
            <v>0</v>
          </cell>
          <cell r="D8455">
            <v>0</v>
          </cell>
          <cell r="E8455">
            <v>0</v>
          </cell>
        </row>
        <row r="8456">
          <cell r="A8456">
            <v>0</v>
          </cell>
          <cell r="B8456">
            <v>0</v>
          </cell>
          <cell r="C8456">
            <v>0</v>
          </cell>
          <cell r="D8456">
            <v>0</v>
          </cell>
          <cell r="E8456">
            <v>0</v>
          </cell>
        </row>
        <row r="8457">
          <cell r="A8457">
            <v>0</v>
          </cell>
          <cell r="B8457">
            <v>0</v>
          </cell>
          <cell r="C8457">
            <v>0</v>
          </cell>
          <cell r="D8457">
            <v>0</v>
          </cell>
          <cell r="E8457">
            <v>0</v>
          </cell>
        </row>
        <row r="8458">
          <cell r="A8458">
            <v>0</v>
          </cell>
          <cell r="B8458">
            <v>0</v>
          </cell>
          <cell r="C8458">
            <v>0</v>
          </cell>
          <cell r="D8458">
            <v>0</v>
          </cell>
          <cell r="E8458">
            <v>0</v>
          </cell>
        </row>
        <row r="8459">
          <cell r="A8459">
            <v>0</v>
          </cell>
          <cell r="B8459">
            <v>0</v>
          </cell>
          <cell r="C8459">
            <v>0</v>
          </cell>
          <cell r="D8459">
            <v>0</v>
          </cell>
          <cell r="E8459">
            <v>0</v>
          </cell>
        </row>
        <row r="8460">
          <cell r="A8460">
            <v>0</v>
          </cell>
          <cell r="B8460">
            <v>0</v>
          </cell>
          <cell r="C8460">
            <v>0</v>
          </cell>
          <cell r="D8460">
            <v>0</v>
          </cell>
          <cell r="E8460">
            <v>0</v>
          </cell>
        </row>
        <row r="8461">
          <cell r="A8461">
            <v>0</v>
          </cell>
          <cell r="B8461">
            <v>0</v>
          </cell>
          <cell r="C8461">
            <v>0</v>
          </cell>
          <cell r="D8461">
            <v>0</v>
          </cell>
          <cell r="E8461">
            <v>0</v>
          </cell>
        </row>
        <row r="8462">
          <cell r="A8462">
            <v>0</v>
          </cell>
          <cell r="B8462">
            <v>0</v>
          </cell>
          <cell r="C8462">
            <v>0</v>
          </cell>
          <cell r="D8462">
            <v>0</v>
          </cell>
          <cell r="E8462">
            <v>0</v>
          </cell>
        </row>
        <row r="8463">
          <cell r="A8463">
            <v>0</v>
          </cell>
          <cell r="B8463">
            <v>0</v>
          </cell>
          <cell r="C8463">
            <v>0</v>
          </cell>
          <cell r="D8463">
            <v>0</v>
          </cell>
          <cell r="E8463">
            <v>0</v>
          </cell>
        </row>
        <row r="8464">
          <cell r="A8464">
            <v>0</v>
          </cell>
          <cell r="B8464">
            <v>0</v>
          </cell>
          <cell r="C8464">
            <v>0</v>
          </cell>
          <cell r="D8464">
            <v>0</v>
          </cell>
          <cell r="E8464">
            <v>0</v>
          </cell>
        </row>
        <row r="8465">
          <cell r="A8465">
            <v>0</v>
          </cell>
          <cell r="B8465">
            <v>0</v>
          </cell>
          <cell r="C8465">
            <v>0</v>
          </cell>
          <cell r="D8465">
            <v>0</v>
          </cell>
          <cell r="E8465">
            <v>0</v>
          </cell>
        </row>
        <row r="8466">
          <cell r="A8466">
            <v>0</v>
          </cell>
          <cell r="B8466">
            <v>0</v>
          </cell>
          <cell r="C8466">
            <v>0</v>
          </cell>
          <cell r="D8466">
            <v>0</v>
          </cell>
          <cell r="E8466">
            <v>0</v>
          </cell>
        </row>
        <row r="8467">
          <cell r="A8467">
            <v>0</v>
          </cell>
          <cell r="B8467">
            <v>0</v>
          </cell>
          <cell r="C8467">
            <v>0</v>
          </cell>
          <cell r="D8467">
            <v>0</v>
          </cell>
          <cell r="E8467">
            <v>0</v>
          </cell>
        </row>
        <row r="8468">
          <cell r="A8468">
            <v>0</v>
          </cell>
          <cell r="B8468">
            <v>0</v>
          </cell>
          <cell r="C8468">
            <v>0</v>
          </cell>
          <cell r="D8468">
            <v>0</v>
          </cell>
          <cell r="E8468">
            <v>0</v>
          </cell>
        </row>
        <row r="8469">
          <cell r="A8469">
            <v>0</v>
          </cell>
          <cell r="B8469">
            <v>0</v>
          </cell>
          <cell r="C8469">
            <v>0</v>
          </cell>
          <cell r="D8469">
            <v>0</v>
          </cell>
          <cell r="E8469">
            <v>0</v>
          </cell>
        </row>
        <row r="8470">
          <cell r="A8470">
            <v>0</v>
          </cell>
          <cell r="B8470">
            <v>0</v>
          </cell>
          <cell r="C8470">
            <v>0</v>
          </cell>
          <cell r="D8470">
            <v>0</v>
          </cell>
          <cell r="E8470">
            <v>0</v>
          </cell>
        </row>
        <row r="8471">
          <cell r="A8471">
            <v>0</v>
          </cell>
          <cell r="B8471">
            <v>0</v>
          </cell>
          <cell r="C8471">
            <v>0</v>
          </cell>
          <cell r="D8471">
            <v>0</v>
          </cell>
          <cell r="E8471">
            <v>0</v>
          </cell>
        </row>
        <row r="8472">
          <cell r="A8472">
            <v>0</v>
          </cell>
          <cell r="B8472">
            <v>0</v>
          </cell>
          <cell r="C8472">
            <v>0</v>
          </cell>
          <cell r="D8472">
            <v>0</v>
          </cell>
          <cell r="E8472">
            <v>0</v>
          </cell>
        </row>
        <row r="8473">
          <cell r="A8473">
            <v>0</v>
          </cell>
          <cell r="B8473">
            <v>0</v>
          </cell>
          <cell r="C8473">
            <v>0</v>
          </cell>
          <cell r="D8473">
            <v>0</v>
          </cell>
          <cell r="E8473">
            <v>0</v>
          </cell>
        </row>
        <row r="8474">
          <cell r="A8474">
            <v>0</v>
          </cell>
          <cell r="B8474">
            <v>0</v>
          </cell>
          <cell r="C8474">
            <v>0</v>
          </cell>
          <cell r="D8474">
            <v>0</v>
          </cell>
          <cell r="E8474">
            <v>0</v>
          </cell>
        </row>
        <row r="8475">
          <cell r="A8475">
            <v>0</v>
          </cell>
          <cell r="B8475">
            <v>0</v>
          </cell>
          <cell r="C8475">
            <v>0</v>
          </cell>
          <cell r="D8475">
            <v>0</v>
          </cell>
          <cell r="E8475">
            <v>0</v>
          </cell>
        </row>
        <row r="8476">
          <cell r="A8476">
            <v>0</v>
          </cell>
          <cell r="B8476">
            <v>0</v>
          </cell>
          <cell r="C8476">
            <v>0</v>
          </cell>
          <cell r="D8476">
            <v>0</v>
          </cell>
          <cell r="E8476">
            <v>0</v>
          </cell>
        </row>
        <row r="8477">
          <cell r="A8477">
            <v>0</v>
          </cell>
          <cell r="B8477">
            <v>0</v>
          </cell>
          <cell r="C8477">
            <v>0</v>
          </cell>
          <cell r="D8477">
            <v>0</v>
          </cell>
          <cell r="E8477">
            <v>0</v>
          </cell>
        </row>
        <row r="8478">
          <cell r="A8478">
            <v>0</v>
          </cell>
          <cell r="B8478">
            <v>0</v>
          </cell>
          <cell r="C8478">
            <v>0</v>
          </cell>
          <cell r="D8478">
            <v>0</v>
          </cell>
          <cell r="E8478">
            <v>0</v>
          </cell>
        </row>
        <row r="8479">
          <cell r="A8479">
            <v>0</v>
          </cell>
          <cell r="B8479">
            <v>0</v>
          </cell>
          <cell r="C8479">
            <v>0</v>
          </cell>
          <cell r="D8479">
            <v>0</v>
          </cell>
          <cell r="E8479">
            <v>0</v>
          </cell>
        </row>
        <row r="8480">
          <cell r="A8480">
            <v>0</v>
          </cell>
          <cell r="B8480">
            <v>0</v>
          </cell>
          <cell r="C8480">
            <v>0</v>
          </cell>
          <cell r="D8480">
            <v>0</v>
          </cell>
          <cell r="E8480">
            <v>0</v>
          </cell>
        </row>
        <row r="8481">
          <cell r="A8481">
            <v>0</v>
          </cell>
          <cell r="B8481">
            <v>0</v>
          </cell>
          <cell r="C8481">
            <v>0</v>
          </cell>
          <cell r="D8481">
            <v>0</v>
          </cell>
          <cell r="E8481">
            <v>0</v>
          </cell>
        </row>
        <row r="8482">
          <cell r="A8482">
            <v>0</v>
          </cell>
          <cell r="B8482">
            <v>0</v>
          </cell>
          <cell r="C8482">
            <v>0</v>
          </cell>
          <cell r="D8482">
            <v>0</v>
          </cell>
          <cell r="E8482">
            <v>0</v>
          </cell>
        </row>
        <row r="8483">
          <cell r="A8483">
            <v>0</v>
          </cell>
          <cell r="B8483">
            <v>0</v>
          </cell>
          <cell r="C8483">
            <v>0</v>
          </cell>
          <cell r="D8483">
            <v>0</v>
          </cell>
          <cell r="E8483">
            <v>0</v>
          </cell>
        </row>
        <row r="8484">
          <cell r="A8484">
            <v>0</v>
          </cell>
          <cell r="B8484">
            <v>0</v>
          </cell>
          <cell r="C8484">
            <v>0</v>
          </cell>
          <cell r="D8484">
            <v>0</v>
          </cell>
          <cell r="E8484">
            <v>0</v>
          </cell>
        </row>
        <row r="8485">
          <cell r="A8485">
            <v>0</v>
          </cell>
          <cell r="B8485">
            <v>0</v>
          </cell>
          <cell r="C8485">
            <v>0</v>
          </cell>
          <cell r="D8485">
            <v>0</v>
          </cell>
          <cell r="E8485">
            <v>0</v>
          </cell>
        </row>
        <row r="8486">
          <cell r="A8486">
            <v>0</v>
          </cell>
          <cell r="B8486">
            <v>0</v>
          </cell>
          <cell r="C8486">
            <v>0</v>
          </cell>
          <cell r="D8486">
            <v>0</v>
          </cell>
          <cell r="E8486">
            <v>0</v>
          </cell>
        </row>
        <row r="8487">
          <cell r="A8487">
            <v>0</v>
          </cell>
          <cell r="B8487">
            <v>0</v>
          </cell>
          <cell r="C8487">
            <v>0</v>
          </cell>
          <cell r="D8487">
            <v>0</v>
          </cell>
          <cell r="E8487">
            <v>0</v>
          </cell>
        </row>
        <row r="8488">
          <cell r="A8488">
            <v>0</v>
          </cell>
          <cell r="B8488">
            <v>0</v>
          </cell>
          <cell r="C8488">
            <v>0</v>
          </cell>
          <cell r="D8488">
            <v>0</v>
          </cell>
          <cell r="E8488">
            <v>0</v>
          </cell>
        </row>
        <row r="8489">
          <cell r="A8489">
            <v>0</v>
          </cell>
          <cell r="B8489">
            <v>0</v>
          </cell>
          <cell r="C8489">
            <v>0</v>
          </cell>
          <cell r="D8489">
            <v>0</v>
          </cell>
          <cell r="E8489">
            <v>0</v>
          </cell>
        </row>
        <row r="8490">
          <cell r="A8490">
            <v>0</v>
          </cell>
          <cell r="B8490">
            <v>0</v>
          </cell>
          <cell r="C8490">
            <v>0</v>
          </cell>
          <cell r="D8490">
            <v>0</v>
          </cell>
          <cell r="E8490">
            <v>0</v>
          </cell>
        </row>
        <row r="8491">
          <cell r="A8491">
            <v>0</v>
          </cell>
          <cell r="B8491">
            <v>0</v>
          </cell>
          <cell r="C8491">
            <v>0</v>
          </cell>
          <cell r="D8491">
            <v>0</v>
          </cell>
          <cell r="E8491">
            <v>0</v>
          </cell>
        </row>
        <row r="8492">
          <cell r="A8492">
            <v>0</v>
          </cell>
          <cell r="B8492">
            <v>0</v>
          </cell>
          <cell r="C8492">
            <v>0</v>
          </cell>
          <cell r="D8492">
            <v>0</v>
          </cell>
          <cell r="E8492">
            <v>0</v>
          </cell>
        </row>
        <row r="8493">
          <cell r="A8493">
            <v>0</v>
          </cell>
          <cell r="B8493">
            <v>0</v>
          </cell>
          <cell r="C8493">
            <v>0</v>
          </cell>
          <cell r="D8493">
            <v>0</v>
          </cell>
          <cell r="E8493">
            <v>0</v>
          </cell>
        </row>
        <row r="8494">
          <cell r="A8494">
            <v>0</v>
          </cell>
          <cell r="B8494">
            <v>0</v>
          </cell>
          <cell r="C8494">
            <v>0</v>
          </cell>
          <cell r="D8494">
            <v>0</v>
          </cell>
          <cell r="E8494">
            <v>0</v>
          </cell>
        </row>
        <row r="8495">
          <cell r="A8495">
            <v>0</v>
          </cell>
          <cell r="B8495">
            <v>0</v>
          </cell>
          <cell r="C8495">
            <v>0</v>
          </cell>
          <cell r="D8495">
            <v>0</v>
          </cell>
          <cell r="E8495">
            <v>0</v>
          </cell>
        </row>
        <row r="8496">
          <cell r="A8496">
            <v>0</v>
          </cell>
          <cell r="B8496">
            <v>0</v>
          </cell>
          <cell r="C8496">
            <v>0</v>
          </cell>
          <cell r="D8496">
            <v>0</v>
          </cell>
          <cell r="E8496">
            <v>0</v>
          </cell>
        </row>
        <row r="8497">
          <cell r="A8497">
            <v>0</v>
          </cell>
          <cell r="B8497">
            <v>0</v>
          </cell>
          <cell r="C8497">
            <v>0</v>
          </cell>
          <cell r="D8497">
            <v>0</v>
          </cell>
          <cell r="E8497">
            <v>0</v>
          </cell>
        </row>
        <row r="8498">
          <cell r="A8498">
            <v>0</v>
          </cell>
          <cell r="B8498">
            <v>0</v>
          </cell>
          <cell r="C8498">
            <v>0</v>
          </cell>
          <cell r="D8498">
            <v>0</v>
          </cell>
          <cell r="E8498">
            <v>0</v>
          </cell>
        </row>
        <row r="8499">
          <cell r="A8499">
            <v>0</v>
          </cell>
          <cell r="B8499">
            <v>0</v>
          </cell>
          <cell r="C8499">
            <v>0</v>
          </cell>
          <cell r="D8499">
            <v>0</v>
          </cell>
          <cell r="E8499">
            <v>0</v>
          </cell>
        </row>
        <row r="8500">
          <cell r="A8500">
            <v>0</v>
          </cell>
          <cell r="B8500">
            <v>0</v>
          </cell>
          <cell r="C8500">
            <v>0</v>
          </cell>
          <cell r="D8500">
            <v>0</v>
          </cell>
          <cell r="E8500">
            <v>0</v>
          </cell>
        </row>
        <row r="8501">
          <cell r="A8501">
            <v>0</v>
          </cell>
          <cell r="B8501">
            <v>0</v>
          </cell>
          <cell r="C8501">
            <v>0</v>
          </cell>
          <cell r="D8501">
            <v>0</v>
          </cell>
          <cell r="E8501">
            <v>0</v>
          </cell>
        </row>
        <row r="8502">
          <cell r="A8502">
            <v>0</v>
          </cell>
          <cell r="B8502">
            <v>0</v>
          </cell>
          <cell r="C8502">
            <v>0</v>
          </cell>
          <cell r="D8502">
            <v>0</v>
          </cell>
          <cell r="E8502">
            <v>0</v>
          </cell>
        </row>
        <row r="8503">
          <cell r="A8503">
            <v>0</v>
          </cell>
          <cell r="B8503">
            <v>0</v>
          </cell>
          <cell r="C8503">
            <v>0</v>
          </cell>
          <cell r="D8503">
            <v>0</v>
          </cell>
          <cell r="E8503">
            <v>0</v>
          </cell>
        </row>
        <row r="8504">
          <cell r="A8504">
            <v>0</v>
          </cell>
          <cell r="B8504">
            <v>0</v>
          </cell>
          <cell r="C8504">
            <v>0</v>
          </cell>
          <cell r="D8504">
            <v>0</v>
          </cell>
          <cell r="E8504">
            <v>0</v>
          </cell>
        </row>
        <row r="8505">
          <cell r="A8505">
            <v>0</v>
          </cell>
          <cell r="B8505">
            <v>0</v>
          </cell>
          <cell r="C8505">
            <v>0</v>
          </cell>
          <cell r="D8505">
            <v>0</v>
          </cell>
          <cell r="E8505">
            <v>0</v>
          </cell>
        </row>
        <row r="8506">
          <cell r="A8506">
            <v>0</v>
          </cell>
          <cell r="B8506">
            <v>0</v>
          </cell>
          <cell r="C8506">
            <v>0</v>
          </cell>
          <cell r="D8506">
            <v>0</v>
          </cell>
          <cell r="E8506">
            <v>0</v>
          </cell>
        </row>
        <row r="8507">
          <cell r="A8507">
            <v>0</v>
          </cell>
          <cell r="B8507">
            <v>0</v>
          </cell>
          <cell r="C8507">
            <v>0</v>
          </cell>
          <cell r="D8507">
            <v>0</v>
          </cell>
          <cell r="E8507">
            <v>0</v>
          </cell>
        </row>
        <row r="8508">
          <cell r="A8508">
            <v>0</v>
          </cell>
          <cell r="B8508">
            <v>0</v>
          </cell>
          <cell r="C8508">
            <v>0</v>
          </cell>
          <cell r="D8508">
            <v>0</v>
          </cell>
          <cell r="E8508">
            <v>0</v>
          </cell>
        </row>
        <row r="8509">
          <cell r="A8509">
            <v>0</v>
          </cell>
          <cell r="B8509">
            <v>0</v>
          </cell>
          <cell r="C8509">
            <v>0</v>
          </cell>
          <cell r="D8509">
            <v>0</v>
          </cell>
          <cell r="E8509">
            <v>0</v>
          </cell>
        </row>
        <row r="8510">
          <cell r="A8510">
            <v>0</v>
          </cell>
          <cell r="B8510">
            <v>0</v>
          </cell>
          <cell r="C8510">
            <v>0</v>
          </cell>
          <cell r="D8510">
            <v>0</v>
          </cell>
          <cell r="E8510">
            <v>0</v>
          </cell>
        </row>
        <row r="8511">
          <cell r="A8511">
            <v>0</v>
          </cell>
          <cell r="B8511">
            <v>0</v>
          </cell>
          <cell r="C8511">
            <v>0</v>
          </cell>
          <cell r="D8511">
            <v>0</v>
          </cell>
          <cell r="E8511">
            <v>0</v>
          </cell>
        </row>
        <row r="8512">
          <cell r="A8512">
            <v>0</v>
          </cell>
          <cell r="B8512">
            <v>0</v>
          </cell>
          <cell r="C8512">
            <v>0</v>
          </cell>
          <cell r="D8512">
            <v>0</v>
          </cell>
          <cell r="E8512">
            <v>0</v>
          </cell>
        </row>
        <row r="8513">
          <cell r="A8513">
            <v>0</v>
          </cell>
          <cell r="B8513">
            <v>0</v>
          </cell>
          <cell r="C8513">
            <v>0</v>
          </cell>
          <cell r="D8513">
            <v>0</v>
          </cell>
          <cell r="E8513">
            <v>0</v>
          </cell>
        </row>
        <row r="8514">
          <cell r="A8514">
            <v>0</v>
          </cell>
          <cell r="B8514">
            <v>0</v>
          </cell>
          <cell r="C8514">
            <v>0</v>
          </cell>
          <cell r="D8514">
            <v>0</v>
          </cell>
          <cell r="E8514">
            <v>0</v>
          </cell>
        </row>
        <row r="8515">
          <cell r="A8515">
            <v>0</v>
          </cell>
          <cell r="B8515">
            <v>0</v>
          </cell>
          <cell r="C8515">
            <v>0</v>
          </cell>
          <cell r="D8515">
            <v>0</v>
          </cell>
          <cell r="E8515">
            <v>0</v>
          </cell>
        </row>
        <row r="8516">
          <cell r="A8516">
            <v>0</v>
          </cell>
          <cell r="B8516">
            <v>0</v>
          </cell>
          <cell r="C8516">
            <v>0</v>
          </cell>
          <cell r="D8516">
            <v>0</v>
          </cell>
          <cell r="E8516">
            <v>0</v>
          </cell>
        </row>
        <row r="8517">
          <cell r="A8517">
            <v>0</v>
          </cell>
          <cell r="B8517">
            <v>0</v>
          </cell>
          <cell r="C8517">
            <v>0</v>
          </cell>
          <cell r="D8517">
            <v>0</v>
          </cell>
          <cell r="E8517">
            <v>0</v>
          </cell>
        </row>
        <row r="8518">
          <cell r="A8518">
            <v>0</v>
          </cell>
          <cell r="B8518">
            <v>0</v>
          </cell>
          <cell r="C8518">
            <v>0</v>
          </cell>
          <cell r="D8518">
            <v>0</v>
          </cell>
          <cell r="E8518">
            <v>0</v>
          </cell>
        </row>
        <row r="8519">
          <cell r="A8519">
            <v>0</v>
          </cell>
          <cell r="B8519">
            <v>0</v>
          </cell>
          <cell r="C8519">
            <v>0</v>
          </cell>
          <cell r="D8519">
            <v>0</v>
          </cell>
          <cell r="E8519">
            <v>0</v>
          </cell>
        </row>
        <row r="8520">
          <cell r="A8520">
            <v>0</v>
          </cell>
          <cell r="B8520">
            <v>0</v>
          </cell>
          <cell r="C8520">
            <v>0</v>
          </cell>
          <cell r="D8520">
            <v>0</v>
          </cell>
          <cell r="E8520">
            <v>0</v>
          </cell>
        </row>
        <row r="8521">
          <cell r="A8521">
            <v>0</v>
          </cell>
          <cell r="B8521">
            <v>0</v>
          </cell>
          <cell r="C8521">
            <v>0</v>
          </cell>
          <cell r="D8521">
            <v>0</v>
          </cell>
          <cell r="E8521">
            <v>0</v>
          </cell>
        </row>
        <row r="8522">
          <cell r="A8522">
            <v>0</v>
          </cell>
          <cell r="B8522">
            <v>0</v>
          </cell>
          <cell r="C8522">
            <v>0</v>
          </cell>
          <cell r="D8522">
            <v>0</v>
          </cell>
          <cell r="E8522">
            <v>0</v>
          </cell>
        </row>
        <row r="8523">
          <cell r="A8523">
            <v>0</v>
          </cell>
          <cell r="B8523">
            <v>0</v>
          </cell>
          <cell r="C8523">
            <v>0</v>
          </cell>
          <cell r="D8523">
            <v>0</v>
          </cell>
          <cell r="E8523">
            <v>0</v>
          </cell>
        </row>
        <row r="8524">
          <cell r="A8524">
            <v>0</v>
          </cell>
          <cell r="B8524">
            <v>0</v>
          </cell>
          <cell r="C8524">
            <v>0</v>
          </cell>
          <cell r="D8524">
            <v>0</v>
          </cell>
          <cell r="E8524">
            <v>0</v>
          </cell>
        </row>
        <row r="8525">
          <cell r="A8525">
            <v>0</v>
          </cell>
          <cell r="B8525">
            <v>0</v>
          </cell>
          <cell r="C8525">
            <v>0</v>
          </cell>
          <cell r="D8525">
            <v>0</v>
          </cell>
          <cell r="E8525">
            <v>0</v>
          </cell>
        </row>
        <row r="8526">
          <cell r="A8526">
            <v>0</v>
          </cell>
          <cell r="B8526">
            <v>0</v>
          </cell>
          <cell r="C8526">
            <v>0</v>
          </cell>
          <cell r="D8526">
            <v>0</v>
          </cell>
          <cell r="E8526">
            <v>0</v>
          </cell>
        </row>
        <row r="8527">
          <cell r="A8527">
            <v>0</v>
          </cell>
          <cell r="B8527">
            <v>0</v>
          </cell>
          <cell r="C8527">
            <v>0</v>
          </cell>
          <cell r="D8527">
            <v>0</v>
          </cell>
          <cell r="E8527">
            <v>0</v>
          </cell>
        </row>
        <row r="8528">
          <cell r="A8528">
            <v>0</v>
          </cell>
          <cell r="B8528">
            <v>0</v>
          </cell>
          <cell r="C8528">
            <v>0</v>
          </cell>
          <cell r="D8528">
            <v>0</v>
          </cell>
          <cell r="E8528">
            <v>0</v>
          </cell>
        </row>
        <row r="8529">
          <cell r="A8529">
            <v>0</v>
          </cell>
          <cell r="B8529">
            <v>0</v>
          </cell>
          <cell r="C8529">
            <v>0</v>
          </cell>
          <cell r="D8529">
            <v>0</v>
          </cell>
          <cell r="E8529">
            <v>0</v>
          </cell>
        </row>
        <row r="8530">
          <cell r="A8530">
            <v>0</v>
          </cell>
          <cell r="B8530">
            <v>0</v>
          </cell>
          <cell r="C8530">
            <v>0</v>
          </cell>
          <cell r="D8530">
            <v>0</v>
          </cell>
          <cell r="E8530">
            <v>0</v>
          </cell>
        </row>
        <row r="8531">
          <cell r="A8531">
            <v>0</v>
          </cell>
          <cell r="B8531">
            <v>0</v>
          </cell>
          <cell r="C8531">
            <v>0</v>
          </cell>
          <cell r="D8531">
            <v>0</v>
          </cell>
          <cell r="E8531">
            <v>0</v>
          </cell>
        </row>
        <row r="8532">
          <cell r="A8532">
            <v>0</v>
          </cell>
          <cell r="B8532">
            <v>0</v>
          </cell>
          <cell r="C8532">
            <v>0</v>
          </cell>
          <cell r="D8532">
            <v>0</v>
          </cell>
          <cell r="E8532">
            <v>0</v>
          </cell>
        </row>
        <row r="8533">
          <cell r="A8533">
            <v>0</v>
          </cell>
          <cell r="B8533">
            <v>0</v>
          </cell>
          <cell r="C8533">
            <v>0</v>
          </cell>
          <cell r="D8533">
            <v>0</v>
          </cell>
          <cell r="E8533">
            <v>0</v>
          </cell>
        </row>
        <row r="8534">
          <cell r="A8534">
            <v>0</v>
          </cell>
          <cell r="B8534">
            <v>0</v>
          </cell>
          <cell r="C8534">
            <v>0</v>
          </cell>
          <cell r="D8534">
            <v>0</v>
          </cell>
          <cell r="E8534">
            <v>0</v>
          </cell>
        </row>
        <row r="8535">
          <cell r="A8535">
            <v>0</v>
          </cell>
          <cell r="B8535">
            <v>0</v>
          </cell>
          <cell r="C8535">
            <v>0</v>
          </cell>
          <cell r="D8535">
            <v>0</v>
          </cell>
          <cell r="E8535">
            <v>0</v>
          </cell>
        </row>
        <row r="8536">
          <cell r="A8536">
            <v>0</v>
          </cell>
          <cell r="B8536">
            <v>0</v>
          </cell>
          <cell r="C8536">
            <v>0</v>
          </cell>
          <cell r="D8536">
            <v>0</v>
          </cell>
          <cell r="E8536">
            <v>0</v>
          </cell>
        </row>
        <row r="8537">
          <cell r="A8537">
            <v>0</v>
          </cell>
          <cell r="B8537">
            <v>0</v>
          </cell>
          <cell r="C8537">
            <v>0</v>
          </cell>
          <cell r="D8537">
            <v>0</v>
          </cell>
          <cell r="E8537">
            <v>0</v>
          </cell>
        </row>
        <row r="8538">
          <cell r="A8538">
            <v>0</v>
          </cell>
          <cell r="B8538">
            <v>0</v>
          </cell>
          <cell r="C8538">
            <v>0</v>
          </cell>
          <cell r="D8538">
            <v>0</v>
          </cell>
          <cell r="E8538">
            <v>0</v>
          </cell>
        </row>
        <row r="8539">
          <cell r="A8539">
            <v>0</v>
          </cell>
          <cell r="B8539">
            <v>0</v>
          </cell>
          <cell r="C8539">
            <v>0</v>
          </cell>
          <cell r="D8539">
            <v>0</v>
          </cell>
          <cell r="E8539">
            <v>0</v>
          </cell>
        </row>
        <row r="8540">
          <cell r="A8540">
            <v>0</v>
          </cell>
          <cell r="B8540">
            <v>0</v>
          </cell>
          <cell r="C8540">
            <v>0</v>
          </cell>
          <cell r="D8540">
            <v>0</v>
          </cell>
          <cell r="E8540">
            <v>0</v>
          </cell>
        </row>
        <row r="8541">
          <cell r="A8541">
            <v>0</v>
          </cell>
          <cell r="B8541">
            <v>0</v>
          </cell>
          <cell r="C8541">
            <v>0</v>
          </cell>
          <cell r="D8541">
            <v>0</v>
          </cell>
          <cell r="E8541">
            <v>0</v>
          </cell>
        </row>
        <row r="8542">
          <cell r="A8542">
            <v>0</v>
          </cell>
          <cell r="B8542">
            <v>0</v>
          </cell>
          <cell r="C8542">
            <v>0</v>
          </cell>
          <cell r="D8542">
            <v>0</v>
          </cell>
          <cell r="E8542">
            <v>0</v>
          </cell>
        </row>
        <row r="8543">
          <cell r="A8543">
            <v>0</v>
          </cell>
          <cell r="B8543">
            <v>0</v>
          </cell>
          <cell r="C8543">
            <v>0</v>
          </cell>
          <cell r="D8543">
            <v>0</v>
          </cell>
          <cell r="E8543">
            <v>0</v>
          </cell>
        </row>
        <row r="8544">
          <cell r="A8544">
            <v>0</v>
          </cell>
          <cell r="B8544">
            <v>0</v>
          </cell>
          <cell r="C8544">
            <v>0</v>
          </cell>
          <cell r="D8544">
            <v>0</v>
          </cell>
          <cell r="E8544">
            <v>0</v>
          </cell>
        </row>
        <row r="8545">
          <cell r="A8545">
            <v>0</v>
          </cell>
          <cell r="B8545">
            <v>0</v>
          </cell>
          <cell r="C8545">
            <v>0</v>
          </cell>
          <cell r="D8545">
            <v>0</v>
          </cell>
          <cell r="E8545">
            <v>0</v>
          </cell>
        </row>
        <row r="8546">
          <cell r="A8546">
            <v>0</v>
          </cell>
          <cell r="B8546">
            <v>0</v>
          </cell>
          <cell r="C8546">
            <v>0</v>
          </cell>
          <cell r="D8546">
            <v>0</v>
          </cell>
          <cell r="E8546">
            <v>0</v>
          </cell>
        </row>
        <row r="8547">
          <cell r="A8547">
            <v>0</v>
          </cell>
          <cell r="B8547">
            <v>0</v>
          </cell>
          <cell r="C8547">
            <v>0</v>
          </cell>
          <cell r="D8547">
            <v>0</v>
          </cell>
          <cell r="E8547">
            <v>0</v>
          </cell>
        </row>
        <row r="8548">
          <cell r="A8548">
            <v>0</v>
          </cell>
          <cell r="B8548">
            <v>0</v>
          </cell>
          <cell r="C8548">
            <v>0</v>
          </cell>
          <cell r="D8548">
            <v>0</v>
          </cell>
          <cell r="E8548">
            <v>0</v>
          </cell>
        </row>
        <row r="8549">
          <cell r="A8549">
            <v>0</v>
          </cell>
          <cell r="B8549">
            <v>0</v>
          </cell>
          <cell r="C8549">
            <v>0</v>
          </cell>
          <cell r="D8549">
            <v>0</v>
          </cell>
          <cell r="E8549">
            <v>0</v>
          </cell>
        </row>
        <row r="8550">
          <cell r="A8550">
            <v>0</v>
          </cell>
          <cell r="B8550">
            <v>0</v>
          </cell>
          <cell r="C8550">
            <v>0</v>
          </cell>
          <cell r="D8550">
            <v>0</v>
          </cell>
          <cell r="E8550">
            <v>0</v>
          </cell>
        </row>
        <row r="8551">
          <cell r="A8551">
            <v>0</v>
          </cell>
          <cell r="B8551">
            <v>0</v>
          </cell>
          <cell r="C8551">
            <v>0</v>
          </cell>
          <cell r="D8551">
            <v>0</v>
          </cell>
          <cell r="E8551">
            <v>0</v>
          </cell>
        </row>
        <row r="8552">
          <cell r="A8552">
            <v>0</v>
          </cell>
          <cell r="B8552">
            <v>0</v>
          </cell>
          <cell r="C8552">
            <v>0</v>
          </cell>
          <cell r="D8552">
            <v>0</v>
          </cell>
          <cell r="E8552">
            <v>0</v>
          </cell>
        </row>
        <row r="8553">
          <cell r="A8553">
            <v>0</v>
          </cell>
          <cell r="B8553">
            <v>0</v>
          </cell>
          <cell r="C8553">
            <v>0</v>
          </cell>
          <cell r="D8553">
            <v>0</v>
          </cell>
          <cell r="E8553">
            <v>0</v>
          </cell>
        </row>
        <row r="8554">
          <cell r="A8554">
            <v>0</v>
          </cell>
          <cell r="B8554">
            <v>0</v>
          </cell>
          <cell r="C8554">
            <v>0</v>
          </cell>
          <cell r="D8554">
            <v>0</v>
          </cell>
          <cell r="E8554">
            <v>0</v>
          </cell>
        </row>
        <row r="8555">
          <cell r="A8555">
            <v>0</v>
          </cell>
          <cell r="B8555">
            <v>0</v>
          </cell>
          <cell r="C8555">
            <v>0</v>
          </cell>
          <cell r="D8555">
            <v>0</v>
          </cell>
          <cell r="E8555">
            <v>0</v>
          </cell>
        </row>
        <row r="8556">
          <cell r="A8556">
            <v>0</v>
          </cell>
          <cell r="B8556">
            <v>0</v>
          </cell>
          <cell r="C8556">
            <v>0</v>
          </cell>
          <cell r="D8556">
            <v>0</v>
          </cell>
          <cell r="E8556">
            <v>0</v>
          </cell>
        </row>
        <row r="8557">
          <cell r="A8557">
            <v>0</v>
          </cell>
          <cell r="B8557">
            <v>0</v>
          </cell>
          <cell r="C8557">
            <v>0</v>
          </cell>
          <cell r="D8557">
            <v>0</v>
          </cell>
          <cell r="E8557">
            <v>0</v>
          </cell>
        </row>
        <row r="8558">
          <cell r="A8558">
            <v>0</v>
          </cell>
          <cell r="B8558">
            <v>0</v>
          </cell>
          <cell r="C8558">
            <v>0</v>
          </cell>
          <cell r="D8558">
            <v>0</v>
          </cell>
          <cell r="E8558">
            <v>0</v>
          </cell>
        </row>
        <row r="8559">
          <cell r="A8559">
            <v>0</v>
          </cell>
          <cell r="B8559">
            <v>0</v>
          </cell>
          <cell r="C8559">
            <v>0</v>
          </cell>
          <cell r="D8559">
            <v>0</v>
          </cell>
          <cell r="E8559">
            <v>0</v>
          </cell>
        </row>
        <row r="8560">
          <cell r="A8560">
            <v>0</v>
          </cell>
          <cell r="B8560">
            <v>0</v>
          </cell>
          <cell r="C8560">
            <v>0</v>
          </cell>
          <cell r="D8560">
            <v>0</v>
          </cell>
          <cell r="E8560">
            <v>0</v>
          </cell>
        </row>
        <row r="8561">
          <cell r="A8561">
            <v>0</v>
          </cell>
          <cell r="B8561">
            <v>0</v>
          </cell>
          <cell r="C8561">
            <v>0</v>
          </cell>
          <cell r="D8561">
            <v>0</v>
          </cell>
          <cell r="E8561">
            <v>0</v>
          </cell>
        </row>
        <row r="8562">
          <cell r="A8562">
            <v>0</v>
          </cell>
          <cell r="B8562">
            <v>0</v>
          </cell>
          <cell r="C8562">
            <v>0</v>
          </cell>
          <cell r="D8562">
            <v>0</v>
          </cell>
          <cell r="E8562">
            <v>0</v>
          </cell>
        </row>
        <row r="8563">
          <cell r="A8563">
            <v>0</v>
          </cell>
          <cell r="B8563">
            <v>0</v>
          </cell>
          <cell r="C8563">
            <v>0</v>
          </cell>
          <cell r="D8563">
            <v>0</v>
          </cell>
          <cell r="E8563">
            <v>0</v>
          </cell>
        </row>
        <row r="8564">
          <cell r="A8564">
            <v>0</v>
          </cell>
          <cell r="B8564">
            <v>0</v>
          </cell>
          <cell r="C8564">
            <v>0</v>
          </cell>
          <cell r="D8564">
            <v>0</v>
          </cell>
          <cell r="E8564">
            <v>0</v>
          </cell>
        </row>
        <row r="8565">
          <cell r="A8565">
            <v>0</v>
          </cell>
          <cell r="B8565">
            <v>0</v>
          </cell>
          <cell r="C8565">
            <v>0</v>
          </cell>
          <cell r="D8565">
            <v>0</v>
          </cell>
          <cell r="E8565">
            <v>0</v>
          </cell>
        </row>
        <row r="8566">
          <cell r="A8566">
            <v>0</v>
          </cell>
          <cell r="B8566">
            <v>0</v>
          </cell>
          <cell r="C8566">
            <v>0</v>
          </cell>
          <cell r="D8566">
            <v>0</v>
          </cell>
          <cell r="E8566">
            <v>0</v>
          </cell>
        </row>
        <row r="8567">
          <cell r="A8567">
            <v>0</v>
          </cell>
          <cell r="B8567">
            <v>0</v>
          </cell>
          <cell r="C8567">
            <v>0</v>
          </cell>
          <cell r="D8567">
            <v>0</v>
          </cell>
          <cell r="E8567">
            <v>0</v>
          </cell>
        </row>
        <row r="8568">
          <cell r="A8568">
            <v>0</v>
          </cell>
          <cell r="B8568">
            <v>0</v>
          </cell>
          <cell r="C8568">
            <v>0</v>
          </cell>
          <cell r="D8568">
            <v>0</v>
          </cell>
          <cell r="E8568">
            <v>0</v>
          </cell>
        </row>
        <row r="8569">
          <cell r="A8569">
            <v>0</v>
          </cell>
          <cell r="B8569">
            <v>0</v>
          </cell>
          <cell r="C8569">
            <v>0</v>
          </cell>
          <cell r="D8569">
            <v>0</v>
          </cell>
          <cell r="E8569">
            <v>0</v>
          </cell>
        </row>
        <row r="8570">
          <cell r="A8570">
            <v>0</v>
          </cell>
          <cell r="B8570">
            <v>0</v>
          </cell>
          <cell r="C8570">
            <v>0</v>
          </cell>
          <cell r="D8570">
            <v>0</v>
          </cell>
          <cell r="E8570">
            <v>0</v>
          </cell>
        </row>
        <row r="8571">
          <cell r="A8571">
            <v>0</v>
          </cell>
          <cell r="B8571">
            <v>0</v>
          </cell>
          <cell r="C8571">
            <v>0</v>
          </cell>
          <cell r="D8571">
            <v>0</v>
          </cell>
          <cell r="E8571">
            <v>0</v>
          </cell>
        </row>
        <row r="8572">
          <cell r="A8572">
            <v>0</v>
          </cell>
          <cell r="B8572">
            <v>0</v>
          </cell>
          <cell r="C8572">
            <v>0</v>
          </cell>
          <cell r="D8572">
            <v>0</v>
          </cell>
          <cell r="E8572">
            <v>0</v>
          </cell>
        </row>
        <row r="8573">
          <cell r="A8573">
            <v>0</v>
          </cell>
          <cell r="B8573">
            <v>0</v>
          </cell>
          <cell r="C8573">
            <v>0</v>
          </cell>
          <cell r="D8573">
            <v>0</v>
          </cell>
          <cell r="E8573">
            <v>0</v>
          </cell>
        </row>
        <row r="8574">
          <cell r="A8574">
            <v>0</v>
          </cell>
          <cell r="B8574">
            <v>0</v>
          </cell>
          <cell r="C8574">
            <v>0</v>
          </cell>
          <cell r="D8574">
            <v>0</v>
          </cell>
          <cell r="E8574">
            <v>0</v>
          </cell>
        </row>
        <row r="8575">
          <cell r="A8575">
            <v>0</v>
          </cell>
          <cell r="B8575">
            <v>0</v>
          </cell>
          <cell r="C8575">
            <v>0</v>
          </cell>
          <cell r="D8575">
            <v>0</v>
          </cell>
          <cell r="E8575">
            <v>0</v>
          </cell>
        </row>
        <row r="8576">
          <cell r="A8576">
            <v>0</v>
          </cell>
          <cell r="B8576">
            <v>0</v>
          </cell>
          <cell r="C8576">
            <v>0</v>
          </cell>
          <cell r="D8576">
            <v>0</v>
          </cell>
          <cell r="E8576">
            <v>0</v>
          </cell>
        </row>
        <row r="8577">
          <cell r="A8577">
            <v>0</v>
          </cell>
          <cell r="B8577">
            <v>0</v>
          </cell>
          <cell r="C8577">
            <v>0</v>
          </cell>
          <cell r="D8577">
            <v>0</v>
          </cell>
          <cell r="E8577">
            <v>0</v>
          </cell>
        </row>
        <row r="8578">
          <cell r="A8578">
            <v>0</v>
          </cell>
          <cell r="B8578">
            <v>0</v>
          </cell>
          <cell r="C8578">
            <v>0</v>
          </cell>
          <cell r="D8578">
            <v>0</v>
          </cell>
          <cell r="E8578">
            <v>0</v>
          </cell>
        </row>
        <row r="8579">
          <cell r="A8579">
            <v>0</v>
          </cell>
          <cell r="B8579">
            <v>0</v>
          </cell>
          <cell r="C8579">
            <v>0</v>
          </cell>
          <cell r="D8579">
            <v>0</v>
          </cell>
          <cell r="E8579">
            <v>0</v>
          </cell>
        </row>
        <row r="8580">
          <cell r="A8580">
            <v>0</v>
          </cell>
          <cell r="B8580">
            <v>0</v>
          </cell>
          <cell r="C8580">
            <v>0</v>
          </cell>
          <cell r="D8580">
            <v>0</v>
          </cell>
          <cell r="E8580">
            <v>0</v>
          </cell>
        </row>
        <row r="8581">
          <cell r="A8581">
            <v>0</v>
          </cell>
          <cell r="B8581">
            <v>0</v>
          </cell>
          <cell r="C8581">
            <v>0</v>
          </cell>
          <cell r="D8581">
            <v>0</v>
          </cell>
          <cell r="E8581">
            <v>0</v>
          </cell>
        </row>
        <row r="8582">
          <cell r="A8582">
            <v>0</v>
          </cell>
          <cell r="B8582">
            <v>0</v>
          </cell>
          <cell r="C8582">
            <v>0</v>
          </cell>
          <cell r="D8582">
            <v>0</v>
          </cell>
          <cell r="E8582">
            <v>0</v>
          </cell>
        </row>
        <row r="8583">
          <cell r="A8583">
            <v>0</v>
          </cell>
          <cell r="B8583">
            <v>0</v>
          </cell>
          <cell r="C8583">
            <v>0</v>
          </cell>
          <cell r="D8583">
            <v>0</v>
          </cell>
          <cell r="E8583">
            <v>0</v>
          </cell>
        </row>
        <row r="8584">
          <cell r="A8584">
            <v>0</v>
          </cell>
          <cell r="B8584">
            <v>0</v>
          </cell>
          <cell r="C8584">
            <v>0</v>
          </cell>
          <cell r="D8584">
            <v>0</v>
          </cell>
          <cell r="E8584">
            <v>0</v>
          </cell>
        </row>
        <row r="8585">
          <cell r="A8585">
            <v>0</v>
          </cell>
          <cell r="B8585">
            <v>0</v>
          </cell>
          <cell r="C8585">
            <v>0</v>
          </cell>
          <cell r="D8585">
            <v>0</v>
          </cell>
          <cell r="E8585">
            <v>0</v>
          </cell>
        </row>
        <row r="8586">
          <cell r="A8586">
            <v>0</v>
          </cell>
          <cell r="B8586">
            <v>0</v>
          </cell>
          <cell r="C8586">
            <v>0</v>
          </cell>
          <cell r="D8586">
            <v>0</v>
          </cell>
          <cell r="E8586">
            <v>0</v>
          </cell>
        </row>
        <row r="8587">
          <cell r="A8587">
            <v>0</v>
          </cell>
          <cell r="B8587">
            <v>0</v>
          </cell>
          <cell r="C8587">
            <v>0</v>
          </cell>
          <cell r="D8587">
            <v>0</v>
          </cell>
          <cell r="E8587">
            <v>0</v>
          </cell>
        </row>
        <row r="8588">
          <cell r="A8588">
            <v>0</v>
          </cell>
          <cell r="B8588">
            <v>0</v>
          </cell>
          <cell r="C8588">
            <v>0</v>
          </cell>
          <cell r="D8588">
            <v>0</v>
          </cell>
          <cell r="E8588">
            <v>0</v>
          </cell>
        </row>
        <row r="8589">
          <cell r="A8589">
            <v>0</v>
          </cell>
          <cell r="B8589">
            <v>0</v>
          </cell>
          <cell r="C8589">
            <v>0</v>
          </cell>
          <cell r="D8589">
            <v>0</v>
          </cell>
          <cell r="E8589">
            <v>0</v>
          </cell>
        </row>
        <row r="8590">
          <cell r="A8590">
            <v>0</v>
          </cell>
          <cell r="B8590">
            <v>0</v>
          </cell>
          <cell r="C8590">
            <v>0</v>
          </cell>
          <cell r="D8590">
            <v>0</v>
          </cell>
          <cell r="E8590">
            <v>0</v>
          </cell>
        </row>
        <row r="8591">
          <cell r="A8591">
            <v>0</v>
          </cell>
          <cell r="B8591">
            <v>0</v>
          </cell>
          <cell r="C8591">
            <v>0</v>
          </cell>
          <cell r="D8591">
            <v>0</v>
          </cell>
          <cell r="E8591">
            <v>0</v>
          </cell>
        </row>
        <row r="8592">
          <cell r="A8592">
            <v>0</v>
          </cell>
          <cell r="B8592">
            <v>0</v>
          </cell>
          <cell r="C8592">
            <v>0</v>
          </cell>
          <cell r="D8592">
            <v>0</v>
          </cell>
          <cell r="E8592">
            <v>0</v>
          </cell>
        </row>
        <row r="8593">
          <cell r="A8593">
            <v>0</v>
          </cell>
          <cell r="B8593">
            <v>0</v>
          </cell>
          <cell r="C8593">
            <v>0</v>
          </cell>
          <cell r="D8593">
            <v>0</v>
          </cell>
          <cell r="E8593">
            <v>0</v>
          </cell>
        </row>
        <row r="8594">
          <cell r="A8594">
            <v>0</v>
          </cell>
          <cell r="B8594">
            <v>0</v>
          </cell>
          <cell r="C8594">
            <v>0</v>
          </cell>
          <cell r="D8594">
            <v>0</v>
          </cell>
          <cell r="E8594">
            <v>0</v>
          </cell>
        </row>
        <row r="8595">
          <cell r="A8595">
            <v>0</v>
          </cell>
          <cell r="B8595">
            <v>0</v>
          </cell>
          <cell r="C8595">
            <v>0</v>
          </cell>
          <cell r="D8595">
            <v>0</v>
          </cell>
          <cell r="E8595">
            <v>0</v>
          </cell>
        </row>
        <row r="8596">
          <cell r="A8596">
            <v>0</v>
          </cell>
          <cell r="B8596">
            <v>0</v>
          </cell>
          <cell r="C8596">
            <v>0</v>
          </cell>
          <cell r="D8596">
            <v>0</v>
          </cell>
          <cell r="E8596">
            <v>0</v>
          </cell>
        </row>
        <row r="8597">
          <cell r="A8597">
            <v>0</v>
          </cell>
          <cell r="B8597">
            <v>0</v>
          </cell>
          <cell r="C8597">
            <v>0</v>
          </cell>
          <cell r="D8597">
            <v>0</v>
          </cell>
          <cell r="E8597">
            <v>0</v>
          </cell>
        </row>
        <row r="8598">
          <cell r="A8598">
            <v>0</v>
          </cell>
          <cell r="B8598">
            <v>0</v>
          </cell>
          <cell r="C8598">
            <v>0</v>
          </cell>
          <cell r="D8598">
            <v>0</v>
          </cell>
          <cell r="E8598">
            <v>0</v>
          </cell>
        </row>
        <row r="8599">
          <cell r="A8599">
            <v>0</v>
          </cell>
          <cell r="B8599">
            <v>0</v>
          </cell>
          <cell r="C8599">
            <v>0</v>
          </cell>
          <cell r="D8599">
            <v>0</v>
          </cell>
          <cell r="E8599">
            <v>0</v>
          </cell>
        </row>
        <row r="8600">
          <cell r="A8600">
            <v>0</v>
          </cell>
          <cell r="B8600">
            <v>0</v>
          </cell>
          <cell r="C8600">
            <v>0</v>
          </cell>
          <cell r="D8600">
            <v>0</v>
          </cell>
          <cell r="E8600">
            <v>0</v>
          </cell>
        </row>
        <row r="8601">
          <cell r="A8601">
            <v>0</v>
          </cell>
          <cell r="B8601">
            <v>0</v>
          </cell>
          <cell r="C8601">
            <v>0</v>
          </cell>
          <cell r="D8601">
            <v>0</v>
          </cell>
          <cell r="E8601">
            <v>0</v>
          </cell>
        </row>
        <row r="8602">
          <cell r="A8602">
            <v>0</v>
          </cell>
          <cell r="B8602">
            <v>0</v>
          </cell>
          <cell r="C8602">
            <v>0</v>
          </cell>
          <cell r="D8602">
            <v>0</v>
          </cell>
          <cell r="E8602">
            <v>0</v>
          </cell>
        </row>
        <row r="8603">
          <cell r="A8603">
            <v>0</v>
          </cell>
          <cell r="B8603">
            <v>0</v>
          </cell>
          <cell r="C8603">
            <v>0</v>
          </cell>
          <cell r="D8603">
            <v>0</v>
          </cell>
          <cell r="E8603">
            <v>0</v>
          </cell>
        </row>
        <row r="8604">
          <cell r="A8604">
            <v>0</v>
          </cell>
          <cell r="B8604">
            <v>0</v>
          </cell>
          <cell r="C8604">
            <v>0</v>
          </cell>
          <cell r="D8604">
            <v>0</v>
          </cell>
          <cell r="E8604">
            <v>0</v>
          </cell>
        </row>
        <row r="8605">
          <cell r="A8605">
            <v>0</v>
          </cell>
          <cell r="B8605">
            <v>0</v>
          </cell>
          <cell r="C8605">
            <v>0</v>
          </cell>
          <cell r="D8605">
            <v>0</v>
          </cell>
          <cell r="E8605">
            <v>0</v>
          </cell>
        </row>
        <row r="8606">
          <cell r="A8606">
            <v>0</v>
          </cell>
          <cell r="B8606">
            <v>0</v>
          </cell>
          <cell r="C8606">
            <v>0</v>
          </cell>
          <cell r="D8606">
            <v>0</v>
          </cell>
          <cell r="E8606">
            <v>0</v>
          </cell>
        </row>
        <row r="8607">
          <cell r="A8607">
            <v>0</v>
          </cell>
          <cell r="B8607">
            <v>0</v>
          </cell>
          <cell r="C8607">
            <v>0</v>
          </cell>
          <cell r="D8607">
            <v>0</v>
          </cell>
          <cell r="E8607">
            <v>0</v>
          </cell>
        </row>
        <row r="8608">
          <cell r="A8608">
            <v>0</v>
          </cell>
          <cell r="B8608">
            <v>0</v>
          </cell>
          <cell r="C8608">
            <v>0</v>
          </cell>
          <cell r="D8608">
            <v>0</v>
          </cell>
          <cell r="E8608">
            <v>0</v>
          </cell>
        </row>
        <row r="8609">
          <cell r="A8609">
            <v>0</v>
          </cell>
          <cell r="B8609">
            <v>0</v>
          </cell>
          <cell r="C8609">
            <v>0</v>
          </cell>
          <cell r="D8609">
            <v>0</v>
          </cell>
          <cell r="E8609">
            <v>0</v>
          </cell>
        </row>
        <row r="8610">
          <cell r="A8610">
            <v>0</v>
          </cell>
          <cell r="B8610">
            <v>0</v>
          </cell>
          <cell r="C8610">
            <v>0</v>
          </cell>
          <cell r="D8610">
            <v>0</v>
          </cell>
          <cell r="E8610">
            <v>0</v>
          </cell>
        </row>
        <row r="8611">
          <cell r="A8611">
            <v>0</v>
          </cell>
          <cell r="B8611">
            <v>0</v>
          </cell>
          <cell r="C8611">
            <v>0</v>
          </cell>
          <cell r="D8611">
            <v>0</v>
          </cell>
          <cell r="E8611">
            <v>0</v>
          </cell>
        </row>
        <row r="8612">
          <cell r="A8612">
            <v>0</v>
          </cell>
          <cell r="B8612">
            <v>0</v>
          </cell>
          <cell r="C8612">
            <v>0</v>
          </cell>
          <cell r="D8612">
            <v>0</v>
          </cell>
          <cell r="E8612">
            <v>0</v>
          </cell>
        </row>
        <row r="8613">
          <cell r="A8613">
            <v>0</v>
          </cell>
          <cell r="B8613">
            <v>0</v>
          </cell>
          <cell r="C8613">
            <v>0</v>
          </cell>
          <cell r="D8613">
            <v>0</v>
          </cell>
          <cell r="E8613">
            <v>0</v>
          </cell>
        </row>
        <row r="8614">
          <cell r="A8614">
            <v>0</v>
          </cell>
          <cell r="B8614">
            <v>0</v>
          </cell>
          <cell r="C8614">
            <v>0</v>
          </cell>
          <cell r="D8614">
            <v>0</v>
          </cell>
          <cell r="E8614">
            <v>0</v>
          </cell>
        </row>
        <row r="8615">
          <cell r="A8615">
            <v>0</v>
          </cell>
          <cell r="B8615">
            <v>0</v>
          </cell>
          <cell r="C8615">
            <v>0</v>
          </cell>
          <cell r="D8615">
            <v>0</v>
          </cell>
          <cell r="E8615">
            <v>0</v>
          </cell>
        </row>
        <row r="8616">
          <cell r="A8616">
            <v>0</v>
          </cell>
          <cell r="B8616">
            <v>0</v>
          </cell>
          <cell r="C8616">
            <v>0</v>
          </cell>
          <cell r="D8616">
            <v>0</v>
          </cell>
          <cell r="E8616">
            <v>0</v>
          </cell>
        </row>
        <row r="8617">
          <cell r="A8617">
            <v>0</v>
          </cell>
          <cell r="B8617">
            <v>0</v>
          </cell>
          <cell r="C8617">
            <v>0</v>
          </cell>
          <cell r="D8617">
            <v>0</v>
          </cell>
          <cell r="E8617">
            <v>0</v>
          </cell>
        </row>
        <row r="8618">
          <cell r="A8618">
            <v>0</v>
          </cell>
          <cell r="B8618">
            <v>0</v>
          </cell>
          <cell r="C8618">
            <v>0</v>
          </cell>
          <cell r="D8618">
            <v>0</v>
          </cell>
          <cell r="E8618">
            <v>0</v>
          </cell>
        </row>
        <row r="8619">
          <cell r="A8619">
            <v>0</v>
          </cell>
          <cell r="B8619">
            <v>0</v>
          </cell>
          <cell r="C8619">
            <v>0</v>
          </cell>
          <cell r="D8619">
            <v>0</v>
          </cell>
          <cell r="E8619">
            <v>0</v>
          </cell>
        </row>
        <row r="8620">
          <cell r="A8620">
            <v>0</v>
          </cell>
          <cell r="B8620">
            <v>0</v>
          </cell>
          <cell r="C8620">
            <v>0</v>
          </cell>
          <cell r="D8620">
            <v>0</v>
          </cell>
          <cell r="E8620">
            <v>0</v>
          </cell>
        </row>
        <row r="8621">
          <cell r="A8621">
            <v>0</v>
          </cell>
          <cell r="B8621">
            <v>0</v>
          </cell>
          <cell r="C8621">
            <v>0</v>
          </cell>
          <cell r="D8621">
            <v>0</v>
          </cell>
          <cell r="E8621">
            <v>0</v>
          </cell>
        </row>
        <row r="8622">
          <cell r="A8622">
            <v>0</v>
          </cell>
          <cell r="B8622">
            <v>0</v>
          </cell>
          <cell r="C8622">
            <v>0</v>
          </cell>
          <cell r="D8622">
            <v>0</v>
          </cell>
          <cell r="E8622">
            <v>0</v>
          </cell>
        </row>
        <row r="8623">
          <cell r="A8623">
            <v>0</v>
          </cell>
          <cell r="B8623">
            <v>0</v>
          </cell>
          <cell r="C8623">
            <v>0</v>
          </cell>
          <cell r="D8623">
            <v>0</v>
          </cell>
          <cell r="E8623">
            <v>0</v>
          </cell>
        </row>
        <row r="8624">
          <cell r="A8624">
            <v>0</v>
          </cell>
          <cell r="B8624">
            <v>0</v>
          </cell>
          <cell r="C8624">
            <v>0</v>
          </cell>
          <cell r="D8624">
            <v>0</v>
          </cell>
          <cell r="E8624">
            <v>0</v>
          </cell>
        </row>
        <row r="8625">
          <cell r="A8625">
            <v>0</v>
          </cell>
          <cell r="B8625">
            <v>0</v>
          </cell>
          <cell r="C8625">
            <v>0</v>
          </cell>
          <cell r="D8625">
            <v>0</v>
          </cell>
          <cell r="E8625">
            <v>0</v>
          </cell>
        </row>
        <row r="8626">
          <cell r="A8626">
            <v>0</v>
          </cell>
          <cell r="B8626">
            <v>0</v>
          </cell>
          <cell r="C8626">
            <v>0</v>
          </cell>
          <cell r="D8626">
            <v>0</v>
          </cell>
          <cell r="E8626">
            <v>0</v>
          </cell>
        </row>
        <row r="8627">
          <cell r="A8627">
            <v>0</v>
          </cell>
          <cell r="B8627">
            <v>0</v>
          </cell>
          <cell r="C8627">
            <v>0</v>
          </cell>
          <cell r="D8627">
            <v>0</v>
          </cell>
          <cell r="E8627">
            <v>0</v>
          </cell>
        </row>
        <row r="8628">
          <cell r="A8628">
            <v>0</v>
          </cell>
          <cell r="B8628">
            <v>0</v>
          </cell>
          <cell r="C8628">
            <v>0</v>
          </cell>
          <cell r="D8628">
            <v>0</v>
          </cell>
          <cell r="E8628">
            <v>0</v>
          </cell>
        </row>
        <row r="8629">
          <cell r="A8629">
            <v>0</v>
          </cell>
          <cell r="B8629">
            <v>0</v>
          </cell>
          <cell r="C8629">
            <v>0</v>
          </cell>
          <cell r="D8629">
            <v>0</v>
          </cell>
          <cell r="E8629">
            <v>0</v>
          </cell>
        </row>
        <row r="8630">
          <cell r="A8630">
            <v>0</v>
          </cell>
          <cell r="B8630">
            <v>0</v>
          </cell>
          <cell r="C8630">
            <v>0</v>
          </cell>
          <cell r="D8630">
            <v>0</v>
          </cell>
          <cell r="E8630">
            <v>0</v>
          </cell>
        </row>
        <row r="8631">
          <cell r="A8631">
            <v>0</v>
          </cell>
          <cell r="B8631">
            <v>0</v>
          </cell>
          <cell r="C8631">
            <v>0</v>
          </cell>
          <cell r="D8631">
            <v>0</v>
          </cell>
          <cell r="E8631">
            <v>0</v>
          </cell>
        </row>
        <row r="8632">
          <cell r="A8632">
            <v>0</v>
          </cell>
          <cell r="B8632">
            <v>0</v>
          </cell>
          <cell r="C8632">
            <v>0</v>
          </cell>
          <cell r="D8632">
            <v>0</v>
          </cell>
          <cell r="E8632">
            <v>0</v>
          </cell>
        </row>
        <row r="8633">
          <cell r="A8633">
            <v>0</v>
          </cell>
          <cell r="B8633">
            <v>0</v>
          </cell>
          <cell r="C8633">
            <v>0</v>
          </cell>
          <cell r="D8633">
            <v>0</v>
          </cell>
          <cell r="E8633">
            <v>0</v>
          </cell>
        </row>
        <row r="8634">
          <cell r="A8634">
            <v>0</v>
          </cell>
          <cell r="B8634">
            <v>0</v>
          </cell>
          <cell r="C8634">
            <v>0</v>
          </cell>
          <cell r="D8634">
            <v>0</v>
          </cell>
          <cell r="E8634">
            <v>0</v>
          </cell>
        </row>
        <row r="8635">
          <cell r="A8635">
            <v>0</v>
          </cell>
          <cell r="B8635">
            <v>0</v>
          </cell>
          <cell r="C8635">
            <v>0</v>
          </cell>
          <cell r="D8635">
            <v>0</v>
          </cell>
          <cell r="E8635">
            <v>0</v>
          </cell>
        </row>
        <row r="8636">
          <cell r="A8636">
            <v>0</v>
          </cell>
          <cell r="B8636">
            <v>0</v>
          </cell>
          <cell r="C8636">
            <v>0</v>
          </cell>
          <cell r="D8636">
            <v>0</v>
          </cell>
          <cell r="E8636">
            <v>0</v>
          </cell>
        </row>
        <row r="8637">
          <cell r="A8637">
            <v>0</v>
          </cell>
          <cell r="B8637">
            <v>0</v>
          </cell>
          <cell r="C8637">
            <v>0</v>
          </cell>
          <cell r="D8637">
            <v>0</v>
          </cell>
          <cell r="E8637">
            <v>0</v>
          </cell>
        </row>
        <row r="8638">
          <cell r="A8638">
            <v>0</v>
          </cell>
          <cell r="B8638">
            <v>0</v>
          </cell>
          <cell r="C8638">
            <v>0</v>
          </cell>
          <cell r="D8638">
            <v>0</v>
          </cell>
          <cell r="E8638">
            <v>0</v>
          </cell>
        </row>
        <row r="8639">
          <cell r="A8639">
            <v>0</v>
          </cell>
          <cell r="B8639">
            <v>0</v>
          </cell>
          <cell r="C8639">
            <v>0</v>
          </cell>
          <cell r="D8639">
            <v>0</v>
          </cell>
          <cell r="E8639">
            <v>0</v>
          </cell>
        </row>
        <row r="8640">
          <cell r="A8640">
            <v>0</v>
          </cell>
          <cell r="B8640">
            <v>0</v>
          </cell>
          <cell r="C8640">
            <v>0</v>
          </cell>
          <cell r="D8640">
            <v>0</v>
          </cell>
          <cell r="E8640">
            <v>0</v>
          </cell>
        </row>
        <row r="8641">
          <cell r="A8641">
            <v>0</v>
          </cell>
          <cell r="B8641">
            <v>0</v>
          </cell>
          <cell r="C8641">
            <v>0</v>
          </cell>
          <cell r="D8641">
            <v>0</v>
          </cell>
          <cell r="E8641">
            <v>0</v>
          </cell>
        </row>
        <row r="8642">
          <cell r="A8642">
            <v>0</v>
          </cell>
          <cell r="B8642">
            <v>0</v>
          </cell>
          <cell r="C8642">
            <v>0</v>
          </cell>
          <cell r="D8642">
            <v>0</v>
          </cell>
          <cell r="E8642">
            <v>0</v>
          </cell>
        </row>
        <row r="8643">
          <cell r="A8643">
            <v>0</v>
          </cell>
          <cell r="B8643">
            <v>0</v>
          </cell>
          <cell r="C8643">
            <v>0</v>
          </cell>
          <cell r="D8643">
            <v>0</v>
          </cell>
          <cell r="E8643">
            <v>0</v>
          </cell>
        </row>
        <row r="8644">
          <cell r="A8644">
            <v>0</v>
          </cell>
          <cell r="B8644">
            <v>0</v>
          </cell>
          <cell r="C8644">
            <v>0</v>
          </cell>
          <cell r="D8644">
            <v>0</v>
          </cell>
          <cell r="E8644">
            <v>0</v>
          </cell>
        </row>
        <row r="8645">
          <cell r="A8645">
            <v>0</v>
          </cell>
          <cell r="B8645">
            <v>0</v>
          </cell>
          <cell r="C8645">
            <v>0</v>
          </cell>
          <cell r="D8645">
            <v>0</v>
          </cell>
          <cell r="E8645">
            <v>0</v>
          </cell>
        </row>
        <row r="8646">
          <cell r="A8646">
            <v>0</v>
          </cell>
          <cell r="B8646">
            <v>0</v>
          </cell>
          <cell r="C8646">
            <v>0</v>
          </cell>
          <cell r="D8646">
            <v>0</v>
          </cell>
          <cell r="E8646">
            <v>0</v>
          </cell>
        </row>
        <row r="8647">
          <cell r="A8647">
            <v>0</v>
          </cell>
          <cell r="B8647">
            <v>0</v>
          </cell>
          <cell r="C8647">
            <v>0</v>
          </cell>
          <cell r="D8647">
            <v>0</v>
          </cell>
          <cell r="E8647">
            <v>0</v>
          </cell>
        </row>
        <row r="8648">
          <cell r="A8648">
            <v>0</v>
          </cell>
          <cell r="B8648">
            <v>0</v>
          </cell>
          <cell r="C8648">
            <v>0</v>
          </cell>
          <cell r="D8648">
            <v>0</v>
          </cell>
          <cell r="E8648">
            <v>0</v>
          </cell>
        </row>
        <row r="8649">
          <cell r="A8649">
            <v>0</v>
          </cell>
          <cell r="B8649">
            <v>0</v>
          </cell>
          <cell r="C8649">
            <v>0</v>
          </cell>
          <cell r="D8649">
            <v>0</v>
          </cell>
          <cell r="E8649">
            <v>0</v>
          </cell>
        </row>
        <row r="8650">
          <cell r="A8650">
            <v>0</v>
          </cell>
          <cell r="B8650">
            <v>0</v>
          </cell>
          <cell r="C8650">
            <v>0</v>
          </cell>
          <cell r="D8650">
            <v>0</v>
          </cell>
          <cell r="E8650">
            <v>0</v>
          </cell>
        </row>
        <row r="8651">
          <cell r="A8651">
            <v>0</v>
          </cell>
          <cell r="B8651">
            <v>0</v>
          </cell>
          <cell r="C8651">
            <v>0</v>
          </cell>
          <cell r="D8651">
            <v>0</v>
          </cell>
          <cell r="E8651">
            <v>0</v>
          </cell>
        </row>
        <row r="8652">
          <cell r="A8652">
            <v>0</v>
          </cell>
          <cell r="B8652">
            <v>0</v>
          </cell>
          <cell r="C8652">
            <v>0</v>
          </cell>
          <cell r="D8652">
            <v>0</v>
          </cell>
          <cell r="E8652">
            <v>0</v>
          </cell>
        </row>
        <row r="8653">
          <cell r="A8653">
            <v>0</v>
          </cell>
          <cell r="B8653">
            <v>0</v>
          </cell>
          <cell r="C8653">
            <v>0</v>
          </cell>
          <cell r="D8653">
            <v>0</v>
          </cell>
          <cell r="E8653">
            <v>0</v>
          </cell>
        </row>
        <row r="8654">
          <cell r="A8654">
            <v>0</v>
          </cell>
          <cell r="B8654">
            <v>0</v>
          </cell>
          <cell r="C8654">
            <v>0</v>
          </cell>
          <cell r="D8654">
            <v>0</v>
          </cell>
          <cell r="E8654">
            <v>0</v>
          </cell>
        </row>
        <row r="8655">
          <cell r="A8655">
            <v>0</v>
          </cell>
          <cell r="B8655">
            <v>0</v>
          </cell>
          <cell r="C8655">
            <v>0</v>
          </cell>
          <cell r="D8655">
            <v>0</v>
          </cell>
          <cell r="E8655">
            <v>0</v>
          </cell>
        </row>
        <row r="8656">
          <cell r="A8656">
            <v>0</v>
          </cell>
          <cell r="B8656">
            <v>0</v>
          </cell>
          <cell r="C8656">
            <v>0</v>
          </cell>
          <cell r="D8656">
            <v>0</v>
          </cell>
          <cell r="E8656">
            <v>0</v>
          </cell>
        </row>
        <row r="8657">
          <cell r="A8657">
            <v>0</v>
          </cell>
          <cell r="B8657">
            <v>0</v>
          </cell>
          <cell r="C8657">
            <v>0</v>
          </cell>
          <cell r="D8657">
            <v>0</v>
          </cell>
          <cell r="E8657">
            <v>0</v>
          </cell>
        </row>
        <row r="8658">
          <cell r="A8658">
            <v>0</v>
          </cell>
          <cell r="B8658">
            <v>0</v>
          </cell>
          <cell r="C8658">
            <v>0</v>
          </cell>
          <cell r="D8658">
            <v>0</v>
          </cell>
          <cell r="E8658">
            <v>0</v>
          </cell>
        </row>
        <row r="8659">
          <cell r="A8659">
            <v>0</v>
          </cell>
          <cell r="B8659">
            <v>0</v>
          </cell>
          <cell r="C8659">
            <v>0</v>
          </cell>
          <cell r="D8659">
            <v>0</v>
          </cell>
          <cell r="E8659">
            <v>0</v>
          </cell>
        </row>
        <row r="8660">
          <cell r="A8660">
            <v>0</v>
          </cell>
          <cell r="B8660">
            <v>0</v>
          </cell>
          <cell r="C8660">
            <v>0</v>
          </cell>
          <cell r="D8660">
            <v>0</v>
          </cell>
          <cell r="E8660">
            <v>0</v>
          </cell>
        </row>
        <row r="8661">
          <cell r="A8661">
            <v>0</v>
          </cell>
          <cell r="B8661">
            <v>0</v>
          </cell>
          <cell r="C8661">
            <v>0</v>
          </cell>
          <cell r="D8661">
            <v>0</v>
          </cell>
          <cell r="E8661">
            <v>0</v>
          </cell>
        </row>
        <row r="8662">
          <cell r="A8662">
            <v>0</v>
          </cell>
          <cell r="B8662">
            <v>0</v>
          </cell>
          <cell r="C8662">
            <v>0</v>
          </cell>
          <cell r="D8662">
            <v>0</v>
          </cell>
          <cell r="E8662">
            <v>0</v>
          </cell>
        </row>
        <row r="8663">
          <cell r="A8663">
            <v>0</v>
          </cell>
          <cell r="B8663">
            <v>0</v>
          </cell>
          <cell r="C8663">
            <v>0</v>
          </cell>
          <cell r="D8663">
            <v>0</v>
          </cell>
          <cell r="E8663">
            <v>0</v>
          </cell>
        </row>
        <row r="8664">
          <cell r="A8664">
            <v>0</v>
          </cell>
          <cell r="B8664">
            <v>0</v>
          </cell>
          <cell r="C8664">
            <v>0</v>
          </cell>
          <cell r="D8664">
            <v>0</v>
          </cell>
          <cell r="E8664">
            <v>0</v>
          </cell>
        </row>
        <row r="8665">
          <cell r="A8665">
            <v>0</v>
          </cell>
          <cell r="B8665">
            <v>0</v>
          </cell>
          <cell r="C8665">
            <v>0</v>
          </cell>
          <cell r="D8665">
            <v>0</v>
          </cell>
          <cell r="E8665">
            <v>0</v>
          </cell>
        </row>
        <row r="8666">
          <cell r="A8666">
            <v>0</v>
          </cell>
          <cell r="B8666">
            <v>0</v>
          </cell>
          <cell r="C8666">
            <v>0</v>
          </cell>
          <cell r="D8666">
            <v>0</v>
          </cell>
          <cell r="E8666">
            <v>0</v>
          </cell>
        </row>
        <row r="8667">
          <cell r="A8667">
            <v>0</v>
          </cell>
          <cell r="B8667">
            <v>0</v>
          </cell>
          <cell r="C8667">
            <v>0</v>
          </cell>
          <cell r="D8667">
            <v>0</v>
          </cell>
          <cell r="E8667">
            <v>0</v>
          </cell>
        </row>
        <row r="8668">
          <cell r="A8668">
            <v>0</v>
          </cell>
          <cell r="B8668">
            <v>0</v>
          </cell>
          <cell r="C8668">
            <v>0</v>
          </cell>
          <cell r="D8668">
            <v>0</v>
          </cell>
          <cell r="E8668">
            <v>0</v>
          </cell>
        </row>
        <row r="8669">
          <cell r="A8669">
            <v>0</v>
          </cell>
          <cell r="B8669">
            <v>0</v>
          </cell>
          <cell r="C8669">
            <v>0</v>
          </cell>
          <cell r="D8669">
            <v>0</v>
          </cell>
          <cell r="E8669">
            <v>0</v>
          </cell>
        </row>
        <row r="8670">
          <cell r="A8670">
            <v>0</v>
          </cell>
          <cell r="B8670">
            <v>0</v>
          </cell>
          <cell r="C8670">
            <v>0</v>
          </cell>
          <cell r="D8670">
            <v>0</v>
          </cell>
          <cell r="E8670">
            <v>0</v>
          </cell>
        </row>
        <row r="8671">
          <cell r="A8671">
            <v>0</v>
          </cell>
          <cell r="B8671">
            <v>0</v>
          </cell>
          <cell r="C8671">
            <v>0</v>
          </cell>
          <cell r="D8671">
            <v>0</v>
          </cell>
          <cell r="E8671">
            <v>0</v>
          </cell>
        </row>
        <row r="8672">
          <cell r="A8672">
            <v>0</v>
          </cell>
          <cell r="B8672">
            <v>0</v>
          </cell>
          <cell r="C8672">
            <v>0</v>
          </cell>
          <cell r="D8672">
            <v>0</v>
          </cell>
          <cell r="E8672">
            <v>0</v>
          </cell>
        </row>
        <row r="8673">
          <cell r="A8673">
            <v>0</v>
          </cell>
          <cell r="B8673">
            <v>0</v>
          </cell>
          <cell r="C8673">
            <v>0</v>
          </cell>
          <cell r="D8673">
            <v>0</v>
          </cell>
          <cell r="E8673">
            <v>0</v>
          </cell>
        </row>
        <row r="8674">
          <cell r="A8674">
            <v>0</v>
          </cell>
          <cell r="B8674">
            <v>0</v>
          </cell>
          <cell r="C8674">
            <v>0</v>
          </cell>
          <cell r="D8674">
            <v>0</v>
          </cell>
          <cell r="E8674">
            <v>0</v>
          </cell>
        </row>
        <row r="8675">
          <cell r="A8675">
            <v>0</v>
          </cell>
          <cell r="B8675">
            <v>0</v>
          </cell>
          <cell r="C8675">
            <v>0</v>
          </cell>
          <cell r="D8675">
            <v>0</v>
          </cell>
          <cell r="E8675">
            <v>0</v>
          </cell>
        </row>
        <row r="8676">
          <cell r="A8676">
            <v>0</v>
          </cell>
          <cell r="B8676">
            <v>0</v>
          </cell>
          <cell r="C8676">
            <v>0</v>
          </cell>
          <cell r="D8676">
            <v>0</v>
          </cell>
          <cell r="E8676">
            <v>0</v>
          </cell>
        </row>
        <row r="8677">
          <cell r="A8677">
            <v>0</v>
          </cell>
          <cell r="B8677">
            <v>0</v>
          </cell>
          <cell r="C8677">
            <v>0</v>
          </cell>
          <cell r="D8677">
            <v>0</v>
          </cell>
          <cell r="E8677">
            <v>0</v>
          </cell>
        </row>
        <row r="8678">
          <cell r="A8678">
            <v>0</v>
          </cell>
          <cell r="B8678">
            <v>0</v>
          </cell>
          <cell r="C8678">
            <v>0</v>
          </cell>
          <cell r="D8678">
            <v>0</v>
          </cell>
          <cell r="E8678">
            <v>0</v>
          </cell>
        </row>
        <row r="8679">
          <cell r="A8679">
            <v>0</v>
          </cell>
          <cell r="B8679">
            <v>0</v>
          </cell>
          <cell r="C8679">
            <v>0</v>
          </cell>
          <cell r="D8679">
            <v>0</v>
          </cell>
          <cell r="E8679">
            <v>0</v>
          </cell>
        </row>
        <row r="8680">
          <cell r="A8680">
            <v>0</v>
          </cell>
          <cell r="B8680">
            <v>0</v>
          </cell>
          <cell r="C8680">
            <v>0</v>
          </cell>
          <cell r="D8680">
            <v>0</v>
          </cell>
          <cell r="E8680">
            <v>0</v>
          </cell>
        </row>
        <row r="8681">
          <cell r="A8681">
            <v>0</v>
          </cell>
          <cell r="B8681">
            <v>0</v>
          </cell>
          <cell r="C8681">
            <v>0</v>
          </cell>
          <cell r="D8681">
            <v>0</v>
          </cell>
          <cell r="E8681">
            <v>0</v>
          </cell>
        </row>
        <row r="8682">
          <cell r="A8682">
            <v>0</v>
          </cell>
          <cell r="B8682">
            <v>0</v>
          </cell>
          <cell r="C8682">
            <v>0</v>
          </cell>
          <cell r="D8682">
            <v>0</v>
          </cell>
          <cell r="E8682">
            <v>0</v>
          </cell>
        </row>
        <row r="8683">
          <cell r="A8683">
            <v>0</v>
          </cell>
          <cell r="B8683">
            <v>0</v>
          </cell>
          <cell r="C8683">
            <v>0</v>
          </cell>
          <cell r="D8683">
            <v>0</v>
          </cell>
          <cell r="E8683">
            <v>0</v>
          </cell>
        </row>
        <row r="8684">
          <cell r="A8684">
            <v>0</v>
          </cell>
          <cell r="B8684">
            <v>0</v>
          </cell>
          <cell r="C8684">
            <v>0</v>
          </cell>
          <cell r="D8684">
            <v>0</v>
          </cell>
          <cell r="E8684">
            <v>0</v>
          </cell>
        </row>
        <row r="8685">
          <cell r="A8685">
            <v>0</v>
          </cell>
          <cell r="B8685">
            <v>0</v>
          </cell>
          <cell r="C8685">
            <v>0</v>
          </cell>
          <cell r="D8685">
            <v>0</v>
          </cell>
          <cell r="E8685">
            <v>0</v>
          </cell>
        </row>
        <row r="8686">
          <cell r="A8686">
            <v>0</v>
          </cell>
          <cell r="B8686">
            <v>0</v>
          </cell>
          <cell r="C8686">
            <v>0</v>
          </cell>
          <cell r="D8686">
            <v>0</v>
          </cell>
          <cell r="E8686">
            <v>0</v>
          </cell>
        </row>
        <row r="8687">
          <cell r="A8687">
            <v>0</v>
          </cell>
          <cell r="B8687">
            <v>0</v>
          </cell>
          <cell r="C8687">
            <v>0</v>
          </cell>
          <cell r="D8687">
            <v>0</v>
          </cell>
          <cell r="E8687">
            <v>0</v>
          </cell>
        </row>
        <row r="8688">
          <cell r="A8688">
            <v>0</v>
          </cell>
          <cell r="B8688">
            <v>0</v>
          </cell>
          <cell r="C8688">
            <v>0</v>
          </cell>
          <cell r="D8688">
            <v>0</v>
          </cell>
          <cell r="E8688">
            <v>0</v>
          </cell>
        </row>
        <row r="8689">
          <cell r="A8689">
            <v>0</v>
          </cell>
          <cell r="B8689">
            <v>0</v>
          </cell>
          <cell r="C8689">
            <v>0</v>
          </cell>
          <cell r="D8689">
            <v>0</v>
          </cell>
          <cell r="E8689">
            <v>0</v>
          </cell>
        </row>
        <row r="8690">
          <cell r="A8690">
            <v>0</v>
          </cell>
          <cell r="B8690">
            <v>0</v>
          </cell>
          <cell r="C8690">
            <v>0</v>
          </cell>
          <cell r="D8690">
            <v>0</v>
          </cell>
          <cell r="E8690">
            <v>0</v>
          </cell>
        </row>
        <row r="8691">
          <cell r="A8691">
            <v>0</v>
          </cell>
          <cell r="B8691">
            <v>0</v>
          </cell>
          <cell r="C8691">
            <v>0</v>
          </cell>
          <cell r="D8691">
            <v>0</v>
          </cell>
          <cell r="E8691">
            <v>0</v>
          </cell>
        </row>
        <row r="8692">
          <cell r="A8692">
            <v>0</v>
          </cell>
          <cell r="B8692">
            <v>0</v>
          </cell>
          <cell r="C8692">
            <v>0</v>
          </cell>
          <cell r="D8692">
            <v>0</v>
          </cell>
          <cell r="E8692">
            <v>0</v>
          </cell>
        </row>
        <row r="8693">
          <cell r="A8693">
            <v>0</v>
          </cell>
          <cell r="B8693">
            <v>0</v>
          </cell>
          <cell r="C8693">
            <v>0</v>
          </cell>
          <cell r="D8693">
            <v>0</v>
          </cell>
          <cell r="E8693">
            <v>0</v>
          </cell>
        </row>
        <row r="8694">
          <cell r="A8694">
            <v>0</v>
          </cell>
          <cell r="B8694">
            <v>0</v>
          </cell>
          <cell r="C8694">
            <v>0</v>
          </cell>
          <cell r="D8694">
            <v>0</v>
          </cell>
          <cell r="E8694">
            <v>0</v>
          </cell>
        </row>
        <row r="8695">
          <cell r="A8695">
            <v>0</v>
          </cell>
          <cell r="B8695">
            <v>0</v>
          </cell>
          <cell r="C8695">
            <v>0</v>
          </cell>
          <cell r="D8695">
            <v>0</v>
          </cell>
          <cell r="E8695">
            <v>0</v>
          </cell>
        </row>
        <row r="8696">
          <cell r="A8696">
            <v>0</v>
          </cell>
          <cell r="B8696">
            <v>0</v>
          </cell>
          <cell r="C8696">
            <v>0</v>
          </cell>
          <cell r="D8696">
            <v>0</v>
          </cell>
          <cell r="E8696">
            <v>0</v>
          </cell>
        </row>
        <row r="8697">
          <cell r="A8697">
            <v>0</v>
          </cell>
          <cell r="B8697">
            <v>0</v>
          </cell>
          <cell r="C8697">
            <v>0</v>
          </cell>
          <cell r="D8697">
            <v>0</v>
          </cell>
          <cell r="E8697">
            <v>0</v>
          </cell>
        </row>
        <row r="8698">
          <cell r="A8698">
            <v>0</v>
          </cell>
          <cell r="B8698">
            <v>0</v>
          </cell>
          <cell r="C8698">
            <v>0</v>
          </cell>
          <cell r="D8698">
            <v>0</v>
          </cell>
          <cell r="E8698">
            <v>0</v>
          </cell>
        </row>
        <row r="8699">
          <cell r="A8699">
            <v>0</v>
          </cell>
          <cell r="B8699">
            <v>0</v>
          </cell>
          <cell r="C8699">
            <v>0</v>
          </cell>
          <cell r="D8699">
            <v>0</v>
          </cell>
          <cell r="E8699">
            <v>0</v>
          </cell>
        </row>
        <row r="8700">
          <cell r="A8700">
            <v>0</v>
          </cell>
          <cell r="B8700">
            <v>0</v>
          </cell>
          <cell r="C8700">
            <v>0</v>
          </cell>
          <cell r="D8700">
            <v>0</v>
          </cell>
          <cell r="E8700">
            <v>0</v>
          </cell>
        </row>
        <row r="8701">
          <cell r="A8701">
            <v>0</v>
          </cell>
          <cell r="B8701">
            <v>0</v>
          </cell>
          <cell r="C8701">
            <v>0</v>
          </cell>
          <cell r="D8701">
            <v>0</v>
          </cell>
          <cell r="E8701">
            <v>0</v>
          </cell>
        </row>
        <row r="8702">
          <cell r="A8702">
            <v>0</v>
          </cell>
          <cell r="B8702">
            <v>0</v>
          </cell>
          <cell r="C8702">
            <v>0</v>
          </cell>
          <cell r="D8702">
            <v>0</v>
          </cell>
          <cell r="E8702">
            <v>0</v>
          </cell>
        </row>
        <row r="8703">
          <cell r="A8703">
            <v>0</v>
          </cell>
          <cell r="B8703">
            <v>0</v>
          </cell>
          <cell r="C8703">
            <v>0</v>
          </cell>
          <cell r="D8703">
            <v>0</v>
          </cell>
          <cell r="E8703">
            <v>0</v>
          </cell>
        </row>
        <row r="8704">
          <cell r="A8704">
            <v>0</v>
          </cell>
          <cell r="B8704">
            <v>0</v>
          </cell>
          <cell r="C8704">
            <v>0</v>
          </cell>
          <cell r="D8704">
            <v>0</v>
          </cell>
          <cell r="E8704">
            <v>0</v>
          </cell>
        </row>
        <row r="8705">
          <cell r="A8705">
            <v>0</v>
          </cell>
          <cell r="B8705">
            <v>0</v>
          </cell>
          <cell r="C8705">
            <v>0</v>
          </cell>
          <cell r="D8705">
            <v>0</v>
          </cell>
          <cell r="E8705">
            <v>0</v>
          </cell>
        </row>
        <row r="8706">
          <cell r="A8706">
            <v>0</v>
          </cell>
          <cell r="B8706">
            <v>0</v>
          </cell>
          <cell r="C8706">
            <v>0</v>
          </cell>
          <cell r="D8706">
            <v>0</v>
          </cell>
          <cell r="E8706">
            <v>0</v>
          </cell>
        </row>
        <row r="8707">
          <cell r="A8707">
            <v>0</v>
          </cell>
          <cell r="B8707">
            <v>0</v>
          </cell>
          <cell r="C8707">
            <v>0</v>
          </cell>
          <cell r="D8707">
            <v>0</v>
          </cell>
          <cell r="E8707">
            <v>0</v>
          </cell>
        </row>
        <row r="8708">
          <cell r="A8708">
            <v>0</v>
          </cell>
          <cell r="B8708">
            <v>0</v>
          </cell>
          <cell r="C8708">
            <v>0</v>
          </cell>
          <cell r="D8708">
            <v>0</v>
          </cell>
          <cell r="E8708">
            <v>0</v>
          </cell>
        </row>
        <row r="8709">
          <cell r="A8709">
            <v>0</v>
          </cell>
          <cell r="B8709">
            <v>0</v>
          </cell>
          <cell r="C8709">
            <v>0</v>
          </cell>
          <cell r="D8709">
            <v>0</v>
          </cell>
          <cell r="E8709">
            <v>0</v>
          </cell>
        </row>
        <row r="8710">
          <cell r="A8710">
            <v>0</v>
          </cell>
          <cell r="B8710">
            <v>0</v>
          </cell>
          <cell r="C8710">
            <v>0</v>
          </cell>
          <cell r="D8710">
            <v>0</v>
          </cell>
          <cell r="E8710">
            <v>0</v>
          </cell>
        </row>
        <row r="8711">
          <cell r="A8711">
            <v>0</v>
          </cell>
          <cell r="B8711">
            <v>0</v>
          </cell>
          <cell r="C8711">
            <v>0</v>
          </cell>
          <cell r="D8711">
            <v>0</v>
          </cell>
          <cell r="E8711">
            <v>0</v>
          </cell>
        </row>
        <row r="8712">
          <cell r="A8712">
            <v>0</v>
          </cell>
          <cell r="B8712">
            <v>0</v>
          </cell>
          <cell r="C8712">
            <v>0</v>
          </cell>
          <cell r="D8712">
            <v>0</v>
          </cell>
          <cell r="E8712">
            <v>0</v>
          </cell>
        </row>
        <row r="8713">
          <cell r="A8713">
            <v>0</v>
          </cell>
          <cell r="B8713">
            <v>0</v>
          </cell>
          <cell r="C8713">
            <v>0</v>
          </cell>
          <cell r="D8713">
            <v>0</v>
          </cell>
          <cell r="E8713">
            <v>0</v>
          </cell>
        </row>
        <row r="8714">
          <cell r="A8714">
            <v>0</v>
          </cell>
          <cell r="B8714">
            <v>0</v>
          </cell>
          <cell r="C8714">
            <v>0</v>
          </cell>
          <cell r="D8714">
            <v>0</v>
          </cell>
          <cell r="E8714">
            <v>0</v>
          </cell>
        </row>
        <row r="8715">
          <cell r="A8715">
            <v>0</v>
          </cell>
          <cell r="B8715">
            <v>0</v>
          </cell>
          <cell r="C8715">
            <v>0</v>
          </cell>
          <cell r="D8715">
            <v>0</v>
          </cell>
          <cell r="E8715">
            <v>0</v>
          </cell>
        </row>
        <row r="8716">
          <cell r="A8716">
            <v>0</v>
          </cell>
          <cell r="B8716">
            <v>0</v>
          </cell>
          <cell r="C8716">
            <v>0</v>
          </cell>
          <cell r="D8716">
            <v>0</v>
          </cell>
          <cell r="E8716">
            <v>0</v>
          </cell>
        </row>
        <row r="8717">
          <cell r="A8717">
            <v>0</v>
          </cell>
          <cell r="B8717">
            <v>0</v>
          </cell>
          <cell r="C8717">
            <v>0</v>
          </cell>
          <cell r="D8717">
            <v>0</v>
          </cell>
          <cell r="E8717">
            <v>0</v>
          </cell>
        </row>
        <row r="8718">
          <cell r="A8718">
            <v>0</v>
          </cell>
          <cell r="B8718">
            <v>0</v>
          </cell>
          <cell r="C8718">
            <v>0</v>
          </cell>
          <cell r="D8718">
            <v>0</v>
          </cell>
          <cell r="E8718">
            <v>0</v>
          </cell>
        </row>
        <row r="8719">
          <cell r="A8719">
            <v>0</v>
          </cell>
          <cell r="B8719">
            <v>0</v>
          </cell>
          <cell r="C8719">
            <v>0</v>
          </cell>
          <cell r="D8719">
            <v>0</v>
          </cell>
          <cell r="E8719">
            <v>0</v>
          </cell>
        </row>
        <row r="8720">
          <cell r="A8720">
            <v>0</v>
          </cell>
          <cell r="B8720">
            <v>0</v>
          </cell>
          <cell r="C8720">
            <v>0</v>
          </cell>
          <cell r="D8720">
            <v>0</v>
          </cell>
          <cell r="E8720">
            <v>0</v>
          </cell>
        </row>
        <row r="8721">
          <cell r="A8721">
            <v>0</v>
          </cell>
          <cell r="B8721">
            <v>0</v>
          </cell>
          <cell r="C8721">
            <v>0</v>
          </cell>
          <cell r="D8721">
            <v>0</v>
          </cell>
          <cell r="E8721">
            <v>0</v>
          </cell>
        </row>
        <row r="8722">
          <cell r="A8722">
            <v>0</v>
          </cell>
          <cell r="B8722">
            <v>0</v>
          </cell>
          <cell r="C8722">
            <v>0</v>
          </cell>
          <cell r="D8722">
            <v>0</v>
          </cell>
          <cell r="E8722">
            <v>0</v>
          </cell>
        </row>
        <row r="8723">
          <cell r="A8723">
            <v>0</v>
          </cell>
          <cell r="B8723">
            <v>0</v>
          </cell>
          <cell r="C8723">
            <v>0</v>
          </cell>
          <cell r="D8723">
            <v>0</v>
          </cell>
          <cell r="E8723">
            <v>0</v>
          </cell>
        </row>
        <row r="8724">
          <cell r="A8724">
            <v>0</v>
          </cell>
          <cell r="B8724">
            <v>0</v>
          </cell>
          <cell r="C8724">
            <v>0</v>
          </cell>
          <cell r="D8724">
            <v>0</v>
          </cell>
          <cell r="E8724">
            <v>0</v>
          </cell>
        </row>
        <row r="8725">
          <cell r="A8725">
            <v>0</v>
          </cell>
          <cell r="B8725">
            <v>0</v>
          </cell>
          <cell r="C8725">
            <v>0</v>
          </cell>
          <cell r="D8725">
            <v>0</v>
          </cell>
          <cell r="E8725">
            <v>0</v>
          </cell>
        </row>
        <row r="8726">
          <cell r="A8726">
            <v>0</v>
          </cell>
          <cell r="B8726">
            <v>0</v>
          </cell>
          <cell r="C8726">
            <v>0</v>
          </cell>
          <cell r="D8726">
            <v>0</v>
          </cell>
          <cell r="E8726">
            <v>0</v>
          </cell>
        </row>
        <row r="8727">
          <cell r="A8727">
            <v>0</v>
          </cell>
          <cell r="B8727">
            <v>0</v>
          </cell>
          <cell r="C8727">
            <v>0</v>
          </cell>
          <cell r="D8727">
            <v>0</v>
          </cell>
          <cell r="E8727">
            <v>0</v>
          </cell>
        </row>
        <row r="8728">
          <cell r="A8728">
            <v>0</v>
          </cell>
          <cell r="B8728">
            <v>0</v>
          </cell>
          <cell r="C8728">
            <v>0</v>
          </cell>
          <cell r="D8728">
            <v>0</v>
          </cell>
          <cell r="E8728">
            <v>0</v>
          </cell>
        </row>
        <row r="8729">
          <cell r="A8729">
            <v>0</v>
          </cell>
          <cell r="B8729">
            <v>0</v>
          </cell>
          <cell r="C8729">
            <v>0</v>
          </cell>
          <cell r="D8729">
            <v>0</v>
          </cell>
          <cell r="E8729">
            <v>0</v>
          </cell>
        </row>
        <row r="8730">
          <cell r="A8730">
            <v>0</v>
          </cell>
          <cell r="B8730">
            <v>0</v>
          </cell>
          <cell r="C8730">
            <v>0</v>
          </cell>
          <cell r="D8730">
            <v>0</v>
          </cell>
          <cell r="E8730">
            <v>0</v>
          </cell>
        </row>
        <row r="8731">
          <cell r="A8731">
            <v>0</v>
          </cell>
          <cell r="B8731">
            <v>0</v>
          </cell>
          <cell r="C8731">
            <v>0</v>
          </cell>
          <cell r="D8731">
            <v>0</v>
          </cell>
          <cell r="E8731">
            <v>0</v>
          </cell>
        </row>
        <row r="8732">
          <cell r="A8732">
            <v>0</v>
          </cell>
          <cell r="B8732">
            <v>0</v>
          </cell>
          <cell r="C8732">
            <v>0</v>
          </cell>
          <cell r="D8732">
            <v>0</v>
          </cell>
          <cell r="E8732">
            <v>0</v>
          </cell>
        </row>
        <row r="8733">
          <cell r="A8733">
            <v>0</v>
          </cell>
          <cell r="B8733">
            <v>0</v>
          </cell>
          <cell r="C8733">
            <v>0</v>
          </cell>
          <cell r="D8733">
            <v>0</v>
          </cell>
          <cell r="E8733">
            <v>0</v>
          </cell>
        </row>
        <row r="8734">
          <cell r="A8734">
            <v>0</v>
          </cell>
          <cell r="B8734">
            <v>0</v>
          </cell>
          <cell r="C8734">
            <v>0</v>
          </cell>
          <cell r="D8734">
            <v>0</v>
          </cell>
          <cell r="E8734">
            <v>0</v>
          </cell>
        </row>
        <row r="8735">
          <cell r="A8735">
            <v>0</v>
          </cell>
          <cell r="B8735">
            <v>0</v>
          </cell>
          <cell r="C8735">
            <v>0</v>
          </cell>
          <cell r="D8735">
            <v>0</v>
          </cell>
          <cell r="E8735">
            <v>0</v>
          </cell>
        </row>
        <row r="8736">
          <cell r="A8736">
            <v>0</v>
          </cell>
          <cell r="B8736">
            <v>0</v>
          </cell>
          <cell r="C8736">
            <v>0</v>
          </cell>
          <cell r="D8736">
            <v>0</v>
          </cell>
          <cell r="E8736">
            <v>0</v>
          </cell>
        </row>
        <row r="8737">
          <cell r="A8737">
            <v>0</v>
          </cell>
          <cell r="B8737">
            <v>0</v>
          </cell>
          <cell r="C8737">
            <v>0</v>
          </cell>
          <cell r="D8737">
            <v>0</v>
          </cell>
          <cell r="E8737">
            <v>0</v>
          </cell>
        </row>
        <row r="8738">
          <cell r="A8738">
            <v>0</v>
          </cell>
          <cell r="B8738">
            <v>0</v>
          </cell>
          <cell r="C8738">
            <v>0</v>
          </cell>
          <cell r="D8738">
            <v>0</v>
          </cell>
          <cell r="E8738">
            <v>0</v>
          </cell>
        </row>
        <row r="8739">
          <cell r="A8739">
            <v>0</v>
          </cell>
          <cell r="B8739">
            <v>0</v>
          </cell>
          <cell r="C8739">
            <v>0</v>
          </cell>
          <cell r="D8739">
            <v>0</v>
          </cell>
          <cell r="E8739">
            <v>0</v>
          </cell>
        </row>
        <row r="8740">
          <cell r="A8740">
            <v>0</v>
          </cell>
          <cell r="B8740">
            <v>0</v>
          </cell>
          <cell r="C8740">
            <v>0</v>
          </cell>
          <cell r="D8740">
            <v>0</v>
          </cell>
          <cell r="E8740">
            <v>0</v>
          </cell>
        </row>
        <row r="8741">
          <cell r="A8741">
            <v>0</v>
          </cell>
          <cell r="B8741">
            <v>0</v>
          </cell>
          <cell r="C8741">
            <v>0</v>
          </cell>
          <cell r="D8741">
            <v>0</v>
          </cell>
          <cell r="E8741">
            <v>0</v>
          </cell>
        </row>
        <row r="8742">
          <cell r="A8742">
            <v>0</v>
          </cell>
          <cell r="B8742">
            <v>0</v>
          </cell>
          <cell r="C8742">
            <v>0</v>
          </cell>
          <cell r="D8742">
            <v>0</v>
          </cell>
          <cell r="E8742">
            <v>0</v>
          </cell>
        </row>
        <row r="8743">
          <cell r="A8743">
            <v>0</v>
          </cell>
          <cell r="B8743">
            <v>0</v>
          </cell>
          <cell r="C8743">
            <v>0</v>
          </cell>
          <cell r="D8743">
            <v>0</v>
          </cell>
          <cell r="E8743">
            <v>0</v>
          </cell>
        </row>
        <row r="8744">
          <cell r="A8744">
            <v>0</v>
          </cell>
          <cell r="B8744">
            <v>0</v>
          </cell>
          <cell r="C8744">
            <v>0</v>
          </cell>
          <cell r="D8744">
            <v>0</v>
          </cell>
          <cell r="E8744">
            <v>0</v>
          </cell>
        </row>
        <row r="8745">
          <cell r="A8745">
            <v>0</v>
          </cell>
          <cell r="B8745">
            <v>0</v>
          </cell>
          <cell r="C8745">
            <v>0</v>
          </cell>
          <cell r="D8745">
            <v>0</v>
          </cell>
          <cell r="E8745">
            <v>0</v>
          </cell>
        </row>
        <row r="8746">
          <cell r="A8746">
            <v>0</v>
          </cell>
          <cell r="B8746">
            <v>0</v>
          </cell>
          <cell r="C8746">
            <v>0</v>
          </cell>
          <cell r="D8746">
            <v>0</v>
          </cell>
          <cell r="E8746">
            <v>0</v>
          </cell>
        </row>
        <row r="8747">
          <cell r="A8747">
            <v>0</v>
          </cell>
          <cell r="B8747">
            <v>0</v>
          </cell>
          <cell r="C8747">
            <v>0</v>
          </cell>
          <cell r="D8747">
            <v>0</v>
          </cell>
          <cell r="E8747">
            <v>0</v>
          </cell>
        </row>
        <row r="8748">
          <cell r="A8748">
            <v>0</v>
          </cell>
          <cell r="B8748">
            <v>0</v>
          </cell>
          <cell r="C8748">
            <v>0</v>
          </cell>
          <cell r="D8748">
            <v>0</v>
          </cell>
          <cell r="E8748">
            <v>0</v>
          </cell>
        </row>
        <row r="8749">
          <cell r="A8749">
            <v>0</v>
          </cell>
          <cell r="B8749">
            <v>0</v>
          </cell>
          <cell r="C8749">
            <v>0</v>
          </cell>
          <cell r="D8749">
            <v>0</v>
          </cell>
          <cell r="E8749">
            <v>0</v>
          </cell>
        </row>
        <row r="8750">
          <cell r="A8750">
            <v>0</v>
          </cell>
          <cell r="B8750">
            <v>0</v>
          </cell>
          <cell r="C8750">
            <v>0</v>
          </cell>
          <cell r="D8750">
            <v>0</v>
          </cell>
          <cell r="E8750">
            <v>0</v>
          </cell>
        </row>
        <row r="8751">
          <cell r="A8751">
            <v>0</v>
          </cell>
          <cell r="B8751">
            <v>0</v>
          </cell>
          <cell r="C8751">
            <v>0</v>
          </cell>
          <cell r="D8751">
            <v>0</v>
          </cell>
          <cell r="E8751">
            <v>0</v>
          </cell>
        </row>
        <row r="8752">
          <cell r="A8752">
            <v>0</v>
          </cell>
          <cell r="B8752">
            <v>0</v>
          </cell>
          <cell r="C8752">
            <v>0</v>
          </cell>
          <cell r="D8752">
            <v>0</v>
          </cell>
          <cell r="E8752">
            <v>0</v>
          </cell>
        </row>
        <row r="8753">
          <cell r="A8753">
            <v>0</v>
          </cell>
          <cell r="B8753">
            <v>0</v>
          </cell>
          <cell r="C8753">
            <v>0</v>
          </cell>
          <cell r="D8753">
            <v>0</v>
          </cell>
          <cell r="E8753">
            <v>0</v>
          </cell>
        </row>
        <row r="8754">
          <cell r="A8754">
            <v>0</v>
          </cell>
          <cell r="B8754">
            <v>0</v>
          </cell>
          <cell r="C8754">
            <v>0</v>
          </cell>
          <cell r="D8754">
            <v>0</v>
          </cell>
          <cell r="E8754">
            <v>0</v>
          </cell>
        </row>
        <row r="8755">
          <cell r="A8755">
            <v>0</v>
          </cell>
          <cell r="B8755">
            <v>0</v>
          </cell>
          <cell r="C8755">
            <v>0</v>
          </cell>
          <cell r="D8755">
            <v>0</v>
          </cell>
          <cell r="E8755">
            <v>0</v>
          </cell>
        </row>
        <row r="8756">
          <cell r="A8756">
            <v>0</v>
          </cell>
          <cell r="B8756">
            <v>0</v>
          </cell>
          <cell r="C8756">
            <v>0</v>
          </cell>
          <cell r="D8756">
            <v>0</v>
          </cell>
          <cell r="E8756">
            <v>0</v>
          </cell>
        </row>
        <row r="8757">
          <cell r="A8757">
            <v>0</v>
          </cell>
          <cell r="B8757">
            <v>0</v>
          </cell>
          <cell r="C8757">
            <v>0</v>
          </cell>
          <cell r="D8757">
            <v>0</v>
          </cell>
          <cell r="E8757">
            <v>0</v>
          </cell>
        </row>
        <row r="8758">
          <cell r="A8758">
            <v>0</v>
          </cell>
          <cell r="B8758">
            <v>0</v>
          </cell>
          <cell r="C8758">
            <v>0</v>
          </cell>
          <cell r="D8758">
            <v>0</v>
          </cell>
          <cell r="E8758">
            <v>0</v>
          </cell>
        </row>
        <row r="8759">
          <cell r="A8759">
            <v>0</v>
          </cell>
          <cell r="B8759">
            <v>0</v>
          </cell>
          <cell r="C8759">
            <v>0</v>
          </cell>
          <cell r="D8759">
            <v>0</v>
          </cell>
          <cell r="E8759">
            <v>0</v>
          </cell>
        </row>
        <row r="8760">
          <cell r="A8760">
            <v>0</v>
          </cell>
          <cell r="B8760">
            <v>0</v>
          </cell>
          <cell r="C8760">
            <v>0</v>
          </cell>
          <cell r="D8760">
            <v>0</v>
          </cell>
          <cell r="E8760">
            <v>0</v>
          </cell>
        </row>
        <row r="8761">
          <cell r="A8761">
            <v>0</v>
          </cell>
          <cell r="B8761">
            <v>0</v>
          </cell>
          <cell r="C8761">
            <v>0</v>
          </cell>
          <cell r="D8761">
            <v>0</v>
          </cell>
          <cell r="E8761">
            <v>0</v>
          </cell>
        </row>
        <row r="8762">
          <cell r="A8762">
            <v>0</v>
          </cell>
          <cell r="B8762">
            <v>0</v>
          </cell>
          <cell r="C8762">
            <v>0</v>
          </cell>
          <cell r="D8762">
            <v>0</v>
          </cell>
          <cell r="E8762">
            <v>0</v>
          </cell>
        </row>
        <row r="8763">
          <cell r="A8763">
            <v>0</v>
          </cell>
          <cell r="B8763">
            <v>0</v>
          </cell>
          <cell r="C8763">
            <v>0</v>
          </cell>
          <cell r="D8763">
            <v>0</v>
          </cell>
          <cell r="E8763">
            <v>0</v>
          </cell>
        </row>
        <row r="8764">
          <cell r="A8764">
            <v>0</v>
          </cell>
          <cell r="B8764">
            <v>0</v>
          </cell>
          <cell r="C8764">
            <v>0</v>
          </cell>
          <cell r="D8764">
            <v>0</v>
          </cell>
          <cell r="E8764">
            <v>0</v>
          </cell>
        </row>
        <row r="8765">
          <cell r="A8765">
            <v>0</v>
          </cell>
          <cell r="B8765">
            <v>0</v>
          </cell>
          <cell r="C8765">
            <v>0</v>
          </cell>
          <cell r="D8765">
            <v>0</v>
          </cell>
          <cell r="E8765">
            <v>0</v>
          </cell>
        </row>
        <row r="8766">
          <cell r="A8766">
            <v>0</v>
          </cell>
          <cell r="B8766">
            <v>0</v>
          </cell>
          <cell r="C8766">
            <v>0</v>
          </cell>
          <cell r="D8766">
            <v>0</v>
          </cell>
          <cell r="E8766">
            <v>0</v>
          </cell>
        </row>
        <row r="8767">
          <cell r="A8767">
            <v>0</v>
          </cell>
          <cell r="B8767">
            <v>0</v>
          </cell>
          <cell r="C8767">
            <v>0</v>
          </cell>
          <cell r="D8767">
            <v>0</v>
          </cell>
          <cell r="E8767">
            <v>0</v>
          </cell>
        </row>
        <row r="8768">
          <cell r="A8768">
            <v>0</v>
          </cell>
          <cell r="B8768">
            <v>0</v>
          </cell>
          <cell r="C8768">
            <v>0</v>
          </cell>
          <cell r="D8768">
            <v>0</v>
          </cell>
          <cell r="E8768">
            <v>0</v>
          </cell>
        </row>
        <row r="8769">
          <cell r="A8769">
            <v>0</v>
          </cell>
          <cell r="B8769">
            <v>0</v>
          </cell>
          <cell r="C8769">
            <v>0</v>
          </cell>
          <cell r="D8769">
            <v>0</v>
          </cell>
          <cell r="E8769">
            <v>0</v>
          </cell>
        </row>
        <row r="8770">
          <cell r="A8770">
            <v>0</v>
          </cell>
          <cell r="B8770">
            <v>0</v>
          </cell>
          <cell r="C8770">
            <v>0</v>
          </cell>
          <cell r="D8770">
            <v>0</v>
          </cell>
          <cell r="E8770">
            <v>0</v>
          </cell>
        </row>
        <row r="8771">
          <cell r="A8771">
            <v>0</v>
          </cell>
          <cell r="B8771">
            <v>0</v>
          </cell>
          <cell r="C8771">
            <v>0</v>
          </cell>
          <cell r="D8771">
            <v>0</v>
          </cell>
          <cell r="E8771">
            <v>0</v>
          </cell>
        </row>
        <row r="8772">
          <cell r="A8772">
            <v>0</v>
          </cell>
          <cell r="B8772">
            <v>0</v>
          </cell>
          <cell r="C8772">
            <v>0</v>
          </cell>
          <cell r="D8772">
            <v>0</v>
          </cell>
          <cell r="E8772">
            <v>0</v>
          </cell>
        </row>
        <row r="8773">
          <cell r="A8773">
            <v>0</v>
          </cell>
          <cell r="B8773">
            <v>0</v>
          </cell>
          <cell r="C8773">
            <v>0</v>
          </cell>
          <cell r="D8773">
            <v>0</v>
          </cell>
          <cell r="E8773">
            <v>0</v>
          </cell>
        </row>
        <row r="8774">
          <cell r="A8774">
            <v>0</v>
          </cell>
          <cell r="B8774">
            <v>0</v>
          </cell>
          <cell r="C8774">
            <v>0</v>
          </cell>
          <cell r="D8774">
            <v>0</v>
          </cell>
          <cell r="E8774">
            <v>0</v>
          </cell>
        </row>
        <row r="8775">
          <cell r="A8775">
            <v>0</v>
          </cell>
          <cell r="B8775">
            <v>0</v>
          </cell>
          <cell r="C8775">
            <v>0</v>
          </cell>
          <cell r="D8775">
            <v>0</v>
          </cell>
          <cell r="E8775">
            <v>0</v>
          </cell>
        </row>
        <row r="8776">
          <cell r="A8776">
            <v>0</v>
          </cell>
          <cell r="B8776">
            <v>0</v>
          </cell>
          <cell r="C8776">
            <v>0</v>
          </cell>
          <cell r="D8776">
            <v>0</v>
          </cell>
          <cell r="E8776">
            <v>0</v>
          </cell>
        </row>
        <row r="8777">
          <cell r="A8777">
            <v>0</v>
          </cell>
          <cell r="B8777">
            <v>0</v>
          </cell>
          <cell r="C8777">
            <v>0</v>
          </cell>
          <cell r="D8777">
            <v>0</v>
          </cell>
          <cell r="E8777">
            <v>0</v>
          </cell>
        </row>
        <row r="8778">
          <cell r="A8778">
            <v>0</v>
          </cell>
          <cell r="B8778">
            <v>0</v>
          </cell>
          <cell r="C8778">
            <v>0</v>
          </cell>
          <cell r="D8778">
            <v>0</v>
          </cell>
          <cell r="E8778">
            <v>0</v>
          </cell>
        </row>
        <row r="8779">
          <cell r="A8779">
            <v>0</v>
          </cell>
          <cell r="B8779">
            <v>0</v>
          </cell>
          <cell r="C8779">
            <v>0</v>
          </cell>
          <cell r="D8779">
            <v>0</v>
          </cell>
          <cell r="E8779">
            <v>0</v>
          </cell>
        </row>
        <row r="8780">
          <cell r="A8780">
            <v>0</v>
          </cell>
          <cell r="B8780">
            <v>0</v>
          </cell>
          <cell r="C8780">
            <v>0</v>
          </cell>
          <cell r="D8780">
            <v>0</v>
          </cell>
          <cell r="E8780">
            <v>0</v>
          </cell>
        </row>
        <row r="8781">
          <cell r="A8781">
            <v>0</v>
          </cell>
          <cell r="B8781">
            <v>0</v>
          </cell>
          <cell r="C8781">
            <v>0</v>
          </cell>
          <cell r="D8781">
            <v>0</v>
          </cell>
          <cell r="E8781">
            <v>0</v>
          </cell>
        </row>
        <row r="8782">
          <cell r="A8782">
            <v>0</v>
          </cell>
          <cell r="B8782">
            <v>0</v>
          </cell>
          <cell r="C8782">
            <v>0</v>
          </cell>
          <cell r="D8782">
            <v>0</v>
          </cell>
          <cell r="E8782">
            <v>0</v>
          </cell>
        </row>
        <row r="8783">
          <cell r="A8783">
            <v>0</v>
          </cell>
          <cell r="B8783">
            <v>0</v>
          </cell>
          <cell r="C8783">
            <v>0</v>
          </cell>
          <cell r="D8783">
            <v>0</v>
          </cell>
          <cell r="E8783">
            <v>0</v>
          </cell>
        </row>
        <row r="8784">
          <cell r="A8784">
            <v>0</v>
          </cell>
          <cell r="B8784">
            <v>0</v>
          </cell>
          <cell r="C8784">
            <v>0</v>
          </cell>
          <cell r="D8784">
            <v>0</v>
          </cell>
          <cell r="E8784">
            <v>0</v>
          </cell>
        </row>
        <row r="8785">
          <cell r="A8785">
            <v>0</v>
          </cell>
          <cell r="B8785">
            <v>0</v>
          </cell>
          <cell r="C8785">
            <v>0</v>
          </cell>
          <cell r="D8785">
            <v>0</v>
          </cell>
          <cell r="E8785">
            <v>0</v>
          </cell>
        </row>
        <row r="8786">
          <cell r="A8786">
            <v>0</v>
          </cell>
          <cell r="B8786">
            <v>0</v>
          </cell>
          <cell r="C8786">
            <v>0</v>
          </cell>
          <cell r="D8786">
            <v>0</v>
          </cell>
          <cell r="E8786">
            <v>0</v>
          </cell>
        </row>
        <row r="8787">
          <cell r="A8787">
            <v>0</v>
          </cell>
          <cell r="B8787">
            <v>0</v>
          </cell>
          <cell r="C8787">
            <v>0</v>
          </cell>
          <cell r="D8787">
            <v>0</v>
          </cell>
          <cell r="E8787">
            <v>0</v>
          </cell>
        </row>
        <row r="8788">
          <cell r="A8788">
            <v>0</v>
          </cell>
          <cell r="B8788">
            <v>0</v>
          </cell>
          <cell r="C8788">
            <v>0</v>
          </cell>
          <cell r="D8788">
            <v>0</v>
          </cell>
          <cell r="E8788">
            <v>0</v>
          </cell>
        </row>
        <row r="8789">
          <cell r="A8789">
            <v>0</v>
          </cell>
          <cell r="B8789">
            <v>0</v>
          </cell>
          <cell r="C8789">
            <v>0</v>
          </cell>
          <cell r="D8789">
            <v>0</v>
          </cell>
          <cell r="E8789">
            <v>0</v>
          </cell>
        </row>
        <row r="8790">
          <cell r="A8790">
            <v>0</v>
          </cell>
          <cell r="B8790">
            <v>0</v>
          </cell>
          <cell r="C8790">
            <v>0</v>
          </cell>
          <cell r="D8790">
            <v>0</v>
          </cell>
          <cell r="E8790">
            <v>0</v>
          </cell>
        </row>
        <row r="8791">
          <cell r="A8791">
            <v>0</v>
          </cell>
          <cell r="B8791">
            <v>0</v>
          </cell>
          <cell r="C8791">
            <v>0</v>
          </cell>
          <cell r="D8791">
            <v>0</v>
          </cell>
          <cell r="E8791">
            <v>0</v>
          </cell>
        </row>
        <row r="8792">
          <cell r="A8792">
            <v>0</v>
          </cell>
          <cell r="B8792">
            <v>0</v>
          </cell>
          <cell r="C8792">
            <v>0</v>
          </cell>
          <cell r="D8792">
            <v>0</v>
          </cell>
          <cell r="E8792">
            <v>0</v>
          </cell>
        </row>
        <row r="8793">
          <cell r="A8793">
            <v>0</v>
          </cell>
          <cell r="B8793">
            <v>0</v>
          </cell>
          <cell r="C8793">
            <v>0</v>
          </cell>
          <cell r="D8793">
            <v>0</v>
          </cell>
          <cell r="E8793">
            <v>0</v>
          </cell>
        </row>
        <row r="8794">
          <cell r="A8794">
            <v>0</v>
          </cell>
          <cell r="B8794">
            <v>0</v>
          </cell>
          <cell r="C8794">
            <v>0</v>
          </cell>
          <cell r="D8794">
            <v>0</v>
          </cell>
          <cell r="E8794">
            <v>0</v>
          </cell>
        </row>
        <row r="8795">
          <cell r="A8795">
            <v>0</v>
          </cell>
          <cell r="B8795">
            <v>0</v>
          </cell>
          <cell r="C8795">
            <v>0</v>
          </cell>
          <cell r="D8795">
            <v>0</v>
          </cell>
          <cell r="E8795">
            <v>0</v>
          </cell>
        </row>
        <row r="8796">
          <cell r="A8796">
            <v>0</v>
          </cell>
          <cell r="B8796">
            <v>0</v>
          </cell>
          <cell r="C8796">
            <v>0</v>
          </cell>
          <cell r="D8796">
            <v>0</v>
          </cell>
          <cell r="E8796">
            <v>0</v>
          </cell>
        </row>
        <row r="8797">
          <cell r="A8797">
            <v>0</v>
          </cell>
          <cell r="B8797">
            <v>0</v>
          </cell>
          <cell r="C8797">
            <v>0</v>
          </cell>
          <cell r="D8797">
            <v>0</v>
          </cell>
          <cell r="E8797">
            <v>0</v>
          </cell>
        </row>
        <row r="8798">
          <cell r="A8798">
            <v>0</v>
          </cell>
          <cell r="B8798">
            <v>0</v>
          </cell>
          <cell r="C8798">
            <v>0</v>
          </cell>
          <cell r="D8798">
            <v>0</v>
          </cell>
          <cell r="E8798">
            <v>0</v>
          </cell>
        </row>
        <row r="8799">
          <cell r="A8799">
            <v>0</v>
          </cell>
          <cell r="B8799">
            <v>0</v>
          </cell>
          <cell r="C8799">
            <v>0</v>
          </cell>
          <cell r="D8799">
            <v>0</v>
          </cell>
          <cell r="E8799">
            <v>0</v>
          </cell>
        </row>
        <row r="8800">
          <cell r="A8800">
            <v>0</v>
          </cell>
          <cell r="B8800">
            <v>0</v>
          </cell>
          <cell r="C8800">
            <v>0</v>
          </cell>
          <cell r="D8800">
            <v>0</v>
          </cell>
          <cell r="E8800">
            <v>0</v>
          </cell>
        </row>
        <row r="8801">
          <cell r="A8801">
            <v>0</v>
          </cell>
          <cell r="B8801">
            <v>0</v>
          </cell>
          <cell r="C8801">
            <v>0</v>
          </cell>
          <cell r="D8801">
            <v>0</v>
          </cell>
          <cell r="E8801">
            <v>0</v>
          </cell>
        </row>
        <row r="8802">
          <cell r="A8802">
            <v>0</v>
          </cell>
          <cell r="B8802">
            <v>0</v>
          </cell>
          <cell r="C8802">
            <v>0</v>
          </cell>
          <cell r="D8802">
            <v>0</v>
          </cell>
          <cell r="E8802">
            <v>0</v>
          </cell>
        </row>
        <row r="8803">
          <cell r="A8803">
            <v>0</v>
          </cell>
          <cell r="B8803">
            <v>0</v>
          </cell>
          <cell r="C8803">
            <v>0</v>
          </cell>
          <cell r="D8803">
            <v>0</v>
          </cell>
          <cell r="E8803">
            <v>0</v>
          </cell>
        </row>
        <row r="8804">
          <cell r="A8804">
            <v>0</v>
          </cell>
          <cell r="B8804">
            <v>0</v>
          </cell>
          <cell r="C8804">
            <v>0</v>
          </cell>
          <cell r="D8804">
            <v>0</v>
          </cell>
          <cell r="E8804">
            <v>0</v>
          </cell>
        </row>
        <row r="8805">
          <cell r="A8805">
            <v>0</v>
          </cell>
          <cell r="B8805">
            <v>0</v>
          </cell>
          <cell r="C8805">
            <v>0</v>
          </cell>
          <cell r="D8805">
            <v>0</v>
          </cell>
          <cell r="E8805">
            <v>0</v>
          </cell>
        </row>
        <row r="8806">
          <cell r="A8806">
            <v>0</v>
          </cell>
          <cell r="B8806">
            <v>0</v>
          </cell>
          <cell r="C8806">
            <v>0</v>
          </cell>
          <cell r="D8806">
            <v>0</v>
          </cell>
          <cell r="E8806">
            <v>0</v>
          </cell>
        </row>
        <row r="8807">
          <cell r="A8807">
            <v>0</v>
          </cell>
          <cell r="B8807">
            <v>0</v>
          </cell>
          <cell r="C8807">
            <v>0</v>
          </cell>
          <cell r="D8807">
            <v>0</v>
          </cell>
          <cell r="E8807">
            <v>0</v>
          </cell>
        </row>
        <row r="8808">
          <cell r="A8808">
            <v>0</v>
          </cell>
          <cell r="B8808">
            <v>0</v>
          </cell>
          <cell r="C8808">
            <v>0</v>
          </cell>
          <cell r="D8808">
            <v>0</v>
          </cell>
          <cell r="E8808">
            <v>0</v>
          </cell>
        </row>
        <row r="8809">
          <cell r="A8809">
            <v>0</v>
          </cell>
          <cell r="B8809">
            <v>0</v>
          </cell>
          <cell r="C8809">
            <v>0</v>
          </cell>
          <cell r="D8809">
            <v>0</v>
          </cell>
          <cell r="E8809">
            <v>0</v>
          </cell>
        </row>
        <row r="8810">
          <cell r="A8810">
            <v>0</v>
          </cell>
          <cell r="B8810">
            <v>0</v>
          </cell>
          <cell r="C8810">
            <v>0</v>
          </cell>
          <cell r="D8810">
            <v>0</v>
          </cell>
          <cell r="E8810">
            <v>0</v>
          </cell>
        </row>
        <row r="8811">
          <cell r="A8811">
            <v>0</v>
          </cell>
          <cell r="B8811">
            <v>0</v>
          </cell>
          <cell r="C8811">
            <v>0</v>
          </cell>
          <cell r="D8811">
            <v>0</v>
          </cell>
          <cell r="E8811">
            <v>0</v>
          </cell>
        </row>
        <row r="8812">
          <cell r="A8812">
            <v>0</v>
          </cell>
          <cell r="B8812">
            <v>0</v>
          </cell>
          <cell r="C8812">
            <v>0</v>
          </cell>
          <cell r="D8812">
            <v>0</v>
          </cell>
          <cell r="E8812">
            <v>0</v>
          </cell>
        </row>
        <row r="8813">
          <cell r="A8813">
            <v>0</v>
          </cell>
          <cell r="B8813">
            <v>0</v>
          </cell>
          <cell r="C8813">
            <v>0</v>
          </cell>
          <cell r="D8813">
            <v>0</v>
          </cell>
          <cell r="E8813">
            <v>0</v>
          </cell>
        </row>
        <row r="8814">
          <cell r="A8814">
            <v>0</v>
          </cell>
          <cell r="B8814">
            <v>0</v>
          </cell>
          <cell r="C8814">
            <v>0</v>
          </cell>
          <cell r="D8814">
            <v>0</v>
          </cell>
          <cell r="E8814">
            <v>0</v>
          </cell>
        </row>
        <row r="8815">
          <cell r="A8815">
            <v>0</v>
          </cell>
          <cell r="B8815">
            <v>0</v>
          </cell>
          <cell r="C8815">
            <v>0</v>
          </cell>
          <cell r="D8815">
            <v>0</v>
          </cell>
          <cell r="E8815">
            <v>0</v>
          </cell>
        </row>
        <row r="8816">
          <cell r="A8816">
            <v>0</v>
          </cell>
          <cell r="B8816">
            <v>0</v>
          </cell>
          <cell r="C8816">
            <v>0</v>
          </cell>
          <cell r="D8816">
            <v>0</v>
          </cell>
          <cell r="E8816">
            <v>0</v>
          </cell>
        </row>
        <row r="8817">
          <cell r="A8817">
            <v>0</v>
          </cell>
          <cell r="B8817">
            <v>0</v>
          </cell>
          <cell r="C8817">
            <v>0</v>
          </cell>
          <cell r="D8817">
            <v>0</v>
          </cell>
          <cell r="E8817">
            <v>0</v>
          </cell>
        </row>
        <row r="8818">
          <cell r="A8818">
            <v>0</v>
          </cell>
          <cell r="B8818">
            <v>0</v>
          </cell>
          <cell r="C8818">
            <v>0</v>
          </cell>
          <cell r="D8818">
            <v>0</v>
          </cell>
          <cell r="E8818">
            <v>0</v>
          </cell>
        </row>
        <row r="8819">
          <cell r="A8819">
            <v>0</v>
          </cell>
          <cell r="B8819">
            <v>0</v>
          </cell>
          <cell r="C8819">
            <v>0</v>
          </cell>
          <cell r="D8819">
            <v>0</v>
          </cell>
          <cell r="E8819">
            <v>0</v>
          </cell>
        </row>
        <row r="8820">
          <cell r="A8820">
            <v>0</v>
          </cell>
          <cell r="B8820">
            <v>0</v>
          </cell>
          <cell r="C8820">
            <v>0</v>
          </cell>
          <cell r="D8820">
            <v>0</v>
          </cell>
          <cell r="E8820">
            <v>0</v>
          </cell>
        </row>
        <row r="8821">
          <cell r="A8821">
            <v>0</v>
          </cell>
          <cell r="B8821">
            <v>0</v>
          </cell>
          <cell r="C8821">
            <v>0</v>
          </cell>
          <cell r="D8821">
            <v>0</v>
          </cell>
          <cell r="E8821">
            <v>0</v>
          </cell>
        </row>
        <row r="8822">
          <cell r="A8822">
            <v>0</v>
          </cell>
          <cell r="B8822">
            <v>0</v>
          </cell>
          <cell r="C8822">
            <v>0</v>
          </cell>
          <cell r="D8822">
            <v>0</v>
          </cell>
          <cell r="E8822">
            <v>0</v>
          </cell>
        </row>
        <row r="8823">
          <cell r="A8823">
            <v>0</v>
          </cell>
          <cell r="B8823">
            <v>0</v>
          </cell>
          <cell r="C8823">
            <v>0</v>
          </cell>
          <cell r="D8823">
            <v>0</v>
          </cell>
          <cell r="E8823">
            <v>0</v>
          </cell>
        </row>
        <row r="8824">
          <cell r="A8824">
            <v>0</v>
          </cell>
          <cell r="B8824">
            <v>0</v>
          </cell>
          <cell r="C8824">
            <v>0</v>
          </cell>
          <cell r="D8824">
            <v>0</v>
          </cell>
          <cell r="E8824">
            <v>0</v>
          </cell>
        </row>
        <row r="8825">
          <cell r="A8825">
            <v>0</v>
          </cell>
          <cell r="B8825">
            <v>0</v>
          </cell>
          <cell r="C8825">
            <v>0</v>
          </cell>
          <cell r="D8825">
            <v>0</v>
          </cell>
          <cell r="E8825">
            <v>0</v>
          </cell>
        </row>
        <row r="8826">
          <cell r="A8826">
            <v>0</v>
          </cell>
          <cell r="B8826">
            <v>0</v>
          </cell>
          <cell r="C8826">
            <v>0</v>
          </cell>
          <cell r="D8826">
            <v>0</v>
          </cell>
          <cell r="E8826">
            <v>0</v>
          </cell>
        </row>
        <row r="8827">
          <cell r="A8827">
            <v>0</v>
          </cell>
          <cell r="B8827">
            <v>0</v>
          </cell>
          <cell r="C8827">
            <v>0</v>
          </cell>
          <cell r="D8827">
            <v>0</v>
          </cell>
          <cell r="E8827">
            <v>0</v>
          </cell>
        </row>
        <row r="8828">
          <cell r="A8828">
            <v>0</v>
          </cell>
          <cell r="B8828">
            <v>0</v>
          </cell>
          <cell r="C8828">
            <v>0</v>
          </cell>
          <cell r="D8828">
            <v>0</v>
          </cell>
          <cell r="E8828">
            <v>0</v>
          </cell>
        </row>
        <row r="8829">
          <cell r="A8829">
            <v>0</v>
          </cell>
          <cell r="B8829">
            <v>0</v>
          </cell>
          <cell r="C8829">
            <v>0</v>
          </cell>
          <cell r="D8829">
            <v>0</v>
          </cell>
          <cell r="E8829">
            <v>0</v>
          </cell>
        </row>
        <row r="8830">
          <cell r="A8830">
            <v>0</v>
          </cell>
          <cell r="B8830">
            <v>0</v>
          </cell>
          <cell r="C8830">
            <v>0</v>
          </cell>
          <cell r="D8830">
            <v>0</v>
          </cell>
          <cell r="E8830">
            <v>0</v>
          </cell>
        </row>
        <row r="8831">
          <cell r="A8831">
            <v>0</v>
          </cell>
          <cell r="B8831">
            <v>0</v>
          </cell>
          <cell r="C8831">
            <v>0</v>
          </cell>
          <cell r="D8831">
            <v>0</v>
          </cell>
          <cell r="E8831">
            <v>0</v>
          </cell>
        </row>
        <row r="8832">
          <cell r="A8832">
            <v>0</v>
          </cell>
          <cell r="B8832">
            <v>0</v>
          </cell>
          <cell r="C8832">
            <v>0</v>
          </cell>
          <cell r="D8832">
            <v>0</v>
          </cell>
          <cell r="E8832">
            <v>0</v>
          </cell>
        </row>
        <row r="8833">
          <cell r="A8833">
            <v>0</v>
          </cell>
          <cell r="B8833">
            <v>0</v>
          </cell>
          <cell r="C8833">
            <v>0</v>
          </cell>
          <cell r="D8833">
            <v>0</v>
          </cell>
          <cell r="E8833">
            <v>0</v>
          </cell>
        </row>
        <row r="8834">
          <cell r="A8834">
            <v>0</v>
          </cell>
          <cell r="B8834">
            <v>0</v>
          </cell>
          <cell r="C8834">
            <v>0</v>
          </cell>
          <cell r="D8834">
            <v>0</v>
          </cell>
          <cell r="E8834">
            <v>0</v>
          </cell>
        </row>
        <row r="8835">
          <cell r="A8835">
            <v>0</v>
          </cell>
          <cell r="B8835">
            <v>0</v>
          </cell>
          <cell r="C8835">
            <v>0</v>
          </cell>
          <cell r="D8835">
            <v>0</v>
          </cell>
          <cell r="E8835">
            <v>0</v>
          </cell>
        </row>
        <row r="8836">
          <cell r="A8836">
            <v>0</v>
          </cell>
          <cell r="B8836">
            <v>0</v>
          </cell>
          <cell r="C8836">
            <v>0</v>
          </cell>
          <cell r="D8836">
            <v>0</v>
          </cell>
          <cell r="E8836">
            <v>0</v>
          </cell>
        </row>
        <row r="8837">
          <cell r="A8837">
            <v>0</v>
          </cell>
          <cell r="B8837">
            <v>0</v>
          </cell>
          <cell r="C8837">
            <v>0</v>
          </cell>
          <cell r="D8837">
            <v>0</v>
          </cell>
          <cell r="E8837">
            <v>0</v>
          </cell>
        </row>
        <row r="8838">
          <cell r="A8838">
            <v>0</v>
          </cell>
          <cell r="B8838">
            <v>0</v>
          </cell>
          <cell r="C8838">
            <v>0</v>
          </cell>
          <cell r="D8838">
            <v>0</v>
          </cell>
          <cell r="E8838">
            <v>0</v>
          </cell>
        </row>
        <row r="8839">
          <cell r="A8839">
            <v>0</v>
          </cell>
          <cell r="B8839">
            <v>0</v>
          </cell>
          <cell r="C8839">
            <v>0</v>
          </cell>
          <cell r="D8839">
            <v>0</v>
          </cell>
          <cell r="E8839">
            <v>0</v>
          </cell>
        </row>
        <row r="8840">
          <cell r="A8840">
            <v>0</v>
          </cell>
          <cell r="B8840">
            <v>0</v>
          </cell>
          <cell r="C8840">
            <v>0</v>
          </cell>
          <cell r="D8840">
            <v>0</v>
          </cell>
          <cell r="E8840">
            <v>0</v>
          </cell>
        </row>
        <row r="8841">
          <cell r="A8841">
            <v>0</v>
          </cell>
          <cell r="B8841">
            <v>0</v>
          </cell>
          <cell r="C8841">
            <v>0</v>
          </cell>
          <cell r="D8841">
            <v>0</v>
          </cell>
          <cell r="E8841">
            <v>0</v>
          </cell>
        </row>
        <row r="8842">
          <cell r="A8842">
            <v>0</v>
          </cell>
          <cell r="B8842">
            <v>0</v>
          </cell>
          <cell r="C8842">
            <v>0</v>
          </cell>
          <cell r="D8842">
            <v>0</v>
          </cell>
          <cell r="E8842">
            <v>0</v>
          </cell>
        </row>
        <row r="8843">
          <cell r="A8843">
            <v>0</v>
          </cell>
          <cell r="B8843">
            <v>0</v>
          </cell>
          <cell r="C8843">
            <v>0</v>
          </cell>
          <cell r="D8843">
            <v>0</v>
          </cell>
          <cell r="E8843">
            <v>0</v>
          </cell>
        </row>
        <row r="8844">
          <cell r="A8844">
            <v>0</v>
          </cell>
          <cell r="B8844">
            <v>0</v>
          </cell>
          <cell r="C8844">
            <v>0</v>
          </cell>
          <cell r="D8844">
            <v>0</v>
          </cell>
          <cell r="E8844">
            <v>0</v>
          </cell>
        </row>
        <row r="8845">
          <cell r="A8845">
            <v>0</v>
          </cell>
          <cell r="B8845">
            <v>0</v>
          </cell>
          <cell r="C8845">
            <v>0</v>
          </cell>
          <cell r="D8845">
            <v>0</v>
          </cell>
          <cell r="E8845">
            <v>0</v>
          </cell>
        </row>
        <row r="8846">
          <cell r="A8846">
            <v>0</v>
          </cell>
          <cell r="B8846">
            <v>0</v>
          </cell>
          <cell r="C8846">
            <v>0</v>
          </cell>
          <cell r="D8846">
            <v>0</v>
          </cell>
          <cell r="E8846">
            <v>0</v>
          </cell>
        </row>
        <row r="8847">
          <cell r="A8847">
            <v>0</v>
          </cell>
          <cell r="B8847">
            <v>0</v>
          </cell>
          <cell r="C8847">
            <v>0</v>
          </cell>
          <cell r="D8847">
            <v>0</v>
          </cell>
          <cell r="E8847">
            <v>0</v>
          </cell>
        </row>
        <row r="8848">
          <cell r="A8848">
            <v>0</v>
          </cell>
          <cell r="B8848">
            <v>0</v>
          </cell>
          <cell r="C8848">
            <v>0</v>
          </cell>
          <cell r="D8848">
            <v>0</v>
          </cell>
          <cell r="E8848">
            <v>0</v>
          </cell>
        </row>
        <row r="8849">
          <cell r="A8849">
            <v>0</v>
          </cell>
          <cell r="B8849">
            <v>0</v>
          </cell>
          <cell r="C8849">
            <v>0</v>
          </cell>
          <cell r="D8849">
            <v>0</v>
          </cell>
          <cell r="E8849">
            <v>0</v>
          </cell>
        </row>
        <row r="8850">
          <cell r="A8850">
            <v>0</v>
          </cell>
          <cell r="B8850">
            <v>0</v>
          </cell>
          <cell r="C8850">
            <v>0</v>
          </cell>
          <cell r="D8850">
            <v>0</v>
          </cell>
          <cell r="E8850">
            <v>0</v>
          </cell>
        </row>
        <row r="8851">
          <cell r="A8851">
            <v>0</v>
          </cell>
          <cell r="B8851">
            <v>0</v>
          </cell>
          <cell r="C8851">
            <v>0</v>
          </cell>
          <cell r="D8851">
            <v>0</v>
          </cell>
          <cell r="E8851">
            <v>0</v>
          </cell>
        </row>
        <row r="8852">
          <cell r="A8852">
            <v>0</v>
          </cell>
          <cell r="B8852">
            <v>0</v>
          </cell>
          <cell r="C8852">
            <v>0</v>
          </cell>
          <cell r="D8852">
            <v>0</v>
          </cell>
          <cell r="E8852">
            <v>0</v>
          </cell>
        </row>
        <row r="8853">
          <cell r="A8853">
            <v>0</v>
          </cell>
          <cell r="B8853">
            <v>0</v>
          </cell>
          <cell r="C8853">
            <v>0</v>
          </cell>
          <cell r="D8853">
            <v>0</v>
          </cell>
          <cell r="E8853">
            <v>0</v>
          </cell>
        </row>
        <row r="8854">
          <cell r="A8854">
            <v>0</v>
          </cell>
          <cell r="B8854">
            <v>0</v>
          </cell>
          <cell r="C8854">
            <v>0</v>
          </cell>
          <cell r="D8854">
            <v>0</v>
          </cell>
          <cell r="E8854">
            <v>0</v>
          </cell>
        </row>
        <row r="8855">
          <cell r="A8855">
            <v>0</v>
          </cell>
          <cell r="B8855">
            <v>0</v>
          </cell>
          <cell r="C8855">
            <v>0</v>
          </cell>
          <cell r="D8855">
            <v>0</v>
          </cell>
          <cell r="E8855">
            <v>0</v>
          </cell>
        </row>
        <row r="8856">
          <cell r="A8856">
            <v>0</v>
          </cell>
          <cell r="B8856">
            <v>0</v>
          </cell>
          <cell r="C8856">
            <v>0</v>
          </cell>
          <cell r="D8856">
            <v>0</v>
          </cell>
          <cell r="E8856">
            <v>0</v>
          </cell>
        </row>
        <row r="8857">
          <cell r="A8857">
            <v>0</v>
          </cell>
          <cell r="B8857">
            <v>0</v>
          </cell>
          <cell r="C8857">
            <v>0</v>
          </cell>
          <cell r="D8857">
            <v>0</v>
          </cell>
          <cell r="E8857">
            <v>0</v>
          </cell>
        </row>
        <row r="8858">
          <cell r="A8858">
            <v>0</v>
          </cell>
          <cell r="B8858">
            <v>0</v>
          </cell>
          <cell r="C8858">
            <v>0</v>
          </cell>
          <cell r="D8858">
            <v>0</v>
          </cell>
          <cell r="E8858">
            <v>0</v>
          </cell>
        </row>
        <row r="8859">
          <cell r="A8859">
            <v>0</v>
          </cell>
          <cell r="B8859">
            <v>0</v>
          </cell>
          <cell r="C8859">
            <v>0</v>
          </cell>
          <cell r="D8859">
            <v>0</v>
          </cell>
          <cell r="E8859">
            <v>0</v>
          </cell>
        </row>
        <row r="8860">
          <cell r="A8860">
            <v>0</v>
          </cell>
          <cell r="B8860">
            <v>0</v>
          </cell>
          <cell r="C8860">
            <v>0</v>
          </cell>
          <cell r="D8860">
            <v>0</v>
          </cell>
          <cell r="E8860">
            <v>0</v>
          </cell>
        </row>
        <row r="8861">
          <cell r="A8861">
            <v>0</v>
          </cell>
          <cell r="B8861">
            <v>0</v>
          </cell>
          <cell r="C8861">
            <v>0</v>
          </cell>
          <cell r="D8861">
            <v>0</v>
          </cell>
          <cell r="E8861">
            <v>0</v>
          </cell>
        </row>
        <row r="8862">
          <cell r="A8862">
            <v>0</v>
          </cell>
          <cell r="B8862">
            <v>0</v>
          </cell>
          <cell r="C8862">
            <v>0</v>
          </cell>
          <cell r="D8862">
            <v>0</v>
          </cell>
          <cell r="E8862">
            <v>0</v>
          </cell>
        </row>
        <row r="8863">
          <cell r="A8863">
            <v>0</v>
          </cell>
          <cell r="B8863">
            <v>0</v>
          </cell>
          <cell r="C8863">
            <v>0</v>
          </cell>
          <cell r="D8863">
            <v>0</v>
          </cell>
          <cell r="E8863">
            <v>0</v>
          </cell>
        </row>
        <row r="8864">
          <cell r="A8864">
            <v>0</v>
          </cell>
          <cell r="B8864">
            <v>0</v>
          </cell>
          <cell r="C8864">
            <v>0</v>
          </cell>
          <cell r="D8864">
            <v>0</v>
          </cell>
          <cell r="E8864">
            <v>0</v>
          </cell>
        </row>
        <row r="8865">
          <cell r="A8865">
            <v>0</v>
          </cell>
          <cell r="B8865">
            <v>0</v>
          </cell>
          <cell r="C8865">
            <v>0</v>
          </cell>
          <cell r="D8865">
            <v>0</v>
          </cell>
          <cell r="E8865">
            <v>0</v>
          </cell>
        </row>
        <row r="8866">
          <cell r="A8866">
            <v>0</v>
          </cell>
          <cell r="B8866">
            <v>0</v>
          </cell>
          <cell r="C8866">
            <v>0</v>
          </cell>
          <cell r="D8866">
            <v>0</v>
          </cell>
          <cell r="E8866">
            <v>0</v>
          </cell>
        </row>
        <row r="8867">
          <cell r="A8867">
            <v>0</v>
          </cell>
          <cell r="B8867">
            <v>0</v>
          </cell>
          <cell r="C8867">
            <v>0</v>
          </cell>
          <cell r="D8867">
            <v>0</v>
          </cell>
          <cell r="E8867">
            <v>0</v>
          </cell>
        </row>
        <row r="8868">
          <cell r="A8868">
            <v>0</v>
          </cell>
          <cell r="B8868">
            <v>0</v>
          </cell>
          <cell r="C8868">
            <v>0</v>
          </cell>
          <cell r="D8868">
            <v>0</v>
          </cell>
          <cell r="E8868">
            <v>0</v>
          </cell>
        </row>
        <row r="8869">
          <cell r="A8869">
            <v>0</v>
          </cell>
          <cell r="B8869">
            <v>0</v>
          </cell>
          <cell r="C8869">
            <v>0</v>
          </cell>
          <cell r="D8869">
            <v>0</v>
          </cell>
          <cell r="E8869">
            <v>0</v>
          </cell>
        </row>
        <row r="8870">
          <cell r="A8870">
            <v>0</v>
          </cell>
          <cell r="B8870">
            <v>0</v>
          </cell>
          <cell r="C8870">
            <v>0</v>
          </cell>
          <cell r="D8870">
            <v>0</v>
          </cell>
          <cell r="E8870">
            <v>0</v>
          </cell>
        </row>
        <row r="8871">
          <cell r="A8871">
            <v>0</v>
          </cell>
          <cell r="B8871">
            <v>0</v>
          </cell>
          <cell r="C8871">
            <v>0</v>
          </cell>
          <cell r="D8871">
            <v>0</v>
          </cell>
          <cell r="E8871">
            <v>0</v>
          </cell>
        </row>
        <row r="8872">
          <cell r="A8872">
            <v>0</v>
          </cell>
          <cell r="B8872">
            <v>0</v>
          </cell>
          <cell r="C8872">
            <v>0</v>
          </cell>
          <cell r="D8872">
            <v>0</v>
          </cell>
          <cell r="E8872">
            <v>0</v>
          </cell>
        </row>
        <row r="8873">
          <cell r="A8873">
            <v>0</v>
          </cell>
          <cell r="B8873">
            <v>0</v>
          </cell>
          <cell r="C8873">
            <v>0</v>
          </cell>
          <cell r="D8873">
            <v>0</v>
          </cell>
          <cell r="E8873">
            <v>0</v>
          </cell>
        </row>
        <row r="8874">
          <cell r="A8874">
            <v>0</v>
          </cell>
          <cell r="B8874">
            <v>0</v>
          </cell>
          <cell r="C8874">
            <v>0</v>
          </cell>
          <cell r="D8874">
            <v>0</v>
          </cell>
          <cell r="E8874">
            <v>0</v>
          </cell>
        </row>
        <row r="8875">
          <cell r="A8875">
            <v>0</v>
          </cell>
          <cell r="B8875">
            <v>0</v>
          </cell>
          <cell r="C8875">
            <v>0</v>
          </cell>
          <cell r="D8875">
            <v>0</v>
          </cell>
          <cell r="E8875">
            <v>0</v>
          </cell>
        </row>
        <row r="8876">
          <cell r="A8876">
            <v>0</v>
          </cell>
          <cell r="B8876">
            <v>0</v>
          </cell>
          <cell r="C8876">
            <v>0</v>
          </cell>
          <cell r="D8876">
            <v>0</v>
          </cell>
          <cell r="E8876">
            <v>0</v>
          </cell>
        </row>
        <row r="8877">
          <cell r="A8877">
            <v>0</v>
          </cell>
          <cell r="B8877">
            <v>0</v>
          </cell>
          <cell r="C8877">
            <v>0</v>
          </cell>
          <cell r="D8877">
            <v>0</v>
          </cell>
          <cell r="E8877">
            <v>0</v>
          </cell>
        </row>
        <row r="8878">
          <cell r="A8878">
            <v>0</v>
          </cell>
          <cell r="B8878">
            <v>0</v>
          </cell>
          <cell r="C8878">
            <v>0</v>
          </cell>
          <cell r="D8878">
            <v>0</v>
          </cell>
          <cell r="E8878">
            <v>0</v>
          </cell>
        </row>
        <row r="8879">
          <cell r="A8879">
            <v>0</v>
          </cell>
          <cell r="B8879">
            <v>0</v>
          </cell>
          <cell r="C8879">
            <v>0</v>
          </cell>
          <cell r="D8879">
            <v>0</v>
          </cell>
          <cell r="E8879">
            <v>0</v>
          </cell>
        </row>
        <row r="8880">
          <cell r="A8880">
            <v>0</v>
          </cell>
          <cell r="B8880">
            <v>0</v>
          </cell>
          <cell r="C8880">
            <v>0</v>
          </cell>
          <cell r="D8880">
            <v>0</v>
          </cell>
          <cell r="E8880">
            <v>0</v>
          </cell>
        </row>
        <row r="8881">
          <cell r="A8881">
            <v>0</v>
          </cell>
          <cell r="B8881">
            <v>0</v>
          </cell>
          <cell r="C8881">
            <v>0</v>
          </cell>
          <cell r="D8881">
            <v>0</v>
          </cell>
          <cell r="E8881">
            <v>0</v>
          </cell>
        </row>
        <row r="8882">
          <cell r="A8882">
            <v>0</v>
          </cell>
          <cell r="B8882">
            <v>0</v>
          </cell>
          <cell r="C8882">
            <v>0</v>
          </cell>
          <cell r="D8882">
            <v>0</v>
          </cell>
          <cell r="E8882">
            <v>0</v>
          </cell>
        </row>
        <row r="8883">
          <cell r="A8883">
            <v>0</v>
          </cell>
          <cell r="B8883">
            <v>0</v>
          </cell>
          <cell r="C8883">
            <v>0</v>
          </cell>
          <cell r="D8883">
            <v>0</v>
          </cell>
          <cell r="E8883">
            <v>0</v>
          </cell>
        </row>
        <row r="8884">
          <cell r="A8884">
            <v>0</v>
          </cell>
          <cell r="B8884">
            <v>0</v>
          </cell>
          <cell r="C8884">
            <v>0</v>
          </cell>
          <cell r="D8884">
            <v>0</v>
          </cell>
          <cell r="E8884">
            <v>0</v>
          </cell>
        </row>
        <row r="8885">
          <cell r="A8885">
            <v>0</v>
          </cell>
          <cell r="B8885">
            <v>0</v>
          </cell>
          <cell r="C8885">
            <v>0</v>
          </cell>
          <cell r="D8885">
            <v>0</v>
          </cell>
          <cell r="E8885">
            <v>0</v>
          </cell>
        </row>
        <row r="8886">
          <cell r="A8886">
            <v>0</v>
          </cell>
          <cell r="B8886">
            <v>0</v>
          </cell>
          <cell r="C8886">
            <v>0</v>
          </cell>
          <cell r="D8886">
            <v>0</v>
          </cell>
          <cell r="E8886">
            <v>0</v>
          </cell>
        </row>
        <row r="8887">
          <cell r="A8887">
            <v>0</v>
          </cell>
          <cell r="B8887">
            <v>0</v>
          </cell>
          <cell r="C8887">
            <v>0</v>
          </cell>
          <cell r="D8887">
            <v>0</v>
          </cell>
          <cell r="E8887">
            <v>0</v>
          </cell>
        </row>
        <row r="8888">
          <cell r="A8888">
            <v>0</v>
          </cell>
          <cell r="B8888">
            <v>0</v>
          </cell>
          <cell r="C8888">
            <v>0</v>
          </cell>
          <cell r="D8888">
            <v>0</v>
          </cell>
          <cell r="E8888">
            <v>0</v>
          </cell>
        </row>
        <row r="8889">
          <cell r="A8889">
            <v>0</v>
          </cell>
          <cell r="B8889">
            <v>0</v>
          </cell>
          <cell r="C8889">
            <v>0</v>
          </cell>
          <cell r="D8889">
            <v>0</v>
          </cell>
          <cell r="E8889">
            <v>0</v>
          </cell>
        </row>
        <row r="8890">
          <cell r="A8890">
            <v>0</v>
          </cell>
          <cell r="B8890">
            <v>0</v>
          </cell>
          <cell r="C8890">
            <v>0</v>
          </cell>
          <cell r="D8890">
            <v>0</v>
          </cell>
          <cell r="E8890">
            <v>0</v>
          </cell>
        </row>
        <row r="8891">
          <cell r="A8891">
            <v>0</v>
          </cell>
          <cell r="B8891">
            <v>0</v>
          </cell>
          <cell r="C8891">
            <v>0</v>
          </cell>
          <cell r="D8891">
            <v>0</v>
          </cell>
          <cell r="E8891">
            <v>0</v>
          </cell>
        </row>
        <row r="8892">
          <cell r="A8892">
            <v>0</v>
          </cell>
          <cell r="B8892">
            <v>0</v>
          </cell>
          <cell r="C8892">
            <v>0</v>
          </cell>
          <cell r="D8892">
            <v>0</v>
          </cell>
          <cell r="E8892">
            <v>0</v>
          </cell>
        </row>
        <row r="8893">
          <cell r="A8893">
            <v>0</v>
          </cell>
          <cell r="B8893">
            <v>0</v>
          </cell>
          <cell r="C8893">
            <v>0</v>
          </cell>
          <cell r="D8893">
            <v>0</v>
          </cell>
          <cell r="E8893">
            <v>0</v>
          </cell>
        </row>
        <row r="8894">
          <cell r="A8894">
            <v>0</v>
          </cell>
          <cell r="B8894">
            <v>0</v>
          </cell>
          <cell r="C8894">
            <v>0</v>
          </cell>
          <cell r="D8894">
            <v>0</v>
          </cell>
          <cell r="E8894">
            <v>0</v>
          </cell>
        </row>
        <row r="8895">
          <cell r="A8895">
            <v>0</v>
          </cell>
          <cell r="B8895">
            <v>0</v>
          </cell>
          <cell r="C8895">
            <v>0</v>
          </cell>
          <cell r="D8895">
            <v>0</v>
          </cell>
          <cell r="E8895">
            <v>0</v>
          </cell>
        </row>
        <row r="8896">
          <cell r="A8896">
            <v>0</v>
          </cell>
          <cell r="B8896">
            <v>0</v>
          </cell>
          <cell r="C8896">
            <v>0</v>
          </cell>
          <cell r="D8896">
            <v>0</v>
          </cell>
          <cell r="E8896">
            <v>0</v>
          </cell>
        </row>
        <row r="8897">
          <cell r="A8897">
            <v>0</v>
          </cell>
          <cell r="B8897">
            <v>0</v>
          </cell>
          <cell r="C8897">
            <v>0</v>
          </cell>
          <cell r="D8897">
            <v>0</v>
          </cell>
          <cell r="E8897">
            <v>0</v>
          </cell>
        </row>
        <row r="8898">
          <cell r="A8898">
            <v>0</v>
          </cell>
          <cell r="B8898">
            <v>0</v>
          </cell>
          <cell r="C8898">
            <v>0</v>
          </cell>
          <cell r="D8898">
            <v>0</v>
          </cell>
          <cell r="E8898">
            <v>0</v>
          </cell>
        </row>
        <row r="8899">
          <cell r="A8899">
            <v>0</v>
          </cell>
          <cell r="B8899">
            <v>0</v>
          </cell>
          <cell r="C8899">
            <v>0</v>
          </cell>
          <cell r="D8899">
            <v>0</v>
          </cell>
          <cell r="E8899">
            <v>0</v>
          </cell>
        </row>
        <row r="8900">
          <cell r="A8900">
            <v>0</v>
          </cell>
          <cell r="B8900">
            <v>0</v>
          </cell>
          <cell r="C8900">
            <v>0</v>
          </cell>
          <cell r="D8900">
            <v>0</v>
          </cell>
          <cell r="E8900">
            <v>0</v>
          </cell>
        </row>
        <row r="8901">
          <cell r="A8901">
            <v>0</v>
          </cell>
          <cell r="B8901">
            <v>0</v>
          </cell>
          <cell r="C8901">
            <v>0</v>
          </cell>
          <cell r="D8901">
            <v>0</v>
          </cell>
          <cell r="E8901">
            <v>0</v>
          </cell>
        </row>
        <row r="8902">
          <cell r="A8902">
            <v>0</v>
          </cell>
          <cell r="B8902">
            <v>0</v>
          </cell>
          <cell r="C8902">
            <v>0</v>
          </cell>
          <cell r="D8902">
            <v>0</v>
          </cell>
          <cell r="E8902">
            <v>0</v>
          </cell>
        </row>
        <row r="8903">
          <cell r="A8903">
            <v>0</v>
          </cell>
          <cell r="B8903">
            <v>0</v>
          </cell>
          <cell r="C8903">
            <v>0</v>
          </cell>
          <cell r="D8903">
            <v>0</v>
          </cell>
          <cell r="E8903">
            <v>0</v>
          </cell>
        </row>
        <row r="8904">
          <cell r="A8904">
            <v>0</v>
          </cell>
          <cell r="B8904">
            <v>0</v>
          </cell>
          <cell r="C8904">
            <v>0</v>
          </cell>
          <cell r="D8904">
            <v>0</v>
          </cell>
          <cell r="E8904">
            <v>0</v>
          </cell>
        </row>
        <row r="8905">
          <cell r="A8905">
            <v>0</v>
          </cell>
          <cell r="B8905">
            <v>0</v>
          </cell>
          <cell r="C8905">
            <v>0</v>
          </cell>
          <cell r="D8905">
            <v>0</v>
          </cell>
          <cell r="E8905">
            <v>0</v>
          </cell>
        </row>
        <row r="8906">
          <cell r="A8906">
            <v>0</v>
          </cell>
          <cell r="B8906">
            <v>0</v>
          </cell>
          <cell r="C8906">
            <v>0</v>
          </cell>
          <cell r="D8906">
            <v>0</v>
          </cell>
          <cell r="E8906">
            <v>0</v>
          </cell>
        </row>
        <row r="8907">
          <cell r="A8907">
            <v>0</v>
          </cell>
          <cell r="B8907">
            <v>0</v>
          </cell>
          <cell r="C8907">
            <v>0</v>
          </cell>
          <cell r="D8907">
            <v>0</v>
          </cell>
          <cell r="E8907">
            <v>0</v>
          </cell>
        </row>
        <row r="8908">
          <cell r="A8908">
            <v>0</v>
          </cell>
          <cell r="B8908">
            <v>0</v>
          </cell>
          <cell r="C8908">
            <v>0</v>
          </cell>
          <cell r="D8908">
            <v>0</v>
          </cell>
          <cell r="E8908">
            <v>0</v>
          </cell>
        </row>
        <row r="8909">
          <cell r="A8909">
            <v>0</v>
          </cell>
          <cell r="B8909">
            <v>0</v>
          </cell>
          <cell r="C8909">
            <v>0</v>
          </cell>
          <cell r="D8909">
            <v>0</v>
          </cell>
          <cell r="E8909">
            <v>0</v>
          </cell>
        </row>
        <row r="8910">
          <cell r="A8910">
            <v>0</v>
          </cell>
          <cell r="B8910">
            <v>0</v>
          </cell>
          <cell r="C8910">
            <v>0</v>
          </cell>
          <cell r="D8910">
            <v>0</v>
          </cell>
          <cell r="E8910">
            <v>0</v>
          </cell>
        </row>
        <row r="8911">
          <cell r="A8911">
            <v>0</v>
          </cell>
          <cell r="B8911">
            <v>0</v>
          </cell>
          <cell r="C8911">
            <v>0</v>
          </cell>
          <cell r="D8911">
            <v>0</v>
          </cell>
          <cell r="E8911">
            <v>0</v>
          </cell>
        </row>
        <row r="8912">
          <cell r="A8912">
            <v>0</v>
          </cell>
          <cell r="B8912">
            <v>0</v>
          </cell>
          <cell r="C8912">
            <v>0</v>
          </cell>
          <cell r="D8912">
            <v>0</v>
          </cell>
          <cell r="E8912">
            <v>0</v>
          </cell>
        </row>
        <row r="8913">
          <cell r="A8913">
            <v>0</v>
          </cell>
          <cell r="B8913">
            <v>0</v>
          </cell>
          <cell r="C8913">
            <v>0</v>
          </cell>
          <cell r="D8913">
            <v>0</v>
          </cell>
          <cell r="E8913">
            <v>0</v>
          </cell>
        </row>
        <row r="8914">
          <cell r="A8914">
            <v>0</v>
          </cell>
          <cell r="B8914">
            <v>0</v>
          </cell>
          <cell r="C8914">
            <v>0</v>
          </cell>
          <cell r="D8914">
            <v>0</v>
          </cell>
          <cell r="E8914">
            <v>0</v>
          </cell>
        </row>
        <row r="8915">
          <cell r="A8915">
            <v>0</v>
          </cell>
          <cell r="B8915">
            <v>0</v>
          </cell>
          <cell r="C8915">
            <v>0</v>
          </cell>
          <cell r="D8915">
            <v>0</v>
          </cell>
          <cell r="E8915">
            <v>0</v>
          </cell>
        </row>
        <row r="8916">
          <cell r="A8916">
            <v>0</v>
          </cell>
          <cell r="B8916">
            <v>0</v>
          </cell>
          <cell r="C8916">
            <v>0</v>
          </cell>
          <cell r="D8916">
            <v>0</v>
          </cell>
          <cell r="E8916">
            <v>0</v>
          </cell>
        </row>
        <row r="8917">
          <cell r="A8917">
            <v>0</v>
          </cell>
          <cell r="B8917">
            <v>0</v>
          </cell>
          <cell r="C8917">
            <v>0</v>
          </cell>
          <cell r="D8917">
            <v>0</v>
          </cell>
          <cell r="E8917">
            <v>0</v>
          </cell>
        </row>
        <row r="8918">
          <cell r="A8918">
            <v>0</v>
          </cell>
          <cell r="B8918">
            <v>0</v>
          </cell>
          <cell r="C8918">
            <v>0</v>
          </cell>
          <cell r="D8918">
            <v>0</v>
          </cell>
          <cell r="E8918">
            <v>0</v>
          </cell>
        </row>
        <row r="8919">
          <cell r="A8919">
            <v>0</v>
          </cell>
          <cell r="B8919">
            <v>0</v>
          </cell>
          <cell r="C8919">
            <v>0</v>
          </cell>
          <cell r="D8919">
            <v>0</v>
          </cell>
          <cell r="E8919">
            <v>0</v>
          </cell>
        </row>
        <row r="8920">
          <cell r="A8920">
            <v>0</v>
          </cell>
          <cell r="B8920">
            <v>0</v>
          </cell>
          <cell r="C8920">
            <v>0</v>
          </cell>
          <cell r="D8920">
            <v>0</v>
          </cell>
          <cell r="E8920">
            <v>0</v>
          </cell>
        </row>
        <row r="8921">
          <cell r="A8921">
            <v>0</v>
          </cell>
          <cell r="B8921">
            <v>0</v>
          </cell>
          <cell r="C8921">
            <v>0</v>
          </cell>
          <cell r="D8921">
            <v>0</v>
          </cell>
          <cell r="E8921">
            <v>0</v>
          </cell>
        </row>
        <row r="8922">
          <cell r="A8922">
            <v>0</v>
          </cell>
          <cell r="B8922">
            <v>0</v>
          </cell>
          <cell r="C8922">
            <v>0</v>
          </cell>
          <cell r="D8922">
            <v>0</v>
          </cell>
          <cell r="E8922">
            <v>0</v>
          </cell>
        </row>
        <row r="8923">
          <cell r="A8923">
            <v>0</v>
          </cell>
          <cell r="B8923">
            <v>0</v>
          </cell>
          <cell r="C8923">
            <v>0</v>
          </cell>
          <cell r="D8923">
            <v>0</v>
          </cell>
          <cell r="E8923">
            <v>0</v>
          </cell>
        </row>
        <row r="8924">
          <cell r="A8924">
            <v>0</v>
          </cell>
          <cell r="B8924">
            <v>0</v>
          </cell>
          <cell r="C8924">
            <v>0</v>
          </cell>
          <cell r="D8924">
            <v>0</v>
          </cell>
          <cell r="E8924">
            <v>0</v>
          </cell>
        </row>
        <row r="8925">
          <cell r="A8925">
            <v>0</v>
          </cell>
          <cell r="B8925">
            <v>0</v>
          </cell>
          <cell r="C8925">
            <v>0</v>
          </cell>
          <cell r="D8925">
            <v>0</v>
          </cell>
          <cell r="E8925">
            <v>0</v>
          </cell>
        </row>
        <row r="8926">
          <cell r="A8926">
            <v>0</v>
          </cell>
          <cell r="B8926">
            <v>0</v>
          </cell>
          <cell r="C8926">
            <v>0</v>
          </cell>
          <cell r="D8926">
            <v>0</v>
          </cell>
          <cell r="E8926">
            <v>0</v>
          </cell>
        </row>
        <row r="8927">
          <cell r="A8927">
            <v>0</v>
          </cell>
          <cell r="B8927">
            <v>0</v>
          </cell>
          <cell r="C8927">
            <v>0</v>
          </cell>
          <cell r="D8927">
            <v>0</v>
          </cell>
          <cell r="E8927">
            <v>0</v>
          </cell>
        </row>
        <row r="8928">
          <cell r="A8928">
            <v>0</v>
          </cell>
          <cell r="B8928">
            <v>0</v>
          </cell>
          <cell r="C8928">
            <v>0</v>
          </cell>
          <cell r="D8928">
            <v>0</v>
          </cell>
          <cell r="E8928">
            <v>0</v>
          </cell>
        </row>
        <row r="8929">
          <cell r="A8929">
            <v>0</v>
          </cell>
          <cell r="B8929">
            <v>0</v>
          </cell>
          <cell r="C8929">
            <v>0</v>
          </cell>
          <cell r="D8929">
            <v>0</v>
          </cell>
          <cell r="E8929">
            <v>0</v>
          </cell>
        </row>
        <row r="8930">
          <cell r="A8930">
            <v>0</v>
          </cell>
          <cell r="B8930">
            <v>0</v>
          </cell>
          <cell r="C8930">
            <v>0</v>
          </cell>
          <cell r="D8930">
            <v>0</v>
          </cell>
          <cell r="E8930">
            <v>0</v>
          </cell>
        </row>
        <row r="8931">
          <cell r="A8931">
            <v>0</v>
          </cell>
          <cell r="B8931">
            <v>0</v>
          </cell>
          <cell r="C8931">
            <v>0</v>
          </cell>
          <cell r="D8931">
            <v>0</v>
          </cell>
          <cell r="E8931">
            <v>0</v>
          </cell>
        </row>
        <row r="8932">
          <cell r="A8932">
            <v>0</v>
          </cell>
          <cell r="B8932">
            <v>0</v>
          </cell>
          <cell r="C8932">
            <v>0</v>
          </cell>
          <cell r="D8932">
            <v>0</v>
          </cell>
          <cell r="E8932">
            <v>0</v>
          </cell>
        </row>
        <row r="8933">
          <cell r="A8933">
            <v>0</v>
          </cell>
          <cell r="B8933">
            <v>0</v>
          </cell>
          <cell r="C8933">
            <v>0</v>
          </cell>
          <cell r="D8933">
            <v>0</v>
          </cell>
          <cell r="E8933">
            <v>0</v>
          </cell>
        </row>
        <row r="8934">
          <cell r="A8934">
            <v>0</v>
          </cell>
          <cell r="B8934">
            <v>0</v>
          </cell>
          <cell r="C8934">
            <v>0</v>
          </cell>
          <cell r="D8934">
            <v>0</v>
          </cell>
          <cell r="E8934">
            <v>0</v>
          </cell>
        </row>
        <row r="8935">
          <cell r="A8935">
            <v>0</v>
          </cell>
          <cell r="B8935">
            <v>0</v>
          </cell>
          <cell r="C8935">
            <v>0</v>
          </cell>
          <cell r="D8935">
            <v>0</v>
          </cell>
          <cell r="E8935">
            <v>0</v>
          </cell>
        </row>
        <row r="8936">
          <cell r="A8936">
            <v>0</v>
          </cell>
          <cell r="B8936">
            <v>0</v>
          </cell>
          <cell r="C8936">
            <v>0</v>
          </cell>
          <cell r="D8936">
            <v>0</v>
          </cell>
          <cell r="E8936">
            <v>0</v>
          </cell>
        </row>
        <row r="8937">
          <cell r="A8937">
            <v>0</v>
          </cell>
          <cell r="B8937">
            <v>0</v>
          </cell>
          <cell r="C8937">
            <v>0</v>
          </cell>
          <cell r="D8937">
            <v>0</v>
          </cell>
          <cell r="E8937">
            <v>0</v>
          </cell>
        </row>
        <row r="8938">
          <cell r="A8938">
            <v>0</v>
          </cell>
          <cell r="B8938">
            <v>0</v>
          </cell>
          <cell r="C8938">
            <v>0</v>
          </cell>
          <cell r="D8938">
            <v>0</v>
          </cell>
          <cell r="E8938">
            <v>0</v>
          </cell>
        </row>
        <row r="8939">
          <cell r="A8939">
            <v>0</v>
          </cell>
          <cell r="B8939">
            <v>0</v>
          </cell>
          <cell r="C8939">
            <v>0</v>
          </cell>
          <cell r="D8939">
            <v>0</v>
          </cell>
          <cell r="E8939">
            <v>0</v>
          </cell>
        </row>
        <row r="8940">
          <cell r="A8940">
            <v>0</v>
          </cell>
          <cell r="B8940">
            <v>0</v>
          </cell>
          <cell r="C8940">
            <v>0</v>
          </cell>
          <cell r="D8940">
            <v>0</v>
          </cell>
          <cell r="E8940">
            <v>0</v>
          </cell>
        </row>
        <row r="8941">
          <cell r="A8941">
            <v>0</v>
          </cell>
          <cell r="B8941">
            <v>0</v>
          </cell>
          <cell r="C8941">
            <v>0</v>
          </cell>
          <cell r="D8941">
            <v>0</v>
          </cell>
          <cell r="E8941">
            <v>0</v>
          </cell>
        </row>
        <row r="8942">
          <cell r="A8942">
            <v>0</v>
          </cell>
          <cell r="B8942">
            <v>0</v>
          </cell>
          <cell r="C8942">
            <v>0</v>
          </cell>
          <cell r="D8942">
            <v>0</v>
          </cell>
          <cell r="E8942">
            <v>0</v>
          </cell>
        </row>
        <row r="8943">
          <cell r="A8943">
            <v>0</v>
          </cell>
          <cell r="B8943">
            <v>0</v>
          </cell>
          <cell r="C8943">
            <v>0</v>
          </cell>
          <cell r="D8943">
            <v>0</v>
          </cell>
          <cell r="E8943">
            <v>0</v>
          </cell>
        </row>
        <row r="8944">
          <cell r="A8944">
            <v>0</v>
          </cell>
          <cell r="B8944">
            <v>0</v>
          </cell>
          <cell r="C8944">
            <v>0</v>
          </cell>
          <cell r="D8944">
            <v>0</v>
          </cell>
          <cell r="E8944">
            <v>0</v>
          </cell>
        </row>
        <row r="8945">
          <cell r="A8945">
            <v>0</v>
          </cell>
          <cell r="B8945">
            <v>0</v>
          </cell>
          <cell r="C8945">
            <v>0</v>
          </cell>
          <cell r="D8945">
            <v>0</v>
          </cell>
          <cell r="E8945">
            <v>0</v>
          </cell>
        </row>
        <row r="8946">
          <cell r="A8946">
            <v>0</v>
          </cell>
          <cell r="B8946">
            <v>0</v>
          </cell>
          <cell r="C8946">
            <v>0</v>
          </cell>
          <cell r="D8946">
            <v>0</v>
          </cell>
          <cell r="E8946">
            <v>0</v>
          </cell>
        </row>
        <row r="8947">
          <cell r="A8947">
            <v>0</v>
          </cell>
          <cell r="B8947">
            <v>0</v>
          </cell>
          <cell r="C8947">
            <v>0</v>
          </cell>
          <cell r="D8947">
            <v>0</v>
          </cell>
          <cell r="E8947">
            <v>0</v>
          </cell>
        </row>
        <row r="8948">
          <cell r="A8948">
            <v>0</v>
          </cell>
          <cell r="B8948">
            <v>0</v>
          </cell>
          <cell r="C8948">
            <v>0</v>
          </cell>
          <cell r="D8948">
            <v>0</v>
          </cell>
          <cell r="E8948">
            <v>0</v>
          </cell>
        </row>
        <row r="8949">
          <cell r="A8949">
            <v>0</v>
          </cell>
          <cell r="B8949">
            <v>0</v>
          </cell>
          <cell r="C8949">
            <v>0</v>
          </cell>
          <cell r="D8949">
            <v>0</v>
          </cell>
          <cell r="E8949">
            <v>0</v>
          </cell>
        </row>
        <row r="8950">
          <cell r="A8950">
            <v>0</v>
          </cell>
          <cell r="B8950">
            <v>0</v>
          </cell>
          <cell r="C8950">
            <v>0</v>
          </cell>
          <cell r="D8950">
            <v>0</v>
          </cell>
          <cell r="E8950">
            <v>0</v>
          </cell>
        </row>
        <row r="8951">
          <cell r="A8951">
            <v>0</v>
          </cell>
          <cell r="B8951">
            <v>0</v>
          </cell>
          <cell r="C8951">
            <v>0</v>
          </cell>
          <cell r="D8951">
            <v>0</v>
          </cell>
          <cell r="E8951">
            <v>0</v>
          </cell>
        </row>
        <row r="8952">
          <cell r="A8952">
            <v>0</v>
          </cell>
          <cell r="B8952">
            <v>0</v>
          </cell>
          <cell r="C8952">
            <v>0</v>
          </cell>
          <cell r="D8952">
            <v>0</v>
          </cell>
          <cell r="E8952">
            <v>0</v>
          </cell>
        </row>
        <row r="8953">
          <cell r="A8953">
            <v>0</v>
          </cell>
          <cell r="B8953">
            <v>0</v>
          </cell>
          <cell r="C8953">
            <v>0</v>
          </cell>
          <cell r="D8953">
            <v>0</v>
          </cell>
          <cell r="E8953">
            <v>0</v>
          </cell>
        </row>
        <row r="8954">
          <cell r="A8954">
            <v>0</v>
          </cell>
          <cell r="B8954">
            <v>0</v>
          </cell>
          <cell r="C8954">
            <v>0</v>
          </cell>
          <cell r="D8954">
            <v>0</v>
          </cell>
          <cell r="E8954">
            <v>0</v>
          </cell>
        </row>
        <row r="8955">
          <cell r="A8955">
            <v>0</v>
          </cell>
          <cell r="B8955">
            <v>0</v>
          </cell>
          <cell r="C8955">
            <v>0</v>
          </cell>
          <cell r="D8955">
            <v>0</v>
          </cell>
          <cell r="E8955">
            <v>0</v>
          </cell>
        </row>
        <row r="8956">
          <cell r="A8956">
            <v>0</v>
          </cell>
          <cell r="B8956">
            <v>0</v>
          </cell>
          <cell r="C8956">
            <v>0</v>
          </cell>
          <cell r="D8956">
            <v>0</v>
          </cell>
          <cell r="E8956">
            <v>0</v>
          </cell>
        </row>
        <row r="8957">
          <cell r="A8957">
            <v>0</v>
          </cell>
          <cell r="B8957">
            <v>0</v>
          </cell>
          <cell r="C8957">
            <v>0</v>
          </cell>
          <cell r="D8957">
            <v>0</v>
          </cell>
          <cell r="E8957">
            <v>0</v>
          </cell>
        </row>
        <row r="8958">
          <cell r="A8958">
            <v>0</v>
          </cell>
          <cell r="B8958">
            <v>0</v>
          </cell>
          <cell r="C8958">
            <v>0</v>
          </cell>
          <cell r="D8958">
            <v>0</v>
          </cell>
          <cell r="E8958">
            <v>0</v>
          </cell>
        </row>
        <row r="8959">
          <cell r="A8959">
            <v>0</v>
          </cell>
          <cell r="B8959">
            <v>0</v>
          </cell>
          <cell r="C8959">
            <v>0</v>
          </cell>
          <cell r="D8959">
            <v>0</v>
          </cell>
          <cell r="E8959">
            <v>0</v>
          </cell>
        </row>
        <row r="8960">
          <cell r="A8960">
            <v>0</v>
          </cell>
          <cell r="B8960">
            <v>0</v>
          </cell>
          <cell r="C8960">
            <v>0</v>
          </cell>
          <cell r="D8960">
            <v>0</v>
          </cell>
          <cell r="E8960">
            <v>0</v>
          </cell>
        </row>
        <row r="8961">
          <cell r="A8961">
            <v>0</v>
          </cell>
          <cell r="B8961">
            <v>0</v>
          </cell>
          <cell r="C8961">
            <v>0</v>
          </cell>
          <cell r="D8961">
            <v>0</v>
          </cell>
          <cell r="E8961">
            <v>0</v>
          </cell>
        </row>
        <row r="8962">
          <cell r="A8962">
            <v>0</v>
          </cell>
          <cell r="B8962">
            <v>0</v>
          </cell>
          <cell r="C8962">
            <v>0</v>
          </cell>
          <cell r="D8962">
            <v>0</v>
          </cell>
          <cell r="E8962">
            <v>0</v>
          </cell>
        </row>
        <row r="8963">
          <cell r="A8963">
            <v>0</v>
          </cell>
          <cell r="B8963">
            <v>0</v>
          </cell>
          <cell r="C8963">
            <v>0</v>
          </cell>
          <cell r="D8963">
            <v>0</v>
          </cell>
          <cell r="E8963">
            <v>0</v>
          </cell>
        </row>
        <row r="8964">
          <cell r="A8964">
            <v>0</v>
          </cell>
          <cell r="B8964">
            <v>0</v>
          </cell>
          <cell r="C8964">
            <v>0</v>
          </cell>
          <cell r="D8964">
            <v>0</v>
          </cell>
          <cell r="E8964">
            <v>0</v>
          </cell>
        </row>
        <row r="8965">
          <cell r="A8965">
            <v>0</v>
          </cell>
          <cell r="B8965">
            <v>0</v>
          </cell>
          <cell r="C8965">
            <v>0</v>
          </cell>
          <cell r="D8965">
            <v>0</v>
          </cell>
          <cell r="E8965">
            <v>0</v>
          </cell>
        </row>
        <row r="8966">
          <cell r="A8966">
            <v>0</v>
          </cell>
          <cell r="B8966">
            <v>0</v>
          </cell>
          <cell r="C8966">
            <v>0</v>
          </cell>
          <cell r="D8966">
            <v>0</v>
          </cell>
          <cell r="E8966">
            <v>0</v>
          </cell>
        </row>
        <row r="8967">
          <cell r="A8967">
            <v>0</v>
          </cell>
          <cell r="B8967">
            <v>0</v>
          </cell>
          <cell r="C8967">
            <v>0</v>
          </cell>
          <cell r="D8967">
            <v>0</v>
          </cell>
          <cell r="E8967">
            <v>0</v>
          </cell>
        </row>
        <row r="8968">
          <cell r="A8968">
            <v>0</v>
          </cell>
          <cell r="B8968">
            <v>0</v>
          </cell>
          <cell r="C8968">
            <v>0</v>
          </cell>
          <cell r="D8968">
            <v>0</v>
          </cell>
          <cell r="E8968">
            <v>0</v>
          </cell>
        </row>
        <row r="8969">
          <cell r="A8969">
            <v>0</v>
          </cell>
          <cell r="B8969">
            <v>0</v>
          </cell>
          <cell r="C8969">
            <v>0</v>
          </cell>
          <cell r="D8969">
            <v>0</v>
          </cell>
          <cell r="E8969">
            <v>0</v>
          </cell>
        </row>
        <row r="8970">
          <cell r="A8970">
            <v>0</v>
          </cell>
          <cell r="B8970">
            <v>0</v>
          </cell>
          <cell r="C8970">
            <v>0</v>
          </cell>
          <cell r="D8970">
            <v>0</v>
          </cell>
          <cell r="E8970">
            <v>0</v>
          </cell>
        </row>
        <row r="8971">
          <cell r="A8971">
            <v>0</v>
          </cell>
          <cell r="B8971">
            <v>0</v>
          </cell>
          <cell r="C8971">
            <v>0</v>
          </cell>
          <cell r="D8971">
            <v>0</v>
          </cell>
          <cell r="E8971">
            <v>0</v>
          </cell>
        </row>
        <row r="8972">
          <cell r="A8972">
            <v>0</v>
          </cell>
          <cell r="B8972">
            <v>0</v>
          </cell>
          <cell r="C8972">
            <v>0</v>
          </cell>
          <cell r="D8972">
            <v>0</v>
          </cell>
          <cell r="E8972">
            <v>0</v>
          </cell>
        </row>
        <row r="8973">
          <cell r="A8973">
            <v>0</v>
          </cell>
          <cell r="B8973">
            <v>0</v>
          </cell>
          <cell r="C8973">
            <v>0</v>
          </cell>
          <cell r="D8973">
            <v>0</v>
          </cell>
          <cell r="E8973">
            <v>0</v>
          </cell>
        </row>
        <row r="8974">
          <cell r="A8974">
            <v>0</v>
          </cell>
          <cell r="B8974">
            <v>0</v>
          </cell>
          <cell r="C8974">
            <v>0</v>
          </cell>
          <cell r="D8974">
            <v>0</v>
          </cell>
          <cell r="E8974">
            <v>0</v>
          </cell>
        </row>
        <row r="8975">
          <cell r="A8975">
            <v>0</v>
          </cell>
          <cell r="B8975">
            <v>0</v>
          </cell>
          <cell r="C8975">
            <v>0</v>
          </cell>
          <cell r="D8975">
            <v>0</v>
          </cell>
          <cell r="E8975">
            <v>0</v>
          </cell>
        </row>
        <row r="8976">
          <cell r="A8976">
            <v>0</v>
          </cell>
          <cell r="B8976">
            <v>0</v>
          </cell>
          <cell r="C8976">
            <v>0</v>
          </cell>
          <cell r="D8976">
            <v>0</v>
          </cell>
          <cell r="E8976">
            <v>0</v>
          </cell>
        </row>
        <row r="8977">
          <cell r="A8977">
            <v>0</v>
          </cell>
          <cell r="B8977">
            <v>0</v>
          </cell>
          <cell r="C8977">
            <v>0</v>
          </cell>
          <cell r="D8977">
            <v>0</v>
          </cell>
          <cell r="E8977">
            <v>0</v>
          </cell>
        </row>
        <row r="8978">
          <cell r="A8978">
            <v>0</v>
          </cell>
          <cell r="B8978">
            <v>0</v>
          </cell>
          <cell r="C8978">
            <v>0</v>
          </cell>
          <cell r="D8978">
            <v>0</v>
          </cell>
          <cell r="E8978">
            <v>0</v>
          </cell>
        </row>
        <row r="8979">
          <cell r="A8979">
            <v>0</v>
          </cell>
          <cell r="B8979">
            <v>0</v>
          </cell>
          <cell r="C8979">
            <v>0</v>
          </cell>
          <cell r="D8979">
            <v>0</v>
          </cell>
          <cell r="E8979">
            <v>0</v>
          </cell>
        </row>
        <row r="8980">
          <cell r="A8980">
            <v>0</v>
          </cell>
          <cell r="B8980">
            <v>0</v>
          </cell>
          <cell r="C8980">
            <v>0</v>
          </cell>
          <cell r="D8980">
            <v>0</v>
          </cell>
          <cell r="E8980">
            <v>0</v>
          </cell>
        </row>
        <row r="8981">
          <cell r="A8981">
            <v>0</v>
          </cell>
          <cell r="B8981">
            <v>0</v>
          </cell>
          <cell r="C8981">
            <v>0</v>
          </cell>
          <cell r="D8981">
            <v>0</v>
          </cell>
          <cell r="E8981">
            <v>0</v>
          </cell>
        </row>
        <row r="8982">
          <cell r="A8982">
            <v>0</v>
          </cell>
          <cell r="B8982">
            <v>0</v>
          </cell>
          <cell r="C8982">
            <v>0</v>
          </cell>
          <cell r="D8982">
            <v>0</v>
          </cell>
          <cell r="E8982">
            <v>0</v>
          </cell>
        </row>
        <row r="8983">
          <cell r="A8983">
            <v>0</v>
          </cell>
          <cell r="B8983">
            <v>0</v>
          </cell>
          <cell r="C8983">
            <v>0</v>
          </cell>
          <cell r="D8983">
            <v>0</v>
          </cell>
          <cell r="E8983">
            <v>0</v>
          </cell>
        </row>
        <row r="8984">
          <cell r="A8984">
            <v>0</v>
          </cell>
          <cell r="B8984">
            <v>0</v>
          </cell>
          <cell r="C8984">
            <v>0</v>
          </cell>
          <cell r="D8984">
            <v>0</v>
          </cell>
          <cell r="E8984">
            <v>0</v>
          </cell>
        </row>
        <row r="8985">
          <cell r="A8985">
            <v>0</v>
          </cell>
          <cell r="B8985">
            <v>0</v>
          </cell>
          <cell r="C8985">
            <v>0</v>
          </cell>
          <cell r="D8985">
            <v>0</v>
          </cell>
          <cell r="E8985">
            <v>0</v>
          </cell>
        </row>
        <row r="8986">
          <cell r="A8986">
            <v>0</v>
          </cell>
          <cell r="B8986">
            <v>0</v>
          </cell>
          <cell r="C8986">
            <v>0</v>
          </cell>
          <cell r="D8986">
            <v>0</v>
          </cell>
          <cell r="E8986">
            <v>0</v>
          </cell>
        </row>
        <row r="8987">
          <cell r="A8987">
            <v>0</v>
          </cell>
          <cell r="B8987">
            <v>0</v>
          </cell>
          <cell r="C8987">
            <v>0</v>
          </cell>
          <cell r="D8987">
            <v>0</v>
          </cell>
          <cell r="E8987">
            <v>0</v>
          </cell>
        </row>
        <row r="8988">
          <cell r="A8988">
            <v>0</v>
          </cell>
          <cell r="B8988">
            <v>0</v>
          </cell>
          <cell r="C8988">
            <v>0</v>
          </cell>
          <cell r="D8988">
            <v>0</v>
          </cell>
          <cell r="E8988">
            <v>0</v>
          </cell>
        </row>
        <row r="8989">
          <cell r="A8989">
            <v>0</v>
          </cell>
          <cell r="B8989">
            <v>0</v>
          </cell>
          <cell r="C8989">
            <v>0</v>
          </cell>
          <cell r="D8989">
            <v>0</v>
          </cell>
          <cell r="E8989">
            <v>0</v>
          </cell>
        </row>
        <row r="8990">
          <cell r="A8990">
            <v>0</v>
          </cell>
          <cell r="B8990">
            <v>0</v>
          </cell>
          <cell r="C8990">
            <v>0</v>
          </cell>
          <cell r="D8990">
            <v>0</v>
          </cell>
          <cell r="E8990">
            <v>0</v>
          </cell>
        </row>
        <row r="8991">
          <cell r="A8991">
            <v>0</v>
          </cell>
          <cell r="B8991">
            <v>0</v>
          </cell>
          <cell r="C8991">
            <v>0</v>
          </cell>
          <cell r="D8991">
            <v>0</v>
          </cell>
          <cell r="E8991">
            <v>0</v>
          </cell>
        </row>
        <row r="8992">
          <cell r="A8992">
            <v>0</v>
          </cell>
          <cell r="B8992">
            <v>0</v>
          </cell>
          <cell r="C8992">
            <v>0</v>
          </cell>
          <cell r="D8992">
            <v>0</v>
          </cell>
          <cell r="E8992">
            <v>0</v>
          </cell>
        </row>
        <row r="8993">
          <cell r="A8993">
            <v>0</v>
          </cell>
          <cell r="B8993">
            <v>0</v>
          </cell>
          <cell r="C8993">
            <v>0</v>
          </cell>
          <cell r="D8993">
            <v>0</v>
          </cell>
          <cell r="E8993">
            <v>0</v>
          </cell>
        </row>
        <row r="8994">
          <cell r="A8994">
            <v>0</v>
          </cell>
          <cell r="B8994">
            <v>0</v>
          </cell>
          <cell r="C8994">
            <v>0</v>
          </cell>
          <cell r="D8994">
            <v>0</v>
          </cell>
          <cell r="E8994">
            <v>0</v>
          </cell>
        </row>
        <row r="8995">
          <cell r="A8995">
            <v>0</v>
          </cell>
          <cell r="B8995">
            <v>0</v>
          </cell>
          <cell r="C8995">
            <v>0</v>
          </cell>
          <cell r="D8995">
            <v>0</v>
          </cell>
          <cell r="E8995">
            <v>0</v>
          </cell>
        </row>
        <row r="8996">
          <cell r="A8996">
            <v>0</v>
          </cell>
          <cell r="B8996">
            <v>0</v>
          </cell>
          <cell r="C8996">
            <v>0</v>
          </cell>
          <cell r="D8996">
            <v>0</v>
          </cell>
          <cell r="E8996">
            <v>0</v>
          </cell>
        </row>
        <row r="8997">
          <cell r="A8997">
            <v>0</v>
          </cell>
          <cell r="B8997">
            <v>0</v>
          </cell>
          <cell r="C8997">
            <v>0</v>
          </cell>
          <cell r="D8997">
            <v>0</v>
          </cell>
          <cell r="E8997">
            <v>0</v>
          </cell>
        </row>
        <row r="8998">
          <cell r="A8998">
            <v>0</v>
          </cell>
          <cell r="B8998">
            <v>0</v>
          </cell>
          <cell r="C8998">
            <v>0</v>
          </cell>
          <cell r="D8998">
            <v>0</v>
          </cell>
          <cell r="E8998">
            <v>0</v>
          </cell>
        </row>
        <row r="8999">
          <cell r="A8999">
            <v>0</v>
          </cell>
          <cell r="B8999">
            <v>0</v>
          </cell>
          <cell r="C8999">
            <v>0</v>
          </cell>
          <cell r="D8999">
            <v>0</v>
          </cell>
          <cell r="E8999">
            <v>0</v>
          </cell>
        </row>
        <row r="9000">
          <cell r="A9000">
            <v>0</v>
          </cell>
          <cell r="B9000">
            <v>0</v>
          </cell>
          <cell r="C9000">
            <v>0</v>
          </cell>
          <cell r="D9000">
            <v>0</v>
          </cell>
          <cell r="E9000">
            <v>0</v>
          </cell>
        </row>
        <row r="9001">
          <cell r="A9001">
            <v>0</v>
          </cell>
          <cell r="B9001">
            <v>0</v>
          </cell>
          <cell r="C9001">
            <v>0</v>
          </cell>
          <cell r="D9001">
            <v>0</v>
          </cell>
          <cell r="E9001">
            <v>0</v>
          </cell>
        </row>
        <row r="9002">
          <cell r="A9002">
            <v>0</v>
          </cell>
          <cell r="B9002">
            <v>0</v>
          </cell>
          <cell r="C9002">
            <v>0</v>
          </cell>
          <cell r="D9002">
            <v>0</v>
          </cell>
          <cell r="E9002">
            <v>0</v>
          </cell>
        </row>
        <row r="9003">
          <cell r="A9003">
            <v>0</v>
          </cell>
          <cell r="B9003">
            <v>0</v>
          </cell>
          <cell r="C9003">
            <v>0</v>
          </cell>
          <cell r="D9003">
            <v>0</v>
          </cell>
          <cell r="E9003">
            <v>0</v>
          </cell>
        </row>
        <row r="9004">
          <cell r="A9004">
            <v>0</v>
          </cell>
          <cell r="B9004">
            <v>0</v>
          </cell>
          <cell r="C9004">
            <v>0</v>
          </cell>
          <cell r="D9004">
            <v>0</v>
          </cell>
          <cell r="E9004">
            <v>0</v>
          </cell>
        </row>
        <row r="9005">
          <cell r="A9005">
            <v>0</v>
          </cell>
          <cell r="B9005">
            <v>0</v>
          </cell>
          <cell r="C9005">
            <v>0</v>
          </cell>
          <cell r="D9005">
            <v>0</v>
          </cell>
          <cell r="E9005">
            <v>0</v>
          </cell>
        </row>
        <row r="9006">
          <cell r="A9006">
            <v>0</v>
          </cell>
          <cell r="B9006">
            <v>0</v>
          </cell>
          <cell r="C9006">
            <v>0</v>
          </cell>
          <cell r="D9006">
            <v>0</v>
          </cell>
          <cell r="E9006">
            <v>0</v>
          </cell>
        </row>
        <row r="9007">
          <cell r="A9007">
            <v>0</v>
          </cell>
          <cell r="B9007">
            <v>0</v>
          </cell>
          <cell r="C9007">
            <v>0</v>
          </cell>
          <cell r="D9007">
            <v>0</v>
          </cell>
          <cell r="E9007">
            <v>0</v>
          </cell>
        </row>
        <row r="9008">
          <cell r="A9008">
            <v>0</v>
          </cell>
          <cell r="B9008">
            <v>0</v>
          </cell>
          <cell r="C9008">
            <v>0</v>
          </cell>
          <cell r="D9008">
            <v>0</v>
          </cell>
          <cell r="E9008">
            <v>0</v>
          </cell>
        </row>
        <row r="9009">
          <cell r="A9009">
            <v>0</v>
          </cell>
          <cell r="B9009">
            <v>0</v>
          </cell>
          <cell r="C9009">
            <v>0</v>
          </cell>
          <cell r="D9009">
            <v>0</v>
          </cell>
          <cell r="E9009">
            <v>0</v>
          </cell>
        </row>
        <row r="9010">
          <cell r="A9010">
            <v>0</v>
          </cell>
          <cell r="B9010">
            <v>0</v>
          </cell>
          <cell r="C9010">
            <v>0</v>
          </cell>
          <cell r="D9010">
            <v>0</v>
          </cell>
          <cell r="E9010">
            <v>0</v>
          </cell>
        </row>
        <row r="9011">
          <cell r="A9011">
            <v>0</v>
          </cell>
          <cell r="B9011">
            <v>0</v>
          </cell>
          <cell r="C9011">
            <v>0</v>
          </cell>
          <cell r="D9011">
            <v>0</v>
          </cell>
          <cell r="E9011">
            <v>0</v>
          </cell>
        </row>
        <row r="9012">
          <cell r="A9012">
            <v>0</v>
          </cell>
          <cell r="B9012">
            <v>0</v>
          </cell>
          <cell r="C9012">
            <v>0</v>
          </cell>
          <cell r="D9012">
            <v>0</v>
          </cell>
          <cell r="E9012">
            <v>0</v>
          </cell>
        </row>
        <row r="9013">
          <cell r="A9013">
            <v>0</v>
          </cell>
          <cell r="B9013">
            <v>0</v>
          </cell>
          <cell r="C9013">
            <v>0</v>
          </cell>
          <cell r="D9013">
            <v>0</v>
          </cell>
          <cell r="E9013">
            <v>0</v>
          </cell>
        </row>
        <row r="9014">
          <cell r="A9014">
            <v>0</v>
          </cell>
          <cell r="B9014">
            <v>0</v>
          </cell>
          <cell r="C9014">
            <v>0</v>
          </cell>
          <cell r="D9014">
            <v>0</v>
          </cell>
          <cell r="E9014">
            <v>0</v>
          </cell>
        </row>
        <row r="9015">
          <cell r="A9015">
            <v>0</v>
          </cell>
          <cell r="B9015">
            <v>0</v>
          </cell>
          <cell r="C9015">
            <v>0</v>
          </cell>
          <cell r="D9015">
            <v>0</v>
          </cell>
          <cell r="E9015">
            <v>0</v>
          </cell>
        </row>
        <row r="9016">
          <cell r="A9016">
            <v>0</v>
          </cell>
          <cell r="B9016">
            <v>0</v>
          </cell>
          <cell r="C9016">
            <v>0</v>
          </cell>
          <cell r="D9016">
            <v>0</v>
          </cell>
          <cell r="E9016">
            <v>0</v>
          </cell>
        </row>
        <row r="9017">
          <cell r="A9017">
            <v>0</v>
          </cell>
          <cell r="B9017">
            <v>0</v>
          </cell>
          <cell r="C9017">
            <v>0</v>
          </cell>
          <cell r="D9017">
            <v>0</v>
          </cell>
          <cell r="E9017">
            <v>0</v>
          </cell>
        </row>
        <row r="9018">
          <cell r="A9018">
            <v>0</v>
          </cell>
          <cell r="B9018">
            <v>0</v>
          </cell>
          <cell r="C9018">
            <v>0</v>
          </cell>
          <cell r="D9018">
            <v>0</v>
          </cell>
          <cell r="E9018">
            <v>0</v>
          </cell>
        </row>
        <row r="9019">
          <cell r="A9019">
            <v>0</v>
          </cell>
          <cell r="B9019">
            <v>0</v>
          </cell>
          <cell r="C9019">
            <v>0</v>
          </cell>
          <cell r="D9019">
            <v>0</v>
          </cell>
          <cell r="E9019">
            <v>0</v>
          </cell>
        </row>
        <row r="9020">
          <cell r="A9020">
            <v>0</v>
          </cell>
          <cell r="B9020">
            <v>0</v>
          </cell>
          <cell r="C9020">
            <v>0</v>
          </cell>
          <cell r="D9020">
            <v>0</v>
          </cell>
          <cell r="E9020">
            <v>0</v>
          </cell>
        </row>
        <row r="9021">
          <cell r="A9021">
            <v>0</v>
          </cell>
          <cell r="B9021">
            <v>0</v>
          </cell>
          <cell r="C9021">
            <v>0</v>
          </cell>
          <cell r="D9021">
            <v>0</v>
          </cell>
          <cell r="E9021">
            <v>0</v>
          </cell>
        </row>
        <row r="9022">
          <cell r="A9022">
            <v>0</v>
          </cell>
          <cell r="B9022">
            <v>0</v>
          </cell>
          <cell r="C9022">
            <v>0</v>
          </cell>
          <cell r="D9022">
            <v>0</v>
          </cell>
          <cell r="E9022">
            <v>0</v>
          </cell>
        </row>
        <row r="9023">
          <cell r="A9023">
            <v>0</v>
          </cell>
          <cell r="B9023">
            <v>0</v>
          </cell>
          <cell r="C9023">
            <v>0</v>
          </cell>
          <cell r="D9023">
            <v>0</v>
          </cell>
          <cell r="E9023">
            <v>0</v>
          </cell>
        </row>
        <row r="9024">
          <cell r="A9024">
            <v>0</v>
          </cell>
          <cell r="B9024">
            <v>0</v>
          </cell>
          <cell r="C9024">
            <v>0</v>
          </cell>
          <cell r="D9024">
            <v>0</v>
          </cell>
          <cell r="E9024">
            <v>0</v>
          </cell>
        </row>
        <row r="9025">
          <cell r="A9025">
            <v>0</v>
          </cell>
          <cell r="B9025">
            <v>0</v>
          </cell>
          <cell r="C9025">
            <v>0</v>
          </cell>
          <cell r="D9025">
            <v>0</v>
          </cell>
          <cell r="E9025">
            <v>0</v>
          </cell>
        </row>
        <row r="9026">
          <cell r="A9026">
            <v>0</v>
          </cell>
          <cell r="B9026">
            <v>0</v>
          </cell>
          <cell r="C9026">
            <v>0</v>
          </cell>
          <cell r="D9026">
            <v>0</v>
          </cell>
          <cell r="E9026">
            <v>0</v>
          </cell>
        </row>
        <row r="9027">
          <cell r="A9027">
            <v>0</v>
          </cell>
          <cell r="B9027">
            <v>0</v>
          </cell>
          <cell r="C9027">
            <v>0</v>
          </cell>
          <cell r="D9027">
            <v>0</v>
          </cell>
          <cell r="E9027">
            <v>0</v>
          </cell>
        </row>
        <row r="9028">
          <cell r="A9028">
            <v>0</v>
          </cell>
          <cell r="B9028">
            <v>0</v>
          </cell>
          <cell r="C9028">
            <v>0</v>
          </cell>
          <cell r="D9028">
            <v>0</v>
          </cell>
          <cell r="E9028">
            <v>0</v>
          </cell>
        </row>
        <row r="9029">
          <cell r="A9029">
            <v>0</v>
          </cell>
          <cell r="B9029">
            <v>0</v>
          </cell>
          <cell r="C9029">
            <v>0</v>
          </cell>
          <cell r="D9029">
            <v>0</v>
          </cell>
          <cell r="E9029">
            <v>0</v>
          </cell>
        </row>
        <row r="9030">
          <cell r="A9030">
            <v>0</v>
          </cell>
          <cell r="B9030">
            <v>0</v>
          </cell>
          <cell r="C9030">
            <v>0</v>
          </cell>
          <cell r="D9030">
            <v>0</v>
          </cell>
          <cell r="E9030">
            <v>0</v>
          </cell>
        </row>
        <row r="9031">
          <cell r="A9031">
            <v>0</v>
          </cell>
          <cell r="B9031">
            <v>0</v>
          </cell>
          <cell r="C9031">
            <v>0</v>
          </cell>
          <cell r="D9031">
            <v>0</v>
          </cell>
          <cell r="E9031">
            <v>0</v>
          </cell>
        </row>
        <row r="9032">
          <cell r="A9032">
            <v>0</v>
          </cell>
          <cell r="B9032">
            <v>0</v>
          </cell>
          <cell r="C9032">
            <v>0</v>
          </cell>
          <cell r="D9032">
            <v>0</v>
          </cell>
          <cell r="E9032">
            <v>0</v>
          </cell>
        </row>
        <row r="9033">
          <cell r="A9033">
            <v>0</v>
          </cell>
          <cell r="B9033">
            <v>0</v>
          </cell>
          <cell r="C9033">
            <v>0</v>
          </cell>
          <cell r="D9033">
            <v>0</v>
          </cell>
          <cell r="E9033">
            <v>0</v>
          </cell>
        </row>
        <row r="9034">
          <cell r="A9034">
            <v>0</v>
          </cell>
          <cell r="B9034">
            <v>0</v>
          </cell>
          <cell r="C9034">
            <v>0</v>
          </cell>
          <cell r="D9034">
            <v>0</v>
          </cell>
          <cell r="E9034">
            <v>0</v>
          </cell>
        </row>
        <row r="9035">
          <cell r="A9035">
            <v>0</v>
          </cell>
          <cell r="B9035">
            <v>0</v>
          </cell>
          <cell r="C9035">
            <v>0</v>
          </cell>
          <cell r="D9035">
            <v>0</v>
          </cell>
          <cell r="E9035">
            <v>0</v>
          </cell>
        </row>
        <row r="9036">
          <cell r="A9036">
            <v>0</v>
          </cell>
          <cell r="B9036">
            <v>0</v>
          </cell>
          <cell r="C9036">
            <v>0</v>
          </cell>
          <cell r="D9036">
            <v>0</v>
          </cell>
          <cell r="E9036">
            <v>0</v>
          </cell>
        </row>
        <row r="9037">
          <cell r="A9037">
            <v>0</v>
          </cell>
          <cell r="B9037">
            <v>0</v>
          </cell>
          <cell r="C9037">
            <v>0</v>
          </cell>
          <cell r="D9037">
            <v>0</v>
          </cell>
          <cell r="E9037">
            <v>0</v>
          </cell>
        </row>
        <row r="9038">
          <cell r="A9038">
            <v>0</v>
          </cell>
          <cell r="B9038">
            <v>0</v>
          </cell>
          <cell r="C9038">
            <v>0</v>
          </cell>
          <cell r="D9038">
            <v>0</v>
          </cell>
          <cell r="E9038">
            <v>0</v>
          </cell>
        </row>
        <row r="9039">
          <cell r="A9039">
            <v>0</v>
          </cell>
          <cell r="B9039">
            <v>0</v>
          </cell>
          <cell r="C9039">
            <v>0</v>
          </cell>
          <cell r="D9039">
            <v>0</v>
          </cell>
          <cell r="E9039">
            <v>0</v>
          </cell>
        </row>
        <row r="9040">
          <cell r="A9040">
            <v>0</v>
          </cell>
          <cell r="B9040">
            <v>0</v>
          </cell>
          <cell r="C9040">
            <v>0</v>
          </cell>
          <cell r="D9040">
            <v>0</v>
          </cell>
          <cell r="E9040">
            <v>0</v>
          </cell>
        </row>
        <row r="9041">
          <cell r="A9041">
            <v>0</v>
          </cell>
          <cell r="B9041">
            <v>0</v>
          </cell>
          <cell r="C9041">
            <v>0</v>
          </cell>
          <cell r="D9041">
            <v>0</v>
          </cell>
          <cell r="E9041">
            <v>0</v>
          </cell>
        </row>
        <row r="9042">
          <cell r="A9042">
            <v>0</v>
          </cell>
          <cell r="B9042">
            <v>0</v>
          </cell>
          <cell r="C9042">
            <v>0</v>
          </cell>
          <cell r="D9042">
            <v>0</v>
          </cell>
          <cell r="E9042">
            <v>0</v>
          </cell>
        </row>
        <row r="9043">
          <cell r="A9043">
            <v>0</v>
          </cell>
          <cell r="B9043">
            <v>0</v>
          </cell>
          <cell r="C9043">
            <v>0</v>
          </cell>
          <cell r="D9043">
            <v>0</v>
          </cell>
          <cell r="E9043">
            <v>0</v>
          </cell>
        </row>
        <row r="9044">
          <cell r="A9044">
            <v>0</v>
          </cell>
          <cell r="B9044">
            <v>0</v>
          </cell>
          <cell r="C9044">
            <v>0</v>
          </cell>
          <cell r="D9044">
            <v>0</v>
          </cell>
          <cell r="E9044">
            <v>0</v>
          </cell>
        </row>
        <row r="9045">
          <cell r="A9045">
            <v>0</v>
          </cell>
          <cell r="B9045">
            <v>0</v>
          </cell>
          <cell r="C9045">
            <v>0</v>
          </cell>
          <cell r="D9045">
            <v>0</v>
          </cell>
          <cell r="E9045">
            <v>0</v>
          </cell>
        </row>
        <row r="9046">
          <cell r="A9046">
            <v>0</v>
          </cell>
          <cell r="B9046">
            <v>0</v>
          </cell>
          <cell r="C9046">
            <v>0</v>
          </cell>
          <cell r="D9046">
            <v>0</v>
          </cell>
          <cell r="E9046">
            <v>0</v>
          </cell>
        </row>
        <row r="9047">
          <cell r="A9047">
            <v>0</v>
          </cell>
          <cell r="B9047">
            <v>0</v>
          </cell>
          <cell r="C9047">
            <v>0</v>
          </cell>
          <cell r="D9047">
            <v>0</v>
          </cell>
          <cell r="E9047">
            <v>0</v>
          </cell>
        </row>
        <row r="9048">
          <cell r="A9048">
            <v>0</v>
          </cell>
          <cell r="B9048">
            <v>0</v>
          </cell>
          <cell r="C9048">
            <v>0</v>
          </cell>
          <cell r="D9048">
            <v>0</v>
          </cell>
          <cell r="E9048">
            <v>0</v>
          </cell>
        </row>
        <row r="9049">
          <cell r="A9049">
            <v>0</v>
          </cell>
          <cell r="B9049">
            <v>0</v>
          </cell>
          <cell r="C9049">
            <v>0</v>
          </cell>
          <cell r="D9049">
            <v>0</v>
          </cell>
          <cell r="E9049">
            <v>0</v>
          </cell>
        </row>
        <row r="9050">
          <cell r="A9050">
            <v>0</v>
          </cell>
          <cell r="B9050">
            <v>0</v>
          </cell>
          <cell r="C9050">
            <v>0</v>
          </cell>
          <cell r="D9050">
            <v>0</v>
          </cell>
          <cell r="E9050">
            <v>0</v>
          </cell>
        </row>
        <row r="9051">
          <cell r="A9051">
            <v>0</v>
          </cell>
          <cell r="B9051">
            <v>0</v>
          </cell>
          <cell r="C9051">
            <v>0</v>
          </cell>
          <cell r="D9051">
            <v>0</v>
          </cell>
          <cell r="E9051">
            <v>0</v>
          </cell>
        </row>
        <row r="9052">
          <cell r="A9052">
            <v>0</v>
          </cell>
          <cell r="B9052">
            <v>0</v>
          </cell>
          <cell r="C9052">
            <v>0</v>
          </cell>
          <cell r="D9052">
            <v>0</v>
          </cell>
          <cell r="E9052">
            <v>0</v>
          </cell>
        </row>
        <row r="9053">
          <cell r="A9053">
            <v>0</v>
          </cell>
          <cell r="B9053">
            <v>0</v>
          </cell>
          <cell r="C9053">
            <v>0</v>
          </cell>
          <cell r="D9053">
            <v>0</v>
          </cell>
          <cell r="E9053">
            <v>0</v>
          </cell>
        </row>
        <row r="9054">
          <cell r="A9054">
            <v>0</v>
          </cell>
          <cell r="B9054">
            <v>0</v>
          </cell>
          <cell r="C9054">
            <v>0</v>
          </cell>
          <cell r="D9054">
            <v>0</v>
          </cell>
          <cell r="E9054">
            <v>0</v>
          </cell>
        </row>
        <row r="9055">
          <cell r="A9055">
            <v>0</v>
          </cell>
          <cell r="B9055">
            <v>0</v>
          </cell>
          <cell r="C9055">
            <v>0</v>
          </cell>
          <cell r="D9055">
            <v>0</v>
          </cell>
          <cell r="E9055">
            <v>0</v>
          </cell>
        </row>
        <row r="9056">
          <cell r="A9056">
            <v>0</v>
          </cell>
          <cell r="B9056">
            <v>0</v>
          </cell>
          <cell r="C9056">
            <v>0</v>
          </cell>
          <cell r="D9056">
            <v>0</v>
          </cell>
          <cell r="E9056">
            <v>0</v>
          </cell>
        </row>
        <row r="9057">
          <cell r="A9057">
            <v>0</v>
          </cell>
          <cell r="B9057">
            <v>0</v>
          </cell>
          <cell r="C9057">
            <v>0</v>
          </cell>
          <cell r="D9057">
            <v>0</v>
          </cell>
          <cell r="E9057">
            <v>0</v>
          </cell>
        </row>
        <row r="9058">
          <cell r="A9058">
            <v>0</v>
          </cell>
          <cell r="B9058">
            <v>0</v>
          </cell>
          <cell r="C9058">
            <v>0</v>
          </cell>
          <cell r="D9058">
            <v>0</v>
          </cell>
          <cell r="E9058">
            <v>0</v>
          </cell>
        </row>
        <row r="9059">
          <cell r="A9059">
            <v>0</v>
          </cell>
          <cell r="B9059">
            <v>0</v>
          </cell>
          <cell r="C9059">
            <v>0</v>
          </cell>
          <cell r="D9059">
            <v>0</v>
          </cell>
          <cell r="E9059">
            <v>0</v>
          </cell>
        </row>
        <row r="9060">
          <cell r="A9060">
            <v>0</v>
          </cell>
          <cell r="B9060">
            <v>0</v>
          </cell>
          <cell r="C9060">
            <v>0</v>
          </cell>
          <cell r="D9060">
            <v>0</v>
          </cell>
          <cell r="E9060">
            <v>0</v>
          </cell>
        </row>
        <row r="9061">
          <cell r="A9061">
            <v>0</v>
          </cell>
          <cell r="B9061">
            <v>0</v>
          </cell>
          <cell r="C9061">
            <v>0</v>
          </cell>
          <cell r="D9061">
            <v>0</v>
          </cell>
          <cell r="E9061">
            <v>0</v>
          </cell>
        </row>
        <row r="9062">
          <cell r="A9062">
            <v>0</v>
          </cell>
          <cell r="B9062">
            <v>0</v>
          </cell>
          <cell r="C9062">
            <v>0</v>
          </cell>
          <cell r="D9062">
            <v>0</v>
          </cell>
          <cell r="E9062">
            <v>0</v>
          </cell>
        </row>
        <row r="9063">
          <cell r="A9063">
            <v>0</v>
          </cell>
          <cell r="B9063">
            <v>0</v>
          </cell>
          <cell r="C9063">
            <v>0</v>
          </cell>
          <cell r="D9063">
            <v>0</v>
          </cell>
          <cell r="E9063">
            <v>0</v>
          </cell>
        </row>
        <row r="9064">
          <cell r="A9064">
            <v>0</v>
          </cell>
          <cell r="B9064">
            <v>0</v>
          </cell>
          <cell r="C9064">
            <v>0</v>
          </cell>
          <cell r="D9064">
            <v>0</v>
          </cell>
          <cell r="E9064">
            <v>0</v>
          </cell>
        </row>
        <row r="9065">
          <cell r="A9065">
            <v>0</v>
          </cell>
          <cell r="B9065">
            <v>0</v>
          </cell>
          <cell r="C9065">
            <v>0</v>
          </cell>
          <cell r="D9065">
            <v>0</v>
          </cell>
          <cell r="E9065">
            <v>0</v>
          </cell>
        </row>
        <row r="9066">
          <cell r="A9066">
            <v>0</v>
          </cell>
          <cell r="B9066">
            <v>0</v>
          </cell>
          <cell r="C9066">
            <v>0</v>
          </cell>
          <cell r="D9066">
            <v>0</v>
          </cell>
          <cell r="E9066">
            <v>0</v>
          </cell>
        </row>
        <row r="9067">
          <cell r="A9067">
            <v>0</v>
          </cell>
          <cell r="B9067">
            <v>0</v>
          </cell>
          <cell r="C9067">
            <v>0</v>
          </cell>
          <cell r="D9067">
            <v>0</v>
          </cell>
          <cell r="E9067">
            <v>0</v>
          </cell>
        </row>
        <row r="9068">
          <cell r="A9068">
            <v>0</v>
          </cell>
          <cell r="B9068">
            <v>0</v>
          </cell>
          <cell r="C9068">
            <v>0</v>
          </cell>
          <cell r="D9068">
            <v>0</v>
          </cell>
          <cell r="E9068">
            <v>0</v>
          </cell>
        </row>
        <row r="9069">
          <cell r="A9069">
            <v>0</v>
          </cell>
          <cell r="B9069">
            <v>0</v>
          </cell>
          <cell r="C9069">
            <v>0</v>
          </cell>
          <cell r="D9069">
            <v>0</v>
          </cell>
          <cell r="E9069">
            <v>0</v>
          </cell>
        </row>
        <row r="9070">
          <cell r="A9070">
            <v>0</v>
          </cell>
          <cell r="B9070">
            <v>0</v>
          </cell>
          <cell r="C9070">
            <v>0</v>
          </cell>
          <cell r="D9070">
            <v>0</v>
          </cell>
          <cell r="E9070">
            <v>0</v>
          </cell>
        </row>
        <row r="9071">
          <cell r="A9071">
            <v>0</v>
          </cell>
          <cell r="B9071">
            <v>0</v>
          </cell>
          <cell r="C9071">
            <v>0</v>
          </cell>
          <cell r="D9071">
            <v>0</v>
          </cell>
          <cell r="E9071">
            <v>0</v>
          </cell>
        </row>
        <row r="9072">
          <cell r="A9072">
            <v>0</v>
          </cell>
          <cell r="B9072">
            <v>0</v>
          </cell>
          <cell r="C9072">
            <v>0</v>
          </cell>
          <cell r="D9072">
            <v>0</v>
          </cell>
          <cell r="E9072">
            <v>0</v>
          </cell>
        </row>
        <row r="9073">
          <cell r="A9073">
            <v>0</v>
          </cell>
          <cell r="B9073">
            <v>0</v>
          </cell>
          <cell r="C9073">
            <v>0</v>
          </cell>
          <cell r="D9073">
            <v>0</v>
          </cell>
          <cell r="E9073">
            <v>0</v>
          </cell>
        </row>
        <row r="9074">
          <cell r="A9074">
            <v>0</v>
          </cell>
          <cell r="B9074">
            <v>0</v>
          </cell>
          <cell r="C9074">
            <v>0</v>
          </cell>
          <cell r="D9074">
            <v>0</v>
          </cell>
          <cell r="E9074">
            <v>0</v>
          </cell>
        </row>
        <row r="9075">
          <cell r="A9075">
            <v>0</v>
          </cell>
          <cell r="B9075">
            <v>0</v>
          </cell>
          <cell r="C9075">
            <v>0</v>
          </cell>
          <cell r="D9075">
            <v>0</v>
          </cell>
          <cell r="E9075">
            <v>0</v>
          </cell>
        </row>
        <row r="9076">
          <cell r="A9076">
            <v>0</v>
          </cell>
          <cell r="B9076">
            <v>0</v>
          </cell>
          <cell r="C9076">
            <v>0</v>
          </cell>
          <cell r="D9076">
            <v>0</v>
          </cell>
          <cell r="E9076">
            <v>0</v>
          </cell>
        </row>
        <row r="9077">
          <cell r="A9077">
            <v>0</v>
          </cell>
          <cell r="B9077">
            <v>0</v>
          </cell>
          <cell r="C9077">
            <v>0</v>
          </cell>
          <cell r="D9077">
            <v>0</v>
          </cell>
          <cell r="E9077">
            <v>0</v>
          </cell>
        </row>
        <row r="9078">
          <cell r="A9078">
            <v>0</v>
          </cell>
          <cell r="B9078">
            <v>0</v>
          </cell>
          <cell r="C9078">
            <v>0</v>
          </cell>
          <cell r="D9078">
            <v>0</v>
          </cell>
          <cell r="E9078">
            <v>0</v>
          </cell>
        </row>
        <row r="9079">
          <cell r="A9079">
            <v>0</v>
          </cell>
          <cell r="B9079">
            <v>0</v>
          </cell>
          <cell r="C9079">
            <v>0</v>
          </cell>
          <cell r="D9079">
            <v>0</v>
          </cell>
          <cell r="E9079">
            <v>0</v>
          </cell>
        </row>
        <row r="9080">
          <cell r="A9080">
            <v>0</v>
          </cell>
          <cell r="B9080">
            <v>0</v>
          </cell>
          <cell r="C9080">
            <v>0</v>
          </cell>
          <cell r="D9080">
            <v>0</v>
          </cell>
          <cell r="E9080">
            <v>0</v>
          </cell>
        </row>
        <row r="9081">
          <cell r="A9081">
            <v>0</v>
          </cell>
          <cell r="B9081">
            <v>0</v>
          </cell>
          <cell r="C9081">
            <v>0</v>
          </cell>
          <cell r="D9081">
            <v>0</v>
          </cell>
          <cell r="E9081">
            <v>0</v>
          </cell>
        </row>
        <row r="9082">
          <cell r="A9082">
            <v>0</v>
          </cell>
          <cell r="B9082">
            <v>0</v>
          </cell>
          <cell r="C9082">
            <v>0</v>
          </cell>
          <cell r="D9082">
            <v>0</v>
          </cell>
          <cell r="E9082">
            <v>0</v>
          </cell>
        </row>
        <row r="9083">
          <cell r="A9083">
            <v>0</v>
          </cell>
          <cell r="B9083">
            <v>0</v>
          </cell>
          <cell r="C9083">
            <v>0</v>
          </cell>
          <cell r="D9083">
            <v>0</v>
          </cell>
          <cell r="E9083">
            <v>0</v>
          </cell>
        </row>
        <row r="9084">
          <cell r="A9084">
            <v>0</v>
          </cell>
          <cell r="B9084">
            <v>0</v>
          </cell>
          <cell r="C9084">
            <v>0</v>
          </cell>
          <cell r="D9084">
            <v>0</v>
          </cell>
          <cell r="E9084">
            <v>0</v>
          </cell>
        </row>
        <row r="9085">
          <cell r="A9085">
            <v>0</v>
          </cell>
          <cell r="B9085">
            <v>0</v>
          </cell>
          <cell r="C9085">
            <v>0</v>
          </cell>
          <cell r="D9085">
            <v>0</v>
          </cell>
          <cell r="E9085">
            <v>0</v>
          </cell>
        </row>
        <row r="9086">
          <cell r="A9086">
            <v>0</v>
          </cell>
          <cell r="B9086">
            <v>0</v>
          </cell>
          <cell r="C9086">
            <v>0</v>
          </cell>
          <cell r="D9086">
            <v>0</v>
          </cell>
          <cell r="E9086">
            <v>0</v>
          </cell>
        </row>
        <row r="9087">
          <cell r="A9087">
            <v>0</v>
          </cell>
          <cell r="B9087">
            <v>0</v>
          </cell>
          <cell r="C9087">
            <v>0</v>
          </cell>
          <cell r="D9087">
            <v>0</v>
          </cell>
          <cell r="E9087">
            <v>0</v>
          </cell>
        </row>
        <row r="9088">
          <cell r="A9088">
            <v>0</v>
          </cell>
          <cell r="B9088">
            <v>0</v>
          </cell>
          <cell r="C9088">
            <v>0</v>
          </cell>
          <cell r="D9088">
            <v>0</v>
          </cell>
          <cell r="E9088">
            <v>0</v>
          </cell>
        </row>
        <row r="9089">
          <cell r="A9089">
            <v>0</v>
          </cell>
          <cell r="B9089">
            <v>0</v>
          </cell>
          <cell r="C9089">
            <v>0</v>
          </cell>
          <cell r="D9089">
            <v>0</v>
          </cell>
          <cell r="E9089">
            <v>0</v>
          </cell>
        </row>
        <row r="9090">
          <cell r="A9090">
            <v>0</v>
          </cell>
          <cell r="B9090">
            <v>0</v>
          </cell>
          <cell r="C9090">
            <v>0</v>
          </cell>
          <cell r="D9090">
            <v>0</v>
          </cell>
          <cell r="E9090">
            <v>0</v>
          </cell>
        </row>
        <row r="9091">
          <cell r="A9091">
            <v>0</v>
          </cell>
          <cell r="B9091">
            <v>0</v>
          </cell>
          <cell r="C9091">
            <v>0</v>
          </cell>
          <cell r="D9091">
            <v>0</v>
          </cell>
          <cell r="E9091">
            <v>0</v>
          </cell>
        </row>
        <row r="9092">
          <cell r="A9092">
            <v>0</v>
          </cell>
          <cell r="B9092">
            <v>0</v>
          </cell>
          <cell r="C9092">
            <v>0</v>
          </cell>
          <cell r="D9092">
            <v>0</v>
          </cell>
          <cell r="E9092">
            <v>0</v>
          </cell>
        </row>
        <row r="9093">
          <cell r="A9093">
            <v>0</v>
          </cell>
          <cell r="B9093">
            <v>0</v>
          </cell>
          <cell r="C9093">
            <v>0</v>
          </cell>
          <cell r="D9093">
            <v>0</v>
          </cell>
          <cell r="E9093">
            <v>0</v>
          </cell>
        </row>
        <row r="9094">
          <cell r="A9094">
            <v>0</v>
          </cell>
          <cell r="B9094">
            <v>0</v>
          </cell>
          <cell r="C9094">
            <v>0</v>
          </cell>
          <cell r="D9094">
            <v>0</v>
          </cell>
          <cell r="E9094">
            <v>0</v>
          </cell>
        </row>
        <row r="9095">
          <cell r="A9095">
            <v>0</v>
          </cell>
          <cell r="B9095">
            <v>0</v>
          </cell>
          <cell r="C9095">
            <v>0</v>
          </cell>
          <cell r="D9095">
            <v>0</v>
          </cell>
          <cell r="E9095">
            <v>0</v>
          </cell>
        </row>
        <row r="9096">
          <cell r="A9096">
            <v>0</v>
          </cell>
          <cell r="B9096">
            <v>0</v>
          </cell>
          <cell r="C9096">
            <v>0</v>
          </cell>
          <cell r="D9096">
            <v>0</v>
          </cell>
          <cell r="E9096">
            <v>0</v>
          </cell>
        </row>
        <row r="9097">
          <cell r="A9097">
            <v>0</v>
          </cell>
          <cell r="B9097">
            <v>0</v>
          </cell>
          <cell r="C9097">
            <v>0</v>
          </cell>
          <cell r="D9097">
            <v>0</v>
          </cell>
          <cell r="E9097">
            <v>0</v>
          </cell>
        </row>
        <row r="9098">
          <cell r="A9098">
            <v>0</v>
          </cell>
          <cell r="B9098">
            <v>0</v>
          </cell>
          <cell r="C9098">
            <v>0</v>
          </cell>
          <cell r="D9098">
            <v>0</v>
          </cell>
          <cell r="E9098">
            <v>0</v>
          </cell>
        </row>
        <row r="9099">
          <cell r="A9099">
            <v>0</v>
          </cell>
          <cell r="B9099">
            <v>0</v>
          </cell>
          <cell r="C9099">
            <v>0</v>
          </cell>
          <cell r="D9099">
            <v>0</v>
          </cell>
          <cell r="E9099">
            <v>0</v>
          </cell>
        </row>
        <row r="9100">
          <cell r="A9100">
            <v>0</v>
          </cell>
          <cell r="B9100">
            <v>0</v>
          </cell>
          <cell r="C9100">
            <v>0</v>
          </cell>
          <cell r="D9100">
            <v>0</v>
          </cell>
          <cell r="E9100">
            <v>0</v>
          </cell>
        </row>
        <row r="9101">
          <cell r="A9101">
            <v>0</v>
          </cell>
          <cell r="B9101">
            <v>0</v>
          </cell>
          <cell r="C9101">
            <v>0</v>
          </cell>
          <cell r="D9101">
            <v>0</v>
          </cell>
          <cell r="E9101">
            <v>0</v>
          </cell>
        </row>
        <row r="9102">
          <cell r="A9102">
            <v>0</v>
          </cell>
          <cell r="B9102">
            <v>0</v>
          </cell>
          <cell r="C9102">
            <v>0</v>
          </cell>
          <cell r="D9102">
            <v>0</v>
          </cell>
          <cell r="E9102">
            <v>0</v>
          </cell>
        </row>
        <row r="9103">
          <cell r="A9103">
            <v>0</v>
          </cell>
          <cell r="B9103">
            <v>0</v>
          </cell>
          <cell r="C9103">
            <v>0</v>
          </cell>
          <cell r="D9103">
            <v>0</v>
          </cell>
          <cell r="E9103">
            <v>0</v>
          </cell>
        </row>
        <row r="9104">
          <cell r="A9104">
            <v>0</v>
          </cell>
          <cell r="B9104">
            <v>0</v>
          </cell>
          <cell r="C9104">
            <v>0</v>
          </cell>
          <cell r="D9104">
            <v>0</v>
          </cell>
          <cell r="E9104">
            <v>0</v>
          </cell>
        </row>
        <row r="9105">
          <cell r="A9105">
            <v>0</v>
          </cell>
          <cell r="B9105">
            <v>0</v>
          </cell>
          <cell r="C9105">
            <v>0</v>
          </cell>
          <cell r="D9105">
            <v>0</v>
          </cell>
          <cell r="E9105">
            <v>0</v>
          </cell>
        </row>
        <row r="9106">
          <cell r="A9106">
            <v>0</v>
          </cell>
          <cell r="B9106">
            <v>0</v>
          </cell>
          <cell r="C9106">
            <v>0</v>
          </cell>
          <cell r="D9106">
            <v>0</v>
          </cell>
          <cell r="E9106">
            <v>0</v>
          </cell>
        </row>
        <row r="9107">
          <cell r="A9107">
            <v>0</v>
          </cell>
          <cell r="B9107">
            <v>0</v>
          </cell>
          <cell r="C9107">
            <v>0</v>
          </cell>
          <cell r="D9107">
            <v>0</v>
          </cell>
          <cell r="E9107">
            <v>0</v>
          </cell>
        </row>
        <row r="9108">
          <cell r="A9108">
            <v>0</v>
          </cell>
          <cell r="B9108">
            <v>0</v>
          </cell>
          <cell r="C9108">
            <v>0</v>
          </cell>
          <cell r="D9108">
            <v>0</v>
          </cell>
          <cell r="E9108">
            <v>0</v>
          </cell>
        </row>
        <row r="9109">
          <cell r="A9109">
            <v>0</v>
          </cell>
          <cell r="B9109">
            <v>0</v>
          </cell>
          <cell r="C9109">
            <v>0</v>
          </cell>
          <cell r="D9109">
            <v>0</v>
          </cell>
          <cell r="E9109">
            <v>0</v>
          </cell>
        </row>
        <row r="9110">
          <cell r="A9110">
            <v>0</v>
          </cell>
          <cell r="B9110">
            <v>0</v>
          </cell>
          <cell r="C9110">
            <v>0</v>
          </cell>
          <cell r="D9110">
            <v>0</v>
          </cell>
          <cell r="E9110">
            <v>0</v>
          </cell>
        </row>
        <row r="9111">
          <cell r="A9111">
            <v>0</v>
          </cell>
          <cell r="B9111">
            <v>0</v>
          </cell>
          <cell r="C9111">
            <v>0</v>
          </cell>
          <cell r="D9111">
            <v>0</v>
          </cell>
          <cell r="E9111">
            <v>0</v>
          </cell>
        </row>
        <row r="9112">
          <cell r="A9112">
            <v>0</v>
          </cell>
          <cell r="B9112">
            <v>0</v>
          </cell>
          <cell r="C9112">
            <v>0</v>
          </cell>
          <cell r="D9112">
            <v>0</v>
          </cell>
          <cell r="E9112">
            <v>0</v>
          </cell>
        </row>
        <row r="9113">
          <cell r="A9113">
            <v>0</v>
          </cell>
          <cell r="B9113">
            <v>0</v>
          </cell>
          <cell r="C9113">
            <v>0</v>
          </cell>
          <cell r="D9113">
            <v>0</v>
          </cell>
          <cell r="E9113">
            <v>0</v>
          </cell>
        </row>
        <row r="9114">
          <cell r="A9114">
            <v>0</v>
          </cell>
          <cell r="B9114">
            <v>0</v>
          </cell>
          <cell r="C9114">
            <v>0</v>
          </cell>
          <cell r="D9114">
            <v>0</v>
          </cell>
          <cell r="E9114">
            <v>0</v>
          </cell>
        </row>
        <row r="9115">
          <cell r="A9115">
            <v>0</v>
          </cell>
          <cell r="B9115">
            <v>0</v>
          </cell>
          <cell r="C9115">
            <v>0</v>
          </cell>
          <cell r="D9115">
            <v>0</v>
          </cell>
          <cell r="E9115">
            <v>0</v>
          </cell>
        </row>
        <row r="9116">
          <cell r="A9116">
            <v>0</v>
          </cell>
          <cell r="B9116">
            <v>0</v>
          </cell>
          <cell r="C9116">
            <v>0</v>
          </cell>
          <cell r="D9116">
            <v>0</v>
          </cell>
          <cell r="E9116">
            <v>0</v>
          </cell>
        </row>
        <row r="9117">
          <cell r="A9117">
            <v>0</v>
          </cell>
          <cell r="B9117">
            <v>0</v>
          </cell>
          <cell r="C9117">
            <v>0</v>
          </cell>
          <cell r="D9117">
            <v>0</v>
          </cell>
          <cell r="E9117">
            <v>0</v>
          </cell>
        </row>
        <row r="9118">
          <cell r="A9118">
            <v>0</v>
          </cell>
          <cell r="B9118">
            <v>0</v>
          </cell>
          <cell r="C9118">
            <v>0</v>
          </cell>
          <cell r="D9118">
            <v>0</v>
          </cell>
          <cell r="E9118">
            <v>0</v>
          </cell>
        </row>
        <row r="9119">
          <cell r="A9119">
            <v>0</v>
          </cell>
          <cell r="B9119">
            <v>0</v>
          </cell>
          <cell r="C9119">
            <v>0</v>
          </cell>
          <cell r="D9119">
            <v>0</v>
          </cell>
          <cell r="E9119">
            <v>0</v>
          </cell>
        </row>
        <row r="9120">
          <cell r="A9120">
            <v>0</v>
          </cell>
          <cell r="B9120">
            <v>0</v>
          </cell>
          <cell r="C9120">
            <v>0</v>
          </cell>
          <cell r="D9120">
            <v>0</v>
          </cell>
          <cell r="E9120">
            <v>0</v>
          </cell>
        </row>
        <row r="9121">
          <cell r="A9121">
            <v>0</v>
          </cell>
          <cell r="B9121">
            <v>0</v>
          </cell>
          <cell r="C9121">
            <v>0</v>
          </cell>
          <cell r="D9121">
            <v>0</v>
          </cell>
          <cell r="E9121">
            <v>0</v>
          </cell>
        </row>
        <row r="9122">
          <cell r="A9122">
            <v>0</v>
          </cell>
          <cell r="B9122">
            <v>0</v>
          </cell>
          <cell r="C9122">
            <v>0</v>
          </cell>
          <cell r="D9122">
            <v>0</v>
          </cell>
          <cell r="E9122">
            <v>0</v>
          </cell>
        </row>
        <row r="9123">
          <cell r="A9123">
            <v>0</v>
          </cell>
          <cell r="B9123">
            <v>0</v>
          </cell>
          <cell r="C9123">
            <v>0</v>
          </cell>
          <cell r="D9123">
            <v>0</v>
          </cell>
          <cell r="E9123">
            <v>0</v>
          </cell>
        </row>
        <row r="9124">
          <cell r="A9124">
            <v>0</v>
          </cell>
          <cell r="B9124">
            <v>0</v>
          </cell>
          <cell r="C9124">
            <v>0</v>
          </cell>
          <cell r="D9124">
            <v>0</v>
          </cell>
          <cell r="E9124">
            <v>0</v>
          </cell>
        </row>
        <row r="9125">
          <cell r="A9125">
            <v>0</v>
          </cell>
          <cell r="B9125">
            <v>0</v>
          </cell>
          <cell r="C9125">
            <v>0</v>
          </cell>
          <cell r="D9125">
            <v>0</v>
          </cell>
          <cell r="E9125">
            <v>0</v>
          </cell>
        </row>
        <row r="9126">
          <cell r="A9126">
            <v>0</v>
          </cell>
          <cell r="B9126">
            <v>0</v>
          </cell>
          <cell r="C9126">
            <v>0</v>
          </cell>
          <cell r="D9126">
            <v>0</v>
          </cell>
          <cell r="E9126">
            <v>0</v>
          </cell>
        </row>
        <row r="9127">
          <cell r="A9127">
            <v>0</v>
          </cell>
          <cell r="B9127">
            <v>0</v>
          </cell>
          <cell r="C9127">
            <v>0</v>
          </cell>
          <cell r="D9127">
            <v>0</v>
          </cell>
          <cell r="E9127">
            <v>0</v>
          </cell>
        </row>
        <row r="9128">
          <cell r="A9128">
            <v>0</v>
          </cell>
          <cell r="B9128">
            <v>0</v>
          </cell>
          <cell r="C9128">
            <v>0</v>
          </cell>
          <cell r="D9128">
            <v>0</v>
          </cell>
          <cell r="E9128">
            <v>0</v>
          </cell>
        </row>
        <row r="9129">
          <cell r="A9129">
            <v>0</v>
          </cell>
          <cell r="B9129">
            <v>0</v>
          </cell>
          <cell r="C9129">
            <v>0</v>
          </cell>
          <cell r="D9129">
            <v>0</v>
          </cell>
          <cell r="E9129">
            <v>0</v>
          </cell>
        </row>
        <row r="9130">
          <cell r="A9130">
            <v>0</v>
          </cell>
          <cell r="B9130">
            <v>0</v>
          </cell>
          <cell r="C9130">
            <v>0</v>
          </cell>
          <cell r="D9130">
            <v>0</v>
          </cell>
          <cell r="E9130">
            <v>0</v>
          </cell>
        </row>
        <row r="9131">
          <cell r="A9131">
            <v>0</v>
          </cell>
          <cell r="B9131">
            <v>0</v>
          </cell>
          <cell r="C9131">
            <v>0</v>
          </cell>
          <cell r="D9131">
            <v>0</v>
          </cell>
          <cell r="E9131">
            <v>0</v>
          </cell>
        </row>
        <row r="9132">
          <cell r="A9132">
            <v>0</v>
          </cell>
          <cell r="B9132">
            <v>0</v>
          </cell>
          <cell r="C9132">
            <v>0</v>
          </cell>
          <cell r="D9132">
            <v>0</v>
          </cell>
          <cell r="E9132">
            <v>0</v>
          </cell>
        </row>
        <row r="9133">
          <cell r="A9133">
            <v>0</v>
          </cell>
          <cell r="B9133">
            <v>0</v>
          </cell>
          <cell r="C9133">
            <v>0</v>
          </cell>
          <cell r="D9133">
            <v>0</v>
          </cell>
          <cell r="E9133">
            <v>0</v>
          </cell>
        </row>
        <row r="9134">
          <cell r="A9134">
            <v>0</v>
          </cell>
          <cell r="B9134">
            <v>0</v>
          </cell>
          <cell r="C9134">
            <v>0</v>
          </cell>
          <cell r="D9134">
            <v>0</v>
          </cell>
          <cell r="E9134">
            <v>0</v>
          </cell>
        </row>
        <row r="9135">
          <cell r="A9135">
            <v>0</v>
          </cell>
          <cell r="B9135">
            <v>0</v>
          </cell>
          <cell r="C9135">
            <v>0</v>
          </cell>
          <cell r="D9135">
            <v>0</v>
          </cell>
          <cell r="E9135">
            <v>0</v>
          </cell>
        </row>
        <row r="9136">
          <cell r="A9136">
            <v>0</v>
          </cell>
          <cell r="B9136">
            <v>0</v>
          </cell>
          <cell r="C9136">
            <v>0</v>
          </cell>
          <cell r="D9136">
            <v>0</v>
          </cell>
          <cell r="E9136">
            <v>0</v>
          </cell>
        </row>
        <row r="9137">
          <cell r="A9137">
            <v>0</v>
          </cell>
          <cell r="B9137">
            <v>0</v>
          </cell>
          <cell r="C9137">
            <v>0</v>
          </cell>
          <cell r="D9137">
            <v>0</v>
          </cell>
          <cell r="E9137">
            <v>0</v>
          </cell>
        </row>
        <row r="9138">
          <cell r="A9138">
            <v>0</v>
          </cell>
          <cell r="B9138">
            <v>0</v>
          </cell>
          <cell r="C9138">
            <v>0</v>
          </cell>
          <cell r="D9138">
            <v>0</v>
          </cell>
          <cell r="E9138">
            <v>0</v>
          </cell>
        </row>
        <row r="9139">
          <cell r="A9139">
            <v>0</v>
          </cell>
          <cell r="B9139">
            <v>0</v>
          </cell>
          <cell r="C9139">
            <v>0</v>
          </cell>
          <cell r="D9139">
            <v>0</v>
          </cell>
          <cell r="E9139">
            <v>0</v>
          </cell>
        </row>
        <row r="9140">
          <cell r="A9140">
            <v>0</v>
          </cell>
          <cell r="B9140">
            <v>0</v>
          </cell>
          <cell r="C9140">
            <v>0</v>
          </cell>
          <cell r="D9140">
            <v>0</v>
          </cell>
          <cell r="E9140">
            <v>0</v>
          </cell>
        </row>
        <row r="9141">
          <cell r="A9141">
            <v>0</v>
          </cell>
          <cell r="B9141">
            <v>0</v>
          </cell>
          <cell r="C9141">
            <v>0</v>
          </cell>
          <cell r="D9141">
            <v>0</v>
          </cell>
          <cell r="E9141">
            <v>0</v>
          </cell>
        </row>
        <row r="9142">
          <cell r="A9142">
            <v>0</v>
          </cell>
          <cell r="B9142">
            <v>0</v>
          </cell>
          <cell r="C9142">
            <v>0</v>
          </cell>
          <cell r="D9142">
            <v>0</v>
          </cell>
          <cell r="E9142">
            <v>0</v>
          </cell>
        </row>
        <row r="9143">
          <cell r="A9143">
            <v>0</v>
          </cell>
          <cell r="B9143">
            <v>0</v>
          </cell>
          <cell r="C9143">
            <v>0</v>
          </cell>
          <cell r="D9143">
            <v>0</v>
          </cell>
          <cell r="E9143">
            <v>0</v>
          </cell>
        </row>
        <row r="9144">
          <cell r="A9144">
            <v>0</v>
          </cell>
          <cell r="B9144">
            <v>0</v>
          </cell>
          <cell r="C9144">
            <v>0</v>
          </cell>
          <cell r="D9144">
            <v>0</v>
          </cell>
          <cell r="E9144">
            <v>0</v>
          </cell>
        </row>
        <row r="9145">
          <cell r="A9145">
            <v>0</v>
          </cell>
          <cell r="B9145">
            <v>0</v>
          </cell>
          <cell r="C9145">
            <v>0</v>
          </cell>
          <cell r="D9145">
            <v>0</v>
          </cell>
          <cell r="E9145">
            <v>0</v>
          </cell>
        </row>
        <row r="9146">
          <cell r="A9146">
            <v>0</v>
          </cell>
          <cell r="B9146">
            <v>0</v>
          </cell>
          <cell r="C9146">
            <v>0</v>
          </cell>
          <cell r="D9146">
            <v>0</v>
          </cell>
          <cell r="E9146">
            <v>0</v>
          </cell>
        </row>
        <row r="9147">
          <cell r="A9147">
            <v>0</v>
          </cell>
          <cell r="B9147">
            <v>0</v>
          </cell>
          <cell r="C9147">
            <v>0</v>
          </cell>
          <cell r="D9147">
            <v>0</v>
          </cell>
          <cell r="E9147">
            <v>0</v>
          </cell>
        </row>
        <row r="9148">
          <cell r="A9148">
            <v>0</v>
          </cell>
          <cell r="B9148">
            <v>0</v>
          </cell>
          <cell r="C9148">
            <v>0</v>
          </cell>
          <cell r="D9148">
            <v>0</v>
          </cell>
          <cell r="E9148">
            <v>0</v>
          </cell>
        </row>
        <row r="9149">
          <cell r="A9149">
            <v>0</v>
          </cell>
          <cell r="B9149">
            <v>0</v>
          </cell>
          <cell r="C9149">
            <v>0</v>
          </cell>
          <cell r="D9149">
            <v>0</v>
          </cell>
          <cell r="E9149">
            <v>0</v>
          </cell>
        </row>
        <row r="9150">
          <cell r="A9150">
            <v>0</v>
          </cell>
          <cell r="B9150">
            <v>0</v>
          </cell>
          <cell r="C9150">
            <v>0</v>
          </cell>
          <cell r="D9150">
            <v>0</v>
          </cell>
          <cell r="E9150">
            <v>0</v>
          </cell>
        </row>
        <row r="9151">
          <cell r="A9151">
            <v>0</v>
          </cell>
          <cell r="B9151">
            <v>0</v>
          </cell>
          <cell r="C9151">
            <v>0</v>
          </cell>
          <cell r="D9151">
            <v>0</v>
          </cell>
          <cell r="E9151">
            <v>0</v>
          </cell>
        </row>
        <row r="9152">
          <cell r="A9152">
            <v>0</v>
          </cell>
          <cell r="B9152">
            <v>0</v>
          </cell>
          <cell r="C9152">
            <v>0</v>
          </cell>
          <cell r="D9152">
            <v>0</v>
          </cell>
          <cell r="E9152">
            <v>0</v>
          </cell>
        </row>
        <row r="9153">
          <cell r="A9153">
            <v>0</v>
          </cell>
          <cell r="B9153">
            <v>0</v>
          </cell>
          <cell r="C9153">
            <v>0</v>
          </cell>
          <cell r="D9153">
            <v>0</v>
          </cell>
          <cell r="E9153">
            <v>0</v>
          </cell>
        </row>
        <row r="9154">
          <cell r="A9154">
            <v>0</v>
          </cell>
          <cell r="B9154">
            <v>0</v>
          </cell>
          <cell r="C9154">
            <v>0</v>
          </cell>
          <cell r="D9154">
            <v>0</v>
          </cell>
          <cell r="E9154">
            <v>0</v>
          </cell>
        </row>
        <row r="9155">
          <cell r="A9155">
            <v>0</v>
          </cell>
          <cell r="B9155">
            <v>0</v>
          </cell>
          <cell r="C9155">
            <v>0</v>
          </cell>
          <cell r="D9155">
            <v>0</v>
          </cell>
          <cell r="E9155">
            <v>0</v>
          </cell>
        </row>
        <row r="9156">
          <cell r="A9156">
            <v>0</v>
          </cell>
          <cell r="B9156">
            <v>0</v>
          </cell>
          <cell r="C9156">
            <v>0</v>
          </cell>
          <cell r="D9156">
            <v>0</v>
          </cell>
          <cell r="E9156">
            <v>0</v>
          </cell>
        </row>
        <row r="9157">
          <cell r="A9157">
            <v>0</v>
          </cell>
          <cell r="B9157">
            <v>0</v>
          </cell>
          <cell r="C9157">
            <v>0</v>
          </cell>
          <cell r="D9157">
            <v>0</v>
          </cell>
          <cell r="E9157">
            <v>0</v>
          </cell>
        </row>
        <row r="9158">
          <cell r="A9158">
            <v>0</v>
          </cell>
          <cell r="B9158">
            <v>0</v>
          </cell>
          <cell r="C9158">
            <v>0</v>
          </cell>
          <cell r="D9158">
            <v>0</v>
          </cell>
          <cell r="E9158">
            <v>0</v>
          </cell>
        </row>
        <row r="9159">
          <cell r="A9159">
            <v>0</v>
          </cell>
          <cell r="B9159">
            <v>0</v>
          </cell>
          <cell r="C9159">
            <v>0</v>
          </cell>
          <cell r="D9159">
            <v>0</v>
          </cell>
          <cell r="E9159">
            <v>0</v>
          </cell>
        </row>
        <row r="9160">
          <cell r="A9160">
            <v>0</v>
          </cell>
          <cell r="B9160">
            <v>0</v>
          </cell>
          <cell r="C9160">
            <v>0</v>
          </cell>
          <cell r="D9160">
            <v>0</v>
          </cell>
          <cell r="E9160">
            <v>0</v>
          </cell>
        </row>
        <row r="9161">
          <cell r="A9161">
            <v>0</v>
          </cell>
          <cell r="B9161">
            <v>0</v>
          </cell>
          <cell r="C9161">
            <v>0</v>
          </cell>
          <cell r="D9161">
            <v>0</v>
          </cell>
          <cell r="E9161">
            <v>0</v>
          </cell>
        </row>
        <row r="9162">
          <cell r="A9162">
            <v>0</v>
          </cell>
          <cell r="B9162">
            <v>0</v>
          </cell>
          <cell r="C9162">
            <v>0</v>
          </cell>
          <cell r="D9162">
            <v>0</v>
          </cell>
          <cell r="E9162">
            <v>0</v>
          </cell>
        </row>
        <row r="9163">
          <cell r="A9163">
            <v>0</v>
          </cell>
          <cell r="B9163">
            <v>0</v>
          </cell>
          <cell r="C9163">
            <v>0</v>
          </cell>
          <cell r="D9163">
            <v>0</v>
          </cell>
          <cell r="E9163">
            <v>0</v>
          </cell>
        </row>
        <row r="9164">
          <cell r="A9164">
            <v>0</v>
          </cell>
          <cell r="B9164">
            <v>0</v>
          </cell>
          <cell r="C9164">
            <v>0</v>
          </cell>
          <cell r="D9164">
            <v>0</v>
          </cell>
          <cell r="E9164">
            <v>0</v>
          </cell>
        </row>
        <row r="9165">
          <cell r="A9165">
            <v>0</v>
          </cell>
          <cell r="B9165">
            <v>0</v>
          </cell>
          <cell r="C9165">
            <v>0</v>
          </cell>
          <cell r="D9165">
            <v>0</v>
          </cell>
          <cell r="E9165">
            <v>0</v>
          </cell>
        </row>
        <row r="9166">
          <cell r="A9166">
            <v>0</v>
          </cell>
          <cell r="B9166">
            <v>0</v>
          </cell>
          <cell r="C9166">
            <v>0</v>
          </cell>
          <cell r="D9166">
            <v>0</v>
          </cell>
          <cell r="E9166">
            <v>0</v>
          </cell>
        </row>
        <row r="9167">
          <cell r="A9167">
            <v>0</v>
          </cell>
          <cell r="B9167">
            <v>0</v>
          </cell>
          <cell r="C9167">
            <v>0</v>
          </cell>
          <cell r="D9167">
            <v>0</v>
          </cell>
          <cell r="E9167">
            <v>0</v>
          </cell>
        </row>
        <row r="9168">
          <cell r="A9168">
            <v>0</v>
          </cell>
          <cell r="B9168">
            <v>0</v>
          </cell>
          <cell r="C9168">
            <v>0</v>
          </cell>
          <cell r="D9168">
            <v>0</v>
          </cell>
          <cell r="E9168">
            <v>0</v>
          </cell>
        </row>
        <row r="9169">
          <cell r="A9169">
            <v>0</v>
          </cell>
          <cell r="B9169">
            <v>0</v>
          </cell>
          <cell r="C9169">
            <v>0</v>
          </cell>
          <cell r="D9169">
            <v>0</v>
          </cell>
          <cell r="E9169">
            <v>0</v>
          </cell>
        </row>
        <row r="9170">
          <cell r="A9170">
            <v>0</v>
          </cell>
          <cell r="B9170">
            <v>0</v>
          </cell>
          <cell r="C9170">
            <v>0</v>
          </cell>
          <cell r="D9170">
            <v>0</v>
          </cell>
          <cell r="E9170">
            <v>0</v>
          </cell>
        </row>
        <row r="9171">
          <cell r="A9171">
            <v>0</v>
          </cell>
          <cell r="B9171">
            <v>0</v>
          </cell>
          <cell r="C9171">
            <v>0</v>
          </cell>
          <cell r="D9171">
            <v>0</v>
          </cell>
          <cell r="E9171">
            <v>0</v>
          </cell>
        </row>
        <row r="9172">
          <cell r="A9172">
            <v>0</v>
          </cell>
          <cell r="B9172">
            <v>0</v>
          </cell>
          <cell r="C9172">
            <v>0</v>
          </cell>
          <cell r="D9172">
            <v>0</v>
          </cell>
          <cell r="E9172">
            <v>0</v>
          </cell>
        </row>
        <row r="9173">
          <cell r="A9173">
            <v>0</v>
          </cell>
          <cell r="B9173">
            <v>0</v>
          </cell>
          <cell r="C9173">
            <v>0</v>
          </cell>
          <cell r="D9173">
            <v>0</v>
          </cell>
          <cell r="E9173">
            <v>0</v>
          </cell>
        </row>
        <row r="9174">
          <cell r="A9174">
            <v>0</v>
          </cell>
          <cell r="B9174">
            <v>0</v>
          </cell>
          <cell r="C9174">
            <v>0</v>
          </cell>
          <cell r="D9174">
            <v>0</v>
          </cell>
          <cell r="E9174">
            <v>0</v>
          </cell>
        </row>
        <row r="9175">
          <cell r="A9175">
            <v>0</v>
          </cell>
          <cell r="B9175">
            <v>0</v>
          </cell>
          <cell r="C9175">
            <v>0</v>
          </cell>
          <cell r="D9175">
            <v>0</v>
          </cell>
          <cell r="E9175">
            <v>0</v>
          </cell>
        </row>
        <row r="9176">
          <cell r="A9176">
            <v>0</v>
          </cell>
          <cell r="B9176">
            <v>0</v>
          </cell>
          <cell r="C9176">
            <v>0</v>
          </cell>
          <cell r="D9176">
            <v>0</v>
          </cell>
          <cell r="E9176">
            <v>0</v>
          </cell>
        </row>
        <row r="9177">
          <cell r="A9177">
            <v>0</v>
          </cell>
          <cell r="B9177">
            <v>0</v>
          </cell>
          <cell r="C9177">
            <v>0</v>
          </cell>
          <cell r="D9177">
            <v>0</v>
          </cell>
          <cell r="E9177">
            <v>0</v>
          </cell>
        </row>
        <row r="9178">
          <cell r="A9178">
            <v>0</v>
          </cell>
          <cell r="B9178">
            <v>0</v>
          </cell>
          <cell r="C9178">
            <v>0</v>
          </cell>
          <cell r="D9178">
            <v>0</v>
          </cell>
          <cell r="E9178">
            <v>0</v>
          </cell>
        </row>
        <row r="9179">
          <cell r="A9179">
            <v>0</v>
          </cell>
          <cell r="B9179">
            <v>0</v>
          </cell>
          <cell r="C9179">
            <v>0</v>
          </cell>
          <cell r="D9179">
            <v>0</v>
          </cell>
          <cell r="E9179">
            <v>0</v>
          </cell>
        </row>
        <row r="9180">
          <cell r="A9180">
            <v>0</v>
          </cell>
          <cell r="B9180">
            <v>0</v>
          </cell>
          <cell r="C9180">
            <v>0</v>
          </cell>
          <cell r="D9180">
            <v>0</v>
          </cell>
          <cell r="E9180">
            <v>0</v>
          </cell>
        </row>
        <row r="9181">
          <cell r="A9181">
            <v>0</v>
          </cell>
          <cell r="B9181">
            <v>0</v>
          </cell>
          <cell r="C9181">
            <v>0</v>
          </cell>
          <cell r="D9181">
            <v>0</v>
          </cell>
          <cell r="E9181">
            <v>0</v>
          </cell>
        </row>
        <row r="9182">
          <cell r="A9182">
            <v>0</v>
          </cell>
          <cell r="B9182">
            <v>0</v>
          </cell>
          <cell r="C9182">
            <v>0</v>
          </cell>
          <cell r="D9182">
            <v>0</v>
          </cell>
          <cell r="E9182">
            <v>0</v>
          </cell>
        </row>
        <row r="9183">
          <cell r="A9183">
            <v>0</v>
          </cell>
          <cell r="B9183">
            <v>0</v>
          </cell>
          <cell r="C9183">
            <v>0</v>
          </cell>
          <cell r="D9183">
            <v>0</v>
          </cell>
          <cell r="E9183">
            <v>0</v>
          </cell>
        </row>
        <row r="9184">
          <cell r="A9184">
            <v>0</v>
          </cell>
          <cell r="B9184">
            <v>0</v>
          </cell>
          <cell r="C9184">
            <v>0</v>
          </cell>
          <cell r="D9184">
            <v>0</v>
          </cell>
          <cell r="E9184">
            <v>0</v>
          </cell>
        </row>
        <row r="9185">
          <cell r="A9185">
            <v>0</v>
          </cell>
          <cell r="B9185">
            <v>0</v>
          </cell>
          <cell r="C9185">
            <v>0</v>
          </cell>
          <cell r="D9185">
            <v>0</v>
          </cell>
          <cell r="E9185">
            <v>0</v>
          </cell>
        </row>
        <row r="9186">
          <cell r="A9186">
            <v>0</v>
          </cell>
          <cell r="B9186">
            <v>0</v>
          </cell>
          <cell r="C9186">
            <v>0</v>
          </cell>
          <cell r="D9186">
            <v>0</v>
          </cell>
          <cell r="E9186">
            <v>0</v>
          </cell>
        </row>
        <row r="9187">
          <cell r="A9187">
            <v>0</v>
          </cell>
          <cell r="B9187">
            <v>0</v>
          </cell>
          <cell r="C9187">
            <v>0</v>
          </cell>
          <cell r="D9187">
            <v>0</v>
          </cell>
          <cell r="E9187">
            <v>0</v>
          </cell>
        </row>
        <row r="9188">
          <cell r="A9188">
            <v>0</v>
          </cell>
          <cell r="B9188">
            <v>0</v>
          </cell>
          <cell r="C9188">
            <v>0</v>
          </cell>
          <cell r="D9188">
            <v>0</v>
          </cell>
          <cell r="E9188">
            <v>0</v>
          </cell>
        </row>
        <row r="9189">
          <cell r="A9189">
            <v>0</v>
          </cell>
          <cell r="B9189">
            <v>0</v>
          </cell>
          <cell r="C9189">
            <v>0</v>
          </cell>
          <cell r="D9189">
            <v>0</v>
          </cell>
          <cell r="E9189">
            <v>0</v>
          </cell>
        </row>
        <row r="9190">
          <cell r="A9190">
            <v>0</v>
          </cell>
          <cell r="B9190">
            <v>0</v>
          </cell>
          <cell r="C9190">
            <v>0</v>
          </cell>
          <cell r="D9190">
            <v>0</v>
          </cell>
          <cell r="E9190">
            <v>0</v>
          </cell>
        </row>
        <row r="9191">
          <cell r="A9191">
            <v>0</v>
          </cell>
          <cell r="B9191">
            <v>0</v>
          </cell>
          <cell r="C9191">
            <v>0</v>
          </cell>
          <cell r="D9191">
            <v>0</v>
          </cell>
          <cell r="E9191">
            <v>0</v>
          </cell>
        </row>
        <row r="9192">
          <cell r="A9192">
            <v>0</v>
          </cell>
          <cell r="B9192">
            <v>0</v>
          </cell>
          <cell r="C9192">
            <v>0</v>
          </cell>
          <cell r="D9192">
            <v>0</v>
          </cell>
          <cell r="E9192">
            <v>0</v>
          </cell>
        </row>
        <row r="9193">
          <cell r="A9193">
            <v>0</v>
          </cell>
          <cell r="B9193">
            <v>0</v>
          </cell>
          <cell r="C9193">
            <v>0</v>
          </cell>
          <cell r="D9193">
            <v>0</v>
          </cell>
          <cell r="E9193">
            <v>0</v>
          </cell>
        </row>
        <row r="9194">
          <cell r="A9194">
            <v>0</v>
          </cell>
          <cell r="B9194">
            <v>0</v>
          </cell>
          <cell r="C9194">
            <v>0</v>
          </cell>
          <cell r="D9194">
            <v>0</v>
          </cell>
          <cell r="E9194">
            <v>0</v>
          </cell>
        </row>
        <row r="9195">
          <cell r="A9195">
            <v>0</v>
          </cell>
          <cell r="B9195">
            <v>0</v>
          </cell>
          <cell r="C9195">
            <v>0</v>
          </cell>
          <cell r="D9195">
            <v>0</v>
          </cell>
          <cell r="E9195">
            <v>0</v>
          </cell>
        </row>
        <row r="9196">
          <cell r="A9196">
            <v>0</v>
          </cell>
          <cell r="B9196">
            <v>0</v>
          </cell>
          <cell r="C9196">
            <v>0</v>
          </cell>
          <cell r="D9196">
            <v>0</v>
          </cell>
          <cell r="E9196">
            <v>0</v>
          </cell>
        </row>
        <row r="9197">
          <cell r="A9197">
            <v>0</v>
          </cell>
          <cell r="B9197">
            <v>0</v>
          </cell>
          <cell r="C9197">
            <v>0</v>
          </cell>
          <cell r="D9197">
            <v>0</v>
          </cell>
          <cell r="E9197">
            <v>0</v>
          </cell>
        </row>
        <row r="9198">
          <cell r="A9198">
            <v>0</v>
          </cell>
          <cell r="B9198">
            <v>0</v>
          </cell>
          <cell r="C9198">
            <v>0</v>
          </cell>
          <cell r="D9198">
            <v>0</v>
          </cell>
          <cell r="E9198">
            <v>0</v>
          </cell>
        </row>
        <row r="9199">
          <cell r="A9199">
            <v>0</v>
          </cell>
          <cell r="B9199">
            <v>0</v>
          </cell>
          <cell r="C9199">
            <v>0</v>
          </cell>
          <cell r="D9199">
            <v>0</v>
          </cell>
          <cell r="E9199">
            <v>0</v>
          </cell>
        </row>
        <row r="9200">
          <cell r="A9200">
            <v>0</v>
          </cell>
          <cell r="B9200">
            <v>0</v>
          </cell>
          <cell r="C9200">
            <v>0</v>
          </cell>
          <cell r="D9200">
            <v>0</v>
          </cell>
          <cell r="E9200">
            <v>0</v>
          </cell>
        </row>
        <row r="9201">
          <cell r="A9201">
            <v>0</v>
          </cell>
          <cell r="B9201">
            <v>0</v>
          </cell>
          <cell r="C9201">
            <v>0</v>
          </cell>
          <cell r="D9201">
            <v>0</v>
          </cell>
          <cell r="E9201">
            <v>0</v>
          </cell>
        </row>
        <row r="9202">
          <cell r="A9202">
            <v>0</v>
          </cell>
          <cell r="B9202">
            <v>0</v>
          </cell>
          <cell r="C9202">
            <v>0</v>
          </cell>
          <cell r="D9202">
            <v>0</v>
          </cell>
          <cell r="E9202">
            <v>0</v>
          </cell>
        </row>
        <row r="9203">
          <cell r="A9203">
            <v>0</v>
          </cell>
          <cell r="B9203">
            <v>0</v>
          </cell>
          <cell r="C9203">
            <v>0</v>
          </cell>
          <cell r="D9203">
            <v>0</v>
          </cell>
          <cell r="E9203">
            <v>0</v>
          </cell>
        </row>
        <row r="9204">
          <cell r="A9204">
            <v>0</v>
          </cell>
          <cell r="B9204">
            <v>0</v>
          </cell>
          <cell r="C9204">
            <v>0</v>
          </cell>
          <cell r="D9204">
            <v>0</v>
          </cell>
          <cell r="E9204">
            <v>0</v>
          </cell>
        </row>
        <row r="9205">
          <cell r="A9205">
            <v>0</v>
          </cell>
          <cell r="B9205">
            <v>0</v>
          </cell>
          <cell r="C9205">
            <v>0</v>
          </cell>
          <cell r="D9205">
            <v>0</v>
          </cell>
          <cell r="E9205">
            <v>0</v>
          </cell>
        </row>
        <row r="9206">
          <cell r="A9206">
            <v>0</v>
          </cell>
          <cell r="B9206">
            <v>0</v>
          </cell>
          <cell r="C9206">
            <v>0</v>
          </cell>
          <cell r="D9206">
            <v>0</v>
          </cell>
          <cell r="E9206">
            <v>0</v>
          </cell>
        </row>
        <row r="9207">
          <cell r="A9207">
            <v>0</v>
          </cell>
          <cell r="B9207">
            <v>0</v>
          </cell>
          <cell r="C9207">
            <v>0</v>
          </cell>
          <cell r="D9207">
            <v>0</v>
          </cell>
          <cell r="E9207">
            <v>0</v>
          </cell>
        </row>
        <row r="9208">
          <cell r="A9208">
            <v>0</v>
          </cell>
          <cell r="B9208">
            <v>0</v>
          </cell>
          <cell r="C9208">
            <v>0</v>
          </cell>
          <cell r="D9208">
            <v>0</v>
          </cell>
          <cell r="E9208">
            <v>0</v>
          </cell>
        </row>
        <row r="9209">
          <cell r="A9209">
            <v>0</v>
          </cell>
          <cell r="B9209">
            <v>0</v>
          </cell>
          <cell r="C9209">
            <v>0</v>
          </cell>
          <cell r="D9209">
            <v>0</v>
          </cell>
          <cell r="E9209">
            <v>0</v>
          </cell>
        </row>
        <row r="9210">
          <cell r="A9210">
            <v>0</v>
          </cell>
          <cell r="B9210">
            <v>0</v>
          </cell>
          <cell r="C9210">
            <v>0</v>
          </cell>
          <cell r="D9210">
            <v>0</v>
          </cell>
          <cell r="E9210">
            <v>0</v>
          </cell>
        </row>
        <row r="9211">
          <cell r="A9211">
            <v>0</v>
          </cell>
          <cell r="B9211">
            <v>0</v>
          </cell>
          <cell r="C9211">
            <v>0</v>
          </cell>
          <cell r="D9211">
            <v>0</v>
          </cell>
          <cell r="E9211">
            <v>0</v>
          </cell>
        </row>
        <row r="9212">
          <cell r="A9212">
            <v>0</v>
          </cell>
          <cell r="B9212">
            <v>0</v>
          </cell>
          <cell r="C9212">
            <v>0</v>
          </cell>
          <cell r="D9212">
            <v>0</v>
          </cell>
          <cell r="E9212">
            <v>0</v>
          </cell>
        </row>
        <row r="9213">
          <cell r="A9213">
            <v>0</v>
          </cell>
          <cell r="B9213">
            <v>0</v>
          </cell>
          <cell r="C9213">
            <v>0</v>
          </cell>
          <cell r="D9213">
            <v>0</v>
          </cell>
          <cell r="E9213">
            <v>0</v>
          </cell>
        </row>
        <row r="9214">
          <cell r="A9214">
            <v>0</v>
          </cell>
          <cell r="B9214">
            <v>0</v>
          </cell>
          <cell r="C9214">
            <v>0</v>
          </cell>
          <cell r="D9214">
            <v>0</v>
          </cell>
          <cell r="E9214">
            <v>0</v>
          </cell>
        </row>
        <row r="9215">
          <cell r="A9215">
            <v>0</v>
          </cell>
          <cell r="B9215">
            <v>0</v>
          </cell>
          <cell r="C9215">
            <v>0</v>
          </cell>
          <cell r="D9215">
            <v>0</v>
          </cell>
          <cell r="E9215">
            <v>0</v>
          </cell>
        </row>
        <row r="9216">
          <cell r="A9216">
            <v>0</v>
          </cell>
          <cell r="B9216">
            <v>0</v>
          </cell>
          <cell r="C9216">
            <v>0</v>
          </cell>
          <cell r="D9216">
            <v>0</v>
          </cell>
          <cell r="E9216">
            <v>0</v>
          </cell>
        </row>
        <row r="9217">
          <cell r="A9217">
            <v>0</v>
          </cell>
          <cell r="B9217">
            <v>0</v>
          </cell>
          <cell r="C9217">
            <v>0</v>
          </cell>
          <cell r="D9217">
            <v>0</v>
          </cell>
          <cell r="E9217">
            <v>0</v>
          </cell>
        </row>
        <row r="9218">
          <cell r="A9218">
            <v>0</v>
          </cell>
          <cell r="B9218">
            <v>0</v>
          </cell>
          <cell r="C9218">
            <v>0</v>
          </cell>
          <cell r="D9218">
            <v>0</v>
          </cell>
          <cell r="E9218">
            <v>0</v>
          </cell>
        </row>
        <row r="9219">
          <cell r="A9219">
            <v>0</v>
          </cell>
          <cell r="B9219">
            <v>0</v>
          </cell>
          <cell r="C9219">
            <v>0</v>
          </cell>
          <cell r="D9219">
            <v>0</v>
          </cell>
          <cell r="E9219">
            <v>0</v>
          </cell>
        </row>
        <row r="9220">
          <cell r="A9220">
            <v>0</v>
          </cell>
          <cell r="B9220">
            <v>0</v>
          </cell>
          <cell r="C9220">
            <v>0</v>
          </cell>
          <cell r="D9220">
            <v>0</v>
          </cell>
          <cell r="E9220">
            <v>0</v>
          </cell>
        </row>
        <row r="9221">
          <cell r="A9221">
            <v>0</v>
          </cell>
          <cell r="B9221">
            <v>0</v>
          </cell>
          <cell r="C9221">
            <v>0</v>
          </cell>
          <cell r="D9221">
            <v>0</v>
          </cell>
          <cell r="E9221">
            <v>0</v>
          </cell>
        </row>
        <row r="9222">
          <cell r="A9222">
            <v>0</v>
          </cell>
          <cell r="B9222">
            <v>0</v>
          </cell>
          <cell r="C9222">
            <v>0</v>
          </cell>
          <cell r="D9222">
            <v>0</v>
          </cell>
          <cell r="E9222">
            <v>0</v>
          </cell>
        </row>
        <row r="9223">
          <cell r="A9223">
            <v>0</v>
          </cell>
          <cell r="B9223">
            <v>0</v>
          </cell>
          <cell r="C9223">
            <v>0</v>
          </cell>
          <cell r="D9223">
            <v>0</v>
          </cell>
          <cell r="E9223">
            <v>0</v>
          </cell>
        </row>
        <row r="9224">
          <cell r="A9224">
            <v>0</v>
          </cell>
          <cell r="B9224">
            <v>0</v>
          </cell>
          <cell r="C9224">
            <v>0</v>
          </cell>
          <cell r="D9224">
            <v>0</v>
          </cell>
          <cell r="E9224">
            <v>0</v>
          </cell>
        </row>
        <row r="9225">
          <cell r="A9225">
            <v>0</v>
          </cell>
          <cell r="B9225">
            <v>0</v>
          </cell>
          <cell r="C9225">
            <v>0</v>
          </cell>
          <cell r="D9225">
            <v>0</v>
          </cell>
          <cell r="E9225">
            <v>0</v>
          </cell>
        </row>
        <row r="9226">
          <cell r="A9226">
            <v>0</v>
          </cell>
          <cell r="B9226">
            <v>0</v>
          </cell>
          <cell r="C9226">
            <v>0</v>
          </cell>
          <cell r="D9226">
            <v>0</v>
          </cell>
          <cell r="E9226">
            <v>0</v>
          </cell>
        </row>
        <row r="9227">
          <cell r="A9227">
            <v>0</v>
          </cell>
          <cell r="B9227">
            <v>0</v>
          </cell>
          <cell r="C9227">
            <v>0</v>
          </cell>
          <cell r="D9227">
            <v>0</v>
          </cell>
          <cell r="E9227">
            <v>0</v>
          </cell>
        </row>
        <row r="9228">
          <cell r="A9228">
            <v>0</v>
          </cell>
          <cell r="B9228">
            <v>0</v>
          </cell>
          <cell r="C9228">
            <v>0</v>
          </cell>
          <cell r="D9228">
            <v>0</v>
          </cell>
          <cell r="E9228">
            <v>0</v>
          </cell>
        </row>
        <row r="9229">
          <cell r="A9229">
            <v>0</v>
          </cell>
          <cell r="B9229">
            <v>0</v>
          </cell>
          <cell r="C9229">
            <v>0</v>
          </cell>
          <cell r="D9229">
            <v>0</v>
          </cell>
          <cell r="E9229">
            <v>0</v>
          </cell>
        </row>
        <row r="9230">
          <cell r="A9230">
            <v>0</v>
          </cell>
          <cell r="B9230">
            <v>0</v>
          </cell>
          <cell r="C9230">
            <v>0</v>
          </cell>
          <cell r="D9230">
            <v>0</v>
          </cell>
          <cell r="E9230">
            <v>0</v>
          </cell>
        </row>
        <row r="9231">
          <cell r="A9231">
            <v>0</v>
          </cell>
          <cell r="B9231">
            <v>0</v>
          </cell>
          <cell r="C9231">
            <v>0</v>
          </cell>
          <cell r="D9231">
            <v>0</v>
          </cell>
          <cell r="E9231">
            <v>0</v>
          </cell>
        </row>
        <row r="9232">
          <cell r="A9232">
            <v>0</v>
          </cell>
          <cell r="B9232">
            <v>0</v>
          </cell>
          <cell r="C9232">
            <v>0</v>
          </cell>
          <cell r="D9232">
            <v>0</v>
          </cell>
          <cell r="E9232">
            <v>0</v>
          </cell>
        </row>
        <row r="9233">
          <cell r="A9233">
            <v>0</v>
          </cell>
          <cell r="B9233">
            <v>0</v>
          </cell>
          <cell r="C9233">
            <v>0</v>
          </cell>
          <cell r="D9233">
            <v>0</v>
          </cell>
          <cell r="E9233">
            <v>0</v>
          </cell>
        </row>
        <row r="9234">
          <cell r="A9234">
            <v>0</v>
          </cell>
          <cell r="B9234">
            <v>0</v>
          </cell>
          <cell r="C9234">
            <v>0</v>
          </cell>
          <cell r="D9234">
            <v>0</v>
          </cell>
          <cell r="E9234">
            <v>0</v>
          </cell>
        </row>
        <row r="9235">
          <cell r="A9235">
            <v>0</v>
          </cell>
          <cell r="B9235">
            <v>0</v>
          </cell>
          <cell r="C9235">
            <v>0</v>
          </cell>
          <cell r="D9235">
            <v>0</v>
          </cell>
          <cell r="E9235">
            <v>0</v>
          </cell>
        </row>
        <row r="9236">
          <cell r="A9236">
            <v>0</v>
          </cell>
          <cell r="B9236">
            <v>0</v>
          </cell>
          <cell r="C9236">
            <v>0</v>
          </cell>
          <cell r="D9236">
            <v>0</v>
          </cell>
          <cell r="E9236">
            <v>0</v>
          </cell>
        </row>
        <row r="9237">
          <cell r="A9237">
            <v>0</v>
          </cell>
          <cell r="B9237">
            <v>0</v>
          </cell>
          <cell r="C9237">
            <v>0</v>
          </cell>
          <cell r="D9237">
            <v>0</v>
          </cell>
          <cell r="E9237">
            <v>0</v>
          </cell>
        </row>
        <row r="9238">
          <cell r="A9238">
            <v>0</v>
          </cell>
          <cell r="B9238">
            <v>0</v>
          </cell>
          <cell r="C9238">
            <v>0</v>
          </cell>
          <cell r="D9238">
            <v>0</v>
          </cell>
          <cell r="E9238">
            <v>0</v>
          </cell>
        </row>
        <row r="9239">
          <cell r="A9239">
            <v>0</v>
          </cell>
          <cell r="B9239">
            <v>0</v>
          </cell>
          <cell r="C9239">
            <v>0</v>
          </cell>
          <cell r="D9239">
            <v>0</v>
          </cell>
          <cell r="E9239">
            <v>0</v>
          </cell>
        </row>
        <row r="9240">
          <cell r="A9240">
            <v>0</v>
          </cell>
          <cell r="B9240">
            <v>0</v>
          </cell>
          <cell r="C9240">
            <v>0</v>
          </cell>
          <cell r="D9240">
            <v>0</v>
          </cell>
          <cell r="E9240">
            <v>0</v>
          </cell>
        </row>
        <row r="9241">
          <cell r="A9241">
            <v>0</v>
          </cell>
          <cell r="B9241">
            <v>0</v>
          </cell>
          <cell r="C9241">
            <v>0</v>
          </cell>
          <cell r="D9241">
            <v>0</v>
          </cell>
          <cell r="E9241">
            <v>0</v>
          </cell>
        </row>
        <row r="9242">
          <cell r="A9242">
            <v>0</v>
          </cell>
          <cell r="B9242">
            <v>0</v>
          </cell>
          <cell r="C9242">
            <v>0</v>
          </cell>
          <cell r="D9242">
            <v>0</v>
          </cell>
          <cell r="E9242">
            <v>0</v>
          </cell>
        </row>
        <row r="9243">
          <cell r="A9243">
            <v>0</v>
          </cell>
          <cell r="B9243">
            <v>0</v>
          </cell>
          <cell r="C9243">
            <v>0</v>
          </cell>
          <cell r="D9243">
            <v>0</v>
          </cell>
          <cell r="E9243">
            <v>0</v>
          </cell>
        </row>
        <row r="9244">
          <cell r="A9244">
            <v>0</v>
          </cell>
          <cell r="B9244">
            <v>0</v>
          </cell>
          <cell r="C9244">
            <v>0</v>
          </cell>
          <cell r="D9244">
            <v>0</v>
          </cell>
          <cell r="E9244">
            <v>0</v>
          </cell>
        </row>
        <row r="9245">
          <cell r="A9245">
            <v>0</v>
          </cell>
          <cell r="B9245">
            <v>0</v>
          </cell>
          <cell r="C9245">
            <v>0</v>
          </cell>
          <cell r="D9245">
            <v>0</v>
          </cell>
          <cell r="E9245">
            <v>0</v>
          </cell>
        </row>
        <row r="9246">
          <cell r="A9246">
            <v>0</v>
          </cell>
          <cell r="B9246">
            <v>0</v>
          </cell>
          <cell r="C9246">
            <v>0</v>
          </cell>
          <cell r="D9246">
            <v>0</v>
          </cell>
          <cell r="E9246">
            <v>0</v>
          </cell>
        </row>
        <row r="9247">
          <cell r="A9247">
            <v>0</v>
          </cell>
          <cell r="B9247">
            <v>0</v>
          </cell>
          <cell r="C9247">
            <v>0</v>
          </cell>
          <cell r="D9247">
            <v>0</v>
          </cell>
          <cell r="E9247">
            <v>0</v>
          </cell>
        </row>
        <row r="9248">
          <cell r="A9248">
            <v>0</v>
          </cell>
          <cell r="B9248">
            <v>0</v>
          </cell>
          <cell r="C9248">
            <v>0</v>
          </cell>
          <cell r="D9248">
            <v>0</v>
          </cell>
          <cell r="E9248">
            <v>0</v>
          </cell>
        </row>
        <row r="9249">
          <cell r="A9249">
            <v>0</v>
          </cell>
          <cell r="B9249">
            <v>0</v>
          </cell>
          <cell r="C9249">
            <v>0</v>
          </cell>
          <cell r="D9249">
            <v>0</v>
          </cell>
          <cell r="E9249">
            <v>0</v>
          </cell>
        </row>
        <row r="9250">
          <cell r="A9250">
            <v>0</v>
          </cell>
          <cell r="B9250">
            <v>0</v>
          </cell>
          <cell r="C9250">
            <v>0</v>
          </cell>
          <cell r="D9250">
            <v>0</v>
          </cell>
          <cell r="E9250">
            <v>0</v>
          </cell>
        </row>
        <row r="9251">
          <cell r="A9251">
            <v>0</v>
          </cell>
          <cell r="B9251">
            <v>0</v>
          </cell>
          <cell r="C9251">
            <v>0</v>
          </cell>
          <cell r="D9251">
            <v>0</v>
          </cell>
          <cell r="E9251">
            <v>0</v>
          </cell>
        </row>
        <row r="9252">
          <cell r="A9252">
            <v>0</v>
          </cell>
          <cell r="B9252">
            <v>0</v>
          </cell>
          <cell r="C9252">
            <v>0</v>
          </cell>
          <cell r="D9252">
            <v>0</v>
          </cell>
          <cell r="E9252">
            <v>0</v>
          </cell>
        </row>
        <row r="9253">
          <cell r="A9253">
            <v>0</v>
          </cell>
          <cell r="B9253">
            <v>0</v>
          </cell>
          <cell r="C9253">
            <v>0</v>
          </cell>
          <cell r="D9253">
            <v>0</v>
          </cell>
          <cell r="E9253">
            <v>0</v>
          </cell>
        </row>
        <row r="9254">
          <cell r="A9254">
            <v>0</v>
          </cell>
          <cell r="B9254">
            <v>0</v>
          </cell>
          <cell r="C9254">
            <v>0</v>
          </cell>
          <cell r="D9254">
            <v>0</v>
          </cell>
          <cell r="E9254">
            <v>0</v>
          </cell>
        </row>
        <row r="9255">
          <cell r="A9255">
            <v>0</v>
          </cell>
          <cell r="B9255">
            <v>0</v>
          </cell>
          <cell r="C9255">
            <v>0</v>
          </cell>
          <cell r="D9255">
            <v>0</v>
          </cell>
          <cell r="E9255">
            <v>0</v>
          </cell>
        </row>
        <row r="9256">
          <cell r="A9256">
            <v>0</v>
          </cell>
          <cell r="B9256">
            <v>0</v>
          </cell>
          <cell r="C9256">
            <v>0</v>
          </cell>
          <cell r="D9256">
            <v>0</v>
          </cell>
          <cell r="E9256">
            <v>0</v>
          </cell>
        </row>
        <row r="9257">
          <cell r="A9257">
            <v>0</v>
          </cell>
          <cell r="B9257">
            <v>0</v>
          </cell>
          <cell r="C9257">
            <v>0</v>
          </cell>
          <cell r="D9257">
            <v>0</v>
          </cell>
          <cell r="E9257">
            <v>0</v>
          </cell>
        </row>
        <row r="9258">
          <cell r="A9258">
            <v>0</v>
          </cell>
          <cell r="B9258">
            <v>0</v>
          </cell>
          <cell r="C9258">
            <v>0</v>
          </cell>
          <cell r="D9258">
            <v>0</v>
          </cell>
          <cell r="E9258">
            <v>0</v>
          </cell>
        </row>
        <row r="9259">
          <cell r="A9259">
            <v>0</v>
          </cell>
          <cell r="B9259">
            <v>0</v>
          </cell>
          <cell r="C9259">
            <v>0</v>
          </cell>
          <cell r="D9259">
            <v>0</v>
          </cell>
          <cell r="E9259">
            <v>0</v>
          </cell>
        </row>
        <row r="9260">
          <cell r="A9260">
            <v>0</v>
          </cell>
          <cell r="B9260">
            <v>0</v>
          </cell>
          <cell r="C9260">
            <v>0</v>
          </cell>
          <cell r="D9260">
            <v>0</v>
          </cell>
          <cell r="E9260">
            <v>0</v>
          </cell>
        </row>
        <row r="9261">
          <cell r="A9261">
            <v>0</v>
          </cell>
          <cell r="B9261">
            <v>0</v>
          </cell>
          <cell r="C9261">
            <v>0</v>
          </cell>
          <cell r="D9261">
            <v>0</v>
          </cell>
          <cell r="E9261">
            <v>0</v>
          </cell>
        </row>
        <row r="9262">
          <cell r="A9262">
            <v>0</v>
          </cell>
          <cell r="B9262">
            <v>0</v>
          </cell>
          <cell r="C9262">
            <v>0</v>
          </cell>
          <cell r="D9262">
            <v>0</v>
          </cell>
          <cell r="E9262">
            <v>0</v>
          </cell>
        </row>
        <row r="9263">
          <cell r="A9263">
            <v>0</v>
          </cell>
          <cell r="B9263">
            <v>0</v>
          </cell>
          <cell r="C9263">
            <v>0</v>
          </cell>
          <cell r="D9263">
            <v>0</v>
          </cell>
          <cell r="E9263">
            <v>0</v>
          </cell>
        </row>
        <row r="9264">
          <cell r="A9264">
            <v>0</v>
          </cell>
          <cell r="B9264">
            <v>0</v>
          </cell>
          <cell r="C9264">
            <v>0</v>
          </cell>
          <cell r="D9264">
            <v>0</v>
          </cell>
          <cell r="E9264">
            <v>0</v>
          </cell>
        </row>
        <row r="9265">
          <cell r="A9265">
            <v>0</v>
          </cell>
          <cell r="B9265">
            <v>0</v>
          </cell>
          <cell r="C9265">
            <v>0</v>
          </cell>
          <cell r="D9265">
            <v>0</v>
          </cell>
          <cell r="E9265">
            <v>0</v>
          </cell>
        </row>
        <row r="9266">
          <cell r="A9266">
            <v>0</v>
          </cell>
          <cell r="B9266">
            <v>0</v>
          </cell>
          <cell r="C9266">
            <v>0</v>
          </cell>
          <cell r="D9266">
            <v>0</v>
          </cell>
          <cell r="E9266">
            <v>0</v>
          </cell>
        </row>
        <row r="9267">
          <cell r="A9267">
            <v>0</v>
          </cell>
          <cell r="B9267">
            <v>0</v>
          </cell>
          <cell r="C9267">
            <v>0</v>
          </cell>
          <cell r="D9267">
            <v>0</v>
          </cell>
          <cell r="E9267">
            <v>0</v>
          </cell>
        </row>
        <row r="9268">
          <cell r="A9268">
            <v>0</v>
          </cell>
          <cell r="B9268">
            <v>0</v>
          </cell>
          <cell r="C9268">
            <v>0</v>
          </cell>
          <cell r="D9268">
            <v>0</v>
          </cell>
          <cell r="E9268">
            <v>0</v>
          </cell>
        </row>
        <row r="9269">
          <cell r="A9269">
            <v>0</v>
          </cell>
          <cell r="B9269">
            <v>0</v>
          </cell>
          <cell r="C9269">
            <v>0</v>
          </cell>
          <cell r="D9269">
            <v>0</v>
          </cell>
          <cell r="E9269">
            <v>0</v>
          </cell>
        </row>
        <row r="9270">
          <cell r="A9270">
            <v>0</v>
          </cell>
          <cell r="B9270">
            <v>0</v>
          </cell>
          <cell r="C9270">
            <v>0</v>
          </cell>
          <cell r="D9270">
            <v>0</v>
          </cell>
          <cell r="E9270">
            <v>0</v>
          </cell>
        </row>
        <row r="9271">
          <cell r="A9271">
            <v>0</v>
          </cell>
          <cell r="B9271">
            <v>0</v>
          </cell>
          <cell r="C9271">
            <v>0</v>
          </cell>
          <cell r="D9271">
            <v>0</v>
          </cell>
          <cell r="E9271">
            <v>0</v>
          </cell>
        </row>
        <row r="9272">
          <cell r="A9272">
            <v>0</v>
          </cell>
          <cell r="B9272">
            <v>0</v>
          </cell>
          <cell r="C9272">
            <v>0</v>
          </cell>
          <cell r="D9272">
            <v>0</v>
          </cell>
          <cell r="E9272">
            <v>0</v>
          </cell>
        </row>
        <row r="9273">
          <cell r="A9273">
            <v>0</v>
          </cell>
          <cell r="B9273">
            <v>0</v>
          </cell>
          <cell r="C9273">
            <v>0</v>
          </cell>
          <cell r="D9273">
            <v>0</v>
          </cell>
          <cell r="E9273">
            <v>0</v>
          </cell>
        </row>
        <row r="9274">
          <cell r="A9274">
            <v>0</v>
          </cell>
          <cell r="B9274">
            <v>0</v>
          </cell>
          <cell r="C9274">
            <v>0</v>
          </cell>
          <cell r="D9274">
            <v>0</v>
          </cell>
          <cell r="E9274">
            <v>0</v>
          </cell>
        </row>
        <row r="9275">
          <cell r="A9275">
            <v>0</v>
          </cell>
          <cell r="B9275">
            <v>0</v>
          </cell>
          <cell r="C9275">
            <v>0</v>
          </cell>
          <cell r="D9275">
            <v>0</v>
          </cell>
          <cell r="E9275">
            <v>0</v>
          </cell>
        </row>
        <row r="9276">
          <cell r="A9276">
            <v>0</v>
          </cell>
          <cell r="B9276">
            <v>0</v>
          </cell>
          <cell r="C9276">
            <v>0</v>
          </cell>
          <cell r="D9276">
            <v>0</v>
          </cell>
          <cell r="E9276">
            <v>0</v>
          </cell>
        </row>
        <row r="9277">
          <cell r="A9277">
            <v>0</v>
          </cell>
          <cell r="B9277">
            <v>0</v>
          </cell>
          <cell r="C9277">
            <v>0</v>
          </cell>
          <cell r="D9277">
            <v>0</v>
          </cell>
          <cell r="E9277">
            <v>0</v>
          </cell>
        </row>
        <row r="9278">
          <cell r="A9278">
            <v>0</v>
          </cell>
          <cell r="B9278">
            <v>0</v>
          </cell>
          <cell r="C9278">
            <v>0</v>
          </cell>
          <cell r="D9278">
            <v>0</v>
          </cell>
          <cell r="E9278">
            <v>0</v>
          </cell>
        </row>
        <row r="9279">
          <cell r="A9279">
            <v>0</v>
          </cell>
          <cell r="B9279">
            <v>0</v>
          </cell>
          <cell r="C9279">
            <v>0</v>
          </cell>
          <cell r="D9279">
            <v>0</v>
          </cell>
          <cell r="E9279">
            <v>0</v>
          </cell>
        </row>
        <row r="9280">
          <cell r="A9280">
            <v>0</v>
          </cell>
          <cell r="B9280">
            <v>0</v>
          </cell>
          <cell r="C9280">
            <v>0</v>
          </cell>
          <cell r="D9280">
            <v>0</v>
          </cell>
          <cell r="E9280">
            <v>0</v>
          </cell>
        </row>
        <row r="9281">
          <cell r="A9281">
            <v>0</v>
          </cell>
          <cell r="B9281">
            <v>0</v>
          </cell>
          <cell r="C9281">
            <v>0</v>
          </cell>
          <cell r="D9281">
            <v>0</v>
          </cell>
          <cell r="E9281">
            <v>0</v>
          </cell>
        </row>
        <row r="9282">
          <cell r="A9282">
            <v>0</v>
          </cell>
          <cell r="B9282">
            <v>0</v>
          </cell>
          <cell r="C9282">
            <v>0</v>
          </cell>
          <cell r="D9282">
            <v>0</v>
          </cell>
          <cell r="E9282">
            <v>0</v>
          </cell>
        </row>
        <row r="9283">
          <cell r="A9283">
            <v>0</v>
          </cell>
          <cell r="B9283">
            <v>0</v>
          </cell>
          <cell r="C9283">
            <v>0</v>
          </cell>
          <cell r="D9283">
            <v>0</v>
          </cell>
          <cell r="E9283">
            <v>0</v>
          </cell>
        </row>
        <row r="9284">
          <cell r="A9284">
            <v>0</v>
          </cell>
          <cell r="B9284">
            <v>0</v>
          </cell>
          <cell r="C9284">
            <v>0</v>
          </cell>
          <cell r="D9284">
            <v>0</v>
          </cell>
          <cell r="E9284">
            <v>0</v>
          </cell>
        </row>
        <row r="9285">
          <cell r="A9285">
            <v>0</v>
          </cell>
          <cell r="B9285">
            <v>0</v>
          </cell>
          <cell r="C9285">
            <v>0</v>
          </cell>
          <cell r="D9285">
            <v>0</v>
          </cell>
          <cell r="E9285">
            <v>0</v>
          </cell>
        </row>
        <row r="9286">
          <cell r="A9286">
            <v>0</v>
          </cell>
          <cell r="B9286">
            <v>0</v>
          </cell>
          <cell r="C9286">
            <v>0</v>
          </cell>
          <cell r="D9286">
            <v>0</v>
          </cell>
          <cell r="E9286">
            <v>0</v>
          </cell>
        </row>
        <row r="9287">
          <cell r="A9287">
            <v>0</v>
          </cell>
          <cell r="B9287">
            <v>0</v>
          </cell>
          <cell r="C9287">
            <v>0</v>
          </cell>
          <cell r="D9287">
            <v>0</v>
          </cell>
          <cell r="E9287">
            <v>0</v>
          </cell>
        </row>
        <row r="9288">
          <cell r="A9288">
            <v>0</v>
          </cell>
          <cell r="B9288">
            <v>0</v>
          </cell>
          <cell r="C9288">
            <v>0</v>
          </cell>
          <cell r="D9288">
            <v>0</v>
          </cell>
          <cell r="E9288">
            <v>0</v>
          </cell>
        </row>
        <row r="9289">
          <cell r="A9289">
            <v>0</v>
          </cell>
          <cell r="B9289">
            <v>0</v>
          </cell>
          <cell r="C9289">
            <v>0</v>
          </cell>
          <cell r="D9289">
            <v>0</v>
          </cell>
          <cell r="E9289">
            <v>0</v>
          </cell>
        </row>
        <row r="9290">
          <cell r="A9290">
            <v>0</v>
          </cell>
          <cell r="B9290">
            <v>0</v>
          </cell>
          <cell r="C9290">
            <v>0</v>
          </cell>
          <cell r="D9290">
            <v>0</v>
          </cell>
          <cell r="E9290">
            <v>0</v>
          </cell>
        </row>
        <row r="9291">
          <cell r="A9291">
            <v>0</v>
          </cell>
          <cell r="B9291">
            <v>0</v>
          </cell>
          <cell r="C9291">
            <v>0</v>
          </cell>
          <cell r="D9291">
            <v>0</v>
          </cell>
          <cell r="E9291">
            <v>0</v>
          </cell>
        </row>
        <row r="9292">
          <cell r="A9292">
            <v>0</v>
          </cell>
          <cell r="B9292">
            <v>0</v>
          </cell>
          <cell r="C9292">
            <v>0</v>
          </cell>
          <cell r="D9292">
            <v>0</v>
          </cell>
          <cell r="E9292">
            <v>0</v>
          </cell>
        </row>
        <row r="9293">
          <cell r="A9293">
            <v>0</v>
          </cell>
          <cell r="B9293">
            <v>0</v>
          </cell>
          <cell r="C9293">
            <v>0</v>
          </cell>
          <cell r="D9293">
            <v>0</v>
          </cell>
          <cell r="E9293">
            <v>0</v>
          </cell>
        </row>
        <row r="9294">
          <cell r="A9294">
            <v>0</v>
          </cell>
          <cell r="B9294">
            <v>0</v>
          </cell>
          <cell r="C9294">
            <v>0</v>
          </cell>
          <cell r="D9294">
            <v>0</v>
          </cell>
          <cell r="E9294">
            <v>0</v>
          </cell>
        </row>
        <row r="9295">
          <cell r="A9295">
            <v>0</v>
          </cell>
          <cell r="B9295">
            <v>0</v>
          </cell>
          <cell r="C9295">
            <v>0</v>
          </cell>
          <cell r="D9295">
            <v>0</v>
          </cell>
          <cell r="E9295">
            <v>0</v>
          </cell>
        </row>
        <row r="9296">
          <cell r="A9296">
            <v>0</v>
          </cell>
          <cell r="B9296">
            <v>0</v>
          </cell>
          <cell r="C9296">
            <v>0</v>
          </cell>
          <cell r="D9296">
            <v>0</v>
          </cell>
          <cell r="E9296">
            <v>0</v>
          </cell>
        </row>
        <row r="9297">
          <cell r="A9297">
            <v>0</v>
          </cell>
          <cell r="B9297">
            <v>0</v>
          </cell>
          <cell r="C9297">
            <v>0</v>
          </cell>
          <cell r="D9297">
            <v>0</v>
          </cell>
          <cell r="E9297">
            <v>0</v>
          </cell>
        </row>
        <row r="9298">
          <cell r="A9298">
            <v>0</v>
          </cell>
          <cell r="B9298">
            <v>0</v>
          </cell>
          <cell r="C9298">
            <v>0</v>
          </cell>
          <cell r="D9298">
            <v>0</v>
          </cell>
          <cell r="E9298">
            <v>0</v>
          </cell>
        </row>
        <row r="9299">
          <cell r="A9299">
            <v>0</v>
          </cell>
          <cell r="B9299">
            <v>0</v>
          </cell>
          <cell r="C9299">
            <v>0</v>
          </cell>
          <cell r="D9299">
            <v>0</v>
          </cell>
          <cell r="E9299">
            <v>0</v>
          </cell>
        </row>
        <row r="9300">
          <cell r="A9300">
            <v>0</v>
          </cell>
          <cell r="B9300">
            <v>0</v>
          </cell>
          <cell r="C9300">
            <v>0</v>
          </cell>
          <cell r="D9300">
            <v>0</v>
          </cell>
          <cell r="E9300">
            <v>0</v>
          </cell>
        </row>
        <row r="9301">
          <cell r="A9301">
            <v>0</v>
          </cell>
          <cell r="B9301">
            <v>0</v>
          </cell>
          <cell r="C9301">
            <v>0</v>
          </cell>
          <cell r="D9301">
            <v>0</v>
          </cell>
          <cell r="E9301">
            <v>0</v>
          </cell>
        </row>
        <row r="9302">
          <cell r="A9302">
            <v>0</v>
          </cell>
          <cell r="B9302">
            <v>0</v>
          </cell>
          <cell r="C9302">
            <v>0</v>
          </cell>
          <cell r="D9302">
            <v>0</v>
          </cell>
          <cell r="E9302">
            <v>0</v>
          </cell>
        </row>
        <row r="9303">
          <cell r="A9303">
            <v>0</v>
          </cell>
          <cell r="B9303">
            <v>0</v>
          </cell>
          <cell r="C9303">
            <v>0</v>
          </cell>
          <cell r="D9303">
            <v>0</v>
          </cell>
          <cell r="E9303">
            <v>0</v>
          </cell>
        </row>
        <row r="9304">
          <cell r="A9304">
            <v>0</v>
          </cell>
          <cell r="B9304">
            <v>0</v>
          </cell>
          <cell r="C9304">
            <v>0</v>
          </cell>
          <cell r="D9304">
            <v>0</v>
          </cell>
          <cell r="E9304">
            <v>0</v>
          </cell>
        </row>
        <row r="9305">
          <cell r="A9305">
            <v>0</v>
          </cell>
          <cell r="B9305">
            <v>0</v>
          </cell>
          <cell r="C9305">
            <v>0</v>
          </cell>
          <cell r="D9305">
            <v>0</v>
          </cell>
          <cell r="E9305">
            <v>0</v>
          </cell>
        </row>
        <row r="9306">
          <cell r="A9306">
            <v>0</v>
          </cell>
          <cell r="B9306">
            <v>0</v>
          </cell>
          <cell r="C9306">
            <v>0</v>
          </cell>
          <cell r="D9306">
            <v>0</v>
          </cell>
          <cell r="E9306">
            <v>0</v>
          </cell>
        </row>
        <row r="9307">
          <cell r="A9307">
            <v>0</v>
          </cell>
          <cell r="B9307">
            <v>0</v>
          </cell>
          <cell r="C9307">
            <v>0</v>
          </cell>
          <cell r="D9307">
            <v>0</v>
          </cell>
          <cell r="E9307">
            <v>0</v>
          </cell>
        </row>
        <row r="9308">
          <cell r="A9308">
            <v>0</v>
          </cell>
          <cell r="B9308">
            <v>0</v>
          </cell>
          <cell r="C9308">
            <v>0</v>
          </cell>
          <cell r="D9308">
            <v>0</v>
          </cell>
          <cell r="E9308">
            <v>0</v>
          </cell>
        </row>
        <row r="9309">
          <cell r="A9309">
            <v>0</v>
          </cell>
          <cell r="B9309">
            <v>0</v>
          </cell>
          <cell r="C9309">
            <v>0</v>
          </cell>
          <cell r="D9309">
            <v>0</v>
          </cell>
          <cell r="E9309">
            <v>0</v>
          </cell>
        </row>
        <row r="9310">
          <cell r="A9310">
            <v>0</v>
          </cell>
          <cell r="B9310">
            <v>0</v>
          </cell>
          <cell r="C9310">
            <v>0</v>
          </cell>
          <cell r="D9310">
            <v>0</v>
          </cell>
          <cell r="E9310">
            <v>0</v>
          </cell>
        </row>
        <row r="9311">
          <cell r="A9311">
            <v>0</v>
          </cell>
          <cell r="B9311">
            <v>0</v>
          </cell>
          <cell r="C9311">
            <v>0</v>
          </cell>
          <cell r="D9311">
            <v>0</v>
          </cell>
          <cell r="E9311">
            <v>0</v>
          </cell>
        </row>
        <row r="9312">
          <cell r="A9312">
            <v>0</v>
          </cell>
          <cell r="B9312">
            <v>0</v>
          </cell>
          <cell r="C9312">
            <v>0</v>
          </cell>
          <cell r="D9312">
            <v>0</v>
          </cell>
          <cell r="E9312">
            <v>0</v>
          </cell>
        </row>
        <row r="9313">
          <cell r="A9313">
            <v>0</v>
          </cell>
          <cell r="B9313">
            <v>0</v>
          </cell>
          <cell r="C9313">
            <v>0</v>
          </cell>
          <cell r="D9313">
            <v>0</v>
          </cell>
          <cell r="E9313">
            <v>0</v>
          </cell>
        </row>
        <row r="9314">
          <cell r="A9314">
            <v>0</v>
          </cell>
          <cell r="B9314">
            <v>0</v>
          </cell>
          <cell r="C9314">
            <v>0</v>
          </cell>
          <cell r="D9314">
            <v>0</v>
          </cell>
          <cell r="E9314">
            <v>0</v>
          </cell>
        </row>
        <row r="9315">
          <cell r="A9315">
            <v>0</v>
          </cell>
          <cell r="B9315">
            <v>0</v>
          </cell>
          <cell r="C9315">
            <v>0</v>
          </cell>
          <cell r="D9315">
            <v>0</v>
          </cell>
          <cell r="E9315">
            <v>0</v>
          </cell>
        </row>
        <row r="9316">
          <cell r="A9316">
            <v>0</v>
          </cell>
          <cell r="B9316">
            <v>0</v>
          </cell>
          <cell r="C9316">
            <v>0</v>
          </cell>
          <cell r="D9316">
            <v>0</v>
          </cell>
          <cell r="E9316">
            <v>0</v>
          </cell>
        </row>
        <row r="9317">
          <cell r="A9317">
            <v>0</v>
          </cell>
          <cell r="B9317">
            <v>0</v>
          </cell>
          <cell r="C9317">
            <v>0</v>
          </cell>
          <cell r="D9317">
            <v>0</v>
          </cell>
          <cell r="E9317">
            <v>0</v>
          </cell>
        </row>
        <row r="9318">
          <cell r="A9318">
            <v>0</v>
          </cell>
          <cell r="B9318">
            <v>0</v>
          </cell>
          <cell r="C9318">
            <v>0</v>
          </cell>
          <cell r="D9318">
            <v>0</v>
          </cell>
          <cell r="E9318">
            <v>0</v>
          </cell>
        </row>
        <row r="9319">
          <cell r="A9319">
            <v>0</v>
          </cell>
          <cell r="B9319">
            <v>0</v>
          </cell>
          <cell r="C9319">
            <v>0</v>
          </cell>
          <cell r="D9319">
            <v>0</v>
          </cell>
          <cell r="E9319">
            <v>0</v>
          </cell>
        </row>
        <row r="9320">
          <cell r="A9320">
            <v>0</v>
          </cell>
          <cell r="B9320">
            <v>0</v>
          </cell>
          <cell r="C9320">
            <v>0</v>
          </cell>
          <cell r="D9320">
            <v>0</v>
          </cell>
          <cell r="E9320">
            <v>0</v>
          </cell>
        </row>
        <row r="9321">
          <cell r="A9321">
            <v>0</v>
          </cell>
          <cell r="B9321">
            <v>0</v>
          </cell>
          <cell r="C9321">
            <v>0</v>
          </cell>
          <cell r="D9321">
            <v>0</v>
          </cell>
          <cell r="E9321">
            <v>0</v>
          </cell>
        </row>
        <row r="9322">
          <cell r="A9322">
            <v>0</v>
          </cell>
          <cell r="B9322">
            <v>0</v>
          </cell>
          <cell r="C9322">
            <v>0</v>
          </cell>
          <cell r="D9322">
            <v>0</v>
          </cell>
          <cell r="E9322">
            <v>0</v>
          </cell>
        </row>
        <row r="9323">
          <cell r="A9323">
            <v>0</v>
          </cell>
          <cell r="B9323">
            <v>0</v>
          </cell>
          <cell r="C9323">
            <v>0</v>
          </cell>
          <cell r="D9323">
            <v>0</v>
          </cell>
          <cell r="E9323">
            <v>0</v>
          </cell>
        </row>
        <row r="9324">
          <cell r="A9324">
            <v>0</v>
          </cell>
          <cell r="B9324">
            <v>0</v>
          </cell>
          <cell r="C9324">
            <v>0</v>
          </cell>
          <cell r="D9324">
            <v>0</v>
          </cell>
          <cell r="E9324">
            <v>0</v>
          </cell>
        </row>
        <row r="9325">
          <cell r="A9325">
            <v>0</v>
          </cell>
          <cell r="B9325">
            <v>0</v>
          </cell>
          <cell r="C9325">
            <v>0</v>
          </cell>
          <cell r="D9325">
            <v>0</v>
          </cell>
          <cell r="E9325">
            <v>0</v>
          </cell>
        </row>
        <row r="9326">
          <cell r="A9326">
            <v>0</v>
          </cell>
          <cell r="B9326">
            <v>0</v>
          </cell>
          <cell r="C9326">
            <v>0</v>
          </cell>
          <cell r="D9326">
            <v>0</v>
          </cell>
          <cell r="E9326">
            <v>0</v>
          </cell>
        </row>
        <row r="9327">
          <cell r="A9327">
            <v>0</v>
          </cell>
          <cell r="B9327">
            <v>0</v>
          </cell>
          <cell r="C9327">
            <v>0</v>
          </cell>
          <cell r="D9327">
            <v>0</v>
          </cell>
          <cell r="E9327">
            <v>0</v>
          </cell>
        </row>
        <row r="9328">
          <cell r="A9328">
            <v>0</v>
          </cell>
          <cell r="B9328">
            <v>0</v>
          </cell>
          <cell r="C9328">
            <v>0</v>
          </cell>
          <cell r="D9328">
            <v>0</v>
          </cell>
          <cell r="E9328">
            <v>0</v>
          </cell>
        </row>
        <row r="9329">
          <cell r="A9329">
            <v>0</v>
          </cell>
          <cell r="B9329">
            <v>0</v>
          </cell>
          <cell r="C9329">
            <v>0</v>
          </cell>
          <cell r="D9329">
            <v>0</v>
          </cell>
          <cell r="E9329">
            <v>0</v>
          </cell>
        </row>
        <row r="9330">
          <cell r="A9330">
            <v>0</v>
          </cell>
          <cell r="B9330">
            <v>0</v>
          </cell>
          <cell r="C9330">
            <v>0</v>
          </cell>
          <cell r="D9330">
            <v>0</v>
          </cell>
          <cell r="E9330">
            <v>0</v>
          </cell>
        </row>
        <row r="9331">
          <cell r="A9331">
            <v>0</v>
          </cell>
          <cell r="B9331">
            <v>0</v>
          </cell>
          <cell r="C9331">
            <v>0</v>
          </cell>
          <cell r="D9331">
            <v>0</v>
          </cell>
          <cell r="E9331">
            <v>0</v>
          </cell>
        </row>
        <row r="9332">
          <cell r="A9332">
            <v>0</v>
          </cell>
          <cell r="B9332">
            <v>0</v>
          </cell>
          <cell r="C9332">
            <v>0</v>
          </cell>
          <cell r="D9332">
            <v>0</v>
          </cell>
          <cell r="E9332">
            <v>0</v>
          </cell>
        </row>
        <row r="9333">
          <cell r="A9333">
            <v>0</v>
          </cell>
          <cell r="B9333">
            <v>0</v>
          </cell>
          <cell r="C9333">
            <v>0</v>
          </cell>
          <cell r="D9333">
            <v>0</v>
          </cell>
          <cell r="E9333">
            <v>0</v>
          </cell>
        </row>
        <row r="9334">
          <cell r="A9334">
            <v>0</v>
          </cell>
          <cell r="B9334">
            <v>0</v>
          </cell>
          <cell r="C9334">
            <v>0</v>
          </cell>
          <cell r="D9334">
            <v>0</v>
          </cell>
          <cell r="E9334">
            <v>0</v>
          </cell>
        </row>
        <row r="9335">
          <cell r="A9335">
            <v>0</v>
          </cell>
          <cell r="B9335">
            <v>0</v>
          </cell>
          <cell r="C9335">
            <v>0</v>
          </cell>
          <cell r="D9335">
            <v>0</v>
          </cell>
          <cell r="E9335">
            <v>0</v>
          </cell>
        </row>
        <row r="9336">
          <cell r="A9336">
            <v>0</v>
          </cell>
          <cell r="B9336">
            <v>0</v>
          </cell>
          <cell r="C9336">
            <v>0</v>
          </cell>
          <cell r="D9336">
            <v>0</v>
          </cell>
          <cell r="E9336">
            <v>0</v>
          </cell>
        </row>
        <row r="9337">
          <cell r="A9337">
            <v>0</v>
          </cell>
          <cell r="B9337">
            <v>0</v>
          </cell>
          <cell r="C9337">
            <v>0</v>
          </cell>
          <cell r="D9337">
            <v>0</v>
          </cell>
          <cell r="E9337">
            <v>0</v>
          </cell>
        </row>
        <row r="9338">
          <cell r="A9338">
            <v>0</v>
          </cell>
          <cell r="B9338">
            <v>0</v>
          </cell>
          <cell r="C9338">
            <v>0</v>
          </cell>
          <cell r="D9338">
            <v>0</v>
          </cell>
          <cell r="E9338">
            <v>0</v>
          </cell>
        </row>
        <row r="9339">
          <cell r="A9339">
            <v>0</v>
          </cell>
          <cell r="B9339">
            <v>0</v>
          </cell>
          <cell r="C9339">
            <v>0</v>
          </cell>
          <cell r="D9339">
            <v>0</v>
          </cell>
          <cell r="E9339">
            <v>0</v>
          </cell>
        </row>
        <row r="9340">
          <cell r="A9340">
            <v>0</v>
          </cell>
          <cell r="B9340">
            <v>0</v>
          </cell>
          <cell r="C9340">
            <v>0</v>
          </cell>
          <cell r="D9340">
            <v>0</v>
          </cell>
          <cell r="E9340">
            <v>0</v>
          </cell>
        </row>
        <row r="9341">
          <cell r="A9341">
            <v>0</v>
          </cell>
          <cell r="B9341">
            <v>0</v>
          </cell>
          <cell r="C9341">
            <v>0</v>
          </cell>
          <cell r="D9341">
            <v>0</v>
          </cell>
          <cell r="E9341">
            <v>0</v>
          </cell>
        </row>
        <row r="9342">
          <cell r="A9342">
            <v>0</v>
          </cell>
          <cell r="B9342">
            <v>0</v>
          </cell>
          <cell r="C9342">
            <v>0</v>
          </cell>
          <cell r="D9342">
            <v>0</v>
          </cell>
          <cell r="E9342">
            <v>0</v>
          </cell>
        </row>
        <row r="9343">
          <cell r="A9343">
            <v>0</v>
          </cell>
          <cell r="B9343">
            <v>0</v>
          </cell>
          <cell r="C9343">
            <v>0</v>
          </cell>
          <cell r="D9343">
            <v>0</v>
          </cell>
          <cell r="E9343">
            <v>0</v>
          </cell>
        </row>
        <row r="9344">
          <cell r="A9344">
            <v>0</v>
          </cell>
          <cell r="B9344">
            <v>0</v>
          </cell>
          <cell r="C9344">
            <v>0</v>
          </cell>
          <cell r="D9344">
            <v>0</v>
          </cell>
          <cell r="E9344">
            <v>0</v>
          </cell>
        </row>
        <row r="9345">
          <cell r="A9345">
            <v>0</v>
          </cell>
          <cell r="B9345">
            <v>0</v>
          </cell>
          <cell r="C9345">
            <v>0</v>
          </cell>
          <cell r="D9345">
            <v>0</v>
          </cell>
          <cell r="E9345">
            <v>0</v>
          </cell>
        </row>
        <row r="9346">
          <cell r="A9346">
            <v>0</v>
          </cell>
          <cell r="B9346">
            <v>0</v>
          </cell>
          <cell r="C9346">
            <v>0</v>
          </cell>
          <cell r="D9346">
            <v>0</v>
          </cell>
          <cell r="E9346">
            <v>0</v>
          </cell>
        </row>
        <row r="9347">
          <cell r="A9347">
            <v>0</v>
          </cell>
          <cell r="B9347">
            <v>0</v>
          </cell>
          <cell r="C9347">
            <v>0</v>
          </cell>
          <cell r="D9347">
            <v>0</v>
          </cell>
          <cell r="E9347">
            <v>0</v>
          </cell>
        </row>
        <row r="9348">
          <cell r="A9348">
            <v>0</v>
          </cell>
          <cell r="B9348">
            <v>0</v>
          </cell>
          <cell r="C9348">
            <v>0</v>
          </cell>
          <cell r="D9348">
            <v>0</v>
          </cell>
          <cell r="E9348">
            <v>0</v>
          </cell>
        </row>
        <row r="9349">
          <cell r="A9349">
            <v>0</v>
          </cell>
          <cell r="B9349">
            <v>0</v>
          </cell>
          <cell r="C9349">
            <v>0</v>
          </cell>
          <cell r="D9349">
            <v>0</v>
          </cell>
          <cell r="E9349">
            <v>0</v>
          </cell>
        </row>
        <row r="9350">
          <cell r="A9350">
            <v>0</v>
          </cell>
          <cell r="B9350">
            <v>0</v>
          </cell>
          <cell r="C9350">
            <v>0</v>
          </cell>
          <cell r="D9350">
            <v>0</v>
          </cell>
          <cell r="E9350">
            <v>0</v>
          </cell>
        </row>
        <row r="9351">
          <cell r="A9351">
            <v>0</v>
          </cell>
          <cell r="B9351">
            <v>0</v>
          </cell>
          <cell r="C9351">
            <v>0</v>
          </cell>
          <cell r="D9351">
            <v>0</v>
          </cell>
          <cell r="E9351">
            <v>0</v>
          </cell>
        </row>
        <row r="9352">
          <cell r="A9352">
            <v>0</v>
          </cell>
          <cell r="B9352">
            <v>0</v>
          </cell>
          <cell r="C9352">
            <v>0</v>
          </cell>
          <cell r="D9352">
            <v>0</v>
          </cell>
          <cell r="E9352">
            <v>0</v>
          </cell>
        </row>
        <row r="9353">
          <cell r="A9353">
            <v>0</v>
          </cell>
          <cell r="B9353">
            <v>0</v>
          </cell>
          <cell r="C9353">
            <v>0</v>
          </cell>
          <cell r="D9353">
            <v>0</v>
          </cell>
          <cell r="E9353">
            <v>0</v>
          </cell>
        </row>
        <row r="9354">
          <cell r="A9354">
            <v>0</v>
          </cell>
          <cell r="B9354">
            <v>0</v>
          </cell>
          <cell r="C9354">
            <v>0</v>
          </cell>
          <cell r="D9354">
            <v>0</v>
          </cell>
          <cell r="E9354">
            <v>0</v>
          </cell>
        </row>
        <row r="9355">
          <cell r="A9355">
            <v>0</v>
          </cell>
          <cell r="B9355">
            <v>0</v>
          </cell>
          <cell r="C9355">
            <v>0</v>
          </cell>
          <cell r="D9355">
            <v>0</v>
          </cell>
          <cell r="E9355">
            <v>0</v>
          </cell>
        </row>
        <row r="9356">
          <cell r="A9356">
            <v>0</v>
          </cell>
          <cell r="B9356">
            <v>0</v>
          </cell>
          <cell r="C9356">
            <v>0</v>
          </cell>
          <cell r="D9356">
            <v>0</v>
          </cell>
          <cell r="E9356">
            <v>0</v>
          </cell>
        </row>
        <row r="9357">
          <cell r="A9357">
            <v>0</v>
          </cell>
          <cell r="B9357">
            <v>0</v>
          </cell>
          <cell r="C9357">
            <v>0</v>
          </cell>
          <cell r="D9357">
            <v>0</v>
          </cell>
          <cell r="E9357">
            <v>0</v>
          </cell>
        </row>
        <row r="9358">
          <cell r="A9358">
            <v>0</v>
          </cell>
          <cell r="B9358">
            <v>0</v>
          </cell>
          <cell r="C9358">
            <v>0</v>
          </cell>
          <cell r="D9358">
            <v>0</v>
          </cell>
          <cell r="E9358">
            <v>0</v>
          </cell>
        </row>
        <row r="9359">
          <cell r="A9359">
            <v>0</v>
          </cell>
          <cell r="B9359">
            <v>0</v>
          </cell>
          <cell r="C9359">
            <v>0</v>
          </cell>
          <cell r="D9359">
            <v>0</v>
          </cell>
          <cell r="E9359">
            <v>0</v>
          </cell>
        </row>
        <row r="9360">
          <cell r="A9360">
            <v>0</v>
          </cell>
          <cell r="B9360">
            <v>0</v>
          </cell>
          <cell r="C9360">
            <v>0</v>
          </cell>
          <cell r="D9360">
            <v>0</v>
          </cell>
          <cell r="E9360">
            <v>0</v>
          </cell>
        </row>
        <row r="9361">
          <cell r="A9361">
            <v>0</v>
          </cell>
          <cell r="B9361">
            <v>0</v>
          </cell>
          <cell r="C9361">
            <v>0</v>
          </cell>
          <cell r="D9361">
            <v>0</v>
          </cell>
          <cell r="E9361">
            <v>0</v>
          </cell>
        </row>
        <row r="9362">
          <cell r="A9362">
            <v>0</v>
          </cell>
          <cell r="B9362">
            <v>0</v>
          </cell>
          <cell r="C9362">
            <v>0</v>
          </cell>
          <cell r="D9362">
            <v>0</v>
          </cell>
          <cell r="E9362">
            <v>0</v>
          </cell>
        </row>
        <row r="9363">
          <cell r="A9363">
            <v>0</v>
          </cell>
          <cell r="B9363">
            <v>0</v>
          </cell>
          <cell r="C9363">
            <v>0</v>
          </cell>
          <cell r="D9363">
            <v>0</v>
          </cell>
          <cell r="E9363">
            <v>0</v>
          </cell>
        </row>
        <row r="9364">
          <cell r="A9364">
            <v>0</v>
          </cell>
          <cell r="B9364">
            <v>0</v>
          </cell>
          <cell r="C9364">
            <v>0</v>
          </cell>
          <cell r="D9364">
            <v>0</v>
          </cell>
          <cell r="E9364">
            <v>0</v>
          </cell>
        </row>
        <row r="9365">
          <cell r="A9365">
            <v>0</v>
          </cell>
          <cell r="B9365">
            <v>0</v>
          </cell>
          <cell r="C9365">
            <v>0</v>
          </cell>
          <cell r="D9365">
            <v>0</v>
          </cell>
          <cell r="E9365">
            <v>0</v>
          </cell>
        </row>
        <row r="9366">
          <cell r="A9366">
            <v>0</v>
          </cell>
          <cell r="B9366">
            <v>0</v>
          </cell>
          <cell r="C9366">
            <v>0</v>
          </cell>
          <cell r="D9366">
            <v>0</v>
          </cell>
          <cell r="E9366">
            <v>0</v>
          </cell>
        </row>
        <row r="9367">
          <cell r="A9367">
            <v>0</v>
          </cell>
          <cell r="B9367">
            <v>0</v>
          </cell>
          <cell r="C9367">
            <v>0</v>
          </cell>
          <cell r="D9367">
            <v>0</v>
          </cell>
          <cell r="E9367">
            <v>0</v>
          </cell>
        </row>
        <row r="9368">
          <cell r="A9368">
            <v>0</v>
          </cell>
          <cell r="B9368">
            <v>0</v>
          </cell>
          <cell r="C9368">
            <v>0</v>
          </cell>
          <cell r="D9368">
            <v>0</v>
          </cell>
          <cell r="E9368">
            <v>0</v>
          </cell>
        </row>
        <row r="9369">
          <cell r="A9369">
            <v>0</v>
          </cell>
          <cell r="B9369">
            <v>0</v>
          </cell>
          <cell r="C9369">
            <v>0</v>
          </cell>
          <cell r="D9369">
            <v>0</v>
          </cell>
          <cell r="E9369">
            <v>0</v>
          </cell>
        </row>
        <row r="9370">
          <cell r="A9370">
            <v>0</v>
          </cell>
          <cell r="B9370">
            <v>0</v>
          </cell>
          <cell r="C9370">
            <v>0</v>
          </cell>
          <cell r="D9370">
            <v>0</v>
          </cell>
          <cell r="E9370">
            <v>0</v>
          </cell>
        </row>
        <row r="9371">
          <cell r="A9371">
            <v>0</v>
          </cell>
          <cell r="B9371">
            <v>0</v>
          </cell>
          <cell r="C9371">
            <v>0</v>
          </cell>
          <cell r="D9371">
            <v>0</v>
          </cell>
          <cell r="E9371">
            <v>0</v>
          </cell>
        </row>
        <row r="9372">
          <cell r="A9372">
            <v>0</v>
          </cell>
          <cell r="B9372">
            <v>0</v>
          </cell>
          <cell r="C9372">
            <v>0</v>
          </cell>
          <cell r="D9372">
            <v>0</v>
          </cell>
          <cell r="E9372">
            <v>0</v>
          </cell>
        </row>
        <row r="9373">
          <cell r="A9373">
            <v>0</v>
          </cell>
          <cell r="B9373">
            <v>0</v>
          </cell>
          <cell r="C9373">
            <v>0</v>
          </cell>
          <cell r="D9373">
            <v>0</v>
          </cell>
          <cell r="E9373">
            <v>0</v>
          </cell>
        </row>
        <row r="9374">
          <cell r="A9374">
            <v>0</v>
          </cell>
          <cell r="B9374">
            <v>0</v>
          </cell>
          <cell r="C9374">
            <v>0</v>
          </cell>
          <cell r="D9374">
            <v>0</v>
          </cell>
          <cell r="E9374">
            <v>0</v>
          </cell>
        </row>
        <row r="9375">
          <cell r="A9375">
            <v>0</v>
          </cell>
          <cell r="B9375">
            <v>0</v>
          </cell>
          <cell r="C9375">
            <v>0</v>
          </cell>
          <cell r="D9375">
            <v>0</v>
          </cell>
          <cell r="E9375">
            <v>0</v>
          </cell>
        </row>
        <row r="9376">
          <cell r="A9376">
            <v>0</v>
          </cell>
          <cell r="B9376">
            <v>0</v>
          </cell>
          <cell r="C9376">
            <v>0</v>
          </cell>
          <cell r="D9376">
            <v>0</v>
          </cell>
          <cell r="E9376">
            <v>0</v>
          </cell>
        </row>
        <row r="9377">
          <cell r="A9377">
            <v>0</v>
          </cell>
          <cell r="B9377">
            <v>0</v>
          </cell>
          <cell r="C9377">
            <v>0</v>
          </cell>
          <cell r="D9377">
            <v>0</v>
          </cell>
          <cell r="E9377">
            <v>0</v>
          </cell>
        </row>
        <row r="9378">
          <cell r="A9378">
            <v>0</v>
          </cell>
          <cell r="B9378">
            <v>0</v>
          </cell>
          <cell r="C9378">
            <v>0</v>
          </cell>
          <cell r="D9378">
            <v>0</v>
          </cell>
          <cell r="E9378">
            <v>0</v>
          </cell>
        </row>
        <row r="9379">
          <cell r="A9379">
            <v>0</v>
          </cell>
          <cell r="B9379">
            <v>0</v>
          </cell>
          <cell r="C9379">
            <v>0</v>
          </cell>
          <cell r="D9379">
            <v>0</v>
          </cell>
          <cell r="E9379">
            <v>0</v>
          </cell>
        </row>
        <row r="9380">
          <cell r="A9380">
            <v>0</v>
          </cell>
          <cell r="B9380">
            <v>0</v>
          </cell>
          <cell r="C9380">
            <v>0</v>
          </cell>
          <cell r="D9380">
            <v>0</v>
          </cell>
          <cell r="E9380">
            <v>0</v>
          </cell>
        </row>
        <row r="9381">
          <cell r="A9381">
            <v>0</v>
          </cell>
          <cell r="B9381">
            <v>0</v>
          </cell>
          <cell r="C9381">
            <v>0</v>
          </cell>
          <cell r="D9381">
            <v>0</v>
          </cell>
          <cell r="E9381">
            <v>0</v>
          </cell>
        </row>
        <row r="9382">
          <cell r="A9382">
            <v>0</v>
          </cell>
          <cell r="B9382">
            <v>0</v>
          </cell>
          <cell r="C9382">
            <v>0</v>
          </cell>
          <cell r="D9382">
            <v>0</v>
          </cell>
          <cell r="E9382">
            <v>0</v>
          </cell>
        </row>
        <row r="9383">
          <cell r="A9383">
            <v>0</v>
          </cell>
          <cell r="B9383">
            <v>0</v>
          </cell>
          <cell r="C9383">
            <v>0</v>
          </cell>
          <cell r="D9383">
            <v>0</v>
          </cell>
          <cell r="E9383">
            <v>0</v>
          </cell>
        </row>
        <row r="9384">
          <cell r="A9384">
            <v>0</v>
          </cell>
          <cell r="B9384">
            <v>0</v>
          </cell>
          <cell r="C9384">
            <v>0</v>
          </cell>
          <cell r="D9384">
            <v>0</v>
          </cell>
          <cell r="E9384">
            <v>0</v>
          </cell>
        </row>
        <row r="9385">
          <cell r="A9385">
            <v>0</v>
          </cell>
          <cell r="B9385">
            <v>0</v>
          </cell>
          <cell r="C9385">
            <v>0</v>
          </cell>
          <cell r="D9385">
            <v>0</v>
          </cell>
          <cell r="E9385">
            <v>0</v>
          </cell>
        </row>
        <row r="9386">
          <cell r="A9386">
            <v>0</v>
          </cell>
          <cell r="B9386">
            <v>0</v>
          </cell>
          <cell r="C9386">
            <v>0</v>
          </cell>
          <cell r="D9386">
            <v>0</v>
          </cell>
          <cell r="E9386">
            <v>0</v>
          </cell>
        </row>
        <row r="9387">
          <cell r="A9387">
            <v>0</v>
          </cell>
          <cell r="B9387">
            <v>0</v>
          </cell>
          <cell r="C9387">
            <v>0</v>
          </cell>
          <cell r="D9387">
            <v>0</v>
          </cell>
          <cell r="E9387">
            <v>0</v>
          </cell>
        </row>
        <row r="9388">
          <cell r="A9388">
            <v>0</v>
          </cell>
          <cell r="B9388">
            <v>0</v>
          </cell>
          <cell r="C9388">
            <v>0</v>
          </cell>
          <cell r="D9388">
            <v>0</v>
          </cell>
          <cell r="E9388">
            <v>0</v>
          </cell>
        </row>
        <row r="9389">
          <cell r="A9389">
            <v>0</v>
          </cell>
          <cell r="B9389">
            <v>0</v>
          </cell>
          <cell r="C9389">
            <v>0</v>
          </cell>
          <cell r="D9389">
            <v>0</v>
          </cell>
          <cell r="E9389">
            <v>0</v>
          </cell>
        </row>
        <row r="9390">
          <cell r="A9390">
            <v>0</v>
          </cell>
          <cell r="B9390">
            <v>0</v>
          </cell>
          <cell r="C9390">
            <v>0</v>
          </cell>
          <cell r="D9390">
            <v>0</v>
          </cell>
          <cell r="E9390">
            <v>0</v>
          </cell>
        </row>
        <row r="9391">
          <cell r="A9391">
            <v>0</v>
          </cell>
          <cell r="B9391">
            <v>0</v>
          </cell>
          <cell r="C9391">
            <v>0</v>
          </cell>
          <cell r="D9391">
            <v>0</v>
          </cell>
          <cell r="E9391">
            <v>0</v>
          </cell>
        </row>
        <row r="9392">
          <cell r="A9392">
            <v>0</v>
          </cell>
          <cell r="B9392">
            <v>0</v>
          </cell>
          <cell r="C9392">
            <v>0</v>
          </cell>
          <cell r="D9392">
            <v>0</v>
          </cell>
          <cell r="E9392">
            <v>0</v>
          </cell>
        </row>
        <row r="9393">
          <cell r="A9393">
            <v>0</v>
          </cell>
          <cell r="B9393">
            <v>0</v>
          </cell>
          <cell r="C9393">
            <v>0</v>
          </cell>
          <cell r="D9393">
            <v>0</v>
          </cell>
          <cell r="E9393">
            <v>0</v>
          </cell>
        </row>
        <row r="9394">
          <cell r="A9394">
            <v>0</v>
          </cell>
          <cell r="B9394">
            <v>0</v>
          </cell>
          <cell r="C9394">
            <v>0</v>
          </cell>
          <cell r="D9394">
            <v>0</v>
          </cell>
          <cell r="E9394">
            <v>0</v>
          </cell>
        </row>
        <row r="9395">
          <cell r="A9395">
            <v>0</v>
          </cell>
          <cell r="B9395">
            <v>0</v>
          </cell>
          <cell r="C9395">
            <v>0</v>
          </cell>
          <cell r="D9395">
            <v>0</v>
          </cell>
          <cell r="E9395">
            <v>0</v>
          </cell>
        </row>
        <row r="9396">
          <cell r="A9396">
            <v>0</v>
          </cell>
          <cell r="B9396">
            <v>0</v>
          </cell>
          <cell r="C9396">
            <v>0</v>
          </cell>
          <cell r="D9396">
            <v>0</v>
          </cell>
          <cell r="E9396">
            <v>0</v>
          </cell>
        </row>
        <row r="9397">
          <cell r="A9397">
            <v>0</v>
          </cell>
          <cell r="B9397">
            <v>0</v>
          </cell>
          <cell r="C9397">
            <v>0</v>
          </cell>
          <cell r="D9397">
            <v>0</v>
          </cell>
          <cell r="E9397">
            <v>0</v>
          </cell>
        </row>
        <row r="9398">
          <cell r="A9398">
            <v>0</v>
          </cell>
          <cell r="B9398">
            <v>0</v>
          </cell>
          <cell r="C9398">
            <v>0</v>
          </cell>
          <cell r="D9398">
            <v>0</v>
          </cell>
          <cell r="E9398">
            <v>0</v>
          </cell>
        </row>
        <row r="9399">
          <cell r="A9399">
            <v>0</v>
          </cell>
          <cell r="B9399">
            <v>0</v>
          </cell>
          <cell r="C9399">
            <v>0</v>
          </cell>
          <cell r="D9399">
            <v>0</v>
          </cell>
          <cell r="E9399">
            <v>0</v>
          </cell>
        </row>
        <row r="9400">
          <cell r="A9400">
            <v>0</v>
          </cell>
          <cell r="B9400">
            <v>0</v>
          </cell>
          <cell r="C9400">
            <v>0</v>
          </cell>
          <cell r="D9400">
            <v>0</v>
          </cell>
          <cell r="E9400">
            <v>0</v>
          </cell>
        </row>
        <row r="9401">
          <cell r="A9401">
            <v>0</v>
          </cell>
          <cell r="B9401">
            <v>0</v>
          </cell>
          <cell r="C9401">
            <v>0</v>
          </cell>
          <cell r="D9401">
            <v>0</v>
          </cell>
          <cell r="E9401">
            <v>0</v>
          </cell>
        </row>
        <row r="9402">
          <cell r="A9402">
            <v>0</v>
          </cell>
          <cell r="B9402">
            <v>0</v>
          </cell>
          <cell r="C9402">
            <v>0</v>
          </cell>
          <cell r="D9402">
            <v>0</v>
          </cell>
          <cell r="E9402">
            <v>0</v>
          </cell>
        </row>
        <row r="9403">
          <cell r="A9403">
            <v>0</v>
          </cell>
          <cell r="B9403">
            <v>0</v>
          </cell>
          <cell r="C9403">
            <v>0</v>
          </cell>
          <cell r="D9403">
            <v>0</v>
          </cell>
          <cell r="E9403">
            <v>0</v>
          </cell>
        </row>
        <row r="9404">
          <cell r="A9404">
            <v>0</v>
          </cell>
          <cell r="B9404">
            <v>0</v>
          </cell>
          <cell r="C9404">
            <v>0</v>
          </cell>
          <cell r="D9404">
            <v>0</v>
          </cell>
          <cell r="E9404">
            <v>0</v>
          </cell>
        </row>
        <row r="9405">
          <cell r="A9405">
            <v>0</v>
          </cell>
          <cell r="B9405">
            <v>0</v>
          </cell>
          <cell r="C9405">
            <v>0</v>
          </cell>
          <cell r="D9405">
            <v>0</v>
          </cell>
          <cell r="E9405">
            <v>0</v>
          </cell>
        </row>
        <row r="9406">
          <cell r="A9406">
            <v>0</v>
          </cell>
          <cell r="B9406">
            <v>0</v>
          </cell>
          <cell r="C9406">
            <v>0</v>
          </cell>
          <cell r="D9406">
            <v>0</v>
          </cell>
          <cell r="E9406">
            <v>0</v>
          </cell>
        </row>
        <row r="9407">
          <cell r="A9407">
            <v>0</v>
          </cell>
          <cell r="B9407">
            <v>0</v>
          </cell>
          <cell r="C9407">
            <v>0</v>
          </cell>
          <cell r="D9407">
            <v>0</v>
          </cell>
          <cell r="E9407">
            <v>0</v>
          </cell>
        </row>
        <row r="9408">
          <cell r="A9408">
            <v>0</v>
          </cell>
          <cell r="B9408">
            <v>0</v>
          </cell>
          <cell r="C9408">
            <v>0</v>
          </cell>
          <cell r="D9408">
            <v>0</v>
          </cell>
          <cell r="E9408">
            <v>0</v>
          </cell>
        </row>
        <row r="9409">
          <cell r="A9409">
            <v>0</v>
          </cell>
          <cell r="B9409">
            <v>0</v>
          </cell>
          <cell r="C9409">
            <v>0</v>
          </cell>
          <cell r="D9409">
            <v>0</v>
          </cell>
          <cell r="E9409">
            <v>0</v>
          </cell>
        </row>
        <row r="9410">
          <cell r="A9410">
            <v>0</v>
          </cell>
          <cell r="B9410">
            <v>0</v>
          </cell>
          <cell r="C9410">
            <v>0</v>
          </cell>
          <cell r="D9410">
            <v>0</v>
          </cell>
          <cell r="E9410">
            <v>0</v>
          </cell>
        </row>
        <row r="9411">
          <cell r="A9411">
            <v>0</v>
          </cell>
          <cell r="B9411">
            <v>0</v>
          </cell>
          <cell r="C9411">
            <v>0</v>
          </cell>
          <cell r="D9411">
            <v>0</v>
          </cell>
          <cell r="E9411">
            <v>0</v>
          </cell>
        </row>
        <row r="9412">
          <cell r="A9412">
            <v>0</v>
          </cell>
          <cell r="B9412">
            <v>0</v>
          </cell>
          <cell r="C9412">
            <v>0</v>
          </cell>
          <cell r="D9412">
            <v>0</v>
          </cell>
          <cell r="E9412">
            <v>0</v>
          </cell>
        </row>
        <row r="9413">
          <cell r="A9413">
            <v>0</v>
          </cell>
          <cell r="B9413">
            <v>0</v>
          </cell>
          <cell r="C9413">
            <v>0</v>
          </cell>
          <cell r="D9413">
            <v>0</v>
          </cell>
          <cell r="E9413">
            <v>0</v>
          </cell>
        </row>
        <row r="9414">
          <cell r="A9414">
            <v>0</v>
          </cell>
          <cell r="B9414">
            <v>0</v>
          </cell>
          <cell r="C9414">
            <v>0</v>
          </cell>
          <cell r="D9414">
            <v>0</v>
          </cell>
          <cell r="E9414">
            <v>0</v>
          </cell>
        </row>
        <row r="9415">
          <cell r="A9415">
            <v>0</v>
          </cell>
          <cell r="B9415">
            <v>0</v>
          </cell>
          <cell r="C9415">
            <v>0</v>
          </cell>
          <cell r="D9415">
            <v>0</v>
          </cell>
          <cell r="E9415">
            <v>0</v>
          </cell>
        </row>
        <row r="9416">
          <cell r="A9416">
            <v>0</v>
          </cell>
          <cell r="B9416">
            <v>0</v>
          </cell>
          <cell r="C9416">
            <v>0</v>
          </cell>
          <cell r="D9416">
            <v>0</v>
          </cell>
          <cell r="E9416">
            <v>0</v>
          </cell>
        </row>
        <row r="9417">
          <cell r="A9417">
            <v>0</v>
          </cell>
          <cell r="B9417">
            <v>0</v>
          </cell>
          <cell r="C9417">
            <v>0</v>
          </cell>
          <cell r="D9417">
            <v>0</v>
          </cell>
          <cell r="E9417">
            <v>0</v>
          </cell>
        </row>
        <row r="9418">
          <cell r="A9418">
            <v>0</v>
          </cell>
          <cell r="B9418">
            <v>0</v>
          </cell>
          <cell r="C9418">
            <v>0</v>
          </cell>
          <cell r="D9418">
            <v>0</v>
          </cell>
          <cell r="E9418">
            <v>0</v>
          </cell>
        </row>
        <row r="9419">
          <cell r="A9419">
            <v>0</v>
          </cell>
          <cell r="B9419">
            <v>0</v>
          </cell>
          <cell r="C9419">
            <v>0</v>
          </cell>
          <cell r="D9419">
            <v>0</v>
          </cell>
          <cell r="E9419">
            <v>0</v>
          </cell>
        </row>
        <row r="9420">
          <cell r="A9420">
            <v>0</v>
          </cell>
          <cell r="B9420">
            <v>0</v>
          </cell>
          <cell r="C9420">
            <v>0</v>
          </cell>
          <cell r="D9420">
            <v>0</v>
          </cell>
          <cell r="E9420">
            <v>0</v>
          </cell>
        </row>
        <row r="9421">
          <cell r="A9421">
            <v>0</v>
          </cell>
          <cell r="B9421">
            <v>0</v>
          </cell>
          <cell r="C9421">
            <v>0</v>
          </cell>
          <cell r="D9421">
            <v>0</v>
          </cell>
          <cell r="E9421">
            <v>0</v>
          </cell>
        </row>
        <row r="9422">
          <cell r="A9422">
            <v>0</v>
          </cell>
          <cell r="B9422">
            <v>0</v>
          </cell>
          <cell r="C9422">
            <v>0</v>
          </cell>
          <cell r="D9422">
            <v>0</v>
          </cell>
          <cell r="E9422">
            <v>0</v>
          </cell>
        </row>
        <row r="9423">
          <cell r="A9423">
            <v>0</v>
          </cell>
          <cell r="B9423">
            <v>0</v>
          </cell>
          <cell r="C9423">
            <v>0</v>
          </cell>
          <cell r="D9423">
            <v>0</v>
          </cell>
          <cell r="E9423">
            <v>0</v>
          </cell>
        </row>
        <row r="9424">
          <cell r="A9424">
            <v>0</v>
          </cell>
          <cell r="B9424">
            <v>0</v>
          </cell>
          <cell r="C9424">
            <v>0</v>
          </cell>
          <cell r="D9424">
            <v>0</v>
          </cell>
          <cell r="E9424">
            <v>0</v>
          </cell>
        </row>
        <row r="9425">
          <cell r="A9425">
            <v>0</v>
          </cell>
          <cell r="B9425">
            <v>0</v>
          </cell>
          <cell r="C9425">
            <v>0</v>
          </cell>
          <cell r="D9425">
            <v>0</v>
          </cell>
          <cell r="E9425">
            <v>0</v>
          </cell>
        </row>
        <row r="9426">
          <cell r="A9426">
            <v>0</v>
          </cell>
          <cell r="B9426">
            <v>0</v>
          </cell>
          <cell r="C9426">
            <v>0</v>
          </cell>
          <cell r="D9426">
            <v>0</v>
          </cell>
          <cell r="E9426">
            <v>0</v>
          </cell>
        </row>
        <row r="9427">
          <cell r="A9427">
            <v>0</v>
          </cell>
          <cell r="B9427">
            <v>0</v>
          </cell>
          <cell r="C9427">
            <v>0</v>
          </cell>
          <cell r="D9427">
            <v>0</v>
          </cell>
          <cell r="E9427">
            <v>0</v>
          </cell>
        </row>
        <row r="9428">
          <cell r="A9428">
            <v>0</v>
          </cell>
          <cell r="B9428">
            <v>0</v>
          </cell>
          <cell r="C9428">
            <v>0</v>
          </cell>
          <cell r="D9428">
            <v>0</v>
          </cell>
          <cell r="E9428">
            <v>0</v>
          </cell>
        </row>
        <row r="9429">
          <cell r="A9429">
            <v>0</v>
          </cell>
          <cell r="B9429">
            <v>0</v>
          </cell>
          <cell r="C9429">
            <v>0</v>
          </cell>
          <cell r="D9429">
            <v>0</v>
          </cell>
          <cell r="E9429">
            <v>0</v>
          </cell>
        </row>
        <row r="9430">
          <cell r="A9430">
            <v>0</v>
          </cell>
          <cell r="B9430">
            <v>0</v>
          </cell>
          <cell r="C9430">
            <v>0</v>
          </cell>
          <cell r="D9430">
            <v>0</v>
          </cell>
          <cell r="E9430">
            <v>0</v>
          </cell>
        </row>
        <row r="9431">
          <cell r="A9431">
            <v>0</v>
          </cell>
          <cell r="B9431">
            <v>0</v>
          </cell>
          <cell r="C9431">
            <v>0</v>
          </cell>
          <cell r="D9431">
            <v>0</v>
          </cell>
          <cell r="E9431">
            <v>0</v>
          </cell>
        </row>
        <row r="9432">
          <cell r="A9432">
            <v>0</v>
          </cell>
          <cell r="B9432">
            <v>0</v>
          </cell>
          <cell r="C9432">
            <v>0</v>
          </cell>
          <cell r="D9432">
            <v>0</v>
          </cell>
          <cell r="E9432">
            <v>0</v>
          </cell>
        </row>
        <row r="9433">
          <cell r="A9433">
            <v>0</v>
          </cell>
          <cell r="B9433">
            <v>0</v>
          </cell>
          <cell r="C9433">
            <v>0</v>
          </cell>
          <cell r="D9433">
            <v>0</v>
          </cell>
          <cell r="E9433">
            <v>0</v>
          </cell>
        </row>
        <row r="9434">
          <cell r="A9434">
            <v>0</v>
          </cell>
          <cell r="B9434">
            <v>0</v>
          </cell>
          <cell r="C9434">
            <v>0</v>
          </cell>
          <cell r="D9434">
            <v>0</v>
          </cell>
          <cell r="E9434">
            <v>0</v>
          </cell>
        </row>
        <row r="9435">
          <cell r="A9435">
            <v>0</v>
          </cell>
          <cell r="B9435">
            <v>0</v>
          </cell>
          <cell r="C9435">
            <v>0</v>
          </cell>
          <cell r="D9435">
            <v>0</v>
          </cell>
          <cell r="E9435">
            <v>0</v>
          </cell>
        </row>
        <row r="9436">
          <cell r="A9436">
            <v>0</v>
          </cell>
          <cell r="B9436">
            <v>0</v>
          </cell>
          <cell r="C9436">
            <v>0</v>
          </cell>
          <cell r="D9436">
            <v>0</v>
          </cell>
          <cell r="E9436">
            <v>0</v>
          </cell>
        </row>
        <row r="9437">
          <cell r="A9437">
            <v>0</v>
          </cell>
          <cell r="B9437">
            <v>0</v>
          </cell>
          <cell r="C9437">
            <v>0</v>
          </cell>
          <cell r="D9437">
            <v>0</v>
          </cell>
          <cell r="E9437">
            <v>0</v>
          </cell>
        </row>
        <row r="9438">
          <cell r="A9438">
            <v>0</v>
          </cell>
          <cell r="B9438">
            <v>0</v>
          </cell>
          <cell r="C9438">
            <v>0</v>
          </cell>
          <cell r="D9438">
            <v>0</v>
          </cell>
          <cell r="E9438">
            <v>0</v>
          </cell>
        </row>
        <row r="9439">
          <cell r="A9439">
            <v>0</v>
          </cell>
          <cell r="B9439">
            <v>0</v>
          </cell>
          <cell r="C9439">
            <v>0</v>
          </cell>
          <cell r="D9439">
            <v>0</v>
          </cell>
          <cell r="E9439">
            <v>0</v>
          </cell>
        </row>
        <row r="9440">
          <cell r="A9440">
            <v>0</v>
          </cell>
          <cell r="B9440">
            <v>0</v>
          </cell>
          <cell r="C9440">
            <v>0</v>
          </cell>
          <cell r="D9440">
            <v>0</v>
          </cell>
          <cell r="E9440">
            <v>0</v>
          </cell>
        </row>
        <row r="9441">
          <cell r="A9441">
            <v>0</v>
          </cell>
          <cell r="B9441">
            <v>0</v>
          </cell>
          <cell r="C9441">
            <v>0</v>
          </cell>
          <cell r="D9441">
            <v>0</v>
          </cell>
          <cell r="E9441">
            <v>0</v>
          </cell>
        </row>
        <row r="9442">
          <cell r="A9442">
            <v>0</v>
          </cell>
          <cell r="B9442">
            <v>0</v>
          </cell>
          <cell r="C9442">
            <v>0</v>
          </cell>
          <cell r="D9442">
            <v>0</v>
          </cell>
          <cell r="E9442">
            <v>0</v>
          </cell>
        </row>
        <row r="9443">
          <cell r="A9443">
            <v>0</v>
          </cell>
          <cell r="B9443">
            <v>0</v>
          </cell>
          <cell r="C9443">
            <v>0</v>
          </cell>
          <cell r="D9443">
            <v>0</v>
          </cell>
          <cell r="E9443">
            <v>0</v>
          </cell>
        </row>
        <row r="9444">
          <cell r="A9444">
            <v>0</v>
          </cell>
          <cell r="B9444">
            <v>0</v>
          </cell>
          <cell r="C9444">
            <v>0</v>
          </cell>
          <cell r="D9444">
            <v>0</v>
          </cell>
          <cell r="E9444">
            <v>0</v>
          </cell>
        </row>
        <row r="9445">
          <cell r="A9445">
            <v>0</v>
          </cell>
          <cell r="B9445">
            <v>0</v>
          </cell>
          <cell r="C9445">
            <v>0</v>
          </cell>
          <cell r="D9445">
            <v>0</v>
          </cell>
          <cell r="E9445">
            <v>0</v>
          </cell>
        </row>
        <row r="9446">
          <cell r="A9446">
            <v>0</v>
          </cell>
          <cell r="B9446">
            <v>0</v>
          </cell>
          <cell r="C9446">
            <v>0</v>
          </cell>
          <cell r="D9446">
            <v>0</v>
          </cell>
          <cell r="E9446">
            <v>0</v>
          </cell>
        </row>
        <row r="9447">
          <cell r="A9447">
            <v>0</v>
          </cell>
          <cell r="B9447">
            <v>0</v>
          </cell>
          <cell r="C9447">
            <v>0</v>
          </cell>
          <cell r="D9447">
            <v>0</v>
          </cell>
          <cell r="E9447">
            <v>0</v>
          </cell>
        </row>
        <row r="9448">
          <cell r="A9448">
            <v>0</v>
          </cell>
          <cell r="B9448">
            <v>0</v>
          </cell>
          <cell r="C9448">
            <v>0</v>
          </cell>
          <cell r="D9448">
            <v>0</v>
          </cell>
          <cell r="E9448">
            <v>0</v>
          </cell>
        </row>
        <row r="9449">
          <cell r="A9449">
            <v>0</v>
          </cell>
          <cell r="B9449">
            <v>0</v>
          </cell>
          <cell r="C9449">
            <v>0</v>
          </cell>
          <cell r="D9449">
            <v>0</v>
          </cell>
          <cell r="E9449">
            <v>0</v>
          </cell>
        </row>
        <row r="9450">
          <cell r="A9450">
            <v>0</v>
          </cell>
          <cell r="B9450">
            <v>0</v>
          </cell>
          <cell r="C9450">
            <v>0</v>
          </cell>
          <cell r="D9450">
            <v>0</v>
          </cell>
          <cell r="E9450">
            <v>0</v>
          </cell>
        </row>
        <row r="9451">
          <cell r="A9451">
            <v>0</v>
          </cell>
          <cell r="B9451">
            <v>0</v>
          </cell>
          <cell r="C9451">
            <v>0</v>
          </cell>
          <cell r="D9451">
            <v>0</v>
          </cell>
          <cell r="E9451">
            <v>0</v>
          </cell>
        </row>
        <row r="9452">
          <cell r="A9452">
            <v>0</v>
          </cell>
          <cell r="B9452">
            <v>0</v>
          </cell>
          <cell r="C9452">
            <v>0</v>
          </cell>
          <cell r="D9452">
            <v>0</v>
          </cell>
          <cell r="E9452">
            <v>0</v>
          </cell>
        </row>
        <row r="9453">
          <cell r="A9453">
            <v>0</v>
          </cell>
          <cell r="B9453">
            <v>0</v>
          </cell>
          <cell r="C9453">
            <v>0</v>
          </cell>
          <cell r="D9453">
            <v>0</v>
          </cell>
          <cell r="E9453">
            <v>0</v>
          </cell>
        </row>
        <row r="9454">
          <cell r="A9454">
            <v>0</v>
          </cell>
          <cell r="B9454">
            <v>0</v>
          </cell>
          <cell r="C9454">
            <v>0</v>
          </cell>
          <cell r="D9454">
            <v>0</v>
          </cell>
          <cell r="E9454">
            <v>0</v>
          </cell>
        </row>
        <row r="9455">
          <cell r="A9455">
            <v>0</v>
          </cell>
          <cell r="B9455">
            <v>0</v>
          </cell>
          <cell r="C9455">
            <v>0</v>
          </cell>
          <cell r="D9455">
            <v>0</v>
          </cell>
          <cell r="E9455">
            <v>0</v>
          </cell>
        </row>
        <row r="9456">
          <cell r="A9456">
            <v>0</v>
          </cell>
          <cell r="B9456">
            <v>0</v>
          </cell>
          <cell r="C9456">
            <v>0</v>
          </cell>
          <cell r="D9456">
            <v>0</v>
          </cell>
          <cell r="E9456">
            <v>0</v>
          </cell>
        </row>
        <row r="9457">
          <cell r="A9457">
            <v>0</v>
          </cell>
          <cell r="B9457">
            <v>0</v>
          </cell>
          <cell r="C9457">
            <v>0</v>
          </cell>
          <cell r="D9457">
            <v>0</v>
          </cell>
          <cell r="E9457">
            <v>0</v>
          </cell>
        </row>
        <row r="9458">
          <cell r="A9458">
            <v>0</v>
          </cell>
          <cell r="B9458">
            <v>0</v>
          </cell>
          <cell r="C9458">
            <v>0</v>
          </cell>
          <cell r="D9458">
            <v>0</v>
          </cell>
          <cell r="E9458">
            <v>0</v>
          </cell>
        </row>
        <row r="9459">
          <cell r="A9459">
            <v>0</v>
          </cell>
          <cell r="B9459">
            <v>0</v>
          </cell>
          <cell r="C9459">
            <v>0</v>
          </cell>
          <cell r="D9459">
            <v>0</v>
          </cell>
          <cell r="E9459">
            <v>0</v>
          </cell>
        </row>
        <row r="9460">
          <cell r="A9460">
            <v>0</v>
          </cell>
          <cell r="B9460">
            <v>0</v>
          </cell>
          <cell r="C9460">
            <v>0</v>
          </cell>
          <cell r="D9460">
            <v>0</v>
          </cell>
          <cell r="E9460">
            <v>0</v>
          </cell>
        </row>
        <row r="9461">
          <cell r="A9461">
            <v>0</v>
          </cell>
          <cell r="B9461">
            <v>0</v>
          </cell>
          <cell r="C9461">
            <v>0</v>
          </cell>
          <cell r="D9461">
            <v>0</v>
          </cell>
          <cell r="E9461">
            <v>0</v>
          </cell>
        </row>
        <row r="9462">
          <cell r="A9462">
            <v>0</v>
          </cell>
          <cell r="B9462">
            <v>0</v>
          </cell>
          <cell r="C9462">
            <v>0</v>
          </cell>
          <cell r="D9462">
            <v>0</v>
          </cell>
          <cell r="E9462">
            <v>0</v>
          </cell>
        </row>
        <row r="9463">
          <cell r="A9463">
            <v>0</v>
          </cell>
          <cell r="B9463">
            <v>0</v>
          </cell>
          <cell r="C9463">
            <v>0</v>
          </cell>
          <cell r="D9463">
            <v>0</v>
          </cell>
          <cell r="E9463">
            <v>0</v>
          </cell>
        </row>
        <row r="9464">
          <cell r="A9464">
            <v>0</v>
          </cell>
          <cell r="B9464">
            <v>0</v>
          </cell>
          <cell r="C9464">
            <v>0</v>
          </cell>
          <cell r="D9464">
            <v>0</v>
          </cell>
          <cell r="E9464">
            <v>0</v>
          </cell>
        </row>
        <row r="9465">
          <cell r="A9465">
            <v>0</v>
          </cell>
          <cell r="B9465">
            <v>0</v>
          </cell>
          <cell r="C9465">
            <v>0</v>
          </cell>
          <cell r="D9465">
            <v>0</v>
          </cell>
          <cell r="E9465">
            <v>0</v>
          </cell>
        </row>
        <row r="9466">
          <cell r="A9466">
            <v>0</v>
          </cell>
          <cell r="B9466">
            <v>0</v>
          </cell>
          <cell r="C9466">
            <v>0</v>
          </cell>
          <cell r="D9466">
            <v>0</v>
          </cell>
          <cell r="E9466">
            <v>0</v>
          </cell>
        </row>
        <row r="9467">
          <cell r="A9467">
            <v>0</v>
          </cell>
          <cell r="B9467">
            <v>0</v>
          </cell>
          <cell r="C9467">
            <v>0</v>
          </cell>
          <cell r="D9467">
            <v>0</v>
          </cell>
          <cell r="E9467">
            <v>0</v>
          </cell>
        </row>
        <row r="9468">
          <cell r="A9468">
            <v>0</v>
          </cell>
          <cell r="B9468">
            <v>0</v>
          </cell>
          <cell r="C9468">
            <v>0</v>
          </cell>
          <cell r="D9468">
            <v>0</v>
          </cell>
          <cell r="E9468">
            <v>0</v>
          </cell>
        </row>
        <row r="9469">
          <cell r="A9469">
            <v>0</v>
          </cell>
          <cell r="B9469">
            <v>0</v>
          </cell>
          <cell r="C9469">
            <v>0</v>
          </cell>
          <cell r="D9469">
            <v>0</v>
          </cell>
          <cell r="E9469">
            <v>0</v>
          </cell>
        </row>
        <row r="9470">
          <cell r="A9470">
            <v>0</v>
          </cell>
          <cell r="B9470">
            <v>0</v>
          </cell>
          <cell r="C9470">
            <v>0</v>
          </cell>
          <cell r="D9470">
            <v>0</v>
          </cell>
          <cell r="E9470">
            <v>0</v>
          </cell>
        </row>
        <row r="9471">
          <cell r="A9471">
            <v>0</v>
          </cell>
          <cell r="B9471">
            <v>0</v>
          </cell>
          <cell r="C9471">
            <v>0</v>
          </cell>
          <cell r="D9471">
            <v>0</v>
          </cell>
          <cell r="E9471">
            <v>0</v>
          </cell>
        </row>
        <row r="9472">
          <cell r="A9472">
            <v>0</v>
          </cell>
          <cell r="B9472">
            <v>0</v>
          </cell>
          <cell r="C9472">
            <v>0</v>
          </cell>
          <cell r="D9472">
            <v>0</v>
          </cell>
          <cell r="E9472">
            <v>0</v>
          </cell>
        </row>
        <row r="9473">
          <cell r="A9473">
            <v>0</v>
          </cell>
          <cell r="B9473">
            <v>0</v>
          </cell>
          <cell r="C9473">
            <v>0</v>
          </cell>
          <cell r="D9473">
            <v>0</v>
          </cell>
          <cell r="E9473">
            <v>0</v>
          </cell>
        </row>
        <row r="9474">
          <cell r="A9474">
            <v>0</v>
          </cell>
          <cell r="B9474">
            <v>0</v>
          </cell>
          <cell r="C9474">
            <v>0</v>
          </cell>
          <cell r="D9474">
            <v>0</v>
          </cell>
          <cell r="E9474">
            <v>0</v>
          </cell>
        </row>
        <row r="9475">
          <cell r="A9475">
            <v>0</v>
          </cell>
          <cell r="B9475">
            <v>0</v>
          </cell>
          <cell r="C9475">
            <v>0</v>
          </cell>
          <cell r="D9475">
            <v>0</v>
          </cell>
          <cell r="E9475">
            <v>0</v>
          </cell>
        </row>
        <row r="9476">
          <cell r="A9476">
            <v>0</v>
          </cell>
          <cell r="B9476">
            <v>0</v>
          </cell>
          <cell r="C9476">
            <v>0</v>
          </cell>
          <cell r="D9476">
            <v>0</v>
          </cell>
          <cell r="E9476">
            <v>0</v>
          </cell>
        </row>
        <row r="9477">
          <cell r="A9477">
            <v>0</v>
          </cell>
          <cell r="B9477">
            <v>0</v>
          </cell>
          <cell r="C9477">
            <v>0</v>
          </cell>
          <cell r="D9477">
            <v>0</v>
          </cell>
          <cell r="E9477">
            <v>0</v>
          </cell>
        </row>
        <row r="9478">
          <cell r="A9478">
            <v>0</v>
          </cell>
          <cell r="B9478">
            <v>0</v>
          </cell>
          <cell r="C9478">
            <v>0</v>
          </cell>
          <cell r="D9478">
            <v>0</v>
          </cell>
          <cell r="E9478">
            <v>0</v>
          </cell>
        </row>
        <row r="9479">
          <cell r="A9479">
            <v>0</v>
          </cell>
          <cell r="B9479">
            <v>0</v>
          </cell>
          <cell r="C9479">
            <v>0</v>
          </cell>
          <cell r="D9479">
            <v>0</v>
          </cell>
          <cell r="E9479">
            <v>0</v>
          </cell>
        </row>
        <row r="9480">
          <cell r="A9480">
            <v>0</v>
          </cell>
          <cell r="B9480">
            <v>0</v>
          </cell>
          <cell r="C9480">
            <v>0</v>
          </cell>
          <cell r="D9480">
            <v>0</v>
          </cell>
          <cell r="E9480">
            <v>0</v>
          </cell>
        </row>
        <row r="9481">
          <cell r="A9481">
            <v>0</v>
          </cell>
          <cell r="B9481">
            <v>0</v>
          </cell>
          <cell r="C9481">
            <v>0</v>
          </cell>
          <cell r="D9481">
            <v>0</v>
          </cell>
          <cell r="E9481">
            <v>0</v>
          </cell>
        </row>
        <row r="9482">
          <cell r="A9482">
            <v>0</v>
          </cell>
          <cell r="B9482">
            <v>0</v>
          </cell>
          <cell r="C9482">
            <v>0</v>
          </cell>
          <cell r="D9482">
            <v>0</v>
          </cell>
          <cell r="E9482">
            <v>0</v>
          </cell>
        </row>
        <row r="9483">
          <cell r="A9483">
            <v>0</v>
          </cell>
          <cell r="B9483">
            <v>0</v>
          </cell>
          <cell r="C9483">
            <v>0</v>
          </cell>
          <cell r="D9483">
            <v>0</v>
          </cell>
          <cell r="E9483">
            <v>0</v>
          </cell>
        </row>
        <row r="9484">
          <cell r="A9484">
            <v>0</v>
          </cell>
          <cell r="B9484">
            <v>0</v>
          </cell>
          <cell r="C9484">
            <v>0</v>
          </cell>
          <cell r="D9484">
            <v>0</v>
          </cell>
          <cell r="E9484">
            <v>0</v>
          </cell>
        </row>
        <row r="9485">
          <cell r="A9485">
            <v>0</v>
          </cell>
          <cell r="B9485">
            <v>0</v>
          </cell>
          <cell r="C9485">
            <v>0</v>
          </cell>
          <cell r="D9485">
            <v>0</v>
          </cell>
          <cell r="E9485">
            <v>0</v>
          </cell>
        </row>
        <row r="9486">
          <cell r="A9486">
            <v>0</v>
          </cell>
          <cell r="B9486">
            <v>0</v>
          </cell>
          <cell r="C9486">
            <v>0</v>
          </cell>
          <cell r="D9486">
            <v>0</v>
          </cell>
          <cell r="E9486">
            <v>0</v>
          </cell>
        </row>
        <row r="9487">
          <cell r="A9487">
            <v>0</v>
          </cell>
          <cell r="B9487">
            <v>0</v>
          </cell>
          <cell r="C9487">
            <v>0</v>
          </cell>
          <cell r="D9487">
            <v>0</v>
          </cell>
          <cell r="E9487">
            <v>0</v>
          </cell>
        </row>
        <row r="9488">
          <cell r="A9488">
            <v>0</v>
          </cell>
          <cell r="B9488">
            <v>0</v>
          </cell>
          <cell r="C9488">
            <v>0</v>
          </cell>
          <cell r="D9488">
            <v>0</v>
          </cell>
          <cell r="E9488">
            <v>0</v>
          </cell>
        </row>
        <row r="9489">
          <cell r="A9489">
            <v>0</v>
          </cell>
          <cell r="B9489">
            <v>0</v>
          </cell>
          <cell r="C9489">
            <v>0</v>
          </cell>
          <cell r="D9489">
            <v>0</v>
          </cell>
          <cell r="E9489">
            <v>0</v>
          </cell>
        </row>
        <row r="9490">
          <cell r="A9490">
            <v>0</v>
          </cell>
          <cell r="B9490">
            <v>0</v>
          </cell>
          <cell r="C9490">
            <v>0</v>
          </cell>
          <cell r="D9490">
            <v>0</v>
          </cell>
          <cell r="E9490">
            <v>0</v>
          </cell>
        </row>
        <row r="9491">
          <cell r="A9491">
            <v>0</v>
          </cell>
          <cell r="B9491">
            <v>0</v>
          </cell>
          <cell r="C9491">
            <v>0</v>
          </cell>
          <cell r="D9491">
            <v>0</v>
          </cell>
          <cell r="E9491">
            <v>0</v>
          </cell>
        </row>
        <row r="9492">
          <cell r="A9492">
            <v>0</v>
          </cell>
          <cell r="B9492">
            <v>0</v>
          </cell>
          <cell r="C9492">
            <v>0</v>
          </cell>
          <cell r="D9492">
            <v>0</v>
          </cell>
          <cell r="E9492">
            <v>0</v>
          </cell>
        </row>
        <row r="9493">
          <cell r="A9493">
            <v>0</v>
          </cell>
          <cell r="B9493">
            <v>0</v>
          </cell>
          <cell r="C9493">
            <v>0</v>
          </cell>
          <cell r="D9493">
            <v>0</v>
          </cell>
          <cell r="E9493">
            <v>0</v>
          </cell>
        </row>
        <row r="9494">
          <cell r="A9494">
            <v>0</v>
          </cell>
          <cell r="B9494">
            <v>0</v>
          </cell>
          <cell r="C9494">
            <v>0</v>
          </cell>
          <cell r="D9494">
            <v>0</v>
          </cell>
          <cell r="E9494">
            <v>0</v>
          </cell>
        </row>
        <row r="9495">
          <cell r="A9495">
            <v>0</v>
          </cell>
          <cell r="B9495">
            <v>0</v>
          </cell>
          <cell r="C9495">
            <v>0</v>
          </cell>
          <cell r="D9495">
            <v>0</v>
          </cell>
          <cell r="E9495">
            <v>0</v>
          </cell>
        </row>
        <row r="9496">
          <cell r="A9496">
            <v>0</v>
          </cell>
          <cell r="B9496">
            <v>0</v>
          </cell>
          <cell r="C9496">
            <v>0</v>
          </cell>
          <cell r="D9496">
            <v>0</v>
          </cell>
          <cell r="E9496">
            <v>0</v>
          </cell>
        </row>
        <row r="9497">
          <cell r="A9497">
            <v>0</v>
          </cell>
          <cell r="B9497">
            <v>0</v>
          </cell>
          <cell r="C9497">
            <v>0</v>
          </cell>
          <cell r="D9497">
            <v>0</v>
          </cell>
          <cell r="E9497">
            <v>0</v>
          </cell>
        </row>
        <row r="9498">
          <cell r="A9498">
            <v>0</v>
          </cell>
          <cell r="B9498">
            <v>0</v>
          </cell>
          <cell r="C9498">
            <v>0</v>
          </cell>
          <cell r="D9498">
            <v>0</v>
          </cell>
          <cell r="E9498">
            <v>0</v>
          </cell>
        </row>
        <row r="9499">
          <cell r="A9499">
            <v>0</v>
          </cell>
          <cell r="B9499">
            <v>0</v>
          </cell>
          <cell r="C9499">
            <v>0</v>
          </cell>
          <cell r="D9499">
            <v>0</v>
          </cell>
          <cell r="E9499">
            <v>0</v>
          </cell>
        </row>
        <row r="9500">
          <cell r="A9500">
            <v>0</v>
          </cell>
          <cell r="B9500">
            <v>0</v>
          </cell>
          <cell r="C9500">
            <v>0</v>
          </cell>
          <cell r="D9500">
            <v>0</v>
          </cell>
          <cell r="E9500">
            <v>0</v>
          </cell>
        </row>
        <row r="9501">
          <cell r="A9501">
            <v>0</v>
          </cell>
          <cell r="B9501">
            <v>0</v>
          </cell>
          <cell r="C9501">
            <v>0</v>
          </cell>
          <cell r="D9501">
            <v>0</v>
          </cell>
          <cell r="E9501">
            <v>0</v>
          </cell>
        </row>
        <row r="9502">
          <cell r="A9502">
            <v>0</v>
          </cell>
          <cell r="B9502">
            <v>0</v>
          </cell>
          <cell r="C9502">
            <v>0</v>
          </cell>
          <cell r="D9502">
            <v>0</v>
          </cell>
          <cell r="E9502">
            <v>0</v>
          </cell>
        </row>
        <row r="9503">
          <cell r="A9503">
            <v>0</v>
          </cell>
          <cell r="B9503">
            <v>0</v>
          </cell>
          <cell r="C9503">
            <v>0</v>
          </cell>
          <cell r="D9503">
            <v>0</v>
          </cell>
          <cell r="E9503">
            <v>0</v>
          </cell>
        </row>
        <row r="9504">
          <cell r="A9504">
            <v>0</v>
          </cell>
          <cell r="B9504">
            <v>0</v>
          </cell>
          <cell r="C9504">
            <v>0</v>
          </cell>
          <cell r="D9504">
            <v>0</v>
          </cell>
          <cell r="E9504">
            <v>0</v>
          </cell>
        </row>
        <row r="9505">
          <cell r="A9505">
            <v>0</v>
          </cell>
          <cell r="B9505">
            <v>0</v>
          </cell>
          <cell r="C9505">
            <v>0</v>
          </cell>
          <cell r="D9505">
            <v>0</v>
          </cell>
          <cell r="E9505">
            <v>0</v>
          </cell>
        </row>
        <row r="9506">
          <cell r="A9506">
            <v>0</v>
          </cell>
          <cell r="B9506">
            <v>0</v>
          </cell>
          <cell r="C9506">
            <v>0</v>
          </cell>
          <cell r="D9506">
            <v>0</v>
          </cell>
          <cell r="E9506">
            <v>0</v>
          </cell>
        </row>
        <row r="9507">
          <cell r="A9507">
            <v>0</v>
          </cell>
          <cell r="B9507">
            <v>0</v>
          </cell>
          <cell r="C9507">
            <v>0</v>
          </cell>
          <cell r="D9507">
            <v>0</v>
          </cell>
          <cell r="E9507">
            <v>0</v>
          </cell>
        </row>
        <row r="9508">
          <cell r="A9508">
            <v>0</v>
          </cell>
          <cell r="B9508">
            <v>0</v>
          </cell>
          <cell r="C9508">
            <v>0</v>
          </cell>
          <cell r="D9508">
            <v>0</v>
          </cell>
          <cell r="E9508">
            <v>0</v>
          </cell>
        </row>
        <row r="9509">
          <cell r="A9509">
            <v>0</v>
          </cell>
          <cell r="B9509">
            <v>0</v>
          </cell>
          <cell r="C9509">
            <v>0</v>
          </cell>
          <cell r="D9509">
            <v>0</v>
          </cell>
          <cell r="E9509">
            <v>0</v>
          </cell>
        </row>
        <row r="9510">
          <cell r="A9510">
            <v>0</v>
          </cell>
          <cell r="B9510">
            <v>0</v>
          </cell>
          <cell r="C9510">
            <v>0</v>
          </cell>
          <cell r="D9510">
            <v>0</v>
          </cell>
          <cell r="E9510">
            <v>0</v>
          </cell>
        </row>
        <row r="9511">
          <cell r="A9511">
            <v>0</v>
          </cell>
          <cell r="B9511">
            <v>0</v>
          </cell>
          <cell r="C9511">
            <v>0</v>
          </cell>
          <cell r="D9511">
            <v>0</v>
          </cell>
          <cell r="E9511">
            <v>0</v>
          </cell>
        </row>
        <row r="9512">
          <cell r="A9512">
            <v>0</v>
          </cell>
          <cell r="B9512">
            <v>0</v>
          </cell>
          <cell r="C9512">
            <v>0</v>
          </cell>
          <cell r="D9512">
            <v>0</v>
          </cell>
          <cell r="E9512">
            <v>0</v>
          </cell>
        </row>
        <row r="9513">
          <cell r="A9513">
            <v>0</v>
          </cell>
          <cell r="B9513">
            <v>0</v>
          </cell>
          <cell r="C9513">
            <v>0</v>
          </cell>
          <cell r="D9513">
            <v>0</v>
          </cell>
          <cell r="E9513">
            <v>0</v>
          </cell>
        </row>
        <row r="9514">
          <cell r="A9514">
            <v>0</v>
          </cell>
          <cell r="B9514">
            <v>0</v>
          </cell>
          <cell r="C9514">
            <v>0</v>
          </cell>
          <cell r="D9514">
            <v>0</v>
          </cell>
          <cell r="E9514">
            <v>0</v>
          </cell>
        </row>
        <row r="9515">
          <cell r="A9515">
            <v>0</v>
          </cell>
          <cell r="B9515">
            <v>0</v>
          </cell>
          <cell r="C9515">
            <v>0</v>
          </cell>
          <cell r="D9515">
            <v>0</v>
          </cell>
          <cell r="E9515">
            <v>0</v>
          </cell>
        </row>
        <row r="9516">
          <cell r="A9516">
            <v>0</v>
          </cell>
          <cell r="B9516">
            <v>0</v>
          </cell>
          <cell r="C9516">
            <v>0</v>
          </cell>
          <cell r="D9516">
            <v>0</v>
          </cell>
          <cell r="E9516">
            <v>0</v>
          </cell>
        </row>
        <row r="9517">
          <cell r="A9517">
            <v>0</v>
          </cell>
          <cell r="B9517">
            <v>0</v>
          </cell>
          <cell r="C9517">
            <v>0</v>
          </cell>
          <cell r="D9517">
            <v>0</v>
          </cell>
          <cell r="E9517">
            <v>0</v>
          </cell>
        </row>
        <row r="9518">
          <cell r="A9518">
            <v>0</v>
          </cell>
          <cell r="B9518">
            <v>0</v>
          </cell>
          <cell r="C9518">
            <v>0</v>
          </cell>
          <cell r="D9518">
            <v>0</v>
          </cell>
          <cell r="E9518">
            <v>0</v>
          </cell>
        </row>
        <row r="9519">
          <cell r="A9519">
            <v>0</v>
          </cell>
          <cell r="B9519">
            <v>0</v>
          </cell>
          <cell r="C9519">
            <v>0</v>
          </cell>
          <cell r="D9519">
            <v>0</v>
          </cell>
          <cell r="E9519">
            <v>0</v>
          </cell>
        </row>
        <row r="9520">
          <cell r="A9520">
            <v>0</v>
          </cell>
          <cell r="B9520">
            <v>0</v>
          </cell>
          <cell r="C9520">
            <v>0</v>
          </cell>
          <cell r="D9520">
            <v>0</v>
          </cell>
          <cell r="E9520">
            <v>0</v>
          </cell>
        </row>
        <row r="9521">
          <cell r="A9521">
            <v>0</v>
          </cell>
          <cell r="B9521">
            <v>0</v>
          </cell>
          <cell r="C9521">
            <v>0</v>
          </cell>
          <cell r="D9521">
            <v>0</v>
          </cell>
          <cell r="E9521">
            <v>0</v>
          </cell>
        </row>
        <row r="9522">
          <cell r="A9522">
            <v>0</v>
          </cell>
          <cell r="B9522">
            <v>0</v>
          </cell>
          <cell r="C9522">
            <v>0</v>
          </cell>
          <cell r="D9522">
            <v>0</v>
          </cell>
          <cell r="E9522">
            <v>0</v>
          </cell>
        </row>
        <row r="9523">
          <cell r="A9523">
            <v>0</v>
          </cell>
          <cell r="B9523">
            <v>0</v>
          </cell>
          <cell r="C9523">
            <v>0</v>
          </cell>
          <cell r="D9523">
            <v>0</v>
          </cell>
          <cell r="E9523">
            <v>0</v>
          </cell>
        </row>
        <row r="9524">
          <cell r="A9524">
            <v>0</v>
          </cell>
          <cell r="B9524">
            <v>0</v>
          </cell>
          <cell r="C9524">
            <v>0</v>
          </cell>
          <cell r="D9524">
            <v>0</v>
          </cell>
          <cell r="E9524">
            <v>0</v>
          </cell>
        </row>
        <row r="9525">
          <cell r="A9525">
            <v>0</v>
          </cell>
          <cell r="B9525">
            <v>0</v>
          </cell>
          <cell r="C9525">
            <v>0</v>
          </cell>
          <cell r="D9525">
            <v>0</v>
          </cell>
          <cell r="E9525">
            <v>0</v>
          </cell>
        </row>
        <row r="9526">
          <cell r="A9526">
            <v>0</v>
          </cell>
          <cell r="B9526">
            <v>0</v>
          </cell>
          <cell r="C9526">
            <v>0</v>
          </cell>
          <cell r="D9526">
            <v>0</v>
          </cell>
          <cell r="E9526">
            <v>0</v>
          </cell>
        </row>
        <row r="9527">
          <cell r="A9527">
            <v>0</v>
          </cell>
          <cell r="B9527">
            <v>0</v>
          </cell>
          <cell r="C9527">
            <v>0</v>
          </cell>
          <cell r="D9527">
            <v>0</v>
          </cell>
          <cell r="E9527">
            <v>0</v>
          </cell>
        </row>
        <row r="9528">
          <cell r="A9528">
            <v>0</v>
          </cell>
          <cell r="B9528">
            <v>0</v>
          </cell>
          <cell r="C9528">
            <v>0</v>
          </cell>
          <cell r="D9528">
            <v>0</v>
          </cell>
          <cell r="E9528">
            <v>0</v>
          </cell>
        </row>
        <row r="9529">
          <cell r="A9529">
            <v>0</v>
          </cell>
          <cell r="B9529">
            <v>0</v>
          </cell>
          <cell r="C9529">
            <v>0</v>
          </cell>
          <cell r="D9529">
            <v>0</v>
          </cell>
          <cell r="E9529">
            <v>0</v>
          </cell>
        </row>
        <row r="9530">
          <cell r="A9530">
            <v>0</v>
          </cell>
          <cell r="B9530">
            <v>0</v>
          </cell>
          <cell r="C9530">
            <v>0</v>
          </cell>
          <cell r="D9530">
            <v>0</v>
          </cell>
          <cell r="E9530">
            <v>0</v>
          </cell>
        </row>
        <row r="9531">
          <cell r="A9531">
            <v>0</v>
          </cell>
          <cell r="B9531">
            <v>0</v>
          </cell>
          <cell r="C9531">
            <v>0</v>
          </cell>
          <cell r="D9531">
            <v>0</v>
          </cell>
          <cell r="E9531">
            <v>0</v>
          </cell>
        </row>
        <row r="9532">
          <cell r="A9532">
            <v>0</v>
          </cell>
          <cell r="B9532">
            <v>0</v>
          </cell>
          <cell r="C9532">
            <v>0</v>
          </cell>
          <cell r="D9532">
            <v>0</v>
          </cell>
          <cell r="E9532">
            <v>0</v>
          </cell>
        </row>
        <row r="9533">
          <cell r="A9533">
            <v>0</v>
          </cell>
          <cell r="B9533">
            <v>0</v>
          </cell>
          <cell r="C9533">
            <v>0</v>
          </cell>
          <cell r="D9533">
            <v>0</v>
          </cell>
          <cell r="E9533">
            <v>0</v>
          </cell>
        </row>
        <row r="9534">
          <cell r="A9534">
            <v>0</v>
          </cell>
          <cell r="B9534">
            <v>0</v>
          </cell>
          <cell r="C9534">
            <v>0</v>
          </cell>
          <cell r="D9534">
            <v>0</v>
          </cell>
          <cell r="E9534">
            <v>0</v>
          </cell>
        </row>
        <row r="9535">
          <cell r="A9535">
            <v>0</v>
          </cell>
          <cell r="B9535">
            <v>0</v>
          </cell>
          <cell r="C9535">
            <v>0</v>
          </cell>
          <cell r="D9535">
            <v>0</v>
          </cell>
          <cell r="E9535">
            <v>0</v>
          </cell>
        </row>
        <row r="9536">
          <cell r="A9536">
            <v>0</v>
          </cell>
          <cell r="B9536">
            <v>0</v>
          </cell>
          <cell r="C9536">
            <v>0</v>
          </cell>
          <cell r="D9536">
            <v>0</v>
          </cell>
          <cell r="E9536">
            <v>0</v>
          </cell>
        </row>
        <row r="9537">
          <cell r="A9537">
            <v>0</v>
          </cell>
          <cell r="B9537">
            <v>0</v>
          </cell>
          <cell r="C9537">
            <v>0</v>
          </cell>
          <cell r="D9537">
            <v>0</v>
          </cell>
          <cell r="E9537">
            <v>0</v>
          </cell>
        </row>
        <row r="9538">
          <cell r="A9538">
            <v>0</v>
          </cell>
          <cell r="B9538">
            <v>0</v>
          </cell>
          <cell r="C9538">
            <v>0</v>
          </cell>
          <cell r="D9538">
            <v>0</v>
          </cell>
          <cell r="E9538">
            <v>0</v>
          </cell>
        </row>
        <row r="9539">
          <cell r="A9539">
            <v>0</v>
          </cell>
          <cell r="B9539">
            <v>0</v>
          </cell>
          <cell r="C9539">
            <v>0</v>
          </cell>
          <cell r="D9539">
            <v>0</v>
          </cell>
          <cell r="E9539">
            <v>0</v>
          </cell>
        </row>
        <row r="9540">
          <cell r="A9540">
            <v>0</v>
          </cell>
          <cell r="B9540">
            <v>0</v>
          </cell>
          <cell r="C9540">
            <v>0</v>
          </cell>
          <cell r="D9540">
            <v>0</v>
          </cell>
          <cell r="E9540">
            <v>0</v>
          </cell>
        </row>
        <row r="9541">
          <cell r="A9541">
            <v>0</v>
          </cell>
          <cell r="B9541">
            <v>0</v>
          </cell>
          <cell r="C9541">
            <v>0</v>
          </cell>
          <cell r="D9541">
            <v>0</v>
          </cell>
          <cell r="E9541">
            <v>0</v>
          </cell>
        </row>
        <row r="9542">
          <cell r="A9542">
            <v>0</v>
          </cell>
          <cell r="B9542">
            <v>0</v>
          </cell>
          <cell r="C9542">
            <v>0</v>
          </cell>
          <cell r="D9542">
            <v>0</v>
          </cell>
          <cell r="E9542">
            <v>0</v>
          </cell>
        </row>
        <row r="9543">
          <cell r="A9543">
            <v>0</v>
          </cell>
          <cell r="B9543">
            <v>0</v>
          </cell>
          <cell r="C9543">
            <v>0</v>
          </cell>
          <cell r="D9543">
            <v>0</v>
          </cell>
          <cell r="E9543">
            <v>0</v>
          </cell>
        </row>
        <row r="9544">
          <cell r="A9544">
            <v>0</v>
          </cell>
          <cell r="B9544">
            <v>0</v>
          </cell>
          <cell r="C9544">
            <v>0</v>
          </cell>
          <cell r="D9544">
            <v>0</v>
          </cell>
          <cell r="E9544">
            <v>0</v>
          </cell>
        </row>
        <row r="9545">
          <cell r="A9545">
            <v>0</v>
          </cell>
          <cell r="B9545">
            <v>0</v>
          </cell>
          <cell r="C9545">
            <v>0</v>
          </cell>
          <cell r="D9545">
            <v>0</v>
          </cell>
          <cell r="E9545">
            <v>0</v>
          </cell>
        </row>
        <row r="9546">
          <cell r="A9546">
            <v>0</v>
          </cell>
          <cell r="B9546">
            <v>0</v>
          </cell>
          <cell r="C9546">
            <v>0</v>
          </cell>
          <cell r="D9546">
            <v>0</v>
          </cell>
          <cell r="E9546">
            <v>0</v>
          </cell>
        </row>
        <row r="9547">
          <cell r="A9547">
            <v>0</v>
          </cell>
          <cell r="B9547">
            <v>0</v>
          </cell>
          <cell r="C9547">
            <v>0</v>
          </cell>
          <cell r="D9547">
            <v>0</v>
          </cell>
          <cell r="E9547">
            <v>0</v>
          </cell>
        </row>
        <row r="9548">
          <cell r="A9548">
            <v>0</v>
          </cell>
          <cell r="B9548">
            <v>0</v>
          </cell>
          <cell r="C9548">
            <v>0</v>
          </cell>
          <cell r="D9548">
            <v>0</v>
          </cell>
          <cell r="E9548">
            <v>0</v>
          </cell>
        </row>
        <row r="9549">
          <cell r="A9549">
            <v>0</v>
          </cell>
          <cell r="B9549">
            <v>0</v>
          </cell>
          <cell r="C9549">
            <v>0</v>
          </cell>
          <cell r="D9549">
            <v>0</v>
          </cell>
          <cell r="E9549">
            <v>0</v>
          </cell>
        </row>
        <row r="9550">
          <cell r="A9550">
            <v>0</v>
          </cell>
          <cell r="B9550">
            <v>0</v>
          </cell>
          <cell r="C9550">
            <v>0</v>
          </cell>
          <cell r="D9550">
            <v>0</v>
          </cell>
          <cell r="E9550">
            <v>0</v>
          </cell>
        </row>
        <row r="9551">
          <cell r="A9551">
            <v>0</v>
          </cell>
          <cell r="B9551">
            <v>0</v>
          </cell>
          <cell r="C9551">
            <v>0</v>
          </cell>
          <cell r="D9551">
            <v>0</v>
          </cell>
          <cell r="E9551">
            <v>0</v>
          </cell>
        </row>
        <row r="9552">
          <cell r="A9552">
            <v>0</v>
          </cell>
          <cell r="B9552">
            <v>0</v>
          </cell>
          <cell r="C9552">
            <v>0</v>
          </cell>
          <cell r="D9552">
            <v>0</v>
          </cell>
          <cell r="E9552">
            <v>0</v>
          </cell>
        </row>
        <row r="9553">
          <cell r="A9553">
            <v>0</v>
          </cell>
          <cell r="B9553">
            <v>0</v>
          </cell>
          <cell r="C9553">
            <v>0</v>
          </cell>
          <cell r="D9553">
            <v>0</v>
          </cell>
          <cell r="E9553">
            <v>0</v>
          </cell>
        </row>
        <row r="9554">
          <cell r="A9554">
            <v>0</v>
          </cell>
          <cell r="B9554">
            <v>0</v>
          </cell>
          <cell r="C9554">
            <v>0</v>
          </cell>
          <cell r="D9554">
            <v>0</v>
          </cell>
          <cell r="E9554">
            <v>0</v>
          </cell>
        </row>
        <row r="9555">
          <cell r="A9555">
            <v>0</v>
          </cell>
          <cell r="B9555">
            <v>0</v>
          </cell>
          <cell r="C9555">
            <v>0</v>
          </cell>
          <cell r="D9555">
            <v>0</v>
          </cell>
          <cell r="E9555">
            <v>0</v>
          </cell>
        </row>
        <row r="9556">
          <cell r="A9556">
            <v>0</v>
          </cell>
          <cell r="B9556">
            <v>0</v>
          </cell>
          <cell r="C9556">
            <v>0</v>
          </cell>
          <cell r="D9556">
            <v>0</v>
          </cell>
          <cell r="E9556">
            <v>0</v>
          </cell>
        </row>
        <row r="9557">
          <cell r="A9557">
            <v>0</v>
          </cell>
          <cell r="B9557">
            <v>0</v>
          </cell>
          <cell r="C9557">
            <v>0</v>
          </cell>
          <cell r="D9557">
            <v>0</v>
          </cell>
          <cell r="E9557">
            <v>0</v>
          </cell>
        </row>
        <row r="9558">
          <cell r="A9558">
            <v>0</v>
          </cell>
          <cell r="B9558">
            <v>0</v>
          </cell>
          <cell r="C9558">
            <v>0</v>
          </cell>
          <cell r="D9558">
            <v>0</v>
          </cell>
          <cell r="E9558">
            <v>0</v>
          </cell>
        </row>
        <row r="9559">
          <cell r="A9559">
            <v>0</v>
          </cell>
          <cell r="B9559">
            <v>0</v>
          </cell>
          <cell r="C9559">
            <v>0</v>
          </cell>
          <cell r="D9559">
            <v>0</v>
          </cell>
          <cell r="E9559">
            <v>0</v>
          </cell>
        </row>
        <row r="9560">
          <cell r="A9560">
            <v>0</v>
          </cell>
          <cell r="B9560">
            <v>0</v>
          </cell>
          <cell r="C9560">
            <v>0</v>
          </cell>
          <cell r="D9560">
            <v>0</v>
          </cell>
          <cell r="E9560">
            <v>0</v>
          </cell>
        </row>
        <row r="9561">
          <cell r="A9561">
            <v>0</v>
          </cell>
          <cell r="B9561">
            <v>0</v>
          </cell>
          <cell r="C9561">
            <v>0</v>
          </cell>
          <cell r="D9561">
            <v>0</v>
          </cell>
          <cell r="E9561">
            <v>0</v>
          </cell>
        </row>
        <row r="9562">
          <cell r="A9562">
            <v>0</v>
          </cell>
          <cell r="B9562">
            <v>0</v>
          </cell>
          <cell r="C9562">
            <v>0</v>
          </cell>
          <cell r="D9562">
            <v>0</v>
          </cell>
          <cell r="E9562">
            <v>0</v>
          </cell>
        </row>
        <row r="9563">
          <cell r="A9563">
            <v>0</v>
          </cell>
          <cell r="B9563">
            <v>0</v>
          </cell>
          <cell r="C9563">
            <v>0</v>
          </cell>
          <cell r="D9563">
            <v>0</v>
          </cell>
          <cell r="E9563">
            <v>0</v>
          </cell>
        </row>
        <row r="9564">
          <cell r="A9564">
            <v>0</v>
          </cell>
          <cell r="B9564">
            <v>0</v>
          </cell>
          <cell r="C9564">
            <v>0</v>
          </cell>
          <cell r="D9564">
            <v>0</v>
          </cell>
          <cell r="E9564">
            <v>0</v>
          </cell>
        </row>
        <row r="9565">
          <cell r="A9565">
            <v>0</v>
          </cell>
          <cell r="B9565">
            <v>0</v>
          </cell>
          <cell r="C9565">
            <v>0</v>
          </cell>
          <cell r="D9565">
            <v>0</v>
          </cell>
          <cell r="E9565">
            <v>0</v>
          </cell>
        </row>
        <row r="9566">
          <cell r="A9566">
            <v>0</v>
          </cell>
          <cell r="B9566">
            <v>0</v>
          </cell>
          <cell r="C9566">
            <v>0</v>
          </cell>
          <cell r="D9566">
            <v>0</v>
          </cell>
          <cell r="E9566">
            <v>0</v>
          </cell>
        </row>
        <row r="9567">
          <cell r="A9567">
            <v>0</v>
          </cell>
          <cell r="B9567">
            <v>0</v>
          </cell>
          <cell r="C9567">
            <v>0</v>
          </cell>
          <cell r="D9567">
            <v>0</v>
          </cell>
          <cell r="E9567">
            <v>0</v>
          </cell>
        </row>
        <row r="9568">
          <cell r="A9568">
            <v>0</v>
          </cell>
          <cell r="B9568">
            <v>0</v>
          </cell>
          <cell r="C9568">
            <v>0</v>
          </cell>
          <cell r="D9568">
            <v>0</v>
          </cell>
          <cell r="E9568">
            <v>0</v>
          </cell>
        </row>
        <row r="9569">
          <cell r="A9569">
            <v>0</v>
          </cell>
          <cell r="B9569">
            <v>0</v>
          </cell>
          <cell r="C9569">
            <v>0</v>
          </cell>
          <cell r="D9569">
            <v>0</v>
          </cell>
          <cell r="E9569">
            <v>0</v>
          </cell>
        </row>
        <row r="9570">
          <cell r="A9570">
            <v>0</v>
          </cell>
          <cell r="B9570">
            <v>0</v>
          </cell>
          <cell r="C9570">
            <v>0</v>
          </cell>
          <cell r="D9570">
            <v>0</v>
          </cell>
          <cell r="E9570">
            <v>0</v>
          </cell>
        </row>
        <row r="9571">
          <cell r="A9571">
            <v>0</v>
          </cell>
          <cell r="B9571">
            <v>0</v>
          </cell>
          <cell r="C9571">
            <v>0</v>
          </cell>
          <cell r="D9571">
            <v>0</v>
          </cell>
          <cell r="E9571">
            <v>0</v>
          </cell>
        </row>
        <row r="9572">
          <cell r="A9572">
            <v>0</v>
          </cell>
          <cell r="B9572">
            <v>0</v>
          </cell>
          <cell r="C9572">
            <v>0</v>
          </cell>
          <cell r="D9572">
            <v>0</v>
          </cell>
          <cell r="E9572">
            <v>0</v>
          </cell>
        </row>
        <row r="9573">
          <cell r="A9573">
            <v>0</v>
          </cell>
          <cell r="B9573">
            <v>0</v>
          </cell>
          <cell r="C9573">
            <v>0</v>
          </cell>
          <cell r="D9573">
            <v>0</v>
          </cell>
          <cell r="E9573">
            <v>0</v>
          </cell>
        </row>
        <row r="9574">
          <cell r="A9574">
            <v>0</v>
          </cell>
          <cell r="B9574">
            <v>0</v>
          </cell>
          <cell r="C9574">
            <v>0</v>
          </cell>
          <cell r="D9574">
            <v>0</v>
          </cell>
          <cell r="E9574">
            <v>0</v>
          </cell>
        </row>
        <row r="9575">
          <cell r="A9575">
            <v>0</v>
          </cell>
          <cell r="B9575">
            <v>0</v>
          </cell>
          <cell r="C9575">
            <v>0</v>
          </cell>
          <cell r="D9575">
            <v>0</v>
          </cell>
          <cell r="E9575">
            <v>0</v>
          </cell>
        </row>
        <row r="9576">
          <cell r="A9576">
            <v>0</v>
          </cell>
          <cell r="B9576">
            <v>0</v>
          </cell>
          <cell r="C9576">
            <v>0</v>
          </cell>
          <cell r="D9576">
            <v>0</v>
          </cell>
          <cell r="E9576">
            <v>0</v>
          </cell>
        </row>
        <row r="9577">
          <cell r="A9577">
            <v>0</v>
          </cell>
          <cell r="B9577">
            <v>0</v>
          </cell>
          <cell r="C9577">
            <v>0</v>
          </cell>
          <cell r="D9577">
            <v>0</v>
          </cell>
          <cell r="E9577">
            <v>0</v>
          </cell>
        </row>
        <row r="9578">
          <cell r="A9578">
            <v>0</v>
          </cell>
          <cell r="B9578">
            <v>0</v>
          </cell>
          <cell r="C9578">
            <v>0</v>
          </cell>
          <cell r="D9578">
            <v>0</v>
          </cell>
          <cell r="E9578">
            <v>0</v>
          </cell>
        </row>
        <row r="9579">
          <cell r="A9579">
            <v>0</v>
          </cell>
          <cell r="B9579">
            <v>0</v>
          </cell>
          <cell r="C9579">
            <v>0</v>
          </cell>
          <cell r="D9579">
            <v>0</v>
          </cell>
          <cell r="E9579">
            <v>0</v>
          </cell>
        </row>
        <row r="9580">
          <cell r="A9580">
            <v>0</v>
          </cell>
          <cell r="B9580">
            <v>0</v>
          </cell>
          <cell r="C9580">
            <v>0</v>
          </cell>
          <cell r="D9580">
            <v>0</v>
          </cell>
          <cell r="E9580">
            <v>0</v>
          </cell>
        </row>
        <row r="9581">
          <cell r="A9581">
            <v>0</v>
          </cell>
          <cell r="B9581">
            <v>0</v>
          </cell>
          <cell r="C9581">
            <v>0</v>
          </cell>
          <cell r="D9581">
            <v>0</v>
          </cell>
          <cell r="E9581">
            <v>0</v>
          </cell>
        </row>
        <row r="9582">
          <cell r="A9582">
            <v>0</v>
          </cell>
          <cell r="B9582">
            <v>0</v>
          </cell>
          <cell r="C9582">
            <v>0</v>
          </cell>
          <cell r="D9582">
            <v>0</v>
          </cell>
          <cell r="E9582">
            <v>0</v>
          </cell>
        </row>
        <row r="9583">
          <cell r="A9583">
            <v>0</v>
          </cell>
          <cell r="B9583">
            <v>0</v>
          </cell>
          <cell r="C9583">
            <v>0</v>
          </cell>
          <cell r="D9583">
            <v>0</v>
          </cell>
          <cell r="E9583">
            <v>0</v>
          </cell>
        </row>
        <row r="9584">
          <cell r="A9584">
            <v>0</v>
          </cell>
          <cell r="B9584">
            <v>0</v>
          </cell>
          <cell r="C9584">
            <v>0</v>
          </cell>
          <cell r="D9584">
            <v>0</v>
          </cell>
          <cell r="E9584">
            <v>0</v>
          </cell>
        </row>
        <row r="9585">
          <cell r="A9585">
            <v>0</v>
          </cell>
          <cell r="B9585">
            <v>0</v>
          </cell>
          <cell r="C9585">
            <v>0</v>
          </cell>
          <cell r="D9585">
            <v>0</v>
          </cell>
          <cell r="E9585">
            <v>0</v>
          </cell>
        </row>
        <row r="9586">
          <cell r="A9586">
            <v>0</v>
          </cell>
          <cell r="B9586">
            <v>0</v>
          </cell>
          <cell r="C9586">
            <v>0</v>
          </cell>
          <cell r="D9586">
            <v>0</v>
          </cell>
          <cell r="E9586">
            <v>0</v>
          </cell>
        </row>
        <row r="9587">
          <cell r="A9587">
            <v>0</v>
          </cell>
          <cell r="B9587">
            <v>0</v>
          </cell>
          <cell r="C9587">
            <v>0</v>
          </cell>
          <cell r="D9587">
            <v>0</v>
          </cell>
          <cell r="E9587">
            <v>0</v>
          </cell>
        </row>
        <row r="9588">
          <cell r="A9588">
            <v>0</v>
          </cell>
          <cell r="B9588">
            <v>0</v>
          </cell>
          <cell r="C9588">
            <v>0</v>
          </cell>
          <cell r="D9588">
            <v>0</v>
          </cell>
          <cell r="E9588">
            <v>0</v>
          </cell>
        </row>
        <row r="9589">
          <cell r="A9589">
            <v>0</v>
          </cell>
          <cell r="B9589">
            <v>0</v>
          </cell>
          <cell r="C9589">
            <v>0</v>
          </cell>
          <cell r="D9589">
            <v>0</v>
          </cell>
          <cell r="E9589">
            <v>0</v>
          </cell>
        </row>
        <row r="9590">
          <cell r="A9590">
            <v>0</v>
          </cell>
          <cell r="B9590">
            <v>0</v>
          </cell>
          <cell r="C9590">
            <v>0</v>
          </cell>
          <cell r="D9590">
            <v>0</v>
          </cell>
          <cell r="E9590">
            <v>0</v>
          </cell>
        </row>
        <row r="9591">
          <cell r="A9591">
            <v>0</v>
          </cell>
          <cell r="B9591">
            <v>0</v>
          </cell>
          <cell r="C9591">
            <v>0</v>
          </cell>
          <cell r="D9591">
            <v>0</v>
          </cell>
          <cell r="E9591">
            <v>0</v>
          </cell>
        </row>
        <row r="9592">
          <cell r="A9592">
            <v>0</v>
          </cell>
          <cell r="B9592">
            <v>0</v>
          </cell>
          <cell r="C9592">
            <v>0</v>
          </cell>
          <cell r="D9592">
            <v>0</v>
          </cell>
          <cell r="E9592">
            <v>0</v>
          </cell>
        </row>
        <row r="9593">
          <cell r="A9593">
            <v>0</v>
          </cell>
          <cell r="B9593">
            <v>0</v>
          </cell>
          <cell r="C9593">
            <v>0</v>
          </cell>
          <cell r="D9593">
            <v>0</v>
          </cell>
          <cell r="E9593">
            <v>0</v>
          </cell>
        </row>
        <row r="9594">
          <cell r="A9594">
            <v>0</v>
          </cell>
          <cell r="B9594">
            <v>0</v>
          </cell>
          <cell r="C9594">
            <v>0</v>
          </cell>
          <cell r="D9594">
            <v>0</v>
          </cell>
          <cell r="E9594">
            <v>0</v>
          </cell>
        </row>
        <row r="9595">
          <cell r="A9595">
            <v>0</v>
          </cell>
          <cell r="B9595">
            <v>0</v>
          </cell>
          <cell r="C9595">
            <v>0</v>
          </cell>
          <cell r="D9595">
            <v>0</v>
          </cell>
          <cell r="E9595">
            <v>0</v>
          </cell>
        </row>
        <row r="9596">
          <cell r="A9596">
            <v>0</v>
          </cell>
          <cell r="B9596">
            <v>0</v>
          </cell>
          <cell r="C9596">
            <v>0</v>
          </cell>
          <cell r="D9596">
            <v>0</v>
          </cell>
          <cell r="E9596">
            <v>0</v>
          </cell>
        </row>
        <row r="9597">
          <cell r="A9597">
            <v>0</v>
          </cell>
          <cell r="B9597">
            <v>0</v>
          </cell>
          <cell r="C9597">
            <v>0</v>
          </cell>
          <cell r="D9597">
            <v>0</v>
          </cell>
          <cell r="E9597">
            <v>0</v>
          </cell>
        </row>
        <row r="9598">
          <cell r="A9598">
            <v>0</v>
          </cell>
          <cell r="B9598">
            <v>0</v>
          </cell>
          <cell r="C9598">
            <v>0</v>
          </cell>
          <cell r="D9598">
            <v>0</v>
          </cell>
          <cell r="E9598">
            <v>0</v>
          </cell>
        </row>
        <row r="9599">
          <cell r="A9599">
            <v>0</v>
          </cell>
          <cell r="B9599">
            <v>0</v>
          </cell>
          <cell r="C9599">
            <v>0</v>
          </cell>
          <cell r="D9599">
            <v>0</v>
          </cell>
          <cell r="E9599">
            <v>0</v>
          </cell>
        </row>
        <row r="9600">
          <cell r="A9600">
            <v>0</v>
          </cell>
          <cell r="B9600">
            <v>0</v>
          </cell>
          <cell r="C9600">
            <v>0</v>
          </cell>
          <cell r="D9600">
            <v>0</v>
          </cell>
          <cell r="E9600">
            <v>0</v>
          </cell>
        </row>
        <row r="9601">
          <cell r="A9601">
            <v>0</v>
          </cell>
          <cell r="B9601">
            <v>0</v>
          </cell>
          <cell r="C9601">
            <v>0</v>
          </cell>
          <cell r="D9601">
            <v>0</v>
          </cell>
          <cell r="E9601">
            <v>0</v>
          </cell>
        </row>
        <row r="9602">
          <cell r="A9602">
            <v>0</v>
          </cell>
          <cell r="B9602">
            <v>0</v>
          </cell>
          <cell r="C9602">
            <v>0</v>
          </cell>
          <cell r="D9602">
            <v>0</v>
          </cell>
          <cell r="E9602">
            <v>0</v>
          </cell>
        </row>
        <row r="9603">
          <cell r="A9603">
            <v>0</v>
          </cell>
          <cell r="B9603">
            <v>0</v>
          </cell>
          <cell r="C9603">
            <v>0</v>
          </cell>
          <cell r="D9603">
            <v>0</v>
          </cell>
          <cell r="E9603">
            <v>0</v>
          </cell>
        </row>
        <row r="9604">
          <cell r="A9604">
            <v>0</v>
          </cell>
          <cell r="B9604">
            <v>0</v>
          </cell>
          <cell r="C9604">
            <v>0</v>
          </cell>
          <cell r="D9604">
            <v>0</v>
          </cell>
          <cell r="E9604">
            <v>0</v>
          </cell>
        </row>
        <row r="9605">
          <cell r="A9605">
            <v>0</v>
          </cell>
          <cell r="B9605">
            <v>0</v>
          </cell>
          <cell r="C9605">
            <v>0</v>
          </cell>
          <cell r="D9605">
            <v>0</v>
          </cell>
          <cell r="E9605">
            <v>0</v>
          </cell>
        </row>
        <row r="9606">
          <cell r="A9606">
            <v>0</v>
          </cell>
          <cell r="B9606">
            <v>0</v>
          </cell>
          <cell r="C9606">
            <v>0</v>
          </cell>
          <cell r="D9606">
            <v>0</v>
          </cell>
          <cell r="E9606">
            <v>0</v>
          </cell>
        </row>
        <row r="9607">
          <cell r="A9607">
            <v>0</v>
          </cell>
          <cell r="B9607">
            <v>0</v>
          </cell>
          <cell r="C9607">
            <v>0</v>
          </cell>
          <cell r="D9607">
            <v>0</v>
          </cell>
          <cell r="E9607">
            <v>0</v>
          </cell>
        </row>
        <row r="9608">
          <cell r="A9608">
            <v>0</v>
          </cell>
          <cell r="B9608">
            <v>0</v>
          </cell>
          <cell r="C9608">
            <v>0</v>
          </cell>
          <cell r="D9608">
            <v>0</v>
          </cell>
          <cell r="E9608">
            <v>0</v>
          </cell>
        </row>
        <row r="9609">
          <cell r="A9609">
            <v>0</v>
          </cell>
          <cell r="B9609">
            <v>0</v>
          </cell>
          <cell r="C9609">
            <v>0</v>
          </cell>
          <cell r="D9609">
            <v>0</v>
          </cell>
          <cell r="E9609">
            <v>0</v>
          </cell>
        </row>
        <row r="9610">
          <cell r="A9610">
            <v>0</v>
          </cell>
          <cell r="B9610">
            <v>0</v>
          </cell>
          <cell r="C9610">
            <v>0</v>
          </cell>
          <cell r="D9610">
            <v>0</v>
          </cell>
          <cell r="E9610">
            <v>0</v>
          </cell>
        </row>
        <row r="9611">
          <cell r="A9611">
            <v>0</v>
          </cell>
          <cell r="B9611">
            <v>0</v>
          </cell>
          <cell r="C9611">
            <v>0</v>
          </cell>
          <cell r="D9611">
            <v>0</v>
          </cell>
          <cell r="E9611">
            <v>0</v>
          </cell>
        </row>
        <row r="9612">
          <cell r="A9612">
            <v>0</v>
          </cell>
          <cell r="B9612">
            <v>0</v>
          </cell>
          <cell r="C9612">
            <v>0</v>
          </cell>
          <cell r="D9612">
            <v>0</v>
          </cell>
          <cell r="E9612">
            <v>0</v>
          </cell>
        </row>
        <row r="9613">
          <cell r="A9613">
            <v>0</v>
          </cell>
          <cell r="B9613">
            <v>0</v>
          </cell>
          <cell r="C9613">
            <v>0</v>
          </cell>
          <cell r="D9613">
            <v>0</v>
          </cell>
          <cell r="E9613">
            <v>0</v>
          </cell>
        </row>
        <row r="9614">
          <cell r="A9614">
            <v>0</v>
          </cell>
          <cell r="B9614">
            <v>0</v>
          </cell>
          <cell r="C9614">
            <v>0</v>
          </cell>
          <cell r="D9614">
            <v>0</v>
          </cell>
          <cell r="E9614">
            <v>0</v>
          </cell>
        </row>
        <row r="9615">
          <cell r="A9615">
            <v>0</v>
          </cell>
          <cell r="B9615">
            <v>0</v>
          </cell>
          <cell r="C9615">
            <v>0</v>
          </cell>
          <cell r="D9615">
            <v>0</v>
          </cell>
          <cell r="E9615">
            <v>0</v>
          </cell>
        </row>
        <row r="9616">
          <cell r="A9616">
            <v>0</v>
          </cell>
          <cell r="B9616">
            <v>0</v>
          </cell>
          <cell r="C9616">
            <v>0</v>
          </cell>
          <cell r="D9616">
            <v>0</v>
          </cell>
          <cell r="E9616">
            <v>0</v>
          </cell>
        </row>
        <row r="9617">
          <cell r="A9617">
            <v>0</v>
          </cell>
          <cell r="B9617">
            <v>0</v>
          </cell>
          <cell r="C9617">
            <v>0</v>
          </cell>
          <cell r="D9617">
            <v>0</v>
          </cell>
          <cell r="E9617">
            <v>0</v>
          </cell>
        </row>
        <row r="9618">
          <cell r="A9618">
            <v>0</v>
          </cell>
          <cell r="B9618">
            <v>0</v>
          </cell>
          <cell r="C9618">
            <v>0</v>
          </cell>
          <cell r="D9618">
            <v>0</v>
          </cell>
          <cell r="E9618">
            <v>0</v>
          </cell>
        </row>
        <row r="9619">
          <cell r="A9619">
            <v>0</v>
          </cell>
          <cell r="B9619">
            <v>0</v>
          </cell>
          <cell r="C9619">
            <v>0</v>
          </cell>
          <cell r="D9619">
            <v>0</v>
          </cell>
          <cell r="E9619">
            <v>0</v>
          </cell>
        </row>
        <row r="9620">
          <cell r="A9620">
            <v>0</v>
          </cell>
          <cell r="B9620">
            <v>0</v>
          </cell>
          <cell r="C9620">
            <v>0</v>
          </cell>
          <cell r="D9620">
            <v>0</v>
          </cell>
          <cell r="E9620">
            <v>0</v>
          </cell>
        </row>
        <row r="9621">
          <cell r="A9621">
            <v>0</v>
          </cell>
          <cell r="B9621">
            <v>0</v>
          </cell>
          <cell r="C9621">
            <v>0</v>
          </cell>
          <cell r="D9621">
            <v>0</v>
          </cell>
          <cell r="E9621">
            <v>0</v>
          </cell>
        </row>
        <row r="9622">
          <cell r="A9622">
            <v>0</v>
          </cell>
          <cell r="B9622">
            <v>0</v>
          </cell>
          <cell r="C9622">
            <v>0</v>
          </cell>
          <cell r="D9622">
            <v>0</v>
          </cell>
          <cell r="E9622">
            <v>0</v>
          </cell>
        </row>
        <row r="9623">
          <cell r="A9623">
            <v>0</v>
          </cell>
          <cell r="B9623">
            <v>0</v>
          </cell>
          <cell r="C9623">
            <v>0</v>
          </cell>
          <cell r="D9623">
            <v>0</v>
          </cell>
          <cell r="E9623">
            <v>0</v>
          </cell>
        </row>
        <row r="9624">
          <cell r="A9624">
            <v>0</v>
          </cell>
          <cell r="B9624">
            <v>0</v>
          </cell>
          <cell r="C9624">
            <v>0</v>
          </cell>
          <cell r="D9624">
            <v>0</v>
          </cell>
          <cell r="E9624">
            <v>0</v>
          </cell>
        </row>
        <row r="9625">
          <cell r="A9625">
            <v>0</v>
          </cell>
          <cell r="B9625">
            <v>0</v>
          </cell>
          <cell r="C9625">
            <v>0</v>
          </cell>
          <cell r="D9625">
            <v>0</v>
          </cell>
          <cell r="E9625">
            <v>0</v>
          </cell>
        </row>
        <row r="9626">
          <cell r="A9626">
            <v>0</v>
          </cell>
          <cell r="B9626">
            <v>0</v>
          </cell>
          <cell r="C9626">
            <v>0</v>
          </cell>
          <cell r="D9626">
            <v>0</v>
          </cell>
          <cell r="E9626">
            <v>0</v>
          </cell>
        </row>
        <row r="9627">
          <cell r="A9627">
            <v>0</v>
          </cell>
          <cell r="B9627">
            <v>0</v>
          </cell>
          <cell r="C9627">
            <v>0</v>
          </cell>
          <cell r="D9627">
            <v>0</v>
          </cell>
          <cell r="E9627">
            <v>0</v>
          </cell>
        </row>
        <row r="9628">
          <cell r="A9628">
            <v>0</v>
          </cell>
          <cell r="B9628">
            <v>0</v>
          </cell>
          <cell r="C9628">
            <v>0</v>
          </cell>
          <cell r="D9628">
            <v>0</v>
          </cell>
          <cell r="E9628">
            <v>0</v>
          </cell>
        </row>
        <row r="9629">
          <cell r="A9629">
            <v>0</v>
          </cell>
          <cell r="B9629">
            <v>0</v>
          </cell>
          <cell r="C9629">
            <v>0</v>
          </cell>
          <cell r="D9629">
            <v>0</v>
          </cell>
          <cell r="E9629">
            <v>0</v>
          </cell>
        </row>
        <row r="9630">
          <cell r="A9630">
            <v>0</v>
          </cell>
          <cell r="B9630">
            <v>0</v>
          </cell>
          <cell r="C9630">
            <v>0</v>
          </cell>
          <cell r="D9630">
            <v>0</v>
          </cell>
          <cell r="E9630">
            <v>0</v>
          </cell>
        </row>
        <row r="9631">
          <cell r="A9631">
            <v>0</v>
          </cell>
          <cell r="B9631">
            <v>0</v>
          </cell>
          <cell r="C9631">
            <v>0</v>
          </cell>
          <cell r="D9631">
            <v>0</v>
          </cell>
          <cell r="E9631">
            <v>0</v>
          </cell>
        </row>
        <row r="9632">
          <cell r="A9632">
            <v>0</v>
          </cell>
          <cell r="B9632">
            <v>0</v>
          </cell>
          <cell r="C9632">
            <v>0</v>
          </cell>
          <cell r="D9632">
            <v>0</v>
          </cell>
          <cell r="E9632">
            <v>0</v>
          </cell>
        </row>
        <row r="9633">
          <cell r="A9633">
            <v>0</v>
          </cell>
          <cell r="B9633">
            <v>0</v>
          </cell>
          <cell r="C9633">
            <v>0</v>
          </cell>
          <cell r="D9633">
            <v>0</v>
          </cell>
          <cell r="E9633">
            <v>0</v>
          </cell>
        </row>
        <row r="9634">
          <cell r="A9634">
            <v>0</v>
          </cell>
          <cell r="B9634">
            <v>0</v>
          </cell>
          <cell r="C9634">
            <v>0</v>
          </cell>
          <cell r="D9634">
            <v>0</v>
          </cell>
          <cell r="E9634">
            <v>0</v>
          </cell>
        </row>
        <row r="9635">
          <cell r="A9635">
            <v>0</v>
          </cell>
          <cell r="B9635">
            <v>0</v>
          </cell>
          <cell r="C9635">
            <v>0</v>
          </cell>
          <cell r="D9635">
            <v>0</v>
          </cell>
          <cell r="E9635">
            <v>0</v>
          </cell>
        </row>
        <row r="9636">
          <cell r="A9636">
            <v>0</v>
          </cell>
          <cell r="B9636">
            <v>0</v>
          </cell>
          <cell r="C9636">
            <v>0</v>
          </cell>
          <cell r="D9636">
            <v>0</v>
          </cell>
          <cell r="E9636">
            <v>0</v>
          </cell>
        </row>
        <row r="9637">
          <cell r="A9637">
            <v>0</v>
          </cell>
          <cell r="B9637">
            <v>0</v>
          </cell>
          <cell r="C9637">
            <v>0</v>
          </cell>
          <cell r="D9637">
            <v>0</v>
          </cell>
          <cell r="E9637">
            <v>0</v>
          </cell>
        </row>
        <row r="9638">
          <cell r="A9638">
            <v>0</v>
          </cell>
          <cell r="B9638">
            <v>0</v>
          </cell>
          <cell r="C9638">
            <v>0</v>
          </cell>
          <cell r="D9638">
            <v>0</v>
          </cell>
          <cell r="E9638">
            <v>0</v>
          </cell>
        </row>
        <row r="9639">
          <cell r="A9639">
            <v>0</v>
          </cell>
          <cell r="B9639">
            <v>0</v>
          </cell>
          <cell r="C9639">
            <v>0</v>
          </cell>
          <cell r="D9639">
            <v>0</v>
          </cell>
          <cell r="E9639">
            <v>0</v>
          </cell>
        </row>
        <row r="9640">
          <cell r="A9640">
            <v>0</v>
          </cell>
          <cell r="B9640">
            <v>0</v>
          </cell>
          <cell r="C9640">
            <v>0</v>
          </cell>
          <cell r="D9640">
            <v>0</v>
          </cell>
          <cell r="E9640">
            <v>0</v>
          </cell>
        </row>
        <row r="9641">
          <cell r="A9641">
            <v>0</v>
          </cell>
          <cell r="B9641">
            <v>0</v>
          </cell>
          <cell r="C9641">
            <v>0</v>
          </cell>
          <cell r="D9641">
            <v>0</v>
          </cell>
          <cell r="E9641">
            <v>0</v>
          </cell>
        </row>
        <row r="9642">
          <cell r="A9642">
            <v>0</v>
          </cell>
          <cell r="B9642">
            <v>0</v>
          </cell>
          <cell r="C9642">
            <v>0</v>
          </cell>
          <cell r="D9642">
            <v>0</v>
          </cell>
          <cell r="E9642">
            <v>0</v>
          </cell>
        </row>
        <row r="9643">
          <cell r="A9643">
            <v>0</v>
          </cell>
          <cell r="B9643">
            <v>0</v>
          </cell>
          <cell r="C9643">
            <v>0</v>
          </cell>
          <cell r="D9643">
            <v>0</v>
          </cell>
          <cell r="E9643">
            <v>0</v>
          </cell>
        </row>
        <row r="9644">
          <cell r="A9644">
            <v>0</v>
          </cell>
          <cell r="B9644">
            <v>0</v>
          </cell>
          <cell r="C9644">
            <v>0</v>
          </cell>
          <cell r="D9644">
            <v>0</v>
          </cell>
          <cell r="E9644">
            <v>0</v>
          </cell>
        </row>
        <row r="9645">
          <cell r="A9645">
            <v>0</v>
          </cell>
          <cell r="B9645">
            <v>0</v>
          </cell>
          <cell r="C9645">
            <v>0</v>
          </cell>
          <cell r="D9645">
            <v>0</v>
          </cell>
          <cell r="E9645">
            <v>0</v>
          </cell>
        </row>
        <row r="9646">
          <cell r="A9646">
            <v>0</v>
          </cell>
          <cell r="B9646">
            <v>0</v>
          </cell>
          <cell r="C9646">
            <v>0</v>
          </cell>
          <cell r="D9646">
            <v>0</v>
          </cell>
          <cell r="E9646">
            <v>0</v>
          </cell>
        </row>
        <row r="9647">
          <cell r="A9647">
            <v>0</v>
          </cell>
          <cell r="B9647">
            <v>0</v>
          </cell>
          <cell r="C9647">
            <v>0</v>
          </cell>
          <cell r="D9647">
            <v>0</v>
          </cell>
          <cell r="E9647">
            <v>0</v>
          </cell>
        </row>
        <row r="9648">
          <cell r="A9648">
            <v>0</v>
          </cell>
          <cell r="B9648">
            <v>0</v>
          </cell>
          <cell r="C9648">
            <v>0</v>
          </cell>
          <cell r="D9648">
            <v>0</v>
          </cell>
          <cell r="E9648">
            <v>0</v>
          </cell>
        </row>
        <row r="9649">
          <cell r="A9649">
            <v>0</v>
          </cell>
          <cell r="B9649">
            <v>0</v>
          </cell>
          <cell r="C9649">
            <v>0</v>
          </cell>
          <cell r="D9649">
            <v>0</v>
          </cell>
          <cell r="E9649">
            <v>0</v>
          </cell>
        </row>
        <row r="9650">
          <cell r="A9650">
            <v>0</v>
          </cell>
          <cell r="B9650">
            <v>0</v>
          </cell>
          <cell r="C9650">
            <v>0</v>
          </cell>
          <cell r="D9650">
            <v>0</v>
          </cell>
          <cell r="E9650">
            <v>0</v>
          </cell>
        </row>
        <row r="9651">
          <cell r="A9651">
            <v>0</v>
          </cell>
          <cell r="B9651">
            <v>0</v>
          </cell>
          <cell r="C9651">
            <v>0</v>
          </cell>
          <cell r="D9651">
            <v>0</v>
          </cell>
          <cell r="E9651">
            <v>0</v>
          </cell>
        </row>
        <row r="9652">
          <cell r="A9652">
            <v>0</v>
          </cell>
          <cell r="B9652">
            <v>0</v>
          </cell>
          <cell r="C9652">
            <v>0</v>
          </cell>
          <cell r="D9652">
            <v>0</v>
          </cell>
          <cell r="E9652">
            <v>0</v>
          </cell>
        </row>
        <row r="9653">
          <cell r="A9653">
            <v>0</v>
          </cell>
          <cell r="B9653">
            <v>0</v>
          </cell>
          <cell r="C9653">
            <v>0</v>
          </cell>
          <cell r="D9653">
            <v>0</v>
          </cell>
          <cell r="E9653">
            <v>0</v>
          </cell>
        </row>
        <row r="9654">
          <cell r="A9654">
            <v>0</v>
          </cell>
          <cell r="B9654">
            <v>0</v>
          </cell>
          <cell r="C9654">
            <v>0</v>
          </cell>
          <cell r="D9654">
            <v>0</v>
          </cell>
          <cell r="E9654">
            <v>0</v>
          </cell>
        </row>
        <row r="9655">
          <cell r="A9655">
            <v>0</v>
          </cell>
          <cell r="B9655">
            <v>0</v>
          </cell>
          <cell r="C9655">
            <v>0</v>
          </cell>
          <cell r="D9655">
            <v>0</v>
          </cell>
          <cell r="E9655">
            <v>0</v>
          </cell>
        </row>
        <row r="9656">
          <cell r="A9656">
            <v>0</v>
          </cell>
          <cell r="B9656">
            <v>0</v>
          </cell>
          <cell r="C9656">
            <v>0</v>
          </cell>
          <cell r="D9656">
            <v>0</v>
          </cell>
          <cell r="E9656">
            <v>0</v>
          </cell>
        </row>
        <row r="9657">
          <cell r="A9657">
            <v>0</v>
          </cell>
          <cell r="B9657">
            <v>0</v>
          </cell>
          <cell r="C9657">
            <v>0</v>
          </cell>
          <cell r="D9657">
            <v>0</v>
          </cell>
          <cell r="E9657">
            <v>0</v>
          </cell>
        </row>
        <row r="9658">
          <cell r="A9658">
            <v>0</v>
          </cell>
          <cell r="B9658">
            <v>0</v>
          </cell>
          <cell r="C9658">
            <v>0</v>
          </cell>
          <cell r="D9658">
            <v>0</v>
          </cell>
          <cell r="E9658">
            <v>0</v>
          </cell>
        </row>
        <row r="9659">
          <cell r="A9659">
            <v>0</v>
          </cell>
          <cell r="B9659">
            <v>0</v>
          </cell>
          <cell r="C9659">
            <v>0</v>
          </cell>
          <cell r="D9659">
            <v>0</v>
          </cell>
          <cell r="E9659">
            <v>0</v>
          </cell>
        </row>
        <row r="9660">
          <cell r="A9660">
            <v>0</v>
          </cell>
          <cell r="B9660">
            <v>0</v>
          </cell>
          <cell r="C9660">
            <v>0</v>
          </cell>
          <cell r="D9660">
            <v>0</v>
          </cell>
          <cell r="E9660">
            <v>0</v>
          </cell>
        </row>
        <row r="9661">
          <cell r="A9661">
            <v>0</v>
          </cell>
          <cell r="B9661">
            <v>0</v>
          </cell>
          <cell r="C9661">
            <v>0</v>
          </cell>
          <cell r="D9661">
            <v>0</v>
          </cell>
          <cell r="E9661">
            <v>0</v>
          </cell>
        </row>
        <row r="9662">
          <cell r="A9662">
            <v>0</v>
          </cell>
          <cell r="B9662">
            <v>0</v>
          </cell>
          <cell r="C9662">
            <v>0</v>
          </cell>
          <cell r="D9662">
            <v>0</v>
          </cell>
          <cell r="E9662">
            <v>0</v>
          </cell>
        </row>
        <row r="9663">
          <cell r="A9663">
            <v>0</v>
          </cell>
          <cell r="B9663">
            <v>0</v>
          </cell>
          <cell r="C9663">
            <v>0</v>
          </cell>
          <cell r="D9663">
            <v>0</v>
          </cell>
          <cell r="E9663">
            <v>0</v>
          </cell>
        </row>
        <row r="9664">
          <cell r="A9664">
            <v>0</v>
          </cell>
          <cell r="B9664">
            <v>0</v>
          </cell>
          <cell r="C9664">
            <v>0</v>
          </cell>
          <cell r="D9664">
            <v>0</v>
          </cell>
          <cell r="E9664">
            <v>0</v>
          </cell>
        </row>
        <row r="9665">
          <cell r="A9665">
            <v>0</v>
          </cell>
          <cell r="B9665">
            <v>0</v>
          </cell>
          <cell r="C9665">
            <v>0</v>
          </cell>
          <cell r="D9665">
            <v>0</v>
          </cell>
          <cell r="E9665">
            <v>0</v>
          </cell>
        </row>
        <row r="9666">
          <cell r="A9666">
            <v>0</v>
          </cell>
          <cell r="B9666">
            <v>0</v>
          </cell>
          <cell r="C9666">
            <v>0</v>
          </cell>
          <cell r="D9666">
            <v>0</v>
          </cell>
          <cell r="E9666">
            <v>0</v>
          </cell>
        </row>
        <row r="9667">
          <cell r="A9667">
            <v>0</v>
          </cell>
          <cell r="B9667">
            <v>0</v>
          </cell>
          <cell r="C9667">
            <v>0</v>
          </cell>
          <cell r="D9667">
            <v>0</v>
          </cell>
          <cell r="E9667">
            <v>0</v>
          </cell>
        </row>
        <row r="9668">
          <cell r="A9668">
            <v>0</v>
          </cell>
          <cell r="B9668">
            <v>0</v>
          </cell>
          <cell r="C9668">
            <v>0</v>
          </cell>
          <cell r="D9668">
            <v>0</v>
          </cell>
          <cell r="E9668">
            <v>0</v>
          </cell>
        </row>
        <row r="9669">
          <cell r="A9669">
            <v>0</v>
          </cell>
          <cell r="B9669">
            <v>0</v>
          </cell>
          <cell r="C9669">
            <v>0</v>
          </cell>
          <cell r="D9669">
            <v>0</v>
          </cell>
          <cell r="E9669">
            <v>0</v>
          </cell>
        </row>
        <row r="9670">
          <cell r="A9670">
            <v>0</v>
          </cell>
          <cell r="B9670">
            <v>0</v>
          </cell>
          <cell r="C9670">
            <v>0</v>
          </cell>
          <cell r="D9670">
            <v>0</v>
          </cell>
          <cell r="E9670">
            <v>0</v>
          </cell>
        </row>
        <row r="9671">
          <cell r="A9671">
            <v>0</v>
          </cell>
          <cell r="B9671">
            <v>0</v>
          </cell>
          <cell r="C9671">
            <v>0</v>
          </cell>
          <cell r="D9671">
            <v>0</v>
          </cell>
          <cell r="E9671">
            <v>0</v>
          </cell>
        </row>
        <row r="9672">
          <cell r="A9672">
            <v>0</v>
          </cell>
          <cell r="B9672">
            <v>0</v>
          </cell>
          <cell r="C9672">
            <v>0</v>
          </cell>
          <cell r="D9672">
            <v>0</v>
          </cell>
          <cell r="E9672">
            <v>0</v>
          </cell>
        </row>
        <row r="9673">
          <cell r="A9673">
            <v>0</v>
          </cell>
          <cell r="B9673">
            <v>0</v>
          </cell>
          <cell r="C9673">
            <v>0</v>
          </cell>
          <cell r="D9673">
            <v>0</v>
          </cell>
          <cell r="E9673">
            <v>0</v>
          </cell>
        </row>
        <row r="9674">
          <cell r="A9674">
            <v>0</v>
          </cell>
          <cell r="B9674">
            <v>0</v>
          </cell>
          <cell r="C9674">
            <v>0</v>
          </cell>
          <cell r="D9674">
            <v>0</v>
          </cell>
          <cell r="E9674">
            <v>0</v>
          </cell>
        </row>
        <row r="9675">
          <cell r="A9675">
            <v>0</v>
          </cell>
          <cell r="B9675">
            <v>0</v>
          </cell>
          <cell r="C9675">
            <v>0</v>
          </cell>
          <cell r="D9675">
            <v>0</v>
          </cell>
          <cell r="E9675">
            <v>0</v>
          </cell>
        </row>
        <row r="9676">
          <cell r="A9676">
            <v>0</v>
          </cell>
          <cell r="B9676">
            <v>0</v>
          </cell>
          <cell r="C9676">
            <v>0</v>
          </cell>
          <cell r="D9676">
            <v>0</v>
          </cell>
          <cell r="E9676">
            <v>0</v>
          </cell>
        </row>
        <row r="9677">
          <cell r="A9677">
            <v>0</v>
          </cell>
          <cell r="B9677">
            <v>0</v>
          </cell>
          <cell r="C9677">
            <v>0</v>
          </cell>
          <cell r="D9677">
            <v>0</v>
          </cell>
          <cell r="E9677">
            <v>0</v>
          </cell>
        </row>
        <row r="9678">
          <cell r="A9678">
            <v>0</v>
          </cell>
          <cell r="B9678">
            <v>0</v>
          </cell>
          <cell r="C9678">
            <v>0</v>
          </cell>
          <cell r="D9678">
            <v>0</v>
          </cell>
          <cell r="E9678">
            <v>0</v>
          </cell>
        </row>
        <row r="9679">
          <cell r="A9679">
            <v>0</v>
          </cell>
          <cell r="B9679">
            <v>0</v>
          </cell>
          <cell r="C9679">
            <v>0</v>
          </cell>
          <cell r="D9679">
            <v>0</v>
          </cell>
          <cell r="E9679">
            <v>0</v>
          </cell>
        </row>
        <row r="9680">
          <cell r="A9680">
            <v>0</v>
          </cell>
          <cell r="B9680">
            <v>0</v>
          </cell>
          <cell r="C9680">
            <v>0</v>
          </cell>
          <cell r="D9680">
            <v>0</v>
          </cell>
          <cell r="E9680">
            <v>0</v>
          </cell>
        </row>
        <row r="9681">
          <cell r="A9681">
            <v>0</v>
          </cell>
          <cell r="B9681">
            <v>0</v>
          </cell>
          <cell r="C9681">
            <v>0</v>
          </cell>
          <cell r="D9681">
            <v>0</v>
          </cell>
          <cell r="E9681">
            <v>0</v>
          </cell>
        </row>
        <row r="9682">
          <cell r="A9682">
            <v>0</v>
          </cell>
          <cell r="B9682">
            <v>0</v>
          </cell>
          <cell r="C9682">
            <v>0</v>
          </cell>
          <cell r="D9682">
            <v>0</v>
          </cell>
          <cell r="E9682">
            <v>0</v>
          </cell>
        </row>
        <row r="9683">
          <cell r="A9683">
            <v>0</v>
          </cell>
          <cell r="B9683">
            <v>0</v>
          </cell>
          <cell r="C9683">
            <v>0</v>
          </cell>
          <cell r="D9683">
            <v>0</v>
          </cell>
          <cell r="E9683">
            <v>0</v>
          </cell>
        </row>
        <row r="9684">
          <cell r="A9684">
            <v>0</v>
          </cell>
          <cell r="B9684">
            <v>0</v>
          </cell>
          <cell r="C9684">
            <v>0</v>
          </cell>
          <cell r="D9684">
            <v>0</v>
          </cell>
          <cell r="E9684">
            <v>0</v>
          </cell>
        </row>
        <row r="9685">
          <cell r="A9685">
            <v>0</v>
          </cell>
          <cell r="B9685">
            <v>0</v>
          </cell>
          <cell r="C9685">
            <v>0</v>
          </cell>
          <cell r="D9685">
            <v>0</v>
          </cell>
          <cell r="E9685">
            <v>0</v>
          </cell>
        </row>
        <row r="9686">
          <cell r="A9686">
            <v>0</v>
          </cell>
          <cell r="B9686">
            <v>0</v>
          </cell>
          <cell r="C9686">
            <v>0</v>
          </cell>
          <cell r="D9686">
            <v>0</v>
          </cell>
          <cell r="E9686">
            <v>0</v>
          </cell>
        </row>
        <row r="9687">
          <cell r="A9687">
            <v>0</v>
          </cell>
          <cell r="B9687">
            <v>0</v>
          </cell>
          <cell r="C9687">
            <v>0</v>
          </cell>
          <cell r="D9687">
            <v>0</v>
          </cell>
          <cell r="E9687">
            <v>0</v>
          </cell>
        </row>
        <row r="9688">
          <cell r="A9688">
            <v>0</v>
          </cell>
          <cell r="B9688">
            <v>0</v>
          </cell>
          <cell r="C9688">
            <v>0</v>
          </cell>
          <cell r="D9688">
            <v>0</v>
          </cell>
          <cell r="E9688">
            <v>0</v>
          </cell>
        </row>
        <row r="9689">
          <cell r="A9689">
            <v>0</v>
          </cell>
          <cell r="B9689">
            <v>0</v>
          </cell>
          <cell r="C9689">
            <v>0</v>
          </cell>
          <cell r="D9689">
            <v>0</v>
          </cell>
          <cell r="E9689">
            <v>0</v>
          </cell>
        </row>
        <row r="9690">
          <cell r="A9690">
            <v>0</v>
          </cell>
          <cell r="B9690">
            <v>0</v>
          </cell>
          <cell r="C9690">
            <v>0</v>
          </cell>
          <cell r="D9690">
            <v>0</v>
          </cell>
          <cell r="E9690">
            <v>0</v>
          </cell>
        </row>
        <row r="9691">
          <cell r="A9691">
            <v>0</v>
          </cell>
          <cell r="B9691">
            <v>0</v>
          </cell>
          <cell r="C9691">
            <v>0</v>
          </cell>
          <cell r="D9691">
            <v>0</v>
          </cell>
          <cell r="E9691">
            <v>0</v>
          </cell>
        </row>
        <row r="9692">
          <cell r="A9692">
            <v>0</v>
          </cell>
          <cell r="B9692">
            <v>0</v>
          </cell>
          <cell r="C9692">
            <v>0</v>
          </cell>
          <cell r="D9692">
            <v>0</v>
          </cell>
          <cell r="E9692">
            <v>0</v>
          </cell>
        </row>
        <row r="9693">
          <cell r="A9693">
            <v>0</v>
          </cell>
          <cell r="B9693">
            <v>0</v>
          </cell>
          <cell r="C9693">
            <v>0</v>
          </cell>
          <cell r="D9693">
            <v>0</v>
          </cell>
          <cell r="E9693">
            <v>0</v>
          </cell>
        </row>
        <row r="9694">
          <cell r="A9694">
            <v>0</v>
          </cell>
          <cell r="B9694">
            <v>0</v>
          </cell>
          <cell r="C9694">
            <v>0</v>
          </cell>
          <cell r="D9694">
            <v>0</v>
          </cell>
          <cell r="E9694">
            <v>0</v>
          </cell>
        </row>
        <row r="9695">
          <cell r="A9695">
            <v>0</v>
          </cell>
          <cell r="B9695">
            <v>0</v>
          </cell>
          <cell r="C9695">
            <v>0</v>
          </cell>
          <cell r="D9695">
            <v>0</v>
          </cell>
          <cell r="E9695">
            <v>0</v>
          </cell>
        </row>
        <row r="9696">
          <cell r="A9696">
            <v>0</v>
          </cell>
          <cell r="B9696">
            <v>0</v>
          </cell>
          <cell r="C9696">
            <v>0</v>
          </cell>
          <cell r="D9696">
            <v>0</v>
          </cell>
          <cell r="E9696">
            <v>0</v>
          </cell>
        </row>
        <row r="9697">
          <cell r="A9697">
            <v>0</v>
          </cell>
          <cell r="B9697">
            <v>0</v>
          </cell>
          <cell r="C9697">
            <v>0</v>
          </cell>
          <cell r="D9697">
            <v>0</v>
          </cell>
          <cell r="E9697">
            <v>0</v>
          </cell>
        </row>
        <row r="9698">
          <cell r="A9698">
            <v>0</v>
          </cell>
          <cell r="B9698">
            <v>0</v>
          </cell>
          <cell r="C9698">
            <v>0</v>
          </cell>
          <cell r="D9698">
            <v>0</v>
          </cell>
          <cell r="E9698">
            <v>0</v>
          </cell>
        </row>
        <row r="9699">
          <cell r="A9699">
            <v>0</v>
          </cell>
          <cell r="B9699">
            <v>0</v>
          </cell>
          <cell r="C9699">
            <v>0</v>
          </cell>
          <cell r="D9699">
            <v>0</v>
          </cell>
          <cell r="E9699">
            <v>0</v>
          </cell>
        </row>
        <row r="9700">
          <cell r="A9700">
            <v>0</v>
          </cell>
          <cell r="B9700">
            <v>0</v>
          </cell>
          <cell r="C9700">
            <v>0</v>
          </cell>
          <cell r="D9700">
            <v>0</v>
          </cell>
          <cell r="E9700">
            <v>0</v>
          </cell>
        </row>
        <row r="9701">
          <cell r="A9701">
            <v>0</v>
          </cell>
          <cell r="B9701">
            <v>0</v>
          </cell>
          <cell r="C9701">
            <v>0</v>
          </cell>
          <cell r="D9701">
            <v>0</v>
          </cell>
          <cell r="E9701">
            <v>0</v>
          </cell>
        </row>
        <row r="9702">
          <cell r="A9702">
            <v>0</v>
          </cell>
          <cell r="B9702">
            <v>0</v>
          </cell>
          <cell r="C9702">
            <v>0</v>
          </cell>
          <cell r="D9702">
            <v>0</v>
          </cell>
          <cell r="E9702">
            <v>0</v>
          </cell>
        </row>
        <row r="9703">
          <cell r="A9703">
            <v>0</v>
          </cell>
          <cell r="B9703">
            <v>0</v>
          </cell>
          <cell r="C9703">
            <v>0</v>
          </cell>
          <cell r="D9703">
            <v>0</v>
          </cell>
          <cell r="E9703">
            <v>0</v>
          </cell>
        </row>
        <row r="9704">
          <cell r="A9704">
            <v>0</v>
          </cell>
          <cell r="B9704">
            <v>0</v>
          </cell>
          <cell r="C9704">
            <v>0</v>
          </cell>
          <cell r="D9704">
            <v>0</v>
          </cell>
          <cell r="E9704">
            <v>0</v>
          </cell>
        </row>
        <row r="9705">
          <cell r="A9705">
            <v>0</v>
          </cell>
          <cell r="B9705">
            <v>0</v>
          </cell>
          <cell r="C9705">
            <v>0</v>
          </cell>
          <cell r="D9705">
            <v>0</v>
          </cell>
          <cell r="E9705">
            <v>0</v>
          </cell>
        </row>
        <row r="9706">
          <cell r="A9706">
            <v>0</v>
          </cell>
          <cell r="B9706">
            <v>0</v>
          </cell>
          <cell r="C9706">
            <v>0</v>
          </cell>
          <cell r="D9706">
            <v>0</v>
          </cell>
          <cell r="E9706">
            <v>0</v>
          </cell>
        </row>
        <row r="9707">
          <cell r="A9707">
            <v>0</v>
          </cell>
          <cell r="B9707">
            <v>0</v>
          </cell>
          <cell r="C9707">
            <v>0</v>
          </cell>
          <cell r="D9707">
            <v>0</v>
          </cell>
          <cell r="E9707">
            <v>0</v>
          </cell>
        </row>
        <row r="9708">
          <cell r="A9708">
            <v>0</v>
          </cell>
          <cell r="B9708">
            <v>0</v>
          </cell>
          <cell r="C9708">
            <v>0</v>
          </cell>
          <cell r="D9708">
            <v>0</v>
          </cell>
          <cell r="E9708">
            <v>0</v>
          </cell>
        </row>
        <row r="9709">
          <cell r="A9709">
            <v>0</v>
          </cell>
          <cell r="B9709">
            <v>0</v>
          </cell>
          <cell r="C9709">
            <v>0</v>
          </cell>
          <cell r="D9709">
            <v>0</v>
          </cell>
          <cell r="E9709">
            <v>0</v>
          </cell>
        </row>
        <row r="9710">
          <cell r="A9710">
            <v>0</v>
          </cell>
          <cell r="B9710">
            <v>0</v>
          </cell>
          <cell r="C9710">
            <v>0</v>
          </cell>
          <cell r="D9710">
            <v>0</v>
          </cell>
          <cell r="E9710">
            <v>0</v>
          </cell>
        </row>
        <row r="9711">
          <cell r="A9711">
            <v>0</v>
          </cell>
          <cell r="B9711">
            <v>0</v>
          </cell>
          <cell r="C9711">
            <v>0</v>
          </cell>
          <cell r="D9711">
            <v>0</v>
          </cell>
          <cell r="E9711">
            <v>0</v>
          </cell>
        </row>
        <row r="9712">
          <cell r="A9712">
            <v>0</v>
          </cell>
          <cell r="B9712">
            <v>0</v>
          </cell>
          <cell r="C9712">
            <v>0</v>
          </cell>
          <cell r="D9712">
            <v>0</v>
          </cell>
          <cell r="E9712">
            <v>0</v>
          </cell>
        </row>
        <row r="9713">
          <cell r="A9713">
            <v>0</v>
          </cell>
          <cell r="B9713">
            <v>0</v>
          </cell>
          <cell r="C9713">
            <v>0</v>
          </cell>
          <cell r="D9713">
            <v>0</v>
          </cell>
          <cell r="E9713">
            <v>0</v>
          </cell>
        </row>
        <row r="9714">
          <cell r="A9714">
            <v>0</v>
          </cell>
          <cell r="B9714">
            <v>0</v>
          </cell>
          <cell r="C9714">
            <v>0</v>
          </cell>
          <cell r="D9714">
            <v>0</v>
          </cell>
          <cell r="E9714">
            <v>0</v>
          </cell>
        </row>
        <row r="9715">
          <cell r="A9715">
            <v>0</v>
          </cell>
          <cell r="B9715">
            <v>0</v>
          </cell>
          <cell r="C9715">
            <v>0</v>
          </cell>
          <cell r="D9715">
            <v>0</v>
          </cell>
          <cell r="E9715">
            <v>0</v>
          </cell>
        </row>
        <row r="9716">
          <cell r="A9716">
            <v>0</v>
          </cell>
          <cell r="B9716">
            <v>0</v>
          </cell>
          <cell r="C9716">
            <v>0</v>
          </cell>
          <cell r="D9716">
            <v>0</v>
          </cell>
          <cell r="E9716">
            <v>0</v>
          </cell>
        </row>
        <row r="9717">
          <cell r="A9717">
            <v>0</v>
          </cell>
          <cell r="B9717">
            <v>0</v>
          </cell>
          <cell r="C9717">
            <v>0</v>
          </cell>
          <cell r="D9717">
            <v>0</v>
          </cell>
          <cell r="E9717">
            <v>0</v>
          </cell>
        </row>
        <row r="9718">
          <cell r="A9718">
            <v>0</v>
          </cell>
          <cell r="B9718">
            <v>0</v>
          </cell>
          <cell r="C9718">
            <v>0</v>
          </cell>
          <cell r="D9718">
            <v>0</v>
          </cell>
          <cell r="E9718">
            <v>0</v>
          </cell>
        </row>
        <row r="9719">
          <cell r="A9719">
            <v>0</v>
          </cell>
          <cell r="B9719">
            <v>0</v>
          </cell>
          <cell r="C9719">
            <v>0</v>
          </cell>
          <cell r="D9719">
            <v>0</v>
          </cell>
          <cell r="E9719">
            <v>0</v>
          </cell>
        </row>
        <row r="9720">
          <cell r="A9720">
            <v>0</v>
          </cell>
          <cell r="B9720">
            <v>0</v>
          </cell>
          <cell r="C9720">
            <v>0</v>
          </cell>
          <cell r="D9720">
            <v>0</v>
          </cell>
          <cell r="E9720">
            <v>0</v>
          </cell>
        </row>
        <row r="9721">
          <cell r="A9721">
            <v>0</v>
          </cell>
          <cell r="B9721">
            <v>0</v>
          </cell>
          <cell r="C9721">
            <v>0</v>
          </cell>
          <cell r="D9721">
            <v>0</v>
          </cell>
          <cell r="E9721">
            <v>0</v>
          </cell>
        </row>
        <row r="9722">
          <cell r="A9722">
            <v>0</v>
          </cell>
          <cell r="B9722">
            <v>0</v>
          </cell>
          <cell r="C9722">
            <v>0</v>
          </cell>
          <cell r="D9722">
            <v>0</v>
          </cell>
          <cell r="E9722">
            <v>0</v>
          </cell>
        </row>
        <row r="9723">
          <cell r="A9723">
            <v>0</v>
          </cell>
          <cell r="B9723">
            <v>0</v>
          </cell>
          <cell r="C9723">
            <v>0</v>
          </cell>
          <cell r="D9723">
            <v>0</v>
          </cell>
          <cell r="E9723">
            <v>0</v>
          </cell>
        </row>
        <row r="9724">
          <cell r="A9724">
            <v>0</v>
          </cell>
          <cell r="B9724">
            <v>0</v>
          </cell>
          <cell r="C9724">
            <v>0</v>
          </cell>
          <cell r="D9724">
            <v>0</v>
          </cell>
          <cell r="E9724">
            <v>0</v>
          </cell>
        </row>
        <row r="9725">
          <cell r="A9725">
            <v>0</v>
          </cell>
          <cell r="B9725">
            <v>0</v>
          </cell>
          <cell r="C9725">
            <v>0</v>
          </cell>
          <cell r="D9725">
            <v>0</v>
          </cell>
          <cell r="E9725">
            <v>0</v>
          </cell>
        </row>
        <row r="9726">
          <cell r="A9726">
            <v>0</v>
          </cell>
          <cell r="B9726">
            <v>0</v>
          </cell>
          <cell r="C9726">
            <v>0</v>
          </cell>
          <cell r="D9726">
            <v>0</v>
          </cell>
          <cell r="E9726">
            <v>0</v>
          </cell>
        </row>
        <row r="9727">
          <cell r="A9727">
            <v>0</v>
          </cell>
          <cell r="B9727">
            <v>0</v>
          </cell>
          <cell r="C9727">
            <v>0</v>
          </cell>
          <cell r="D9727">
            <v>0</v>
          </cell>
          <cell r="E9727">
            <v>0</v>
          </cell>
        </row>
        <row r="9728">
          <cell r="A9728">
            <v>0</v>
          </cell>
          <cell r="B9728">
            <v>0</v>
          </cell>
          <cell r="C9728">
            <v>0</v>
          </cell>
          <cell r="D9728">
            <v>0</v>
          </cell>
          <cell r="E9728">
            <v>0</v>
          </cell>
        </row>
        <row r="9729">
          <cell r="A9729">
            <v>0</v>
          </cell>
          <cell r="B9729">
            <v>0</v>
          </cell>
          <cell r="C9729">
            <v>0</v>
          </cell>
          <cell r="D9729">
            <v>0</v>
          </cell>
          <cell r="E9729">
            <v>0</v>
          </cell>
        </row>
        <row r="9730">
          <cell r="A9730">
            <v>0</v>
          </cell>
          <cell r="B9730">
            <v>0</v>
          </cell>
          <cell r="C9730">
            <v>0</v>
          </cell>
          <cell r="D9730">
            <v>0</v>
          </cell>
          <cell r="E9730">
            <v>0</v>
          </cell>
        </row>
        <row r="9731">
          <cell r="A9731">
            <v>0</v>
          </cell>
          <cell r="B9731">
            <v>0</v>
          </cell>
          <cell r="C9731">
            <v>0</v>
          </cell>
          <cell r="D9731">
            <v>0</v>
          </cell>
          <cell r="E9731">
            <v>0</v>
          </cell>
        </row>
        <row r="9732">
          <cell r="A9732">
            <v>0</v>
          </cell>
          <cell r="B9732">
            <v>0</v>
          </cell>
          <cell r="C9732">
            <v>0</v>
          </cell>
          <cell r="D9732">
            <v>0</v>
          </cell>
          <cell r="E9732">
            <v>0</v>
          </cell>
        </row>
        <row r="9733">
          <cell r="A9733">
            <v>0</v>
          </cell>
          <cell r="B9733">
            <v>0</v>
          </cell>
          <cell r="C9733">
            <v>0</v>
          </cell>
          <cell r="D9733">
            <v>0</v>
          </cell>
          <cell r="E9733">
            <v>0</v>
          </cell>
        </row>
        <row r="9734">
          <cell r="A9734">
            <v>0</v>
          </cell>
          <cell r="B9734">
            <v>0</v>
          </cell>
          <cell r="C9734">
            <v>0</v>
          </cell>
          <cell r="D9734">
            <v>0</v>
          </cell>
          <cell r="E9734">
            <v>0</v>
          </cell>
        </row>
        <row r="9735">
          <cell r="A9735">
            <v>0</v>
          </cell>
          <cell r="B9735">
            <v>0</v>
          </cell>
          <cell r="C9735">
            <v>0</v>
          </cell>
          <cell r="D9735">
            <v>0</v>
          </cell>
          <cell r="E9735">
            <v>0</v>
          </cell>
        </row>
        <row r="9736">
          <cell r="A9736">
            <v>0</v>
          </cell>
          <cell r="B9736">
            <v>0</v>
          </cell>
          <cell r="C9736">
            <v>0</v>
          </cell>
          <cell r="D9736">
            <v>0</v>
          </cell>
          <cell r="E9736">
            <v>0</v>
          </cell>
        </row>
        <row r="9737">
          <cell r="A9737">
            <v>0</v>
          </cell>
          <cell r="B9737">
            <v>0</v>
          </cell>
          <cell r="C9737">
            <v>0</v>
          </cell>
          <cell r="D9737">
            <v>0</v>
          </cell>
          <cell r="E9737">
            <v>0</v>
          </cell>
        </row>
        <row r="9738">
          <cell r="A9738">
            <v>0</v>
          </cell>
          <cell r="B9738">
            <v>0</v>
          </cell>
          <cell r="C9738">
            <v>0</v>
          </cell>
          <cell r="D9738">
            <v>0</v>
          </cell>
          <cell r="E9738">
            <v>0</v>
          </cell>
        </row>
        <row r="9739">
          <cell r="A9739">
            <v>0</v>
          </cell>
          <cell r="B9739">
            <v>0</v>
          </cell>
          <cell r="C9739">
            <v>0</v>
          </cell>
          <cell r="D9739">
            <v>0</v>
          </cell>
          <cell r="E9739">
            <v>0</v>
          </cell>
        </row>
        <row r="9740">
          <cell r="A9740">
            <v>0</v>
          </cell>
          <cell r="B9740">
            <v>0</v>
          </cell>
          <cell r="C9740">
            <v>0</v>
          </cell>
          <cell r="D9740">
            <v>0</v>
          </cell>
          <cell r="E9740">
            <v>0</v>
          </cell>
        </row>
        <row r="9741">
          <cell r="A9741">
            <v>0</v>
          </cell>
          <cell r="B9741">
            <v>0</v>
          </cell>
          <cell r="C9741">
            <v>0</v>
          </cell>
          <cell r="D9741">
            <v>0</v>
          </cell>
          <cell r="E9741">
            <v>0</v>
          </cell>
        </row>
        <row r="9742">
          <cell r="A9742">
            <v>0</v>
          </cell>
          <cell r="B9742">
            <v>0</v>
          </cell>
          <cell r="C9742">
            <v>0</v>
          </cell>
          <cell r="D9742">
            <v>0</v>
          </cell>
          <cell r="E9742">
            <v>0</v>
          </cell>
        </row>
        <row r="9743">
          <cell r="A9743">
            <v>0</v>
          </cell>
          <cell r="B9743">
            <v>0</v>
          </cell>
          <cell r="C9743">
            <v>0</v>
          </cell>
          <cell r="D9743">
            <v>0</v>
          </cell>
          <cell r="E9743">
            <v>0</v>
          </cell>
        </row>
        <row r="9744">
          <cell r="A9744">
            <v>0</v>
          </cell>
          <cell r="B9744">
            <v>0</v>
          </cell>
          <cell r="C9744">
            <v>0</v>
          </cell>
          <cell r="D9744">
            <v>0</v>
          </cell>
          <cell r="E9744">
            <v>0</v>
          </cell>
        </row>
        <row r="9745">
          <cell r="A9745">
            <v>0</v>
          </cell>
          <cell r="B9745">
            <v>0</v>
          </cell>
          <cell r="C9745">
            <v>0</v>
          </cell>
          <cell r="D9745">
            <v>0</v>
          </cell>
          <cell r="E9745">
            <v>0</v>
          </cell>
        </row>
        <row r="9746">
          <cell r="A9746">
            <v>0</v>
          </cell>
          <cell r="B9746">
            <v>0</v>
          </cell>
          <cell r="C9746">
            <v>0</v>
          </cell>
          <cell r="D9746">
            <v>0</v>
          </cell>
          <cell r="E9746">
            <v>0</v>
          </cell>
        </row>
        <row r="9747">
          <cell r="A9747">
            <v>0</v>
          </cell>
          <cell r="B9747">
            <v>0</v>
          </cell>
          <cell r="C9747">
            <v>0</v>
          </cell>
          <cell r="D9747">
            <v>0</v>
          </cell>
          <cell r="E9747">
            <v>0</v>
          </cell>
        </row>
        <row r="9748">
          <cell r="A9748">
            <v>0</v>
          </cell>
          <cell r="B9748">
            <v>0</v>
          </cell>
          <cell r="C9748">
            <v>0</v>
          </cell>
          <cell r="D9748">
            <v>0</v>
          </cell>
          <cell r="E9748">
            <v>0</v>
          </cell>
        </row>
        <row r="9749">
          <cell r="A9749">
            <v>0</v>
          </cell>
          <cell r="B9749">
            <v>0</v>
          </cell>
          <cell r="C9749">
            <v>0</v>
          </cell>
          <cell r="D9749">
            <v>0</v>
          </cell>
          <cell r="E9749">
            <v>0</v>
          </cell>
        </row>
        <row r="9750">
          <cell r="A9750">
            <v>0</v>
          </cell>
          <cell r="B9750">
            <v>0</v>
          </cell>
          <cell r="C9750">
            <v>0</v>
          </cell>
          <cell r="D9750">
            <v>0</v>
          </cell>
          <cell r="E9750">
            <v>0</v>
          </cell>
        </row>
        <row r="9751">
          <cell r="A9751">
            <v>0</v>
          </cell>
          <cell r="B9751">
            <v>0</v>
          </cell>
          <cell r="C9751">
            <v>0</v>
          </cell>
          <cell r="D9751">
            <v>0</v>
          </cell>
          <cell r="E9751">
            <v>0</v>
          </cell>
        </row>
        <row r="9752">
          <cell r="A9752">
            <v>0</v>
          </cell>
          <cell r="B9752">
            <v>0</v>
          </cell>
          <cell r="C9752">
            <v>0</v>
          </cell>
          <cell r="D9752">
            <v>0</v>
          </cell>
          <cell r="E9752">
            <v>0</v>
          </cell>
        </row>
        <row r="9753">
          <cell r="A9753">
            <v>0</v>
          </cell>
          <cell r="B9753">
            <v>0</v>
          </cell>
          <cell r="C9753">
            <v>0</v>
          </cell>
          <cell r="D9753">
            <v>0</v>
          </cell>
          <cell r="E9753">
            <v>0</v>
          </cell>
        </row>
        <row r="9754">
          <cell r="A9754">
            <v>0</v>
          </cell>
          <cell r="B9754">
            <v>0</v>
          </cell>
          <cell r="C9754">
            <v>0</v>
          </cell>
          <cell r="D9754">
            <v>0</v>
          </cell>
          <cell r="E9754">
            <v>0</v>
          </cell>
        </row>
        <row r="9755">
          <cell r="A9755">
            <v>0</v>
          </cell>
          <cell r="B9755">
            <v>0</v>
          </cell>
          <cell r="C9755">
            <v>0</v>
          </cell>
          <cell r="D9755">
            <v>0</v>
          </cell>
          <cell r="E9755">
            <v>0</v>
          </cell>
        </row>
        <row r="9756">
          <cell r="A9756">
            <v>0</v>
          </cell>
          <cell r="B9756">
            <v>0</v>
          </cell>
          <cell r="C9756">
            <v>0</v>
          </cell>
          <cell r="D9756">
            <v>0</v>
          </cell>
          <cell r="E9756">
            <v>0</v>
          </cell>
        </row>
        <row r="9757">
          <cell r="A9757">
            <v>0</v>
          </cell>
          <cell r="B9757">
            <v>0</v>
          </cell>
          <cell r="C9757">
            <v>0</v>
          </cell>
          <cell r="D9757">
            <v>0</v>
          </cell>
          <cell r="E9757">
            <v>0</v>
          </cell>
        </row>
        <row r="9758">
          <cell r="A9758">
            <v>0</v>
          </cell>
          <cell r="B9758">
            <v>0</v>
          </cell>
          <cell r="C9758">
            <v>0</v>
          </cell>
          <cell r="D9758">
            <v>0</v>
          </cell>
          <cell r="E9758">
            <v>0</v>
          </cell>
        </row>
        <row r="9759">
          <cell r="A9759">
            <v>0</v>
          </cell>
          <cell r="B9759">
            <v>0</v>
          </cell>
          <cell r="C9759">
            <v>0</v>
          </cell>
          <cell r="D9759">
            <v>0</v>
          </cell>
          <cell r="E9759">
            <v>0</v>
          </cell>
        </row>
        <row r="9760">
          <cell r="A9760">
            <v>0</v>
          </cell>
          <cell r="B9760">
            <v>0</v>
          </cell>
          <cell r="C9760">
            <v>0</v>
          </cell>
          <cell r="D9760">
            <v>0</v>
          </cell>
          <cell r="E9760">
            <v>0</v>
          </cell>
        </row>
        <row r="9761">
          <cell r="A9761">
            <v>0</v>
          </cell>
          <cell r="B9761">
            <v>0</v>
          </cell>
          <cell r="C9761">
            <v>0</v>
          </cell>
          <cell r="D9761">
            <v>0</v>
          </cell>
          <cell r="E9761">
            <v>0</v>
          </cell>
        </row>
        <row r="9762">
          <cell r="A9762">
            <v>0</v>
          </cell>
          <cell r="B9762">
            <v>0</v>
          </cell>
          <cell r="C9762">
            <v>0</v>
          </cell>
          <cell r="D9762">
            <v>0</v>
          </cell>
          <cell r="E9762">
            <v>0</v>
          </cell>
        </row>
        <row r="9763">
          <cell r="A9763">
            <v>0</v>
          </cell>
          <cell r="B9763">
            <v>0</v>
          </cell>
          <cell r="C9763">
            <v>0</v>
          </cell>
          <cell r="D9763">
            <v>0</v>
          </cell>
          <cell r="E9763">
            <v>0</v>
          </cell>
        </row>
        <row r="9764">
          <cell r="A9764">
            <v>0</v>
          </cell>
          <cell r="B9764">
            <v>0</v>
          </cell>
          <cell r="C9764">
            <v>0</v>
          </cell>
          <cell r="D9764">
            <v>0</v>
          </cell>
          <cell r="E9764">
            <v>0</v>
          </cell>
        </row>
        <row r="9765">
          <cell r="A9765">
            <v>0</v>
          </cell>
          <cell r="B9765">
            <v>0</v>
          </cell>
          <cell r="C9765">
            <v>0</v>
          </cell>
          <cell r="D9765">
            <v>0</v>
          </cell>
          <cell r="E9765">
            <v>0</v>
          </cell>
        </row>
        <row r="9766">
          <cell r="A9766">
            <v>0</v>
          </cell>
          <cell r="B9766">
            <v>0</v>
          </cell>
          <cell r="C9766">
            <v>0</v>
          </cell>
          <cell r="D9766">
            <v>0</v>
          </cell>
          <cell r="E9766">
            <v>0</v>
          </cell>
        </row>
        <row r="9767">
          <cell r="A9767">
            <v>0</v>
          </cell>
          <cell r="B9767">
            <v>0</v>
          </cell>
          <cell r="C9767">
            <v>0</v>
          </cell>
          <cell r="D9767">
            <v>0</v>
          </cell>
          <cell r="E9767">
            <v>0</v>
          </cell>
        </row>
        <row r="9768">
          <cell r="A9768">
            <v>0</v>
          </cell>
          <cell r="B9768">
            <v>0</v>
          </cell>
          <cell r="C9768">
            <v>0</v>
          </cell>
          <cell r="D9768">
            <v>0</v>
          </cell>
          <cell r="E9768">
            <v>0</v>
          </cell>
        </row>
        <row r="9769">
          <cell r="A9769">
            <v>0</v>
          </cell>
          <cell r="B9769">
            <v>0</v>
          </cell>
          <cell r="C9769">
            <v>0</v>
          </cell>
          <cell r="D9769">
            <v>0</v>
          </cell>
          <cell r="E9769">
            <v>0</v>
          </cell>
        </row>
        <row r="9770">
          <cell r="A9770">
            <v>0</v>
          </cell>
          <cell r="B9770">
            <v>0</v>
          </cell>
          <cell r="C9770">
            <v>0</v>
          </cell>
          <cell r="D9770">
            <v>0</v>
          </cell>
          <cell r="E9770">
            <v>0</v>
          </cell>
        </row>
        <row r="9771">
          <cell r="A9771">
            <v>0</v>
          </cell>
          <cell r="B9771">
            <v>0</v>
          </cell>
          <cell r="C9771">
            <v>0</v>
          </cell>
          <cell r="D9771">
            <v>0</v>
          </cell>
          <cell r="E9771">
            <v>0</v>
          </cell>
        </row>
        <row r="9772">
          <cell r="A9772">
            <v>0</v>
          </cell>
          <cell r="B9772">
            <v>0</v>
          </cell>
          <cell r="C9772">
            <v>0</v>
          </cell>
          <cell r="D9772">
            <v>0</v>
          </cell>
          <cell r="E9772">
            <v>0</v>
          </cell>
        </row>
        <row r="9773">
          <cell r="A9773">
            <v>0</v>
          </cell>
          <cell r="B9773">
            <v>0</v>
          </cell>
          <cell r="C9773">
            <v>0</v>
          </cell>
          <cell r="D9773">
            <v>0</v>
          </cell>
          <cell r="E9773">
            <v>0</v>
          </cell>
        </row>
        <row r="9774">
          <cell r="A9774">
            <v>0</v>
          </cell>
          <cell r="B9774">
            <v>0</v>
          </cell>
          <cell r="C9774">
            <v>0</v>
          </cell>
          <cell r="D9774">
            <v>0</v>
          </cell>
          <cell r="E9774">
            <v>0</v>
          </cell>
        </row>
        <row r="9775">
          <cell r="A9775">
            <v>0</v>
          </cell>
          <cell r="B9775">
            <v>0</v>
          </cell>
          <cell r="C9775">
            <v>0</v>
          </cell>
          <cell r="D9775">
            <v>0</v>
          </cell>
          <cell r="E9775">
            <v>0</v>
          </cell>
        </row>
        <row r="9776">
          <cell r="A9776">
            <v>0</v>
          </cell>
          <cell r="B9776">
            <v>0</v>
          </cell>
          <cell r="C9776">
            <v>0</v>
          </cell>
          <cell r="D9776">
            <v>0</v>
          </cell>
          <cell r="E9776">
            <v>0</v>
          </cell>
        </row>
        <row r="9777">
          <cell r="A9777">
            <v>0</v>
          </cell>
          <cell r="B9777">
            <v>0</v>
          </cell>
          <cell r="C9777">
            <v>0</v>
          </cell>
          <cell r="D9777">
            <v>0</v>
          </cell>
          <cell r="E9777">
            <v>0</v>
          </cell>
        </row>
        <row r="9778">
          <cell r="A9778">
            <v>0</v>
          </cell>
          <cell r="B9778">
            <v>0</v>
          </cell>
          <cell r="C9778">
            <v>0</v>
          </cell>
          <cell r="D9778">
            <v>0</v>
          </cell>
          <cell r="E9778">
            <v>0</v>
          </cell>
        </row>
        <row r="9779">
          <cell r="A9779">
            <v>0</v>
          </cell>
          <cell r="B9779">
            <v>0</v>
          </cell>
          <cell r="C9779">
            <v>0</v>
          </cell>
          <cell r="D9779">
            <v>0</v>
          </cell>
          <cell r="E9779">
            <v>0</v>
          </cell>
        </row>
        <row r="9780">
          <cell r="A9780">
            <v>0</v>
          </cell>
          <cell r="B9780">
            <v>0</v>
          </cell>
          <cell r="C9780">
            <v>0</v>
          </cell>
          <cell r="D9780">
            <v>0</v>
          </cell>
          <cell r="E9780">
            <v>0</v>
          </cell>
        </row>
        <row r="9781">
          <cell r="A9781">
            <v>0</v>
          </cell>
          <cell r="B9781">
            <v>0</v>
          </cell>
          <cell r="C9781">
            <v>0</v>
          </cell>
          <cell r="D9781">
            <v>0</v>
          </cell>
          <cell r="E9781">
            <v>0</v>
          </cell>
        </row>
        <row r="9782">
          <cell r="A9782">
            <v>0</v>
          </cell>
          <cell r="B9782">
            <v>0</v>
          </cell>
          <cell r="C9782">
            <v>0</v>
          </cell>
          <cell r="D9782">
            <v>0</v>
          </cell>
          <cell r="E9782">
            <v>0</v>
          </cell>
        </row>
        <row r="9783">
          <cell r="A9783">
            <v>0</v>
          </cell>
          <cell r="B9783">
            <v>0</v>
          </cell>
          <cell r="C9783">
            <v>0</v>
          </cell>
          <cell r="D9783">
            <v>0</v>
          </cell>
          <cell r="E9783">
            <v>0</v>
          </cell>
        </row>
        <row r="9784">
          <cell r="A9784">
            <v>0</v>
          </cell>
          <cell r="B9784">
            <v>0</v>
          </cell>
          <cell r="C9784">
            <v>0</v>
          </cell>
          <cell r="D9784">
            <v>0</v>
          </cell>
          <cell r="E9784">
            <v>0</v>
          </cell>
        </row>
        <row r="9785">
          <cell r="A9785">
            <v>0</v>
          </cell>
          <cell r="B9785">
            <v>0</v>
          </cell>
          <cell r="C9785">
            <v>0</v>
          </cell>
          <cell r="D9785">
            <v>0</v>
          </cell>
          <cell r="E9785">
            <v>0</v>
          </cell>
        </row>
        <row r="9786">
          <cell r="A9786">
            <v>0</v>
          </cell>
          <cell r="B9786">
            <v>0</v>
          </cell>
          <cell r="C9786">
            <v>0</v>
          </cell>
          <cell r="D9786">
            <v>0</v>
          </cell>
          <cell r="E9786">
            <v>0</v>
          </cell>
        </row>
        <row r="9787">
          <cell r="A9787">
            <v>0</v>
          </cell>
          <cell r="B9787">
            <v>0</v>
          </cell>
          <cell r="C9787">
            <v>0</v>
          </cell>
          <cell r="D9787">
            <v>0</v>
          </cell>
          <cell r="E9787">
            <v>0</v>
          </cell>
        </row>
        <row r="9788">
          <cell r="A9788">
            <v>0</v>
          </cell>
          <cell r="B9788">
            <v>0</v>
          </cell>
          <cell r="C9788">
            <v>0</v>
          </cell>
          <cell r="D9788">
            <v>0</v>
          </cell>
          <cell r="E9788">
            <v>0</v>
          </cell>
        </row>
        <row r="9789">
          <cell r="A9789">
            <v>0</v>
          </cell>
          <cell r="B9789">
            <v>0</v>
          </cell>
          <cell r="C9789">
            <v>0</v>
          </cell>
          <cell r="D9789">
            <v>0</v>
          </cell>
          <cell r="E9789">
            <v>0</v>
          </cell>
        </row>
        <row r="9790">
          <cell r="A9790">
            <v>0</v>
          </cell>
          <cell r="B9790">
            <v>0</v>
          </cell>
          <cell r="C9790">
            <v>0</v>
          </cell>
          <cell r="D9790">
            <v>0</v>
          </cell>
          <cell r="E9790">
            <v>0</v>
          </cell>
        </row>
        <row r="9791">
          <cell r="A9791">
            <v>0</v>
          </cell>
          <cell r="B9791">
            <v>0</v>
          </cell>
          <cell r="C9791">
            <v>0</v>
          </cell>
          <cell r="D9791">
            <v>0</v>
          </cell>
          <cell r="E9791">
            <v>0</v>
          </cell>
        </row>
        <row r="9792">
          <cell r="A9792">
            <v>0</v>
          </cell>
          <cell r="B9792">
            <v>0</v>
          </cell>
          <cell r="C9792">
            <v>0</v>
          </cell>
          <cell r="D9792">
            <v>0</v>
          </cell>
          <cell r="E9792">
            <v>0</v>
          </cell>
        </row>
        <row r="9793">
          <cell r="A9793">
            <v>0</v>
          </cell>
          <cell r="B9793">
            <v>0</v>
          </cell>
          <cell r="C9793">
            <v>0</v>
          </cell>
          <cell r="D9793">
            <v>0</v>
          </cell>
          <cell r="E9793">
            <v>0</v>
          </cell>
        </row>
        <row r="9794">
          <cell r="A9794">
            <v>0</v>
          </cell>
          <cell r="B9794">
            <v>0</v>
          </cell>
          <cell r="C9794">
            <v>0</v>
          </cell>
          <cell r="D9794">
            <v>0</v>
          </cell>
          <cell r="E9794">
            <v>0</v>
          </cell>
        </row>
        <row r="9795">
          <cell r="A9795">
            <v>0</v>
          </cell>
          <cell r="B9795">
            <v>0</v>
          </cell>
          <cell r="C9795">
            <v>0</v>
          </cell>
          <cell r="D9795">
            <v>0</v>
          </cell>
          <cell r="E9795">
            <v>0</v>
          </cell>
        </row>
        <row r="9796">
          <cell r="A9796">
            <v>0</v>
          </cell>
          <cell r="B9796">
            <v>0</v>
          </cell>
          <cell r="C9796">
            <v>0</v>
          </cell>
          <cell r="D9796">
            <v>0</v>
          </cell>
          <cell r="E9796">
            <v>0</v>
          </cell>
        </row>
        <row r="9797">
          <cell r="A9797">
            <v>0</v>
          </cell>
          <cell r="B9797">
            <v>0</v>
          </cell>
          <cell r="C9797">
            <v>0</v>
          </cell>
          <cell r="D9797">
            <v>0</v>
          </cell>
          <cell r="E9797">
            <v>0</v>
          </cell>
        </row>
        <row r="9798">
          <cell r="A9798">
            <v>0</v>
          </cell>
          <cell r="B9798">
            <v>0</v>
          </cell>
          <cell r="C9798">
            <v>0</v>
          </cell>
          <cell r="D9798">
            <v>0</v>
          </cell>
          <cell r="E9798">
            <v>0</v>
          </cell>
        </row>
        <row r="9799">
          <cell r="A9799">
            <v>0</v>
          </cell>
          <cell r="B9799">
            <v>0</v>
          </cell>
          <cell r="C9799">
            <v>0</v>
          </cell>
          <cell r="D9799">
            <v>0</v>
          </cell>
          <cell r="E9799">
            <v>0</v>
          </cell>
        </row>
        <row r="9800">
          <cell r="A9800">
            <v>0</v>
          </cell>
          <cell r="B9800">
            <v>0</v>
          </cell>
          <cell r="C9800">
            <v>0</v>
          </cell>
          <cell r="D9800">
            <v>0</v>
          </cell>
          <cell r="E9800">
            <v>0</v>
          </cell>
        </row>
        <row r="9801">
          <cell r="A9801">
            <v>0</v>
          </cell>
          <cell r="B9801">
            <v>0</v>
          </cell>
          <cell r="C9801">
            <v>0</v>
          </cell>
          <cell r="D9801">
            <v>0</v>
          </cell>
          <cell r="E9801">
            <v>0</v>
          </cell>
        </row>
        <row r="9802">
          <cell r="A9802">
            <v>0</v>
          </cell>
          <cell r="B9802">
            <v>0</v>
          </cell>
          <cell r="C9802">
            <v>0</v>
          </cell>
          <cell r="D9802">
            <v>0</v>
          </cell>
          <cell r="E9802">
            <v>0</v>
          </cell>
        </row>
        <row r="9803">
          <cell r="A9803">
            <v>0</v>
          </cell>
          <cell r="B9803">
            <v>0</v>
          </cell>
          <cell r="C9803">
            <v>0</v>
          </cell>
          <cell r="D9803">
            <v>0</v>
          </cell>
          <cell r="E9803">
            <v>0</v>
          </cell>
        </row>
        <row r="9804">
          <cell r="A9804">
            <v>0</v>
          </cell>
          <cell r="B9804">
            <v>0</v>
          </cell>
          <cell r="C9804">
            <v>0</v>
          </cell>
          <cell r="D9804">
            <v>0</v>
          </cell>
          <cell r="E9804">
            <v>0</v>
          </cell>
        </row>
        <row r="9805">
          <cell r="A9805">
            <v>0</v>
          </cell>
          <cell r="B9805">
            <v>0</v>
          </cell>
          <cell r="C9805">
            <v>0</v>
          </cell>
          <cell r="D9805">
            <v>0</v>
          </cell>
          <cell r="E9805">
            <v>0</v>
          </cell>
        </row>
        <row r="9806">
          <cell r="A9806">
            <v>0</v>
          </cell>
          <cell r="B9806">
            <v>0</v>
          </cell>
          <cell r="C9806">
            <v>0</v>
          </cell>
          <cell r="D9806">
            <v>0</v>
          </cell>
          <cell r="E9806">
            <v>0</v>
          </cell>
        </row>
        <row r="9807">
          <cell r="A9807">
            <v>0</v>
          </cell>
          <cell r="B9807">
            <v>0</v>
          </cell>
          <cell r="C9807">
            <v>0</v>
          </cell>
          <cell r="D9807">
            <v>0</v>
          </cell>
          <cell r="E9807">
            <v>0</v>
          </cell>
        </row>
        <row r="9808">
          <cell r="A9808">
            <v>0</v>
          </cell>
          <cell r="B9808">
            <v>0</v>
          </cell>
          <cell r="C9808">
            <v>0</v>
          </cell>
          <cell r="D9808">
            <v>0</v>
          </cell>
          <cell r="E9808">
            <v>0</v>
          </cell>
        </row>
        <row r="9809">
          <cell r="A9809">
            <v>0</v>
          </cell>
          <cell r="B9809">
            <v>0</v>
          </cell>
          <cell r="C9809">
            <v>0</v>
          </cell>
          <cell r="D9809">
            <v>0</v>
          </cell>
          <cell r="E9809">
            <v>0</v>
          </cell>
        </row>
        <row r="9810">
          <cell r="A9810">
            <v>0</v>
          </cell>
          <cell r="B9810">
            <v>0</v>
          </cell>
          <cell r="C9810">
            <v>0</v>
          </cell>
          <cell r="D9810">
            <v>0</v>
          </cell>
          <cell r="E9810">
            <v>0</v>
          </cell>
        </row>
        <row r="9811">
          <cell r="A9811">
            <v>0</v>
          </cell>
          <cell r="B9811">
            <v>0</v>
          </cell>
          <cell r="C9811">
            <v>0</v>
          </cell>
          <cell r="D9811">
            <v>0</v>
          </cell>
          <cell r="E9811">
            <v>0</v>
          </cell>
        </row>
        <row r="9812">
          <cell r="A9812">
            <v>0</v>
          </cell>
          <cell r="B9812">
            <v>0</v>
          </cell>
          <cell r="C9812">
            <v>0</v>
          </cell>
          <cell r="D9812">
            <v>0</v>
          </cell>
          <cell r="E9812">
            <v>0</v>
          </cell>
        </row>
        <row r="9813">
          <cell r="A9813">
            <v>0</v>
          </cell>
          <cell r="B9813">
            <v>0</v>
          </cell>
          <cell r="C9813">
            <v>0</v>
          </cell>
          <cell r="D9813">
            <v>0</v>
          </cell>
          <cell r="E9813">
            <v>0</v>
          </cell>
        </row>
        <row r="9814">
          <cell r="A9814">
            <v>0</v>
          </cell>
          <cell r="B9814">
            <v>0</v>
          </cell>
          <cell r="C9814">
            <v>0</v>
          </cell>
          <cell r="D9814">
            <v>0</v>
          </cell>
          <cell r="E9814">
            <v>0</v>
          </cell>
        </row>
        <row r="9815">
          <cell r="A9815">
            <v>0</v>
          </cell>
          <cell r="B9815">
            <v>0</v>
          </cell>
          <cell r="C9815">
            <v>0</v>
          </cell>
          <cell r="D9815">
            <v>0</v>
          </cell>
          <cell r="E9815">
            <v>0</v>
          </cell>
        </row>
        <row r="9816">
          <cell r="A9816">
            <v>0</v>
          </cell>
          <cell r="B9816">
            <v>0</v>
          </cell>
          <cell r="C9816">
            <v>0</v>
          </cell>
          <cell r="D9816">
            <v>0</v>
          </cell>
          <cell r="E9816">
            <v>0</v>
          </cell>
        </row>
        <row r="9817">
          <cell r="A9817">
            <v>0</v>
          </cell>
          <cell r="B9817">
            <v>0</v>
          </cell>
          <cell r="C9817">
            <v>0</v>
          </cell>
          <cell r="D9817">
            <v>0</v>
          </cell>
          <cell r="E9817">
            <v>0</v>
          </cell>
        </row>
        <row r="9818">
          <cell r="A9818">
            <v>0</v>
          </cell>
          <cell r="B9818">
            <v>0</v>
          </cell>
          <cell r="C9818">
            <v>0</v>
          </cell>
          <cell r="D9818">
            <v>0</v>
          </cell>
          <cell r="E9818">
            <v>0</v>
          </cell>
        </row>
        <row r="9819">
          <cell r="A9819">
            <v>0</v>
          </cell>
          <cell r="B9819">
            <v>0</v>
          </cell>
          <cell r="C9819">
            <v>0</v>
          </cell>
          <cell r="D9819">
            <v>0</v>
          </cell>
          <cell r="E9819">
            <v>0</v>
          </cell>
        </row>
        <row r="9820">
          <cell r="A9820">
            <v>0</v>
          </cell>
          <cell r="B9820">
            <v>0</v>
          </cell>
          <cell r="C9820">
            <v>0</v>
          </cell>
          <cell r="D9820">
            <v>0</v>
          </cell>
          <cell r="E9820">
            <v>0</v>
          </cell>
        </row>
        <row r="9821">
          <cell r="A9821">
            <v>0</v>
          </cell>
          <cell r="B9821">
            <v>0</v>
          </cell>
          <cell r="C9821">
            <v>0</v>
          </cell>
          <cell r="D9821">
            <v>0</v>
          </cell>
          <cell r="E9821">
            <v>0</v>
          </cell>
        </row>
        <row r="9822">
          <cell r="A9822">
            <v>0</v>
          </cell>
          <cell r="B9822">
            <v>0</v>
          </cell>
          <cell r="C9822">
            <v>0</v>
          </cell>
          <cell r="D9822">
            <v>0</v>
          </cell>
          <cell r="E9822">
            <v>0</v>
          </cell>
        </row>
        <row r="9823">
          <cell r="A9823">
            <v>0</v>
          </cell>
          <cell r="B9823">
            <v>0</v>
          </cell>
          <cell r="C9823">
            <v>0</v>
          </cell>
          <cell r="D9823">
            <v>0</v>
          </cell>
          <cell r="E9823">
            <v>0</v>
          </cell>
        </row>
        <row r="9824">
          <cell r="A9824">
            <v>0</v>
          </cell>
          <cell r="B9824">
            <v>0</v>
          </cell>
          <cell r="C9824">
            <v>0</v>
          </cell>
          <cell r="D9824">
            <v>0</v>
          </cell>
          <cell r="E9824">
            <v>0</v>
          </cell>
        </row>
        <row r="9825">
          <cell r="A9825">
            <v>0</v>
          </cell>
          <cell r="B9825">
            <v>0</v>
          </cell>
          <cell r="C9825">
            <v>0</v>
          </cell>
          <cell r="D9825">
            <v>0</v>
          </cell>
          <cell r="E9825">
            <v>0</v>
          </cell>
        </row>
        <row r="9826">
          <cell r="A9826">
            <v>0</v>
          </cell>
          <cell r="B9826">
            <v>0</v>
          </cell>
          <cell r="C9826">
            <v>0</v>
          </cell>
          <cell r="D9826">
            <v>0</v>
          </cell>
          <cell r="E9826">
            <v>0</v>
          </cell>
        </row>
        <row r="9827">
          <cell r="A9827">
            <v>0</v>
          </cell>
          <cell r="B9827">
            <v>0</v>
          </cell>
          <cell r="C9827">
            <v>0</v>
          </cell>
          <cell r="D9827">
            <v>0</v>
          </cell>
          <cell r="E9827">
            <v>0</v>
          </cell>
        </row>
        <row r="9828">
          <cell r="A9828">
            <v>0</v>
          </cell>
          <cell r="B9828">
            <v>0</v>
          </cell>
          <cell r="C9828">
            <v>0</v>
          </cell>
          <cell r="D9828">
            <v>0</v>
          </cell>
          <cell r="E9828">
            <v>0</v>
          </cell>
        </row>
        <row r="9829">
          <cell r="A9829">
            <v>0</v>
          </cell>
          <cell r="B9829">
            <v>0</v>
          </cell>
          <cell r="C9829">
            <v>0</v>
          </cell>
          <cell r="D9829">
            <v>0</v>
          </cell>
          <cell r="E9829">
            <v>0</v>
          </cell>
        </row>
        <row r="9830">
          <cell r="A9830">
            <v>0</v>
          </cell>
          <cell r="B9830">
            <v>0</v>
          </cell>
          <cell r="C9830">
            <v>0</v>
          </cell>
          <cell r="D9830">
            <v>0</v>
          </cell>
          <cell r="E9830">
            <v>0</v>
          </cell>
        </row>
        <row r="9831">
          <cell r="A9831">
            <v>0</v>
          </cell>
          <cell r="B9831">
            <v>0</v>
          </cell>
          <cell r="C9831">
            <v>0</v>
          </cell>
          <cell r="D9831">
            <v>0</v>
          </cell>
          <cell r="E9831">
            <v>0</v>
          </cell>
        </row>
        <row r="9832">
          <cell r="A9832">
            <v>0</v>
          </cell>
          <cell r="B9832">
            <v>0</v>
          </cell>
          <cell r="C9832">
            <v>0</v>
          </cell>
          <cell r="D9832">
            <v>0</v>
          </cell>
          <cell r="E9832">
            <v>0</v>
          </cell>
        </row>
        <row r="9833">
          <cell r="A9833">
            <v>0</v>
          </cell>
          <cell r="B9833">
            <v>0</v>
          </cell>
          <cell r="C9833">
            <v>0</v>
          </cell>
          <cell r="D9833">
            <v>0</v>
          </cell>
          <cell r="E9833">
            <v>0</v>
          </cell>
        </row>
        <row r="9834">
          <cell r="A9834">
            <v>0</v>
          </cell>
          <cell r="B9834">
            <v>0</v>
          </cell>
          <cell r="C9834">
            <v>0</v>
          </cell>
          <cell r="D9834">
            <v>0</v>
          </cell>
          <cell r="E9834">
            <v>0</v>
          </cell>
        </row>
        <row r="9835">
          <cell r="A9835">
            <v>0</v>
          </cell>
          <cell r="B9835">
            <v>0</v>
          </cell>
          <cell r="C9835">
            <v>0</v>
          </cell>
          <cell r="D9835">
            <v>0</v>
          </cell>
          <cell r="E9835">
            <v>0</v>
          </cell>
        </row>
        <row r="9836">
          <cell r="A9836">
            <v>0</v>
          </cell>
          <cell r="B9836">
            <v>0</v>
          </cell>
          <cell r="C9836">
            <v>0</v>
          </cell>
          <cell r="D9836">
            <v>0</v>
          </cell>
          <cell r="E9836">
            <v>0</v>
          </cell>
        </row>
        <row r="9837">
          <cell r="A9837">
            <v>0</v>
          </cell>
          <cell r="B9837">
            <v>0</v>
          </cell>
          <cell r="C9837">
            <v>0</v>
          </cell>
          <cell r="D9837">
            <v>0</v>
          </cell>
          <cell r="E9837">
            <v>0</v>
          </cell>
        </row>
        <row r="9838">
          <cell r="A9838">
            <v>0</v>
          </cell>
          <cell r="B9838">
            <v>0</v>
          </cell>
          <cell r="C9838">
            <v>0</v>
          </cell>
          <cell r="D9838">
            <v>0</v>
          </cell>
          <cell r="E9838">
            <v>0</v>
          </cell>
        </row>
        <row r="9839">
          <cell r="A9839">
            <v>0</v>
          </cell>
          <cell r="B9839">
            <v>0</v>
          </cell>
          <cell r="C9839">
            <v>0</v>
          </cell>
          <cell r="D9839">
            <v>0</v>
          </cell>
          <cell r="E9839">
            <v>0</v>
          </cell>
        </row>
        <row r="9840">
          <cell r="A9840">
            <v>0</v>
          </cell>
          <cell r="B9840">
            <v>0</v>
          </cell>
          <cell r="C9840">
            <v>0</v>
          </cell>
          <cell r="D9840">
            <v>0</v>
          </cell>
          <cell r="E9840">
            <v>0</v>
          </cell>
        </row>
        <row r="9841">
          <cell r="A9841">
            <v>0</v>
          </cell>
          <cell r="B9841">
            <v>0</v>
          </cell>
          <cell r="C9841">
            <v>0</v>
          </cell>
          <cell r="D9841">
            <v>0</v>
          </cell>
          <cell r="E9841">
            <v>0</v>
          </cell>
        </row>
        <row r="9842">
          <cell r="A9842">
            <v>0</v>
          </cell>
          <cell r="B9842">
            <v>0</v>
          </cell>
          <cell r="C9842">
            <v>0</v>
          </cell>
          <cell r="D9842">
            <v>0</v>
          </cell>
          <cell r="E9842">
            <v>0</v>
          </cell>
        </row>
        <row r="9843">
          <cell r="A9843">
            <v>0</v>
          </cell>
          <cell r="B9843">
            <v>0</v>
          </cell>
          <cell r="C9843">
            <v>0</v>
          </cell>
          <cell r="D9843">
            <v>0</v>
          </cell>
          <cell r="E9843">
            <v>0</v>
          </cell>
        </row>
        <row r="9844">
          <cell r="A9844">
            <v>0</v>
          </cell>
          <cell r="B9844">
            <v>0</v>
          </cell>
          <cell r="C9844">
            <v>0</v>
          </cell>
          <cell r="D9844">
            <v>0</v>
          </cell>
          <cell r="E9844">
            <v>0</v>
          </cell>
        </row>
        <row r="9845">
          <cell r="A9845">
            <v>0</v>
          </cell>
          <cell r="B9845">
            <v>0</v>
          </cell>
          <cell r="C9845">
            <v>0</v>
          </cell>
          <cell r="D9845">
            <v>0</v>
          </cell>
          <cell r="E9845">
            <v>0</v>
          </cell>
        </row>
        <row r="9846">
          <cell r="A9846">
            <v>0</v>
          </cell>
          <cell r="B9846">
            <v>0</v>
          </cell>
          <cell r="C9846">
            <v>0</v>
          </cell>
          <cell r="D9846">
            <v>0</v>
          </cell>
          <cell r="E9846">
            <v>0</v>
          </cell>
        </row>
        <row r="9847">
          <cell r="A9847">
            <v>0</v>
          </cell>
          <cell r="B9847">
            <v>0</v>
          </cell>
          <cell r="C9847">
            <v>0</v>
          </cell>
          <cell r="D9847">
            <v>0</v>
          </cell>
          <cell r="E9847">
            <v>0</v>
          </cell>
        </row>
        <row r="9848">
          <cell r="A9848">
            <v>0</v>
          </cell>
          <cell r="B9848">
            <v>0</v>
          </cell>
          <cell r="C9848">
            <v>0</v>
          </cell>
          <cell r="D9848">
            <v>0</v>
          </cell>
          <cell r="E9848">
            <v>0</v>
          </cell>
        </row>
        <row r="9849">
          <cell r="A9849">
            <v>0</v>
          </cell>
          <cell r="B9849">
            <v>0</v>
          </cell>
          <cell r="C9849">
            <v>0</v>
          </cell>
          <cell r="D9849">
            <v>0</v>
          </cell>
          <cell r="E9849">
            <v>0</v>
          </cell>
        </row>
        <row r="9850">
          <cell r="A9850">
            <v>0</v>
          </cell>
          <cell r="B9850">
            <v>0</v>
          </cell>
          <cell r="C9850">
            <v>0</v>
          </cell>
          <cell r="D9850">
            <v>0</v>
          </cell>
          <cell r="E9850">
            <v>0</v>
          </cell>
        </row>
        <row r="9851">
          <cell r="A9851">
            <v>0</v>
          </cell>
          <cell r="B9851">
            <v>0</v>
          </cell>
          <cell r="C9851">
            <v>0</v>
          </cell>
          <cell r="D9851">
            <v>0</v>
          </cell>
          <cell r="E9851">
            <v>0</v>
          </cell>
        </row>
        <row r="9852">
          <cell r="A9852">
            <v>0</v>
          </cell>
          <cell r="B9852">
            <v>0</v>
          </cell>
          <cell r="C9852">
            <v>0</v>
          </cell>
          <cell r="D9852">
            <v>0</v>
          </cell>
          <cell r="E9852">
            <v>0</v>
          </cell>
        </row>
        <row r="9853">
          <cell r="A9853">
            <v>0</v>
          </cell>
          <cell r="B9853">
            <v>0</v>
          </cell>
          <cell r="C9853">
            <v>0</v>
          </cell>
          <cell r="D9853">
            <v>0</v>
          </cell>
          <cell r="E9853">
            <v>0</v>
          </cell>
        </row>
        <row r="9854">
          <cell r="A9854">
            <v>0</v>
          </cell>
          <cell r="B9854">
            <v>0</v>
          </cell>
          <cell r="C9854">
            <v>0</v>
          </cell>
          <cell r="D9854">
            <v>0</v>
          </cell>
          <cell r="E9854">
            <v>0</v>
          </cell>
        </row>
        <row r="9855">
          <cell r="A9855">
            <v>0</v>
          </cell>
          <cell r="B9855">
            <v>0</v>
          </cell>
          <cell r="C9855">
            <v>0</v>
          </cell>
          <cell r="D9855">
            <v>0</v>
          </cell>
          <cell r="E9855">
            <v>0</v>
          </cell>
        </row>
        <row r="9856">
          <cell r="A9856">
            <v>0</v>
          </cell>
          <cell r="B9856">
            <v>0</v>
          </cell>
          <cell r="C9856">
            <v>0</v>
          </cell>
          <cell r="D9856">
            <v>0</v>
          </cell>
          <cell r="E9856">
            <v>0</v>
          </cell>
        </row>
        <row r="9857">
          <cell r="A9857">
            <v>0</v>
          </cell>
          <cell r="B9857">
            <v>0</v>
          </cell>
          <cell r="C9857">
            <v>0</v>
          </cell>
          <cell r="D9857">
            <v>0</v>
          </cell>
          <cell r="E9857">
            <v>0</v>
          </cell>
        </row>
        <row r="9858">
          <cell r="A9858">
            <v>0</v>
          </cell>
          <cell r="B9858">
            <v>0</v>
          </cell>
          <cell r="C9858">
            <v>0</v>
          </cell>
          <cell r="D9858">
            <v>0</v>
          </cell>
          <cell r="E9858">
            <v>0</v>
          </cell>
        </row>
        <row r="9859">
          <cell r="A9859">
            <v>0</v>
          </cell>
          <cell r="B9859">
            <v>0</v>
          </cell>
          <cell r="C9859">
            <v>0</v>
          </cell>
          <cell r="D9859">
            <v>0</v>
          </cell>
          <cell r="E9859">
            <v>0</v>
          </cell>
        </row>
        <row r="9860">
          <cell r="A9860">
            <v>0</v>
          </cell>
          <cell r="B9860">
            <v>0</v>
          </cell>
          <cell r="C9860">
            <v>0</v>
          </cell>
          <cell r="D9860">
            <v>0</v>
          </cell>
          <cell r="E9860">
            <v>0</v>
          </cell>
        </row>
        <row r="9861">
          <cell r="A9861">
            <v>0</v>
          </cell>
          <cell r="B9861">
            <v>0</v>
          </cell>
          <cell r="C9861">
            <v>0</v>
          </cell>
          <cell r="D9861">
            <v>0</v>
          </cell>
          <cell r="E9861">
            <v>0</v>
          </cell>
        </row>
        <row r="9862">
          <cell r="A9862">
            <v>0</v>
          </cell>
          <cell r="B9862">
            <v>0</v>
          </cell>
          <cell r="C9862">
            <v>0</v>
          </cell>
          <cell r="D9862">
            <v>0</v>
          </cell>
          <cell r="E9862">
            <v>0</v>
          </cell>
        </row>
        <row r="9863">
          <cell r="A9863">
            <v>0</v>
          </cell>
          <cell r="B9863">
            <v>0</v>
          </cell>
          <cell r="C9863">
            <v>0</v>
          </cell>
          <cell r="D9863">
            <v>0</v>
          </cell>
          <cell r="E9863">
            <v>0</v>
          </cell>
        </row>
        <row r="9864">
          <cell r="A9864">
            <v>0</v>
          </cell>
          <cell r="B9864">
            <v>0</v>
          </cell>
          <cell r="C9864">
            <v>0</v>
          </cell>
          <cell r="D9864">
            <v>0</v>
          </cell>
          <cell r="E9864">
            <v>0</v>
          </cell>
        </row>
        <row r="9865">
          <cell r="A9865">
            <v>0</v>
          </cell>
          <cell r="B9865">
            <v>0</v>
          </cell>
          <cell r="C9865">
            <v>0</v>
          </cell>
          <cell r="D9865">
            <v>0</v>
          </cell>
          <cell r="E9865">
            <v>0</v>
          </cell>
        </row>
        <row r="9866">
          <cell r="A9866">
            <v>0</v>
          </cell>
          <cell r="B9866">
            <v>0</v>
          </cell>
          <cell r="C9866">
            <v>0</v>
          </cell>
          <cell r="D9866">
            <v>0</v>
          </cell>
          <cell r="E9866">
            <v>0</v>
          </cell>
        </row>
        <row r="9867">
          <cell r="A9867">
            <v>0</v>
          </cell>
          <cell r="B9867">
            <v>0</v>
          </cell>
          <cell r="C9867">
            <v>0</v>
          </cell>
          <cell r="D9867">
            <v>0</v>
          </cell>
          <cell r="E9867">
            <v>0</v>
          </cell>
        </row>
        <row r="9868">
          <cell r="A9868">
            <v>0</v>
          </cell>
          <cell r="B9868">
            <v>0</v>
          </cell>
          <cell r="C9868">
            <v>0</v>
          </cell>
          <cell r="D9868">
            <v>0</v>
          </cell>
          <cell r="E9868">
            <v>0</v>
          </cell>
        </row>
        <row r="9869">
          <cell r="A9869">
            <v>0</v>
          </cell>
          <cell r="B9869">
            <v>0</v>
          </cell>
          <cell r="C9869">
            <v>0</v>
          </cell>
          <cell r="D9869">
            <v>0</v>
          </cell>
          <cell r="E9869">
            <v>0</v>
          </cell>
        </row>
        <row r="9870">
          <cell r="A9870">
            <v>0</v>
          </cell>
          <cell r="B9870">
            <v>0</v>
          </cell>
          <cell r="C9870">
            <v>0</v>
          </cell>
          <cell r="D9870">
            <v>0</v>
          </cell>
          <cell r="E9870">
            <v>0</v>
          </cell>
        </row>
        <row r="9871">
          <cell r="A9871">
            <v>0</v>
          </cell>
          <cell r="B9871">
            <v>0</v>
          </cell>
          <cell r="C9871">
            <v>0</v>
          </cell>
          <cell r="D9871">
            <v>0</v>
          </cell>
          <cell r="E9871">
            <v>0</v>
          </cell>
        </row>
        <row r="9872">
          <cell r="A9872">
            <v>0</v>
          </cell>
          <cell r="B9872">
            <v>0</v>
          </cell>
          <cell r="C9872">
            <v>0</v>
          </cell>
          <cell r="D9872">
            <v>0</v>
          </cell>
          <cell r="E9872">
            <v>0</v>
          </cell>
        </row>
        <row r="9873">
          <cell r="A9873">
            <v>0</v>
          </cell>
          <cell r="B9873">
            <v>0</v>
          </cell>
          <cell r="C9873">
            <v>0</v>
          </cell>
          <cell r="D9873">
            <v>0</v>
          </cell>
          <cell r="E9873">
            <v>0</v>
          </cell>
        </row>
        <row r="9874">
          <cell r="A9874">
            <v>0</v>
          </cell>
          <cell r="B9874">
            <v>0</v>
          </cell>
          <cell r="C9874">
            <v>0</v>
          </cell>
          <cell r="D9874">
            <v>0</v>
          </cell>
          <cell r="E9874">
            <v>0</v>
          </cell>
        </row>
        <row r="9875">
          <cell r="A9875">
            <v>0</v>
          </cell>
          <cell r="B9875">
            <v>0</v>
          </cell>
          <cell r="C9875">
            <v>0</v>
          </cell>
          <cell r="D9875">
            <v>0</v>
          </cell>
          <cell r="E9875">
            <v>0</v>
          </cell>
        </row>
        <row r="9876">
          <cell r="A9876">
            <v>0</v>
          </cell>
          <cell r="B9876">
            <v>0</v>
          </cell>
          <cell r="C9876">
            <v>0</v>
          </cell>
          <cell r="D9876">
            <v>0</v>
          </cell>
          <cell r="E9876">
            <v>0</v>
          </cell>
        </row>
        <row r="9877">
          <cell r="A9877">
            <v>0</v>
          </cell>
          <cell r="B9877">
            <v>0</v>
          </cell>
          <cell r="C9877">
            <v>0</v>
          </cell>
          <cell r="D9877">
            <v>0</v>
          </cell>
          <cell r="E9877">
            <v>0</v>
          </cell>
        </row>
        <row r="9878">
          <cell r="A9878">
            <v>0</v>
          </cell>
          <cell r="B9878">
            <v>0</v>
          </cell>
          <cell r="C9878">
            <v>0</v>
          </cell>
          <cell r="D9878">
            <v>0</v>
          </cell>
          <cell r="E9878">
            <v>0</v>
          </cell>
        </row>
        <row r="9879">
          <cell r="A9879">
            <v>0</v>
          </cell>
          <cell r="B9879">
            <v>0</v>
          </cell>
          <cell r="C9879">
            <v>0</v>
          </cell>
          <cell r="D9879">
            <v>0</v>
          </cell>
          <cell r="E9879">
            <v>0</v>
          </cell>
        </row>
        <row r="9880">
          <cell r="A9880">
            <v>0</v>
          </cell>
          <cell r="B9880">
            <v>0</v>
          </cell>
          <cell r="C9880">
            <v>0</v>
          </cell>
          <cell r="D9880">
            <v>0</v>
          </cell>
          <cell r="E9880">
            <v>0</v>
          </cell>
        </row>
        <row r="9881">
          <cell r="A9881">
            <v>0</v>
          </cell>
          <cell r="B9881">
            <v>0</v>
          </cell>
          <cell r="C9881">
            <v>0</v>
          </cell>
          <cell r="D9881">
            <v>0</v>
          </cell>
          <cell r="E9881">
            <v>0</v>
          </cell>
        </row>
        <row r="9882">
          <cell r="A9882">
            <v>0</v>
          </cell>
          <cell r="B9882">
            <v>0</v>
          </cell>
          <cell r="C9882">
            <v>0</v>
          </cell>
          <cell r="D9882">
            <v>0</v>
          </cell>
          <cell r="E9882">
            <v>0</v>
          </cell>
        </row>
        <row r="9883">
          <cell r="A9883">
            <v>0</v>
          </cell>
          <cell r="B9883">
            <v>0</v>
          </cell>
          <cell r="C9883">
            <v>0</v>
          </cell>
          <cell r="D9883">
            <v>0</v>
          </cell>
          <cell r="E9883">
            <v>0</v>
          </cell>
        </row>
        <row r="9884">
          <cell r="A9884">
            <v>0</v>
          </cell>
          <cell r="B9884">
            <v>0</v>
          </cell>
          <cell r="C9884">
            <v>0</v>
          </cell>
          <cell r="D9884">
            <v>0</v>
          </cell>
          <cell r="E9884">
            <v>0</v>
          </cell>
        </row>
        <row r="9885">
          <cell r="A9885">
            <v>0</v>
          </cell>
          <cell r="B9885">
            <v>0</v>
          </cell>
          <cell r="C9885">
            <v>0</v>
          </cell>
          <cell r="D9885">
            <v>0</v>
          </cell>
          <cell r="E9885">
            <v>0</v>
          </cell>
        </row>
        <row r="9886">
          <cell r="A9886">
            <v>0</v>
          </cell>
          <cell r="B9886">
            <v>0</v>
          </cell>
          <cell r="C9886">
            <v>0</v>
          </cell>
          <cell r="D9886">
            <v>0</v>
          </cell>
          <cell r="E9886">
            <v>0</v>
          </cell>
        </row>
        <row r="9887">
          <cell r="A9887">
            <v>0</v>
          </cell>
          <cell r="B9887">
            <v>0</v>
          </cell>
          <cell r="C9887">
            <v>0</v>
          </cell>
          <cell r="D9887">
            <v>0</v>
          </cell>
          <cell r="E9887">
            <v>0</v>
          </cell>
        </row>
        <row r="9888">
          <cell r="A9888">
            <v>0</v>
          </cell>
          <cell r="B9888">
            <v>0</v>
          </cell>
          <cell r="C9888">
            <v>0</v>
          </cell>
          <cell r="D9888">
            <v>0</v>
          </cell>
          <cell r="E9888">
            <v>0</v>
          </cell>
        </row>
        <row r="9889">
          <cell r="A9889">
            <v>0</v>
          </cell>
          <cell r="B9889">
            <v>0</v>
          </cell>
          <cell r="C9889">
            <v>0</v>
          </cell>
          <cell r="D9889">
            <v>0</v>
          </cell>
          <cell r="E9889">
            <v>0</v>
          </cell>
        </row>
        <row r="9890">
          <cell r="A9890">
            <v>0</v>
          </cell>
          <cell r="B9890">
            <v>0</v>
          </cell>
          <cell r="C9890">
            <v>0</v>
          </cell>
          <cell r="D9890">
            <v>0</v>
          </cell>
          <cell r="E9890">
            <v>0</v>
          </cell>
        </row>
        <row r="9891">
          <cell r="A9891">
            <v>0</v>
          </cell>
          <cell r="B9891">
            <v>0</v>
          </cell>
          <cell r="C9891">
            <v>0</v>
          </cell>
          <cell r="D9891">
            <v>0</v>
          </cell>
          <cell r="E9891">
            <v>0</v>
          </cell>
        </row>
        <row r="9892">
          <cell r="A9892">
            <v>0</v>
          </cell>
          <cell r="B9892">
            <v>0</v>
          </cell>
          <cell r="C9892">
            <v>0</v>
          </cell>
          <cell r="D9892">
            <v>0</v>
          </cell>
          <cell r="E9892">
            <v>0</v>
          </cell>
        </row>
        <row r="9893">
          <cell r="A9893">
            <v>0</v>
          </cell>
          <cell r="B9893">
            <v>0</v>
          </cell>
          <cell r="C9893">
            <v>0</v>
          </cell>
          <cell r="D9893">
            <v>0</v>
          </cell>
          <cell r="E9893">
            <v>0</v>
          </cell>
        </row>
        <row r="9894">
          <cell r="A9894">
            <v>0</v>
          </cell>
          <cell r="B9894">
            <v>0</v>
          </cell>
          <cell r="C9894">
            <v>0</v>
          </cell>
          <cell r="D9894">
            <v>0</v>
          </cell>
          <cell r="E9894">
            <v>0</v>
          </cell>
        </row>
        <row r="9895">
          <cell r="A9895">
            <v>0</v>
          </cell>
          <cell r="B9895">
            <v>0</v>
          </cell>
          <cell r="C9895">
            <v>0</v>
          </cell>
          <cell r="D9895">
            <v>0</v>
          </cell>
          <cell r="E9895">
            <v>0</v>
          </cell>
        </row>
        <row r="9896">
          <cell r="A9896">
            <v>0</v>
          </cell>
          <cell r="B9896">
            <v>0</v>
          </cell>
          <cell r="C9896">
            <v>0</v>
          </cell>
          <cell r="D9896">
            <v>0</v>
          </cell>
          <cell r="E9896">
            <v>0</v>
          </cell>
        </row>
        <row r="9897">
          <cell r="A9897">
            <v>0</v>
          </cell>
          <cell r="B9897">
            <v>0</v>
          </cell>
          <cell r="C9897">
            <v>0</v>
          </cell>
          <cell r="D9897">
            <v>0</v>
          </cell>
          <cell r="E9897">
            <v>0</v>
          </cell>
        </row>
        <row r="9898">
          <cell r="A9898">
            <v>0</v>
          </cell>
          <cell r="B9898">
            <v>0</v>
          </cell>
          <cell r="C9898">
            <v>0</v>
          </cell>
          <cell r="D9898">
            <v>0</v>
          </cell>
          <cell r="E9898">
            <v>0</v>
          </cell>
        </row>
        <row r="9899">
          <cell r="A9899">
            <v>0</v>
          </cell>
          <cell r="B9899">
            <v>0</v>
          </cell>
          <cell r="C9899">
            <v>0</v>
          </cell>
          <cell r="D9899">
            <v>0</v>
          </cell>
          <cell r="E9899">
            <v>0</v>
          </cell>
        </row>
        <row r="9900">
          <cell r="A9900">
            <v>0</v>
          </cell>
          <cell r="B9900">
            <v>0</v>
          </cell>
          <cell r="C9900">
            <v>0</v>
          </cell>
          <cell r="D9900">
            <v>0</v>
          </cell>
          <cell r="E9900">
            <v>0</v>
          </cell>
        </row>
        <row r="9901">
          <cell r="A9901">
            <v>0</v>
          </cell>
          <cell r="B9901">
            <v>0</v>
          </cell>
          <cell r="C9901">
            <v>0</v>
          </cell>
          <cell r="D9901">
            <v>0</v>
          </cell>
          <cell r="E9901">
            <v>0</v>
          </cell>
        </row>
        <row r="9902">
          <cell r="A9902">
            <v>0</v>
          </cell>
          <cell r="B9902">
            <v>0</v>
          </cell>
          <cell r="C9902">
            <v>0</v>
          </cell>
          <cell r="D9902">
            <v>0</v>
          </cell>
          <cell r="E9902">
            <v>0</v>
          </cell>
        </row>
        <row r="9903">
          <cell r="A9903">
            <v>0</v>
          </cell>
          <cell r="B9903">
            <v>0</v>
          </cell>
          <cell r="C9903">
            <v>0</v>
          </cell>
          <cell r="D9903">
            <v>0</v>
          </cell>
          <cell r="E9903">
            <v>0</v>
          </cell>
        </row>
        <row r="9904">
          <cell r="A9904">
            <v>0</v>
          </cell>
          <cell r="B9904">
            <v>0</v>
          </cell>
          <cell r="C9904">
            <v>0</v>
          </cell>
          <cell r="D9904">
            <v>0</v>
          </cell>
          <cell r="E9904">
            <v>0</v>
          </cell>
        </row>
        <row r="9905">
          <cell r="A9905">
            <v>0</v>
          </cell>
          <cell r="B9905">
            <v>0</v>
          </cell>
          <cell r="C9905">
            <v>0</v>
          </cell>
          <cell r="D9905">
            <v>0</v>
          </cell>
          <cell r="E9905">
            <v>0</v>
          </cell>
        </row>
        <row r="9906">
          <cell r="A9906">
            <v>0</v>
          </cell>
          <cell r="B9906">
            <v>0</v>
          </cell>
          <cell r="C9906">
            <v>0</v>
          </cell>
          <cell r="D9906">
            <v>0</v>
          </cell>
          <cell r="E9906">
            <v>0</v>
          </cell>
        </row>
        <row r="9907">
          <cell r="A9907">
            <v>0</v>
          </cell>
          <cell r="B9907">
            <v>0</v>
          </cell>
          <cell r="C9907">
            <v>0</v>
          </cell>
          <cell r="D9907">
            <v>0</v>
          </cell>
          <cell r="E9907">
            <v>0</v>
          </cell>
        </row>
        <row r="9908">
          <cell r="A9908">
            <v>0</v>
          </cell>
          <cell r="B9908">
            <v>0</v>
          </cell>
          <cell r="C9908">
            <v>0</v>
          </cell>
          <cell r="D9908">
            <v>0</v>
          </cell>
          <cell r="E9908">
            <v>0</v>
          </cell>
        </row>
        <row r="9909">
          <cell r="A9909">
            <v>0</v>
          </cell>
          <cell r="B9909">
            <v>0</v>
          </cell>
          <cell r="C9909">
            <v>0</v>
          </cell>
          <cell r="D9909">
            <v>0</v>
          </cell>
          <cell r="E9909">
            <v>0</v>
          </cell>
        </row>
        <row r="9910">
          <cell r="A9910">
            <v>0</v>
          </cell>
          <cell r="B9910">
            <v>0</v>
          </cell>
          <cell r="C9910">
            <v>0</v>
          </cell>
          <cell r="D9910">
            <v>0</v>
          </cell>
          <cell r="E9910">
            <v>0</v>
          </cell>
        </row>
        <row r="9911">
          <cell r="A9911">
            <v>0</v>
          </cell>
          <cell r="B9911">
            <v>0</v>
          </cell>
          <cell r="C9911">
            <v>0</v>
          </cell>
          <cell r="D9911">
            <v>0</v>
          </cell>
          <cell r="E9911">
            <v>0</v>
          </cell>
        </row>
        <row r="9912">
          <cell r="A9912">
            <v>0</v>
          </cell>
          <cell r="B9912">
            <v>0</v>
          </cell>
          <cell r="C9912">
            <v>0</v>
          </cell>
          <cell r="D9912">
            <v>0</v>
          </cell>
          <cell r="E9912">
            <v>0</v>
          </cell>
        </row>
        <row r="9913">
          <cell r="A9913">
            <v>0</v>
          </cell>
          <cell r="B9913">
            <v>0</v>
          </cell>
          <cell r="C9913">
            <v>0</v>
          </cell>
          <cell r="D9913">
            <v>0</v>
          </cell>
          <cell r="E9913">
            <v>0</v>
          </cell>
        </row>
        <row r="9914">
          <cell r="A9914">
            <v>0</v>
          </cell>
          <cell r="B9914">
            <v>0</v>
          </cell>
          <cell r="C9914">
            <v>0</v>
          </cell>
          <cell r="D9914">
            <v>0</v>
          </cell>
          <cell r="E9914">
            <v>0</v>
          </cell>
        </row>
        <row r="9915">
          <cell r="A9915">
            <v>0</v>
          </cell>
          <cell r="B9915">
            <v>0</v>
          </cell>
          <cell r="C9915">
            <v>0</v>
          </cell>
          <cell r="D9915">
            <v>0</v>
          </cell>
          <cell r="E9915">
            <v>0</v>
          </cell>
        </row>
        <row r="9916">
          <cell r="A9916">
            <v>0</v>
          </cell>
          <cell r="B9916">
            <v>0</v>
          </cell>
          <cell r="C9916">
            <v>0</v>
          </cell>
          <cell r="D9916">
            <v>0</v>
          </cell>
          <cell r="E9916">
            <v>0</v>
          </cell>
        </row>
        <row r="9917">
          <cell r="A9917">
            <v>0</v>
          </cell>
          <cell r="B9917">
            <v>0</v>
          </cell>
          <cell r="C9917">
            <v>0</v>
          </cell>
          <cell r="D9917">
            <v>0</v>
          </cell>
          <cell r="E9917">
            <v>0</v>
          </cell>
        </row>
        <row r="9918">
          <cell r="A9918">
            <v>0</v>
          </cell>
          <cell r="B9918">
            <v>0</v>
          </cell>
          <cell r="C9918">
            <v>0</v>
          </cell>
          <cell r="D9918">
            <v>0</v>
          </cell>
          <cell r="E9918">
            <v>0</v>
          </cell>
        </row>
        <row r="9919">
          <cell r="A9919">
            <v>0</v>
          </cell>
          <cell r="B9919">
            <v>0</v>
          </cell>
          <cell r="C9919">
            <v>0</v>
          </cell>
          <cell r="D9919">
            <v>0</v>
          </cell>
          <cell r="E9919">
            <v>0</v>
          </cell>
        </row>
        <row r="9920">
          <cell r="A9920">
            <v>0</v>
          </cell>
          <cell r="B9920">
            <v>0</v>
          </cell>
          <cell r="C9920">
            <v>0</v>
          </cell>
          <cell r="D9920">
            <v>0</v>
          </cell>
          <cell r="E9920">
            <v>0</v>
          </cell>
        </row>
        <row r="9921">
          <cell r="A9921">
            <v>0</v>
          </cell>
          <cell r="B9921">
            <v>0</v>
          </cell>
          <cell r="C9921">
            <v>0</v>
          </cell>
          <cell r="D9921">
            <v>0</v>
          </cell>
          <cell r="E9921">
            <v>0</v>
          </cell>
        </row>
        <row r="9922">
          <cell r="A9922">
            <v>0</v>
          </cell>
          <cell r="B9922">
            <v>0</v>
          </cell>
          <cell r="C9922">
            <v>0</v>
          </cell>
          <cell r="D9922">
            <v>0</v>
          </cell>
          <cell r="E9922">
            <v>0</v>
          </cell>
        </row>
        <row r="9923">
          <cell r="A9923">
            <v>0</v>
          </cell>
          <cell r="B9923">
            <v>0</v>
          </cell>
          <cell r="C9923">
            <v>0</v>
          </cell>
          <cell r="D9923">
            <v>0</v>
          </cell>
          <cell r="E9923">
            <v>0</v>
          </cell>
        </row>
        <row r="9924">
          <cell r="A9924">
            <v>0</v>
          </cell>
          <cell r="B9924">
            <v>0</v>
          </cell>
          <cell r="C9924">
            <v>0</v>
          </cell>
          <cell r="D9924">
            <v>0</v>
          </cell>
          <cell r="E9924">
            <v>0</v>
          </cell>
        </row>
        <row r="9925">
          <cell r="A9925">
            <v>0</v>
          </cell>
          <cell r="B9925">
            <v>0</v>
          </cell>
          <cell r="C9925">
            <v>0</v>
          </cell>
          <cell r="D9925">
            <v>0</v>
          </cell>
          <cell r="E9925">
            <v>0</v>
          </cell>
        </row>
        <row r="9926">
          <cell r="A9926">
            <v>0</v>
          </cell>
          <cell r="B9926">
            <v>0</v>
          </cell>
          <cell r="C9926">
            <v>0</v>
          </cell>
          <cell r="D9926">
            <v>0</v>
          </cell>
          <cell r="E9926">
            <v>0</v>
          </cell>
        </row>
        <row r="9927">
          <cell r="A9927">
            <v>0</v>
          </cell>
          <cell r="B9927">
            <v>0</v>
          </cell>
          <cell r="C9927">
            <v>0</v>
          </cell>
          <cell r="D9927">
            <v>0</v>
          </cell>
          <cell r="E9927">
            <v>0</v>
          </cell>
        </row>
        <row r="9928">
          <cell r="A9928">
            <v>0</v>
          </cell>
          <cell r="B9928">
            <v>0</v>
          </cell>
          <cell r="C9928">
            <v>0</v>
          </cell>
          <cell r="D9928">
            <v>0</v>
          </cell>
          <cell r="E9928">
            <v>0</v>
          </cell>
        </row>
        <row r="9929">
          <cell r="A9929">
            <v>0</v>
          </cell>
          <cell r="B9929">
            <v>0</v>
          </cell>
          <cell r="C9929">
            <v>0</v>
          </cell>
          <cell r="D9929">
            <v>0</v>
          </cell>
          <cell r="E9929">
            <v>0</v>
          </cell>
        </row>
        <row r="9930">
          <cell r="A9930">
            <v>0</v>
          </cell>
          <cell r="B9930">
            <v>0</v>
          </cell>
          <cell r="C9930">
            <v>0</v>
          </cell>
          <cell r="D9930">
            <v>0</v>
          </cell>
          <cell r="E9930">
            <v>0</v>
          </cell>
        </row>
        <row r="9931">
          <cell r="A9931">
            <v>0</v>
          </cell>
          <cell r="B9931">
            <v>0</v>
          </cell>
          <cell r="C9931">
            <v>0</v>
          </cell>
          <cell r="D9931">
            <v>0</v>
          </cell>
          <cell r="E9931">
            <v>0</v>
          </cell>
        </row>
        <row r="9932">
          <cell r="A9932">
            <v>0</v>
          </cell>
          <cell r="B9932">
            <v>0</v>
          </cell>
          <cell r="C9932">
            <v>0</v>
          </cell>
          <cell r="D9932">
            <v>0</v>
          </cell>
          <cell r="E9932">
            <v>0</v>
          </cell>
        </row>
        <row r="9933">
          <cell r="A9933">
            <v>0</v>
          </cell>
          <cell r="B9933">
            <v>0</v>
          </cell>
          <cell r="C9933">
            <v>0</v>
          </cell>
          <cell r="D9933">
            <v>0</v>
          </cell>
          <cell r="E9933">
            <v>0</v>
          </cell>
        </row>
        <row r="9934">
          <cell r="A9934">
            <v>0</v>
          </cell>
          <cell r="B9934">
            <v>0</v>
          </cell>
          <cell r="C9934">
            <v>0</v>
          </cell>
          <cell r="D9934">
            <v>0</v>
          </cell>
          <cell r="E9934">
            <v>0</v>
          </cell>
        </row>
        <row r="9935">
          <cell r="A9935">
            <v>0</v>
          </cell>
          <cell r="B9935">
            <v>0</v>
          </cell>
          <cell r="C9935">
            <v>0</v>
          </cell>
          <cell r="D9935">
            <v>0</v>
          </cell>
          <cell r="E9935">
            <v>0</v>
          </cell>
        </row>
        <row r="9936">
          <cell r="A9936">
            <v>0</v>
          </cell>
          <cell r="B9936">
            <v>0</v>
          </cell>
          <cell r="C9936">
            <v>0</v>
          </cell>
          <cell r="D9936">
            <v>0</v>
          </cell>
          <cell r="E9936">
            <v>0</v>
          </cell>
        </row>
        <row r="9937">
          <cell r="A9937">
            <v>0</v>
          </cell>
          <cell r="B9937">
            <v>0</v>
          </cell>
          <cell r="C9937">
            <v>0</v>
          </cell>
          <cell r="D9937">
            <v>0</v>
          </cell>
          <cell r="E9937">
            <v>0</v>
          </cell>
        </row>
        <row r="9938">
          <cell r="A9938">
            <v>0</v>
          </cell>
          <cell r="B9938">
            <v>0</v>
          </cell>
          <cell r="C9938">
            <v>0</v>
          </cell>
          <cell r="D9938">
            <v>0</v>
          </cell>
          <cell r="E9938">
            <v>0</v>
          </cell>
        </row>
        <row r="9939">
          <cell r="A9939">
            <v>0</v>
          </cell>
          <cell r="B9939">
            <v>0</v>
          </cell>
          <cell r="C9939">
            <v>0</v>
          </cell>
          <cell r="D9939">
            <v>0</v>
          </cell>
          <cell r="E9939">
            <v>0</v>
          </cell>
        </row>
        <row r="9940">
          <cell r="A9940">
            <v>0</v>
          </cell>
          <cell r="B9940">
            <v>0</v>
          </cell>
          <cell r="C9940">
            <v>0</v>
          </cell>
          <cell r="D9940">
            <v>0</v>
          </cell>
          <cell r="E9940">
            <v>0</v>
          </cell>
        </row>
        <row r="9941">
          <cell r="A9941">
            <v>0</v>
          </cell>
          <cell r="B9941">
            <v>0</v>
          </cell>
          <cell r="C9941">
            <v>0</v>
          </cell>
          <cell r="D9941">
            <v>0</v>
          </cell>
          <cell r="E9941">
            <v>0</v>
          </cell>
        </row>
        <row r="9942">
          <cell r="A9942">
            <v>0</v>
          </cell>
          <cell r="B9942">
            <v>0</v>
          </cell>
          <cell r="C9942">
            <v>0</v>
          </cell>
          <cell r="D9942">
            <v>0</v>
          </cell>
          <cell r="E9942">
            <v>0</v>
          </cell>
        </row>
        <row r="9943">
          <cell r="A9943">
            <v>0</v>
          </cell>
          <cell r="B9943">
            <v>0</v>
          </cell>
          <cell r="C9943">
            <v>0</v>
          </cell>
          <cell r="D9943">
            <v>0</v>
          </cell>
          <cell r="E9943">
            <v>0</v>
          </cell>
        </row>
        <row r="9944">
          <cell r="A9944">
            <v>0</v>
          </cell>
          <cell r="B9944">
            <v>0</v>
          </cell>
          <cell r="C9944">
            <v>0</v>
          </cell>
          <cell r="D9944">
            <v>0</v>
          </cell>
          <cell r="E9944">
            <v>0</v>
          </cell>
        </row>
        <row r="9945">
          <cell r="A9945">
            <v>0</v>
          </cell>
          <cell r="B9945">
            <v>0</v>
          </cell>
          <cell r="C9945">
            <v>0</v>
          </cell>
          <cell r="D9945">
            <v>0</v>
          </cell>
          <cell r="E9945">
            <v>0</v>
          </cell>
        </row>
        <row r="9946">
          <cell r="A9946">
            <v>0</v>
          </cell>
          <cell r="B9946">
            <v>0</v>
          </cell>
          <cell r="C9946">
            <v>0</v>
          </cell>
          <cell r="D9946">
            <v>0</v>
          </cell>
          <cell r="E9946">
            <v>0</v>
          </cell>
        </row>
        <row r="9947">
          <cell r="A9947">
            <v>0</v>
          </cell>
          <cell r="B9947">
            <v>0</v>
          </cell>
          <cell r="C9947">
            <v>0</v>
          </cell>
          <cell r="D9947">
            <v>0</v>
          </cell>
          <cell r="E9947">
            <v>0</v>
          </cell>
        </row>
        <row r="9948">
          <cell r="A9948">
            <v>0</v>
          </cell>
          <cell r="B9948">
            <v>0</v>
          </cell>
          <cell r="C9948">
            <v>0</v>
          </cell>
          <cell r="D9948">
            <v>0</v>
          </cell>
          <cell r="E9948">
            <v>0</v>
          </cell>
        </row>
        <row r="9949">
          <cell r="A9949">
            <v>0</v>
          </cell>
          <cell r="B9949">
            <v>0</v>
          </cell>
          <cell r="C9949">
            <v>0</v>
          </cell>
          <cell r="D9949">
            <v>0</v>
          </cell>
          <cell r="E9949">
            <v>0</v>
          </cell>
        </row>
        <row r="9950">
          <cell r="A9950">
            <v>0</v>
          </cell>
          <cell r="B9950">
            <v>0</v>
          </cell>
          <cell r="C9950">
            <v>0</v>
          </cell>
          <cell r="D9950">
            <v>0</v>
          </cell>
          <cell r="E9950">
            <v>0</v>
          </cell>
        </row>
        <row r="9951">
          <cell r="A9951">
            <v>0</v>
          </cell>
          <cell r="B9951">
            <v>0</v>
          </cell>
          <cell r="C9951">
            <v>0</v>
          </cell>
          <cell r="D9951">
            <v>0</v>
          </cell>
          <cell r="E9951">
            <v>0</v>
          </cell>
        </row>
        <row r="9952">
          <cell r="A9952">
            <v>0</v>
          </cell>
          <cell r="B9952">
            <v>0</v>
          </cell>
          <cell r="C9952">
            <v>0</v>
          </cell>
          <cell r="D9952">
            <v>0</v>
          </cell>
          <cell r="E9952">
            <v>0</v>
          </cell>
        </row>
        <row r="9953">
          <cell r="A9953">
            <v>0</v>
          </cell>
          <cell r="B9953">
            <v>0</v>
          </cell>
          <cell r="C9953">
            <v>0</v>
          </cell>
          <cell r="D9953">
            <v>0</v>
          </cell>
          <cell r="E9953">
            <v>0</v>
          </cell>
        </row>
        <row r="9954">
          <cell r="A9954">
            <v>0</v>
          </cell>
          <cell r="B9954">
            <v>0</v>
          </cell>
          <cell r="C9954">
            <v>0</v>
          </cell>
          <cell r="D9954">
            <v>0</v>
          </cell>
          <cell r="E9954">
            <v>0</v>
          </cell>
        </row>
        <row r="9955">
          <cell r="A9955">
            <v>0</v>
          </cell>
          <cell r="B9955">
            <v>0</v>
          </cell>
          <cell r="C9955">
            <v>0</v>
          </cell>
          <cell r="D9955">
            <v>0</v>
          </cell>
          <cell r="E9955">
            <v>0</v>
          </cell>
        </row>
        <row r="9956">
          <cell r="A9956">
            <v>0</v>
          </cell>
          <cell r="B9956">
            <v>0</v>
          </cell>
          <cell r="C9956">
            <v>0</v>
          </cell>
          <cell r="D9956">
            <v>0</v>
          </cell>
          <cell r="E9956">
            <v>0</v>
          </cell>
        </row>
        <row r="9957">
          <cell r="A9957">
            <v>0</v>
          </cell>
          <cell r="B9957">
            <v>0</v>
          </cell>
          <cell r="C9957">
            <v>0</v>
          </cell>
          <cell r="D9957">
            <v>0</v>
          </cell>
          <cell r="E9957">
            <v>0</v>
          </cell>
        </row>
        <row r="9958">
          <cell r="A9958">
            <v>0</v>
          </cell>
          <cell r="B9958">
            <v>0</v>
          </cell>
          <cell r="C9958">
            <v>0</v>
          </cell>
          <cell r="D9958">
            <v>0</v>
          </cell>
          <cell r="E9958">
            <v>0</v>
          </cell>
        </row>
        <row r="9959">
          <cell r="A9959">
            <v>0</v>
          </cell>
          <cell r="B9959">
            <v>0</v>
          </cell>
          <cell r="C9959">
            <v>0</v>
          </cell>
          <cell r="D9959">
            <v>0</v>
          </cell>
          <cell r="E9959">
            <v>0</v>
          </cell>
        </row>
        <row r="9960">
          <cell r="A9960">
            <v>0</v>
          </cell>
          <cell r="B9960">
            <v>0</v>
          </cell>
          <cell r="C9960">
            <v>0</v>
          </cell>
          <cell r="D9960">
            <v>0</v>
          </cell>
          <cell r="E9960">
            <v>0</v>
          </cell>
        </row>
        <row r="9961">
          <cell r="A9961">
            <v>0</v>
          </cell>
          <cell r="B9961">
            <v>0</v>
          </cell>
          <cell r="C9961">
            <v>0</v>
          </cell>
          <cell r="D9961">
            <v>0</v>
          </cell>
          <cell r="E9961">
            <v>0</v>
          </cell>
        </row>
        <row r="9962">
          <cell r="A9962">
            <v>0</v>
          </cell>
          <cell r="B9962">
            <v>0</v>
          </cell>
          <cell r="C9962">
            <v>0</v>
          </cell>
          <cell r="D9962">
            <v>0</v>
          </cell>
          <cell r="E9962">
            <v>0</v>
          </cell>
        </row>
        <row r="9963">
          <cell r="A9963">
            <v>0</v>
          </cell>
          <cell r="B9963">
            <v>0</v>
          </cell>
          <cell r="C9963">
            <v>0</v>
          </cell>
          <cell r="D9963">
            <v>0</v>
          </cell>
          <cell r="E9963">
            <v>0</v>
          </cell>
        </row>
        <row r="9964">
          <cell r="A9964">
            <v>0</v>
          </cell>
          <cell r="B9964">
            <v>0</v>
          </cell>
          <cell r="C9964">
            <v>0</v>
          </cell>
          <cell r="D9964">
            <v>0</v>
          </cell>
          <cell r="E9964">
            <v>0</v>
          </cell>
        </row>
        <row r="9965">
          <cell r="A9965">
            <v>0</v>
          </cell>
          <cell r="B9965">
            <v>0</v>
          </cell>
          <cell r="C9965">
            <v>0</v>
          </cell>
          <cell r="D9965">
            <v>0</v>
          </cell>
          <cell r="E9965">
            <v>0</v>
          </cell>
        </row>
        <row r="9966">
          <cell r="A9966">
            <v>0</v>
          </cell>
          <cell r="B9966">
            <v>0</v>
          </cell>
          <cell r="C9966">
            <v>0</v>
          </cell>
          <cell r="D9966">
            <v>0</v>
          </cell>
          <cell r="E9966">
            <v>0</v>
          </cell>
        </row>
        <row r="9967">
          <cell r="A9967">
            <v>0</v>
          </cell>
          <cell r="B9967">
            <v>0</v>
          </cell>
          <cell r="C9967">
            <v>0</v>
          </cell>
          <cell r="D9967">
            <v>0</v>
          </cell>
          <cell r="E9967">
            <v>0</v>
          </cell>
        </row>
        <row r="9968">
          <cell r="A9968">
            <v>0</v>
          </cell>
          <cell r="B9968">
            <v>0</v>
          </cell>
          <cell r="C9968">
            <v>0</v>
          </cell>
          <cell r="D9968">
            <v>0</v>
          </cell>
          <cell r="E9968">
            <v>0</v>
          </cell>
        </row>
        <row r="9969">
          <cell r="A9969">
            <v>0</v>
          </cell>
          <cell r="B9969">
            <v>0</v>
          </cell>
          <cell r="C9969">
            <v>0</v>
          </cell>
          <cell r="D9969">
            <v>0</v>
          </cell>
          <cell r="E9969">
            <v>0</v>
          </cell>
        </row>
        <row r="9970">
          <cell r="A9970">
            <v>0</v>
          </cell>
          <cell r="B9970">
            <v>0</v>
          </cell>
          <cell r="C9970">
            <v>0</v>
          </cell>
          <cell r="D9970">
            <v>0</v>
          </cell>
          <cell r="E9970">
            <v>0</v>
          </cell>
        </row>
        <row r="9971">
          <cell r="A9971">
            <v>0</v>
          </cell>
          <cell r="B9971">
            <v>0</v>
          </cell>
          <cell r="C9971">
            <v>0</v>
          </cell>
          <cell r="D9971">
            <v>0</v>
          </cell>
          <cell r="E9971">
            <v>0</v>
          </cell>
        </row>
        <row r="9972">
          <cell r="A9972">
            <v>0</v>
          </cell>
          <cell r="B9972">
            <v>0</v>
          </cell>
          <cell r="C9972">
            <v>0</v>
          </cell>
          <cell r="D9972">
            <v>0</v>
          </cell>
          <cell r="E9972">
            <v>0</v>
          </cell>
        </row>
        <row r="9973">
          <cell r="A9973">
            <v>0</v>
          </cell>
          <cell r="B9973">
            <v>0</v>
          </cell>
          <cell r="C9973">
            <v>0</v>
          </cell>
          <cell r="D9973">
            <v>0</v>
          </cell>
          <cell r="E9973">
            <v>0</v>
          </cell>
        </row>
        <row r="9974">
          <cell r="A9974">
            <v>0</v>
          </cell>
          <cell r="B9974">
            <v>0</v>
          </cell>
          <cell r="C9974">
            <v>0</v>
          </cell>
          <cell r="D9974">
            <v>0</v>
          </cell>
          <cell r="E9974">
            <v>0</v>
          </cell>
        </row>
        <row r="9975">
          <cell r="A9975">
            <v>0</v>
          </cell>
          <cell r="B9975">
            <v>0</v>
          </cell>
          <cell r="C9975">
            <v>0</v>
          </cell>
          <cell r="D9975">
            <v>0</v>
          </cell>
          <cell r="E9975">
            <v>0</v>
          </cell>
        </row>
        <row r="9976">
          <cell r="A9976">
            <v>0</v>
          </cell>
          <cell r="B9976">
            <v>0</v>
          </cell>
          <cell r="C9976">
            <v>0</v>
          </cell>
          <cell r="D9976">
            <v>0</v>
          </cell>
          <cell r="E9976">
            <v>0</v>
          </cell>
        </row>
        <row r="9977">
          <cell r="A9977">
            <v>0</v>
          </cell>
          <cell r="B9977">
            <v>0</v>
          </cell>
          <cell r="C9977">
            <v>0</v>
          </cell>
          <cell r="D9977">
            <v>0</v>
          </cell>
          <cell r="E9977">
            <v>0</v>
          </cell>
        </row>
        <row r="9978">
          <cell r="A9978">
            <v>0</v>
          </cell>
          <cell r="B9978">
            <v>0</v>
          </cell>
          <cell r="C9978">
            <v>0</v>
          </cell>
          <cell r="D9978">
            <v>0</v>
          </cell>
          <cell r="E9978">
            <v>0</v>
          </cell>
        </row>
        <row r="9979">
          <cell r="A9979">
            <v>0</v>
          </cell>
          <cell r="B9979">
            <v>0</v>
          </cell>
          <cell r="C9979">
            <v>0</v>
          </cell>
          <cell r="D9979">
            <v>0</v>
          </cell>
          <cell r="E9979">
            <v>0</v>
          </cell>
        </row>
        <row r="9980">
          <cell r="A9980">
            <v>0</v>
          </cell>
          <cell r="B9980">
            <v>0</v>
          </cell>
          <cell r="C9980">
            <v>0</v>
          </cell>
          <cell r="D9980">
            <v>0</v>
          </cell>
          <cell r="E9980">
            <v>0</v>
          </cell>
        </row>
        <row r="9981">
          <cell r="A9981">
            <v>0</v>
          </cell>
          <cell r="B9981">
            <v>0</v>
          </cell>
          <cell r="C9981">
            <v>0</v>
          </cell>
          <cell r="D9981">
            <v>0</v>
          </cell>
          <cell r="E9981">
            <v>0</v>
          </cell>
        </row>
        <row r="9982">
          <cell r="A9982">
            <v>0</v>
          </cell>
          <cell r="B9982">
            <v>0</v>
          </cell>
          <cell r="C9982">
            <v>0</v>
          </cell>
          <cell r="D9982">
            <v>0</v>
          </cell>
          <cell r="E9982">
            <v>0</v>
          </cell>
        </row>
        <row r="9983">
          <cell r="A9983">
            <v>0</v>
          </cell>
          <cell r="B9983">
            <v>0</v>
          </cell>
          <cell r="C9983">
            <v>0</v>
          </cell>
          <cell r="D9983">
            <v>0</v>
          </cell>
          <cell r="E9983">
            <v>0</v>
          </cell>
        </row>
        <row r="9984">
          <cell r="A9984">
            <v>0</v>
          </cell>
          <cell r="B9984">
            <v>0</v>
          </cell>
          <cell r="C9984">
            <v>0</v>
          </cell>
          <cell r="D9984">
            <v>0</v>
          </cell>
          <cell r="E9984">
            <v>0</v>
          </cell>
        </row>
        <row r="9985">
          <cell r="A9985">
            <v>0</v>
          </cell>
          <cell r="B9985">
            <v>0</v>
          </cell>
          <cell r="C9985">
            <v>0</v>
          </cell>
          <cell r="D9985">
            <v>0</v>
          </cell>
          <cell r="E9985">
            <v>0</v>
          </cell>
        </row>
        <row r="9986">
          <cell r="A9986">
            <v>0</v>
          </cell>
          <cell r="B9986">
            <v>0</v>
          </cell>
          <cell r="C9986">
            <v>0</v>
          </cell>
          <cell r="D9986">
            <v>0</v>
          </cell>
          <cell r="E9986">
            <v>0</v>
          </cell>
        </row>
        <row r="9987">
          <cell r="A9987">
            <v>0</v>
          </cell>
          <cell r="B9987">
            <v>0</v>
          </cell>
          <cell r="C9987">
            <v>0</v>
          </cell>
          <cell r="D9987">
            <v>0</v>
          </cell>
          <cell r="E9987">
            <v>0</v>
          </cell>
        </row>
        <row r="9988">
          <cell r="A9988">
            <v>0</v>
          </cell>
          <cell r="B9988">
            <v>0</v>
          </cell>
          <cell r="C9988">
            <v>0</v>
          </cell>
          <cell r="D9988">
            <v>0</v>
          </cell>
          <cell r="E9988">
            <v>0</v>
          </cell>
        </row>
        <row r="9989">
          <cell r="A9989">
            <v>0</v>
          </cell>
          <cell r="B9989">
            <v>0</v>
          </cell>
          <cell r="C9989">
            <v>0</v>
          </cell>
          <cell r="D9989">
            <v>0</v>
          </cell>
          <cell r="E9989">
            <v>0</v>
          </cell>
        </row>
        <row r="9990">
          <cell r="A9990">
            <v>0</v>
          </cell>
          <cell r="B9990">
            <v>0</v>
          </cell>
          <cell r="C9990">
            <v>0</v>
          </cell>
          <cell r="D9990">
            <v>0</v>
          </cell>
          <cell r="E9990">
            <v>0</v>
          </cell>
        </row>
        <row r="9991">
          <cell r="A9991">
            <v>0</v>
          </cell>
          <cell r="B9991">
            <v>0</v>
          </cell>
          <cell r="C9991">
            <v>0</v>
          </cell>
          <cell r="D9991">
            <v>0</v>
          </cell>
          <cell r="E9991">
            <v>0</v>
          </cell>
        </row>
        <row r="9992">
          <cell r="A9992">
            <v>0</v>
          </cell>
          <cell r="B9992">
            <v>0</v>
          </cell>
          <cell r="C9992">
            <v>0</v>
          </cell>
          <cell r="D9992">
            <v>0</v>
          </cell>
          <cell r="E9992">
            <v>0</v>
          </cell>
        </row>
        <row r="9993">
          <cell r="A9993">
            <v>0</v>
          </cell>
          <cell r="B9993">
            <v>0</v>
          </cell>
          <cell r="C9993">
            <v>0</v>
          </cell>
          <cell r="D9993">
            <v>0</v>
          </cell>
          <cell r="E9993">
            <v>0</v>
          </cell>
        </row>
        <row r="9994">
          <cell r="A9994">
            <v>0</v>
          </cell>
          <cell r="B9994">
            <v>0</v>
          </cell>
          <cell r="C9994">
            <v>0</v>
          </cell>
          <cell r="D9994">
            <v>0</v>
          </cell>
          <cell r="E9994">
            <v>0</v>
          </cell>
        </row>
        <row r="9995">
          <cell r="A9995">
            <v>0</v>
          </cell>
          <cell r="B9995">
            <v>0</v>
          </cell>
          <cell r="C9995">
            <v>0</v>
          </cell>
          <cell r="D9995">
            <v>0</v>
          </cell>
          <cell r="E9995">
            <v>0</v>
          </cell>
        </row>
        <row r="9996">
          <cell r="A9996">
            <v>0</v>
          </cell>
          <cell r="B9996">
            <v>0</v>
          </cell>
          <cell r="C9996">
            <v>0</v>
          </cell>
          <cell r="D9996">
            <v>0</v>
          </cell>
          <cell r="E9996">
            <v>0</v>
          </cell>
        </row>
        <row r="9997">
          <cell r="A9997">
            <v>0</v>
          </cell>
          <cell r="B9997">
            <v>0</v>
          </cell>
          <cell r="C9997">
            <v>0</v>
          </cell>
          <cell r="D9997">
            <v>0</v>
          </cell>
          <cell r="E9997">
            <v>0</v>
          </cell>
        </row>
        <row r="9998">
          <cell r="A9998">
            <v>0</v>
          </cell>
          <cell r="B9998">
            <v>0</v>
          </cell>
          <cell r="C9998">
            <v>0</v>
          </cell>
          <cell r="D9998">
            <v>0</v>
          </cell>
          <cell r="E9998">
            <v>0</v>
          </cell>
        </row>
        <row r="9999">
          <cell r="A9999">
            <v>0</v>
          </cell>
          <cell r="B9999">
            <v>0</v>
          </cell>
          <cell r="C9999">
            <v>0</v>
          </cell>
          <cell r="D9999">
            <v>0</v>
          </cell>
          <cell r="E9999">
            <v>0</v>
          </cell>
        </row>
        <row r="10000">
          <cell r="A10000">
            <v>0</v>
          </cell>
          <cell r="B10000">
            <v>0</v>
          </cell>
          <cell r="C10000">
            <v>0</v>
          </cell>
          <cell r="D10000">
            <v>0</v>
          </cell>
          <cell r="E10000">
            <v>0</v>
          </cell>
        </row>
        <row r="10001">
          <cell r="A10001">
            <v>0</v>
          </cell>
          <cell r="B10001">
            <v>0</v>
          </cell>
          <cell r="C10001">
            <v>0</v>
          </cell>
          <cell r="D10001">
            <v>0</v>
          </cell>
          <cell r="E10001">
            <v>0</v>
          </cell>
        </row>
        <row r="10002">
          <cell r="A10002">
            <v>0</v>
          </cell>
          <cell r="B10002">
            <v>0</v>
          </cell>
          <cell r="C10002">
            <v>0</v>
          </cell>
          <cell r="D10002">
            <v>0</v>
          </cell>
          <cell r="E10002">
            <v>0</v>
          </cell>
        </row>
        <row r="10003">
          <cell r="A10003">
            <v>0</v>
          </cell>
          <cell r="B10003">
            <v>0</v>
          </cell>
          <cell r="C10003">
            <v>0</v>
          </cell>
          <cell r="D10003">
            <v>0</v>
          </cell>
          <cell r="E10003">
            <v>0</v>
          </cell>
        </row>
        <row r="10004">
          <cell r="A10004">
            <v>0</v>
          </cell>
          <cell r="B10004">
            <v>0</v>
          </cell>
          <cell r="C10004">
            <v>0</v>
          </cell>
          <cell r="D10004">
            <v>0</v>
          </cell>
          <cell r="E10004">
            <v>0</v>
          </cell>
        </row>
        <row r="10005">
          <cell r="A10005">
            <v>0</v>
          </cell>
          <cell r="B10005">
            <v>0</v>
          </cell>
          <cell r="C10005">
            <v>0</v>
          </cell>
          <cell r="D10005">
            <v>0</v>
          </cell>
          <cell r="E10005">
            <v>0</v>
          </cell>
        </row>
        <row r="10006">
          <cell r="A10006">
            <v>0</v>
          </cell>
          <cell r="B10006">
            <v>0</v>
          </cell>
          <cell r="C10006">
            <v>0</v>
          </cell>
          <cell r="D10006">
            <v>0</v>
          </cell>
          <cell r="E10006">
            <v>0</v>
          </cell>
        </row>
        <row r="10007">
          <cell r="A10007">
            <v>0</v>
          </cell>
          <cell r="B10007">
            <v>0</v>
          </cell>
          <cell r="C10007">
            <v>0</v>
          </cell>
          <cell r="D10007">
            <v>0</v>
          </cell>
          <cell r="E10007">
            <v>0</v>
          </cell>
        </row>
        <row r="10008">
          <cell r="A10008">
            <v>0</v>
          </cell>
          <cell r="B10008">
            <v>0</v>
          </cell>
          <cell r="C10008">
            <v>0</v>
          </cell>
          <cell r="D10008">
            <v>0</v>
          </cell>
          <cell r="E10008">
            <v>0</v>
          </cell>
        </row>
        <row r="10009">
          <cell r="A10009">
            <v>0</v>
          </cell>
          <cell r="B10009">
            <v>0</v>
          </cell>
          <cell r="C10009">
            <v>0</v>
          </cell>
          <cell r="D10009">
            <v>0</v>
          </cell>
          <cell r="E10009">
            <v>0</v>
          </cell>
        </row>
        <row r="10010">
          <cell r="A10010">
            <v>0</v>
          </cell>
          <cell r="B10010">
            <v>0</v>
          </cell>
          <cell r="C10010">
            <v>0</v>
          </cell>
          <cell r="D10010">
            <v>0</v>
          </cell>
          <cell r="E10010">
            <v>0</v>
          </cell>
        </row>
        <row r="10011">
          <cell r="A10011">
            <v>0</v>
          </cell>
          <cell r="B10011">
            <v>0</v>
          </cell>
          <cell r="C10011">
            <v>0</v>
          </cell>
          <cell r="D10011">
            <v>0</v>
          </cell>
          <cell r="E10011">
            <v>0</v>
          </cell>
        </row>
        <row r="10012">
          <cell r="A10012">
            <v>0</v>
          </cell>
          <cell r="B10012">
            <v>0</v>
          </cell>
          <cell r="C10012">
            <v>0</v>
          </cell>
          <cell r="D10012">
            <v>0</v>
          </cell>
          <cell r="E10012">
            <v>0</v>
          </cell>
        </row>
        <row r="10013">
          <cell r="A10013">
            <v>0</v>
          </cell>
          <cell r="B10013">
            <v>0</v>
          </cell>
          <cell r="C10013">
            <v>0</v>
          </cell>
          <cell r="D10013">
            <v>0</v>
          </cell>
          <cell r="E10013">
            <v>0</v>
          </cell>
        </row>
        <row r="10014">
          <cell r="A10014">
            <v>0</v>
          </cell>
          <cell r="B10014">
            <v>0</v>
          </cell>
          <cell r="C10014">
            <v>0</v>
          </cell>
          <cell r="D10014">
            <v>0</v>
          </cell>
          <cell r="E10014">
            <v>0</v>
          </cell>
        </row>
        <row r="10015">
          <cell r="A10015">
            <v>0</v>
          </cell>
          <cell r="B10015">
            <v>0</v>
          </cell>
          <cell r="C10015">
            <v>0</v>
          </cell>
          <cell r="D10015">
            <v>0</v>
          </cell>
          <cell r="E10015">
            <v>0</v>
          </cell>
        </row>
        <row r="10016">
          <cell r="A10016">
            <v>0</v>
          </cell>
          <cell r="B10016">
            <v>0</v>
          </cell>
          <cell r="C10016">
            <v>0</v>
          </cell>
          <cell r="D10016">
            <v>0</v>
          </cell>
          <cell r="E10016">
            <v>0</v>
          </cell>
        </row>
        <row r="10017">
          <cell r="A10017">
            <v>0</v>
          </cell>
          <cell r="B10017">
            <v>0</v>
          </cell>
          <cell r="C10017">
            <v>0</v>
          </cell>
          <cell r="D10017">
            <v>0</v>
          </cell>
          <cell r="E10017">
            <v>0</v>
          </cell>
        </row>
        <row r="10018">
          <cell r="A10018">
            <v>0</v>
          </cell>
          <cell r="B10018">
            <v>0</v>
          </cell>
          <cell r="C10018">
            <v>0</v>
          </cell>
          <cell r="D10018">
            <v>0</v>
          </cell>
          <cell r="E10018">
            <v>0</v>
          </cell>
        </row>
        <row r="10019">
          <cell r="A10019">
            <v>0</v>
          </cell>
          <cell r="B10019">
            <v>0</v>
          </cell>
          <cell r="C10019">
            <v>0</v>
          </cell>
          <cell r="D10019">
            <v>0</v>
          </cell>
          <cell r="E10019">
            <v>0</v>
          </cell>
        </row>
        <row r="10020">
          <cell r="A10020">
            <v>0</v>
          </cell>
          <cell r="B10020">
            <v>0</v>
          </cell>
          <cell r="C10020">
            <v>0</v>
          </cell>
          <cell r="D10020">
            <v>0</v>
          </cell>
          <cell r="E10020">
            <v>0</v>
          </cell>
        </row>
        <row r="10021">
          <cell r="A10021">
            <v>0</v>
          </cell>
          <cell r="B10021">
            <v>0</v>
          </cell>
          <cell r="C10021">
            <v>0</v>
          </cell>
          <cell r="D10021">
            <v>0</v>
          </cell>
          <cell r="E10021">
            <v>0</v>
          </cell>
        </row>
        <row r="10022">
          <cell r="A10022">
            <v>0</v>
          </cell>
          <cell r="B10022">
            <v>0</v>
          </cell>
          <cell r="C10022">
            <v>0</v>
          </cell>
          <cell r="D10022">
            <v>0</v>
          </cell>
          <cell r="E10022">
            <v>0</v>
          </cell>
        </row>
        <row r="10023">
          <cell r="A10023">
            <v>0</v>
          </cell>
          <cell r="B10023">
            <v>0</v>
          </cell>
          <cell r="C10023">
            <v>0</v>
          </cell>
          <cell r="D10023">
            <v>0</v>
          </cell>
          <cell r="E10023">
            <v>0</v>
          </cell>
        </row>
        <row r="10024">
          <cell r="A10024">
            <v>0</v>
          </cell>
          <cell r="B10024">
            <v>0</v>
          </cell>
          <cell r="C10024">
            <v>0</v>
          </cell>
          <cell r="D10024">
            <v>0</v>
          </cell>
          <cell r="E10024">
            <v>0</v>
          </cell>
        </row>
        <row r="10025">
          <cell r="A10025">
            <v>0</v>
          </cell>
          <cell r="B10025">
            <v>0</v>
          </cell>
          <cell r="C10025">
            <v>0</v>
          </cell>
          <cell r="D10025">
            <v>0</v>
          </cell>
          <cell r="E10025">
            <v>0</v>
          </cell>
        </row>
        <row r="10026">
          <cell r="A10026">
            <v>0</v>
          </cell>
          <cell r="B10026">
            <v>0</v>
          </cell>
          <cell r="C10026">
            <v>0</v>
          </cell>
          <cell r="D10026">
            <v>0</v>
          </cell>
          <cell r="E10026">
            <v>0</v>
          </cell>
        </row>
        <row r="10027">
          <cell r="A10027">
            <v>0</v>
          </cell>
          <cell r="B10027">
            <v>0</v>
          </cell>
          <cell r="C10027">
            <v>0</v>
          </cell>
          <cell r="D10027">
            <v>0</v>
          </cell>
          <cell r="E10027">
            <v>0</v>
          </cell>
        </row>
        <row r="10028">
          <cell r="A10028">
            <v>0</v>
          </cell>
          <cell r="B10028">
            <v>0</v>
          </cell>
          <cell r="C10028">
            <v>0</v>
          </cell>
          <cell r="D10028">
            <v>0</v>
          </cell>
          <cell r="E10028">
            <v>0</v>
          </cell>
        </row>
        <row r="10029">
          <cell r="A10029">
            <v>0</v>
          </cell>
          <cell r="B10029">
            <v>0</v>
          </cell>
          <cell r="C10029">
            <v>0</v>
          </cell>
          <cell r="D10029">
            <v>0</v>
          </cell>
          <cell r="E10029">
            <v>0</v>
          </cell>
        </row>
        <row r="10030">
          <cell r="A10030">
            <v>0</v>
          </cell>
          <cell r="B10030">
            <v>0</v>
          </cell>
          <cell r="C10030">
            <v>0</v>
          </cell>
          <cell r="D10030">
            <v>0</v>
          </cell>
          <cell r="E10030">
            <v>0</v>
          </cell>
        </row>
        <row r="10031">
          <cell r="A10031">
            <v>0</v>
          </cell>
          <cell r="B10031">
            <v>0</v>
          </cell>
          <cell r="C10031">
            <v>0</v>
          </cell>
          <cell r="D10031">
            <v>0</v>
          </cell>
          <cell r="E10031">
            <v>0</v>
          </cell>
        </row>
        <row r="10032">
          <cell r="A10032">
            <v>0</v>
          </cell>
          <cell r="B10032">
            <v>0</v>
          </cell>
          <cell r="C10032">
            <v>0</v>
          </cell>
          <cell r="D10032">
            <v>0</v>
          </cell>
          <cell r="E10032">
            <v>0</v>
          </cell>
        </row>
        <row r="10033">
          <cell r="A10033">
            <v>0</v>
          </cell>
          <cell r="B10033">
            <v>0</v>
          </cell>
          <cell r="C10033">
            <v>0</v>
          </cell>
          <cell r="D10033">
            <v>0</v>
          </cell>
          <cell r="E10033">
            <v>0</v>
          </cell>
        </row>
        <row r="10034">
          <cell r="A10034">
            <v>0</v>
          </cell>
          <cell r="B10034">
            <v>0</v>
          </cell>
          <cell r="C10034">
            <v>0</v>
          </cell>
          <cell r="D10034">
            <v>0</v>
          </cell>
          <cell r="E10034">
            <v>0</v>
          </cell>
        </row>
        <row r="10035">
          <cell r="A10035">
            <v>0</v>
          </cell>
          <cell r="B10035">
            <v>0</v>
          </cell>
          <cell r="C10035">
            <v>0</v>
          </cell>
          <cell r="D10035">
            <v>0</v>
          </cell>
          <cell r="E10035">
            <v>0</v>
          </cell>
        </row>
        <row r="10036">
          <cell r="A10036">
            <v>0</v>
          </cell>
          <cell r="B10036">
            <v>0</v>
          </cell>
          <cell r="C10036">
            <v>0</v>
          </cell>
          <cell r="D10036">
            <v>0</v>
          </cell>
          <cell r="E10036">
            <v>0</v>
          </cell>
        </row>
        <row r="10037">
          <cell r="A10037">
            <v>0</v>
          </cell>
          <cell r="B10037">
            <v>0</v>
          </cell>
          <cell r="C10037">
            <v>0</v>
          </cell>
          <cell r="D10037">
            <v>0</v>
          </cell>
          <cell r="E10037">
            <v>0</v>
          </cell>
        </row>
        <row r="10038">
          <cell r="A10038">
            <v>0</v>
          </cell>
          <cell r="B10038">
            <v>0</v>
          </cell>
          <cell r="C10038">
            <v>0</v>
          </cell>
          <cell r="D10038">
            <v>0</v>
          </cell>
          <cell r="E10038">
            <v>0</v>
          </cell>
        </row>
        <row r="10039">
          <cell r="A10039">
            <v>0</v>
          </cell>
          <cell r="B10039">
            <v>0</v>
          </cell>
          <cell r="C10039">
            <v>0</v>
          </cell>
          <cell r="D10039">
            <v>0</v>
          </cell>
          <cell r="E10039">
            <v>0</v>
          </cell>
        </row>
        <row r="10040">
          <cell r="A10040">
            <v>0</v>
          </cell>
          <cell r="B10040">
            <v>0</v>
          </cell>
          <cell r="C10040">
            <v>0</v>
          </cell>
          <cell r="D10040">
            <v>0</v>
          </cell>
          <cell r="E10040">
            <v>0</v>
          </cell>
        </row>
        <row r="10041">
          <cell r="A10041">
            <v>0</v>
          </cell>
          <cell r="B10041">
            <v>0</v>
          </cell>
          <cell r="C10041">
            <v>0</v>
          </cell>
          <cell r="D10041">
            <v>0</v>
          </cell>
          <cell r="E10041">
            <v>0</v>
          </cell>
        </row>
        <row r="10042">
          <cell r="A10042">
            <v>0</v>
          </cell>
          <cell r="B10042">
            <v>0</v>
          </cell>
          <cell r="C10042">
            <v>0</v>
          </cell>
          <cell r="D10042">
            <v>0</v>
          </cell>
          <cell r="E10042">
            <v>0</v>
          </cell>
        </row>
        <row r="10043">
          <cell r="A10043">
            <v>0</v>
          </cell>
          <cell r="B10043">
            <v>0</v>
          </cell>
          <cell r="C10043">
            <v>0</v>
          </cell>
          <cell r="D10043">
            <v>0</v>
          </cell>
          <cell r="E10043">
            <v>0</v>
          </cell>
        </row>
        <row r="10044">
          <cell r="A10044">
            <v>0</v>
          </cell>
          <cell r="B10044">
            <v>0</v>
          </cell>
          <cell r="C10044">
            <v>0</v>
          </cell>
          <cell r="D10044">
            <v>0</v>
          </cell>
          <cell r="E10044">
            <v>0</v>
          </cell>
        </row>
        <row r="10045">
          <cell r="A10045">
            <v>0</v>
          </cell>
          <cell r="B10045">
            <v>0</v>
          </cell>
          <cell r="C10045">
            <v>0</v>
          </cell>
          <cell r="D10045">
            <v>0</v>
          </cell>
          <cell r="E10045">
            <v>0</v>
          </cell>
        </row>
        <row r="10046">
          <cell r="A10046">
            <v>0</v>
          </cell>
          <cell r="B10046">
            <v>0</v>
          </cell>
          <cell r="C10046">
            <v>0</v>
          </cell>
          <cell r="D10046">
            <v>0</v>
          </cell>
          <cell r="E10046">
            <v>0</v>
          </cell>
        </row>
        <row r="10047">
          <cell r="A10047">
            <v>0</v>
          </cell>
          <cell r="B10047">
            <v>0</v>
          </cell>
          <cell r="C10047">
            <v>0</v>
          </cell>
          <cell r="D10047">
            <v>0</v>
          </cell>
          <cell r="E10047">
            <v>0</v>
          </cell>
        </row>
        <row r="10048">
          <cell r="A10048">
            <v>0</v>
          </cell>
          <cell r="B10048">
            <v>0</v>
          </cell>
          <cell r="C10048">
            <v>0</v>
          </cell>
          <cell r="D10048">
            <v>0</v>
          </cell>
          <cell r="E10048">
            <v>0</v>
          </cell>
        </row>
        <row r="10049">
          <cell r="A10049">
            <v>0</v>
          </cell>
          <cell r="B10049">
            <v>0</v>
          </cell>
          <cell r="C10049">
            <v>0</v>
          </cell>
          <cell r="D10049">
            <v>0</v>
          </cell>
          <cell r="E10049">
            <v>0</v>
          </cell>
        </row>
        <row r="10050">
          <cell r="A10050">
            <v>0</v>
          </cell>
          <cell r="B10050">
            <v>0</v>
          </cell>
          <cell r="C10050">
            <v>0</v>
          </cell>
          <cell r="D10050">
            <v>0</v>
          </cell>
          <cell r="E10050">
            <v>0</v>
          </cell>
        </row>
        <row r="10051">
          <cell r="A10051">
            <v>0</v>
          </cell>
          <cell r="B10051">
            <v>0</v>
          </cell>
          <cell r="C10051">
            <v>0</v>
          </cell>
          <cell r="D10051">
            <v>0</v>
          </cell>
          <cell r="E10051">
            <v>0</v>
          </cell>
        </row>
        <row r="10052">
          <cell r="A10052">
            <v>0</v>
          </cell>
          <cell r="B10052">
            <v>0</v>
          </cell>
          <cell r="C10052">
            <v>0</v>
          </cell>
          <cell r="D10052">
            <v>0</v>
          </cell>
          <cell r="E10052">
            <v>0</v>
          </cell>
        </row>
        <row r="10053">
          <cell r="A10053">
            <v>0</v>
          </cell>
          <cell r="B10053">
            <v>0</v>
          </cell>
          <cell r="C10053">
            <v>0</v>
          </cell>
          <cell r="D10053">
            <v>0</v>
          </cell>
          <cell r="E10053">
            <v>0</v>
          </cell>
        </row>
        <row r="10054">
          <cell r="A10054">
            <v>0</v>
          </cell>
          <cell r="B10054">
            <v>0</v>
          </cell>
          <cell r="C10054">
            <v>0</v>
          </cell>
          <cell r="D10054">
            <v>0</v>
          </cell>
          <cell r="E10054">
            <v>0</v>
          </cell>
        </row>
        <row r="10055">
          <cell r="A10055">
            <v>0</v>
          </cell>
          <cell r="B10055">
            <v>0</v>
          </cell>
          <cell r="C10055">
            <v>0</v>
          </cell>
          <cell r="D10055">
            <v>0</v>
          </cell>
          <cell r="E10055">
            <v>0</v>
          </cell>
        </row>
        <row r="10056">
          <cell r="A10056">
            <v>0</v>
          </cell>
          <cell r="B10056">
            <v>0</v>
          </cell>
          <cell r="C10056">
            <v>0</v>
          </cell>
          <cell r="D10056">
            <v>0</v>
          </cell>
          <cell r="E10056">
            <v>0</v>
          </cell>
        </row>
        <row r="10057">
          <cell r="A10057">
            <v>0</v>
          </cell>
          <cell r="B10057">
            <v>0</v>
          </cell>
          <cell r="C10057">
            <v>0</v>
          </cell>
          <cell r="D10057">
            <v>0</v>
          </cell>
          <cell r="E10057">
            <v>0</v>
          </cell>
        </row>
        <row r="10058">
          <cell r="A10058">
            <v>0</v>
          </cell>
          <cell r="B10058">
            <v>0</v>
          </cell>
          <cell r="C10058">
            <v>0</v>
          </cell>
          <cell r="D10058">
            <v>0</v>
          </cell>
          <cell r="E10058">
            <v>0</v>
          </cell>
        </row>
        <row r="10059">
          <cell r="A10059">
            <v>0</v>
          </cell>
          <cell r="B10059">
            <v>0</v>
          </cell>
          <cell r="C10059">
            <v>0</v>
          </cell>
          <cell r="D10059">
            <v>0</v>
          </cell>
          <cell r="E10059">
            <v>0</v>
          </cell>
        </row>
        <row r="10060">
          <cell r="A10060">
            <v>0</v>
          </cell>
          <cell r="B10060">
            <v>0</v>
          </cell>
          <cell r="C10060">
            <v>0</v>
          </cell>
          <cell r="D10060">
            <v>0</v>
          </cell>
          <cell r="E10060">
            <v>0</v>
          </cell>
        </row>
        <row r="10061">
          <cell r="A10061">
            <v>0</v>
          </cell>
          <cell r="B10061">
            <v>0</v>
          </cell>
          <cell r="C10061">
            <v>0</v>
          </cell>
          <cell r="D10061">
            <v>0</v>
          </cell>
          <cell r="E10061">
            <v>0</v>
          </cell>
        </row>
        <row r="10062">
          <cell r="A10062">
            <v>0</v>
          </cell>
          <cell r="B10062">
            <v>0</v>
          </cell>
          <cell r="C10062">
            <v>0</v>
          </cell>
          <cell r="D10062">
            <v>0</v>
          </cell>
          <cell r="E10062">
            <v>0</v>
          </cell>
        </row>
        <row r="10063">
          <cell r="A10063">
            <v>0</v>
          </cell>
          <cell r="B10063">
            <v>0</v>
          </cell>
          <cell r="C10063">
            <v>0</v>
          </cell>
          <cell r="D10063">
            <v>0</v>
          </cell>
          <cell r="E10063">
            <v>0</v>
          </cell>
        </row>
        <row r="10064">
          <cell r="A10064">
            <v>0</v>
          </cell>
          <cell r="B10064">
            <v>0</v>
          </cell>
          <cell r="C10064">
            <v>0</v>
          </cell>
          <cell r="D10064">
            <v>0</v>
          </cell>
          <cell r="E10064">
            <v>0</v>
          </cell>
        </row>
        <row r="10065">
          <cell r="A10065">
            <v>0</v>
          </cell>
          <cell r="B10065">
            <v>0</v>
          </cell>
          <cell r="C10065">
            <v>0</v>
          </cell>
          <cell r="D10065">
            <v>0</v>
          </cell>
          <cell r="E10065">
            <v>0</v>
          </cell>
        </row>
        <row r="10066">
          <cell r="A10066">
            <v>0</v>
          </cell>
          <cell r="B10066">
            <v>0</v>
          </cell>
          <cell r="C10066">
            <v>0</v>
          </cell>
          <cell r="D10066">
            <v>0</v>
          </cell>
          <cell r="E10066">
            <v>0</v>
          </cell>
        </row>
        <row r="10067">
          <cell r="A10067">
            <v>0</v>
          </cell>
          <cell r="B10067">
            <v>0</v>
          </cell>
          <cell r="C10067">
            <v>0</v>
          </cell>
          <cell r="D10067">
            <v>0</v>
          </cell>
          <cell r="E10067">
            <v>0</v>
          </cell>
        </row>
        <row r="10068">
          <cell r="A10068">
            <v>0</v>
          </cell>
          <cell r="B10068">
            <v>0</v>
          </cell>
          <cell r="C10068">
            <v>0</v>
          </cell>
          <cell r="D10068">
            <v>0</v>
          </cell>
          <cell r="E10068">
            <v>0</v>
          </cell>
        </row>
        <row r="10069">
          <cell r="A10069">
            <v>0</v>
          </cell>
          <cell r="B10069">
            <v>0</v>
          </cell>
          <cell r="C10069">
            <v>0</v>
          </cell>
          <cell r="D10069">
            <v>0</v>
          </cell>
          <cell r="E10069">
            <v>0</v>
          </cell>
        </row>
        <row r="10070">
          <cell r="A10070">
            <v>0</v>
          </cell>
          <cell r="B10070">
            <v>0</v>
          </cell>
          <cell r="C10070">
            <v>0</v>
          </cell>
          <cell r="D10070">
            <v>0</v>
          </cell>
          <cell r="E10070">
            <v>0</v>
          </cell>
        </row>
        <row r="10071">
          <cell r="A10071">
            <v>0</v>
          </cell>
          <cell r="B10071">
            <v>0</v>
          </cell>
          <cell r="C10071">
            <v>0</v>
          </cell>
          <cell r="D10071">
            <v>0</v>
          </cell>
          <cell r="E10071">
            <v>0</v>
          </cell>
        </row>
        <row r="10072">
          <cell r="A10072">
            <v>0</v>
          </cell>
          <cell r="B10072">
            <v>0</v>
          </cell>
          <cell r="C10072">
            <v>0</v>
          </cell>
          <cell r="D10072">
            <v>0</v>
          </cell>
          <cell r="E10072">
            <v>0</v>
          </cell>
        </row>
        <row r="10073">
          <cell r="A10073">
            <v>0</v>
          </cell>
          <cell r="B10073">
            <v>0</v>
          </cell>
          <cell r="C10073">
            <v>0</v>
          </cell>
          <cell r="D10073">
            <v>0</v>
          </cell>
          <cell r="E10073">
            <v>0</v>
          </cell>
        </row>
        <row r="10074">
          <cell r="A10074">
            <v>0</v>
          </cell>
          <cell r="B10074">
            <v>0</v>
          </cell>
          <cell r="C10074">
            <v>0</v>
          </cell>
          <cell r="D10074">
            <v>0</v>
          </cell>
          <cell r="E10074">
            <v>0</v>
          </cell>
        </row>
        <row r="10075">
          <cell r="A10075">
            <v>0</v>
          </cell>
          <cell r="B10075">
            <v>0</v>
          </cell>
          <cell r="C10075">
            <v>0</v>
          </cell>
          <cell r="D10075">
            <v>0</v>
          </cell>
          <cell r="E10075">
            <v>0</v>
          </cell>
        </row>
        <row r="10076">
          <cell r="A10076">
            <v>0</v>
          </cell>
          <cell r="B10076">
            <v>0</v>
          </cell>
          <cell r="C10076">
            <v>0</v>
          </cell>
          <cell r="D10076">
            <v>0</v>
          </cell>
          <cell r="E10076">
            <v>0</v>
          </cell>
        </row>
        <row r="10077">
          <cell r="A10077">
            <v>0</v>
          </cell>
          <cell r="B10077">
            <v>0</v>
          </cell>
          <cell r="C10077">
            <v>0</v>
          </cell>
          <cell r="D10077">
            <v>0</v>
          </cell>
          <cell r="E10077">
            <v>0</v>
          </cell>
        </row>
        <row r="10078">
          <cell r="A10078">
            <v>0</v>
          </cell>
          <cell r="B10078">
            <v>0</v>
          </cell>
          <cell r="C10078">
            <v>0</v>
          </cell>
          <cell r="D10078">
            <v>0</v>
          </cell>
          <cell r="E10078">
            <v>0</v>
          </cell>
        </row>
        <row r="10079">
          <cell r="A10079">
            <v>0</v>
          </cell>
          <cell r="B10079">
            <v>0</v>
          </cell>
          <cell r="C10079">
            <v>0</v>
          </cell>
          <cell r="D10079">
            <v>0</v>
          </cell>
          <cell r="E10079">
            <v>0</v>
          </cell>
        </row>
        <row r="10080">
          <cell r="A10080">
            <v>0</v>
          </cell>
          <cell r="B10080">
            <v>0</v>
          </cell>
          <cell r="C10080">
            <v>0</v>
          </cell>
          <cell r="D10080">
            <v>0</v>
          </cell>
          <cell r="E10080">
            <v>0</v>
          </cell>
        </row>
        <row r="10081">
          <cell r="A10081">
            <v>0</v>
          </cell>
          <cell r="B10081">
            <v>0</v>
          </cell>
          <cell r="C10081">
            <v>0</v>
          </cell>
          <cell r="D10081">
            <v>0</v>
          </cell>
          <cell r="E10081">
            <v>0</v>
          </cell>
        </row>
        <row r="10082">
          <cell r="A10082">
            <v>0</v>
          </cell>
          <cell r="B10082">
            <v>0</v>
          </cell>
          <cell r="C10082">
            <v>0</v>
          </cell>
          <cell r="D10082">
            <v>0</v>
          </cell>
          <cell r="E10082">
            <v>0</v>
          </cell>
        </row>
        <row r="10083">
          <cell r="A10083">
            <v>0</v>
          </cell>
          <cell r="B10083">
            <v>0</v>
          </cell>
          <cell r="C10083">
            <v>0</v>
          </cell>
          <cell r="D10083">
            <v>0</v>
          </cell>
          <cell r="E10083">
            <v>0</v>
          </cell>
        </row>
        <row r="10084">
          <cell r="A10084">
            <v>0</v>
          </cell>
          <cell r="B10084">
            <v>0</v>
          </cell>
          <cell r="C10084">
            <v>0</v>
          </cell>
          <cell r="D10084">
            <v>0</v>
          </cell>
          <cell r="E10084">
            <v>0</v>
          </cell>
        </row>
        <row r="10085">
          <cell r="A10085">
            <v>0</v>
          </cell>
          <cell r="B10085">
            <v>0</v>
          </cell>
          <cell r="C10085">
            <v>0</v>
          </cell>
          <cell r="D10085">
            <v>0</v>
          </cell>
          <cell r="E10085">
            <v>0</v>
          </cell>
        </row>
        <row r="10086">
          <cell r="A10086">
            <v>0</v>
          </cell>
          <cell r="B10086">
            <v>0</v>
          </cell>
          <cell r="C10086">
            <v>0</v>
          </cell>
          <cell r="D10086">
            <v>0</v>
          </cell>
          <cell r="E10086">
            <v>0</v>
          </cell>
        </row>
        <row r="10087">
          <cell r="A10087">
            <v>0</v>
          </cell>
          <cell r="B10087">
            <v>0</v>
          </cell>
          <cell r="C10087">
            <v>0</v>
          </cell>
          <cell r="D10087">
            <v>0</v>
          </cell>
          <cell r="E10087">
            <v>0</v>
          </cell>
        </row>
        <row r="10088">
          <cell r="A10088">
            <v>0</v>
          </cell>
          <cell r="B10088">
            <v>0</v>
          </cell>
          <cell r="C10088">
            <v>0</v>
          </cell>
          <cell r="D10088">
            <v>0</v>
          </cell>
          <cell r="E10088">
            <v>0</v>
          </cell>
        </row>
        <row r="10089">
          <cell r="A10089">
            <v>0</v>
          </cell>
          <cell r="B10089">
            <v>0</v>
          </cell>
          <cell r="C10089">
            <v>0</v>
          </cell>
          <cell r="D10089">
            <v>0</v>
          </cell>
          <cell r="E10089">
            <v>0</v>
          </cell>
        </row>
        <row r="10090">
          <cell r="A10090">
            <v>0</v>
          </cell>
          <cell r="B10090">
            <v>0</v>
          </cell>
          <cell r="C10090">
            <v>0</v>
          </cell>
          <cell r="D10090">
            <v>0</v>
          </cell>
          <cell r="E10090">
            <v>0</v>
          </cell>
        </row>
        <row r="10091">
          <cell r="A10091">
            <v>0</v>
          </cell>
          <cell r="B10091">
            <v>0</v>
          </cell>
          <cell r="C10091">
            <v>0</v>
          </cell>
          <cell r="D10091">
            <v>0</v>
          </cell>
          <cell r="E10091">
            <v>0</v>
          </cell>
        </row>
        <row r="10092">
          <cell r="A10092">
            <v>0</v>
          </cell>
          <cell r="B10092">
            <v>0</v>
          </cell>
          <cell r="C10092">
            <v>0</v>
          </cell>
          <cell r="D10092">
            <v>0</v>
          </cell>
          <cell r="E10092">
            <v>0</v>
          </cell>
        </row>
        <row r="10093">
          <cell r="A10093">
            <v>0</v>
          </cell>
          <cell r="B10093">
            <v>0</v>
          </cell>
          <cell r="C10093">
            <v>0</v>
          </cell>
          <cell r="D10093">
            <v>0</v>
          </cell>
          <cell r="E10093">
            <v>0</v>
          </cell>
        </row>
        <row r="10094">
          <cell r="A10094">
            <v>0</v>
          </cell>
          <cell r="B10094">
            <v>0</v>
          </cell>
          <cell r="C10094">
            <v>0</v>
          </cell>
          <cell r="D10094">
            <v>0</v>
          </cell>
          <cell r="E10094">
            <v>0</v>
          </cell>
        </row>
        <row r="10095">
          <cell r="A10095">
            <v>0</v>
          </cell>
          <cell r="B10095">
            <v>0</v>
          </cell>
          <cell r="C10095">
            <v>0</v>
          </cell>
          <cell r="D10095">
            <v>0</v>
          </cell>
          <cell r="E10095">
            <v>0</v>
          </cell>
        </row>
        <row r="10096">
          <cell r="A10096">
            <v>0</v>
          </cell>
          <cell r="B10096">
            <v>0</v>
          </cell>
          <cell r="C10096">
            <v>0</v>
          </cell>
          <cell r="D10096">
            <v>0</v>
          </cell>
          <cell r="E10096">
            <v>0</v>
          </cell>
        </row>
        <row r="10097">
          <cell r="A10097">
            <v>0</v>
          </cell>
          <cell r="B10097">
            <v>0</v>
          </cell>
          <cell r="C10097">
            <v>0</v>
          </cell>
          <cell r="D10097">
            <v>0</v>
          </cell>
          <cell r="E10097">
            <v>0</v>
          </cell>
        </row>
        <row r="10098">
          <cell r="A10098">
            <v>0</v>
          </cell>
          <cell r="B10098">
            <v>0</v>
          </cell>
          <cell r="C10098">
            <v>0</v>
          </cell>
          <cell r="D10098">
            <v>0</v>
          </cell>
          <cell r="E10098">
            <v>0</v>
          </cell>
        </row>
        <row r="10099">
          <cell r="A10099">
            <v>0</v>
          </cell>
          <cell r="B10099">
            <v>0</v>
          </cell>
          <cell r="C10099">
            <v>0</v>
          </cell>
          <cell r="D10099">
            <v>0</v>
          </cell>
          <cell r="E10099">
            <v>0</v>
          </cell>
        </row>
        <row r="10100">
          <cell r="A10100">
            <v>0</v>
          </cell>
          <cell r="B10100">
            <v>0</v>
          </cell>
          <cell r="C10100">
            <v>0</v>
          </cell>
          <cell r="D10100">
            <v>0</v>
          </cell>
          <cell r="E10100">
            <v>0</v>
          </cell>
        </row>
        <row r="10101">
          <cell r="A10101">
            <v>0</v>
          </cell>
          <cell r="B10101">
            <v>0</v>
          </cell>
          <cell r="C10101">
            <v>0</v>
          </cell>
          <cell r="D10101">
            <v>0</v>
          </cell>
          <cell r="E10101">
            <v>0</v>
          </cell>
        </row>
        <row r="10102">
          <cell r="A10102">
            <v>0</v>
          </cell>
          <cell r="B10102">
            <v>0</v>
          </cell>
          <cell r="C10102">
            <v>0</v>
          </cell>
          <cell r="D10102">
            <v>0</v>
          </cell>
          <cell r="E10102">
            <v>0</v>
          </cell>
        </row>
        <row r="10103">
          <cell r="A10103">
            <v>0</v>
          </cell>
          <cell r="B10103">
            <v>0</v>
          </cell>
          <cell r="C10103">
            <v>0</v>
          </cell>
          <cell r="D10103">
            <v>0</v>
          </cell>
          <cell r="E10103">
            <v>0</v>
          </cell>
        </row>
        <row r="10104">
          <cell r="A10104">
            <v>0</v>
          </cell>
          <cell r="B10104">
            <v>0</v>
          </cell>
          <cell r="C10104">
            <v>0</v>
          </cell>
          <cell r="D10104">
            <v>0</v>
          </cell>
          <cell r="E10104">
            <v>0</v>
          </cell>
        </row>
        <row r="10105">
          <cell r="A10105">
            <v>0</v>
          </cell>
          <cell r="B10105">
            <v>0</v>
          </cell>
          <cell r="C10105">
            <v>0</v>
          </cell>
          <cell r="D10105">
            <v>0</v>
          </cell>
          <cell r="E10105">
            <v>0</v>
          </cell>
        </row>
        <row r="10106">
          <cell r="A10106">
            <v>0</v>
          </cell>
          <cell r="B10106">
            <v>0</v>
          </cell>
          <cell r="C10106">
            <v>0</v>
          </cell>
          <cell r="D10106">
            <v>0</v>
          </cell>
          <cell r="E10106">
            <v>0</v>
          </cell>
        </row>
        <row r="10107">
          <cell r="A10107">
            <v>0</v>
          </cell>
          <cell r="B10107">
            <v>0</v>
          </cell>
          <cell r="C10107">
            <v>0</v>
          </cell>
          <cell r="D10107">
            <v>0</v>
          </cell>
          <cell r="E10107">
            <v>0</v>
          </cell>
        </row>
        <row r="10108">
          <cell r="A10108">
            <v>0</v>
          </cell>
          <cell r="B10108">
            <v>0</v>
          </cell>
          <cell r="C10108">
            <v>0</v>
          </cell>
          <cell r="D10108">
            <v>0</v>
          </cell>
          <cell r="E10108">
            <v>0</v>
          </cell>
        </row>
        <row r="10109">
          <cell r="A10109">
            <v>0</v>
          </cell>
          <cell r="B10109">
            <v>0</v>
          </cell>
          <cell r="C10109">
            <v>0</v>
          </cell>
          <cell r="D10109">
            <v>0</v>
          </cell>
          <cell r="E10109">
            <v>0</v>
          </cell>
        </row>
        <row r="10110">
          <cell r="A10110">
            <v>0</v>
          </cell>
          <cell r="B10110">
            <v>0</v>
          </cell>
          <cell r="C10110">
            <v>0</v>
          </cell>
          <cell r="D10110">
            <v>0</v>
          </cell>
          <cell r="E10110">
            <v>0</v>
          </cell>
        </row>
        <row r="10111">
          <cell r="A10111">
            <v>0</v>
          </cell>
          <cell r="B10111">
            <v>0</v>
          </cell>
          <cell r="C10111">
            <v>0</v>
          </cell>
          <cell r="D10111">
            <v>0</v>
          </cell>
          <cell r="E10111">
            <v>0</v>
          </cell>
        </row>
        <row r="10112">
          <cell r="A10112">
            <v>0</v>
          </cell>
          <cell r="B10112">
            <v>0</v>
          </cell>
          <cell r="C10112">
            <v>0</v>
          </cell>
          <cell r="D10112">
            <v>0</v>
          </cell>
          <cell r="E10112">
            <v>0</v>
          </cell>
        </row>
        <row r="10113">
          <cell r="A10113">
            <v>0</v>
          </cell>
          <cell r="B10113">
            <v>0</v>
          </cell>
          <cell r="C10113">
            <v>0</v>
          </cell>
          <cell r="D10113">
            <v>0</v>
          </cell>
          <cell r="E10113">
            <v>0</v>
          </cell>
        </row>
        <row r="10114">
          <cell r="A10114">
            <v>0</v>
          </cell>
          <cell r="B10114">
            <v>0</v>
          </cell>
          <cell r="C10114">
            <v>0</v>
          </cell>
          <cell r="D10114">
            <v>0</v>
          </cell>
          <cell r="E10114">
            <v>0</v>
          </cell>
        </row>
        <row r="10115">
          <cell r="A10115">
            <v>0</v>
          </cell>
          <cell r="B10115">
            <v>0</v>
          </cell>
          <cell r="C10115">
            <v>0</v>
          </cell>
          <cell r="D10115">
            <v>0</v>
          </cell>
          <cell r="E10115">
            <v>0</v>
          </cell>
        </row>
        <row r="10116">
          <cell r="A10116">
            <v>0</v>
          </cell>
          <cell r="B10116">
            <v>0</v>
          </cell>
          <cell r="C10116">
            <v>0</v>
          </cell>
          <cell r="D10116">
            <v>0</v>
          </cell>
          <cell r="E10116">
            <v>0</v>
          </cell>
        </row>
        <row r="10117">
          <cell r="A10117">
            <v>0</v>
          </cell>
          <cell r="B10117">
            <v>0</v>
          </cell>
          <cell r="C10117">
            <v>0</v>
          </cell>
          <cell r="D10117">
            <v>0</v>
          </cell>
          <cell r="E10117">
            <v>0</v>
          </cell>
        </row>
        <row r="10118">
          <cell r="A10118">
            <v>0</v>
          </cell>
          <cell r="B10118">
            <v>0</v>
          </cell>
          <cell r="C10118">
            <v>0</v>
          </cell>
          <cell r="D10118">
            <v>0</v>
          </cell>
          <cell r="E10118">
            <v>0</v>
          </cell>
        </row>
        <row r="10119">
          <cell r="A10119">
            <v>0</v>
          </cell>
          <cell r="B10119">
            <v>0</v>
          </cell>
          <cell r="C10119">
            <v>0</v>
          </cell>
          <cell r="D10119">
            <v>0</v>
          </cell>
          <cell r="E10119">
            <v>0</v>
          </cell>
        </row>
        <row r="10120">
          <cell r="A10120">
            <v>0</v>
          </cell>
          <cell r="B10120">
            <v>0</v>
          </cell>
          <cell r="C10120">
            <v>0</v>
          </cell>
          <cell r="D10120">
            <v>0</v>
          </cell>
          <cell r="E10120">
            <v>0</v>
          </cell>
        </row>
        <row r="10121">
          <cell r="A10121">
            <v>0</v>
          </cell>
          <cell r="B10121">
            <v>0</v>
          </cell>
          <cell r="C10121">
            <v>0</v>
          </cell>
          <cell r="D10121">
            <v>0</v>
          </cell>
          <cell r="E10121">
            <v>0</v>
          </cell>
        </row>
        <row r="10122">
          <cell r="A10122">
            <v>0</v>
          </cell>
          <cell r="B10122">
            <v>0</v>
          </cell>
          <cell r="C10122">
            <v>0</v>
          </cell>
          <cell r="D10122">
            <v>0</v>
          </cell>
          <cell r="E10122">
            <v>0</v>
          </cell>
        </row>
        <row r="10123">
          <cell r="A10123">
            <v>0</v>
          </cell>
          <cell r="B10123">
            <v>0</v>
          </cell>
          <cell r="C10123">
            <v>0</v>
          </cell>
          <cell r="D10123">
            <v>0</v>
          </cell>
          <cell r="E10123">
            <v>0</v>
          </cell>
        </row>
        <row r="10124">
          <cell r="A10124">
            <v>0</v>
          </cell>
          <cell r="B10124">
            <v>0</v>
          </cell>
          <cell r="C10124">
            <v>0</v>
          </cell>
          <cell r="D10124">
            <v>0</v>
          </cell>
          <cell r="E10124">
            <v>0</v>
          </cell>
        </row>
        <row r="10125">
          <cell r="A10125">
            <v>0</v>
          </cell>
          <cell r="B10125">
            <v>0</v>
          </cell>
          <cell r="C10125">
            <v>0</v>
          </cell>
          <cell r="D10125">
            <v>0</v>
          </cell>
          <cell r="E10125">
            <v>0</v>
          </cell>
        </row>
        <row r="10126">
          <cell r="A10126">
            <v>0</v>
          </cell>
          <cell r="B10126">
            <v>0</v>
          </cell>
          <cell r="C10126">
            <v>0</v>
          </cell>
          <cell r="D10126">
            <v>0</v>
          </cell>
          <cell r="E10126">
            <v>0</v>
          </cell>
        </row>
        <row r="10127">
          <cell r="A10127">
            <v>0</v>
          </cell>
          <cell r="B10127">
            <v>0</v>
          </cell>
          <cell r="C10127">
            <v>0</v>
          </cell>
          <cell r="D10127">
            <v>0</v>
          </cell>
          <cell r="E10127">
            <v>0</v>
          </cell>
        </row>
        <row r="10128">
          <cell r="A10128">
            <v>0</v>
          </cell>
          <cell r="B10128">
            <v>0</v>
          </cell>
          <cell r="C10128">
            <v>0</v>
          </cell>
          <cell r="D10128">
            <v>0</v>
          </cell>
          <cell r="E10128">
            <v>0</v>
          </cell>
        </row>
        <row r="10129">
          <cell r="A10129">
            <v>0</v>
          </cell>
          <cell r="B10129">
            <v>0</v>
          </cell>
          <cell r="C10129">
            <v>0</v>
          </cell>
          <cell r="D10129">
            <v>0</v>
          </cell>
          <cell r="E10129">
            <v>0</v>
          </cell>
        </row>
        <row r="10130">
          <cell r="A10130">
            <v>0</v>
          </cell>
          <cell r="B10130">
            <v>0</v>
          </cell>
          <cell r="C10130">
            <v>0</v>
          </cell>
          <cell r="D10130">
            <v>0</v>
          </cell>
          <cell r="E10130">
            <v>0</v>
          </cell>
        </row>
        <row r="10131">
          <cell r="A10131">
            <v>0</v>
          </cell>
          <cell r="B10131">
            <v>0</v>
          </cell>
          <cell r="C10131">
            <v>0</v>
          </cell>
          <cell r="D10131">
            <v>0</v>
          </cell>
          <cell r="E10131">
            <v>0</v>
          </cell>
        </row>
        <row r="10132">
          <cell r="A10132">
            <v>0</v>
          </cell>
          <cell r="B10132">
            <v>0</v>
          </cell>
          <cell r="C10132">
            <v>0</v>
          </cell>
          <cell r="D10132">
            <v>0</v>
          </cell>
          <cell r="E10132">
            <v>0</v>
          </cell>
        </row>
        <row r="10133">
          <cell r="A10133">
            <v>0</v>
          </cell>
          <cell r="B10133">
            <v>0</v>
          </cell>
          <cell r="C10133">
            <v>0</v>
          </cell>
          <cell r="D10133">
            <v>0</v>
          </cell>
          <cell r="E10133">
            <v>0</v>
          </cell>
        </row>
        <row r="10134">
          <cell r="A10134">
            <v>0</v>
          </cell>
          <cell r="B10134">
            <v>0</v>
          </cell>
          <cell r="C10134">
            <v>0</v>
          </cell>
          <cell r="D10134">
            <v>0</v>
          </cell>
          <cell r="E10134">
            <v>0</v>
          </cell>
        </row>
        <row r="10135">
          <cell r="A10135">
            <v>0</v>
          </cell>
          <cell r="B10135">
            <v>0</v>
          </cell>
          <cell r="C10135">
            <v>0</v>
          </cell>
          <cell r="D10135">
            <v>0</v>
          </cell>
          <cell r="E10135">
            <v>0</v>
          </cell>
        </row>
        <row r="10136">
          <cell r="A10136">
            <v>0</v>
          </cell>
          <cell r="B10136">
            <v>0</v>
          </cell>
          <cell r="C10136">
            <v>0</v>
          </cell>
          <cell r="D10136">
            <v>0</v>
          </cell>
          <cell r="E10136">
            <v>0</v>
          </cell>
        </row>
        <row r="10137">
          <cell r="A10137">
            <v>0</v>
          </cell>
          <cell r="B10137">
            <v>0</v>
          </cell>
          <cell r="C10137">
            <v>0</v>
          </cell>
          <cell r="D10137">
            <v>0</v>
          </cell>
          <cell r="E10137">
            <v>0</v>
          </cell>
        </row>
        <row r="10138">
          <cell r="A10138">
            <v>0</v>
          </cell>
          <cell r="B10138">
            <v>0</v>
          </cell>
          <cell r="C10138">
            <v>0</v>
          </cell>
          <cell r="D10138">
            <v>0</v>
          </cell>
          <cell r="E10138">
            <v>0</v>
          </cell>
        </row>
        <row r="10139">
          <cell r="A10139">
            <v>0</v>
          </cell>
          <cell r="B10139">
            <v>0</v>
          </cell>
          <cell r="C10139">
            <v>0</v>
          </cell>
          <cell r="D10139">
            <v>0</v>
          </cell>
          <cell r="E10139">
            <v>0</v>
          </cell>
        </row>
        <row r="10140">
          <cell r="A10140">
            <v>0</v>
          </cell>
          <cell r="B10140">
            <v>0</v>
          </cell>
          <cell r="C10140">
            <v>0</v>
          </cell>
          <cell r="D10140">
            <v>0</v>
          </cell>
          <cell r="E10140">
            <v>0</v>
          </cell>
        </row>
        <row r="10141">
          <cell r="A10141">
            <v>0</v>
          </cell>
          <cell r="B10141">
            <v>0</v>
          </cell>
          <cell r="C10141">
            <v>0</v>
          </cell>
          <cell r="D10141">
            <v>0</v>
          </cell>
          <cell r="E10141">
            <v>0</v>
          </cell>
        </row>
        <row r="10142">
          <cell r="A10142">
            <v>0</v>
          </cell>
          <cell r="B10142">
            <v>0</v>
          </cell>
          <cell r="C10142">
            <v>0</v>
          </cell>
          <cell r="D10142">
            <v>0</v>
          </cell>
          <cell r="E10142">
            <v>0</v>
          </cell>
        </row>
        <row r="10143">
          <cell r="A10143">
            <v>0</v>
          </cell>
          <cell r="B10143">
            <v>0</v>
          </cell>
          <cell r="C10143">
            <v>0</v>
          </cell>
          <cell r="D10143">
            <v>0</v>
          </cell>
          <cell r="E10143">
            <v>0</v>
          </cell>
        </row>
        <row r="10144">
          <cell r="A10144">
            <v>0</v>
          </cell>
          <cell r="B10144">
            <v>0</v>
          </cell>
          <cell r="C10144">
            <v>0</v>
          </cell>
          <cell r="D10144">
            <v>0</v>
          </cell>
          <cell r="E10144">
            <v>0</v>
          </cell>
        </row>
        <row r="10145">
          <cell r="A10145">
            <v>0</v>
          </cell>
          <cell r="B10145">
            <v>0</v>
          </cell>
          <cell r="C10145">
            <v>0</v>
          </cell>
          <cell r="D10145">
            <v>0</v>
          </cell>
          <cell r="E10145">
            <v>0</v>
          </cell>
        </row>
        <row r="10146">
          <cell r="A10146">
            <v>0</v>
          </cell>
          <cell r="B10146">
            <v>0</v>
          </cell>
          <cell r="C10146">
            <v>0</v>
          </cell>
          <cell r="D10146">
            <v>0</v>
          </cell>
          <cell r="E10146">
            <v>0</v>
          </cell>
        </row>
        <row r="10147">
          <cell r="A10147">
            <v>0</v>
          </cell>
          <cell r="B10147">
            <v>0</v>
          </cell>
          <cell r="C10147">
            <v>0</v>
          </cell>
          <cell r="D10147">
            <v>0</v>
          </cell>
          <cell r="E10147">
            <v>0</v>
          </cell>
        </row>
        <row r="10148">
          <cell r="A10148">
            <v>0</v>
          </cell>
          <cell r="B10148">
            <v>0</v>
          </cell>
          <cell r="C10148">
            <v>0</v>
          </cell>
          <cell r="D10148">
            <v>0</v>
          </cell>
          <cell r="E10148">
            <v>0</v>
          </cell>
        </row>
        <row r="10149">
          <cell r="A10149">
            <v>0</v>
          </cell>
          <cell r="B10149">
            <v>0</v>
          </cell>
          <cell r="C10149">
            <v>0</v>
          </cell>
          <cell r="D10149">
            <v>0</v>
          </cell>
          <cell r="E10149">
            <v>0</v>
          </cell>
        </row>
        <row r="10150">
          <cell r="A10150">
            <v>0</v>
          </cell>
          <cell r="B10150">
            <v>0</v>
          </cell>
          <cell r="C10150">
            <v>0</v>
          </cell>
          <cell r="D10150">
            <v>0</v>
          </cell>
          <cell r="E10150">
            <v>0</v>
          </cell>
        </row>
        <row r="10151">
          <cell r="A10151">
            <v>0</v>
          </cell>
          <cell r="B10151">
            <v>0</v>
          </cell>
          <cell r="C10151">
            <v>0</v>
          </cell>
          <cell r="D10151">
            <v>0</v>
          </cell>
          <cell r="E10151">
            <v>0</v>
          </cell>
        </row>
        <row r="10152">
          <cell r="A10152">
            <v>0</v>
          </cell>
          <cell r="B10152">
            <v>0</v>
          </cell>
          <cell r="C10152">
            <v>0</v>
          </cell>
          <cell r="D10152">
            <v>0</v>
          </cell>
          <cell r="E10152">
            <v>0</v>
          </cell>
        </row>
        <row r="10153">
          <cell r="A10153">
            <v>0</v>
          </cell>
          <cell r="B10153">
            <v>0</v>
          </cell>
          <cell r="C10153">
            <v>0</v>
          </cell>
          <cell r="D10153">
            <v>0</v>
          </cell>
          <cell r="E10153">
            <v>0</v>
          </cell>
        </row>
        <row r="10154">
          <cell r="A10154">
            <v>0</v>
          </cell>
          <cell r="B10154">
            <v>0</v>
          </cell>
          <cell r="C10154">
            <v>0</v>
          </cell>
          <cell r="D10154">
            <v>0</v>
          </cell>
          <cell r="E10154">
            <v>0</v>
          </cell>
        </row>
        <row r="10155">
          <cell r="A10155">
            <v>0</v>
          </cell>
          <cell r="B10155">
            <v>0</v>
          </cell>
          <cell r="C10155">
            <v>0</v>
          </cell>
          <cell r="D10155">
            <v>0</v>
          </cell>
          <cell r="E10155">
            <v>0</v>
          </cell>
        </row>
        <row r="10156">
          <cell r="A10156">
            <v>0</v>
          </cell>
          <cell r="B10156">
            <v>0</v>
          </cell>
          <cell r="C10156">
            <v>0</v>
          </cell>
          <cell r="D10156">
            <v>0</v>
          </cell>
          <cell r="E10156">
            <v>0</v>
          </cell>
        </row>
        <row r="10157">
          <cell r="A10157">
            <v>0</v>
          </cell>
          <cell r="B10157">
            <v>0</v>
          </cell>
          <cell r="C10157">
            <v>0</v>
          </cell>
          <cell r="D10157">
            <v>0</v>
          </cell>
          <cell r="E10157">
            <v>0</v>
          </cell>
        </row>
        <row r="10158">
          <cell r="A10158">
            <v>0</v>
          </cell>
          <cell r="B10158">
            <v>0</v>
          </cell>
          <cell r="C10158">
            <v>0</v>
          </cell>
          <cell r="D10158">
            <v>0</v>
          </cell>
          <cell r="E10158">
            <v>0</v>
          </cell>
        </row>
        <row r="10159">
          <cell r="A10159">
            <v>0</v>
          </cell>
          <cell r="B10159">
            <v>0</v>
          </cell>
          <cell r="C10159">
            <v>0</v>
          </cell>
          <cell r="D10159">
            <v>0</v>
          </cell>
          <cell r="E10159">
            <v>0</v>
          </cell>
        </row>
        <row r="10160">
          <cell r="A10160">
            <v>0</v>
          </cell>
          <cell r="B10160">
            <v>0</v>
          </cell>
          <cell r="C10160">
            <v>0</v>
          </cell>
          <cell r="D10160">
            <v>0</v>
          </cell>
          <cell r="E10160">
            <v>0</v>
          </cell>
        </row>
        <row r="10161">
          <cell r="A10161">
            <v>0</v>
          </cell>
          <cell r="B10161">
            <v>0</v>
          </cell>
          <cell r="C10161">
            <v>0</v>
          </cell>
          <cell r="D10161">
            <v>0</v>
          </cell>
          <cell r="E10161">
            <v>0</v>
          </cell>
        </row>
        <row r="10162">
          <cell r="A10162">
            <v>0</v>
          </cell>
          <cell r="B10162">
            <v>0</v>
          </cell>
          <cell r="C10162">
            <v>0</v>
          </cell>
          <cell r="D10162">
            <v>0</v>
          </cell>
          <cell r="E10162">
            <v>0</v>
          </cell>
        </row>
        <row r="10163">
          <cell r="A10163">
            <v>0</v>
          </cell>
          <cell r="B10163">
            <v>0</v>
          </cell>
          <cell r="C10163">
            <v>0</v>
          </cell>
          <cell r="D10163">
            <v>0</v>
          </cell>
          <cell r="E10163">
            <v>0</v>
          </cell>
        </row>
        <row r="10164">
          <cell r="A10164">
            <v>0</v>
          </cell>
          <cell r="B10164">
            <v>0</v>
          </cell>
          <cell r="C10164">
            <v>0</v>
          </cell>
          <cell r="D10164">
            <v>0</v>
          </cell>
          <cell r="E10164">
            <v>0</v>
          </cell>
        </row>
        <row r="10165">
          <cell r="A10165">
            <v>0</v>
          </cell>
          <cell r="B10165">
            <v>0</v>
          </cell>
          <cell r="C10165">
            <v>0</v>
          </cell>
          <cell r="D10165">
            <v>0</v>
          </cell>
          <cell r="E10165">
            <v>0</v>
          </cell>
        </row>
        <row r="10166">
          <cell r="A10166">
            <v>0</v>
          </cell>
          <cell r="B10166">
            <v>0</v>
          </cell>
          <cell r="C10166">
            <v>0</v>
          </cell>
          <cell r="D10166">
            <v>0</v>
          </cell>
          <cell r="E10166">
            <v>0</v>
          </cell>
        </row>
        <row r="10167">
          <cell r="A10167">
            <v>0</v>
          </cell>
          <cell r="B10167">
            <v>0</v>
          </cell>
          <cell r="C10167">
            <v>0</v>
          </cell>
          <cell r="D10167">
            <v>0</v>
          </cell>
          <cell r="E10167">
            <v>0</v>
          </cell>
        </row>
        <row r="10168">
          <cell r="A10168">
            <v>0</v>
          </cell>
          <cell r="B10168">
            <v>0</v>
          </cell>
          <cell r="C10168">
            <v>0</v>
          </cell>
          <cell r="D10168">
            <v>0</v>
          </cell>
          <cell r="E10168">
            <v>0</v>
          </cell>
        </row>
        <row r="10169">
          <cell r="A10169">
            <v>0</v>
          </cell>
          <cell r="B10169">
            <v>0</v>
          </cell>
          <cell r="C10169">
            <v>0</v>
          </cell>
          <cell r="D10169">
            <v>0</v>
          </cell>
          <cell r="E10169">
            <v>0</v>
          </cell>
        </row>
        <row r="10170">
          <cell r="A10170">
            <v>0</v>
          </cell>
          <cell r="B10170">
            <v>0</v>
          </cell>
          <cell r="C10170">
            <v>0</v>
          </cell>
          <cell r="D10170">
            <v>0</v>
          </cell>
          <cell r="E10170">
            <v>0</v>
          </cell>
        </row>
        <row r="10171">
          <cell r="A10171">
            <v>0</v>
          </cell>
          <cell r="B10171">
            <v>0</v>
          </cell>
          <cell r="C10171">
            <v>0</v>
          </cell>
          <cell r="D10171">
            <v>0</v>
          </cell>
          <cell r="E10171">
            <v>0</v>
          </cell>
        </row>
        <row r="10172">
          <cell r="A10172">
            <v>0</v>
          </cell>
          <cell r="B10172">
            <v>0</v>
          </cell>
          <cell r="C10172">
            <v>0</v>
          </cell>
          <cell r="D10172">
            <v>0</v>
          </cell>
          <cell r="E10172">
            <v>0</v>
          </cell>
        </row>
        <row r="10173">
          <cell r="A10173">
            <v>0</v>
          </cell>
          <cell r="B10173">
            <v>0</v>
          </cell>
          <cell r="C10173">
            <v>0</v>
          </cell>
          <cell r="D10173">
            <v>0</v>
          </cell>
          <cell r="E10173">
            <v>0</v>
          </cell>
        </row>
        <row r="10174">
          <cell r="A10174">
            <v>0</v>
          </cell>
          <cell r="B10174">
            <v>0</v>
          </cell>
          <cell r="C10174">
            <v>0</v>
          </cell>
          <cell r="D10174">
            <v>0</v>
          </cell>
          <cell r="E10174">
            <v>0</v>
          </cell>
        </row>
        <row r="10175">
          <cell r="A10175">
            <v>0</v>
          </cell>
          <cell r="B10175">
            <v>0</v>
          </cell>
          <cell r="C10175">
            <v>0</v>
          </cell>
          <cell r="D10175">
            <v>0</v>
          </cell>
          <cell r="E10175">
            <v>0</v>
          </cell>
        </row>
        <row r="10176">
          <cell r="A10176">
            <v>0</v>
          </cell>
          <cell r="B10176">
            <v>0</v>
          </cell>
          <cell r="C10176">
            <v>0</v>
          </cell>
          <cell r="D10176">
            <v>0</v>
          </cell>
          <cell r="E10176">
            <v>0</v>
          </cell>
        </row>
        <row r="10177">
          <cell r="A10177">
            <v>0</v>
          </cell>
          <cell r="B10177">
            <v>0</v>
          </cell>
          <cell r="C10177">
            <v>0</v>
          </cell>
          <cell r="D10177">
            <v>0</v>
          </cell>
          <cell r="E10177">
            <v>0</v>
          </cell>
        </row>
        <row r="10178">
          <cell r="A10178">
            <v>0</v>
          </cell>
          <cell r="B10178">
            <v>0</v>
          </cell>
          <cell r="C10178">
            <v>0</v>
          </cell>
          <cell r="D10178">
            <v>0</v>
          </cell>
          <cell r="E10178">
            <v>0</v>
          </cell>
        </row>
        <row r="10179">
          <cell r="A10179">
            <v>0</v>
          </cell>
          <cell r="B10179">
            <v>0</v>
          </cell>
          <cell r="C10179">
            <v>0</v>
          </cell>
          <cell r="D10179">
            <v>0</v>
          </cell>
          <cell r="E10179">
            <v>0</v>
          </cell>
        </row>
        <row r="10180">
          <cell r="A10180">
            <v>0</v>
          </cell>
          <cell r="B10180">
            <v>0</v>
          </cell>
          <cell r="C10180">
            <v>0</v>
          </cell>
          <cell r="D10180">
            <v>0</v>
          </cell>
          <cell r="E10180">
            <v>0</v>
          </cell>
        </row>
        <row r="10181">
          <cell r="A10181">
            <v>0</v>
          </cell>
          <cell r="B10181">
            <v>0</v>
          </cell>
          <cell r="C10181">
            <v>0</v>
          </cell>
          <cell r="D10181">
            <v>0</v>
          </cell>
          <cell r="E10181">
            <v>0</v>
          </cell>
        </row>
        <row r="10182">
          <cell r="A10182">
            <v>0</v>
          </cell>
          <cell r="B10182">
            <v>0</v>
          </cell>
          <cell r="C10182">
            <v>0</v>
          </cell>
          <cell r="D10182">
            <v>0</v>
          </cell>
          <cell r="E10182">
            <v>0</v>
          </cell>
        </row>
        <row r="10183">
          <cell r="A10183">
            <v>0</v>
          </cell>
          <cell r="B10183">
            <v>0</v>
          </cell>
          <cell r="C10183">
            <v>0</v>
          </cell>
          <cell r="D10183">
            <v>0</v>
          </cell>
          <cell r="E10183">
            <v>0</v>
          </cell>
        </row>
        <row r="10184">
          <cell r="A10184">
            <v>0</v>
          </cell>
          <cell r="B10184">
            <v>0</v>
          </cell>
          <cell r="C10184">
            <v>0</v>
          </cell>
          <cell r="D10184">
            <v>0</v>
          </cell>
          <cell r="E10184">
            <v>0</v>
          </cell>
        </row>
        <row r="10185">
          <cell r="A10185">
            <v>0</v>
          </cell>
          <cell r="B10185">
            <v>0</v>
          </cell>
          <cell r="C10185">
            <v>0</v>
          </cell>
          <cell r="D10185">
            <v>0</v>
          </cell>
          <cell r="E10185">
            <v>0</v>
          </cell>
        </row>
        <row r="10186">
          <cell r="A10186">
            <v>0</v>
          </cell>
          <cell r="B10186">
            <v>0</v>
          </cell>
          <cell r="C10186">
            <v>0</v>
          </cell>
          <cell r="D10186">
            <v>0</v>
          </cell>
          <cell r="E10186">
            <v>0</v>
          </cell>
        </row>
        <row r="10187">
          <cell r="A10187">
            <v>0</v>
          </cell>
          <cell r="B10187">
            <v>0</v>
          </cell>
          <cell r="C10187">
            <v>0</v>
          </cell>
          <cell r="D10187">
            <v>0</v>
          </cell>
          <cell r="E10187">
            <v>0</v>
          </cell>
        </row>
        <row r="10188">
          <cell r="A10188">
            <v>0</v>
          </cell>
          <cell r="B10188">
            <v>0</v>
          </cell>
          <cell r="C10188">
            <v>0</v>
          </cell>
          <cell r="D10188">
            <v>0</v>
          </cell>
          <cell r="E10188">
            <v>0</v>
          </cell>
        </row>
        <row r="10189">
          <cell r="A10189">
            <v>0</v>
          </cell>
          <cell r="B10189">
            <v>0</v>
          </cell>
          <cell r="C10189">
            <v>0</v>
          </cell>
          <cell r="D10189">
            <v>0</v>
          </cell>
          <cell r="E10189">
            <v>0</v>
          </cell>
        </row>
        <row r="10190">
          <cell r="A10190">
            <v>0</v>
          </cell>
          <cell r="B10190">
            <v>0</v>
          </cell>
          <cell r="C10190">
            <v>0</v>
          </cell>
          <cell r="D10190">
            <v>0</v>
          </cell>
          <cell r="E10190">
            <v>0</v>
          </cell>
        </row>
        <row r="10191">
          <cell r="A10191">
            <v>0</v>
          </cell>
          <cell r="B10191">
            <v>0</v>
          </cell>
          <cell r="C10191">
            <v>0</v>
          </cell>
          <cell r="D10191">
            <v>0</v>
          </cell>
          <cell r="E10191">
            <v>0</v>
          </cell>
        </row>
        <row r="10192">
          <cell r="A10192">
            <v>0</v>
          </cell>
          <cell r="B10192">
            <v>0</v>
          </cell>
          <cell r="C10192">
            <v>0</v>
          </cell>
          <cell r="D10192">
            <v>0</v>
          </cell>
          <cell r="E10192">
            <v>0</v>
          </cell>
        </row>
        <row r="10193">
          <cell r="A10193">
            <v>0</v>
          </cell>
          <cell r="B10193">
            <v>0</v>
          </cell>
          <cell r="C10193">
            <v>0</v>
          </cell>
          <cell r="D10193">
            <v>0</v>
          </cell>
          <cell r="E10193">
            <v>0</v>
          </cell>
        </row>
        <row r="10194">
          <cell r="A10194">
            <v>0</v>
          </cell>
          <cell r="B10194">
            <v>0</v>
          </cell>
          <cell r="C10194">
            <v>0</v>
          </cell>
          <cell r="D10194">
            <v>0</v>
          </cell>
          <cell r="E10194">
            <v>0</v>
          </cell>
        </row>
        <row r="10195">
          <cell r="A10195">
            <v>0</v>
          </cell>
          <cell r="B10195">
            <v>0</v>
          </cell>
          <cell r="C10195">
            <v>0</v>
          </cell>
          <cell r="D10195">
            <v>0</v>
          </cell>
          <cell r="E10195">
            <v>0</v>
          </cell>
        </row>
        <row r="10196">
          <cell r="A10196">
            <v>0</v>
          </cell>
          <cell r="B10196">
            <v>0</v>
          </cell>
          <cell r="C10196">
            <v>0</v>
          </cell>
          <cell r="D10196">
            <v>0</v>
          </cell>
          <cell r="E10196">
            <v>0</v>
          </cell>
        </row>
        <row r="10197">
          <cell r="A10197">
            <v>0</v>
          </cell>
          <cell r="B10197">
            <v>0</v>
          </cell>
          <cell r="C10197">
            <v>0</v>
          </cell>
          <cell r="D10197">
            <v>0</v>
          </cell>
          <cell r="E10197">
            <v>0</v>
          </cell>
        </row>
        <row r="10198">
          <cell r="A10198">
            <v>0</v>
          </cell>
          <cell r="B10198">
            <v>0</v>
          </cell>
          <cell r="C10198">
            <v>0</v>
          </cell>
          <cell r="D10198">
            <v>0</v>
          </cell>
          <cell r="E10198">
            <v>0</v>
          </cell>
        </row>
        <row r="10199">
          <cell r="A10199">
            <v>0</v>
          </cell>
          <cell r="B10199">
            <v>0</v>
          </cell>
          <cell r="C10199">
            <v>0</v>
          </cell>
          <cell r="D10199">
            <v>0</v>
          </cell>
          <cell r="E10199">
            <v>0</v>
          </cell>
        </row>
        <row r="10200">
          <cell r="A10200">
            <v>0</v>
          </cell>
          <cell r="B10200">
            <v>0</v>
          </cell>
          <cell r="C10200">
            <v>0</v>
          </cell>
          <cell r="D10200">
            <v>0</v>
          </cell>
          <cell r="E10200">
            <v>0</v>
          </cell>
        </row>
        <row r="10201">
          <cell r="A10201">
            <v>0</v>
          </cell>
          <cell r="B10201">
            <v>0</v>
          </cell>
          <cell r="C10201">
            <v>0</v>
          </cell>
          <cell r="D10201">
            <v>0</v>
          </cell>
          <cell r="E10201">
            <v>0</v>
          </cell>
        </row>
        <row r="10202">
          <cell r="A10202">
            <v>0</v>
          </cell>
          <cell r="B10202">
            <v>0</v>
          </cell>
          <cell r="C10202">
            <v>0</v>
          </cell>
          <cell r="D10202">
            <v>0</v>
          </cell>
          <cell r="E10202">
            <v>0</v>
          </cell>
        </row>
        <row r="10203">
          <cell r="A10203">
            <v>0</v>
          </cell>
          <cell r="B10203">
            <v>0</v>
          </cell>
          <cell r="C10203">
            <v>0</v>
          </cell>
          <cell r="D10203">
            <v>0</v>
          </cell>
          <cell r="E10203">
            <v>0</v>
          </cell>
        </row>
        <row r="10204">
          <cell r="A10204">
            <v>0</v>
          </cell>
          <cell r="B10204">
            <v>0</v>
          </cell>
          <cell r="C10204">
            <v>0</v>
          </cell>
          <cell r="D10204">
            <v>0</v>
          </cell>
          <cell r="E10204">
            <v>0</v>
          </cell>
        </row>
        <row r="10205">
          <cell r="A10205">
            <v>0</v>
          </cell>
          <cell r="B10205">
            <v>0</v>
          </cell>
          <cell r="C10205">
            <v>0</v>
          </cell>
          <cell r="D10205">
            <v>0</v>
          </cell>
          <cell r="E10205">
            <v>0</v>
          </cell>
        </row>
        <row r="10206">
          <cell r="A10206">
            <v>0</v>
          </cell>
          <cell r="B10206">
            <v>0</v>
          </cell>
          <cell r="C10206">
            <v>0</v>
          </cell>
          <cell r="D10206">
            <v>0</v>
          </cell>
          <cell r="E10206">
            <v>0</v>
          </cell>
        </row>
        <row r="10207">
          <cell r="A10207">
            <v>0</v>
          </cell>
          <cell r="B10207">
            <v>0</v>
          </cell>
          <cell r="C10207">
            <v>0</v>
          </cell>
          <cell r="D10207">
            <v>0</v>
          </cell>
          <cell r="E10207">
            <v>0</v>
          </cell>
        </row>
        <row r="10208">
          <cell r="A10208">
            <v>0</v>
          </cell>
          <cell r="B10208">
            <v>0</v>
          </cell>
          <cell r="C10208">
            <v>0</v>
          </cell>
          <cell r="D10208">
            <v>0</v>
          </cell>
          <cell r="E10208">
            <v>0</v>
          </cell>
        </row>
        <row r="10209">
          <cell r="A10209">
            <v>0</v>
          </cell>
          <cell r="B10209">
            <v>0</v>
          </cell>
          <cell r="C10209">
            <v>0</v>
          </cell>
          <cell r="D10209">
            <v>0</v>
          </cell>
          <cell r="E10209">
            <v>0</v>
          </cell>
        </row>
        <row r="10210">
          <cell r="A10210">
            <v>0</v>
          </cell>
          <cell r="B10210">
            <v>0</v>
          </cell>
          <cell r="C10210">
            <v>0</v>
          </cell>
          <cell r="D10210">
            <v>0</v>
          </cell>
          <cell r="E10210">
            <v>0</v>
          </cell>
        </row>
        <row r="10211">
          <cell r="A10211">
            <v>0</v>
          </cell>
          <cell r="B10211">
            <v>0</v>
          </cell>
          <cell r="C10211">
            <v>0</v>
          </cell>
          <cell r="D10211">
            <v>0</v>
          </cell>
          <cell r="E10211">
            <v>0</v>
          </cell>
        </row>
        <row r="10212">
          <cell r="A10212">
            <v>0</v>
          </cell>
          <cell r="B10212">
            <v>0</v>
          </cell>
          <cell r="C10212">
            <v>0</v>
          </cell>
          <cell r="D10212">
            <v>0</v>
          </cell>
          <cell r="E10212">
            <v>0</v>
          </cell>
        </row>
        <row r="10213">
          <cell r="A10213">
            <v>0</v>
          </cell>
          <cell r="B10213">
            <v>0</v>
          </cell>
          <cell r="C10213">
            <v>0</v>
          </cell>
          <cell r="D10213">
            <v>0</v>
          </cell>
          <cell r="E10213">
            <v>0</v>
          </cell>
        </row>
        <row r="10214">
          <cell r="A10214">
            <v>0</v>
          </cell>
          <cell r="B10214">
            <v>0</v>
          </cell>
          <cell r="C10214">
            <v>0</v>
          </cell>
          <cell r="D10214">
            <v>0</v>
          </cell>
          <cell r="E10214">
            <v>0</v>
          </cell>
        </row>
        <row r="10215">
          <cell r="A10215">
            <v>0</v>
          </cell>
          <cell r="B10215">
            <v>0</v>
          </cell>
          <cell r="C10215">
            <v>0</v>
          </cell>
          <cell r="D10215">
            <v>0</v>
          </cell>
          <cell r="E10215">
            <v>0</v>
          </cell>
        </row>
        <row r="10216">
          <cell r="A10216">
            <v>0</v>
          </cell>
          <cell r="B10216">
            <v>0</v>
          </cell>
          <cell r="C10216">
            <v>0</v>
          </cell>
          <cell r="D10216">
            <v>0</v>
          </cell>
          <cell r="E10216">
            <v>0</v>
          </cell>
        </row>
        <row r="10217">
          <cell r="A10217">
            <v>0</v>
          </cell>
          <cell r="B10217">
            <v>0</v>
          </cell>
          <cell r="C10217">
            <v>0</v>
          </cell>
          <cell r="D10217">
            <v>0</v>
          </cell>
          <cell r="E10217">
            <v>0</v>
          </cell>
        </row>
        <row r="10218">
          <cell r="A10218">
            <v>0</v>
          </cell>
          <cell r="B10218">
            <v>0</v>
          </cell>
          <cell r="C10218">
            <v>0</v>
          </cell>
          <cell r="D10218">
            <v>0</v>
          </cell>
          <cell r="E10218">
            <v>0</v>
          </cell>
        </row>
        <row r="10219">
          <cell r="A10219">
            <v>0</v>
          </cell>
          <cell r="B10219">
            <v>0</v>
          </cell>
          <cell r="C10219">
            <v>0</v>
          </cell>
          <cell r="D10219">
            <v>0</v>
          </cell>
          <cell r="E10219">
            <v>0</v>
          </cell>
        </row>
        <row r="10220">
          <cell r="A10220">
            <v>0</v>
          </cell>
          <cell r="B10220">
            <v>0</v>
          </cell>
          <cell r="C10220">
            <v>0</v>
          </cell>
          <cell r="D10220">
            <v>0</v>
          </cell>
          <cell r="E10220">
            <v>0</v>
          </cell>
        </row>
        <row r="10221">
          <cell r="A10221">
            <v>0</v>
          </cell>
          <cell r="B10221">
            <v>0</v>
          </cell>
          <cell r="C10221">
            <v>0</v>
          </cell>
          <cell r="D10221">
            <v>0</v>
          </cell>
          <cell r="E10221">
            <v>0</v>
          </cell>
        </row>
        <row r="10222">
          <cell r="A10222">
            <v>0</v>
          </cell>
          <cell r="B10222">
            <v>0</v>
          </cell>
          <cell r="C10222">
            <v>0</v>
          </cell>
          <cell r="D10222">
            <v>0</v>
          </cell>
          <cell r="E10222">
            <v>0</v>
          </cell>
        </row>
        <row r="10223">
          <cell r="A10223">
            <v>0</v>
          </cell>
          <cell r="B10223">
            <v>0</v>
          </cell>
          <cell r="C10223">
            <v>0</v>
          </cell>
          <cell r="D10223">
            <v>0</v>
          </cell>
          <cell r="E10223">
            <v>0</v>
          </cell>
        </row>
        <row r="10224">
          <cell r="A10224">
            <v>0</v>
          </cell>
          <cell r="B10224">
            <v>0</v>
          </cell>
          <cell r="C10224">
            <v>0</v>
          </cell>
          <cell r="D10224">
            <v>0</v>
          </cell>
          <cell r="E10224">
            <v>0</v>
          </cell>
        </row>
        <row r="10225">
          <cell r="A10225">
            <v>0</v>
          </cell>
          <cell r="B10225">
            <v>0</v>
          </cell>
          <cell r="C10225">
            <v>0</v>
          </cell>
          <cell r="D10225">
            <v>0</v>
          </cell>
          <cell r="E10225">
            <v>0</v>
          </cell>
        </row>
        <row r="10226">
          <cell r="A10226">
            <v>0</v>
          </cell>
          <cell r="B10226">
            <v>0</v>
          </cell>
          <cell r="C10226">
            <v>0</v>
          </cell>
          <cell r="D10226">
            <v>0</v>
          </cell>
          <cell r="E10226">
            <v>0</v>
          </cell>
        </row>
        <row r="10227">
          <cell r="A10227">
            <v>0</v>
          </cell>
          <cell r="B10227">
            <v>0</v>
          </cell>
          <cell r="C10227">
            <v>0</v>
          </cell>
          <cell r="D10227">
            <v>0</v>
          </cell>
          <cell r="E10227">
            <v>0</v>
          </cell>
        </row>
        <row r="10228">
          <cell r="A10228">
            <v>0</v>
          </cell>
          <cell r="B10228">
            <v>0</v>
          </cell>
          <cell r="C10228">
            <v>0</v>
          </cell>
          <cell r="D10228">
            <v>0</v>
          </cell>
          <cell r="E10228">
            <v>0</v>
          </cell>
        </row>
        <row r="10229">
          <cell r="A10229">
            <v>0</v>
          </cell>
          <cell r="B10229">
            <v>0</v>
          </cell>
          <cell r="C10229">
            <v>0</v>
          </cell>
          <cell r="D10229">
            <v>0</v>
          </cell>
          <cell r="E10229">
            <v>0</v>
          </cell>
        </row>
        <row r="10230">
          <cell r="A10230">
            <v>0</v>
          </cell>
          <cell r="B10230">
            <v>0</v>
          </cell>
          <cell r="C10230">
            <v>0</v>
          </cell>
          <cell r="D10230">
            <v>0</v>
          </cell>
          <cell r="E10230">
            <v>0</v>
          </cell>
        </row>
        <row r="10231">
          <cell r="A10231">
            <v>0</v>
          </cell>
          <cell r="B10231">
            <v>0</v>
          </cell>
          <cell r="C10231">
            <v>0</v>
          </cell>
          <cell r="D10231">
            <v>0</v>
          </cell>
          <cell r="E10231">
            <v>0</v>
          </cell>
        </row>
        <row r="10232">
          <cell r="A10232">
            <v>0</v>
          </cell>
          <cell r="B10232">
            <v>0</v>
          </cell>
          <cell r="C10232">
            <v>0</v>
          </cell>
          <cell r="D10232">
            <v>0</v>
          </cell>
          <cell r="E10232">
            <v>0</v>
          </cell>
        </row>
        <row r="10233">
          <cell r="A10233">
            <v>0</v>
          </cell>
          <cell r="B10233">
            <v>0</v>
          </cell>
          <cell r="C10233">
            <v>0</v>
          </cell>
          <cell r="D10233">
            <v>0</v>
          </cell>
          <cell r="E10233">
            <v>0</v>
          </cell>
        </row>
        <row r="10234">
          <cell r="A10234">
            <v>0</v>
          </cell>
          <cell r="B10234">
            <v>0</v>
          </cell>
          <cell r="C10234">
            <v>0</v>
          </cell>
          <cell r="D10234">
            <v>0</v>
          </cell>
          <cell r="E10234">
            <v>0</v>
          </cell>
        </row>
        <row r="10235">
          <cell r="A10235">
            <v>0</v>
          </cell>
          <cell r="B10235">
            <v>0</v>
          </cell>
          <cell r="C10235">
            <v>0</v>
          </cell>
          <cell r="D10235">
            <v>0</v>
          </cell>
          <cell r="E10235">
            <v>0</v>
          </cell>
        </row>
        <row r="10236">
          <cell r="A10236">
            <v>0</v>
          </cell>
          <cell r="B10236">
            <v>0</v>
          </cell>
          <cell r="C10236">
            <v>0</v>
          </cell>
          <cell r="D10236">
            <v>0</v>
          </cell>
          <cell r="E10236">
            <v>0</v>
          </cell>
        </row>
        <row r="10237">
          <cell r="A10237">
            <v>0</v>
          </cell>
          <cell r="B10237">
            <v>0</v>
          </cell>
          <cell r="C10237">
            <v>0</v>
          </cell>
          <cell r="D10237">
            <v>0</v>
          </cell>
          <cell r="E10237">
            <v>0</v>
          </cell>
        </row>
        <row r="10238">
          <cell r="A10238">
            <v>0</v>
          </cell>
          <cell r="B10238">
            <v>0</v>
          </cell>
          <cell r="C10238">
            <v>0</v>
          </cell>
          <cell r="D10238">
            <v>0</v>
          </cell>
          <cell r="E10238">
            <v>0</v>
          </cell>
        </row>
        <row r="10239">
          <cell r="A10239">
            <v>0</v>
          </cell>
          <cell r="B10239">
            <v>0</v>
          </cell>
          <cell r="C10239">
            <v>0</v>
          </cell>
          <cell r="D10239">
            <v>0</v>
          </cell>
          <cell r="E10239">
            <v>0</v>
          </cell>
        </row>
        <row r="10240">
          <cell r="A10240">
            <v>0</v>
          </cell>
          <cell r="B10240">
            <v>0</v>
          </cell>
          <cell r="C10240">
            <v>0</v>
          </cell>
          <cell r="D10240">
            <v>0</v>
          </cell>
          <cell r="E10240">
            <v>0</v>
          </cell>
        </row>
        <row r="10241">
          <cell r="A10241">
            <v>0</v>
          </cell>
          <cell r="B10241">
            <v>0</v>
          </cell>
          <cell r="C10241">
            <v>0</v>
          </cell>
          <cell r="D10241">
            <v>0</v>
          </cell>
          <cell r="E10241">
            <v>0</v>
          </cell>
        </row>
        <row r="10242">
          <cell r="A10242">
            <v>0</v>
          </cell>
          <cell r="B10242">
            <v>0</v>
          </cell>
          <cell r="C10242">
            <v>0</v>
          </cell>
          <cell r="D10242">
            <v>0</v>
          </cell>
          <cell r="E10242">
            <v>0</v>
          </cell>
        </row>
        <row r="10243">
          <cell r="A10243">
            <v>0</v>
          </cell>
          <cell r="B10243">
            <v>0</v>
          </cell>
          <cell r="C10243">
            <v>0</v>
          </cell>
          <cell r="D10243">
            <v>0</v>
          </cell>
          <cell r="E10243">
            <v>0</v>
          </cell>
        </row>
        <row r="10244">
          <cell r="A10244">
            <v>0</v>
          </cell>
          <cell r="B10244">
            <v>0</v>
          </cell>
          <cell r="C10244">
            <v>0</v>
          </cell>
          <cell r="D10244">
            <v>0</v>
          </cell>
          <cell r="E10244">
            <v>0</v>
          </cell>
        </row>
        <row r="10245">
          <cell r="A10245">
            <v>0</v>
          </cell>
          <cell r="B10245">
            <v>0</v>
          </cell>
          <cell r="C10245">
            <v>0</v>
          </cell>
          <cell r="D10245">
            <v>0</v>
          </cell>
          <cell r="E10245">
            <v>0</v>
          </cell>
        </row>
        <row r="10246">
          <cell r="A10246">
            <v>0</v>
          </cell>
          <cell r="B10246">
            <v>0</v>
          </cell>
          <cell r="C10246">
            <v>0</v>
          </cell>
          <cell r="D10246">
            <v>0</v>
          </cell>
          <cell r="E10246">
            <v>0</v>
          </cell>
        </row>
        <row r="10247">
          <cell r="A10247">
            <v>0</v>
          </cell>
          <cell r="B10247">
            <v>0</v>
          </cell>
          <cell r="C10247">
            <v>0</v>
          </cell>
          <cell r="D10247">
            <v>0</v>
          </cell>
          <cell r="E10247">
            <v>0</v>
          </cell>
        </row>
        <row r="10248">
          <cell r="A10248">
            <v>0</v>
          </cell>
          <cell r="B10248">
            <v>0</v>
          </cell>
          <cell r="C10248">
            <v>0</v>
          </cell>
          <cell r="D10248">
            <v>0</v>
          </cell>
          <cell r="E10248">
            <v>0</v>
          </cell>
        </row>
        <row r="10249">
          <cell r="A10249">
            <v>0</v>
          </cell>
          <cell r="B10249">
            <v>0</v>
          </cell>
          <cell r="C10249">
            <v>0</v>
          </cell>
          <cell r="D10249">
            <v>0</v>
          </cell>
          <cell r="E10249">
            <v>0</v>
          </cell>
        </row>
        <row r="10250">
          <cell r="A10250">
            <v>0</v>
          </cell>
          <cell r="B10250">
            <v>0</v>
          </cell>
          <cell r="C10250">
            <v>0</v>
          </cell>
          <cell r="D10250">
            <v>0</v>
          </cell>
          <cell r="E10250">
            <v>0</v>
          </cell>
        </row>
        <row r="10251">
          <cell r="A10251">
            <v>0</v>
          </cell>
          <cell r="B10251">
            <v>0</v>
          </cell>
          <cell r="C10251">
            <v>0</v>
          </cell>
          <cell r="D10251">
            <v>0</v>
          </cell>
          <cell r="E10251">
            <v>0</v>
          </cell>
        </row>
        <row r="10252">
          <cell r="A10252">
            <v>0</v>
          </cell>
          <cell r="B10252">
            <v>0</v>
          </cell>
          <cell r="C10252">
            <v>0</v>
          </cell>
          <cell r="D10252">
            <v>0</v>
          </cell>
          <cell r="E10252">
            <v>0</v>
          </cell>
        </row>
        <row r="10253">
          <cell r="A10253">
            <v>0</v>
          </cell>
          <cell r="B10253">
            <v>0</v>
          </cell>
          <cell r="C10253">
            <v>0</v>
          </cell>
          <cell r="D10253">
            <v>0</v>
          </cell>
          <cell r="E10253">
            <v>0</v>
          </cell>
        </row>
        <row r="10254">
          <cell r="A10254">
            <v>0</v>
          </cell>
          <cell r="B10254">
            <v>0</v>
          </cell>
          <cell r="C10254">
            <v>0</v>
          </cell>
          <cell r="D10254">
            <v>0</v>
          </cell>
          <cell r="E10254">
            <v>0</v>
          </cell>
        </row>
        <row r="10255">
          <cell r="A10255">
            <v>0</v>
          </cell>
          <cell r="B10255">
            <v>0</v>
          </cell>
          <cell r="C10255">
            <v>0</v>
          </cell>
          <cell r="D10255">
            <v>0</v>
          </cell>
          <cell r="E10255">
            <v>0</v>
          </cell>
        </row>
        <row r="10256">
          <cell r="A10256">
            <v>0</v>
          </cell>
          <cell r="B10256">
            <v>0</v>
          </cell>
          <cell r="C10256">
            <v>0</v>
          </cell>
          <cell r="D10256">
            <v>0</v>
          </cell>
          <cell r="E10256">
            <v>0</v>
          </cell>
        </row>
        <row r="10257">
          <cell r="A10257">
            <v>0</v>
          </cell>
          <cell r="B10257">
            <v>0</v>
          </cell>
          <cell r="C10257">
            <v>0</v>
          </cell>
          <cell r="D10257">
            <v>0</v>
          </cell>
          <cell r="E10257">
            <v>0</v>
          </cell>
        </row>
        <row r="10258">
          <cell r="A10258">
            <v>0</v>
          </cell>
          <cell r="B10258">
            <v>0</v>
          </cell>
          <cell r="C10258">
            <v>0</v>
          </cell>
          <cell r="D10258">
            <v>0</v>
          </cell>
          <cell r="E10258">
            <v>0</v>
          </cell>
        </row>
        <row r="10259">
          <cell r="A10259">
            <v>0</v>
          </cell>
          <cell r="B10259">
            <v>0</v>
          </cell>
          <cell r="C10259">
            <v>0</v>
          </cell>
          <cell r="D10259">
            <v>0</v>
          </cell>
          <cell r="E10259">
            <v>0</v>
          </cell>
        </row>
        <row r="10260">
          <cell r="A10260">
            <v>0</v>
          </cell>
          <cell r="B10260">
            <v>0</v>
          </cell>
          <cell r="C10260">
            <v>0</v>
          </cell>
          <cell r="D10260">
            <v>0</v>
          </cell>
          <cell r="E10260">
            <v>0</v>
          </cell>
        </row>
        <row r="10261">
          <cell r="A10261">
            <v>0</v>
          </cell>
          <cell r="B10261">
            <v>0</v>
          </cell>
          <cell r="C10261">
            <v>0</v>
          </cell>
          <cell r="D10261">
            <v>0</v>
          </cell>
          <cell r="E10261">
            <v>0</v>
          </cell>
        </row>
        <row r="10262">
          <cell r="A10262">
            <v>0</v>
          </cell>
          <cell r="B10262">
            <v>0</v>
          </cell>
          <cell r="C10262">
            <v>0</v>
          </cell>
          <cell r="D10262">
            <v>0</v>
          </cell>
          <cell r="E10262">
            <v>0</v>
          </cell>
        </row>
        <row r="10263">
          <cell r="A10263">
            <v>0</v>
          </cell>
          <cell r="B10263">
            <v>0</v>
          </cell>
          <cell r="C10263">
            <v>0</v>
          </cell>
          <cell r="D10263">
            <v>0</v>
          </cell>
          <cell r="E10263">
            <v>0</v>
          </cell>
        </row>
        <row r="10264">
          <cell r="A10264">
            <v>0</v>
          </cell>
          <cell r="B10264">
            <v>0</v>
          </cell>
          <cell r="C10264">
            <v>0</v>
          </cell>
          <cell r="D10264">
            <v>0</v>
          </cell>
          <cell r="E10264">
            <v>0</v>
          </cell>
        </row>
        <row r="10265">
          <cell r="A10265">
            <v>0</v>
          </cell>
          <cell r="B10265">
            <v>0</v>
          </cell>
          <cell r="C10265">
            <v>0</v>
          </cell>
          <cell r="D10265">
            <v>0</v>
          </cell>
          <cell r="E10265">
            <v>0</v>
          </cell>
        </row>
        <row r="10266">
          <cell r="A10266">
            <v>0</v>
          </cell>
          <cell r="B10266">
            <v>0</v>
          </cell>
          <cell r="C10266">
            <v>0</v>
          </cell>
          <cell r="D10266">
            <v>0</v>
          </cell>
          <cell r="E10266">
            <v>0</v>
          </cell>
        </row>
        <row r="10267">
          <cell r="A10267">
            <v>0</v>
          </cell>
          <cell r="B10267">
            <v>0</v>
          </cell>
          <cell r="C10267">
            <v>0</v>
          </cell>
          <cell r="D10267">
            <v>0</v>
          </cell>
          <cell r="E10267">
            <v>0</v>
          </cell>
        </row>
        <row r="10268">
          <cell r="A10268">
            <v>0</v>
          </cell>
          <cell r="B10268">
            <v>0</v>
          </cell>
          <cell r="C10268">
            <v>0</v>
          </cell>
          <cell r="D10268">
            <v>0</v>
          </cell>
          <cell r="E10268">
            <v>0</v>
          </cell>
        </row>
        <row r="10269">
          <cell r="A10269">
            <v>0</v>
          </cell>
          <cell r="B10269">
            <v>0</v>
          </cell>
          <cell r="C10269">
            <v>0</v>
          </cell>
          <cell r="D10269">
            <v>0</v>
          </cell>
          <cell r="E10269">
            <v>0</v>
          </cell>
        </row>
        <row r="10270">
          <cell r="A10270">
            <v>0</v>
          </cell>
          <cell r="B10270">
            <v>0</v>
          </cell>
          <cell r="C10270">
            <v>0</v>
          </cell>
          <cell r="D10270">
            <v>0</v>
          </cell>
          <cell r="E10270">
            <v>0</v>
          </cell>
        </row>
        <row r="10271">
          <cell r="A10271">
            <v>0</v>
          </cell>
          <cell r="B10271">
            <v>0</v>
          </cell>
          <cell r="C10271">
            <v>0</v>
          </cell>
          <cell r="D10271">
            <v>0</v>
          </cell>
          <cell r="E10271">
            <v>0</v>
          </cell>
        </row>
        <row r="10272">
          <cell r="A10272">
            <v>0</v>
          </cell>
          <cell r="B10272">
            <v>0</v>
          </cell>
          <cell r="C10272">
            <v>0</v>
          </cell>
          <cell r="D10272">
            <v>0</v>
          </cell>
          <cell r="E10272">
            <v>0</v>
          </cell>
        </row>
        <row r="10273">
          <cell r="A10273">
            <v>0</v>
          </cell>
          <cell r="B10273">
            <v>0</v>
          </cell>
          <cell r="C10273">
            <v>0</v>
          </cell>
          <cell r="D10273">
            <v>0</v>
          </cell>
          <cell r="E10273">
            <v>0</v>
          </cell>
        </row>
        <row r="10274">
          <cell r="A10274">
            <v>0</v>
          </cell>
          <cell r="B10274">
            <v>0</v>
          </cell>
          <cell r="C10274">
            <v>0</v>
          </cell>
          <cell r="D10274">
            <v>0</v>
          </cell>
          <cell r="E10274">
            <v>0</v>
          </cell>
        </row>
        <row r="10275">
          <cell r="A10275">
            <v>0</v>
          </cell>
          <cell r="B10275">
            <v>0</v>
          </cell>
          <cell r="C10275">
            <v>0</v>
          </cell>
          <cell r="D10275">
            <v>0</v>
          </cell>
          <cell r="E10275">
            <v>0</v>
          </cell>
        </row>
        <row r="10276">
          <cell r="A10276">
            <v>0</v>
          </cell>
          <cell r="B10276">
            <v>0</v>
          </cell>
          <cell r="C10276">
            <v>0</v>
          </cell>
          <cell r="D10276">
            <v>0</v>
          </cell>
          <cell r="E10276">
            <v>0</v>
          </cell>
        </row>
        <row r="10277">
          <cell r="A10277">
            <v>0</v>
          </cell>
          <cell r="B10277">
            <v>0</v>
          </cell>
          <cell r="C10277">
            <v>0</v>
          </cell>
          <cell r="D10277">
            <v>0</v>
          </cell>
          <cell r="E10277">
            <v>0</v>
          </cell>
        </row>
        <row r="10278">
          <cell r="A10278">
            <v>0</v>
          </cell>
          <cell r="B10278">
            <v>0</v>
          </cell>
          <cell r="C10278">
            <v>0</v>
          </cell>
          <cell r="D10278">
            <v>0</v>
          </cell>
          <cell r="E10278">
            <v>0</v>
          </cell>
        </row>
        <row r="10279">
          <cell r="A10279">
            <v>0</v>
          </cell>
          <cell r="B10279">
            <v>0</v>
          </cell>
          <cell r="C10279">
            <v>0</v>
          </cell>
          <cell r="D10279">
            <v>0</v>
          </cell>
          <cell r="E10279">
            <v>0</v>
          </cell>
        </row>
        <row r="10280">
          <cell r="A10280">
            <v>0</v>
          </cell>
          <cell r="B10280">
            <v>0</v>
          </cell>
          <cell r="C10280">
            <v>0</v>
          </cell>
          <cell r="D10280">
            <v>0</v>
          </cell>
          <cell r="E10280">
            <v>0</v>
          </cell>
        </row>
        <row r="10281">
          <cell r="A10281">
            <v>0</v>
          </cell>
          <cell r="B10281">
            <v>0</v>
          </cell>
          <cell r="C10281">
            <v>0</v>
          </cell>
          <cell r="D10281">
            <v>0</v>
          </cell>
          <cell r="E10281">
            <v>0</v>
          </cell>
        </row>
        <row r="10282">
          <cell r="A10282">
            <v>0</v>
          </cell>
          <cell r="B10282">
            <v>0</v>
          </cell>
          <cell r="C10282">
            <v>0</v>
          </cell>
          <cell r="D10282">
            <v>0</v>
          </cell>
          <cell r="E10282">
            <v>0</v>
          </cell>
        </row>
        <row r="10283">
          <cell r="A10283">
            <v>0</v>
          </cell>
          <cell r="B10283">
            <v>0</v>
          </cell>
          <cell r="C10283">
            <v>0</v>
          </cell>
          <cell r="D10283">
            <v>0</v>
          </cell>
          <cell r="E10283">
            <v>0</v>
          </cell>
        </row>
        <row r="10284">
          <cell r="A10284">
            <v>0</v>
          </cell>
          <cell r="B10284">
            <v>0</v>
          </cell>
          <cell r="C10284">
            <v>0</v>
          </cell>
          <cell r="D10284">
            <v>0</v>
          </cell>
          <cell r="E10284">
            <v>0</v>
          </cell>
        </row>
        <row r="10285">
          <cell r="A10285">
            <v>0</v>
          </cell>
          <cell r="B10285">
            <v>0</v>
          </cell>
          <cell r="C10285">
            <v>0</v>
          </cell>
          <cell r="D10285">
            <v>0</v>
          </cell>
          <cell r="E10285">
            <v>0</v>
          </cell>
        </row>
        <row r="10286">
          <cell r="A10286">
            <v>0</v>
          </cell>
          <cell r="B10286">
            <v>0</v>
          </cell>
          <cell r="C10286">
            <v>0</v>
          </cell>
          <cell r="D10286">
            <v>0</v>
          </cell>
          <cell r="E10286">
            <v>0</v>
          </cell>
        </row>
        <row r="10287">
          <cell r="A10287">
            <v>0</v>
          </cell>
          <cell r="B10287">
            <v>0</v>
          </cell>
          <cell r="C10287">
            <v>0</v>
          </cell>
          <cell r="D10287">
            <v>0</v>
          </cell>
          <cell r="E10287">
            <v>0</v>
          </cell>
        </row>
        <row r="10288">
          <cell r="A10288">
            <v>0</v>
          </cell>
          <cell r="B10288">
            <v>0</v>
          </cell>
          <cell r="C10288">
            <v>0</v>
          </cell>
          <cell r="D10288">
            <v>0</v>
          </cell>
          <cell r="E10288">
            <v>0</v>
          </cell>
        </row>
        <row r="10289">
          <cell r="A10289">
            <v>0</v>
          </cell>
          <cell r="B10289">
            <v>0</v>
          </cell>
          <cell r="C10289">
            <v>0</v>
          </cell>
          <cell r="D10289">
            <v>0</v>
          </cell>
          <cell r="E10289">
            <v>0</v>
          </cell>
        </row>
        <row r="10290">
          <cell r="A10290">
            <v>0</v>
          </cell>
          <cell r="B10290">
            <v>0</v>
          </cell>
          <cell r="C10290">
            <v>0</v>
          </cell>
          <cell r="D10290">
            <v>0</v>
          </cell>
          <cell r="E10290">
            <v>0</v>
          </cell>
        </row>
        <row r="10291">
          <cell r="A10291">
            <v>0</v>
          </cell>
          <cell r="B10291">
            <v>0</v>
          </cell>
          <cell r="C10291">
            <v>0</v>
          </cell>
          <cell r="D10291">
            <v>0</v>
          </cell>
          <cell r="E10291">
            <v>0</v>
          </cell>
        </row>
        <row r="10292">
          <cell r="A10292">
            <v>0</v>
          </cell>
          <cell r="B10292">
            <v>0</v>
          </cell>
          <cell r="C10292">
            <v>0</v>
          </cell>
          <cell r="D10292">
            <v>0</v>
          </cell>
          <cell r="E10292">
            <v>0</v>
          </cell>
        </row>
        <row r="10293">
          <cell r="A10293">
            <v>0</v>
          </cell>
          <cell r="B10293">
            <v>0</v>
          </cell>
          <cell r="C10293">
            <v>0</v>
          </cell>
          <cell r="D10293">
            <v>0</v>
          </cell>
          <cell r="E10293">
            <v>0</v>
          </cell>
        </row>
        <row r="10294">
          <cell r="A10294">
            <v>0</v>
          </cell>
          <cell r="B10294">
            <v>0</v>
          </cell>
          <cell r="C10294">
            <v>0</v>
          </cell>
          <cell r="D10294">
            <v>0</v>
          </cell>
          <cell r="E10294">
            <v>0</v>
          </cell>
        </row>
        <row r="10295">
          <cell r="A10295">
            <v>0</v>
          </cell>
          <cell r="B10295">
            <v>0</v>
          </cell>
          <cell r="C10295">
            <v>0</v>
          </cell>
          <cell r="D10295">
            <v>0</v>
          </cell>
          <cell r="E10295">
            <v>0</v>
          </cell>
        </row>
        <row r="10296">
          <cell r="A10296">
            <v>0</v>
          </cell>
          <cell r="B10296">
            <v>0</v>
          </cell>
          <cell r="C10296">
            <v>0</v>
          </cell>
          <cell r="D10296">
            <v>0</v>
          </cell>
          <cell r="E10296">
            <v>0</v>
          </cell>
        </row>
        <row r="10297">
          <cell r="A10297">
            <v>0</v>
          </cell>
          <cell r="B10297">
            <v>0</v>
          </cell>
          <cell r="C10297">
            <v>0</v>
          </cell>
          <cell r="D10297">
            <v>0</v>
          </cell>
          <cell r="E10297">
            <v>0</v>
          </cell>
        </row>
        <row r="10298">
          <cell r="A10298">
            <v>0</v>
          </cell>
          <cell r="B10298">
            <v>0</v>
          </cell>
          <cell r="C10298">
            <v>0</v>
          </cell>
          <cell r="D10298">
            <v>0</v>
          </cell>
          <cell r="E10298">
            <v>0</v>
          </cell>
        </row>
        <row r="10299">
          <cell r="A10299">
            <v>0</v>
          </cell>
          <cell r="B10299">
            <v>0</v>
          </cell>
          <cell r="C10299">
            <v>0</v>
          </cell>
          <cell r="D10299">
            <v>0</v>
          </cell>
          <cell r="E10299">
            <v>0</v>
          </cell>
        </row>
        <row r="10300">
          <cell r="A10300">
            <v>0</v>
          </cell>
          <cell r="B10300">
            <v>0</v>
          </cell>
          <cell r="C10300">
            <v>0</v>
          </cell>
          <cell r="D10300">
            <v>0</v>
          </cell>
          <cell r="E10300">
            <v>0</v>
          </cell>
        </row>
        <row r="10301">
          <cell r="A10301">
            <v>0</v>
          </cell>
          <cell r="B10301">
            <v>0</v>
          </cell>
          <cell r="C10301">
            <v>0</v>
          </cell>
          <cell r="D10301">
            <v>0</v>
          </cell>
          <cell r="E10301">
            <v>0</v>
          </cell>
        </row>
        <row r="10302">
          <cell r="A10302">
            <v>0</v>
          </cell>
          <cell r="B10302">
            <v>0</v>
          </cell>
          <cell r="C10302">
            <v>0</v>
          </cell>
          <cell r="D10302">
            <v>0</v>
          </cell>
          <cell r="E10302">
            <v>0</v>
          </cell>
        </row>
        <row r="10303">
          <cell r="A10303">
            <v>0</v>
          </cell>
          <cell r="B10303">
            <v>0</v>
          </cell>
          <cell r="C10303">
            <v>0</v>
          </cell>
          <cell r="D10303">
            <v>0</v>
          </cell>
          <cell r="E10303">
            <v>0</v>
          </cell>
        </row>
        <row r="10304">
          <cell r="A10304">
            <v>0</v>
          </cell>
          <cell r="B10304">
            <v>0</v>
          </cell>
          <cell r="C10304">
            <v>0</v>
          </cell>
          <cell r="D10304">
            <v>0</v>
          </cell>
          <cell r="E10304">
            <v>0</v>
          </cell>
        </row>
        <row r="10305">
          <cell r="A10305">
            <v>0</v>
          </cell>
          <cell r="B10305">
            <v>0</v>
          </cell>
          <cell r="C10305">
            <v>0</v>
          </cell>
          <cell r="D10305">
            <v>0</v>
          </cell>
          <cell r="E10305">
            <v>0</v>
          </cell>
        </row>
        <row r="10306">
          <cell r="A10306">
            <v>0</v>
          </cell>
          <cell r="B10306">
            <v>0</v>
          </cell>
          <cell r="C10306">
            <v>0</v>
          </cell>
          <cell r="D10306">
            <v>0</v>
          </cell>
          <cell r="E10306">
            <v>0</v>
          </cell>
        </row>
        <row r="10307">
          <cell r="A10307">
            <v>0</v>
          </cell>
          <cell r="B10307">
            <v>0</v>
          </cell>
          <cell r="C10307">
            <v>0</v>
          </cell>
          <cell r="D10307">
            <v>0</v>
          </cell>
          <cell r="E10307">
            <v>0</v>
          </cell>
        </row>
        <row r="10308">
          <cell r="A10308">
            <v>0</v>
          </cell>
          <cell r="B10308">
            <v>0</v>
          </cell>
          <cell r="C10308">
            <v>0</v>
          </cell>
          <cell r="D10308">
            <v>0</v>
          </cell>
          <cell r="E10308">
            <v>0</v>
          </cell>
        </row>
        <row r="10309">
          <cell r="A10309">
            <v>0</v>
          </cell>
          <cell r="B10309">
            <v>0</v>
          </cell>
          <cell r="C10309">
            <v>0</v>
          </cell>
          <cell r="D10309">
            <v>0</v>
          </cell>
          <cell r="E10309">
            <v>0</v>
          </cell>
        </row>
        <row r="10310">
          <cell r="A10310">
            <v>0</v>
          </cell>
          <cell r="B10310">
            <v>0</v>
          </cell>
          <cell r="C10310">
            <v>0</v>
          </cell>
          <cell r="D10310">
            <v>0</v>
          </cell>
          <cell r="E10310">
            <v>0</v>
          </cell>
        </row>
        <row r="10311">
          <cell r="A10311">
            <v>0</v>
          </cell>
          <cell r="B10311">
            <v>0</v>
          </cell>
          <cell r="C10311">
            <v>0</v>
          </cell>
          <cell r="D10311">
            <v>0</v>
          </cell>
          <cell r="E10311">
            <v>0</v>
          </cell>
        </row>
        <row r="10312">
          <cell r="A10312">
            <v>0</v>
          </cell>
          <cell r="B10312">
            <v>0</v>
          </cell>
          <cell r="C10312">
            <v>0</v>
          </cell>
          <cell r="D10312">
            <v>0</v>
          </cell>
          <cell r="E10312">
            <v>0</v>
          </cell>
        </row>
        <row r="10313">
          <cell r="A10313">
            <v>0</v>
          </cell>
          <cell r="B10313">
            <v>0</v>
          </cell>
          <cell r="C10313">
            <v>0</v>
          </cell>
          <cell r="D10313">
            <v>0</v>
          </cell>
          <cell r="E10313">
            <v>0</v>
          </cell>
        </row>
        <row r="10314">
          <cell r="A10314">
            <v>0</v>
          </cell>
          <cell r="B10314">
            <v>0</v>
          </cell>
          <cell r="C10314">
            <v>0</v>
          </cell>
          <cell r="D10314">
            <v>0</v>
          </cell>
          <cell r="E10314">
            <v>0</v>
          </cell>
        </row>
        <row r="10315">
          <cell r="A10315">
            <v>0</v>
          </cell>
          <cell r="B10315">
            <v>0</v>
          </cell>
          <cell r="C10315">
            <v>0</v>
          </cell>
          <cell r="D10315">
            <v>0</v>
          </cell>
          <cell r="E10315">
            <v>0</v>
          </cell>
        </row>
        <row r="10316">
          <cell r="A10316">
            <v>0</v>
          </cell>
          <cell r="B10316">
            <v>0</v>
          </cell>
          <cell r="C10316">
            <v>0</v>
          </cell>
          <cell r="D10316">
            <v>0</v>
          </cell>
          <cell r="E10316">
            <v>0</v>
          </cell>
        </row>
        <row r="10317">
          <cell r="A10317">
            <v>0</v>
          </cell>
          <cell r="B10317">
            <v>0</v>
          </cell>
          <cell r="C10317">
            <v>0</v>
          </cell>
          <cell r="D10317">
            <v>0</v>
          </cell>
          <cell r="E10317">
            <v>0</v>
          </cell>
        </row>
        <row r="10318">
          <cell r="A10318">
            <v>0</v>
          </cell>
          <cell r="B10318">
            <v>0</v>
          </cell>
          <cell r="C10318">
            <v>0</v>
          </cell>
          <cell r="D10318">
            <v>0</v>
          </cell>
          <cell r="E10318">
            <v>0</v>
          </cell>
        </row>
        <row r="10319">
          <cell r="A10319">
            <v>0</v>
          </cell>
          <cell r="B10319">
            <v>0</v>
          </cell>
          <cell r="C10319">
            <v>0</v>
          </cell>
          <cell r="D10319">
            <v>0</v>
          </cell>
          <cell r="E10319">
            <v>0</v>
          </cell>
        </row>
        <row r="10320">
          <cell r="A10320">
            <v>0</v>
          </cell>
          <cell r="B10320">
            <v>0</v>
          </cell>
          <cell r="C10320">
            <v>0</v>
          </cell>
          <cell r="D10320">
            <v>0</v>
          </cell>
          <cell r="E10320">
            <v>0</v>
          </cell>
        </row>
        <row r="10321">
          <cell r="A10321">
            <v>0</v>
          </cell>
          <cell r="B10321">
            <v>0</v>
          </cell>
          <cell r="C10321">
            <v>0</v>
          </cell>
          <cell r="D10321">
            <v>0</v>
          </cell>
          <cell r="E10321">
            <v>0</v>
          </cell>
        </row>
        <row r="10322">
          <cell r="A10322">
            <v>0</v>
          </cell>
          <cell r="B10322">
            <v>0</v>
          </cell>
          <cell r="C10322">
            <v>0</v>
          </cell>
          <cell r="D10322">
            <v>0</v>
          </cell>
          <cell r="E10322">
            <v>0</v>
          </cell>
        </row>
        <row r="10323">
          <cell r="A10323">
            <v>0</v>
          </cell>
          <cell r="B10323">
            <v>0</v>
          </cell>
          <cell r="C10323">
            <v>0</v>
          </cell>
          <cell r="D10323">
            <v>0</v>
          </cell>
          <cell r="E10323">
            <v>0</v>
          </cell>
        </row>
        <row r="10324">
          <cell r="A10324">
            <v>0</v>
          </cell>
          <cell r="B10324">
            <v>0</v>
          </cell>
          <cell r="C10324">
            <v>0</v>
          </cell>
          <cell r="D10324">
            <v>0</v>
          </cell>
          <cell r="E10324">
            <v>0</v>
          </cell>
        </row>
        <row r="10325">
          <cell r="A10325">
            <v>0</v>
          </cell>
          <cell r="B10325">
            <v>0</v>
          </cell>
          <cell r="C10325">
            <v>0</v>
          </cell>
          <cell r="D10325">
            <v>0</v>
          </cell>
          <cell r="E10325">
            <v>0</v>
          </cell>
        </row>
        <row r="10326">
          <cell r="A10326">
            <v>0</v>
          </cell>
          <cell r="B10326">
            <v>0</v>
          </cell>
          <cell r="C10326">
            <v>0</v>
          </cell>
          <cell r="D10326">
            <v>0</v>
          </cell>
          <cell r="E10326">
            <v>0</v>
          </cell>
        </row>
        <row r="10327">
          <cell r="A10327">
            <v>0</v>
          </cell>
          <cell r="B10327">
            <v>0</v>
          </cell>
          <cell r="C10327">
            <v>0</v>
          </cell>
          <cell r="D10327">
            <v>0</v>
          </cell>
          <cell r="E10327">
            <v>0</v>
          </cell>
        </row>
        <row r="10328">
          <cell r="A10328">
            <v>0</v>
          </cell>
          <cell r="B10328">
            <v>0</v>
          </cell>
          <cell r="C10328">
            <v>0</v>
          </cell>
          <cell r="D10328">
            <v>0</v>
          </cell>
          <cell r="E10328">
            <v>0</v>
          </cell>
        </row>
        <row r="10329">
          <cell r="A10329">
            <v>0</v>
          </cell>
          <cell r="B10329">
            <v>0</v>
          </cell>
          <cell r="C10329">
            <v>0</v>
          </cell>
          <cell r="D10329">
            <v>0</v>
          </cell>
          <cell r="E10329">
            <v>0</v>
          </cell>
        </row>
        <row r="10330">
          <cell r="A10330">
            <v>0</v>
          </cell>
          <cell r="B10330">
            <v>0</v>
          </cell>
          <cell r="C10330">
            <v>0</v>
          </cell>
          <cell r="D10330">
            <v>0</v>
          </cell>
          <cell r="E10330">
            <v>0</v>
          </cell>
        </row>
        <row r="10331">
          <cell r="A10331">
            <v>0</v>
          </cell>
          <cell r="B10331">
            <v>0</v>
          </cell>
          <cell r="C10331">
            <v>0</v>
          </cell>
          <cell r="D10331">
            <v>0</v>
          </cell>
          <cell r="E10331">
            <v>0</v>
          </cell>
        </row>
        <row r="10332">
          <cell r="A10332">
            <v>0</v>
          </cell>
          <cell r="B10332">
            <v>0</v>
          </cell>
          <cell r="C10332">
            <v>0</v>
          </cell>
          <cell r="D10332">
            <v>0</v>
          </cell>
          <cell r="E10332">
            <v>0</v>
          </cell>
        </row>
        <row r="10333">
          <cell r="A10333">
            <v>0</v>
          </cell>
          <cell r="B10333">
            <v>0</v>
          </cell>
          <cell r="C10333">
            <v>0</v>
          </cell>
          <cell r="D10333">
            <v>0</v>
          </cell>
          <cell r="E10333">
            <v>0</v>
          </cell>
        </row>
        <row r="10334">
          <cell r="A10334">
            <v>0</v>
          </cell>
          <cell r="B10334">
            <v>0</v>
          </cell>
          <cell r="C10334">
            <v>0</v>
          </cell>
          <cell r="D10334">
            <v>0</v>
          </cell>
          <cell r="E10334">
            <v>0</v>
          </cell>
        </row>
        <row r="10335">
          <cell r="A10335">
            <v>0</v>
          </cell>
          <cell r="B10335">
            <v>0</v>
          </cell>
          <cell r="C10335">
            <v>0</v>
          </cell>
          <cell r="D10335">
            <v>0</v>
          </cell>
          <cell r="E10335">
            <v>0</v>
          </cell>
        </row>
        <row r="10336">
          <cell r="A10336">
            <v>0</v>
          </cell>
          <cell r="B10336">
            <v>0</v>
          </cell>
          <cell r="C10336">
            <v>0</v>
          </cell>
          <cell r="D10336">
            <v>0</v>
          </cell>
          <cell r="E10336">
            <v>0</v>
          </cell>
        </row>
        <row r="10337">
          <cell r="A10337">
            <v>0</v>
          </cell>
          <cell r="B10337">
            <v>0</v>
          </cell>
          <cell r="C10337">
            <v>0</v>
          </cell>
          <cell r="D10337">
            <v>0</v>
          </cell>
          <cell r="E10337">
            <v>0</v>
          </cell>
        </row>
        <row r="10338">
          <cell r="A10338">
            <v>0</v>
          </cell>
          <cell r="B10338">
            <v>0</v>
          </cell>
          <cell r="C10338">
            <v>0</v>
          </cell>
          <cell r="D10338">
            <v>0</v>
          </cell>
          <cell r="E10338">
            <v>0</v>
          </cell>
        </row>
        <row r="10339">
          <cell r="A10339">
            <v>0</v>
          </cell>
          <cell r="B10339">
            <v>0</v>
          </cell>
          <cell r="C10339">
            <v>0</v>
          </cell>
          <cell r="D10339">
            <v>0</v>
          </cell>
          <cell r="E10339">
            <v>0</v>
          </cell>
        </row>
        <row r="10340">
          <cell r="A10340">
            <v>0</v>
          </cell>
          <cell r="B10340">
            <v>0</v>
          </cell>
          <cell r="C10340">
            <v>0</v>
          </cell>
          <cell r="D10340">
            <v>0</v>
          </cell>
          <cell r="E10340">
            <v>0</v>
          </cell>
        </row>
        <row r="10341">
          <cell r="A10341">
            <v>0</v>
          </cell>
          <cell r="B10341">
            <v>0</v>
          </cell>
          <cell r="C10341">
            <v>0</v>
          </cell>
          <cell r="D10341">
            <v>0</v>
          </cell>
          <cell r="E10341">
            <v>0</v>
          </cell>
        </row>
        <row r="10342">
          <cell r="A10342">
            <v>0</v>
          </cell>
          <cell r="B10342">
            <v>0</v>
          </cell>
          <cell r="C10342">
            <v>0</v>
          </cell>
          <cell r="D10342">
            <v>0</v>
          </cell>
          <cell r="E10342">
            <v>0</v>
          </cell>
        </row>
        <row r="10343">
          <cell r="A10343">
            <v>0</v>
          </cell>
          <cell r="B10343">
            <v>0</v>
          </cell>
          <cell r="C10343">
            <v>0</v>
          </cell>
          <cell r="D10343">
            <v>0</v>
          </cell>
          <cell r="E10343">
            <v>0</v>
          </cell>
        </row>
        <row r="10344">
          <cell r="A10344">
            <v>0</v>
          </cell>
          <cell r="B10344">
            <v>0</v>
          </cell>
          <cell r="C10344">
            <v>0</v>
          </cell>
          <cell r="D10344">
            <v>0</v>
          </cell>
          <cell r="E10344">
            <v>0</v>
          </cell>
        </row>
        <row r="10345">
          <cell r="A10345">
            <v>0</v>
          </cell>
          <cell r="B10345">
            <v>0</v>
          </cell>
          <cell r="C10345">
            <v>0</v>
          </cell>
          <cell r="D10345">
            <v>0</v>
          </cell>
          <cell r="E10345">
            <v>0</v>
          </cell>
        </row>
        <row r="10346">
          <cell r="A10346">
            <v>0</v>
          </cell>
          <cell r="B10346">
            <v>0</v>
          </cell>
          <cell r="C10346">
            <v>0</v>
          </cell>
          <cell r="D10346">
            <v>0</v>
          </cell>
          <cell r="E10346">
            <v>0</v>
          </cell>
        </row>
        <row r="10347">
          <cell r="A10347">
            <v>0</v>
          </cell>
          <cell r="B10347">
            <v>0</v>
          </cell>
          <cell r="C10347">
            <v>0</v>
          </cell>
          <cell r="D10347">
            <v>0</v>
          </cell>
          <cell r="E10347">
            <v>0</v>
          </cell>
        </row>
        <row r="10348">
          <cell r="A10348">
            <v>0</v>
          </cell>
          <cell r="B10348">
            <v>0</v>
          </cell>
          <cell r="C10348">
            <v>0</v>
          </cell>
          <cell r="D10348">
            <v>0</v>
          </cell>
          <cell r="E10348">
            <v>0</v>
          </cell>
        </row>
        <row r="10349">
          <cell r="A10349">
            <v>0</v>
          </cell>
          <cell r="B10349">
            <v>0</v>
          </cell>
          <cell r="C10349">
            <v>0</v>
          </cell>
          <cell r="D10349">
            <v>0</v>
          </cell>
          <cell r="E10349">
            <v>0</v>
          </cell>
        </row>
        <row r="10350">
          <cell r="A10350">
            <v>0</v>
          </cell>
          <cell r="B10350">
            <v>0</v>
          </cell>
          <cell r="C10350">
            <v>0</v>
          </cell>
          <cell r="D10350">
            <v>0</v>
          </cell>
          <cell r="E10350">
            <v>0</v>
          </cell>
        </row>
        <row r="10351">
          <cell r="A10351">
            <v>0</v>
          </cell>
          <cell r="B10351">
            <v>0</v>
          </cell>
          <cell r="C10351">
            <v>0</v>
          </cell>
          <cell r="D10351">
            <v>0</v>
          </cell>
          <cell r="E10351">
            <v>0</v>
          </cell>
        </row>
        <row r="10352">
          <cell r="A10352">
            <v>0</v>
          </cell>
          <cell r="B10352">
            <v>0</v>
          </cell>
          <cell r="C10352">
            <v>0</v>
          </cell>
          <cell r="D10352">
            <v>0</v>
          </cell>
          <cell r="E10352">
            <v>0</v>
          </cell>
        </row>
        <row r="10353">
          <cell r="A10353">
            <v>0</v>
          </cell>
          <cell r="B10353">
            <v>0</v>
          </cell>
          <cell r="C10353">
            <v>0</v>
          </cell>
          <cell r="D10353">
            <v>0</v>
          </cell>
          <cell r="E10353">
            <v>0</v>
          </cell>
        </row>
        <row r="10354">
          <cell r="A10354">
            <v>0</v>
          </cell>
          <cell r="B10354">
            <v>0</v>
          </cell>
          <cell r="C10354">
            <v>0</v>
          </cell>
          <cell r="D10354">
            <v>0</v>
          </cell>
          <cell r="E10354">
            <v>0</v>
          </cell>
        </row>
        <row r="10355">
          <cell r="A10355">
            <v>0</v>
          </cell>
          <cell r="B10355">
            <v>0</v>
          </cell>
          <cell r="C10355">
            <v>0</v>
          </cell>
          <cell r="D10355">
            <v>0</v>
          </cell>
          <cell r="E10355">
            <v>0</v>
          </cell>
        </row>
        <row r="10356">
          <cell r="A10356">
            <v>0</v>
          </cell>
          <cell r="B10356">
            <v>0</v>
          </cell>
          <cell r="C10356">
            <v>0</v>
          </cell>
          <cell r="D10356">
            <v>0</v>
          </cell>
          <cell r="E10356">
            <v>0</v>
          </cell>
        </row>
        <row r="10357">
          <cell r="A10357">
            <v>0</v>
          </cell>
          <cell r="B10357">
            <v>0</v>
          </cell>
          <cell r="C10357">
            <v>0</v>
          </cell>
          <cell r="D10357">
            <v>0</v>
          </cell>
          <cell r="E10357">
            <v>0</v>
          </cell>
        </row>
        <row r="10358">
          <cell r="A10358">
            <v>0</v>
          </cell>
          <cell r="B10358">
            <v>0</v>
          </cell>
          <cell r="C10358">
            <v>0</v>
          </cell>
          <cell r="D10358">
            <v>0</v>
          </cell>
          <cell r="E10358">
            <v>0</v>
          </cell>
        </row>
        <row r="10359">
          <cell r="A10359">
            <v>0</v>
          </cell>
          <cell r="B10359">
            <v>0</v>
          </cell>
          <cell r="C10359">
            <v>0</v>
          </cell>
          <cell r="D10359">
            <v>0</v>
          </cell>
          <cell r="E10359">
            <v>0</v>
          </cell>
        </row>
        <row r="10360">
          <cell r="A10360">
            <v>0</v>
          </cell>
          <cell r="B10360">
            <v>0</v>
          </cell>
          <cell r="C10360">
            <v>0</v>
          </cell>
          <cell r="D10360">
            <v>0</v>
          </cell>
          <cell r="E10360">
            <v>0</v>
          </cell>
        </row>
        <row r="10361">
          <cell r="A10361">
            <v>0</v>
          </cell>
          <cell r="B10361">
            <v>0</v>
          </cell>
          <cell r="C10361">
            <v>0</v>
          </cell>
          <cell r="D10361">
            <v>0</v>
          </cell>
          <cell r="E10361">
            <v>0</v>
          </cell>
        </row>
        <row r="10362">
          <cell r="A10362">
            <v>0</v>
          </cell>
          <cell r="B10362">
            <v>0</v>
          </cell>
          <cell r="C10362">
            <v>0</v>
          </cell>
          <cell r="D10362">
            <v>0</v>
          </cell>
          <cell r="E10362">
            <v>0</v>
          </cell>
        </row>
        <row r="10363">
          <cell r="A10363">
            <v>0</v>
          </cell>
          <cell r="B10363">
            <v>0</v>
          </cell>
          <cell r="C10363">
            <v>0</v>
          </cell>
          <cell r="D10363">
            <v>0</v>
          </cell>
          <cell r="E10363">
            <v>0</v>
          </cell>
        </row>
        <row r="10364">
          <cell r="A10364">
            <v>0</v>
          </cell>
          <cell r="B10364">
            <v>0</v>
          </cell>
          <cell r="C10364">
            <v>0</v>
          </cell>
          <cell r="D10364">
            <v>0</v>
          </cell>
          <cell r="E10364">
            <v>0</v>
          </cell>
        </row>
        <row r="10365">
          <cell r="A10365">
            <v>0</v>
          </cell>
          <cell r="B10365">
            <v>0</v>
          </cell>
          <cell r="C10365">
            <v>0</v>
          </cell>
          <cell r="D10365">
            <v>0</v>
          </cell>
          <cell r="E10365">
            <v>0</v>
          </cell>
        </row>
        <row r="10366">
          <cell r="A10366">
            <v>0</v>
          </cell>
          <cell r="B10366">
            <v>0</v>
          </cell>
          <cell r="C10366">
            <v>0</v>
          </cell>
          <cell r="D10366">
            <v>0</v>
          </cell>
          <cell r="E10366">
            <v>0</v>
          </cell>
        </row>
        <row r="10367">
          <cell r="A10367">
            <v>0</v>
          </cell>
          <cell r="B10367">
            <v>0</v>
          </cell>
          <cell r="C10367">
            <v>0</v>
          </cell>
          <cell r="D10367">
            <v>0</v>
          </cell>
          <cell r="E10367">
            <v>0</v>
          </cell>
        </row>
        <row r="10368">
          <cell r="A10368">
            <v>0</v>
          </cell>
          <cell r="B10368">
            <v>0</v>
          </cell>
          <cell r="C10368">
            <v>0</v>
          </cell>
          <cell r="D10368">
            <v>0</v>
          </cell>
          <cell r="E10368">
            <v>0</v>
          </cell>
        </row>
        <row r="10369">
          <cell r="A10369">
            <v>0</v>
          </cell>
          <cell r="B10369">
            <v>0</v>
          </cell>
          <cell r="C10369">
            <v>0</v>
          </cell>
          <cell r="D10369">
            <v>0</v>
          </cell>
          <cell r="E10369">
            <v>0</v>
          </cell>
        </row>
        <row r="10370">
          <cell r="A10370">
            <v>0</v>
          </cell>
          <cell r="B10370">
            <v>0</v>
          </cell>
          <cell r="C10370">
            <v>0</v>
          </cell>
          <cell r="D10370">
            <v>0</v>
          </cell>
          <cell r="E10370">
            <v>0</v>
          </cell>
        </row>
        <row r="10371">
          <cell r="A10371">
            <v>0</v>
          </cell>
          <cell r="B10371">
            <v>0</v>
          </cell>
          <cell r="C10371">
            <v>0</v>
          </cell>
          <cell r="D10371">
            <v>0</v>
          </cell>
          <cell r="E10371">
            <v>0</v>
          </cell>
        </row>
        <row r="10372">
          <cell r="A10372">
            <v>0</v>
          </cell>
          <cell r="B10372">
            <v>0</v>
          </cell>
          <cell r="C10372">
            <v>0</v>
          </cell>
          <cell r="D10372">
            <v>0</v>
          </cell>
          <cell r="E10372">
            <v>0</v>
          </cell>
        </row>
        <row r="10373">
          <cell r="A10373">
            <v>0</v>
          </cell>
          <cell r="B10373">
            <v>0</v>
          </cell>
          <cell r="C10373">
            <v>0</v>
          </cell>
          <cell r="D10373">
            <v>0</v>
          </cell>
          <cell r="E10373">
            <v>0</v>
          </cell>
        </row>
        <row r="10374">
          <cell r="A10374">
            <v>0</v>
          </cell>
          <cell r="B10374">
            <v>0</v>
          </cell>
          <cell r="C10374">
            <v>0</v>
          </cell>
          <cell r="D10374">
            <v>0</v>
          </cell>
          <cell r="E10374">
            <v>0</v>
          </cell>
        </row>
        <row r="10375">
          <cell r="A10375">
            <v>0</v>
          </cell>
          <cell r="B10375">
            <v>0</v>
          </cell>
          <cell r="C10375">
            <v>0</v>
          </cell>
          <cell r="D10375">
            <v>0</v>
          </cell>
          <cell r="E10375">
            <v>0</v>
          </cell>
        </row>
        <row r="10376">
          <cell r="A10376">
            <v>0</v>
          </cell>
          <cell r="B10376">
            <v>0</v>
          </cell>
          <cell r="C10376">
            <v>0</v>
          </cell>
          <cell r="D10376">
            <v>0</v>
          </cell>
          <cell r="E10376">
            <v>0</v>
          </cell>
        </row>
        <row r="10377">
          <cell r="A10377">
            <v>0</v>
          </cell>
          <cell r="B10377">
            <v>0</v>
          </cell>
          <cell r="C10377">
            <v>0</v>
          </cell>
          <cell r="D10377">
            <v>0</v>
          </cell>
          <cell r="E10377">
            <v>0</v>
          </cell>
        </row>
        <row r="10378">
          <cell r="A10378">
            <v>0</v>
          </cell>
          <cell r="B10378">
            <v>0</v>
          </cell>
          <cell r="C10378">
            <v>0</v>
          </cell>
          <cell r="D10378">
            <v>0</v>
          </cell>
          <cell r="E10378">
            <v>0</v>
          </cell>
        </row>
        <row r="10379">
          <cell r="A10379">
            <v>0</v>
          </cell>
          <cell r="B10379">
            <v>0</v>
          </cell>
          <cell r="C10379">
            <v>0</v>
          </cell>
          <cell r="D10379">
            <v>0</v>
          </cell>
          <cell r="E10379">
            <v>0</v>
          </cell>
        </row>
        <row r="10380">
          <cell r="A10380">
            <v>0</v>
          </cell>
          <cell r="B10380">
            <v>0</v>
          </cell>
          <cell r="C10380">
            <v>0</v>
          </cell>
          <cell r="D10380">
            <v>0</v>
          </cell>
          <cell r="E10380">
            <v>0</v>
          </cell>
        </row>
        <row r="10381">
          <cell r="A10381">
            <v>0</v>
          </cell>
          <cell r="B10381">
            <v>0</v>
          </cell>
          <cell r="C10381">
            <v>0</v>
          </cell>
          <cell r="D10381">
            <v>0</v>
          </cell>
          <cell r="E10381">
            <v>0</v>
          </cell>
        </row>
        <row r="10382">
          <cell r="A10382">
            <v>0</v>
          </cell>
          <cell r="B10382">
            <v>0</v>
          </cell>
          <cell r="C10382">
            <v>0</v>
          </cell>
          <cell r="D10382">
            <v>0</v>
          </cell>
          <cell r="E10382">
            <v>0</v>
          </cell>
        </row>
        <row r="10383">
          <cell r="A10383">
            <v>0</v>
          </cell>
          <cell r="B10383">
            <v>0</v>
          </cell>
          <cell r="C10383">
            <v>0</v>
          </cell>
          <cell r="D10383">
            <v>0</v>
          </cell>
          <cell r="E10383">
            <v>0</v>
          </cell>
        </row>
        <row r="10384">
          <cell r="A10384">
            <v>0</v>
          </cell>
          <cell r="B10384">
            <v>0</v>
          </cell>
          <cell r="C10384">
            <v>0</v>
          </cell>
          <cell r="D10384">
            <v>0</v>
          </cell>
          <cell r="E10384">
            <v>0</v>
          </cell>
        </row>
        <row r="10385">
          <cell r="A10385">
            <v>0</v>
          </cell>
          <cell r="B10385">
            <v>0</v>
          </cell>
          <cell r="C10385">
            <v>0</v>
          </cell>
          <cell r="D10385">
            <v>0</v>
          </cell>
          <cell r="E10385">
            <v>0</v>
          </cell>
        </row>
        <row r="10386">
          <cell r="A10386">
            <v>0</v>
          </cell>
          <cell r="B10386">
            <v>0</v>
          </cell>
          <cell r="C10386">
            <v>0</v>
          </cell>
          <cell r="D10386">
            <v>0</v>
          </cell>
          <cell r="E10386">
            <v>0</v>
          </cell>
        </row>
        <row r="10387">
          <cell r="A10387">
            <v>0</v>
          </cell>
          <cell r="B10387">
            <v>0</v>
          </cell>
          <cell r="C10387">
            <v>0</v>
          </cell>
          <cell r="D10387">
            <v>0</v>
          </cell>
          <cell r="E10387">
            <v>0</v>
          </cell>
        </row>
        <row r="10388">
          <cell r="A10388">
            <v>0</v>
          </cell>
          <cell r="B10388">
            <v>0</v>
          </cell>
          <cell r="C10388">
            <v>0</v>
          </cell>
          <cell r="D10388">
            <v>0</v>
          </cell>
          <cell r="E10388">
            <v>0</v>
          </cell>
        </row>
        <row r="10389">
          <cell r="A10389">
            <v>0</v>
          </cell>
          <cell r="B10389">
            <v>0</v>
          </cell>
          <cell r="C10389">
            <v>0</v>
          </cell>
          <cell r="D10389">
            <v>0</v>
          </cell>
          <cell r="E10389">
            <v>0</v>
          </cell>
        </row>
        <row r="10390">
          <cell r="A10390">
            <v>0</v>
          </cell>
          <cell r="B10390">
            <v>0</v>
          </cell>
          <cell r="C10390">
            <v>0</v>
          </cell>
          <cell r="D10390">
            <v>0</v>
          </cell>
          <cell r="E10390">
            <v>0</v>
          </cell>
        </row>
        <row r="10391">
          <cell r="A10391">
            <v>0</v>
          </cell>
          <cell r="B10391">
            <v>0</v>
          </cell>
          <cell r="C10391">
            <v>0</v>
          </cell>
          <cell r="D10391">
            <v>0</v>
          </cell>
          <cell r="E10391">
            <v>0</v>
          </cell>
        </row>
        <row r="10392">
          <cell r="A10392">
            <v>0</v>
          </cell>
          <cell r="B10392">
            <v>0</v>
          </cell>
          <cell r="C10392">
            <v>0</v>
          </cell>
          <cell r="D10392">
            <v>0</v>
          </cell>
          <cell r="E10392">
            <v>0</v>
          </cell>
        </row>
        <row r="10393">
          <cell r="A10393">
            <v>0</v>
          </cell>
          <cell r="B10393">
            <v>0</v>
          </cell>
          <cell r="C10393">
            <v>0</v>
          </cell>
          <cell r="D10393">
            <v>0</v>
          </cell>
          <cell r="E10393">
            <v>0</v>
          </cell>
        </row>
        <row r="10394">
          <cell r="A10394">
            <v>0</v>
          </cell>
          <cell r="B10394">
            <v>0</v>
          </cell>
          <cell r="C10394">
            <v>0</v>
          </cell>
          <cell r="D10394">
            <v>0</v>
          </cell>
          <cell r="E10394">
            <v>0</v>
          </cell>
        </row>
        <row r="10395">
          <cell r="A10395">
            <v>0</v>
          </cell>
          <cell r="B10395">
            <v>0</v>
          </cell>
          <cell r="C10395">
            <v>0</v>
          </cell>
          <cell r="D10395">
            <v>0</v>
          </cell>
          <cell r="E10395">
            <v>0</v>
          </cell>
        </row>
        <row r="10396">
          <cell r="A10396">
            <v>0</v>
          </cell>
          <cell r="B10396">
            <v>0</v>
          </cell>
          <cell r="C10396">
            <v>0</v>
          </cell>
          <cell r="D10396">
            <v>0</v>
          </cell>
          <cell r="E10396">
            <v>0</v>
          </cell>
        </row>
        <row r="10397">
          <cell r="A10397">
            <v>0</v>
          </cell>
          <cell r="B10397">
            <v>0</v>
          </cell>
          <cell r="C10397">
            <v>0</v>
          </cell>
          <cell r="D10397">
            <v>0</v>
          </cell>
          <cell r="E10397">
            <v>0</v>
          </cell>
        </row>
        <row r="10398">
          <cell r="A10398">
            <v>0</v>
          </cell>
          <cell r="B10398">
            <v>0</v>
          </cell>
          <cell r="C10398">
            <v>0</v>
          </cell>
          <cell r="D10398">
            <v>0</v>
          </cell>
          <cell r="E10398">
            <v>0</v>
          </cell>
        </row>
        <row r="10399">
          <cell r="A10399">
            <v>0</v>
          </cell>
          <cell r="B10399">
            <v>0</v>
          </cell>
          <cell r="C10399">
            <v>0</v>
          </cell>
          <cell r="D10399">
            <v>0</v>
          </cell>
          <cell r="E10399">
            <v>0</v>
          </cell>
        </row>
        <row r="10400">
          <cell r="A10400">
            <v>0</v>
          </cell>
          <cell r="B10400">
            <v>0</v>
          </cell>
          <cell r="C10400">
            <v>0</v>
          </cell>
          <cell r="D10400">
            <v>0</v>
          </cell>
          <cell r="E10400">
            <v>0</v>
          </cell>
        </row>
        <row r="10401">
          <cell r="A10401">
            <v>0</v>
          </cell>
          <cell r="B10401">
            <v>0</v>
          </cell>
          <cell r="C10401">
            <v>0</v>
          </cell>
          <cell r="D10401">
            <v>0</v>
          </cell>
          <cell r="E10401">
            <v>0</v>
          </cell>
        </row>
        <row r="10402">
          <cell r="A10402">
            <v>0</v>
          </cell>
          <cell r="B10402">
            <v>0</v>
          </cell>
          <cell r="C10402">
            <v>0</v>
          </cell>
          <cell r="D10402">
            <v>0</v>
          </cell>
          <cell r="E10402">
            <v>0</v>
          </cell>
        </row>
        <row r="10403">
          <cell r="A10403">
            <v>0</v>
          </cell>
          <cell r="B10403">
            <v>0</v>
          </cell>
          <cell r="C10403">
            <v>0</v>
          </cell>
          <cell r="D10403">
            <v>0</v>
          </cell>
          <cell r="E10403">
            <v>0</v>
          </cell>
        </row>
        <row r="10404">
          <cell r="A10404">
            <v>0</v>
          </cell>
          <cell r="B10404">
            <v>0</v>
          </cell>
          <cell r="C10404">
            <v>0</v>
          </cell>
          <cell r="D10404">
            <v>0</v>
          </cell>
          <cell r="E10404">
            <v>0</v>
          </cell>
        </row>
        <row r="10405">
          <cell r="A10405">
            <v>0</v>
          </cell>
          <cell r="B10405">
            <v>0</v>
          </cell>
          <cell r="C10405">
            <v>0</v>
          </cell>
          <cell r="D10405">
            <v>0</v>
          </cell>
          <cell r="E10405">
            <v>0</v>
          </cell>
        </row>
        <row r="10406">
          <cell r="A10406">
            <v>0</v>
          </cell>
          <cell r="B10406">
            <v>0</v>
          </cell>
          <cell r="C10406">
            <v>0</v>
          </cell>
          <cell r="D10406">
            <v>0</v>
          </cell>
          <cell r="E10406">
            <v>0</v>
          </cell>
        </row>
        <row r="10407">
          <cell r="A10407">
            <v>0</v>
          </cell>
          <cell r="B10407">
            <v>0</v>
          </cell>
          <cell r="C10407">
            <v>0</v>
          </cell>
          <cell r="D10407">
            <v>0</v>
          </cell>
          <cell r="E10407">
            <v>0</v>
          </cell>
        </row>
        <row r="10408">
          <cell r="A10408">
            <v>0</v>
          </cell>
          <cell r="B10408">
            <v>0</v>
          </cell>
          <cell r="C10408">
            <v>0</v>
          </cell>
          <cell r="D10408">
            <v>0</v>
          </cell>
          <cell r="E10408">
            <v>0</v>
          </cell>
        </row>
        <row r="10409">
          <cell r="A10409">
            <v>0</v>
          </cell>
          <cell r="B10409">
            <v>0</v>
          </cell>
          <cell r="C10409">
            <v>0</v>
          </cell>
          <cell r="D10409">
            <v>0</v>
          </cell>
          <cell r="E10409">
            <v>0</v>
          </cell>
        </row>
        <row r="10410">
          <cell r="A10410">
            <v>0</v>
          </cell>
          <cell r="B10410">
            <v>0</v>
          </cell>
          <cell r="C10410">
            <v>0</v>
          </cell>
          <cell r="D10410">
            <v>0</v>
          </cell>
          <cell r="E10410">
            <v>0</v>
          </cell>
        </row>
        <row r="10411">
          <cell r="A10411">
            <v>0</v>
          </cell>
          <cell r="B10411">
            <v>0</v>
          </cell>
          <cell r="C10411">
            <v>0</v>
          </cell>
          <cell r="D10411">
            <v>0</v>
          </cell>
          <cell r="E10411">
            <v>0</v>
          </cell>
        </row>
        <row r="10412">
          <cell r="A10412">
            <v>0</v>
          </cell>
          <cell r="B10412">
            <v>0</v>
          </cell>
          <cell r="C10412">
            <v>0</v>
          </cell>
          <cell r="D10412">
            <v>0</v>
          </cell>
          <cell r="E10412">
            <v>0</v>
          </cell>
        </row>
        <row r="10413">
          <cell r="A10413">
            <v>0</v>
          </cell>
          <cell r="B10413">
            <v>0</v>
          </cell>
          <cell r="C10413">
            <v>0</v>
          </cell>
          <cell r="D10413">
            <v>0</v>
          </cell>
          <cell r="E10413">
            <v>0</v>
          </cell>
        </row>
        <row r="10414">
          <cell r="A10414">
            <v>0</v>
          </cell>
          <cell r="B10414">
            <v>0</v>
          </cell>
          <cell r="C10414">
            <v>0</v>
          </cell>
          <cell r="D10414">
            <v>0</v>
          </cell>
          <cell r="E10414">
            <v>0</v>
          </cell>
        </row>
        <row r="10415">
          <cell r="A10415">
            <v>0</v>
          </cell>
          <cell r="B10415">
            <v>0</v>
          </cell>
          <cell r="C10415">
            <v>0</v>
          </cell>
          <cell r="D10415">
            <v>0</v>
          </cell>
          <cell r="E10415">
            <v>0</v>
          </cell>
        </row>
        <row r="10416">
          <cell r="A10416">
            <v>0</v>
          </cell>
          <cell r="B10416">
            <v>0</v>
          </cell>
          <cell r="C10416">
            <v>0</v>
          </cell>
          <cell r="D10416">
            <v>0</v>
          </cell>
          <cell r="E10416">
            <v>0</v>
          </cell>
        </row>
        <row r="10417">
          <cell r="A10417">
            <v>0</v>
          </cell>
          <cell r="B10417">
            <v>0</v>
          </cell>
          <cell r="C10417">
            <v>0</v>
          </cell>
          <cell r="D10417">
            <v>0</v>
          </cell>
          <cell r="E10417">
            <v>0</v>
          </cell>
        </row>
        <row r="10418">
          <cell r="A10418">
            <v>0</v>
          </cell>
          <cell r="B10418">
            <v>0</v>
          </cell>
          <cell r="C10418">
            <v>0</v>
          </cell>
          <cell r="D10418">
            <v>0</v>
          </cell>
          <cell r="E10418">
            <v>0</v>
          </cell>
        </row>
        <row r="10419">
          <cell r="A10419">
            <v>0</v>
          </cell>
          <cell r="B10419">
            <v>0</v>
          </cell>
          <cell r="C10419">
            <v>0</v>
          </cell>
          <cell r="D10419">
            <v>0</v>
          </cell>
          <cell r="E10419">
            <v>0</v>
          </cell>
        </row>
        <row r="10420">
          <cell r="A10420">
            <v>0</v>
          </cell>
          <cell r="B10420">
            <v>0</v>
          </cell>
          <cell r="C10420">
            <v>0</v>
          </cell>
          <cell r="D10420">
            <v>0</v>
          </cell>
          <cell r="E10420">
            <v>0</v>
          </cell>
        </row>
        <row r="10421">
          <cell r="A10421">
            <v>0</v>
          </cell>
          <cell r="B10421">
            <v>0</v>
          </cell>
          <cell r="C10421">
            <v>0</v>
          </cell>
          <cell r="D10421">
            <v>0</v>
          </cell>
          <cell r="E10421">
            <v>0</v>
          </cell>
        </row>
        <row r="10422">
          <cell r="A10422">
            <v>0</v>
          </cell>
          <cell r="B10422">
            <v>0</v>
          </cell>
          <cell r="C10422">
            <v>0</v>
          </cell>
          <cell r="D10422">
            <v>0</v>
          </cell>
          <cell r="E10422">
            <v>0</v>
          </cell>
        </row>
        <row r="10423">
          <cell r="A10423">
            <v>0</v>
          </cell>
          <cell r="B10423">
            <v>0</v>
          </cell>
          <cell r="C10423">
            <v>0</v>
          </cell>
          <cell r="D10423">
            <v>0</v>
          </cell>
          <cell r="E10423">
            <v>0</v>
          </cell>
        </row>
        <row r="10424">
          <cell r="A10424">
            <v>0</v>
          </cell>
          <cell r="B10424">
            <v>0</v>
          </cell>
          <cell r="C10424">
            <v>0</v>
          </cell>
          <cell r="D10424">
            <v>0</v>
          </cell>
          <cell r="E10424">
            <v>0</v>
          </cell>
        </row>
        <row r="10425">
          <cell r="A10425">
            <v>0</v>
          </cell>
          <cell r="B10425">
            <v>0</v>
          </cell>
          <cell r="C10425">
            <v>0</v>
          </cell>
          <cell r="D10425">
            <v>0</v>
          </cell>
          <cell r="E10425">
            <v>0</v>
          </cell>
        </row>
        <row r="10426">
          <cell r="A10426">
            <v>0</v>
          </cell>
          <cell r="B10426">
            <v>0</v>
          </cell>
          <cell r="C10426">
            <v>0</v>
          </cell>
          <cell r="D10426">
            <v>0</v>
          </cell>
          <cell r="E10426">
            <v>0</v>
          </cell>
        </row>
        <row r="10427">
          <cell r="A10427">
            <v>0</v>
          </cell>
          <cell r="B10427">
            <v>0</v>
          </cell>
          <cell r="C10427">
            <v>0</v>
          </cell>
          <cell r="D10427">
            <v>0</v>
          </cell>
          <cell r="E10427">
            <v>0</v>
          </cell>
        </row>
        <row r="10428">
          <cell r="A10428">
            <v>0</v>
          </cell>
          <cell r="B10428">
            <v>0</v>
          </cell>
          <cell r="C10428">
            <v>0</v>
          </cell>
          <cell r="D10428">
            <v>0</v>
          </cell>
          <cell r="E10428">
            <v>0</v>
          </cell>
        </row>
        <row r="10429">
          <cell r="A10429">
            <v>0</v>
          </cell>
          <cell r="B10429">
            <v>0</v>
          </cell>
          <cell r="C10429">
            <v>0</v>
          </cell>
          <cell r="D10429">
            <v>0</v>
          </cell>
          <cell r="E10429">
            <v>0</v>
          </cell>
        </row>
        <row r="10430">
          <cell r="A10430">
            <v>0</v>
          </cell>
          <cell r="B10430">
            <v>0</v>
          </cell>
          <cell r="C10430">
            <v>0</v>
          </cell>
          <cell r="D10430">
            <v>0</v>
          </cell>
          <cell r="E10430">
            <v>0</v>
          </cell>
        </row>
        <row r="10431">
          <cell r="A10431">
            <v>0</v>
          </cell>
          <cell r="B10431">
            <v>0</v>
          </cell>
          <cell r="C10431">
            <v>0</v>
          </cell>
          <cell r="D10431">
            <v>0</v>
          </cell>
          <cell r="E10431">
            <v>0</v>
          </cell>
        </row>
        <row r="10432">
          <cell r="A10432">
            <v>0</v>
          </cell>
          <cell r="B10432">
            <v>0</v>
          </cell>
          <cell r="C10432">
            <v>0</v>
          </cell>
          <cell r="D10432">
            <v>0</v>
          </cell>
          <cell r="E10432">
            <v>0</v>
          </cell>
        </row>
        <row r="10433">
          <cell r="A10433">
            <v>0</v>
          </cell>
          <cell r="B10433">
            <v>0</v>
          </cell>
          <cell r="C10433">
            <v>0</v>
          </cell>
          <cell r="D10433">
            <v>0</v>
          </cell>
          <cell r="E10433">
            <v>0</v>
          </cell>
        </row>
        <row r="10434">
          <cell r="A10434">
            <v>0</v>
          </cell>
          <cell r="B10434">
            <v>0</v>
          </cell>
          <cell r="C10434">
            <v>0</v>
          </cell>
          <cell r="D10434">
            <v>0</v>
          </cell>
          <cell r="E10434">
            <v>0</v>
          </cell>
        </row>
        <row r="10435">
          <cell r="A10435">
            <v>0</v>
          </cell>
          <cell r="B10435">
            <v>0</v>
          </cell>
          <cell r="C10435">
            <v>0</v>
          </cell>
          <cell r="D10435">
            <v>0</v>
          </cell>
          <cell r="E10435">
            <v>0</v>
          </cell>
        </row>
        <row r="10436">
          <cell r="A10436">
            <v>0</v>
          </cell>
          <cell r="B10436">
            <v>0</v>
          </cell>
          <cell r="C10436">
            <v>0</v>
          </cell>
          <cell r="D10436">
            <v>0</v>
          </cell>
          <cell r="E10436">
            <v>0</v>
          </cell>
        </row>
        <row r="10437">
          <cell r="A10437">
            <v>0</v>
          </cell>
          <cell r="B10437">
            <v>0</v>
          </cell>
          <cell r="C10437">
            <v>0</v>
          </cell>
          <cell r="D10437">
            <v>0</v>
          </cell>
          <cell r="E10437">
            <v>0</v>
          </cell>
        </row>
        <row r="10438">
          <cell r="A10438">
            <v>0</v>
          </cell>
          <cell r="B10438">
            <v>0</v>
          </cell>
          <cell r="C10438">
            <v>0</v>
          </cell>
          <cell r="D10438">
            <v>0</v>
          </cell>
          <cell r="E10438">
            <v>0</v>
          </cell>
        </row>
        <row r="10439">
          <cell r="A10439">
            <v>0</v>
          </cell>
          <cell r="B10439">
            <v>0</v>
          </cell>
          <cell r="C10439">
            <v>0</v>
          </cell>
          <cell r="D10439">
            <v>0</v>
          </cell>
          <cell r="E10439">
            <v>0</v>
          </cell>
        </row>
        <row r="10440">
          <cell r="A10440">
            <v>0</v>
          </cell>
          <cell r="B10440">
            <v>0</v>
          </cell>
          <cell r="C10440">
            <v>0</v>
          </cell>
          <cell r="D10440">
            <v>0</v>
          </cell>
          <cell r="E10440">
            <v>0</v>
          </cell>
        </row>
        <row r="10441">
          <cell r="A10441">
            <v>0</v>
          </cell>
          <cell r="B10441">
            <v>0</v>
          </cell>
          <cell r="C10441">
            <v>0</v>
          </cell>
          <cell r="D10441">
            <v>0</v>
          </cell>
          <cell r="E10441">
            <v>0</v>
          </cell>
        </row>
        <row r="10442">
          <cell r="A10442">
            <v>0</v>
          </cell>
          <cell r="B10442">
            <v>0</v>
          </cell>
          <cell r="C10442">
            <v>0</v>
          </cell>
          <cell r="D10442">
            <v>0</v>
          </cell>
          <cell r="E10442">
            <v>0</v>
          </cell>
        </row>
        <row r="10443">
          <cell r="A10443">
            <v>0</v>
          </cell>
          <cell r="B10443">
            <v>0</v>
          </cell>
          <cell r="C10443">
            <v>0</v>
          </cell>
          <cell r="D10443">
            <v>0</v>
          </cell>
          <cell r="E10443">
            <v>0</v>
          </cell>
        </row>
        <row r="10444">
          <cell r="A10444">
            <v>0</v>
          </cell>
          <cell r="B10444">
            <v>0</v>
          </cell>
          <cell r="C10444">
            <v>0</v>
          </cell>
          <cell r="D10444">
            <v>0</v>
          </cell>
          <cell r="E10444">
            <v>0</v>
          </cell>
        </row>
        <row r="10445">
          <cell r="A10445">
            <v>0</v>
          </cell>
          <cell r="B10445">
            <v>0</v>
          </cell>
          <cell r="C10445">
            <v>0</v>
          </cell>
          <cell r="D10445">
            <v>0</v>
          </cell>
          <cell r="E10445">
            <v>0</v>
          </cell>
        </row>
        <row r="10446">
          <cell r="A10446">
            <v>0</v>
          </cell>
          <cell r="B10446">
            <v>0</v>
          </cell>
          <cell r="C10446">
            <v>0</v>
          </cell>
          <cell r="D10446">
            <v>0</v>
          </cell>
          <cell r="E10446">
            <v>0</v>
          </cell>
        </row>
        <row r="10447">
          <cell r="A10447">
            <v>0</v>
          </cell>
          <cell r="B10447">
            <v>0</v>
          </cell>
          <cell r="C10447">
            <v>0</v>
          </cell>
          <cell r="D10447">
            <v>0</v>
          </cell>
          <cell r="E10447">
            <v>0</v>
          </cell>
        </row>
        <row r="10448">
          <cell r="A10448">
            <v>0</v>
          </cell>
          <cell r="B10448">
            <v>0</v>
          </cell>
          <cell r="C10448">
            <v>0</v>
          </cell>
          <cell r="D10448">
            <v>0</v>
          </cell>
          <cell r="E10448">
            <v>0</v>
          </cell>
        </row>
        <row r="10449">
          <cell r="A10449">
            <v>0</v>
          </cell>
          <cell r="B10449">
            <v>0</v>
          </cell>
          <cell r="C10449">
            <v>0</v>
          </cell>
          <cell r="D10449">
            <v>0</v>
          </cell>
          <cell r="E10449">
            <v>0</v>
          </cell>
        </row>
        <row r="10450">
          <cell r="A10450">
            <v>0</v>
          </cell>
          <cell r="B10450">
            <v>0</v>
          </cell>
          <cell r="C10450">
            <v>0</v>
          </cell>
          <cell r="D10450">
            <v>0</v>
          </cell>
          <cell r="E10450">
            <v>0</v>
          </cell>
        </row>
        <row r="10451">
          <cell r="A10451">
            <v>0</v>
          </cell>
          <cell r="B10451">
            <v>0</v>
          </cell>
          <cell r="C10451">
            <v>0</v>
          </cell>
          <cell r="D10451">
            <v>0</v>
          </cell>
          <cell r="E10451">
            <v>0</v>
          </cell>
        </row>
        <row r="10452">
          <cell r="A10452">
            <v>0</v>
          </cell>
          <cell r="B10452">
            <v>0</v>
          </cell>
          <cell r="C10452">
            <v>0</v>
          </cell>
          <cell r="D10452">
            <v>0</v>
          </cell>
          <cell r="E10452">
            <v>0</v>
          </cell>
        </row>
        <row r="10453">
          <cell r="A10453">
            <v>0</v>
          </cell>
          <cell r="B10453">
            <v>0</v>
          </cell>
          <cell r="C10453">
            <v>0</v>
          </cell>
          <cell r="D10453">
            <v>0</v>
          </cell>
          <cell r="E10453">
            <v>0</v>
          </cell>
        </row>
        <row r="10454">
          <cell r="A10454">
            <v>0</v>
          </cell>
          <cell r="B10454">
            <v>0</v>
          </cell>
          <cell r="C10454">
            <v>0</v>
          </cell>
          <cell r="D10454">
            <v>0</v>
          </cell>
          <cell r="E10454">
            <v>0</v>
          </cell>
        </row>
        <row r="10455">
          <cell r="A10455">
            <v>0</v>
          </cell>
          <cell r="B10455">
            <v>0</v>
          </cell>
          <cell r="C10455">
            <v>0</v>
          </cell>
          <cell r="D10455">
            <v>0</v>
          </cell>
          <cell r="E10455">
            <v>0</v>
          </cell>
        </row>
        <row r="10456">
          <cell r="A10456">
            <v>0</v>
          </cell>
          <cell r="B10456">
            <v>0</v>
          </cell>
          <cell r="C10456">
            <v>0</v>
          </cell>
          <cell r="D10456">
            <v>0</v>
          </cell>
          <cell r="E10456">
            <v>0</v>
          </cell>
        </row>
        <row r="10457">
          <cell r="A10457">
            <v>0</v>
          </cell>
          <cell r="B10457">
            <v>0</v>
          </cell>
          <cell r="C10457">
            <v>0</v>
          </cell>
          <cell r="D10457">
            <v>0</v>
          </cell>
          <cell r="E10457">
            <v>0</v>
          </cell>
        </row>
        <row r="10458">
          <cell r="A10458">
            <v>0</v>
          </cell>
          <cell r="B10458">
            <v>0</v>
          </cell>
          <cell r="C10458">
            <v>0</v>
          </cell>
          <cell r="D10458">
            <v>0</v>
          </cell>
          <cell r="E10458">
            <v>0</v>
          </cell>
        </row>
        <row r="10459">
          <cell r="A10459">
            <v>0</v>
          </cell>
          <cell r="B10459">
            <v>0</v>
          </cell>
          <cell r="C10459">
            <v>0</v>
          </cell>
          <cell r="D10459">
            <v>0</v>
          </cell>
          <cell r="E10459">
            <v>0</v>
          </cell>
        </row>
        <row r="10460">
          <cell r="A10460">
            <v>0</v>
          </cell>
          <cell r="B10460">
            <v>0</v>
          </cell>
          <cell r="C10460">
            <v>0</v>
          </cell>
          <cell r="D10460">
            <v>0</v>
          </cell>
          <cell r="E10460">
            <v>0</v>
          </cell>
        </row>
        <row r="10461">
          <cell r="A10461">
            <v>0</v>
          </cell>
          <cell r="B10461">
            <v>0</v>
          </cell>
          <cell r="C10461">
            <v>0</v>
          </cell>
          <cell r="D10461">
            <v>0</v>
          </cell>
          <cell r="E10461">
            <v>0</v>
          </cell>
        </row>
        <row r="10462">
          <cell r="A10462">
            <v>0</v>
          </cell>
          <cell r="B10462">
            <v>0</v>
          </cell>
          <cell r="C10462">
            <v>0</v>
          </cell>
          <cell r="D10462">
            <v>0</v>
          </cell>
          <cell r="E10462">
            <v>0</v>
          </cell>
        </row>
        <row r="10463">
          <cell r="A10463">
            <v>0</v>
          </cell>
          <cell r="B10463">
            <v>0</v>
          </cell>
          <cell r="C10463">
            <v>0</v>
          </cell>
          <cell r="D10463">
            <v>0</v>
          </cell>
          <cell r="E10463">
            <v>0</v>
          </cell>
        </row>
        <row r="10464">
          <cell r="A10464">
            <v>0</v>
          </cell>
          <cell r="B10464">
            <v>0</v>
          </cell>
          <cell r="C10464">
            <v>0</v>
          </cell>
          <cell r="D10464">
            <v>0</v>
          </cell>
          <cell r="E10464">
            <v>0</v>
          </cell>
        </row>
        <row r="10465">
          <cell r="A10465">
            <v>0</v>
          </cell>
          <cell r="B10465">
            <v>0</v>
          </cell>
          <cell r="C10465">
            <v>0</v>
          </cell>
          <cell r="D10465">
            <v>0</v>
          </cell>
          <cell r="E10465">
            <v>0</v>
          </cell>
        </row>
        <row r="10466">
          <cell r="A10466">
            <v>0</v>
          </cell>
          <cell r="B10466">
            <v>0</v>
          </cell>
          <cell r="C10466">
            <v>0</v>
          </cell>
          <cell r="D10466">
            <v>0</v>
          </cell>
          <cell r="E10466">
            <v>0</v>
          </cell>
        </row>
        <row r="10467">
          <cell r="A10467">
            <v>0</v>
          </cell>
          <cell r="B10467">
            <v>0</v>
          </cell>
          <cell r="C10467">
            <v>0</v>
          </cell>
          <cell r="D10467">
            <v>0</v>
          </cell>
          <cell r="E10467">
            <v>0</v>
          </cell>
        </row>
        <row r="10468">
          <cell r="A10468">
            <v>0</v>
          </cell>
          <cell r="B10468">
            <v>0</v>
          </cell>
          <cell r="C10468">
            <v>0</v>
          </cell>
          <cell r="D10468">
            <v>0</v>
          </cell>
          <cell r="E10468">
            <v>0</v>
          </cell>
        </row>
        <row r="10469">
          <cell r="A10469">
            <v>0</v>
          </cell>
          <cell r="B10469">
            <v>0</v>
          </cell>
          <cell r="C10469">
            <v>0</v>
          </cell>
          <cell r="D10469">
            <v>0</v>
          </cell>
          <cell r="E10469">
            <v>0</v>
          </cell>
        </row>
        <row r="10470">
          <cell r="A10470">
            <v>0</v>
          </cell>
          <cell r="B10470">
            <v>0</v>
          </cell>
          <cell r="C10470">
            <v>0</v>
          </cell>
          <cell r="D10470">
            <v>0</v>
          </cell>
          <cell r="E10470">
            <v>0</v>
          </cell>
        </row>
        <row r="10471">
          <cell r="A10471">
            <v>0</v>
          </cell>
          <cell r="B10471">
            <v>0</v>
          </cell>
          <cell r="C10471">
            <v>0</v>
          </cell>
          <cell r="D10471">
            <v>0</v>
          </cell>
          <cell r="E10471">
            <v>0</v>
          </cell>
        </row>
        <row r="10472">
          <cell r="A10472">
            <v>0</v>
          </cell>
          <cell r="B10472">
            <v>0</v>
          </cell>
          <cell r="C10472">
            <v>0</v>
          </cell>
          <cell r="D10472">
            <v>0</v>
          </cell>
          <cell r="E10472">
            <v>0</v>
          </cell>
        </row>
        <row r="10473">
          <cell r="A10473">
            <v>0</v>
          </cell>
          <cell r="B10473">
            <v>0</v>
          </cell>
          <cell r="C10473">
            <v>0</v>
          </cell>
          <cell r="D10473">
            <v>0</v>
          </cell>
          <cell r="E10473">
            <v>0</v>
          </cell>
        </row>
        <row r="10474">
          <cell r="A10474">
            <v>0</v>
          </cell>
          <cell r="B10474">
            <v>0</v>
          </cell>
          <cell r="C10474">
            <v>0</v>
          </cell>
          <cell r="D10474">
            <v>0</v>
          </cell>
          <cell r="E10474">
            <v>0</v>
          </cell>
        </row>
        <row r="10475">
          <cell r="A10475">
            <v>0</v>
          </cell>
          <cell r="B10475">
            <v>0</v>
          </cell>
          <cell r="C10475">
            <v>0</v>
          </cell>
          <cell r="D10475">
            <v>0</v>
          </cell>
          <cell r="E10475">
            <v>0</v>
          </cell>
        </row>
        <row r="10476">
          <cell r="A10476">
            <v>0</v>
          </cell>
          <cell r="B10476">
            <v>0</v>
          </cell>
          <cell r="C10476">
            <v>0</v>
          </cell>
          <cell r="D10476">
            <v>0</v>
          </cell>
          <cell r="E10476">
            <v>0</v>
          </cell>
        </row>
        <row r="10477">
          <cell r="A10477">
            <v>0</v>
          </cell>
          <cell r="B10477">
            <v>0</v>
          </cell>
          <cell r="C10477">
            <v>0</v>
          </cell>
          <cell r="D10477">
            <v>0</v>
          </cell>
          <cell r="E10477">
            <v>0</v>
          </cell>
        </row>
        <row r="10478">
          <cell r="A10478">
            <v>0</v>
          </cell>
          <cell r="B10478">
            <v>0</v>
          </cell>
          <cell r="C10478">
            <v>0</v>
          </cell>
          <cell r="D10478">
            <v>0</v>
          </cell>
          <cell r="E10478">
            <v>0</v>
          </cell>
        </row>
        <row r="10479">
          <cell r="A10479">
            <v>0</v>
          </cell>
          <cell r="B10479">
            <v>0</v>
          </cell>
          <cell r="C10479">
            <v>0</v>
          </cell>
          <cell r="D10479">
            <v>0</v>
          </cell>
          <cell r="E10479">
            <v>0</v>
          </cell>
        </row>
        <row r="10480">
          <cell r="A10480">
            <v>0</v>
          </cell>
          <cell r="B10480">
            <v>0</v>
          </cell>
          <cell r="C10480">
            <v>0</v>
          </cell>
          <cell r="D10480">
            <v>0</v>
          </cell>
          <cell r="E10480">
            <v>0</v>
          </cell>
        </row>
        <row r="10481">
          <cell r="A10481">
            <v>0</v>
          </cell>
          <cell r="B10481">
            <v>0</v>
          </cell>
          <cell r="C10481">
            <v>0</v>
          </cell>
          <cell r="D10481">
            <v>0</v>
          </cell>
          <cell r="E10481">
            <v>0</v>
          </cell>
        </row>
        <row r="10482">
          <cell r="A10482">
            <v>0</v>
          </cell>
          <cell r="B10482">
            <v>0</v>
          </cell>
          <cell r="C10482">
            <v>0</v>
          </cell>
          <cell r="D10482">
            <v>0</v>
          </cell>
          <cell r="E10482">
            <v>0</v>
          </cell>
        </row>
        <row r="10483">
          <cell r="A10483">
            <v>0</v>
          </cell>
          <cell r="B10483">
            <v>0</v>
          </cell>
          <cell r="C10483">
            <v>0</v>
          </cell>
          <cell r="D10483">
            <v>0</v>
          </cell>
          <cell r="E10483">
            <v>0</v>
          </cell>
        </row>
        <row r="10484">
          <cell r="A10484">
            <v>0</v>
          </cell>
          <cell r="B10484">
            <v>0</v>
          </cell>
          <cell r="C10484">
            <v>0</v>
          </cell>
          <cell r="D10484">
            <v>0</v>
          </cell>
          <cell r="E10484">
            <v>0</v>
          </cell>
        </row>
        <row r="10485">
          <cell r="A10485">
            <v>0</v>
          </cell>
          <cell r="B10485">
            <v>0</v>
          </cell>
          <cell r="C10485">
            <v>0</v>
          </cell>
          <cell r="D10485">
            <v>0</v>
          </cell>
          <cell r="E10485">
            <v>0</v>
          </cell>
        </row>
        <row r="10486">
          <cell r="A10486">
            <v>0</v>
          </cell>
          <cell r="B10486">
            <v>0</v>
          </cell>
          <cell r="C10486">
            <v>0</v>
          </cell>
          <cell r="D10486">
            <v>0</v>
          </cell>
          <cell r="E10486">
            <v>0</v>
          </cell>
        </row>
        <row r="10487">
          <cell r="A10487">
            <v>0</v>
          </cell>
          <cell r="B10487">
            <v>0</v>
          </cell>
          <cell r="C10487">
            <v>0</v>
          </cell>
          <cell r="D10487">
            <v>0</v>
          </cell>
          <cell r="E10487">
            <v>0</v>
          </cell>
        </row>
        <row r="10488">
          <cell r="A10488">
            <v>0</v>
          </cell>
          <cell r="B10488">
            <v>0</v>
          </cell>
          <cell r="C10488">
            <v>0</v>
          </cell>
          <cell r="D10488">
            <v>0</v>
          </cell>
          <cell r="E10488">
            <v>0</v>
          </cell>
        </row>
        <row r="10489">
          <cell r="A10489">
            <v>0</v>
          </cell>
          <cell r="B10489">
            <v>0</v>
          </cell>
          <cell r="C10489">
            <v>0</v>
          </cell>
          <cell r="D10489">
            <v>0</v>
          </cell>
          <cell r="E10489">
            <v>0</v>
          </cell>
        </row>
        <row r="10490">
          <cell r="A10490">
            <v>0</v>
          </cell>
          <cell r="B10490">
            <v>0</v>
          </cell>
          <cell r="C10490">
            <v>0</v>
          </cell>
          <cell r="D10490">
            <v>0</v>
          </cell>
          <cell r="E10490">
            <v>0</v>
          </cell>
        </row>
        <row r="10491">
          <cell r="A10491">
            <v>0</v>
          </cell>
          <cell r="B10491">
            <v>0</v>
          </cell>
          <cell r="C10491">
            <v>0</v>
          </cell>
          <cell r="D10491">
            <v>0</v>
          </cell>
          <cell r="E10491">
            <v>0</v>
          </cell>
        </row>
        <row r="10492">
          <cell r="A10492">
            <v>0</v>
          </cell>
          <cell r="B10492">
            <v>0</v>
          </cell>
          <cell r="C10492">
            <v>0</v>
          </cell>
          <cell r="D10492">
            <v>0</v>
          </cell>
          <cell r="E10492">
            <v>0</v>
          </cell>
        </row>
        <row r="10493">
          <cell r="A10493">
            <v>0</v>
          </cell>
          <cell r="B10493">
            <v>0</v>
          </cell>
          <cell r="C10493">
            <v>0</v>
          </cell>
          <cell r="D10493">
            <v>0</v>
          </cell>
          <cell r="E10493">
            <v>0</v>
          </cell>
        </row>
        <row r="10494">
          <cell r="A10494">
            <v>0</v>
          </cell>
          <cell r="B10494">
            <v>0</v>
          </cell>
          <cell r="C10494">
            <v>0</v>
          </cell>
          <cell r="D10494">
            <v>0</v>
          </cell>
          <cell r="E10494">
            <v>0</v>
          </cell>
        </row>
        <row r="10495">
          <cell r="A10495">
            <v>0</v>
          </cell>
          <cell r="B10495">
            <v>0</v>
          </cell>
          <cell r="C10495">
            <v>0</v>
          </cell>
          <cell r="D10495">
            <v>0</v>
          </cell>
          <cell r="E10495">
            <v>0</v>
          </cell>
        </row>
        <row r="10496">
          <cell r="A10496">
            <v>0</v>
          </cell>
          <cell r="B10496">
            <v>0</v>
          </cell>
          <cell r="C10496">
            <v>0</v>
          </cell>
          <cell r="D10496">
            <v>0</v>
          </cell>
          <cell r="E10496">
            <v>0</v>
          </cell>
        </row>
        <row r="10497">
          <cell r="A10497">
            <v>0</v>
          </cell>
          <cell r="B10497">
            <v>0</v>
          </cell>
          <cell r="C10497">
            <v>0</v>
          </cell>
          <cell r="D10497">
            <v>0</v>
          </cell>
          <cell r="E10497">
            <v>0</v>
          </cell>
        </row>
        <row r="10498">
          <cell r="A10498">
            <v>0</v>
          </cell>
          <cell r="B10498">
            <v>0</v>
          </cell>
          <cell r="C10498">
            <v>0</v>
          </cell>
          <cell r="D10498">
            <v>0</v>
          </cell>
          <cell r="E10498">
            <v>0</v>
          </cell>
        </row>
        <row r="10499">
          <cell r="A10499">
            <v>0</v>
          </cell>
          <cell r="B10499">
            <v>0</v>
          </cell>
          <cell r="C10499">
            <v>0</v>
          </cell>
          <cell r="D10499">
            <v>0</v>
          </cell>
          <cell r="E10499">
            <v>0</v>
          </cell>
        </row>
        <row r="10500">
          <cell r="A10500">
            <v>0</v>
          </cell>
          <cell r="B10500">
            <v>0</v>
          </cell>
          <cell r="C10500">
            <v>0</v>
          </cell>
          <cell r="D10500">
            <v>0</v>
          </cell>
          <cell r="E10500">
            <v>0</v>
          </cell>
        </row>
        <row r="10501">
          <cell r="A10501">
            <v>0</v>
          </cell>
          <cell r="B10501">
            <v>0</v>
          </cell>
          <cell r="C10501">
            <v>0</v>
          </cell>
          <cell r="D10501">
            <v>0</v>
          </cell>
          <cell r="E10501">
            <v>0</v>
          </cell>
        </row>
        <row r="10502">
          <cell r="A10502">
            <v>0</v>
          </cell>
          <cell r="B10502">
            <v>0</v>
          </cell>
          <cell r="C10502">
            <v>0</v>
          </cell>
          <cell r="D10502">
            <v>0</v>
          </cell>
          <cell r="E10502">
            <v>0</v>
          </cell>
        </row>
        <row r="10503">
          <cell r="A10503">
            <v>0</v>
          </cell>
          <cell r="B10503">
            <v>0</v>
          </cell>
          <cell r="C10503">
            <v>0</v>
          </cell>
          <cell r="D10503">
            <v>0</v>
          </cell>
          <cell r="E10503">
            <v>0</v>
          </cell>
        </row>
        <row r="10504">
          <cell r="A10504">
            <v>0</v>
          </cell>
          <cell r="B10504">
            <v>0</v>
          </cell>
          <cell r="C10504">
            <v>0</v>
          </cell>
          <cell r="D10504">
            <v>0</v>
          </cell>
          <cell r="E10504">
            <v>0</v>
          </cell>
        </row>
        <row r="10505">
          <cell r="A10505">
            <v>0</v>
          </cell>
          <cell r="B10505">
            <v>0</v>
          </cell>
          <cell r="C10505">
            <v>0</v>
          </cell>
          <cell r="D10505">
            <v>0</v>
          </cell>
          <cell r="E10505">
            <v>0</v>
          </cell>
        </row>
        <row r="10506">
          <cell r="A10506">
            <v>0</v>
          </cell>
          <cell r="B10506">
            <v>0</v>
          </cell>
          <cell r="C10506">
            <v>0</v>
          </cell>
          <cell r="D10506">
            <v>0</v>
          </cell>
          <cell r="E10506">
            <v>0</v>
          </cell>
        </row>
        <row r="10507">
          <cell r="A10507">
            <v>0</v>
          </cell>
          <cell r="B10507">
            <v>0</v>
          </cell>
          <cell r="C10507">
            <v>0</v>
          </cell>
          <cell r="D10507">
            <v>0</v>
          </cell>
          <cell r="E10507">
            <v>0</v>
          </cell>
        </row>
        <row r="10508">
          <cell r="A10508">
            <v>0</v>
          </cell>
          <cell r="B10508">
            <v>0</v>
          </cell>
          <cell r="C10508">
            <v>0</v>
          </cell>
          <cell r="D10508">
            <v>0</v>
          </cell>
          <cell r="E10508">
            <v>0</v>
          </cell>
        </row>
        <row r="10509">
          <cell r="A10509">
            <v>0</v>
          </cell>
          <cell r="B10509">
            <v>0</v>
          </cell>
          <cell r="C10509">
            <v>0</v>
          </cell>
          <cell r="D10509">
            <v>0</v>
          </cell>
          <cell r="E10509">
            <v>0</v>
          </cell>
        </row>
        <row r="10510">
          <cell r="A10510">
            <v>0</v>
          </cell>
          <cell r="B10510">
            <v>0</v>
          </cell>
          <cell r="C10510">
            <v>0</v>
          </cell>
          <cell r="D10510">
            <v>0</v>
          </cell>
          <cell r="E10510">
            <v>0</v>
          </cell>
        </row>
        <row r="10511">
          <cell r="A10511">
            <v>0</v>
          </cell>
          <cell r="B10511">
            <v>0</v>
          </cell>
          <cell r="C10511">
            <v>0</v>
          </cell>
          <cell r="D10511">
            <v>0</v>
          </cell>
          <cell r="E10511">
            <v>0</v>
          </cell>
        </row>
        <row r="10512">
          <cell r="A10512">
            <v>0</v>
          </cell>
          <cell r="B10512">
            <v>0</v>
          </cell>
          <cell r="C10512">
            <v>0</v>
          </cell>
          <cell r="D10512">
            <v>0</v>
          </cell>
          <cell r="E10512">
            <v>0</v>
          </cell>
        </row>
        <row r="10513">
          <cell r="A10513">
            <v>0</v>
          </cell>
          <cell r="B10513">
            <v>0</v>
          </cell>
          <cell r="C10513">
            <v>0</v>
          </cell>
          <cell r="D10513">
            <v>0</v>
          </cell>
          <cell r="E10513">
            <v>0</v>
          </cell>
        </row>
        <row r="10514">
          <cell r="A10514">
            <v>0</v>
          </cell>
          <cell r="B10514">
            <v>0</v>
          </cell>
          <cell r="C10514">
            <v>0</v>
          </cell>
          <cell r="D10514">
            <v>0</v>
          </cell>
          <cell r="E10514">
            <v>0</v>
          </cell>
        </row>
        <row r="10515">
          <cell r="A10515">
            <v>0</v>
          </cell>
          <cell r="B10515">
            <v>0</v>
          </cell>
          <cell r="C10515">
            <v>0</v>
          </cell>
          <cell r="D10515">
            <v>0</v>
          </cell>
          <cell r="E10515">
            <v>0</v>
          </cell>
        </row>
        <row r="10516">
          <cell r="A10516">
            <v>0</v>
          </cell>
          <cell r="B10516">
            <v>0</v>
          </cell>
          <cell r="C10516">
            <v>0</v>
          </cell>
          <cell r="D10516">
            <v>0</v>
          </cell>
          <cell r="E10516">
            <v>0</v>
          </cell>
        </row>
        <row r="10517">
          <cell r="A10517">
            <v>0</v>
          </cell>
          <cell r="B10517">
            <v>0</v>
          </cell>
          <cell r="C10517">
            <v>0</v>
          </cell>
          <cell r="D10517">
            <v>0</v>
          </cell>
          <cell r="E10517">
            <v>0</v>
          </cell>
        </row>
        <row r="10518">
          <cell r="A10518">
            <v>0</v>
          </cell>
          <cell r="B10518">
            <v>0</v>
          </cell>
          <cell r="C10518">
            <v>0</v>
          </cell>
          <cell r="D10518">
            <v>0</v>
          </cell>
          <cell r="E10518">
            <v>0</v>
          </cell>
        </row>
        <row r="10519">
          <cell r="A10519">
            <v>0</v>
          </cell>
          <cell r="B10519">
            <v>0</v>
          </cell>
          <cell r="C10519">
            <v>0</v>
          </cell>
          <cell r="D10519">
            <v>0</v>
          </cell>
          <cell r="E10519">
            <v>0</v>
          </cell>
        </row>
        <row r="10520">
          <cell r="A10520">
            <v>0</v>
          </cell>
          <cell r="B10520">
            <v>0</v>
          </cell>
          <cell r="C10520">
            <v>0</v>
          </cell>
          <cell r="D10520">
            <v>0</v>
          </cell>
          <cell r="E10520">
            <v>0</v>
          </cell>
        </row>
        <row r="10521">
          <cell r="A10521">
            <v>0</v>
          </cell>
          <cell r="B10521">
            <v>0</v>
          </cell>
          <cell r="C10521">
            <v>0</v>
          </cell>
          <cell r="D10521">
            <v>0</v>
          </cell>
          <cell r="E10521">
            <v>0</v>
          </cell>
        </row>
        <row r="10522">
          <cell r="A10522">
            <v>0</v>
          </cell>
          <cell r="B10522">
            <v>0</v>
          </cell>
          <cell r="C10522">
            <v>0</v>
          </cell>
          <cell r="D10522">
            <v>0</v>
          </cell>
          <cell r="E10522">
            <v>0</v>
          </cell>
        </row>
        <row r="10523">
          <cell r="A10523">
            <v>0</v>
          </cell>
          <cell r="B10523">
            <v>0</v>
          </cell>
          <cell r="C10523">
            <v>0</v>
          </cell>
          <cell r="D10523">
            <v>0</v>
          </cell>
          <cell r="E10523">
            <v>0</v>
          </cell>
        </row>
        <row r="10524">
          <cell r="A10524">
            <v>0</v>
          </cell>
          <cell r="B10524">
            <v>0</v>
          </cell>
          <cell r="C10524">
            <v>0</v>
          </cell>
          <cell r="D10524">
            <v>0</v>
          </cell>
          <cell r="E10524">
            <v>0</v>
          </cell>
        </row>
        <row r="10525">
          <cell r="A10525">
            <v>0</v>
          </cell>
          <cell r="B10525">
            <v>0</v>
          </cell>
          <cell r="C10525">
            <v>0</v>
          </cell>
          <cell r="D10525">
            <v>0</v>
          </cell>
          <cell r="E10525">
            <v>0</v>
          </cell>
        </row>
        <row r="10526">
          <cell r="A10526">
            <v>0</v>
          </cell>
          <cell r="B10526">
            <v>0</v>
          </cell>
          <cell r="C10526">
            <v>0</v>
          </cell>
          <cell r="D10526">
            <v>0</v>
          </cell>
          <cell r="E10526">
            <v>0</v>
          </cell>
        </row>
        <row r="10527">
          <cell r="A10527">
            <v>0</v>
          </cell>
          <cell r="B10527">
            <v>0</v>
          </cell>
          <cell r="C10527">
            <v>0</v>
          </cell>
          <cell r="D10527">
            <v>0</v>
          </cell>
          <cell r="E10527">
            <v>0</v>
          </cell>
        </row>
        <row r="10528">
          <cell r="A10528">
            <v>0</v>
          </cell>
          <cell r="B10528">
            <v>0</v>
          </cell>
          <cell r="C10528">
            <v>0</v>
          </cell>
          <cell r="D10528">
            <v>0</v>
          </cell>
          <cell r="E10528">
            <v>0</v>
          </cell>
        </row>
        <row r="10529">
          <cell r="A10529">
            <v>0</v>
          </cell>
          <cell r="B10529">
            <v>0</v>
          </cell>
          <cell r="C10529">
            <v>0</v>
          </cell>
          <cell r="D10529">
            <v>0</v>
          </cell>
          <cell r="E10529">
            <v>0</v>
          </cell>
        </row>
        <row r="10530">
          <cell r="A10530">
            <v>0</v>
          </cell>
          <cell r="B10530">
            <v>0</v>
          </cell>
          <cell r="C10530">
            <v>0</v>
          </cell>
          <cell r="D10530">
            <v>0</v>
          </cell>
          <cell r="E10530">
            <v>0</v>
          </cell>
        </row>
        <row r="10531">
          <cell r="A10531">
            <v>0</v>
          </cell>
          <cell r="B10531">
            <v>0</v>
          </cell>
          <cell r="C10531">
            <v>0</v>
          </cell>
          <cell r="D10531">
            <v>0</v>
          </cell>
          <cell r="E10531">
            <v>0</v>
          </cell>
        </row>
        <row r="10532">
          <cell r="A10532">
            <v>0</v>
          </cell>
          <cell r="B10532">
            <v>0</v>
          </cell>
          <cell r="C10532">
            <v>0</v>
          </cell>
          <cell r="D10532">
            <v>0</v>
          </cell>
          <cell r="E10532">
            <v>0</v>
          </cell>
        </row>
        <row r="10533">
          <cell r="A10533">
            <v>0</v>
          </cell>
          <cell r="B10533">
            <v>0</v>
          </cell>
          <cell r="C10533">
            <v>0</v>
          </cell>
          <cell r="D10533">
            <v>0</v>
          </cell>
          <cell r="E10533">
            <v>0</v>
          </cell>
        </row>
        <row r="10534">
          <cell r="A10534">
            <v>0</v>
          </cell>
          <cell r="B10534">
            <v>0</v>
          </cell>
          <cell r="C10534">
            <v>0</v>
          </cell>
          <cell r="D10534">
            <v>0</v>
          </cell>
          <cell r="E10534">
            <v>0</v>
          </cell>
        </row>
        <row r="10535">
          <cell r="A10535">
            <v>0</v>
          </cell>
          <cell r="B10535">
            <v>0</v>
          </cell>
          <cell r="C10535">
            <v>0</v>
          </cell>
          <cell r="D10535">
            <v>0</v>
          </cell>
          <cell r="E10535">
            <v>0</v>
          </cell>
        </row>
        <row r="10536">
          <cell r="A10536">
            <v>0</v>
          </cell>
          <cell r="B10536">
            <v>0</v>
          </cell>
          <cell r="C10536">
            <v>0</v>
          </cell>
          <cell r="D10536">
            <v>0</v>
          </cell>
          <cell r="E10536">
            <v>0</v>
          </cell>
        </row>
        <row r="10537">
          <cell r="A10537">
            <v>0</v>
          </cell>
          <cell r="B10537">
            <v>0</v>
          </cell>
          <cell r="C10537">
            <v>0</v>
          </cell>
          <cell r="D10537">
            <v>0</v>
          </cell>
          <cell r="E10537">
            <v>0</v>
          </cell>
        </row>
        <row r="10538">
          <cell r="A10538">
            <v>0</v>
          </cell>
          <cell r="B10538">
            <v>0</v>
          </cell>
          <cell r="C10538">
            <v>0</v>
          </cell>
          <cell r="D10538">
            <v>0</v>
          </cell>
          <cell r="E10538">
            <v>0</v>
          </cell>
        </row>
        <row r="10539">
          <cell r="A10539">
            <v>0</v>
          </cell>
          <cell r="B10539">
            <v>0</v>
          </cell>
          <cell r="C10539">
            <v>0</v>
          </cell>
          <cell r="D10539">
            <v>0</v>
          </cell>
          <cell r="E10539">
            <v>0</v>
          </cell>
        </row>
        <row r="10540">
          <cell r="A10540">
            <v>0</v>
          </cell>
          <cell r="B10540">
            <v>0</v>
          </cell>
          <cell r="C10540">
            <v>0</v>
          </cell>
          <cell r="D10540">
            <v>0</v>
          </cell>
          <cell r="E10540">
            <v>0</v>
          </cell>
        </row>
        <row r="10541">
          <cell r="A10541">
            <v>0</v>
          </cell>
          <cell r="B10541">
            <v>0</v>
          </cell>
          <cell r="C10541">
            <v>0</v>
          </cell>
          <cell r="D10541">
            <v>0</v>
          </cell>
          <cell r="E10541">
            <v>0</v>
          </cell>
        </row>
        <row r="10542">
          <cell r="A10542">
            <v>0</v>
          </cell>
          <cell r="B10542">
            <v>0</v>
          </cell>
          <cell r="C10542">
            <v>0</v>
          </cell>
          <cell r="D10542">
            <v>0</v>
          </cell>
          <cell r="E10542">
            <v>0</v>
          </cell>
        </row>
        <row r="10543">
          <cell r="A10543">
            <v>0</v>
          </cell>
          <cell r="B10543">
            <v>0</v>
          </cell>
          <cell r="C10543">
            <v>0</v>
          </cell>
          <cell r="D10543">
            <v>0</v>
          </cell>
          <cell r="E10543">
            <v>0</v>
          </cell>
        </row>
        <row r="10544">
          <cell r="A10544">
            <v>0</v>
          </cell>
          <cell r="B10544">
            <v>0</v>
          </cell>
          <cell r="C10544">
            <v>0</v>
          </cell>
          <cell r="D10544">
            <v>0</v>
          </cell>
          <cell r="E10544">
            <v>0</v>
          </cell>
        </row>
        <row r="10545">
          <cell r="A10545">
            <v>0</v>
          </cell>
          <cell r="B10545">
            <v>0</v>
          </cell>
          <cell r="C10545">
            <v>0</v>
          </cell>
          <cell r="D10545">
            <v>0</v>
          </cell>
          <cell r="E10545">
            <v>0</v>
          </cell>
        </row>
        <row r="10546">
          <cell r="A10546">
            <v>0</v>
          </cell>
          <cell r="B10546">
            <v>0</v>
          </cell>
          <cell r="C10546">
            <v>0</v>
          </cell>
          <cell r="D10546">
            <v>0</v>
          </cell>
          <cell r="E10546">
            <v>0</v>
          </cell>
        </row>
        <row r="10547">
          <cell r="A10547">
            <v>0</v>
          </cell>
          <cell r="B10547">
            <v>0</v>
          </cell>
          <cell r="C10547">
            <v>0</v>
          </cell>
          <cell r="D10547">
            <v>0</v>
          </cell>
          <cell r="E10547">
            <v>0</v>
          </cell>
        </row>
        <row r="10548">
          <cell r="A10548">
            <v>0</v>
          </cell>
          <cell r="B10548">
            <v>0</v>
          </cell>
          <cell r="C10548">
            <v>0</v>
          </cell>
          <cell r="D10548">
            <v>0</v>
          </cell>
          <cell r="E10548">
            <v>0</v>
          </cell>
        </row>
        <row r="10549">
          <cell r="A10549">
            <v>0</v>
          </cell>
          <cell r="B10549">
            <v>0</v>
          </cell>
          <cell r="C10549">
            <v>0</v>
          </cell>
          <cell r="D10549">
            <v>0</v>
          </cell>
          <cell r="E10549">
            <v>0</v>
          </cell>
        </row>
        <row r="10550">
          <cell r="A10550">
            <v>0</v>
          </cell>
          <cell r="B10550">
            <v>0</v>
          </cell>
          <cell r="C10550">
            <v>0</v>
          </cell>
          <cell r="D10550">
            <v>0</v>
          </cell>
          <cell r="E10550">
            <v>0</v>
          </cell>
        </row>
        <row r="10551">
          <cell r="A10551">
            <v>0</v>
          </cell>
          <cell r="B10551">
            <v>0</v>
          </cell>
          <cell r="C10551">
            <v>0</v>
          </cell>
          <cell r="D10551">
            <v>0</v>
          </cell>
          <cell r="E10551">
            <v>0</v>
          </cell>
        </row>
        <row r="10552">
          <cell r="A10552">
            <v>0</v>
          </cell>
          <cell r="B10552">
            <v>0</v>
          </cell>
          <cell r="C10552">
            <v>0</v>
          </cell>
          <cell r="D10552">
            <v>0</v>
          </cell>
          <cell r="E10552">
            <v>0</v>
          </cell>
        </row>
        <row r="10553">
          <cell r="A10553">
            <v>0</v>
          </cell>
          <cell r="B10553">
            <v>0</v>
          </cell>
          <cell r="C10553">
            <v>0</v>
          </cell>
          <cell r="D10553">
            <v>0</v>
          </cell>
          <cell r="E10553">
            <v>0</v>
          </cell>
        </row>
        <row r="10554">
          <cell r="A10554">
            <v>0</v>
          </cell>
          <cell r="B10554">
            <v>0</v>
          </cell>
          <cell r="C10554">
            <v>0</v>
          </cell>
          <cell r="D10554">
            <v>0</v>
          </cell>
          <cell r="E10554">
            <v>0</v>
          </cell>
        </row>
        <row r="10555">
          <cell r="A10555">
            <v>0</v>
          </cell>
          <cell r="B10555">
            <v>0</v>
          </cell>
          <cell r="C10555">
            <v>0</v>
          </cell>
          <cell r="D10555">
            <v>0</v>
          </cell>
          <cell r="E10555">
            <v>0</v>
          </cell>
        </row>
        <row r="10556">
          <cell r="A10556">
            <v>0</v>
          </cell>
          <cell r="B10556">
            <v>0</v>
          </cell>
          <cell r="C10556">
            <v>0</v>
          </cell>
          <cell r="D10556">
            <v>0</v>
          </cell>
          <cell r="E10556">
            <v>0</v>
          </cell>
        </row>
        <row r="10557">
          <cell r="A10557">
            <v>0</v>
          </cell>
          <cell r="B10557">
            <v>0</v>
          </cell>
          <cell r="C10557">
            <v>0</v>
          </cell>
          <cell r="D10557">
            <v>0</v>
          </cell>
          <cell r="E10557">
            <v>0</v>
          </cell>
        </row>
        <row r="10558">
          <cell r="A10558">
            <v>0</v>
          </cell>
          <cell r="B10558">
            <v>0</v>
          </cell>
          <cell r="C10558">
            <v>0</v>
          </cell>
          <cell r="D10558">
            <v>0</v>
          </cell>
          <cell r="E10558">
            <v>0</v>
          </cell>
        </row>
        <row r="10559">
          <cell r="A10559">
            <v>0</v>
          </cell>
          <cell r="B10559">
            <v>0</v>
          </cell>
          <cell r="C10559">
            <v>0</v>
          </cell>
          <cell r="D10559">
            <v>0</v>
          </cell>
          <cell r="E10559">
            <v>0</v>
          </cell>
        </row>
        <row r="10560">
          <cell r="A10560">
            <v>0</v>
          </cell>
          <cell r="B10560">
            <v>0</v>
          </cell>
          <cell r="C10560">
            <v>0</v>
          </cell>
          <cell r="D10560">
            <v>0</v>
          </cell>
          <cell r="E10560">
            <v>0</v>
          </cell>
        </row>
        <row r="10561">
          <cell r="A10561">
            <v>0</v>
          </cell>
          <cell r="B10561">
            <v>0</v>
          </cell>
          <cell r="C10561">
            <v>0</v>
          </cell>
          <cell r="D10561">
            <v>0</v>
          </cell>
          <cell r="E10561">
            <v>0</v>
          </cell>
        </row>
        <row r="10562">
          <cell r="A10562">
            <v>0</v>
          </cell>
          <cell r="B10562">
            <v>0</v>
          </cell>
          <cell r="C10562">
            <v>0</v>
          </cell>
          <cell r="D10562">
            <v>0</v>
          </cell>
          <cell r="E10562">
            <v>0</v>
          </cell>
        </row>
        <row r="10563">
          <cell r="A10563">
            <v>0</v>
          </cell>
          <cell r="B10563">
            <v>0</v>
          </cell>
          <cell r="C10563">
            <v>0</v>
          </cell>
          <cell r="D10563">
            <v>0</v>
          </cell>
          <cell r="E10563">
            <v>0</v>
          </cell>
        </row>
        <row r="10564">
          <cell r="A10564">
            <v>0</v>
          </cell>
          <cell r="B10564">
            <v>0</v>
          </cell>
          <cell r="C10564">
            <v>0</v>
          </cell>
          <cell r="D10564">
            <v>0</v>
          </cell>
          <cell r="E10564">
            <v>0</v>
          </cell>
        </row>
        <row r="10565">
          <cell r="A10565">
            <v>0</v>
          </cell>
          <cell r="B10565">
            <v>0</v>
          </cell>
          <cell r="C10565">
            <v>0</v>
          </cell>
          <cell r="D10565">
            <v>0</v>
          </cell>
          <cell r="E10565">
            <v>0</v>
          </cell>
        </row>
        <row r="10566">
          <cell r="A10566">
            <v>0</v>
          </cell>
          <cell r="B10566">
            <v>0</v>
          </cell>
          <cell r="C10566">
            <v>0</v>
          </cell>
          <cell r="D10566">
            <v>0</v>
          </cell>
          <cell r="E10566">
            <v>0</v>
          </cell>
        </row>
        <row r="10567">
          <cell r="A10567">
            <v>0</v>
          </cell>
          <cell r="B10567">
            <v>0</v>
          </cell>
          <cell r="C10567">
            <v>0</v>
          </cell>
          <cell r="D10567">
            <v>0</v>
          </cell>
          <cell r="E10567">
            <v>0</v>
          </cell>
        </row>
        <row r="10568">
          <cell r="A10568">
            <v>0</v>
          </cell>
          <cell r="B10568">
            <v>0</v>
          </cell>
          <cell r="C10568">
            <v>0</v>
          </cell>
          <cell r="D10568">
            <v>0</v>
          </cell>
          <cell r="E10568">
            <v>0</v>
          </cell>
        </row>
        <row r="10569">
          <cell r="A10569">
            <v>0</v>
          </cell>
          <cell r="B10569">
            <v>0</v>
          </cell>
          <cell r="C10569">
            <v>0</v>
          </cell>
          <cell r="D10569">
            <v>0</v>
          </cell>
          <cell r="E10569">
            <v>0</v>
          </cell>
        </row>
        <row r="10570">
          <cell r="A10570">
            <v>0</v>
          </cell>
          <cell r="B10570">
            <v>0</v>
          </cell>
          <cell r="C10570">
            <v>0</v>
          </cell>
          <cell r="D10570">
            <v>0</v>
          </cell>
          <cell r="E10570">
            <v>0</v>
          </cell>
        </row>
        <row r="10571">
          <cell r="A10571">
            <v>0</v>
          </cell>
          <cell r="B10571">
            <v>0</v>
          </cell>
          <cell r="C10571">
            <v>0</v>
          </cell>
          <cell r="D10571">
            <v>0</v>
          </cell>
          <cell r="E10571">
            <v>0</v>
          </cell>
        </row>
        <row r="10572">
          <cell r="A10572">
            <v>0</v>
          </cell>
          <cell r="B10572">
            <v>0</v>
          </cell>
          <cell r="C10572">
            <v>0</v>
          </cell>
          <cell r="D10572">
            <v>0</v>
          </cell>
          <cell r="E10572">
            <v>0</v>
          </cell>
        </row>
        <row r="10573">
          <cell r="A10573">
            <v>0</v>
          </cell>
          <cell r="B10573">
            <v>0</v>
          </cell>
          <cell r="C10573">
            <v>0</v>
          </cell>
          <cell r="D10573">
            <v>0</v>
          </cell>
          <cell r="E10573">
            <v>0</v>
          </cell>
        </row>
        <row r="10574">
          <cell r="A10574">
            <v>0</v>
          </cell>
          <cell r="B10574">
            <v>0</v>
          </cell>
          <cell r="C10574">
            <v>0</v>
          </cell>
          <cell r="D10574">
            <v>0</v>
          </cell>
          <cell r="E10574">
            <v>0</v>
          </cell>
        </row>
        <row r="10575">
          <cell r="A10575">
            <v>0</v>
          </cell>
          <cell r="B10575">
            <v>0</v>
          </cell>
          <cell r="C10575">
            <v>0</v>
          </cell>
          <cell r="D10575">
            <v>0</v>
          </cell>
          <cell r="E10575">
            <v>0</v>
          </cell>
        </row>
        <row r="10576">
          <cell r="A10576">
            <v>0</v>
          </cell>
          <cell r="B10576">
            <v>0</v>
          </cell>
          <cell r="C10576">
            <v>0</v>
          </cell>
          <cell r="D10576">
            <v>0</v>
          </cell>
          <cell r="E10576">
            <v>0</v>
          </cell>
        </row>
        <row r="10577">
          <cell r="A10577">
            <v>0</v>
          </cell>
          <cell r="B10577">
            <v>0</v>
          </cell>
          <cell r="C10577">
            <v>0</v>
          </cell>
          <cell r="D10577">
            <v>0</v>
          </cell>
          <cell r="E10577">
            <v>0</v>
          </cell>
        </row>
        <row r="10578">
          <cell r="A10578">
            <v>0</v>
          </cell>
          <cell r="B10578">
            <v>0</v>
          </cell>
          <cell r="C10578">
            <v>0</v>
          </cell>
          <cell r="D10578">
            <v>0</v>
          </cell>
          <cell r="E10578">
            <v>0</v>
          </cell>
        </row>
        <row r="10579">
          <cell r="A10579">
            <v>0</v>
          </cell>
          <cell r="B10579">
            <v>0</v>
          </cell>
          <cell r="C10579">
            <v>0</v>
          </cell>
          <cell r="D10579">
            <v>0</v>
          </cell>
          <cell r="E10579">
            <v>0</v>
          </cell>
        </row>
        <row r="10580">
          <cell r="A10580">
            <v>0</v>
          </cell>
          <cell r="B10580">
            <v>0</v>
          </cell>
          <cell r="C10580">
            <v>0</v>
          </cell>
          <cell r="D10580">
            <v>0</v>
          </cell>
          <cell r="E10580">
            <v>0</v>
          </cell>
        </row>
        <row r="10581">
          <cell r="A10581">
            <v>0</v>
          </cell>
          <cell r="B10581">
            <v>0</v>
          </cell>
          <cell r="C10581">
            <v>0</v>
          </cell>
          <cell r="D10581">
            <v>0</v>
          </cell>
          <cell r="E10581">
            <v>0</v>
          </cell>
        </row>
        <row r="10582">
          <cell r="A10582">
            <v>0</v>
          </cell>
          <cell r="B10582">
            <v>0</v>
          </cell>
          <cell r="C10582">
            <v>0</v>
          </cell>
          <cell r="D10582">
            <v>0</v>
          </cell>
          <cell r="E10582">
            <v>0</v>
          </cell>
        </row>
        <row r="10583">
          <cell r="A10583">
            <v>0</v>
          </cell>
          <cell r="B10583">
            <v>0</v>
          </cell>
          <cell r="C10583">
            <v>0</v>
          </cell>
          <cell r="D10583">
            <v>0</v>
          </cell>
          <cell r="E10583">
            <v>0</v>
          </cell>
        </row>
        <row r="10584">
          <cell r="A10584">
            <v>0</v>
          </cell>
          <cell r="B10584">
            <v>0</v>
          </cell>
          <cell r="C10584">
            <v>0</v>
          </cell>
          <cell r="D10584">
            <v>0</v>
          </cell>
          <cell r="E10584">
            <v>0</v>
          </cell>
        </row>
        <row r="10585">
          <cell r="A10585">
            <v>0</v>
          </cell>
          <cell r="B10585">
            <v>0</v>
          </cell>
          <cell r="C10585">
            <v>0</v>
          </cell>
          <cell r="D10585">
            <v>0</v>
          </cell>
          <cell r="E10585">
            <v>0</v>
          </cell>
        </row>
        <row r="10586">
          <cell r="A10586">
            <v>0</v>
          </cell>
          <cell r="B10586">
            <v>0</v>
          </cell>
          <cell r="C10586">
            <v>0</v>
          </cell>
          <cell r="D10586">
            <v>0</v>
          </cell>
          <cell r="E10586">
            <v>0</v>
          </cell>
        </row>
        <row r="10587">
          <cell r="A10587">
            <v>0</v>
          </cell>
          <cell r="B10587">
            <v>0</v>
          </cell>
          <cell r="C10587">
            <v>0</v>
          </cell>
          <cell r="D10587">
            <v>0</v>
          </cell>
          <cell r="E10587">
            <v>0</v>
          </cell>
        </row>
        <row r="10588">
          <cell r="A10588">
            <v>0</v>
          </cell>
          <cell r="B10588">
            <v>0</v>
          </cell>
          <cell r="C10588">
            <v>0</v>
          </cell>
          <cell r="D10588">
            <v>0</v>
          </cell>
          <cell r="E10588">
            <v>0</v>
          </cell>
        </row>
        <row r="10589">
          <cell r="A10589">
            <v>0</v>
          </cell>
          <cell r="B10589">
            <v>0</v>
          </cell>
          <cell r="C10589">
            <v>0</v>
          </cell>
          <cell r="D10589">
            <v>0</v>
          </cell>
          <cell r="E10589">
            <v>0</v>
          </cell>
        </row>
        <row r="10590">
          <cell r="A10590">
            <v>0</v>
          </cell>
          <cell r="B10590">
            <v>0</v>
          </cell>
          <cell r="C10590">
            <v>0</v>
          </cell>
          <cell r="D10590">
            <v>0</v>
          </cell>
          <cell r="E10590">
            <v>0</v>
          </cell>
        </row>
        <row r="10591">
          <cell r="A10591">
            <v>0</v>
          </cell>
          <cell r="B10591">
            <v>0</v>
          </cell>
          <cell r="C10591">
            <v>0</v>
          </cell>
          <cell r="D10591">
            <v>0</v>
          </cell>
          <cell r="E10591">
            <v>0</v>
          </cell>
        </row>
        <row r="10592">
          <cell r="A10592">
            <v>0</v>
          </cell>
          <cell r="B10592">
            <v>0</v>
          </cell>
          <cell r="C10592">
            <v>0</v>
          </cell>
          <cell r="D10592">
            <v>0</v>
          </cell>
          <cell r="E10592">
            <v>0</v>
          </cell>
        </row>
        <row r="10593">
          <cell r="A10593">
            <v>0</v>
          </cell>
          <cell r="B10593">
            <v>0</v>
          </cell>
          <cell r="C10593">
            <v>0</v>
          </cell>
          <cell r="D10593">
            <v>0</v>
          </cell>
          <cell r="E10593">
            <v>0</v>
          </cell>
        </row>
        <row r="10594">
          <cell r="A10594">
            <v>0</v>
          </cell>
          <cell r="B10594">
            <v>0</v>
          </cell>
          <cell r="C10594">
            <v>0</v>
          </cell>
          <cell r="D10594">
            <v>0</v>
          </cell>
          <cell r="E10594">
            <v>0</v>
          </cell>
        </row>
        <row r="10595">
          <cell r="A10595">
            <v>0</v>
          </cell>
          <cell r="B10595">
            <v>0</v>
          </cell>
          <cell r="C10595">
            <v>0</v>
          </cell>
          <cell r="D10595">
            <v>0</v>
          </cell>
          <cell r="E10595">
            <v>0</v>
          </cell>
        </row>
        <row r="10596">
          <cell r="A10596">
            <v>0</v>
          </cell>
          <cell r="B10596">
            <v>0</v>
          </cell>
          <cell r="C10596">
            <v>0</v>
          </cell>
          <cell r="D10596">
            <v>0</v>
          </cell>
          <cell r="E10596">
            <v>0</v>
          </cell>
        </row>
        <row r="10597">
          <cell r="A10597">
            <v>0</v>
          </cell>
          <cell r="B10597">
            <v>0</v>
          </cell>
          <cell r="C10597">
            <v>0</v>
          </cell>
          <cell r="D10597">
            <v>0</v>
          </cell>
          <cell r="E10597">
            <v>0</v>
          </cell>
        </row>
        <row r="10598">
          <cell r="A10598">
            <v>0</v>
          </cell>
          <cell r="B10598">
            <v>0</v>
          </cell>
          <cell r="C10598">
            <v>0</v>
          </cell>
          <cell r="D10598">
            <v>0</v>
          </cell>
          <cell r="E10598">
            <v>0</v>
          </cell>
        </row>
        <row r="10599">
          <cell r="A10599">
            <v>0</v>
          </cell>
          <cell r="B10599">
            <v>0</v>
          </cell>
          <cell r="C10599">
            <v>0</v>
          </cell>
          <cell r="D10599">
            <v>0</v>
          </cell>
          <cell r="E10599">
            <v>0</v>
          </cell>
        </row>
        <row r="10600">
          <cell r="A10600">
            <v>0</v>
          </cell>
          <cell r="B10600">
            <v>0</v>
          </cell>
          <cell r="C10600">
            <v>0</v>
          </cell>
          <cell r="D10600">
            <v>0</v>
          </cell>
          <cell r="E10600">
            <v>0</v>
          </cell>
        </row>
        <row r="10601">
          <cell r="A10601">
            <v>0</v>
          </cell>
          <cell r="B10601">
            <v>0</v>
          </cell>
          <cell r="C10601">
            <v>0</v>
          </cell>
          <cell r="D10601">
            <v>0</v>
          </cell>
          <cell r="E10601">
            <v>0</v>
          </cell>
        </row>
        <row r="10602">
          <cell r="A10602">
            <v>0</v>
          </cell>
          <cell r="B10602">
            <v>0</v>
          </cell>
          <cell r="C10602">
            <v>0</v>
          </cell>
          <cell r="D10602">
            <v>0</v>
          </cell>
          <cell r="E10602">
            <v>0</v>
          </cell>
        </row>
        <row r="10603">
          <cell r="A10603">
            <v>0</v>
          </cell>
          <cell r="B10603">
            <v>0</v>
          </cell>
          <cell r="C10603">
            <v>0</v>
          </cell>
          <cell r="D10603">
            <v>0</v>
          </cell>
          <cell r="E10603">
            <v>0</v>
          </cell>
        </row>
        <row r="10604">
          <cell r="A10604">
            <v>0</v>
          </cell>
          <cell r="B10604">
            <v>0</v>
          </cell>
          <cell r="C10604">
            <v>0</v>
          </cell>
          <cell r="D10604">
            <v>0</v>
          </cell>
          <cell r="E10604">
            <v>0</v>
          </cell>
        </row>
        <row r="10605">
          <cell r="A10605">
            <v>0</v>
          </cell>
          <cell r="B10605">
            <v>0</v>
          </cell>
          <cell r="C10605">
            <v>0</v>
          </cell>
          <cell r="D10605">
            <v>0</v>
          </cell>
          <cell r="E10605">
            <v>0</v>
          </cell>
        </row>
        <row r="10606">
          <cell r="A10606">
            <v>0</v>
          </cell>
          <cell r="B10606">
            <v>0</v>
          </cell>
          <cell r="C10606">
            <v>0</v>
          </cell>
          <cell r="D10606">
            <v>0</v>
          </cell>
          <cell r="E10606">
            <v>0</v>
          </cell>
        </row>
        <row r="10607">
          <cell r="A10607">
            <v>0</v>
          </cell>
          <cell r="B10607">
            <v>0</v>
          </cell>
          <cell r="C10607">
            <v>0</v>
          </cell>
          <cell r="D10607">
            <v>0</v>
          </cell>
          <cell r="E10607">
            <v>0</v>
          </cell>
        </row>
        <row r="10608">
          <cell r="A10608">
            <v>0</v>
          </cell>
          <cell r="B10608">
            <v>0</v>
          </cell>
          <cell r="C10608">
            <v>0</v>
          </cell>
          <cell r="D10608">
            <v>0</v>
          </cell>
          <cell r="E10608">
            <v>0</v>
          </cell>
        </row>
        <row r="10609">
          <cell r="A10609">
            <v>0</v>
          </cell>
          <cell r="B10609">
            <v>0</v>
          </cell>
          <cell r="C10609">
            <v>0</v>
          </cell>
          <cell r="D10609">
            <v>0</v>
          </cell>
          <cell r="E10609">
            <v>0</v>
          </cell>
        </row>
        <row r="10610">
          <cell r="A10610">
            <v>0</v>
          </cell>
          <cell r="B10610">
            <v>0</v>
          </cell>
          <cell r="C10610">
            <v>0</v>
          </cell>
          <cell r="D10610">
            <v>0</v>
          </cell>
          <cell r="E10610">
            <v>0</v>
          </cell>
        </row>
        <row r="10611">
          <cell r="A10611">
            <v>0</v>
          </cell>
          <cell r="B10611">
            <v>0</v>
          </cell>
          <cell r="C10611">
            <v>0</v>
          </cell>
          <cell r="D10611">
            <v>0</v>
          </cell>
          <cell r="E10611">
            <v>0</v>
          </cell>
        </row>
        <row r="10612">
          <cell r="A10612">
            <v>0</v>
          </cell>
          <cell r="B10612">
            <v>0</v>
          </cell>
          <cell r="C10612">
            <v>0</v>
          </cell>
          <cell r="D10612">
            <v>0</v>
          </cell>
          <cell r="E10612">
            <v>0</v>
          </cell>
        </row>
        <row r="10613">
          <cell r="A10613">
            <v>0</v>
          </cell>
          <cell r="B10613">
            <v>0</v>
          </cell>
          <cell r="C10613">
            <v>0</v>
          </cell>
          <cell r="D10613">
            <v>0</v>
          </cell>
          <cell r="E10613">
            <v>0</v>
          </cell>
        </row>
        <row r="10614">
          <cell r="A10614">
            <v>0</v>
          </cell>
          <cell r="B10614">
            <v>0</v>
          </cell>
          <cell r="C10614">
            <v>0</v>
          </cell>
          <cell r="D10614">
            <v>0</v>
          </cell>
          <cell r="E10614">
            <v>0</v>
          </cell>
        </row>
        <row r="10615">
          <cell r="A10615">
            <v>0</v>
          </cell>
          <cell r="B10615">
            <v>0</v>
          </cell>
          <cell r="C10615">
            <v>0</v>
          </cell>
          <cell r="D10615">
            <v>0</v>
          </cell>
          <cell r="E10615">
            <v>0</v>
          </cell>
        </row>
        <row r="10616">
          <cell r="A10616">
            <v>0</v>
          </cell>
          <cell r="B10616">
            <v>0</v>
          </cell>
          <cell r="C10616">
            <v>0</v>
          </cell>
          <cell r="D10616">
            <v>0</v>
          </cell>
          <cell r="E10616">
            <v>0</v>
          </cell>
        </row>
        <row r="10617">
          <cell r="A10617">
            <v>0</v>
          </cell>
          <cell r="B10617">
            <v>0</v>
          </cell>
          <cell r="C10617">
            <v>0</v>
          </cell>
          <cell r="D10617">
            <v>0</v>
          </cell>
          <cell r="E10617">
            <v>0</v>
          </cell>
        </row>
        <row r="10618">
          <cell r="A10618">
            <v>0</v>
          </cell>
          <cell r="B10618">
            <v>0</v>
          </cell>
          <cell r="C10618">
            <v>0</v>
          </cell>
          <cell r="D10618">
            <v>0</v>
          </cell>
          <cell r="E10618">
            <v>0</v>
          </cell>
        </row>
        <row r="10619">
          <cell r="A10619">
            <v>0</v>
          </cell>
          <cell r="B10619">
            <v>0</v>
          </cell>
          <cell r="C10619">
            <v>0</v>
          </cell>
          <cell r="D10619">
            <v>0</v>
          </cell>
          <cell r="E10619">
            <v>0</v>
          </cell>
        </row>
        <row r="10620">
          <cell r="A10620">
            <v>0</v>
          </cell>
          <cell r="B10620">
            <v>0</v>
          </cell>
          <cell r="C10620">
            <v>0</v>
          </cell>
          <cell r="D10620">
            <v>0</v>
          </cell>
          <cell r="E10620">
            <v>0</v>
          </cell>
        </row>
        <row r="10621">
          <cell r="A10621">
            <v>0</v>
          </cell>
          <cell r="B10621">
            <v>0</v>
          </cell>
          <cell r="C10621">
            <v>0</v>
          </cell>
          <cell r="D10621">
            <v>0</v>
          </cell>
          <cell r="E10621">
            <v>0</v>
          </cell>
        </row>
        <row r="10622">
          <cell r="A10622">
            <v>0</v>
          </cell>
          <cell r="B10622">
            <v>0</v>
          </cell>
          <cell r="C10622">
            <v>0</v>
          </cell>
          <cell r="D10622">
            <v>0</v>
          </cell>
          <cell r="E10622">
            <v>0</v>
          </cell>
        </row>
        <row r="10623">
          <cell r="A10623">
            <v>0</v>
          </cell>
          <cell r="B10623">
            <v>0</v>
          </cell>
          <cell r="C10623">
            <v>0</v>
          </cell>
          <cell r="D10623">
            <v>0</v>
          </cell>
          <cell r="E10623">
            <v>0</v>
          </cell>
        </row>
        <row r="10624">
          <cell r="A10624">
            <v>0</v>
          </cell>
          <cell r="B10624">
            <v>0</v>
          </cell>
          <cell r="C10624">
            <v>0</v>
          </cell>
          <cell r="D10624">
            <v>0</v>
          </cell>
          <cell r="E10624">
            <v>0</v>
          </cell>
        </row>
        <row r="10625">
          <cell r="A10625">
            <v>0</v>
          </cell>
          <cell r="B10625">
            <v>0</v>
          </cell>
          <cell r="C10625">
            <v>0</v>
          </cell>
          <cell r="D10625">
            <v>0</v>
          </cell>
          <cell r="E10625">
            <v>0</v>
          </cell>
        </row>
        <row r="10626">
          <cell r="A10626">
            <v>0</v>
          </cell>
          <cell r="B10626">
            <v>0</v>
          </cell>
          <cell r="C10626">
            <v>0</v>
          </cell>
          <cell r="D10626">
            <v>0</v>
          </cell>
          <cell r="E10626">
            <v>0</v>
          </cell>
        </row>
        <row r="10627">
          <cell r="A10627">
            <v>0</v>
          </cell>
          <cell r="B10627">
            <v>0</v>
          </cell>
          <cell r="C10627">
            <v>0</v>
          </cell>
          <cell r="D10627">
            <v>0</v>
          </cell>
          <cell r="E10627">
            <v>0</v>
          </cell>
        </row>
        <row r="10628">
          <cell r="A10628">
            <v>0</v>
          </cell>
          <cell r="B10628">
            <v>0</v>
          </cell>
          <cell r="C10628">
            <v>0</v>
          </cell>
          <cell r="D10628">
            <v>0</v>
          </cell>
          <cell r="E10628">
            <v>0</v>
          </cell>
        </row>
        <row r="10629">
          <cell r="A10629">
            <v>0</v>
          </cell>
          <cell r="B10629">
            <v>0</v>
          </cell>
          <cell r="C10629">
            <v>0</v>
          </cell>
          <cell r="D10629">
            <v>0</v>
          </cell>
          <cell r="E10629">
            <v>0</v>
          </cell>
        </row>
        <row r="10630">
          <cell r="A10630">
            <v>0</v>
          </cell>
          <cell r="B10630">
            <v>0</v>
          </cell>
          <cell r="C10630">
            <v>0</v>
          </cell>
          <cell r="D10630">
            <v>0</v>
          </cell>
          <cell r="E10630">
            <v>0</v>
          </cell>
        </row>
        <row r="10631">
          <cell r="A10631">
            <v>0</v>
          </cell>
          <cell r="B10631">
            <v>0</v>
          </cell>
          <cell r="C10631">
            <v>0</v>
          </cell>
          <cell r="D10631">
            <v>0</v>
          </cell>
          <cell r="E10631">
            <v>0</v>
          </cell>
        </row>
        <row r="10632">
          <cell r="A10632">
            <v>0</v>
          </cell>
          <cell r="B10632">
            <v>0</v>
          </cell>
          <cell r="C10632">
            <v>0</v>
          </cell>
          <cell r="D10632">
            <v>0</v>
          </cell>
          <cell r="E10632">
            <v>0</v>
          </cell>
        </row>
        <row r="10633">
          <cell r="A10633">
            <v>0</v>
          </cell>
          <cell r="B10633">
            <v>0</v>
          </cell>
          <cell r="C10633">
            <v>0</v>
          </cell>
          <cell r="D10633">
            <v>0</v>
          </cell>
          <cell r="E10633">
            <v>0</v>
          </cell>
        </row>
        <row r="10634">
          <cell r="A10634">
            <v>0</v>
          </cell>
          <cell r="B10634">
            <v>0</v>
          </cell>
          <cell r="C10634">
            <v>0</v>
          </cell>
          <cell r="D10634">
            <v>0</v>
          </cell>
          <cell r="E10634">
            <v>0</v>
          </cell>
        </row>
        <row r="10635">
          <cell r="A10635">
            <v>0</v>
          </cell>
          <cell r="B10635">
            <v>0</v>
          </cell>
          <cell r="C10635">
            <v>0</v>
          </cell>
          <cell r="D10635">
            <v>0</v>
          </cell>
          <cell r="E10635">
            <v>0</v>
          </cell>
        </row>
        <row r="10636">
          <cell r="A10636">
            <v>0</v>
          </cell>
          <cell r="B10636">
            <v>0</v>
          </cell>
          <cell r="C10636">
            <v>0</v>
          </cell>
          <cell r="D10636">
            <v>0</v>
          </cell>
          <cell r="E10636">
            <v>0</v>
          </cell>
        </row>
        <row r="10637">
          <cell r="A10637">
            <v>0</v>
          </cell>
          <cell r="B10637">
            <v>0</v>
          </cell>
          <cell r="C10637">
            <v>0</v>
          </cell>
          <cell r="D10637">
            <v>0</v>
          </cell>
          <cell r="E10637">
            <v>0</v>
          </cell>
        </row>
        <row r="10638">
          <cell r="A10638">
            <v>0</v>
          </cell>
          <cell r="B10638">
            <v>0</v>
          </cell>
          <cell r="C10638">
            <v>0</v>
          </cell>
          <cell r="D10638">
            <v>0</v>
          </cell>
          <cell r="E10638">
            <v>0</v>
          </cell>
        </row>
        <row r="10639">
          <cell r="A10639">
            <v>0</v>
          </cell>
          <cell r="B10639">
            <v>0</v>
          </cell>
          <cell r="C10639">
            <v>0</v>
          </cell>
          <cell r="D10639">
            <v>0</v>
          </cell>
          <cell r="E10639">
            <v>0</v>
          </cell>
        </row>
        <row r="10640">
          <cell r="A10640">
            <v>0</v>
          </cell>
          <cell r="B10640">
            <v>0</v>
          </cell>
          <cell r="C10640">
            <v>0</v>
          </cell>
          <cell r="D10640">
            <v>0</v>
          </cell>
          <cell r="E10640">
            <v>0</v>
          </cell>
        </row>
        <row r="10641">
          <cell r="A10641">
            <v>0</v>
          </cell>
          <cell r="B10641">
            <v>0</v>
          </cell>
          <cell r="C10641">
            <v>0</v>
          </cell>
          <cell r="D10641">
            <v>0</v>
          </cell>
          <cell r="E10641">
            <v>0</v>
          </cell>
        </row>
        <row r="10642">
          <cell r="A10642">
            <v>0</v>
          </cell>
          <cell r="B10642">
            <v>0</v>
          </cell>
          <cell r="C10642">
            <v>0</v>
          </cell>
          <cell r="D10642">
            <v>0</v>
          </cell>
          <cell r="E10642">
            <v>0</v>
          </cell>
        </row>
        <row r="10643">
          <cell r="A10643">
            <v>0</v>
          </cell>
          <cell r="B10643">
            <v>0</v>
          </cell>
          <cell r="C10643">
            <v>0</v>
          </cell>
          <cell r="D10643">
            <v>0</v>
          </cell>
          <cell r="E10643">
            <v>0</v>
          </cell>
        </row>
        <row r="10644">
          <cell r="A10644">
            <v>0</v>
          </cell>
          <cell r="B10644">
            <v>0</v>
          </cell>
          <cell r="C10644">
            <v>0</v>
          </cell>
          <cell r="D10644">
            <v>0</v>
          </cell>
          <cell r="E10644">
            <v>0</v>
          </cell>
        </row>
        <row r="10645">
          <cell r="A10645">
            <v>0</v>
          </cell>
          <cell r="B10645">
            <v>0</v>
          </cell>
          <cell r="C10645">
            <v>0</v>
          </cell>
          <cell r="D10645">
            <v>0</v>
          </cell>
          <cell r="E10645">
            <v>0</v>
          </cell>
        </row>
        <row r="10646">
          <cell r="A10646">
            <v>0</v>
          </cell>
          <cell r="B10646">
            <v>0</v>
          </cell>
          <cell r="C10646">
            <v>0</v>
          </cell>
          <cell r="D10646">
            <v>0</v>
          </cell>
          <cell r="E10646">
            <v>0</v>
          </cell>
        </row>
        <row r="10647">
          <cell r="A10647">
            <v>0</v>
          </cell>
          <cell r="B10647">
            <v>0</v>
          </cell>
          <cell r="C10647">
            <v>0</v>
          </cell>
          <cell r="D10647">
            <v>0</v>
          </cell>
          <cell r="E10647">
            <v>0</v>
          </cell>
        </row>
        <row r="10648">
          <cell r="A10648">
            <v>0</v>
          </cell>
          <cell r="B10648">
            <v>0</v>
          </cell>
          <cell r="C10648">
            <v>0</v>
          </cell>
          <cell r="D10648">
            <v>0</v>
          </cell>
          <cell r="E10648">
            <v>0</v>
          </cell>
        </row>
        <row r="10649">
          <cell r="A10649">
            <v>0</v>
          </cell>
          <cell r="B10649">
            <v>0</v>
          </cell>
          <cell r="C10649">
            <v>0</v>
          </cell>
          <cell r="D10649">
            <v>0</v>
          </cell>
          <cell r="E10649">
            <v>0</v>
          </cell>
        </row>
        <row r="10650">
          <cell r="A10650">
            <v>0</v>
          </cell>
          <cell r="B10650">
            <v>0</v>
          </cell>
          <cell r="C10650">
            <v>0</v>
          </cell>
          <cell r="D10650">
            <v>0</v>
          </cell>
          <cell r="E10650">
            <v>0</v>
          </cell>
        </row>
        <row r="10651">
          <cell r="A10651">
            <v>0</v>
          </cell>
          <cell r="B10651">
            <v>0</v>
          </cell>
          <cell r="C10651">
            <v>0</v>
          </cell>
          <cell r="D10651">
            <v>0</v>
          </cell>
          <cell r="E10651">
            <v>0</v>
          </cell>
        </row>
        <row r="10652">
          <cell r="A10652">
            <v>0</v>
          </cell>
          <cell r="B10652">
            <v>0</v>
          </cell>
          <cell r="C10652">
            <v>0</v>
          </cell>
          <cell r="D10652">
            <v>0</v>
          </cell>
          <cell r="E10652">
            <v>0</v>
          </cell>
        </row>
        <row r="10653">
          <cell r="A10653">
            <v>0</v>
          </cell>
          <cell r="B10653">
            <v>0</v>
          </cell>
          <cell r="C10653">
            <v>0</v>
          </cell>
          <cell r="D10653">
            <v>0</v>
          </cell>
          <cell r="E10653">
            <v>0</v>
          </cell>
        </row>
        <row r="10654">
          <cell r="A10654">
            <v>0</v>
          </cell>
          <cell r="B10654">
            <v>0</v>
          </cell>
          <cell r="C10654">
            <v>0</v>
          </cell>
          <cell r="D10654">
            <v>0</v>
          </cell>
          <cell r="E10654">
            <v>0</v>
          </cell>
        </row>
        <row r="10655">
          <cell r="A10655">
            <v>0</v>
          </cell>
          <cell r="B10655">
            <v>0</v>
          </cell>
          <cell r="C10655">
            <v>0</v>
          </cell>
          <cell r="D10655">
            <v>0</v>
          </cell>
          <cell r="E10655">
            <v>0</v>
          </cell>
        </row>
        <row r="10656">
          <cell r="A10656">
            <v>0</v>
          </cell>
          <cell r="B10656">
            <v>0</v>
          </cell>
          <cell r="C10656">
            <v>0</v>
          </cell>
          <cell r="D10656">
            <v>0</v>
          </cell>
          <cell r="E10656">
            <v>0</v>
          </cell>
        </row>
        <row r="10657">
          <cell r="A10657">
            <v>0</v>
          </cell>
          <cell r="B10657">
            <v>0</v>
          </cell>
          <cell r="C10657">
            <v>0</v>
          </cell>
          <cell r="D10657">
            <v>0</v>
          </cell>
          <cell r="E10657">
            <v>0</v>
          </cell>
        </row>
        <row r="10658">
          <cell r="A10658">
            <v>0</v>
          </cell>
          <cell r="B10658">
            <v>0</v>
          </cell>
          <cell r="C10658">
            <v>0</v>
          </cell>
          <cell r="D10658">
            <v>0</v>
          </cell>
          <cell r="E10658">
            <v>0</v>
          </cell>
        </row>
        <row r="10659">
          <cell r="A10659">
            <v>0</v>
          </cell>
          <cell r="B10659">
            <v>0</v>
          </cell>
          <cell r="C10659">
            <v>0</v>
          </cell>
          <cell r="D10659">
            <v>0</v>
          </cell>
          <cell r="E10659">
            <v>0</v>
          </cell>
        </row>
        <row r="10660">
          <cell r="A10660">
            <v>0</v>
          </cell>
          <cell r="B10660">
            <v>0</v>
          </cell>
          <cell r="C10660">
            <v>0</v>
          </cell>
          <cell r="D10660">
            <v>0</v>
          </cell>
          <cell r="E10660">
            <v>0</v>
          </cell>
        </row>
        <row r="10661">
          <cell r="A10661">
            <v>0</v>
          </cell>
          <cell r="B10661">
            <v>0</v>
          </cell>
          <cell r="C10661">
            <v>0</v>
          </cell>
          <cell r="D10661">
            <v>0</v>
          </cell>
          <cell r="E10661">
            <v>0</v>
          </cell>
        </row>
        <row r="10662">
          <cell r="A10662">
            <v>0</v>
          </cell>
          <cell r="B10662">
            <v>0</v>
          </cell>
          <cell r="C10662">
            <v>0</v>
          </cell>
          <cell r="D10662">
            <v>0</v>
          </cell>
          <cell r="E10662">
            <v>0</v>
          </cell>
        </row>
        <row r="10663">
          <cell r="A10663">
            <v>0</v>
          </cell>
          <cell r="B10663">
            <v>0</v>
          </cell>
          <cell r="C10663">
            <v>0</v>
          </cell>
          <cell r="D10663">
            <v>0</v>
          </cell>
          <cell r="E10663">
            <v>0</v>
          </cell>
        </row>
        <row r="10664">
          <cell r="A10664">
            <v>0</v>
          </cell>
          <cell r="B10664">
            <v>0</v>
          </cell>
          <cell r="C10664">
            <v>0</v>
          </cell>
          <cell r="D10664">
            <v>0</v>
          </cell>
          <cell r="E10664">
            <v>0</v>
          </cell>
        </row>
        <row r="10665">
          <cell r="A10665">
            <v>0</v>
          </cell>
          <cell r="B10665">
            <v>0</v>
          </cell>
          <cell r="C10665">
            <v>0</v>
          </cell>
          <cell r="D10665">
            <v>0</v>
          </cell>
          <cell r="E10665">
            <v>0</v>
          </cell>
        </row>
        <row r="10666">
          <cell r="A10666">
            <v>0</v>
          </cell>
          <cell r="B10666">
            <v>0</v>
          </cell>
          <cell r="C10666">
            <v>0</v>
          </cell>
          <cell r="D10666">
            <v>0</v>
          </cell>
          <cell r="E10666">
            <v>0</v>
          </cell>
        </row>
        <row r="10667">
          <cell r="A10667">
            <v>0</v>
          </cell>
          <cell r="B10667">
            <v>0</v>
          </cell>
          <cell r="C10667">
            <v>0</v>
          </cell>
          <cell r="D10667">
            <v>0</v>
          </cell>
          <cell r="E10667">
            <v>0</v>
          </cell>
        </row>
        <row r="10668">
          <cell r="A10668">
            <v>0</v>
          </cell>
          <cell r="B10668">
            <v>0</v>
          </cell>
          <cell r="C10668">
            <v>0</v>
          </cell>
          <cell r="D10668">
            <v>0</v>
          </cell>
          <cell r="E10668">
            <v>0</v>
          </cell>
        </row>
        <row r="10669">
          <cell r="A10669">
            <v>0</v>
          </cell>
          <cell r="B10669">
            <v>0</v>
          </cell>
          <cell r="C10669">
            <v>0</v>
          </cell>
          <cell r="D10669">
            <v>0</v>
          </cell>
          <cell r="E10669">
            <v>0</v>
          </cell>
        </row>
        <row r="10670">
          <cell r="A10670">
            <v>0</v>
          </cell>
          <cell r="B10670">
            <v>0</v>
          </cell>
          <cell r="C10670">
            <v>0</v>
          </cell>
          <cell r="D10670">
            <v>0</v>
          </cell>
          <cell r="E10670">
            <v>0</v>
          </cell>
        </row>
        <row r="10671">
          <cell r="A10671">
            <v>0</v>
          </cell>
          <cell r="B10671">
            <v>0</v>
          </cell>
          <cell r="C10671">
            <v>0</v>
          </cell>
          <cell r="D10671">
            <v>0</v>
          </cell>
          <cell r="E10671">
            <v>0</v>
          </cell>
        </row>
        <row r="10672">
          <cell r="A10672">
            <v>0</v>
          </cell>
          <cell r="B10672">
            <v>0</v>
          </cell>
          <cell r="C10672">
            <v>0</v>
          </cell>
          <cell r="D10672">
            <v>0</v>
          </cell>
          <cell r="E10672">
            <v>0</v>
          </cell>
        </row>
        <row r="10673">
          <cell r="A10673">
            <v>0</v>
          </cell>
          <cell r="B10673">
            <v>0</v>
          </cell>
          <cell r="C10673">
            <v>0</v>
          </cell>
          <cell r="D10673">
            <v>0</v>
          </cell>
          <cell r="E10673">
            <v>0</v>
          </cell>
        </row>
        <row r="10674">
          <cell r="A10674">
            <v>0</v>
          </cell>
          <cell r="B10674">
            <v>0</v>
          </cell>
          <cell r="C10674">
            <v>0</v>
          </cell>
          <cell r="D10674">
            <v>0</v>
          </cell>
          <cell r="E10674">
            <v>0</v>
          </cell>
        </row>
        <row r="10675">
          <cell r="A10675">
            <v>0</v>
          </cell>
          <cell r="B10675">
            <v>0</v>
          </cell>
          <cell r="C10675">
            <v>0</v>
          </cell>
          <cell r="D10675">
            <v>0</v>
          </cell>
          <cell r="E10675">
            <v>0</v>
          </cell>
        </row>
        <row r="10676">
          <cell r="A10676">
            <v>0</v>
          </cell>
          <cell r="B10676">
            <v>0</v>
          </cell>
          <cell r="C10676">
            <v>0</v>
          </cell>
          <cell r="D10676">
            <v>0</v>
          </cell>
          <cell r="E10676">
            <v>0</v>
          </cell>
        </row>
        <row r="10677">
          <cell r="A10677">
            <v>0</v>
          </cell>
          <cell r="B10677">
            <v>0</v>
          </cell>
          <cell r="C10677">
            <v>0</v>
          </cell>
          <cell r="D10677">
            <v>0</v>
          </cell>
          <cell r="E10677">
            <v>0</v>
          </cell>
        </row>
        <row r="10678">
          <cell r="A10678">
            <v>0</v>
          </cell>
          <cell r="B10678">
            <v>0</v>
          </cell>
          <cell r="C10678">
            <v>0</v>
          </cell>
          <cell r="D10678">
            <v>0</v>
          </cell>
          <cell r="E10678">
            <v>0</v>
          </cell>
        </row>
        <row r="10679">
          <cell r="A10679">
            <v>0</v>
          </cell>
          <cell r="B10679">
            <v>0</v>
          </cell>
          <cell r="C10679">
            <v>0</v>
          </cell>
          <cell r="D10679">
            <v>0</v>
          </cell>
          <cell r="E10679">
            <v>0</v>
          </cell>
        </row>
        <row r="10680">
          <cell r="A10680">
            <v>0</v>
          </cell>
          <cell r="B10680">
            <v>0</v>
          </cell>
          <cell r="C10680">
            <v>0</v>
          </cell>
          <cell r="D10680">
            <v>0</v>
          </cell>
          <cell r="E10680">
            <v>0</v>
          </cell>
        </row>
        <row r="10681">
          <cell r="A10681">
            <v>0</v>
          </cell>
          <cell r="B10681">
            <v>0</v>
          </cell>
          <cell r="C10681">
            <v>0</v>
          </cell>
          <cell r="D10681">
            <v>0</v>
          </cell>
          <cell r="E10681">
            <v>0</v>
          </cell>
        </row>
        <row r="10682">
          <cell r="A10682">
            <v>0</v>
          </cell>
          <cell r="B10682">
            <v>0</v>
          </cell>
          <cell r="C10682">
            <v>0</v>
          </cell>
          <cell r="D10682">
            <v>0</v>
          </cell>
          <cell r="E10682">
            <v>0</v>
          </cell>
        </row>
        <row r="10683">
          <cell r="A10683">
            <v>0</v>
          </cell>
          <cell r="B10683">
            <v>0</v>
          </cell>
          <cell r="C10683">
            <v>0</v>
          </cell>
          <cell r="D10683">
            <v>0</v>
          </cell>
          <cell r="E10683">
            <v>0</v>
          </cell>
        </row>
        <row r="10684">
          <cell r="A10684">
            <v>0</v>
          </cell>
          <cell r="B10684">
            <v>0</v>
          </cell>
          <cell r="C10684">
            <v>0</v>
          </cell>
          <cell r="D10684">
            <v>0</v>
          </cell>
          <cell r="E10684">
            <v>0</v>
          </cell>
        </row>
        <row r="10685">
          <cell r="A10685">
            <v>0</v>
          </cell>
          <cell r="B10685">
            <v>0</v>
          </cell>
          <cell r="C10685">
            <v>0</v>
          </cell>
          <cell r="D10685">
            <v>0</v>
          </cell>
          <cell r="E10685">
            <v>0</v>
          </cell>
        </row>
        <row r="10686">
          <cell r="A10686">
            <v>0</v>
          </cell>
          <cell r="B10686">
            <v>0</v>
          </cell>
          <cell r="C10686">
            <v>0</v>
          </cell>
          <cell r="D10686">
            <v>0</v>
          </cell>
          <cell r="E10686">
            <v>0</v>
          </cell>
        </row>
        <row r="10687">
          <cell r="A10687">
            <v>0</v>
          </cell>
          <cell r="B10687">
            <v>0</v>
          </cell>
          <cell r="C10687">
            <v>0</v>
          </cell>
          <cell r="D10687">
            <v>0</v>
          </cell>
          <cell r="E10687">
            <v>0</v>
          </cell>
        </row>
        <row r="10688">
          <cell r="A10688">
            <v>0</v>
          </cell>
          <cell r="B10688">
            <v>0</v>
          </cell>
          <cell r="C10688">
            <v>0</v>
          </cell>
          <cell r="D10688">
            <v>0</v>
          </cell>
          <cell r="E10688">
            <v>0</v>
          </cell>
        </row>
        <row r="10689">
          <cell r="A10689">
            <v>0</v>
          </cell>
          <cell r="B10689">
            <v>0</v>
          </cell>
          <cell r="C10689">
            <v>0</v>
          </cell>
          <cell r="D10689">
            <v>0</v>
          </cell>
          <cell r="E10689">
            <v>0</v>
          </cell>
        </row>
        <row r="10690">
          <cell r="A10690">
            <v>0</v>
          </cell>
          <cell r="B10690">
            <v>0</v>
          </cell>
          <cell r="C10690">
            <v>0</v>
          </cell>
          <cell r="D10690">
            <v>0</v>
          </cell>
          <cell r="E10690">
            <v>0</v>
          </cell>
        </row>
        <row r="10691">
          <cell r="A10691">
            <v>0</v>
          </cell>
          <cell r="B10691">
            <v>0</v>
          </cell>
          <cell r="C10691">
            <v>0</v>
          </cell>
          <cell r="D10691">
            <v>0</v>
          </cell>
          <cell r="E10691">
            <v>0</v>
          </cell>
        </row>
        <row r="10692">
          <cell r="A10692">
            <v>0</v>
          </cell>
          <cell r="B10692">
            <v>0</v>
          </cell>
          <cell r="C10692">
            <v>0</v>
          </cell>
          <cell r="D10692">
            <v>0</v>
          </cell>
          <cell r="E10692">
            <v>0</v>
          </cell>
        </row>
        <row r="10693">
          <cell r="A10693">
            <v>0</v>
          </cell>
          <cell r="B10693">
            <v>0</v>
          </cell>
          <cell r="C10693">
            <v>0</v>
          </cell>
          <cell r="D10693">
            <v>0</v>
          </cell>
          <cell r="E10693">
            <v>0</v>
          </cell>
        </row>
        <row r="10694">
          <cell r="A10694">
            <v>0</v>
          </cell>
          <cell r="B10694">
            <v>0</v>
          </cell>
          <cell r="C10694">
            <v>0</v>
          </cell>
          <cell r="D10694">
            <v>0</v>
          </cell>
          <cell r="E10694">
            <v>0</v>
          </cell>
        </row>
        <row r="10695">
          <cell r="A10695">
            <v>0</v>
          </cell>
          <cell r="B10695">
            <v>0</v>
          </cell>
          <cell r="C10695">
            <v>0</v>
          </cell>
          <cell r="D10695">
            <v>0</v>
          </cell>
          <cell r="E10695">
            <v>0</v>
          </cell>
        </row>
        <row r="10696">
          <cell r="A10696">
            <v>0</v>
          </cell>
          <cell r="B10696">
            <v>0</v>
          </cell>
          <cell r="C10696">
            <v>0</v>
          </cell>
          <cell r="D10696">
            <v>0</v>
          </cell>
          <cell r="E10696">
            <v>0</v>
          </cell>
        </row>
        <row r="10697">
          <cell r="A10697">
            <v>0</v>
          </cell>
          <cell r="B10697">
            <v>0</v>
          </cell>
          <cell r="C10697">
            <v>0</v>
          </cell>
          <cell r="D10697">
            <v>0</v>
          </cell>
          <cell r="E10697">
            <v>0</v>
          </cell>
        </row>
        <row r="10698">
          <cell r="A10698">
            <v>0</v>
          </cell>
          <cell r="B10698">
            <v>0</v>
          </cell>
          <cell r="C10698">
            <v>0</v>
          </cell>
          <cell r="D10698">
            <v>0</v>
          </cell>
          <cell r="E10698">
            <v>0</v>
          </cell>
        </row>
        <row r="10699">
          <cell r="A10699">
            <v>0</v>
          </cell>
          <cell r="B10699">
            <v>0</v>
          </cell>
          <cell r="C10699">
            <v>0</v>
          </cell>
          <cell r="D10699">
            <v>0</v>
          </cell>
          <cell r="E10699">
            <v>0</v>
          </cell>
        </row>
        <row r="10700">
          <cell r="A10700">
            <v>0</v>
          </cell>
          <cell r="B10700">
            <v>0</v>
          </cell>
          <cell r="C10700">
            <v>0</v>
          </cell>
          <cell r="D10700">
            <v>0</v>
          </cell>
          <cell r="E10700">
            <v>0</v>
          </cell>
        </row>
        <row r="10701">
          <cell r="A10701">
            <v>0</v>
          </cell>
          <cell r="B10701">
            <v>0</v>
          </cell>
          <cell r="C10701">
            <v>0</v>
          </cell>
          <cell r="D10701">
            <v>0</v>
          </cell>
          <cell r="E10701">
            <v>0</v>
          </cell>
        </row>
        <row r="10702">
          <cell r="A10702">
            <v>0</v>
          </cell>
          <cell r="B10702">
            <v>0</v>
          </cell>
          <cell r="C10702">
            <v>0</v>
          </cell>
          <cell r="D10702">
            <v>0</v>
          </cell>
          <cell r="E10702">
            <v>0</v>
          </cell>
        </row>
        <row r="10703">
          <cell r="A10703">
            <v>0</v>
          </cell>
          <cell r="B10703">
            <v>0</v>
          </cell>
          <cell r="C10703">
            <v>0</v>
          </cell>
          <cell r="D10703">
            <v>0</v>
          </cell>
          <cell r="E10703">
            <v>0</v>
          </cell>
        </row>
        <row r="10704">
          <cell r="A10704">
            <v>0</v>
          </cell>
          <cell r="B10704">
            <v>0</v>
          </cell>
          <cell r="C10704">
            <v>0</v>
          </cell>
          <cell r="D10704">
            <v>0</v>
          </cell>
          <cell r="E10704">
            <v>0</v>
          </cell>
        </row>
        <row r="10705">
          <cell r="A10705">
            <v>0</v>
          </cell>
          <cell r="B10705">
            <v>0</v>
          </cell>
          <cell r="C10705">
            <v>0</v>
          </cell>
          <cell r="D10705">
            <v>0</v>
          </cell>
          <cell r="E10705">
            <v>0</v>
          </cell>
        </row>
        <row r="10706">
          <cell r="A10706">
            <v>0</v>
          </cell>
          <cell r="B10706">
            <v>0</v>
          </cell>
          <cell r="C10706">
            <v>0</v>
          </cell>
          <cell r="D10706">
            <v>0</v>
          </cell>
          <cell r="E10706">
            <v>0</v>
          </cell>
        </row>
        <row r="10707">
          <cell r="A10707">
            <v>0</v>
          </cell>
          <cell r="B10707">
            <v>0</v>
          </cell>
          <cell r="C10707">
            <v>0</v>
          </cell>
          <cell r="D10707">
            <v>0</v>
          </cell>
          <cell r="E10707">
            <v>0</v>
          </cell>
        </row>
        <row r="10708">
          <cell r="A10708">
            <v>0</v>
          </cell>
          <cell r="B10708">
            <v>0</v>
          </cell>
          <cell r="C10708">
            <v>0</v>
          </cell>
          <cell r="D10708">
            <v>0</v>
          </cell>
          <cell r="E10708">
            <v>0</v>
          </cell>
        </row>
        <row r="10709">
          <cell r="A10709">
            <v>0</v>
          </cell>
          <cell r="B10709">
            <v>0</v>
          </cell>
          <cell r="C10709">
            <v>0</v>
          </cell>
          <cell r="D10709">
            <v>0</v>
          </cell>
          <cell r="E10709">
            <v>0</v>
          </cell>
        </row>
        <row r="10710">
          <cell r="A10710">
            <v>0</v>
          </cell>
          <cell r="B10710">
            <v>0</v>
          </cell>
          <cell r="C10710">
            <v>0</v>
          </cell>
          <cell r="D10710">
            <v>0</v>
          </cell>
          <cell r="E10710">
            <v>0</v>
          </cell>
        </row>
        <row r="10711">
          <cell r="A10711">
            <v>0</v>
          </cell>
          <cell r="B10711">
            <v>0</v>
          </cell>
          <cell r="C10711">
            <v>0</v>
          </cell>
          <cell r="D10711">
            <v>0</v>
          </cell>
          <cell r="E10711">
            <v>0</v>
          </cell>
        </row>
        <row r="10712">
          <cell r="A10712">
            <v>0</v>
          </cell>
          <cell r="B10712">
            <v>0</v>
          </cell>
          <cell r="C10712">
            <v>0</v>
          </cell>
          <cell r="D10712">
            <v>0</v>
          </cell>
          <cell r="E10712">
            <v>0</v>
          </cell>
        </row>
        <row r="10713">
          <cell r="A10713">
            <v>0</v>
          </cell>
          <cell r="B10713">
            <v>0</v>
          </cell>
          <cell r="C10713">
            <v>0</v>
          </cell>
          <cell r="D10713">
            <v>0</v>
          </cell>
          <cell r="E10713">
            <v>0</v>
          </cell>
        </row>
        <row r="10714">
          <cell r="A10714">
            <v>0</v>
          </cell>
          <cell r="B10714">
            <v>0</v>
          </cell>
          <cell r="C10714">
            <v>0</v>
          </cell>
          <cell r="D10714">
            <v>0</v>
          </cell>
          <cell r="E10714">
            <v>0</v>
          </cell>
        </row>
        <row r="10715">
          <cell r="A10715">
            <v>0</v>
          </cell>
          <cell r="B10715">
            <v>0</v>
          </cell>
          <cell r="C10715">
            <v>0</v>
          </cell>
          <cell r="D10715">
            <v>0</v>
          </cell>
          <cell r="E10715">
            <v>0</v>
          </cell>
        </row>
        <row r="10716">
          <cell r="A10716">
            <v>0</v>
          </cell>
          <cell r="B10716">
            <v>0</v>
          </cell>
          <cell r="C10716">
            <v>0</v>
          </cell>
          <cell r="D10716">
            <v>0</v>
          </cell>
          <cell r="E10716">
            <v>0</v>
          </cell>
        </row>
        <row r="10717">
          <cell r="A10717">
            <v>0</v>
          </cell>
          <cell r="B10717">
            <v>0</v>
          </cell>
          <cell r="C10717">
            <v>0</v>
          </cell>
          <cell r="D10717">
            <v>0</v>
          </cell>
          <cell r="E10717">
            <v>0</v>
          </cell>
        </row>
        <row r="10718">
          <cell r="A10718">
            <v>0</v>
          </cell>
          <cell r="B10718">
            <v>0</v>
          </cell>
          <cell r="C10718">
            <v>0</v>
          </cell>
          <cell r="D10718">
            <v>0</v>
          </cell>
          <cell r="E10718">
            <v>0</v>
          </cell>
        </row>
        <row r="10719">
          <cell r="A10719">
            <v>0</v>
          </cell>
          <cell r="B10719">
            <v>0</v>
          </cell>
          <cell r="C10719">
            <v>0</v>
          </cell>
          <cell r="D10719">
            <v>0</v>
          </cell>
          <cell r="E10719">
            <v>0</v>
          </cell>
        </row>
        <row r="10720">
          <cell r="A10720">
            <v>0</v>
          </cell>
          <cell r="B10720">
            <v>0</v>
          </cell>
          <cell r="C10720">
            <v>0</v>
          </cell>
          <cell r="D10720">
            <v>0</v>
          </cell>
          <cell r="E10720">
            <v>0</v>
          </cell>
        </row>
        <row r="10721">
          <cell r="A10721">
            <v>0</v>
          </cell>
          <cell r="B10721">
            <v>0</v>
          </cell>
          <cell r="C10721">
            <v>0</v>
          </cell>
          <cell r="D10721">
            <v>0</v>
          </cell>
          <cell r="E10721">
            <v>0</v>
          </cell>
        </row>
        <row r="10722">
          <cell r="A10722">
            <v>0</v>
          </cell>
          <cell r="B10722">
            <v>0</v>
          </cell>
          <cell r="C10722">
            <v>0</v>
          </cell>
          <cell r="D10722">
            <v>0</v>
          </cell>
          <cell r="E10722">
            <v>0</v>
          </cell>
        </row>
        <row r="10723">
          <cell r="A10723">
            <v>0</v>
          </cell>
          <cell r="B10723">
            <v>0</v>
          </cell>
          <cell r="C10723">
            <v>0</v>
          </cell>
          <cell r="D10723">
            <v>0</v>
          </cell>
          <cell r="E10723">
            <v>0</v>
          </cell>
        </row>
        <row r="10724">
          <cell r="A10724">
            <v>0</v>
          </cell>
          <cell r="B10724">
            <v>0</v>
          </cell>
          <cell r="C10724">
            <v>0</v>
          </cell>
          <cell r="D10724">
            <v>0</v>
          </cell>
          <cell r="E10724">
            <v>0</v>
          </cell>
        </row>
        <row r="10725">
          <cell r="A10725">
            <v>0</v>
          </cell>
          <cell r="B10725">
            <v>0</v>
          </cell>
          <cell r="C10725">
            <v>0</v>
          </cell>
          <cell r="D10725">
            <v>0</v>
          </cell>
          <cell r="E10725">
            <v>0</v>
          </cell>
        </row>
        <row r="10726">
          <cell r="A10726">
            <v>0</v>
          </cell>
          <cell r="B10726">
            <v>0</v>
          </cell>
          <cell r="C10726">
            <v>0</v>
          </cell>
          <cell r="D10726">
            <v>0</v>
          </cell>
          <cell r="E10726">
            <v>0</v>
          </cell>
        </row>
        <row r="10727">
          <cell r="A10727">
            <v>0</v>
          </cell>
          <cell r="B10727">
            <v>0</v>
          </cell>
          <cell r="C10727">
            <v>0</v>
          </cell>
          <cell r="D10727">
            <v>0</v>
          </cell>
          <cell r="E10727">
            <v>0</v>
          </cell>
        </row>
        <row r="10728">
          <cell r="A10728">
            <v>0</v>
          </cell>
          <cell r="B10728">
            <v>0</v>
          </cell>
          <cell r="C10728">
            <v>0</v>
          </cell>
          <cell r="D10728">
            <v>0</v>
          </cell>
          <cell r="E10728">
            <v>0</v>
          </cell>
        </row>
        <row r="10729">
          <cell r="A10729">
            <v>0</v>
          </cell>
          <cell r="B10729">
            <v>0</v>
          </cell>
          <cell r="C10729">
            <v>0</v>
          </cell>
          <cell r="D10729">
            <v>0</v>
          </cell>
          <cell r="E10729">
            <v>0</v>
          </cell>
        </row>
        <row r="10730">
          <cell r="A10730">
            <v>0</v>
          </cell>
          <cell r="B10730">
            <v>0</v>
          </cell>
          <cell r="C10730">
            <v>0</v>
          </cell>
          <cell r="D10730">
            <v>0</v>
          </cell>
          <cell r="E10730">
            <v>0</v>
          </cell>
        </row>
        <row r="10731">
          <cell r="A10731">
            <v>0</v>
          </cell>
          <cell r="B10731">
            <v>0</v>
          </cell>
          <cell r="C10731">
            <v>0</v>
          </cell>
          <cell r="D10731">
            <v>0</v>
          </cell>
          <cell r="E10731">
            <v>0</v>
          </cell>
        </row>
        <row r="10732">
          <cell r="A10732">
            <v>0</v>
          </cell>
          <cell r="B10732">
            <v>0</v>
          </cell>
          <cell r="C10732">
            <v>0</v>
          </cell>
          <cell r="D10732">
            <v>0</v>
          </cell>
          <cell r="E10732">
            <v>0</v>
          </cell>
        </row>
        <row r="10733">
          <cell r="A10733">
            <v>0</v>
          </cell>
          <cell r="B10733">
            <v>0</v>
          </cell>
          <cell r="C10733">
            <v>0</v>
          </cell>
          <cell r="D10733">
            <v>0</v>
          </cell>
          <cell r="E10733">
            <v>0</v>
          </cell>
        </row>
        <row r="10734">
          <cell r="A10734">
            <v>0</v>
          </cell>
          <cell r="B10734">
            <v>0</v>
          </cell>
          <cell r="C10734">
            <v>0</v>
          </cell>
          <cell r="D10734">
            <v>0</v>
          </cell>
          <cell r="E10734">
            <v>0</v>
          </cell>
        </row>
        <row r="10735">
          <cell r="A10735">
            <v>0</v>
          </cell>
          <cell r="B10735">
            <v>0</v>
          </cell>
          <cell r="C10735">
            <v>0</v>
          </cell>
          <cell r="D10735">
            <v>0</v>
          </cell>
          <cell r="E10735">
            <v>0</v>
          </cell>
        </row>
        <row r="10736">
          <cell r="A10736">
            <v>0</v>
          </cell>
          <cell r="B10736">
            <v>0</v>
          </cell>
          <cell r="C10736">
            <v>0</v>
          </cell>
          <cell r="D10736">
            <v>0</v>
          </cell>
          <cell r="E10736">
            <v>0</v>
          </cell>
        </row>
        <row r="10737">
          <cell r="A10737">
            <v>0</v>
          </cell>
          <cell r="B10737">
            <v>0</v>
          </cell>
          <cell r="C10737">
            <v>0</v>
          </cell>
          <cell r="D10737">
            <v>0</v>
          </cell>
          <cell r="E10737">
            <v>0</v>
          </cell>
        </row>
        <row r="10738">
          <cell r="A10738">
            <v>0</v>
          </cell>
          <cell r="B10738">
            <v>0</v>
          </cell>
          <cell r="C10738">
            <v>0</v>
          </cell>
          <cell r="D10738">
            <v>0</v>
          </cell>
          <cell r="E10738">
            <v>0</v>
          </cell>
        </row>
        <row r="10739">
          <cell r="A10739">
            <v>0</v>
          </cell>
          <cell r="B10739">
            <v>0</v>
          </cell>
          <cell r="C10739">
            <v>0</v>
          </cell>
          <cell r="D10739">
            <v>0</v>
          </cell>
          <cell r="E10739">
            <v>0</v>
          </cell>
        </row>
        <row r="10740">
          <cell r="A10740">
            <v>0</v>
          </cell>
          <cell r="B10740">
            <v>0</v>
          </cell>
          <cell r="C10740">
            <v>0</v>
          </cell>
          <cell r="D10740">
            <v>0</v>
          </cell>
          <cell r="E10740">
            <v>0</v>
          </cell>
        </row>
        <row r="10741">
          <cell r="A10741">
            <v>0</v>
          </cell>
          <cell r="B10741">
            <v>0</v>
          </cell>
          <cell r="C10741">
            <v>0</v>
          </cell>
          <cell r="D10741">
            <v>0</v>
          </cell>
          <cell r="E10741">
            <v>0</v>
          </cell>
        </row>
        <row r="10742">
          <cell r="A10742">
            <v>0</v>
          </cell>
          <cell r="B10742">
            <v>0</v>
          </cell>
          <cell r="C10742">
            <v>0</v>
          </cell>
          <cell r="D10742">
            <v>0</v>
          </cell>
          <cell r="E10742">
            <v>0</v>
          </cell>
        </row>
        <row r="10743">
          <cell r="A10743">
            <v>0</v>
          </cell>
          <cell r="B10743">
            <v>0</v>
          </cell>
          <cell r="C10743">
            <v>0</v>
          </cell>
          <cell r="D10743">
            <v>0</v>
          </cell>
          <cell r="E10743">
            <v>0</v>
          </cell>
        </row>
        <row r="10744">
          <cell r="A10744">
            <v>0</v>
          </cell>
          <cell r="B10744">
            <v>0</v>
          </cell>
          <cell r="C10744">
            <v>0</v>
          </cell>
          <cell r="D10744">
            <v>0</v>
          </cell>
          <cell r="E10744">
            <v>0</v>
          </cell>
        </row>
        <row r="10745">
          <cell r="A10745">
            <v>0</v>
          </cell>
          <cell r="B10745">
            <v>0</v>
          </cell>
          <cell r="C10745">
            <v>0</v>
          </cell>
          <cell r="D10745">
            <v>0</v>
          </cell>
          <cell r="E10745">
            <v>0</v>
          </cell>
        </row>
        <row r="10746">
          <cell r="A10746">
            <v>0</v>
          </cell>
          <cell r="B10746">
            <v>0</v>
          </cell>
          <cell r="C10746">
            <v>0</v>
          </cell>
          <cell r="D10746">
            <v>0</v>
          </cell>
          <cell r="E10746">
            <v>0</v>
          </cell>
        </row>
        <row r="10747">
          <cell r="A10747">
            <v>0</v>
          </cell>
          <cell r="B10747">
            <v>0</v>
          </cell>
          <cell r="C10747">
            <v>0</v>
          </cell>
          <cell r="D10747">
            <v>0</v>
          </cell>
          <cell r="E10747">
            <v>0</v>
          </cell>
        </row>
        <row r="10748">
          <cell r="A10748">
            <v>0</v>
          </cell>
          <cell r="B10748">
            <v>0</v>
          </cell>
          <cell r="C10748">
            <v>0</v>
          </cell>
          <cell r="D10748">
            <v>0</v>
          </cell>
          <cell r="E10748">
            <v>0</v>
          </cell>
        </row>
        <row r="10749">
          <cell r="A10749">
            <v>0</v>
          </cell>
          <cell r="B10749">
            <v>0</v>
          </cell>
          <cell r="C10749">
            <v>0</v>
          </cell>
          <cell r="D10749">
            <v>0</v>
          </cell>
          <cell r="E10749">
            <v>0</v>
          </cell>
        </row>
        <row r="10750">
          <cell r="A10750">
            <v>0</v>
          </cell>
          <cell r="B10750">
            <v>0</v>
          </cell>
          <cell r="C10750">
            <v>0</v>
          </cell>
          <cell r="D10750">
            <v>0</v>
          </cell>
          <cell r="E10750">
            <v>0</v>
          </cell>
        </row>
        <row r="10751">
          <cell r="A10751">
            <v>0</v>
          </cell>
          <cell r="B10751">
            <v>0</v>
          </cell>
          <cell r="C10751">
            <v>0</v>
          </cell>
          <cell r="D10751">
            <v>0</v>
          </cell>
          <cell r="E10751">
            <v>0</v>
          </cell>
        </row>
        <row r="10752">
          <cell r="A10752">
            <v>0</v>
          </cell>
          <cell r="B10752">
            <v>0</v>
          </cell>
          <cell r="C10752">
            <v>0</v>
          </cell>
          <cell r="D10752">
            <v>0</v>
          </cell>
          <cell r="E10752">
            <v>0</v>
          </cell>
        </row>
        <row r="10753">
          <cell r="A10753">
            <v>0</v>
          </cell>
          <cell r="B10753">
            <v>0</v>
          </cell>
          <cell r="C10753">
            <v>0</v>
          </cell>
          <cell r="D10753">
            <v>0</v>
          </cell>
          <cell r="E10753">
            <v>0</v>
          </cell>
        </row>
        <row r="10754">
          <cell r="A10754">
            <v>0</v>
          </cell>
          <cell r="B10754">
            <v>0</v>
          </cell>
          <cell r="C10754">
            <v>0</v>
          </cell>
          <cell r="D10754">
            <v>0</v>
          </cell>
          <cell r="E10754">
            <v>0</v>
          </cell>
        </row>
        <row r="10755">
          <cell r="A10755">
            <v>0</v>
          </cell>
          <cell r="B10755">
            <v>0</v>
          </cell>
          <cell r="C10755">
            <v>0</v>
          </cell>
          <cell r="D10755">
            <v>0</v>
          </cell>
          <cell r="E10755">
            <v>0</v>
          </cell>
        </row>
        <row r="10756">
          <cell r="A10756">
            <v>0</v>
          </cell>
          <cell r="B10756">
            <v>0</v>
          </cell>
          <cell r="C10756">
            <v>0</v>
          </cell>
          <cell r="D10756">
            <v>0</v>
          </cell>
          <cell r="E10756">
            <v>0</v>
          </cell>
        </row>
        <row r="10757">
          <cell r="A10757">
            <v>0</v>
          </cell>
          <cell r="B10757">
            <v>0</v>
          </cell>
          <cell r="C10757">
            <v>0</v>
          </cell>
          <cell r="D10757">
            <v>0</v>
          </cell>
          <cell r="E10757">
            <v>0</v>
          </cell>
        </row>
        <row r="10758">
          <cell r="A10758">
            <v>0</v>
          </cell>
          <cell r="B10758">
            <v>0</v>
          </cell>
          <cell r="C10758">
            <v>0</v>
          </cell>
          <cell r="D10758">
            <v>0</v>
          </cell>
          <cell r="E10758">
            <v>0</v>
          </cell>
        </row>
        <row r="10759">
          <cell r="A10759">
            <v>0</v>
          </cell>
          <cell r="B10759">
            <v>0</v>
          </cell>
          <cell r="C10759">
            <v>0</v>
          </cell>
          <cell r="D10759">
            <v>0</v>
          </cell>
          <cell r="E10759">
            <v>0</v>
          </cell>
        </row>
        <row r="10760">
          <cell r="A10760">
            <v>0</v>
          </cell>
          <cell r="B10760">
            <v>0</v>
          </cell>
          <cell r="C10760">
            <v>0</v>
          </cell>
          <cell r="D10760">
            <v>0</v>
          </cell>
          <cell r="E10760">
            <v>0</v>
          </cell>
        </row>
        <row r="10761">
          <cell r="A10761">
            <v>0</v>
          </cell>
          <cell r="B10761">
            <v>0</v>
          </cell>
          <cell r="C10761">
            <v>0</v>
          </cell>
          <cell r="D10761">
            <v>0</v>
          </cell>
          <cell r="E10761">
            <v>0</v>
          </cell>
        </row>
        <row r="10762">
          <cell r="A10762">
            <v>0</v>
          </cell>
          <cell r="B10762">
            <v>0</v>
          </cell>
          <cell r="C10762">
            <v>0</v>
          </cell>
          <cell r="D10762">
            <v>0</v>
          </cell>
          <cell r="E10762">
            <v>0</v>
          </cell>
        </row>
        <row r="10763">
          <cell r="A10763">
            <v>0</v>
          </cell>
          <cell r="B10763">
            <v>0</v>
          </cell>
          <cell r="C10763">
            <v>0</v>
          </cell>
          <cell r="D10763">
            <v>0</v>
          </cell>
          <cell r="E10763">
            <v>0</v>
          </cell>
        </row>
        <row r="10764">
          <cell r="A10764">
            <v>0</v>
          </cell>
          <cell r="B10764">
            <v>0</v>
          </cell>
          <cell r="C10764">
            <v>0</v>
          </cell>
          <cell r="D10764">
            <v>0</v>
          </cell>
          <cell r="E10764">
            <v>0</v>
          </cell>
        </row>
        <row r="10765">
          <cell r="A10765">
            <v>0</v>
          </cell>
          <cell r="B10765">
            <v>0</v>
          </cell>
          <cell r="C10765">
            <v>0</v>
          </cell>
          <cell r="D10765">
            <v>0</v>
          </cell>
          <cell r="E10765">
            <v>0</v>
          </cell>
        </row>
        <row r="10766">
          <cell r="A10766">
            <v>0</v>
          </cell>
          <cell r="B10766">
            <v>0</v>
          </cell>
          <cell r="C10766">
            <v>0</v>
          </cell>
          <cell r="D10766">
            <v>0</v>
          </cell>
          <cell r="E10766">
            <v>0</v>
          </cell>
        </row>
        <row r="10767">
          <cell r="A10767">
            <v>0</v>
          </cell>
          <cell r="B10767">
            <v>0</v>
          </cell>
          <cell r="C10767">
            <v>0</v>
          </cell>
          <cell r="D10767">
            <v>0</v>
          </cell>
          <cell r="E10767">
            <v>0</v>
          </cell>
        </row>
        <row r="10768">
          <cell r="A10768">
            <v>0</v>
          </cell>
          <cell r="B10768">
            <v>0</v>
          </cell>
          <cell r="C10768">
            <v>0</v>
          </cell>
          <cell r="D10768">
            <v>0</v>
          </cell>
          <cell r="E10768">
            <v>0</v>
          </cell>
        </row>
        <row r="10769">
          <cell r="A10769">
            <v>0</v>
          </cell>
          <cell r="B10769">
            <v>0</v>
          </cell>
          <cell r="C10769">
            <v>0</v>
          </cell>
          <cell r="D10769">
            <v>0</v>
          </cell>
          <cell r="E10769">
            <v>0</v>
          </cell>
        </row>
        <row r="10770">
          <cell r="A10770">
            <v>0</v>
          </cell>
          <cell r="B10770">
            <v>0</v>
          </cell>
          <cell r="C10770">
            <v>0</v>
          </cell>
          <cell r="D10770">
            <v>0</v>
          </cell>
          <cell r="E10770">
            <v>0</v>
          </cell>
        </row>
        <row r="10771">
          <cell r="A10771">
            <v>0</v>
          </cell>
          <cell r="B10771">
            <v>0</v>
          </cell>
          <cell r="C10771">
            <v>0</v>
          </cell>
          <cell r="D10771">
            <v>0</v>
          </cell>
          <cell r="E10771">
            <v>0</v>
          </cell>
        </row>
        <row r="10772">
          <cell r="A10772">
            <v>0</v>
          </cell>
          <cell r="B10772">
            <v>0</v>
          </cell>
          <cell r="C10772">
            <v>0</v>
          </cell>
          <cell r="D10772">
            <v>0</v>
          </cell>
          <cell r="E10772">
            <v>0</v>
          </cell>
        </row>
        <row r="10773">
          <cell r="A10773">
            <v>0</v>
          </cell>
          <cell r="B10773">
            <v>0</v>
          </cell>
          <cell r="C10773">
            <v>0</v>
          </cell>
          <cell r="D10773">
            <v>0</v>
          </cell>
          <cell r="E10773">
            <v>0</v>
          </cell>
        </row>
        <row r="10774">
          <cell r="A10774">
            <v>0</v>
          </cell>
          <cell r="B10774">
            <v>0</v>
          </cell>
          <cell r="C10774">
            <v>0</v>
          </cell>
          <cell r="D10774">
            <v>0</v>
          </cell>
          <cell r="E10774">
            <v>0</v>
          </cell>
        </row>
        <row r="10775">
          <cell r="A10775">
            <v>0</v>
          </cell>
          <cell r="B10775">
            <v>0</v>
          </cell>
          <cell r="C10775">
            <v>0</v>
          </cell>
          <cell r="D10775">
            <v>0</v>
          </cell>
          <cell r="E10775">
            <v>0</v>
          </cell>
        </row>
        <row r="10776">
          <cell r="A10776">
            <v>0</v>
          </cell>
          <cell r="B10776">
            <v>0</v>
          </cell>
          <cell r="C10776">
            <v>0</v>
          </cell>
          <cell r="D10776">
            <v>0</v>
          </cell>
          <cell r="E10776">
            <v>0</v>
          </cell>
        </row>
        <row r="10777">
          <cell r="A10777">
            <v>0</v>
          </cell>
          <cell r="B10777">
            <v>0</v>
          </cell>
          <cell r="C10777">
            <v>0</v>
          </cell>
          <cell r="D10777">
            <v>0</v>
          </cell>
          <cell r="E10777">
            <v>0</v>
          </cell>
        </row>
        <row r="10778">
          <cell r="A10778">
            <v>0</v>
          </cell>
          <cell r="B10778">
            <v>0</v>
          </cell>
          <cell r="C10778">
            <v>0</v>
          </cell>
          <cell r="D10778">
            <v>0</v>
          </cell>
          <cell r="E10778">
            <v>0</v>
          </cell>
        </row>
        <row r="10779">
          <cell r="A10779">
            <v>0</v>
          </cell>
          <cell r="B10779">
            <v>0</v>
          </cell>
          <cell r="C10779">
            <v>0</v>
          </cell>
          <cell r="D10779">
            <v>0</v>
          </cell>
          <cell r="E10779">
            <v>0</v>
          </cell>
        </row>
        <row r="10780">
          <cell r="A10780">
            <v>0</v>
          </cell>
          <cell r="B10780">
            <v>0</v>
          </cell>
          <cell r="C10780">
            <v>0</v>
          </cell>
          <cell r="D10780">
            <v>0</v>
          </cell>
          <cell r="E10780">
            <v>0</v>
          </cell>
        </row>
        <row r="10781">
          <cell r="A10781">
            <v>0</v>
          </cell>
          <cell r="B10781">
            <v>0</v>
          </cell>
          <cell r="C10781">
            <v>0</v>
          </cell>
          <cell r="D10781">
            <v>0</v>
          </cell>
          <cell r="E10781">
            <v>0</v>
          </cell>
        </row>
        <row r="10782">
          <cell r="A10782">
            <v>0</v>
          </cell>
          <cell r="B10782">
            <v>0</v>
          </cell>
          <cell r="C10782">
            <v>0</v>
          </cell>
          <cell r="D10782">
            <v>0</v>
          </cell>
          <cell r="E10782">
            <v>0</v>
          </cell>
        </row>
        <row r="10783">
          <cell r="A10783">
            <v>0</v>
          </cell>
          <cell r="B10783">
            <v>0</v>
          </cell>
          <cell r="C10783">
            <v>0</v>
          </cell>
          <cell r="D10783">
            <v>0</v>
          </cell>
          <cell r="E10783">
            <v>0</v>
          </cell>
        </row>
        <row r="10784">
          <cell r="A10784">
            <v>0</v>
          </cell>
          <cell r="B10784">
            <v>0</v>
          </cell>
          <cell r="C10784">
            <v>0</v>
          </cell>
          <cell r="D10784">
            <v>0</v>
          </cell>
          <cell r="E10784">
            <v>0</v>
          </cell>
        </row>
        <row r="10785">
          <cell r="A10785">
            <v>0</v>
          </cell>
          <cell r="B10785">
            <v>0</v>
          </cell>
          <cell r="C10785">
            <v>0</v>
          </cell>
          <cell r="D10785">
            <v>0</v>
          </cell>
          <cell r="E10785">
            <v>0</v>
          </cell>
        </row>
        <row r="10786">
          <cell r="A10786">
            <v>0</v>
          </cell>
          <cell r="B10786">
            <v>0</v>
          </cell>
          <cell r="C10786">
            <v>0</v>
          </cell>
          <cell r="D10786">
            <v>0</v>
          </cell>
          <cell r="E10786">
            <v>0</v>
          </cell>
        </row>
        <row r="10787">
          <cell r="A10787">
            <v>0</v>
          </cell>
          <cell r="B10787">
            <v>0</v>
          </cell>
          <cell r="C10787">
            <v>0</v>
          </cell>
          <cell r="D10787">
            <v>0</v>
          </cell>
          <cell r="E10787">
            <v>0</v>
          </cell>
        </row>
        <row r="10788">
          <cell r="A10788">
            <v>0</v>
          </cell>
          <cell r="B10788">
            <v>0</v>
          </cell>
          <cell r="C10788">
            <v>0</v>
          </cell>
          <cell r="D10788">
            <v>0</v>
          </cell>
          <cell r="E10788">
            <v>0</v>
          </cell>
        </row>
        <row r="10789">
          <cell r="A10789">
            <v>0</v>
          </cell>
          <cell r="B10789">
            <v>0</v>
          </cell>
          <cell r="C10789">
            <v>0</v>
          </cell>
          <cell r="D10789">
            <v>0</v>
          </cell>
          <cell r="E10789">
            <v>0</v>
          </cell>
        </row>
        <row r="10790">
          <cell r="A10790">
            <v>0</v>
          </cell>
          <cell r="B10790">
            <v>0</v>
          </cell>
          <cell r="C10790">
            <v>0</v>
          </cell>
          <cell r="D10790">
            <v>0</v>
          </cell>
          <cell r="E10790">
            <v>0</v>
          </cell>
        </row>
        <row r="10791">
          <cell r="A10791">
            <v>0</v>
          </cell>
          <cell r="B10791">
            <v>0</v>
          </cell>
          <cell r="C10791">
            <v>0</v>
          </cell>
          <cell r="D10791">
            <v>0</v>
          </cell>
          <cell r="E10791">
            <v>0</v>
          </cell>
        </row>
        <row r="10792">
          <cell r="A10792">
            <v>0</v>
          </cell>
          <cell r="B10792">
            <v>0</v>
          </cell>
          <cell r="C10792">
            <v>0</v>
          </cell>
          <cell r="D10792">
            <v>0</v>
          </cell>
          <cell r="E10792">
            <v>0</v>
          </cell>
        </row>
        <row r="10793">
          <cell r="A10793">
            <v>0</v>
          </cell>
          <cell r="B10793">
            <v>0</v>
          </cell>
          <cell r="C10793">
            <v>0</v>
          </cell>
          <cell r="D10793">
            <v>0</v>
          </cell>
          <cell r="E10793">
            <v>0</v>
          </cell>
        </row>
        <row r="10794">
          <cell r="A10794">
            <v>0</v>
          </cell>
          <cell r="B10794">
            <v>0</v>
          </cell>
          <cell r="C10794">
            <v>0</v>
          </cell>
          <cell r="D10794">
            <v>0</v>
          </cell>
          <cell r="E10794">
            <v>0</v>
          </cell>
        </row>
        <row r="10795">
          <cell r="A10795">
            <v>0</v>
          </cell>
          <cell r="B10795">
            <v>0</v>
          </cell>
          <cell r="C10795">
            <v>0</v>
          </cell>
          <cell r="D10795">
            <v>0</v>
          </cell>
          <cell r="E10795">
            <v>0</v>
          </cell>
        </row>
        <row r="10796">
          <cell r="A10796">
            <v>0</v>
          </cell>
          <cell r="B10796">
            <v>0</v>
          </cell>
          <cell r="C10796">
            <v>0</v>
          </cell>
          <cell r="D10796">
            <v>0</v>
          </cell>
          <cell r="E10796">
            <v>0</v>
          </cell>
        </row>
        <row r="10797">
          <cell r="A10797">
            <v>0</v>
          </cell>
          <cell r="B10797">
            <v>0</v>
          </cell>
          <cell r="C10797">
            <v>0</v>
          </cell>
          <cell r="D10797">
            <v>0</v>
          </cell>
          <cell r="E10797">
            <v>0</v>
          </cell>
        </row>
        <row r="10798">
          <cell r="A10798">
            <v>0</v>
          </cell>
          <cell r="B10798">
            <v>0</v>
          </cell>
          <cell r="C10798">
            <v>0</v>
          </cell>
          <cell r="D10798">
            <v>0</v>
          </cell>
          <cell r="E10798">
            <v>0</v>
          </cell>
        </row>
        <row r="10799">
          <cell r="A10799">
            <v>0</v>
          </cell>
          <cell r="B10799">
            <v>0</v>
          </cell>
          <cell r="C10799">
            <v>0</v>
          </cell>
          <cell r="D10799">
            <v>0</v>
          </cell>
          <cell r="E10799">
            <v>0</v>
          </cell>
        </row>
        <row r="10800">
          <cell r="A10800">
            <v>0</v>
          </cell>
          <cell r="B10800">
            <v>0</v>
          </cell>
          <cell r="C10800">
            <v>0</v>
          </cell>
          <cell r="D10800">
            <v>0</v>
          </cell>
          <cell r="E10800">
            <v>0</v>
          </cell>
        </row>
        <row r="10801">
          <cell r="A10801">
            <v>0</v>
          </cell>
          <cell r="B10801">
            <v>0</v>
          </cell>
          <cell r="C10801">
            <v>0</v>
          </cell>
          <cell r="D10801">
            <v>0</v>
          </cell>
          <cell r="E10801">
            <v>0</v>
          </cell>
        </row>
        <row r="10802">
          <cell r="A10802">
            <v>0</v>
          </cell>
          <cell r="B10802">
            <v>0</v>
          </cell>
          <cell r="C10802">
            <v>0</v>
          </cell>
          <cell r="D10802">
            <v>0</v>
          </cell>
          <cell r="E10802">
            <v>0</v>
          </cell>
        </row>
        <row r="10803">
          <cell r="A10803">
            <v>0</v>
          </cell>
          <cell r="B10803">
            <v>0</v>
          </cell>
          <cell r="C10803">
            <v>0</v>
          </cell>
          <cell r="D10803">
            <v>0</v>
          </cell>
          <cell r="E10803">
            <v>0</v>
          </cell>
        </row>
        <row r="10804">
          <cell r="A10804">
            <v>0</v>
          </cell>
          <cell r="B10804">
            <v>0</v>
          </cell>
          <cell r="C10804">
            <v>0</v>
          </cell>
          <cell r="D10804">
            <v>0</v>
          </cell>
          <cell r="E10804">
            <v>0</v>
          </cell>
        </row>
        <row r="10805">
          <cell r="A10805">
            <v>0</v>
          </cell>
          <cell r="B10805">
            <v>0</v>
          </cell>
          <cell r="C10805">
            <v>0</v>
          </cell>
          <cell r="D10805">
            <v>0</v>
          </cell>
          <cell r="E10805">
            <v>0</v>
          </cell>
        </row>
        <row r="10806">
          <cell r="A10806">
            <v>0</v>
          </cell>
          <cell r="B10806">
            <v>0</v>
          </cell>
          <cell r="C10806">
            <v>0</v>
          </cell>
          <cell r="D10806">
            <v>0</v>
          </cell>
          <cell r="E10806">
            <v>0</v>
          </cell>
        </row>
        <row r="10807">
          <cell r="A10807">
            <v>0</v>
          </cell>
          <cell r="B10807">
            <v>0</v>
          </cell>
          <cell r="C10807">
            <v>0</v>
          </cell>
          <cell r="D10807">
            <v>0</v>
          </cell>
          <cell r="E10807">
            <v>0</v>
          </cell>
        </row>
        <row r="10808">
          <cell r="A10808">
            <v>0</v>
          </cell>
          <cell r="B10808">
            <v>0</v>
          </cell>
          <cell r="C10808">
            <v>0</v>
          </cell>
          <cell r="D10808">
            <v>0</v>
          </cell>
          <cell r="E10808">
            <v>0</v>
          </cell>
        </row>
        <row r="10809">
          <cell r="A10809">
            <v>0</v>
          </cell>
          <cell r="B10809">
            <v>0</v>
          </cell>
          <cell r="C10809">
            <v>0</v>
          </cell>
          <cell r="D10809">
            <v>0</v>
          </cell>
          <cell r="E10809">
            <v>0</v>
          </cell>
        </row>
        <row r="10810">
          <cell r="A10810">
            <v>0</v>
          </cell>
          <cell r="B10810">
            <v>0</v>
          </cell>
          <cell r="C10810">
            <v>0</v>
          </cell>
          <cell r="D10810">
            <v>0</v>
          </cell>
          <cell r="E10810">
            <v>0</v>
          </cell>
        </row>
        <row r="10811">
          <cell r="A10811">
            <v>0</v>
          </cell>
          <cell r="B10811">
            <v>0</v>
          </cell>
          <cell r="C10811">
            <v>0</v>
          </cell>
          <cell r="D10811">
            <v>0</v>
          </cell>
          <cell r="E10811">
            <v>0</v>
          </cell>
        </row>
        <row r="10812">
          <cell r="A10812">
            <v>0</v>
          </cell>
          <cell r="B10812">
            <v>0</v>
          </cell>
          <cell r="C10812">
            <v>0</v>
          </cell>
          <cell r="D10812">
            <v>0</v>
          </cell>
          <cell r="E10812">
            <v>0</v>
          </cell>
        </row>
        <row r="10813">
          <cell r="A10813">
            <v>0</v>
          </cell>
          <cell r="B10813">
            <v>0</v>
          </cell>
          <cell r="C10813">
            <v>0</v>
          </cell>
          <cell r="D10813">
            <v>0</v>
          </cell>
          <cell r="E10813">
            <v>0</v>
          </cell>
        </row>
        <row r="10814">
          <cell r="A10814">
            <v>0</v>
          </cell>
          <cell r="B10814">
            <v>0</v>
          </cell>
          <cell r="C10814">
            <v>0</v>
          </cell>
          <cell r="D10814">
            <v>0</v>
          </cell>
          <cell r="E10814">
            <v>0</v>
          </cell>
        </row>
        <row r="10815">
          <cell r="A10815">
            <v>0</v>
          </cell>
          <cell r="B10815">
            <v>0</v>
          </cell>
          <cell r="C10815">
            <v>0</v>
          </cell>
          <cell r="D10815">
            <v>0</v>
          </cell>
          <cell r="E10815">
            <v>0</v>
          </cell>
        </row>
        <row r="10816">
          <cell r="A10816">
            <v>0</v>
          </cell>
          <cell r="B10816">
            <v>0</v>
          </cell>
          <cell r="C10816">
            <v>0</v>
          </cell>
          <cell r="D10816">
            <v>0</v>
          </cell>
          <cell r="E10816">
            <v>0</v>
          </cell>
        </row>
        <row r="10817">
          <cell r="A10817">
            <v>0</v>
          </cell>
          <cell r="B10817">
            <v>0</v>
          </cell>
          <cell r="C10817">
            <v>0</v>
          </cell>
          <cell r="D10817">
            <v>0</v>
          </cell>
          <cell r="E10817">
            <v>0</v>
          </cell>
        </row>
        <row r="10818">
          <cell r="A10818">
            <v>0</v>
          </cell>
          <cell r="B10818">
            <v>0</v>
          </cell>
          <cell r="C10818">
            <v>0</v>
          </cell>
          <cell r="D10818">
            <v>0</v>
          </cell>
          <cell r="E10818">
            <v>0</v>
          </cell>
        </row>
        <row r="10819">
          <cell r="A10819">
            <v>0</v>
          </cell>
          <cell r="B10819">
            <v>0</v>
          </cell>
          <cell r="C10819">
            <v>0</v>
          </cell>
          <cell r="D10819">
            <v>0</v>
          </cell>
          <cell r="E10819">
            <v>0</v>
          </cell>
        </row>
        <row r="10820">
          <cell r="A10820">
            <v>0</v>
          </cell>
          <cell r="B10820">
            <v>0</v>
          </cell>
          <cell r="C10820">
            <v>0</v>
          </cell>
          <cell r="D10820">
            <v>0</v>
          </cell>
          <cell r="E10820">
            <v>0</v>
          </cell>
        </row>
        <row r="10821">
          <cell r="A10821">
            <v>0</v>
          </cell>
          <cell r="B10821">
            <v>0</v>
          </cell>
          <cell r="C10821">
            <v>0</v>
          </cell>
          <cell r="D10821">
            <v>0</v>
          </cell>
          <cell r="E10821">
            <v>0</v>
          </cell>
        </row>
        <row r="10822">
          <cell r="A10822">
            <v>0</v>
          </cell>
          <cell r="B10822">
            <v>0</v>
          </cell>
          <cell r="C10822">
            <v>0</v>
          </cell>
          <cell r="D10822">
            <v>0</v>
          </cell>
          <cell r="E10822">
            <v>0</v>
          </cell>
        </row>
        <row r="10823">
          <cell r="A10823">
            <v>0</v>
          </cell>
          <cell r="B10823">
            <v>0</v>
          </cell>
          <cell r="C10823">
            <v>0</v>
          </cell>
          <cell r="D10823">
            <v>0</v>
          </cell>
          <cell r="E10823">
            <v>0</v>
          </cell>
        </row>
        <row r="10824">
          <cell r="A10824">
            <v>0</v>
          </cell>
          <cell r="B10824">
            <v>0</v>
          </cell>
          <cell r="C10824">
            <v>0</v>
          </cell>
          <cell r="D10824">
            <v>0</v>
          </cell>
          <cell r="E10824">
            <v>0</v>
          </cell>
        </row>
        <row r="10825">
          <cell r="A10825">
            <v>0</v>
          </cell>
          <cell r="B10825">
            <v>0</v>
          </cell>
          <cell r="C10825">
            <v>0</v>
          </cell>
          <cell r="D10825">
            <v>0</v>
          </cell>
          <cell r="E10825">
            <v>0</v>
          </cell>
        </row>
        <row r="10826">
          <cell r="A10826">
            <v>0</v>
          </cell>
          <cell r="B10826">
            <v>0</v>
          </cell>
          <cell r="C10826">
            <v>0</v>
          </cell>
          <cell r="D10826">
            <v>0</v>
          </cell>
          <cell r="E10826">
            <v>0</v>
          </cell>
        </row>
        <row r="10827">
          <cell r="A10827">
            <v>0</v>
          </cell>
          <cell r="B10827">
            <v>0</v>
          </cell>
          <cell r="C10827">
            <v>0</v>
          </cell>
          <cell r="D10827">
            <v>0</v>
          </cell>
          <cell r="E10827">
            <v>0</v>
          </cell>
        </row>
        <row r="10828">
          <cell r="A10828">
            <v>0</v>
          </cell>
          <cell r="B10828">
            <v>0</v>
          </cell>
          <cell r="C10828">
            <v>0</v>
          </cell>
          <cell r="D10828">
            <v>0</v>
          </cell>
          <cell r="E10828">
            <v>0</v>
          </cell>
        </row>
        <row r="10829">
          <cell r="A10829">
            <v>0</v>
          </cell>
          <cell r="B10829">
            <v>0</v>
          </cell>
          <cell r="C10829">
            <v>0</v>
          </cell>
          <cell r="D10829">
            <v>0</v>
          </cell>
          <cell r="E10829">
            <v>0</v>
          </cell>
        </row>
        <row r="10830">
          <cell r="A10830">
            <v>0</v>
          </cell>
          <cell r="B10830">
            <v>0</v>
          </cell>
          <cell r="C10830">
            <v>0</v>
          </cell>
          <cell r="D10830">
            <v>0</v>
          </cell>
          <cell r="E10830">
            <v>0</v>
          </cell>
        </row>
        <row r="10831">
          <cell r="A10831">
            <v>0</v>
          </cell>
          <cell r="B10831">
            <v>0</v>
          </cell>
          <cell r="C10831">
            <v>0</v>
          </cell>
          <cell r="D10831">
            <v>0</v>
          </cell>
          <cell r="E10831">
            <v>0</v>
          </cell>
        </row>
        <row r="10832">
          <cell r="A10832">
            <v>0</v>
          </cell>
          <cell r="B10832">
            <v>0</v>
          </cell>
          <cell r="C10832">
            <v>0</v>
          </cell>
          <cell r="D10832">
            <v>0</v>
          </cell>
          <cell r="E10832">
            <v>0</v>
          </cell>
        </row>
        <row r="10833">
          <cell r="A10833">
            <v>0</v>
          </cell>
          <cell r="B10833">
            <v>0</v>
          </cell>
          <cell r="C10833">
            <v>0</v>
          </cell>
          <cell r="D10833">
            <v>0</v>
          </cell>
          <cell r="E10833">
            <v>0</v>
          </cell>
        </row>
        <row r="10834">
          <cell r="A10834">
            <v>0</v>
          </cell>
          <cell r="B10834">
            <v>0</v>
          </cell>
          <cell r="C10834">
            <v>0</v>
          </cell>
          <cell r="D10834">
            <v>0</v>
          </cell>
          <cell r="E10834">
            <v>0</v>
          </cell>
        </row>
        <row r="10835">
          <cell r="A10835">
            <v>0</v>
          </cell>
          <cell r="B10835">
            <v>0</v>
          </cell>
          <cell r="C10835">
            <v>0</v>
          </cell>
          <cell r="D10835">
            <v>0</v>
          </cell>
          <cell r="E10835">
            <v>0</v>
          </cell>
        </row>
        <row r="10836">
          <cell r="A10836">
            <v>0</v>
          </cell>
          <cell r="B10836">
            <v>0</v>
          </cell>
          <cell r="C10836">
            <v>0</v>
          </cell>
          <cell r="D10836">
            <v>0</v>
          </cell>
          <cell r="E10836">
            <v>0</v>
          </cell>
        </row>
        <row r="10837">
          <cell r="A10837">
            <v>0</v>
          </cell>
          <cell r="B10837">
            <v>0</v>
          </cell>
          <cell r="C10837">
            <v>0</v>
          </cell>
          <cell r="D10837">
            <v>0</v>
          </cell>
          <cell r="E10837">
            <v>0</v>
          </cell>
        </row>
        <row r="10838">
          <cell r="A10838">
            <v>0</v>
          </cell>
          <cell r="B10838">
            <v>0</v>
          </cell>
          <cell r="C10838">
            <v>0</v>
          </cell>
          <cell r="D10838">
            <v>0</v>
          </cell>
          <cell r="E10838">
            <v>0</v>
          </cell>
        </row>
        <row r="10839">
          <cell r="A10839">
            <v>0</v>
          </cell>
          <cell r="B10839">
            <v>0</v>
          </cell>
          <cell r="C10839">
            <v>0</v>
          </cell>
          <cell r="D10839">
            <v>0</v>
          </cell>
          <cell r="E10839">
            <v>0</v>
          </cell>
        </row>
        <row r="10840">
          <cell r="A10840">
            <v>0</v>
          </cell>
          <cell r="B10840">
            <v>0</v>
          </cell>
          <cell r="C10840">
            <v>0</v>
          </cell>
          <cell r="D10840">
            <v>0</v>
          </cell>
          <cell r="E10840">
            <v>0</v>
          </cell>
        </row>
        <row r="10841">
          <cell r="A10841">
            <v>0</v>
          </cell>
          <cell r="B10841">
            <v>0</v>
          </cell>
          <cell r="C10841">
            <v>0</v>
          </cell>
          <cell r="D10841">
            <v>0</v>
          </cell>
          <cell r="E10841">
            <v>0</v>
          </cell>
        </row>
        <row r="10842">
          <cell r="A10842">
            <v>0</v>
          </cell>
          <cell r="B10842">
            <v>0</v>
          </cell>
          <cell r="C10842">
            <v>0</v>
          </cell>
          <cell r="D10842">
            <v>0</v>
          </cell>
          <cell r="E10842">
            <v>0</v>
          </cell>
        </row>
        <row r="10843">
          <cell r="A10843">
            <v>0</v>
          </cell>
          <cell r="B10843">
            <v>0</v>
          </cell>
          <cell r="C10843">
            <v>0</v>
          </cell>
          <cell r="D10843">
            <v>0</v>
          </cell>
          <cell r="E10843">
            <v>0</v>
          </cell>
        </row>
        <row r="10844">
          <cell r="A10844">
            <v>0</v>
          </cell>
          <cell r="B10844">
            <v>0</v>
          </cell>
          <cell r="C10844">
            <v>0</v>
          </cell>
          <cell r="D10844">
            <v>0</v>
          </cell>
          <cell r="E10844">
            <v>0</v>
          </cell>
        </row>
        <row r="10845">
          <cell r="A10845">
            <v>0</v>
          </cell>
          <cell r="B10845">
            <v>0</v>
          </cell>
          <cell r="C10845">
            <v>0</v>
          </cell>
          <cell r="D10845">
            <v>0</v>
          </cell>
          <cell r="E10845">
            <v>0</v>
          </cell>
        </row>
        <row r="10846">
          <cell r="A10846">
            <v>0</v>
          </cell>
          <cell r="B10846">
            <v>0</v>
          </cell>
          <cell r="C10846">
            <v>0</v>
          </cell>
          <cell r="D10846">
            <v>0</v>
          </cell>
          <cell r="E10846">
            <v>0</v>
          </cell>
        </row>
        <row r="10847">
          <cell r="A10847">
            <v>0</v>
          </cell>
          <cell r="B10847">
            <v>0</v>
          </cell>
          <cell r="C10847">
            <v>0</v>
          </cell>
          <cell r="D10847">
            <v>0</v>
          </cell>
          <cell r="E10847">
            <v>0</v>
          </cell>
        </row>
        <row r="10848">
          <cell r="A10848">
            <v>0</v>
          </cell>
          <cell r="B10848">
            <v>0</v>
          </cell>
          <cell r="C10848">
            <v>0</v>
          </cell>
          <cell r="D10848">
            <v>0</v>
          </cell>
          <cell r="E10848">
            <v>0</v>
          </cell>
        </row>
        <row r="10849">
          <cell r="A10849">
            <v>0</v>
          </cell>
          <cell r="B10849">
            <v>0</v>
          </cell>
          <cell r="C10849">
            <v>0</v>
          </cell>
          <cell r="D10849">
            <v>0</v>
          </cell>
          <cell r="E10849">
            <v>0</v>
          </cell>
        </row>
        <row r="10850">
          <cell r="A10850">
            <v>0</v>
          </cell>
          <cell r="B10850">
            <v>0</v>
          </cell>
          <cell r="C10850">
            <v>0</v>
          </cell>
          <cell r="D10850">
            <v>0</v>
          </cell>
          <cell r="E10850">
            <v>0</v>
          </cell>
        </row>
        <row r="10851">
          <cell r="A10851">
            <v>0</v>
          </cell>
          <cell r="B10851">
            <v>0</v>
          </cell>
          <cell r="C10851">
            <v>0</v>
          </cell>
          <cell r="D10851">
            <v>0</v>
          </cell>
          <cell r="E10851">
            <v>0</v>
          </cell>
        </row>
        <row r="10852">
          <cell r="A10852">
            <v>0</v>
          </cell>
          <cell r="B10852">
            <v>0</v>
          </cell>
          <cell r="C10852">
            <v>0</v>
          </cell>
          <cell r="D10852">
            <v>0</v>
          </cell>
          <cell r="E10852">
            <v>0</v>
          </cell>
        </row>
        <row r="10853">
          <cell r="A10853">
            <v>0</v>
          </cell>
          <cell r="B10853">
            <v>0</v>
          </cell>
          <cell r="C10853">
            <v>0</v>
          </cell>
          <cell r="D10853">
            <v>0</v>
          </cell>
          <cell r="E10853">
            <v>0</v>
          </cell>
        </row>
        <row r="10854">
          <cell r="A10854">
            <v>0</v>
          </cell>
          <cell r="B10854">
            <v>0</v>
          </cell>
          <cell r="C10854">
            <v>0</v>
          </cell>
          <cell r="D10854">
            <v>0</v>
          </cell>
          <cell r="E10854">
            <v>0</v>
          </cell>
        </row>
        <row r="10855">
          <cell r="A10855">
            <v>0</v>
          </cell>
          <cell r="B10855">
            <v>0</v>
          </cell>
          <cell r="C10855">
            <v>0</v>
          </cell>
          <cell r="D10855">
            <v>0</v>
          </cell>
          <cell r="E10855">
            <v>0</v>
          </cell>
        </row>
        <row r="10856">
          <cell r="A10856">
            <v>0</v>
          </cell>
          <cell r="B10856">
            <v>0</v>
          </cell>
          <cell r="C10856">
            <v>0</v>
          </cell>
          <cell r="D10856">
            <v>0</v>
          </cell>
          <cell r="E10856">
            <v>0</v>
          </cell>
        </row>
        <row r="10857">
          <cell r="A10857">
            <v>0</v>
          </cell>
          <cell r="B10857">
            <v>0</v>
          </cell>
          <cell r="C10857">
            <v>0</v>
          </cell>
          <cell r="D10857">
            <v>0</v>
          </cell>
          <cell r="E10857">
            <v>0</v>
          </cell>
        </row>
        <row r="10858">
          <cell r="A10858">
            <v>0</v>
          </cell>
          <cell r="B10858">
            <v>0</v>
          </cell>
          <cell r="C10858">
            <v>0</v>
          </cell>
          <cell r="D10858">
            <v>0</v>
          </cell>
          <cell r="E10858">
            <v>0</v>
          </cell>
        </row>
        <row r="10859">
          <cell r="A10859">
            <v>0</v>
          </cell>
          <cell r="B10859">
            <v>0</v>
          </cell>
          <cell r="C10859">
            <v>0</v>
          </cell>
          <cell r="D10859">
            <v>0</v>
          </cell>
          <cell r="E10859">
            <v>0</v>
          </cell>
        </row>
        <row r="10860">
          <cell r="A10860">
            <v>0</v>
          </cell>
          <cell r="B10860">
            <v>0</v>
          </cell>
          <cell r="C10860">
            <v>0</v>
          </cell>
          <cell r="D10860">
            <v>0</v>
          </cell>
          <cell r="E10860">
            <v>0</v>
          </cell>
        </row>
        <row r="10861">
          <cell r="A10861">
            <v>0</v>
          </cell>
          <cell r="B10861">
            <v>0</v>
          </cell>
          <cell r="C10861">
            <v>0</v>
          </cell>
          <cell r="D10861">
            <v>0</v>
          </cell>
          <cell r="E10861">
            <v>0</v>
          </cell>
        </row>
        <row r="10862">
          <cell r="A10862">
            <v>0</v>
          </cell>
          <cell r="B10862">
            <v>0</v>
          </cell>
          <cell r="C10862">
            <v>0</v>
          </cell>
          <cell r="D10862">
            <v>0</v>
          </cell>
          <cell r="E10862">
            <v>0</v>
          </cell>
        </row>
        <row r="10863">
          <cell r="A10863">
            <v>0</v>
          </cell>
          <cell r="B10863">
            <v>0</v>
          </cell>
          <cell r="C10863">
            <v>0</v>
          </cell>
          <cell r="D10863">
            <v>0</v>
          </cell>
          <cell r="E10863">
            <v>0</v>
          </cell>
        </row>
        <row r="10864">
          <cell r="A10864">
            <v>0</v>
          </cell>
          <cell r="B10864">
            <v>0</v>
          </cell>
          <cell r="C10864">
            <v>0</v>
          </cell>
          <cell r="D10864">
            <v>0</v>
          </cell>
          <cell r="E10864">
            <v>0</v>
          </cell>
        </row>
        <row r="10865">
          <cell r="A10865">
            <v>0</v>
          </cell>
          <cell r="B10865">
            <v>0</v>
          </cell>
          <cell r="C10865">
            <v>0</v>
          </cell>
          <cell r="D10865">
            <v>0</v>
          </cell>
          <cell r="E10865">
            <v>0</v>
          </cell>
        </row>
        <row r="10866">
          <cell r="A10866">
            <v>0</v>
          </cell>
          <cell r="B10866">
            <v>0</v>
          </cell>
          <cell r="C10866">
            <v>0</v>
          </cell>
          <cell r="D10866">
            <v>0</v>
          </cell>
          <cell r="E10866">
            <v>0</v>
          </cell>
        </row>
        <row r="10867">
          <cell r="A10867">
            <v>0</v>
          </cell>
          <cell r="B10867">
            <v>0</v>
          </cell>
          <cell r="C10867">
            <v>0</v>
          </cell>
          <cell r="D10867">
            <v>0</v>
          </cell>
          <cell r="E10867">
            <v>0</v>
          </cell>
        </row>
        <row r="10868">
          <cell r="A10868">
            <v>0</v>
          </cell>
          <cell r="B10868">
            <v>0</v>
          </cell>
          <cell r="C10868">
            <v>0</v>
          </cell>
          <cell r="D10868">
            <v>0</v>
          </cell>
          <cell r="E10868">
            <v>0</v>
          </cell>
        </row>
        <row r="10869">
          <cell r="A10869">
            <v>0</v>
          </cell>
          <cell r="B10869">
            <v>0</v>
          </cell>
          <cell r="C10869">
            <v>0</v>
          </cell>
          <cell r="D10869">
            <v>0</v>
          </cell>
          <cell r="E10869">
            <v>0</v>
          </cell>
        </row>
        <row r="10870">
          <cell r="A10870">
            <v>0</v>
          </cell>
          <cell r="B10870">
            <v>0</v>
          </cell>
          <cell r="C10870">
            <v>0</v>
          </cell>
          <cell r="D10870">
            <v>0</v>
          </cell>
          <cell r="E10870">
            <v>0</v>
          </cell>
        </row>
        <row r="10871">
          <cell r="A10871">
            <v>0</v>
          </cell>
          <cell r="B10871">
            <v>0</v>
          </cell>
          <cell r="C10871">
            <v>0</v>
          </cell>
          <cell r="D10871">
            <v>0</v>
          </cell>
          <cell r="E10871">
            <v>0</v>
          </cell>
        </row>
        <row r="10872">
          <cell r="A10872">
            <v>0</v>
          </cell>
          <cell r="B10872">
            <v>0</v>
          </cell>
          <cell r="C10872">
            <v>0</v>
          </cell>
          <cell r="D10872">
            <v>0</v>
          </cell>
          <cell r="E10872">
            <v>0</v>
          </cell>
        </row>
        <row r="10873">
          <cell r="A10873">
            <v>0</v>
          </cell>
          <cell r="B10873">
            <v>0</v>
          </cell>
          <cell r="C10873">
            <v>0</v>
          </cell>
          <cell r="D10873">
            <v>0</v>
          </cell>
          <cell r="E10873">
            <v>0</v>
          </cell>
        </row>
        <row r="10874">
          <cell r="A10874">
            <v>0</v>
          </cell>
          <cell r="B10874">
            <v>0</v>
          </cell>
          <cell r="C10874">
            <v>0</v>
          </cell>
          <cell r="D10874">
            <v>0</v>
          </cell>
          <cell r="E10874">
            <v>0</v>
          </cell>
        </row>
        <row r="10875">
          <cell r="A10875">
            <v>0</v>
          </cell>
          <cell r="B10875">
            <v>0</v>
          </cell>
          <cell r="C10875">
            <v>0</v>
          </cell>
          <cell r="D10875">
            <v>0</v>
          </cell>
          <cell r="E10875">
            <v>0</v>
          </cell>
        </row>
        <row r="10876">
          <cell r="A10876">
            <v>0</v>
          </cell>
          <cell r="B10876">
            <v>0</v>
          </cell>
          <cell r="C10876">
            <v>0</v>
          </cell>
          <cell r="D10876">
            <v>0</v>
          </cell>
          <cell r="E10876">
            <v>0</v>
          </cell>
        </row>
        <row r="10877">
          <cell r="A10877">
            <v>0</v>
          </cell>
          <cell r="B10877">
            <v>0</v>
          </cell>
          <cell r="C10877">
            <v>0</v>
          </cell>
          <cell r="D10877">
            <v>0</v>
          </cell>
          <cell r="E10877">
            <v>0</v>
          </cell>
        </row>
        <row r="10878">
          <cell r="A10878">
            <v>0</v>
          </cell>
          <cell r="B10878">
            <v>0</v>
          </cell>
          <cell r="C10878">
            <v>0</v>
          </cell>
          <cell r="D10878">
            <v>0</v>
          </cell>
          <cell r="E10878">
            <v>0</v>
          </cell>
        </row>
        <row r="10879">
          <cell r="A10879">
            <v>0</v>
          </cell>
          <cell r="B10879">
            <v>0</v>
          </cell>
          <cell r="C10879">
            <v>0</v>
          </cell>
          <cell r="D10879">
            <v>0</v>
          </cell>
          <cell r="E10879">
            <v>0</v>
          </cell>
        </row>
        <row r="10880">
          <cell r="A10880">
            <v>0</v>
          </cell>
          <cell r="B10880">
            <v>0</v>
          </cell>
          <cell r="C10880">
            <v>0</v>
          </cell>
          <cell r="D10880">
            <v>0</v>
          </cell>
          <cell r="E10880">
            <v>0</v>
          </cell>
        </row>
        <row r="10881">
          <cell r="A10881">
            <v>0</v>
          </cell>
          <cell r="B10881">
            <v>0</v>
          </cell>
          <cell r="C10881">
            <v>0</v>
          </cell>
          <cell r="D10881">
            <v>0</v>
          </cell>
          <cell r="E10881">
            <v>0</v>
          </cell>
        </row>
        <row r="10882">
          <cell r="A10882">
            <v>0</v>
          </cell>
          <cell r="B10882">
            <v>0</v>
          </cell>
          <cell r="C10882">
            <v>0</v>
          </cell>
          <cell r="D10882">
            <v>0</v>
          </cell>
          <cell r="E10882">
            <v>0</v>
          </cell>
        </row>
        <row r="10883">
          <cell r="A10883">
            <v>0</v>
          </cell>
          <cell r="B10883">
            <v>0</v>
          </cell>
          <cell r="C10883">
            <v>0</v>
          </cell>
          <cell r="D10883">
            <v>0</v>
          </cell>
          <cell r="E10883">
            <v>0</v>
          </cell>
        </row>
        <row r="10884">
          <cell r="A10884">
            <v>0</v>
          </cell>
          <cell r="B10884">
            <v>0</v>
          </cell>
          <cell r="C10884">
            <v>0</v>
          </cell>
          <cell r="D10884">
            <v>0</v>
          </cell>
          <cell r="E10884">
            <v>0</v>
          </cell>
        </row>
        <row r="10885">
          <cell r="A10885">
            <v>0</v>
          </cell>
          <cell r="B10885">
            <v>0</v>
          </cell>
          <cell r="C10885">
            <v>0</v>
          </cell>
          <cell r="D10885">
            <v>0</v>
          </cell>
          <cell r="E10885">
            <v>0</v>
          </cell>
        </row>
        <row r="10886">
          <cell r="A10886">
            <v>0</v>
          </cell>
          <cell r="B10886">
            <v>0</v>
          </cell>
          <cell r="C10886">
            <v>0</v>
          </cell>
          <cell r="D10886">
            <v>0</v>
          </cell>
          <cell r="E10886">
            <v>0</v>
          </cell>
        </row>
        <row r="10887">
          <cell r="A10887">
            <v>0</v>
          </cell>
          <cell r="B10887">
            <v>0</v>
          </cell>
          <cell r="C10887">
            <v>0</v>
          </cell>
          <cell r="D10887">
            <v>0</v>
          </cell>
          <cell r="E10887">
            <v>0</v>
          </cell>
        </row>
        <row r="10888">
          <cell r="A10888">
            <v>0</v>
          </cell>
          <cell r="B10888">
            <v>0</v>
          </cell>
          <cell r="C10888">
            <v>0</v>
          </cell>
          <cell r="D10888">
            <v>0</v>
          </cell>
          <cell r="E10888">
            <v>0</v>
          </cell>
        </row>
        <row r="10889">
          <cell r="A10889">
            <v>0</v>
          </cell>
          <cell r="B10889">
            <v>0</v>
          </cell>
          <cell r="C10889">
            <v>0</v>
          </cell>
          <cell r="D10889">
            <v>0</v>
          </cell>
          <cell r="E10889">
            <v>0</v>
          </cell>
        </row>
        <row r="10890">
          <cell r="A10890">
            <v>0</v>
          </cell>
          <cell r="B10890">
            <v>0</v>
          </cell>
          <cell r="C10890">
            <v>0</v>
          </cell>
          <cell r="D10890">
            <v>0</v>
          </cell>
          <cell r="E10890">
            <v>0</v>
          </cell>
        </row>
        <row r="10891">
          <cell r="A10891">
            <v>0</v>
          </cell>
          <cell r="B10891">
            <v>0</v>
          </cell>
          <cell r="C10891">
            <v>0</v>
          </cell>
          <cell r="D10891">
            <v>0</v>
          </cell>
          <cell r="E10891">
            <v>0</v>
          </cell>
        </row>
        <row r="10892">
          <cell r="A10892">
            <v>0</v>
          </cell>
          <cell r="B10892">
            <v>0</v>
          </cell>
          <cell r="C10892">
            <v>0</v>
          </cell>
          <cell r="D10892">
            <v>0</v>
          </cell>
          <cell r="E10892">
            <v>0</v>
          </cell>
        </row>
        <row r="10893">
          <cell r="A10893">
            <v>0</v>
          </cell>
          <cell r="B10893">
            <v>0</v>
          </cell>
          <cell r="C10893">
            <v>0</v>
          </cell>
          <cell r="D10893">
            <v>0</v>
          </cell>
          <cell r="E10893">
            <v>0</v>
          </cell>
        </row>
        <row r="10894">
          <cell r="A10894">
            <v>0</v>
          </cell>
          <cell r="B10894">
            <v>0</v>
          </cell>
          <cell r="C10894">
            <v>0</v>
          </cell>
          <cell r="D10894">
            <v>0</v>
          </cell>
          <cell r="E10894">
            <v>0</v>
          </cell>
        </row>
        <row r="10895">
          <cell r="A10895">
            <v>0</v>
          </cell>
          <cell r="B10895">
            <v>0</v>
          </cell>
          <cell r="C10895">
            <v>0</v>
          </cell>
          <cell r="D10895">
            <v>0</v>
          </cell>
          <cell r="E10895">
            <v>0</v>
          </cell>
        </row>
        <row r="10896">
          <cell r="A10896">
            <v>0</v>
          </cell>
          <cell r="B10896">
            <v>0</v>
          </cell>
          <cell r="C10896">
            <v>0</v>
          </cell>
          <cell r="D10896">
            <v>0</v>
          </cell>
          <cell r="E10896">
            <v>0</v>
          </cell>
        </row>
        <row r="10897">
          <cell r="A10897">
            <v>0</v>
          </cell>
          <cell r="B10897">
            <v>0</v>
          </cell>
          <cell r="C10897">
            <v>0</v>
          </cell>
          <cell r="D10897">
            <v>0</v>
          </cell>
          <cell r="E10897">
            <v>0</v>
          </cell>
        </row>
        <row r="10898">
          <cell r="A10898">
            <v>0</v>
          </cell>
          <cell r="B10898">
            <v>0</v>
          </cell>
          <cell r="C10898">
            <v>0</v>
          </cell>
          <cell r="D10898">
            <v>0</v>
          </cell>
          <cell r="E10898">
            <v>0</v>
          </cell>
        </row>
        <row r="10899">
          <cell r="A10899">
            <v>0</v>
          </cell>
          <cell r="B10899">
            <v>0</v>
          </cell>
          <cell r="C10899">
            <v>0</v>
          </cell>
          <cell r="D10899">
            <v>0</v>
          </cell>
          <cell r="E10899">
            <v>0</v>
          </cell>
        </row>
        <row r="10900">
          <cell r="A10900">
            <v>0</v>
          </cell>
          <cell r="B10900">
            <v>0</v>
          </cell>
          <cell r="C10900">
            <v>0</v>
          </cell>
          <cell r="D10900">
            <v>0</v>
          </cell>
          <cell r="E10900">
            <v>0</v>
          </cell>
        </row>
        <row r="10901">
          <cell r="A10901">
            <v>0</v>
          </cell>
          <cell r="B10901">
            <v>0</v>
          </cell>
          <cell r="C10901">
            <v>0</v>
          </cell>
          <cell r="D10901">
            <v>0</v>
          </cell>
          <cell r="E10901">
            <v>0</v>
          </cell>
        </row>
        <row r="10902">
          <cell r="A10902">
            <v>0</v>
          </cell>
          <cell r="B10902">
            <v>0</v>
          </cell>
          <cell r="C10902">
            <v>0</v>
          </cell>
          <cell r="D10902">
            <v>0</v>
          </cell>
          <cell r="E10902">
            <v>0</v>
          </cell>
        </row>
        <row r="10903">
          <cell r="A10903">
            <v>0</v>
          </cell>
          <cell r="B10903">
            <v>0</v>
          </cell>
          <cell r="C10903">
            <v>0</v>
          </cell>
          <cell r="D10903">
            <v>0</v>
          </cell>
          <cell r="E10903">
            <v>0</v>
          </cell>
        </row>
        <row r="10904">
          <cell r="A10904">
            <v>0</v>
          </cell>
          <cell r="B10904">
            <v>0</v>
          </cell>
          <cell r="C10904">
            <v>0</v>
          </cell>
          <cell r="D10904">
            <v>0</v>
          </cell>
          <cell r="E10904">
            <v>0</v>
          </cell>
        </row>
        <row r="10905">
          <cell r="A10905">
            <v>0</v>
          </cell>
          <cell r="B10905">
            <v>0</v>
          </cell>
          <cell r="C10905">
            <v>0</v>
          </cell>
          <cell r="D10905">
            <v>0</v>
          </cell>
          <cell r="E10905">
            <v>0</v>
          </cell>
        </row>
        <row r="10906">
          <cell r="A10906">
            <v>0</v>
          </cell>
          <cell r="B10906">
            <v>0</v>
          </cell>
          <cell r="C10906">
            <v>0</v>
          </cell>
          <cell r="D10906">
            <v>0</v>
          </cell>
          <cell r="E10906">
            <v>0</v>
          </cell>
        </row>
        <row r="10907">
          <cell r="A10907">
            <v>0</v>
          </cell>
          <cell r="B10907">
            <v>0</v>
          </cell>
          <cell r="C10907">
            <v>0</v>
          </cell>
          <cell r="D10907">
            <v>0</v>
          </cell>
          <cell r="E10907">
            <v>0</v>
          </cell>
        </row>
        <row r="10908">
          <cell r="A10908">
            <v>0</v>
          </cell>
          <cell r="B10908">
            <v>0</v>
          </cell>
          <cell r="C10908">
            <v>0</v>
          </cell>
          <cell r="D10908">
            <v>0</v>
          </cell>
          <cell r="E10908">
            <v>0</v>
          </cell>
        </row>
        <row r="10909">
          <cell r="A10909">
            <v>0</v>
          </cell>
          <cell r="B10909">
            <v>0</v>
          </cell>
          <cell r="C10909">
            <v>0</v>
          </cell>
          <cell r="D10909">
            <v>0</v>
          </cell>
          <cell r="E10909">
            <v>0</v>
          </cell>
        </row>
        <row r="10910">
          <cell r="A10910">
            <v>0</v>
          </cell>
          <cell r="B10910">
            <v>0</v>
          </cell>
          <cell r="C10910">
            <v>0</v>
          </cell>
          <cell r="D10910">
            <v>0</v>
          </cell>
          <cell r="E10910">
            <v>0</v>
          </cell>
        </row>
        <row r="10911">
          <cell r="A10911">
            <v>0</v>
          </cell>
          <cell r="B10911">
            <v>0</v>
          </cell>
          <cell r="C10911">
            <v>0</v>
          </cell>
          <cell r="D10911">
            <v>0</v>
          </cell>
          <cell r="E10911">
            <v>0</v>
          </cell>
        </row>
        <row r="10912">
          <cell r="A10912">
            <v>0</v>
          </cell>
          <cell r="B10912">
            <v>0</v>
          </cell>
          <cell r="C10912">
            <v>0</v>
          </cell>
          <cell r="D10912">
            <v>0</v>
          </cell>
          <cell r="E10912">
            <v>0</v>
          </cell>
        </row>
        <row r="10913">
          <cell r="A10913">
            <v>0</v>
          </cell>
          <cell r="B10913">
            <v>0</v>
          </cell>
          <cell r="C10913">
            <v>0</v>
          </cell>
          <cell r="D10913">
            <v>0</v>
          </cell>
          <cell r="E10913">
            <v>0</v>
          </cell>
        </row>
        <row r="10914">
          <cell r="A10914">
            <v>0</v>
          </cell>
          <cell r="B10914">
            <v>0</v>
          </cell>
          <cell r="C10914">
            <v>0</v>
          </cell>
          <cell r="D10914">
            <v>0</v>
          </cell>
          <cell r="E10914">
            <v>0</v>
          </cell>
        </row>
        <row r="10915">
          <cell r="A10915">
            <v>0</v>
          </cell>
          <cell r="B10915">
            <v>0</v>
          </cell>
          <cell r="C10915">
            <v>0</v>
          </cell>
          <cell r="D10915">
            <v>0</v>
          </cell>
          <cell r="E10915">
            <v>0</v>
          </cell>
        </row>
        <row r="10916">
          <cell r="A10916">
            <v>0</v>
          </cell>
          <cell r="B10916">
            <v>0</v>
          </cell>
          <cell r="C10916">
            <v>0</v>
          </cell>
          <cell r="D10916">
            <v>0</v>
          </cell>
          <cell r="E10916">
            <v>0</v>
          </cell>
        </row>
        <row r="10917">
          <cell r="A10917">
            <v>0</v>
          </cell>
          <cell r="B10917">
            <v>0</v>
          </cell>
          <cell r="C10917">
            <v>0</v>
          </cell>
          <cell r="D10917">
            <v>0</v>
          </cell>
          <cell r="E10917">
            <v>0</v>
          </cell>
        </row>
        <row r="10918">
          <cell r="A10918">
            <v>0</v>
          </cell>
          <cell r="B10918">
            <v>0</v>
          </cell>
          <cell r="C10918">
            <v>0</v>
          </cell>
          <cell r="D10918">
            <v>0</v>
          </cell>
          <cell r="E10918">
            <v>0</v>
          </cell>
        </row>
        <row r="10919">
          <cell r="A10919">
            <v>0</v>
          </cell>
          <cell r="B10919">
            <v>0</v>
          </cell>
          <cell r="C10919">
            <v>0</v>
          </cell>
          <cell r="D10919">
            <v>0</v>
          </cell>
          <cell r="E10919">
            <v>0</v>
          </cell>
        </row>
        <row r="10920">
          <cell r="A10920">
            <v>0</v>
          </cell>
          <cell r="B10920">
            <v>0</v>
          </cell>
          <cell r="C10920">
            <v>0</v>
          </cell>
          <cell r="D10920">
            <v>0</v>
          </cell>
          <cell r="E10920">
            <v>0</v>
          </cell>
        </row>
        <row r="10921">
          <cell r="A10921">
            <v>0</v>
          </cell>
          <cell r="B10921">
            <v>0</v>
          </cell>
          <cell r="C10921">
            <v>0</v>
          </cell>
          <cell r="D10921">
            <v>0</v>
          </cell>
          <cell r="E10921">
            <v>0</v>
          </cell>
        </row>
        <row r="10922">
          <cell r="A10922">
            <v>0</v>
          </cell>
          <cell r="B10922">
            <v>0</v>
          </cell>
          <cell r="C10922">
            <v>0</v>
          </cell>
          <cell r="D10922">
            <v>0</v>
          </cell>
          <cell r="E10922">
            <v>0</v>
          </cell>
        </row>
        <row r="10923">
          <cell r="A10923">
            <v>0</v>
          </cell>
          <cell r="B10923">
            <v>0</v>
          </cell>
          <cell r="C10923">
            <v>0</v>
          </cell>
          <cell r="D10923">
            <v>0</v>
          </cell>
          <cell r="E10923">
            <v>0</v>
          </cell>
        </row>
        <row r="10924">
          <cell r="A10924">
            <v>0</v>
          </cell>
          <cell r="B10924">
            <v>0</v>
          </cell>
          <cell r="C10924">
            <v>0</v>
          </cell>
          <cell r="D10924">
            <v>0</v>
          </cell>
          <cell r="E10924">
            <v>0</v>
          </cell>
        </row>
        <row r="10925">
          <cell r="A10925">
            <v>0</v>
          </cell>
          <cell r="B10925">
            <v>0</v>
          </cell>
          <cell r="C10925">
            <v>0</v>
          </cell>
          <cell r="D10925">
            <v>0</v>
          </cell>
          <cell r="E10925">
            <v>0</v>
          </cell>
        </row>
        <row r="10926">
          <cell r="A10926">
            <v>0</v>
          </cell>
          <cell r="B10926">
            <v>0</v>
          </cell>
          <cell r="C10926">
            <v>0</v>
          </cell>
          <cell r="D10926">
            <v>0</v>
          </cell>
          <cell r="E10926">
            <v>0</v>
          </cell>
        </row>
        <row r="10927">
          <cell r="A10927">
            <v>0</v>
          </cell>
          <cell r="B10927">
            <v>0</v>
          </cell>
          <cell r="C10927">
            <v>0</v>
          </cell>
          <cell r="D10927">
            <v>0</v>
          </cell>
          <cell r="E10927">
            <v>0</v>
          </cell>
        </row>
        <row r="10928">
          <cell r="A10928">
            <v>0</v>
          </cell>
          <cell r="B10928">
            <v>0</v>
          </cell>
          <cell r="C10928">
            <v>0</v>
          </cell>
          <cell r="D10928">
            <v>0</v>
          </cell>
          <cell r="E10928">
            <v>0</v>
          </cell>
        </row>
        <row r="10929">
          <cell r="A10929">
            <v>0</v>
          </cell>
          <cell r="B10929">
            <v>0</v>
          </cell>
          <cell r="C10929">
            <v>0</v>
          </cell>
          <cell r="D10929">
            <v>0</v>
          </cell>
          <cell r="E10929">
            <v>0</v>
          </cell>
        </row>
        <row r="10930">
          <cell r="A10930">
            <v>0</v>
          </cell>
          <cell r="B10930">
            <v>0</v>
          </cell>
          <cell r="C10930">
            <v>0</v>
          </cell>
          <cell r="D10930">
            <v>0</v>
          </cell>
          <cell r="E10930">
            <v>0</v>
          </cell>
        </row>
        <row r="10931">
          <cell r="A10931">
            <v>0</v>
          </cell>
          <cell r="B10931">
            <v>0</v>
          </cell>
          <cell r="C10931">
            <v>0</v>
          </cell>
          <cell r="D10931">
            <v>0</v>
          </cell>
          <cell r="E10931">
            <v>0</v>
          </cell>
        </row>
        <row r="10932">
          <cell r="A10932">
            <v>0</v>
          </cell>
          <cell r="B10932">
            <v>0</v>
          </cell>
          <cell r="C10932">
            <v>0</v>
          </cell>
          <cell r="D10932">
            <v>0</v>
          </cell>
          <cell r="E10932">
            <v>0</v>
          </cell>
        </row>
        <row r="10933">
          <cell r="A10933">
            <v>0</v>
          </cell>
          <cell r="B10933">
            <v>0</v>
          </cell>
          <cell r="C10933">
            <v>0</v>
          </cell>
          <cell r="D10933">
            <v>0</v>
          </cell>
          <cell r="E10933">
            <v>0</v>
          </cell>
        </row>
        <row r="10934">
          <cell r="A10934">
            <v>0</v>
          </cell>
          <cell r="B10934">
            <v>0</v>
          </cell>
          <cell r="C10934">
            <v>0</v>
          </cell>
          <cell r="D10934">
            <v>0</v>
          </cell>
          <cell r="E10934">
            <v>0</v>
          </cell>
        </row>
        <row r="10935">
          <cell r="A10935">
            <v>0</v>
          </cell>
          <cell r="B10935">
            <v>0</v>
          </cell>
          <cell r="C10935">
            <v>0</v>
          </cell>
          <cell r="D10935">
            <v>0</v>
          </cell>
          <cell r="E10935">
            <v>0</v>
          </cell>
        </row>
        <row r="10936">
          <cell r="A10936">
            <v>0</v>
          </cell>
          <cell r="B10936">
            <v>0</v>
          </cell>
          <cell r="C10936">
            <v>0</v>
          </cell>
          <cell r="D10936">
            <v>0</v>
          </cell>
          <cell r="E10936">
            <v>0</v>
          </cell>
        </row>
        <row r="10937">
          <cell r="A10937">
            <v>0</v>
          </cell>
          <cell r="B10937">
            <v>0</v>
          </cell>
          <cell r="C10937">
            <v>0</v>
          </cell>
          <cell r="D10937">
            <v>0</v>
          </cell>
          <cell r="E10937">
            <v>0</v>
          </cell>
        </row>
        <row r="10938">
          <cell r="A10938">
            <v>0</v>
          </cell>
          <cell r="B10938">
            <v>0</v>
          </cell>
          <cell r="C10938">
            <v>0</v>
          </cell>
          <cell r="D10938">
            <v>0</v>
          </cell>
          <cell r="E10938">
            <v>0</v>
          </cell>
        </row>
        <row r="10939">
          <cell r="A10939">
            <v>0</v>
          </cell>
          <cell r="B10939">
            <v>0</v>
          </cell>
          <cell r="C10939">
            <v>0</v>
          </cell>
          <cell r="D10939">
            <v>0</v>
          </cell>
          <cell r="E10939">
            <v>0</v>
          </cell>
        </row>
        <row r="10940">
          <cell r="A10940">
            <v>0</v>
          </cell>
          <cell r="B10940">
            <v>0</v>
          </cell>
          <cell r="C10940">
            <v>0</v>
          </cell>
          <cell r="D10940">
            <v>0</v>
          </cell>
          <cell r="E10940">
            <v>0</v>
          </cell>
        </row>
        <row r="10941">
          <cell r="A10941">
            <v>0</v>
          </cell>
          <cell r="B10941">
            <v>0</v>
          </cell>
          <cell r="C10941">
            <v>0</v>
          </cell>
          <cell r="D10941">
            <v>0</v>
          </cell>
          <cell r="E10941">
            <v>0</v>
          </cell>
        </row>
        <row r="10942">
          <cell r="A10942">
            <v>0</v>
          </cell>
          <cell r="B10942">
            <v>0</v>
          </cell>
          <cell r="C10942">
            <v>0</v>
          </cell>
          <cell r="D10942">
            <v>0</v>
          </cell>
          <cell r="E10942">
            <v>0</v>
          </cell>
        </row>
        <row r="10943">
          <cell r="A10943">
            <v>0</v>
          </cell>
          <cell r="B10943">
            <v>0</v>
          </cell>
          <cell r="C10943">
            <v>0</v>
          </cell>
          <cell r="D10943">
            <v>0</v>
          </cell>
          <cell r="E10943">
            <v>0</v>
          </cell>
        </row>
        <row r="10944">
          <cell r="A10944">
            <v>0</v>
          </cell>
          <cell r="B10944">
            <v>0</v>
          </cell>
          <cell r="C10944">
            <v>0</v>
          </cell>
          <cell r="D10944">
            <v>0</v>
          </cell>
          <cell r="E10944">
            <v>0</v>
          </cell>
        </row>
        <row r="10945">
          <cell r="A10945">
            <v>0</v>
          </cell>
          <cell r="B10945">
            <v>0</v>
          </cell>
          <cell r="C10945">
            <v>0</v>
          </cell>
          <cell r="D10945">
            <v>0</v>
          </cell>
          <cell r="E10945">
            <v>0</v>
          </cell>
        </row>
        <row r="10946">
          <cell r="A10946">
            <v>0</v>
          </cell>
          <cell r="B10946">
            <v>0</v>
          </cell>
          <cell r="C10946">
            <v>0</v>
          </cell>
          <cell r="D10946">
            <v>0</v>
          </cell>
          <cell r="E10946">
            <v>0</v>
          </cell>
        </row>
        <row r="10947">
          <cell r="A10947">
            <v>0</v>
          </cell>
          <cell r="B10947">
            <v>0</v>
          </cell>
          <cell r="C10947">
            <v>0</v>
          </cell>
          <cell r="D10947">
            <v>0</v>
          </cell>
          <cell r="E10947">
            <v>0</v>
          </cell>
        </row>
        <row r="10948">
          <cell r="A10948">
            <v>0</v>
          </cell>
          <cell r="B10948">
            <v>0</v>
          </cell>
          <cell r="C10948">
            <v>0</v>
          </cell>
          <cell r="D10948">
            <v>0</v>
          </cell>
          <cell r="E10948">
            <v>0</v>
          </cell>
        </row>
        <row r="10949">
          <cell r="A10949">
            <v>0</v>
          </cell>
          <cell r="B10949">
            <v>0</v>
          </cell>
          <cell r="C10949">
            <v>0</v>
          </cell>
          <cell r="D10949">
            <v>0</v>
          </cell>
          <cell r="E10949">
            <v>0</v>
          </cell>
        </row>
        <row r="10950">
          <cell r="A10950">
            <v>0</v>
          </cell>
          <cell r="B10950">
            <v>0</v>
          </cell>
          <cell r="C10950">
            <v>0</v>
          </cell>
          <cell r="D10950">
            <v>0</v>
          </cell>
          <cell r="E10950">
            <v>0</v>
          </cell>
        </row>
        <row r="10951">
          <cell r="A10951">
            <v>0</v>
          </cell>
          <cell r="B10951">
            <v>0</v>
          </cell>
          <cell r="C10951">
            <v>0</v>
          </cell>
          <cell r="D10951">
            <v>0</v>
          </cell>
          <cell r="E10951">
            <v>0</v>
          </cell>
        </row>
        <row r="10952">
          <cell r="A10952">
            <v>0</v>
          </cell>
          <cell r="B10952">
            <v>0</v>
          </cell>
          <cell r="C10952">
            <v>0</v>
          </cell>
          <cell r="D10952">
            <v>0</v>
          </cell>
          <cell r="E10952">
            <v>0</v>
          </cell>
        </row>
        <row r="10953">
          <cell r="A10953">
            <v>0</v>
          </cell>
          <cell r="B10953">
            <v>0</v>
          </cell>
          <cell r="C10953">
            <v>0</v>
          </cell>
          <cell r="D10953">
            <v>0</v>
          </cell>
          <cell r="E10953">
            <v>0</v>
          </cell>
        </row>
        <row r="10954">
          <cell r="A10954">
            <v>0</v>
          </cell>
          <cell r="B10954">
            <v>0</v>
          </cell>
          <cell r="C10954">
            <v>0</v>
          </cell>
          <cell r="D10954">
            <v>0</v>
          </cell>
          <cell r="E10954">
            <v>0</v>
          </cell>
        </row>
        <row r="10955">
          <cell r="A10955">
            <v>0</v>
          </cell>
          <cell r="B10955">
            <v>0</v>
          </cell>
          <cell r="C10955">
            <v>0</v>
          </cell>
          <cell r="D10955">
            <v>0</v>
          </cell>
          <cell r="E10955">
            <v>0</v>
          </cell>
        </row>
        <row r="10956">
          <cell r="A10956">
            <v>0</v>
          </cell>
          <cell r="B10956">
            <v>0</v>
          </cell>
          <cell r="C10956">
            <v>0</v>
          </cell>
          <cell r="D10956">
            <v>0</v>
          </cell>
          <cell r="E10956">
            <v>0</v>
          </cell>
        </row>
        <row r="10957">
          <cell r="A10957">
            <v>0</v>
          </cell>
          <cell r="B10957">
            <v>0</v>
          </cell>
          <cell r="C10957">
            <v>0</v>
          </cell>
          <cell r="D10957">
            <v>0</v>
          </cell>
          <cell r="E10957">
            <v>0</v>
          </cell>
        </row>
        <row r="10958">
          <cell r="A10958">
            <v>0</v>
          </cell>
          <cell r="B10958">
            <v>0</v>
          </cell>
          <cell r="C10958">
            <v>0</v>
          </cell>
          <cell r="D10958">
            <v>0</v>
          </cell>
          <cell r="E10958">
            <v>0</v>
          </cell>
        </row>
        <row r="10959">
          <cell r="A10959">
            <v>0</v>
          </cell>
          <cell r="B10959">
            <v>0</v>
          </cell>
          <cell r="C10959">
            <v>0</v>
          </cell>
          <cell r="D10959">
            <v>0</v>
          </cell>
          <cell r="E10959">
            <v>0</v>
          </cell>
        </row>
        <row r="10960">
          <cell r="A10960">
            <v>0</v>
          </cell>
          <cell r="B10960">
            <v>0</v>
          </cell>
          <cell r="C10960">
            <v>0</v>
          </cell>
          <cell r="D10960">
            <v>0</v>
          </cell>
          <cell r="E10960">
            <v>0</v>
          </cell>
        </row>
        <row r="10961">
          <cell r="A10961">
            <v>0</v>
          </cell>
          <cell r="B10961">
            <v>0</v>
          </cell>
          <cell r="C10961">
            <v>0</v>
          </cell>
          <cell r="D10961">
            <v>0</v>
          </cell>
          <cell r="E10961">
            <v>0</v>
          </cell>
        </row>
        <row r="10962">
          <cell r="A10962">
            <v>0</v>
          </cell>
          <cell r="B10962">
            <v>0</v>
          </cell>
          <cell r="C10962">
            <v>0</v>
          </cell>
          <cell r="D10962">
            <v>0</v>
          </cell>
          <cell r="E10962">
            <v>0</v>
          </cell>
        </row>
        <row r="10963">
          <cell r="A10963">
            <v>0</v>
          </cell>
          <cell r="B10963">
            <v>0</v>
          </cell>
          <cell r="C10963">
            <v>0</v>
          </cell>
          <cell r="D10963">
            <v>0</v>
          </cell>
          <cell r="E10963">
            <v>0</v>
          </cell>
        </row>
        <row r="10964">
          <cell r="A10964">
            <v>0</v>
          </cell>
          <cell r="B10964">
            <v>0</v>
          </cell>
          <cell r="C10964">
            <v>0</v>
          </cell>
          <cell r="D10964">
            <v>0</v>
          </cell>
          <cell r="E10964">
            <v>0</v>
          </cell>
        </row>
        <row r="10965">
          <cell r="A10965">
            <v>0</v>
          </cell>
          <cell r="B10965">
            <v>0</v>
          </cell>
          <cell r="C10965">
            <v>0</v>
          </cell>
          <cell r="D10965">
            <v>0</v>
          </cell>
          <cell r="E10965">
            <v>0</v>
          </cell>
        </row>
        <row r="10966">
          <cell r="A10966">
            <v>0</v>
          </cell>
          <cell r="B10966">
            <v>0</v>
          </cell>
          <cell r="C10966">
            <v>0</v>
          </cell>
          <cell r="D10966">
            <v>0</v>
          </cell>
          <cell r="E10966">
            <v>0</v>
          </cell>
        </row>
        <row r="10967">
          <cell r="A10967">
            <v>0</v>
          </cell>
          <cell r="B10967">
            <v>0</v>
          </cell>
          <cell r="C10967">
            <v>0</v>
          </cell>
          <cell r="D10967">
            <v>0</v>
          </cell>
          <cell r="E10967">
            <v>0</v>
          </cell>
        </row>
        <row r="10968">
          <cell r="A10968">
            <v>0</v>
          </cell>
          <cell r="B10968">
            <v>0</v>
          </cell>
          <cell r="C10968">
            <v>0</v>
          </cell>
          <cell r="D10968">
            <v>0</v>
          </cell>
          <cell r="E10968">
            <v>0</v>
          </cell>
        </row>
        <row r="10969">
          <cell r="A10969">
            <v>0</v>
          </cell>
          <cell r="B10969">
            <v>0</v>
          </cell>
          <cell r="C10969">
            <v>0</v>
          </cell>
          <cell r="D10969">
            <v>0</v>
          </cell>
          <cell r="E10969">
            <v>0</v>
          </cell>
        </row>
        <row r="10970">
          <cell r="A10970">
            <v>0</v>
          </cell>
          <cell r="B10970">
            <v>0</v>
          </cell>
          <cell r="C10970">
            <v>0</v>
          </cell>
          <cell r="D10970">
            <v>0</v>
          </cell>
          <cell r="E10970">
            <v>0</v>
          </cell>
        </row>
        <row r="10971">
          <cell r="A10971">
            <v>0</v>
          </cell>
          <cell r="B10971">
            <v>0</v>
          </cell>
          <cell r="C10971">
            <v>0</v>
          </cell>
          <cell r="D10971">
            <v>0</v>
          </cell>
          <cell r="E10971">
            <v>0</v>
          </cell>
        </row>
        <row r="10972">
          <cell r="A10972">
            <v>0</v>
          </cell>
          <cell r="B10972">
            <v>0</v>
          </cell>
          <cell r="C10972">
            <v>0</v>
          </cell>
          <cell r="D10972">
            <v>0</v>
          </cell>
          <cell r="E10972">
            <v>0</v>
          </cell>
        </row>
        <row r="10973">
          <cell r="A10973">
            <v>0</v>
          </cell>
          <cell r="B10973">
            <v>0</v>
          </cell>
          <cell r="C10973">
            <v>0</v>
          </cell>
          <cell r="D10973">
            <v>0</v>
          </cell>
          <cell r="E10973">
            <v>0</v>
          </cell>
        </row>
        <row r="10974">
          <cell r="A10974">
            <v>0</v>
          </cell>
          <cell r="B10974">
            <v>0</v>
          </cell>
          <cell r="C10974">
            <v>0</v>
          </cell>
          <cell r="D10974">
            <v>0</v>
          </cell>
          <cell r="E10974">
            <v>0</v>
          </cell>
        </row>
        <row r="10975">
          <cell r="A10975">
            <v>0</v>
          </cell>
          <cell r="B10975">
            <v>0</v>
          </cell>
          <cell r="C10975">
            <v>0</v>
          </cell>
          <cell r="D10975">
            <v>0</v>
          </cell>
          <cell r="E10975">
            <v>0</v>
          </cell>
        </row>
        <row r="10976">
          <cell r="A10976">
            <v>0</v>
          </cell>
          <cell r="B10976">
            <v>0</v>
          </cell>
          <cell r="C10976">
            <v>0</v>
          </cell>
          <cell r="D10976">
            <v>0</v>
          </cell>
          <cell r="E10976">
            <v>0</v>
          </cell>
        </row>
        <row r="10977">
          <cell r="A10977">
            <v>0</v>
          </cell>
          <cell r="B10977">
            <v>0</v>
          </cell>
          <cell r="C10977">
            <v>0</v>
          </cell>
          <cell r="D10977">
            <v>0</v>
          </cell>
          <cell r="E10977">
            <v>0</v>
          </cell>
        </row>
        <row r="10978">
          <cell r="A10978">
            <v>0</v>
          </cell>
          <cell r="B10978">
            <v>0</v>
          </cell>
          <cell r="C10978">
            <v>0</v>
          </cell>
          <cell r="D10978">
            <v>0</v>
          </cell>
          <cell r="E10978">
            <v>0</v>
          </cell>
        </row>
        <row r="10979">
          <cell r="A10979">
            <v>0</v>
          </cell>
          <cell r="B10979">
            <v>0</v>
          </cell>
          <cell r="C10979">
            <v>0</v>
          </cell>
          <cell r="D10979">
            <v>0</v>
          </cell>
          <cell r="E10979">
            <v>0</v>
          </cell>
        </row>
        <row r="10980">
          <cell r="A10980">
            <v>0</v>
          </cell>
          <cell r="B10980">
            <v>0</v>
          </cell>
          <cell r="C10980">
            <v>0</v>
          </cell>
          <cell r="D10980">
            <v>0</v>
          </cell>
          <cell r="E10980">
            <v>0</v>
          </cell>
        </row>
        <row r="10981">
          <cell r="A10981">
            <v>0</v>
          </cell>
          <cell r="B10981">
            <v>0</v>
          </cell>
          <cell r="C10981">
            <v>0</v>
          </cell>
          <cell r="D10981">
            <v>0</v>
          </cell>
          <cell r="E10981">
            <v>0</v>
          </cell>
        </row>
        <row r="10982">
          <cell r="A10982">
            <v>0</v>
          </cell>
          <cell r="B10982">
            <v>0</v>
          </cell>
          <cell r="C10982">
            <v>0</v>
          </cell>
          <cell r="D10982">
            <v>0</v>
          </cell>
          <cell r="E10982">
            <v>0</v>
          </cell>
        </row>
        <row r="10983">
          <cell r="A10983">
            <v>0</v>
          </cell>
          <cell r="B10983">
            <v>0</v>
          </cell>
          <cell r="C10983">
            <v>0</v>
          </cell>
          <cell r="D10983">
            <v>0</v>
          </cell>
          <cell r="E10983">
            <v>0</v>
          </cell>
        </row>
        <row r="10984">
          <cell r="A10984">
            <v>0</v>
          </cell>
          <cell r="B10984">
            <v>0</v>
          </cell>
          <cell r="C10984">
            <v>0</v>
          </cell>
          <cell r="D10984">
            <v>0</v>
          </cell>
          <cell r="E10984">
            <v>0</v>
          </cell>
        </row>
        <row r="10985">
          <cell r="A10985">
            <v>0</v>
          </cell>
          <cell r="B10985">
            <v>0</v>
          </cell>
          <cell r="C10985">
            <v>0</v>
          </cell>
          <cell r="D10985">
            <v>0</v>
          </cell>
          <cell r="E10985">
            <v>0</v>
          </cell>
        </row>
        <row r="10986">
          <cell r="A10986">
            <v>0</v>
          </cell>
          <cell r="B10986">
            <v>0</v>
          </cell>
          <cell r="C10986">
            <v>0</v>
          </cell>
          <cell r="D10986">
            <v>0</v>
          </cell>
          <cell r="E10986">
            <v>0</v>
          </cell>
        </row>
        <row r="10987">
          <cell r="A10987">
            <v>0</v>
          </cell>
          <cell r="B10987">
            <v>0</v>
          </cell>
          <cell r="C10987">
            <v>0</v>
          </cell>
          <cell r="D10987">
            <v>0</v>
          </cell>
          <cell r="E10987">
            <v>0</v>
          </cell>
        </row>
        <row r="10988">
          <cell r="A10988">
            <v>0</v>
          </cell>
          <cell r="B10988">
            <v>0</v>
          </cell>
          <cell r="C10988">
            <v>0</v>
          </cell>
          <cell r="D10988">
            <v>0</v>
          </cell>
          <cell r="E10988">
            <v>0</v>
          </cell>
        </row>
        <row r="10989">
          <cell r="A10989">
            <v>0</v>
          </cell>
          <cell r="B10989">
            <v>0</v>
          </cell>
          <cell r="C10989">
            <v>0</v>
          </cell>
          <cell r="D10989">
            <v>0</v>
          </cell>
          <cell r="E10989">
            <v>0</v>
          </cell>
        </row>
        <row r="10990">
          <cell r="A10990">
            <v>0</v>
          </cell>
          <cell r="B10990">
            <v>0</v>
          </cell>
          <cell r="C10990">
            <v>0</v>
          </cell>
          <cell r="D10990">
            <v>0</v>
          </cell>
          <cell r="E10990">
            <v>0</v>
          </cell>
        </row>
        <row r="10991">
          <cell r="A10991">
            <v>0</v>
          </cell>
          <cell r="B10991">
            <v>0</v>
          </cell>
          <cell r="C10991">
            <v>0</v>
          </cell>
          <cell r="D10991">
            <v>0</v>
          </cell>
          <cell r="E10991">
            <v>0</v>
          </cell>
        </row>
        <row r="10992">
          <cell r="A10992">
            <v>0</v>
          </cell>
          <cell r="B10992">
            <v>0</v>
          </cell>
          <cell r="C10992">
            <v>0</v>
          </cell>
          <cell r="D10992">
            <v>0</v>
          </cell>
          <cell r="E10992">
            <v>0</v>
          </cell>
        </row>
        <row r="10993">
          <cell r="A10993">
            <v>0</v>
          </cell>
          <cell r="B10993">
            <v>0</v>
          </cell>
          <cell r="C10993">
            <v>0</v>
          </cell>
          <cell r="D10993">
            <v>0</v>
          </cell>
          <cell r="E10993">
            <v>0</v>
          </cell>
        </row>
        <row r="10994">
          <cell r="A10994">
            <v>0</v>
          </cell>
          <cell r="B10994">
            <v>0</v>
          </cell>
          <cell r="C10994">
            <v>0</v>
          </cell>
          <cell r="D10994">
            <v>0</v>
          </cell>
          <cell r="E10994">
            <v>0</v>
          </cell>
        </row>
        <row r="10995">
          <cell r="A10995">
            <v>0</v>
          </cell>
          <cell r="B10995">
            <v>0</v>
          </cell>
          <cell r="C10995">
            <v>0</v>
          </cell>
          <cell r="D10995">
            <v>0</v>
          </cell>
          <cell r="E10995">
            <v>0</v>
          </cell>
        </row>
        <row r="10996">
          <cell r="A10996">
            <v>0</v>
          </cell>
          <cell r="B10996">
            <v>0</v>
          </cell>
          <cell r="C10996">
            <v>0</v>
          </cell>
          <cell r="D10996">
            <v>0</v>
          </cell>
          <cell r="E10996">
            <v>0</v>
          </cell>
        </row>
        <row r="10997">
          <cell r="A10997">
            <v>0</v>
          </cell>
          <cell r="B10997">
            <v>0</v>
          </cell>
          <cell r="C10997">
            <v>0</v>
          </cell>
          <cell r="D10997">
            <v>0</v>
          </cell>
          <cell r="E10997">
            <v>0</v>
          </cell>
        </row>
        <row r="10998">
          <cell r="A10998">
            <v>0</v>
          </cell>
          <cell r="B10998">
            <v>0</v>
          </cell>
          <cell r="C10998">
            <v>0</v>
          </cell>
          <cell r="D10998">
            <v>0</v>
          </cell>
          <cell r="E10998">
            <v>0</v>
          </cell>
        </row>
        <row r="10999">
          <cell r="A10999">
            <v>0</v>
          </cell>
          <cell r="B10999">
            <v>0</v>
          </cell>
          <cell r="C10999">
            <v>0</v>
          </cell>
          <cell r="D10999">
            <v>0</v>
          </cell>
          <cell r="E10999">
            <v>0</v>
          </cell>
        </row>
        <row r="11000">
          <cell r="A11000">
            <v>0</v>
          </cell>
          <cell r="B11000">
            <v>0</v>
          </cell>
          <cell r="C11000">
            <v>0</v>
          </cell>
          <cell r="D11000">
            <v>0</v>
          </cell>
          <cell r="E11000">
            <v>0</v>
          </cell>
        </row>
        <row r="11001">
          <cell r="A11001">
            <v>0</v>
          </cell>
          <cell r="B11001">
            <v>0</v>
          </cell>
          <cell r="C11001">
            <v>0</v>
          </cell>
          <cell r="D11001">
            <v>0</v>
          </cell>
          <cell r="E11001">
            <v>0</v>
          </cell>
        </row>
        <row r="11002">
          <cell r="A11002">
            <v>0</v>
          </cell>
          <cell r="B11002">
            <v>0</v>
          </cell>
          <cell r="C11002">
            <v>0</v>
          </cell>
          <cell r="D11002">
            <v>0</v>
          </cell>
          <cell r="E11002">
            <v>0</v>
          </cell>
        </row>
        <row r="11003">
          <cell r="A11003">
            <v>0</v>
          </cell>
          <cell r="B11003">
            <v>0</v>
          </cell>
          <cell r="C11003">
            <v>0</v>
          </cell>
          <cell r="D11003">
            <v>0</v>
          </cell>
          <cell r="E11003">
            <v>0</v>
          </cell>
        </row>
        <row r="11004">
          <cell r="A11004">
            <v>0</v>
          </cell>
          <cell r="B11004">
            <v>0</v>
          </cell>
          <cell r="C11004">
            <v>0</v>
          </cell>
          <cell r="D11004">
            <v>0</v>
          </cell>
          <cell r="E11004">
            <v>0</v>
          </cell>
        </row>
        <row r="11005">
          <cell r="A11005">
            <v>0</v>
          </cell>
          <cell r="B11005">
            <v>0</v>
          </cell>
          <cell r="C11005">
            <v>0</v>
          </cell>
          <cell r="D11005">
            <v>0</v>
          </cell>
          <cell r="E11005">
            <v>0</v>
          </cell>
        </row>
        <row r="11006">
          <cell r="A11006">
            <v>0</v>
          </cell>
          <cell r="B11006">
            <v>0</v>
          </cell>
          <cell r="C11006">
            <v>0</v>
          </cell>
          <cell r="D11006">
            <v>0</v>
          </cell>
          <cell r="E11006">
            <v>0</v>
          </cell>
        </row>
        <row r="11007">
          <cell r="A11007">
            <v>0</v>
          </cell>
          <cell r="B11007">
            <v>0</v>
          </cell>
          <cell r="C11007">
            <v>0</v>
          </cell>
          <cell r="D11007">
            <v>0</v>
          </cell>
          <cell r="E11007">
            <v>0</v>
          </cell>
        </row>
        <row r="11008">
          <cell r="A11008">
            <v>0</v>
          </cell>
          <cell r="B11008">
            <v>0</v>
          </cell>
          <cell r="C11008">
            <v>0</v>
          </cell>
          <cell r="D11008">
            <v>0</v>
          </cell>
          <cell r="E11008">
            <v>0</v>
          </cell>
        </row>
        <row r="11009">
          <cell r="A11009">
            <v>0</v>
          </cell>
          <cell r="B11009">
            <v>0</v>
          </cell>
          <cell r="C11009">
            <v>0</v>
          </cell>
          <cell r="D11009">
            <v>0</v>
          </cell>
          <cell r="E11009">
            <v>0</v>
          </cell>
        </row>
        <row r="11010">
          <cell r="A11010">
            <v>0</v>
          </cell>
          <cell r="B11010">
            <v>0</v>
          </cell>
          <cell r="C11010">
            <v>0</v>
          </cell>
          <cell r="D11010">
            <v>0</v>
          </cell>
          <cell r="E11010">
            <v>0</v>
          </cell>
        </row>
        <row r="11011">
          <cell r="A11011">
            <v>0</v>
          </cell>
          <cell r="B11011">
            <v>0</v>
          </cell>
          <cell r="C11011">
            <v>0</v>
          </cell>
          <cell r="D11011">
            <v>0</v>
          </cell>
          <cell r="E11011">
            <v>0</v>
          </cell>
        </row>
        <row r="11012">
          <cell r="A11012">
            <v>0</v>
          </cell>
          <cell r="B11012">
            <v>0</v>
          </cell>
          <cell r="C11012">
            <v>0</v>
          </cell>
          <cell r="D11012">
            <v>0</v>
          </cell>
          <cell r="E11012">
            <v>0</v>
          </cell>
        </row>
        <row r="11013">
          <cell r="A11013">
            <v>0</v>
          </cell>
          <cell r="B11013">
            <v>0</v>
          </cell>
          <cell r="C11013">
            <v>0</v>
          </cell>
          <cell r="D11013">
            <v>0</v>
          </cell>
          <cell r="E11013">
            <v>0</v>
          </cell>
        </row>
        <row r="11014">
          <cell r="A11014">
            <v>0</v>
          </cell>
          <cell r="B11014">
            <v>0</v>
          </cell>
          <cell r="C11014">
            <v>0</v>
          </cell>
          <cell r="D11014">
            <v>0</v>
          </cell>
          <cell r="E11014">
            <v>0</v>
          </cell>
        </row>
        <row r="11015">
          <cell r="A11015">
            <v>0</v>
          </cell>
          <cell r="B11015">
            <v>0</v>
          </cell>
          <cell r="C11015">
            <v>0</v>
          </cell>
          <cell r="D11015">
            <v>0</v>
          </cell>
          <cell r="E11015">
            <v>0</v>
          </cell>
        </row>
        <row r="11016">
          <cell r="A11016">
            <v>0</v>
          </cell>
          <cell r="B11016">
            <v>0</v>
          </cell>
          <cell r="C11016">
            <v>0</v>
          </cell>
          <cell r="D11016">
            <v>0</v>
          </cell>
          <cell r="E11016">
            <v>0</v>
          </cell>
        </row>
        <row r="11017">
          <cell r="A11017">
            <v>0</v>
          </cell>
          <cell r="B11017">
            <v>0</v>
          </cell>
          <cell r="C11017">
            <v>0</v>
          </cell>
          <cell r="D11017">
            <v>0</v>
          </cell>
          <cell r="E11017">
            <v>0</v>
          </cell>
        </row>
        <row r="11018">
          <cell r="A11018">
            <v>0</v>
          </cell>
          <cell r="B11018">
            <v>0</v>
          </cell>
          <cell r="C11018">
            <v>0</v>
          </cell>
          <cell r="D11018">
            <v>0</v>
          </cell>
          <cell r="E11018">
            <v>0</v>
          </cell>
        </row>
        <row r="11019">
          <cell r="A11019">
            <v>0</v>
          </cell>
          <cell r="B11019">
            <v>0</v>
          </cell>
          <cell r="C11019">
            <v>0</v>
          </cell>
          <cell r="D11019">
            <v>0</v>
          </cell>
          <cell r="E11019">
            <v>0</v>
          </cell>
        </row>
        <row r="11020">
          <cell r="A11020">
            <v>0</v>
          </cell>
          <cell r="B11020">
            <v>0</v>
          </cell>
          <cell r="C11020">
            <v>0</v>
          </cell>
          <cell r="D11020">
            <v>0</v>
          </cell>
          <cell r="E11020">
            <v>0</v>
          </cell>
        </row>
        <row r="11021">
          <cell r="A11021">
            <v>0</v>
          </cell>
          <cell r="B11021">
            <v>0</v>
          </cell>
          <cell r="C11021">
            <v>0</v>
          </cell>
          <cell r="D11021">
            <v>0</v>
          </cell>
          <cell r="E11021">
            <v>0</v>
          </cell>
        </row>
        <row r="11022">
          <cell r="A11022">
            <v>0</v>
          </cell>
          <cell r="B11022">
            <v>0</v>
          </cell>
          <cell r="C11022">
            <v>0</v>
          </cell>
          <cell r="D11022">
            <v>0</v>
          </cell>
          <cell r="E11022">
            <v>0</v>
          </cell>
        </row>
        <row r="11023">
          <cell r="A11023">
            <v>0</v>
          </cell>
          <cell r="B11023">
            <v>0</v>
          </cell>
          <cell r="C11023">
            <v>0</v>
          </cell>
          <cell r="D11023">
            <v>0</v>
          </cell>
          <cell r="E11023">
            <v>0</v>
          </cell>
        </row>
        <row r="11024">
          <cell r="A11024">
            <v>0</v>
          </cell>
          <cell r="B11024">
            <v>0</v>
          </cell>
          <cell r="C11024">
            <v>0</v>
          </cell>
          <cell r="D11024">
            <v>0</v>
          </cell>
          <cell r="E11024">
            <v>0</v>
          </cell>
        </row>
        <row r="11025">
          <cell r="A11025">
            <v>0</v>
          </cell>
          <cell r="B11025">
            <v>0</v>
          </cell>
          <cell r="C11025">
            <v>0</v>
          </cell>
          <cell r="D11025">
            <v>0</v>
          </cell>
          <cell r="E11025">
            <v>0</v>
          </cell>
        </row>
        <row r="11026">
          <cell r="A11026">
            <v>0</v>
          </cell>
          <cell r="B11026">
            <v>0</v>
          </cell>
          <cell r="C11026">
            <v>0</v>
          </cell>
          <cell r="D11026">
            <v>0</v>
          </cell>
          <cell r="E11026">
            <v>0</v>
          </cell>
        </row>
        <row r="11027">
          <cell r="A11027">
            <v>0</v>
          </cell>
          <cell r="B11027">
            <v>0</v>
          </cell>
          <cell r="C11027">
            <v>0</v>
          </cell>
          <cell r="D11027">
            <v>0</v>
          </cell>
          <cell r="E11027">
            <v>0</v>
          </cell>
        </row>
        <row r="11028">
          <cell r="A11028">
            <v>0</v>
          </cell>
          <cell r="B11028">
            <v>0</v>
          </cell>
          <cell r="C11028">
            <v>0</v>
          </cell>
          <cell r="D11028">
            <v>0</v>
          </cell>
          <cell r="E11028">
            <v>0</v>
          </cell>
        </row>
        <row r="11029">
          <cell r="A11029">
            <v>0</v>
          </cell>
          <cell r="B11029">
            <v>0</v>
          </cell>
          <cell r="C11029">
            <v>0</v>
          </cell>
          <cell r="D11029">
            <v>0</v>
          </cell>
          <cell r="E11029">
            <v>0</v>
          </cell>
        </row>
        <row r="11030">
          <cell r="A11030">
            <v>0</v>
          </cell>
          <cell r="B11030">
            <v>0</v>
          </cell>
          <cell r="C11030">
            <v>0</v>
          </cell>
          <cell r="D11030">
            <v>0</v>
          </cell>
          <cell r="E11030">
            <v>0</v>
          </cell>
        </row>
        <row r="11031">
          <cell r="A11031">
            <v>0</v>
          </cell>
          <cell r="B11031">
            <v>0</v>
          </cell>
          <cell r="C11031">
            <v>0</v>
          </cell>
          <cell r="D11031">
            <v>0</v>
          </cell>
          <cell r="E11031">
            <v>0</v>
          </cell>
        </row>
        <row r="11032">
          <cell r="A11032">
            <v>0</v>
          </cell>
          <cell r="B11032">
            <v>0</v>
          </cell>
          <cell r="C11032">
            <v>0</v>
          </cell>
          <cell r="D11032">
            <v>0</v>
          </cell>
          <cell r="E11032">
            <v>0</v>
          </cell>
        </row>
        <row r="11033">
          <cell r="A11033">
            <v>0</v>
          </cell>
          <cell r="B11033">
            <v>0</v>
          </cell>
          <cell r="C11033">
            <v>0</v>
          </cell>
          <cell r="D11033">
            <v>0</v>
          </cell>
          <cell r="E11033">
            <v>0</v>
          </cell>
        </row>
        <row r="11034">
          <cell r="A11034">
            <v>0</v>
          </cell>
          <cell r="B11034">
            <v>0</v>
          </cell>
          <cell r="C11034">
            <v>0</v>
          </cell>
          <cell r="D11034">
            <v>0</v>
          </cell>
          <cell r="E11034">
            <v>0</v>
          </cell>
        </row>
        <row r="11035">
          <cell r="A11035">
            <v>0</v>
          </cell>
          <cell r="B11035">
            <v>0</v>
          </cell>
          <cell r="C11035">
            <v>0</v>
          </cell>
          <cell r="D11035">
            <v>0</v>
          </cell>
          <cell r="E11035">
            <v>0</v>
          </cell>
        </row>
        <row r="11036">
          <cell r="A11036">
            <v>0</v>
          </cell>
          <cell r="B11036">
            <v>0</v>
          </cell>
          <cell r="C11036">
            <v>0</v>
          </cell>
          <cell r="D11036">
            <v>0</v>
          </cell>
          <cell r="E11036">
            <v>0</v>
          </cell>
        </row>
        <row r="11037">
          <cell r="A11037">
            <v>0</v>
          </cell>
          <cell r="B11037">
            <v>0</v>
          </cell>
          <cell r="C11037">
            <v>0</v>
          </cell>
          <cell r="D11037">
            <v>0</v>
          </cell>
          <cell r="E11037">
            <v>0</v>
          </cell>
        </row>
        <row r="11038">
          <cell r="A11038">
            <v>0</v>
          </cell>
          <cell r="B11038">
            <v>0</v>
          </cell>
          <cell r="C11038">
            <v>0</v>
          </cell>
          <cell r="D11038">
            <v>0</v>
          </cell>
          <cell r="E11038">
            <v>0</v>
          </cell>
        </row>
        <row r="11039">
          <cell r="A11039">
            <v>0</v>
          </cell>
          <cell r="B11039">
            <v>0</v>
          </cell>
          <cell r="C11039">
            <v>0</v>
          </cell>
          <cell r="D11039">
            <v>0</v>
          </cell>
          <cell r="E11039">
            <v>0</v>
          </cell>
        </row>
        <row r="11040">
          <cell r="A11040">
            <v>0</v>
          </cell>
          <cell r="B11040">
            <v>0</v>
          </cell>
          <cell r="C11040">
            <v>0</v>
          </cell>
          <cell r="D11040">
            <v>0</v>
          </cell>
          <cell r="E11040">
            <v>0</v>
          </cell>
        </row>
        <row r="11041">
          <cell r="A11041">
            <v>0</v>
          </cell>
          <cell r="B11041">
            <v>0</v>
          </cell>
          <cell r="C11041">
            <v>0</v>
          </cell>
          <cell r="D11041">
            <v>0</v>
          </cell>
          <cell r="E11041">
            <v>0</v>
          </cell>
        </row>
        <row r="11042">
          <cell r="A11042">
            <v>0</v>
          </cell>
          <cell r="B11042">
            <v>0</v>
          </cell>
          <cell r="C11042">
            <v>0</v>
          </cell>
          <cell r="D11042">
            <v>0</v>
          </cell>
          <cell r="E11042">
            <v>0</v>
          </cell>
        </row>
        <row r="11043">
          <cell r="A11043">
            <v>0</v>
          </cell>
          <cell r="B11043">
            <v>0</v>
          </cell>
          <cell r="C11043">
            <v>0</v>
          </cell>
          <cell r="D11043">
            <v>0</v>
          </cell>
          <cell r="E11043">
            <v>0</v>
          </cell>
        </row>
        <row r="11044">
          <cell r="A11044">
            <v>0</v>
          </cell>
          <cell r="B11044">
            <v>0</v>
          </cell>
          <cell r="C11044">
            <v>0</v>
          </cell>
          <cell r="D11044">
            <v>0</v>
          </cell>
          <cell r="E11044">
            <v>0</v>
          </cell>
        </row>
        <row r="11045">
          <cell r="A11045">
            <v>0</v>
          </cell>
          <cell r="B11045">
            <v>0</v>
          </cell>
          <cell r="C11045">
            <v>0</v>
          </cell>
          <cell r="D11045">
            <v>0</v>
          </cell>
          <cell r="E11045">
            <v>0</v>
          </cell>
        </row>
        <row r="11046">
          <cell r="A11046">
            <v>0</v>
          </cell>
          <cell r="B11046">
            <v>0</v>
          </cell>
          <cell r="C11046">
            <v>0</v>
          </cell>
          <cell r="D11046">
            <v>0</v>
          </cell>
          <cell r="E11046">
            <v>0</v>
          </cell>
        </row>
        <row r="11047">
          <cell r="A11047">
            <v>0</v>
          </cell>
          <cell r="B11047">
            <v>0</v>
          </cell>
          <cell r="C11047">
            <v>0</v>
          </cell>
          <cell r="D11047">
            <v>0</v>
          </cell>
          <cell r="E11047">
            <v>0</v>
          </cell>
        </row>
        <row r="11048">
          <cell r="A11048">
            <v>0</v>
          </cell>
          <cell r="B11048">
            <v>0</v>
          </cell>
          <cell r="C11048">
            <v>0</v>
          </cell>
          <cell r="D11048">
            <v>0</v>
          </cell>
          <cell r="E11048">
            <v>0</v>
          </cell>
        </row>
        <row r="11049">
          <cell r="A11049">
            <v>0</v>
          </cell>
          <cell r="B11049">
            <v>0</v>
          </cell>
          <cell r="C11049">
            <v>0</v>
          </cell>
          <cell r="D11049">
            <v>0</v>
          </cell>
          <cell r="E11049">
            <v>0</v>
          </cell>
        </row>
        <row r="11050">
          <cell r="A11050">
            <v>0</v>
          </cell>
          <cell r="B11050">
            <v>0</v>
          </cell>
          <cell r="C11050">
            <v>0</v>
          </cell>
          <cell r="D11050">
            <v>0</v>
          </cell>
          <cell r="E11050">
            <v>0</v>
          </cell>
        </row>
        <row r="11051">
          <cell r="A11051">
            <v>0</v>
          </cell>
          <cell r="B11051">
            <v>0</v>
          </cell>
          <cell r="C11051">
            <v>0</v>
          </cell>
          <cell r="D11051">
            <v>0</v>
          </cell>
          <cell r="E11051">
            <v>0</v>
          </cell>
        </row>
        <row r="11052">
          <cell r="A11052">
            <v>0</v>
          </cell>
          <cell r="B11052">
            <v>0</v>
          </cell>
          <cell r="C11052">
            <v>0</v>
          </cell>
          <cell r="D11052">
            <v>0</v>
          </cell>
          <cell r="E11052">
            <v>0</v>
          </cell>
        </row>
        <row r="11053">
          <cell r="A11053">
            <v>0</v>
          </cell>
          <cell r="B11053">
            <v>0</v>
          </cell>
          <cell r="C11053">
            <v>0</v>
          </cell>
          <cell r="D11053">
            <v>0</v>
          </cell>
          <cell r="E11053">
            <v>0</v>
          </cell>
        </row>
        <row r="11054">
          <cell r="A11054">
            <v>0</v>
          </cell>
          <cell r="B11054">
            <v>0</v>
          </cell>
          <cell r="C11054">
            <v>0</v>
          </cell>
          <cell r="D11054">
            <v>0</v>
          </cell>
          <cell r="E11054">
            <v>0</v>
          </cell>
        </row>
        <row r="11055">
          <cell r="A11055">
            <v>0</v>
          </cell>
          <cell r="B11055">
            <v>0</v>
          </cell>
          <cell r="C11055">
            <v>0</v>
          </cell>
          <cell r="D11055">
            <v>0</v>
          </cell>
          <cell r="E11055">
            <v>0</v>
          </cell>
        </row>
        <row r="11056">
          <cell r="A11056">
            <v>0</v>
          </cell>
          <cell r="B11056">
            <v>0</v>
          </cell>
          <cell r="C11056">
            <v>0</v>
          </cell>
          <cell r="D11056">
            <v>0</v>
          </cell>
          <cell r="E11056">
            <v>0</v>
          </cell>
        </row>
        <row r="11057">
          <cell r="A11057">
            <v>0</v>
          </cell>
          <cell r="B11057">
            <v>0</v>
          </cell>
          <cell r="C11057">
            <v>0</v>
          </cell>
          <cell r="D11057">
            <v>0</v>
          </cell>
          <cell r="E11057">
            <v>0</v>
          </cell>
        </row>
        <row r="11058">
          <cell r="A11058">
            <v>0</v>
          </cell>
          <cell r="B11058">
            <v>0</v>
          </cell>
          <cell r="C11058">
            <v>0</v>
          </cell>
          <cell r="D11058">
            <v>0</v>
          </cell>
          <cell r="E11058">
            <v>0</v>
          </cell>
        </row>
        <row r="11059">
          <cell r="A11059">
            <v>0</v>
          </cell>
          <cell r="B11059">
            <v>0</v>
          </cell>
          <cell r="C11059">
            <v>0</v>
          </cell>
          <cell r="D11059">
            <v>0</v>
          </cell>
          <cell r="E11059">
            <v>0</v>
          </cell>
        </row>
        <row r="11060">
          <cell r="A11060">
            <v>0</v>
          </cell>
          <cell r="B11060">
            <v>0</v>
          </cell>
          <cell r="C11060">
            <v>0</v>
          </cell>
          <cell r="D11060">
            <v>0</v>
          </cell>
          <cell r="E11060">
            <v>0</v>
          </cell>
        </row>
        <row r="11061">
          <cell r="A11061">
            <v>0</v>
          </cell>
          <cell r="B11061">
            <v>0</v>
          </cell>
          <cell r="C11061">
            <v>0</v>
          </cell>
          <cell r="D11061">
            <v>0</v>
          </cell>
          <cell r="E11061">
            <v>0</v>
          </cell>
        </row>
        <row r="11062">
          <cell r="A11062">
            <v>0</v>
          </cell>
          <cell r="B11062">
            <v>0</v>
          </cell>
          <cell r="C11062">
            <v>0</v>
          </cell>
          <cell r="D11062">
            <v>0</v>
          </cell>
          <cell r="E11062">
            <v>0</v>
          </cell>
        </row>
        <row r="11063">
          <cell r="A11063">
            <v>0</v>
          </cell>
          <cell r="B11063">
            <v>0</v>
          </cell>
          <cell r="C11063">
            <v>0</v>
          </cell>
          <cell r="D11063">
            <v>0</v>
          </cell>
          <cell r="E11063">
            <v>0</v>
          </cell>
        </row>
        <row r="11064">
          <cell r="A11064">
            <v>0</v>
          </cell>
          <cell r="B11064">
            <v>0</v>
          </cell>
          <cell r="C11064">
            <v>0</v>
          </cell>
          <cell r="D11064">
            <v>0</v>
          </cell>
          <cell r="E11064">
            <v>0</v>
          </cell>
        </row>
        <row r="11065">
          <cell r="A11065">
            <v>0</v>
          </cell>
          <cell r="B11065">
            <v>0</v>
          </cell>
          <cell r="C11065">
            <v>0</v>
          </cell>
          <cell r="D11065">
            <v>0</v>
          </cell>
          <cell r="E11065">
            <v>0</v>
          </cell>
        </row>
        <row r="11066">
          <cell r="A11066">
            <v>0</v>
          </cell>
          <cell r="B11066">
            <v>0</v>
          </cell>
          <cell r="C11066">
            <v>0</v>
          </cell>
          <cell r="D11066">
            <v>0</v>
          </cell>
          <cell r="E11066">
            <v>0</v>
          </cell>
        </row>
        <row r="11067">
          <cell r="A11067">
            <v>0</v>
          </cell>
          <cell r="B11067">
            <v>0</v>
          </cell>
          <cell r="C11067">
            <v>0</v>
          </cell>
          <cell r="D11067">
            <v>0</v>
          </cell>
          <cell r="E11067">
            <v>0</v>
          </cell>
        </row>
        <row r="11068">
          <cell r="A11068">
            <v>0</v>
          </cell>
          <cell r="B11068">
            <v>0</v>
          </cell>
          <cell r="C11068">
            <v>0</v>
          </cell>
          <cell r="D11068">
            <v>0</v>
          </cell>
          <cell r="E11068">
            <v>0</v>
          </cell>
        </row>
        <row r="11069">
          <cell r="A11069">
            <v>0</v>
          </cell>
          <cell r="B11069">
            <v>0</v>
          </cell>
          <cell r="C11069">
            <v>0</v>
          </cell>
          <cell r="D11069">
            <v>0</v>
          </cell>
          <cell r="E11069">
            <v>0</v>
          </cell>
        </row>
        <row r="11070">
          <cell r="A11070">
            <v>0</v>
          </cell>
          <cell r="B11070">
            <v>0</v>
          </cell>
          <cell r="C11070">
            <v>0</v>
          </cell>
          <cell r="D11070">
            <v>0</v>
          </cell>
          <cell r="E11070">
            <v>0</v>
          </cell>
        </row>
        <row r="11071">
          <cell r="A11071">
            <v>0</v>
          </cell>
          <cell r="B11071">
            <v>0</v>
          </cell>
          <cell r="C11071">
            <v>0</v>
          </cell>
          <cell r="D11071">
            <v>0</v>
          </cell>
          <cell r="E11071">
            <v>0</v>
          </cell>
        </row>
        <row r="11072">
          <cell r="A11072">
            <v>0</v>
          </cell>
          <cell r="B11072">
            <v>0</v>
          </cell>
          <cell r="C11072">
            <v>0</v>
          </cell>
          <cell r="D11072">
            <v>0</v>
          </cell>
          <cell r="E11072">
            <v>0</v>
          </cell>
        </row>
        <row r="11073">
          <cell r="A11073">
            <v>0</v>
          </cell>
          <cell r="B11073">
            <v>0</v>
          </cell>
          <cell r="C11073">
            <v>0</v>
          </cell>
          <cell r="D11073">
            <v>0</v>
          </cell>
          <cell r="E11073">
            <v>0</v>
          </cell>
        </row>
        <row r="11074">
          <cell r="A11074">
            <v>0</v>
          </cell>
          <cell r="B11074">
            <v>0</v>
          </cell>
          <cell r="C11074">
            <v>0</v>
          </cell>
          <cell r="D11074">
            <v>0</v>
          </cell>
          <cell r="E11074">
            <v>0</v>
          </cell>
        </row>
        <row r="11075">
          <cell r="A11075">
            <v>0</v>
          </cell>
          <cell r="B11075">
            <v>0</v>
          </cell>
          <cell r="C11075">
            <v>0</v>
          </cell>
          <cell r="D11075">
            <v>0</v>
          </cell>
          <cell r="E11075">
            <v>0</v>
          </cell>
        </row>
        <row r="11076">
          <cell r="A11076">
            <v>0</v>
          </cell>
          <cell r="B11076">
            <v>0</v>
          </cell>
          <cell r="C11076">
            <v>0</v>
          </cell>
          <cell r="D11076">
            <v>0</v>
          </cell>
          <cell r="E11076">
            <v>0</v>
          </cell>
        </row>
        <row r="11077">
          <cell r="A11077">
            <v>0</v>
          </cell>
          <cell r="B11077">
            <v>0</v>
          </cell>
          <cell r="C11077">
            <v>0</v>
          </cell>
          <cell r="D11077">
            <v>0</v>
          </cell>
          <cell r="E11077">
            <v>0</v>
          </cell>
        </row>
        <row r="11078">
          <cell r="A11078">
            <v>0</v>
          </cell>
          <cell r="B11078">
            <v>0</v>
          </cell>
          <cell r="C11078">
            <v>0</v>
          </cell>
          <cell r="D11078">
            <v>0</v>
          </cell>
          <cell r="E11078">
            <v>0</v>
          </cell>
        </row>
        <row r="11079">
          <cell r="A11079">
            <v>0</v>
          </cell>
          <cell r="B11079">
            <v>0</v>
          </cell>
          <cell r="C11079">
            <v>0</v>
          </cell>
          <cell r="D11079">
            <v>0</v>
          </cell>
          <cell r="E11079">
            <v>0</v>
          </cell>
        </row>
        <row r="11080">
          <cell r="A11080">
            <v>0</v>
          </cell>
          <cell r="B11080">
            <v>0</v>
          </cell>
          <cell r="C11080">
            <v>0</v>
          </cell>
          <cell r="D11080">
            <v>0</v>
          </cell>
          <cell r="E11080">
            <v>0</v>
          </cell>
        </row>
        <row r="11081">
          <cell r="A11081">
            <v>0</v>
          </cell>
          <cell r="B11081">
            <v>0</v>
          </cell>
          <cell r="C11081">
            <v>0</v>
          </cell>
          <cell r="D11081">
            <v>0</v>
          </cell>
          <cell r="E11081">
            <v>0</v>
          </cell>
        </row>
        <row r="11082">
          <cell r="A11082">
            <v>0</v>
          </cell>
          <cell r="B11082">
            <v>0</v>
          </cell>
          <cell r="C11082">
            <v>0</v>
          </cell>
          <cell r="D11082">
            <v>0</v>
          </cell>
          <cell r="E11082">
            <v>0</v>
          </cell>
        </row>
        <row r="11083">
          <cell r="A11083">
            <v>0</v>
          </cell>
          <cell r="B11083">
            <v>0</v>
          </cell>
          <cell r="C11083">
            <v>0</v>
          </cell>
          <cell r="D11083">
            <v>0</v>
          </cell>
          <cell r="E11083">
            <v>0</v>
          </cell>
        </row>
        <row r="11084">
          <cell r="A11084">
            <v>0</v>
          </cell>
          <cell r="B11084">
            <v>0</v>
          </cell>
          <cell r="C11084">
            <v>0</v>
          </cell>
          <cell r="D11084">
            <v>0</v>
          </cell>
          <cell r="E11084">
            <v>0</v>
          </cell>
        </row>
        <row r="11085">
          <cell r="A11085">
            <v>0</v>
          </cell>
          <cell r="B11085">
            <v>0</v>
          </cell>
          <cell r="C11085">
            <v>0</v>
          </cell>
          <cell r="D11085">
            <v>0</v>
          </cell>
          <cell r="E11085">
            <v>0</v>
          </cell>
        </row>
        <row r="11086">
          <cell r="A11086">
            <v>0</v>
          </cell>
          <cell r="B11086">
            <v>0</v>
          </cell>
          <cell r="C11086">
            <v>0</v>
          </cell>
          <cell r="D11086">
            <v>0</v>
          </cell>
          <cell r="E11086">
            <v>0</v>
          </cell>
        </row>
        <row r="11087">
          <cell r="A11087">
            <v>0</v>
          </cell>
          <cell r="B11087">
            <v>0</v>
          </cell>
          <cell r="C11087">
            <v>0</v>
          </cell>
          <cell r="D11087">
            <v>0</v>
          </cell>
          <cell r="E11087">
            <v>0</v>
          </cell>
        </row>
        <row r="11088">
          <cell r="A11088">
            <v>0</v>
          </cell>
          <cell r="B11088">
            <v>0</v>
          </cell>
          <cell r="C11088">
            <v>0</v>
          </cell>
          <cell r="D11088">
            <v>0</v>
          </cell>
          <cell r="E11088">
            <v>0</v>
          </cell>
        </row>
        <row r="11089">
          <cell r="A11089">
            <v>0</v>
          </cell>
          <cell r="B11089">
            <v>0</v>
          </cell>
          <cell r="C11089">
            <v>0</v>
          </cell>
          <cell r="D11089">
            <v>0</v>
          </cell>
          <cell r="E11089">
            <v>0</v>
          </cell>
        </row>
        <row r="11090">
          <cell r="A11090">
            <v>0</v>
          </cell>
          <cell r="B11090">
            <v>0</v>
          </cell>
          <cell r="C11090">
            <v>0</v>
          </cell>
          <cell r="D11090">
            <v>0</v>
          </cell>
          <cell r="E11090">
            <v>0</v>
          </cell>
        </row>
        <row r="11091">
          <cell r="A11091">
            <v>0</v>
          </cell>
          <cell r="B11091">
            <v>0</v>
          </cell>
          <cell r="C11091">
            <v>0</v>
          </cell>
          <cell r="D11091">
            <v>0</v>
          </cell>
          <cell r="E11091">
            <v>0</v>
          </cell>
        </row>
        <row r="11092">
          <cell r="A11092">
            <v>0</v>
          </cell>
          <cell r="B11092">
            <v>0</v>
          </cell>
          <cell r="C11092">
            <v>0</v>
          </cell>
          <cell r="D11092">
            <v>0</v>
          </cell>
          <cell r="E11092">
            <v>0</v>
          </cell>
        </row>
        <row r="11093">
          <cell r="A11093">
            <v>0</v>
          </cell>
          <cell r="B11093">
            <v>0</v>
          </cell>
          <cell r="C11093">
            <v>0</v>
          </cell>
          <cell r="D11093">
            <v>0</v>
          </cell>
          <cell r="E11093">
            <v>0</v>
          </cell>
        </row>
        <row r="11094">
          <cell r="A11094">
            <v>0</v>
          </cell>
          <cell r="B11094">
            <v>0</v>
          </cell>
          <cell r="C11094">
            <v>0</v>
          </cell>
          <cell r="D11094">
            <v>0</v>
          </cell>
          <cell r="E11094">
            <v>0</v>
          </cell>
        </row>
        <row r="11095">
          <cell r="A11095">
            <v>0</v>
          </cell>
          <cell r="B11095">
            <v>0</v>
          </cell>
          <cell r="C11095">
            <v>0</v>
          </cell>
          <cell r="D11095">
            <v>0</v>
          </cell>
          <cell r="E11095">
            <v>0</v>
          </cell>
        </row>
        <row r="11096">
          <cell r="A11096">
            <v>0</v>
          </cell>
          <cell r="B11096">
            <v>0</v>
          </cell>
          <cell r="C11096">
            <v>0</v>
          </cell>
          <cell r="D11096">
            <v>0</v>
          </cell>
          <cell r="E11096">
            <v>0</v>
          </cell>
        </row>
        <row r="11097">
          <cell r="A11097">
            <v>0</v>
          </cell>
          <cell r="B11097">
            <v>0</v>
          </cell>
          <cell r="C11097">
            <v>0</v>
          </cell>
          <cell r="D11097">
            <v>0</v>
          </cell>
          <cell r="E11097">
            <v>0</v>
          </cell>
        </row>
        <row r="11098">
          <cell r="A11098">
            <v>0</v>
          </cell>
          <cell r="B11098">
            <v>0</v>
          </cell>
          <cell r="C11098">
            <v>0</v>
          </cell>
          <cell r="D11098">
            <v>0</v>
          </cell>
          <cell r="E11098">
            <v>0</v>
          </cell>
        </row>
        <row r="11099">
          <cell r="A11099">
            <v>0</v>
          </cell>
          <cell r="B11099">
            <v>0</v>
          </cell>
          <cell r="C11099">
            <v>0</v>
          </cell>
          <cell r="D11099">
            <v>0</v>
          </cell>
          <cell r="E11099">
            <v>0</v>
          </cell>
        </row>
        <row r="11100">
          <cell r="A11100">
            <v>0</v>
          </cell>
          <cell r="B11100">
            <v>0</v>
          </cell>
          <cell r="C11100">
            <v>0</v>
          </cell>
          <cell r="D11100">
            <v>0</v>
          </cell>
          <cell r="E11100">
            <v>0</v>
          </cell>
        </row>
        <row r="11101">
          <cell r="A11101">
            <v>0</v>
          </cell>
          <cell r="B11101">
            <v>0</v>
          </cell>
          <cell r="C11101">
            <v>0</v>
          </cell>
          <cell r="D11101">
            <v>0</v>
          </cell>
          <cell r="E11101">
            <v>0</v>
          </cell>
        </row>
        <row r="11102">
          <cell r="A11102">
            <v>0</v>
          </cell>
          <cell r="B11102">
            <v>0</v>
          </cell>
          <cell r="C11102">
            <v>0</v>
          </cell>
          <cell r="D11102">
            <v>0</v>
          </cell>
          <cell r="E11102">
            <v>0</v>
          </cell>
        </row>
        <row r="11103">
          <cell r="A11103">
            <v>0</v>
          </cell>
          <cell r="B11103">
            <v>0</v>
          </cell>
          <cell r="C11103">
            <v>0</v>
          </cell>
          <cell r="D11103">
            <v>0</v>
          </cell>
          <cell r="E11103">
            <v>0</v>
          </cell>
        </row>
        <row r="11104">
          <cell r="A11104">
            <v>0</v>
          </cell>
          <cell r="B11104">
            <v>0</v>
          </cell>
          <cell r="C11104">
            <v>0</v>
          </cell>
          <cell r="D11104">
            <v>0</v>
          </cell>
          <cell r="E11104">
            <v>0</v>
          </cell>
        </row>
        <row r="11105">
          <cell r="A11105">
            <v>0</v>
          </cell>
          <cell r="B11105">
            <v>0</v>
          </cell>
          <cell r="C11105">
            <v>0</v>
          </cell>
          <cell r="D11105">
            <v>0</v>
          </cell>
          <cell r="E11105">
            <v>0</v>
          </cell>
        </row>
        <row r="11106">
          <cell r="A11106">
            <v>0</v>
          </cell>
          <cell r="B11106">
            <v>0</v>
          </cell>
          <cell r="C11106">
            <v>0</v>
          </cell>
          <cell r="D11106">
            <v>0</v>
          </cell>
          <cell r="E11106">
            <v>0</v>
          </cell>
        </row>
        <row r="11107">
          <cell r="A11107">
            <v>0</v>
          </cell>
          <cell r="B11107">
            <v>0</v>
          </cell>
          <cell r="C11107">
            <v>0</v>
          </cell>
          <cell r="D11107">
            <v>0</v>
          </cell>
          <cell r="E11107">
            <v>0</v>
          </cell>
        </row>
        <row r="11108">
          <cell r="A11108">
            <v>0</v>
          </cell>
          <cell r="B11108">
            <v>0</v>
          </cell>
          <cell r="C11108">
            <v>0</v>
          </cell>
          <cell r="D11108">
            <v>0</v>
          </cell>
          <cell r="E11108">
            <v>0</v>
          </cell>
        </row>
        <row r="11109">
          <cell r="A11109">
            <v>0</v>
          </cell>
          <cell r="B11109">
            <v>0</v>
          </cell>
          <cell r="C11109">
            <v>0</v>
          </cell>
          <cell r="D11109">
            <v>0</v>
          </cell>
          <cell r="E11109">
            <v>0</v>
          </cell>
        </row>
        <row r="11110">
          <cell r="A11110">
            <v>0</v>
          </cell>
          <cell r="B11110">
            <v>0</v>
          </cell>
          <cell r="C11110">
            <v>0</v>
          </cell>
          <cell r="D11110">
            <v>0</v>
          </cell>
          <cell r="E11110">
            <v>0</v>
          </cell>
        </row>
        <row r="11111">
          <cell r="A11111">
            <v>0</v>
          </cell>
          <cell r="B11111">
            <v>0</v>
          </cell>
          <cell r="C11111">
            <v>0</v>
          </cell>
          <cell r="D11111">
            <v>0</v>
          </cell>
          <cell r="E11111">
            <v>0</v>
          </cell>
        </row>
        <row r="11112">
          <cell r="A11112">
            <v>0</v>
          </cell>
          <cell r="B11112">
            <v>0</v>
          </cell>
          <cell r="C11112">
            <v>0</v>
          </cell>
          <cell r="D11112">
            <v>0</v>
          </cell>
          <cell r="E11112">
            <v>0</v>
          </cell>
        </row>
        <row r="11113">
          <cell r="A11113">
            <v>0</v>
          </cell>
          <cell r="B11113">
            <v>0</v>
          </cell>
          <cell r="C11113">
            <v>0</v>
          </cell>
          <cell r="D11113">
            <v>0</v>
          </cell>
          <cell r="E11113">
            <v>0</v>
          </cell>
        </row>
        <row r="11114">
          <cell r="A11114">
            <v>0</v>
          </cell>
          <cell r="B11114">
            <v>0</v>
          </cell>
          <cell r="C11114">
            <v>0</v>
          </cell>
          <cell r="D11114">
            <v>0</v>
          </cell>
          <cell r="E11114">
            <v>0</v>
          </cell>
        </row>
        <row r="11115">
          <cell r="A11115">
            <v>0</v>
          </cell>
          <cell r="B11115">
            <v>0</v>
          </cell>
          <cell r="C11115">
            <v>0</v>
          </cell>
          <cell r="D11115">
            <v>0</v>
          </cell>
          <cell r="E11115">
            <v>0</v>
          </cell>
        </row>
        <row r="11116">
          <cell r="A11116">
            <v>0</v>
          </cell>
          <cell r="B11116">
            <v>0</v>
          </cell>
          <cell r="C11116">
            <v>0</v>
          </cell>
          <cell r="D11116">
            <v>0</v>
          </cell>
          <cell r="E11116">
            <v>0</v>
          </cell>
        </row>
        <row r="11117">
          <cell r="A11117">
            <v>0</v>
          </cell>
          <cell r="B11117">
            <v>0</v>
          </cell>
          <cell r="C11117">
            <v>0</v>
          </cell>
          <cell r="D11117">
            <v>0</v>
          </cell>
          <cell r="E11117">
            <v>0</v>
          </cell>
        </row>
        <row r="11118">
          <cell r="A11118">
            <v>0</v>
          </cell>
          <cell r="B11118">
            <v>0</v>
          </cell>
          <cell r="C11118">
            <v>0</v>
          </cell>
          <cell r="D11118">
            <v>0</v>
          </cell>
          <cell r="E11118">
            <v>0</v>
          </cell>
        </row>
        <row r="11119">
          <cell r="A11119">
            <v>0</v>
          </cell>
          <cell r="B11119">
            <v>0</v>
          </cell>
          <cell r="C11119">
            <v>0</v>
          </cell>
          <cell r="D11119">
            <v>0</v>
          </cell>
          <cell r="E11119">
            <v>0</v>
          </cell>
        </row>
        <row r="11120">
          <cell r="A11120">
            <v>0</v>
          </cell>
          <cell r="B11120">
            <v>0</v>
          </cell>
          <cell r="C11120">
            <v>0</v>
          </cell>
          <cell r="D11120">
            <v>0</v>
          </cell>
          <cell r="E11120">
            <v>0</v>
          </cell>
        </row>
        <row r="11121">
          <cell r="A11121">
            <v>0</v>
          </cell>
          <cell r="B11121">
            <v>0</v>
          </cell>
          <cell r="C11121">
            <v>0</v>
          </cell>
          <cell r="D11121">
            <v>0</v>
          </cell>
          <cell r="E11121">
            <v>0</v>
          </cell>
        </row>
        <row r="11122">
          <cell r="A11122">
            <v>0</v>
          </cell>
          <cell r="B11122">
            <v>0</v>
          </cell>
          <cell r="C11122">
            <v>0</v>
          </cell>
          <cell r="D11122">
            <v>0</v>
          </cell>
          <cell r="E11122">
            <v>0</v>
          </cell>
        </row>
        <row r="11123">
          <cell r="A11123">
            <v>0</v>
          </cell>
          <cell r="B11123">
            <v>0</v>
          </cell>
          <cell r="C11123">
            <v>0</v>
          </cell>
          <cell r="D11123">
            <v>0</v>
          </cell>
          <cell r="E11123">
            <v>0</v>
          </cell>
        </row>
        <row r="11124">
          <cell r="A11124">
            <v>0</v>
          </cell>
          <cell r="B11124">
            <v>0</v>
          </cell>
          <cell r="C11124">
            <v>0</v>
          </cell>
          <cell r="D11124">
            <v>0</v>
          </cell>
          <cell r="E11124">
            <v>0</v>
          </cell>
        </row>
        <row r="11125">
          <cell r="A11125">
            <v>0</v>
          </cell>
          <cell r="B11125">
            <v>0</v>
          </cell>
          <cell r="C11125">
            <v>0</v>
          </cell>
          <cell r="D11125">
            <v>0</v>
          </cell>
          <cell r="E11125">
            <v>0</v>
          </cell>
        </row>
        <row r="11126">
          <cell r="A11126">
            <v>0</v>
          </cell>
          <cell r="B11126">
            <v>0</v>
          </cell>
          <cell r="C11126">
            <v>0</v>
          </cell>
          <cell r="D11126">
            <v>0</v>
          </cell>
          <cell r="E11126">
            <v>0</v>
          </cell>
        </row>
        <row r="11127">
          <cell r="A11127">
            <v>0</v>
          </cell>
          <cell r="B11127">
            <v>0</v>
          </cell>
          <cell r="C11127">
            <v>0</v>
          </cell>
          <cell r="D11127">
            <v>0</v>
          </cell>
          <cell r="E11127">
            <v>0</v>
          </cell>
        </row>
        <row r="11128">
          <cell r="A11128">
            <v>0</v>
          </cell>
          <cell r="B11128">
            <v>0</v>
          </cell>
          <cell r="C11128">
            <v>0</v>
          </cell>
          <cell r="D11128">
            <v>0</v>
          </cell>
          <cell r="E11128">
            <v>0</v>
          </cell>
        </row>
        <row r="11129">
          <cell r="A11129">
            <v>0</v>
          </cell>
          <cell r="B11129">
            <v>0</v>
          </cell>
          <cell r="C11129">
            <v>0</v>
          </cell>
          <cell r="D11129">
            <v>0</v>
          </cell>
          <cell r="E11129">
            <v>0</v>
          </cell>
        </row>
        <row r="11130">
          <cell r="A11130">
            <v>0</v>
          </cell>
          <cell r="B11130">
            <v>0</v>
          </cell>
          <cell r="C11130">
            <v>0</v>
          </cell>
          <cell r="D11130">
            <v>0</v>
          </cell>
          <cell r="E11130">
            <v>0</v>
          </cell>
        </row>
        <row r="11131">
          <cell r="A11131">
            <v>0</v>
          </cell>
          <cell r="B11131">
            <v>0</v>
          </cell>
          <cell r="C11131">
            <v>0</v>
          </cell>
          <cell r="D11131">
            <v>0</v>
          </cell>
          <cell r="E11131">
            <v>0</v>
          </cell>
        </row>
        <row r="11132">
          <cell r="A11132">
            <v>0</v>
          </cell>
          <cell r="B11132">
            <v>0</v>
          </cell>
          <cell r="C11132">
            <v>0</v>
          </cell>
          <cell r="D11132">
            <v>0</v>
          </cell>
          <cell r="E11132">
            <v>0</v>
          </cell>
        </row>
        <row r="11133">
          <cell r="A11133">
            <v>0</v>
          </cell>
          <cell r="B11133">
            <v>0</v>
          </cell>
          <cell r="C11133">
            <v>0</v>
          </cell>
          <cell r="D11133">
            <v>0</v>
          </cell>
          <cell r="E11133">
            <v>0</v>
          </cell>
        </row>
        <row r="11134">
          <cell r="A11134">
            <v>0</v>
          </cell>
          <cell r="B11134">
            <v>0</v>
          </cell>
          <cell r="C11134">
            <v>0</v>
          </cell>
          <cell r="D11134">
            <v>0</v>
          </cell>
          <cell r="E11134">
            <v>0</v>
          </cell>
        </row>
        <row r="11135">
          <cell r="A11135">
            <v>0</v>
          </cell>
          <cell r="B11135">
            <v>0</v>
          </cell>
          <cell r="C11135">
            <v>0</v>
          </cell>
          <cell r="D11135">
            <v>0</v>
          </cell>
          <cell r="E11135">
            <v>0</v>
          </cell>
        </row>
        <row r="11136">
          <cell r="A11136">
            <v>0</v>
          </cell>
          <cell r="B11136">
            <v>0</v>
          </cell>
          <cell r="C11136">
            <v>0</v>
          </cell>
          <cell r="D11136">
            <v>0</v>
          </cell>
          <cell r="E11136">
            <v>0</v>
          </cell>
        </row>
        <row r="11137">
          <cell r="A11137">
            <v>0</v>
          </cell>
          <cell r="B11137">
            <v>0</v>
          </cell>
          <cell r="C11137">
            <v>0</v>
          </cell>
          <cell r="D11137">
            <v>0</v>
          </cell>
          <cell r="E11137">
            <v>0</v>
          </cell>
        </row>
        <row r="11138">
          <cell r="A11138">
            <v>0</v>
          </cell>
          <cell r="B11138">
            <v>0</v>
          </cell>
          <cell r="C11138">
            <v>0</v>
          </cell>
          <cell r="D11138">
            <v>0</v>
          </cell>
          <cell r="E11138">
            <v>0</v>
          </cell>
        </row>
        <row r="11139">
          <cell r="A11139">
            <v>0</v>
          </cell>
          <cell r="B11139">
            <v>0</v>
          </cell>
          <cell r="C11139">
            <v>0</v>
          </cell>
          <cell r="D11139">
            <v>0</v>
          </cell>
          <cell r="E11139">
            <v>0</v>
          </cell>
        </row>
        <row r="11140">
          <cell r="A11140">
            <v>0</v>
          </cell>
          <cell r="B11140">
            <v>0</v>
          </cell>
          <cell r="C11140">
            <v>0</v>
          </cell>
          <cell r="D11140">
            <v>0</v>
          </cell>
          <cell r="E11140">
            <v>0</v>
          </cell>
        </row>
        <row r="11141">
          <cell r="A11141">
            <v>0</v>
          </cell>
          <cell r="B11141">
            <v>0</v>
          </cell>
          <cell r="C11141">
            <v>0</v>
          </cell>
          <cell r="D11141">
            <v>0</v>
          </cell>
          <cell r="E11141">
            <v>0</v>
          </cell>
        </row>
        <row r="11142">
          <cell r="A11142">
            <v>0</v>
          </cell>
          <cell r="B11142">
            <v>0</v>
          </cell>
          <cell r="C11142">
            <v>0</v>
          </cell>
          <cell r="D11142">
            <v>0</v>
          </cell>
          <cell r="E11142">
            <v>0</v>
          </cell>
        </row>
        <row r="11143">
          <cell r="A11143">
            <v>0</v>
          </cell>
          <cell r="B11143">
            <v>0</v>
          </cell>
          <cell r="C11143">
            <v>0</v>
          </cell>
          <cell r="D11143">
            <v>0</v>
          </cell>
          <cell r="E11143">
            <v>0</v>
          </cell>
        </row>
        <row r="11144">
          <cell r="A11144">
            <v>0</v>
          </cell>
          <cell r="B11144">
            <v>0</v>
          </cell>
          <cell r="C11144">
            <v>0</v>
          </cell>
          <cell r="D11144">
            <v>0</v>
          </cell>
          <cell r="E11144">
            <v>0</v>
          </cell>
        </row>
        <row r="11145">
          <cell r="A11145">
            <v>0</v>
          </cell>
          <cell r="B11145">
            <v>0</v>
          </cell>
          <cell r="C11145">
            <v>0</v>
          </cell>
          <cell r="D11145">
            <v>0</v>
          </cell>
          <cell r="E11145">
            <v>0</v>
          </cell>
        </row>
        <row r="11146">
          <cell r="A11146">
            <v>0</v>
          </cell>
          <cell r="B11146">
            <v>0</v>
          </cell>
          <cell r="C11146">
            <v>0</v>
          </cell>
          <cell r="D11146">
            <v>0</v>
          </cell>
          <cell r="E11146">
            <v>0</v>
          </cell>
        </row>
        <row r="11147">
          <cell r="A11147">
            <v>0</v>
          </cell>
          <cell r="B11147">
            <v>0</v>
          </cell>
          <cell r="C11147">
            <v>0</v>
          </cell>
          <cell r="D11147">
            <v>0</v>
          </cell>
          <cell r="E11147">
            <v>0</v>
          </cell>
        </row>
        <row r="11148">
          <cell r="A11148">
            <v>0</v>
          </cell>
          <cell r="B11148">
            <v>0</v>
          </cell>
          <cell r="C11148">
            <v>0</v>
          </cell>
          <cell r="D11148">
            <v>0</v>
          </cell>
          <cell r="E11148">
            <v>0</v>
          </cell>
        </row>
        <row r="11149">
          <cell r="A11149">
            <v>0</v>
          </cell>
          <cell r="B11149">
            <v>0</v>
          </cell>
          <cell r="C11149">
            <v>0</v>
          </cell>
          <cell r="D11149">
            <v>0</v>
          </cell>
          <cell r="E11149">
            <v>0</v>
          </cell>
        </row>
        <row r="11150">
          <cell r="A11150">
            <v>0</v>
          </cell>
          <cell r="B11150">
            <v>0</v>
          </cell>
          <cell r="C11150">
            <v>0</v>
          </cell>
          <cell r="D11150">
            <v>0</v>
          </cell>
          <cell r="E11150">
            <v>0</v>
          </cell>
        </row>
        <row r="11151">
          <cell r="A11151">
            <v>0</v>
          </cell>
          <cell r="B11151">
            <v>0</v>
          </cell>
          <cell r="C11151">
            <v>0</v>
          </cell>
          <cell r="D11151">
            <v>0</v>
          </cell>
          <cell r="E11151">
            <v>0</v>
          </cell>
        </row>
        <row r="11152">
          <cell r="A11152">
            <v>0</v>
          </cell>
          <cell r="B11152">
            <v>0</v>
          </cell>
          <cell r="C11152">
            <v>0</v>
          </cell>
          <cell r="D11152">
            <v>0</v>
          </cell>
          <cell r="E11152">
            <v>0</v>
          </cell>
        </row>
        <row r="11153">
          <cell r="A11153">
            <v>0</v>
          </cell>
          <cell r="B11153">
            <v>0</v>
          </cell>
          <cell r="C11153">
            <v>0</v>
          </cell>
          <cell r="D11153">
            <v>0</v>
          </cell>
          <cell r="E11153">
            <v>0</v>
          </cell>
        </row>
        <row r="11154">
          <cell r="A11154">
            <v>0</v>
          </cell>
          <cell r="B11154">
            <v>0</v>
          </cell>
          <cell r="C11154">
            <v>0</v>
          </cell>
          <cell r="D11154">
            <v>0</v>
          </cell>
          <cell r="E11154">
            <v>0</v>
          </cell>
        </row>
        <row r="11155">
          <cell r="A11155">
            <v>0</v>
          </cell>
          <cell r="B11155">
            <v>0</v>
          </cell>
          <cell r="C11155">
            <v>0</v>
          </cell>
          <cell r="D11155">
            <v>0</v>
          </cell>
          <cell r="E11155">
            <v>0</v>
          </cell>
        </row>
        <row r="11156">
          <cell r="A11156">
            <v>0</v>
          </cell>
          <cell r="B11156">
            <v>0</v>
          </cell>
          <cell r="C11156">
            <v>0</v>
          </cell>
          <cell r="D11156">
            <v>0</v>
          </cell>
          <cell r="E11156">
            <v>0</v>
          </cell>
        </row>
        <row r="11157">
          <cell r="A11157">
            <v>0</v>
          </cell>
          <cell r="B11157">
            <v>0</v>
          </cell>
          <cell r="C11157">
            <v>0</v>
          </cell>
          <cell r="D11157">
            <v>0</v>
          </cell>
          <cell r="E11157">
            <v>0</v>
          </cell>
        </row>
        <row r="11158">
          <cell r="A11158">
            <v>0</v>
          </cell>
          <cell r="B11158">
            <v>0</v>
          </cell>
          <cell r="C11158">
            <v>0</v>
          </cell>
          <cell r="D11158">
            <v>0</v>
          </cell>
          <cell r="E11158">
            <v>0</v>
          </cell>
        </row>
        <row r="11159">
          <cell r="A11159">
            <v>0</v>
          </cell>
          <cell r="B11159">
            <v>0</v>
          </cell>
          <cell r="C11159">
            <v>0</v>
          </cell>
          <cell r="D11159">
            <v>0</v>
          </cell>
          <cell r="E11159">
            <v>0</v>
          </cell>
        </row>
        <row r="11160">
          <cell r="A11160">
            <v>0</v>
          </cell>
          <cell r="B11160">
            <v>0</v>
          </cell>
          <cell r="C11160">
            <v>0</v>
          </cell>
          <cell r="D11160">
            <v>0</v>
          </cell>
          <cell r="E11160">
            <v>0</v>
          </cell>
        </row>
        <row r="11161">
          <cell r="A11161">
            <v>0</v>
          </cell>
          <cell r="B11161">
            <v>0</v>
          </cell>
          <cell r="C11161">
            <v>0</v>
          </cell>
          <cell r="D11161">
            <v>0</v>
          </cell>
          <cell r="E11161">
            <v>0</v>
          </cell>
        </row>
        <row r="11162">
          <cell r="A11162">
            <v>0</v>
          </cell>
          <cell r="B11162">
            <v>0</v>
          </cell>
          <cell r="C11162">
            <v>0</v>
          </cell>
          <cell r="D11162">
            <v>0</v>
          </cell>
          <cell r="E11162">
            <v>0</v>
          </cell>
        </row>
        <row r="11163">
          <cell r="A11163">
            <v>0</v>
          </cell>
          <cell r="B11163">
            <v>0</v>
          </cell>
          <cell r="C11163">
            <v>0</v>
          </cell>
          <cell r="D11163">
            <v>0</v>
          </cell>
          <cell r="E11163">
            <v>0</v>
          </cell>
        </row>
        <row r="11164">
          <cell r="A11164">
            <v>0</v>
          </cell>
          <cell r="B11164">
            <v>0</v>
          </cell>
          <cell r="C11164">
            <v>0</v>
          </cell>
          <cell r="D11164">
            <v>0</v>
          </cell>
          <cell r="E11164">
            <v>0</v>
          </cell>
        </row>
        <row r="11165">
          <cell r="A11165">
            <v>0</v>
          </cell>
          <cell r="B11165">
            <v>0</v>
          </cell>
          <cell r="C11165">
            <v>0</v>
          </cell>
          <cell r="D11165">
            <v>0</v>
          </cell>
          <cell r="E11165">
            <v>0</v>
          </cell>
        </row>
        <row r="11166">
          <cell r="A11166">
            <v>0</v>
          </cell>
          <cell r="B11166">
            <v>0</v>
          </cell>
          <cell r="C11166">
            <v>0</v>
          </cell>
          <cell r="D11166">
            <v>0</v>
          </cell>
          <cell r="E11166">
            <v>0</v>
          </cell>
        </row>
        <row r="11167">
          <cell r="A11167">
            <v>0</v>
          </cell>
          <cell r="B11167">
            <v>0</v>
          </cell>
          <cell r="C11167">
            <v>0</v>
          </cell>
          <cell r="D11167">
            <v>0</v>
          </cell>
          <cell r="E11167">
            <v>0</v>
          </cell>
        </row>
        <row r="11168">
          <cell r="A11168">
            <v>0</v>
          </cell>
          <cell r="B11168">
            <v>0</v>
          </cell>
          <cell r="C11168">
            <v>0</v>
          </cell>
          <cell r="D11168">
            <v>0</v>
          </cell>
          <cell r="E11168">
            <v>0</v>
          </cell>
        </row>
        <row r="11169">
          <cell r="A11169">
            <v>0</v>
          </cell>
          <cell r="B11169">
            <v>0</v>
          </cell>
          <cell r="C11169">
            <v>0</v>
          </cell>
          <cell r="D11169">
            <v>0</v>
          </cell>
          <cell r="E11169">
            <v>0</v>
          </cell>
        </row>
        <row r="11170">
          <cell r="A11170">
            <v>0</v>
          </cell>
          <cell r="B11170">
            <v>0</v>
          </cell>
          <cell r="C11170">
            <v>0</v>
          </cell>
          <cell r="D11170">
            <v>0</v>
          </cell>
          <cell r="E11170">
            <v>0</v>
          </cell>
        </row>
        <row r="11171">
          <cell r="A11171">
            <v>0</v>
          </cell>
          <cell r="B11171">
            <v>0</v>
          </cell>
          <cell r="C11171">
            <v>0</v>
          </cell>
          <cell r="D11171">
            <v>0</v>
          </cell>
          <cell r="E11171">
            <v>0</v>
          </cell>
        </row>
        <row r="11172">
          <cell r="A11172">
            <v>0</v>
          </cell>
          <cell r="B11172">
            <v>0</v>
          </cell>
          <cell r="C11172">
            <v>0</v>
          </cell>
          <cell r="D11172">
            <v>0</v>
          </cell>
          <cell r="E11172">
            <v>0</v>
          </cell>
        </row>
        <row r="11173">
          <cell r="A11173">
            <v>0</v>
          </cell>
          <cell r="B11173">
            <v>0</v>
          </cell>
          <cell r="C11173">
            <v>0</v>
          </cell>
          <cell r="D11173">
            <v>0</v>
          </cell>
          <cell r="E11173">
            <v>0</v>
          </cell>
        </row>
        <row r="11174">
          <cell r="A11174">
            <v>0</v>
          </cell>
          <cell r="B11174">
            <v>0</v>
          </cell>
          <cell r="C11174">
            <v>0</v>
          </cell>
          <cell r="D11174">
            <v>0</v>
          </cell>
          <cell r="E11174">
            <v>0</v>
          </cell>
        </row>
        <row r="11175">
          <cell r="A11175">
            <v>0</v>
          </cell>
          <cell r="B11175">
            <v>0</v>
          </cell>
          <cell r="C11175">
            <v>0</v>
          </cell>
          <cell r="D11175">
            <v>0</v>
          </cell>
          <cell r="E11175">
            <v>0</v>
          </cell>
        </row>
        <row r="11176">
          <cell r="A11176">
            <v>0</v>
          </cell>
          <cell r="B11176">
            <v>0</v>
          </cell>
          <cell r="C11176">
            <v>0</v>
          </cell>
          <cell r="D11176">
            <v>0</v>
          </cell>
          <cell r="E11176">
            <v>0</v>
          </cell>
        </row>
        <row r="11177">
          <cell r="A11177">
            <v>0</v>
          </cell>
          <cell r="B11177">
            <v>0</v>
          </cell>
          <cell r="C11177">
            <v>0</v>
          </cell>
          <cell r="D11177">
            <v>0</v>
          </cell>
          <cell r="E11177">
            <v>0</v>
          </cell>
        </row>
        <row r="11178">
          <cell r="A11178">
            <v>0</v>
          </cell>
          <cell r="B11178">
            <v>0</v>
          </cell>
          <cell r="C11178">
            <v>0</v>
          </cell>
          <cell r="D11178">
            <v>0</v>
          </cell>
          <cell r="E11178">
            <v>0</v>
          </cell>
        </row>
        <row r="11179">
          <cell r="A11179">
            <v>0</v>
          </cell>
          <cell r="B11179">
            <v>0</v>
          </cell>
          <cell r="C11179">
            <v>0</v>
          </cell>
          <cell r="D11179">
            <v>0</v>
          </cell>
          <cell r="E11179">
            <v>0</v>
          </cell>
        </row>
        <row r="11180">
          <cell r="A11180">
            <v>0</v>
          </cell>
          <cell r="B11180">
            <v>0</v>
          </cell>
          <cell r="C11180">
            <v>0</v>
          </cell>
          <cell r="D11180">
            <v>0</v>
          </cell>
          <cell r="E11180">
            <v>0</v>
          </cell>
        </row>
        <row r="11181">
          <cell r="A11181">
            <v>0</v>
          </cell>
          <cell r="B11181">
            <v>0</v>
          </cell>
          <cell r="C11181">
            <v>0</v>
          </cell>
          <cell r="D11181">
            <v>0</v>
          </cell>
          <cell r="E11181">
            <v>0</v>
          </cell>
        </row>
        <row r="11182">
          <cell r="A11182">
            <v>0</v>
          </cell>
          <cell r="B11182">
            <v>0</v>
          </cell>
          <cell r="C11182">
            <v>0</v>
          </cell>
          <cell r="D11182">
            <v>0</v>
          </cell>
          <cell r="E11182">
            <v>0</v>
          </cell>
        </row>
        <row r="11183">
          <cell r="A11183">
            <v>0</v>
          </cell>
          <cell r="B11183">
            <v>0</v>
          </cell>
          <cell r="C11183">
            <v>0</v>
          </cell>
          <cell r="D11183">
            <v>0</v>
          </cell>
          <cell r="E11183">
            <v>0</v>
          </cell>
        </row>
        <row r="11184">
          <cell r="A11184">
            <v>0</v>
          </cell>
          <cell r="B11184">
            <v>0</v>
          </cell>
          <cell r="C11184">
            <v>0</v>
          </cell>
          <cell r="D11184">
            <v>0</v>
          </cell>
          <cell r="E11184">
            <v>0</v>
          </cell>
        </row>
        <row r="11185">
          <cell r="A11185">
            <v>0</v>
          </cell>
          <cell r="B11185">
            <v>0</v>
          </cell>
          <cell r="C11185">
            <v>0</v>
          </cell>
          <cell r="D11185">
            <v>0</v>
          </cell>
          <cell r="E11185">
            <v>0</v>
          </cell>
        </row>
        <row r="11186">
          <cell r="A11186">
            <v>0</v>
          </cell>
          <cell r="B11186">
            <v>0</v>
          </cell>
          <cell r="C11186">
            <v>0</v>
          </cell>
          <cell r="D11186">
            <v>0</v>
          </cell>
          <cell r="E11186">
            <v>0</v>
          </cell>
        </row>
        <row r="11187">
          <cell r="A11187">
            <v>0</v>
          </cell>
          <cell r="B11187">
            <v>0</v>
          </cell>
          <cell r="C11187">
            <v>0</v>
          </cell>
          <cell r="D11187">
            <v>0</v>
          </cell>
          <cell r="E11187">
            <v>0</v>
          </cell>
        </row>
        <row r="11188">
          <cell r="A11188">
            <v>0</v>
          </cell>
          <cell r="B11188">
            <v>0</v>
          </cell>
          <cell r="C11188">
            <v>0</v>
          </cell>
          <cell r="D11188">
            <v>0</v>
          </cell>
          <cell r="E11188">
            <v>0</v>
          </cell>
        </row>
        <row r="11189">
          <cell r="A11189">
            <v>0</v>
          </cell>
          <cell r="B11189">
            <v>0</v>
          </cell>
          <cell r="C11189">
            <v>0</v>
          </cell>
          <cell r="D11189">
            <v>0</v>
          </cell>
          <cell r="E11189">
            <v>0</v>
          </cell>
        </row>
        <row r="11190">
          <cell r="A11190">
            <v>0</v>
          </cell>
          <cell r="B11190">
            <v>0</v>
          </cell>
          <cell r="C11190">
            <v>0</v>
          </cell>
          <cell r="D11190">
            <v>0</v>
          </cell>
          <cell r="E11190">
            <v>0</v>
          </cell>
        </row>
        <row r="11191">
          <cell r="A11191">
            <v>0</v>
          </cell>
          <cell r="B11191">
            <v>0</v>
          </cell>
          <cell r="C11191">
            <v>0</v>
          </cell>
          <cell r="D11191">
            <v>0</v>
          </cell>
          <cell r="E11191">
            <v>0</v>
          </cell>
        </row>
        <row r="11192">
          <cell r="A11192">
            <v>0</v>
          </cell>
          <cell r="B11192">
            <v>0</v>
          </cell>
          <cell r="C11192">
            <v>0</v>
          </cell>
          <cell r="D11192">
            <v>0</v>
          </cell>
          <cell r="E11192">
            <v>0</v>
          </cell>
        </row>
        <row r="11193">
          <cell r="A11193">
            <v>0</v>
          </cell>
          <cell r="B11193">
            <v>0</v>
          </cell>
          <cell r="C11193">
            <v>0</v>
          </cell>
          <cell r="D11193">
            <v>0</v>
          </cell>
          <cell r="E11193">
            <v>0</v>
          </cell>
        </row>
        <row r="11194">
          <cell r="A11194">
            <v>0</v>
          </cell>
          <cell r="B11194">
            <v>0</v>
          </cell>
          <cell r="C11194">
            <v>0</v>
          </cell>
          <cell r="D11194">
            <v>0</v>
          </cell>
          <cell r="E11194">
            <v>0</v>
          </cell>
        </row>
        <row r="11195">
          <cell r="A11195">
            <v>0</v>
          </cell>
          <cell r="B11195">
            <v>0</v>
          </cell>
          <cell r="C11195">
            <v>0</v>
          </cell>
          <cell r="D11195">
            <v>0</v>
          </cell>
          <cell r="E11195">
            <v>0</v>
          </cell>
        </row>
        <row r="11196">
          <cell r="A11196">
            <v>0</v>
          </cell>
          <cell r="B11196">
            <v>0</v>
          </cell>
          <cell r="C11196">
            <v>0</v>
          </cell>
          <cell r="D11196">
            <v>0</v>
          </cell>
          <cell r="E11196">
            <v>0</v>
          </cell>
        </row>
        <row r="11197">
          <cell r="A11197">
            <v>0</v>
          </cell>
          <cell r="B11197">
            <v>0</v>
          </cell>
          <cell r="C11197">
            <v>0</v>
          </cell>
          <cell r="D11197">
            <v>0</v>
          </cell>
          <cell r="E11197">
            <v>0</v>
          </cell>
        </row>
        <row r="11198">
          <cell r="A11198">
            <v>0</v>
          </cell>
          <cell r="B11198">
            <v>0</v>
          </cell>
          <cell r="C11198">
            <v>0</v>
          </cell>
          <cell r="D11198">
            <v>0</v>
          </cell>
          <cell r="E11198">
            <v>0</v>
          </cell>
        </row>
        <row r="11199">
          <cell r="A11199">
            <v>0</v>
          </cell>
          <cell r="B11199">
            <v>0</v>
          </cell>
          <cell r="C11199">
            <v>0</v>
          </cell>
          <cell r="D11199">
            <v>0</v>
          </cell>
          <cell r="E11199">
            <v>0</v>
          </cell>
        </row>
        <row r="11200">
          <cell r="A11200">
            <v>0</v>
          </cell>
          <cell r="B11200">
            <v>0</v>
          </cell>
          <cell r="C11200">
            <v>0</v>
          </cell>
          <cell r="D11200">
            <v>0</v>
          </cell>
          <cell r="E11200">
            <v>0</v>
          </cell>
        </row>
        <row r="11201">
          <cell r="A11201">
            <v>0</v>
          </cell>
          <cell r="B11201">
            <v>0</v>
          </cell>
          <cell r="C11201">
            <v>0</v>
          </cell>
          <cell r="D11201">
            <v>0</v>
          </cell>
          <cell r="E11201">
            <v>0</v>
          </cell>
        </row>
        <row r="11202">
          <cell r="A11202">
            <v>0</v>
          </cell>
          <cell r="B11202">
            <v>0</v>
          </cell>
          <cell r="C11202">
            <v>0</v>
          </cell>
          <cell r="D11202">
            <v>0</v>
          </cell>
          <cell r="E11202">
            <v>0</v>
          </cell>
        </row>
        <row r="11203">
          <cell r="A11203">
            <v>0</v>
          </cell>
          <cell r="B11203">
            <v>0</v>
          </cell>
          <cell r="C11203">
            <v>0</v>
          </cell>
          <cell r="D11203">
            <v>0</v>
          </cell>
          <cell r="E11203">
            <v>0</v>
          </cell>
        </row>
        <row r="11204">
          <cell r="A11204">
            <v>0</v>
          </cell>
          <cell r="B11204">
            <v>0</v>
          </cell>
          <cell r="C11204">
            <v>0</v>
          </cell>
          <cell r="D11204">
            <v>0</v>
          </cell>
          <cell r="E11204">
            <v>0</v>
          </cell>
        </row>
        <row r="11205">
          <cell r="A11205">
            <v>0</v>
          </cell>
          <cell r="B11205">
            <v>0</v>
          </cell>
          <cell r="C11205">
            <v>0</v>
          </cell>
          <cell r="D11205">
            <v>0</v>
          </cell>
          <cell r="E11205">
            <v>0</v>
          </cell>
        </row>
        <row r="11206">
          <cell r="A11206">
            <v>0</v>
          </cell>
          <cell r="B11206">
            <v>0</v>
          </cell>
          <cell r="C11206">
            <v>0</v>
          </cell>
          <cell r="D11206">
            <v>0</v>
          </cell>
          <cell r="E11206">
            <v>0</v>
          </cell>
        </row>
        <row r="11207">
          <cell r="A11207">
            <v>0</v>
          </cell>
          <cell r="B11207">
            <v>0</v>
          </cell>
          <cell r="C11207">
            <v>0</v>
          </cell>
          <cell r="D11207">
            <v>0</v>
          </cell>
          <cell r="E11207">
            <v>0</v>
          </cell>
        </row>
        <row r="11208">
          <cell r="A11208">
            <v>0</v>
          </cell>
          <cell r="B11208">
            <v>0</v>
          </cell>
          <cell r="C11208">
            <v>0</v>
          </cell>
          <cell r="D11208">
            <v>0</v>
          </cell>
          <cell r="E11208">
            <v>0</v>
          </cell>
        </row>
        <row r="11209">
          <cell r="A11209">
            <v>0</v>
          </cell>
          <cell r="B11209">
            <v>0</v>
          </cell>
          <cell r="C11209">
            <v>0</v>
          </cell>
          <cell r="D11209">
            <v>0</v>
          </cell>
          <cell r="E11209">
            <v>0</v>
          </cell>
        </row>
        <row r="11210">
          <cell r="A11210">
            <v>0</v>
          </cell>
          <cell r="B11210">
            <v>0</v>
          </cell>
          <cell r="C11210">
            <v>0</v>
          </cell>
          <cell r="D11210">
            <v>0</v>
          </cell>
          <cell r="E11210">
            <v>0</v>
          </cell>
        </row>
        <row r="11211">
          <cell r="A11211">
            <v>0</v>
          </cell>
          <cell r="B11211">
            <v>0</v>
          </cell>
          <cell r="C11211">
            <v>0</v>
          </cell>
          <cell r="D11211">
            <v>0</v>
          </cell>
          <cell r="E11211">
            <v>0</v>
          </cell>
        </row>
        <row r="11212">
          <cell r="A11212">
            <v>0</v>
          </cell>
          <cell r="B11212">
            <v>0</v>
          </cell>
          <cell r="C11212">
            <v>0</v>
          </cell>
          <cell r="D11212">
            <v>0</v>
          </cell>
          <cell r="E11212">
            <v>0</v>
          </cell>
        </row>
        <row r="11213">
          <cell r="A11213">
            <v>0</v>
          </cell>
          <cell r="B11213">
            <v>0</v>
          </cell>
          <cell r="C11213">
            <v>0</v>
          </cell>
          <cell r="D11213">
            <v>0</v>
          </cell>
          <cell r="E11213">
            <v>0</v>
          </cell>
        </row>
        <row r="11214">
          <cell r="A11214">
            <v>0</v>
          </cell>
          <cell r="B11214">
            <v>0</v>
          </cell>
          <cell r="C11214">
            <v>0</v>
          </cell>
          <cell r="D11214">
            <v>0</v>
          </cell>
          <cell r="E11214">
            <v>0</v>
          </cell>
        </row>
        <row r="11215">
          <cell r="A11215">
            <v>0</v>
          </cell>
          <cell r="B11215">
            <v>0</v>
          </cell>
          <cell r="C11215">
            <v>0</v>
          </cell>
          <cell r="D11215">
            <v>0</v>
          </cell>
          <cell r="E11215">
            <v>0</v>
          </cell>
        </row>
        <row r="11216">
          <cell r="A11216">
            <v>0</v>
          </cell>
          <cell r="B11216">
            <v>0</v>
          </cell>
          <cell r="C11216">
            <v>0</v>
          </cell>
          <cell r="D11216">
            <v>0</v>
          </cell>
          <cell r="E11216">
            <v>0</v>
          </cell>
        </row>
        <row r="11217">
          <cell r="A11217">
            <v>0</v>
          </cell>
          <cell r="B11217">
            <v>0</v>
          </cell>
          <cell r="C11217">
            <v>0</v>
          </cell>
          <cell r="D11217">
            <v>0</v>
          </cell>
          <cell r="E11217">
            <v>0</v>
          </cell>
        </row>
        <row r="11218">
          <cell r="A11218">
            <v>0</v>
          </cell>
          <cell r="B11218">
            <v>0</v>
          </cell>
          <cell r="C11218">
            <v>0</v>
          </cell>
          <cell r="D11218">
            <v>0</v>
          </cell>
          <cell r="E11218">
            <v>0</v>
          </cell>
        </row>
        <row r="11219">
          <cell r="A11219">
            <v>0</v>
          </cell>
          <cell r="B11219">
            <v>0</v>
          </cell>
          <cell r="C11219">
            <v>0</v>
          </cell>
          <cell r="D11219">
            <v>0</v>
          </cell>
          <cell r="E11219">
            <v>0</v>
          </cell>
        </row>
        <row r="11220">
          <cell r="A11220">
            <v>0</v>
          </cell>
          <cell r="B11220">
            <v>0</v>
          </cell>
          <cell r="C11220">
            <v>0</v>
          </cell>
          <cell r="D11220">
            <v>0</v>
          </cell>
          <cell r="E11220">
            <v>0</v>
          </cell>
        </row>
        <row r="11221">
          <cell r="A11221">
            <v>0</v>
          </cell>
          <cell r="B11221">
            <v>0</v>
          </cell>
          <cell r="C11221">
            <v>0</v>
          </cell>
          <cell r="D11221">
            <v>0</v>
          </cell>
          <cell r="E11221">
            <v>0</v>
          </cell>
        </row>
        <row r="11222">
          <cell r="A11222">
            <v>0</v>
          </cell>
          <cell r="B11222">
            <v>0</v>
          </cell>
          <cell r="C11222">
            <v>0</v>
          </cell>
          <cell r="D11222">
            <v>0</v>
          </cell>
          <cell r="E11222">
            <v>0</v>
          </cell>
        </row>
        <row r="11223">
          <cell r="A11223">
            <v>0</v>
          </cell>
          <cell r="B11223">
            <v>0</v>
          </cell>
          <cell r="C11223">
            <v>0</v>
          </cell>
          <cell r="D11223">
            <v>0</v>
          </cell>
          <cell r="E11223">
            <v>0</v>
          </cell>
        </row>
        <row r="11224">
          <cell r="A11224">
            <v>0</v>
          </cell>
          <cell r="B11224">
            <v>0</v>
          </cell>
          <cell r="C11224">
            <v>0</v>
          </cell>
          <cell r="D11224">
            <v>0</v>
          </cell>
          <cell r="E11224">
            <v>0</v>
          </cell>
        </row>
        <row r="11225">
          <cell r="A11225">
            <v>0</v>
          </cell>
          <cell r="B11225">
            <v>0</v>
          </cell>
          <cell r="C11225">
            <v>0</v>
          </cell>
          <cell r="D11225">
            <v>0</v>
          </cell>
          <cell r="E11225">
            <v>0</v>
          </cell>
        </row>
        <row r="11226">
          <cell r="A11226">
            <v>0</v>
          </cell>
          <cell r="B11226">
            <v>0</v>
          </cell>
          <cell r="C11226">
            <v>0</v>
          </cell>
          <cell r="D11226">
            <v>0</v>
          </cell>
          <cell r="E11226">
            <v>0</v>
          </cell>
        </row>
        <row r="11227">
          <cell r="A11227">
            <v>0</v>
          </cell>
          <cell r="B11227">
            <v>0</v>
          </cell>
          <cell r="C11227">
            <v>0</v>
          </cell>
          <cell r="D11227">
            <v>0</v>
          </cell>
          <cell r="E11227">
            <v>0</v>
          </cell>
        </row>
        <row r="11228">
          <cell r="A11228">
            <v>0</v>
          </cell>
          <cell r="B11228">
            <v>0</v>
          </cell>
          <cell r="C11228">
            <v>0</v>
          </cell>
          <cell r="D11228">
            <v>0</v>
          </cell>
          <cell r="E11228">
            <v>0</v>
          </cell>
        </row>
        <row r="11229">
          <cell r="A11229">
            <v>0</v>
          </cell>
          <cell r="B11229">
            <v>0</v>
          </cell>
          <cell r="C11229">
            <v>0</v>
          </cell>
          <cell r="D11229">
            <v>0</v>
          </cell>
          <cell r="E11229">
            <v>0</v>
          </cell>
        </row>
        <row r="11230">
          <cell r="A11230">
            <v>0</v>
          </cell>
          <cell r="B11230">
            <v>0</v>
          </cell>
          <cell r="C11230">
            <v>0</v>
          </cell>
          <cell r="D11230">
            <v>0</v>
          </cell>
          <cell r="E11230">
            <v>0</v>
          </cell>
        </row>
        <row r="11231">
          <cell r="A11231">
            <v>0</v>
          </cell>
          <cell r="B11231">
            <v>0</v>
          </cell>
          <cell r="C11231">
            <v>0</v>
          </cell>
          <cell r="D11231">
            <v>0</v>
          </cell>
          <cell r="E11231">
            <v>0</v>
          </cell>
        </row>
        <row r="11232">
          <cell r="A11232">
            <v>0</v>
          </cell>
          <cell r="B11232">
            <v>0</v>
          </cell>
          <cell r="C11232">
            <v>0</v>
          </cell>
          <cell r="D11232">
            <v>0</v>
          </cell>
          <cell r="E11232">
            <v>0</v>
          </cell>
        </row>
        <row r="11233">
          <cell r="A11233">
            <v>0</v>
          </cell>
          <cell r="B11233">
            <v>0</v>
          </cell>
          <cell r="C11233">
            <v>0</v>
          </cell>
          <cell r="D11233">
            <v>0</v>
          </cell>
          <cell r="E11233">
            <v>0</v>
          </cell>
        </row>
        <row r="11234">
          <cell r="A11234">
            <v>0</v>
          </cell>
          <cell r="B11234">
            <v>0</v>
          </cell>
          <cell r="C11234">
            <v>0</v>
          </cell>
          <cell r="D11234">
            <v>0</v>
          </cell>
          <cell r="E11234">
            <v>0</v>
          </cell>
        </row>
        <row r="11235">
          <cell r="A11235">
            <v>0</v>
          </cell>
          <cell r="B11235">
            <v>0</v>
          </cell>
          <cell r="C11235">
            <v>0</v>
          </cell>
          <cell r="D11235">
            <v>0</v>
          </cell>
          <cell r="E11235">
            <v>0</v>
          </cell>
        </row>
        <row r="11236">
          <cell r="A11236">
            <v>0</v>
          </cell>
          <cell r="B11236">
            <v>0</v>
          </cell>
          <cell r="C11236">
            <v>0</v>
          </cell>
          <cell r="D11236">
            <v>0</v>
          </cell>
          <cell r="E11236">
            <v>0</v>
          </cell>
        </row>
        <row r="11237">
          <cell r="A11237">
            <v>0</v>
          </cell>
          <cell r="B11237">
            <v>0</v>
          </cell>
          <cell r="C11237">
            <v>0</v>
          </cell>
          <cell r="D11237">
            <v>0</v>
          </cell>
          <cell r="E11237">
            <v>0</v>
          </cell>
        </row>
        <row r="11238">
          <cell r="A11238">
            <v>0</v>
          </cell>
          <cell r="B11238">
            <v>0</v>
          </cell>
          <cell r="C11238">
            <v>0</v>
          </cell>
          <cell r="D11238">
            <v>0</v>
          </cell>
          <cell r="E11238">
            <v>0</v>
          </cell>
        </row>
        <row r="11239">
          <cell r="A11239">
            <v>0</v>
          </cell>
          <cell r="B11239">
            <v>0</v>
          </cell>
          <cell r="C11239">
            <v>0</v>
          </cell>
          <cell r="D11239">
            <v>0</v>
          </cell>
          <cell r="E11239">
            <v>0</v>
          </cell>
        </row>
        <row r="11240">
          <cell r="A11240">
            <v>0</v>
          </cell>
          <cell r="B11240">
            <v>0</v>
          </cell>
          <cell r="C11240">
            <v>0</v>
          </cell>
          <cell r="D11240">
            <v>0</v>
          </cell>
          <cell r="E11240">
            <v>0</v>
          </cell>
        </row>
        <row r="11241">
          <cell r="A11241">
            <v>0</v>
          </cell>
          <cell r="B11241">
            <v>0</v>
          </cell>
          <cell r="C11241">
            <v>0</v>
          </cell>
          <cell r="D11241">
            <v>0</v>
          </cell>
          <cell r="E11241">
            <v>0</v>
          </cell>
        </row>
        <row r="11242">
          <cell r="A11242">
            <v>0</v>
          </cell>
          <cell r="B11242">
            <v>0</v>
          </cell>
          <cell r="C11242">
            <v>0</v>
          </cell>
          <cell r="D11242">
            <v>0</v>
          </cell>
          <cell r="E11242">
            <v>0</v>
          </cell>
        </row>
        <row r="11243">
          <cell r="A11243">
            <v>0</v>
          </cell>
          <cell r="B11243">
            <v>0</v>
          </cell>
          <cell r="C11243">
            <v>0</v>
          </cell>
          <cell r="D11243">
            <v>0</v>
          </cell>
          <cell r="E11243">
            <v>0</v>
          </cell>
        </row>
        <row r="11244">
          <cell r="A11244">
            <v>0</v>
          </cell>
          <cell r="B11244">
            <v>0</v>
          </cell>
          <cell r="C11244">
            <v>0</v>
          </cell>
          <cell r="D11244">
            <v>0</v>
          </cell>
          <cell r="E11244">
            <v>0</v>
          </cell>
        </row>
        <row r="11245">
          <cell r="A11245">
            <v>0</v>
          </cell>
          <cell r="B11245">
            <v>0</v>
          </cell>
          <cell r="C11245">
            <v>0</v>
          </cell>
          <cell r="D11245">
            <v>0</v>
          </cell>
          <cell r="E11245">
            <v>0</v>
          </cell>
        </row>
        <row r="11246">
          <cell r="A11246">
            <v>0</v>
          </cell>
          <cell r="B11246">
            <v>0</v>
          </cell>
          <cell r="C11246">
            <v>0</v>
          </cell>
          <cell r="D11246">
            <v>0</v>
          </cell>
          <cell r="E11246">
            <v>0</v>
          </cell>
        </row>
        <row r="11247">
          <cell r="A11247">
            <v>0</v>
          </cell>
          <cell r="B11247">
            <v>0</v>
          </cell>
          <cell r="C11247">
            <v>0</v>
          </cell>
          <cell r="D11247">
            <v>0</v>
          </cell>
          <cell r="E11247">
            <v>0</v>
          </cell>
        </row>
        <row r="11248">
          <cell r="A11248">
            <v>0</v>
          </cell>
          <cell r="B11248">
            <v>0</v>
          </cell>
          <cell r="C11248">
            <v>0</v>
          </cell>
          <cell r="D11248">
            <v>0</v>
          </cell>
          <cell r="E11248">
            <v>0</v>
          </cell>
        </row>
        <row r="11249">
          <cell r="A11249">
            <v>0</v>
          </cell>
          <cell r="B11249">
            <v>0</v>
          </cell>
          <cell r="C11249">
            <v>0</v>
          </cell>
          <cell r="D11249">
            <v>0</v>
          </cell>
          <cell r="E11249">
            <v>0</v>
          </cell>
        </row>
        <row r="11250">
          <cell r="A11250">
            <v>0</v>
          </cell>
          <cell r="B11250">
            <v>0</v>
          </cell>
          <cell r="C11250">
            <v>0</v>
          </cell>
          <cell r="D11250">
            <v>0</v>
          </cell>
          <cell r="E11250">
            <v>0</v>
          </cell>
        </row>
        <row r="11251">
          <cell r="A11251">
            <v>0</v>
          </cell>
          <cell r="B11251">
            <v>0</v>
          </cell>
          <cell r="C11251">
            <v>0</v>
          </cell>
          <cell r="D11251">
            <v>0</v>
          </cell>
          <cell r="E11251">
            <v>0</v>
          </cell>
        </row>
        <row r="11252">
          <cell r="A11252">
            <v>0</v>
          </cell>
          <cell r="B11252">
            <v>0</v>
          </cell>
          <cell r="C11252">
            <v>0</v>
          </cell>
          <cell r="D11252">
            <v>0</v>
          </cell>
          <cell r="E11252">
            <v>0</v>
          </cell>
        </row>
        <row r="11253">
          <cell r="A11253">
            <v>0</v>
          </cell>
          <cell r="B11253">
            <v>0</v>
          </cell>
          <cell r="C11253">
            <v>0</v>
          </cell>
          <cell r="D11253">
            <v>0</v>
          </cell>
          <cell r="E11253">
            <v>0</v>
          </cell>
        </row>
        <row r="11254">
          <cell r="A11254">
            <v>0</v>
          </cell>
          <cell r="B11254">
            <v>0</v>
          </cell>
          <cell r="C11254">
            <v>0</v>
          </cell>
          <cell r="D11254">
            <v>0</v>
          </cell>
          <cell r="E11254">
            <v>0</v>
          </cell>
        </row>
        <row r="11255">
          <cell r="A11255">
            <v>0</v>
          </cell>
          <cell r="B11255">
            <v>0</v>
          </cell>
          <cell r="C11255">
            <v>0</v>
          </cell>
          <cell r="D11255">
            <v>0</v>
          </cell>
          <cell r="E11255">
            <v>0</v>
          </cell>
        </row>
        <row r="11256">
          <cell r="A11256">
            <v>0</v>
          </cell>
          <cell r="B11256">
            <v>0</v>
          </cell>
          <cell r="C11256">
            <v>0</v>
          </cell>
          <cell r="D11256">
            <v>0</v>
          </cell>
          <cell r="E11256">
            <v>0</v>
          </cell>
        </row>
        <row r="11257">
          <cell r="A11257">
            <v>0</v>
          </cell>
          <cell r="B11257">
            <v>0</v>
          </cell>
          <cell r="C11257">
            <v>0</v>
          </cell>
          <cell r="D11257">
            <v>0</v>
          </cell>
          <cell r="E11257">
            <v>0</v>
          </cell>
        </row>
        <row r="11258">
          <cell r="A11258">
            <v>0</v>
          </cell>
          <cell r="B11258">
            <v>0</v>
          </cell>
          <cell r="C11258">
            <v>0</v>
          </cell>
          <cell r="D11258">
            <v>0</v>
          </cell>
          <cell r="E11258">
            <v>0</v>
          </cell>
        </row>
        <row r="11259">
          <cell r="A11259">
            <v>0</v>
          </cell>
          <cell r="B11259">
            <v>0</v>
          </cell>
          <cell r="C11259">
            <v>0</v>
          </cell>
          <cell r="D11259">
            <v>0</v>
          </cell>
          <cell r="E11259">
            <v>0</v>
          </cell>
        </row>
        <row r="11260">
          <cell r="A11260">
            <v>0</v>
          </cell>
          <cell r="B11260">
            <v>0</v>
          </cell>
          <cell r="C11260">
            <v>0</v>
          </cell>
          <cell r="D11260">
            <v>0</v>
          </cell>
          <cell r="E11260">
            <v>0</v>
          </cell>
        </row>
        <row r="11261">
          <cell r="A11261">
            <v>0</v>
          </cell>
          <cell r="B11261">
            <v>0</v>
          </cell>
          <cell r="C11261">
            <v>0</v>
          </cell>
          <cell r="D11261">
            <v>0</v>
          </cell>
          <cell r="E11261">
            <v>0</v>
          </cell>
        </row>
        <row r="11262">
          <cell r="A11262">
            <v>0</v>
          </cell>
          <cell r="B11262">
            <v>0</v>
          </cell>
          <cell r="C11262">
            <v>0</v>
          </cell>
          <cell r="D11262">
            <v>0</v>
          </cell>
          <cell r="E11262">
            <v>0</v>
          </cell>
        </row>
        <row r="11263">
          <cell r="A11263">
            <v>0</v>
          </cell>
          <cell r="B11263">
            <v>0</v>
          </cell>
          <cell r="C11263">
            <v>0</v>
          </cell>
          <cell r="D11263">
            <v>0</v>
          </cell>
          <cell r="E11263">
            <v>0</v>
          </cell>
        </row>
        <row r="11264">
          <cell r="A11264">
            <v>0</v>
          </cell>
          <cell r="B11264">
            <v>0</v>
          </cell>
          <cell r="C11264">
            <v>0</v>
          </cell>
          <cell r="D11264">
            <v>0</v>
          </cell>
          <cell r="E11264">
            <v>0</v>
          </cell>
        </row>
        <row r="11265">
          <cell r="A11265">
            <v>0</v>
          </cell>
          <cell r="B11265">
            <v>0</v>
          </cell>
          <cell r="C11265">
            <v>0</v>
          </cell>
          <cell r="D11265">
            <v>0</v>
          </cell>
          <cell r="E11265">
            <v>0</v>
          </cell>
        </row>
        <row r="11266">
          <cell r="A11266">
            <v>0</v>
          </cell>
          <cell r="B11266">
            <v>0</v>
          </cell>
          <cell r="C11266">
            <v>0</v>
          </cell>
          <cell r="D11266">
            <v>0</v>
          </cell>
          <cell r="E11266">
            <v>0</v>
          </cell>
        </row>
        <row r="11267">
          <cell r="A11267">
            <v>0</v>
          </cell>
          <cell r="B11267">
            <v>0</v>
          </cell>
          <cell r="C11267">
            <v>0</v>
          </cell>
          <cell r="D11267">
            <v>0</v>
          </cell>
          <cell r="E11267">
            <v>0</v>
          </cell>
        </row>
        <row r="11268">
          <cell r="A11268">
            <v>0</v>
          </cell>
          <cell r="B11268">
            <v>0</v>
          </cell>
          <cell r="C11268">
            <v>0</v>
          </cell>
          <cell r="D11268">
            <v>0</v>
          </cell>
          <cell r="E11268">
            <v>0</v>
          </cell>
        </row>
        <row r="11269">
          <cell r="A11269">
            <v>0</v>
          </cell>
          <cell r="B11269">
            <v>0</v>
          </cell>
          <cell r="C11269">
            <v>0</v>
          </cell>
          <cell r="D11269">
            <v>0</v>
          </cell>
          <cell r="E11269">
            <v>0</v>
          </cell>
        </row>
        <row r="11270">
          <cell r="A11270">
            <v>0</v>
          </cell>
          <cell r="B11270">
            <v>0</v>
          </cell>
          <cell r="C11270">
            <v>0</v>
          </cell>
          <cell r="D11270">
            <v>0</v>
          </cell>
          <cell r="E11270">
            <v>0</v>
          </cell>
        </row>
        <row r="11271">
          <cell r="A11271">
            <v>0</v>
          </cell>
          <cell r="B11271">
            <v>0</v>
          </cell>
          <cell r="C11271">
            <v>0</v>
          </cell>
          <cell r="D11271">
            <v>0</v>
          </cell>
          <cell r="E11271">
            <v>0</v>
          </cell>
        </row>
        <row r="11272">
          <cell r="A11272">
            <v>0</v>
          </cell>
          <cell r="B11272">
            <v>0</v>
          </cell>
          <cell r="C11272">
            <v>0</v>
          </cell>
          <cell r="D11272">
            <v>0</v>
          </cell>
          <cell r="E11272">
            <v>0</v>
          </cell>
        </row>
        <row r="11273">
          <cell r="A11273">
            <v>0</v>
          </cell>
          <cell r="B11273">
            <v>0</v>
          </cell>
          <cell r="C11273">
            <v>0</v>
          </cell>
          <cell r="D11273">
            <v>0</v>
          </cell>
          <cell r="E11273">
            <v>0</v>
          </cell>
        </row>
        <row r="11274">
          <cell r="A11274">
            <v>0</v>
          </cell>
          <cell r="B11274">
            <v>0</v>
          </cell>
          <cell r="C11274">
            <v>0</v>
          </cell>
          <cell r="D11274">
            <v>0</v>
          </cell>
          <cell r="E11274">
            <v>0</v>
          </cell>
        </row>
        <row r="11275">
          <cell r="A11275">
            <v>0</v>
          </cell>
          <cell r="B11275">
            <v>0</v>
          </cell>
          <cell r="C11275">
            <v>0</v>
          </cell>
          <cell r="D11275">
            <v>0</v>
          </cell>
          <cell r="E11275">
            <v>0</v>
          </cell>
        </row>
        <row r="11276">
          <cell r="A11276">
            <v>0</v>
          </cell>
          <cell r="B11276">
            <v>0</v>
          </cell>
          <cell r="C11276">
            <v>0</v>
          </cell>
          <cell r="D11276">
            <v>0</v>
          </cell>
          <cell r="E11276">
            <v>0</v>
          </cell>
        </row>
        <row r="11277">
          <cell r="A11277">
            <v>0</v>
          </cell>
          <cell r="B11277">
            <v>0</v>
          </cell>
          <cell r="C11277">
            <v>0</v>
          </cell>
          <cell r="D11277">
            <v>0</v>
          </cell>
          <cell r="E11277">
            <v>0</v>
          </cell>
        </row>
        <row r="11278">
          <cell r="A11278">
            <v>0</v>
          </cell>
          <cell r="B11278">
            <v>0</v>
          </cell>
          <cell r="C11278">
            <v>0</v>
          </cell>
          <cell r="D11278">
            <v>0</v>
          </cell>
          <cell r="E11278">
            <v>0</v>
          </cell>
        </row>
        <row r="11279">
          <cell r="A11279">
            <v>0</v>
          </cell>
          <cell r="B11279">
            <v>0</v>
          </cell>
          <cell r="C11279">
            <v>0</v>
          </cell>
          <cell r="D11279">
            <v>0</v>
          </cell>
          <cell r="E11279">
            <v>0</v>
          </cell>
        </row>
        <row r="11280">
          <cell r="A11280">
            <v>0</v>
          </cell>
          <cell r="B11280">
            <v>0</v>
          </cell>
          <cell r="C11280">
            <v>0</v>
          </cell>
          <cell r="D11280">
            <v>0</v>
          </cell>
          <cell r="E11280">
            <v>0</v>
          </cell>
        </row>
        <row r="11281">
          <cell r="A11281">
            <v>0</v>
          </cell>
          <cell r="B11281">
            <v>0</v>
          </cell>
          <cell r="C11281">
            <v>0</v>
          </cell>
          <cell r="D11281">
            <v>0</v>
          </cell>
          <cell r="E11281">
            <v>0</v>
          </cell>
        </row>
        <row r="11282">
          <cell r="A11282">
            <v>0</v>
          </cell>
          <cell r="B11282">
            <v>0</v>
          </cell>
          <cell r="C11282">
            <v>0</v>
          </cell>
          <cell r="D11282">
            <v>0</v>
          </cell>
          <cell r="E11282">
            <v>0</v>
          </cell>
        </row>
        <row r="11283">
          <cell r="A11283">
            <v>0</v>
          </cell>
          <cell r="B11283">
            <v>0</v>
          </cell>
          <cell r="C11283">
            <v>0</v>
          </cell>
          <cell r="D11283">
            <v>0</v>
          </cell>
          <cell r="E11283">
            <v>0</v>
          </cell>
        </row>
        <row r="11284">
          <cell r="A11284">
            <v>0</v>
          </cell>
          <cell r="B11284">
            <v>0</v>
          </cell>
          <cell r="C11284">
            <v>0</v>
          </cell>
          <cell r="D11284">
            <v>0</v>
          </cell>
          <cell r="E11284">
            <v>0</v>
          </cell>
        </row>
        <row r="11285">
          <cell r="A11285">
            <v>0</v>
          </cell>
          <cell r="B11285">
            <v>0</v>
          </cell>
          <cell r="C11285">
            <v>0</v>
          </cell>
          <cell r="D11285">
            <v>0</v>
          </cell>
          <cell r="E11285">
            <v>0</v>
          </cell>
        </row>
        <row r="11286">
          <cell r="A11286">
            <v>0</v>
          </cell>
          <cell r="B11286">
            <v>0</v>
          </cell>
          <cell r="C11286">
            <v>0</v>
          </cell>
          <cell r="D11286">
            <v>0</v>
          </cell>
          <cell r="E11286">
            <v>0</v>
          </cell>
        </row>
        <row r="11287">
          <cell r="A11287">
            <v>0</v>
          </cell>
          <cell r="B11287">
            <v>0</v>
          </cell>
          <cell r="C11287">
            <v>0</v>
          </cell>
          <cell r="D11287">
            <v>0</v>
          </cell>
          <cell r="E11287">
            <v>0</v>
          </cell>
        </row>
        <row r="11288">
          <cell r="A11288">
            <v>0</v>
          </cell>
          <cell r="B11288">
            <v>0</v>
          </cell>
          <cell r="C11288">
            <v>0</v>
          </cell>
          <cell r="D11288">
            <v>0</v>
          </cell>
          <cell r="E11288">
            <v>0</v>
          </cell>
        </row>
        <row r="11289">
          <cell r="A11289">
            <v>0</v>
          </cell>
          <cell r="B11289">
            <v>0</v>
          </cell>
          <cell r="C11289">
            <v>0</v>
          </cell>
          <cell r="D11289">
            <v>0</v>
          </cell>
          <cell r="E11289">
            <v>0</v>
          </cell>
        </row>
        <row r="11290">
          <cell r="A11290">
            <v>0</v>
          </cell>
          <cell r="B11290">
            <v>0</v>
          </cell>
          <cell r="C11290">
            <v>0</v>
          </cell>
          <cell r="D11290">
            <v>0</v>
          </cell>
          <cell r="E11290">
            <v>0</v>
          </cell>
        </row>
        <row r="11291">
          <cell r="A11291">
            <v>0</v>
          </cell>
          <cell r="B11291">
            <v>0</v>
          </cell>
          <cell r="C11291">
            <v>0</v>
          </cell>
          <cell r="D11291">
            <v>0</v>
          </cell>
          <cell r="E11291">
            <v>0</v>
          </cell>
        </row>
        <row r="11292">
          <cell r="A11292">
            <v>0</v>
          </cell>
          <cell r="B11292">
            <v>0</v>
          </cell>
          <cell r="C11292">
            <v>0</v>
          </cell>
          <cell r="D11292">
            <v>0</v>
          </cell>
          <cell r="E11292">
            <v>0</v>
          </cell>
        </row>
        <row r="11293">
          <cell r="A11293">
            <v>0</v>
          </cell>
          <cell r="B11293">
            <v>0</v>
          </cell>
          <cell r="C11293">
            <v>0</v>
          </cell>
          <cell r="D11293">
            <v>0</v>
          </cell>
          <cell r="E11293">
            <v>0</v>
          </cell>
        </row>
        <row r="11294">
          <cell r="A11294">
            <v>0</v>
          </cell>
          <cell r="B11294">
            <v>0</v>
          </cell>
          <cell r="C11294">
            <v>0</v>
          </cell>
          <cell r="D11294">
            <v>0</v>
          </cell>
          <cell r="E11294">
            <v>0</v>
          </cell>
        </row>
        <row r="11295">
          <cell r="A11295">
            <v>0</v>
          </cell>
          <cell r="B11295">
            <v>0</v>
          </cell>
          <cell r="C11295">
            <v>0</v>
          </cell>
          <cell r="D11295">
            <v>0</v>
          </cell>
          <cell r="E11295">
            <v>0</v>
          </cell>
        </row>
        <row r="11296">
          <cell r="A11296">
            <v>0</v>
          </cell>
          <cell r="B11296">
            <v>0</v>
          </cell>
          <cell r="C11296">
            <v>0</v>
          </cell>
          <cell r="D11296">
            <v>0</v>
          </cell>
          <cell r="E11296">
            <v>0</v>
          </cell>
        </row>
        <row r="11297">
          <cell r="A11297">
            <v>0</v>
          </cell>
          <cell r="B11297">
            <v>0</v>
          </cell>
          <cell r="C11297">
            <v>0</v>
          </cell>
          <cell r="D11297">
            <v>0</v>
          </cell>
          <cell r="E11297">
            <v>0</v>
          </cell>
        </row>
        <row r="11298">
          <cell r="A11298">
            <v>0</v>
          </cell>
          <cell r="B11298">
            <v>0</v>
          </cell>
          <cell r="C11298">
            <v>0</v>
          </cell>
          <cell r="D11298">
            <v>0</v>
          </cell>
          <cell r="E11298">
            <v>0</v>
          </cell>
        </row>
        <row r="11299">
          <cell r="A11299">
            <v>0</v>
          </cell>
          <cell r="B11299">
            <v>0</v>
          </cell>
          <cell r="C11299">
            <v>0</v>
          </cell>
          <cell r="D11299">
            <v>0</v>
          </cell>
          <cell r="E11299">
            <v>0</v>
          </cell>
        </row>
        <row r="11300">
          <cell r="A11300">
            <v>0</v>
          </cell>
          <cell r="B11300">
            <v>0</v>
          </cell>
          <cell r="C11300">
            <v>0</v>
          </cell>
          <cell r="D11300">
            <v>0</v>
          </cell>
          <cell r="E11300">
            <v>0</v>
          </cell>
        </row>
        <row r="11301">
          <cell r="A11301">
            <v>0</v>
          </cell>
          <cell r="B11301">
            <v>0</v>
          </cell>
          <cell r="C11301">
            <v>0</v>
          </cell>
          <cell r="D11301">
            <v>0</v>
          </cell>
          <cell r="E11301">
            <v>0</v>
          </cell>
        </row>
        <row r="11302">
          <cell r="A11302">
            <v>0</v>
          </cell>
          <cell r="B11302">
            <v>0</v>
          </cell>
          <cell r="C11302">
            <v>0</v>
          </cell>
          <cell r="D11302">
            <v>0</v>
          </cell>
          <cell r="E11302">
            <v>0</v>
          </cell>
        </row>
        <row r="11303">
          <cell r="A11303">
            <v>0</v>
          </cell>
          <cell r="B11303">
            <v>0</v>
          </cell>
          <cell r="C11303">
            <v>0</v>
          </cell>
          <cell r="D11303">
            <v>0</v>
          </cell>
          <cell r="E11303">
            <v>0</v>
          </cell>
        </row>
        <row r="11304">
          <cell r="A11304">
            <v>0</v>
          </cell>
          <cell r="B11304">
            <v>0</v>
          </cell>
          <cell r="C11304">
            <v>0</v>
          </cell>
          <cell r="D11304">
            <v>0</v>
          </cell>
          <cell r="E11304">
            <v>0</v>
          </cell>
        </row>
        <row r="11305">
          <cell r="A11305">
            <v>0</v>
          </cell>
          <cell r="B11305">
            <v>0</v>
          </cell>
          <cell r="C11305">
            <v>0</v>
          </cell>
          <cell r="D11305">
            <v>0</v>
          </cell>
          <cell r="E11305">
            <v>0</v>
          </cell>
        </row>
        <row r="11306">
          <cell r="A11306">
            <v>0</v>
          </cell>
          <cell r="B11306">
            <v>0</v>
          </cell>
          <cell r="C11306">
            <v>0</v>
          </cell>
          <cell r="D11306">
            <v>0</v>
          </cell>
          <cell r="E11306">
            <v>0</v>
          </cell>
        </row>
        <row r="11307">
          <cell r="A11307">
            <v>0</v>
          </cell>
          <cell r="B11307">
            <v>0</v>
          </cell>
          <cell r="C11307">
            <v>0</v>
          </cell>
          <cell r="D11307">
            <v>0</v>
          </cell>
          <cell r="E11307">
            <v>0</v>
          </cell>
        </row>
        <row r="11308">
          <cell r="A11308">
            <v>0</v>
          </cell>
          <cell r="B11308">
            <v>0</v>
          </cell>
          <cell r="C11308">
            <v>0</v>
          </cell>
          <cell r="D11308">
            <v>0</v>
          </cell>
          <cell r="E11308">
            <v>0</v>
          </cell>
        </row>
        <row r="11309">
          <cell r="A11309">
            <v>0</v>
          </cell>
          <cell r="B11309">
            <v>0</v>
          </cell>
          <cell r="C11309">
            <v>0</v>
          </cell>
          <cell r="D11309">
            <v>0</v>
          </cell>
          <cell r="E11309">
            <v>0</v>
          </cell>
        </row>
        <row r="11310">
          <cell r="A11310">
            <v>0</v>
          </cell>
          <cell r="B11310">
            <v>0</v>
          </cell>
          <cell r="C11310">
            <v>0</v>
          </cell>
          <cell r="D11310">
            <v>0</v>
          </cell>
          <cell r="E11310">
            <v>0</v>
          </cell>
        </row>
        <row r="11311">
          <cell r="A11311">
            <v>0</v>
          </cell>
          <cell r="B11311">
            <v>0</v>
          </cell>
          <cell r="C11311">
            <v>0</v>
          </cell>
          <cell r="D11311">
            <v>0</v>
          </cell>
          <cell r="E11311">
            <v>0</v>
          </cell>
        </row>
        <row r="11312">
          <cell r="A11312">
            <v>0</v>
          </cell>
          <cell r="B11312">
            <v>0</v>
          </cell>
          <cell r="C11312">
            <v>0</v>
          </cell>
          <cell r="D11312">
            <v>0</v>
          </cell>
          <cell r="E11312">
            <v>0</v>
          </cell>
        </row>
        <row r="11313">
          <cell r="A11313">
            <v>0</v>
          </cell>
          <cell r="B11313">
            <v>0</v>
          </cell>
          <cell r="C11313">
            <v>0</v>
          </cell>
          <cell r="D11313">
            <v>0</v>
          </cell>
          <cell r="E11313">
            <v>0</v>
          </cell>
        </row>
        <row r="11314">
          <cell r="A11314">
            <v>0</v>
          </cell>
          <cell r="B11314">
            <v>0</v>
          </cell>
          <cell r="C11314">
            <v>0</v>
          </cell>
          <cell r="D11314">
            <v>0</v>
          </cell>
          <cell r="E11314">
            <v>0</v>
          </cell>
        </row>
        <row r="11315">
          <cell r="A11315">
            <v>0</v>
          </cell>
          <cell r="B11315">
            <v>0</v>
          </cell>
          <cell r="C11315">
            <v>0</v>
          </cell>
          <cell r="D11315">
            <v>0</v>
          </cell>
          <cell r="E11315">
            <v>0</v>
          </cell>
        </row>
        <row r="11316">
          <cell r="A11316">
            <v>0</v>
          </cell>
          <cell r="B11316">
            <v>0</v>
          </cell>
          <cell r="C11316">
            <v>0</v>
          </cell>
          <cell r="D11316">
            <v>0</v>
          </cell>
          <cell r="E11316">
            <v>0</v>
          </cell>
        </row>
        <row r="11317">
          <cell r="A11317">
            <v>0</v>
          </cell>
          <cell r="B11317">
            <v>0</v>
          </cell>
          <cell r="C11317">
            <v>0</v>
          </cell>
          <cell r="D11317">
            <v>0</v>
          </cell>
          <cell r="E11317">
            <v>0</v>
          </cell>
        </row>
        <row r="11318">
          <cell r="A11318">
            <v>0</v>
          </cell>
          <cell r="B11318">
            <v>0</v>
          </cell>
          <cell r="C11318">
            <v>0</v>
          </cell>
          <cell r="D11318">
            <v>0</v>
          </cell>
          <cell r="E11318">
            <v>0</v>
          </cell>
        </row>
        <row r="11319">
          <cell r="A11319">
            <v>0</v>
          </cell>
          <cell r="B11319">
            <v>0</v>
          </cell>
          <cell r="C11319">
            <v>0</v>
          </cell>
          <cell r="D11319">
            <v>0</v>
          </cell>
          <cell r="E11319">
            <v>0</v>
          </cell>
        </row>
        <row r="11320">
          <cell r="A11320">
            <v>0</v>
          </cell>
          <cell r="B11320">
            <v>0</v>
          </cell>
          <cell r="C11320">
            <v>0</v>
          </cell>
          <cell r="D11320">
            <v>0</v>
          </cell>
          <cell r="E11320">
            <v>0</v>
          </cell>
        </row>
        <row r="11321">
          <cell r="A11321">
            <v>0</v>
          </cell>
          <cell r="B11321">
            <v>0</v>
          </cell>
          <cell r="C11321">
            <v>0</v>
          </cell>
          <cell r="D11321">
            <v>0</v>
          </cell>
          <cell r="E11321">
            <v>0</v>
          </cell>
        </row>
        <row r="11322">
          <cell r="A11322">
            <v>0</v>
          </cell>
          <cell r="B11322">
            <v>0</v>
          </cell>
          <cell r="C11322">
            <v>0</v>
          </cell>
          <cell r="D11322">
            <v>0</v>
          </cell>
          <cell r="E11322">
            <v>0</v>
          </cell>
        </row>
        <row r="11323">
          <cell r="A11323">
            <v>0</v>
          </cell>
          <cell r="B11323">
            <v>0</v>
          </cell>
          <cell r="C11323">
            <v>0</v>
          </cell>
          <cell r="D11323">
            <v>0</v>
          </cell>
          <cell r="E11323">
            <v>0</v>
          </cell>
        </row>
        <row r="11324">
          <cell r="A11324">
            <v>0</v>
          </cell>
          <cell r="B11324">
            <v>0</v>
          </cell>
          <cell r="C11324">
            <v>0</v>
          </cell>
          <cell r="D11324">
            <v>0</v>
          </cell>
          <cell r="E11324">
            <v>0</v>
          </cell>
        </row>
        <row r="11325">
          <cell r="A11325">
            <v>0</v>
          </cell>
          <cell r="B11325">
            <v>0</v>
          </cell>
          <cell r="C11325">
            <v>0</v>
          </cell>
          <cell r="D11325">
            <v>0</v>
          </cell>
          <cell r="E11325">
            <v>0</v>
          </cell>
        </row>
        <row r="11326">
          <cell r="A11326">
            <v>0</v>
          </cell>
          <cell r="B11326">
            <v>0</v>
          </cell>
          <cell r="C11326">
            <v>0</v>
          </cell>
          <cell r="D11326">
            <v>0</v>
          </cell>
          <cell r="E11326">
            <v>0</v>
          </cell>
        </row>
        <row r="11327">
          <cell r="A11327">
            <v>0</v>
          </cell>
          <cell r="B11327">
            <v>0</v>
          </cell>
          <cell r="C11327">
            <v>0</v>
          </cell>
          <cell r="D11327">
            <v>0</v>
          </cell>
          <cell r="E11327">
            <v>0</v>
          </cell>
        </row>
        <row r="11328">
          <cell r="A11328">
            <v>0</v>
          </cell>
          <cell r="B11328">
            <v>0</v>
          </cell>
          <cell r="C11328">
            <v>0</v>
          </cell>
          <cell r="D11328">
            <v>0</v>
          </cell>
          <cell r="E11328">
            <v>0</v>
          </cell>
        </row>
        <row r="11329">
          <cell r="A11329">
            <v>0</v>
          </cell>
          <cell r="B11329">
            <v>0</v>
          </cell>
          <cell r="C11329">
            <v>0</v>
          </cell>
          <cell r="D11329">
            <v>0</v>
          </cell>
          <cell r="E11329">
            <v>0</v>
          </cell>
        </row>
        <row r="11330">
          <cell r="A11330">
            <v>0</v>
          </cell>
          <cell r="B11330">
            <v>0</v>
          </cell>
          <cell r="C11330">
            <v>0</v>
          </cell>
          <cell r="D11330">
            <v>0</v>
          </cell>
          <cell r="E11330">
            <v>0</v>
          </cell>
        </row>
        <row r="11331">
          <cell r="A11331">
            <v>0</v>
          </cell>
          <cell r="B11331">
            <v>0</v>
          </cell>
          <cell r="C11331">
            <v>0</v>
          </cell>
          <cell r="D11331">
            <v>0</v>
          </cell>
          <cell r="E11331">
            <v>0</v>
          </cell>
        </row>
        <row r="11332">
          <cell r="A11332">
            <v>0</v>
          </cell>
          <cell r="B11332">
            <v>0</v>
          </cell>
          <cell r="C11332">
            <v>0</v>
          </cell>
          <cell r="D11332">
            <v>0</v>
          </cell>
          <cell r="E11332">
            <v>0</v>
          </cell>
        </row>
        <row r="11333">
          <cell r="A11333">
            <v>0</v>
          </cell>
          <cell r="B11333">
            <v>0</v>
          </cell>
          <cell r="C11333">
            <v>0</v>
          </cell>
          <cell r="D11333">
            <v>0</v>
          </cell>
          <cell r="E11333">
            <v>0</v>
          </cell>
        </row>
        <row r="11334">
          <cell r="A11334">
            <v>0</v>
          </cell>
          <cell r="B11334">
            <v>0</v>
          </cell>
          <cell r="C11334">
            <v>0</v>
          </cell>
          <cell r="D11334">
            <v>0</v>
          </cell>
          <cell r="E11334">
            <v>0</v>
          </cell>
        </row>
        <row r="11335">
          <cell r="A11335">
            <v>0</v>
          </cell>
          <cell r="B11335">
            <v>0</v>
          </cell>
          <cell r="C11335">
            <v>0</v>
          </cell>
          <cell r="D11335">
            <v>0</v>
          </cell>
          <cell r="E11335">
            <v>0</v>
          </cell>
        </row>
        <row r="11336">
          <cell r="A11336">
            <v>0</v>
          </cell>
          <cell r="B11336">
            <v>0</v>
          </cell>
          <cell r="C11336">
            <v>0</v>
          </cell>
          <cell r="D11336">
            <v>0</v>
          </cell>
          <cell r="E11336">
            <v>0</v>
          </cell>
        </row>
        <row r="11337">
          <cell r="A11337">
            <v>0</v>
          </cell>
          <cell r="B11337">
            <v>0</v>
          </cell>
          <cell r="C11337">
            <v>0</v>
          </cell>
          <cell r="D11337">
            <v>0</v>
          </cell>
          <cell r="E11337">
            <v>0</v>
          </cell>
        </row>
        <row r="11338">
          <cell r="A11338">
            <v>0</v>
          </cell>
          <cell r="B11338">
            <v>0</v>
          </cell>
          <cell r="C11338">
            <v>0</v>
          </cell>
          <cell r="D11338">
            <v>0</v>
          </cell>
          <cell r="E11338">
            <v>0</v>
          </cell>
        </row>
        <row r="11339">
          <cell r="A11339">
            <v>0</v>
          </cell>
          <cell r="B11339">
            <v>0</v>
          </cell>
          <cell r="C11339">
            <v>0</v>
          </cell>
          <cell r="D11339">
            <v>0</v>
          </cell>
          <cell r="E11339">
            <v>0</v>
          </cell>
        </row>
        <row r="11340">
          <cell r="A11340">
            <v>0</v>
          </cell>
          <cell r="B11340">
            <v>0</v>
          </cell>
          <cell r="C11340">
            <v>0</v>
          </cell>
          <cell r="D11340">
            <v>0</v>
          </cell>
          <cell r="E11340">
            <v>0</v>
          </cell>
        </row>
        <row r="11341">
          <cell r="A11341">
            <v>0</v>
          </cell>
          <cell r="B11341">
            <v>0</v>
          </cell>
          <cell r="C11341">
            <v>0</v>
          </cell>
          <cell r="D11341">
            <v>0</v>
          </cell>
          <cell r="E11341">
            <v>0</v>
          </cell>
        </row>
        <row r="11342">
          <cell r="A11342">
            <v>0</v>
          </cell>
          <cell r="B11342">
            <v>0</v>
          </cell>
          <cell r="C11342">
            <v>0</v>
          </cell>
          <cell r="D11342">
            <v>0</v>
          </cell>
          <cell r="E11342">
            <v>0</v>
          </cell>
        </row>
        <row r="11343">
          <cell r="A11343">
            <v>0</v>
          </cell>
          <cell r="B11343">
            <v>0</v>
          </cell>
          <cell r="C11343">
            <v>0</v>
          </cell>
          <cell r="D11343">
            <v>0</v>
          </cell>
          <cell r="E11343">
            <v>0</v>
          </cell>
        </row>
        <row r="11344">
          <cell r="A11344">
            <v>0</v>
          </cell>
          <cell r="B11344">
            <v>0</v>
          </cell>
          <cell r="C11344">
            <v>0</v>
          </cell>
          <cell r="D11344">
            <v>0</v>
          </cell>
          <cell r="E11344">
            <v>0</v>
          </cell>
        </row>
        <row r="11345">
          <cell r="A11345">
            <v>0</v>
          </cell>
          <cell r="B11345">
            <v>0</v>
          </cell>
          <cell r="C11345">
            <v>0</v>
          </cell>
          <cell r="D11345">
            <v>0</v>
          </cell>
          <cell r="E11345">
            <v>0</v>
          </cell>
        </row>
        <row r="11346">
          <cell r="A11346">
            <v>0</v>
          </cell>
          <cell r="B11346">
            <v>0</v>
          </cell>
          <cell r="C11346">
            <v>0</v>
          </cell>
          <cell r="D11346">
            <v>0</v>
          </cell>
          <cell r="E11346">
            <v>0</v>
          </cell>
        </row>
        <row r="11347">
          <cell r="A11347">
            <v>0</v>
          </cell>
          <cell r="B11347">
            <v>0</v>
          </cell>
          <cell r="C11347">
            <v>0</v>
          </cell>
          <cell r="D11347">
            <v>0</v>
          </cell>
          <cell r="E11347">
            <v>0</v>
          </cell>
        </row>
        <row r="11348">
          <cell r="A11348">
            <v>0</v>
          </cell>
          <cell r="B11348">
            <v>0</v>
          </cell>
          <cell r="C11348">
            <v>0</v>
          </cell>
          <cell r="D11348">
            <v>0</v>
          </cell>
          <cell r="E11348">
            <v>0</v>
          </cell>
        </row>
        <row r="11349">
          <cell r="A11349">
            <v>0</v>
          </cell>
          <cell r="B11349">
            <v>0</v>
          </cell>
          <cell r="C11349">
            <v>0</v>
          </cell>
          <cell r="D11349">
            <v>0</v>
          </cell>
          <cell r="E11349">
            <v>0</v>
          </cell>
        </row>
        <row r="11350">
          <cell r="A11350">
            <v>0</v>
          </cell>
          <cell r="B11350">
            <v>0</v>
          </cell>
          <cell r="C11350">
            <v>0</v>
          </cell>
          <cell r="D11350">
            <v>0</v>
          </cell>
          <cell r="E11350">
            <v>0</v>
          </cell>
        </row>
        <row r="11351">
          <cell r="A11351">
            <v>0</v>
          </cell>
          <cell r="B11351">
            <v>0</v>
          </cell>
          <cell r="C11351">
            <v>0</v>
          </cell>
          <cell r="D11351">
            <v>0</v>
          </cell>
          <cell r="E11351">
            <v>0</v>
          </cell>
        </row>
        <row r="11352">
          <cell r="A11352">
            <v>0</v>
          </cell>
          <cell r="B11352">
            <v>0</v>
          </cell>
          <cell r="C11352">
            <v>0</v>
          </cell>
          <cell r="D11352">
            <v>0</v>
          </cell>
          <cell r="E11352">
            <v>0</v>
          </cell>
        </row>
        <row r="11353">
          <cell r="A11353">
            <v>0</v>
          </cell>
          <cell r="B11353">
            <v>0</v>
          </cell>
          <cell r="C11353">
            <v>0</v>
          </cell>
          <cell r="D11353">
            <v>0</v>
          </cell>
          <cell r="E11353">
            <v>0</v>
          </cell>
        </row>
        <row r="11354">
          <cell r="A11354">
            <v>0</v>
          </cell>
          <cell r="B11354">
            <v>0</v>
          </cell>
          <cell r="C11354">
            <v>0</v>
          </cell>
          <cell r="D11354">
            <v>0</v>
          </cell>
          <cell r="E11354">
            <v>0</v>
          </cell>
        </row>
        <row r="11355">
          <cell r="A11355">
            <v>0</v>
          </cell>
          <cell r="B11355">
            <v>0</v>
          </cell>
          <cell r="C11355">
            <v>0</v>
          </cell>
          <cell r="D11355">
            <v>0</v>
          </cell>
          <cell r="E11355">
            <v>0</v>
          </cell>
        </row>
        <row r="11356">
          <cell r="A11356">
            <v>0</v>
          </cell>
          <cell r="B11356">
            <v>0</v>
          </cell>
          <cell r="C11356">
            <v>0</v>
          </cell>
          <cell r="D11356">
            <v>0</v>
          </cell>
          <cell r="E11356">
            <v>0</v>
          </cell>
        </row>
        <row r="11357">
          <cell r="A11357">
            <v>0</v>
          </cell>
          <cell r="B11357">
            <v>0</v>
          </cell>
          <cell r="C11357">
            <v>0</v>
          </cell>
          <cell r="D11357">
            <v>0</v>
          </cell>
          <cell r="E11357">
            <v>0</v>
          </cell>
        </row>
        <row r="11358">
          <cell r="A11358">
            <v>0</v>
          </cell>
          <cell r="B11358">
            <v>0</v>
          </cell>
          <cell r="C11358">
            <v>0</v>
          </cell>
          <cell r="D11358">
            <v>0</v>
          </cell>
          <cell r="E11358">
            <v>0</v>
          </cell>
        </row>
        <row r="11359">
          <cell r="A11359">
            <v>0</v>
          </cell>
          <cell r="B11359">
            <v>0</v>
          </cell>
          <cell r="C11359">
            <v>0</v>
          </cell>
          <cell r="D11359">
            <v>0</v>
          </cell>
          <cell r="E11359">
            <v>0</v>
          </cell>
        </row>
        <row r="11360">
          <cell r="A11360">
            <v>0</v>
          </cell>
          <cell r="B11360">
            <v>0</v>
          </cell>
          <cell r="C11360">
            <v>0</v>
          </cell>
          <cell r="D11360">
            <v>0</v>
          </cell>
          <cell r="E11360">
            <v>0</v>
          </cell>
        </row>
        <row r="11361">
          <cell r="A11361">
            <v>0</v>
          </cell>
          <cell r="B11361">
            <v>0</v>
          </cell>
          <cell r="C11361">
            <v>0</v>
          </cell>
          <cell r="D11361">
            <v>0</v>
          </cell>
          <cell r="E11361">
            <v>0</v>
          </cell>
        </row>
        <row r="11362">
          <cell r="A11362">
            <v>0</v>
          </cell>
          <cell r="B11362">
            <v>0</v>
          </cell>
          <cell r="C11362">
            <v>0</v>
          </cell>
          <cell r="D11362">
            <v>0</v>
          </cell>
          <cell r="E11362">
            <v>0</v>
          </cell>
        </row>
        <row r="11363">
          <cell r="A11363">
            <v>0</v>
          </cell>
          <cell r="B11363">
            <v>0</v>
          </cell>
          <cell r="C11363">
            <v>0</v>
          </cell>
          <cell r="D11363">
            <v>0</v>
          </cell>
          <cell r="E11363">
            <v>0</v>
          </cell>
        </row>
        <row r="11364">
          <cell r="A11364">
            <v>0</v>
          </cell>
          <cell r="B11364">
            <v>0</v>
          </cell>
          <cell r="C11364">
            <v>0</v>
          </cell>
          <cell r="D11364">
            <v>0</v>
          </cell>
          <cell r="E11364">
            <v>0</v>
          </cell>
        </row>
        <row r="11365">
          <cell r="A11365">
            <v>0</v>
          </cell>
          <cell r="B11365">
            <v>0</v>
          </cell>
          <cell r="C11365">
            <v>0</v>
          </cell>
          <cell r="D11365">
            <v>0</v>
          </cell>
          <cell r="E11365">
            <v>0</v>
          </cell>
        </row>
        <row r="11366">
          <cell r="A11366">
            <v>0</v>
          </cell>
          <cell r="B11366">
            <v>0</v>
          </cell>
          <cell r="C11366">
            <v>0</v>
          </cell>
          <cell r="D11366">
            <v>0</v>
          </cell>
          <cell r="E11366">
            <v>0</v>
          </cell>
        </row>
        <row r="11367">
          <cell r="A11367">
            <v>0</v>
          </cell>
          <cell r="B11367">
            <v>0</v>
          </cell>
          <cell r="C11367">
            <v>0</v>
          </cell>
          <cell r="D11367">
            <v>0</v>
          </cell>
          <cell r="E11367">
            <v>0</v>
          </cell>
        </row>
        <row r="11368">
          <cell r="A11368">
            <v>0</v>
          </cell>
          <cell r="B11368">
            <v>0</v>
          </cell>
          <cell r="C11368">
            <v>0</v>
          </cell>
          <cell r="D11368">
            <v>0</v>
          </cell>
          <cell r="E11368">
            <v>0</v>
          </cell>
        </row>
        <row r="11369">
          <cell r="A11369">
            <v>0</v>
          </cell>
          <cell r="B11369">
            <v>0</v>
          </cell>
          <cell r="C11369">
            <v>0</v>
          </cell>
          <cell r="D11369">
            <v>0</v>
          </cell>
          <cell r="E11369">
            <v>0</v>
          </cell>
        </row>
        <row r="11370">
          <cell r="A11370">
            <v>0</v>
          </cell>
          <cell r="B11370">
            <v>0</v>
          </cell>
          <cell r="C11370">
            <v>0</v>
          </cell>
          <cell r="D11370">
            <v>0</v>
          </cell>
          <cell r="E11370">
            <v>0</v>
          </cell>
        </row>
        <row r="11371">
          <cell r="A11371">
            <v>0</v>
          </cell>
          <cell r="B11371">
            <v>0</v>
          </cell>
          <cell r="C11371">
            <v>0</v>
          </cell>
          <cell r="D11371">
            <v>0</v>
          </cell>
          <cell r="E11371">
            <v>0</v>
          </cell>
        </row>
        <row r="11372">
          <cell r="A11372">
            <v>0</v>
          </cell>
          <cell r="B11372">
            <v>0</v>
          </cell>
          <cell r="C11372">
            <v>0</v>
          </cell>
          <cell r="D11372">
            <v>0</v>
          </cell>
          <cell r="E11372">
            <v>0</v>
          </cell>
        </row>
        <row r="11373">
          <cell r="A11373">
            <v>0</v>
          </cell>
          <cell r="B11373">
            <v>0</v>
          </cell>
          <cell r="C11373">
            <v>0</v>
          </cell>
          <cell r="D11373">
            <v>0</v>
          </cell>
          <cell r="E11373">
            <v>0</v>
          </cell>
        </row>
        <row r="11374">
          <cell r="A11374">
            <v>0</v>
          </cell>
          <cell r="B11374">
            <v>0</v>
          </cell>
          <cell r="C11374">
            <v>0</v>
          </cell>
          <cell r="D11374">
            <v>0</v>
          </cell>
          <cell r="E11374">
            <v>0</v>
          </cell>
        </row>
        <row r="11375">
          <cell r="A11375">
            <v>0</v>
          </cell>
          <cell r="B11375">
            <v>0</v>
          </cell>
          <cell r="C11375">
            <v>0</v>
          </cell>
          <cell r="D11375">
            <v>0</v>
          </cell>
          <cell r="E11375">
            <v>0</v>
          </cell>
        </row>
        <row r="11376">
          <cell r="A11376">
            <v>0</v>
          </cell>
          <cell r="B11376">
            <v>0</v>
          </cell>
          <cell r="C11376">
            <v>0</v>
          </cell>
          <cell r="D11376">
            <v>0</v>
          </cell>
          <cell r="E11376">
            <v>0</v>
          </cell>
        </row>
        <row r="11377">
          <cell r="A11377">
            <v>0</v>
          </cell>
          <cell r="B11377">
            <v>0</v>
          </cell>
          <cell r="C11377">
            <v>0</v>
          </cell>
          <cell r="D11377">
            <v>0</v>
          </cell>
          <cell r="E11377">
            <v>0</v>
          </cell>
        </row>
        <row r="11378">
          <cell r="A11378">
            <v>0</v>
          </cell>
          <cell r="B11378">
            <v>0</v>
          </cell>
          <cell r="C11378">
            <v>0</v>
          </cell>
          <cell r="D11378">
            <v>0</v>
          </cell>
          <cell r="E11378">
            <v>0</v>
          </cell>
        </row>
        <row r="11379">
          <cell r="A11379">
            <v>0</v>
          </cell>
          <cell r="B11379">
            <v>0</v>
          </cell>
          <cell r="C11379">
            <v>0</v>
          </cell>
          <cell r="D11379">
            <v>0</v>
          </cell>
          <cell r="E11379">
            <v>0</v>
          </cell>
        </row>
        <row r="11380">
          <cell r="A11380">
            <v>0</v>
          </cell>
          <cell r="B11380">
            <v>0</v>
          </cell>
          <cell r="C11380">
            <v>0</v>
          </cell>
          <cell r="D11380">
            <v>0</v>
          </cell>
          <cell r="E11380">
            <v>0</v>
          </cell>
        </row>
        <row r="11381">
          <cell r="A11381">
            <v>0</v>
          </cell>
          <cell r="B11381">
            <v>0</v>
          </cell>
          <cell r="C11381">
            <v>0</v>
          </cell>
          <cell r="D11381">
            <v>0</v>
          </cell>
          <cell r="E11381">
            <v>0</v>
          </cell>
        </row>
        <row r="11382">
          <cell r="A11382">
            <v>0</v>
          </cell>
          <cell r="B11382">
            <v>0</v>
          </cell>
          <cell r="C11382">
            <v>0</v>
          </cell>
          <cell r="D11382">
            <v>0</v>
          </cell>
          <cell r="E11382">
            <v>0</v>
          </cell>
        </row>
        <row r="11383">
          <cell r="A11383">
            <v>0</v>
          </cell>
          <cell r="B11383">
            <v>0</v>
          </cell>
          <cell r="C11383">
            <v>0</v>
          </cell>
          <cell r="D11383">
            <v>0</v>
          </cell>
          <cell r="E11383">
            <v>0</v>
          </cell>
        </row>
        <row r="11384">
          <cell r="A11384">
            <v>0</v>
          </cell>
          <cell r="B11384">
            <v>0</v>
          </cell>
          <cell r="C11384">
            <v>0</v>
          </cell>
          <cell r="D11384">
            <v>0</v>
          </cell>
          <cell r="E11384">
            <v>0</v>
          </cell>
        </row>
        <row r="11385">
          <cell r="A11385">
            <v>0</v>
          </cell>
          <cell r="B11385">
            <v>0</v>
          </cell>
          <cell r="C11385">
            <v>0</v>
          </cell>
          <cell r="D11385">
            <v>0</v>
          </cell>
          <cell r="E11385">
            <v>0</v>
          </cell>
        </row>
        <row r="11386">
          <cell r="A11386">
            <v>0</v>
          </cell>
          <cell r="B11386">
            <v>0</v>
          </cell>
          <cell r="C11386">
            <v>0</v>
          </cell>
          <cell r="D11386">
            <v>0</v>
          </cell>
          <cell r="E11386">
            <v>0</v>
          </cell>
        </row>
        <row r="11387">
          <cell r="A11387">
            <v>0</v>
          </cell>
          <cell r="B11387">
            <v>0</v>
          </cell>
          <cell r="C11387">
            <v>0</v>
          </cell>
          <cell r="D11387">
            <v>0</v>
          </cell>
          <cell r="E11387">
            <v>0</v>
          </cell>
        </row>
        <row r="11388">
          <cell r="A11388">
            <v>0</v>
          </cell>
          <cell r="B11388">
            <v>0</v>
          </cell>
          <cell r="C11388">
            <v>0</v>
          </cell>
          <cell r="D11388">
            <v>0</v>
          </cell>
          <cell r="E11388">
            <v>0</v>
          </cell>
        </row>
        <row r="11389">
          <cell r="A11389">
            <v>0</v>
          </cell>
          <cell r="B11389">
            <v>0</v>
          </cell>
          <cell r="C11389">
            <v>0</v>
          </cell>
          <cell r="D11389">
            <v>0</v>
          </cell>
          <cell r="E11389">
            <v>0</v>
          </cell>
        </row>
        <row r="11390">
          <cell r="A11390">
            <v>0</v>
          </cell>
          <cell r="B11390">
            <v>0</v>
          </cell>
          <cell r="C11390">
            <v>0</v>
          </cell>
          <cell r="D11390">
            <v>0</v>
          </cell>
          <cell r="E11390">
            <v>0</v>
          </cell>
        </row>
        <row r="11391">
          <cell r="A11391">
            <v>0</v>
          </cell>
          <cell r="B11391">
            <v>0</v>
          </cell>
          <cell r="C11391">
            <v>0</v>
          </cell>
          <cell r="D11391">
            <v>0</v>
          </cell>
          <cell r="E11391">
            <v>0</v>
          </cell>
        </row>
        <row r="11392">
          <cell r="A11392">
            <v>0</v>
          </cell>
          <cell r="B11392">
            <v>0</v>
          </cell>
          <cell r="C11392">
            <v>0</v>
          </cell>
          <cell r="D11392">
            <v>0</v>
          </cell>
          <cell r="E11392">
            <v>0</v>
          </cell>
        </row>
        <row r="11393">
          <cell r="A11393">
            <v>0</v>
          </cell>
          <cell r="B11393">
            <v>0</v>
          </cell>
          <cell r="C11393">
            <v>0</v>
          </cell>
          <cell r="D11393">
            <v>0</v>
          </cell>
          <cell r="E11393">
            <v>0</v>
          </cell>
        </row>
        <row r="11394">
          <cell r="A11394">
            <v>0</v>
          </cell>
          <cell r="B11394">
            <v>0</v>
          </cell>
          <cell r="C11394">
            <v>0</v>
          </cell>
          <cell r="D11394">
            <v>0</v>
          </cell>
          <cell r="E11394">
            <v>0</v>
          </cell>
        </row>
        <row r="11395">
          <cell r="A11395">
            <v>0</v>
          </cell>
          <cell r="B11395">
            <v>0</v>
          </cell>
          <cell r="C11395">
            <v>0</v>
          </cell>
          <cell r="D11395">
            <v>0</v>
          </cell>
          <cell r="E11395">
            <v>0</v>
          </cell>
        </row>
        <row r="11396">
          <cell r="A11396">
            <v>0</v>
          </cell>
          <cell r="B11396">
            <v>0</v>
          </cell>
          <cell r="C11396">
            <v>0</v>
          </cell>
          <cell r="D11396">
            <v>0</v>
          </cell>
          <cell r="E11396">
            <v>0</v>
          </cell>
        </row>
        <row r="11397">
          <cell r="A11397">
            <v>0</v>
          </cell>
          <cell r="B11397">
            <v>0</v>
          </cell>
          <cell r="C11397">
            <v>0</v>
          </cell>
          <cell r="D11397">
            <v>0</v>
          </cell>
          <cell r="E11397">
            <v>0</v>
          </cell>
        </row>
        <row r="11398">
          <cell r="A11398">
            <v>0</v>
          </cell>
          <cell r="B11398">
            <v>0</v>
          </cell>
          <cell r="C11398">
            <v>0</v>
          </cell>
          <cell r="D11398">
            <v>0</v>
          </cell>
          <cell r="E11398">
            <v>0</v>
          </cell>
        </row>
        <row r="11399">
          <cell r="A11399">
            <v>0</v>
          </cell>
          <cell r="B11399">
            <v>0</v>
          </cell>
          <cell r="C11399">
            <v>0</v>
          </cell>
          <cell r="D11399">
            <v>0</v>
          </cell>
          <cell r="E11399">
            <v>0</v>
          </cell>
        </row>
        <row r="11400">
          <cell r="A11400">
            <v>0</v>
          </cell>
          <cell r="B11400">
            <v>0</v>
          </cell>
          <cell r="C11400">
            <v>0</v>
          </cell>
          <cell r="D11400">
            <v>0</v>
          </cell>
          <cell r="E11400">
            <v>0</v>
          </cell>
        </row>
        <row r="11401">
          <cell r="A11401">
            <v>0</v>
          </cell>
          <cell r="B11401">
            <v>0</v>
          </cell>
          <cell r="C11401">
            <v>0</v>
          </cell>
          <cell r="D11401">
            <v>0</v>
          </cell>
          <cell r="E11401">
            <v>0</v>
          </cell>
        </row>
        <row r="11402">
          <cell r="A11402">
            <v>0</v>
          </cell>
          <cell r="B11402">
            <v>0</v>
          </cell>
          <cell r="C11402">
            <v>0</v>
          </cell>
          <cell r="D11402">
            <v>0</v>
          </cell>
          <cell r="E11402">
            <v>0</v>
          </cell>
        </row>
        <row r="11403">
          <cell r="A11403">
            <v>0</v>
          </cell>
          <cell r="B11403">
            <v>0</v>
          </cell>
          <cell r="C11403">
            <v>0</v>
          </cell>
          <cell r="D11403">
            <v>0</v>
          </cell>
          <cell r="E11403">
            <v>0</v>
          </cell>
        </row>
        <row r="11404">
          <cell r="A11404">
            <v>0</v>
          </cell>
          <cell r="B11404">
            <v>0</v>
          </cell>
          <cell r="C11404">
            <v>0</v>
          </cell>
          <cell r="D11404">
            <v>0</v>
          </cell>
          <cell r="E11404">
            <v>0</v>
          </cell>
        </row>
        <row r="11405">
          <cell r="A11405">
            <v>0</v>
          </cell>
          <cell r="B11405">
            <v>0</v>
          </cell>
          <cell r="C11405">
            <v>0</v>
          </cell>
          <cell r="D11405">
            <v>0</v>
          </cell>
          <cell r="E11405">
            <v>0</v>
          </cell>
        </row>
        <row r="11406">
          <cell r="A11406">
            <v>0</v>
          </cell>
          <cell r="B11406">
            <v>0</v>
          </cell>
          <cell r="C11406">
            <v>0</v>
          </cell>
          <cell r="D11406">
            <v>0</v>
          </cell>
          <cell r="E11406">
            <v>0</v>
          </cell>
        </row>
        <row r="11407">
          <cell r="A11407">
            <v>0</v>
          </cell>
          <cell r="B11407">
            <v>0</v>
          </cell>
          <cell r="C11407">
            <v>0</v>
          </cell>
          <cell r="D11407">
            <v>0</v>
          </cell>
          <cell r="E11407">
            <v>0</v>
          </cell>
        </row>
        <row r="11408">
          <cell r="A11408">
            <v>0</v>
          </cell>
          <cell r="B11408">
            <v>0</v>
          </cell>
          <cell r="C11408">
            <v>0</v>
          </cell>
          <cell r="D11408">
            <v>0</v>
          </cell>
          <cell r="E11408">
            <v>0</v>
          </cell>
        </row>
        <row r="11409">
          <cell r="A11409">
            <v>0</v>
          </cell>
          <cell r="B11409">
            <v>0</v>
          </cell>
          <cell r="C11409">
            <v>0</v>
          </cell>
          <cell r="D11409">
            <v>0</v>
          </cell>
          <cell r="E11409">
            <v>0</v>
          </cell>
        </row>
        <row r="11410">
          <cell r="A11410">
            <v>0</v>
          </cell>
          <cell r="B11410">
            <v>0</v>
          </cell>
          <cell r="C11410">
            <v>0</v>
          </cell>
          <cell r="D11410">
            <v>0</v>
          </cell>
          <cell r="E11410">
            <v>0</v>
          </cell>
        </row>
        <row r="11411">
          <cell r="A11411">
            <v>0</v>
          </cell>
          <cell r="B11411">
            <v>0</v>
          </cell>
          <cell r="C11411">
            <v>0</v>
          </cell>
          <cell r="D11411">
            <v>0</v>
          </cell>
          <cell r="E11411">
            <v>0</v>
          </cell>
        </row>
        <row r="11412">
          <cell r="A11412">
            <v>0</v>
          </cell>
          <cell r="B11412">
            <v>0</v>
          </cell>
          <cell r="C11412">
            <v>0</v>
          </cell>
          <cell r="D11412">
            <v>0</v>
          </cell>
          <cell r="E11412">
            <v>0</v>
          </cell>
        </row>
        <row r="11413">
          <cell r="A11413">
            <v>0</v>
          </cell>
          <cell r="B11413">
            <v>0</v>
          </cell>
          <cell r="C11413">
            <v>0</v>
          </cell>
          <cell r="D11413">
            <v>0</v>
          </cell>
          <cell r="E11413">
            <v>0</v>
          </cell>
        </row>
        <row r="11414">
          <cell r="A11414">
            <v>0</v>
          </cell>
          <cell r="B11414">
            <v>0</v>
          </cell>
          <cell r="C11414">
            <v>0</v>
          </cell>
          <cell r="D11414">
            <v>0</v>
          </cell>
          <cell r="E11414">
            <v>0</v>
          </cell>
        </row>
        <row r="11415">
          <cell r="A11415">
            <v>0</v>
          </cell>
          <cell r="B11415">
            <v>0</v>
          </cell>
          <cell r="C11415">
            <v>0</v>
          </cell>
          <cell r="D11415">
            <v>0</v>
          </cell>
          <cell r="E11415">
            <v>0</v>
          </cell>
        </row>
        <row r="11416">
          <cell r="A11416">
            <v>0</v>
          </cell>
          <cell r="B11416">
            <v>0</v>
          </cell>
          <cell r="C11416">
            <v>0</v>
          </cell>
          <cell r="D11416">
            <v>0</v>
          </cell>
          <cell r="E11416">
            <v>0</v>
          </cell>
        </row>
        <row r="11417">
          <cell r="A11417">
            <v>0</v>
          </cell>
          <cell r="B11417">
            <v>0</v>
          </cell>
          <cell r="C11417">
            <v>0</v>
          </cell>
          <cell r="D11417">
            <v>0</v>
          </cell>
          <cell r="E11417">
            <v>0</v>
          </cell>
        </row>
        <row r="11418">
          <cell r="A11418">
            <v>0</v>
          </cell>
          <cell r="B11418">
            <v>0</v>
          </cell>
          <cell r="C11418">
            <v>0</v>
          </cell>
          <cell r="D11418">
            <v>0</v>
          </cell>
          <cell r="E11418">
            <v>0</v>
          </cell>
        </row>
        <row r="11419">
          <cell r="A11419">
            <v>0</v>
          </cell>
          <cell r="B11419">
            <v>0</v>
          </cell>
          <cell r="C11419">
            <v>0</v>
          </cell>
          <cell r="D11419">
            <v>0</v>
          </cell>
          <cell r="E11419">
            <v>0</v>
          </cell>
        </row>
        <row r="11420">
          <cell r="A11420">
            <v>0</v>
          </cell>
          <cell r="B11420">
            <v>0</v>
          </cell>
          <cell r="C11420">
            <v>0</v>
          </cell>
          <cell r="D11420">
            <v>0</v>
          </cell>
          <cell r="E11420">
            <v>0</v>
          </cell>
        </row>
        <row r="11421">
          <cell r="A11421">
            <v>0</v>
          </cell>
          <cell r="B11421">
            <v>0</v>
          </cell>
          <cell r="C11421">
            <v>0</v>
          </cell>
          <cell r="D11421">
            <v>0</v>
          </cell>
          <cell r="E11421">
            <v>0</v>
          </cell>
        </row>
        <row r="11422">
          <cell r="A11422">
            <v>0</v>
          </cell>
          <cell r="B11422">
            <v>0</v>
          </cell>
          <cell r="C11422">
            <v>0</v>
          </cell>
          <cell r="D11422">
            <v>0</v>
          </cell>
          <cell r="E11422">
            <v>0</v>
          </cell>
        </row>
        <row r="11423">
          <cell r="A11423">
            <v>0</v>
          </cell>
          <cell r="B11423">
            <v>0</v>
          </cell>
          <cell r="C11423">
            <v>0</v>
          </cell>
          <cell r="D11423">
            <v>0</v>
          </cell>
          <cell r="E11423">
            <v>0</v>
          </cell>
        </row>
        <row r="11424">
          <cell r="A11424">
            <v>0</v>
          </cell>
          <cell r="B11424">
            <v>0</v>
          </cell>
          <cell r="C11424">
            <v>0</v>
          </cell>
          <cell r="D11424">
            <v>0</v>
          </cell>
          <cell r="E11424">
            <v>0</v>
          </cell>
        </row>
        <row r="11425">
          <cell r="A11425">
            <v>0</v>
          </cell>
          <cell r="B11425">
            <v>0</v>
          </cell>
          <cell r="C11425">
            <v>0</v>
          </cell>
          <cell r="D11425">
            <v>0</v>
          </cell>
          <cell r="E11425">
            <v>0</v>
          </cell>
        </row>
        <row r="11426">
          <cell r="A11426">
            <v>0</v>
          </cell>
          <cell r="B11426">
            <v>0</v>
          </cell>
          <cell r="C11426">
            <v>0</v>
          </cell>
          <cell r="D11426">
            <v>0</v>
          </cell>
          <cell r="E11426">
            <v>0</v>
          </cell>
        </row>
        <row r="11427">
          <cell r="A11427">
            <v>0</v>
          </cell>
          <cell r="B11427">
            <v>0</v>
          </cell>
          <cell r="C11427">
            <v>0</v>
          </cell>
          <cell r="D11427">
            <v>0</v>
          </cell>
          <cell r="E11427">
            <v>0</v>
          </cell>
        </row>
        <row r="11428">
          <cell r="A11428">
            <v>0</v>
          </cell>
          <cell r="B11428">
            <v>0</v>
          </cell>
          <cell r="C11428">
            <v>0</v>
          </cell>
          <cell r="D11428">
            <v>0</v>
          </cell>
          <cell r="E11428">
            <v>0</v>
          </cell>
        </row>
        <row r="11429">
          <cell r="A11429">
            <v>0</v>
          </cell>
          <cell r="B11429">
            <v>0</v>
          </cell>
          <cell r="C11429">
            <v>0</v>
          </cell>
          <cell r="D11429">
            <v>0</v>
          </cell>
          <cell r="E11429">
            <v>0</v>
          </cell>
        </row>
        <row r="11430">
          <cell r="A11430">
            <v>0</v>
          </cell>
          <cell r="B11430">
            <v>0</v>
          </cell>
          <cell r="C11430">
            <v>0</v>
          </cell>
          <cell r="D11430">
            <v>0</v>
          </cell>
          <cell r="E11430">
            <v>0</v>
          </cell>
        </row>
        <row r="11431">
          <cell r="A11431">
            <v>0</v>
          </cell>
          <cell r="B11431">
            <v>0</v>
          </cell>
          <cell r="C11431">
            <v>0</v>
          </cell>
          <cell r="D11431">
            <v>0</v>
          </cell>
          <cell r="E11431">
            <v>0</v>
          </cell>
        </row>
        <row r="11432">
          <cell r="A11432">
            <v>0</v>
          </cell>
          <cell r="B11432">
            <v>0</v>
          </cell>
          <cell r="C11432">
            <v>0</v>
          </cell>
          <cell r="D11432">
            <v>0</v>
          </cell>
          <cell r="E11432">
            <v>0</v>
          </cell>
        </row>
        <row r="11433">
          <cell r="A11433">
            <v>0</v>
          </cell>
          <cell r="B11433">
            <v>0</v>
          </cell>
          <cell r="C11433">
            <v>0</v>
          </cell>
          <cell r="D11433">
            <v>0</v>
          </cell>
          <cell r="E11433">
            <v>0</v>
          </cell>
        </row>
        <row r="11434">
          <cell r="A11434">
            <v>0</v>
          </cell>
          <cell r="B11434">
            <v>0</v>
          </cell>
          <cell r="C11434">
            <v>0</v>
          </cell>
          <cell r="D11434">
            <v>0</v>
          </cell>
          <cell r="E11434">
            <v>0</v>
          </cell>
        </row>
        <row r="11435">
          <cell r="A11435">
            <v>0</v>
          </cell>
          <cell r="B11435">
            <v>0</v>
          </cell>
          <cell r="C11435">
            <v>0</v>
          </cell>
          <cell r="D11435">
            <v>0</v>
          </cell>
          <cell r="E11435">
            <v>0</v>
          </cell>
        </row>
        <row r="11436">
          <cell r="A11436">
            <v>0</v>
          </cell>
          <cell r="B11436">
            <v>0</v>
          </cell>
          <cell r="C11436">
            <v>0</v>
          </cell>
          <cell r="D11436">
            <v>0</v>
          </cell>
          <cell r="E11436">
            <v>0</v>
          </cell>
        </row>
        <row r="11437">
          <cell r="A11437">
            <v>0</v>
          </cell>
          <cell r="B11437">
            <v>0</v>
          </cell>
          <cell r="C11437">
            <v>0</v>
          </cell>
          <cell r="D11437">
            <v>0</v>
          </cell>
          <cell r="E11437">
            <v>0</v>
          </cell>
        </row>
        <row r="11438">
          <cell r="A11438">
            <v>0</v>
          </cell>
          <cell r="B11438">
            <v>0</v>
          </cell>
          <cell r="C11438">
            <v>0</v>
          </cell>
          <cell r="D11438">
            <v>0</v>
          </cell>
          <cell r="E11438">
            <v>0</v>
          </cell>
        </row>
        <row r="11439">
          <cell r="A11439">
            <v>0</v>
          </cell>
          <cell r="B11439">
            <v>0</v>
          </cell>
          <cell r="C11439">
            <v>0</v>
          </cell>
          <cell r="D11439">
            <v>0</v>
          </cell>
          <cell r="E11439">
            <v>0</v>
          </cell>
        </row>
        <row r="11440">
          <cell r="A11440">
            <v>0</v>
          </cell>
          <cell r="B11440">
            <v>0</v>
          </cell>
          <cell r="C11440">
            <v>0</v>
          </cell>
          <cell r="D11440">
            <v>0</v>
          </cell>
          <cell r="E11440">
            <v>0</v>
          </cell>
        </row>
        <row r="11441">
          <cell r="A11441">
            <v>0</v>
          </cell>
          <cell r="B11441">
            <v>0</v>
          </cell>
          <cell r="C11441">
            <v>0</v>
          </cell>
          <cell r="D11441">
            <v>0</v>
          </cell>
          <cell r="E11441">
            <v>0</v>
          </cell>
        </row>
        <row r="11442">
          <cell r="A11442">
            <v>0</v>
          </cell>
          <cell r="B11442">
            <v>0</v>
          </cell>
          <cell r="C11442">
            <v>0</v>
          </cell>
          <cell r="D11442">
            <v>0</v>
          </cell>
          <cell r="E11442">
            <v>0</v>
          </cell>
        </row>
        <row r="11443">
          <cell r="A11443">
            <v>0</v>
          </cell>
          <cell r="B11443">
            <v>0</v>
          </cell>
          <cell r="C11443">
            <v>0</v>
          </cell>
          <cell r="D11443">
            <v>0</v>
          </cell>
          <cell r="E11443">
            <v>0</v>
          </cell>
        </row>
        <row r="11444">
          <cell r="A11444">
            <v>0</v>
          </cell>
          <cell r="B11444">
            <v>0</v>
          </cell>
          <cell r="C11444">
            <v>0</v>
          </cell>
          <cell r="D11444">
            <v>0</v>
          </cell>
          <cell r="E11444">
            <v>0</v>
          </cell>
        </row>
        <row r="11445">
          <cell r="A11445">
            <v>0</v>
          </cell>
          <cell r="B11445">
            <v>0</v>
          </cell>
          <cell r="C11445">
            <v>0</v>
          </cell>
          <cell r="D11445">
            <v>0</v>
          </cell>
          <cell r="E11445">
            <v>0</v>
          </cell>
        </row>
        <row r="11446">
          <cell r="A11446">
            <v>0</v>
          </cell>
          <cell r="B11446">
            <v>0</v>
          </cell>
          <cell r="C11446">
            <v>0</v>
          </cell>
          <cell r="D11446">
            <v>0</v>
          </cell>
          <cell r="E11446">
            <v>0</v>
          </cell>
        </row>
        <row r="11447">
          <cell r="A11447">
            <v>0</v>
          </cell>
          <cell r="B11447">
            <v>0</v>
          </cell>
          <cell r="C11447">
            <v>0</v>
          </cell>
          <cell r="D11447">
            <v>0</v>
          </cell>
          <cell r="E11447">
            <v>0</v>
          </cell>
        </row>
        <row r="11448">
          <cell r="A11448">
            <v>0</v>
          </cell>
          <cell r="B11448">
            <v>0</v>
          </cell>
          <cell r="C11448">
            <v>0</v>
          </cell>
          <cell r="D11448">
            <v>0</v>
          </cell>
          <cell r="E11448">
            <v>0</v>
          </cell>
        </row>
        <row r="11449">
          <cell r="A11449">
            <v>0</v>
          </cell>
          <cell r="B11449">
            <v>0</v>
          </cell>
          <cell r="C11449">
            <v>0</v>
          </cell>
          <cell r="D11449">
            <v>0</v>
          </cell>
          <cell r="E11449">
            <v>0</v>
          </cell>
        </row>
        <row r="11450">
          <cell r="A11450">
            <v>0</v>
          </cell>
          <cell r="B11450">
            <v>0</v>
          </cell>
          <cell r="C11450">
            <v>0</v>
          </cell>
          <cell r="D11450">
            <v>0</v>
          </cell>
          <cell r="E11450">
            <v>0</v>
          </cell>
        </row>
        <row r="11451">
          <cell r="A11451">
            <v>0</v>
          </cell>
          <cell r="B11451">
            <v>0</v>
          </cell>
          <cell r="C11451">
            <v>0</v>
          </cell>
          <cell r="D11451">
            <v>0</v>
          </cell>
          <cell r="E11451">
            <v>0</v>
          </cell>
        </row>
        <row r="11452">
          <cell r="A11452">
            <v>0</v>
          </cell>
          <cell r="B11452">
            <v>0</v>
          </cell>
          <cell r="C11452">
            <v>0</v>
          </cell>
          <cell r="D11452">
            <v>0</v>
          </cell>
          <cell r="E11452">
            <v>0</v>
          </cell>
        </row>
        <row r="11453">
          <cell r="A11453">
            <v>0</v>
          </cell>
          <cell r="B11453">
            <v>0</v>
          </cell>
          <cell r="C11453">
            <v>0</v>
          </cell>
          <cell r="D11453">
            <v>0</v>
          </cell>
          <cell r="E11453">
            <v>0</v>
          </cell>
        </row>
        <row r="11454">
          <cell r="A11454">
            <v>0</v>
          </cell>
          <cell r="B11454">
            <v>0</v>
          </cell>
          <cell r="C11454">
            <v>0</v>
          </cell>
          <cell r="D11454">
            <v>0</v>
          </cell>
          <cell r="E11454">
            <v>0</v>
          </cell>
        </row>
        <row r="11455">
          <cell r="A11455">
            <v>0</v>
          </cell>
          <cell r="B11455">
            <v>0</v>
          </cell>
          <cell r="C11455">
            <v>0</v>
          </cell>
          <cell r="D11455">
            <v>0</v>
          </cell>
          <cell r="E11455">
            <v>0</v>
          </cell>
        </row>
        <row r="11456">
          <cell r="A11456">
            <v>0</v>
          </cell>
          <cell r="B11456">
            <v>0</v>
          </cell>
          <cell r="C11456">
            <v>0</v>
          </cell>
          <cell r="D11456">
            <v>0</v>
          </cell>
          <cell r="E11456">
            <v>0</v>
          </cell>
        </row>
        <row r="11457">
          <cell r="A11457">
            <v>0</v>
          </cell>
          <cell r="B11457">
            <v>0</v>
          </cell>
          <cell r="C11457">
            <v>0</v>
          </cell>
          <cell r="D11457">
            <v>0</v>
          </cell>
          <cell r="E11457">
            <v>0</v>
          </cell>
        </row>
        <row r="11458">
          <cell r="A11458">
            <v>0</v>
          </cell>
          <cell r="B11458">
            <v>0</v>
          </cell>
          <cell r="C11458">
            <v>0</v>
          </cell>
          <cell r="D11458">
            <v>0</v>
          </cell>
          <cell r="E11458">
            <v>0</v>
          </cell>
        </row>
        <row r="11459">
          <cell r="A11459">
            <v>0</v>
          </cell>
          <cell r="B11459">
            <v>0</v>
          </cell>
          <cell r="C11459">
            <v>0</v>
          </cell>
          <cell r="D11459">
            <v>0</v>
          </cell>
          <cell r="E11459">
            <v>0</v>
          </cell>
        </row>
        <row r="11460">
          <cell r="A11460">
            <v>0</v>
          </cell>
          <cell r="B11460">
            <v>0</v>
          </cell>
          <cell r="C11460">
            <v>0</v>
          </cell>
          <cell r="D11460">
            <v>0</v>
          </cell>
          <cell r="E11460">
            <v>0</v>
          </cell>
        </row>
        <row r="11461">
          <cell r="A11461">
            <v>0</v>
          </cell>
          <cell r="B11461">
            <v>0</v>
          </cell>
          <cell r="C11461">
            <v>0</v>
          </cell>
          <cell r="D11461">
            <v>0</v>
          </cell>
          <cell r="E11461">
            <v>0</v>
          </cell>
        </row>
        <row r="11462">
          <cell r="A11462">
            <v>0</v>
          </cell>
          <cell r="B11462">
            <v>0</v>
          </cell>
          <cell r="C11462">
            <v>0</v>
          </cell>
          <cell r="D11462">
            <v>0</v>
          </cell>
          <cell r="E11462">
            <v>0</v>
          </cell>
        </row>
        <row r="11463">
          <cell r="A11463">
            <v>0</v>
          </cell>
          <cell r="B11463">
            <v>0</v>
          </cell>
          <cell r="C11463">
            <v>0</v>
          </cell>
          <cell r="D11463">
            <v>0</v>
          </cell>
          <cell r="E11463">
            <v>0</v>
          </cell>
        </row>
        <row r="11464">
          <cell r="A11464">
            <v>0</v>
          </cell>
          <cell r="B11464">
            <v>0</v>
          </cell>
          <cell r="C11464">
            <v>0</v>
          </cell>
          <cell r="D11464">
            <v>0</v>
          </cell>
          <cell r="E11464">
            <v>0</v>
          </cell>
        </row>
        <row r="11465">
          <cell r="A11465">
            <v>0</v>
          </cell>
          <cell r="B11465">
            <v>0</v>
          </cell>
          <cell r="C11465">
            <v>0</v>
          </cell>
          <cell r="D11465">
            <v>0</v>
          </cell>
          <cell r="E11465">
            <v>0</v>
          </cell>
        </row>
        <row r="11466">
          <cell r="A11466">
            <v>0</v>
          </cell>
          <cell r="B11466">
            <v>0</v>
          </cell>
          <cell r="C11466">
            <v>0</v>
          </cell>
          <cell r="D11466">
            <v>0</v>
          </cell>
          <cell r="E11466">
            <v>0</v>
          </cell>
        </row>
        <row r="11467">
          <cell r="A11467">
            <v>0</v>
          </cell>
          <cell r="B11467">
            <v>0</v>
          </cell>
          <cell r="C11467">
            <v>0</v>
          </cell>
          <cell r="D11467">
            <v>0</v>
          </cell>
          <cell r="E11467">
            <v>0</v>
          </cell>
        </row>
        <row r="11468">
          <cell r="A11468">
            <v>0</v>
          </cell>
          <cell r="B11468">
            <v>0</v>
          </cell>
          <cell r="C11468">
            <v>0</v>
          </cell>
          <cell r="D11468">
            <v>0</v>
          </cell>
          <cell r="E11468">
            <v>0</v>
          </cell>
        </row>
        <row r="11469">
          <cell r="A11469">
            <v>0</v>
          </cell>
          <cell r="B11469">
            <v>0</v>
          </cell>
          <cell r="C11469">
            <v>0</v>
          </cell>
          <cell r="D11469">
            <v>0</v>
          </cell>
          <cell r="E11469">
            <v>0</v>
          </cell>
        </row>
        <row r="11470">
          <cell r="A11470">
            <v>0</v>
          </cell>
          <cell r="B11470">
            <v>0</v>
          </cell>
          <cell r="C11470">
            <v>0</v>
          </cell>
          <cell r="D11470">
            <v>0</v>
          </cell>
          <cell r="E11470">
            <v>0</v>
          </cell>
        </row>
        <row r="11471">
          <cell r="A11471">
            <v>0</v>
          </cell>
          <cell r="B11471">
            <v>0</v>
          </cell>
          <cell r="C11471">
            <v>0</v>
          </cell>
          <cell r="D11471">
            <v>0</v>
          </cell>
          <cell r="E11471">
            <v>0</v>
          </cell>
        </row>
        <row r="11472">
          <cell r="A11472">
            <v>0</v>
          </cell>
          <cell r="B11472">
            <v>0</v>
          </cell>
          <cell r="C11472">
            <v>0</v>
          </cell>
          <cell r="D11472">
            <v>0</v>
          </cell>
          <cell r="E11472">
            <v>0</v>
          </cell>
        </row>
        <row r="11473">
          <cell r="A11473">
            <v>0</v>
          </cell>
          <cell r="B11473">
            <v>0</v>
          </cell>
          <cell r="C11473">
            <v>0</v>
          </cell>
          <cell r="D11473">
            <v>0</v>
          </cell>
          <cell r="E11473">
            <v>0</v>
          </cell>
        </row>
        <row r="11474">
          <cell r="A11474">
            <v>0</v>
          </cell>
          <cell r="B11474">
            <v>0</v>
          </cell>
          <cell r="C11474">
            <v>0</v>
          </cell>
          <cell r="D11474">
            <v>0</v>
          </cell>
          <cell r="E11474">
            <v>0</v>
          </cell>
        </row>
        <row r="11475">
          <cell r="A11475">
            <v>0</v>
          </cell>
          <cell r="B11475">
            <v>0</v>
          </cell>
          <cell r="C11475">
            <v>0</v>
          </cell>
          <cell r="D11475">
            <v>0</v>
          </cell>
          <cell r="E11475">
            <v>0</v>
          </cell>
        </row>
        <row r="11476">
          <cell r="A11476">
            <v>0</v>
          </cell>
          <cell r="B11476">
            <v>0</v>
          </cell>
          <cell r="C11476">
            <v>0</v>
          </cell>
          <cell r="D11476">
            <v>0</v>
          </cell>
          <cell r="E11476">
            <v>0</v>
          </cell>
        </row>
        <row r="11477">
          <cell r="A11477">
            <v>0</v>
          </cell>
          <cell r="B11477">
            <v>0</v>
          </cell>
          <cell r="C11477">
            <v>0</v>
          </cell>
          <cell r="D11477">
            <v>0</v>
          </cell>
          <cell r="E11477">
            <v>0</v>
          </cell>
        </row>
        <row r="11478">
          <cell r="A11478">
            <v>0</v>
          </cell>
          <cell r="B11478">
            <v>0</v>
          </cell>
          <cell r="C11478">
            <v>0</v>
          </cell>
          <cell r="D11478">
            <v>0</v>
          </cell>
          <cell r="E11478">
            <v>0</v>
          </cell>
        </row>
        <row r="11479">
          <cell r="A11479">
            <v>0</v>
          </cell>
          <cell r="B11479">
            <v>0</v>
          </cell>
          <cell r="C11479">
            <v>0</v>
          </cell>
          <cell r="D11479">
            <v>0</v>
          </cell>
          <cell r="E11479">
            <v>0</v>
          </cell>
        </row>
        <row r="11480">
          <cell r="A11480">
            <v>0</v>
          </cell>
          <cell r="B11480">
            <v>0</v>
          </cell>
          <cell r="C11480">
            <v>0</v>
          </cell>
          <cell r="D11480">
            <v>0</v>
          </cell>
          <cell r="E11480">
            <v>0</v>
          </cell>
        </row>
        <row r="11481">
          <cell r="A11481">
            <v>0</v>
          </cell>
          <cell r="B11481">
            <v>0</v>
          </cell>
          <cell r="C11481">
            <v>0</v>
          </cell>
          <cell r="D11481">
            <v>0</v>
          </cell>
          <cell r="E11481">
            <v>0</v>
          </cell>
        </row>
        <row r="11482">
          <cell r="A11482">
            <v>0</v>
          </cell>
          <cell r="B11482">
            <v>0</v>
          </cell>
          <cell r="C11482">
            <v>0</v>
          </cell>
          <cell r="D11482">
            <v>0</v>
          </cell>
          <cell r="E11482">
            <v>0</v>
          </cell>
        </row>
        <row r="11483">
          <cell r="A11483">
            <v>0</v>
          </cell>
          <cell r="B11483">
            <v>0</v>
          </cell>
          <cell r="C11483">
            <v>0</v>
          </cell>
          <cell r="D11483">
            <v>0</v>
          </cell>
          <cell r="E11483">
            <v>0</v>
          </cell>
        </row>
        <row r="11484">
          <cell r="A11484">
            <v>0</v>
          </cell>
          <cell r="B11484">
            <v>0</v>
          </cell>
          <cell r="C11484">
            <v>0</v>
          </cell>
          <cell r="D11484">
            <v>0</v>
          </cell>
          <cell r="E11484">
            <v>0</v>
          </cell>
        </row>
        <row r="11485">
          <cell r="A11485">
            <v>0</v>
          </cell>
          <cell r="B11485">
            <v>0</v>
          </cell>
          <cell r="C11485">
            <v>0</v>
          </cell>
          <cell r="D11485">
            <v>0</v>
          </cell>
          <cell r="E11485">
            <v>0</v>
          </cell>
        </row>
        <row r="11486">
          <cell r="A11486">
            <v>0</v>
          </cell>
          <cell r="B11486">
            <v>0</v>
          </cell>
          <cell r="C11486">
            <v>0</v>
          </cell>
          <cell r="D11486">
            <v>0</v>
          </cell>
          <cell r="E11486">
            <v>0</v>
          </cell>
        </row>
        <row r="11487">
          <cell r="A11487">
            <v>0</v>
          </cell>
          <cell r="B11487">
            <v>0</v>
          </cell>
          <cell r="C11487">
            <v>0</v>
          </cell>
          <cell r="D11487">
            <v>0</v>
          </cell>
          <cell r="E11487">
            <v>0</v>
          </cell>
        </row>
        <row r="11488">
          <cell r="A11488">
            <v>0</v>
          </cell>
          <cell r="B11488">
            <v>0</v>
          </cell>
          <cell r="C11488">
            <v>0</v>
          </cell>
          <cell r="D11488">
            <v>0</v>
          </cell>
          <cell r="E11488">
            <v>0</v>
          </cell>
        </row>
        <row r="11489">
          <cell r="A11489">
            <v>0</v>
          </cell>
          <cell r="B11489">
            <v>0</v>
          </cell>
          <cell r="C11489">
            <v>0</v>
          </cell>
          <cell r="D11489">
            <v>0</v>
          </cell>
          <cell r="E11489">
            <v>0</v>
          </cell>
        </row>
        <row r="11490">
          <cell r="A11490">
            <v>0</v>
          </cell>
          <cell r="B11490">
            <v>0</v>
          </cell>
          <cell r="C11490">
            <v>0</v>
          </cell>
          <cell r="D11490">
            <v>0</v>
          </cell>
          <cell r="E11490">
            <v>0</v>
          </cell>
        </row>
        <row r="11491">
          <cell r="A11491">
            <v>0</v>
          </cell>
          <cell r="B11491">
            <v>0</v>
          </cell>
          <cell r="C11491">
            <v>0</v>
          </cell>
          <cell r="D11491">
            <v>0</v>
          </cell>
          <cell r="E11491">
            <v>0</v>
          </cell>
        </row>
        <row r="11492">
          <cell r="A11492">
            <v>0</v>
          </cell>
          <cell r="B11492">
            <v>0</v>
          </cell>
          <cell r="C11492">
            <v>0</v>
          </cell>
          <cell r="D11492">
            <v>0</v>
          </cell>
          <cell r="E11492">
            <v>0</v>
          </cell>
        </row>
        <row r="11493">
          <cell r="A11493">
            <v>0</v>
          </cell>
          <cell r="B11493">
            <v>0</v>
          </cell>
          <cell r="C11493">
            <v>0</v>
          </cell>
          <cell r="D11493">
            <v>0</v>
          </cell>
          <cell r="E11493">
            <v>0</v>
          </cell>
        </row>
        <row r="11494">
          <cell r="A11494">
            <v>0</v>
          </cell>
          <cell r="B11494">
            <v>0</v>
          </cell>
          <cell r="C11494">
            <v>0</v>
          </cell>
          <cell r="D11494">
            <v>0</v>
          </cell>
          <cell r="E11494">
            <v>0</v>
          </cell>
        </row>
        <row r="11495">
          <cell r="A11495">
            <v>0</v>
          </cell>
          <cell r="B11495">
            <v>0</v>
          </cell>
          <cell r="C11495">
            <v>0</v>
          </cell>
          <cell r="D11495">
            <v>0</v>
          </cell>
          <cell r="E11495">
            <v>0</v>
          </cell>
        </row>
        <row r="11496">
          <cell r="A11496">
            <v>0</v>
          </cell>
          <cell r="B11496">
            <v>0</v>
          </cell>
          <cell r="C11496">
            <v>0</v>
          </cell>
          <cell r="D11496">
            <v>0</v>
          </cell>
          <cell r="E11496">
            <v>0</v>
          </cell>
        </row>
        <row r="11497">
          <cell r="A11497">
            <v>0</v>
          </cell>
          <cell r="B11497">
            <v>0</v>
          </cell>
          <cell r="C11497">
            <v>0</v>
          </cell>
          <cell r="D11497">
            <v>0</v>
          </cell>
          <cell r="E11497">
            <v>0</v>
          </cell>
        </row>
        <row r="11498">
          <cell r="A11498">
            <v>0</v>
          </cell>
          <cell r="B11498">
            <v>0</v>
          </cell>
          <cell r="C11498">
            <v>0</v>
          </cell>
          <cell r="D11498">
            <v>0</v>
          </cell>
          <cell r="E11498">
            <v>0</v>
          </cell>
        </row>
        <row r="11499">
          <cell r="A11499">
            <v>0</v>
          </cell>
          <cell r="B11499">
            <v>0</v>
          </cell>
          <cell r="C11499">
            <v>0</v>
          </cell>
          <cell r="D11499">
            <v>0</v>
          </cell>
          <cell r="E11499">
            <v>0</v>
          </cell>
        </row>
        <row r="11500">
          <cell r="A11500">
            <v>0</v>
          </cell>
          <cell r="B11500">
            <v>0</v>
          </cell>
          <cell r="C11500">
            <v>0</v>
          </cell>
          <cell r="D11500">
            <v>0</v>
          </cell>
          <cell r="E11500">
            <v>0</v>
          </cell>
        </row>
        <row r="11501">
          <cell r="A11501">
            <v>0</v>
          </cell>
          <cell r="B11501">
            <v>0</v>
          </cell>
          <cell r="C11501">
            <v>0</v>
          </cell>
          <cell r="D11501">
            <v>0</v>
          </cell>
          <cell r="E11501">
            <v>0</v>
          </cell>
        </row>
        <row r="11502">
          <cell r="A11502">
            <v>0</v>
          </cell>
          <cell r="B11502">
            <v>0</v>
          </cell>
          <cell r="C11502">
            <v>0</v>
          </cell>
          <cell r="D11502">
            <v>0</v>
          </cell>
          <cell r="E11502">
            <v>0</v>
          </cell>
        </row>
        <row r="11503">
          <cell r="A11503">
            <v>0</v>
          </cell>
          <cell r="B11503">
            <v>0</v>
          </cell>
          <cell r="C11503">
            <v>0</v>
          </cell>
          <cell r="D11503">
            <v>0</v>
          </cell>
          <cell r="E11503">
            <v>0</v>
          </cell>
        </row>
        <row r="11504">
          <cell r="A11504">
            <v>0</v>
          </cell>
          <cell r="B11504">
            <v>0</v>
          </cell>
          <cell r="C11504">
            <v>0</v>
          </cell>
          <cell r="D11504">
            <v>0</v>
          </cell>
          <cell r="E11504">
            <v>0</v>
          </cell>
        </row>
        <row r="11505">
          <cell r="A11505">
            <v>0</v>
          </cell>
          <cell r="B11505">
            <v>0</v>
          </cell>
          <cell r="C11505">
            <v>0</v>
          </cell>
          <cell r="D11505">
            <v>0</v>
          </cell>
          <cell r="E11505">
            <v>0</v>
          </cell>
        </row>
        <row r="11506">
          <cell r="A11506">
            <v>0</v>
          </cell>
          <cell r="B11506">
            <v>0</v>
          </cell>
          <cell r="C11506">
            <v>0</v>
          </cell>
          <cell r="D11506">
            <v>0</v>
          </cell>
          <cell r="E11506">
            <v>0</v>
          </cell>
        </row>
        <row r="11507">
          <cell r="A11507">
            <v>0</v>
          </cell>
          <cell r="B11507">
            <v>0</v>
          </cell>
          <cell r="C11507">
            <v>0</v>
          </cell>
          <cell r="D11507">
            <v>0</v>
          </cell>
          <cell r="E11507">
            <v>0</v>
          </cell>
        </row>
        <row r="11508">
          <cell r="A11508">
            <v>0</v>
          </cell>
          <cell r="B11508">
            <v>0</v>
          </cell>
          <cell r="C11508">
            <v>0</v>
          </cell>
          <cell r="D11508">
            <v>0</v>
          </cell>
          <cell r="E11508">
            <v>0</v>
          </cell>
        </row>
        <row r="11509">
          <cell r="A11509">
            <v>0</v>
          </cell>
          <cell r="B11509">
            <v>0</v>
          </cell>
          <cell r="C11509">
            <v>0</v>
          </cell>
          <cell r="D11509">
            <v>0</v>
          </cell>
          <cell r="E11509">
            <v>0</v>
          </cell>
        </row>
        <row r="11510">
          <cell r="A11510">
            <v>0</v>
          </cell>
          <cell r="B11510">
            <v>0</v>
          </cell>
          <cell r="C11510">
            <v>0</v>
          </cell>
          <cell r="D11510">
            <v>0</v>
          </cell>
          <cell r="E11510">
            <v>0</v>
          </cell>
        </row>
        <row r="11511">
          <cell r="A11511">
            <v>0</v>
          </cell>
          <cell r="B11511">
            <v>0</v>
          </cell>
          <cell r="C11511">
            <v>0</v>
          </cell>
          <cell r="D11511">
            <v>0</v>
          </cell>
          <cell r="E11511">
            <v>0</v>
          </cell>
        </row>
        <row r="11512">
          <cell r="A11512">
            <v>0</v>
          </cell>
          <cell r="B11512">
            <v>0</v>
          </cell>
          <cell r="C11512">
            <v>0</v>
          </cell>
          <cell r="D11512">
            <v>0</v>
          </cell>
          <cell r="E11512">
            <v>0</v>
          </cell>
        </row>
        <row r="11513">
          <cell r="A11513">
            <v>0</v>
          </cell>
          <cell r="B11513">
            <v>0</v>
          </cell>
          <cell r="C11513">
            <v>0</v>
          </cell>
          <cell r="D11513">
            <v>0</v>
          </cell>
          <cell r="E11513">
            <v>0</v>
          </cell>
        </row>
        <row r="11514">
          <cell r="A11514">
            <v>0</v>
          </cell>
          <cell r="B11514">
            <v>0</v>
          </cell>
          <cell r="C11514">
            <v>0</v>
          </cell>
          <cell r="D11514">
            <v>0</v>
          </cell>
          <cell r="E11514">
            <v>0</v>
          </cell>
        </row>
        <row r="11515">
          <cell r="A11515">
            <v>0</v>
          </cell>
          <cell r="B11515">
            <v>0</v>
          </cell>
          <cell r="C11515">
            <v>0</v>
          </cell>
          <cell r="D11515">
            <v>0</v>
          </cell>
          <cell r="E11515">
            <v>0</v>
          </cell>
        </row>
        <row r="11516">
          <cell r="A11516">
            <v>0</v>
          </cell>
          <cell r="B11516">
            <v>0</v>
          </cell>
          <cell r="C11516">
            <v>0</v>
          </cell>
          <cell r="D11516">
            <v>0</v>
          </cell>
          <cell r="E11516">
            <v>0</v>
          </cell>
        </row>
        <row r="11517">
          <cell r="A11517">
            <v>0</v>
          </cell>
          <cell r="B11517">
            <v>0</v>
          </cell>
          <cell r="C11517">
            <v>0</v>
          </cell>
          <cell r="D11517">
            <v>0</v>
          </cell>
          <cell r="E11517">
            <v>0</v>
          </cell>
        </row>
        <row r="11518">
          <cell r="A11518">
            <v>0</v>
          </cell>
          <cell r="B11518">
            <v>0</v>
          </cell>
          <cell r="C11518">
            <v>0</v>
          </cell>
          <cell r="D11518">
            <v>0</v>
          </cell>
          <cell r="E11518">
            <v>0</v>
          </cell>
        </row>
        <row r="11519">
          <cell r="A11519">
            <v>0</v>
          </cell>
          <cell r="B11519">
            <v>0</v>
          </cell>
          <cell r="C11519">
            <v>0</v>
          </cell>
          <cell r="D11519">
            <v>0</v>
          </cell>
          <cell r="E11519">
            <v>0</v>
          </cell>
        </row>
        <row r="11520">
          <cell r="A11520">
            <v>0</v>
          </cell>
          <cell r="B11520">
            <v>0</v>
          </cell>
          <cell r="C11520">
            <v>0</v>
          </cell>
          <cell r="D11520">
            <v>0</v>
          </cell>
          <cell r="E11520">
            <v>0</v>
          </cell>
        </row>
        <row r="11521">
          <cell r="A11521">
            <v>0</v>
          </cell>
          <cell r="B11521">
            <v>0</v>
          </cell>
          <cell r="C11521">
            <v>0</v>
          </cell>
          <cell r="D11521">
            <v>0</v>
          </cell>
          <cell r="E11521">
            <v>0</v>
          </cell>
        </row>
        <row r="11522">
          <cell r="A11522">
            <v>0</v>
          </cell>
          <cell r="B11522">
            <v>0</v>
          </cell>
          <cell r="C11522">
            <v>0</v>
          </cell>
          <cell r="D11522">
            <v>0</v>
          </cell>
          <cell r="E11522">
            <v>0</v>
          </cell>
        </row>
        <row r="11523">
          <cell r="A11523">
            <v>0</v>
          </cell>
          <cell r="B11523">
            <v>0</v>
          </cell>
          <cell r="C11523">
            <v>0</v>
          </cell>
          <cell r="D11523">
            <v>0</v>
          </cell>
          <cell r="E11523">
            <v>0</v>
          </cell>
        </row>
        <row r="11524">
          <cell r="A11524">
            <v>0</v>
          </cell>
          <cell r="B11524">
            <v>0</v>
          </cell>
          <cell r="C11524">
            <v>0</v>
          </cell>
          <cell r="D11524">
            <v>0</v>
          </cell>
          <cell r="E11524">
            <v>0</v>
          </cell>
        </row>
        <row r="11525">
          <cell r="A11525">
            <v>0</v>
          </cell>
          <cell r="B11525">
            <v>0</v>
          </cell>
          <cell r="C11525">
            <v>0</v>
          </cell>
          <cell r="D11525">
            <v>0</v>
          </cell>
          <cell r="E11525">
            <v>0</v>
          </cell>
        </row>
        <row r="11526">
          <cell r="A11526">
            <v>0</v>
          </cell>
          <cell r="B11526">
            <v>0</v>
          </cell>
          <cell r="C11526">
            <v>0</v>
          </cell>
          <cell r="D11526">
            <v>0</v>
          </cell>
          <cell r="E11526">
            <v>0</v>
          </cell>
        </row>
        <row r="11527">
          <cell r="A11527">
            <v>0</v>
          </cell>
          <cell r="B11527">
            <v>0</v>
          </cell>
          <cell r="C11527">
            <v>0</v>
          </cell>
          <cell r="D11527">
            <v>0</v>
          </cell>
          <cell r="E11527">
            <v>0</v>
          </cell>
        </row>
        <row r="11528">
          <cell r="A11528">
            <v>0</v>
          </cell>
          <cell r="B11528">
            <v>0</v>
          </cell>
          <cell r="C11528">
            <v>0</v>
          </cell>
          <cell r="D11528">
            <v>0</v>
          </cell>
          <cell r="E11528">
            <v>0</v>
          </cell>
        </row>
        <row r="11529">
          <cell r="A11529">
            <v>0</v>
          </cell>
          <cell r="B11529">
            <v>0</v>
          </cell>
          <cell r="C11529">
            <v>0</v>
          </cell>
          <cell r="D11529">
            <v>0</v>
          </cell>
          <cell r="E11529">
            <v>0</v>
          </cell>
        </row>
        <row r="11530">
          <cell r="A11530">
            <v>0</v>
          </cell>
          <cell r="B11530">
            <v>0</v>
          </cell>
          <cell r="C11530">
            <v>0</v>
          </cell>
          <cell r="D11530">
            <v>0</v>
          </cell>
          <cell r="E11530">
            <v>0</v>
          </cell>
        </row>
        <row r="11531">
          <cell r="A11531">
            <v>0</v>
          </cell>
          <cell r="B11531">
            <v>0</v>
          </cell>
          <cell r="C11531">
            <v>0</v>
          </cell>
          <cell r="D11531">
            <v>0</v>
          </cell>
          <cell r="E11531">
            <v>0</v>
          </cell>
        </row>
        <row r="11532">
          <cell r="A11532">
            <v>0</v>
          </cell>
          <cell r="B11532">
            <v>0</v>
          </cell>
          <cell r="C11532">
            <v>0</v>
          </cell>
          <cell r="D11532">
            <v>0</v>
          </cell>
          <cell r="E11532">
            <v>0</v>
          </cell>
        </row>
        <row r="11533">
          <cell r="A11533">
            <v>0</v>
          </cell>
          <cell r="B11533">
            <v>0</v>
          </cell>
          <cell r="C11533">
            <v>0</v>
          </cell>
          <cell r="D11533">
            <v>0</v>
          </cell>
          <cell r="E11533">
            <v>0</v>
          </cell>
        </row>
        <row r="11534">
          <cell r="A11534">
            <v>0</v>
          </cell>
          <cell r="B11534">
            <v>0</v>
          </cell>
          <cell r="C11534">
            <v>0</v>
          </cell>
          <cell r="D11534">
            <v>0</v>
          </cell>
          <cell r="E11534">
            <v>0</v>
          </cell>
        </row>
        <row r="11535">
          <cell r="A11535">
            <v>0</v>
          </cell>
          <cell r="B11535">
            <v>0</v>
          </cell>
          <cell r="C11535">
            <v>0</v>
          </cell>
          <cell r="D11535">
            <v>0</v>
          </cell>
          <cell r="E11535">
            <v>0</v>
          </cell>
        </row>
        <row r="11536">
          <cell r="A11536">
            <v>0</v>
          </cell>
          <cell r="B11536">
            <v>0</v>
          </cell>
          <cell r="C11536">
            <v>0</v>
          </cell>
          <cell r="D11536">
            <v>0</v>
          </cell>
          <cell r="E11536">
            <v>0</v>
          </cell>
        </row>
        <row r="11537">
          <cell r="A11537">
            <v>0</v>
          </cell>
          <cell r="B11537">
            <v>0</v>
          </cell>
          <cell r="C11537">
            <v>0</v>
          </cell>
          <cell r="D11537">
            <v>0</v>
          </cell>
          <cell r="E11537">
            <v>0</v>
          </cell>
        </row>
        <row r="11538">
          <cell r="A11538">
            <v>0</v>
          </cell>
          <cell r="B11538">
            <v>0</v>
          </cell>
          <cell r="C11538">
            <v>0</v>
          </cell>
          <cell r="D11538">
            <v>0</v>
          </cell>
          <cell r="E11538">
            <v>0</v>
          </cell>
        </row>
        <row r="11539">
          <cell r="A11539">
            <v>0</v>
          </cell>
          <cell r="B11539">
            <v>0</v>
          </cell>
          <cell r="C11539">
            <v>0</v>
          </cell>
          <cell r="D11539">
            <v>0</v>
          </cell>
          <cell r="E11539">
            <v>0</v>
          </cell>
        </row>
        <row r="11540">
          <cell r="A11540">
            <v>0</v>
          </cell>
          <cell r="B11540">
            <v>0</v>
          </cell>
          <cell r="C11540">
            <v>0</v>
          </cell>
          <cell r="D11540">
            <v>0</v>
          </cell>
          <cell r="E11540">
            <v>0</v>
          </cell>
        </row>
        <row r="11541">
          <cell r="A11541">
            <v>0</v>
          </cell>
          <cell r="B11541">
            <v>0</v>
          </cell>
          <cell r="C11541">
            <v>0</v>
          </cell>
          <cell r="D11541">
            <v>0</v>
          </cell>
          <cell r="E11541">
            <v>0</v>
          </cell>
        </row>
        <row r="11542">
          <cell r="A11542">
            <v>0</v>
          </cell>
          <cell r="B11542">
            <v>0</v>
          </cell>
          <cell r="C11542">
            <v>0</v>
          </cell>
          <cell r="D11542">
            <v>0</v>
          </cell>
          <cell r="E11542">
            <v>0</v>
          </cell>
        </row>
        <row r="11543">
          <cell r="A11543">
            <v>0</v>
          </cell>
          <cell r="B11543">
            <v>0</v>
          </cell>
          <cell r="C11543">
            <v>0</v>
          </cell>
          <cell r="D11543">
            <v>0</v>
          </cell>
          <cell r="E11543">
            <v>0</v>
          </cell>
        </row>
        <row r="11544">
          <cell r="A11544">
            <v>0</v>
          </cell>
          <cell r="B11544">
            <v>0</v>
          </cell>
          <cell r="C11544">
            <v>0</v>
          </cell>
          <cell r="D11544">
            <v>0</v>
          </cell>
          <cell r="E11544">
            <v>0</v>
          </cell>
        </row>
        <row r="11545">
          <cell r="A11545">
            <v>0</v>
          </cell>
          <cell r="B11545">
            <v>0</v>
          </cell>
          <cell r="C11545">
            <v>0</v>
          </cell>
          <cell r="D11545">
            <v>0</v>
          </cell>
          <cell r="E11545">
            <v>0</v>
          </cell>
        </row>
        <row r="11546">
          <cell r="A11546">
            <v>0</v>
          </cell>
          <cell r="B11546">
            <v>0</v>
          </cell>
          <cell r="C11546">
            <v>0</v>
          </cell>
          <cell r="D11546">
            <v>0</v>
          </cell>
          <cell r="E11546">
            <v>0</v>
          </cell>
        </row>
        <row r="11547">
          <cell r="A11547">
            <v>0</v>
          </cell>
          <cell r="B11547">
            <v>0</v>
          </cell>
          <cell r="C11547">
            <v>0</v>
          </cell>
          <cell r="D11547">
            <v>0</v>
          </cell>
          <cell r="E11547">
            <v>0</v>
          </cell>
        </row>
        <row r="11548">
          <cell r="A11548">
            <v>0</v>
          </cell>
          <cell r="B11548">
            <v>0</v>
          </cell>
          <cell r="C11548">
            <v>0</v>
          </cell>
          <cell r="D11548">
            <v>0</v>
          </cell>
          <cell r="E11548">
            <v>0</v>
          </cell>
        </row>
        <row r="11549">
          <cell r="A11549">
            <v>0</v>
          </cell>
          <cell r="B11549">
            <v>0</v>
          </cell>
          <cell r="C11549">
            <v>0</v>
          </cell>
          <cell r="D11549">
            <v>0</v>
          </cell>
          <cell r="E11549">
            <v>0</v>
          </cell>
        </row>
        <row r="11550">
          <cell r="A11550">
            <v>0</v>
          </cell>
          <cell r="B11550">
            <v>0</v>
          </cell>
          <cell r="C11550">
            <v>0</v>
          </cell>
          <cell r="D11550">
            <v>0</v>
          </cell>
          <cell r="E11550">
            <v>0</v>
          </cell>
        </row>
        <row r="11551">
          <cell r="A11551">
            <v>0</v>
          </cell>
          <cell r="B11551">
            <v>0</v>
          </cell>
          <cell r="C11551">
            <v>0</v>
          </cell>
          <cell r="D11551">
            <v>0</v>
          </cell>
          <cell r="E11551">
            <v>0</v>
          </cell>
        </row>
        <row r="11552">
          <cell r="A11552">
            <v>0</v>
          </cell>
          <cell r="B11552">
            <v>0</v>
          </cell>
          <cell r="C11552">
            <v>0</v>
          </cell>
          <cell r="D11552">
            <v>0</v>
          </cell>
          <cell r="E11552">
            <v>0</v>
          </cell>
        </row>
        <row r="11553">
          <cell r="A11553">
            <v>0</v>
          </cell>
          <cell r="B11553">
            <v>0</v>
          </cell>
          <cell r="C11553">
            <v>0</v>
          </cell>
          <cell r="D11553">
            <v>0</v>
          </cell>
          <cell r="E11553">
            <v>0</v>
          </cell>
        </row>
        <row r="11554">
          <cell r="A11554">
            <v>0</v>
          </cell>
          <cell r="B11554">
            <v>0</v>
          </cell>
          <cell r="C11554">
            <v>0</v>
          </cell>
          <cell r="D11554">
            <v>0</v>
          </cell>
          <cell r="E11554">
            <v>0</v>
          </cell>
        </row>
        <row r="11555">
          <cell r="A11555">
            <v>0</v>
          </cell>
          <cell r="B11555">
            <v>0</v>
          </cell>
          <cell r="C11555">
            <v>0</v>
          </cell>
          <cell r="D11555">
            <v>0</v>
          </cell>
          <cell r="E11555">
            <v>0</v>
          </cell>
        </row>
        <row r="11556">
          <cell r="A11556">
            <v>0</v>
          </cell>
          <cell r="B11556">
            <v>0</v>
          </cell>
          <cell r="C11556">
            <v>0</v>
          </cell>
          <cell r="D11556">
            <v>0</v>
          </cell>
          <cell r="E11556">
            <v>0</v>
          </cell>
        </row>
        <row r="11557">
          <cell r="A11557">
            <v>0</v>
          </cell>
          <cell r="B11557">
            <v>0</v>
          </cell>
          <cell r="C11557">
            <v>0</v>
          </cell>
          <cell r="D11557">
            <v>0</v>
          </cell>
          <cell r="E11557">
            <v>0</v>
          </cell>
        </row>
        <row r="11558">
          <cell r="A11558">
            <v>0</v>
          </cell>
          <cell r="B11558">
            <v>0</v>
          </cell>
          <cell r="C11558">
            <v>0</v>
          </cell>
          <cell r="D11558">
            <v>0</v>
          </cell>
          <cell r="E11558">
            <v>0</v>
          </cell>
        </row>
        <row r="11559">
          <cell r="A11559">
            <v>0</v>
          </cell>
          <cell r="B11559">
            <v>0</v>
          </cell>
          <cell r="C11559">
            <v>0</v>
          </cell>
          <cell r="D11559">
            <v>0</v>
          </cell>
          <cell r="E11559">
            <v>0</v>
          </cell>
        </row>
        <row r="11560">
          <cell r="A11560">
            <v>0</v>
          </cell>
          <cell r="B11560">
            <v>0</v>
          </cell>
          <cell r="C11560">
            <v>0</v>
          </cell>
          <cell r="D11560">
            <v>0</v>
          </cell>
          <cell r="E11560">
            <v>0</v>
          </cell>
        </row>
        <row r="11561">
          <cell r="A11561">
            <v>0</v>
          </cell>
          <cell r="B11561">
            <v>0</v>
          </cell>
          <cell r="C11561">
            <v>0</v>
          </cell>
          <cell r="D11561">
            <v>0</v>
          </cell>
          <cell r="E11561">
            <v>0</v>
          </cell>
        </row>
        <row r="11562">
          <cell r="A11562">
            <v>0</v>
          </cell>
          <cell r="B11562">
            <v>0</v>
          </cell>
          <cell r="C11562">
            <v>0</v>
          </cell>
          <cell r="D11562">
            <v>0</v>
          </cell>
          <cell r="E11562">
            <v>0</v>
          </cell>
        </row>
        <row r="11563">
          <cell r="A11563">
            <v>0</v>
          </cell>
          <cell r="B11563">
            <v>0</v>
          </cell>
          <cell r="C11563">
            <v>0</v>
          </cell>
          <cell r="D11563">
            <v>0</v>
          </cell>
          <cell r="E11563">
            <v>0</v>
          </cell>
        </row>
        <row r="11564">
          <cell r="A11564">
            <v>0</v>
          </cell>
          <cell r="B11564">
            <v>0</v>
          </cell>
          <cell r="C11564">
            <v>0</v>
          </cell>
          <cell r="D11564">
            <v>0</v>
          </cell>
          <cell r="E11564">
            <v>0</v>
          </cell>
        </row>
        <row r="11565">
          <cell r="A11565">
            <v>0</v>
          </cell>
          <cell r="B11565">
            <v>0</v>
          </cell>
          <cell r="C11565">
            <v>0</v>
          </cell>
          <cell r="D11565">
            <v>0</v>
          </cell>
          <cell r="E11565">
            <v>0</v>
          </cell>
        </row>
        <row r="11566">
          <cell r="A11566">
            <v>0</v>
          </cell>
          <cell r="B11566">
            <v>0</v>
          </cell>
          <cell r="C11566">
            <v>0</v>
          </cell>
          <cell r="D11566">
            <v>0</v>
          </cell>
          <cell r="E11566">
            <v>0</v>
          </cell>
        </row>
        <row r="11567">
          <cell r="A11567">
            <v>0</v>
          </cell>
          <cell r="B11567">
            <v>0</v>
          </cell>
          <cell r="C11567">
            <v>0</v>
          </cell>
          <cell r="D11567">
            <v>0</v>
          </cell>
          <cell r="E11567">
            <v>0</v>
          </cell>
        </row>
        <row r="11568">
          <cell r="A11568">
            <v>0</v>
          </cell>
          <cell r="B11568">
            <v>0</v>
          </cell>
          <cell r="C11568">
            <v>0</v>
          </cell>
          <cell r="D11568">
            <v>0</v>
          </cell>
          <cell r="E11568">
            <v>0</v>
          </cell>
        </row>
        <row r="11569">
          <cell r="A11569">
            <v>0</v>
          </cell>
          <cell r="B11569">
            <v>0</v>
          </cell>
          <cell r="C11569">
            <v>0</v>
          </cell>
          <cell r="D11569">
            <v>0</v>
          </cell>
          <cell r="E11569">
            <v>0</v>
          </cell>
        </row>
        <row r="11570">
          <cell r="A11570">
            <v>0</v>
          </cell>
          <cell r="B11570">
            <v>0</v>
          </cell>
          <cell r="C11570">
            <v>0</v>
          </cell>
          <cell r="D11570">
            <v>0</v>
          </cell>
          <cell r="E11570">
            <v>0</v>
          </cell>
        </row>
        <row r="11571">
          <cell r="A11571">
            <v>0</v>
          </cell>
          <cell r="B11571">
            <v>0</v>
          </cell>
          <cell r="C11571">
            <v>0</v>
          </cell>
          <cell r="D11571">
            <v>0</v>
          </cell>
          <cell r="E11571">
            <v>0</v>
          </cell>
        </row>
        <row r="11572">
          <cell r="A11572">
            <v>0</v>
          </cell>
          <cell r="B11572">
            <v>0</v>
          </cell>
          <cell r="C11572">
            <v>0</v>
          </cell>
          <cell r="D11572">
            <v>0</v>
          </cell>
          <cell r="E11572">
            <v>0</v>
          </cell>
        </row>
        <row r="11573">
          <cell r="A11573">
            <v>0</v>
          </cell>
          <cell r="B11573">
            <v>0</v>
          </cell>
          <cell r="C11573">
            <v>0</v>
          </cell>
          <cell r="D11573">
            <v>0</v>
          </cell>
          <cell r="E11573">
            <v>0</v>
          </cell>
        </row>
        <row r="11574">
          <cell r="A11574">
            <v>0</v>
          </cell>
          <cell r="B11574">
            <v>0</v>
          </cell>
          <cell r="C11574">
            <v>0</v>
          </cell>
          <cell r="D11574">
            <v>0</v>
          </cell>
          <cell r="E11574">
            <v>0</v>
          </cell>
        </row>
        <row r="11575">
          <cell r="A11575">
            <v>0</v>
          </cell>
          <cell r="B11575">
            <v>0</v>
          </cell>
          <cell r="C11575">
            <v>0</v>
          </cell>
          <cell r="D11575">
            <v>0</v>
          </cell>
          <cell r="E11575">
            <v>0</v>
          </cell>
        </row>
        <row r="11576">
          <cell r="A11576">
            <v>0</v>
          </cell>
          <cell r="B11576">
            <v>0</v>
          </cell>
          <cell r="C11576">
            <v>0</v>
          </cell>
          <cell r="D11576">
            <v>0</v>
          </cell>
          <cell r="E11576">
            <v>0</v>
          </cell>
        </row>
        <row r="11577">
          <cell r="A11577">
            <v>0</v>
          </cell>
          <cell r="B11577">
            <v>0</v>
          </cell>
          <cell r="C11577">
            <v>0</v>
          </cell>
          <cell r="D11577">
            <v>0</v>
          </cell>
          <cell r="E11577">
            <v>0</v>
          </cell>
        </row>
        <row r="11578">
          <cell r="A11578">
            <v>0</v>
          </cell>
          <cell r="B11578">
            <v>0</v>
          </cell>
          <cell r="C11578">
            <v>0</v>
          </cell>
          <cell r="D11578">
            <v>0</v>
          </cell>
          <cell r="E11578">
            <v>0</v>
          </cell>
        </row>
        <row r="11579">
          <cell r="A11579">
            <v>0</v>
          </cell>
          <cell r="B11579">
            <v>0</v>
          </cell>
          <cell r="C11579">
            <v>0</v>
          </cell>
          <cell r="D11579">
            <v>0</v>
          </cell>
          <cell r="E11579">
            <v>0</v>
          </cell>
        </row>
        <row r="11580">
          <cell r="A11580">
            <v>0</v>
          </cell>
          <cell r="B11580">
            <v>0</v>
          </cell>
          <cell r="C11580">
            <v>0</v>
          </cell>
          <cell r="D11580">
            <v>0</v>
          </cell>
          <cell r="E11580">
            <v>0</v>
          </cell>
        </row>
        <row r="11581">
          <cell r="A11581">
            <v>0</v>
          </cell>
          <cell r="B11581">
            <v>0</v>
          </cell>
          <cell r="C11581">
            <v>0</v>
          </cell>
          <cell r="D11581">
            <v>0</v>
          </cell>
          <cell r="E11581">
            <v>0</v>
          </cell>
        </row>
        <row r="11582">
          <cell r="A11582">
            <v>0</v>
          </cell>
          <cell r="B11582">
            <v>0</v>
          </cell>
          <cell r="C11582">
            <v>0</v>
          </cell>
          <cell r="D11582">
            <v>0</v>
          </cell>
          <cell r="E11582">
            <v>0</v>
          </cell>
        </row>
        <row r="11583">
          <cell r="A11583">
            <v>0</v>
          </cell>
          <cell r="B11583">
            <v>0</v>
          </cell>
          <cell r="C11583">
            <v>0</v>
          </cell>
          <cell r="D11583">
            <v>0</v>
          </cell>
          <cell r="E11583">
            <v>0</v>
          </cell>
        </row>
        <row r="11584">
          <cell r="A11584">
            <v>0</v>
          </cell>
          <cell r="B11584">
            <v>0</v>
          </cell>
          <cell r="C11584">
            <v>0</v>
          </cell>
          <cell r="D11584">
            <v>0</v>
          </cell>
          <cell r="E11584">
            <v>0</v>
          </cell>
        </row>
        <row r="11585">
          <cell r="A11585">
            <v>0</v>
          </cell>
          <cell r="B11585">
            <v>0</v>
          </cell>
          <cell r="C11585">
            <v>0</v>
          </cell>
          <cell r="D11585">
            <v>0</v>
          </cell>
          <cell r="E11585">
            <v>0</v>
          </cell>
        </row>
        <row r="11586">
          <cell r="A11586">
            <v>0</v>
          </cell>
          <cell r="B11586">
            <v>0</v>
          </cell>
          <cell r="C11586">
            <v>0</v>
          </cell>
          <cell r="D11586">
            <v>0</v>
          </cell>
          <cell r="E11586">
            <v>0</v>
          </cell>
        </row>
        <row r="11587">
          <cell r="A11587">
            <v>0</v>
          </cell>
          <cell r="B11587">
            <v>0</v>
          </cell>
          <cell r="C11587">
            <v>0</v>
          </cell>
          <cell r="D11587">
            <v>0</v>
          </cell>
          <cell r="E11587">
            <v>0</v>
          </cell>
        </row>
        <row r="11588">
          <cell r="A11588">
            <v>0</v>
          </cell>
          <cell r="B11588">
            <v>0</v>
          </cell>
          <cell r="C11588">
            <v>0</v>
          </cell>
          <cell r="D11588">
            <v>0</v>
          </cell>
          <cell r="E11588">
            <v>0</v>
          </cell>
        </row>
        <row r="11589">
          <cell r="A11589">
            <v>0</v>
          </cell>
          <cell r="B11589">
            <v>0</v>
          </cell>
          <cell r="C11589">
            <v>0</v>
          </cell>
          <cell r="D11589">
            <v>0</v>
          </cell>
          <cell r="E11589">
            <v>0</v>
          </cell>
        </row>
        <row r="11590">
          <cell r="A11590">
            <v>0</v>
          </cell>
          <cell r="B11590">
            <v>0</v>
          </cell>
          <cell r="C11590">
            <v>0</v>
          </cell>
          <cell r="D11590">
            <v>0</v>
          </cell>
          <cell r="E11590">
            <v>0</v>
          </cell>
        </row>
        <row r="11591">
          <cell r="A11591">
            <v>0</v>
          </cell>
          <cell r="B11591">
            <v>0</v>
          </cell>
          <cell r="C11591">
            <v>0</v>
          </cell>
          <cell r="D11591">
            <v>0</v>
          </cell>
          <cell r="E11591">
            <v>0</v>
          </cell>
        </row>
        <row r="11592">
          <cell r="A11592">
            <v>0</v>
          </cell>
          <cell r="B11592">
            <v>0</v>
          </cell>
          <cell r="C11592">
            <v>0</v>
          </cell>
          <cell r="D11592">
            <v>0</v>
          </cell>
          <cell r="E11592">
            <v>0</v>
          </cell>
        </row>
        <row r="11593">
          <cell r="A11593">
            <v>0</v>
          </cell>
          <cell r="B11593">
            <v>0</v>
          </cell>
          <cell r="C11593">
            <v>0</v>
          </cell>
          <cell r="D11593">
            <v>0</v>
          </cell>
          <cell r="E11593">
            <v>0</v>
          </cell>
        </row>
        <row r="11594">
          <cell r="A11594">
            <v>0</v>
          </cell>
          <cell r="B11594">
            <v>0</v>
          </cell>
          <cell r="C11594">
            <v>0</v>
          </cell>
          <cell r="D11594">
            <v>0</v>
          </cell>
          <cell r="E11594">
            <v>0</v>
          </cell>
        </row>
        <row r="11595">
          <cell r="A11595">
            <v>0</v>
          </cell>
          <cell r="B11595">
            <v>0</v>
          </cell>
          <cell r="C11595">
            <v>0</v>
          </cell>
          <cell r="D11595">
            <v>0</v>
          </cell>
          <cell r="E11595">
            <v>0</v>
          </cell>
        </row>
        <row r="11596">
          <cell r="A11596">
            <v>0</v>
          </cell>
          <cell r="B11596">
            <v>0</v>
          </cell>
          <cell r="C11596">
            <v>0</v>
          </cell>
          <cell r="D11596">
            <v>0</v>
          </cell>
          <cell r="E11596">
            <v>0</v>
          </cell>
        </row>
        <row r="11597">
          <cell r="A11597">
            <v>0</v>
          </cell>
          <cell r="B11597">
            <v>0</v>
          </cell>
          <cell r="C11597">
            <v>0</v>
          </cell>
          <cell r="D11597">
            <v>0</v>
          </cell>
          <cell r="E11597">
            <v>0</v>
          </cell>
        </row>
        <row r="11598">
          <cell r="A11598">
            <v>0</v>
          </cell>
          <cell r="B11598">
            <v>0</v>
          </cell>
          <cell r="C11598">
            <v>0</v>
          </cell>
          <cell r="D11598">
            <v>0</v>
          </cell>
          <cell r="E11598">
            <v>0</v>
          </cell>
        </row>
        <row r="11599">
          <cell r="A11599">
            <v>0</v>
          </cell>
          <cell r="B11599">
            <v>0</v>
          </cell>
          <cell r="C11599">
            <v>0</v>
          </cell>
          <cell r="D11599">
            <v>0</v>
          </cell>
          <cell r="E11599">
            <v>0</v>
          </cell>
        </row>
        <row r="11600">
          <cell r="A11600">
            <v>0</v>
          </cell>
          <cell r="B11600">
            <v>0</v>
          </cell>
          <cell r="C11600">
            <v>0</v>
          </cell>
          <cell r="D11600">
            <v>0</v>
          </cell>
          <cell r="E11600">
            <v>0</v>
          </cell>
        </row>
        <row r="11601">
          <cell r="A11601">
            <v>0</v>
          </cell>
          <cell r="B11601">
            <v>0</v>
          </cell>
          <cell r="C11601">
            <v>0</v>
          </cell>
          <cell r="D11601">
            <v>0</v>
          </cell>
          <cell r="E11601">
            <v>0</v>
          </cell>
        </row>
        <row r="11602">
          <cell r="A11602">
            <v>0</v>
          </cell>
          <cell r="B11602">
            <v>0</v>
          </cell>
          <cell r="C11602">
            <v>0</v>
          </cell>
          <cell r="D11602">
            <v>0</v>
          </cell>
          <cell r="E11602">
            <v>0</v>
          </cell>
        </row>
        <row r="11603">
          <cell r="A11603">
            <v>0</v>
          </cell>
          <cell r="B11603">
            <v>0</v>
          </cell>
          <cell r="C11603">
            <v>0</v>
          </cell>
          <cell r="D11603">
            <v>0</v>
          </cell>
          <cell r="E11603">
            <v>0</v>
          </cell>
        </row>
        <row r="11604">
          <cell r="A11604">
            <v>0</v>
          </cell>
          <cell r="B11604">
            <v>0</v>
          </cell>
          <cell r="C11604">
            <v>0</v>
          </cell>
          <cell r="D11604">
            <v>0</v>
          </cell>
          <cell r="E11604">
            <v>0</v>
          </cell>
        </row>
        <row r="11605">
          <cell r="A11605">
            <v>0</v>
          </cell>
          <cell r="B11605">
            <v>0</v>
          </cell>
          <cell r="C11605">
            <v>0</v>
          </cell>
          <cell r="D11605">
            <v>0</v>
          </cell>
          <cell r="E11605">
            <v>0</v>
          </cell>
        </row>
        <row r="11606">
          <cell r="A11606">
            <v>0</v>
          </cell>
          <cell r="B11606">
            <v>0</v>
          </cell>
          <cell r="C11606">
            <v>0</v>
          </cell>
          <cell r="D11606">
            <v>0</v>
          </cell>
          <cell r="E11606">
            <v>0</v>
          </cell>
        </row>
        <row r="11607">
          <cell r="A11607">
            <v>0</v>
          </cell>
          <cell r="B11607">
            <v>0</v>
          </cell>
          <cell r="C11607">
            <v>0</v>
          </cell>
          <cell r="D11607">
            <v>0</v>
          </cell>
          <cell r="E11607">
            <v>0</v>
          </cell>
        </row>
        <row r="11608">
          <cell r="A11608">
            <v>0</v>
          </cell>
          <cell r="B11608">
            <v>0</v>
          </cell>
          <cell r="C11608">
            <v>0</v>
          </cell>
          <cell r="D11608">
            <v>0</v>
          </cell>
          <cell r="E11608">
            <v>0</v>
          </cell>
        </row>
        <row r="11609">
          <cell r="A11609">
            <v>0</v>
          </cell>
          <cell r="B11609">
            <v>0</v>
          </cell>
          <cell r="C11609">
            <v>0</v>
          </cell>
          <cell r="D11609">
            <v>0</v>
          </cell>
          <cell r="E11609">
            <v>0</v>
          </cell>
        </row>
        <row r="11610">
          <cell r="A11610">
            <v>0</v>
          </cell>
          <cell r="B11610">
            <v>0</v>
          </cell>
          <cell r="C11610">
            <v>0</v>
          </cell>
          <cell r="D11610">
            <v>0</v>
          </cell>
          <cell r="E11610">
            <v>0</v>
          </cell>
        </row>
        <row r="11611">
          <cell r="A11611">
            <v>0</v>
          </cell>
          <cell r="B11611">
            <v>0</v>
          </cell>
          <cell r="C11611">
            <v>0</v>
          </cell>
          <cell r="D11611">
            <v>0</v>
          </cell>
          <cell r="E11611">
            <v>0</v>
          </cell>
        </row>
        <row r="11612">
          <cell r="A11612">
            <v>0</v>
          </cell>
          <cell r="B11612">
            <v>0</v>
          </cell>
          <cell r="C11612">
            <v>0</v>
          </cell>
          <cell r="D11612">
            <v>0</v>
          </cell>
          <cell r="E11612">
            <v>0</v>
          </cell>
        </row>
        <row r="11613">
          <cell r="A11613">
            <v>0</v>
          </cell>
          <cell r="B11613">
            <v>0</v>
          </cell>
          <cell r="C11613">
            <v>0</v>
          </cell>
          <cell r="D11613">
            <v>0</v>
          </cell>
          <cell r="E11613">
            <v>0</v>
          </cell>
        </row>
        <row r="11614">
          <cell r="A11614">
            <v>0</v>
          </cell>
          <cell r="B11614">
            <v>0</v>
          </cell>
          <cell r="C11614">
            <v>0</v>
          </cell>
          <cell r="D11614">
            <v>0</v>
          </cell>
          <cell r="E11614">
            <v>0</v>
          </cell>
        </row>
        <row r="11615">
          <cell r="A11615">
            <v>0</v>
          </cell>
          <cell r="B11615">
            <v>0</v>
          </cell>
          <cell r="C11615">
            <v>0</v>
          </cell>
          <cell r="D11615">
            <v>0</v>
          </cell>
          <cell r="E11615">
            <v>0</v>
          </cell>
        </row>
        <row r="11616">
          <cell r="A11616">
            <v>0</v>
          </cell>
          <cell r="B11616">
            <v>0</v>
          </cell>
          <cell r="C11616">
            <v>0</v>
          </cell>
          <cell r="D11616">
            <v>0</v>
          </cell>
          <cell r="E11616">
            <v>0</v>
          </cell>
        </row>
        <row r="11617">
          <cell r="A11617">
            <v>0</v>
          </cell>
          <cell r="B11617">
            <v>0</v>
          </cell>
          <cell r="C11617">
            <v>0</v>
          </cell>
          <cell r="D11617">
            <v>0</v>
          </cell>
          <cell r="E11617">
            <v>0</v>
          </cell>
        </row>
        <row r="11618">
          <cell r="A11618">
            <v>0</v>
          </cell>
          <cell r="B11618">
            <v>0</v>
          </cell>
          <cell r="C11618">
            <v>0</v>
          </cell>
          <cell r="D11618">
            <v>0</v>
          </cell>
          <cell r="E11618">
            <v>0</v>
          </cell>
        </row>
        <row r="11619">
          <cell r="A11619">
            <v>0</v>
          </cell>
          <cell r="B11619">
            <v>0</v>
          </cell>
          <cell r="C11619">
            <v>0</v>
          </cell>
          <cell r="D11619">
            <v>0</v>
          </cell>
          <cell r="E11619">
            <v>0</v>
          </cell>
        </row>
        <row r="11620">
          <cell r="A11620">
            <v>0</v>
          </cell>
          <cell r="B11620">
            <v>0</v>
          </cell>
          <cell r="C11620">
            <v>0</v>
          </cell>
          <cell r="D11620">
            <v>0</v>
          </cell>
          <cell r="E11620">
            <v>0</v>
          </cell>
        </row>
        <row r="11621">
          <cell r="A11621">
            <v>0</v>
          </cell>
          <cell r="B11621">
            <v>0</v>
          </cell>
          <cell r="C11621">
            <v>0</v>
          </cell>
          <cell r="D11621">
            <v>0</v>
          </cell>
          <cell r="E11621">
            <v>0</v>
          </cell>
        </row>
        <row r="11622">
          <cell r="A11622">
            <v>0</v>
          </cell>
          <cell r="B11622">
            <v>0</v>
          </cell>
          <cell r="C11622">
            <v>0</v>
          </cell>
          <cell r="D11622">
            <v>0</v>
          </cell>
          <cell r="E11622">
            <v>0</v>
          </cell>
        </row>
        <row r="11623">
          <cell r="A11623">
            <v>0</v>
          </cell>
          <cell r="B11623">
            <v>0</v>
          </cell>
          <cell r="C11623">
            <v>0</v>
          </cell>
          <cell r="D11623">
            <v>0</v>
          </cell>
          <cell r="E11623">
            <v>0</v>
          </cell>
        </row>
        <row r="11624">
          <cell r="A11624">
            <v>0</v>
          </cell>
          <cell r="B11624">
            <v>0</v>
          </cell>
          <cell r="C11624">
            <v>0</v>
          </cell>
          <cell r="D11624">
            <v>0</v>
          </cell>
          <cell r="E11624">
            <v>0</v>
          </cell>
        </row>
        <row r="11625">
          <cell r="A11625">
            <v>0</v>
          </cell>
          <cell r="B11625">
            <v>0</v>
          </cell>
          <cell r="C11625">
            <v>0</v>
          </cell>
          <cell r="D11625">
            <v>0</v>
          </cell>
          <cell r="E11625">
            <v>0</v>
          </cell>
        </row>
        <row r="11626">
          <cell r="A11626">
            <v>0</v>
          </cell>
          <cell r="B11626">
            <v>0</v>
          </cell>
          <cell r="C11626">
            <v>0</v>
          </cell>
          <cell r="D11626">
            <v>0</v>
          </cell>
          <cell r="E11626">
            <v>0</v>
          </cell>
        </row>
        <row r="11627">
          <cell r="A11627">
            <v>0</v>
          </cell>
          <cell r="B11627">
            <v>0</v>
          </cell>
          <cell r="C11627">
            <v>0</v>
          </cell>
          <cell r="D11627">
            <v>0</v>
          </cell>
          <cell r="E11627">
            <v>0</v>
          </cell>
        </row>
        <row r="11628">
          <cell r="A11628">
            <v>0</v>
          </cell>
          <cell r="B11628">
            <v>0</v>
          </cell>
          <cell r="C11628">
            <v>0</v>
          </cell>
          <cell r="D11628">
            <v>0</v>
          </cell>
          <cell r="E11628">
            <v>0</v>
          </cell>
        </row>
        <row r="11629">
          <cell r="A11629">
            <v>0</v>
          </cell>
          <cell r="B11629">
            <v>0</v>
          </cell>
          <cell r="C11629">
            <v>0</v>
          </cell>
          <cell r="D11629">
            <v>0</v>
          </cell>
          <cell r="E11629">
            <v>0</v>
          </cell>
        </row>
        <row r="11630">
          <cell r="A11630">
            <v>0</v>
          </cell>
          <cell r="B11630">
            <v>0</v>
          </cell>
          <cell r="C11630">
            <v>0</v>
          </cell>
          <cell r="D11630">
            <v>0</v>
          </cell>
          <cell r="E11630">
            <v>0</v>
          </cell>
        </row>
        <row r="11631">
          <cell r="A11631">
            <v>0</v>
          </cell>
          <cell r="B11631">
            <v>0</v>
          </cell>
          <cell r="C11631">
            <v>0</v>
          </cell>
          <cell r="D11631">
            <v>0</v>
          </cell>
          <cell r="E11631">
            <v>0</v>
          </cell>
        </row>
        <row r="11632">
          <cell r="A11632">
            <v>0</v>
          </cell>
          <cell r="B11632">
            <v>0</v>
          </cell>
          <cell r="C11632">
            <v>0</v>
          </cell>
          <cell r="D11632">
            <v>0</v>
          </cell>
          <cell r="E11632">
            <v>0</v>
          </cell>
        </row>
        <row r="11633">
          <cell r="A11633">
            <v>0</v>
          </cell>
          <cell r="B11633">
            <v>0</v>
          </cell>
          <cell r="C11633">
            <v>0</v>
          </cell>
          <cell r="D11633">
            <v>0</v>
          </cell>
          <cell r="E11633">
            <v>0</v>
          </cell>
        </row>
        <row r="11634">
          <cell r="A11634">
            <v>0</v>
          </cell>
          <cell r="B11634">
            <v>0</v>
          </cell>
          <cell r="C11634">
            <v>0</v>
          </cell>
          <cell r="D11634">
            <v>0</v>
          </cell>
          <cell r="E11634">
            <v>0</v>
          </cell>
        </row>
        <row r="11635">
          <cell r="A11635">
            <v>0</v>
          </cell>
          <cell r="B11635">
            <v>0</v>
          </cell>
          <cell r="C11635">
            <v>0</v>
          </cell>
          <cell r="D11635">
            <v>0</v>
          </cell>
          <cell r="E11635">
            <v>0</v>
          </cell>
        </row>
        <row r="11636">
          <cell r="A11636">
            <v>0</v>
          </cell>
          <cell r="B11636">
            <v>0</v>
          </cell>
          <cell r="C11636">
            <v>0</v>
          </cell>
          <cell r="D11636">
            <v>0</v>
          </cell>
          <cell r="E11636">
            <v>0</v>
          </cell>
        </row>
        <row r="11637">
          <cell r="A11637">
            <v>0</v>
          </cell>
          <cell r="B11637">
            <v>0</v>
          </cell>
          <cell r="C11637">
            <v>0</v>
          </cell>
          <cell r="D11637">
            <v>0</v>
          </cell>
          <cell r="E11637">
            <v>0</v>
          </cell>
        </row>
        <row r="11638">
          <cell r="A11638">
            <v>0</v>
          </cell>
          <cell r="B11638">
            <v>0</v>
          </cell>
          <cell r="C11638">
            <v>0</v>
          </cell>
          <cell r="D11638">
            <v>0</v>
          </cell>
          <cell r="E11638">
            <v>0</v>
          </cell>
        </row>
        <row r="11639">
          <cell r="A11639">
            <v>0</v>
          </cell>
          <cell r="B11639">
            <v>0</v>
          </cell>
          <cell r="C11639">
            <v>0</v>
          </cell>
          <cell r="D11639">
            <v>0</v>
          </cell>
          <cell r="E11639">
            <v>0</v>
          </cell>
        </row>
        <row r="11640">
          <cell r="A11640">
            <v>0</v>
          </cell>
          <cell r="B11640">
            <v>0</v>
          </cell>
          <cell r="C11640">
            <v>0</v>
          </cell>
          <cell r="D11640">
            <v>0</v>
          </cell>
          <cell r="E11640">
            <v>0</v>
          </cell>
        </row>
        <row r="11641">
          <cell r="A11641">
            <v>0</v>
          </cell>
          <cell r="B11641">
            <v>0</v>
          </cell>
          <cell r="C11641">
            <v>0</v>
          </cell>
          <cell r="D11641">
            <v>0</v>
          </cell>
          <cell r="E11641">
            <v>0</v>
          </cell>
        </row>
        <row r="11642">
          <cell r="A11642">
            <v>0</v>
          </cell>
          <cell r="B11642">
            <v>0</v>
          </cell>
          <cell r="C11642">
            <v>0</v>
          </cell>
          <cell r="D11642">
            <v>0</v>
          </cell>
          <cell r="E11642">
            <v>0</v>
          </cell>
        </row>
        <row r="11643">
          <cell r="A11643">
            <v>0</v>
          </cell>
          <cell r="B11643">
            <v>0</v>
          </cell>
          <cell r="C11643">
            <v>0</v>
          </cell>
          <cell r="D11643">
            <v>0</v>
          </cell>
          <cell r="E11643">
            <v>0</v>
          </cell>
        </row>
        <row r="11644">
          <cell r="A11644">
            <v>0</v>
          </cell>
          <cell r="B11644">
            <v>0</v>
          </cell>
          <cell r="C11644">
            <v>0</v>
          </cell>
          <cell r="D11644">
            <v>0</v>
          </cell>
          <cell r="E11644">
            <v>0</v>
          </cell>
        </row>
        <row r="11645">
          <cell r="A11645">
            <v>0</v>
          </cell>
          <cell r="B11645">
            <v>0</v>
          </cell>
          <cell r="C11645">
            <v>0</v>
          </cell>
          <cell r="D11645">
            <v>0</v>
          </cell>
          <cell r="E11645">
            <v>0</v>
          </cell>
        </row>
        <row r="11646">
          <cell r="A11646">
            <v>0</v>
          </cell>
          <cell r="B11646">
            <v>0</v>
          </cell>
          <cell r="C11646">
            <v>0</v>
          </cell>
          <cell r="D11646">
            <v>0</v>
          </cell>
          <cell r="E11646">
            <v>0</v>
          </cell>
        </row>
        <row r="11647">
          <cell r="A11647">
            <v>0</v>
          </cell>
          <cell r="B11647">
            <v>0</v>
          </cell>
          <cell r="C11647">
            <v>0</v>
          </cell>
          <cell r="D11647">
            <v>0</v>
          </cell>
          <cell r="E11647">
            <v>0</v>
          </cell>
        </row>
        <row r="11648">
          <cell r="A11648">
            <v>0</v>
          </cell>
          <cell r="B11648">
            <v>0</v>
          </cell>
          <cell r="C11648">
            <v>0</v>
          </cell>
          <cell r="D11648">
            <v>0</v>
          </cell>
          <cell r="E11648">
            <v>0</v>
          </cell>
        </row>
        <row r="11649">
          <cell r="A11649">
            <v>0</v>
          </cell>
          <cell r="B11649">
            <v>0</v>
          </cell>
          <cell r="C11649">
            <v>0</v>
          </cell>
          <cell r="D11649">
            <v>0</v>
          </cell>
          <cell r="E11649">
            <v>0</v>
          </cell>
        </row>
        <row r="11650">
          <cell r="A11650">
            <v>0</v>
          </cell>
          <cell r="B11650">
            <v>0</v>
          </cell>
          <cell r="C11650">
            <v>0</v>
          </cell>
          <cell r="D11650">
            <v>0</v>
          </cell>
          <cell r="E11650">
            <v>0</v>
          </cell>
        </row>
        <row r="11651">
          <cell r="A11651">
            <v>0</v>
          </cell>
          <cell r="B11651">
            <v>0</v>
          </cell>
          <cell r="C11651">
            <v>0</v>
          </cell>
          <cell r="D11651">
            <v>0</v>
          </cell>
          <cell r="E11651">
            <v>0</v>
          </cell>
        </row>
        <row r="11652">
          <cell r="A11652">
            <v>0</v>
          </cell>
          <cell r="B11652">
            <v>0</v>
          </cell>
          <cell r="C11652">
            <v>0</v>
          </cell>
          <cell r="D11652">
            <v>0</v>
          </cell>
          <cell r="E11652">
            <v>0</v>
          </cell>
        </row>
        <row r="11653">
          <cell r="A11653">
            <v>0</v>
          </cell>
          <cell r="B11653">
            <v>0</v>
          </cell>
          <cell r="C11653">
            <v>0</v>
          </cell>
          <cell r="D11653">
            <v>0</v>
          </cell>
          <cell r="E11653">
            <v>0</v>
          </cell>
        </row>
        <row r="11654">
          <cell r="A11654">
            <v>0</v>
          </cell>
          <cell r="B11654">
            <v>0</v>
          </cell>
          <cell r="C11654">
            <v>0</v>
          </cell>
          <cell r="D11654">
            <v>0</v>
          </cell>
          <cell r="E11654">
            <v>0</v>
          </cell>
        </row>
        <row r="11655">
          <cell r="A11655">
            <v>0</v>
          </cell>
          <cell r="B11655">
            <v>0</v>
          </cell>
          <cell r="C11655">
            <v>0</v>
          </cell>
          <cell r="D11655">
            <v>0</v>
          </cell>
          <cell r="E11655">
            <v>0</v>
          </cell>
        </row>
        <row r="11656">
          <cell r="A11656">
            <v>0</v>
          </cell>
          <cell r="B11656">
            <v>0</v>
          </cell>
          <cell r="C11656">
            <v>0</v>
          </cell>
          <cell r="D11656">
            <v>0</v>
          </cell>
          <cell r="E11656">
            <v>0</v>
          </cell>
        </row>
        <row r="11657">
          <cell r="A11657">
            <v>0</v>
          </cell>
          <cell r="B11657">
            <v>0</v>
          </cell>
          <cell r="C11657">
            <v>0</v>
          </cell>
          <cell r="D11657">
            <v>0</v>
          </cell>
          <cell r="E11657">
            <v>0</v>
          </cell>
        </row>
        <row r="11658">
          <cell r="A11658">
            <v>0</v>
          </cell>
          <cell r="B11658">
            <v>0</v>
          </cell>
          <cell r="C11658">
            <v>0</v>
          </cell>
          <cell r="D11658">
            <v>0</v>
          </cell>
          <cell r="E11658">
            <v>0</v>
          </cell>
        </row>
        <row r="11659">
          <cell r="A11659">
            <v>0</v>
          </cell>
          <cell r="B11659">
            <v>0</v>
          </cell>
          <cell r="C11659">
            <v>0</v>
          </cell>
          <cell r="D11659">
            <v>0</v>
          </cell>
          <cell r="E11659">
            <v>0</v>
          </cell>
        </row>
        <row r="11660">
          <cell r="A11660">
            <v>0</v>
          </cell>
          <cell r="B11660">
            <v>0</v>
          </cell>
          <cell r="C11660">
            <v>0</v>
          </cell>
          <cell r="D11660">
            <v>0</v>
          </cell>
          <cell r="E11660">
            <v>0</v>
          </cell>
        </row>
        <row r="11661">
          <cell r="A11661">
            <v>0</v>
          </cell>
          <cell r="B11661">
            <v>0</v>
          </cell>
          <cell r="C11661">
            <v>0</v>
          </cell>
          <cell r="D11661">
            <v>0</v>
          </cell>
          <cell r="E11661">
            <v>0</v>
          </cell>
        </row>
        <row r="11662">
          <cell r="A11662">
            <v>0</v>
          </cell>
          <cell r="B11662">
            <v>0</v>
          </cell>
          <cell r="C11662">
            <v>0</v>
          </cell>
          <cell r="D11662">
            <v>0</v>
          </cell>
          <cell r="E11662">
            <v>0</v>
          </cell>
        </row>
        <row r="11663">
          <cell r="A11663">
            <v>0</v>
          </cell>
          <cell r="B11663">
            <v>0</v>
          </cell>
          <cell r="C11663">
            <v>0</v>
          </cell>
          <cell r="D11663">
            <v>0</v>
          </cell>
          <cell r="E11663">
            <v>0</v>
          </cell>
        </row>
        <row r="11664">
          <cell r="A11664">
            <v>0</v>
          </cell>
          <cell r="B11664">
            <v>0</v>
          </cell>
          <cell r="C11664">
            <v>0</v>
          </cell>
          <cell r="D11664">
            <v>0</v>
          </cell>
          <cell r="E11664">
            <v>0</v>
          </cell>
        </row>
        <row r="11665">
          <cell r="A11665">
            <v>0</v>
          </cell>
          <cell r="B11665">
            <v>0</v>
          </cell>
          <cell r="C11665">
            <v>0</v>
          </cell>
          <cell r="D11665">
            <v>0</v>
          </cell>
          <cell r="E11665">
            <v>0</v>
          </cell>
        </row>
        <row r="11666">
          <cell r="A11666">
            <v>0</v>
          </cell>
          <cell r="B11666">
            <v>0</v>
          </cell>
          <cell r="C11666">
            <v>0</v>
          </cell>
          <cell r="D11666">
            <v>0</v>
          </cell>
          <cell r="E11666">
            <v>0</v>
          </cell>
        </row>
        <row r="11667">
          <cell r="A11667">
            <v>0</v>
          </cell>
          <cell r="B11667">
            <v>0</v>
          </cell>
          <cell r="C11667">
            <v>0</v>
          </cell>
          <cell r="D11667">
            <v>0</v>
          </cell>
          <cell r="E11667">
            <v>0</v>
          </cell>
        </row>
        <row r="11668">
          <cell r="A11668">
            <v>0</v>
          </cell>
          <cell r="B11668">
            <v>0</v>
          </cell>
          <cell r="C11668">
            <v>0</v>
          </cell>
          <cell r="D11668">
            <v>0</v>
          </cell>
          <cell r="E11668">
            <v>0</v>
          </cell>
        </row>
        <row r="11669">
          <cell r="A11669">
            <v>0</v>
          </cell>
          <cell r="B11669">
            <v>0</v>
          </cell>
          <cell r="C11669">
            <v>0</v>
          </cell>
          <cell r="D11669">
            <v>0</v>
          </cell>
          <cell r="E11669">
            <v>0</v>
          </cell>
        </row>
        <row r="11670">
          <cell r="A11670">
            <v>0</v>
          </cell>
          <cell r="B11670">
            <v>0</v>
          </cell>
          <cell r="C11670">
            <v>0</v>
          </cell>
          <cell r="D11670">
            <v>0</v>
          </cell>
          <cell r="E11670">
            <v>0</v>
          </cell>
        </row>
        <row r="11671">
          <cell r="A11671">
            <v>0</v>
          </cell>
          <cell r="B11671">
            <v>0</v>
          </cell>
          <cell r="C11671">
            <v>0</v>
          </cell>
          <cell r="D11671">
            <v>0</v>
          </cell>
          <cell r="E11671">
            <v>0</v>
          </cell>
        </row>
        <row r="11672">
          <cell r="A11672">
            <v>0</v>
          </cell>
          <cell r="B11672">
            <v>0</v>
          </cell>
          <cell r="C11672">
            <v>0</v>
          </cell>
          <cell r="D11672">
            <v>0</v>
          </cell>
          <cell r="E11672">
            <v>0</v>
          </cell>
        </row>
        <row r="11673">
          <cell r="A11673">
            <v>0</v>
          </cell>
          <cell r="B11673">
            <v>0</v>
          </cell>
          <cell r="C11673">
            <v>0</v>
          </cell>
          <cell r="D11673">
            <v>0</v>
          </cell>
          <cell r="E11673">
            <v>0</v>
          </cell>
        </row>
        <row r="11674">
          <cell r="A11674">
            <v>0</v>
          </cell>
          <cell r="B11674">
            <v>0</v>
          </cell>
          <cell r="C11674">
            <v>0</v>
          </cell>
          <cell r="D11674">
            <v>0</v>
          </cell>
          <cell r="E11674">
            <v>0</v>
          </cell>
        </row>
        <row r="11675">
          <cell r="A11675">
            <v>0</v>
          </cell>
          <cell r="B11675">
            <v>0</v>
          </cell>
          <cell r="C11675">
            <v>0</v>
          </cell>
          <cell r="D11675">
            <v>0</v>
          </cell>
          <cell r="E11675">
            <v>0</v>
          </cell>
        </row>
        <row r="11676">
          <cell r="A11676">
            <v>0</v>
          </cell>
          <cell r="B11676">
            <v>0</v>
          </cell>
          <cell r="C11676">
            <v>0</v>
          </cell>
          <cell r="D11676">
            <v>0</v>
          </cell>
          <cell r="E11676">
            <v>0</v>
          </cell>
        </row>
        <row r="11677">
          <cell r="A11677">
            <v>0</v>
          </cell>
          <cell r="B11677">
            <v>0</v>
          </cell>
          <cell r="C11677">
            <v>0</v>
          </cell>
          <cell r="D11677">
            <v>0</v>
          </cell>
          <cell r="E11677">
            <v>0</v>
          </cell>
        </row>
        <row r="11678">
          <cell r="A11678">
            <v>0</v>
          </cell>
          <cell r="B11678">
            <v>0</v>
          </cell>
          <cell r="C11678">
            <v>0</v>
          </cell>
          <cell r="D11678">
            <v>0</v>
          </cell>
          <cell r="E11678">
            <v>0</v>
          </cell>
        </row>
        <row r="11679">
          <cell r="A11679">
            <v>0</v>
          </cell>
          <cell r="B11679">
            <v>0</v>
          </cell>
          <cell r="C11679">
            <v>0</v>
          </cell>
          <cell r="D11679">
            <v>0</v>
          </cell>
          <cell r="E11679">
            <v>0</v>
          </cell>
        </row>
        <row r="11680">
          <cell r="A11680">
            <v>0</v>
          </cell>
          <cell r="B11680">
            <v>0</v>
          </cell>
          <cell r="C11680">
            <v>0</v>
          </cell>
          <cell r="D11680">
            <v>0</v>
          </cell>
          <cell r="E11680">
            <v>0</v>
          </cell>
        </row>
        <row r="11681">
          <cell r="A11681">
            <v>0</v>
          </cell>
          <cell r="B11681">
            <v>0</v>
          </cell>
          <cell r="C11681">
            <v>0</v>
          </cell>
          <cell r="D11681">
            <v>0</v>
          </cell>
          <cell r="E11681">
            <v>0</v>
          </cell>
        </row>
        <row r="11682">
          <cell r="A11682">
            <v>0</v>
          </cell>
          <cell r="B11682">
            <v>0</v>
          </cell>
          <cell r="C11682">
            <v>0</v>
          </cell>
          <cell r="D11682">
            <v>0</v>
          </cell>
          <cell r="E11682">
            <v>0</v>
          </cell>
        </row>
        <row r="11683">
          <cell r="A11683">
            <v>0</v>
          </cell>
          <cell r="B11683">
            <v>0</v>
          </cell>
          <cell r="C11683">
            <v>0</v>
          </cell>
          <cell r="D11683">
            <v>0</v>
          </cell>
          <cell r="E11683">
            <v>0</v>
          </cell>
        </row>
        <row r="11684">
          <cell r="A11684">
            <v>0</v>
          </cell>
          <cell r="B11684">
            <v>0</v>
          </cell>
          <cell r="C11684">
            <v>0</v>
          </cell>
          <cell r="D11684">
            <v>0</v>
          </cell>
          <cell r="E11684">
            <v>0</v>
          </cell>
        </row>
        <row r="11685">
          <cell r="A11685">
            <v>0</v>
          </cell>
          <cell r="B11685">
            <v>0</v>
          </cell>
          <cell r="C11685">
            <v>0</v>
          </cell>
          <cell r="D11685">
            <v>0</v>
          </cell>
          <cell r="E11685">
            <v>0</v>
          </cell>
        </row>
        <row r="11686">
          <cell r="A11686">
            <v>0</v>
          </cell>
          <cell r="B11686">
            <v>0</v>
          </cell>
          <cell r="C11686">
            <v>0</v>
          </cell>
          <cell r="D11686">
            <v>0</v>
          </cell>
          <cell r="E11686">
            <v>0</v>
          </cell>
        </row>
        <row r="11687">
          <cell r="A11687">
            <v>0</v>
          </cell>
          <cell r="B11687">
            <v>0</v>
          </cell>
          <cell r="C11687">
            <v>0</v>
          </cell>
          <cell r="D11687">
            <v>0</v>
          </cell>
          <cell r="E11687">
            <v>0</v>
          </cell>
        </row>
        <row r="11688">
          <cell r="A11688">
            <v>0</v>
          </cell>
          <cell r="B11688">
            <v>0</v>
          </cell>
          <cell r="C11688">
            <v>0</v>
          </cell>
          <cell r="D11688">
            <v>0</v>
          </cell>
          <cell r="E11688">
            <v>0</v>
          </cell>
        </row>
        <row r="11689">
          <cell r="A11689">
            <v>0</v>
          </cell>
          <cell r="B11689">
            <v>0</v>
          </cell>
          <cell r="C11689">
            <v>0</v>
          </cell>
          <cell r="D11689">
            <v>0</v>
          </cell>
          <cell r="E11689">
            <v>0</v>
          </cell>
        </row>
        <row r="11690">
          <cell r="A11690">
            <v>0</v>
          </cell>
          <cell r="B11690">
            <v>0</v>
          </cell>
          <cell r="C11690">
            <v>0</v>
          </cell>
          <cell r="D11690">
            <v>0</v>
          </cell>
          <cell r="E11690">
            <v>0</v>
          </cell>
        </row>
        <row r="11691">
          <cell r="A11691">
            <v>0</v>
          </cell>
          <cell r="B11691">
            <v>0</v>
          </cell>
          <cell r="C11691">
            <v>0</v>
          </cell>
          <cell r="D11691">
            <v>0</v>
          </cell>
          <cell r="E11691">
            <v>0</v>
          </cell>
        </row>
        <row r="11692">
          <cell r="A11692">
            <v>0</v>
          </cell>
          <cell r="B11692">
            <v>0</v>
          </cell>
          <cell r="C11692">
            <v>0</v>
          </cell>
          <cell r="D11692">
            <v>0</v>
          </cell>
          <cell r="E11692">
            <v>0</v>
          </cell>
        </row>
        <row r="11693">
          <cell r="A11693">
            <v>0</v>
          </cell>
          <cell r="B11693">
            <v>0</v>
          </cell>
          <cell r="C11693">
            <v>0</v>
          </cell>
          <cell r="D11693">
            <v>0</v>
          </cell>
          <cell r="E11693">
            <v>0</v>
          </cell>
        </row>
        <row r="11694">
          <cell r="A11694">
            <v>0</v>
          </cell>
          <cell r="B11694">
            <v>0</v>
          </cell>
          <cell r="C11694">
            <v>0</v>
          </cell>
          <cell r="D11694">
            <v>0</v>
          </cell>
          <cell r="E11694">
            <v>0</v>
          </cell>
        </row>
        <row r="11695">
          <cell r="A11695">
            <v>0</v>
          </cell>
          <cell r="B11695">
            <v>0</v>
          </cell>
          <cell r="C11695">
            <v>0</v>
          </cell>
          <cell r="D11695">
            <v>0</v>
          </cell>
          <cell r="E11695">
            <v>0</v>
          </cell>
        </row>
        <row r="11696">
          <cell r="A11696">
            <v>0</v>
          </cell>
          <cell r="B11696">
            <v>0</v>
          </cell>
          <cell r="C11696">
            <v>0</v>
          </cell>
          <cell r="D11696">
            <v>0</v>
          </cell>
          <cell r="E11696">
            <v>0</v>
          </cell>
        </row>
        <row r="11697">
          <cell r="A11697">
            <v>0</v>
          </cell>
          <cell r="B11697">
            <v>0</v>
          </cell>
          <cell r="C11697">
            <v>0</v>
          </cell>
          <cell r="D11697">
            <v>0</v>
          </cell>
          <cell r="E11697">
            <v>0</v>
          </cell>
        </row>
        <row r="11698">
          <cell r="A11698">
            <v>0</v>
          </cell>
          <cell r="B11698">
            <v>0</v>
          </cell>
          <cell r="C11698">
            <v>0</v>
          </cell>
          <cell r="D11698">
            <v>0</v>
          </cell>
          <cell r="E11698">
            <v>0</v>
          </cell>
        </row>
        <row r="11699">
          <cell r="A11699">
            <v>0</v>
          </cell>
          <cell r="B11699">
            <v>0</v>
          </cell>
          <cell r="C11699">
            <v>0</v>
          </cell>
          <cell r="D11699">
            <v>0</v>
          </cell>
          <cell r="E11699">
            <v>0</v>
          </cell>
        </row>
        <row r="11700">
          <cell r="A11700">
            <v>0</v>
          </cell>
          <cell r="B11700">
            <v>0</v>
          </cell>
          <cell r="C11700">
            <v>0</v>
          </cell>
          <cell r="D11700">
            <v>0</v>
          </cell>
          <cell r="E11700">
            <v>0</v>
          </cell>
        </row>
        <row r="11701">
          <cell r="A11701">
            <v>0</v>
          </cell>
          <cell r="B11701">
            <v>0</v>
          </cell>
          <cell r="C11701">
            <v>0</v>
          </cell>
          <cell r="D11701">
            <v>0</v>
          </cell>
          <cell r="E11701">
            <v>0</v>
          </cell>
        </row>
        <row r="11702">
          <cell r="A11702">
            <v>0</v>
          </cell>
          <cell r="B11702">
            <v>0</v>
          </cell>
          <cell r="C11702">
            <v>0</v>
          </cell>
          <cell r="D11702">
            <v>0</v>
          </cell>
          <cell r="E11702">
            <v>0</v>
          </cell>
        </row>
        <row r="11703">
          <cell r="A11703">
            <v>0</v>
          </cell>
          <cell r="B11703">
            <v>0</v>
          </cell>
          <cell r="C11703">
            <v>0</v>
          </cell>
          <cell r="D11703">
            <v>0</v>
          </cell>
          <cell r="E11703">
            <v>0</v>
          </cell>
        </row>
        <row r="11704">
          <cell r="A11704">
            <v>0</v>
          </cell>
          <cell r="B11704">
            <v>0</v>
          </cell>
          <cell r="C11704">
            <v>0</v>
          </cell>
          <cell r="D11704">
            <v>0</v>
          </cell>
          <cell r="E11704">
            <v>0</v>
          </cell>
        </row>
        <row r="11705">
          <cell r="A11705">
            <v>0</v>
          </cell>
          <cell r="B11705">
            <v>0</v>
          </cell>
          <cell r="C11705">
            <v>0</v>
          </cell>
          <cell r="D11705">
            <v>0</v>
          </cell>
          <cell r="E11705">
            <v>0</v>
          </cell>
        </row>
        <row r="11706">
          <cell r="A11706">
            <v>0</v>
          </cell>
          <cell r="B11706">
            <v>0</v>
          </cell>
          <cell r="C11706">
            <v>0</v>
          </cell>
          <cell r="D11706">
            <v>0</v>
          </cell>
          <cell r="E11706">
            <v>0</v>
          </cell>
        </row>
        <row r="11707">
          <cell r="A11707">
            <v>0</v>
          </cell>
          <cell r="B11707">
            <v>0</v>
          </cell>
          <cell r="C11707">
            <v>0</v>
          </cell>
          <cell r="D11707">
            <v>0</v>
          </cell>
          <cell r="E11707">
            <v>0</v>
          </cell>
        </row>
        <row r="11708">
          <cell r="A11708">
            <v>0</v>
          </cell>
          <cell r="B11708">
            <v>0</v>
          </cell>
          <cell r="C11708">
            <v>0</v>
          </cell>
          <cell r="D11708">
            <v>0</v>
          </cell>
          <cell r="E11708">
            <v>0</v>
          </cell>
        </row>
        <row r="11709">
          <cell r="A11709">
            <v>0</v>
          </cell>
          <cell r="B11709">
            <v>0</v>
          </cell>
          <cell r="C11709">
            <v>0</v>
          </cell>
          <cell r="D11709">
            <v>0</v>
          </cell>
          <cell r="E11709">
            <v>0</v>
          </cell>
        </row>
        <row r="11710">
          <cell r="A11710">
            <v>0</v>
          </cell>
          <cell r="B11710">
            <v>0</v>
          </cell>
          <cell r="C11710">
            <v>0</v>
          </cell>
          <cell r="D11710">
            <v>0</v>
          </cell>
          <cell r="E11710">
            <v>0</v>
          </cell>
        </row>
        <row r="11711">
          <cell r="A11711">
            <v>0</v>
          </cell>
          <cell r="B11711">
            <v>0</v>
          </cell>
          <cell r="C11711">
            <v>0</v>
          </cell>
          <cell r="D11711">
            <v>0</v>
          </cell>
          <cell r="E11711">
            <v>0</v>
          </cell>
        </row>
        <row r="11712">
          <cell r="A11712">
            <v>0</v>
          </cell>
          <cell r="B11712">
            <v>0</v>
          </cell>
          <cell r="C11712">
            <v>0</v>
          </cell>
          <cell r="D11712">
            <v>0</v>
          </cell>
          <cell r="E11712">
            <v>0</v>
          </cell>
        </row>
        <row r="11713">
          <cell r="A11713">
            <v>0</v>
          </cell>
          <cell r="B11713">
            <v>0</v>
          </cell>
          <cell r="C11713">
            <v>0</v>
          </cell>
          <cell r="D11713">
            <v>0</v>
          </cell>
          <cell r="E11713">
            <v>0</v>
          </cell>
        </row>
        <row r="11714">
          <cell r="A11714">
            <v>0</v>
          </cell>
          <cell r="B11714">
            <v>0</v>
          </cell>
          <cell r="C11714">
            <v>0</v>
          </cell>
          <cell r="D11714">
            <v>0</v>
          </cell>
          <cell r="E11714">
            <v>0</v>
          </cell>
        </row>
        <row r="11715">
          <cell r="A11715">
            <v>0</v>
          </cell>
          <cell r="B11715">
            <v>0</v>
          </cell>
          <cell r="C11715">
            <v>0</v>
          </cell>
          <cell r="D11715">
            <v>0</v>
          </cell>
          <cell r="E11715">
            <v>0</v>
          </cell>
        </row>
        <row r="11716">
          <cell r="A11716">
            <v>0</v>
          </cell>
          <cell r="B11716">
            <v>0</v>
          </cell>
          <cell r="C11716">
            <v>0</v>
          </cell>
          <cell r="D11716">
            <v>0</v>
          </cell>
          <cell r="E11716">
            <v>0</v>
          </cell>
        </row>
        <row r="11717">
          <cell r="A11717">
            <v>0</v>
          </cell>
          <cell r="B11717">
            <v>0</v>
          </cell>
          <cell r="C11717">
            <v>0</v>
          </cell>
          <cell r="D11717">
            <v>0</v>
          </cell>
          <cell r="E11717">
            <v>0</v>
          </cell>
        </row>
        <row r="11718">
          <cell r="A11718">
            <v>0</v>
          </cell>
          <cell r="B11718">
            <v>0</v>
          </cell>
          <cell r="C11718">
            <v>0</v>
          </cell>
          <cell r="D11718">
            <v>0</v>
          </cell>
          <cell r="E11718">
            <v>0</v>
          </cell>
        </row>
        <row r="11719">
          <cell r="A11719">
            <v>0</v>
          </cell>
          <cell r="B11719">
            <v>0</v>
          </cell>
          <cell r="C11719">
            <v>0</v>
          </cell>
          <cell r="D11719">
            <v>0</v>
          </cell>
          <cell r="E11719">
            <v>0</v>
          </cell>
        </row>
        <row r="11720">
          <cell r="A11720">
            <v>0</v>
          </cell>
          <cell r="B11720">
            <v>0</v>
          </cell>
          <cell r="C11720">
            <v>0</v>
          </cell>
          <cell r="D11720">
            <v>0</v>
          </cell>
          <cell r="E11720">
            <v>0</v>
          </cell>
        </row>
        <row r="11721">
          <cell r="A11721">
            <v>0</v>
          </cell>
          <cell r="B11721">
            <v>0</v>
          </cell>
          <cell r="C11721">
            <v>0</v>
          </cell>
          <cell r="D11721">
            <v>0</v>
          </cell>
          <cell r="E11721">
            <v>0</v>
          </cell>
        </row>
        <row r="11722">
          <cell r="A11722">
            <v>0</v>
          </cell>
          <cell r="B11722">
            <v>0</v>
          </cell>
          <cell r="C11722">
            <v>0</v>
          </cell>
          <cell r="D11722">
            <v>0</v>
          </cell>
          <cell r="E11722">
            <v>0</v>
          </cell>
        </row>
        <row r="11723">
          <cell r="A11723">
            <v>0</v>
          </cell>
          <cell r="B11723">
            <v>0</v>
          </cell>
          <cell r="C11723">
            <v>0</v>
          </cell>
          <cell r="D11723">
            <v>0</v>
          </cell>
          <cell r="E11723">
            <v>0</v>
          </cell>
        </row>
        <row r="11724">
          <cell r="A11724">
            <v>0</v>
          </cell>
          <cell r="B11724">
            <v>0</v>
          </cell>
          <cell r="C11724">
            <v>0</v>
          </cell>
          <cell r="D11724">
            <v>0</v>
          </cell>
          <cell r="E11724">
            <v>0</v>
          </cell>
        </row>
        <row r="11725">
          <cell r="A11725">
            <v>0</v>
          </cell>
          <cell r="B11725">
            <v>0</v>
          </cell>
          <cell r="C11725">
            <v>0</v>
          </cell>
          <cell r="D11725">
            <v>0</v>
          </cell>
          <cell r="E11725">
            <v>0</v>
          </cell>
        </row>
        <row r="11726">
          <cell r="A11726">
            <v>0</v>
          </cell>
          <cell r="B11726">
            <v>0</v>
          </cell>
          <cell r="C11726">
            <v>0</v>
          </cell>
          <cell r="D11726">
            <v>0</v>
          </cell>
          <cell r="E11726">
            <v>0</v>
          </cell>
        </row>
        <row r="11727">
          <cell r="A11727">
            <v>0</v>
          </cell>
          <cell r="B11727">
            <v>0</v>
          </cell>
          <cell r="C11727">
            <v>0</v>
          </cell>
          <cell r="D11727">
            <v>0</v>
          </cell>
          <cell r="E11727">
            <v>0</v>
          </cell>
        </row>
        <row r="11728">
          <cell r="A11728">
            <v>0</v>
          </cell>
          <cell r="B11728">
            <v>0</v>
          </cell>
          <cell r="C11728">
            <v>0</v>
          </cell>
          <cell r="D11728">
            <v>0</v>
          </cell>
          <cell r="E11728">
            <v>0</v>
          </cell>
        </row>
        <row r="11729">
          <cell r="A11729">
            <v>0</v>
          </cell>
          <cell r="B11729">
            <v>0</v>
          </cell>
          <cell r="C11729">
            <v>0</v>
          </cell>
          <cell r="D11729">
            <v>0</v>
          </cell>
          <cell r="E11729">
            <v>0</v>
          </cell>
        </row>
        <row r="11730">
          <cell r="A11730">
            <v>0</v>
          </cell>
          <cell r="B11730">
            <v>0</v>
          </cell>
          <cell r="C11730">
            <v>0</v>
          </cell>
          <cell r="D11730">
            <v>0</v>
          </cell>
          <cell r="E11730">
            <v>0</v>
          </cell>
        </row>
        <row r="11731">
          <cell r="A11731">
            <v>0</v>
          </cell>
          <cell r="B11731">
            <v>0</v>
          </cell>
          <cell r="C11731">
            <v>0</v>
          </cell>
          <cell r="D11731">
            <v>0</v>
          </cell>
          <cell r="E11731">
            <v>0</v>
          </cell>
        </row>
        <row r="11732">
          <cell r="A11732">
            <v>0</v>
          </cell>
          <cell r="B11732">
            <v>0</v>
          </cell>
          <cell r="C11732">
            <v>0</v>
          </cell>
          <cell r="D11732">
            <v>0</v>
          </cell>
          <cell r="E11732">
            <v>0</v>
          </cell>
        </row>
        <row r="11733">
          <cell r="A11733">
            <v>0</v>
          </cell>
          <cell r="B11733">
            <v>0</v>
          </cell>
          <cell r="C11733">
            <v>0</v>
          </cell>
          <cell r="D11733">
            <v>0</v>
          </cell>
          <cell r="E11733">
            <v>0</v>
          </cell>
        </row>
        <row r="11734">
          <cell r="A11734">
            <v>0</v>
          </cell>
          <cell r="B11734">
            <v>0</v>
          </cell>
          <cell r="C11734">
            <v>0</v>
          </cell>
          <cell r="D11734">
            <v>0</v>
          </cell>
          <cell r="E11734">
            <v>0</v>
          </cell>
        </row>
        <row r="11735">
          <cell r="A11735">
            <v>0</v>
          </cell>
          <cell r="B11735">
            <v>0</v>
          </cell>
          <cell r="C11735">
            <v>0</v>
          </cell>
          <cell r="D11735">
            <v>0</v>
          </cell>
          <cell r="E11735">
            <v>0</v>
          </cell>
        </row>
        <row r="11736">
          <cell r="A11736">
            <v>0</v>
          </cell>
          <cell r="B11736">
            <v>0</v>
          </cell>
          <cell r="C11736">
            <v>0</v>
          </cell>
          <cell r="D11736">
            <v>0</v>
          </cell>
          <cell r="E11736">
            <v>0</v>
          </cell>
        </row>
        <row r="11737">
          <cell r="A11737">
            <v>0</v>
          </cell>
          <cell r="B11737">
            <v>0</v>
          </cell>
          <cell r="C11737">
            <v>0</v>
          </cell>
          <cell r="D11737">
            <v>0</v>
          </cell>
          <cell r="E11737">
            <v>0</v>
          </cell>
        </row>
        <row r="11738">
          <cell r="A11738">
            <v>0</v>
          </cell>
          <cell r="B11738">
            <v>0</v>
          </cell>
          <cell r="C11738">
            <v>0</v>
          </cell>
          <cell r="D11738">
            <v>0</v>
          </cell>
          <cell r="E11738">
            <v>0</v>
          </cell>
        </row>
        <row r="11739">
          <cell r="A11739">
            <v>0</v>
          </cell>
          <cell r="B11739">
            <v>0</v>
          </cell>
          <cell r="C11739">
            <v>0</v>
          </cell>
          <cell r="D11739">
            <v>0</v>
          </cell>
          <cell r="E11739">
            <v>0</v>
          </cell>
        </row>
        <row r="11740">
          <cell r="A11740">
            <v>0</v>
          </cell>
          <cell r="B11740">
            <v>0</v>
          </cell>
          <cell r="C11740">
            <v>0</v>
          </cell>
          <cell r="D11740">
            <v>0</v>
          </cell>
          <cell r="E11740">
            <v>0</v>
          </cell>
        </row>
        <row r="11741">
          <cell r="A11741">
            <v>0</v>
          </cell>
          <cell r="B11741">
            <v>0</v>
          </cell>
          <cell r="C11741">
            <v>0</v>
          </cell>
          <cell r="D11741">
            <v>0</v>
          </cell>
          <cell r="E11741">
            <v>0</v>
          </cell>
        </row>
        <row r="11742">
          <cell r="A11742">
            <v>0</v>
          </cell>
          <cell r="B11742">
            <v>0</v>
          </cell>
          <cell r="C11742">
            <v>0</v>
          </cell>
          <cell r="D11742">
            <v>0</v>
          </cell>
          <cell r="E11742">
            <v>0</v>
          </cell>
        </row>
        <row r="11743">
          <cell r="A11743">
            <v>0</v>
          </cell>
          <cell r="B11743">
            <v>0</v>
          </cell>
          <cell r="C11743">
            <v>0</v>
          </cell>
          <cell r="D11743">
            <v>0</v>
          </cell>
          <cell r="E11743">
            <v>0</v>
          </cell>
        </row>
        <row r="11744">
          <cell r="A11744">
            <v>0</v>
          </cell>
          <cell r="B11744">
            <v>0</v>
          </cell>
          <cell r="C11744">
            <v>0</v>
          </cell>
          <cell r="D11744">
            <v>0</v>
          </cell>
          <cell r="E11744">
            <v>0</v>
          </cell>
        </row>
        <row r="11745">
          <cell r="A11745">
            <v>0</v>
          </cell>
          <cell r="B11745">
            <v>0</v>
          </cell>
          <cell r="C11745">
            <v>0</v>
          </cell>
          <cell r="D11745">
            <v>0</v>
          </cell>
          <cell r="E11745">
            <v>0</v>
          </cell>
        </row>
        <row r="11746">
          <cell r="A11746">
            <v>0</v>
          </cell>
          <cell r="B11746">
            <v>0</v>
          </cell>
          <cell r="C11746">
            <v>0</v>
          </cell>
          <cell r="D11746">
            <v>0</v>
          </cell>
          <cell r="E11746">
            <v>0</v>
          </cell>
        </row>
        <row r="11747">
          <cell r="A11747">
            <v>0</v>
          </cell>
          <cell r="B11747">
            <v>0</v>
          </cell>
          <cell r="C11747">
            <v>0</v>
          </cell>
          <cell r="D11747">
            <v>0</v>
          </cell>
          <cell r="E11747">
            <v>0</v>
          </cell>
        </row>
        <row r="11748">
          <cell r="A11748">
            <v>0</v>
          </cell>
          <cell r="B11748">
            <v>0</v>
          </cell>
          <cell r="C11748">
            <v>0</v>
          </cell>
          <cell r="D11748">
            <v>0</v>
          </cell>
          <cell r="E11748">
            <v>0</v>
          </cell>
        </row>
        <row r="11749">
          <cell r="A11749">
            <v>0</v>
          </cell>
          <cell r="B11749">
            <v>0</v>
          </cell>
          <cell r="C11749">
            <v>0</v>
          </cell>
          <cell r="D11749">
            <v>0</v>
          </cell>
          <cell r="E11749">
            <v>0</v>
          </cell>
        </row>
        <row r="11750">
          <cell r="A11750">
            <v>0</v>
          </cell>
          <cell r="B11750">
            <v>0</v>
          </cell>
          <cell r="C11750">
            <v>0</v>
          </cell>
          <cell r="D11750">
            <v>0</v>
          </cell>
          <cell r="E11750">
            <v>0</v>
          </cell>
        </row>
        <row r="11751">
          <cell r="A11751">
            <v>0</v>
          </cell>
          <cell r="B11751">
            <v>0</v>
          </cell>
          <cell r="C11751">
            <v>0</v>
          </cell>
          <cell r="D11751">
            <v>0</v>
          </cell>
          <cell r="E11751">
            <v>0</v>
          </cell>
        </row>
        <row r="11752">
          <cell r="A11752">
            <v>0</v>
          </cell>
          <cell r="B11752">
            <v>0</v>
          </cell>
          <cell r="C11752">
            <v>0</v>
          </cell>
          <cell r="D11752">
            <v>0</v>
          </cell>
          <cell r="E11752">
            <v>0</v>
          </cell>
        </row>
        <row r="11753">
          <cell r="A11753">
            <v>0</v>
          </cell>
          <cell r="B11753">
            <v>0</v>
          </cell>
          <cell r="C11753">
            <v>0</v>
          </cell>
          <cell r="D11753">
            <v>0</v>
          </cell>
          <cell r="E11753">
            <v>0</v>
          </cell>
        </row>
        <row r="11754">
          <cell r="A11754">
            <v>0</v>
          </cell>
          <cell r="B11754">
            <v>0</v>
          </cell>
          <cell r="C11754">
            <v>0</v>
          </cell>
          <cell r="D11754">
            <v>0</v>
          </cell>
          <cell r="E11754">
            <v>0</v>
          </cell>
        </row>
        <row r="11755">
          <cell r="A11755">
            <v>0</v>
          </cell>
          <cell r="B11755">
            <v>0</v>
          </cell>
          <cell r="C11755">
            <v>0</v>
          </cell>
          <cell r="D11755">
            <v>0</v>
          </cell>
          <cell r="E11755">
            <v>0</v>
          </cell>
        </row>
        <row r="11756">
          <cell r="A11756">
            <v>0</v>
          </cell>
          <cell r="B11756">
            <v>0</v>
          </cell>
          <cell r="C11756">
            <v>0</v>
          </cell>
          <cell r="D11756">
            <v>0</v>
          </cell>
          <cell r="E11756">
            <v>0</v>
          </cell>
        </row>
        <row r="11757">
          <cell r="A11757">
            <v>0</v>
          </cell>
          <cell r="B11757">
            <v>0</v>
          </cell>
          <cell r="C11757">
            <v>0</v>
          </cell>
          <cell r="D11757">
            <v>0</v>
          </cell>
          <cell r="E11757">
            <v>0</v>
          </cell>
        </row>
        <row r="11758">
          <cell r="A11758">
            <v>0</v>
          </cell>
          <cell r="B11758">
            <v>0</v>
          </cell>
          <cell r="C11758">
            <v>0</v>
          </cell>
          <cell r="D11758">
            <v>0</v>
          </cell>
          <cell r="E11758">
            <v>0</v>
          </cell>
        </row>
        <row r="11759">
          <cell r="A11759">
            <v>0</v>
          </cell>
          <cell r="B11759">
            <v>0</v>
          </cell>
          <cell r="C11759">
            <v>0</v>
          </cell>
          <cell r="D11759">
            <v>0</v>
          </cell>
          <cell r="E11759">
            <v>0</v>
          </cell>
        </row>
        <row r="11760">
          <cell r="A11760">
            <v>0</v>
          </cell>
          <cell r="B11760">
            <v>0</v>
          </cell>
          <cell r="C11760">
            <v>0</v>
          </cell>
          <cell r="D11760">
            <v>0</v>
          </cell>
          <cell r="E11760">
            <v>0</v>
          </cell>
        </row>
        <row r="11761">
          <cell r="A11761">
            <v>0</v>
          </cell>
          <cell r="B11761">
            <v>0</v>
          </cell>
          <cell r="C11761">
            <v>0</v>
          </cell>
          <cell r="D11761">
            <v>0</v>
          </cell>
          <cell r="E11761">
            <v>0</v>
          </cell>
        </row>
        <row r="11762">
          <cell r="A11762">
            <v>0</v>
          </cell>
          <cell r="B11762">
            <v>0</v>
          </cell>
          <cell r="C11762">
            <v>0</v>
          </cell>
          <cell r="D11762">
            <v>0</v>
          </cell>
          <cell r="E11762">
            <v>0</v>
          </cell>
        </row>
        <row r="11763">
          <cell r="A11763">
            <v>0</v>
          </cell>
          <cell r="B11763">
            <v>0</v>
          </cell>
          <cell r="C11763">
            <v>0</v>
          </cell>
          <cell r="D11763">
            <v>0</v>
          </cell>
          <cell r="E11763">
            <v>0</v>
          </cell>
        </row>
        <row r="11764">
          <cell r="A11764">
            <v>0</v>
          </cell>
          <cell r="B11764">
            <v>0</v>
          </cell>
          <cell r="C11764">
            <v>0</v>
          </cell>
          <cell r="D11764">
            <v>0</v>
          </cell>
          <cell r="E11764">
            <v>0</v>
          </cell>
        </row>
        <row r="11765">
          <cell r="A11765">
            <v>0</v>
          </cell>
          <cell r="B11765">
            <v>0</v>
          </cell>
          <cell r="C11765">
            <v>0</v>
          </cell>
          <cell r="D11765">
            <v>0</v>
          </cell>
          <cell r="E11765">
            <v>0</v>
          </cell>
        </row>
        <row r="11766">
          <cell r="A11766">
            <v>0</v>
          </cell>
          <cell r="B11766">
            <v>0</v>
          </cell>
          <cell r="C11766">
            <v>0</v>
          </cell>
          <cell r="D11766">
            <v>0</v>
          </cell>
          <cell r="E11766">
            <v>0</v>
          </cell>
        </row>
        <row r="11767">
          <cell r="A11767">
            <v>0</v>
          </cell>
          <cell r="B11767">
            <v>0</v>
          </cell>
          <cell r="C11767">
            <v>0</v>
          </cell>
          <cell r="D11767">
            <v>0</v>
          </cell>
          <cell r="E11767">
            <v>0</v>
          </cell>
        </row>
        <row r="11768">
          <cell r="A11768">
            <v>0</v>
          </cell>
          <cell r="B11768">
            <v>0</v>
          </cell>
          <cell r="C11768">
            <v>0</v>
          </cell>
          <cell r="D11768">
            <v>0</v>
          </cell>
          <cell r="E11768">
            <v>0</v>
          </cell>
        </row>
        <row r="11769">
          <cell r="A11769">
            <v>0</v>
          </cell>
          <cell r="B11769">
            <v>0</v>
          </cell>
          <cell r="C11769">
            <v>0</v>
          </cell>
          <cell r="D11769">
            <v>0</v>
          </cell>
          <cell r="E11769">
            <v>0</v>
          </cell>
        </row>
        <row r="11770">
          <cell r="A11770">
            <v>0</v>
          </cell>
          <cell r="B11770">
            <v>0</v>
          </cell>
          <cell r="C11770">
            <v>0</v>
          </cell>
          <cell r="D11770">
            <v>0</v>
          </cell>
          <cell r="E11770">
            <v>0</v>
          </cell>
        </row>
        <row r="11771">
          <cell r="A11771">
            <v>0</v>
          </cell>
          <cell r="B11771">
            <v>0</v>
          </cell>
          <cell r="C11771">
            <v>0</v>
          </cell>
          <cell r="D11771">
            <v>0</v>
          </cell>
          <cell r="E11771">
            <v>0</v>
          </cell>
        </row>
        <row r="11772">
          <cell r="A11772">
            <v>0</v>
          </cell>
          <cell r="B11772">
            <v>0</v>
          </cell>
          <cell r="C11772">
            <v>0</v>
          </cell>
          <cell r="D11772">
            <v>0</v>
          </cell>
          <cell r="E11772">
            <v>0</v>
          </cell>
        </row>
        <row r="11773">
          <cell r="A11773">
            <v>0</v>
          </cell>
          <cell r="B11773">
            <v>0</v>
          </cell>
          <cell r="C11773">
            <v>0</v>
          </cell>
          <cell r="D11773">
            <v>0</v>
          </cell>
          <cell r="E11773">
            <v>0</v>
          </cell>
        </row>
        <row r="11774">
          <cell r="A11774">
            <v>0</v>
          </cell>
          <cell r="B11774">
            <v>0</v>
          </cell>
          <cell r="C11774">
            <v>0</v>
          </cell>
          <cell r="D11774">
            <v>0</v>
          </cell>
          <cell r="E11774">
            <v>0</v>
          </cell>
        </row>
        <row r="11775">
          <cell r="A11775">
            <v>0</v>
          </cell>
          <cell r="B11775">
            <v>0</v>
          </cell>
          <cell r="C11775">
            <v>0</v>
          </cell>
          <cell r="D11775">
            <v>0</v>
          </cell>
          <cell r="E11775">
            <v>0</v>
          </cell>
        </row>
        <row r="11776">
          <cell r="A11776">
            <v>0</v>
          </cell>
          <cell r="B11776">
            <v>0</v>
          </cell>
          <cell r="C11776">
            <v>0</v>
          </cell>
          <cell r="D11776">
            <v>0</v>
          </cell>
          <cell r="E11776">
            <v>0</v>
          </cell>
        </row>
        <row r="11777">
          <cell r="A11777">
            <v>0</v>
          </cell>
          <cell r="B11777">
            <v>0</v>
          </cell>
          <cell r="C11777">
            <v>0</v>
          </cell>
          <cell r="D11777">
            <v>0</v>
          </cell>
          <cell r="E11777">
            <v>0</v>
          </cell>
        </row>
        <row r="11778">
          <cell r="A11778">
            <v>0</v>
          </cell>
          <cell r="B11778">
            <v>0</v>
          </cell>
          <cell r="C11778">
            <v>0</v>
          </cell>
          <cell r="D11778">
            <v>0</v>
          </cell>
          <cell r="E11778">
            <v>0</v>
          </cell>
        </row>
        <row r="11779">
          <cell r="A11779">
            <v>0</v>
          </cell>
          <cell r="B11779">
            <v>0</v>
          </cell>
          <cell r="C11779">
            <v>0</v>
          </cell>
          <cell r="D11779">
            <v>0</v>
          </cell>
          <cell r="E11779">
            <v>0</v>
          </cell>
        </row>
        <row r="11780">
          <cell r="A11780">
            <v>0</v>
          </cell>
          <cell r="B11780">
            <v>0</v>
          </cell>
          <cell r="C11780">
            <v>0</v>
          </cell>
          <cell r="D11780">
            <v>0</v>
          </cell>
          <cell r="E11780">
            <v>0</v>
          </cell>
        </row>
        <row r="11781">
          <cell r="A11781">
            <v>0</v>
          </cell>
          <cell r="B11781">
            <v>0</v>
          </cell>
          <cell r="C11781">
            <v>0</v>
          </cell>
          <cell r="D11781">
            <v>0</v>
          </cell>
          <cell r="E11781">
            <v>0</v>
          </cell>
        </row>
        <row r="11782">
          <cell r="A11782">
            <v>0</v>
          </cell>
          <cell r="B11782">
            <v>0</v>
          </cell>
          <cell r="C11782">
            <v>0</v>
          </cell>
          <cell r="D11782">
            <v>0</v>
          </cell>
          <cell r="E11782">
            <v>0</v>
          </cell>
        </row>
        <row r="11783">
          <cell r="A11783">
            <v>0</v>
          </cell>
          <cell r="B11783">
            <v>0</v>
          </cell>
          <cell r="C11783">
            <v>0</v>
          </cell>
          <cell r="D11783">
            <v>0</v>
          </cell>
          <cell r="E11783">
            <v>0</v>
          </cell>
        </row>
        <row r="11784">
          <cell r="A11784">
            <v>0</v>
          </cell>
          <cell r="B11784">
            <v>0</v>
          </cell>
          <cell r="C11784">
            <v>0</v>
          </cell>
          <cell r="D11784">
            <v>0</v>
          </cell>
          <cell r="E11784">
            <v>0</v>
          </cell>
        </row>
        <row r="11785">
          <cell r="A11785">
            <v>0</v>
          </cell>
          <cell r="B11785">
            <v>0</v>
          </cell>
          <cell r="C11785">
            <v>0</v>
          </cell>
          <cell r="D11785">
            <v>0</v>
          </cell>
          <cell r="E11785">
            <v>0</v>
          </cell>
        </row>
        <row r="11786">
          <cell r="A11786">
            <v>0</v>
          </cell>
          <cell r="B11786">
            <v>0</v>
          </cell>
          <cell r="C11786">
            <v>0</v>
          </cell>
          <cell r="D11786">
            <v>0</v>
          </cell>
          <cell r="E11786">
            <v>0</v>
          </cell>
        </row>
        <row r="11787">
          <cell r="A11787">
            <v>0</v>
          </cell>
          <cell r="B11787">
            <v>0</v>
          </cell>
          <cell r="C11787">
            <v>0</v>
          </cell>
          <cell r="D11787">
            <v>0</v>
          </cell>
          <cell r="E11787">
            <v>0</v>
          </cell>
        </row>
        <row r="11788">
          <cell r="A11788">
            <v>0</v>
          </cell>
          <cell r="B11788">
            <v>0</v>
          </cell>
          <cell r="C11788">
            <v>0</v>
          </cell>
          <cell r="D11788">
            <v>0</v>
          </cell>
          <cell r="E11788">
            <v>0</v>
          </cell>
        </row>
        <row r="11789">
          <cell r="A11789">
            <v>0</v>
          </cell>
          <cell r="B11789">
            <v>0</v>
          </cell>
          <cell r="C11789">
            <v>0</v>
          </cell>
          <cell r="D11789">
            <v>0</v>
          </cell>
          <cell r="E11789">
            <v>0</v>
          </cell>
        </row>
        <row r="11790">
          <cell r="A11790">
            <v>0</v>
          </cell>
          <cell r="B11790">
            <v>0</v>
          </cell>
          <cell r="C11790">
            <v>0</v>
          </cell>
          <cell r="D11790">
            <v>0</v>
          </cell>
          <cell r="E11790">
            <v>0</v>
          </cell>
        </row>
        <row r="11791">
          <cell r="A11791">
            <v>0</v>
          </cell>
          <cell r="B11791">
            <v>0</v>
          </cell>
          <cell r="C11791">
            <v>0</v>
          </cell>
          <cell r="D11791">
            <v>0</v>
          </cell>
          <cell r="E11791">
            <v>0</v>
          </cell>
        </row>
        <row r="11792">
          <cell r="A11792">
            <v>0</v>
          </cell>
          <cell r="B11792">
            <v>0</v>
          </cell>
          <cell r="C11792">
            <v>0</v>
          </cell>
          <cell r="D11792">
            <v>0</v>
          </cell>
          <cell r="E11792">
            <v>0</v>
          </cell>
        </row>
        <row r="11793">
          <cell r="A11793">
            <v>0</v>
          </cell>
          <cell r="B11793">
            <v>0</v>
          </cell>
          <cell r="C11793">
            <v>0</v>
          </cell>
          <cell r="D11793">
            <v>0</v>
          </cell>
          <cell r="E11793">
            <v>0</v>
          </cell>
        </row>
        <row r="11794">
          <cell r="A11794">
            <v>0</v>
          </cell>
          <cell r="B11794">
            <v>0</v>
          </cell>
          <cell r="C11794">
            <v>0</v>
          </cell>
          <cell r="D11794">
            <v>0</v>
          </cell>
          <cell r="E11794">
            <v>0</v>
          </cell>
        </row>
        <row r="11795">
          <cell r="A11795">
            <v>0</v>
          </cell>
          <cell r="B11795">
            <v>0</v>
          </cell>
          <cell r="C11795">
            <v>0</v>
          </cell>
          <cell r="D11795">
            <v>0</v>
          </cell>
          <cell r="E11795">
            <v>0</v>
          </cell>
        </row>
        <row r="11796">
          <cell r="A11796">
            <v>0</v>
          </cell>
          <cell r="B11796">
            <v>0</v>
          </cell>
          <cell r="C11796">
            <v>0</v>
          </cell>
          <cell r="D11796">
            <v>0</v>
          </cell>
          <cell r="E11796">
            <v>0</v>
          </cell>
        </row>
        <row r="11797">
          <cell r="A11797">
            <v>0</v>
          </cell>
          <cell r="B11797">
            <v>0</v>
          </cell>
          <cell r="C11797">
            <v>0</v>
          </cell>
          <cell r="D11797">
            <v>0</v>
          </cell>
          <cell r="E11797">
            <v>0</v>
          </cell>
        </row>
        <row r="11798">
          <cell r="A11798">
            <v>0</v>
          </cell>
          <cell r="B11798">
            <v>0</v>
          </cell>
          <cell r="C11798">
            <v>0</v>
          </cell>
          <cell r="D11798">
            <v>0</v>
          </cell>
          <cell r="E11798">
            <v>0</v>
          </cell>
        </row>
        <row r="11799">
          <cell r="A11799">
            <v>0</v>
          </cell>
          <cell r="B11799">
            <v>0</v>
          </cell>
          <cell r="C11799">
            <v>0</v>
          </cell>
          <cell r="D11799">
            <v>0</v>
          </cell>
          <cell r="E11799">
            <v>0</v>
          </cell>
        </row>
        <row r="11800">
          <cell r="A11800">
            <v>0</v>
          </cell>
          <cell r="B11800">
            <v>0</v>
          </cell>
          <cell r="C11800">
            <v>0</v>
          </cell>
          <cell r="D11800">
            <v>0</v>
          </cell>
          <cell r="E11800">
            <v>0</v>
          </cell>
        </row>
        <row r="11801">
          <cell r="A11801">
            <v>0</v>
          </cell>
          <cell r="B11801">
            <v>0</v>
          </cell>
          <cell r="C11801">
            <v>0</v>
          </cell>
          <cell r="D11801">
            <v>0</v>
          </cell>
          <cell r="E11801">
            <v>0</v>
          </cell>
        </row>
        <row r="11802">
          <cell r="A11802">
            <v>0</v>
          </cell>
          <cell r="B11802">
            <v>0</v>
          </cell>
          <cell r="C11802">
            <v>0</v>
          </cell>
          <cell r="D11802">
            <v>0</v>
          </cell>
          <cell r="E11802">
            <v>0</v>
          </cell>
        </row>
        <row r="11803">
          <cell r="A11803">
            <v>0</v>
          </cell>
          <cell r="B11803">
            <v>0</v>
          </cell>
          <cell r="C11803">
            <v>0</v>
          </cell>
          <cell r="D11803">
            <v>0</v>
          </cell>
          <cell r="E11803">
            <v>0</v>
          </cell>
        </row>
        <row r="11804">
          <cell r="A11804">
            <v>0</v>
          </cell>
          <cell r="B11804">
            <v>0</v>
          </cell>
          <cell r="C11804">
            <v>0</v>
          </cell>
          <cell r="D11804">
            <v>0</v>
          </cell>
          <cell r="E11804">
            <v>0</v>
          </cell>
        </row>
        <row r="11805">
          <cell r="A11805">
            <v>0</v>
          </cell>
          <cell r="B11805">
            <v>0</v>
          </cell>
          <cell r="C11805">
            <v>0</v>
          </cell>
          <cell r="D11805">
            <v>0</v>
          </cell>
          <cell r="E11805">
            <v>0</v>
          </cell>
        </row>
        <row r="11806">
          <cell r="A11806">
            <v>0</v>
          </cell>
          <cell r="B11806">
            <v>0</v>
          </cell>
          <cell r="C11806">
            <v>0</v>
          </cell>
          <cell r="D11806">
            <v>0</v>
          </cell>
          <cell r="E11806">
            <v>0</v>
          </cell>
        </row>
        <row r="11807">
          <cell r="A11807">
            <v>0</v>
          </cell>
          <cell r="B11807">
            <v>0</v>
          </cell>
          <cell r="C11807">
            <v>0</v>
          </cell>
          <cell r="D11807">
            <v>0</v>
          </cell>
          <cell r="E11807">
            <v>0</v>
          </cell>
        </row>
        <row r="11808">
          <cell r="A11808">
            <v>0</v>
          </cell>
          <cell r="B11808">
            <v>0</v>
          </cell>
          <cell r="C11808">
            <v>0</v>
          </cell>
          <cell r="D11808">
            <v>0</v>
          </cell>
          <cell r="E11808">
            <v>0</v>
          </cell>
        </row>
        <row r="11809">
          <cell r="A11809">
            <v>0</v>
          </cell>
          <cell r="B11809">
            <v>0</v>
          </cell>
          <cell r="C11809">
            <v>0</v>
          </cell>
          <cell r="D11809">
            <v>0</v>
          </cell>
          <cell r="E11809">
            <v>0</v>
          </cell>
        </row>
        <row r="11810">
          <cell r="A11810">
            <v>0</v>
          </cell>
          <cell r="B11810">
            <v>0</v>
          </cell>
          <cell r="C11810">
            <v>0</v>
          </cell>
          <cell r="D11810">
            <v>0</v>
          </cell>
          <cell r="E11810">
            <v>0</v>
          </cell>
        </row>
        <row r="11811">
          <cell r="A11811">
            <v>0</v>
          </cell>
          <cell r="B11811">
            <v>0</v>
          </cell>
          <cell r="C11811">
            <v>0</v>
          </cell>
          <cell r="D11811">
            <v>0</v>
          </cell>
          <cell r="E11811">
            <v>0</v>
          </cell>
        </row>
        <row r="11812">
          <cell r="A11812">
            <v>0</v>
          </cell>
          <cell r="B11812">
            <v>0</v>
          </cell>
          <cell r="C11812">
            <v>0</v>
          </cell>
          <cell r="D11812">
            <v>0</v>
          </cell>
          <cell r="E11812">
            <v>0</v>
          </cell>
        </row>
        <row r="11813">
          <cell r="A11813">
            <v>0</v>
          </cell>
          <cell r="B11813">
            <v>0</v>
          </cell>
          <cell r="C11813">
            <v>0</v>
          </cell>
          <cell r="D11813">
            <v>0</v>
          </cell>
          <cell r="E11813">
            <v>0</v>
          </cell>
        </row>
        <row r="11814">
          <cell r="A11814">
            <v>0</v>
          </cell>
          <cell r="B11814">
            <v>0</v>
          </cell>
          <cell r="C11814">
            <v>0</v>
          </cell>
          <cell r="D11814">
            <v>0</v>
          </cell>
          <cell r="E11814">
            <v>0</v>
          </cell>
        </row>
        <row r="11815">
          <cell r="A11815">
            <v>0</v>
          </cell>
          <cell r="B11815">
            <v>0</v>
          </cell>
          <cell r="C11815">
            <v>0</v>
          </cell>
          <cell r="D11815">
            <v>0</v>
          </cell>
          <cell r="E11815">
            <v>0</v>
          </cell>
        </row>
        <row r="11816">
          <cell r="A11816">
            <v>0</v>
          </cell>
          <cell r="B11816">
            <v>0</v>
          </cell>
          <cell r="C11816">
            <v>0</v>
          </cell>
          <cell r="D11816">
            <v>0</v>
          </cell>
          <cell r="E11816">
            <v>0</v>
          </cell>
        </row>
        <row r="11817">
          <cell r="A11817">
            <v>0</v>
          </cell>
          <cell r="B11817">
            <v>0</v>
          </cell>
          <cell r="C11817">
            <v>0</v>
          </cell>
          <cell r="D11817">
            <v>0</v>
          </cell>
          <cell r="E11817">
            <v>0</v>
          </cell>
        </row>
        <row r="11818">
          <cell r="A11818">
            <v>0</v>
          </cell>
          <cell r="B11818">
            <v>0</v>
          </cell>
          <cell r="C11818">
            <v>0</v>
          </cell>
          <cell r="D11818">
            <v>0</v>
          </cell>
          <cell r="E11818">
            <v>0</v>
          </cell>
        </row>
        <row r="11819">
          <cell r="A11819">
            <v>0</v>
          </cell>
          <cell r="B11819">
            <v>0</v>
          </cell>
          <cell r="C11819">
            <v>0</v>
          </cell>
          <cell r="D11819">
            <v>0</v>
          </cell>
          <cell r="E11819">
            <v>0</v>
          </cell>
        </row>
        <row r="11820">
          <cell r="A11820">
            <v>0</v>
          </cell>
          <cell r="B11820">
            <v>0</v>
          </cell>
          <cell r="C11820">
            <v>0</v>
          </cell>
          <cell r="D11820">
            <v>0</v>
          </cell>
          <cell r="E11820">
            <v>0</v>
          </cell>
        </row>
        <row r="11821">
          <cell r="A11821">
            <v>0</v>
          </cell>
          <cell r="B11821">
            <v>0</v>
          </cell>
          <cell r="C11821">
            <v>0</v>
          </cell>
          <cell r="D11821">
            <v>0</v>
          </cell>
          <cell r="E11821">
            <v>0</v>
          </cell>
        </row>
        <row r="11822">
          <cell r="A11822">
            <v>0</v>
          </cell>
          <cell r="B11822">
            <v>0</v>
          </cell>
          <cell r="C11822">
            <v>0</v>
          </cell>
          <cell r="D11822">
            <v>0</v>
          </cell>
          <cell r="E11822">
            <v>0</v>
          </cell>
        </row>
        <row r="11823">
          <cell r="A11823">
            <v>0</v>
          </cell>
          <cell r="B11823">
            <v>0</v>
          </cell>
          <cell r="C11823">
            <v>0</v>
          </cell>
          <cell r="D11823">
            <v>0</v>
          </cell>
          <cell r="E11823">
            <v>0</v>
          </cell>
        </row>
        <row r="11824">
          <cell r="A11824">
            <v>0</v>
          </cell>
          <cell r="B11824">
            <v>0</v>
          </cell>
          <cell r="C11824">
            <v>0</v>
          </cell>
          <cell r="D11824">
            <v>0</v>
          </cell>
          <cell r="E11824">
            <v>0</v>
          </cell>
        </row>
        <row r="11825">
          <cell r="A11825">
            <v>0</v>
          </cell>
          <cell r="B11825">
            <v>0</v>
          </cell>
          <cell r="C11825">
            <v>0</v>
          </cell>
          <cell r="D11825">
            <v>0</v>
          </cell>
          <cell r="E11825">
            <v>0</v>
          </cell>
        </row>
        <row r="11826">
          <cell r="A11826">
            <v>0</v>
          </cell>
          <cell r="B11826">
            <v>0</v>
          </cell>
          <cell r="C11826">
            <v>0</v>
          </cell>
          <cell r="D11826">
            <v>0</v>
          </cell>
          <cell r="E11826">
            <v>0</v>
          </cell>
        </row>
        <row r="11827">
          <cell r="A11827">
            <v>0</v>
          </cell>
          <cell r="B11827">
            <v>0</v>
          </cell>
          <cell r="C11827">
            <v>0</v>
          </cell>
          <cell r="D11827">
            <v>0</v>
          </cell>
          <cell r="E11827">
            <v>0</v>
          </cell>
        </row>
        <row r="11828">
          <cell r="A11828">
            <v>0</v>
          </cell>
          <cell r="B11828">
            <v>0</v>
          </cell>
          <cell r="C11828">
            <v>0</v>
          </cell>
          <cell r="D11828">
            <v>0</v>
          </cell>
          <cell r="E11828">
            <v>0</v>
          </cell>
        </row>
        <row r="11829">
          <cell r="A11829">
            <v>0</v>
          </cell>
          <cell r="B11829">
            <v>0</v>
          </cell>
          <cell r="C11829">
            <v>0</v>
          </cell>
          <cell r="D11829">
            <v>0</v>
          </cell>
          <cell r="E11829">
            <v>0</v>
          </cell>
        </row>
        <row r="11830">
          <cell r="A11830">
            <v>0</v>
          </cell>
          <cell r="B11830">
            <v>0</v>
          </cell>
          <cell r="C11830">
            <v>0</v>
          </cell>
          <cell r="D11830">
            <v>0</v>
          </cell>
          <cell r="E11830">
            <v>0</v>
          </cell>
        </row>
        <row r="11831">
          <cell r="A11831">
            <v>0</v>
          </cell>
          <cell r="B11831">
            <v>0</v>
          </cell>
          <cell r="C11831">
            <v>0</v>
          </cell>
          <cell r="D11831">
            <v>0</v>
          </cell>
          <cell r="E11831">
            <v>0</v>
          </cell>
        </row>
        <row r="11832">
          <cell r="A11832">
            <v>0</v>
          </cell>
          <cell r="B11832">
            <v>0</v>
          </cell>
          <cell r="C11832">
            <v>0</v>
          </cell>
          <cell r="D11832">
            <v>0</v>
          </cell>
          <cell r="E11832">
            <v>0</v>
          </cell>
        </row>
        <row r="11833">
          <cell r="A11833">
            <v>0</v>
          </cell>
          <cell r="B11833">
            <v>0</v>
          </cell>
          <cell r="C11833">
            <v>0</v>
          </cell>
          <cell r="D11833">
            <v>0</v>
          </cell>
          <cell r="E11833">
            <v>0</v>
          </cell>
        </row>
        <row r="11834">
          <cell r="A11834">
            <v>0</v>
          </cell>
          <cell r="B11834">
            <v>0</v>
          </cell>
          <cell r="C11834">
            <v>0</v>
          </cell>
          <cell r="D11834">
            <v>0</v>
          </cell>
          <cell r="E11834">
            <v>0</v>
          </cell>
        </row>
        <row r="11835">
          <cell r="A11835">
            <v>0</v>
          </cell>
          <cell r="B11835">
            <v>0</v>
          </cell>
          <cell r="C11835">
            <v>0</v>
          </cell>
          <cell r="D11835">
            <v>0</v>
          </cell>
          <cell r="E11835">
            <v>0</v>
          </cell>
        </row>
        <row r="11836">
          <cell r="A11836">
            <v>0</v>
          </cell>
          <cell r="B11836">
            <v>0</v>
          </cell>
          <cell r="C11836">
            <v>0</v>
          </cell>
          <cell r="D11836">
            <v>0</v>
          </cell>
          <cell r="E11836">
            <v>0</v>
          </cell>
        </row>
        <row r="11837">
          <cell r="A11837">
            <v>0</v>
          </cell>
          <cell r="B11837">
            <v>0</v>
          </cell>
          <cell r="C11837">
            <v>0</v>
          </cell>
          <cell r="D11837">
            <v>0</v>
          </cell>
          <cell r="E11837">
            <v>0</v>
          </cell>
        </row>
        <row r="11838">
          <cell r="A11838">
            <v>0</v>
          </cell>
          <cell r="B11838">
            <v>0</v>
          </cell>
          <cell r="C11838">
            <v>0</v>
          </cell>
          <cell r="D11838">
            <v>0</v>
          </cell>
          <cell r="E11838">
            <v>0</v>
          </cell>
        </row>
        <row r="11839">
          <cell r="A11839">
            <v>0</v>
          </cell>
          <cell r="B11839">
            <v>0</v>
          </cell>
          <cell r="C11839">
            <v>0</v>
          </cell>
          <cell r="D11839">
            <v>0</v>
          </cell>
          <cell r="E11839">
            <v>0</v>
          </cell>
        </row>
        <row r="11840">
          <cell r="A11840">
            <v>0</v>
          </cell>
          <cell r="B11840">
            <v>0</v>
          </cell>
          <cell r="C11840">
            <v>0</v>
          </cell>
          <cell r="D11840">
            <v>0</v>
          </cell>
          <cell r="E11840">
            <v>0</v>
          </cell>
        </row>
        <row r="11841">
          <cell r="A11841">
            <v>0</v>
          </cell>
          <cell r="B11841">
            <v>0</v>
          </cell>
          <cell r="C11841">
            <v>0</v>
          </cell>
          <cell r="D11841">
            <v>0</v>
          </cell>
          <cell r="E11841">
            <v>0</v>
          </cell>
        </row>
        <row r="11842">
          <cell r="A11842">
            <v>0</v>
          </cell>
          <cell r="B11842">
            <v>0</v>
          </cell>
          <cell r="C11842">
            <v>0</v>
          </cell>
          <cell r="D11842">
            <v>0</v>
          </cell>
          <cell r="E11842">
            <v>0</v>
          </cell>
        </row>
        <row r="11843">
          <cell r="A11843">
            <v>0</v>
          </cell>
          <cell r="B11843">
            <v>0</v>
          </cell>
          <cell r="C11843">
            <v>0</v>
          </cell>
          <cell r="D11843">
            <v>0</v>
          </cell>
          <cell r="E11843">
            <v>0</v>
          </cell>
        </row>
        <row r="11844">
          <cell r="A11844">
            <v>0</v>
          </cell>
          <cell r="B11844">
            <v>0</v>
          </cell>
          <cell r="C11844">
            <v>0</v>
          </cell>
          <cell r="D11844">
            <v>0</v>
          </cell>
          <cell r="E11844">
            <v>0</v>
          </cell>
        </row>
        <row r="11845">
          <cell r="A11845">
            <v>0</v>
          </cell>
          <cell r="B11845">
            <v>0</v>
          </cell>
          <cell r="C11845">
            <v>0</v>
          </cell>
          <cell r="D11845">
            <v>0</v>
          </cell>
          <cell r="E11845">
            <v>0</v>
          </cell>
        </row>
        <row r="11846">
          <cell r="A11846">
            <v>0</v>
          </cell>
          <cell r="B11846">
            <v>0</v>
          </cell>
          <cell r="C11846">
            <v>0</v>
          </cell>
          <cell r="D11846">
            <v>0</v>
          </cell>
          <cell r="E11846">
            <v>0</v>
          </cell>
        </row>
        <row r="11847">
          <cell r="A11847">
            <v>0</v>
          </cell>
          <cell r="B11847">
            <v>0</v>
          </cell>
          <cell r="C11847">
            <v>0</v>
          </cell>
          <cell r="D11847">
            <v>0</v>
          </cell>
          <cell r="E11847">
            <v>0</v>
          </cell>
        </row>
        <row r="11848">
          <cell r="A11848">
            <v>0</v>
          </cell>
          <cell r="B11848">
            <v>0</v>
          </cell>
          <cell r="C11848">
            <v>0</v>
          </cell>
          <cell r="D11848">
            <v>0</v>
          </cell>
          <cell r="E11848">
            <v>0</v>
          </cell>
        </row>
        <row r="11849">
          <cell r="A11849">
            <v>0</v>
          </cell>
          <cell r="B11849">
            <v>0</v>
          </cell>
          <cell r="C11849">
            <v>0</v>
          </cell>
          <cell r="D11849">
            <v>0</v>
          </cell>
          <cell r="E11849">
            <v>0</v>
          </cell>
        </row>
        <row r="11850">
          <cell r="A11850">
            <v>0</v>
          </cell>
          <cell r="B11850">
            <v>0</v>
          </cell>
          <cell r="C11850">
            <v>0</v>
          </cell>
          <cell r="D11850">
            <v>0</v>
          </cell>
          <cell r="E11850">
            <v>0</v>
          </cell>
        </row>
        <row r="11851">
          <cell r="A11851">
            <v>0</v>
          </cell>
          <cell r="B11851">
            <v>0</v>
          </cell>
          <cell r="C11851">
            <v>0</v>
          </cell>
          <cell r="D11851">
            <v>0</v>
          </cell>
          <cell r="E11851">
            <v>0</v>
          </cell>
        </row>
        <row r="11852">
          <cell r="A11852">
            <v>0</v>
          </cell>
          <cell r="B11852">
            <v>0</v>
          </cell>
          <cell r="C11852">
            <v>0</v>
          </cell>
          <cell r="D11852">
            <v>0</v>
          </cell>
          <cell r="E11852">
            <v>0</v>
          </cell>
        </row>
        <row r="11853">
          <cell r="A11853">
            <v>0</v>
          </cell>
          <cell r="B11853">
            <v>0</v>
          </cell>
          <cell r="C11853">
            <v>0</v>
          </cell>
          <cell r="D11853">
            <v>0</v>
          </cell>
          <cell r="E11853">
            <v>0</v>
          </cell>
        </row>
        <row r="11854">
          <cell r="A11854">
            <v>0</v>
          </cell>
          <cell r="B11854">
            <v>0</v>
          </cell>
          <cell r="C11854">
            <v>0</v>
          </cell>
          <cell r="D11854">
            <v>0</v>
          </cell>
          <cell r="E11854">
            <v>0</v>
          </cell>
        </row>
        <row r="11855">
          <cell r="A11855">
            <v>0</v>
          </cell>
          <cell r="B11855">
            <v>0</v>
          </cell>
          <cell r="C11855">
            <v>0</v>
          </cell>
          <cell r="D11855">
            <v>0</v>
          </cell>
          <cell r="E11855">
            <v>0</v>
          </cell>
        </row>
        <row r="11856">
          <cell r="A11856">
            <v>0</v>
          </cell>
          <cell r="B11856">
            <v>0</v>
          </cell>
          <cell r="C11856">
            <v>0</v>
          </cell>
          <cell r="D11856">
            <v>0</v>
          </cell>
          <cell r="E11856">
            <v>0</v>
          </cell>
        </row>
        <row r="11857">
          <cell r="A11857">
            <v>0</v>
          </cell>
          <cell r="B11857">
            <v>0</v>
          </cell>
          <cell r="C11857">
            <v>0</v>
          </cell>
          <cell r="D11857">
            <v>0</v>
          </cell>
          <cell r="E11857">
            <v>0</v>
          </cell>
        </row>
        <row r="11858">
          <cell r="A11858">
            <v>0</v>
          </cell>
          <cell r="B11858">
            <v>0</v>
          </cell>
          <cell r="C11858">
            <v>0</v>
          </cell>
          <cell r="D11858">
            <v>0</v>
          </cell>
          <cell r="E11858">
            <v>0</v>
          </cell>
        </row>
        <row r="11859">
          <cell r="A11859">
            <v>0</v>
          </cell>
          <cell r="B11859">
            <v>0</v>
          </cell>
          <cell r="C11859">
            <v>0</v>
          </cell>
          <cell r="D11859">
            <v>0</v>
          </cell>
          <cell r="E11859">
            <v>0</v>
          </cell>
        </row>
        <row r="11860">
          <cell r="A11860">
            <v>0</v>
          </cell>
          <cell r="B11860">
            <v>0</v>
          </cell>
          <cell r="C11860">
            <v>0</v>
          </cell>
          <cell r="D11860">
            <v>0</v>
          </cell>
          <cell r="E11860">
            <v>0</v>
          </cell>
        </row>
        <row r="11861">
          <cell r="A11861">
            <v>0</v>
          </cell>
          <cell r="B11861">
            <v>0</v>
          </cell>
          <cell r="C11861">
            <v>0</v>
          </cell>
          <cell r="D11861">
            <v>0</v>
          </cell>
          <cell r="E11861">
            <v>0</v>
          </cell>
        </row>
        <row r="11862">
          <cell r="A11862">
            <v>0</v>
          </cell>
          <cell r="B11862">
            <v>0</v>
          </cell>
          <cell r="C11862">
            <v>0</v>
          </cell>
          <cell r="D11862">
            <v>0</v>
          </cell>
          <cell r="E11862">
            <v>0</v>
          </cell>
        </row>
        <row r="11863">
          <cell r="A11863">
            <v>0</v>
          </cell>
          <cell r="B11863">
            <v>0</v>
          </cell>
          <cell r="C11863">
            <v>0</v>
          </cell>
          <cell r="D11863">
            <v>0</v>
          </cell>
          <cell r="E11863">
            <v>0</v>
          </cell>
        </row>
        <row r="11864">
          <cell r="A11864">
            <v>0</v>
          </cell>
          <cell r="B11864">
            <v>0</v>
          </cell>
          <cell r="C11864">
            <v>0</v>
          </cell>
          <cell r="D11864">
            <v>0</v>
          </cell>
          <cell r="E11864">
            <v>0</v>
          </cell>
        </row>
        <row r="11865">
          <cell r="A11865">
            <v>0</v>
          </cell>
          <cell r="B11865">
            <v>0</v>
          </cell>
          <cell r="C11865">
            <v>0</v>
          </cell>
          <cell r="D11865">
            <v>0</v>
          </cell>
          <cell r="E11865">
            <v>0</v>
          </cell>
        </row>
        <row r="11866">
          <cell r="A11866">
            <v>0</v>
          </cell>
          <cell r="B11866">
            <v>0</v>
          </cell>
          <cell r="C11866">
            <v>0</v>
          </cell>
          <cell r="D11866">
            <v>0</v>
          </cell>
          <cell r="E11866">
            <v>0</v>
          </cell>
        </row>
        <row r="11867">
          <cell r="A11867">
            <v>0</v>
          </cell>
          <cell r="B11867">
            <v>0</v>
          </cell>
          <cell r="C11867">
            <v>0</v>
          </cell>
          <cell r="D11867">
            <v>0</v>
          </cell>
          <cell r="E11867">
            <v>0</v>
          </cell>
        </row>
        <row r="11868">
          <cell r="A11868">
            <v>0</v>
          </cell>
          <cell r="B11868">
            <v>0</v>
          </cell>
          <cell r="C11868">
            <v>0</v>
          </cell>
          <cell r="D11868">
            <v>0</v>
          </cell>
          <cell r="E11868">
            <v>0</v>
          </cell>
        </row>
        <row r="11869">
          <cell r="A11869">
            <v>0</v>
          </cell>
          <cell r="B11869">
            <v>0</v>
          </cell>
          <cell r="C11869">
            <v>0</v>
          </cell>
          <cell r="D11869">
            <v>0</v>
          </cell>
          <cell r="E11869">
            <v>0</v>
          </cell>
        </row>
        <row r="11870">
          <cell r="A11870">
            <v>0</v>
          </cell>
          <cell r="B11870">
            <v>0</v>
          </cell>
          <cell r="C11870">
            <v>0</v>
          </cell>
          <cell r="D11870">
            <v>0</v>
          </cell>
          <cell r="E11870">
            <v>0</v>
          </cell>
        </row>
        <row r="11871">
          <cell r="A11871">
            <v>0</v>
          </cell>
          <cell r="B11871">
            <v>0</v>
          </cell>
          <cell r="C11871">
            <v>0</v>
          </cell>
          <cell r="D11871">
            <v>0</v>
          </cell>
          <cell r="E11871">
            <v>0</v>
          </cell>
        </row>
        <row r="11872">
          <cell r="A11872">
            <v>0</v>
          </cell>
          <cell r="B11872">
            <v>0</v>
          </cell>
          <cell r="C11872">
            <v>0</v>
          </cell>
          <cell r="D11872">
            <v>0</v>
          </cell>
          <cell r="E11872">
            <v>0</v>
          </cell>
        </row>
        <row r="11873">
          <cell r="A11873">
            <v>0</v>
          </cell>
          <cell r="B11873">
            <v>0</v>
          </cell>
          <cell r="C11873">
            <v>0</v>
          </cell>
          <cell r="D11873">
            <v>0</v>
          </cell>
          <cell r="E11873">
            <v>0</v>
          </cell>
        </row>
        <row r="11874">
          <cell r="A11874">
            <v>0</v>
          </cell>
          <cell r="B11874">
            <v>0</v>
          </cell>
          <cell r="C11874">
            <v>0</v>
          </cell>
          <cell r="D11874">
            <v>0</v>
          </cell>
          <cell r="E11874">
            <v>0</v>
          </cell>
        </row>
        <row r="11875">
          <cell r="A11875">
            <v>0</v>
          </cell>
          <cell r="B11875">
            <v>0</v>
          </cell>
          <cell r="C11875">
            <v>0</v>
          </cell>
          <cell r="D11875">
            <v>0</v>
          </cell>
          <cell r="E11875">
            <v>0</v>
          </cell>
        </row>
        <row r="11876">
          <cell r="A11876">
            <v>0</v>
          </cell>
          <cell r="B11876">
            <v>0</v>
          </cell>
          <cell r="C11876">
            <v>0</v>
          </cell>
          <cell r="D11876">
            <v>0</v>
          </cell>
          <cell r="E11876">
            <v>0</v>
          </cell>
        </row>
        <row r="11877">
          <cell r="A11877">
            <v>0</v>
          </cell>
          <cell r="B11877">
            <v>0</v>
          </cell>
          <cell r="C11877">
            <v>0</v>
          </cell>
          <cell r="D11877">
            <v>0</v>
          </cell>
          <cell r="E11877">
            <v>0</v>
          </cell>
        </row>
        <row r="11878">
          <cell r="A11878">
            <v>0</v>
          </cell>
          <cell r="B11878">
            <v>0</v>
          </cell>
          <cell r="C11878">
            <v>0</v>
          </cell>
          <cell r="D11878">
            <v>0</v>
          </cell>
          <cell r="E11878">
            <v>0</v>
          </cell>
        </row>
        <row r="11879">
          <cell r="A11879">
            <v>0</v>
          </cell>
          <cell r="B11879">
            <v>0</v>
          </cell>
          <cell r="C11879">
            <v>0</v>
          </cell>
          <cell r="D11879">
            <v>0</v>
          </cell>
          <cell r="E11879">
            <v>0</v>
          </cell>
        </row>
        <row r="11880">
          <cell r="A11880">
            <v>0</v>
          </cell>
          <cell r="B11880">
            <v>0</v>
          </cell>
          <cell r="C11880">
            <v>0</v>
          </cell>
          <cell r="D11880">
            <v>0</v>
          </cell>
          <cell r="E11880">
            <v>0</v>
          </cell>
        </row>
        <row r="11881">
          <cell r="A11881">
            <v>0</v>
          </cell>
          <cell r="B11881">
            <v>0</v>
          </cell>
          <cell r="C11881">
            <v>0</v>
          </cell>
          <cell r="D11881">
            <v>0</v>
          </cell>
          <cell r="E11881">
            <v>0</v>
          </cell>
        </row>
        <row r="11882">
          <cell r="A11882">
            <v>0</v>
          </cell>
          <cell r="B11882">
            <v>0</v>
          </cell>
          <cell r="C11882">
            <v>0</v>
          </cell>
          <cell r="D11882">
            <v>0</v>
          </cell>
          <cell r="E11882">
            <v>0</v>
          </cell>
        </row>
        <row r="11883">
          <cell r="A11883">
            <v>0</v>
          </cell>
          <cell r="B11883">
            <v>0</v>
          </cell>
          <cell r="C11883">
            <v>0</v>
          </cell>
          <cell r="D11883">
            <v>0</v>
          </cell>
          <cell r="E11883">
            <v>0</v>
          </cell>
        </row>
        <row r="11884">
          <cell r="A11884">
            <v>0</v>
          </cell>
          <cell r="B11884">
            <v>0</v>
          </cell>
          <cell r="C11884">
            <v>0</v>
          </cell>
          <cell r="D11884">
            <v>0</v>
          </cell>
          <cell r="E11884">
            <v>0</v>
          </cell>
        </row>
        <row r="11885">
          <cell r="A11885">
            <v>0</v>
          </cell>
          <cell r="B11885">
            <v>0</v>
          </cell>
          <cell r="C11885">
            <v>0</v>
          </cell>
          <cell r="D11885">
            <v>0</v>
          </cell>
          <cell r="E11885">
            <v>0</v>
          </cell>
        </row>
        <row r="11886">
          <cell r="A11886">
            <v>0</v>
          </cell>
          <cell r="B11886">
            <v>0</v>
          </cell>
          <cell r="C11886">
            <v>0</v>
          </cell>
          <cell r="D11886">
            <v>0</v>
          </cell>
          <cell r="E11886">
            <v>0</v>
          </cell>
        </row>
        <row r="11887">
          <cell r="A11887">
            <v>0</v>
          </cell>
          <cell r="B11887">
            <v>0</v>
          </cell>
          <cell r="C11887">
            <v>0</v>
          </cell>
          <cell r="D11887">
            <v>0</v>
          </cell>
          <cell r="E11887">
            <v>0</v>
          </cell>
        </row>
        <row r="11888">
          <cell r="A11888">
            <v>0</v>
          </cell>
          <cell r="B11888">
            <v>0</v>
          </cell>
          <cell r="C11888">
            <v>0</v>
          </cell>
          <cell r="D11888">
            <v>0</v>
          </cell>
          <cell r="E11888">
            <v>0</v>
          </cell>
        </row>
        <row r="11889">
          <cell r="A11889">
            <v>0</v>
          </cell>
          <cell r="B11889">
            <v>0</v>
          </cell>
          <cell r="C11889">
            <v>0</v>
          </cell>
          <cell r="D11889">
            <v>0</v>
          </cell>
          <cell r="E11889">
            <v>0</v>
          </cell>
        </row>
        <row r="11890">
          <cell r="A11890">
            <v>0</v>
          </cell>
          <cell r="B11890">
            <v>0</v>
          </cell>
          <cell r="C11890">
            <v>0</v>
          </cell>
          <cell r="D11890">
            <v>0</v>
          </cell>
          <cell r="E11890">
            <v>0</v>
          </cell>
        </row>
        <row r="11891">
          <cell r="A11891">
            <v>0</v>
          </cell>
          <cell r="B11891">
            <v>0</v>
          </cell>
          <cell r="C11891">
            <v>0</v>
          </cell>
          <cell r="D11891">
            <v>0</v>
          </cell>
          <cell r="E11891">
            <v>0</v>
          </cell>
        </row>
        <row r="11892">
          <cell r="A11892">
            <v>0</v>
          </cell>
          <cell r="B11892">
            <v>0</v>
          </cell>
          <cell r="C11892">
            <v>0</v>
          </cell>
          <cell r="D11892">
            <v>0</v>
          </cell>
          <cell r="E11892">
            <v>0</v>
          </cell>
        </row>
        <row r="11893">
          <cell r="A11893">
            <v>0</v>
          </cell>
          <cell r="B11893">
            <v>0</v>
          </cell>
          <cell r="C11893">
            <v>0</v>
          </cell>
          <cell r="D11893">
            <v>0</v>
          </cell>
          <cell r="E11893">
            <v>0</v>
          </cell>
        </row>
        <row r="11894">
          <cell r="A11894">
            <v>0</v>
          </cell>
          <cell r="B11894">
            <v>0</v>
          </cell>
          <cell r="C11894">
            <v>0</v>
          </cell>
          <cell r="D11894">
            <v>0</v>
          </cell>
          <cell r="E11894">
            <v>0</v>
          </cell>
        </row>
        <row r="11895">
          <cell r="A11895">
            <v>0</v>
          </cell>
          <cell r="B11895">
            <v>0</v>
          </cell>
          <cell r="C11895">
            <v>0</v>
          </cell>
          <cell r="D11895">
            <v>0</v>
          </cell>
          <cell r="E11895">
            <v>0</v>
          </cell>
        </row>
        <row r="11896">
          <cell r="A11896">
            <v>0</v>
          </cell>
          <cell r="B11896">
            <v>0</v>
          </cell>
          <cell r="C11896">
            <v>0</v>
          </cell>
          <cell r="D11896">
            <v>0</v>
          </cell>
          <cell r="E11896">
            <v>0</v>
          </cell>
        </row>
        <row r="11897">
          <cell r="A11897">
            <v>0</v>
          </cell>
          <cell r="B11897">
            <v>0</v>
          </cell>
          <cell r="C11897">
            <v>0</v>
          </cell>
          <cell r="D11897">
            <v>0</v>
          </cell>
          <cell r="E11897">
            <v>0</v>
          </cell>
        </row>
        <row r="11898">
          <cell r="A11898">
            <v>0</v>
          </cell>
          <cell r="B11898">
            <v>0</v>
          </cell>
          <cell r="C11898">
            <v>0</v>
          </cell>
          <cell r="D11898">
            <v>0</v>
          </cell>
          <cell r="E11898">
            <v>0</v>
          </cell>
        </row>
        <row r="11899">
          <cell r="A11899">
            <v>0</v>
          </cell>
          <cell r="B11899">
            <v>0</v>
          </cell>
          <cell r="C11899">
            <v>0</v>
          </cell>
          <cell r="D11899">
            <v>0</v>
          </cell>
          <cell r="E11899">
            <v>0</v>
          </cell>
        </row>
        <row r="11900">
          <cell r="A11900">
            <v>0</v>
          </cell>
          <cell r="B11900">
            <v>0</v>
          </cell>
          <cell r="C11900">
            <v>0</v>
          </cell>
          <cell r="D11900">
            <v>0</v>
          </cell>
          <cell r="E11900">
            <v>0</v>
          </cell>
        </row>
        <row r="11901">
          <cell r="A11901">
            <v>0</v>
          </cell>
          <cell r="B11901">
            <v>0</v>
          </cell>
          <cell r="C11901">
            <v>0</v>
          </cell>
          <cell r="D11901">
            <v>0</v>
          </cell>
          <cell r="E11901">
            <v>0</v>
          </cell>
        </row>
        <row r="11902">
          <cell r="A11902">
            <v>0</v>
          </cell>
          <cell r="B11902">
            <v>0</v>
          </cell>
          <cell r="C11902">
            <v>0</v>
          </cell>
          <cell r="D11902">
            <v>0</v>
          </cell>
          <cell r="E11902">
            <v>0</v>
          </cell>
        </row>
        <row r="11903">
          <cell r="A11903">
            <v>0</v>
          </cell>
          <cell r="B11903">
            <v>0</v>
          </cell>
          <cell r="C11903">
            <v>0</v>
          </cell>
          <cell r="D11903">
            <v>0</v>
          </cell>
          <cell r="E11903">
            <v>0</v>
          </cell>
        </row>
        <row r="11904">
          <cell r="A11904">
            <v>0</v>
          </cell>
          <cell r="B11904">
            <v>0</v>
          </cell>
          <cell r="C11904">
            <v>0</v>
          </cell>
          <cell r="D11904">
            <v>0</v>
          </cell>
          <cell r="E11904">
            <v>0</v>
          </cell>
        </row>
        <row r="11905">
          <cell r="A11905">
            <v>0</v>
          </cell>
          <cell r="B11905">
            <v>0</v>
          </cell>
          <cell r="C11905">
            <v>0</v>
          </cell>
          <cell r="D11905">
            <v>0</v>
          </cell>
          <cell r="E11905">
            <v>0</v>
          </cell>
        </row>
        <row r="11906">
          <cell r="A11906">
            <v>0</v>
          </cell>
          <cell r="B11906">
            <v>0</v>
          </cell>
          <cell r="C11906">
            <v>0</v>
          </cell>
          <cell r="D11906">
            <v>0</v>
          </cell>
          <cell r="E11906">
            <v>0</v>
          </cell>
        </row>
        <row r="11907">
          <cell r="A11907">
            <v>0</v>
          </cell>
          <cell r="B11907">
            <v>0</v>
          </cell>
          <cell r="C11907">
            <v>0</v>
          </cell>
          <cell r="D11907">
            <v>0</v>
          </cell>
          <cell r="E11907">
            <v>0</v>
          </cell>
        </row>
        <row r="11908">
          <cell r="A11908">
            <v>0</v>
          </cell>
          <cell r="B11908">
            <v>0</v>
          </cell>
          <cell r="C11908">
            <v>0</v>
          </cell>
          <cell r="D11908">
            <v>0</v>
          </cell>
          <cell r="E11908">
            <v>0</v>
          </cell>
        </row>
        <row r="11909">
          <cell r="A11909">
            <v>0</v>
          </cell>
          <cell r="B11909">
            <v>0</v>
          </cell>
          <cell r="C11909">
            <v>0</v>
          </cell>
          <cell r="D11909">
            <v>0</v>
          </cell>
          <cell r="E11909">
            <v>0</v>
          </cell>
        </row>
        <row r="11910">
          <cell r="A11910">
            <v>0</v>
          </cell>
          <cell r="B11910">
            <v>0</v>
          </cell>
          <cell r="C11910">
            <v>0</v>
          </cell>
          <cell r="D11910">
            <v>0</v>
          </cell>
          <cell r="E11910">
            <v>0</v>
          </cell>
        </row>
        <row r="11911">
          <cell r="A11911">
            <v>0</v>
          </cell>
          <cell r="B11911">
            <v>0</v>
          </cell>
          <cell r="C11911">
            <v>0</v>
          </cell>
          <cell r="D11911">
            <v>0</v>
          </cell>
          <cell r="E11911">
            <v>0</v>
          </cell>
        </row>
        <row r="11912">
          <cell r="A11912">
            <v>0</v>
          </cell>
          <cell r="B11912">
            <v>0</v>
          </cell>
          <cell r="C11912">
            <v>0</v>
          </cell>
          <cell r="D11912">
            <v>0</v>
          </cell>
          <cell r="E11912">
            <v>0</v>
          </cell>
        </row>
        <row r="11913">
          <cell r="A11913">
            <v>0</v>
          </cell>
          <cell r="B11913">
            <v>0</v>
          </cell>
          <cell r="C11913">
            <v>0</v>
          </cell>
          <cell r="D11913">
            <v>0</v>
          </cell>
          <cell r="E11913">
            <v>0</v>
          </cell>
        </row>
        <row r="11914">
          <cell r="A11914">
            <v>0</v>
          </cell>
          <cell r="B11914">
            <v>0</v>
          </cell>
          <cell r="C11914">
            <v>0</v>
          </cell>
          <cell r="D11914">
            <v>0</v>
          </cell>
          <cell r="E11914">
            <v>0</v>
          </cell>
        </row>
        <row r="11915">
          <cell r="A11915">
            <v>0</v>
          </cell>
          <cell r="B11915">
            <v>0</v>
          </cell>
          <cell r="C11915">
            <v>0</v>
          </cell>
          <cell r="D11915">
            <v>0</v>
          </cell>
          <cell r="E11915">
            <v>0</v>
          </cell>
        </row>
        <row r="11916">
          <cell r="A11916">
            <v>0</v>
          </cell>
          <cell r="B11916">
            <v>0</v>
          </cell>
          <cell r="C11916">
            <v>0</v>
          </cell>
          <cell r="D11916">
            <v>0</v>
          </cell>
          <cell r="E11916">
            <v>0</v>
          </cell>
        </row>
        <row r="11917">
          <cell r="A11917">
            <v>0</v>
          </cell>
          <cell r="B11917">
            <v>0</v>
          </cell>
          <cell r="C11917">
            <v>0</v>
          </cell>
          <cell r="D11917">
            <v>0</v>
          </cell>
          <cell r="E11917">
            <v>0</v>
          </cell>
        </row>
        <row r="11918">
          <cell r="A11918">
            <v>0</v>
          </cell>
          <cell r="B11918">
            <v>0</v>
          </cell>
          <cell r="C11918">
            <v>0</v>
          </cell>
          <cell r="D11918">
            <v>0</v>
          </cell>
          <cell r="E11918">
            <v>0</v>
          </cell>
        </row>
        <row r="11919">
          <cell r="A11919">
            <v>0</v>
          </cell>
          <cell r="B11919">
            <v>0</v>
          </cell>
          <cell r="C11919">
            <v>0</v>
          </cell>
          <cell r="D11919">
            <v>0</v>
          </cell>
          <cell r="E11919">
            <v>0</v>
          </cell>
        </row>
        <row r="11920">
          <cell r="A11920">
            <v>0</v>
          </cell>
          <cell r="B11920">
            <v>0</v>
          </cell>
          <cell r="C11920">
            <v>0</v>
          </cell>
          <cell r="D11920">
            <v>0</v>
          </cell>
          <cell r="E11920">
            <v>0</v>
          </cell>
        </row>
        <row r="11921">
          <cell r="A11921">
            <v>0</v>
          </cell>
          <cell r="B11921">
            <v>0</v>
          </cell>
          <cell r="C11921">
            <v>0</v>
          </cell>
          <cell r="D11921">
            <v>0</v>
          </cell>
          <cell r="E11921">
            <v>0</v>
          </cell>
        </row>
        <row r="11922">
          <cell r="A11922">
            <v>0</v>
          </cell>
          <cell r="B11922">
            <v>0</v>
          </cell>
          <cell r="C11922">
            <v>0</v>
          </cell>
          <cell r="D11922">
            <v>0</v>
          </cell>
          <cell r="E11922">
            <v>0</v>
          </cell>
        </row>
        <row r="11923">
          <cell r="A11923">
            <v>0</v>
          </cell>
          <cell r="B11923">
            <v>0</v>
          </cell>
          <cell r="C11923">
            <v>0</v>
          </cell>
          <cell r="D11923">
            <v>0</v>
          </cell>
          <cell r="E11923">
            <v>0</v>
          </cell>
        </row>
        <row r="11924">
          <cell r="A11924">
            <v>0</v>
          </cell>
          <cell r="B11924">
            <v>0</v>
          </cell>
          <cell r="C11924">
            <v>0</v>
          </cell>
          <cell r="D11924">
            <v>0</v>
          </cell>
          <cell r="E11924">
            <v>0</v>
          </cell>
        </row>
        <row r="11925">
          <cell r="A11925">
            <v>0</v>
          </cell>
          <cell r="B11925">
            <v>0</v>
          </cell>
          <cell r="C11925">
            <v>0</v>
          </cell>
          <cell r="D11925">
            <v>0</v>
          </cell>
          <cell r="E11925">
            <v>0</v>
          </cell>
        </row>
        <row r="11926">
          <cell r="A11926">
            <v>0</v>
          </cell>
          <cell r="B11926">
            <v>0</v>
          </cell>
          <cell r="C11926">
            <v>0</v>
          </cell>
          <cell r="D11926">
            <v>0</v>
          </cell>
          <cell r="E11926">
            <v>0</v>
          </cell>
        </row>
        <row r="11927">
          <cell r="A11927">
            <v>0</v>
          </cell>
          <cell r="B11927">
            <v>0</v>
          </cell>
          <cell r="C11927">
            <v>0</v>
          </cell>
          <cell r="D11927">
            <v>0</v>
          </cell>
          <cell r="E11927">
            <v>0</v>
          </cell>
        </row>
        <row r="11928">
          <cell r="A11928">
            <v>0</v>
          </cell>
          <cell r="B11928">
            <v>0</v>
          </cell>
          <cell r="C11928">
            <v>0</v>
          </cell>
          <cell r="D11928">
            <v>0</v>
          </cell>
          <cell r="E11928">
            <v>0</v>
          </cell>
        </row>
        <row r="11929">
          <cell r="A11929">
            <v>0</v>
          </cell>
          <cell r="B11929">
            <v>0</v>
          </cell>
          <cell r="C11929">
            <v>0</v>
          </cell>
          <cell r="D11929">
            <v>0</v>
          </cell>
          <cell r="E11929">
            <v>0</v>
          </cell>
        </row>
        <row r="11930">
          <cell r="A11930">
            <v>0</v>
          </cell>
          <cell r="B11930">
            <v>0</v>
          </cell>
          <cell r="C11930">
            <v>0</v>
          </cell>
          <cell r="D11930">
            <v>0</v>
          </cell>
          <cell r="E11930">
            <v>0</v>
          </cell>
        </row>
        <row r="11931">
          <cell r="A11931">
            <v>0</v>
          </cell>
          <cell r="B11931">
            <v>0</v>
          </cell>
          <cell r="C11931">
            <v>0</v>
          </cell>
          <cell r="D11931">
            <v>0</v>
          </cell>
          <cell r="E11931">
            <v>0</v>
          </cell>
        </row>
        <row r="11932">
          <cell r="A11932">
            <v>0</v>
          </cell>
          <cell r="B11932">
            <v>0</v>
          </cell>
          <cell r="C11932">
            <v>0</v>
          </cell>
          <cell r="D11932">
            <v>0</v>
          </cell>
          <cell r="E11932">
            <v>0</v>
          </cell>
        </row>
        <row r="11933">
          <cell r="A11933">
            <v>0</v>
          </cell>
          <cell r="B11933">
            <v>0</v>
          </cell>
          <cell r="C11933">
            <v>0</v>
          </cell>
          <cell r="D11933">
            <v>0</v>
          </cell>
          <cell r="E11933">
            <v>0</v>
          </cell>
        </row>
        <row r="11934">
          <cell r="A11934">
            <v>0</v>
          </cell>
          <cell r="B11934">
            <v>0</v>
          </cell>
          <cell r="C11934">
            <v>0</v>
          </cell>
          <cell r="D11934">
            <v>0</v>
          </cell>
          <cell r="E11934">
            <v>0</v>
          </cell>
        </row>
        <row r="11935">
          <cell r="A11935">
            <v>0</v>
          </cell>
          <cell r="B11935">
            <v>0</v>
          </cell>
          <cell r="C11935">
            <v>0</v>
          </cell>
          <cell r="D11935">
            <v>0</v>
          </cell>
          <cell r="E11935">
            <v>0</v>
          </cell>
        </row>
        <row r="11936">
          <cell r="A11936">
            <v>0</v>
          </cell>
          <cell r="B11936">
            <v>0</v>
          </cell>
          <cell r="C11936">
            <v>0</v>
          </cell>
          <cell r="D11936">
            <v>0</v>
          </cell>
          <cell r="E11936">
            <v>0</v>
          </cell>
        </row>
        <row r="11937">
          <cell r="A11937">
            <v>0</v>
          </cell>
          <cell r="B11937">
            <v>0</v>
          </cell>
          <cell r="C11937">
            <v>0</v>
          </cell>
          <cell r="D11937">
            <v>0</v>
          </cell>
          <cell r="E11937">
            <v>0</v>
          </cell>
        </row>
        <row r="11938">
          <cell r="A11938">
            <v>0</v>
          </cell>
          <cell r="B11938">
            <v>0</v>
          </cell>
          <cell r="C11938">
            <v>0</v>
          </cell>
          <cell r="D11938">
            <v>0</v>
          </cell>
          <cell r="E11938">
            <v>0</v>
          </cell>
        </row>
        <row r="11939">
          <cell r="A11939">
            <v>0</v>
          </cell>
          <cell r="B11939">
            <v>0</v>
          </cell>
          <cell r="C11939">
            <v>0</v>
          </cell>
          <cell r="D11939">
            <v>0</v>
          </cell>
          <cell r="E11939">
            <v>0</v>
          </cell>
        </row>
        <row r="11940">
          <cell r="A11940">
            <v>0</v>
          </cell>
          <cell r="B11940">
            <v>0</v>
          </cell>
          <cell r="C11940">
            <v>0</v>
          </cell>
          <cell r="D11940">
            <v>0</v>
          </cell>
          <cell r="E11940">
            <v>0</v>
          </cell>
        </row>
        <row r="11941">
          <cell r="A11941">
            <v>0</v>
          </cell>
          <cell r="B11941">
            <v>0</v>
          </cell>
          <cell r="C11941">
            <v>0</v>
          </cell>
          <cell r="D11941">
            <v>0</v>
          </cell>
          <cell r="E11941">
            <v>0</v>
          </cell>
        </row>
        <row r="11942">
          <cell r="A11942">
            <v>0</v>
          </cell>
          <cell r="B11942">
            <v>0</v>
          </cell>
          <cell r="C11942">
            <v>0</v>
          </cell>
          <cell r="D11942">
            <v>0</v>
          </cell>
          <cell r="E11942">
            <v>0</v>
          </cell>
        </row>
        <row r="11943">
          <cell r="A11943">
            <v>0</v>
          </cell>
          <cell r="B11943">
            <v>0</v>
          </cell>
          <cell r="C11943">
            <v>0</v>
          </cell>
          <cell r="D11943">
            <v>0</v>
          </cell>
          <cell r="E11943">
            <v>0</v>
          </cell>
        </row>
        <row r="11944">
          <cell r="A11944">
            <v>0</v>
          </cell>
          <cell r="B11944">
            <v>0</v>
          </cell>
          <cell r="C11944">
            <v>0</v>
          </cell>
          <cell r="D11944">
            <v>0</v>
          </cell>
          <cell r="E11944">
            <v>0</v>
          </cell>
        </row>
        <row r="11945">
          <cell r="A11945">
            <v>0</v>
          </cell>
          <cell r="B11945">
            <v>0</v>
          </cell>
          <cell r="C11945">
            <v>0</v>
          </cell>
          <cell r="D11945">
            <v>0</v>
          </cell>
          <cell r="E11945">
            <v>0</v>
          </cell>
        </row>
        <row r="11946">
          <cell r="A11946">
            <v>0</v>
          </cell>
          <cell r="B11946">
            <v>0</v>
          </cell>
          <cell r="C11946">
            <v>0</v>
          </cell>
          <cell r="D11946">
            <v>0</v>
          </cell>
          <cell r="E11946">
            <v>0</v>
          </cell>
        </row>
        <row r="11947">
          <cell r="A11947">
            <v>0</v>
          </cell>
          <cell r="B11947">
            <v>0</v>
          </cell>
          <cell r="C11947">
            <v>0</v>
          </cell>
          <cell r="D11947">
            <v>0</v>
          </cell>
          <cell r="E11947">
            <v>0</v>
          </cell>
        </row>
        <row r="11948">
          <cell r="A11948">
            <v>0</v>
          </cell>
          <cell r="B11948">
            <v>0</v>
          </cell>
          <cell r="C11948">
            <v>0</v>
          </cell>
          <cell r="D11948">
            <v>0</v>
          </cell>
          <cell r="E11948">
            <v>0</v>
          </cell>
        </row>
        <row r="11949">
          <cell r="A11949">
            <v>0</v>
          </cell>
          <cell r="B11949">
            <v>0</v>
          </cell>
          <cell r="C11949">
            <v>0</v>
          </cell>
          <cell r="D11949">
            <v>0</v>
          </cell>
          <cell r="E11949">
            <v>0</v>
          </cell>
        </row>
        <row r="11950">
          <cell r="A11950">
            <v>0</v>
          </cell>
          <cell r="B11950">
            <v>0</v>
          </cell>
          <cell r="C11950">
            <v>0</v>
          </cell>
          <cell r="D11950">
            <v>0</v>
          </cell>
          <cell r="E11950">
            <v>0</v>
          </cell>
        </row>
        <row r="11951">
          <cell r="A11951">
            <v>0</v>
          </cell>
          <cell r="B11951">
            <v>0</v>
          </cell>
          <cell r="C11951">
            <v>0</v>
          </cell>
          <cell r="D11951">
            <v>0</v>
          </cell>
          <cell r="E11951">
            <v>0</v>
          </cell>
        </row>
        <row r="11952">
          <cell r="A11952">
            <v>0</v>
          </cell>
          <cell r="B11952">
            <v>0</v>
          </cell>
          <cell r="C11952">
            <v>0</v>
          </cell>
          <cell r="D11952">
            <v>0</v>
          </cell>
          <cell r="E11952">
            <v>0</v>
          </cell>
        </row>
        <row r="11953">
          <cell r="A11953">
            <v>0</v>
          </cell>
          <cell r="B11953">
            <v>0</v>
          </cell>
          <cell r="C11953">
            <v>0</v>
          </cell>
          <cell r="D11953">
            <v>0</v>
          </cell>
          <cell r="E11953">
            <v>0</v>
          </cell>
        </row>
        <row r="11954">
          <cell r="A11954">
            <v>0</v>
          </cell>
          <cell r="B11954">
            <v>0</v>
          </cell>
          <cell r="C11954">
            <v>0</v>
          </cell>
          <cell r="D11954">
            <v>0</v>
          </cell>
          <cell r="E11954">
            <v>0</v>
          </cell>
        </row>
        <row r="11955">
          <cell r="A11955">
            <v>0</v>
          </cell>
          <cell r="B11955">
            <v>0</v>
          </cell>
          <cell r="C11955">
            <v>0</v>
          </cell>
          <cell r="D11955">
            <v>0</v>
          </cell>
          <cell r="E11955">
            <v>0</v>
          </cell>
        </row>
        <row r="11956">
          <cell r="A11956">
            <v>0</v>
          </cell>
          <cell r="B11956">
            <v>0</v>
          </cell>
          <cell r="C11956">
            <v>0</v>
          </cell>
          <cell r="D11956">
            <v>0</v>
          </cell>
          <cell r="E11956">
            <v>0</v>
          </cell>
        </row>
        <row r="11957">
          <cell r="A11957">
            <v>0</v>
          </cell>
          <cell r="B11957">
            <v>0</v>
          </cell>
          <cell r="C11957">
            <v>0</v>
          </cell>
          <cell r="D11957">
            <v>0</v>
          </cell>
          <cell r="E11957">
            <v>0</v>
          </cell>
        </row>
        <row r="11958">
          <cell r="A11958">
            <v>0</v>
          </cell>
          <cell r="B11958">
            <v>0</v>
          </cell>
          <cell r="C11958">
            <v>0</v>
          </cell>
          <cell r="D11958">
            <v>0</v>
          </cell>
          <cell r="E11958">
            <v>0</v>
          </cell>
        </row>
        <row r="11959">
          <cell r="A11959">
            <v>0</v>
          </cell>
          <cell r="B11959">
            <v>0</v>
          </cell>
          <cell r="C11959">
            <v>0</v>
          </cell>
          <cell r="D11959">
            <v>0</v>
          </cell>
          <cell r="E11959">
            <v>0</v>
          </cell>
        </row>
        <row r="11960">
          <cell r="A11960">
            <v>0</v>
          </cell>
          <cell r="B11960">
            <v>0</v>
          </cell>
          <cell r="C11960">
            <v>0</v>
          </cell>
          <cell r="D11960">
            <v>0</v>
          </cell>
          <cell r="E11960">
            <v>0</v>
          </cell>
        </row>
        <row r="11961">
          <cell r="A11961">
            <v>0</v>
          </cell>
          <cell r="B11961">
            <v>0</v>
          </cell>
          <cell r="C11961">
            <v>0</v>
          </cell>
          <cell r="D11961">
            <v>0</v>
          </cell>
          <cell r="E11961">
            <v>0</v>
          </cell>
        </row>
        <row r="11962">
          <cell r="A11962">
            <v>0</v>
          </cell>
          <cell r="B11962">
            <v>0</v>
          </cell>
          <cell r="C11962">
            <v>0</v>
          </cell>
          <cell r="D11962">
            <v>0</v>
          </cell>
          <cell r="E11962">
            <v>0</v>
          </cell>
        </row>
        <row r="11963">
          <cell r="A11963">
            <v>0</v>
          </cell>
          <cell r="B11963">
            <v>0</v>
          </cell>
          <cell r="C11963">
            <v>0</v>
          </cell>
          <cell r="D11963">
            <v>0</v>
          </cell>
          <cell r="E11963">
            <v>0</v>
          </cell>
        </row>
        <row r="11964">
          <cell r="A11964">
            <v>0</v>
          </cell>
          <cell r="B11964">
            <v>0</v>
          </cell>
          <cell r="C11964">
            <v>0</v>
          </cell>
          <cell r="D11964">
            <v>0</v>
          </cell>
          <cell r="E11964">
            <v>0</v>
          </cell>
        </row>
        <row r="11965">
          <cell r="A11965">
            <v>0</v>
          </cell>
          <cell r="B11965">
            <v>0</v>
          </cell>
          <cell r="C11965">
            <v>0</v>
          </cell>
          <cell r="D11965">
            <v>0</v>
          </cell>
          <cell r="E11965">
            <v>0</v>
          </cell>
        </row>
        <row r="11966">
          <cell r="A11966">
            <v>0</v>
          </cell>
          <cell r="B11966">
            <v>0</v>
          </cell>
          <cell r="C11966">
            <v>0</v>
          </cell>
          <cell r="D11966">
            <v>0</v>
          </cell>
          <cell r="E11966">
            <v>0</v>
          </cell>
        </row>
        <row r="11967">
          <cell r="A11967">
            <v>0</v>
          </cell>
          <cell r="B11967">
            <v>0</v>
          </cell>
          <cell r="C11967">
            <v>0</v>
          </cell>
          <cell r="D11967">
            <v>0</v>
          </cell>
          <cell r="E11967">
            <v>0</v>
          </cell>
        </row>
        <row r="11968">
          <cell r="A11968">
            <v>0</v>
          </cell>
          <cell r="B11968">
            <v>0</v>
          </cell>
          <cell r="C11968">
            <v>0</v>
          </cell>
          <cell r="D11968">
            <v>0</v>
          </cell>
          <cell r="E11968">
            <v>0</v>
          </cell>
        </row>
        <row r="11969">
          <cell r="A11969">
            <v>0</v>
          </cell>
          <cell r="B11969">
            <v>0</v>
          </cell>
          <cell r="C11969">
            <v>0</v>
          </cell>
          <cell r="D11969">
            <v>0</v>
          </cell>
          <cell r="E11969">
            <v>0</v>
          </cell>
        </row>
        <row r="11970">
          <cell r="A11970">
            <v>0</v>
          </cell>
          <cell r="B11970">
            <v>0</v>
          </cell>
          <cell r="C11970">
            <v>0</v>
          </cell>
          <cell r="D11970">
            <v>0</v>
          </cell>
          <cell r="E11970">
            <v>0</v>
          </cell>
        </row>
        <row r="11971">
          <cell r="A11971">
            <v>0</v>
          </cell>
          <cell r="B11971">
            <v>0</v>
          </cell>
          <cell r="C11971">
            <v>0</v>
          </cell>
          <cell r="D11971">
            <v>0</v>
          </cell>
          <cell r="E11971">
            <v>0</v>
          </cell>
        </row>
        <row r="11972">
          <cell r="A11972">
            <v>0</v>
          </cell>
          <cell r="B11972">
            <v>0</v>
          </cell>
          <cell r="C11972">
            <v>0</v>
          </cell>
          <cell r="D11972">
            <v>0</v>
          </cell>
          <cell r="E11972">
            <v>0</v>
          </cell>
        </row>
        <row r="11973">
          <cell r="A11973">
            <v>0</v>
          </cell>
          <cell r="B11973">
            <v>0</v>
          </cell>
          <cell r="C11973">
            <v>0</v>
          </cell>
          <cell r="D11973">
            <v>0</v>
          </cell>
          <cell r="E11973">
            <v>0</v>
          </cell>
        </row>
        <row r="11974">
          <cell r="A11974">
            <v>0</v>
          </cell>
          <cell r="B11974">
            <v>0</v>
          </cell>
          <cell r="C11974">
            <v>0</v>
          </cell>
          <cell r="D11974">
            <v>0</v>
          </cell>
          <cell r="E11974">
            <v>0</v>
          </cell>
        </row>
        <row r="11975">
          <cell r="A11975">
            <v>0</v>
          </cell>
          <cell r="B11975">
            <v>0</v>
          </cell>
          <cell r="C11975">
            <v>0</v>
          </cell>
          <cell r="D11975">
            <v>0</v>
          </cell>
          <cell r="E11975">
            <v>0</v>
          </cell>
        </row>
        <row r="11976">
          <cell r="A11976">
            <v>0</v>
          </cell>
          <cell r="B11976">
            <v>0</v>
          </cell>
          <cell r="C11976">
            <v>0</v>
          </cell>
          <cell r="D11976">
            <v>0</v>
          </cell>
          <cell r="E11976">
            <v>0</v>
          </cell>
        </row>
        <row r="11977">
          <cell r="A11977">
            <v>0</v>
          </cell>
          <cell r="B11977">
            <v>0</v>
          </cell>
          <cell r="C11977">
            <v>0</v>
          </cell>
          <cell r="D11977">
            <v>0</v>
          </cell>
          <cell r="E11977">
            <v>0</v>
          </cell>
        </row>
        <row r="11978">
          <cell r="A11978">
            <v>0</v>
          </cell>
          <cell r="B11978">
            <v>0</v>
          </cell>
          <cell r="C11978">
            <v>0</v>
          </cell>
          <cell r="D11978">
            <v>0</v>
          </cell>
          <cell r="E11978">
            <v>0</v>
          </cell>
        </row>
        <row r="11979">
          <cell r="A11979">
            <v>0</v>
          </cell>
          <cell r="B11979">
            <v>0</v>
          </cell>
          <cell r="C11979">
            <v>0</v>
          </cell>
          <cell r="D11979">
            <v>0</v>
          </cell>
          <cell r="E11979">
            <v>0</v>
          </cell>
        </row>
        <row r="11980">
          <cell r="A11980">
            <v>0</v>
          </cell>
          <cell r="B11980">
            <v>0</v>
          </cell>
          <cell r="C11980">
            <v>0</v>
          </cell>
          <cell r="D11980">
            <v>0</v>
          </cell>
          <cell r="E11980">
            <v>0</v>
          </cell>
        </row>
        <row r="11981">
          <cell r="A11981">
            <v>0</v>
          </cell>
          <cell r="B11981">
            <v>0</v>
          </cell>
          <cell r="C11981">
            <v>0</v>
          </cell>
          <cell r="D11981">
            <v>0</v>
          </cell>
          <cell r="E11981">
            <v>0</v>
          </cell>
        </row>
        <row r="11982">
          <cell r="A11982">
            <v>0</v>
          </cell>
          <cell r="B11982">
            <v>0</v>
          </cell>
          <cell r="C11982">
            <v>0</v>
          </cell>
          <cell r="D11982">
            <v>0</v>
          </cell>
          <cell r="E11982">
            <v>0</v>
          </cell>
        </row>
        <row r="11983">
          <cell r="A11983">
            <v>0</v>
          </cell>
          <cell r="B11983">
            <v>0</v>
          </cell>
          <cell r="C11983">
            <v>0</v>
          </cell>
          <cell r="D11983">
            <v>0</v>
          </cell>
          <cell r="E11983">
            <v>0</v>
          </cell>
        </row>
        <row r="11984">
          <cell r="A11984">
            <v>0</v>
          </cell>
          <cell r="B11984">
            <v>0</v>
          </cell>
          <cell r="C11984">
            <v>0</v>
          </cell>
          <cell r="D11984">
            <v>0</v>
          </cell>
          <cell r="E11984">
            <v>0</v>
          </cell>
        </row>
        <row r="11985">
          <cell r="A11985">
            <v>0</v>
          </cell>
          <cell r="B11985">
            <v>0</v>
          </cell>
          <cell r="C11985">
            <v>0</v>
          </cell>
          <cell r="D11985">
            <v>0</v>
          </cell>
          <cell r="E11985">
            <v>0</v>
          </cell>
        </row>
        <row r="11986">
          <cell r="A11986">
            <v>0</v>
          </cell>
          <cell r="B11986">
            <v>0</v>
          </cell>
          <cell r="C11986">
            <v>0</v>
          </cell>
          <cell r="D11986">
            <v>0</v>
          </cell>
          <cell r="E11986">
            <v>0</v>
          </cell>
        </row>
        <row r="11987">
          <cell r="A11987">
            <v>0</v>
          </cell>
          <cell r="B11987">
            <v>0</v>
          </cell>
          <cell r="C11987">
            <v>0</v>
          </cell>
          <cell r="D11987">
            <v>0</v>
          </cell>
          <cell r="E11987">
            <v>0</v>
          </cell>
        </row>
        <row r="11988">
          <cell r="A11988">
            <v>0</v>
          </cell>
          <cell r="B11988">
            <v>0</v>
          </cell>
          <cell r="C11988">
            <v>0</v>
          </cell>
          <cell r="D11988">
            <v>0</v>
          </cell>
          <cell r="E11988">
            <v>0</v>
          </cell>
        </row>
        <row r="11989">
          <cell r="A11989">
            <v>0</v>
          </cell>
          <cell r="B11989">
            <v>0</v>
          </cell>
          <cell r="C11989">
            <v>0</v>
          </cell>
          <cell r="D11989">
            <v>0</v>
          </cell>
          <cell r="E11989">
            <v>0</v>
          </cell>
        </row>
        <row r="11990">
          <cell r="A11990">
            <v>0</v>
          </cell>
          <cell r="B11990">
            <v>0</v>
          </cell>
          <cell r="C11990">
            <v>0</v>
          </cell>
          <cell r="D11990">
            <v>0</v>
          </cell>
          <cell r="E11990">
            <v>0</v>
          </cell>
        </row>
        <row r="11991">
          <cell r="A11991">
            <v>0</v>
          </cell>
          <cell r="B11991">
            <v>0</v>
          </cell>
          <cell r="C11991">
            <v>0</v>
          </cell>
          <cell r="D11991">
            <v>0</v>
          </cell>
          <cell r="E11991">
            <v>0</v>
          </cell>
        </row>
        <row r="11992">
          <cell r="A11992">
            <v>0</v>
          </cell>
          <cell r="B11992">
            <v>0</v>
          </cell>
          <cell r="C11992">
            <v>0</v>
          </cell>
          <cell r="D11992">
            <v>0</v>
          </cell>
          <cell r="E11992">
            <v>0</v>
          </cell>
        </row>
        <row r="11993">
          <cell r="A11993">
            <v>0</v>
          </cell>
          <cell r="B11993">
            <v>0</v>
          </cell>
          <cell r="C11993">
            <v>0</v>
          </cell>
          <cell r="D11993">
            <v>0</v>
          </cell>
          <cell r="E11993">
            <v>0</v>
          </cell>
        </row>
        <row r="11994">
          <cell r="A11994">
            <v>0</v>
          </cell>
          <cell r="B11994">
            <v>0</v>
          </cell>
          <cell r="C11994">
            <v>0</v>
          </cell>
          <cell r="D11994">
            <v>0</v>
          </cell>
          <cell r="E11994">
            <v>0</v>
          </cell>
        </row>
        <row r="11995">
          <cell r="A11995">
            <v>0</v>
          </cell>
          <cell r="B11995">
            <v>0</v>
          </cell>
          <cell r="C11995">
            <v>0</v>
          </cell>
          <cell r="D11995">
            <v>0</v>
          </cell>
          <cell r="E11995">
            <v>0</v>
          </cell>
        </row>
        <row r="11996">
          <cell r="A11996">
            <v>0</v>
          </cell>
          <cell r="B11996">
            <v>0</v>
          </cell>
          <cell r="C11996">
            <v>0</v>
          </cell>
          <cell r="D11996">
            <v>0</v>
          </cell>
          <cell r="E11996">
            <v>0</v>
          </cell>
        </row>
        <row r="11997">
          <cell r="A11997">
            <v>0</v>
          </cell>
          <cell r="B11997">
            <v>0</v>
          </cell>
          <cell r="C11997">
            <v>0</v>
          </cell>
          <cell r="D11997">
            <v>0</v>
          </cell>
          <cell r="E11997">
            <v>0</v>
          </cell>
        </row>
        <row r="11998">
          <cell r="A11998">
            <v>0</v>
          </cell>
          <cell r="B11998">
            <v>0</v>
          </cell>
          <cell r="C11998">
            <v>0</v>
          </cell>
          <cell r="D11998">
            <v>0</v>
          </cell>
          <cell r="E11998">
            <v>0</v>
          </cell>
        </row>
        <row r="11999">
          <cell r="A11999">
            <v>0</v>
          </cell>
          <cell r="B11999">
            <v>0</v>
          </cell>
          <cell r="C11999">
            <v>0</v>
          </cell>
          <cell r="D11999">
            <v>0</v>
          </cell>
          <cell r="E11999">
            <v>0</v>
          </cell>
        </row>
        <row r="12000">
          <cell r="A12000">
            <v>0</v>
          </cell>
          <cell r="B12000">
            <v>0</v>
          </cell>
          <cell r="C12000">
            <v>0</v>
          </cell>
          <cell r="D12000">
            <v>0</v>
          </cell>
          <cell r="E12000">
            <v>0</v>
          </cell>
        </row>
        <row r="12001">
          <cell r="A12001">
            <v>0</v>
          </cell>
          <cell r="B12001">
            <v>0</v>
          </cell>
          <cell r="C12001">
            <v>0</v>
          </cell>
          <cell r="D12001">
            <v>0</v>
          </cell>
          <cell r="E12001">
            <v>0</v>
          </cell>
        </row>
        <row r="12002">
          <cell r="A12002">
            <v>0</v>
          </cell>
          <cell r="B12002">
            <v>0</v>
          </cell>
          <cell r="C12002">
            <v>0</v>
          </cell>
          <cell r="D12002">
            <v>0</v>
          </cell>
          <cell r="E12002">
            <v>0</v>
          </cell>
        </row>
        <row r="12003">
          <cell r="A12003">
            <v>0</v>
          </cell>
          <cell r="B12003">
            <v>0</v>
          </cell>
          <cell r="C12003">
            <v>0</v>
          </cell>
          <cell r="D12003">
            <v>0</v>
          </cell>
          <cell r="E12003">
            <v>0</v>
          </cell>
        </row>
        <row r="12004">
          <cell r="A12004">
            <v>0</v>
          </cell>
          <cell r="B12004">
            <v>0</v>
          </cell>
          <cell r="C12004">
            <v>0</v>
          </cell>
          <cell r="D12004">
            <v>0</v>
          </cell>
          <cell r="E12004">
            <v>0</v>
          </cell>
        </row>
        <row r="12005">
          <cell r="A12005">
            <v>0</v>
          </cell>
          <cell r="B12005">
            <v>0</v>
          </cell>
          <cell r="C12005">
            <v>0</v>
          </cell>
          <cell r="D12005">
            <v>0</v>
          </cell>
          <cell r="E12005">
            <v>0</v>
          </cell>
        </row>
        <row r="12006">
          <cell r="A12006">
            <v>0</v>
          </cell>
          <cell r="B12006">
            <v>0</v>
          </cell>
          <cell r="C12006">
            <v>0</v>
          </cell>
          <cell r="D12006">
            <v>0</v>
          </cell>
          <cell r="E12006">
            <v>0</v>
          </cell>
        </row>
        <row r="12007">
          <cell r="A12007">
            <v>0</v>
          </cell>
          <cell r="B12007">
            <v>0</v>
          </cell>
          <cell r="C12007">
            <v>0</v>
          </cell>
          <cell r="D12007">
            <v>0</v>
          </cell>
          <cell r="E12007">
            <v>0</v>
          </cell>
        </row>
        <row r="12008">
          <cell r="A12008">
            <v>0</v>
          </cell>
          <cell r="B12008">
            <v>0</v>
          </cell>
          <cell r="C12008">
            <v>0</v>
          </cell>
          <cell r="D12008">
            <v>0</v>
          </cell>
          <cell r="E12008">
            <v>0</v>
          </cell>
        </row>
        <row r="12009">
          <cell r="A12009">
            <v>0</v>
          </cell>
          <cell r="B12009">
            <v>0</v>
          </cell>
          <cell r="C12009">
            <v>0</v>
          </cell>
          <cell r="D12009">
            <v>0</v>
          </cell>
          <cell r="E12009">
            <v>0</v>
          </cell>
        </row>
        <row r="12010">
          <cell r="A12010">
            <v>0</v>
          </cell>
          <cell r="B12010">
            <v>0</v>
          </cell>
          <cell r="C12010">
            <v>0</v>
          </cell>
          <cell r="D12010">
            <v>0</v>
          </cell>
          <cell r="E12010">
            <v>0</v>
          </cell>
        </row>
        <row r="12011">
          <cell r="A12011">
            <v>0</v>
          </cell>
          <cell r="B12011">
            <v>0</v>
          </cell>
          <cell r="C12011">
            <v>0</v>
          </cell>
          <cell r="D12011">
            <v>0</v>
          </cell>
          <cell r="E12011">
            <v>0</v>
          </cell>
        </row>
        <row r="12012">
          <cell r="A12012">
            <v>0</v>
          </cell>
          <cell r="B12012">
            <v>0</v>
          </cell>
          <cell r="C12012">
            <v>0</v>
          </cell>
          <cell r="D12012">
            <v>0</v>
          </cell>
          <cell r="E12012">
            <v>0</v>
          </cell>
        </row>
        <row r="12013">
          <cell r="A12013">
            <v>0</v>
          </cell>
          <cell r="B12013">
            <v>0</v>
          </cell>
          <cell r="C12013">
            <v>0</v>
          </cell>
          <cell r="D12013">
            <v>0</v>
          </cell>
          <cell r="E12013">
            <v>0</v>
          </cell>
        </row>
        <row r="12014">
          <cell r="A12014">
            <v>0</v>
          </cell>
          <cell r="B12014">
            <v>0</v>
          </cell>
          <cell r="C12014">
            <v>0</v>
          </cell>
          <cell r="D12014">
            <v>0</v>
          </cell>
          <cell r="E12014">
            <v>0</v>
          </cell>
        </row>
        <row r="12015">
          <cell r="A12015">
            <v>0</v>
          </cell>
          <cell r="B12015">
            <v>0</v>
          </cell>
          <cell r="C12015">
            <v>0</v>
          </cell>
          <cell r="D12015">
            <v>0</v>
          </cell>
          <cell r="E12015">
            <v>0</v>
          </cell>
        </row>
        <row r="12016">
          <cell r="A12016">
            <v>0</v>
          </cell>
          <cell r="B12016">
            <v>0</v>
          </cell>
          <cell r="C12016">
            <v>0</v>
          </cell>
          <cell r="D12016">
            <v>0</v>
          </cell>
          <cell r="E12016">
            <v>0</v>
          </cell>
        </row>
        <row r="12017">
          <cell r="A12017">
            <v>0</v>
          </cell>
          <cell r="B12017">
            <v>0</v>
          </cell>
          <cell r="C12017">
            <v>0</v>
          </cell>
          <cell r="D12017">
            <v>0</v>
          </cell>
          <cell r="E12017">
            <v>0</v>
          </cell>
        </row>
        <row r="12018">
          <cell r="A12018">
            <v>0</v>
          </cell>
          <cell r="B12018">
            <v>0</v>
          </cell>
          <cell r="C12018">
            <v>0</v>
          </cell>
          <cell r="D12018">
            <v>0</v>
          </cell>
          <cell r="E12018">
            <v>0</v>
          </cell>
        </row>
        <row r="12019">
          <cell r="A12019">
            <v>0</v>
          </cell>
          <cell r="B12019">
            <v>0</v>
          </cell>
          <cell r="C12019">
            <v>0</v>
          </cell>
          <cell r="D12019">
            <v>0</v>
          </cell>
          <cell r="E12019">
            <v>0</v>
          </cell>
        </row>
        <row r="12020">
          <cell r="A12020">
            <v>0</v>
          </cell>
          <cell r="B12020">
            <v>0</v>
          </cell>
          <cell r="C12020">
            <v>0</v>
          </cell>
          <cell r="D12020">
            <v>0</v>
          </cell>
          <cell r="E12020">
            <v>0</v>
          </cell>
        </row>
        <row r="12021">
          <cell r="A12021">
            <v>0</v>
          </cell>
          <cell r="B12021">
            <v>0</v>
          </cell>
          <cell r="C12021">
            <v>0</v>
          </cell>
          <cell r="D12021">
            <v>0</v>
          </cell>
          <cell r="E12021">
            <v>0</v>
          </cell>
        </row>
        <row r="12022">
          <cell r="A12022">
            <v>0</v>
          </cell>
          <cell r="B12022">
            <v>0</v>
          </cell>
          <cell r="C12022">
            <v>0</v>
          </cell>
          <cell r="D12022">
            <v>0</v>
          </cell>
          <cell r="E12022">
            <v>0</v>
          </cell>
        </row>
        <row r="12023">
          <cell r="A12023">
            <v>0</v>
          </cell>
          <cell r="B12023">
            <v>0</v>
          </cell>
          <cell r="C12023">
            <v>0</v>
          </cell>
          <cell r="D12023">
            <v>0</v>
          </cell>
          <cell r="E12023">
            <v>0</v>
          </cell>
        </row>
        <row r="12024">
          <cell r="A12024">
            <v>0</v>
          </cell>
          <cell r="B12024">
            <v>0</v>
          </cell>
          <cell r="C12024">
            <v>0</v>
          </cell>
          <cell r="D12024">
            <v>0</v>
          </cell>
          <cell r="E12024">
            <v>0</v>
          </cell>
        </row>
        <row r="12025">
          <cell r="A12025">
            <v>0</v>
          </cell>
          <cell r="B12025">
            <v>0</v>
          </cell>
          <cell r="C12025">
            <v>0</v>
          </cell>
          <cell r="D12025">
            <v>0</v>
          </cell>
          <cell r="E12025">
            <v>0</v>
          </cell>
        </row>
        <row r="12026">
          <cell r="A12026">
            <v>0</v>
          </cell>
          <cell r="B12026">
            <v>0</v>
          </cell>
          <cell r="C12026">
            <v>0</v>
          </cell>
          <cell r="D12026">
            <v>0</v>
          </cell>
          <cell r="E12026">
            <v>0</v>
          </cell>
        </row>
        <row r="12027">
          <cell r="A12027">
            <v>0</v>
          </cell>
          <cell r="B12027">
            <v>0</v>
          </cell>
          <cell r="C12027">
            <v>0</v>
          </cell>
          <cell r="D12027">
            <v>0</v>
          </cell>
          <cell r="E12027">
            <v>0</v>
          </cell>
        </row>
        <row r="12028">
          <cell r="A12028">
            <v>0</v>
          </cell>
          <cell r="B12028">
            <v>0</v>
          </cell>
          <cell r="C12028">
            <v>0</v>
          </cell>
          <cell r="D12028">
            <v>0</v>
          </cell>
          <cell r="E12028">
            <v>0</v>
          </cell>
        </row>
        <row r="12029">
          <cell r="A12029">
            <v>0</v>
          </cell>
          <cell r="B12029">
            <v>0</v>
          </cell>
          <cell r="C12029">
            <v>0</v>
          </cell>
          <cell r="D12029">
            <v>0</v>
          </cell>
          <cell r="E12029">
            <v>0</v>
          </cell>
        </row>
        <row r="12030">
          <cell r="A12030">
            <v>0</v>
          </cell>
          <cell r="B12030">
            <v>0</v>
          </cell>
          <cell r="C12030">
            <v>0</v>
          </cell>
          <cell r="D12030">
            <v>0</v>
          </cell>
          <cell r="E12030">
            <v>0</v>
          </cell>
        </row>
        <row r="12031">
          <cell r="A12031">
            <v>0</v>
          </cell>
          <cell r="B12031">
            <v>0</v>
          </cell>
          <cell r="C12031">
            <v>0</v>
          </cell>
          <cell r="D12031">
            <v>0</v>
          </cell>
          <cell r="E12031">
            <v>0</v>
          </cell>
        </row>
        <row r="12032">
          <cell r="A12032">
            <v>0</v>
          </cell>
          <cell r="B12032">
            <v>0</v>
          </cell>
          <cell r="C12032">
            <v>0</v>
          </cell>
          <cell r="D12032">
            <v>0</v>
          </cell>
          <cell r="E12032">
            <v>0</v>
          </cell>
        </row>
        <row r="12033">
          <cell r="A12033">
            <v>0</v>
          </cell>
          <cell r="B12033">
            <v>0</v>
          </cell>
          <cell r="C12033">
            <v>0</v>
          </cell>
          <cell r="D12033">
            <v>0</v>
          </cell>
          <cell r="E12033">
            <v>0</v>
          </cell>
        </row>
        <row r="12034">
          <cell r="A12034">
            <v>0</v>
          </cell>
          <cell r="B12034">
            <v>0</v>
          </cell>
          <cell r="C12034">
            <v>0</v>
          </cell>
          <cell r="D12034">
            <v>0</v>
          </cell>
          <cell r="E12034">
            <v>0</v>
          </cell>
        </row>
        <row r="12035">
          <cell r="A12035">
            <v>0</v>
          </cell>
          <cell r="B12035">
            <v>0</v>
          </cell>
          <cell r="C12035">
            <v>0</v>
          </cell>
          <cell r="D12035">
            <v>0</v>
          </cell>
          <cell r="E12035">
            <v>0</v>
          </cell>
        </row>
        <row r="12036">
          <cell r="A12036">
            <v>0</v>
          </cell>
          <cell r="B12036">
            <v>0</v>
          </cell>
          <cell r="C12036">
            <v>0</v>
          </cell>
          <cell r="D12036">
            <v>0</v>
          </cell>
          <cell r="E12036">
            <v>0</v>
          </cell>
        </row>
        <row r="12037">
          <cell r="A12037">
            <v>0</v>
          </cell>
          <cell r="B12037">
            <v>0</v>
          </cell>
          <cell r="C12037">
            <v>0</v>
          </cell>
          <cell r="D12037">
            <v>0</v>
          </cell>
          <cell r="E12037">
            <v>0</v>
          </cell>
        </row>
        <row r="12038">
          <cell r="A12038">
            <v>0</v>
          </cell>
          <cell r="B12038">
            <v>0</v>
          </cell>
          <cell r="C12038">
            <v>0</v>
          </cell>
          <cell r="D12038">
            <v>0</v>
          </cell>
          <cell r="E12038">
            <v>0</v>
          </cell>
        </row>
        <row r="12039">
          <cell r="A12039">
            <v>0</v>
          </cell>
          <cell r="B12039">
            <v>0</v>
          </cell>
          <cell r="C12039">
            <v>0</v>
          </cell>
          <cell r="D12039">
            <v>0</v>
          </cell>
          <cell r="E12039">
            <v>0</v>
          </cell>
        </row>
        <row r="12040">
          <cell r="A12040">
            <v>0</v>
          </cell>
          <cell r="B12040">
            <v>0</v>
          </cell>
          <cell r="C12040">
            <v>0</v>
          </cell>
          <cell r="D12040">
            <v>0</v>
          </cell>
          <cell r="E12040">
            <v>0</v>
          </cell>
        </row>
        <row r="12041">
          <cell r="A12041">
            <v>0</v>
          </cell>
          <cell r="B12041">
            <v>0</v>
          </cell>
          <cell r="C12041">
            <v>0</v>
          </cell>
          <cell r="D12041">
            <v>0</v>
          </cell>
          <cell r="E12041">
            <v>0</v>
          </cell>
        </row>
        <row r="12042">
          <cell r="A12042">
            <v>0</v>
          </cell>
          <cell r="B12042">
            <v>0</v>
          </cell>
          <cell r="C12042">
            <v>0</v>
          </cell>
          <cell r="D12042">
            <v>0</v>
          </cell>
          <cell r="E12042">
            <v>0</v>
          </cell>
        </row>
        <row r="12043">
          <cell r="A12043">
            <v>0</v>
          </cell>
          <cell r="B12043">
            <v>0</v>
          </cell>
          <cell r="C12043">
            <v>0</v>
          </cell>
          <cell r="D12043">
            <v>0</v>
          </cell>
          <cell r="E12043">
            <v>0</v>
          </cell>
        </row>
        <row r="12044">
          <cell r="A12044">
            <v>0</v>
          </cell>
          <cell r="B12044">
            <v>0</v>
          </cell>
          <cell r="C12044">
            <v>0</v>
          </cell>
          <cell r="D12044">
            <v>0</v>
          </cell>
          <cell r="E12044">
            <v>0</v>
          </cell>
        </row>
        <row r="12045">
          <cell r="A12045">
            <v>0</v>
          </cell>
          <cell r="B12045">
            <v>0</v>
          </cell>
          <cell r="C12045">
            <v>0</v>
          </cell>
          <cell r="D12045">
            <v>0</v>
          </cell>
          <cell r="E12045">
            <v>0</v>
          </cell>
        </row>
        <row r="12046">
          <cell r="A12046">
            <v>0</v>
          </cell>
          <cell r="B12046">
            <v>0</v>
          </cell>
          <cell r="C12046">
            <v>0</v>
          </cell>
          <cell r="D12046">
            <v>0</v>
          </cell>
          <cell r="E12046">
            <v>0</v>
          </cell>
        </row>
        <row r="12047">
          <cell r="A12047">
            <v>0</v>
          </cell>
          <cell r="B12047">
            <v>0</v>
          </cell>
          <cell r="C12047">
            <v>0</v>
          </cell>
          <cell r="D12047">
            <v>0</v>
          </cell>
          <cell r="E12047">
            <v>0</v>
          </cell>
        </row>
        <row r="12048">
          <cell r="A12048">
            <v>0</v>
          </cell>
          <cell r="B12048">
            <v>0</v>
          </cell>
          <cell r="C12048">
            <v>0</v>
          </cell>
          <cell r="D12048">
            <v>0</v>
          </cell>
          <cell r="E12048">
            <v>0</v>
          </cell>
        </row>
        <row r="12049">
          <cell r="A12049">
            <v>0</v>
          </cell>
          <cell r="B12049">
            <v>0</v>
          </cell>
          <cell r="C12049">
            <v>0</v>
          </cell>
          <cell r="D12049">
            <v>0</v>
          </cell>
          <cell r="E12049">
            <v>0</v>
          </cell>
        </row>
        <row r="12050">
          <cell r="A12050">
            <v>0</v>
          </cell>
          <cell r="B12050">
            <v>0</v>
          </cell>
          <cell r="C12050">
            <v>0</v>
          </cell>
          <cell r="D12050">
            <v>0</v>
          </cell>
          <cell r="E12050">
            <v>0</v>
          </cell>
        </row>
        <row r="12051">
          <cell r="A12051">
            <v>0</v>
          </cell>
          <cell r="B12051">
            <v>0</v>
          </cell>
          <cell r="C12051">
            <v>0</v>
          </cell>
          <cell r="D12051">
            <v>0</v>
          </cell>
          <cell r="E12051">
            <v>0</v>
          </cell>
        </row>
        <row r="12052">
          <cell r="A12052">
            <v>0</v>
          </cell>
          <cell r="B12052">
            <v>0</v>
          </cell>
          <cell r="C12052">
            <v>0</v>
          </cell>
          <cell r="D12052">
            <v>0</v>
          </cell>
          <cell r="E12052">
            <v>0</v>
          </cell>
        </row>
        <row r="12053">
          <cell r="A12053">
            <v>0</v>
          </cell>
          <cell r="B12053">
            <v>0</v>
          </cell>
          <cell r="C12053">
            <v>0</v>
          </cell>
          <cell r="D12053">
            <v>0</v>
          </cell>
          <cell r="E12053">
            <v>0</v>
          </cell>
        </row>
        <row r="12054">
          <cell r="A12054">
            <v>0</v>
          </cell>
          <cell r="B12054">
            <v>0</v>
          </cell>
          <cell r="C12054">
            <v>0</v>
          </cell>
          <cell r="D12054">
            <v>0</v>
          </cell>
          <cell r="E12054">
            <v>0</v>
          </cell>
        </row>
        <row r="12055">
          <cell r="A12055">
            <v>0</v>
          </cell>
          <cell r="B12055">
            <v>0</v>
          </cell>
          <cell r="C12055">
            <v>0</v>
          </cell>
          <cell r="D12055">
            <v>0</v>
          </cell>
          <cell r="E12055">
            <v>0</v>
          </cell>
        </row>
        <row r="12056">
          <cell r="A12056">
            <v>0</v>
          </cell>
          <cell r="B12056">
            <v>0</v>
          </cell>
          <cell r="C12056">
            <v>0</v>
          </cell>
          <cell r="D12056">
            <v>0</v>
          </cell>
          <cell r="E12056">
            <v>0</v>
          </cell>
        </row>
        <row r="12057">
          <cell r="A12057">
            <v>0</v>
          </cell>
          <cell r="B12057">
            <v>0</v>
          </cell>
          <cell r="C12057">
            <v>0</v>
          </cell>
          <cell r="D12057">
            <v>0</v>
          </cell>
          <cell r="E12057">
            <v>0</v>
          </cell>
        </row>
        <row r="12058">
          <cell r="A12058">
            <v>0</v>
          </cell>
          <cell r="B12058">
            <v>0</v>
          </cell>
          <cell r="C12058">
            <v>0</v>
          </cell>
          <cell r="D12058">
            <v>0</v>
          </cell>
          <cell r="E12058">
            <v>0</v>
          </cell>
        </row>
        <row r="12059">
          <cell r="A12059">
            <v>0</v>
          </cell>
          <cell r="B12059">
            <v>0</v>
          </cell>
          <cell r="C12059">
            <v>0</v>
          </cell>
          <cell r="D12059">
            <v>0</v>
          </cell>
          <cell r="E12059">
            <v>0</v>
          </cell>
        </row>
        <row r="12060">
          <cell r="A12060">
            <v>0</v>
          </cell>
          <cell r="B12060">
            <v>0</v>
          </cell>
          <cell r="C12060">
            <v>0</v>
          </cell>
          <cell r="D12060">
            <v>0</v>
          </cell>
          <cell r="E12060">
            <v>0</v>
          </cell>
        </row>
        <row r="12061">
          <cell r="A12061">
            <v>0</v>
          </cell>
          <cell r="B12061">
            <v>0</v>
          </cell>
          <cell r="C12061">
            <v>0</v>
          </cell>
          <cell r="D12061">
            <v>0</v>
          </cell>
          <cell r="E12061">
            <v>0</v>
          </cell>
        </row>
        <row r="12062">
          <cell r="A12062">
            <v>0</v>
          </cell>
          <cell r="B12062">
            <v>0</v>
          </cell>
          <cell r="C12062">
            <v>0</v>
          </cell>
          <cell r="D12062">
            <v>0</v>
          </cell>
          <cell r="E12062">
            <v>0</v>
          </cell>
        </row>
        <row r="12063">
          <cell r="A12063">
            <v>0</v>
          </cell>
          <cell r="B12063">
            <v>0</v>
          </cell>
          <cell r="C12063">
            <v>0</v>
          </cell>
          <cell r="D12063">
            <v>0</v>
          </cell>
          <cell r="E12063">
            <v>0</v>
          </cell>
        </row>
        <row r="12064">
          <cell r="A12064">
            <v>0</v>
          </cell>
          <cell r="B12064">
            <v>0</v>
          </cell>
          <cell r="C12064">
            <v>0</v>
          </cell>
          <cell r="D12064">
            <v>0</v>
          </cell>
          <cell r="E12064">
            <v>0</v>
          </cell>
        </row>
        <row r="12065">
          <cell r="A12065">
            <v>0</v>
          </cell>
          <cell r="B12065">
            <v>0</v>
          </cell>
          <cell r="C12065">
            <v>0</v>
          </cell>
          <cell r="D12065">
            <v>0</v>
          </cell>
          <cell r="E12065">
            <v>0</v>
          </cell>
        </row>
        <row r="12066">
          <cell r="A12066">
            <v>0</v>
          </cell>
          <cell r="B12066">
            <v>0</v>
          </cell>
          <cell r="C12066">
            <v>0</v>
          </cell>
          <cell r="D12066">
            <v>0</v>
          </cell>
          <cell r="E12066">
            <v>0</v>
          </cell>
        </row>
        <row r="12067">
          <cell r="A12067">
            <v>0</v>
          </cell>
          <cell r="B12067">
            <v>0</v>
          </cell>
          <cell r="C12067">
            <v>0</v>
          </cell>
          <cell r="D12067">
            <v>0</v>
          </cell>
          <cell r="E12067">
            <v>0</v>
          </cell>
        </row>
        <row r="12068">
          <cell r="A12068">
            <v>0</v>
          </cell>
          <cell r="B12068">
            <v>0</v>
          </cell>
          <cell r="C12068">
            <v>0</v>
          </cell>
          <cell r="D12068">
            <v>0</v>
          </cell>
          <cell r="E12068">
            <v>0</v>
          </cell>
        </row>
        <row r="12069">
          <cell r="A12069">
            <v>0</v>
          </cell>
          <cell r="B12069">
            <v>0</v>
          </cell>
          <cell r="C12069">
            <v>0</v>
          </cell>
          <cell r="D12069">
            <v>0</v>
          </cell>
          <cell r="E12069">
            <v>0</v>
          </cell>
        </row>
        <row r="12070">
          <cell r="A12070">
            <v>0</v>
          </cell>
          <cell r="B12070">
            <v>0</v>
          </cell>
          <cell r="C12070">
            <v>0</v>
          </cell>
          <cell r="D12070">
            <v>0</v>
          </cell>
          <cell r="E12070">
            <v>0</v>
          </cell>
        </row>
        <row r="12071">
          <cell r="A12071">
            <v>0</v>
          </cell>
          <cell r="B12071">
            <v>0</v>
          </cell>
          <cell r="C12071">
            <v>0</v>
          </cell>
          <cell r="D12071">
            <v>0</v>
          </cell>
          <cell r="E12071">
            <v>0</v>
          </cell>
        </row>
        <row r="12072">
          <cell r="A12072">
            <v>0</v>
          </cell>
          <cell r="B12072">
            <v>0</v>
          </cell>
          <cell r="C12072">
            <v>0</v>
          </cell>
          <cell r="D12072">
            <v>0</v>
          </cell>
          <cell r="E12072">
            <v>0</v>
          </cell>
        </row>
        <row r="12073">
          <cell r="A12073">
            <v>0</v>
          </cell>
          <cell r="B12073">
            <v>0</v>
          </cell>
          <cell r="C12073">
            <v>0</v>
          </cell>
          <cell r="D12073">
            <v>0</v>
          </cell>
          <cell r="E12073">
            <v>0</v>
          </cell>
        </row>
        <row r="12074">
          <cell r="A12074">
            <v>0</v>
          </cell>
          <cell r="B12074">
            <v>0</v>
          </cell>
          <cell r="C12074">
            <v>0</v>
          </cell>
          <cell r="D12074">
            <v>0</v>
          </cell>
          <cell r="E12074">
            <v>0</v>
          </cell>
        </row>
        <row r="12075">
          <cell r="A12075">
            <v>0</v>
          </cell>
          <cell r="B12075">
            <v>0</v>
          </cell>
          <cell r="C12075">
            <v>0</v>
          </cell>
          <cell r="D12075">
            <v>0</v>
          </cell>
          <cell r="E12075">
            <v>0</v>
          </cell>
        </row>
        <row r="12076">
          <cell r="A12076">
            <v>0</v>
          </cell>
          <cell r="B12076">
            <v>0</v>
          </cell>
          <cell r="C12076">
            <v>0</v>
          </cell>
          <cell r="D12076">
            <v>0</v>
          </cell>
          <cell r="E12076">
            <v>0</v>
          </cell>
        </row>
        <row r="12077">
          <cell r="A12077">
            <v>0</v>
          </cell>
          <cell r="B12077">
            <v>0</v>
          </cell>
          <cell r="C12077">
            <v>0</v>
          </cell>
          <cell r="D12077">
            <v>0</v>
          </cell>
          <cell r="E12077">
            <v>0</v>
          </cell>
        </row>
        <row r="12078">
          <cell r="A12078">
            <v>0</v>
          </cell>
          <cell r="B12078">
            <v>0</v>
          </cell>
          <cell r="C12078">
            <v>0</v>
          </cell>
          <cell r="D12078">
            <v>0</v>
          </cell>
          <cell r="E12078">
            <v>0</v>
          </cell>
        </row>
        <row r="12079">
          <cell r="A12079">
            <v>0</v>
          </cell>
          <cell r="B12079">
            <v>0</v>
          </cell>
          <cell r="C12079">
            <v>0</v>
          </cell>
          <cell r="D12079">
            <v>0</v>
          </cell>
          <cell r="E12079">
            <v>0</v>
          </cell>
        </row>
        <row r="12080">
          <cell r="A12080">
            <v>0</v>
          </cell>
          <cell r="B12080">
            <v>0</v>
          </cell>
          <cell r="C12080">
            <v>0</v>
          </cell>
          <cell r="D12080">
            <v>0</v>
          </cell>
          <cell r="E12080">
            <v>0</v>
          </cell>
        </row>
        <row r="12081">
          <cell r="A12081">
            <v>0</v>
          </cell>
          <cell r="B12081">
            <v>0</v>
          </cell>
          <cell r="C12081">
            <v>0</v>
          </cell>
          <cell r="D12081">
            <v>0</v>
          </cell>
          <cell r="E12081">
            <v>0</v>
          </cell>
        </row>
        <row r="12082">
          <cell r="A12082">
            <v>0</v>
          </cell>
          <cell r="B12082">
            <v>0</v>
          </cell>
          <cell r="C12082">
            <v>0</v>
          </cell>
          <cell r="D12082">
            <v>0</v>
          </cell>
          <cell r="E12082">
            <v>0</v>
          </cell>
        </row>
        <row r="12083">
          <cell r="A12083">
            <v>0</v>
          </cell>
          <cell r="B12083">
            <v>0</v>
          </cell>
          <cell r="C12083">
            <v>0</v>
          </cell>
          <cell r="D12083">
            <v>0</v>
          </cell>
          <cell r="E12083">
            <v>0</v>
          </cell>
        </row>
        <row r="12084">
          <cell r="A12084">
            <v>0</v>
          </cell>
          <cell r="B12084">
            <v>0</v>
          </cell>
          <cell r="C12084">
            <v>0</v>
          </cell>
          <cell r="D12084">
            <v>0</v>
          </cell>
          <cell r="E12084">
            <v>0</v>
          </cell>
        </row>
        <row r="12085">
          <cell r="A12085">
            <v>0</v>
          </cell>
          <cell r="B12085">
            <v>0</v>
          </cell>
          <cell r="C12085">
            <v>0</v>
          </cell>
          <cell r="D12085">
            <v>0</v>
          </cell>
          <cell r="E12085">
            <v>0</v>
          </cell>
        </row>
        <row r="12086">
          <cell r="A12086">
            <v>0</v>
          </cell>
          <cell r="B12086">
            <v>0</v>
          </cell>
          <cell r="C12086">
            <v>0</v>
          </cell>
          <cell r="D12086">
            <v>0</v>
          </cell>
          <cell r="E12086">
            <v>0</v>
          </cell>
        </row>
        <row r="12087">
          <cell r="A12087">
            <v>0</v>
          </cell>
          <cell r="B12087">
            <v>0</v>
          </cell>
          <cell r="C12087">
            <v>0</v>
          </cell>
          <cell r="D12087">
            <v>0</v>
          </cell>
          <cell r="E12087">
            <v>0</v>
          </cell>
        </row>
        <row r="12088">
          <cell r="A12088">
            <v>0</v>
          </cell>
          <cell r="B12088">
            <v>0</v>
          </cell>
          <cell r="C12088">
            <v>0</v>
          </cell>
          <cell r="D12088">
            <v>0</v>
          </cell>
          <cell r="E12088">
            <v>0</v>
          </cell>
        </row>
        <row r="12089">
          <cell r="A12089">
            <v>0</v>
          </cell>
          <cell r="B12089">
            <v>0</v>
          </cell>
          <cell r="C12089">
            <v>0</v>
          </cell>
          <cell r="D12089">
            <v>0</v>
          </cell>
          <cell r="E12089">
            <v>0</v>
          </cell>
        </row>
        <row r="12090">
          <cell r="A12090">
            <v>0</v>
          </cell>
          <cell r="B12090">
            <v>0</v>
          </cell>
          <cell r="C12090">
            <v>0</v>
          </cell>
          <cell r="D12090">
            <v>0</v>
          </cell>
          <cell r="E12090">
            <v>0</v>
          </cell>
        </row>
        <row r="12091">
          <cell r="A12091">
            <v>0</v>
          </cell>
          <cell r="B12091">
            <v>0</v>
          </cell>
          <cell r="C12091">
            <v>0</v>
          </cell>
          <cell r="D12091">
            <v>0</v>
          </cell>
          <cell r="E12091">
            <v>0</v>
          </cell>
        </row>
        <row r="12092">
          <cell r="A12092">
            <v>0</v>
          </cell>
          <cell r="B12092">
            <v>0</v>
          </cell>
          <cell r="C12092">
            <v>0</v>
          </cell>
          <cell r="D12092">
            <v>0</v>
          </cell>
          <cell r="E12092">
            <v>0</v>
          </cell>
        </row>
        <row r="12093">
          <cell r="A12093">
            <v>0</v>
          </cell>
          <cell r="B12093">
            <v>0</v>
          </cell>
          <cell r="C12093">
            <v>0</v>
          </cell>
          <cell r="D12093">
            <v>0</v>
          </cell>
          <cell r="E12093">
            <v>0</v>
          </cell>
        </row>
        <row r="12094">
          <cell r="A12094">
            <v>0</v>
          </cell>
          <cell r="B12094">
            <v>0</v>
          </cell>
          <cell r="C12094">
            <v>0</v>
          </cell>
          <cell r="D12094">
            <v>0</v>
          </cell>
          <cell r="E12094">
            <v>0</v>
          </cell>
        </row>
        <row r="12095">
          <cell r="A12095">
            <v>0</v>
          </cell>
          <cell r="B12095">
            <v>0</v>
          </cell>
          <cell r="C12095">
            <v>0</v>
          </cell>
          <cell r="D12095">
            <v>0</v>
          </cell>
          <cell r="E12095">
            <v>0</v>
          </cell>
        </row>
        <row r="12096">
          <cell r="A12096">
            <v>0</v>
          </cell>
          <cell r="B12096">
            <v>0</v>
          </cell>
          <cell r="C12096">
            <v>0</v>
          </cell>
          <cell r="D12096">
            <v>0</v>
          </cell>
          <cell r="E12096">
            <v>0</v>
          </cell>
        </row>
        <row r="12097">
          <cell r="A12097">
            <v>0</v>
          </cell>
          <cell r="B12097">
            <v>0</v>
          </cell>
          <cell r="C12097">
            <v>0</v>
          </cell>
          <cell r="D12097">
            <v>0</v>
          </cell>
          <cell r="E12097">
            <v>0</v>
          </cell>
        </row>
        <row r="12098">
          <cell r="A12098">
            <v>0</v>
          </cell>
          <cell r="B12098">
            <v>0</v>
          </cell>
          <cell r="C12098">
            <v>0</v>
          </cell>
          <cell r="D12098">
            <v>0</v>
          </cell>
          <cell r="E12098">
            <v>0</v>
          </cell>
        </row>
        <row r="12099">
          <cell r="A12099">
            <v>0</v>
          </cell>
          <cell r="B12099">
            <v>0</v>
          </cell>
          <cell r="C12099">
            <v>0</v>
          </cell>
          <cell r="D12099">
            <v>0</v>
          </cell>
          <cell r="E12099">
            <v>0</v>
          </cell>
        </row>
        <row r="12100">
          <cell r="A12100">
            <v>0</v>
          </cell>
          <cell r="B12100">
            <v>0</v>
          </cell>
          <cell r="C12100">
            <v>0</v>
          </cell>
          <cell r="D12100">
            <v>0</v>
          </cell>
          <cell r="E12100">
            <v>0</v>
          </cell>
        </row>
        <row r="12101">
          <cell r="A12101">
            <v>0</v>
          </cell>
          <cell r="B12101">
            <v>0</v>
          </cell>
          <cell r="C12101">
            <v>0</v>
          </cell>
          <cell r="D12101">
            <v>0</v>
          </cell>
          <cell r="E12101">
            <v>0</v>
          </cell>
        </row>
        <row r="12102">
          <cell r="A12102">
            <v>0</v>
          </cell>
          <cell r="B12102">
            <v>0</v>
          </cell>
          <cell r="C12102">
            <v>0</v>
          </cell>
          <cell r="D12102">
            <v>0</v>
          </cell>
          <cell r="E12102">
            <v>0</v>
          </cell>
        </row>
        <row r="12103">
          <cell r="A12103">
            <v>0</v>
          </cell>
          <cell r="B12103">
            <v>0</v>
          </cell>
          <cell r="C12103">
            <v>0</v>
          </cell>
          <cell r="D12103">
            <v>0</v>
          </cell>
          <cell r="E12103">
            <v>0</v>
          </cell>
        </row>
        <row r="12104">
          <cell r="A12104">
            <v>0</v>
          </cell>
          <cell r="B12104">
            <v>0</v>
          </cell>
          <cell r="C12104">
            <v>0</v>
          </cell>
          <cell r="D12104">
            <v>0</v>
          </cell>
          <cell r="E12104">
            <v>0</v>
          </cell>
        </row>
        <row r="12105">
          <cell r="A12105">
            <v>0</v>
          </cell>
          <cell r="B12105">
            <v>0</v>
          </cell>
          <cell r="C12105">
            <v>0</v>
          </cell>
          <cell r="D12105">
            <v>0</v>
          </cell>
          <cell r="E12105">
            <v>0</v>
          </cell>
        </row>
        <row r="12106">
          <cell r="A12106">
            <v>0</v>
          </cell>
          <cell r="B12106">
            <v>0</v>
          </cell>
          <cell r="C12106">
            <v>0</v>
          </cell>
          <cell r="D12106">
            <v>0</v>
          </cell>
          <cell r="E12106">
            <v>0</v>
          </cell>
        </row>
        <row r="12107">
          <cell r="A12107">
            <v>0</v>
          </cell>
          <cell r="B12107">
            <v>0</v>
          </cell>
          <cell r="C12107">
            <v>0</v>
          </cell>
          <cell r="D12107">
            <v>0</v>
          </cell>
          <cell r="E12107">
            <v>0</v>
          </cell>
        </row>
        <row r="12108">
          <cell r="A12108">
            <v>0</v>
          </cell>
          <cell r="B12108">
            <v>0</v>
          </cell>
          <cell r="C12108">
            <v>0</v>
          </cell>
          <cell r="D12108">
            <v>0</v>
          </cell>
          <cell r="E12108">
            <v>0</v>
          </cell>
        </row>
        <row r="12109">
          <cell r="A12109">
            <v>0</v>
          </cell>
          <cell r="B12109">
            <v>0</v>
          </cell>
          <cell r="C12109">
            <v>0</v>
          </cell>
          <cell r="D12109">
            <v>0</v>
          </cell>
          <cell r="E12109">
            <v>0</v>
          </cell>
        </row>
        <row r="12110">
          <cell r="A12110">
            <v>0</v>
          </cell>
          <cell r="B12110">
            <v>0</v>
          </cell>
          <cell r="C12110">
            <v>0</v>
          </cell>
          <cell r="D12110">
            <v>0</v>
          </cell>
          <cell r="E12110">
            <v>0</v>
          </cell>
        </row>
        <row r="12111">
          <cell r="A12111">
            <v>0</v>
          </cell>
          <cell r="B12111">
            <v>0</v>
          </cell>
          <cell r="C12111">
            <v>0</v>
          </cell>
          <cell r="D12111">
            <v>0</v>
          </cell>
          <cell r="E12111">
            <v>0</v>
          </cell>
        </row>
        <row r="12112">
          <cell r="A12112">
            <v>0</v>
          </cell>
          <cell r="B12112">
            <v>0</v>
          </cell>
          <cell r="C12112">
            <v>0</v>
          </cell>
          <cell r="D12112">
            <v>0</v>
          </cell>
          <cell r="E12112">
            <v>0</v>
          </cell>
        </row>
        <row r="12113">
          <cell r="A12113">
            <v>0</v>
          </cell>
          <cell r="B12113">
            <v>0</v>
          </cell>
          <cell r="C12113">
            <v>0</v>
          </cell>
          <cell r="D12113">
            <v>0</v>
          </cell>
          <cell r="E12113">
            <v>0</v>
          </cell>
        </row>
        <row r="12114">
          <cell r="A12114">
            <v>0</v>
          </cell>
          <cell r="B12114">
            <v>0</v>
          </cell>
          <cell r="C12114">
            <v>0</v>
          </cell>
          <cell r="D12114">
            <v>0</v>
          </cell>
          <cell r="E12114">
            <v>0</v>
          </cell>
        </row>
        <row r="12115">
          <cell r="A12115">
            <v>0</v>
          </cell>
          <cell r="B12115">
            <v>0</v>
          </cell>
          <cell r="C12115">
            <v>0</v>
          </cell>
          <cell r="D12115">
            <v>0</v>
          </cell>
          <cell r="E12115">
            <v>0</v>
          </cell>
        </row>
        <row r="12116">
          <cell r="A12116">
            <v>0</v>
          </cell>
          <cell r="B12116">
            <v>0</v>
          </cell>
          <cell r="C12116">
            <v>0</v>
          </cell>
          <cell r="D12116">
            <v>0</v>
          </cell>
          <cell r="E12116">
            <v>0</v>
          </cell>
        </row>
        <row r="12117">
          <cell r="A12117">
            <v>0</v>
          </cell>
          <cell r="B12117">
            <v>0</v>
          </cell>
          <cell r="C12117">
            <v>0</v>
          </cell>
          <cell r="D12117">
            <v>0</v>
          </cell>
          <cell r="E12117">
            <v>0</v>
          </cell>
        </row>
        <row r="12118">
          <cell r="A12118">
            <v>0</v>
          </cell>
          <cell r="B12118">
            <v>0</v>
          </cell>
          <cell r="C12118">
            <v>0</v>
          </cell>
          <cell r="D12118">
            <v>0</v>
          </cell>
          <cell r="E12118">
            <v>0</v>
          </cell>
        </row>
        <row r="12119">
          <cell r="A12119">
            <v>0</v>
          </cell>
          <cell r="B12119">
            <v>0</v>
          </cell>
          <cell r="C12119">
            <v>0</v>
          </cell>
          <cell r="D12119">
            <v>0</v>
          </cell>
          <cell r="E12119">
            <v>0</v>
          </cell>
        </row>
        <row r="12120">
          <cell r="A12120">
            <v>0</v>
          </cell>
          <cell r="B12120">
            <v>0</v>
          </cell>
          <cell r="C12120">
            <v>0</v>
          </cell>
          <cell r="D12120">
            <v>0</v>
          </cell>
          <cell r="E12120">
            <v>0</v>
          </cell>
        </row>
        <row r="12121">
          <cell r="A12121">
            <v>0</v>
          </cell>
          <cell r="B12121">
            <v>0</v>
          </cell>
          <cell r="C12121">
            <v>0</v>
          </cell>
          <cell r="D12121">
            <v>0</v>
          </cell>
          <cell r="E12121">
            <v>0</v>
          </cell>
        </row>
        <row r="12122">
          <cell r="A12122">
            <v>0</v>
          </cell>
          <cell r="B12122">
            <v>0</v>
          </cell>
          <cell r="C12122">
            <v>0</v>
          </cell>
          <cell r="D12122">
            <v>0</v>
          </cell>
          <cell r="E12122">
            <v>0</v>
          </cell>
        </row>
        <row r="12123">
          <cell r="A12123">
            <v>0</v>
          </cell>
          <cell r="B12123">
            <v>0</v>
          </cell>
          <cell r="C12123">
            <v>0</v>
          </cell>
          <cell r="D12123">
            <v>0</v>
          </cell>
          <cell r="E12123">
            <v>0</v>
          </cell>
        </row>
        <row r="12124">
          <cell r="A12124">
            <v>0</v>
          </cell>
          <cell r="B12124">
            <v>0</v>
          </cell>
          <cell r="C12124">
            <v>0</v>
          </cell>
          <cell r="D12124">
            <v>0</v>
          </cell>
          <cell r="E12124">
            <v>0</v>
          </cell>
        </row>
        <row r="12125">
          <cell r="A12125">
            <v>0</v>
          </cell>
          <cell r="B12125">
            <v>0</v>
          </cell>
          <cell r="C12125">
            <v>0</v>
          </cell>
          <cell r="D12125">
            <v>0</v>
          </cell>
          <cell r="E12125">
            <v>0</v>
          </cell>
        </row>
        <row r="12126">
          <cell r="A12126">
            <v>0</v>
          </cell>
          <cell r="B12126">
            <v>0</v>
          </cell>
          <cell r="C12126">
            <v>0</v>
          </cell>
          <cell r="D12126">
            <v>0</v>
          </cell>
          <cell r="E12126">
            <v>0</v>
          </cell>
        </row>
        <row r="12127">
          <cell r="A12127">
            <v>0</v>
          </cell>
          <cell r="B12127">
            <v>0</v>
          </cell>
          <cell r="C12127">
            <v>0</v>
          </cell>
          <cell r="D12127">
            <v>0</v>
          </cell>
          <cell r="E12127">
            <v>0</v>
          </cell>
        </row>
        <row r="12128">
          <cell r="A12128">
            <v>0</v>
          </cell>
          <cell r="B12128">
            <v>0</v>
          </cell>
          <cell r="C12128">
            <v>0</v>
          </cell>
          <cell r="D12128">
            <v>0</v>
          </cell>
          <cell r="E12128">
            <v>0</v>
          </cell>
        </row>
        <row r="12129">
          <cell r="A12129">
            <v>0</v>
          </cell>
          <cell r="B12129">
            <v>0</v>
          </cell>
          <cell r="C12129">
            <v>0</v>
          </cell>
          <cell r="D12129">
            <v>0</v>
          </cell>
          <cell r="E12129">
            <v>0</v>
          </cell>
        </row>
        <row r="12130">
          <cell r="A12130">
            <v>0</v>
          </cell>
          <cell r="B12130">
            <v>0</v>
          </cell>
          <cell r="C12130">
            <v>0</v>
          </cell>
          <cell r="D12130">
            <v>0</v>
          </cell>
          <cell r="E12130">
            <v>0</v>
          </cell>
        </row>
        <row r="12131">
          <cell r="A12131">
            <v>0</v>
          </cell>
          <cell r="B12131">
            <v>0</v>
          </cell>
          <cell r="C12131">
            <v>0</v>
          </cell>
          <cell r="D12131">
            <v>0</v>
          </cell>
          <cell r="E12131">
            <v>0</v>
          </cell>
        </row>
        <row r="12132">
          <cell r="A12132">
            <v>0</v>
          </cell>
          <cell r="B12132">
            <v>0</v>
          </cell>
          <cell r="C12132">
            <v>0</v>
          </cell>
          <cell r="D12132">
            <v>0</v>
          </cell>
          <cell r="E12132">
            <v>0</v>
          </cell>
        </row>
        <row r="12133">
          <cell r="A12133">
            <v>0</v>
          </cell>
          <cell r="B12133">
            <v>0</v>
          </cell>
          <cell r="C12133">
            <v>0</v>
          </cell>
          <cell r="D12133">
            <v>0</v>
          </cell>
          <cell r="E12133">
            <v>0</v>
          </cell>
        </row>
        <row r="12134">
          <cell r="A12134">
            <v>0</v>
          </cell>
          <cell r="B12134">
            <v>0</v>
          </cell>
          <cell r="C12134">
            <v>0</v>
          </cell>
          <cell r="D12134">
            <v>0</v>
          </cell>
          <cell r="E12134">
            <v>0</v>
          </cell>
        </row>
        <row r="12135">
          <cell r="A12135">
            <v>0</v>
          </cell>
          <cell r="B12135">
            <v>0</v>
          </cell>
          <cell r="C12135">
            <v>0</v>
          </cell>
          <cell r="D12135">
            <v>0</v>
          </cell>
          <cell r="E12135">
            <v>0</v>
          </cell>
        </row>
        <row r="12136">
          <cell r="A12136">
            <v>0</v>
          </cell>
          <cell r="B12136">
            <v>0</v>
          </cell>
          <cell r="C12136">
            <v>0</v>
          </cell>
          <cell r="D12136">
            <v>0</v>
          </cell>
          <cell r="E12136">
            <v>0</v>
          </cell>
        </row>
        <row r="12137">
          <cell r="A12137">
            <v>0</v>
          </cell>
          <cell r="B12137">
            <v>0</v>
          </cell>
          <cell r="C12137">
            <v>0</v>
          </cell>
          <cell r="D12137">
            <v>0</v>
          </cell>
          <cell r="E12137">
            <v>0</v>
          </cell>
        </row>
        <row r="12138">
          <cell r="A12138">
            <v>0</v>
          </cell>
          <cell r="B12138">
            <v>0</v>
          </cell>
          <cell r="C12138">
            <v>0</v>
          </cell>
          <cell r="D12138">
            <v>0</v>
          </cell>
          <cell r="E12138">
            <v>0</v>
          </cell>
        </row>
        <row r="12139">
          <cell r="A12139">
            <v>0</v>
          </cell>
          <cell r="B12139">
            <v>0</v>
          </cell>
          <cell r="C12139">
            <v>0</v>
          </cell>
          <cell r="D12139">
            <v>0</v>
          </cell>
          <cell r="E12139">
            <v>0</v>
          </cell>
        </row>
        <row r="12140">
          <cell r="A12140">
            <v>0</v>
          </cell>
          <cell r="B12140">
            <v>0</v>
          </cell>
          <cell r="C12140">
            <v>0</v>
          </cell>
          <cell r="D12140">
            <v>0</v>
          </cell>
          <cell r="E12140">
            <v>0</v>
          </cell>
        </row>
        <row r="12141">
          <cell r="A12141">
            <v>0</v>
          </cell>
          <cell r="B12141">
            <v>0</v>
          </cell>
          <cell r="C12141">
            <v>0</v>
          </cell>
          <cell r="D12141">
            <v>0</v>
          </cell>
          <cell r="E12141">
            <v>0</v>
          </cell>
        </row>
        <row r="12142">
          <cell r="A12142">
            <v>0</v>
          </cell>
          <cell r="B12142">
            <v>0</v>
          </cell>
          <cell r="C12142">
            <v>0</v>
          </cell>
          <cell r="D12142">
            <v>0</v>
          </cell>
          <cell r="E12142">
            <v>0</v>
          </cell>
        </row>
        <row r="12143">
          <cell r="A12143">
            <v>0</v>
          </cell>
          <cell r="B12143">
            <v>0</v>
          </cell>
          <cell r="C12143">
            <v>0</v>
          </cell>
          <cell r="D12143">
            <v>0</v>
          </cell>
          <cell r="E12143">
            <v>0</v>
          </cell>
        </row>
        <row r="12144">
          <cell r="A12144">
            <v>0</v>
          </cell>
          <cell r="B12144">
            <v>0</v>
          </cell>
          <cell r="C12144">
            <v>0</v>
          </cell>
          <cell r="D12144">
            <v>0</v>
          </cell>
          <cell r="E12144">
            <v>0</v>
          </cell>
        </row>
        <row r="12145">
          <cell r="A12145">
            <v>0</v>
          </cell>
          <cell r="B12145">
            <v>0</v>
          </cell>
          <cell r="C12145">
            <v>0</v>
          </cell>
          <cell r="D12145">
            <v>0</v>
          </cell>
          <cell r="E12145">
            <v>0</v>
          </cell>
        </row>
        <row r="12146">
          <cell r="A12146">
            <v>0</v>
          </cell>
          <cell r="B12146">
            <v>0</v>
          </cell>
          <cell r="C12146">
            <v>0</v>
          </cell>
          <cell r="D12146">
            <v>0</v>
          </cell>
          <cell r="E12146">
            <v>0</v>
          </cell>
        </row>
        <row r="12147">
          <cell r="A12147">
            <v>0</v>
          </cell>
          <cell r="B12147">
            <v>0</v>
          </cell>
          <cell r="C12147">
            <v>0</v>
          </cell>
          <cell r="D12147">
            <v>0</v>
          </cell>
          <cell r="E12147">
            <v>0</v>
          </cell>
        </row>
        <row r="12148">
          <cell r="A12148">
            <v>0</v>
          </cell>
          <cell r="B12148">
            <v>0</v>
          </cell>
          <cell r="C12148">
            <v>0</v>
          </cell>
          <cell r="D12148">
            <v>0</v>
          </cell>
          <cell r="E12148">
            <v>0</v>
          </cell>
        </row>
        <row r="12149">
          <cell r="A12149">
            <v>0</v>
          </cell>
          <cell r="B12149">
            <v>0</v>
          </cell>
          <cell r="C12149">
            <v>0</v>
          </cell>
          <cell r="D12149">
            <v>0</v>
          </cell>
          <cell r="E12149">
            <v>0</v>
          </cell>
        </row>
        <row r="12150">
          <cell r="A12150">
            <v>0</v>
          </cell>
          <cell r="B12150">
            <v>0</v>
          </cell>
          <cell r="C12150">
            <v>0</v>
          </cell>
          <cell r="D12150">
            <v>0</v>
          </cell>
          <cell r="E12150">
            <v>0</v>
          </cell>
        </row>
        <row r="12151">
          <cell r="A12151">
            <v>0</v>
          </cell>
          <cell r="B12151">
            <v>0</v>
          </cell>
          <cell r="C12151">
            <v>0</v>
          </cell>
          <cell r="D12151">
            <v>0</v>
          </cell>
          <cell r="E12151">
            <v>0</v>
          </cell>
        </row>
        <row r="12152">
          <cell r="A12152">
            <v>0</v>
          </cell>
          <cell r="B12152">
            <v>0</v>
          </cell>
          <cell r="C12152">
            <v>0</v>
          </cell>
          <cell r="D12152">
            <v>0</v>
          </cell>
          <cell r="E12152">
            <v>0</v>
          </cell>
        </row>
        <row r="12153">
          <cell r="A12153">
            <v>0</v>
          </cell>
          <cell r="B12153">
            <v>0</v>
          </cell>
          <cell r="C12153">
            <v>0</v>
          </cell>
          <cell r="D12153">
            <v>0</v>
          </cell>
          <cell r="E12153">
            <v>0</v>
          </cell>
        </row>
        <row r="12154">
          <cell r="A12154">
            <v>0</v>
          </cell>
          <cell r="B12154">
            <v>0</v>
          </cell>
          <cell r="C12154">
            <v>0</v>
          </cell>
          <cell r="D12154">
            <v>0</v>
          </cell>
          <cell r="E12154">
            <v>0</v>
          </cell>
        </row>
        <row r="12155">
          <cell r="A12155">
            <v>0</v>
          </cell>
          <cell r="B12155">
            <v>0</v>
          </cell>
          <cell r="C12155">
            <v>0</v>
          </cell>
          <cell r="D12155">
            <v>0</v>
          </cell>
          <cell r="E12155">
            <v>0</v>
          </cell>
        </row>
        <row r="12156">
          <cell r="A12156">
            <v>0</v>
          </cell>
          <cell r="B12156">
            <v>0</v>
          </cell>
          <cell r="C12156">
            <v>0</v>
          </cell>
          <cell r="D12156">
            <v>0</v>
          </cell>
          <cell r="E12156">
            <v>0</v>
          </cell>
        </row>
        <row r="12157">
          <cell r="A12157">
            <v>0</v>
          </cell>
          <cell r="B12157">
            <v>0</v>
          </cell>
          <cell r="C12157">
            <v>0</v>
          </cell>
          <cell r="D12157">
            <v>0</v>
          </cell>
          <cell r="E12157">
            <v>0</v>
          </cell>
        </row>
        <row r="12158">
          <cell r="A12158">
            <v>0</v>
          </cell>
          <cell r="B12158">
            <v>0</v>
          </cell>
          <cell r="C12158">
            <v>0</v>
          </cell>
          <cell r="D12158">
            <v>0</v>
          </cell>
          <cell r="E12158">
            <v>0</v>
          </cell>
        </row>
        <row r="12159">
          <cell r="A12159">
            <v>0</v>
          </cell>
          <cell r="B12159">
            <v>0</v>
          </cell>
          <cell r="C12159">
            <v>0</v>
          </cell>
          <cell r="D12159">
            <v>0</v>
          </cell>
          <cell r="E12159">
            <v>0</v>
          </cell>
        </row>
        <row r="12160">
          <cell r="A12160">
            <v>0</v>
          </cell>
          <cell r="B12160">
            <v>0</v>
          </cell>
          <cell r="C12160">
            <v>0</v>
          </cell>
          <cell r="D12160">
            <v>0</v>
          </cell>
          <cell r="E12160">
            <v>0</v>
          </cell>
        </row>
        <row r="12161">
          <cell r="A12161">
            <v>0</v>
          </cell>
          <cell r="B12161">
            <v>0</v>
          </cell>
          <cell r="C12161">
            <v>0</v>
          </cell>
          <cell r="D12161">
            <v>0</v>
          </cell>
          <cell r="E12161">
            <v>0</v>
          </cell>
        </row>
        <row r="12162">
          <cell r="A12162">
            <v>0</v>
          </cell>
          <cell r="B12162">
            <v>0</v>
          </cell>
          <cell r="C12162">
            <v>0</v>
          </cell>
          <cell r="D12162">
            <v>0</v>
          </cell>
          <cell r="E12162">
            <v>0</v>
          </cell>
        </row>
        <row r="12163">
          <cell r="A12163">
            <v>0</v>
          </cell>
          <cell r="B12163">
            <v>0</v>
          </cell>
          <cell r="C12163">
            <v>0</v>
          </cell>
          <cell r="D12163">
            <v>0</v>
          </cell>
          <cell r="E12163">
            <v>0</v>
          </cell>
        </row>
        <row r="12164">
          <cell r="A12164">
            <v>0</v>
          </cell>
          <cell r="B12164">
            <v>0</v>
          </cell>
          <cell r="C12164">
            <v>0</v>
          </cell>
          <cell r="D12164">
            <v>0</v>
          </cell>
          <cell r="E12164">
            <v>0</v>
          </cell>
        </row>
        <row r="12165">
          <cell r="A12165">
            <v>0</v>
          </cell>
          <cell r="B12165">
            <v>0</v>
          </cell>
          <cell r="C12165">
            <v>0</v>
          </cell>
          <cell r="D12165">
            <v>0</v>
          </cell>
          <cell r="E12165">
            <v>0</v>
          </cell>
        </row>
        <row r="12166">
          <cell r="A12166">
            <v>0</v>
          </cell>
          <cell r="B12166">
            <v>0</v>
          </cell>
          <cell r="C12166">
            <v>0</v>
          </cell>
          <cell r="D12166">
            <v>0</v>
          </cell>
          <cell r="E12166">
            <v>0</v>
          </cell>
        </row>
        <row r="12167">
          <cell r="A12167">
            <v>0</v>
          </cell>
          <cell r="B12167">
            <v>0</v>
          </cell>
          <cell r="C12167">
            <v>0</v>
          </cell>
          <cell r="D12167">
            <v>0</v>
          </cell>
          <cell r="E12167">
            <v>0</v>
          </cell>
        </row>
        <row r="12168">
          <cell r="A12168">
            <v>0</v>
          </cell>
          <cell r="B12168">
            <v>0</v>
          </cell>
          <cell r="C12168">
            <v>0</v>
          </cell>
          <cell r="D12168">
            <v>0</v>
          </cell>
          <cell r="E12168">
            <v>0</v>
          </cell>
        </row>
        <row r="12169">
          <cell r="A12169">
            <v>0</v>
          </cell>
          <cell r="B12169">
            <v>0</v>
          </cell>
          <cell r="C12169">
            <v>0</v>
          </cell>
          <cell r="D12169">
            <v>0</v>
          </cell>
          <cell r="E12169">
            <v>0</v>
          </cell>
        </row>
        <row r="12170">
          <cell r="A12170">
            <v>0</v>
          </cell>
          <cell r="B12170">
            <v>0</v>
          </cell>
          <cell r="C12170">
            <v>0</v>
          </cell>
          <cell r="D12170">
            <v>0</v>
          </cell>
          <cell r="E12170">
            <v>0</v>
          </cell>
        </row>
        <row r="12171">
          <cell r="A12171">
            <v>0</v>
          </cell>
          <cell r="B12171">
            <v>0</v>
          </cell>
          <cell r="C12171">
            <v>0</v>
          </cell>
          <cell r="D12171">
            <v>0</v>
          </cell>
          <cell r="E12171">
            <v>0</v>
          </cell>
        </row>
        <row r="12172">
          <cell r="A12172">
            <v>0</v>
          </cell>
          <cell r="B12172">
            <v>0</v>
          </cell>
          <cell r="C12172">
            <v>0</v>
          </cell>
          <cell r="D12172">
            <v>0</v>
          </cell>
          <cell r="E12172">
            <v>0</v>
          </cell>
        </row>
        <row r="12173">
          <cell r="A12173">
            <v>0</v>
          </cell>
          <cell r="B12173">
            <v>0</v>
          </cell>
          <cell r="C12173">
            <v>0</v>
          </cell>
          <cell r="D12173">
            <v>0</v>
          </cell>
          <cell r="E12173">
            <v>0</v>
          </cell>
        </row>
        <row r="12174">
          <cell r="A12174">
            <v>0</v>
          </cell>
          <cell r="B12174">
            <v>0</v>
          </cell>
          <cell r="C12174">
            <v>0</v>
          </cell>
          <cell r="D12174">
            <v>0</v>
          </cell>
          <cell r="E12174">
            <v>0</v>
          </cell>
        </row>
        <row r="12175">
          <cell r="A12175">
            <v>0</v>
          </cell>
          <cell r="B12175">
            <v>0</v>
          </cell>
          <cell r="C12175">
            <v>0</v>
          </cell>
          <cell r="D12175">
            <v>0</v>
          </cell>
          <cell r="E12175">
            <v>0</v>
          </cell>
        </row>
        <row r="12176">
          <cell r="A12176">
            <v>0</v>
          </cell>
          <cell r="B12176">
            <v>0</v>
          </cell>
          <cell r="C12176">
            <v>0</v>
          </cell>
          <cell r="D12176">
            <v>0</v>
          </cell>
          <cell r="E12176">
            <v>0</v>
          </cell>
        </row>
        <row r="12177">
          <cell r="A12177">
            <v>0</v>
          </cell>
          <cell r="B12177">
            <v>0</v>
          </cell>
          <cell r="C12177">
            <v>0</v>
          </cell>
          <cell r="D12177">
            <v>0</v>
          </cell>
          <cell r="E12177">
            <v>0</v>
          </cell>
        </row>
        <row r="12178">
          <cell r="A12178">
            <v>0</v>
          </cell>
          <cell r="B12178">
            <v>0</v>
          </cell>
          <cell r="C12178">
            <v>0</v>
          </cell>
          <cell r="D12178">
            <v>0</v>
          </cell>
          <cell r="E12178">
            <v>0</v>
          </cell>
        </row>
        <row r="12179">
          <cell r="A12179">
            <v>0</v>
          </cell>
          <cell r="B12179">
            <v>0</v>
          </cell>
          <cell r="C12179">
            <v>0</v>
          </cell>
          <cell r="D12179">
            <v>0</v>
          </cell>
          <cell r="E12179">
            <v>0</v>
          </cell>
        </row>
        <row r="12180">
          <cell r="A12180">
            <v>0</v>
          </cell>
          <cell r="B12180">
            <v>0</v>
          </cell>
          <cell r="C12180">
            <v>0</v>
          </cell>
          <cell r="D12180">
            <v>0</v>
          </cell>
          <cell r="E12180">
            <v>0</v>
          </cell>
        </row>
        <row r="12181">
          <cell r="A12181">
            <v>0</v>
          </cell>
          <cell r="B12181">
            <v>0</v>
          </cell>
          <cell r="C12181">
            <v>0</v>
          </cell>
          <cell r="D12181">
            <v>0</v>
          </cell>
          <cell r="E12181">
            <v>0</v>
          </cell>
        </row>
        <row r="12182">
          <cell r="A12182">
            <v>0</v>
          </cell>
          <cell r="B12182">
            <v>0</v>
          </cell>
          <cell r="C12182">
            <v>0</v>
          </cell>
          <cell r="D12182">
            <v>0</v>
          </cell>
          <cell r="E12182">
            <v>0</v>
          </cell>
        </row>
        <row r="12183">
          <cell r="A12183">
            <v>0</v>
          </cell>
          <cell r="B12183">
            <v>0</v>
          </cell>
          <cell r="C12183">
            <v>0</v>
          </cell>
          <cell r="D12183">
            <v>0</v>
          </cell>
          <cell r="E12183">
            <v>0</v>
          </cell>
        </row>
        <row r="12184">
          <cell r="A12184">
            <v>0</v>
          </cell>
          <cell r="B12184">
            <v>0</v>
          </cell>
          <cell r="C12184">
            <v>0</v>
          </cell>
          <cell r="D12184">
            <v>0</v>
          </cell>
          <cell r="E12184">
            <v>0</v>
          </cell>
        </row>
        <row r="12185">
          <cell r="A12185">
            <v>0</v>
          </cell>
          <cell r="B12185">
            <v>0</v>
          </cell>
          <cell r="C12185">
            <v>0</v>
          </cell>
          <cell r="D12185">
            <v>0</v>
          </cell>
          <cell r="E12185">
            <v>0</v>
          </cell>
        </row>
        <row r="12186">
          <cell r="A12186">
            <v>0</v>
          </cell>
          <cell r="B12186">
            <v>0</v>
          </cell>
          <cell r="C12186">
            <v>0</v>
          </cell>
          <cell r="D12186">
            <v>0</v>
          </cell>
          <cell r="E12186">
            <v>0</v>
          </cell>
        </row>
        <row r="12187">
          <cell r="A12187">
            <v>0</v>
          </cell>
          <cell r="B12187">
            <v>0</v>
          </cell>
          <cell r="C12187">
            <v>0</v>
          </cell>
          <cell r="D12187">
            <v>0</v>
          </cell>
          <cell r="E12187">
            <v>0</v>
          </cell>
        </row>
        <row r="12188">
          <cell r="A12188">
            <v>0</v>
          </cell>
          <cell r="B12188">
            <v>0</v>
          </cell>
          <cell r="C12188">
            <v>0</v>
          </cell>
          <cell r="D12188">
            <v>0</v>
          </cell>
          <cell r="E12188">
            <v>0</v>
          </cell>
        </row>
        <row r="12189">
          <cell r="A12189">
            <v>0</v>
          </cell>
          <cell r="B12189">
            <v>0</v>
          </cell>
          <cell r="C12189">
            <v>0</v>
          </cell>
          <cell r="D12189">
            <v>0</v>
          </cell>
          <cell r="E12189">
            <v>0</v>
          </cell>
        </row>
        <row r="12190">
          <cell r="A12190">
            <v>0</v>
          </cell>
          <cell r="B12190">
            <v>0</v>
          </cell>
          <cell r="C12190">
            <v>0</v>
          </cell>
          <cell r="D12190">
            <v>0</v>
          </cell>
          <cell r="E12190">
            <v>0</v>
          </cell>
        </row>
        <row r="12191">
          <cell r="A12191">
            <v>0</v>
          </cell>
          <cell r="B12191">
            <v>0</v>
          </cell>
          <cell r="C12191">
            <v>0</v>
          </cell>
          <cell r="D12191">
            <v>0</v>
          </cell>
          <cell r="E12191">
            <v>0</v>
          </cell>
        </row>
        <row r="12192">
          <cell r="A12192">
            <v>0</v>
          </cell>
          <cell r="B12192">
            <v>0</v>
          </cell>
          <cell r="C12192">
            <v>0</v>
          </cell>
          <cell r="D12192">
            <v>0</v>
          </cell>
          <cell r="E12192">
            <v>0</v>
          </cell>
        </row>
        <row r="12193">
          <cell r="A12193">
            <v>0</v>
          </cell>
          <cell r="B12193">
            <v>0</v>
          </cell>
          <cell r="C12193">
            <v>0</v>
          </cell>
          <cell r="D12193">
            <v>0</v>
          </cell>
          <cell r="E12193">
            <v>0</v>
          </cell>
        </row>
        <row r="12194">
          <cell r="A12194">
            <v>0</v>
          </cell>
          <cell r="B12194">
            <v>0</v>
          </cell>
          <cell r="C12194">
            <v>0</v>
          </cell>
          <cell r="D12194">
            <v>0</v>
          </cell>
          <cell r="E12194">
            <v>0</v>
          </cell>
        </row>
        <row r="12195">
          <cell r="A12195">
            <v>0</v>
          </cell>
          <cell r="B12195">
            <v>0</v>
          </cell>
          <cell r="C12195">
            <v>0</v>
          </cell>
          <cell r="D12195">
            <v>0</v>
          </cell>
          <cell r="E12195">
            <v>0</v>
          </cell>
        </row>
        <row r="12196">
          <cell r="A12196">
            <v>0</v>
          </cell>
          <cell r="B12196">
            <v>0</v>
          </cell>
          <cell r="C12196">
            <v>0</v>
          </cell>
          <cell r="D12196">
            <v>0</v>
          </cell>
          <cell r="E12196">
            <v>0</v>
          </cell>
        </row>
        <row r="12197">
          <cell r="A12197">
            <v>0</v>
          </cell>
          <cell r="B12197">
            <v>0</v>
          </cell>
          <cell r="C12197">
            <v>0</v>
          </cell>
          <cell r="D12197">
            <v>0</v>
          </cell>
          <cell r="E12197">
            <v>0</v>
          </cell>
        </row>
        <row r="12198">
          <cell r="A12198">
            <v>0</v>
          </cell>
          <cell r="B12198">
            <v>0</v>
          </cell>
          <cell r="C12198">
            <v>0</v>
          </cell>
          <cell r="D12198">
            <v>0</v>
          </cell>
          <cell r="E12198">
            <v>0</v>
          </cell>
        </row>
        <row r="12199">
          <cell r="A12199">
            <v>0</v>
          </cell>
          <cell r="B12199">
            <v>0</v>
          </cell>
          <cell r="C12199">
            <v>0</v>
          </cell>
          <cell r="D12199">
            <v>0</v>
          </cell>
          <cell r="E12199">
            <v>0</v>
          </cell>
        </row>
        <row r="12200">
          <cell r="A12200">
            <v>0</v>
          </cell>
          <cell r="B12200">
            <v>0</v>
          </cell>
          <cell r="C12200">
            <v>0</v>
          </cell>
          <cell r="D12200">
            <v>0</v>
          </cell>
          <cell r="E12200">
            <v>0</v>
          </cell>
        </row>
        <row r="12201">
          <cell r="A12201">
            <v>0</v>
          </cell>
          <cell r="B12201">
            <v>0</v>
          </cell>
          <cell r="C12201">
            <v>0</v>
          </cell>
          <cell r="D12201">
            <v>0</v>
          </cell>
          <cell r="E12201">
            <v>0</v>
          </cell>
        </row>
        <row r="12202">
          <cell r="A12202">
            <v>0</v>
          </cell>
          <cell r="B12202">
            <v>0</v>
          </cell>
          <cell r="C12202">
            <v>0</v>
          </cell>
          <cell r="D12202">
            <v>0</v>
          </cell>
          <cell r="E12202">
            <v>0</v>
          </cell>
        </row>
        <row r="12203">
          <cell r="A12203">
            <v>0</v>
          </cell>
          <cell r="B12203">
            <v>0</v>
          </cell>
          <cell r="C12203">
            <v>0</v>
          </cell>
          <cell r="D12203">
            <v>0</v>
          </cell>
          <cell r="E12203">
            <v>0</v>
          </cell>
        </row>
        <row r="12204">
          <cell r="A12204">
            <v>0</v>
          </cell>
          <cell r="B12204">
            <v>0</v>
          </cell>
          <cell r="C12204">
            <v>0</v>
          </cell>
          <cell r="D12204">
            <v>0</v>
          </cell>
          <cell r="E12204">
            <v>0</v>
          </cell>
        </row>
        <row r="12205">
          <cell r="A12205">
            <v>0</v>
          </cell>
          <cell r="B12205">
            <v>0</v>
          </cell>
          <cell r="C12205">
            <v>0</v>
          </cell>
          <cell r="D12205">
            <v>0</v>
          </cell>
          <cell r="E12205">
            <v>0</v>
          </cell>
        </row>
        <row r="12206">
          <cell r="A12206">
            <v>0</v>
          </cell>
          <cell r="B12206">
            <v>0</v>
          </cell>
          <cell r="C12206">
            <v>0</v>
          </cell>
          <cell r="D12206">
            <v>0</v>
          </cell>
          <cell r="E12206">
            <v>0</v>
          </cell>
        </row>
        <row r="12207">
          <cell r="A12207">
            <v>0</v>
          </cell>
          <cell r="B12207">
            <v>0</v>
          </cell>
          <cell r="C12207">
            <v>0</v>
          </cell>
          <cell r="D12207">
            <v>0</v>
          </cell>
          <cell r="E12207">
            <v>0</v>
          </cell>
        </row>
        <row r="12208">
          <cell r="A12208">
            <v>0</v>
          </cell>
          <cell r="B12208">
            <v>0</v>
          </cell>
          <cell r="C12208">
            <v>0</v>
          </cell>
          <cell r="D12208">
            <v>0</v>
          </cell>
          <cell r="E12208">
            <v>0</v>
          </cell>
        </row>
        <row r="12209">
          <cell r="A12209">
            <v>0</v>
          </cell>
          <cell r="B12209">
            <v>0</v>
          </cell>
          <cell r="C12209">
            <v>0</v>
          </cell>
          <cell r="D12209">
            <v>0</v>
          </cell>
          <cell r="E12209">
            <v>0</v>
          </cell>
        </row>
        <row r="12210">
          <cell r="A12210">
            <v>0</v>
          </cell>
          <cell r="B12210">
            <v>0</v>
          </cell>
          <cell r="C12210">
            <v>0</v>
          </cell>
          <cell r="D12210">
            <v>0</v>
          </cell>
          <cell r="E12210">
            <v>0</v>
          </cell>
        </row>
        <row r="12211">
          <cell r="A12211">
            <v>0</v>
          </cell>
          <cell r="B12211">
            <v>0</v>
          </cell>
          <cell r="C12211">
            <v>0</v>
          </cell>
          <cell r="D12211">
            <v>0</v>
          </cell>
          <cell r="E12211">
            <v>0</v>
          </cell>
        </row>
        <row r="12212">
          <cell r="A12212">
            <v>0</v>
          </cell>
          <cell r="B12212">
            <v>0</v>
          </cell>
          <cell r="C12212">
            <v>0</v>
          </cell>
          <cell r="D12212">
            <v>0</v>
          </cell>
          <cell r="E12212">
            <v>0</v>
          </cell>
        </row>
        <row r="12213">
          <cell r="A12213">
            <v>0</v>
          </cell>
          <cell r="B12213">
            <v>0</v>
          </cell>
          <cell r="C12213">
            <v>0</v>
          </cell>
          <cell r="D12213">
            <v>0</v>
          </cell>
          <cell r="E12213">
            <v>0</v>
          </cell>
        </row>
        <row r="12214">
          <cell r="A12214">
            <v>0</v>
          </cell>
          <cell r="B12214">
            <v>0</v>
          </cell>
          <cell r="C12214">
            <v>0</v>
          </cell>
          <cell r="D12214">
            <v>0</v>
          </cell>
          <cell r="E12214">
            <v>0</v>
          </cell>
        </row>
        <row r="12215">
          <cell r="A12215">
            <v>0</v>
          </cell>
          <cell r="B12215">
            <v>0</v>
          </cell>
          <cell r="C12215">
            <v>0</v>
          </cell>
          <cell r="D12215">
            <v>0</v>
          </cell>
          <cell r="E12215">
            <v>0</v>
          </cell>
        </row>
        <row r="12216">
          <cell r="A12216">
            <v>0</v>
          </cell>
          <cell r="B12216">
            <v>0</v>
          </cell>
          <cell r="C12216">
            <v>0</v>
          </cell>
          <cell r="D12216">
            <v>0</v>
          </cell>
          <cell r="E12216">
            <v>0</v>
          </cell>
        </row>
        <row r="12217">
          <cell r="A12217">
            <v>0</v>
          </cell>
          <cell r="B12217">
            <v>0</v>
          </cell>
          <cell r="C12217">
            <v>0</v>
          </cell>
          <cell r="D12217">
            <v>0</v>
          </cell>
          <cell r="E12217">
            <v>0</v>
          </cell>
        </row>
        <row r="12218">
          <cell r="A12218">
            <v>0</v>
          </cell>
          <cell r="B12218">
            <v>0</v>
          </cell>
          <cell r="C12218">
            <v>0</v>
          </cell>
          <cell r="D12218">
            <v>0</v>
          </cell>
          <cell r="E12218">
            <v>0</v>
          </cell>
        </row>
        <row r="12219">
          <cell r="A12219">
            <v>0</v>
          </cell>
          <cell r="B12219">
            <v>0</v>
          </cell>
          <cell r="C12219">
            <v>0</v>
          </cell>
          <cell r="D12219">
            <v>0</v>
          </cell>
          <cell r="E12219">
            <v>0</v>
          </cell>
        </row>
        <row r="12220">
          <cell r="A12220">
            <v>0</v>
          </cell>
          <cell r="B12220">
            <v>0</v>
          </cell>
          <cell r="C12220">
            <v>0</v>
          </cell>
          <cell r="D12220">
            <v>0</v>
          </cell>
          <cell r="E12220">
            <v>0</v>
          </cell>
        </row>
        <row r="12221">
          <cell r="A12221">
            <v>0</v>
          </cell>
          <cell r="B12221">
            <v>0</v>
          </cell>
          <cell r="C12221">
            <v>0</v>
          </cell>
          <cell r="D12221">
            <v>0</v>
          </cell>
          <cell r="E12221">
            <v>0</v>
          </cell>
        </row>
        <row r="12222">
          <cell r="A12222">
            <v>0</v>
          </cell>
          <cell r="B12222">
            <v>0</v>
          </cell>
          <cell r="C12222">
            <v>0</v>
          </cell>
          <cell r="D12222">
            <v>0</v>
          </cell>
          <cell r="E12222">
            <v>0</v>
          </cell>
        </row>
        <row r="12223">
          <cell r="A12223">
            <v>0</v>
          </cell>
          <cell r="B12223">
            <v>0</v>
          </cell>
          <cell r="C12223">
            <v>0</v>
          </cell>
          <cell r="D12223">
            <v>0</v>
          </cell>
          <cell r="E12223">
            <v>0</v>
          </cell>
        </row>
        <row r="12224">
          <cell r="A12224">
            <v>0</v>
          </cell>
          <cell r="B12224">
            <v>0</v>
          </cell>
          <cell r="C12224">
            <v>0</v>
          </cell>
          <cell r="D12224">
            <v>0</v>
          </cell>
          <cell r="E12224">
            <v>0</v>
          </cell>
        </row>
        <row r="12225">
          <cell r="A12225">
            <v>0</v>
          </cell>
          <cell r="B12225">
            <v>0</v>
          </cell>
          <cell r="C12225">
            <v>0</v>
          </cell>
          <cell r="D12225">
            <v>0</v>
          </cell>
          <cell r="E12225">
            <v>0</v>
          </cell>
        </row>
        <row r="12226">
          <cell r="A12226">
            <v>0</v>
          </cell>
          <cell r="B12226">
            <v>0</v>
          </cell>
          <cell r="C12226">
            <v>0</v>
          </cell>
          <cell r="D12226">
            <v>0</v>
          </cell>
          <cell r="E12226">
            <v>0</v>
          </cell>
        </row>
        <row r="12227">
          <cell r="A12227">
            <v>0</v>
          </cell>
          <cell r="B12227">
            <v>0</v>
          </cell>
          <cell r="C12227">
            <v>0</v>
          </cell>
          <cell r="D12227">
            <v>0</v>
          </cell>
          <cell r="E12227">
            <v>0</v>
          </cell>
        </row>
        <row r="12228">
          <cell r="A12228">
            <v>0</v>
          </cell>
          <cell r="B12228">
            <v>0</v>
          </cell>
          <cell r="C12228">
            <v>0</v>
          </cell>
          <cell r="D12228">
            <v>0</v>
          </cell>
          <cell r="E12228">
            <v>0</v>
          </cell>
        </row>
        <row r="12229">
          <cell r="A12229">
            <v>0</v>
          </cell>
          <cell r="B12229">
            <v>0</v>
          </cell>
          <cell r="C12229">
            <v>0</v>
          </cell>
          <cell r="D12229">
            <v>0</v>
          </cell>
          <cell r="E12229">
            <v>0</v>
          </cell>
        </row>
        <row r="12230">
          <cell r="A12230">
            <v>0</v>
          </cell>
          <cell r="B12230">
            <v>0</v>
          </cell>
          <cell r="C12230">
            <v>0</v>
          </cell>
          <cell r="D12230">
            <v>0</v>
          </cell>
          <cell r="E12230">
            <v>0</v>
          </cell>
        </row>
        <row r="12231">
          <cell r="A12231">
            <v>0</v>
          </cell>
          <cell r="B12231">
            <v>0</v>
          </cell>
          <cell r="C12231">
            <v>0</v>
          </cell>
          <cell r="D12231">
            <v>0</v>
          </cell>
          <cell r="E12231">
            <v>0</v>
          </cell>
        </row>
        <row r="12232">
          <cell r="A12232">
            <v>0</v>
          </cell>
          <cell r="B12232">
            <v>0</v>
          </cell>
          <cell r="C12232">
            <v>0</v>
          </cell>
          <cell r="D12232">
            <v>0</v>
          </cell>
          <cell r="E12232">
            <v>0</v>
          </cell>
        </row>
        <row r="12233">
          <cell r="A12233">
            <v>0</v>
          </cell>
          <cell r="B12233">
            <v>0</v>
          </cell>
          <cell r="C12233">
            <v>0</v>
          </cell>
          <cell r="D12233">
            <v>0</v>
          </cell>
          <cell r="E12233">
            <v>0</v>
          </cell>
        </row>
        <row r="12234">
          <cell r="A12234">
            <v>0</v>
          </cell>
          <cell r="B12234">
            <v>0</v>
          </cell>
          <cell r="C12234">
            <v>0</v>
          </cell>
          <cell r="D12234">
            <v>0</v>
          </cell>
          <cell r="E12234">
            <v>0</v>
          </cell>
        </row>
        <row r="12235">
          <cell r="A12235">
            <v>0</v>
          </cell>
          <cell r="B12235">
            <v>0</v>
          </cell>
          <cell r="C12235">
            <v>0</v>
          </cell>
          <cell r="D12235">
            <v>0</v>
          </cell>
          <cell r="E12235">
            <v>0</v>
          </cell>
        </row>
        <row r="12236">
          <cell r="A12236">
            <v>0</v>
          </cell>
          <cell r="B12236">
            <v>0</v>
          </cell>
          <cell r="C12236">
            <v>0</v>
          </cell>
          <cell r="D12236">
            <v>0</v>
          </cell>
          <cell r="E12236">
            <v>0</v>
          </cell>
        </row>
        <row r="12237">
          <cell r="A12237">
            <v>0</v>
          </cell>
          <cell r="B12237">
            <v>0</v>
          </cell>
          <cell r="C12237">
            <v>0</v>
          </cell>
          <cell r="D12237">
            <v>0</v>
          </cell>
          <cell r="E12237">
            <v>0</v>
          </cell>
        </row>
        <row r="12238">
          <cell r="A12238">
            <v>0</v>
          </cell>
          <cell r="B12238">
            <v>0</v>
          </cell>
          <cell r="C12238">
            <v>0</v>
          </cell>
          <cell r="D12238">
            <v>0</v>
          </cell>
          <cell r="E12238">
            <v>0</v>
          </cell>
        </row>
        <row r="12239">
          <cell r="A12239">
            <v>0</v>
          </cell>
          <cell r="B12239">
            <v>0</v>
          </cell>
          <cell r="C12239">
            <v>0</v>
          </cell>
          <cell r="D12239">
            <v>0</v>
          </cell>
          <cell r="E12239">
            <v>0</v>
          </cell>
        </row>
        <row r="12240">
          <cell r="A12240">
            <v>0</v>
          </cell>
          <cell r="B12240">
            <v>0</v>
          </cell>
          <cell r="C12240">
            <v>0</v>
          </cell>
          <cell r="D12240">
            <v>0</v>
          </cell>
          <cell r="E12240">
            <v>0</v>
          </cell>
        </row>
        <row r="12241">
          <cell r="A12241">
            <v>0</v>
          </cell>
          <cell r="B12241">
            <v>0</v>
          </cell>
          <cell r="C12241">
            <v>0</v>
          </cell>
          <cell r="D12241">
            <v>0</v>
          </cell>
          <cell r="E12241">
            <v>0</v>
          </cell>
        </row>
        <row r="12242">
          <cell r="A12242">
            <v>0</v>
          </cell>
          <cell r="B12242">
            <v>0</v>
          </cell>
          <cell r="C12242">
            <v>0</v>
          </cell>
          <cell r="D12242">
            <v>0</v>
          </cell>
          <cell r="E12242">
            <v>0</v>
          </cell>
        </row>
        <row r="12243">
          <cell r="A12243">
            <v>0</v>
          </cell>
          <cell r="B12243">
            <v>0</v>
          </cell>
          <cell r="C12243">
            <v>0</v>
          </cell>
          <cell r="D12243">
            <v>0</v>
          </cell>
          <cell r="E12243">
            <v>0</v>
          </cell>
        </row>
        <row r="12244">
          <cell r="A12244">
            <v>0</v>
          </cell>
          <cell r="B12244">
            <v>0</v>
          </cell>
          <cell r="C12244">
            <v>0</v>
          </cell>
          <cell r="D12244">
            <v>0</v>
          </cell>
          <cell r="E12244">
            <v>0</v>
          </cell>
        </row>
        <row r="12245">
          <cell r="A12245">
            <v>0</v>
          </cell>
          <cell r="B12245">
            <v>0</v>
          </cell>
          <cell r="C12245">
            <v>0</v>
          </cell>
          <cell r="D12245">
            <v>0</v>
          </cell>
          <cell r="E12245">
            <v>0</v>
          </cell>
        </row>
        <row r="12246">
          <cell r="A12246">
            <v>0</v>
          </cell>
          <cell r="B12246">
            <v>0</v>
          </cell>
          <cell r="C12246">
            <v>0</v>
          </cell>
          <cell r="D12246">
            <v>0</v>
          </cell>
          <cell r="E12246">
            <v>0</v>
          </cell>
        </row>
        <row r="12247">
          <cell r="A12247">
            <v>0</v>
          </cell>
          <cell r="B12247">
            <v>0</v>
          </cell>
          <cell r="C12247">
            <v>0</v>
          </cell>
          <cell r="D12247">
            <v>0</v>
          </cell>
          <cell r="E12247">
            <v>0</v>
          </cell>
        </row>
        <row r="12248">
          <cell r="A12248">
            <v>0</v>
          </cell>
          <cell r="B12248">
            <v>0</v>
          </cell>
          <cell r="C12248">
            <v>0</v>
          </cell>
          <cell r="D12248">
            <v>0</v>
          </cell>
          <cell r="E12248">
            <v>0</v>
          </cell>
        </row>
        <row r="12249">
          <cell r="A12249">
            <v>0</v>
          </cell>
          <cell r="B12249">
            <v>0</v>
          </cell>
          <cell r="C12249">
            <v>0</v>
          </cell>
          <cell r="D12249">
            <v>0</v>
          </cell>
          <cell r="E12249">
            <v>0</v>
          </cell>
        </row>
        <row r="12250">
          <cell r="A12250">
            <v>0</v>
          </cell>
          <cell r="B12250">
            <v>0</v>
          </cell>
          <cell r="C12250">
            <v>0</v>
          </cell>
          <cell r="D12250">
            <v>0</v>
          </cell>
          <cell r="E12250">
            <v>0</v>
          </cell>
        </row>
        <row r="12251">
          <cell r="A12251">
            <v>0</v>
          </cell>
          <cell r="B12251">
            <v>0</v>
          </cell>
          <cell r="C12251">
            <v>0</v>
          </cell>
          <cell r="D12251">
            <v>0</v>
          </cell>
          <cell r="E12251">
            <v>0</v>
          </cell>
        </row>
        <row r="12252">
          <cell r="A12252">
            <v>0</v>
          </cell>
          <cell r="B12252">
            <v>0</v>
          </cell>
          <cell r="C12252">
            <v>0</v>
          </cell>
          <cell r="D12252">
            <v>0</v>
          </cell>
          <cell r="E12252">
            <v>0</v>
          </cell>
        </row>
        <row r="12253">
          <cell r="A12253">
            <v>0</v>
          </cell>
          <cell r="B12253">
            <v>0</v>
          </cell>
          <cell r="C12253">
            <v>0</v>
          </cell>
          <cell r="D12253">
            <v>0</v>
          </cell>
          <cell r="E12253">
            <v>0</v>
          </cell>
        </row>
        <row r="12254">
          <cell r="A12254">
            <v>0</v>
          </cell>
          <cell r="B12254">
            <v>0</v>
          </cell>
          <cell r="C12254">
            <v>0</v>
          </cell>
          <cell r="D12254">
            <v>0</v>
          </cell>
          <cell r="E12254">
            <v>0</v>
          </cell>
        </row>
        <row r="12255">
          <cell r="A12255">
            <v>0</v>
          </cell>
          <cell r="B12255">
            <v>0</v>
          </cell>
          <cell r="C12255">
            <v>0</v>
          </cell>
          <cell r="D12255">
            <v>0</v>
          </cell>
          <cell r="E12255">
            <v>0</v>
          </cell>
        </row>
        <row r="12256">
          <cell r="A12256">
            <v>0</v>
          </cell>
          <cell r="B12256">
            <v>0</v>
          </cell>
          <cell r="C12256">
            <v>0</v>
          </cell>
          <cell r="D12256">
            <v>0</v>
          </cell>
          <cell r="E12256">
            <v>0</v>
          </cell>
        </row>
        <row r="12257">
          <cell r="A12257">
            <v>0</v>
          </cell>
          <cell r="B12257">
            <v>0</v>
          </cell>
          <cell r="C12257">
            <v>0</v>
          </cell>
          <cell r="D12257">
            <v>0</v>
          </cell>
          <cell r="E12257">
            <v>0</v>
          </cell>
        </row>
        <row r="12258">
          <cell r="A12258">
            <v>0</v>
          </cell>
          <cell r="B12258">
            <v>0</v>
          </cell>
          <cell r="C12258">
            <v>0</v>
          </cell>
          <cell r="D12258">
            <v>0</v>
          </cell>
          <cell r="E12258">
            <v>0</v>
          </cell>
        </row>
        <row r="12259">
          <cell r="A12259">
            <v>0</v>
          </cell>
          <cell r="B12259">
            <v>0</v>
          </cell>
          <cell r="C12259">
            <v>0</v>
          </cell>
          <cell r="D12259">
            <v>0</v>
          </cell>
          <cell r="E12259">
            <v>0</v>
          </cell>
        </row>
        <row r="12260">
          <cell r="A12260">
            <v>0</v>
          </cell>
          <cell r="B12260">
            <v>0</v>
          </cell>
          <cell r="C12260">
            <v>0</v>
          </cell>
          <cell r="D12260">
            <v>0</v>
          </cell>
          <cell r="E12260">
            <v>0</v>
          </cell>
        </row>
        <row r="12261">
          <cell r="A12261">
            <v>0</v>
          </cell>
          <cell r="B12261">
            <v>0</v>
          </cell>
          <cell r="C12261">
            <v>0</v>
          </cell>
          <cell r="D12261">
            <v>0</v>
          </cell>
          <cell r="E12261">
            <v>0</v>
          </cell>
        </row>
        <row r="12262">
          <cell r="A12262">
            <v>0</v>
          </cell>
          <cell r="B12262">
            <v>0</v>
          </cell>
          <cell r="C12262">
            <v>0</v>
          </cell>
          <cell r="D12262">
            <v>0</v>
          </cell>
          <cell r="E12262">
            <v>0</v>
          </cell>
        </row>
        <row r="12263">
          <cell r="A12263">
            <v>0</v>
          </cell>
          <cell r="B12263">
            <v>0</v>
          </cell>
          <cell r="C12263">
            <v>0</v>
          </cell>
          <cell r="D12263">
            <v>0</v>
          </cell>
          <cell r="E12263">
            <v>0</v>
          </cell>
        </row>
        <row r="12264">
          <cell r="A12264">
            <v>0</v>
          </cell>
          <cell r="B12264">
            <v>0</v>
          </cell>
          <cell r="C12264">
            <v>0</v>
          </cell>
          <cell r="D12264">
            <v>0</v>
          </cell>
          <cell r="E12264">
            <v>0</v>
          </cell>
        </row>
        <row r="12265">
          <cell r="A12265">
            <v>0</v>
          </cell>
          <cell r="B12265">
            <v>0</v>
          </cell>
          <cell r="C12265">
            <v>0</v>
          </cell>
          <cell r="D12265">
            <v>0</v>
          </cell>
          <cell r="E12265">
            <v>0</v>
          </cell>
        </row>
        <row r="12266">
          <cell r="A12266">
            <v>0</v>
          </cell>
          <cell r="B12266">
            <v>0</v>
          </cell>
          <cell r="C12266">
            <v>0</v>
          </cell>
          <cell r="D12266">
            <v>0</v>
          </cell>
          <cell r="E12266">
            <v>0</v>
          </cell>
        </row>
        <row r="12267">
          <cell r="A12267">
            <v>0</v>
          </cell>
          <cell r="B12267">
            <v>0</v>
          </cell>
          <cell r="C12267">
            <v>0</v>
          </cell>
          <cell r="D12267">
            <v>0</v>
          </cell>
          <cell r="E12267">
            <v>0</v>
          </cell>
        </row>
        <row r="12268">
          <cell r="A12268">
            <v>0</v>
          </cell>
          <cell r="B12268">
            <v>0</v>
          </cell>
          <cell r="C12268">
            <v>0</v>
          </cell>
          <cell r="D12268">
            <v>0</v>
          </cell>
          <cell r="E12268">
            <v>0</v>
          </cell>
        </row>
        <row r="12269">
          <cell r="A12269">
            <v>0</v>
          </cell>
          <cell r="B12269">
            <v>0</v>
          </cell>
          <cell r="C12269">
            <v>0</v>
          </cell>
          <cell r="D12269">
            <v>0</v>
          </cell>
          <cell r="E12269">
            <v>0</v>
          </cell>
        </row>
        <row r="12270">
          <cell r="A12270">
            <v>0</v>
          </cell>
          <cell r="B12270">
            <v>0</v>
          </cell>
          <cell r="C12270">
            <v>0</v>
          </cell>
          <cell r="D12270">
            <v>0</v>
          </cell>
          <cell r="E12270">
            <v>0</v>
          </cell>
        </row>
        <row r="12271">
          <cell r="A12271">
            <v>0</v>
          </cell>
          <cell r="B12271">
            <v>0</v>
          </cell>
          <cell r="C12271">
            <v>0</v>
          </cell>
          <cell r="D12271">
            <v>0</v>
          </cell>
          <cell r="E12271">
            <v>0</v>
          </cell>
        </row>
        <row r="12272">
          <cell r="A12272">
            <v>0</v>
          </cell>
          <cell r="B12272">
            <v>0</v>
          </cell>
          <cell r="C12272">
            <v>0</v>
          </cell>
          <cell r="D12272">
            <v>0</v>
          </cell>
          <cell r="E12272">
            <v>0</v>
          </cell>
        </row>
        <row r="12273">
          <cell r="A12273">
            <v>0</v>
          </cell>
          <cell r="B12273">
            <v>0</v>
          </cell>
          <cell r="C12273">
            <v>0</v>
          </cell>
          <cell r="D12273">
            <v>0</v>
          </cell>
          <cell r="E12273">
            <v>0</v>
          </cell>
        </row>
        <row r="12274">
          <cell r="A12274">
            <v>0</v>
          </cell>
          <cell r="B12274">
            <v>0</v>
          </cell>
          <cell r="C12274">
            <v>0</v>
          </cell>
          <cell r="D12274">
            <v>0</v>
          </cell>
          <cell r="E12274">
            <v>0</v>
          </cell>
        </row>
        <row r="12275">
          <cell r="A12275">
            <v>0</v>
          </cell>
          <cell r="B12275">
            <v>0</v>
          </cell>
          <cell r="C12275">
            <v>0</v>
          </cell>
          <cell r="D12275">
            <v>0</v>
          </cell>
          <cell r="E12275">
            <v>0</v>
          </cell>
        </row>
        <row r="12276">
          <cell r="A12276">
            <v>0</v>
          </cell>
          <cell r="B12276">
            <v>0</v>
          </cell>
          <cell r="C12276">
            <v>0</v>
          </cell>
          <cell r="D12276">
            <v>0</v>
          </cell>
          <cell r="E12276">
            <v>0</v>
          </cell>
        </row>
        <row r="12277">
          <cell r="A12277">
            <v>0</v>
          </cell>
          <cell r="B12277">
            <v>0</v>
          </cell>
          <cell r="C12277">
            <v>0</v>
          </cell>
          <cell r="D12277">
            <v>0</v>
          </cell>
          <cell r="E12277">
            <v>0</v>
          </cell>
        </row>
        <row r="12278">
          <cell r="A12278">
            <v>0</v>
          </cell>
          <cell r="B12278">
            <v>0</v>
          </cell>
          <cell r="C12278">
            <v>0</v>
          </cell>
          <cell r="D12278">
            <v>0</v>
          </cell>
          <cell r="E12278">
            <v>0</v>
          </cell>
        </row>
        <row r="12279">
          <cell r="A12279">
            <v>0</v>
          </cell>
          <cell r="B12279">
            <v>0</v>
          </cell>
          <cell r="C12279">
            <v>0</v>
          </cell>
          <cell r="D12279">
            <v>0</v>
          </cell>
          <cell r="E12279">
            <v>0</v>
          </cell>
        </row>
        <row r="12280">
          <cell r="A12280">
            <v>0</v>
          </cell>
          <cell r="B12280">
            <v>0</v>
          </cell>
          <cell r="C12280">
            <v>0</v>
          </cell>
          <cell r="D12280">
            <v>0</v>
          </cell>
          <cell r="E12280">
            <v>0</v>
          </cell>
        </row>
        <row r="12281">
          <cell r="A12281">
            <v>0</v>
          </cell>
          <cell r="B12281">
            <v>0</v>
          </cell>
          <cell r="C12281">
            <v>0</v>
          </cell>
          <cell r="D12281">
            <v>0</v>
          </cell>
          <cell r="E12281">
            <v>0</v>
          </cell>
        </row>
        <row r="12282">
          <cell r="A12282">
            <v>0</v>
          </cell>
          <cell r="B12282">
            <v>0</v>
          </cell>
          <cell r="C12282">
            <v>0</v>
          </cell>
          <cell r="D12282">
            <v>0</v>
          </cell>
          <cell r="E12282">
            <v>0</v>
          </cell>
        </row>
        <row r="12283">
          <cell r="A12283">
            <v>0</v>
          </cell>
          <cell r="B12283">
            <v>0</v>
          </cell>
          <cell r="C12283">
            <v>0</v>
          </cell>
          <cell r="D12283">
            <v>0</v>
          </cell>
          <cell r="E12283">
            <v>0</v>
          </cell>
        </row>
        <row r="12284">
          <cell r="A12284">
            <v>0</v>
          </cell>
          <cell r="B12284">
            <v>0</v>
          </cell>
          <cell r="C12284">
            <v>0</v>
          </cell>
          <cell r="D12284">
            <v>0</v>
          </cell>
          <cell r="E12284">
            <v>0</v>
          </cell>
        </row>
        <row r="12285">
          <cell r="A12285">
            <v>0</v>
          </cell>
          <cell r="B12285">
            <v>0</v>
          </cell>
          <cell r="C12285">
            <v>0</v>
          </cell>
          <cell r="D12285">
            <v>0</v>
          </cell>
          <cell r="E12285">
            <v>0</v>
          </cell>
        </row>
        <row r="12286">
          <cell r="A12286">
            <v>0</v>
          </cell>
          <cell r="B12286">
            <v>0</v>
          </cell>
          <cell r="C12286">
            <v>0</v>
          </cell>
          <cell r="D12286">
            <v>0</v>
          </cell>
          <cell r="E12286">
            <v>0</v>
          </cell>
        </row>
        <row r="12287">
          <cell r="A12287">
            <v>0</v>
          </cell>
          <cell r="B12287">
            <v>0</v>
          </cell>
          <cell r="C12287">
            <v>0</v>
          </cell>
          <cell r="D12287">
            <v>0</v>
          </cell>
          <cell r="E12287">
            <v>0</v>
          </cell>
        </row>
        <row r="12288">
          <cell r="A12288">
            <v>0</v>
          </cell>
          <cell r="B12288">
            <v>0</v>
          </cell>
          <cell r="C12288">
            <v>0</v>
          </cell>
          <cell r="D12288">
            <v>0</v>
          </cell>
          <cell r="E12288">
            <v>0</v>
          </cell>
        </row>
        <row r="12289">
          <cell r="A12289">
            <v>0</v>
          </cell>
          <cell r="B12289">
            <v>0</v>
          </cell>
          <cell r="C12289">
            <v>0</v>
          </cell>
          <cell r="D12289">
            <v>0</v>
          </cell>
          <cell r="E12289">
            <v>0</v>
          </cell>
        </row>
        <row r="12290">
          <cell r="A12290">
            <v>0</v>
          </cell>
          <cell r="B12290">
            <v>0</v>
          </cell>
          <cell r="C12290">
            <v>0</v>
          </cell>
          <cell r="D12290">
            <v>0</v>
          </cell>
          <cell r="E12290">
            <v>0</v>
          </cell>
        </row>
        <row r="12291">
          <cell r="A12291">
            <v>0</v>
          </cell>
          <cell r="B12291">
            <v>0</v>
          </cell>
          <cell r="C12291">
            <v>0</v>
          </cell>
          <cell r="D12291">
            <v>0</v>
          </cell>
          <cell r="E12291">
            <v>0</v>
          </cell>
        </row>
        <row r="12292">
          <cell r="A12292">
            <v>0</v>
          </cell>
          <cell r="B12292">
            <v>0</v>
          </cell>
          <cell r="C12292">
            <v>0</v>
          </cell>
          <cell r="D12292">
            <v>0</v>
          </cell>
          <cell r="E12292">
            <v>0</v>
          </cell>
        </row>
        <row r="12293">
          <cell r="A12293">
            <v>0</v>
          </cell>
          <cell r="B12293">
            <v>0</v>
          </cell>
          <cell r="C12293">
            <v>0</v>
          </cell>
          <cell r="D12293">
            <v>0</v>
          </cell>
          <cell r="E12293">
            <v>0</v>
          </cell>
        </row>
        <row r="12294">
          <cell r="A12294">
            <v>0</v>
          </cell>
          <cell r="B12294">
            <v>0</v>
          </cell>
          <cell r="C12294">
            <v>0</v>
          </cell>
          <cell r="D12294">
            <v>0</v>
          </cell>
          <cell r="E12294">
            <v>0</v>
          </cell>
        </row>
        <row r="12295">
          <cell r="A12295">
            <v>0</v>
          </cell>
          <cell r="B12295">
            <v>0</v>
          </cell>
          <cell r="C12295">
            <v>0</v>
          </cell>
          <cell r="D12295">
            <v>0</v>
          </cell>
          <cell r="E12295">
            <v>0</v>
          </cell>
        </row>
        <row r="12296">
          <cell r="A12296">
            <v>0</v>
          </cell>
          <cell r="B12296">
            <v>0</v>
          </cell>
          <cell r="C12296">
            <v>0</v>
          </cell>
          <cell r="D12296">
            <v>0</v>
          </cell>
          <cell r="E12296">
            <v>0</v>
          </cell>
        </row>
        <row r="12297">
          <cell r="A12297">
            <v>0</v>
          </cell>
          <cell r="B12297">
            <v>0</v>
          </cell>
          <cell r="C12297">
            <v>0</v>
          </cell>
          <cell r="D12297">
            <v>0</v>
          </cell>
          <cell r="E12297">
            <v>0</v>
          </cell>
        </row>
        <row r="12298">
          <cell r="A12298">
            <v>0</v>
          </cell>
          <cell r="B12298">
            <v>0</v>
          </cell>
          <cell r="C12298">
            <v>0</v>
          </cell>
          <cell r="D12298">
            <v>0</v>
          </cell>
          <cell r="E12298">
            <v>0</v>
          </cell>
        </row>
        <row r="12299">
          <cell r="A12299">
            <v>0</v>
          </cell>
          <cell r="B12299">
            <v>0</v>
          </cell>
          <cell r="C12299">
            <v>0</v>
          </cell>
          <cell r="D12299">
            <v>0</v>
          </cell>
          <cell r="E12299">
            <v>0</v>
          </cell>
        </row>
        <row r="12300">
          <cell r="A12300">
            <v>0</v>
          </cell>
          <cell r="B12300">
            <v>0</v>
          </cell>
          <cell r="C12300">
            <v>0</v>
          </cell>
          <cell r="D12300">
            <v>0</v>
          </cell>
          <cell r="E12300">
            <v>0</v>
          </cell>
        </row>
        <row r="12301">
          <cell r="A12301">
            <v>0</v>
          </cell>
          <cell r="B12301">
            <v>0</v>
          </cell>
          <cell r="C12301">
            <v>0</v>
          </cell>
          <cell r="D12301">
            <v>0</v>
          </cell>
          <cell r="E12301">
            <v>0</v>
          </cell>
        </row>
        <row r="12302">
          <cell r="A12302">
            <v>0</v>
          </cell>
          <cell r="B12302">
            <v>0</v>
          </cell>
          <cell r="C12302">
            <v>0</v>
          </cell>
          <cell r="D12302">
            <v>0</v>
          </cell>
          <cell r="E12302">
            <v>0</v>
          </cell>
        </row>
        <row r="12303">
          <cell r="A12303">
            <v>0</v>
          </cell>
          <cell r="B12303">
            <v>0</v>
          </cell>
          <cell r="C12303">
            <v>0</v>
          </cell>
          <cell r="D12303">
            <v>0</v>
          </cell>
          <cell r="E12303">
            <v>0</v>
          </cell>
        </row>
        <row r="12304">
          <cell r="A12304">
            <v>0</v>
          </cell>
          <cell r="B12304">
            <v>0</v>
          </cell>
          <cell r="C12304">
            <v>0</v>
          </cell>
          <cell r="D12304">
            <v>0</v>
          </cell>
          <cell r="E12304">
            <v>0</v>
          </cell>
        </row>
        <row r="12305">
          <cell r="A12305">
            <v>0</v>
          </cell>
          <cell r="B12305">
            <v>0</v>
          </cell>
          <cell r="C12305">
            <v>0</v>
          </cell>
          <cell r="D12305">
            <v>0</v>
          </cell>
          <cell r="E12305">
            <v>0</v>
          </cell>
        </row>
        <row r="12306">
          <cell r="A12306">
            <v>0</v>
          </cell>
          <cell r="B12306">
            <v>0</v>
          </cell>
          <cell r="C12306">
            <v>0</v>
          </cell>
          <cell r="D12306">
            <v>0</v>
          </cell>
          <cell r="E12306">
            <v>0</v>
          </cell>
        </row>
        <row r="12307">
          <cell r="A12307">
            <v>0</v>
          </cell>
          <cell r="B12307">
            <v>0</v>
          </cell>
          <cell r="C12307">
            <v>0</v>
          </cell>
          <cell r="D12307">
            <v>0</v>
          </cell>
          <cell r="E12307">
            <v>0</v>
          </cell>
        </row>
        <row r="12308">
          <cell r="A12308">
            <v>0</v>
          </cell>
          <cell r="B12308">
            <v>0</v>
          </cell>
          <cell r="C12308">
            <v>0</v>
          </cell>
          <cell r="D12308">
            <v>0</v>
          </cell>
          <cell r="E12308">
            <v>0</v>
          </cell>
        </row>
        <row r="12309">
          <cell r="A12309">
            <v>0</v>
          </cell>
          <cell r="B12309">
            <v>0</v>
          </cell>
          <cell r="C12309">
            <v>0</v>
          </cell>
          <cell r="D12309">
            <v>0</v>
          </cell>
          <cell r="E12309">
            <v>0</v>
          </cell>
        </row>
        <row r="12310">
          <cell r="A12310">
            <v>0</v>
          </cell>
          <cell r="B12310">
            <v>0</v>
          </cell>
          <cell r="C12310">
            <v>0</v>
          </cell>
          <cell r="D12310">
            <v>0</v>
          </cell>
          <cell r="E12310">
            <v>0</v>
          </cell>
        </row>
        <row r="12311">
          <cell r="A12311">
            <v>0</v>
          </cell>
          <cell r="B12311">
            <v>0</v>
          </cell>
          <cell r="C12311">
            <v>0</v>
          </cell>
          <cell r="D12311">
            <v>0</v>
          </cell>
          <cell r="E12311">
            <v>0</v>
          </cell>
        </row>
        <row r="12312">
          <cell r="A12312">
            <v>0</v>
          </cell>
          <cell r="B12312">
            <v>0</v>
          </cell>
          <cell r="C12312">
            <v>0</v>
          </cell>
          <cell r="D12312">
            <v>0</v>
          </cell>
          <cell r="E12312">
            <v>0</v>
          </cell>
        </row>
        <row r="12313">
          <cell r="A12313">
            <v>0</v>
          </cell>
          <cell r="B12313">
            <v>0</v>
          </cell>
          <cell r="C12313">
            <v>0</v>
          </cell>
          <cell r="D12313">
            <v>0</v>
          </cell>
          <cell r="E12313">
            <v>0</v>
          </cell>
        </row>
        <row r="12314">
          <cell r="A12314">
            <v>0</v>
          </cell>
          <cell r="B12314">
            <v>0</v>
          </cell>
          <cell r="C12314">
            <v>0</v>
          </cell>
          <cell r="D12314">
            <v>0</v>
          </cell>
          <cell r="E12314">
            <v>0</v>
          </cell>
        </row>
        <row r="12315">
          <cell r="A12315">
            <v>0</v>
          </cell>
          <cell r="B12315">
            <v>0</v>
          </cell>
          <cell r="C12315">
            <v>0</v>
          </cell>
          <cell r="D12315">
            <v>0</v>
          </cell>
          <cell r="E12315">
            <v>0</v>
          </cell>
        </row>
        <row r="12316">
          <cell r="A12316">
            <v>0</v>
          </cell>
          <cell r="B12316">
            <v>0</v>
          </cell>
          <cell r="C12316">
            <v>0</v>
          </cell>
          <cell r="D12316">
            <v>0</v>
          </cell>
          <cell r="E12316">
            <v>0</v>
          </cell>
        </row>
        <row r="12317">
          <cell r="A12317">
            <v>0</v>
          </cell>
          <cell r="B12317">
            <v>0</v>
          </cell>
          <cell r="C12317">
            <v>0</v>
          </cell>
          <cell r="D12317">
            <v>0</v>
          </cell>
          <cell r="E12317">
            <v>0</v>
          </cell>
        </row>
        <row r="12318">
          <cell r="A12318">
            <v>0</v>
          </cell>
          <cell r="B12318">
            <v>0</v>
          </cell>
          <cell r="C12318">
            <v>0</v>
          </cell>
          <cell r="D12318">
            <v>0</v>
          </cell>
          <cell r="E12318">
            <v>0</v>
          </cell>
        </row>
        <row r="12319">
          <cell r="A12319">
            <v>0</v>
          </cell>
          <cell r="B12319">
            <v>0</v>
          </cell>
          <cell r="C12319">
            <v>0</v>
          </cell>
          <cell r="D12319">
            <v>0</v>
          </cell>
          <cell r="E12319">
            <v>0</v>
          </cell>
        </row>
        <row r="12320">
          <cell r="A12320">
            <v>0</v>
          </cell>
          <cell r="B12320">
            <v>0</v>
          </cell>
          <cell r="C12320">
            <v>0</v>
          </cell>
          <cell r="D12320">
            <v>0</v>
          </cell>
          <cell r="E12320">
            <v>0</v>
          </cell>
        </row>
        <row r="12321">
          <cell r="A12321">
            <v>0</v>
          </cell>
          <cell r="B12321">
            <v>0</v>
          </cell>
          <cell r="C12321">
            <v>0</v>
          </cell>
          <cell r="D12321">
            <v>0</v>
          </cell>
          <cell r="E12321">
            <v>0</v>
          </cell>
        </row>
        <row r="12322">
          <cell r="A12322">
            <v>0</v>
          </cell>
          <cell r="B12322">
            <v>0</v>
          </cell>
          <cell r="C12322">
            <v>0</v>
          </cell>
          <cell r="D12322">
            <v>0</v>
          </cell>
          <cell r="E12322">
            <v>0</v>
          </cell>
        </row>
        <row r="12323">
          <cell r="A12323">
            <v>0</v>
          </cell>
          <cell r="B12323">
            <v>0</v>
          </cell>
          <cell r="C12323">
            <v>0</v>
          </cell>
          <cell r="D12323">
            <v>0</v>
          </cell>
          <cell r="E12323">
            <v>0</v>
          </cell>
        </row>
        <row r="12324">
          <cell r="A12324">
            <v>0</v>
          </cell>
          <cell r="B12324">
            <v>0</v>
          </cell>
          <cell r="C12324">
            <v>0</v>
          </cell>
          <cell r="D12324">
            <v>0</v>
          </cell>
          <cell r="E12324">
            <v>0</v>
          </cell>
        </row>
        <row r="12325">
          <cell r="A12325">
            <v>0</v>
          </cell>
          <cell r="B12325">
            <v>0</v>
          </cell>
          <cell r="C12325">
            <v>0</v>
          </cell>
          <cell r="D12325">
            <v>0</v>
          </cell>
          <cell r="E12325">
            <v>0</v>
          </cell>
        </row>
        <row r="12326">
          <cell r="A12326">
            <v>0</v>
          </cell>
          <cell r="B12326">
            <v>0</v>
          </cell>
          <cell r="C12326">
            <v>0</v>
          </cell>
          <cell r="D12326">
            <v>0</v>
          </cell>
          <cell r="E12326">
            <v>0</v>
          </cell>
        </row>
        <row r="12327">
          <cell r="A12327">
            <v>0</v>
          </cell>
          <cell r="B12327">
            <v>0</v>
          </cell>
          <cell r="C12327">
            <v>0</v>
          </cell>
          <cell r="D12327">
            <v>0</v>
          </cell>
          <cell r="E12327">
            <v>0</v>
          </cell>
        </row>
        <row r="12328">
          <cell r="A12328">
            <v>0</v>
          </cell>
          <cell r="B12328">
            <v>0</v>
          </cell>
          <cell r="C12328">
            <v>0</v>
          </cell>
          <cell r="D12328">
            <v>0</v>
          </cell>
          <cell r="E12328">
            <v>0</v>
          </cell>
        </row>
        <row r="12329">
          <cell r="A12329">
            <v>0</v>
          </cell>
          <cell r="B12329">
            <v>0</v>
          </cell>
          <cell r="C12329">
            <v>0</v>
          </cell>
          <cell r="D12329">
            <v>0</v>
          </cell>
          <cell r="E12329">
            <v>0</v>
          </cell>
        </row>
        <row r="12330">
          <cell r="A12330">
            <v>0</v>
          </cell>
          <cell r="B12330">
            <v>0</v>
          </cell>
          <cell r="C12330">
            <v>0</v>
          </cell>
          <cell r="D12330">
            <v>0</v>
          </cell>
          <cell r="E12330">
            <v>0</v>
          </cell>
        </row>
        <row r="12331">
          <cell r="A12331">
            <v>0</v>
          </cell>
          <cell r="B12331">
            <v>0</v>
          </cell>
          <cell r="C12331">
            <v>0</v>
          </cell>
          <cell r="D12331">
            <v>0</v>
          </cell>
          <cell r="E12331">
            <v>0</v>
          </cell>
        </row>
        <row r="12332">
          <cell r="A12332">
            <v>0</v>
          </cell>
          <cell r="B12332">
            <v>0</v>
          </cell>
          <cell r="C12332">
            <v>0</v>
          </cell>
          <cell r="D12332">
            <v>0</v>
          </cell>
          <cell r="E12332">
            <v>0</v>
          </cell>
        </row>
        <row r="12333">
          <cell r="A12333">
            <v>0</v>
          </cell>
          <cell r="B12333">
            <v>0</v>
          </cell>
          <cell r="C12333">
            <v>0</v>
          </cell>
          <cell r="D12333">
            <v>0</v>
          </cell>
          <cell r="E12333">
            <v>0</v>
          </cell>
        </row>
        <row r="12334">
          <cell r="A12334">
            <v>0</v>
          </cell>
          <cell r="B12334">
            <v>0</v>
          </cell>
          <cell r="C12334">
            <v>0</v>
          </cell>
          <cell r="D12334">
            <v>0</v>
          </cell>
          <cell r="E12334">
            <v>0</v>
          </cell>
        </row>
        <row r="12335">
          <cell r="A12335">
            <v>0</v>
          </cell>
          <cell r="B12335">
            <v>0</v>
          </cell>
          <cell r="C12335">
            <v>0</v>
          </cell>
          <cell r="D12335">
            <v>0</v>
          </cell>
          <cell r="E12335">
            <v>0</v>
          </cell>
        </row>
        <row r="12336">
          <cell r="A12336">
            <v>0</v>
          </cell>
          <cell r="B12336">
            <v>0</v>
          </cell>
          <cell r="C12336">
            <v>0</v>
          </cell>
          <cell r="D12336">
            <v>0</v>
          </cell>
          <cell r="E12336">
            <v>0</v>
          </cell>
        </row>
        <row r="12337">
          <cell r="A12337">
            <v>0</v>
          </cell>
          <cell r="B12337">
            <v>0</v>
          </cell>
          <cell r="C12337">
            <v>0</v>
          </cell>
          <cell r="D12337">
            <v>0</v>
          </cell>
          <cell r="E12337">
            <v>0</v>
          </cell>
        </row>
        <row r="12338">
          <cell r="A12338">
            <v>0</v>
          </cell>
          <cell r="B12338">
            <v>0</v>
          </cell>
          <cell r="C12338">
            <v>0</v>
          </cell>
          <cell r="D12338">
            <v>0</v>
          </cell>
          <cell r="E12338">
            <v>0</v>
          </cell>
        </row>
        <row r="12339">
          <cell r="A12339">
            <v>0</v>
          </cell>
          <cell r="B12339">
            <v>0</v>
          </cell>
          <cell r="C12339">
            <v>0</v>
          </cell>
          <cell r="D12339">
            <v>0</v>
          </cell>
          <cell r="E12339">
            <v>0</v>
          </cell>
        </row>
        <row r="12340">
          <cell r="A12340">
            <v>0</v>
          </cell>
          <cell r="B12340">
            <v>0</v>
          </cell>
          <cell r="C12340">
            <v>0</v>
          </cell>
          <cell r="D12340">
            <v>0</v>
          </cell>
          <cell r="E12340">
            <v>0</v>
          </cell>
        </row>
        <row r="12341">
          <cell r="A12341">
            <v>0</v>
          </cell>
          <cell r="B12341">
            <v>0</v>
          </cell>
          <cell r="C12341">
            <v>0</v>
          </cell>
          <cell r="D12341">
            <v>0</v>
          </cell>
          <cell r="E12341">
            <v>0</v>
          </cell>
        </row>
        <row r="12342">
          <cell r="A12342">
            <v>0</v>
          </cell>
          <cell r="B12342">
            <v>0</v>
          </cell>
          <cell r="C12342">
            <v>0</v>
          </cell>
          <cell r="D12342">
            <v>0</v>
          </cell>
          <cell r="E12342">
            <v>0</v>
          </cell>
        </row>
        <row r="12343">
          <cell r="A12343">
            <v>0</v>
          </cell>
          <cell r="B12343">
            <v>0</v>
          </cell>
          <cell r="C12343">
            <v>0</v>
          </cell>
          <cell r="D12343">
            <v>0</v>
          </cell>
          <cell r="E12343">
            <v>0</v>
          </cell>
        </row>
        <row r="12344">
          <cell r="A12344">
            <v>0</v>
          </cell>
          <cell r="B12344">
            <v>0</v>
          </cell>
          <cell r="C12344">
            <v>0</v>
          </cell>
          <cell r="D12344">
            <v>0</v>
          </cell>
          <cell r="E12344">
            <v>0</v>
          </cell>
        </row>
        <row r="12345">
          <cell r="A12345">
            <v>0</v>
          </cell>
          <cell r="B12345">
            <v>0</v>
          </cell>
          <cell r="C12345">
            <v>0</v>
          </cell>
          <cell r="D12345">
            <v>0</v>
          </cell>
          <cell r="E12345">
            <v>0</v>
          </cell>
        </row>
        <row r="12346">
          <cell r="A12346">
            <v>0</v>
          </cell>
          <cell r="B12346">
            <v>0</v>
          </cell>
          <cell r="C12346">
            <v>0</v>
          </cell>
          <cell r="D12346">
            <v>0</v>
          </cell>
          <cell r="E12346">
            <v>0</v>
          </cell>
        </row>
        <row r="12347">
          <cell r="A12347">
            <v>0</v>
          </cell>
          <cell r="B12347">
            <v>0</v>
          </cell>
          <cell r="C12347">
            <v>0</v>
          </cell>
          <cell r="D12347">
            <v>0</v>
          </cell>
          <cell r="E12347">
            <v>0</v>
          </cell>
        </row>
        <row r="12348">
          <cell r="A12348">
            <v>0</v>
          </cell>
          <cell r="B12348">
            <v>0</v>
          </cell>
          <cell r="C12348">
            <v>0</v>
          </cell>
          <cell r="D12348">
            <v>0</v>
          </cell>
          <cell r="E12348">
            <v>0</v>
          </cell>
        </row>
        <row r="12349">
          <cell r="A12349">
            <v>0</v>
          </cell>
          <cell r="B12349">
            <v>0</v>
          </cell>
          <cell r="C12349">
            <v>0</v>
          </cell>
          <cell r="D12349">
            <v>0</v>
          </cell>
          <cell r="E12349">
            <v>0</v>
          </cell>
        </row>
        <row r="12350">
          <cell r="A12350">
            <v>0</v>
          </cell>
          <cell r="B12350">
            <v>0</v>
          </cell>
          <cell r="C12350">
            <v>0</v>
          </cell>
          <cell r="D12350">
            <v>0</v>
          </cell>
          <cell r="E12350">
            <v>0</v>
          </cell>
        </row>
        <row r="12351">
          <cell r="A12351">
            <v>0</v>
          </cell>
          <cell r="B12351">
            <v>0</v>
          </cell>
          <cell r="C12351">
            <v>0</v>
          </cell>
          <cell r="D12351">
            <v>0</v>
          </cell>
          <cell r="E12351">
            <v>0</v>
          </cell>
        </row>
        <row r="12352">
          <cell r="A12352">
            <v>0</v>
          </cell>
          <cell r="B12352">
            <v>0</v>
          </cell>
          <cell r="C12352">
            <v>0</v>
          </cell>
          <cell r="D12352">
            <v>0</v>
          </cell>
          <cell r="E12352">
            <v>0</v>
          </cell>
        </row>
        <row r="12353">
          <cell r="A12353">
            <v>0</v>
          </cell>
          <cell r="B12353">
            <v>0</v>
          </cell>
          <cell r="C12353">
            <v>0</v>
          </cell>
          <cell r="D12353">
            <v>0</v>
          </cell>
          <cell r="E12353">
            <v>0</v>
          </cell>
        </row>
        <row r="12354">
          <cell r="A12354">
            <v>0</v>
          </cell>
          <cell r="B12354">
            <v>0</v>
          </cell>
          <cell r="C12354">
            <v>0</v>
          </cell>
          <cell r="D12354">
            <v>0</v>
          </cell>
          <cell r="E12354">
            <v>0</v>
          </cell>
        </row>
        <row r="12355">
          <cell r="A12355">
            <v>0</v>
          </cell>
          <cell r="B12355">
            <v>0</v>
          </cell>
          <cell r="C12355">
            <v>0</v>
          </cell>
          <cell r="D12355">
            <v>0</v>
          </cell>
          <cell r="E12355">
            <v>0</v>
          </cell>
        </row>
        <row r="12356">
          <cell r="A12356">
            <v>0</v>
          </cell>
          <cell r="B12356">
            <v>0</v>
          </cell>
          <cell r="C12356">
            <v>0</v>
          </cell>
          <cell r="D12356">
            <v>0</v>
          </cell>
          <cell r="E12356">
            <v>0</v>
          </cell>
        </row>
        <row r="12357">
          <cell r="A12357">
            <v>0</v>
          </cell>
          <cell r="B12357">
            <v>0</v>
          </cell>
          <cell r="C12357">
            <v>0</v>
          </cell>
          <cell r="D12357">
            <v>0</v>
          </cell>
          <cell r="E12357">
            <v>0</v>
          </cell>
        </row>
        <row r="12358">
          <cell r="A12358">
            <v>0</v>
          </cell>
          <cell r="B12358">
            <v>0</v>
          </cell>
          <cell r="C12358">
            <v>0</v>
          </cell>
          <cell r="D12358">
            <v>0</v>
          </cell>
          <cell r="E12358">
            <v>0</v>
          </cell>
        </row>
        <row r="12359">
          <cell r="A12359">
            <v>0</v>
          </cell>
          <cell r="B12359">
            <v>0</v>
          </cell>
          <cell r="C12359">
            <v>0</v>
          </cell>
          <cell r="D12359">
            <v>0</v>
          </cell>
          <cell r="E12359">
            <v>0</v>
          </cell>
        </row>
        <row r="12360">
          <cell r="A12360">
            <v>0</v>
          </cell>
          <cell r="B12360">
            <v>0</v>
          </cell>
          <cell r="C12360">
            <v>0</v>
          </cell>
          <cell r="D12360">
            <v>0</v>
          </cell>
          <cell r="E12360">
            <v>0</v>
          </cell>
        </row>
        <row r="12361">
          <cell r="A12361">
            <v>0</v>
          </cell>
          <cell r="B12361">
            <v>0</v>
          </cell>
          <cell r="C12361">
            <v>0</v>
          </cell>
          <cell r="D12361">
            <v>0</v>
          </cell>
          <cell r="E12361">
            <v>0</v>
          </cell>
        </row>
        <row r="12362">
          <cell r="A12362">
            <v>0</v>
          </cell>
          <cell r="B12362">
            <v>0</v>
          </cell>
          <cell r="C12362">
            <v>0</v>
          </cell>
          <cell r="D12362">
            <v>0</v>
          </cell>
          <cell r="E12362">
            <v>0</v>
          </cell>
        </row>
        <row r="12363">
          <cell r="A12363">
            <v>0</v>
          </cell>
          <cell r="B12363">
            <v>0</v>
          </cell>
          <cell r="C12363">
            <v>0</v>
          </cell>
          <cell r="D12363">
            <v>0</v>
          </cell>
          <cell r="E12363">
            <v>0</v>
          </cell>
        </row>
        <row r="12364">
          <cell r="A12364">
            <v>0</v>
          </cell>
          <cell r="B12364">
            <v>0</v>
          </cell>
          <cell r="C12364">
            <v>0</v>
          </cell>
          <cell r="D12364">
            <v>0</v>
          </cell>
          <cell r="E12364">
            <v>0</v>
          </cell>
        </row>
        <row r="12365">
          <cell r="A12365">
            <v>0</v>
          </cell>
          <cell r="B12365">
            <v>0</v>
          </cell>
          <cell r="C12365">
            <v>0</v>
          </cell>
          <cell r="D12365">
            <v>0</v>
          </cell>
          <cell r="E12365">
            <v>0</v>
          </cell>
        </row>
        <row r="12366">
          <cell r="A12366">
            <v>0</v>
          </cell>
          <cell r="B12366">
            <v>0</v>
          </cell>
          <cell r="C12366">
            <v>0</v>
          </cell>
          <cell r="D12366">
            <v>0</v>
          </cell>
          <cell r="E12366">
            <v>0</v>
          </cell>
        </row>
        <row r="12367">
          <cell r="A12367">
            <v>0</v>
          </cell>
          <cell r="B12367">
            <v>0</v>
          </cell>
          <cell r="C12367">
            <v>0</v>
          </cell>
          <cell r="D12367">
            <v>0</v>
          </cell>
          <cell r="E12367">
            <v>0</v>
          </cell>
        </row>
        <row r="12368">
          <cell r="A12368">
            <v>0</v>
          </cell>
          <cell r="B12368">
            <v>0</v>
          </cell>
          <cell r="C12368">
            <v>0</v>
          </cell>
          <cell r="D12368">
            <v>0</v>
          </cell>
          <cell r="E12368">
            <v>0</v>
          </cell>
        </row>
        <row r="12369">
          <cell r="A12369">
            <v>0</v>
          </cell>
          <cell r="B12369">
            <v>0</v>
          </cell>
          <cell r="C12369">
            <v>0</v>
          </cell>
          <cell r="D12369">
            <v>0</v>
          </cell>
          <cell r="E12369">
            <v>0</v>
          </cell>
        </row>
        <row r="12370">
          <cell r="A12370">
            <v>0</v>
          </cell>
          <cell r="B12370">
            <v>0</v>
          </cell>
          <cell r="C12370">
            <v>0</v>
          </cell>
          <cell r="D12370">
            <v>0</v>
          </cell>
          <cell r="E12370">
            <v>0</v>
          </cell>
        </row>
        <row r="12371">
          <cell r="A12371">
            <v>0</v>
          </cell>
          <cell r="B12371">
            <v>0</v>
          </cell>
          <cell r="C12371">
            <v>0</v>
          </cell>
          <cell r="D12371">
            <v>0</v>
          </cell>
          <cell r="E12371">
            <v>0</v>
          </cell>
        </row>
        <row r="12372">
          <cell r="A12372">
            <v>0</v>
          </cell>
          <cell r="B12372">
            <v>0</v>
          </cell>
          <cell r="C12372">
            <v>0</v>
          </cell>
          <cell r="D12372">
            <v>0</v>
          </cell>
          <cell r="E12372">
            <v>0</v>
          </cell>
        </row>
        <row r="12373">
          <cell r="A12373">
            <v>0</v>
          </cell>
          <cell r="B12373">
            <v>0</v>
          </cell>
          <cell r="C12373">
            <v>0</v>
          </cell>
          <cell r="D12373">
            <v>0</v>
          </cell>
          <cell r="E12373">
            <v>0</v>
          </cell>
        </row>
        <row r="12374">
          <cell r="A12374">
            <v>0</v>
          </cell>
          <cell r="B12374">
            <v>0</v>
          </cell>
          <cell r="C12374">
            <v>0</v>
          </cell>
          <cell r="D12374">
            <v>0</v>
          </cell>
          <cell r="E12374">
            <v>0</v>
          </cell>
        </row>
        <row r="12375">
          <cell r="A12375">
            <v>0</v>
          </cell>
          <cell r="B12375">
            <v>0</v>
          </cell>
          <cell r="C12375">
            <v>0</v>
          </cell>
          <cell r="D12375">
            <v>0</v>
          </cell>
          <cell r="E12375">
            <v>0</v>
          </cell>
        </row>
        <row r="12376">
          <cell r="A12376">
            <v>0</v>
          </cell>
          <cell r="B12376">
            <v>0</v>
          </cell>
          <cell r="C12376">
            <v>0</v>
          </cell>
          <cell r="D12376">
            <v>0</v>
          </cell>
          <cell r="E12376">
            <v>0</v>
          </cell>
        </row>
        <row r="12377">
          <cell r="A12377">
            <v>0</v>
          </cell>
          <cell r="B12377">
            <v>0</v>
          </cell>
          <cell r="C12377">
            <v>0</v>
          </cell>
          <cell r="D12377">
            <v>0</v>
          </cell>
          <cell r="E12377">
            <v>0</v>
          </cell>
        </row>
        <row r="12378">
          <cell r="A12378">
            <v>0</v>
          </cell>
          <cell r="B12378">
            <v>0</v>
          </cell>
          <cell r="C12378">
            <v>0</v>
          </cell>
          <cell r="D12378">
            <v>0</v>
          </cell>
          <cell r="E12378">
            <v>0</v>
          </cell>
        </row>
        <row r="12379">
          <cell r="A12379">
            <v>0</v>
          </cell>
          <cell r="B12379">
            <v>0</v>
          </cell>
          <cell r="C12379">
            <v>0</v>
          </cell>
          <cell r="D12379">
            <v>0</v>
          </cell>
          <cell r="E12379">
            <v>0</v>
          </cell>
        </row>
        <row r="12380">
          <cell r="A12380">
            <v>0</v>
          </cell>
          <cell r="B12380">
            <v>0</v>
          </cell>
          <cell r="C12380">
            <v>0</v>
          </cell>
          <cell r="D12380">
            <v>0</v>
          </cell>
          <cell r="E12380">
            <v>0</v>
          </cell>
        </row>
        <row r="12381">
          <cell r="A12381">
            <v>0</v>
          </cell>
          <cell r="B12381">
            <v>0</v>
          </cell>
          <cell r="C12381">
            <v>0</v>
          </cell>
          <cell r="D12381">
            <v>0</v>
          </cell>
          <cell r="E12381">
            <v>0</v>
          </cell>
        </row>
        <row r="12382">
          <cell r="A12382">
            <v>0</v>
          </cell>
          <cell r="B12382">
            <v>0</v>
          </cell>
          <cell r="C12382">
            <v>0</v>
          </cell>
          <cell r="D12382">
            <v>0</v>
          </cell>
          <cell r="E12382">
            <v>0</v>
          </cell>
        </row>
        <row r="12383">
          <cell r="A12383">
            <v>0</v>
          </cell>
          <cell r="B12383">
            <v>0</v>
          </cell>
          <cell r="C12383">
            <v>0</v>
          </cell>
          <cell r="D12383">
            <v>0</v>
          </cell>
          <cell r="E12383">
            <v>0</v>
          </cell>
        </row>
        <row r="12384">
          <cell r="A12384">
            <v>0</v>
          </cell>
          <cell r="B12384">
            <v>0</v>
          </cell>
          <cell r="C12384">
            <v>0</v>
          </cell>
          <cell r="D12384">
            <v>0</v>
          </cell>
          <cell r="E12384">
            <v>0</v>
          </cell>
        </row>
        <row r="12385">
          <cell r="A12385">
            <v>0</v>
          </cell>
          <cell r="B12385">
            <v>0</v>
          </cell>
          <cell r="C12385">
            <v>0</v>
          </cell>
          <cell r="D12385">
            <v>0</v>
          </cell>
          <cell r="E12385">
            <v>0</v>
          </cell>
        </row>
        <row r="12386">
          <cell r="A12386">
            <v>0</v>
          </cell>
          <cell r="B12386">
            <v>0</v>
          </cell>
          <cell r="C12386">
            <v>0</v>
          </cell>
          <cell r="D12386">
            <v>0</v>
          </cell>
          <cell r="E12386">
            <v>0</v>
          </cell>
        </row>
        <row r="12387">
          <cell r="A12387">
            <v>0</v>
          </cell>
          <cell r="B12387">
            <v>0</v>
          </cell>
          <cell r="C12387">
            <v>0</v>
          </cell>
          <cell r="D12387">
            <v>0</v>
          </cell>
          <cell r="E12387">
            <v>0</v>
          </cell>
        </row>
        <row r="12388">
          <cell r="A12388">
            <v>0</v>
          </cell>
          <cell r="B12388">
            <v>0</v>
          </cell>
          <cell r="C12388">
            <v>0</v>
          </cell>
          <cell r="D12388">
            <v>0</v>
          </cell>
          <cell r="E12388">
            <v>0</v>
          </cell>
        </row>
        <row r="12389">
          <cell r="A12389">
            <v>0</v>
          </cell>
          <cell r="B12389">
            <v>0</v>
          </cell>
          <cell r="C12389">
            <v>0</v>
          </cell>
          <cell r="D12389">
            <v>0</v>
          </cell>
          <cell r="E12389">
            <v>0</v>
          </cell>
        </row>
        <row r="12390">
          <cell r="A12390">
            <v>0</v>
          </cell>
          <cell r="B12390">
            <v>0</v>
          </cell>
          <cell r="C12390">
            <v>0</v>
          </cell>
          <cell r="D12390">
            <v>0</v>
          </cell>
          <cell r="E12390">
            <v>0</v>
          </cell>
        </row>
        <row r="12391">
          <cell r="A12391">
            <v>0</v>
          </cell>
          <cell r="B12391">
            <v>0</v>
          </cell>
          <cell r="C12391">
            <v>0</v>
          </cell>
          <cell r="D12391">
            <v>0</v>
          </cell>
          <cell r="E12391">
            <v>0</v>
          </cell>
        </row>
        <row r="12392">
          <cell r="A12392">
            <v>0</v>
          </cell>
          <cell r="B12392">
            <v>0</v>
          </cell>
          <cell r="C12392">
            <v>0</v>
          </cell>
          <cell r="D12392">
            <v>0</v>
          </cell>
          <cell r="E12392">
            <v>0</v>
          </cell>
        </row>
        <row r="12393">
          <cell r="A12393">
            <v>0</v>
          </cell>
          <cell r="B12393">
            <v>0</v>
          </cell>
          <cell r="C12393">
            <v>0</v>
          </cell>
          <cell r="D12393">
            <v>0</v>
          </cell>
          <cell r="E12393">
            <v>0</v>
          </cell>
        </row>
        <row r="12394">
          <cell r="A12394">
            <v>0</v>
          </cell>
          <cell r="B12394">
            <v>0</v>
          </cell>
          <cell r="C12394">
            <v>0</v>
          </cell>
          <cell r="D12394">
            <v>0</v>
          </cell>
          <cell r="E12394">
            <v>0</v>
          </cell>
        </row>
        <row r="12395">
          <cell r="A12395">
            <v>0</v>
          </cell>
          <cell r="B12395">
            <v>0</v>
          </cell>
          <cell r="C12395">
            <v>0</v>
          </cell>
          <cell r="D12395">
            <v>0</v>
          </cell>
          <cell r="E12395">
            <v>0</v>
          </cell>
        </row>
        <row r="12396">
          <cell r="A12396">
            <v>0</v>
          </cell>
          <cell r="B12396">
            <v>0</v>
          </cell>
          <cell r="C12396">
            <v>0</v>
          </cell>
          <cell r="D12396">
            <v>0</v>
          </cell>
          <cell r="E12396">
            <v>0</v>
          </cell>
        </row>
        <row r="12397">
          <cell r="A12397">
            <v>0</v>
          </cell>
          <cell r="B12397">
            <v>0</v>
          </cell>
          <cell r="C12397">
            <v>0</v>
          </cell>
          <cell r="D12397">
            <v>0</v>
          </cell>
          <cell r="E12397">
            <v>0</v>
          </cell>
        </row>
        <row r="12398">
          <cell r="A12398">
            <v>0</v>
          </cell>
          <cell r="B12398">
            <v>0</v>
          </cell>
          <cell r="C12398">
            <v>0</v>
          </cell>
          <cell r="D12398">
            <v>0</v>
          </cell>
          <cell r="E12398">
            <v>0</v>
          </cell>
        </row>
        <row r="12399">
          <cell r="A12399">
            <v>0</v>
          </cell>
          <cell r="B12399">
            <v>0</v>
          </cell>
          <cell r="C12399">
            <v>0</v>
          </cell>
          <cell r="D12399">
            <v>0</v>
          </cell>
          <cell r="E12399">
            <v>0</v>
          </cell>
        </row>
        <row r="12400">
          <cell r="A12400">
            <v>0</v>
          </cell>
          <cell r="B12400">
            <v>0</v>
          </cell>
          <cell r="C12400">
            <v>0</v>
          </cell>
          <cell r="D12400">
            <v>0</v>
          </cell>
          <cell r="E12400">
            <v>0</v>
          </cell>
        </row>
        <row r="12401">
          <cell r="A12401">
            <v>0</v>
          </cell>
          <cell r="B12401">
            <v>0</v>
          </cell>
          <cell r="C12401">
            <v>0</v>
          </cell>
          <cell r="D12401">
            <v>0</v>
          </cell>
          <cell r="E12401">
            <v>0</v>
          </cell>
        </row>
        <row r="12402">
          <cell r="A12402">
            <v>0</v>
          </cell>
          <cell r="B12402">
            <v>0</v>
          </cell>
          <cell r="C12402">
            <v>0</v>
          </cell>
          <cell r="D12402">
            <v>0</v>
          </cell>
          <cell r="E12402">
            <v>0</v>
          </cell>
        </row>
        <row r="12403">
          <cell r="A12403">
            <v>0</v>
          </cell>
          <cell r="B12403">
            <v>0</v>
          </cell>
          <cell r="C12403">
            <v>0</v>
          </cell>
          <cell r="D12403">
            <v>0</v>
          </cell>
          <cell r="E12403">
            <v>0</v>
          </cell>
        </row>
        <row r="12404">
          <cell r="A12404">
            <v>0</v>
          </cell>
          <cell r="B12404">
            <v>0</v>
          </cell>
          <cell r="C12404">
            <v>0</v>
          </cell>
          <cell r="D12404">
            <v>0</v>
          </cell>
          <cell r="E12404">
            <v>0</v>
          </cell>
        </row>
        <row r="12405">
          <cell r="A12405">
            <v>0</v>
          </cell>
          <cell r="B12405">
            <v>0</v>
          </cell>
          <cell r="C12405">
            <v>0</v>
          </cell>
          <cell r="D12405">
            <v>0</v>
          </cell>
          <cell r="E12405">
            <v>0</v>
          </cell>
        </row>
        <row r="12406">
          <cell r="A12406">
            <v>0</v>
          </cell>
          <cell r="B12406">
            <v>0</v>
          </cell>
          <cell r="C12406">
            <v>0</v>
          </cell>
          <cell r="D12406">
            <v>0</v>
          </cell>
          <cell r="E12406">
            <v>0</v>
          </cell>
        </row>
        <row r="12407">
          <cell r="A12407">
            <v>0</v>
          </cell>
          <cell r="B12407">
            <v>0</v>
          </cell>
          <cell r="C12407">
            <v>0</v>
          </cell>
          <cell r="D12407">
            <v>0</v>
          </cell>
          <cell r="E12407">
            <v>0</v>
          </cell>
        </row>
        <row r="12408">
          <cell r="A12408">
            <v>0</v>
          </cell>
          <cell r="B12408">
            <v>0</v>
          </cell>
          <cell r="C12408">
            <v>0</v>
          </cell>
          <cell r="D12408">
            <v>0</v>
          </cell>
          <cell r="E12408">
            <v>0</v>
          </cell>
        </row>
        <row r="12409">
          <cell r="A12409">
            <v>0</v>
          </cell>
          <cell r="B12409">
            <v>0</v>
          </cell>
          <cell r="C12409">
            <v>0</v>
          </cell>
          <cell r="D12409">
            <v>0</v>
          </cell>
          <cell r="E12409">
            <v>0</v>
          </cell>
        </row>
        <row r="12410">
          <cell r="A12410">
            <v>0</v>
          </cell>
          <cell r="B12410">
            <v>0</v>
          </cell>
          <cell r="C12410">
            <v>0</v>
          </cell>
          <cell r="D12410">
            <v>0</v>
          </cell>
          <cell r="E12410">
            <v>0</v>
          </cell>
        </row>
        <row r="12411">
          <cell r="A12411">
            <v>0</v>
          </cell>
          <cell r="B12411">
            <v>0</v>
          </cell>
          <cell r="C12411">
            <v>0</v>
          </cell>
          <cell r="D12411">
            <v>0</v>
          </cell>
          <cell r="E12411">
            <v>0</v>
          </cell>
        </row>
        <row r="12412">
          <cell r="A12412">
            <v>0</v>
          </cell>
          <cell r="B12412">
            <v>0</v>
          </cell>
          <cell r="C12412">
            <v>0</v>
          </cell>
          <cell r="D12412">
            <v>0</v>
          </cell>
          <cell r="E12412">
            <v>0</v>
          </cell>
        </row>
        <row r="12413">
          <cell r="A12413">
            <v>0</v>
          </cell>
          <cell r="B12413">
            <v>0</v>
          </cell>
          <cell r="C12413">
            <v>0</v>
          </cell>
          <cell r="D12413">
            <v>0</v>
          </cell>
          <cell r="E12413">
            <v>0</v>
          </cell>
        </row>
        <row r="12414">
          <cell r="A12414">
            <v>0</v>
          </cell>
          <cell r="B12414">
            <v>0</v>
          </cell>
          <cell r="C12414">
            <v>0</v>
          </cell>
          <cell r="D12414">
            <v>0</v>
          </cell>
          <cell r="E12414">
            <v>0</v>
          </cell>
        </row>
        <row r="12415">
          <cell r="A12415">
            <v>0</v>
          </cell>
          <cell r="B12415">
            <v>0</v>
          </cell>
          <cell r="C12415">
            <v>0</v>
          </cell>
          <cell r="D12415">
            <v>0</v>
          </cell>
          <cell r="E12415">
            <v>0</v>
          </cell>
        </row>
        <row r="12416">
          <cell r="A12416">
            <v>0</v>
          </cell>
          <cell r="B12416">
            <v>0</v>
          </cell>
          <cell r="C12416">
            <v>0</v>
          </cell>
          <cell r="D12416">
            <v>0</v>
          </cell>
          <cell r="E12416">
            <v>0</v>
          </cell>
        </row>
        <row r="12417">
          <cell r="A12417">
            <v>0</v>
          </cell>
          <cell r="B12417">
            <v>0</v>
          </cell>
          <cell r="C12417">
            <v>0</v>
          </cell>
          <cell r="D12417">
            <v>0</v>
          </cell>
          <cell r="E12417">
            <v>0</v>
          </cell>
        </row>
        <row r="12418">
          <cell r="A12418">
            <v>0</v>
          </cell>
          <cell r="B12418">
            <v>0</v>
          </cell>
          <cell r="C12418">
            <v>0</v>
          </cell>
          <cell r="D12418">
            <v>0</v>
          </cell>
          <cell r="E12418">
            <v>0</v>
          </cell>
        </row>
        <row r="12419">
          <cell r="A12419">
            <v>0</v>
          </cell>
          <cell r="B12419">
            <v>0</v>
          </cell>
          <cell r="C12419">
            <v>0</v>
          </cell>
          <cell r="D12419">
            <v>0</v>
          </cell>
          <cell r="E12419">
            <v>0</v>
          </cell>
        </row>
        <row r="12420">
          <cell r="A12420">
            <v>0</v>
          </cell>
          <cell r="B12420">
            <v>0</v>
          </cell>
          <cell r="C12420">
            <v>0</v>
          </cell>
          <cell r="D12420">
            <v>0</v>
          </cell>
          <cell r="E12420">
            <v>0</v>
          </cell>
        </row>
        <row r="12421">
          <cell r="A12421">
            <v>0</v>
          </cell>
          <cell r="B12421">
            <v>0</v>
          </cell>
          <cell r="C12421">
            <v>0</v>
          </cell>
          <cell r="D12421">
            <v>0</v>
          </cell>
          <cell r="E12421">
            <v>0</v>
          </cell>
        </row>
        <row r="12422">
          <cell r="A12422">
            <v>0</v>
          </cell>
          <cell r="B12422">
            <v>0</v>
          </cell>
          <cell r="C12422">
            <v>0</v>
          </cell>
          <cell r="D12422">
            <v>0</v>
          </cell>
          <cell r="E12422">
            <v>0</v>
          </cell>
        </row>
        <row r="12423">
          <cell r="A12423">
            <v>0</v>
          </cell>
          <cell r="B12423">
            <v>0</v>
          </cell>
          <cell r="C12423">
            <v>0</v>
          </cell>
          <cell r="D12423">
            <v>0</v>
          </cell>
          <cell r="E12423">
            <v>0</v>
          </cell>
        </row>
        <row r="12424">
          <cell r="A12424">
            <v>0</v>
          </cell>
          <cell r="B12424">
            <v>0</v>
          </cell>
          <cell r="C12424">
            <v>0</v>
          </cell>
          <cell r="D12424">
            <v>0</v>
          </cell>
          <cell r="E12424">
            <v>0</v>
          </cell>
        </row>
        <row r="12425">
          <cell r="A12425">
            <v>0</v>
          </cell>
          <cell r="B12425">
            <v>0</v>
          </cell>
          <cell r="C12425">
            <v>0</v>
          </cell>
          <cell r="D12425">
            <v>0</v>
          </cell>
          <cell r="E12425">
            <v>0</v>
          </cell>
        </row>
        <row r="12426">
          <cell r="A12426">
            <v>0</v>
          </cell>
          <cell r="B12426">
            <v>0</v>
          </cell>
          <cell r="C12426">
            <v>0</v>
          </cell>
          <cell r="D12426">
            <v>0</v>
          </cell>
          <cell r="E12426">
            <v>0</v>
          </cell>
        </row>
        <row r="12427">
          <cell r="A12427">
            <v>0</v>
          </cell>
          <cell r="B12427">
            <v>0</v>
          </cell>
          <cell r="C12427">
            <v>0</v>
          </cell>
          <cell r="D12427">
            <v>0</v>
          </cell>
          <cell r="E12427">
            <v>0</v>
          </cell>
        </row>
        <row r="12428">
          <cell r="A12428">
            <v>0</v>
          </cell>
          <cell r="B12428">
            <v>0</v>
          </cell>
          <cell r="C12428">
            <v>0</v>
          </cell>
          <cell r="D12428">
            <v>0</v>
          </cell>
          <cell r="E12428">
            <v>0</v>
          </cell>
        </row>
        <row r="12429">
          <cell r="A12429">
            <v>0</v>
          </cell>
          <cell r="B12429">
            <v>0</v>
          </cell>
          <cell r="C12429">
            <v>0</v>
          </cell>
          <cell r="D12429">
            <v>0</v>
          </cell>
          <cell r="E12429">
            <v>0</v>
          </cell>
        </row>
        <row r="12430">
          <cell r="A12430">
            <v>0</v>
          </cell>
          <cell r="B12430">
            <v>0</v>
          </cell>
          <cell r="C12430">
            <v>0</v>
          </cell>
          <cell r="D12430">
            <v>0</v>
          </cell>
          <cell r="E12430">
            <v>0</v>
          </cell>
        </row>
        <row r="12431">
          <cell r="A12431">
            <v>0</v>
          </cell>
          <cell r="B12431">
            <v>0</v>
          </cell>
          <cell r="C12431">
            <v>0</v>
          </cell>
          <cell r="D12431">
            <v>0</v>
          </cell>
          <cell r="E12431">
            <v>0</v>
          </cell>
        </row>
        <row r="12432">
          <cell r="A12432">
            <v>0</v>
          </cell>
          <cell r="B12432">
            <v>0</v>
          </cell>
          <cell r="C12432">
            <v>0</v>
          </cell>
          <cell r="D12432">
            <v>0</v>
          </cell>
          <cell r="E12432">
            <v>0</v>
          </cell>
        </row>
        <row r="12433">
          <cell r="A12433">
            <v>0</v>
          </cell>
          <cell r="B12433">
            <v>0</v>
          </cell>
          <cell r="C12433">
            <v>0</v>
          </cell>
          <cell r="D12433">
            <v>0</v>
          </cell>
          <cell r="E12433">
            <v>0</v>
          </cell>
        </row>
        <row r="12434">
          <cell r="A12434">
            <v>0</v>
          </cell>
          <cell r="B12434">
            <v>0</v>
          </cell>
          <cell r="C12434">
            <v>0</v>
          </cell>
          <cell r="D12434">
            <v>0</v>
          </cell>
          <cell r="E12434">
            <v>0</v>
          </cell>
        </row>
        <row r="12435">
          <cell r="A12435">
            <v>0</v>
          </cell>
          <cell r="B12435">
            <v>0</v>
          </cell>
          <cell r="C12435">
            <v>0</v>
          </cell>
          <cell r="D12435">
            <v>0</v>
          </cell>
          <cell r="E12435">
            <v>0</v>
          </cell>
        </row>
        <row r="12436">
          <cell r="A12436">
            <v>0</v>
          </cell>
          <cell r="B12436">
            <v>0</v>
          </cell>
          <cell r="C12436">
            <v>0</v>
          </cell>
          <cell r="D12436">
            <v>0</v>
          </cell>
          <cell r="E12436">
            <v>0</v>
          </cell>
        </row>
        <row r="12437">
          <cell r="A12437">
            <v>0</v>
          </cell>
          <cell r="B12437">
            <v>0</v>
          </cell>
          <cell r="C12437">
            <v>0</v>
          </cell>
          <cell r="D12437">
            <v>0</v>
          </cell>
          <cell r="E12437">
            <v>0</v>
          </cell>
        </row>
        <row r="12438">
          <cell r="A12438">
            <v>0</v>
          </cell>
          <cell r="B12438">
            <v>0</v>
          </cell>
          <cell r="C12438">
            <v>0</v>
          </cell>
          <cell r="D12438">
            <v>0</v>
          </cell>
          <cell r="E12438">
            <v>0</v>
          </cell>
        </row>
        <row r="12439">
          <cell r="A12439">
            <v>0</v>
          </cell>
          <cell r="B12439">
            <v>0</v>
          </cell>
          <cell r="C12439">
            <v>0</v>
          </cell>
          <cell r="D12439">
            <v>0</v>
          </cell>
          <cell r="E12439">
            <v>0</v>
          </cell>
        </row>
        <row r="12440">
          <cell r="A12440">
            <v>0</v>
          </cell>
          <cell r="B12440">
            <v>0</v>
          </cell>
          <cell r="C12440">
            <v>0</v>
          </cell>
          <cell r="D12440">
            <v>0</v>
          </cell>
          <cell r="E12440">
            <v>0</v>
          </cell>
        </row>
        <row r="12441">
          <cell r="A12441">
            <v>0</v>
          </cell>
          <cell r="B12441">
            <v>0</v>
          </cell>
          <cell r="C12441">
            <v>0</v>
          </cell>
          <cell r="D12441">
            <v>0</v>
          </cell>
          <cell r="E12441">
            <v>0</v>
          </cell>
        </row>
        <row r="12442">
          <cell r="A12442">
            <v>0</v>
          </cell>
          <cell r="B12442">
            <v>0</v>
          </cell>
          <cell r="C12442">
            <v>0</v>
          </cell>
          <cell r="D12442">
            <v>0</v>
          </cell>
          <cell r="E12442">
            <v>0</v>
          </cell>
        </row>
        <row r="12443">
          <cell r="A12443">
            <v>0</v>
          </cell>
          <cell r="B12443">
            <v>0</v>
          </cell>
          <cell r="C12443">
            <v>0</v>
          </cell>
          <cell r="D12443">
            <v>0</v>
          </cell>
          <cell r="E12443">
            <v>0</v>
          </cell>
        </row>
        <row r="12444">
          <cell r="A12444">
            <v>0</v>
          </cell>
          <cell r="B12444">
            <v>0</v>
          </cell>
          <cell r="C12444">
            <v>0</v>
          </cell>
          <cell r="D12444">
            <v>0</v>
          </cell>
          <cell r="E12444">
            <v>0</v>
          </cell>
        </row>
        <row r="12445">
          <cell r="A12445">
            <v>0</v>
          </cell>
          <cell r="B12445">
            <v>0</v>
          </cell>
          <cell r="C12445">
            <v>0</v>
          </cell>
          <cell r="D12445">
            <v>0</v>
          </cell>
          <cell r="E12445">
            <v>0</v>
          </cell>
        </row>
        <row r="12446">
          <cell r="A12446">
            <v>0</v>
          </cell>
          <cell r="B12446">
            <v>0</v>
          </cell>
          <cell r="C12446">
            <v>0</v>
          </cell>
          <cell r="D12446">
            <v>0</v>
          </cell>
          <cell r="E12446">
            <v>0</v>
          </cell>
        </row>
        <row r="12447">
          <cell r="A12447">
            <v>0</v>
          </cell>
          <cell r="B12447">
            <v>0</v>
          </cell>
          <cell r="C12447">
            <v>0</v>
          </cell>
          <cell r="D12447">
            <v>0</v>
          </cell>
          <cell r="E12447">
            <v>0</v>
          </cell>
        </row>
        <row r="12448">
          <cell r="A12448">
            <v>0</v>
          </cell>
          <cell r="B12448">
            <v>0</v>
          </cell>
          <cell r="C12448">
            <v>0</v>
          </cell>
          <cell r="D12448">
            <v>0</v>
          </cell>
          <cell r="E12448">
            <v>0</v>
          </cell>
        </row>
        <row r="12449">
          <cell r="A12449">
            <v>0</v>
          </cell>
          <cell r="B12449">
            <v>0</v>
          </cell>
          <cell r="C12449">
            <v>0</v>
          </cell>
          <cell r="D12449">
            <v>0</v>
          </cell>
          <cell r="E12449">
            <v>0</v>
          </cell>
        </row>
        <row r="12450">
          <cell r="A12450">
            <v>0</v>
          </cell>
          <cell r="B12450">
            <v>0</v>
          </cell>
          <cell r="C12450">
            <v>0</v>
          </cell>
          <cell r="D12450">
            <v>0</v>
          </cell>
          <cell r="E12450">
            <v>0</v>
          </cell>
        </row>
        <row r="12451">
          <cell r="A12451">
            <v>0</v>
          </cell>
          <cell r="B12451">
            <v>0</v>
          </cell>
          <cell r="C12451">
            <v>0</v>
          </cell>
          <cell r="D12451">
            <v>0</v>
          </cell>
          <cell r="E12451">
            <v>0</v>
          </cell>
        </row>
        <row r="12452">
          <cell r="A12452">
            <v>0</v>
          </cell>
          <cell r="B12452">
            <v>0</v>
          </cell>
          <cell r="C12452">
            <v>0</v>
          </cell>
          <cell r="D12452">
            <v>0</v>
          </cell>
          <cell r="E12452">
            <v>0</v>
          </cell>
        </row>
        <row r="12453">
          <cell r="A12453">
            <v>0</v>
          </cell>
          <cell r="B12453">
            <v>0</v>
          </cell>
          <cell r="C12453">
            <v>0</v>
          </cell>
          <cell r="D12453">
            <v>0</v>
          </cell>
          <cell r="E12453">
            <v>0</v>
          </cell>
        </row>
        <row r="12454">
          <cell r="A12454">
            <v>0</v>
          </cell>
          <cell r="B12454">
            <v>0</v>
          </cell>
          <cell r="C12454">
            <v>0</v>
          </cell>
          <cell r="D12454">
            <v>0</v>
          </cell>
          <cell r="E12454">
            <v>0</v>
          </cell>
        </row>
        <row r="12455">
          <cell r="A12455">
            <v>0</v>
          </cell>
          <cell r="B12455">
            <v>0</v>
          </cell>
          <cell r="C12455">
            <v>0</v>
          </cell>
          <cell r="D12455">
            <v>0</v>
          </cell>
          <cell r="E12455">
            <v>0</v>
          </cell>
        </row>
        <row r="12456">
          <cell r="A12456">
            <v>0</v>
          </cell>
          <cell r="B12456">
            <v>0</v>
          </cell>
          <cell r="C12456">
            <v>0</v>
          </cell>
          <cell r="D12456">
            <v>0</v>
          </cell>
          <cell r="E12456">
            <v>0</v>
          </cell>
        </row>
        <row r="12457">
          <cell r="A12457">
            <v>0</v>
          </cell>
          <cell r="B12457">
            <v>0</v>
          </cell>
          <cell r="C12457">
            <v>0</v>
          </cell>
          <cell r="D12457">
            <v>0</v>
          </cell>
          <cell r="E12457">
            <v>0</v>
          </cell>
        </row>
        <row r="12458">
          <cell r="A12458">
            <v>0</v>
          </cell>
          <cell r="B12458">
            <v>0</v>
          </cell>
          <cell r="C12458">
            <v>0</v>
          </cell>
          <cell r="D12458">
            <v>0</v>
          </cell>
          <cell r="E12458">
            <v>0</v>
          </cell>
        </row>
        <row r="12459">
          <cell r="A12459">
            <v>0</v>
          </cell>
          <cell r="B12459">
            <v>0</v>
          </cell>
          <cell r="C12459">
            <v>0</v>
          </cell>
          <cell r="D12459">
            <v>0</v>
          </cell>
          <cell r="E12459">
            <v>0</v>
          </cell>
        </row>
        <row r="12460">
          <cell r="A12460">
            <v>0</v>
          </cell>
          <cell r="B12460">
            <v>0</v>
          </cell>
          <cell r="C12460">
            <v>0</v>
          </cell>
          <cell r="D12460">
            <v>0</v>
          </cell>
          <cell r="E12460">
            <v>0</v>
          </cell>
        </row>
        <row r="12461">
          <cell r="A12461">
            <v>0</v>
          </cell>
          <cell r="B12461">
            <v>0</v>
          </cell>
          <cell r="C12461">
            <v>0</v>
          </cell>
          <cell r="D12461">
            <v>0</v>
          </cell>
          <cell r="E12461">
            <v>0</v>
          </cell>
        </row>
        <row r="12462">
          <cell r="A12462">
            <v>0</v>
          </cell>
          <cell r="B12462">
            <v>0</v>
          </cell>
          <cell r="C12462">
            <v>0</v>
          </cell>
          <cell r="D12462">
            <v>0</v>
          </cell>
          <cell r="E12462">
            <v>0</v>
          </cell>
        </row>
        <row r="12463">
          <cell r="A12463">
            <v>0</v>
          </cell>
          <cell r="B12463">
            <v>0</v>
          </cell>
          <cell r="C12463">
            <v>0</v>
          </cell>
          <cell r="D12463">
            <v>0</v>
          </cell>
          <cell r="E12463">
            <v>0</v>
          </cell>
        </row>
        <row r="12464">
          <cell r="A12464">
            <v>0</v>
          </cell>
          <cell r="B12464">
            <v>0</v>
          </cell>
          <cell r="C12464">
            <v>0</v>
          </cell>
          <cell r="D12464">
            <v>0</v>
          </cell>
          <cell r="E12464">
            <v>0</v>
          </cell>
        </row>
        <row r="12465">
          <cell r="A12465">
            <v>0</v>
          </cell>
          <cell r="B12465">
            <v>0</v>
          </cell>
          <cell r="C12465">
            <v>0</v>
          </cell>
          <cell r="D12465">
            <v>0</v>
          </cell>
          <cell r="E12465">
            <v>0</v>
          </cell>
        </row>
        <row r="12466">
          <cell r="A12466">
            <v>0</v>
          </cell>
          <cell r="B12466">
            <v>0</v>
          </cell>
          <cell r="C12466">
            <v>0</v>
          </cell>
          <cell r="D12466">
            <v>0</v>
          </cell>
          <cell r="E12466">
            <v>0</v>
          </cell>
        </row>
        <row r="12467">
          <cell r="A12467">
            <v>0</v>
          </cell>
          <cell r="B12467">
            <v>0</v>
          </cell>
          <cell r="C12467">
            <v>0</v>
          </cell>
          <cell r="D12467">
            <v>0</v>
          </cell>
          <cell r="E12467">
            <v>0</v>
          </cell>
        </row>
        <row r="12468">
          <cell r="A12468">
            <v>0</v>
          </cell>
          <cell r="B12468">
            <v>0</v>
          </cell>
          <cell r="C12468">
            <v>0</v>
          </cell>
          <cell r="D12468">
            <v>0</v>
          </cell>
          <cell r="E12468">
            <v>0</v>
          </cell>
        </row>
        <row r="12469">
          <cell r="A12469">
            <v>0</v>
          </cell>
          <cell r="B12469">
            <v>0</v>
          </cell>
          <cell r="C12469">
            <v>0</v>
          </cell>
          <cell r="D12469">
            <v>0</v>
          </cell>
          <cell r="E12469">
            <v>0</v>
          </cell>
        </row>
        <row r="12470">
          <cell r="A12470">
            <v>0</v>
          </cell>
          <cell r="B12470">
            <v>0</v>
          </cell>
          <cell r="C12470">
            <v>0</v>
          </cell>
          <cell r="D12470">
            <v>0</v>
          </cell>
          <cell r="E12470">
            <v>0</v>
          </cell>
        </row>
        <row r="12471">
          <cell r="A12471">
            <v>0</v>
          </cell>
          <cell r="B12471">
            <v>0</v>
          </cell>
          <cell r="C12471">
            <v>0</v>
          </cell>
          <cell r="D12471">
            <v>0</v>
          </cell>
          <cell r="E12471">
            <v>0</v>
          </cell>
        </row>
        <row r="12472">
          <cell r="A12472">
            <v>0</v>
          </cell>
          <cell r="B12472">
            <v>0</v>
          </cell>
          <cell r="C12472">
            <v>0</v>
          </cell>
          <cell r="D12472">
            <v>0</v>
          </cell>
          <cell r="E12472">
            <v>0</v>
          </cell>
        </row>
        <row r="12473">
          <cell r="A12473">
            <v>0</v>
          </cell>
          <cell r="B12473">
            <v>0</v>
          </cell>
          <cell r="C12473">
            <v>0</v>
          </cell>
          <cell r="D12473">
            <v>0</v>
          </cell>
          <cell r="E12473">
            <v>0</v>
          </cell>
        </row>
        <row r="12474">
          <cell r="A12474">
            <v>0</v>
          </cell>
          <cell r="B12474">
            <v>0</v>
          </cell>
          <cell r="C12474">
            <v>0</v>
          </cell>
          <cell r="D12474">
            <v>0</v>
          </cell>
          <cell r="E12474">
            <v>0</v>
          </cell>
        </row>
        <row r="12475">
          <cell r="A12475">
            <v>0</v>
          </cell>
          <cell r="B12475">
            <v>0</v>
          </cell>
          <cell r="C12475">
            <v>0</v>
          </cell>
          <cell r="D12475">
            <v>0</v>
          </cell>
          <cell r="E12475">
            <v>0</v>
          </cell>
        </row>
        <row r="12476">
          <cell r="A12476">
            <v>0</v>
          </cell>
          <cell r="B12476">
            <v>0</v>
          </cell>
          <cell r="C12476">
            <v>0</v>
          </cell>
          <cell r="D12476">
            <v>0</v>
          </cell>
          <cell r="E12476">
            <v>0</v>
          </cell>
        </row>
        <row r="12477">
          <cell r="A12477">
            <v>0</v>
          </cell>
          <cell r="B12477">
            <v>0</v>
          </cell>
          <cell r="C12477">
            <v>0</v>
          </cell>
          <cell r="D12477">
            <v>0</v>
          </cell>
          <cell r="E12477">
            <v>0</v>
          </cell>
        </row>
        <row r="12478">
          <cell r="A12478">
            <v>0</v>
          </cell>
          <cell r="B12478">
            <v>0</v>
          </cell>
          <cell r="C12478">
            <v>0</v>
          </cell>
          <cell r="D12478">
            <v>0</v>
          </cell>
          <cell r="E12478">
            <v>0</v>
          </cell>
        </row>
        <row r="12479">
          <cell r="A12479">
            <v>0</v>
          </cell>
          <cell r="B12479">
            <v>0</v>
          </cell>
          <cell r="C12479">
            <v>0</v>
          </cell>
          <cell r="D12479">
            <v>0</v>
          </cell>
          <cell r="E12479">
            <v>0</v>
          </cell>
        </row>
        <row r="12480">
          <cell r="A12480">
            <v>0</v>
          </cell>
          <cell r="B12480">
            <v>0</v>
          </cell>
          <cell r="C12480">
            <v>0</v>
          </cell>
          <cell r="D12480">
            <v>0</v>
          </cell>
          <cell r="E12480">
            <v>0</v>
          </cell>
        </row>
        <row r="12481">
          <cell r="A12481">
            <v>0</v>
          </cell>
          <cell r="B12481">
            <v>0</v>
          </cell>
          <cell r="C12481">
            <v>0</v>
          </cell>
          <cell r="D12481">
            <v>0</v>
          </cell>
          <cell r="E12481">
            <v>0</v>
          </cell>
        </row>
        <row r="12482">
          <cell r="A12482">
            <v>0</v>
          </cell>
          <cell r="B12482">
            <v>0</v>
          </cell>
          <cell r="C12482">
            <v>0</v>
          </cell>
          <cell r="D12482">
            <v>0</v>
          </cell>
          <cell r="E12482">
            <v>0</v>
          </cell>
        </row>
        <row r="12483">
          <cell r="A12483">
            <v>0</v>
          </cell>
          <cell r="B12483">
            <v>0</v>
          </cell>
          <cell r="C12483">
            <v>0</v>
          </cell>
          <cell r="D12483">
            <v>0</v>
          </cell>
          <cell r="E12483">
            <v>0</v>
          </cell>
        </row>
        <row r="12484">
          <cell r="A12484">
            <v>0</v>
          </cell>
          <cell r="B12484">
            <v>0</v>
          </cell>
          <cell r="C12484">
            <v>0</v>
          </cell>
          <cell r="D12484">
            <v>0</v>
          </cell>
          <cell r="E12484">
            <v>0</v>
          </cell>
        </row>
        <row r="12485">
          <cell r="A12485">
            <v>0</v>
          </cell>
          <cell r="B12485">
            <v>0</v>
          </cell>
          <cell r="C12485">
            <v>0</v>
          </cell>
          <cell r="D12485">
            <v>0</v>
          </cell>
          <cell r="E12485">
            <v>0</v>
          </cell>
        </row>
        <row r="12486">
          <cell r="A12486">
            <v>0</v>
          </cell>
          <cell r="B12486">
            <v>0</v>
          </cell>
          <cell r="C12486">
            <v>0</v>
          </cell>
          <cell r="D12486">
            <v>0</v>
          </cell>
          <cell r="E12486">
            <v>0</v>
          </cell>
        </row>
        <row r="12487">
          <cell r="A12487">
            <v>0</v>
          </cell>
          <cell r="B12487">
            <v>0</v>
          </cell>
          <cell r="C12487">
            <v>0</v>
          </cell>
          <cell r="D12487">
            <v>0</v>
          </cell>
          <cell r="E12487">
            <v>0</v>
          </cell>
        </row>
        <row r="12488">
          <cell r="A12488">
            <v>0</v>
          </cell>
          <cell r="B12488">
            <v>0</v>
          </cell>
          <cell r="C12488">
            <v>0</v>
          </cell>
          <cell r="D12488">
            <v>0</v>
          </cell>
          <cell r="E12488">
            <v>0</v>
          </cell>
        </row>
        <row r="12489">
          <cell r="A12489">
            <v>0</v>
          </cell>
          <cell r="B12489">
            <v>0</v>
          </cell>
          <cell r="C12489">
            <v>0</v>
          </cell>
          <cell r="D12489">
            <v>0</v>
          </cell>
          <cell r="E12489">
            <v>0</v>
          </cell>
        </row>
        <row r="12490">
          <cell r="A12490">
            <v>0</v>
          </cell>
          <cell r="B12490">
            <v>0</v>
          </cell>
          <cell r="C12490">
            <v>0</v>
          </cell>
          <cell r="D12490">
            <v>0</v>
          </cell>
          <cell r="E12490">
            <v>0</v>
          </cell>
        </row>
        <row r="12491">
          <cell r="A12491">
            <v>0</v>
          </cell>
          <cell r="B12491">
            <v>0</v>
          </cell>
          <cell r="C12491">
            <v>0</v>
          </cell>
          <cell r="D12491">
            <v>0</v>
          </cell>
          <cell r="E12491">
            <v>0</v>
          </cell>
        </row>
        <row r="12492">
          <cell r="A12492">
            <v>0</v>
          </cell>
          <cell r="B12492">
            <v>0</v>
          </cell>
          <cell r="C12492">
            <v>0</v>
          </cell>
          <cell r="D12492">
            <v>0</v>
          </cell>
          <cell r="E12492">
            <v>0</v>
          </cell>
        </row>
        <row r="12493">
          <cell r="A12493">
            <v>0</v>
          </cell>
          <cell r="B12493">
            <v>0</v>
          </cell>
          <cell r="C12493">
            <v>0</v>
          </cell>
          <cell r="D12493">
            <v>0</v>
          </cell>
          <cell r="E12493">
            <v>0</v>
          </cell>
        </row>
        <row r="12494">
          <cell r="A12494">
            <v>0</v>
          </cell>
          <cell r="B12494">
            <v>0</v>
          </cell>
          <cell r="C12494">
            <v>0</v>
          </cell>
          <cell r="D12494">
            <v>0</v>
          </cell>
          <cell r="E12494">
            <v>0</v>
          </cell>
        </row>
        <row r="12495">
          <cell r="A12495">
            <v>0</v>
          </cell>
          <cell r="B12495">
            <v>0</v>
          </cell>
          <cell r="C12495">
            <v>0</v>
          </cell>
          <cell r="D12495">
            <v>0</v>
          </cell>
          <cell r="E12495">
            <v>0</v>
          </cell>
        </row>
        <row r="12496">
          <cell r="A12496">
            <v>0</v>
          </cell>
          <cell r="B12496">
            <v>0</v>
          </cell>
          <cell r="C12496">
            <v>0</v>
          </cell>
          <cell r="D12496">
            <v>0</v>
          </cell>
          <cell r="E12496">
            <v>0</v>
          </cell>
        </row>
        <row r="12497">
          <cell r="A12497">
            <v>0</v>
          </cell>
          <cell r="B12497">
            <v>0</v>
          </cell>
          <cell r="C12497">
            <v>0</v>
          </cell>
          <cell r="D12497">
            <v>0</v>
          </cell>
          <cell r="E12497">
            <v>0</v>
          </cell>
        </row>
        <row r="12498">
          <cell r="A12498">
            <v>0</v>
          </cell>
          <cell r="B12498">
            <v>0</v>
          </cell>
          <cell r="C12498">
            <v>0</v>
          </cell>
          <cell r="D12498">
            <v>0</v>
          </cell>
          <cell r="E12498">
            <v>0</v>
          </cell>
        </row>
        <row r="12499">
          <cell r="A12499">
            <v>0</v>
          </cell>
          <cell r="B12499">
            <v>0</v>
          </cell>
          <cell r="C12499">
            <v>0</v>
          </cell>
          <cell r="D12499">
            <v>0</v>
          </cell>
          <cell r="E12499">
            <v>0</v>
          </cell>
        </row>
        <row r="12500">
          <cell r="A12500">
            <v>0</v>
          </cell>
          <cell r="B12500">
            <v>0</v>
          </cell>
          <cell r="C12500">
            <v>0</v>
          </cell>
          <cell r="D12500">
            <v>0</v>
          </cell>
          <cell r="E12500">
            <v>0</v>
          </cell>
        </row>
        <row r="12501">
          <cell r="A12501">
            <v>0</v>
          </cell>
          <cell r="B12501">
            <v>0</v>
          </cell>
          <cell r="C12501">
            <v>0</v>
          </cell>
          <cell r="D12501">
            <v>0</v>
          </cell>
          <cell r="E12501">
            <v>0</v>
          </cell>
        </row>
        <row r="12502">
          <cell r="A12502">
            <v>0</v>
          </cell>
          <cell r="B12502">
            <v>0</v>
          </cell>
          <cell r="C12502">
            <v>0</v>
          </cell>
          <cell r="D12502">
            <v>0</v>
          </cell>
          <cell r="E12502">
            <v>0</v>
          </cell>
        </row>
        <row r="12503">
          <cell r="A12503">
            <v>0</v>
          </cell>
          <cell r="B12503">
            <v>0</v>
          </cell>
          <cell r="C12503">
            <v>0</v>
          </cell>
          <cell r="D12503">
            <v>0</v>
          </cell>
          <cell r="E12503">
            <v>0</v>
          </cell>
        </row>
        <row r="12504">
          <cell r="A12504">
            <v>0</v>
          </cell>
          <cell r="B12504">
            <v>0</v>
          </cell>
          <cell r="C12504">
            <v>0</v>
          </cell>
          <cell r="D12504">
            <v>0</v>
          </cell>
          <cell r="E12504">
            <v>0</v>
          </cell>
        </row>
        <row r="12505">
          <cell r="A12505">
            <v>0</v>
          </cell>
          <cell r="B12505">
            <v>0</v>
          </cell>
          <cell r="C12505">
            <v>0</v>
          </cell>
          <cell r="D12505">
            <v>0</v>
          </cell>
          <cell r="E12505">
            <v>0</v>
          </cell>
        </row>
        <row r="12506">
          <cell r="A12506">
            <v>0</v>
          </cell>
          <cell r="B12506">
            <v>0</v>
          </cell>
          <cell r="C12506">
            <v>0</v>
          </cell>
          <cell r="D12506">
            <v>0</v>
          </cell>
          <cell r="E12506">
            <v>0</v>
          </cell>
        </row>
        <row r="12507">
          <cell r="A12507">
            <v>0</v>
          </cell>
          <cell r="B12507">
            <v>0</v>
          </cell>
          <cell r="C12507">
            <v>0</v>
          </cell>
          <cell r="D12507">
            <v>0</v>
          </cell>
          <cell r="E12507">
            <v>0</v>
          </cell>
        </row>
        <row r="12508">
          <cell r="A12508">
            <v>0</v>
          </cell>
          <cell r="B12508">
            <v>0</v>
          </cell>
          <cell r="C12508">
            <v>0</v>
          </cell>
          <cell r="D12508">
            <v>0</v>
          </cell>
          <cell r="E12508">
            <v>0</v>
          </cell>
        </row>
        <row r="12509">
          <cell r="A12509">
            <v>0</v>
          </cell>
          <cell r="B12509">
            <v>0</v>
          </cell>
          <cell r="C12509">
            <v>0</v>
          </cell>
          <cell r="D12509">
            <v>0</v>
          </cell>
          <cell r="E12509">
            <v>0</v>
          </cell>
        </row>
        <row r="12510">
          <cell r="A12510">
            <v>0</v>
          </cell>
          <cell r="B12510">
            <v>0</v>
          </cell>
          <cell r="C12510">
            <v>0</v>
          </cell>
          <cell r="D12510">
            <v>0</v>
          </cell>
          <cell r="E12510">
            <v>0</v>
          </cell>
        </row>
        <row r="12511">
          <cell r="A12511">
            <v>0</v>
          </cell>
          <cell r="B12511">
            <v>0</v>
          </cell>
          <cell r="C12511">
            <v>0</v>
          </cell>
          <cell r="D12511">
            <v>0</v>
          </cell>
          <cell r="E12511">
            <v>0</v>
          </cell>
        </row>
        <row r="12512">
          <cell r="A12512">
            <v>0</v>
          </cell>
          <cell r="B12512">
            <v>0</v>
          </cell>
          <cell r="C12512">
            <v>0</v>
          </cell>
          <cell r="D12512">
            <v>0</v>
          </cell>
          <cell r="E12512">
            <v>0</v>
          </cell>
        </row>
        <row r="12513">
          <cell r="A12513">
            <v>0</v>
          </cell>
          <cell r="B12513">
            <v>0</v>
          </cell>
          <cell r="C12513">
            <v>0</v>
          </cell>
          <cell r="D12513">
            <v>0</v>
          </cell>
          <cell r="E12513">
            <v>0</v>
          </cell>
        </row>
        <row r="12514">
          <cell r="A12514">
            <v>0</v>
          </cell>
          <cell r="B12514">
            <v>0</v>
          </cell>
          <cell r="C12514">
            <v>0</v>
          </cell>
          <cell r="D12514">
            <v>0</v>
          </cell>
          <cell r="E12514">
            <v>0</v>
          </cell>
        </row>
        <row r="12515">
          <cell r="A12515">
            <v>0</v>
          </cell>
          <cell r="B12515">
            <v>0</v>
          </cell>
          <cell r="C12515">
            <v>0</v>
          </cell>
          <cell r="D12515">
            <v>0</v>
          </cell>
          <cell r="E12515">
            <v>0</v>
          </cell>
        </row>
        <row r="12516">
          <cell r="A12516">
            <v>0</v>
          </cell>
          <cell r="B12516">
            <v>0</v>
          </cell>
          <cell r="C12516">
            <v>0</v>
          </cell>
          <cell r="D12516">
            <v>0</v>
          </cell>
          <cell r="E12516">
            <v>0</v>
          </cell>
        </row>
        <row r="12517">
          <cell r="A12517">
            <v>0</v>
          </cell>
          <cell r="B12517">
            <v>0</v>
          </cell>
          <cell r="C12517">
            <v>0</v>
          </cell>
          <cell r="D12517">
            <v>0</v>
          </cell>
          <cell r="E12517">
            <v>0</v>
          </cell>
        </row>
        <row r="12518">
          <cell r="A12518">
            <v>0</v>
          </cell>
          <cell r="B12518">
            <v>0</v>
          </cell>
          <cell r="C12518">
            <v>0</v>
          </cell>
          <cell r="D12518">
            <v>0</v>
          </cell>
          <cell r="E12518">
            <v>0</v>
          </cell>
        </row>
        <row r="12519">
          <cell r="A12519">
            <v>0</v>
          </cell>
          <cell r="B12519">
            <v>0</v>
          </cell>
          <cell r="C12519">
            <v>0</v>
          </cell>
          <cell r="D12519">
            <v>0</v>
          </cell>
          <cell r="E12519">
            <v>0</v>
          </cell>
        </row>
        <row r="12520">
          <cell r="A12520">
            <v>0</v>
          </cell>
          <cell r="B12520">
            <v>0</v>
          </cell>
          <cell r="C12520">
            <v>0</v>
          </cell>
          <cell r="D12520">
            <v>0</v>
          </cell>
          <cell r="E12520">
            <v>0</v>
          </cell>
        </row>
        <row r="12521">
          <cell r="A12521">
            <v>0</v>
          </cell>
          <cell r="B12521">
            <v>0</v>
          </cell>
          <cell r="C12521">
            <v>0</v>
          </cell>
          <cell r="D12521">
            <v>0</v>
          </cell>
          <cell r="E12521">
            <v>0</v>
          </cell>
        </row>
        <row r="12522">
          <cell r="A12522">
            <v>0</v>
          </cell>
          <cell r="B12522">
            <v>0</v>
          </cell>
          <cell r="C12522">
            <v>0</v>
          </cell>
          <cell r="D12522">
            <v>0</v>
          </cell>
          <cell r="E12522">
            <v>0</v>
          </cell>
        </row>
        <row r="12523">
          <cell r="A12523">
            <v>0</v>
          </cell>
          <cell r="B12523">
            <v>0</v>
          </cell>
          <cell r="C12523">
            <v>0</v>
          </cell>
          <cell r="D12523">
            <v>0</v>
          </cell>
          <cell r="E12523">
            <v>0</v>
          </cell>
        </row>
        <row r="12524">
          <cell r="A12524">
            <v>0</v>
          </cell>
          <cell r="B12524">
            <v>0</v>
          </cell>
          <cell r="C12524">
            <v>0</v>
          </cell>
          <cell r="D12524">
            <v>0</v>
          </cell>
          <cell r="E12524">
            <v>0</v>
          </cell>
        </row>
        <row r="12525">
          <cell r="A12525">
            <v>0</v>
          </cell>
          <cell r="B12525">
            <v>0</v>
          </cell>
          <cell r="C12525">
            <v>0</v>
          </cell>
          <cell r="D12525">
            <v>0</v>
          </cell>
          <cell r="E12525">
            <v>0</v>
          </cell>
        </row>
        <row r="12526">
          <cell r="A12526">
            <v>0</v>
          </cell>
          <cell r="B12526">
            <v>0</v>
          </cell>
          <cell r="C12526">
            <v>0</v>
          </cell>
          <cell r="D12526">
            <v>0</v>
          </cell>
          <cell r="E12526">
            <v>0</v>
          </cell>
        </row>
        <row r="12527">
          <cell r="A12527">
            <v>0</v>
          </cell>
          <cell r="B12527">
            <v>0</v>
          </cell>
          <cell r="C12527">
            <v>0</v>
          </cell>
          <cell r="D12527">
            <v>0</v>
          </cell>
          <cell r="E12527">
            <v>0</v>
          </cell>
        </row>
        <row r="12528">
          <cell r="A12528">
            <v>0</v>
          </cell>
          <cell r="B12528">
            <v>0</v>
          </cell>
          <cell r="C12528">
            <v>0</v>
          </cell>
          <cell r="D12528">
            <v>0</v>
          </cell>
          <cell r="E12528">
            <v>0</v>
          </cell>
        </row>
        <row r="12529">
          <cell r="A12529">
            <v>0</v>
          </cell>
          <cell r="B12529">
            <v>0</v>
          </cell>
          <cell r="C12529">
            <v>0</v>
          </cell>
          <cell r="D12529">
            <v>0</v>
          </cell>
          <cell r="E12529">
            <v>0</v>
          </cell>
        </row>
        <row r="12530">
          <cell r="A12530">
            <v>0</v>
          </cell>
          <cell r="B12530">
            <v>0</v>
          </cell>
          <cell r="C12530">
            <v>0</v>
          </cell>
          <cell r="D12530">
            <v>0</v>
          </cell>
          <cell r="E12530">
            <v>0</v>
          </cell>
        </row>
        <row r="12531">
          <cell r="A12531">
            <v>0</v>
          </cell>
          <cell r="B12531">
            <v>0</v>
          </cell>
          <cell r="C12531">
            <v>0</v>
          </cell>
          <cell r="D12531">
            <v>0</v>
          </cell>
          <cell r="E12531">
            <v>0</v>
          </cell>
        </row>
        <row r="12532">
          <cell r="A12532">
            <v>0</v>
          </cell>
          <cell r="B12532">
            <v>0</v>
          </cell>
          <cell r="C12532">
            <v>0</v>
          </cell>
          <cell r="D12532">
            <v>0</v>
          </cell>
          <cell r="E12532">
            <v>0</v>
          </cell>
        </row>
        <row r="12533">
          <cell r="A12533">
            <v>0</v>
          </cell>
          <cell r="B12533">
            <v>0</v>
          </cell>
          <cell r="C12533">
            <v>0</v>
          </cell>
          <cell r="D12533">
            <v>0</v>
          </cell>
          <cell r="E12533">
            <v>0</v>
          </cell>
        </row>
        <row r="12534">
          <cell r="A12534">
            <v>0</v>
          </cell>
          <cell r="B12534">
            <v>0</v>
          </cell>
          <cell r="C12534">
            <v>0</v>
          </cell>
          <cell r="D12534">
            <v>0</v>
          </cell>
          <cell r="E12534">
            <v>0</v>
          </cell>
        </row>
        <row r="12535">
          <cell r="A12535">
            <v>0</v>
          </cell>
          <cell r="B12535">
            <v>0</v>
          </cell>
          <cell r="C12535">
            <v>0</v>
          </cell>
          <cell r="D12535">
            <v>0</v>
          </cell>
          <cell r="E12535">
            <v>0</v>
          </cell>
        </row>
        <row r="12536">
          <cell r="A12536">
            <v>0</v>
          </cell>
          <cell r="B12536">
            <v>0</v>
          </cell>
          <cell r="C12536">
            <v>0</v>
          </cell>
          <cell r="D12536">
            <v>0</v>
          </cell>
          <cell r="E12536">
            <v>0</v>
          </cell>
        </row>
        <row r="12537">
          <cell r="A12537">
            <v>0</v>
          </cell>
          <cell r="B12537">
            <v>0</v>
          </cell>
          <cell r="C12537">
            <v>0</v>
          </cell>
          <cell r="D12537">
            <v>0</v>
          </cell>
          <cell r="E12537">
            <v>0</v>
          </cell>
        </row>
        <row r="12538">
          <cell r="A12538">
            <v>0</v>
          </cell>
          <cell r="B12538">
            <v>0</v>
          </cell>
          <cell r="C12538">
            <v>0</v>
          </cell>
          <cell r="D12538">
            <v>0</v>
          </cell>
          <cell r="E12538">
            <v>0</v>
          </cell>
        </row>
        <row r="12539">
          <cell r="A12539">
            <v>0</v>
          </cell>
          <cell r="B12539">
            <v>0</v>
          </cell>
          <cell r="C12539">
            <v>0</v>
          </cell>
          <cell r="D12539">
            <v>0</v>
          </cell>
          <cell r="E12539">
            <v>0</v>
          </cell>
        </row>
        <row r="12540">
          <cell r="A12540">
            <v>0</v>
          </cell>
          <cell r="B12540">
            <v>0</v>
          </cell>
          <cell r="C12540">
            <v>0</v>
          </cell>
          <cell r="D12540">
            <v>0</v>
          </cell>
          <cell r="E12540">
            <v>0</v>
          </cell>
        </row>
        <row r="12541">
          <cell r="A12541">
            <v>0</v>
          </cell>
          <cell r="B12541">
            <v>0</v>
          </cell>
          <cell r="C12541">
            <v>0</v>
          </cell>
          <cell r="D12541">
            <v>0</v>
          </cell>
          <cell r="E12541">
            <v>0</v>
          </cell>
        </row>
        <row r="12542">
          <cell r="A12542">
            <v>0</v>
          </cell>
          <cell r="B12542">
            <v>0</v>
          </cell>
          <cell r="C12542">
            <v>0</v>
          </cell>
          <cell r="D12542">
            <v>0</v>
          </cell>
          <cell r="E12542">
            <v>0</v>
          </cell>
        </row>
        <row r="12543">
          <cell r="A12543">
            <v>0</v>
          </cell>
          <cell r="B12543">
            <v>0</v>
          </cell>
          <cell r="C12543">
            <v>0</v>
          </cell>
          <cell r="D12543">
            <v>0</v>
          </cell>
          <cell r="E12543">
            <v>0</v>
          </cell>
        </row>
        <row r="12544">
          <cell r="A12544">
            <v>0</v>
          </cell>
          <cell r="B12544">
            <v>0</v>
          </cell>
          <cell r="C12544">
            <v>0</v>
          </cell>
          <cell r="D12544">
            <v>0</v>
          </cell>
          <cell r="E12544">
            <v>0</v>
          </cell>
        </row>
        <row r="12545">
          <cell r="A12545">
            <v>0</v>
          </cell>
          <cell r="B12545">
            <v>0</v>
          </cell>
          <cell r="C12545">
            <v>0</v>
          </cell>
          <cell r="D12545">
            <v>0</v>
          </cell>
          <cell r="E12545">
            <v>0</v>
          </cell>
        </row>
        <row r="12546">
          <cell r="A12546">
            <v>0</v>
          </cell>
          <cell r="B12546">
            <v>0</v>
          </cell>
          <cell r="C12546">
            <v>0</v>
          </cell>
          <cell r="D12546">
            <v>0</v>
          </cell>
          <cell r="E12546">
            <v>0</v>
          </cell>
        </row>
        <row r="12547">
          <cell r="A12547">
            <v>0</v>
          </cell>
          <cell r="B12547">
            <v>0</v>
          </cell>
          <cell r="C12547">
            <v>0</v>
          </cell>
          <cell r="D12547">
            <v>0</v>
          </cell>
          <cell r="E12547">
            <v>0</v>
          </cell>
        </row>
        <row r="12548">
          <cell r="A12548">
            <v>0</v>
          </cell>
          <cell r="B12548">
            <v>0</v>
          </cell>
          <cell r="C12548">
            <v>0</v>
          </cell>
          <cell r="D12548">
            <v>0</v>
          </cell>
          <cell r="E12548">
            <v>0</v>
          </cell>
        </row>
        <row r="12549">
          <cell r="A12549">
            <v>0</v>
          </cell>
          <cell r="B12549">
            <v>0</v>
          </cell>
          <cell r="C12549">
            <v>0</v>
          </cell>
          <cell r="D12549">
            <v>0</v>
          </cell>
          <cell r="E12549">
            <v>0</v>
          </cell>
        </row>
        <row r="12550">
          <cell r="A12550">
            <v>0</v>
          </cell>
          <cell r="B12550">
            <v>0</v>
          </cell>
          <cell r="C12550">
            <v>0</v>
          </cell>
          <cell r="D12550">
            <v>0</v>
          </cell>
          <cell r="E12550">
            <v>0</v>
          </cell>
        </row>
        <row r="12551">
          <cell r="A12551">
            <v>0</v>
          </cell>
          <cell r="B12551">
            <v>0</v>
          </cell>
          <cell r="C12551">
            <v>0</v>
          </cell>
          <cell r="D12551">
            <v>0</v>
          </cell>
          <cell r="E12551">
            <v>0</v>
          </cell>
        </row>
        <row r="12552">
          <cell r="A12552">
            <v>0</v>
          </cell>
          <cell r="B12552">
            <v>0</v>
          </cell>
          <cell r="C12552">
            <v>0</v>
          </cell>
          <cell r="D12552">
            <v>0</v>
          </cell>
          <cell r="E12552">
            <v>0</v>
          </cell>
        </row>
        <row r="12553">
          <cell r="A12553">
            <v>0</v>
          </cell>
          <cell r="B12553">
            <v>0</v>
          </cell>
          <cell r="C12553">
            <v>0</v>
          </cell>
          <cell r="D12553">
            <v>0</v>
          </cell>
          <cell r="E12553">
            <v>0</v>
          </cell>
        </row>
        <row r="12554">
          <cell r="A12554">
            <v>0</v>
          </cell>
          <cell r="B12554">
            <v>0</v>
          </cell>
          <cell r="C12554">
            <v>0</v>
          </cell>
          <cell r="D12554">
            <v>0</v>
          </cell>
          <cell r="E12554">
            <v>0</v>
          </cell>
        </row>
        <row r="12555">
          <cell r="A12555">
            <v>0</v>
          </cell>
          <cell r="B12555">
            <v>0</v>
          </cell>
          <cell r="C12555">
            <v>0</v>
          </cell>
          <cell r="D12555">
            <v>0</v>
          </cell>
          <cell r="E12555">
            <v>0</v>
          </cell>
        </row>
        <row r="12556">
          <cell r="A12556">
            <v>0</v>
          </cell>
          <cell r="B12556">
            <v>0</v>
          </cell>
          <cell r="C12556">
            <v>0</v>
          </cell>
          <cell r="D12556">
            <v>0</v>
          </cell>
          <cell r="E12556">
            <v>0</v>
          </cell>
        </row>
        <row r="12557">
          <cell r="A12557">
            <v>0</v>
          </cell>
          <cell r="B12557">
            <v>0</v>
          </cell>
          <cell r="C12557">
            <v>0</v>
          </cell>
          <cell r="D12557">
            <v>0</v>
          </cell>
          <cell r="E12557">
            <v>0</v>
          </cell>
        </row>
        <row r="12558">
          <cell r="A12558">
            <v>0</v>
          </cell>
          <cell r="B12558">
            <v>0</v>
          </cell>
          <cell r="C12558">
            <v>0</v>
          </cell>
          <cell r="D12558">
            <v>0</v>
          </cell>
          <cell r="E12558">
            <v>0</v>
          </cell>
        </row>
        <row r="12559">
          <cell r="A12559">
            <v>0</v>
          </cell>
          <cell r="B12559">
            <v>0</v>
          </cell>
          <cell r="C12559">
            <v>0</v>
          </cell>
          <cell r="D12559">
            <v>0</v>
          </cell>
          <cell r="E12559">
            <v>0</v>
          </cell>
        </row>
        <row r="12560">
          <cell r="A12560">
            <v>0</v>
          </cell>
          <cell r="B12560">
            <v>0</v>
          </cell>
          <cell r="C12560">
            <v>0</v>
          </cell>
          <cell r="D12560">
            <v>0</v>
          </cell>
          <cell r="E12560">
            <v>0</v>
          </cell>
        </row>
        <row r="12561">
          <cell r="A12561">
            <v>0</v>
          </cell>
          <cell r="B12561">
            <v>0</v>
          </cell>
          <cell r="C12561">
            <v>0</v>
          </cell>
          <cell r="D12561">
            <v>0</v>
          </cell>
          <cell r="E12561">
            <v>0</v>
          </cell>
        </row>
        <row r="12562">
          <cell r="A12562">
            <v>0</v>
          </cell>
          <cell r="B12562">
            <v>0</v>
          </cell>
          <cell r="C12562">
            <v>0</v>
          </cell>
          <cell r="D12562">
            <v>0</v>
          </cell>
          <cell r="E12562">
            <v>0</v>
          </cell>
        </row>
        <row r="12563">
          <cell r="A12563">
            <v>0</v>
          </cell>
          <cell r="B12563">
            <v>0</v>
          </cell>
          <cell r="C12563">
            <v>0</v>
          </cell>
          <cell r="D12563">
            <v>0</v>
          </cell>
          <cell r="E12563">
            <v>0</v>
          </cell>
        </row>
        <row r="12564">
          <cell r="A12564">
            <v>0</v>
          </cell>
          <cell r="B12564">
            <v>0</v>
          </cell>
          <cell r="C12564">
            <v>0</v>
          </cell>
          <cell r="D12564">
            <v>0</v>
          </cell>
          <cell r="E12564">
            <v>0</v>
          </cell>
        </row>
        <row r="12565">
          <cell r="A12565">
            <v>0</v>
          </cell>
          <cell r="B12565">
            <v>0</v>
          </cell>
          <cell r="C12565">
            <v>0</v>
          </cell>
          <cell r="D12565">
            <v>0</v>
          </cell>
          <cell r="E12565">
            <v>0</v>
          </cell>
        </row>
        <row r="12566">
          <cell r="A12566">
            <v>0</v>
          </cell>
          <cell r="B12566">
            <v>0</v>
          </cell>
          <cell r="C12566">
            <v>0</v>
          </cell>
          <cell r="D12566">
            <v>0</v>
          </cell>
          <cell r="E12566">
            <v>0</v>
          </cell>
        </row>
        <row r="12567">
          <cell r="A12567">
            <v>0</v>
          </cell>
          <cell r="B12567">
            <v>0</v>
          </cell>
          <cell r="C12567">
            <v>0</v>
          </cell>
          <cell r="D12567">
            <v>0</v>
          </cell>
          <cell r="E12567">
            <v>0</v>
          </cell>
        </row>
        <row r="12568">
          <cell r="A12568">
            <v>0</v>
          </cell>
          <cell r="B12568">
            <v>0</v>
          </cell>
          <cell r="C12568">
            <v>0</v>
          </cell>
          <cell r="D12568">
            <v>0</v>
          </cell>
          <cell r="E12568">
            <v>0</v>
          </cell>
        </row>
        <row r="12569">
          <cell r="A12569">
            <v>0</v>
          </cell>
          <cell r="B12569">
            <v>0</v>
          </cell>
          <cell r="C12569">
            <v>0</v>
          </cell>
          <cell r="D12569">
            <v>0</v>
          </cell>
          <cell r="E12569">
            <v>0</v>
          </cell>
        </row>
        <row r="12570">
          <cell r="A12570">
            <v>0</v>
          </cell>
          <cell r="B12570">
            <v>0</v>
          </cell>
          <cell r="C12570">
            <v>0</v>
          </cell>
          <cell r="D12570">
            <v>0</v>
          </cell>
          <cell r="E12570">
            <v>0</v>
          </cell>
        </row>
        <row r="12571">
          <cell r="A12571">
            <v>0</v>
          </cell>
          <cell r="B12571">
            <v>0</v>
          </cell>
          <cell r="C12571">
            <v>0</v>
          </cell>
          <cell r="D12571">
            <v>0</v>
          </cell>
          <cell r="E12571">
            <v>0</v>
          </cell>
        </row>
        <row r="12572">
          <cell r="A12572">
            <v>0</v>
          </cell>
          <cell r="B12572">
            <v>0</v>
          </cell>
          <cell r="C12572">
            <v>0</v>
          </cell>
          <cell r="D12572">
            <v>0</v>
          </cell>
          <cell r="E12572">
            <v>0</v>
          </cell>
        </row>
        <row r="12573">
          <cell r="A12573">
            <v>0</v>
          </cell>
          <cell r="B12573">
            <v>0</v>
          </cell>
          <cell r="C12573">
            <v>0</v>
          </cell>
          <cell r="D12573">
            <v>0</v>
          </cell>
          <cell r="E12573">
            <v>0</v>
          </cell>
        </row>
        <row r="12574">
          <cell r="A12574">
            <v>0</v>
          </cell>
          <cell r="B12574">
            <v>0</v>
          </cell>
          <cell r="C12574">
            <v>0</v>
          </cell>
          <cell r="D12574">
            <v>0</v>
          </cell>
          <cell r="E12574">
            <v>0</v>
          </cell>
        </row>
        <row r="12575">
          <cell r="A12575">
            <v>0</v>
          </cell>
          <cell r="B12575">
            <v>0</v>
          </cell>
          <cell r="C12575">
            <v>0</v>
          </cell>
          <cell r="D12575">
            <v>0</v>
          </cell>
          <cell r="E12575">
            <v>0</v>
          </cell>
        </row>
        <row r="12576">
          <cell r="A12576">
            <v>0</v>
          </cell>
          <cell r="B12576">
            <v>0</v>
          </cell>
          <cell r="C12576">
            <v>0</v>
          </cell>
          <cell r="D12576">
            <v>0</v>
          </cell>
          <cell r="E12576">
            <v>0</v>
          </cell>
        </row>
        <row r="12577">
          <cell r="A12577">
            <v>0</v>
          </cell>
          <cell r="B12577">
            <v>0</v>
          </cell>
          <cell r="C12577">
            <v>0</v>
          </cell>
          <cell r="D12577">
            <v>0</v>
          </cell>
          <cell r="E12577">
            <v>0</v>
          </cell>
        </row>
        <row r="12578">
          <cell r="A12578">
            <v>0</v>
          </cell>
          <cell r="B12578">
            <v>0</v>
          </cell>
          <cell r="C12578">
            <v>0</v>
          </cell>
          <cell r="D12578">
            <v>0</v>
          </cell>
          <cell r="E12578">
            <v>0</v>
          </cell>
        </row>
        <row r="12579">
          <cell r="A12579">
            <v>0</v>
          </cell>
          <cell r="B12579">
            <v>0</v>
          </cell>
          <cell r="C12579">
            <v>0</v>
          </cell>
          <cell r="D12579">
            <v>0</v>
          </cell>
          <cell r="E12579">
            <v>0</v>
          </cell>
        </row>
        <row r="12580">
          <cell r="A12580">
            <v>0</v>
          </cell>
          <cell r="B12580">
            <v>0</v>
          </cell>
          <cell r="C12580">
            <v>0</v>
          </cell>
          <cell r="D12580">
            <v>0</v>
          </cell>
          <cell r="E12580">
            <v>0</v>
          </cell>
        </row>
        <row r="12581">
          <cell r="A12581">
            <v>0</v>
          </cell>
          <cell r="B12581">
            <v>0</v>
          </cell>
          <cell r="C12581">
            <v>0</v>
          </cell>
          <cell r="D12581">
            <v>0</v>
          </cell>
          <cell r="E12581">
            <v>0</v>
          </cell>
        </row>
        <row r="12582">
          <cell r="A12582">
            <v>0</v>
          </cell>
          <cell r="B12582">
            <v>0</v>
          </cell>
          <cell r="C12582">
            <v>0</v>
          </cell>
          <cell r="D12582">
            <v>0</v>
          </cell>
          <cell r="E12582">
            <v>0</v>
          </cell>
        </row>
        <row r="12583">
          <cell r="A12583">
            <v>0</v>
          </cell>
          <cell r="B12583">
            <v>0</v>
          </cell>
          <cell r="C12583">
            <v>0</v>
          </cell>
          <cell r="D12583">
            <v>0</v>
          </cell>
          <cell r="E12583">
            <v>0</v>
          </cell>
        </row>
        <row r="12584">
          <cell r="A12584">
            <v>0</v>
          </cell>
          <cell r="B12584">
            <v>0</v>
          </cell>
          <cell r="C12584">
            <v>0</v>
          </cell>
          <cell r="D12584">
            <v>0</v>
          </cell>
          <cell r="E12584">
            <v>0</v>
          </cell>
        </row>
        <row r="12585">
          <cell r="A12585">
            <v>0</v>
          </cell>
          <cell r="B12585">
            <v>0</v>
          </cell>
          <cell r="C12585">
            <v>0</v>
          </cell>
          <cell r="D12585">
            <v>0</v>
          </cell>
          <cell r="E12585">
            <v>0</v>
          </cell>
        </row>
        <row r="12586">
          <cell r="A12586">
            <v>0</v>
          </cell>
          <cell r="B12586">
            <v>0</v>
          </cell>
          <cell r="C12586">
            <v>0</v>
          </cell>
          <cell r="D12586">
            <v>0</v>
          </cell>
          <cell r="E12586">
            <v>0</v>
          </cell>
        </row>
        <row r="12587">
          <cell r="A12587">
            <v>0</v>
          </cell>
          <cell r="B12587">
            <v>0</v>
          </cell>
          <cell r="C12587">
            <v>0</v>
          </cell>
          <cell r="D12587">
            <v>0</v>
          </cell>
          <cell r="E12587">
            <v>0</v>
          </cell>
        </row>
        <row r="12588">
          <cell r="A12588">
            <v>0</v>
          </cell>
          <cell r="B12588">
            <v>0</v>
          </cell>
          <cell r="C12588">
            <v>0</v>
          </cell>
          <cell r="D12588">
            <v>0</v>
          </cell>
          <cell r="E12588">
            <v>0</v>
          </cell>
        </row>
        <row r="12589">
          <cell r="A12589">
            <v>0</v>
          </cell>
          <cell r="B12589">
            <v>0</v>
          </cell>
          <cell r="C12589">
            <v>0</v>
          </cell>
          <cell r="D12589">
            <v>0</v>
          </cell>
          <cell r="E12589">
            <v>0</v>
          </cell>
        </row>
        <row r="12590">
          <cell r="A12590">
            <v>0</v>
          </cell>
          <cell r="B12590">
            <v>0</v>
          </cell>
          <cell r="C12590">
            <v>0</v>
          </cell>
          <cell r="D12590">
            <v>0</v>
          </cell>
          <cell r="E12590">
            <v>0</v>
          </cell>
        </row>
        <row r="12591">
          <cell r="A12591">
            <v>0</v>
          </cell>
          <cell r="B12591">
            <v>0</v>
          </cell>
          <cell r="C12591">
            <v>0</v>
          </cell>
          <cell r="D12591">
            <v>0</v>
          </cell>
          <cell r="E12591">
            <v>0</v>
          </cell>
        </row>
        <row r="12592">
          <cell r="A12592">
            <v>0</v>
          </cell>
          <cell r="B12592">
            <v>0</v>
          </cell>
          <cell r="C12592">
            <v>0</v>
          </cell>
          <cell r="D12592">
            <v>0</v>
          </cell>
          <cell r="E12592">
            <v>0</v>
          </cell>
        </row>
        <row r="12593">
          <cell r="A12593">
            <v>0</v>
          </cell>
          <cell r="B12593">
            <v>0</v>
          </cell>
          <cell r="C12593">
            <v>0</v>
          </cell>
          <cell r="D12593">
            <v>0</v>
          </cell>
          <cell r="E12593">
            <v>0</v>
          </cell>
        </row>
        <row r="12594">
          <cell r="A12594">
            <v>0</v>
          </cell>
          <cell r="B12594">
            <v>0</v>
          </cell>
          <cell r="C12594">
            <v>0</v>
          </cell>
          <cell r="D12594">
            <v>0</v>
          </cell>
          <cell r="E12594">
            <v>0</v>
          </cell>
        </row>
        <row r="12595">
          <cell r="A12595">
            <v>0</v>
          </cell>
          <cell r="B12595">
            <v>0</v>
          </cell>
          <cell r="C12595">
            <v>0</v>
          </cell>
          <cell r="D12595">
            <v>0</v>
          </cell>
          <cell r="E12595">
            <v>0</v>
          </cell>
        </row>
        <row r="12596">
          <cell r="A12596">
            <v>0</v>
          </cell>
          <cell r="B12596">
            <v>0</v>
          </cell>
          <cell r="C12596">
            <v>0</v>
          </cell>
          <cell r="D12596">
            <v>0</v>
          </cell>
          <cell r="E12596">
            <v>0</v>
          </cell>
        </row>
        <row r="12597">
          <cell r="A12597">
            <v>0</v>
          </cell>
          <cell r="B12597">
            <v>0</v>
          </cell>
          <cell r="C12597">
            <v>0</v>
          </cell>
          <cell r="D12597">
            <v>0</v>
          </cell>
          <cell r="E12597">
            <v>0</v>
          </cell>
        </row>
        <row r="12598">
          <cell r="A12598">
            <v>0</v>
          </cell>
          <cell r="B12598">
            <v>0</v>
          </cell>
          <cell r="C12598">
            <v>0</v>
          </cell>
          <cell r="D12598">
            <v>0</v>
          </cell>
          <cell r="E12598">
            <v>0</v>
          </cell>
        </row>
        <row r="12599">
          <cell r="A12599">
            <v>0</v>
          </cell>
          <cell r="B12599">
            <v>0</v>
          </cell>
          <cell r="C12599">
            <v>0</v>
          </cell>
          <cell r="D12599">
            <v>0</v>
          </cell>
          <cell r="E12599">
            <v>0</v>
          </cell>
        </row>
        <row r="12600">
          <cell r="A12600">
            <v>0</v>
          </cell>
          <cell r="B12600">
            <v>0</v>
          </cell>
          <cell r="C12600">
            <v>0</v>
          </cell>
          <cell r="D12600">
            <v>0</v>
          </cell>
          <cell r="E12600">
            <v>0</v>
          </cell>
        </row>
        <row r="12601">
          <cell r="A12601">
            <v>0</v>
          </cell>
          <cell r="B12601">
            <v>0</v>
          </cell>
          <cell r="C12601">
            <v>0</v>
          </cell>
          <cell r="D12601">
            <v>0</v>
          </cell>
          <cell r="E12601">
            <v>0</v>
          </cell>
        </row>
        <row r="12602">
          <cell r="A12602">
            <v>0</v>
          </cell>
          <cell r="B12602">
            <v>0</v>
          </cell>
          <cell r="C12602">
            <v>0</v>
          </cell>
          <cell r="D12602">
            <v>0</v>
          </cell>
          <cell r="E12602">
            <v>0</v>
          </cell>
        </row>
        <row r="12603">
          <cell r="A12603">
            <v>0</v>
          </cell>
          <cell r="B12603">
            <v>0</v>
          </cell>
          <cell r="C12603">
            <v>0</v>
          </cell>
          <cell r="D12603">
            <v>0</v>
          </cell>
          <cell r="E12603">
            <v>0</v>
          </cell>
        </row>
        <row r="12604">
          <cell r="A12604">
            <v>0</v>
          </cell>
          <cell r="B12604">
            <v>0</v>
          </cell>
          <cell r="C12604">
            <v>0</v>
          </cell>
          <cell r="D12604">
            <v>0</v>
          </cell>
          <cell r="E12604">
            <v>0</v>
          </cell>
        </row>
        <row r="12605">
          <cell r="A12605">
            <v>0</v>
          </cell>
          <cell r="B12605">
            <v>0</v>
          </cell>
          <cell r="C12605">
            <v>0</v>
          </cell>
          <cell r="D12605">
            <v>0</v>
          </cell>
          <cell r="E12605">
            <v>0</v>
          </cell>
        </row>
        <row r="12606">
          <cell r="A12606">
            <v>0</v>
          </cell>
          <cell r="B12606">
            <v>0</v>
          </cell>
          <cell r="C12606">
            <v>0</v>
          </cell>
          <cell r="D12606">
            <v>0</v>
          </cell>
          <cell r="E12606">
            <v>0</v>
          </cell>
        </row>
        <row r="12607">
          <cell r="A12607">
            <v>0</v>
          </cell>
          <cell r="B12607">
            <v>0</v>
          </cell>
          <cell r="C12607">
            <v>0</v>
          </cell>
          <cell r="D12607">
            <v>0</v>
          </cell>
          <cell r="E12607">
            <v>0</v>
          </cell>
        </row>
        <row r="12608">
          <cell r="A12608">
            <v>0</v>
          </cell>
          <cell r="B12608">
            <v>0</v>
          </cell>
          <cell r="C12608">
            <v>0</v>
          </cell>
          <cell r="D12608">
            <v>0</v>
          </cell>
          <cell r="E12608">
            <v>0</v>
          </cell>
        </row>
        <row r="12609">
          <cell r="A12609">
            <v>0</v>
          </cell>
          <cell r="B12609">
            <v>0</v>
          </cell>
          <cell r="C12609">
            <v>0</v>
          </cell>
          <cell r="D12609">
            <v>0</v>
          </cell>
          <cell r="E12609">
            <v>0</v>
          </cell>
        </row>
        <row r="12610">
          <cell r="A12610">
            <v>0</v>
          </cell>
          <cell r="B12610">
            <v>0</v>
          </cell>
          <cell r="C12610">
            <v>0</v>
          </cell>
          <cell r="D12610">
            <v>0</v>
          </cell>
          <cell r="E12610">
            <v>0</v>
          </cell>
        </row>
        <row r="12611">
          <cell r="A12611">
            <v>0</v>
          </cell>
          <cell r="B12611">
            <v>0</v>
          </cell>
          <cell r="C12611">
            <v>0</v>
          </cell>
          <cell r="D12611">
            <v>0</v>
          </cell>
          <cell r="E12611">
            <v>0</v>
          </cell>
        </row>
        <row r="12612">
          <cell r="A12612">
            <v>0</v>
          </cell>
          <cell r="B12612">
            <v>0</v>
          </cell>
          <cell r="C12612">
            <v>0</v>
          </cell>
          <cell r="D12612">
            <v>0</v>
          </cell>
          <cell r="E12612">
            <v>0</v>
          </cell>
        </row>
        <row r="12613">
          <cell r="A12613">
            <v>0</v>
          </cell>
          <cell r="B12613">
            <v>0</v>
          </cell>
          <cell r="C12613">
            <v>0</v>
          </cell>
          <cell r="D12613">
            <v>0</v>
          </cell>
          <cell r="E12613">
            <v>0</v>
          </cell>
        </row>
        <row r="12614">
          <cell r="A12614">
            <v>0</v>
          </cell>
          <cell r="B12614">
            <v>0</v>
          </cell>
          <cell r="C12614">
            <v>0</v>
          </cell>
          <cell r="D12614">
            <v>0</v>
          </cell>
          <cell r="E12614">
            <v>0</v>
          </cell>
        </row>
        <row r="12615">
          <cell r="A12615">
            <v>0</v>
          </cell>
          <cell r="B12615">
            <v>0</v>
          </cell>
          <cell r="C12615">
            <v>0</v>
          </cell>
          <cell r="D12615">
            <v>0</v>
          </cell>
          <cell r="E12615">
            <v>0</v>
          </cell>
        </row>
        <row r="12616">
          <cell r="A12616">
            <v>0</v>
          </cell>
          <cell r="B12616">
            <v>0</v>
          </cell>
          <cell r="C12616">
            <v>0</v>
          </cell>
          <cell r="D12616">
            <v>0</v>
          </cell>
          <cell r="E12616">
            <v>0</v>
          </cell>
        </row>
        <row r="12617">
          <cell r="A12617">
            <v>0</v>
          </cell>
          <cell r="B12617">
            <v>0</v>
          </cell>
          <cell r="C12617">
            <v>0</v>
          </cell>
          <cell r="D12617">
            <v>0</v>
          </cell>
          <cell r="E12617">
            <v>0</v>
          </cell>
        </row>
        <row r="12618">
          <cell r="A12618">
            <v>0</v>
          </cell>
          <cell r="B12618">
            <v>0</v>
          </cell>
          <cell r="C12618">
            <v>0</v>
          </cell>
          <cell r="D12618">
            <v>0</v>
          </cell>
          <cell r="E12618">
            <v>0</v>
          </cell>
        </row>
        <row r="12619">
          <cell r="A12619">
            <v>0</v>
          </cell>
          <cell r="B12619">
            <v>0</v>
          </cell>
          <cell r="C12619">
            <v>0</v>
          </cell>
          <cell r="D12619">
            <v>0</v>
          </cell>
          <cell r="E12619">
            <v>0</v>
          </cell>
        </row>
        <row r="12620">
          <cell r="A12620">
            <v>0</v>
          </cell>
          <cell r="B12620">
            <v>0</v>
          </cell>
          <cell r="C12620">
            <v>0</v>
          </cell>
          <cell r="D12620">
            <v>0</v>
          </cell>
          <cell r="E12620">
            <v>0</v>
          </cell>
        </row>
        <row r="12621">
          <cell r="A12621">
            <v>0</v>
          </cell>
          <cell r="B12621">
            <v>0</v>
          </cell>
          <cell r="C12621">
            <v>0</v>
          </cell>
          <cell r="D12621">
            <v>0</v>
          </cell>
          <cell r="E12621">
            <v>0</v>
          </cell>
        </row>
        <row r="12622">
          <cell r="A12622">
            <v>0</v>
          </cell>
          <cell r="B12622">
            <v>0</v>
          </cell>
          <cell r="C12622">
            <v>0</v>
          </cell>
          <cell r="D12622">
            <v>0</v>
          </cell>
          <cell r="E12622">
            <v>0</v>
          </cell>
        </row>
        <row r="12623">
          <cell r="A12623">
            <v>0</v>
          </cell>
          <cell r="B12623">
            <v>0</v>
          </cell>
          <cell r="C12623">
            <v>0</v>
          </cell>
          <cell r="D12623">
            <v>0</v>
          </cell>
          <cell r="E12623">
            <v>0</v>
          </cell>
        </row>
        <row r="12624">
          <cell r="A12624">
            <v>0</v>
          </cell>
          <cell r="B12624">
            <v>0</v>
          </cell>
          <cell r="C12624">
            <v>0</v>
          </cell>
          <cell r="D12624">
            <v>0</v>
          </cell>
          <cell r="E12624">
            <v>0</v>
          </cell>
        </row>
        <row r="12625">
          <cell r="A12625">
            <v>0</v>
          </cell>
          <cell r="B12625">
            <v>0</v>
          </cell>
          <cell r="C12625">
            <v>0</v>
          </cell>
          <cell r="D12625">
            <v>0</v>
          </cell>
          <cell r="E12625">
            <v>0</v>
          </cell>
        </row>
        <row r="12626">
          <cell r="A12626">
            <v>0</v>
          </cell>
          <cell r="B12626">
            <v>0</v>
          </cell>
          <cell r="C12626">
            <v>0</v>
          </cell>
          <cell r="D12626">
            <v>0</v>
          </cell>
          <cell r="E12626">
            <v>0</v>
          </cell>
        </row>
        <row r="12627">
          <cell r="A12627">
            <v>0</v>
          </cell>
          <cell r="B12627">
            <v>0</v>
          </cell>
          <cell r="C12627">
            <v>0</v>
          </cell>
          <cell r="D12627">
            <v>0</v>
          </cell>
          <cell r="E12627">
            <v>0</v>
          </cell>
        </row>
        <row r="12628">
          <cell r="A12628">
            <v>0</v>
          </cell>
          <cell r="B12628">
            <v>0</v>
          </cell>
          <cell r="C12628">
            <v>0</v>
          </cell>
          <cell r="D12628">
            <v>0</v>
          </cell>
          <cell r="E12628">
            <v>0</v>
          </cell>
        </row>
        <row r="12629">
          <cell r="A12629">
            <v>0</v>
          </cell>
          <cell r="B12629">
            <v>0</v>
          </cell>
          <cell r="C12629">
            <v>0</v>
          </cell>
          <cell r="D12629">
            <v>0</v>
          </cell>
          <cell r="E12629">
            <v>0</v>
          </cell>
        </row>
        <row r="12630">
          <cell r="A12630">
            <v>0</v>
          </cell>
          <cell r="B12630">
            <v>0</v>
          </cell>
          <cell r="C12630">
            <v>0</v>
          </cell>
          <cell r="D12630">
            <v>0</v>
          </cell>
          <cell r="E12630">
            <v>0</v>
          </cell>
        </row>
        <row r="12631">
          <cell r="A12631">
            <v>0</v>
          </cell>
          <cell r="B12631">
            <v>0</v>
          </cell>
          <cell r="C12631">
            <v>0</v>
          </cell>
          <cell r="D12631">
            <v>0</v>
          </cell>
          <cell r="E12631">
            <v>0</v>
          </cell>
        </row>
        <row r="12632">
          <cell r="A12632">
            <v>0</v>
          </cell>
          <cell r="B12632">
            <v>0</v>
          </cell>
          <cell r="C12632">
            <v>0</v>
          </cell>
          <cell r="D12632">
            <v>0</v>
          </cell>
          <cell r="E12632">
            <v>0</v>
          </cell>
        </row>
        <row r="12633">
          <cell r="A12633">
            <v>0</v>
          </cell>
          <cell r="B12633">
            <v>0</v>
          </cell>
          <cell r="C12633">
            <v>0</v>
          </cell>
          <cell r="D12633">
            <v>0</v>
          </cell>
          <cell r="E12633">
            <v>0</v>
          </cell>
        </row>
        <row r="12634">
          <cell r="A12634">
            <v>0</v>
          </cell>
          <cell r="B12634">
            <v>0</v>
          </cell>
          <cell r="C12634">
            <v>0</v>
          </cell>
          <cell r="D12634">
            <v>0</v>
          </cell>
          <cell r="E12634">
            <v>0</v>
          </cell>
        </row>
        <row r="12635">
          <cell r="A12635">
            <v>0</v>
          </cell>
          <cell r="B12635">
            <v>0</v>
          </cell>
          <cell r="C12635">
            <v>0</v>
          </cell>
          <cell r="D12635">
            <v>0</v>
          </cell>
          <cell r="E12635">
            <v>0</v>
          </cell>
        </row>
        <row r="12636">
          <cell r="A12636">
            <v>0</v>
          </cell>
          <cell r="B12636">
            <v>0</v>
          </cell>
          <cell r="C12636">
            <v>0</v>
          </cell>
          <cell r="D12636">
            <v>0</v>
          </cell>
          <cell r="E12636">
            <v>0</v>
          </cell>
        </row>
        <row r="12637">
          <cell r="A12637">
            <v>0</v>
          </cell>
          <cell r="B12637">
            <v>0</v>
          </cell>
          <cell r="C12637">
            <v>0</v>
          </cell>
          <cell r="D12637">
            <v>0</v>
          </cell>
          <cell r="E12637">
            <v>0</v>
          </cell>
        </row>
        <row r="12638">
          <cell r="A12638">
            <v>0</v>
          </cell>
          <cell r="B12638">
            <v>0</v>
          </cell>
          <cell r="C12638">
            <v>0</v>
          </cell>
          <cell r="D12638">
            <v>0</v>
          </cell>
          <cell r="E12638">
            <v>0</v>
          </cell>
        </row>
        <row r="12639">
          <cell r="A12639">
            <v>0</v>
          </cell>
          <cell r="B12639">
            <v>0</v>
          </cell>
          <cell r="C12639">
            <v>0</v>
          </cell>
          <cell r="D12639">
            <v>0</v>
          </cell>
          <cell r="E12639">
            <v>0</v>
          </cell>
        </row>
        <row r="12640">
          <cell r="A12640">
            <v>0</v>
          </cell>
          <cell r="B12640">
            <v>0</v>
          </cell>
          <cell r="C12640">
            <v>0</v>
          </cell>
          <cell r="D12640">
            <v>0</v>
          </cell>
          <cell r="E12640">
            <v>0</v>
          </cell>
        </row>
        <row r="12641">
          <cell r="A12641">
            <v>0</v>
          </cell>
          <cell r="B12641">
            <v>0</v>
          </cell>
          <cell r="C12641">
            <v>0</v>
          </cell>
          <cell r="D12641">
            <v>0</v>
          </cell>
          <cell r="E12641">
            <v>0</v>
          </cell>
        </row>
        <row r="12642">
          <cell r="A12642">
            <v>0</v>
          </cell>
          <cell r="B12642">
            <v>0</v>
          </cell>
          <cell r="C12642">
            <v>0</v>
          </cell>
          <cell r="D12642">
            <v>0</v>
          </cell>
          <cell r="E12642">
            <v>0</v>
          </cell>
        </row>
        <row r="12643">
          <cell r="A12643">
            <v>0</v>
          </cell>
          <cell r="B12643">
            <v>0</v>
          </cell>
          <cell r="C12643">
            <v>0</v>
          </cell>
          <cell r="D12643">
            <v>0</v>
          </cell>
          <cell r="E12643">
            <v>0</v>
          </cell>
        </row>
        <row r="12644">
          <cell r="A12644">
            <v>0</v>
          </cell>
          <cell r="B12644">
            <v>0</v>
          </cell>
          <cell r="C12644">
            <v>0</v>
          </cell>
          <cell r="D12644">
            <v>0</v>
          </cell>
          <cell r="E12644">
            <v>0</v>
          </cell>
        </row>
        <row r="12645">
          <cell r="A12645">
            <v>0</v>
          </cell>
          <cell r="B12645">
            <v>0</v>
          </cell>
          <cell r="C12645">
            <v>0</v>
          </cell>
          <cell r="D12645">
            <v>0</v>
          </cell>
          <cell r="E12645">
            <v>0</v>
          </cell>
        </row>
        <row r="12646">
          <cell r="A12646">
            <v>0</v>
          </cell>
          <cell r="B12646">
            <v>0</v>
          </cell>
          <cell r="C12646">
            <v>0</v>
          </cell>
          <cell r="D12646">
            <v>0</v>
          </cell>
          <cell r="E12646">
            <v>0</v>
          </cell>
        </row>
        <row r="12647">
          <cell r="A12647">
            <v>0</v>
          </cell>
          <cell r="B12647">
            <v>0</v>
          </cell>
          <cell r="C12647">
            <v>0</v>
          </cell>
          <cell r="D12647">
            <v>0</v>
          </cell>
          <cell r="E12647">
            <v>0</v>
          </cell>
        </row>
        <row r="12648">
          <cell r="A12648">
            <v>0</v>
          </cell>
          <cell r="B12648">
            <v>0</v>
          </cell>
          <cell r="C12648">
            <v>0</v>
          </cell>
          <cell r="D12648">
            <v>0</v>
          </cell>
          <cell r="E12648">
            <v>0</v>
          </cell>
        </row>
        <row r="12649">
          <cell r="A12649">
            <v>0</v>
          </cell>
          <cell r="B12649">
            <v>0</v>
          </cell>
          <cell r="C12649">
            <v>0</v>
          </cell>
          <cell r="D12649">
            <v>0</v>
          </cell>
          <cell r="E12649">
            <v>0</v>
          </cell>
        </row>
        <row r="12650">
          <cell r="A12650">
            <v>0</v>
          </cell>
          <cell r="B12650">
            <v>0</v>
          </cell>
          <cell r="C12650">
            <v>0</v>
          </cell>
          <cell r="D12650">
            <v>0</v>
          </cell>
          <cell r="E12650">
            <v>0</v>
          </cell>
        </row>
        <row r="12651">
          <cell r="A12651">
            <v>0</v>
          </cell>
          <cell r="B12651">
            <v>0</v>
          </cell>
          <cell r="C12651">
            <v>0</v>
          </cell>
          <cell r="D12651">
            <v>0</v>
          </cell>
          <cell r="E12651">
            <v>0</v>
          </cell>
        </row>
        <row r="12652">
          <cell r="A12652">
            <v>0</v>
          </cell>
          <cell r="B12652">
            <v>0</v>
          </cell>
          <cell r="C12652">
            <v>0</v>
          </cell>
          <cell r="D12652">
            <v>0</v>
          </cell>
          <cell r="E12652">
            <v>0</v>
          </cell>
        </row>
        <row r="12653">
          <cell r="A12653">
            <v>0</v>
          </cell>
          <cell r="B12653">
            <v>0</v>
          </cell>
          <cell r="C12653">
            <v>0</v>
          </cell>
          <cell r="D12653">
            <v>0</v>
          </cell>
          <cell r="E12653">
            <v>0</v>
          </cell>
        </row>
        <row r="12654">
          <cell r="A12654">
            <v>0</v>
          </cell>
          <cell r="B12654">
            <v>0</v>
          </cell>
          <cell r="C12654">
            <v>0</v>
          </cell>
          <cell r="D12654">
            <v>0</v>
          </cell>
          <cell r="E12654">
            <v>0</v>
          </cell>
        </row>
        <row r="12655">
          <cell r="A12655">
            <v>0</v>
          </cell>
          <cell r="B12655">
            <v>0</v>
          </cell>
          <cell r="C12655">
            <v>0</v>
          </cell>
          <cell r="D12655">
            <v>0</v>
          </cell>
          <cell r="E12655">
            <v>0</v>
          </cell>
        </row>
        <row r="12656">
          <cell r="A12656">
            <v>0</v>
          </cell>
          <cell r="B12656">
            <v>0</v>
          </cell>
          <cell r="C12656">
            <v>0</v>
          </cell>
          <cell r="D12656">
            <v>0</v>
          </cell>
          <cell r="E12656">
            <v>0</v>
          </cell>
        </row>
        <row r="12657">
          <cell r="A12657">
            <v>0</v>
          </cell>
          <cell r="B12657">
            <v>0</v>
          </cell>
          <cell r="C12657">
            <v>0</v>
          </cell>
          <cell r="D12657">
            <v>0</v>
          </cell>
          <cell r="E12657">
            <v>0</v>
          </cell>
        </row>
        <row r="12658">
          <cell r="A12658">
            <v>0</v>
          </cell>
          <cell r="B12658">
            <v>0</v>
          </cell>
          <cell r="C12658">
            <v>0</v>
          </cell>
          <cell r="D12658">
            <v>0</v>
          </cell>
          <cell r="E12658">
            <v>0</v>
          </cell>
        </row>
        <row r="12659">
          <cell r="A12659">
            <v>0</v>
          </cell>
          <cell r="B12659">
            <v>0</v>
          </cell>
          <cell r="C12659">
            <v>0</v>
          </cell>
          <cell r="D12659">
            <v>0</v>
          </cell>
          <cell r="E12659">
            <v>0</v>
          </cell>
        </row>
        <row r="12660">
          <cell r="A12660">
            <v>0</v>
          </cell>
          <cell r="B12660">
            <v>0</v>
          </cell>
          <cell r="C12660">
            <v>0</v>
          </cell>
          <cell r="D12660">
            <v>0</v>
          </cell>
          <cell r="E12660">
            <v>0</v>
          </cell>
        </row>
        <row r="12661">
          <cell r="A12661">
            <v>0</v>
          </cell>
          <cell r="B12661">
            <v>0</v>
          </cell>
          <cell r="C12661">
            <v>0</v>
          </cell>
          <cell r="D12661">
            <v>0</v>
          </cell>
          <cell r="E12661">
            <v>0</v>
          </cell>
        </row>
        <row r="12662">
          <cell r="A12662">
            <v>0</v>
          </cell>
          <cell r="B12662">
            <v>0</v>
          </cell>
          <cell r="C12662">
            <v>0</v>
          </cell>
          <cell r="D12662">
            <v>0</v>
          </cell>
          <cell r="E12662">
            <v>0</v>
          </cell>
        </row>
        <row r="12663">
          <cell r="A12663">
            <v>0</v>
          </cell>
          <cell r="B12663">
            <v>0</v>
          </cell>
          <cell r="C12663">
            <v>0</v>
          </cell>
          <cell r="D12663">
            <v>0</v>
          </cell>
          <cell r="E12663">
            <v>0</v>
          </cell>
        </row>
        <row r="12664">
          <cell r="A12664">
            <v>0</v>
          </cell>
          <cell r="B12664">
            <v>0</v>
          </cell>
          <cell r="C12664">
            <v>0</v>
          </cell>
          <cell r="D12664">
            <v>0</v>
          </cell>
          <cell r="E12664">
            <v>0</v>
          </cell>
        </row>
        <row r="12665">
          <cell r="A12665">
            <v>0</v>
          </cell>
          <cell r="B12665">
            <v>0</v>
          </cell>
          <cell r="C12665">
            <v>0</v>
          </cell>
          <cell r="D12665">
            <v>0</v>
          </cell>
          <cell r="E12665">
            <v>0</v>
          </cell>
        </row>
        <row r="12666">
          <cell r="A12666">
            <v>0</v>
          </cell>
          <cell r="B12666">
            <v>0</v>
          </cell>
          <cell r="C12666">
            <v>0</v>
          </cell>
          <cell r="D12666">
            <v>0</v>
          </cell>
          <cell r="E12666">
            <v>0</v>
          </cell>
        </row>
        <row r="12667">
          <cell r="A12667">
            <v>0</v>
          </cell>
          <cell r="B12667">
            <v>0</v>
          </cell>
          <cell r="C12667">
            <v>0</v>
          </cell>
          <cell r="D12667">
            <v>0</v>
          </cell>
          <cell r="E12667">
            <v>0</v>
          </cell>
        </row>
        <row r="12668">
          <cell r="A12668">
            <v>0</v>
          </cell>
          <cell r="B12668">
            <v>0</v>
          </cell>
          <cell r="C12668">
            <v>0</v>
          </cell>
          <cell r="D12668">
            <v>0</v>
          </cell>
          <cell r="E12668">
            <v>0</v>
          </cell>
        </row>
        <row r="12669">
          <cell r="A12669">
            <v>0</v>
          </cell>
          <cell r="B12669">
            <v>0</v>
          </cell>
          <cell r="C12669">
            <v>0</v>
          </cell>
          <cell r="D12669">
            <v>0</v>
          </cell>
          <cell r="E12669">
            <v>0</v>
          </cell>
        </row>
        <row r="12670">
          <cell r="A12670">
            <v>0</v>
          </cell>
          <cell r="B12670">
            <v>0</v>
          </cell>
          <cell r="C12670">
            <v>0</v>
          </cell>
          <cell r="D12670">
            <v>0</v>
          </cell>
          <cell r="E12670">
            <v>0</v>
          </cell>
        </row>
        <row r="12671">
          <cell r="A12671">
            <v>0</v>
          </cell>
          <cell r="B12671">
            <v>0</v>
          </cell>
          <cell r="C12671">
            <v>0</v>
          </cell>
          <cell r="D12671">
            <v>0</v>
          </cell>
          <cell r="E12671">
            <v>0</v>
          </cell>
        </row>
        <row r="12672">
          <cell r="A12672">
            <v>0</v>
          </cell>
          <cell r="B12672">
            <v>0</v>
          </cell>
          <cell r="C12672">
            <v>0</v>
          </cell>
          <cell r="D12672">
            <v>0</v>
          </cell>
          <cell r="E12672">
            <v>0</v>
          </cell>
        </row>
        <row r="12673">
          <cell r="A12673">
            <v>0</v>
          </cell>
          <cell r="B12673">
            <v>0</v>
          </cell>
          <cell r="C12673">
            <v>0</v>
          </cell>
          <cell r="D12673">
            <v>0</v>
          </cell>
          <cell r="E12673">
            <v>0</v>
          </cell>
        </row>
        <row r="12674">
          <cell r="A12674">
            <v>0</v>
          </cell>
          <cell r="B12674">
            <v>0</v>
          </cell>
          <cell r="C12674">
            <v>0</v>
          </cell>
          <cell r="D12674">
            <v>0</v>
          </cell>
          <cell r="E12674">
            <v>0</v>
          </cell>
        </row>
        <row r="12675">
          <cell r="A12675">
            <v>0</v>
          </cell>
          <cell r="B12675">
            <v>0</v>
          </cell>
          <cell r="C12675">
            <v>0</v>
          </cell>
          <cell r="D12675">
            <v>0</v>
          </cell>
          <cell r="E12675">
            <v>0</v>
          </cell>
        </row>
        <row r="12676">
          <cell r="A12676">
            <v>0</v>
          </cell>
          <cell r="B12676">
            <v>0</v>
          </cell>
          <cell r="C12676">
            <v>0</v>
          </cell>
          <cell r="D12676">
            <v>0</v>
          </cell>
          <cell r="E12676">
            <v>0</v>
          </cell>
        </row>
        <row r="12677">
          <cell r="A12677">
            <v>0</v>
          </cell>
          <cell r="B12677">
            <v>0</v>
          </cell>
          <cell r="C12677">
            <v>0</v>
          </cell>
          <cell r="D12677">
            <v>0</v>
          </cell>
          <cell r="E12677">
            <v>0</v>
          </cell>
        </row>
        <row r="12678">
          <cell r="A12678">
            <v>0</v>
          </cell>
          <cell r="B12678">
            <v>0</v>
          </cell>
          <cell r="C12678">
            <v>0</v>
          </cell>
          <cell r="D12678">
            <v>0</v>
          </cell>
          <cell r="E12678">
            <v>0</v>
          </cell>
        </row>
        <row r="12679">
          <cell r="A12679">
            <v>0</v>
          </cell>
          <cell r="B12679">
            <v>0</v>
          </cell>
          <cell r="C12679">
            <v>0</v>
          </cell>
          <cell r="D12679">
            <v>0</v>
          </cell>
          <cell r="E12679">
            <v>0</v>
          </cell>
        </row>
        <row r="12680">
          <cell r="A12680">
            <v>0</v>
          </cell>
          <cell r="B12680">
            <v>0</v>
          </cell>
          <cell r="C12680">
            <v>0</v>
          </cell>
          <cell r="D12680">
            <v>0</v>
          </cell>
          <cell r="E12680">
            <v>0</v>
          </cell>
        </row>
        <row r="12681">
          <cell r="A12681">
            <v>0</v>
          </cell>
          <cell r="B12681">
            <v>0</v>
          </cell>
          <cell r="C12681">
            <v>0</v>
          </cell>
          <cell r="D12681">
            <v>0</v>
          </cell>
          <cell r="E12681">
            <v>0</v>
          </cell>
        </row>
        <row r="12682">
          <cell r="A12682">
            <v>0</v>
          </cell>
          <cell r="B12682">
            <v>0</v>
          </cell>
          <cell r="C12682">
            <v>0</v>
          </cell>
          <cell r="D12682">
            <v>0</v>
          </cell>
          <cell r="E12682">
            <v>0</v>
          </cell>
        </row>
        <row r="12683">
          <cell r="A12683">
            <v>0</v>
          </cell>
          <cell r="B12683">
            <v>0</v>
          </cell>
          <cell r="C12683">
            <v>0</v>
          </cell>
          <cell r="D12683">
            <v>0</v>
          </cell>
          <cell r="E12683">
            <v>0</v>
          </cell>
        </row>
        <row r="12684">
          <cell r="A12684">
            <v>0</v>
          </cell>
          <cell r="B12684">
            <v>0</v>
          </cell>
          <cell r="C12684">
            <v>0</v>
          </cell>
          <cell r="D12684">
            <v>0</v>
          </cell>
          <cell r="E12684">
            <v>0</v>
          </cell>
        </row>
        <row r="12685">
          <cell r="A12685">
            <v>0</v>
          </cell>
          <cell r="B12685">
            <v>0</v>
          </cell>
          <cell r="C12685">
            <v>0</v>
          </cell>
          <cell r="D12685">
            <v>0</v>
          </cell>
          <cell r="E12685">
            <v>0</v>
          </cell>
        </row>
        <row r="12686">
          <cell r="A12686">
            <v>0</v>
          </cell>
          <cell r="B12686">
            <v>0</v>
          </cell>
          <cell r="C12686">
            <v>0</v>
          </cell>
          <cell r="D12686">
            <v>0</v>
          </cell>
          <cell r="E12686">
            <v>0</v>
          </cell>
        </row>
        <row r="12687">
          <cell r="A12687">
            <v>0</v>
          </cell>
          <cell r="B12687">
            <v>0</v>
          </cell>
          <cell r="C12687">
            <v>0</v>
          </cell>
          <cell r="D12687">
            <v>0</v>
          </cell>
          <cell r="E12687">
            <v>0</v>
          </cell>
        </row>
        <row r="12688">
          <cell r="A12688">
            <v>0</v>
          </cell>
          <cell r="B12688">
            <v>0</v>
          </cell>
          <cell r="C12688">
            <v>0</v>
          </cell>
          <cell r="D12688">
            <v>0</v>
          </cell>
          <cell r="E12688">
            <v>0</v>
          </cell>
        </row>
        <row r="12689">
          <cell r="A12689">
            <v>0</v>
          </cell>
          <cell r="B12689">
            <v>0</v>
          </cell>
          <cell r="C12689">
            <v>0</v>
          </cell>
          <cell r="D12689">
            <v>0</v>
          </cell>
          <cell r="E12689">
            <v>0</v>
          </cell>
        </row>
        <row r="12690">
          <cell r="A12690">
            <v>0</v>
          </cell>
          <cell r="B12690">
            <v>0</v>
          </cell>
          <cell r="C12690">
            <v>0</v>
          </cell>
          <cell r="D12690">
            <v>0</v>
          </cell>
          <cell r="E12690">
            <v>0</v>
          </cell>
        </row>
        <row r="12691">
          <cell r="A12691">
            <v>0</v>
          </cell>
          <cell r="B12691">
            <v>0</v>
          </cell>
          <cell r="C12691">
            <v>0</v>
          </cell>
          <cell r="D12691">
            <v>0</v>
          </cell>
          <cell r="E12691">
            <v>0</v>
          </cell>
        </row>
        <row r="12692">
          <cell r="A12692">
            <v>0</v>
          </cell>
          <cell r="B12692">
            <v>0</v>
          </cell>
          <cell r="C12692">
            <v>0</v>
          </cell>
          <cell r="D12692">
            <v>0</v>
          </cell>
          <cell r="E12692">
            <v>0</v>
          </cell>
        </row>
        <row r="12693">
          <cell r="A12693">
            <v>0</v>
          </cell>
          <cell r="B12693">
            <v>0</v>
          </cell>
          <cell r="C12693">
            <v>0</v>
          </cell>
          <cell r="D12693">
            <v>0</v>
          </cell>
          <cell r="E12693">
            <v>0</v>
          </cell>
        </row>
        <row r="12694">
          <cell r="A12694">
            <v>0</v>
          </cell>
          <cell r="B12694">
            <v>0</v>
          </cell>
          <cell r="C12694">
            <v>0</v>
          </cell>
          <cell r="D12694">
            <v>0</v>
          </cell>
          <cell r="E12694">
            <v>0</v>
          </cell>
        </row>
        <row r="12695">
          <cell r="A12695">
            <v>0</v>
          </cell>
          <cell r="B12695">
            <v>0</v>
          </cell>
          <cell r="C12695">
            <v>0</v>
          </cell>
          <cell r="D12695">
            <v>0</v>
          </cell>
          <cell r="E12695">
            <v>0</v>
          </cell>
        </row>
        <row r="12696">
          <cell r="A12696">
            <v>0</v>
          </cell>
          <cell r="B12696">
            <v>0</v>
          </cell>
          <cell r="C12696">
            <v>0</v>
          </cell>
          <cell r="D12696">
            <v>0</v>
          </cell>
          <cell r="E12696">
            <v>0</v>
          </cell>
        </row>
        <row r="12697">
          <cell r="A12697">
            <v>0</v>
          </cell>
          <cell r="B12697">
            <v>0</v>
          </cell>
          <cell r="C12697">
            <v>0</v>
          </cell>
          <cell r="D12697">
            <v>0</v>
          </cell>
          <cell r="E12697">
            <v>0</v>
          </cell>
        </row>
        <row r="12698">
          <cell r="A12698">
            <v>0</v>
          </cell>
          <cell r="B12698">
            <v>0</v>
          </cell>
          <cell r="C12698">
            <v>0</v>
          </cell>
          <cell r="D12698">
            <v>0</v>
          </cell>
          <cell r="E12698">
            <v>0</v>
          </cell>
        </row>
        <row r="12699">
          <cell r="A12699">
            <v>0</v>
          </cell>
          <cell r="B12699">
            <v>0</v>
          </cell>
          <cell r="C12699">
            <v>0</v>
          </cell>
          <cell r="D12699">
            <v>0</v>
          </cell>
          <cell r="E12699">
            <v>0</v>
          </cell>
        </row>
        <row r="12700">
          <cell r="A12700">
            <v>0</v>
          </cell>
          <cell r="B12700">
            <v>0</v>
          </cell>
          <cell r="C12700">
            <v>0</v>
          </cell>
          <cell r="D12700">
            <v>0</v>
          </cell>
          <cell r="E12700">
            <v>0</v>
          </cell>
        </row>
        <row r="12701">
          <cell r="A12701">
            <v>0</v>
          </cell>
          <cell r="B12701">
            <v>0</v>
          </cell>
          <cell r="C12701">
            <v>0</v>
          </cell>
          <cell r="D12701">
            <v>0</v>
          </cell>
          <cell r="E12701">
            <v>0</v>
          </cell>
        </row>
        <row r="12702">
          <cell r="A12702">
            <v>0</v>
          </cell>
          <cell r="B12702">
            <v>0</v>
          </cell>
          <cell r="C12702">
            <v>0</v>
          </cell>
          <cell r="D12702">
            <v>0</v>
          </cell>
          <cell r="E12702">
            <v>0</v>
          </cell>
        </row>
        <row r="12703">
          <cell r="A12703">
            <v>0</v>
          </cell>
          <cell r="B12703">
            <v>0</v>
          </cell>
          <cell r="C12703">
            <v>0</v>
          </cell>
          <cell r="D12703">
            <v>0</v>
          </cell>
          <cell r="E12703">
            <v>0</v>
          </cell>
        </row>
        <row r="12704">
          <cell r="A12704">
            <v>0</v>
          </cell>
          <cell r="B12704">
            <v>0</v>
          </cell>
          <cell r="C12704">
            <v>0</v>
          </cell>
          <cell r="D12704">
            <v>0</v>
          </cell>
          <cell r="E12704">
            <v>0</v>
          </cell>
        </row>
        <row r="12705">
          <cell r="A12705">
            <v>0</v>
          </cell>
          <cell r="B12705">
            <v>0</v>
          </cell>
          <cell r="C12705">
            <v>0</v>
          </cell>
          <cell r="D12705">
            <v>0</v>
          </cell>
          <cell r="E12705">
            <v>0</v>
          </cell>
        </row>
        <row r="12706">
          <cell r="A12706">
            <v>0</v>
          </cell>
          <cell r="B12706">
            <v>0</v>
          </cell>
          <cell r="C12706">
            <v>0</v>
          </cell>
          <cell r="D12706">
            <v>0</v>
          </cell>
          <cell r="E12706">
            <v>0</v>
          </cell>
        </row>
        <row r="12707">
          <cell r="A12707">
            <v>0</v>
          </cell>
          <cell r="B12707">
            <v>0</v>
          </cell>
          <cell r="C12707">
            <v>0</v>
          </cell>
          <cell r="D12707">
            <v>0</v>
          </cell>
          <cell r="E12707">
            <v>0</v>
          </cell>
        </row>
        <row r="12708">
          <cell r="A12708">
            <v>0</v>
          </cell>
          <cell r="B12708">
            <v>0</v>
          </cell>
          <cell r="C12708">
            <v>0</v>
          </cell>
          <cell r="D12708">
            <v>0</v>
          </cell>
          <cell r="E12708">
            <v>0</v>
          </cell>
        </row>
        <row r="12709">
          <cell r="A12709">
            <v>0</v>
          </cell>
          <cell r="B12709">
            <v>0</v>
          </cell>
          <cell r="C12709">
            <v>0</v>
          </cell>
          <cell r="D12709">
            <v>0</v>
          </cell>
          <cell r="E12709">
            <v>0</v>
          </cell>
        </row>
        <row r="12710">
          <cell r="A12710">
            <v>0</v>
          </cell>
          <cell r="B12710">
            <v>0</v>
          </cell>
          <cell r="C12710">
            <v>0</v>
          </cell>
          <cell r="D12710">
            <v>0</v>
          </cell>
          <cell r="E12710">
            <v>0</v>
          </cell>
        </row>
        <row r="12711">
          <cell r="A12711">
            <v>0</v>
          </cell>
          <cell r="B12711">
            <v>0</v>
          </cell>
          <cell r="C12711">
            <v>0</v>
          </cell>
          <cell r="D12711">
            <v>0</v>
          </cell>
          <cell r="E12711">
            <v>0</v>
          </cell>
        </row>
        <row r="12712">
          <cell r="A12712">
            <v>0</v>
          </cell>
          <cell r="B12712">
            <v>0</v>
          </cell>
          <cell r="C12712">
            <v>0</v>
          </cell>
          <cell r="D12712">
            <v>0</v>
          </cell>
          <cell r="E12712">
            <v>0</v>
          </cell>
        </row>
        <row r="12713">
          <cell r="A12713">
            <v>0</v>
          </cell>
          <cell r="B12713">
            <v>0</v>
          </cell>
          <cell r="C12713">
            <v>0</v>
          </cell>
          <cell r="D12713">
            <v>0</v>
          </cell>
          <cell r="E12713">
            <v>0</v>
          </cell>
        </row>
        <row r="12714">
          <cell r="A12714">
            <v>0</v>
          </cell>
          <cell r="B12714">
            <v>0</v>
          </cell>
          <cell r="C12714">
            <v>0</v>
          </cell>
          <cell r="D12714">
            <v>0</v>
          </cell>
          <cell r="E12714">
            <v>0</v>
          </cell>
        </row>
        <row r="12715">
          <cell r="A12715">
            <v>0</v>
          </cell>
          <cell r="B12715">
            <v>0</v>
          </cell>
          <cell r="C12715">
            <v>0</v>
          </cell>
          <cell r="D12715">
            <v>0</v>
          </cell>
          <cell r="E12715">
            <v>0</v>
          </cell>
        </row>
        <row r="12716">
          <cell r="A12716">
            <v>0</v>
          </cell>
          <cell r="B12716">
            <v>0</v>
          </cell>
          <cell r="C12716">
            <v>0</v>
          </cell>
          <cell r="D12716">
            <v>0</v>
          </cell>
          <cell r="E12716">
            <v>0</v>
          </cell>
        </row>
        <row r="12717">
          <cell r="A12717">
            <v>0</v>
          </cell>
          <cell r="B12717">
            <v>0</v>
          </cell>
          <cell r="C12717">
            <v>0</v>
          </cell>
          <cell r="D12717">
            <v>0</v>
          </cell>
          <cell r="E12717">
            <v>0</v>
          </cell>
        </row>
        <row r="12718">
          <cell r="A12718">
            <v>0</v>
          </cell>
          <cell r="B12718">
            <v>0</v>
          </cell>
          <cell r="C12718">
            <v>0</v>
          </cell>
          <cell r="D12718">
            <v>0</v>
          </cell>
          <cell r="E12718">
            <v>0</v>
          </cell>
        </row>
        <row r="12719">
          <cell r="A12719">
            <v>0</v>
          </cell>
          <cell r="B12719">
            <v>0</v>
          </cell>
          <cell r="C12719">
            <v>0</v>
          </cell>
          <cell r="D12719">
            <v>0</v>
          </cell>
          <cell r="E12719">
            <v>0</v>
          </cell>
        </row>
        <row r="12720">
          <cell r="A12720">
            <v>0</v>
          </cell>
          <cell r="B12720">
            <v>0</v>
          </cell>
          <cell r="C12720">
            <v>0</v>
          </cell>
          <cell r="D12720">
            <v>0</v>
          </cell>
          <cell r="E12720">
            <v>0</v>
          </cell>
        </row>
        <row r="12721">
          <cell r="A12721">
            <v>0</v>
          </cell>
          <cell r="B12721">
            <v>0</v>
          </cell>
          <cell r="C12721">
            <v>0</v>
          </cell>
          <cell r="D12721">
            <v>0</v>
          </cell>
          <cell r="E12721">
            <v>0</v>
          </cell>
        </row>
        <row r="12722">
          <cell r="A12722">
            <v>0</v>
          </cell>
          <cell r="B12722">
            <v>0</v>
          </cell>
          <cell r="C12722">
            <v>0</v>
          </cell>
          <cell r="D12722">
            <v>0</v>
          </cell>
          <cell r="E12722">
            <v>0</v>
          </cell>
        </row>
        <row r="12723">
          <cell r="A12723">
            <v>0</v>
          </cell>
          <cell r="B12723">
            <v>0</v>
          </cell>
          <cell r="C12723">
            <v>0</v>
          </cell>
          <cell r="D12723">
            <v>0</v>
          </cell>
          <cell r="E12723">
            <v>0</v>
          </cell>
        </row>
        <row r="12724">
          <cell r="A12724">
            <v>0</v>
          </cell>
          <cell r="B12724">
            <v>0</v>
          </cell>
          <cell r="C12724">
            <v>0</v>
          </cell>
          <cell r="D12724">
            <v>0</v>
          </cell>
          <cell r="E12724">
            <v>0</v>
          </cell>
        </row>
        <row r="12725">
          <cell r="A12725">
            <v>0</v>
          </cell>
          <cell r="B12725">
            <v>0</v>
          </cell>
          <cell r="C12725">
            <v>0</v>
          </cell>
          <cell r="D12725">
            <v>0</v>
          </cell>
          <cell r="E12725">
            <v>0</v>
          </cell>
        </row>
        <row r="12726">
          <cell r="A12726">
            <v>0</v>
          </cell>
          <cell r="B12726">
            <v>0</v>
          </cell>
          <cell r="C12726">
            <v>0</v>
          </cell>
          <cell r="D12726">
            <v>0</v>
          </cell>
          <cell r="E12726">
            <v>0</v>
          </cell>
        </row>
        <row r="12727">
          <cell r="A12727">
            <v>0</v>
          </cell>
          <cell r="B12727">
            <v>0</v>
          </cell>
          <cell r="C12727">
            <v>0</v>
          </cell>
          <cell r="D12727">
            <v>0</v>
          </cell>
          <cell r="E12727">
            <v>0</v>
          </cell>
        </row>
        <row r="12728">
          <cell r="A12728">
            <v>0</v>
          </cell>
          <cell r="B12728">
            <v>0</v>
          </cell>
          <cell r="C12728">
            <v>0</v>
          </cell>
          <cell r="D12728">
            <v>0</v>
          </cell>
          <cell r="E12728">
            <v>0</v>
          </cell>
        </row>
        <row r="12729">
          <cell r="A12729">
            <v>0</v>
          </cell>
          <cell r="B12729">
            <v>0</v>
          </cell>
          <cell r="C12729">
            <v>0</v>
          </cell>
          <cell r="D12729">
            <v>0</v>
          </cell>
          <cell r="E12729">
            <v>0</v>
          </cell>
        </row>
        <row r="12730">
          <cell r="A12730">
            <v>0</v>
          </cell>
          <cell r="B12730">
            <v>0</v>
          </cell>
          <cell r="C12730">
            <v>0</v>
          </cell>
          <cell r="D12730">
            <v>0</v>
          </cell>
          <cell r="E12730">
            <v>0</v>
          </cell>
        </row>
        <row r="12731">
          <cell r="A12731">
            <v>0</v>
          </cell>
          <cell r="B12731">
            <v>0</v>
          </cell>
          <cell r="C12731">
            <v>0</v>
          </cell>
          <cell r="D12731">
            <v>0</v>
          </cell>
          <cell r="E12731">
            <v>0</v>
          </cell>
        </row>
        <row r="12732">
          <cell r="A12732">
            <v>0</v>
          </cell>
          <cell r="B12732">
            <v>0</v>
          </cell>
          <cell r="C12732">
            <v>0</v>
          </cell>
          <cell r="D12732">
            <v>0</v>
          </cell>
          <cell r="E12732">
            <v>0</v>
          </cell>
        </row>
        <row r="12733">
          <cell r="A12733">
            <v>0</v>
          </cell>
          <cell r="B12733">
            <v>0</v>
          </cell>
          <cell r="C12733">
            <v>0</v>
          </cell>
          <cell r="D12733">
            <v>0</v>
          </cell>
          <cell r="E12733">
            <v>0</v>
          </cell>
        </row>
        <row r="12734">
          <cell r="A12734">
            <v>0</v>
          </cell>
          <cell r="B12734">
            <v>0</v>
          </cell>
          <cell r="C12734">
            <v>0</v>
          </cell>
          <cell r="D12734">
            <v>0</v>
          </cell>
          <cell r="E12734">
            <v>0</v>
          </cell>
        </row>
        <row r="12735">
          <cell r="A12735">
            <v>0</v>
          </cell>
          <cell r="B12735">
            <v>0</v>
          </cell>
          <cell r="C12735">
            <v>0</v>
          </cell>
          <cell r="D12735">
            <v>0</v>
          </cell>
          <cell r="E12735">
            <v>0</v>
          </cell>
        </row>
        <row r="12736">
          <cell r="A12736">
            <v>0</v>
          </cell>
          <cell r="B12736">
            <v>0</v>
          </cell>
          <cell r="C12736">
            <v>0</v>
          </cell>
          <cell r="D12736">
            <v>0</v>
          </cell>
          <cell r="E12736">
            <v>0</v>
          </cell>
        </row>
        <row r="12737">
          <cell r="A12737">
            <v>0</v>
          </cell>
          <cell r="B12737">
            <v>0</v>
          </cell>
          <cell r="C12737">
            <v>0</v>
          </cell>
          <cell r="D12737">
            <v>0</v>
          </cell>
          <cell r="E12737">
            <v>0</v>
          </cell>
        </row>
        <row r="12738">
          <cell r="A12738">
            <v>0</v>
          </cell>
          <cell r="B12738">
            <v>0</v>
          </cell>
          <cell r="C12738">
            <v>0</v>
          </cell>
          <cell r="D12738">
            <v>0</v>
          </cell>
          <cell r="E12738">
            <v>0</v>
          </cell>
        </row>
        <row r="12739">
          <cell r="A12739">
            <v>0</v>
          </cell>
          <cell r="B12739">
            <v>0</v>
          </cell>
          <cell r="C12739">
            <v>0</v>
          </cell>
          <cell r="D12739">
            <v>0</v>
          </cell>
          <cell r="E12739">
            <v>0</v>
          </cell>
        </row>
        <row r="12740">
          <cell r="A12740">
            <v>0</v>
          </cell>
          <cell r="B12740">
            <v>0</v>
          </cell>
          <cell r="C12740">
            <v>0</v>
          </cell>
          <cell r="D12740">
            <v>0</v>
          </cell>
          <cell r="E12740">
            <v>0</v>
          </cell>
        </row>
        <row r="12741">
          <cell r="A12741">
            <v>0</v>
          </cell>
          <cell r="B12741">
            <v>0</v>
          </cell>
          <cell r="C12741">
            <v>0</v>
          </cell>
          <cell r="D12741">
            <v>0</v>
          </cell>
          <cell r="E12741">
            <v>0</v>
          </cell>
        </row>
        <row r="12742">
          <cell r="A12742">
            <v>0</v>
          </cell>
          <cell r="B12742">
            <v>0</v>
          </cell>
          <cell r="C12742">
            <v>0</v>
          </cell>
          <cell r="D12742">
            <v>0</v>
          </cell>
          <cell r="E12742">
            <v>0</v>
          </cell>
        </row>
        <row r="12743">
          <cell r="A12743">
            <v>0</v>
          </cell>
          <cell r="B12743">
            <v>0</v>
          </cell>
          <cell r="C12743">
            <v>0</v>
          </cell>
          <cell r="D12743">
            <v>0</v>
          </cell>
          <cell r="E12743">
            <v>0</v>
          </cell>
        </row>
        <row r="12744">
          <cell r="A12744">
            <v>0</v>
          </cell>
          <cell r="B12744">
            <v>0</v>
          </cell>
          <cell r="C12744">
            <v>0</v>
          </cell>
          <cell r="D12744">
            <v>0</v>
          </cell>
          <cell r="E12744">
            <v>0</v>
          </cell>
        </row>
        <row r="12745">
          <cell r="A12745">
            <v>0</v>
          </cell>
          <cell r="B12745">
            <v>0</v>
          </cell>
          <cell r="C12745">
            <v>0</v>
          </cell>
          <cell r="D12745">
            <v>0</v>
          </cell>
          <cell r="E12745">
            <v>0</v>
          </cell>
        </row>
        <row r="12746">
          <cell r="A12746">
            <v>0</v>
          </cell>
          <cell r="B12746">
            <v>0</v>
          </cell>
          <cell r="C12746">
            <v>0</v>
          </cell>
          <cell r="D12746">
            <v>0</v>
          </cell>
          <cell r="E12746">
            <v>0</v>
          </cell>
        </row>
        <row r="12747">
          <cell r="A12747">
            <v>0</v>
          </cell>
          <cell r="B12747">
            <v>0</v>
          </cell>
          <cell r="C12747">
            <v>0</v>
          </cell>
          <cell r="D12747">
            <v>0</v>
          </cell>
          <cell r="E12747">
            <v>0</v>
          </cell>
        </row>
        <row r="12748">
          <cell r="A12748">
            <v>0</v>
          </cell>
          <cell r="B12748">
            <v>0</v>
          </cell>
          <cell r="C12748">
            <v>0</v>
          </cell>
          <cell r="D12748">
            <v>0</v>
          </cell>
          <cell r="E12748">
            <v>0</v>
          </cell>
        </row>
        <row r="12749">
          <cell r="A12749">
            <v>0</v>
          </cell>
          <cell r="B12749">
            <v>0</v>
          </cell>
          <cell r="C12749">
            <v>0</v>
          </cell>
          <cell r="D12749">
            <v>0</v>
          </cell>
          <cell r="E12749">
            <v>0</v>
          </cell>
        </row>
        <row r="12750">
          <cell r="A12750">
            <v>0</v>
          </cell>
          <cell r="B12750">
            <v>0</v>
          </cell>
          <cell r="C12750">
            <v>0</v>
          </cell>
          <cell r="D12750">
            <v>0</v>
          </cell>
          <cell r="E12750">
            <v>0</v>
          </cell>
        </row>
        <row r="12751">
          <cell r="A12751">
            <v>0</v>
          </cell>
          <cell r="B12751">
            <v>0</v>
          </cell>
          <cell r="C12751">
            <v>0</v>
          </cell>
          <cell r="D12751">
            <v>0</v>
          </cell>
          <cell r="E12751">
            <v>0</v>
          </cell>
        </row>
        <row r="12752">
          <cell r="A12752">
            <v>0</v>
          </cell>
          <cell r="B12752">
            <v>0</v>
          </cell>
          <cell r="C12752">
            <v>0</v>
          </cell>
          <cell r="D12752">
            <v>0</v>
          </cell>
          <cell r="E12752">
            <v>0</v>
          </cell>
        </row>
        <row r="12753">
          <cell r="A12753">
            <v>0</v>
          </cell>
          <cell r="B12753">
            <v>0</v>
          </cell>
          <cell r="C12753">
            <v>0</v>
          </cell>
          <cell r="D12753">
            <v>0</v>
          </cell>
          <cell r="E12753">
            <v>0</v>
          </cell>
        </row>
        <row r="12754">
          <cell r="A12754">
            <v>0</v>
          </cell>
          <cell r="B12754">
            <v>0</v>
          </cell>
          <cell r="C12754">
            <v>0</v>
          </cell>
          <cell r="D12754">
            <v>0</v>
          </cell>
          <cell r="E12754">
            <v>0</v>
          </cell>
        </row>
        <row r="12755">
          <cell r="A12755">
            <v>0</v>
          </cell>
          <cell r="B12755">
            <v>0</v>
          </cell>
          <cell r="C12755">
            <v>0</v>
          </cell>
          <cell r="D12755">
            <v>0</v>
          </cell>
          <cell r="E12755">
            <v>0</v>
          </cell>
        </row>
        <row r="12756">
          <cell r="A12756">
            <v>0</v>
          </cell>
          <cell r="B12756">
            <v>0</v>
          </cell>
          <cell r="C12756">
            <v>0</v>
          </cell>
          <cell r="D12756">
            <v>0</v>
          </cell>
          <cell r="E12756">
            <v>0</v>
          </cell>
        </row>
        <row r="12757">
          <cell r="A12757">
            <v>0</v>
          </cell>
          <cell r="B12757">
            <v>0</v>
          </cell>
          <cell r="C12757">
            <v>0</v>
          </cell>
          <cell r="D12757">
            <v>0</v>
          </cell>
          <cell r="E12757">
            <v>0</v>
          </cell>
        </row>
        <row r="12758">
          <cell r="A12758">
            <v>0</v>
          </cell>
          <cell r="B12758">
            <v>0</v>
          </cell>
          <cell r="C12758">
            <v>0</v>
          </cell>
          <cell r="D12758">
            <v>0</v>
          </cell>
          <cell r="E12758">
            <v>0</v>
          </cell>
        </row>
        <row r="12759">
          <cell r="A12759">
            <v>0</v>
          </cell>
          <cell r="B12759">
            <v>0</v>
          </cell>
          <cell r="C12759">
            <v>0</v>
          </cell>
          <cell r="D12759">
            <v>0</v>
          </cell>
          <cell r="E12759">
            <v>0</v>
          </cell>
        </row>
        <row r="12760">
          <cell r="A12760">
            <v>0</v>
          </cell>
          <cell r="B12760">
            <v>0</v>
          </cell>
          <cell r="C12760">
            <v>0</v>
          </cell>
          <cell r="D12760">
            <v>0</v>
          </cell>
          <cell r="E12760">
            <v>0</v>
          </cell>
        </row>
        <row r="12761">
          <cell r="A12761">
            <v>0</v>
          </cell>
          <cell r="B12761">
            <v>0</v>
          </cell>
          <cell r="C12761">
            <v>0</v>
          </cell>
          <cell r="D12761">
            <v>0</v>
          </cell>
          <cell r="E12761">
            <v>0</v>
          </cell>
        </row>
        <row r="12762">
          <cell r="A12762">
            <v>0</v>
          </cell>
          <cell r="B12762">
            <v>0</v>
          </cell>
          <cell r="C12762">
            <v>0</v>
          </cell>
          <cell r="D12762">
            <v>0</v>
          </cell>
          <cell r="E12762">
            <v>0</v>
          </cell>
        </row>
        <row r="12763">
          <cell r="A12763">
            <v>0</v>
          </cell>
          <cell r="B12763">
            <v>0</v>
          </cell>
          <cell r="C12763">
            <v>0</v>
          </cell>
          <cell r="D12763">
            <v>0</v>
          </cell>
          <cell r="E12763">
            <v>0</v>
          </cell>
        </row>
        <row r="12764">
          <cell r="A12764">
            <v>0</v>
          </cell>
          <cell r="B12764">
            <v>0</v>
          </cell>
          <cell r="C12764">
            <v>0</v>
          </cell>
          <cell r="D12764">
            <v>0</v>
          </cell>
          <cell r="E12764">
            <v>0</v>
          </cell>
        </row>
        <row r="12765">
          <cell r="A12765">
            <v>0</v>
          </cell>
          <cell r="B12765">
            <v>0</v>
          </cell>
          <cell r="C12765">
            <v>0</v>
          </cell>
          <cell r="D12765">
            <v>0</v>
          </cell>
          <cell r="E12765">
            <v>0</v>
          </cell>
        </row>
        <row r="12766">
          <cell r="A12766">
            <v>0</v>
          </cell>
          <cell r="B12766">
            <v>0</v>
          </cell>
          <cell r="C12766">
            <v>0</v>
          </cell>
          <cell r="D12766">
            <v>0</v>
          </cell>
          <cell r="E12766">
            <v>0</v>
          </cell>
        </row>
        <row r="12767">
          <cell r="A12767">
            <v>0</v>
          </cell>
          <cell r="B12767">
            <v>0</v>
          </cell>
          <cell r="C12767">
            <v>0</v>
          </cell>
          <cell r="D12767">
            <v>0</v>
          </cell>
          <cell r="E12767">
            <v>0</v>
          </cell>
        </row>
        <row r="12768">
          <cell r="A12768">
            <v>0</v>
          </cell>
          <cell r="B12768">
            <v>0</v>
          </cell>
          <cell r="C12768">
            <v>0</v>
          </cell>
          <cell r="D12768">
            <v>0</v>
          </cell>
          <cell r="E12768">
            <v>0</v>
          </cell>
        </row>
        <row r="12769">
          <cell r="A12769">
            <v>0</v>
          </cell>
          <cell r="B12769">
            <v>0</v>
          </cell>
          <cell r="C12769">
            <v>0</v>
          </cell>
          <cell r="D12769">
            <v>0</v>
          </cell>
          <cell r="E12769">
            <v>0</v>
          </cell>
        </row>
        <row r="12770">
          <cell r="A12770">
            <v>0</v>
          </cell>
          <cell r="B12770">
            <v>0</v>
          </cell>
          <cell r="C12770">
            <v>0</v>
          </cell>
          <cell r="D12770">
            <v>0</v>
          </cell>
          <cell r="E12770">
            <v>0</v>
          </cell>
        </row>
        <row r="12771">
          <cell r="A12771">
            <v>0</v>
          </cell>
          <cell r="B12771">
            <v>0</v>
          </cell>
          <cell r="C12771">
            <v>0</v>
          </cell>
          <cell r="D12771">
            <v>0</v>
          </cell>
          <cell r="E12771">
            <v>0</v>
          </cell>
        </row>
        <row r="12772">
          <cell r="A12772">
            <v>0</v>
          </cell>
          <cell r="B12772">
            <v>0</v>
          </cell>
          <cell r="C12772">
            <v>0</v>
          </cell>
          <cell r="D12772">
            <v>0</v>
          </cell>
          <cell r="E12772">
            <v>0</v>
          </cell>
        </row>
        <row r="12773">
          <cell r="A12773">
            <v>0</v>
          </cell>
          <cell r="B12773">
            <v>0</v>
          </cell>
          <cell r="C12773">
            <v>0</v>
          </cell>
          <cell r="D12773">
            <v>0</v>
          </cell>
          <cell r="E12773">
            <v>0</v>
          </cell>
        </row>
        <row r="12774">
          <cell r="A12774">
            <v>0</v>
          </cell>
          <cell r="B12774">
            <v>0</v>
          </cell>
          <cell r="C12774">
            <v>0</v>
          </cell>
          <cell r="D12774">
            <v>0</v>
          </cell>
          <cell r="E12774">
            <v>0</v>
          </cell>
        </row>
        <row r="12775">
          <cell r="A12775">
            <v>0</v>
          </cell>
          <cell r="B12775">
            <v>0</v>
          </cell>
          <cell r="C12775">
            <v>0</v>
          </cell>
          <cell r="D12775">
            <v>0</v>
          </cell>
          <cell r="E12775">
            <v>0</v>
          </cell>
        </row>
        <row r="12776">
          <cell r="A12776">
            <v>0</v>
          </cell>
          <cell r="B12776">
            <v>0</v>
          </cell>
          <cell r="C12776">
            <v>0</v>
          </cell>
          <cell r="D12776">
            <v>0</v>
          </cell>
          <cell r="E12776">
            <v>0</v>
          </cell>
        </row>
        <row r="12777">
          <cell r="A12777">
            <v>0</v>
          </cell>
          <cell r="B12777">
            <v>0</v>
          </cell>
          <cell r="C12777">
            <v>0</v>
          </cell>
          <cell r="D12777">
            <v>0</v>
          </cell>
          <cell r="E12777">
            <v>0</v>
          </cell>
        </row>
        <row r="12778">
          <cell r="A12778">
            <v>0</v>
          </cell>
          <cell r="B12778">
            <v>0</v>
          </cell>
          <cell r="C12778">
            <v>0</v>
          </cell>
          <cell r="D12778">
            <v>0</v>
          </cell>
          <cell r="E12778">
            <v>0</v>
          </cell>
        </row>
        <row r="12779">
          <cell r="A12779">
            <v>0</v>
          </cell>
          <cell r="B12779">
            <v>0</v>
          </cell>
          <cell r="C12779">
            <v>0</v>
          </cell>
          <cell r="D12779">
            <v>0</v>
          </cell>
          <cell r="E12779">
            <v>0</v>
          </cell>
        </row>
        <row r="12780">
          <cell r="A12780">
            <v>0</v>
          </cell>
          <cell r="B12780">
            <v>0</v>
          </cell>
          <cell r="C12780">
            <v>0</v>
          </cell>
          <cell r="D12780">
            <v>0</v>
          </cell>
          <cell r="E12780">
            <v>0</v>
          </cell>
        </row>
        <row r="12781">
          <cell r="A12781">
            <v>0</v>
          </cell>
          <cell r="B12781">
            <v>0</v>
          </cell>
          <cell r="C12781">
            <v>0</v>
          </cell>
          <cell r="D12781">
            <v>0</v>
          </cell>
          <cell r="E12781">
            <v>0</v>
          </cell>
        </row>
        <row r="12782">
          <cell r="A12782">
            <v>0</v>
          </cell>
          <cell r="B12782">
            <v>0</v>
          </cell>
          <cell r="C12782">
            <v>0</v>
          </cell>
          <cell r="D12782">
            <v>0</v>
          </cell>
          <cell r="E12782">
            <v>0</v>
          </cell>
        </row>
        <row r="12783">
          <cell r="A12783">
            <v>0</v>
          </cell>
          <cell r="B12783">
            <v>0</v>
          </cell>
          <cell r="C12783">
            <v>0</v>
          </cell>
          <cell r="D12783">
            <v>0</v>
          </cell>
          <cell r="E12783">
            <v>0</v>
          </cell>
        </row>
        <row r="12784">
          <cell r="A12784">
            <v>0</v>
          </cell>
          <cell r="B12784">
            <v>0</v>
          </cell>
          <cell r="C12784">
            <v>0</v>
          </cell>
          <cell r="D12784">
            <v>0</v>
          </cell>
          <cell r="E12784">
            <v>0</v>
          </cell>
        </row>
        <row r="12785">
          <cell r="A12785">
            <v>0</v>
          </cell>
          <cell r="B12785">
            <v>0</v>
          </cell>
          <cell r="C12785">
            <v>0</v>
          </cell>
          <cell r="D12785">
            <v>0</v>
          </cell>
          <cell r="E12785">
            <v>0</v>
          </cell>
        </row>
        <row r="12786">
          <cell r="A12786">
            <v>0</v>
          </cell>
          <cell r="B12786">
            <v>0</v>
          </cell>
          <cell r="C12786">
            <v>0</v>
          </cell>
          <cell r="D12786">
            <v>0</v>
          </cell>
          <cell r="E12786">
            <v>0</v>
          </cell>
        </row>
        <row r="12787">
          <cell r="A12787">
            <v>0</v>
          </cell>
          <cell r="B12787">
            <v>0</v>
          </cell>
          <cell r="C12787">
            <v>0</v>
          </cell>
          <cell r="D12787">
            <v>0</v>
          </cell>
          <cell r="E12787">
            <v>0</v>
          </cell>
        </row>
        <row r="12788">
          <cell r="A12788">
            <v>0</v>
          </cell>
          <cell r="B12788">
            <v>0</v>
          </cell>
          <cell r="C12788">
            <v>0</v>
          </cell>
          <cell r="D12788">
            <v>0</v>
          </cell>
          <cell r="E12788">
            <v>0</v>
          </cell>
        </row>
        <row r="12789">
          <cell r="A12789">
            <v>0</v>
          </cell>
          <cell r="B12789">
            <v>0</v>
          </cell>
          <cell r="C12789">
            <v>0</v>
          </cell>
          <cell r="D12789">
            <v>0</v>
          </cell>
          <cell r="E12789">
            <v>0</v>
          </cell>
        </row>
        <row r="12790">
          <cell r="A12790">
            <v>0</v>
          </cell>
          <cell r="B12790">
            <v>0</v>
          </cell>
          <cell r="C12790">
            <v>0</v>
          </cell>
          <cell r="D12790">
            <v>0</v>
          </cell>
          <cell r="E12790">
            <v>0</v>
          </cell>
        </row>
        <row r="12791">
          <cell r="A12791">
            <v>0</v>
          </cell>
          <cell r="B12791">
            <v>0</v>
          </cell>
          <cell r="C12791">
            <v>0</v>
          </cell>
          <cell r="D12791">
            <v>0</v>
          </cell>
          <cell r="E12791">
            <v>0</v>
          </cell>
        </row>
        <row r="12792">
          <cell r="A12792">
            <v>0</v>
          </cell>
          <cell r="B12792">
            <v>0</v>
          </cell>
          <cell r="C12792">
            <v>0</v>
          </cell>
          <cell r="D12792">
            <v>0</v>
          </cell>
          <cell r="E12792">
            <v>0</v>
          </cell>
        </row>
        <row r="12793">
          <cell r="A12793">
            <v>0</v>
          </cell>
          <cell r="B12793">
            <v>0</v>
          </cell>
          <cell r="C12793">
            <v>0</v>
          </cell>
          <cell r="D12793">
            <v>0</v>
          </cell>
          <cell r="E12793">
            <v>0</v>
          </cell>
        </row>
        <row r="12794">
          <cell r="A12794">
            <v>0</v>
          </cell>
          <cell r="B12794">
            <v>0</v>
          </cell>
          <cell r="C12794">
            <v>0</v>
          </cell>
          <cell r="D12794">
            <v>0</v>
          </cell>
          <cell r="E12794">
            <v>0</v>
          </cell>
        </row>
        <row r="12795">
          <cell r="A12795">
            <v>0</v>
          </cell>
          <cell r="B12795">
            <v>0</v>
          </cell>
          <cell r="C12795">
            <v>0</v>
          </cell>
          <cell r="D12795">
            <v>0</v>
          </cell>
          <cell r="E12795">
            <v>0</v>
          </cell>
        </row>
        <row r="12796">
          <cell r="A12796">
            <v>0</v>
          </cell>
          <cell r="B12796">
            <v>0</v>
          </cell>
          <cell r="C12796">
            <v>0</v>
          </cell>
          <cell r="D12796">
            <v>0</v>
          </cell>
          <cell r="E12796">
            <v>0</v>
          </cell>
        </row>
        <row r="12797">
          <cell r="A12797">
            <v>0</v>
          </cell>
          <cell r="B12797">
            <v>0</v>
          </cell>
          <cell r="C12797">
            <v>0</v>
          </cell>
          <cell r="D12797">
            <v>0</v>
          </cell>
          <cell r="E12797">
            <v>0</v>
          </cell>
        </row>
        <row r="12798">
          <cell r="A12798">
            <v>0</v>
          </cell>
          <cell r="B12798">
            <v>0</v>
          </cell>
          <cell r="C12798">
            <v>0</v>
          </cell>
          <cell r="D12798">
            <v>0</v>
          </cell>
          <cell r="E12798">
            <v>0</v>
          </cell>
        </row>
        <row r="12799">
          <cell r="A12799">
            <v>0</v>
          </cell>
          <cell r="B12799">
            <v>0</v>
          </cell>
          <cell r="C12799">
            <v>0</v>
          </cell>
          <cell r="D12799">
            <v>0</v>
          </cell>
          <cell r="E12799">
            <v>0</v>
          </cell>
        </row>
        <row r="12800">
          <cell r="A12800">
            <v>0</v>
          </cell>
          <cell r="B12800">
            <v>0</v>
          </cell>
          <cell r="C12800">
            <v>0</v>
          </cell>
          <cell r="D12800">
            <v>0</v>
          </cell>
          <cell r="E12800">
            <v>0</v>
          </cell>
        </row>
        <row r="12801">
          <cell r="A12801">
            <v>0</v>
          </cell>
          <cell r="B12801">
            <v>0</v>
          </cell>
          <cell r="C12801">
            <v>0</v>
          </cell>
          <cell r="D12801">
            <v>0</v>
          </cell>
          <cell r="E12801">
            <v>0</v>
          </cell>
        </row>
        <row r="12802">
          <cell r="A12802">
            <v>0</v>
          </cell>
          <cell r="B12802">
            <v>0</v>
          </cell>
          <cell r="C12802">
            <v>0</v>
          </cell>
          <cell r="D12802">
            <v>0</v>
          </cell>
          <cell r="E12802">
            <v>0</v>
          </cell>
        </row>
        <row r="12803">
          <cell r="A12803">
            <v>0</v>
          </cell>
          <cell r="B12803">
            <v>0</v>
          </cell>
          <cell r="C12803">
            <v>0</v>
          </cell>
          <cell r="D12803">
            <v>0</v>
          </cell>
          <cell r="E12803">
            <v>0</v>
          </cell>
        </row>
        <row r="12804">
          <cell r="A12804">
            <v>0</v>
          </cell>
          <cell r="B12804">
            <v>0</v>
          </cell>
          <cell r="C12804">
            <v>0</v>
          </cell>
          <cell r="D12804">
            <v>0</v>
          </cell>
          <cell r="E12804">
            <v>0</v>
          </cell>
        </row>
        <row r="12805">
          <cell r="A12805">
            <v>0</v>
          </cell>
          <cell r="B12805">
            <v>0</v>
          </cell>
          <cell r="C12805">
            <v>0</v>
          </cell>
          <cell r="D12805">
            <v>0</v>
          </cell>
          <cell r="E12805">
            <v>0</v>
          </cell>
        </row>
        <row r="12806">
          <cell r="A12806">
            <v>0</v>
          </cell>
          <cell r="B12806">
            <v>0</v>
          </cell>
          <cell r="C12806">
            <v>0</v>
          </cell>
          <cell r="D12806">
            <v>0</v>
          </cell>
          <cell r="E12806">
            <v>0</v>
          </cell>
        </row>
        <row r="12807">
          <cell r="A12807">
            <v>0</v>
          </cell>
          <cell r="B12807">
            <v>0</v>
          </cell>
          <cell r="C12807">
            <v>0</v>
          </cell>
          <cell r="D12807">
            <v>0</v>
          </cell>
          <cell r="E12807">
            <v>0</v>
          </cell>
        </row>
        <row r="12808">
          <cell r="A12808">
            <v>0</v>
          </cell>
          <cell r="B12808">
            <v>0</v>
          </cell>
          <cell r="C12808">
            <v>0</v>
          </cell>
          <cell r="D12808">
            <v>0</v>
          </cell>
          <cell r="E12808">
            <v>0</v>
          </cell>
        </row>
        <row r="12809">
          <cell r="A12809">
            <v>0</v>
          </cell>
          <cell r="B12809">
            <v>0</v>
          </cell>
          <cell r="C12809">
            <v>0</v>
          </cell>
          <cell r="D12809">
            <v>0</v>
          </cell>
          <cell r="E12809">
            <v>0</v>
          </cell>
        </row>
        <row r="12810">
          <cell r="A12810">
            <v>0</v>
          </cell>
          <cell r="B12810">
            <v>0</v>
          </cell>
          <cell r="C12810">
            <v>0</v>
          </cell>
          <cell r="D12810">
            <v>0</v>
          </cell>
          <cell r="E12810">
            <v>0</v>
          </cell>
        </row>
        <row r="12811">
          <cell r="A12811">
            <v>0</v>
          </cell>
          <cell r="B12811">
            <v>0</v>
          </cell>
          <cell r="C12811">
            <v>0</v>
          </cell>
          <cell r="D12811">
            <v>0</v>
          </cell>
          <cell r="E12811">
            <v>0</v>
          </cell>
        </row>
        <row r="12812">
          <cell r="A12812">
            <v>0</v>
          </cell>
          <cell r="B12812">
            <v>0</v>
          </cell>
          <cell r="C12812">
            <v>0</v>
          </cell>
          <cell r="D12812">
            <v>0</v>
          </cell>
          <cell r="E12812">
            <v>0</v>
          </cell>
        </row>
        <row r="12813">
          <cell r="A12813">
            <v>0</v>
          </cell>
          <cell r="B12813">
            <v>0</v>
          </cell>
          <cell r="C12813">
            <v>0</v>
          </cell>
          <cell r="D12813">
            <v>0</v>
          </cell>
          <cell r="E12813">
            <v>0</v>
          </cell>
        </row>
        <row r="12814">
          <cell r="A12814">
            <v>0</v>
          </cell>
          <cell r="B12814">
            <v>0</v>
          </cell>
          <cell r="C12814">
            <v>0</v>
          </cell>
          <cell r="D12814">
            <v>0</v>
          </cell>
          <cell r="E12814">
            <v>0</v>
          </cell>
        </row>
        <row r="12815">
          <cell r="A12815">
            <v>0</v>
          </cell>
          <cell r="B12815">
            <v>0</v>
          </cell>
          <cell r="C12815">
            <v>0</v>
          </cell>
          <cell r="D12815">
            <v>0</v>
          </cell>
          <cell r="E12815">
            <v>0</v>
          </cell>
        </row>
        <row r="12816">
          <cell r="A12816">
            <v>0</v>
          </cell>
          <cell r="B12816">
            <v>0</v>
          </cell>
          <cell r="C12816">
            <v>0</v>
          </cell>
          <cell r="D12816">
            <v>0</v>
          </cell>
          <cell r="E12816">
            <v>0</v>
          </cell>
        </row>
        <row r="12817">
          <cell r="A12817">
            <v>0</v>
          </cell>
          <cell r="B12817">
            <v>0</v>
          </cell>
          <cell r="C12817">
            <v>0</v>
          </cell>
          <cell r="D12817">
            <v>0</v>
          </cell>
          <cell r="E12817">
            <v>0</v>
          </cell>
        </row>
        <row r="12818">
          <cell r="A12818">
            <v>0</v>
          </cell>
          <cell r="B12818">
            <v>0</v>
          </cell>
          <cell r="C12818">
            <v>0</v>
          </cell>
          <cell r="D12818">
            <v>0</v>
          </cell>
          <cell r="E12818">
            <v>0</v>
          </cell>
        </row>
        <row r="12819">
          <cell r="A12819">
            <v>0</v>
          </cell>
          <cell r="B12819">
            <v>0</v>
          </cell>
          <cell r="C12819">
            <v>0</v>
          </cell>
          <cell r="D12819">
            <v>0</v>
          </cell>
          <cell r="E12819">
            <v>0</v>
          </cell>
        </row>
        <row r="12820">
          <cell r="A12820">
            <v>0</v>
          </cell>
          <cell r="B12820">
            <v>0</v>
          </cell>
          <cell r="C12820">
            <v>0</v>
          </cell>
          <cell r="D12820">
            <v>0</v>
          </cell>
          <cell r="E12820">
            <v>0</v>
          </cell>
        </row>
        <row r="12821">
          <cell r="A12821">
            <v>0</v>
          </cell>
          <cell r="B12821">
            <v>0</v>
          </cell>
          <cell r="C12821">
            <v>0</v>
          </cell>
          <cell r="D12821">
            <v>0</v>
          </cell>
          <cell r="E12821">
            <v>0</v>
          </cell>
        </row>
        <row r="12822">
          <cell r="A12822">
            <v>0</v>
          </cell>
          <cell r="B12822">
            <v>0</v>
          </cell>
          <cell r="C12822">
            <v>0</v>
          </cell>
          <cell r="D12822">
            <v>0</v>
          </cell>
          <cell r="E12822">
            <v>0</v>
          </cell>
        </row>
        <row r="12823">
          <cell r="A12823">
            <v>0</v>
          </cell>
          <cell r="B12823">
            <v>0</v>
          </cell>
          <cell r="C12823">
            <v>0</v>
          </cell>
          <cell r="D12823">
            <v>0</v>
          </cell>
          <cell r="E12823">
            <v>0</v>
          </cell>
        </row>
        <row r="12824">
          <cell r="A12824">
            <v>0</v>
          </cell>
          <cell r="B12824">
            <v>0</v>
          </cell>
          <cell r="C12824">
            <v>0</v>
          </cell>
          <cell r="D12824">
            <v>0</v>
          </cell>
          <cell r="E12824">
            <v>0</v>
          </cell>
        </row>
        <row r="12825">
          <cell r="A12825">
            <v>0</v>
          </cell>
          <cell r="B12825">
            <v>0</v>
          </cell>
          <cell r="C12825">
            <v>0</v>
          </cell>
          <cell r="D12825">
            <v>0</v>
          </cell>
          <cell r="E12825">
            <v>0</v>
          </cell>
        </row>
        <row r="12826">
          <cell r="A12826">
            <v>0</v>
          </cell>
          <cell r="B12826">
            <v>0</v>
          </cell>
          <cell r="C12826">
            <v>0</v>
          </cell>
          <cell r="D12826">
            <v>0</v>
          </cell>
          <cell r="E12826">
            <v>0</v>
          </cell>
        </row>
        <row r="12827">
          <cell r="A12827">
            <v>0</v>
          </cell>
          <cell r="B12827">
            <v>0</v>
          </cell>
          <cell r="C12827">
            <v>0</v>
          </cell>
          <cell r="D12827">
            <v>0</v>
          </cell>
          <cell r="E12827">
            <v>0</v>
          </cell>
        </row>
        <row r="12828">
          <cell r="A12828">
            <v>0</v>
          </cell>
          <cell r="B12828">
            <v>0</v>
          </cell>
          <cell r="C12828">
            <v>0</v>
          </cell>
          <cell r="D12828">
            <v>0</v>
          </cell>
          <cell r="E12828">
            <v>0</v>
          </cell>
        </row>
        <row r="12829">
          <cell r="A12829">
            <v>0</v>
          </cell>
          <cell r="B12829">
            <v>0</v>
          </cell>
          <cell r="C12829">
            <v>0</v>
          </cell>
          <cell r="D12829">
            <v>0</v>
          </cell>
          <cell r="E12829">
            <v>0</v>
          </cell>
        </row>
        <row r="12830">
          <cell r="A12830">
            <v>0</v>
          </cell>
          <cell r="B12830">
            <v>0</v>
          </cell>
          <cell r="C12830">
            <v>0</v>
          </cell>
          <cell r="D12830">
            <v>0</v>
          </cell>
          <cell r="E12830">
            <v>0</v>
          </cell>
        </row>
        <row r="12831">
          <cell r="A12831">
            <v>0</v>
          </cell>
          <cell r="B12831">
            <v>0</v>
          </cell>
          <cell r="C12831">
            <v>0</v>
          </cell>
          <cell r="D12831">
            <v>0</v>
          </cell>
          <cell r="E12831">
            <v>0</v>
          </cell>
        </row>
        <row r="12832">
          <cell r="A12832">
            <v>0</v>
          </cell>
          <cell r="B12832">
            <v>0</v>
          </cell>
          <cell r="C12832">
            <v>0</v>
          </cell>
          <cell r="D12832">
            <v>0</v>
          </cell>
          <cell r="E12832">
            <v>0</v>
          </cell>
        </row>
        <row r="12833">
          <cell r="A12833">
            <v>0</v>
          </cell>
          <cell r="B12833">
            <v>0</v>
          </cell>
          <cell r="C12833">
            <v>0</v>
          </cell>
          <cell r="D12833">
            <v>0</v>
          </cell>
          <cell r="E12833">
            <v>0</v>
          </cell>
        </row>
        <row r="12834">
          <cell r="A12834">
            <v>0</v>
          </cell>
          <cell r="B12834">
            <v>0</v>
          </cell>
          <cell r="C12834">
            <v>0</v>
          </cell>
          <cell r="D12834">
            <v>0</v>
          </cell>
          <cell r="E12834">
            <v>0</v>
          </cell>
        </row>
        <row r="12835">
          <cell r="A12835">
            <v>0</v>
          </cell>
          <cell r="B12835">
            <v>0</v>
          </cell>
          <cell r="C12835">
            <v>0</v>
          </cell>
          <cell r="D12835">
            <v>0</v>
          </cell>
          <cell r="E12835">
            <v>0</v>
          </cell>
        </row>
        <row r="12836">
          <cell r="A12836">
            <v>0</v>
          </cell>
          <cell r="B12836">
            <v>0</v>
          </cell>
          <cell r="C12836">
            <v>0</v>
          </cell>
          <cell r="D12836">
            <v>0</v>
          </cell>
          <cell r="E12836">
            <v>0</v>
          </cell>
        </row>
        <row r="12837">
          <cell r="A12837">
            <v>0</v>
          </cell>
          <cell r="B12837">
            <v>0</v>
          </cell>
          <cell r="C12837">
            <v>0</v>
          </cell>
          <cell r="D12837">
            <v>0</v>
          </cell>
          <cell r="E12837">
            <v>0</v>
          </cell>
        </row>
        <row r="12838">
          <cell r="A12838">
            <v>0</v>
          </cell>
          <cell r="B12838">
            <v>0</v>
          </cell>
          <cell r="C12838">
            <v>0</v>
          </cell>
          <cell r="D12838">
            <v>0</v>
          </cell>
          <cell r="E12838">
            <v>0</v>
          </cell>
        </row>
        <row r="12839">
          <cell r="A12839">
            <v>0</v>
          </cell>
          <cell r="B12839">
            <v>0</v>
          </cell>
          <cell r="C12839">
            <v>0</v>
          </cell>
          <cell r="D12839">
            <v>0</v>
          </cell>
          <cell r="E12839">
            <v>0</v>
          </cell>
        </row>
        <row r="12840">
          <cell r="A12840">
            <v>0</v>
          </cell>
          <cell r="B12840">
            <v>0</v>
          </cell>
          <cell r="C12840">
            <v>0</v>
          </cell>
          <cell r="D12840">
            <v>0</v>
          </cell>
          <cell r="E12840">
            <v>0</v>
          </cell>
        </row>
        <row r="12841">
          <cell r="A12841">
            <v>0</v>
          </cell>
          <cell r="B12841">
            <v>0</v>
          </cell>
          <cell r="C12841">
            <v>0</v>
          </cell>
          <cell r="D12841">
            <v>0</v>
          </cell>
          <cell r="E12841">
            <v>0</v>
          </cell>
        </row>
        <row r="12842">
          <cell r="A12842">
            <v>0</v>
          </cell>
          <cell r="B12842">
            <v>0</v>
          </cell>
          <cell r="C12842">
            <v>0</v>
          </cell>
          <cell r="D12842">
            <v>0</v>
          </cell>
          <cell r="E12842">
            <v>0</v>
          </cell>
        </row>
        <row r="12843">
          <cell r="A12843">
            <v>0</v>
          </cell>
          <cell r="B12843">
            <v>0</v>
          </cell>
          <cell r="C12843">
            <v>0</v>
          </cell>
          <cell r="D12843">
            <v>0</v>
          </cell>
          <cell r="E12843">
            <v>0</v>
          </cell>
        </row>
        <row r="12844">
          <cell r="A12844">
            <v>0</v>
          </cell>
          <cell r="B12844">
            <v>0</v>
          </cell>
          <cell r="C12844">
            <v>0</v>
          </cell>
          <cell r="D12844">
            <v>0</v>
          </cell>
          <cell r="E12844">
            <v>0</v>
          </cell>
        </row>
        <row r="12845">
          <cell r="A12845">
            <v>0</v>
          </cell>
          <cell r="B12845">
            <v>0</v>
          </cell>
          <cell r="C12845">
            <v>0</v>
          </cell>
          <cell r="D12845">
            <v>0</v>
          </cell>
          <cell r="E12845">
            <v>0</v>
          </cell>
        </row>
        <row r="12846">
          <cell r="A12846">
            <v>0</v>
          </cell>
          <cell r="B12846">
            <v>0</v>
          </cell>
          <cell r="C12846">
            <v>0</v>
          </cell>
          <cell r="D12846">
            <v>0</v>
          </cell>
          <cell r="E12846">
            <v>0</v>
          </cell>
        </row>
        <row r="12847">
          <cell r="A12847">
            <v>0</v>
          </cell>
          <cell r="B12847">
            <v>0</v>
          </cell>
          <cell r="C12847">
            <v>0</v>
          </cell>
          <cell r="D12847">
            <v>0</v>
          </cell>
          <cell r="E12847">
            <v>0</v>
          </cell>
        </row>
        <row r="12848">
          <cell r="A12848">
            <v>0</v>
          </cell>
          <cell r="B12848">
            <v>0</v>
          </cell>
          <cell r="C12848">
            <v>0</v>
          </cell>
          <cell r="D12848">
            <v>0</v>
          </cell>
          <cell r="E12848">
            <v>0</v>
          </cell>
        </row>
        <row r="12849">
          <cell r="A12849">
            <v>0</v>
          </cell>
          <cell r="B12849">
            <v>0</v>
          </cell>
          <cell r="C12849">
            <v>0</v>
          </cell>
          <cell r="D12849">
            <v>0</v>
          </cell>
          <cell r="E12849">
            <v>0</v>
          </cell>
        </row>
        <row r="12850">
          <cell r="A12850">
            <v>0</v>
          </cell>
          <cell r="B12850">
            <v>0</v>
          </cell>
          <cell r="C12850">
            <v>0</v>
          </cell>
          <cell r="D12850">
            <v>0</v>
          </cell>
          <cell r="E12850">
            <v>0</v>
          </cell>
        </row>
        <row r="12851">
          <cell r="A12851">
            <v>0</v>
          </cell>
          <cell r="B12851">
            <v>0</v>
          </cell>
          <cell r="C12851">
            <v>0</v>
          </cell>
          <cell r="D12851">
            <v>0</v>
          </cell>
          <cell r="E12851">
            <v>0</v>
          </cell>
        </row>
        <row r="12852">
          <cell r="A12852">
            <v>0</v>
          </cell>
          <cell r="B12852">
            <v>0</v>
          </cell>
          <cell r="C12852">
            <v>0</v>
          </cell>
          <cell r="D12852">
            <v>0</v>
          </cell>
          <cell r="E12852">
            <v>0</v>
          </cell>
        </row>
        <row r="12853">
          <cell r="A12853">
            <v>0</v>
          </cell>
          <cell r="B12853">
            <v>0</v>
          </cell>
          <cell r="C12853">
            <v>0</v>
          </cell>
          <cell r="D12853">
            <v>0</v>
          </cell>
          <cell r="E12853">
            <v>0</v>
          </cell>
        </row>
        <row r="12854">
          <cell r="A12854">
            <v>0</v>
          </cell>
          <cell r="B12854">
            <v>0</v>
          </cell>
          <cell r="C12854">
            <v>0</v>
          </cell>
          <cell r="D12854">
            <v>0</v>
          </cell>
          <cell r="E12854">
            <v>0</v>
          </cell>
        </row>
        <row r="12855">
          <cell r="A12855">
            <v>0</v>
          </cell>
          <cell r="B12855">
            <v>0</v>
          </cell>
          <cell r="C12855">
            <v>0</v>
          </cell>
          <cell r="D12855">
            <v>0</v>
          </cell>
          <cell r="E12855">
            <v>0</v>
          </cell>
        </row>
        <row r="12856">
          <cell r="A12856">
            <v>0</v>
          </cell>
          <cell r="B12856">
            <v>0</v>
          </cell>
          <cell r="C12856">
            <v>0</v>
          </cell>
          <cell r="D12856">
            <v>0</v>
          </cell>
          <cell r="E12856">
            <v>0</v>
          </cell>
        </row>
        <row r="12857">
          <cell r="A12857">
            <v>0</v>
          </cell>
          <cell r="B12857">
            <v>0</v>
          </cell>
          <cell r="C12857">
            <v>0</v>
          </cell>
          <cell r="D12857">
            <v>0</v>
          </cell>
          <cell r="E12857">
            <v>0</v>
          </cell>
        </row>
        <row r="12858">
          <cell r="A12858">
            <v>0</v>
          </cell>
          <cell r="B12858">
            <v>0</v>
          </cell>
          <cell r="C12858">
            <v>0</v>
          </cell>
          <cell r="D12858">
            <v>0</v>
          </cell>
          <cell r="E12858">
            <v>0</v>
          </cell>
        </row>
        <row r="12859">
          <cell r="A12859">
            <v>0</v>
          </cell>
          <cell r="B12859">
            <v>0</v>
          </cell>
          <cell r="C12859">
            <v>0</v>
          </cell>
          <cell r="D12859">
            <v>0</v>
          </cell>
          <cell r="E12859">
            <v>0</v>
          </cell>
        </row>
        <row r="12860">
          <cell r="A12860">
            <v>0</v>
          </cell>
          <cell r="B12860">
            <v>0</v>
          </cell>
          <cell r="C12860">
            <v>0</v>
          </cell>
          <cell r="D12860">
            <v>0</v>
          </cell>
          <cell r="E12860">
            <v>0</v>
          </cell>
        </row>
        <row r="12861">
          <cell r="A12861">
            <v>0</v>
          </cell>
          <cell r="B12861">
            <v>0</v>
          </cell>
          <cell r="C12861">
            <v>0</v>
          </cell>
          <cell r="D12861">
            <v>0</v>
          </cell>
          <cell r="E12861">
            <v>0</v>
          </cell>
        </row>
        <row r="12862">
          <cell r="A12862">
            <v>0</v>
          </cell>
          <cell r="B12862">
            <v>0</v>
          </cell>
          <cell r="C12862">
            <v>0</v>
          </cell>
          <cell r="D12862">
            <v>0</v>
          </cell>
          <cell r="E12862">
            <v>0</v>
          </cell>
        </row>
        <row r="12863">
          <cell r="A12863">
            <v>0</v>
          </cell>
          <cell r="B12863">
            <v>0</v>
          </cell>
          <cell r="C12863">
            <v>0</v>
          </cell>
          <cell r="D12863">
            <v>0</v>
          </cell>
          <cell r="E12863">
            <v>0</v>
          </cell>
        </row>
        <row r="12864">
          <cell r="A12864">
            <v>0</v>
          </cell>
          <cell r="B12864">
            <v>0</v>
          </cell>
          <cell r="C12864">
            <v>0</v>
          </cell>
          <cell r="D12864">
            <v>0</v>
          </cell>
          <cell r="E12864">
            <v>0</v>
          </cell>
        </row>
        <row r="12865">
          <cell r="A12865">
            <v>0</v>
          </cell>
          <cell r="B12865">
            <v>0</v>
          </cell>
          <cell r="C12865">
            <v>0</v>
          </cell>
          <cell r="D12865">
            <v>0</v>
          </cell>
          <cell r="E12865">
            <v>0</v>
          </cell>
        </row>
        <row r="12866">
          <cell r="A12866">
            <v>0</v>
          </cell>
          <cell r="B12866">
            <v>0</v>
          </cell>
          <cell r="C12866">
            <v>0</v>
          </cell>
          <cell r="D12866">
            <v>0</v>
          </cell>
          <cell r="E12866">
            <v>0</v>
          </cell>
        </row>
        <row r="12867">
          <cell r="A12867">
            <v>0</v>
          </cell>
          <cell r="B12867">
            <v>0</v>
          </cell>
          <cell r="C12867">
            <v>0</v>
          </cell>
          <cell r="D12867">
            <v>0</v>
          </cell>
          <cell r="E12867">
            <v>0</v>
          </cell>
        </row>
        <row r="12868">
          <cell r="A12868">
            <v>0</v>
          </cell>
          <cell r="B12868">
            <v>0</v>
          </cell>
          <cell r="C12868">
            <v>0</v>
          </cell>
          <cell r="D12868">
            <v>0</v>
          </cell>
          <cell r="E12868">
            <v>0</v>
          </cell>
        </row>
        <row r="12869">
          <cell r="A12869">
            <v>0</v>
          </cell>
          <cell r="B12869">
            <v>0</v>
          </cell>
          <cell r="C12869">
            <v>0</v>
          </cell>
          <cell r="D12869">
            <v>0</v>
          </cell>
          <cell r="E12869">
            <v>0</v>
          </cell>
        </row>
        <row r="12870">
          <cell r="A12870">
            <v>0</v>
          </cell>
          <cell r="B12870">
            <v>0</v>
          </cell>
          <cell r="C12870">
            <v>0</v>
          </cell>
          <cell r="D12870">
            <v>0</v>
          </cell>
          <cell r="E12870">
            <v>0</v>
          </cell>
        </row>
        <row r="12871">
          <cell r="A12871">
            <v>0</v>
          </cell>
          <cell r="B12871">
            <v>0</v>
          </cell>
          <cell r="C12871">
            <v>0</v>
          </cell>
          <cell r="D12871">
            <v>0</v>
          </cell>
          <cell r="E12871">
            <v>0</v>
          </cell>
        </row>
        <row r="12872">
          <cell r="A12872">
            <v>0</v>
          </cell>
          <cell r="B12872">
            <v>0</v>
          </cell>
          <cell r="C12872">
            <v>0</v>
          </cell>
          <cell r="D12872">
            <v>0</v>
          </cell>
          <cell r="E12872">
            <v>0</v>
          </cell>
        </row>
        <row r="12873">
          <cell r="A12873">
            <v>0</v>
          </cell>
          <cell r="B12873">
            <v>0</v>
          </cell>
          <cell r="C12873">
            <v>0</v>
          </cell>
          <cell r="D12873">
            <v>0</v>
          </cell>
          <cell r="E12873">
            <v>0</v>
          </cell>
        </row>
        <row r="12874">
          <cell r="A12874">
            <v>0</v>
          </cell>
          <cell r="B12874">
            <v>0</v>
          </cell>
          <cell r="C12874">
            <v>0</v>
          </cell>
          <cell r="D12874">
            <v>0</v>
          </cell>
          <cell r="E12874">
            <v>0</v>
          </cell>
        </row>
        <row r="12875">
          <cell r="A12875">
            <v>0</v>
          </cell>
          <cell r="B12875">
            <v>0</v>
          </cell>
          <cell r="C12875">
            <v>0</v>
          </cell>
          <cell r="D12875">
            <v>0</v>
          </cell>
          <cell r="E12875">
            <v>0</v>
          </cell>
        </row>
        <row r="12876">
          <cell r="A12876">
            <v>0</v>
          </cell>
          <cell r="B12876">
            <v>0</v>
          </cell>
          <cell r="C12876">
            <v>0</v>
          </cell>
          <cell r="D12876">
            <v>0</v>
          </cell>
          <cell r="E12876">
            <v>0</v>
          </cell>
        </row>
        <row r="12877">
          <cell r="A12877">
            <v>0</v>
          </cell>
          <cell r="B12877">
            <v>0</v>
          </cell>
          <cell r="C12877">
            <v>0</v>
          </cell>
          <cell r="D12877">
            <v>0</v>
          </cell>
          <cell r="E12877">
            <v>0</v>
          </cell>
        </row>
        <row r="12878">
          <cell r="A12878">
            <v>0</v>
          </cell>
          <cell r="B12878">
            <v>0</v>
          </cell>
          <cell r="C12878">
            <v>0</v>
          </cell>
          <cell r="D12878">
            <v>0</v>
          </cell>
          <cell r="E12878">
            <v>0</v>
          </cell>
        </row>
        <row r="12879">
          <cell r="A12879">
            <v>0</v>
          </cell>
          <cell r="B12879">
            <v>0</v>
          </cell>
          <cell r="C12879">
            <v>0</v>
          </cell>
          <cell r="D12879">
            <v>0</v>
          </cell>
          <cell r="E12879">
            <v>0</v>
          </cell>
        </row>
        <row r="12880">
          <cell r="A12880">
            <v>0</v>
          </cell>
          <cell r="B12880">
            <v>0</v>
          </cell>
          <cell r="C12880">
            <v>0</v>
          </cell>
          <cell r="D12880">
            <v>0</v>
          </cell>
          <cell r="E12880">
            <v>0</v>
          </cell>
        </row>
        <row r="12881">
          <cell r="A12881">
            <v>0</v>
          </cell>
          <cell r="B12881">
            <v>0</v>
          </cell>
          <cell r="C12881">
            <v>0</v>
          </cell>
          <cell r="D12881">
            <v>0</v>
          </cell>
          <cell r="E12881">
            <v>0</v>
          </cell>
        </row>
        <row r="12882">
          <cell r="A12882">
            <v>0</v>
          </cell>
          <cell r="B12882">
            <v>0</v>
          </cell>
          <cell r="C12882">
            <v>0</v>
          </cell>
          <cell r="D12882">
            <v>0</v>
          </cell>
          <cell r="E12882">
            <v>0</v>
          </cell>
        </row>
        <row r="12883">
          <cell r="A12883">
            <v>0</v>
          </cell>
          <cell r="B12883">
            <v>0</v>
          </cell>
          <cell r="C12883">
            <v>0</v>
          </cell>
          <cell r="D12883">
            <v>0</v>
          </cell>
          <cell r="E12883">
            <v>0</v>
          </cell>
        </row>
        <row r="12884">
          <cell r="A12884">
            <v>0</v>
          </cell>
          <cell r="B12884">
            <v>0</v>
          </cell>
          <cell r="C12884">
            <v>0</v>
          </cell>
          <cell r="D12884">
            <v>0</v>
          </cell>
          <cell r="E12884">
            <v>0</v>
          </cell>
        </row>
        <row r="12885">
          <cell r="A12885">
            <v>0</v>
          </cell>
          <cell r="B12885">
            <v>0</v>
          </cell>
          <cell r="C12885">
            <v>0</v>
          </cell>
          <cell r="D12885">
            <v>0</v>
          </cell>
          <cell r="E12885">
            <v>0</v>
          </cell>
        </row>
        <row r="12886">
          <cell r="A12886">
            <v>0</v>
          </cell>
          <cell r="B12886">
            <v>0</v>
          </cell>
          <cell r="C12886">
            <v>0</v>
          </cell>
          <cell r="D12886">
            <v>0</v>
          </cell>
          <cell r="E12886">
            <v>0</v>
          </cell>
        </row>
        <row r="12887">
          <cell r="A12887">
            <v>0</v>
          </cell>
          <cell r="B12887">
            <v>0</v>
          </cell>
          <cell r="C12887">
            <v>0</v>
          </cell>
          <cell r="D12887">
            <v>0</v>
          </cell>
          <cell r="E12887">
            <v>0</v>
          </cell>
        </row>
        <row r="12888">
          <cell r="A12888">
            <v>0</v>
          </cell>
          <cell r="B12888">
            <v>0</v>
          </cell>
          <cell r="C12888">
            <v>0</v>
          </cell>
          <cell r="D12888">
            <v>0</v>
          </cell>
          <cell r="E12888">
            <v>0</v>
          </cell>
        </row>
        <row r="12889">
          <cell r="A12889">
            <v>0</v>
          </cell>
          <cell r="B12889">
            <v>0</v>
          </cell>
          <cell r="C12889">
            <v>0</v>
          </cell>
          <cell r="D12889">
            <v>0</v>
          </cell>
          <cell r="E12889">
            <v>0</v>
          </cell>
        </row>
        <row r="12890">
          <cell r="A12890">
            <v>0</v>
          </cell>
          <cell r="B12890">
            <v>0</v>
          </cell>
          <cell r="C12890">
            <v>0</v>
          </cell>
          <cell r="D12890">
            <v>0</v>
          </cell>
          <cell r="E12890">
            <v>0</v>
          </cell>
        </row>
        <row r="12891">
          <cell r="A12891">
            <v>0</v>
          </cell>
          <cell r="B12891">
            <v>0</v>
          </cell>
          <cell r="C12891">
            <v>0</v>
          </cell>
          <cell r="D12891">
            <v>0</v>
          </cell>
          <cell r="E12891">
            <v>0</v>
          </cell>
        </row>
        <row r="12892">
          <cell r="A12892">
            <v>0</v>
          </cell>
          <cell r="B12892">
            <v>0</v>
          </cell>
          <cell r="C12892">
            <v>0</v>
          </cell>
          <cell r="D12892">
            <v>0</v>
          </cell>
          <cell r="E12892">
            <v>0</v>
          </cell>
        </row>
        <row r="12893">
          <cell r="A12893">
            <v>0</v>
          </cell>
          <cell r="B12893">
            <v>0</v>
          </cell>
          <cell r="C12893">
            <v>0</v>
          </cell>
          <cell r="D12893">
            <v>0</v>
          </cell>
          <cell r="E12893">
            <v>0</v>
          </cell>
        </row>
        <row r="12894">
          <cell r="A12894">
            <v>0</v>
          </cell>
          <cell r="B12894">
            <v>0</v>
          </cell>
          <cell r="C12894">
            <v>0</v>
          </cell>
          <cell r="D12894">
            <v>0</v>
          </cell>
          <cell r="E12894">
            <v>0</v>
          </cell>
        </row>
        <row r="12895">
          <cell r="A12895">
            <v>0</v>
          </cell>
          <cell r="B12895">
            <v>0</v>
          </cell>
          <cell r="C12895">
            <v>0</v>
          </cell>
          <cell r="D12895">
            <v>0</v>
          </cell>
          <cell r="E12895">
            <v>0</v>
          </cell>
        </row>
        <row r="12896">
          <cell r="A12896">
            <v>0</v>
          </cell>
          <cell r="B12896">
            <v>0</v>
          </cell>
          <cell r="C12896">
            <v>0</v>
          </cell>
          <cell r="D12896">
            <v>0</v>
          </cell>
          <cell r="E12896">
            <v>0</v>
          </cell>
        </row>
        <row r="12897">
          <cell r="A12897">
            <v>0</v>
          </cell>
          <cell r="B12897">
            <v>0</v>
          </cell>
          <cell r="C12897">
            <v>0</v>
          </cell>
          <cell r="D12897">
            <v>0</v>
          </cell>
          <cell r="E12897">
            <v>0</v>
          </cell>
        </row>
        <row r="12898">
          <cell r="A12898">
            <v>0</v>
          </cell>
          <cell r="B12898">
            <v>0</v>
          </cell>
          <cell r="C12898">
            <v>0</v>
          </cell>
          <cell r="D12898">
            <v>0</v>
          </cell>
          <cell r="E12898">
            <v>0</v>
          </cell>
        </row>
        <row r="12899">
          <cell r="A12899">
            <v>0</v>
          </cell>
          <cell r="B12899">
            <v>0</v>
          </cell>
          <cell r="C12899">
            <v>0</v>
          </cell>
          <cell r="D12899">
            <v>0</v>
          </cell>
          <cell r="E12899">
            <v>0</v>
          </cell>
        </row>
        <row r="12900">
          <cell r="A12900">
            <v>0</v>
          </cell>
          <cell r="B12900">
            <v>0</v>
          </cell>
          <cell r="C12900">
            <v>0</v>
          </cell>
          <cell r="D12900">
            <v>0</v>
          </cell>
          <cell r="E12900">
            <v>0</v>
          </cell>
        </row>
        <row r="12901">
          <cell r="A12901">
            <v>0</v>
          </cell>
          <cell r="B12901">
            <v>0</v>
          </cell>
          <cell r="C12901">
            <v>0</v>
          </cell>
          <cell r="D12901">
            <v>0</v>
          </cell>
          <cell r="E12901">
            <v>0</v>
          </cell>
        </row>
        <row r="12902">
          <cell r="A12902">
            <v>0</v>
          </cell>
          <cell r="B12902">
            <v>0</v>
          </cell>
          <cell r="C12902">
            <v>0</v>
          </cell>
          <cell r="D12902">
            <v>0</v>
          </cell>
          <cell r="E12902">
            <v>0</v>
          </cell>
        </row>
        <row r="12903">
          <cell r="A12903">
            <v>0</v>
          </cell>
          <cell r="B12903">
            <v>0</v>
          </cell>
          <cell r="C12903">
            <v>0</v>
          </cell>
          <cell r="D12903">
            <v>0</v>
          </cell>
          <cell r="E12903">
            <v>0</v>
          </cell>
        </row>
        <row r="12904">
          <cell r="A12904">
            <v>0</v>
          </cell>
          <cell r="B12904">
            <v>0</v>
          </cell>
          <cell r="C12904">
            <v>0</v>
          </cell>
          <cell r="D12904">
            <v>0</v>
          </cell>
          <cell r="E12904">
            <v>0</v>
          </cell>
        </row>
        <row r="12905">
          <cell r="A12905">
            <v>0</v>
          </cell>
          <cell r="B12905">
            <v>0</v>
          </cell>
          <cell r="C12905">
            <v>0</v>
          </cell>
          <cell r="D12905">
            <v>0</v>
          </cell>
          <cell r="E12905">
            <v>0</v>
          </cell>
        </row>
        <row r="12906">
          <cell r="A12906">
            <v>0</v>
          </cell>
          <cell r="B12906">
            <v>0</v>
          </cell>
          <cell r="C12906">
            <v>0</v>
          </cell>
          <cell r="D12906">
            <v>0</v>
          </cell>
          <cell r="E12906">
            <v>0</v>
          </cell>
        </row>
        <row r="12907">
          <cell r="A12907">
            <v>0</v>
          </cell>
          <cell r="B12907">
            <v>0</v>
          </cell>
          <cell r="C12907">
            <v>0</v>
          </cell>
          <cell r="D12907">
            <v>0</v>
          </cell>
          <cell r="E12907">
            <v>0</v>
          </cell>
        </row>
        <row r="12908">
          <cell r="A12908">
            <v>0</v>
          </cell>
          <cell r="B12908">
            <v>0</v>
          </cell>
          <cell r="C12908">
            <v>0</v>
          </cell>
          <cell r="D12908">
            <v>0</v>
          </cell>
          <cell r="E12908">
            <v>0</v>
          </cell>
        </row>
        <row r="12909">
          <cell r="A12909">
            <v>0</v>
          </cell>
          <cell r="B12909">
            <v>0</v>
          </cell>
          <cell r="C12909">
            <v>0</v>
          </cell>
          <cell r="D12909">
            <v>0</v>
          </cell>
          <cell r="E12909">
            <v>0</v>
          </cell>
        </row>
        <row r="12910">
          <cell r="A12910">
            <v>0</v>
          </cell>
          <cell r="B12910">
            <v>0</v>
          </cell>
          <cell r="C12910">
            <v>0</v>
          </cell>
          <cell r="D12910">
            <v>0</v>
          </cell>
          <cell r="E12910">
            <v>0</v>
          </cell>
        </row>
        <row r="12911">
          <cell r="A12911">
            <v>0</v>
          </cell>
          <cell r="B12911">
            <v>0</v>
          </cell>
          <cell r="C12911">
            <v>0</v>
          </cell>
          <cell r="D12911">
            <v>0</v>
          </cell>
          <cell r="E12911">
            <v>0</v>
          </cell>
        </row>
        <row r="12912">
          <cell r="A12912">
            <v>0</v>
          </cell>
          <cell r="B12912">
            <v>0</v>
          </cell>
          <cell r="C12912">
            <v>0</v>
          </cell>
          <cell r="D12912">
            <v>0</v>
          </cell>
          <cell r="E12912">
            <v>0</v>
          </cell>
        </row>
        <row r="12913">
          <cell r="A12913">
            <v>0</v>
          </cell>
          <cell r="B12913">
            <v>0</v>
          </cell>
          <cell r="C12913">
            <v>0</v>
          </cell>
          <cell r="D12913">
            <v>0</v>
          </cell>
          <cell r="E12913">
            <v>0</v>
          </cell>
        </row>
        <row r="12914">
          <cell r="A12914">
            <v>0</v>
          </cell>
          <cell r="B12914">
            <v>0</v>
          </cell>
          <cell r="C12914">
            <v>0</v>
          </cell>
          <cell r="D12914">
            <v>0</v>
          </cell>
          <cell r="E12914">
            <v>0</v>
          </cell>
        </row>
        <row r="12915">
          <cell r="A12915">
            <v>0</v>
          </cell>
          <cell r="B12915">
            <v>0</v>
          </cell>
          <cell r="C12915">
            <v>0</v>
          </cell>
          <cell r="D12915">
            <v>0</v>
          </cell>
          <cell r="E12915">
            <v>0</v>
          </cell>
        </row>
        <row r="12916">
          <cell r="A12916">
            <v>0</v>
          </cell>
          <cell r="B12916">
            <v>0</v>
          </cell>
          <cell r="C12916">
            <v>0</v>
          </cell>
          <cell r="D12916">
            <v>0</v>
          </cell>
          <cell r="E12916">
            <v>0</v>
          </cell>
        </row>
        <row r="12917">
          <cell r="A12917">
            <v>0</v>
          </cell>
          <cell r="B12917">
            <v>0</v>
          </cell>
          <cell r="C12917">
            <v>0</v>
          </cell>
          <cell r="D12917">
            <v>0</v>
          </cell>
          <cell r="E12917">
            <v>0</v>
          </cell>
        </row>
        <row r="12918">
          <cell r="A12918">
            <v>0</v>
          </cell>
          <cell r="B12918">
            <v>0</v>
          </cell>
          <cell r="C12918">
            <v>0</v>
          </cell>
          <cell r="D12918">
            <v>0</v>
          </cell>
          <cell r="E12918">
            <v>0</v>
          </cell>
        </row>
        <row r="12919">
          <cell r="A12919">
            <v>0</v>
          </cell>
          <cell r="B12919">
            <v>0</v>
          </cell>
          <cell r="C12919">
            <v>0</v>
          </cell>
          <cell r="D12919">
            <v>0</v>
          </cell>
          <cell r="E12919">
            <v>0</v>
          </cell>
        </row>
        <row r="12920">
          <cell r="A12920">
            <v>0</v>
          </cell>
          <cell r="B12920">
            <v>0</v>
          </cell>
          <cell r="C12920">
            <v>0</v>
          </cell>
          <cell r="D12920">
            <v>0</v>
          </cell>
          <cell r="E12920">
            <v>0</v>
          </cell>
        </row>
        <row r="12921">
          <cell r="A12921">
            <v>0</v>
          </cell>
          <cell r="B12921">
            <v>0</v>
          </cell>
          <cell r="C12921">
            <v>0</v>
          </cell>
          <cell r="D12921">
            <v>0</v>
          </cell>
          <cell r="E12921">
            <v>0</v>
          </cell>
        </row>
        <row r="12922">
          <cell r="A12922">
            <v>0</v>
          </cell>
          <cell r="B12922">
            <v>0</v>
          </cell>
          <cell r="C12922">
            <v>0</v>
          </cell>
          <cell r="D12922">
            <v>0</v>
          </cell>
          <cell r="E12922">
            <v>0</v>
          </cell>
        </row>
        <row r="12923">
          <cell r="A12923">
            <v>0</v>
          </cell>
          <cell r="B12923">
            <v>0</v>
          </cell>
          <cell r="C12923">
            <v>0</v>
          </cell>
          <cell r="D12923">
            <v>0</v>
          </cell>
          <cell r="E12923">
            <v>0</v>
          </cell>
        </row>
        <row r="12924">
          <cell r="A12924">
            <v>0</v>
          </cell>
          <cell r="B12924">
            <v>0</v>
          </cell>
          <cell r="C12924">
            <v>0</v>
          </cell>
          <cell r="D12924">
            <v>0</v>
          </cell>
          <cell r="E12924">
            <v>0</v>
          </cell>
        </row>
        <row r="12925">
          <cell r="A12925">
            <v>0</v>
          </cell>
          <cell r="B12925">
            <v>0</v>
          </cell>
          <cell r="C12925">
            <v>0</v>
          </cell>
          <cell r="D12925">
            <v>0</v>
          </cell>
          <cell r="E12925">
            <v>0</v>
          </cell>
        </row>
        <row r="12926">
          <cell r="A12926">
            <v>0</v>
          </cell>
          <cell r="B12926">
            <v>0</v>
          </cell>
          <cell r="C12926">
            <v>0</v>
          </cell>
          <cell r="D12926">
            <v>0</v>
          </cell>
          <cell r="E12926">
            <v>0</v>
          </cell>
        </row>
        <row r="12927">
          <cell r="A12927">
            <v>0</v>
          </cell>
          <cell r="B12927">
            <v>0</v>
          </cell>
          <cell r="C12927">
            <v>0</v>
          </cell>
          <cell r="D12927">
            <v>0</v>
          </cell>
          <cell r="E12927">
            <v>0</v>
          </cell>
        </row>
        <row r="12928">
          <cell r="A12928">
            <v>0</v>
          </cell>
          <cell r="B12928">
            <v>0</v>
          </cell>
          <cell r="C12928">
            <v>0</v>
          </cell>
          <cell r="D12928">
            <v>0</v>
          </cell>
          <cell r="E12928">
            <v>0</v>
          </cell>
        </row>
        <row r="12929">
          <cell r="A12929">
            <v>0</v>
          </cell>
          <cell r="B12929">
            <v>0</v>
          </cell>
          <cell r="C12929">
            <v>0</v>
          </cell>
          <cell r="D12929">
            <v>0</v>
          </cell>
          <cell r="E12929">
            <v>0</v>
          </cell>
        </row>
        <row r="12930">
          <cell r="A12930">
            <v>0</v>
          </cell>
          <cell r="B12930">
            <v>0</v>
          </cell>
          <cell r="C12930">
            <v>0</v>
          </cell>
          <cell r="D12930">
            <v>0</v>
          </cell>
          <cell r="E12930">
            <v>0</v>
          </cell>
        </row>
        <row r="12931">
          <cell r="A12931">
            <v>0</v>
          </cell>
          <cell r="B12931">
            <v>0</v>
          </cell>
          <cell r="C12931">
            <v>0</v>
          </cell>
          <cell r="D12931">
            <v>0</v>
          </cell>
          <cell r="E12931">
            <v>0</v>
          </cell>
        </row>
        <row r="12932">
          <cell r="A12932">
            <v>0</v>
          </cell>
          <cell r="B12932">
            <v>0</v>
          </cell>
          <cell r="C12932">
            <v>0</v>
          </cell>
          <cell r="D12932">
            <v>0</v>
          </cell>
          <cell r="E12932">
            <v>0</v>
          </cell>
        </row>
        <row r="12933">
          <cell r="A12933">
            <v>0</v>
          </cell>
          <cell r="B12933">
            <v>0</v>
          </cell>
          <cell r="C12933">
            <v>0</v>
          </cell>
          <cell r="D12933">
            <v>0</v>
          </cell>
          <cell r="E12933">
            <v>0</v>
          </cell>
        </row>
        <row r="12934">
          <cell r="A12934">
            <v>0</v>
          </cell>
          <cell r="B12934">
            <v>0</v>
          </cell>
          <cell r="C12934">
            <v>0</v>
          </cell>
          <cell r="D12934">
            <v>0</v>
          </cell>
          <cell r="E12934">
            <v>0</v>
          </cell>
        </row>
        <row r="12935">
          <cell r="A12935">
            <v>0</v>
          </cell>
          <cell r="B12935">
            <v>0</v>
          </cell>
          <cell r="C12935">
            <v>0</v>
          </cell>
          <cell r="D12935">
            <v>0</v>
          </cell>
          <cell r="E12935">
            <v>0</v>
          </cell>
        </row>
        <row r="12936">
          <cell r="A12936">
            <v>0</v>
          </cell>
          <cell r="B12936">
            <v>0</v>
          </cell>
          <cell r="C12936">
            <v>0</v>
          </cell>
          <cell r="D12936">
            <v>0</v>
          </cell>
          <cell r="E12936">
            <v>0</v>
          </cell>
        </row>
        <row r="12937">
          <cell r="A12937">
            <v>0</v>
          </cell>
          <cell r="B12937">
            <v>0</v>
          </cell>
          <cell r="C12937">
            <v>0</v>
          </cell>
          <cell r="D12937">
            <v>0</v>
          </cell>
          <cell r="E12937">
            <v>0</v>
          </cell>
        </row>
        <row r="12938">
          <cell r="A12938">
            <v>0</v>
          </cell>
          <cell r="B12938">
            <v>0</v>
          </cell>
          <cell r="C12938">
            <v>0</v>
          </cell>
          <cell r="D12938">
            <v>0</v>
          </cell>
          <cell r="E12938">
            <v>0</v>
          </cell>
        </row>
        <row r="12939">
          <cell r="A12939">
            <v>0</v>
          </cell>
          <cell r="B12939">
            <v>0</v>
          </cell>
          <cell r="C12939">
            <v>0</v>
          </cell>
          <cell r="D12939">
            <v>0</v>
          </cell>
          <cell r="E12939">
            <v>0</v>
          </cell>
        </row>
        <row r="12940">
          <cell r="A12940">
            <v>0</v>
          </cell>
          <cell r="B12940">
            <v>0</v>
          </cell>
          <cell r="C12940">
            <v>0</v>
          </cell>
          <cell r="D12940">
            <v>0</v>
          </cell>
          <cell r="E12940">
            <v>0</v>
          </cell>
        </row>
        <row r="12941">
          <cell r="A12941">
            <v>0</v>
          </cell>
          <cell r="B12941">
            <v>0</v>
          </cell>
          <cell r="C12941">
            <v>0</v>
          </cell>
          <cell r="D12941">
            <v>0</v>
          </cell>
          <cell r="E12941">
            <v>0</v>
          </cell>
        </row>
        <row r="12942">
          <cell r="A12942">
            <v>0</v>
          </cell>
          <cell r="B12942">
            <v>0</v>
          </cell>
          <cell r="C12942">
            <v>0</v>
          </cell>
          <cell r="D12942">
            <v>0</v>
          </cell>
          <cell r="E12942">
            <v>0</v>
          </cell>
        </row>
        <row r="12943">
          <cell r="A12943">
            <v>0</v>
          </cell>
          <cell r="B12943">
            <v>0</v>
          </cell>
          <cell r="C12943">
            <v>0</v>
          </cell>
          <cell r="D12943">
            <v>0</v>
          </cell>
          <cell r="E12943">
            <v>0</v>
          </cell>
        </row>
        <row r="12944">
          <cell r="A12944">
            <v>0</v>
          </cell>
          <cell r="B12944">
            <v>0</v>
          </cell>
          <cell r="C12944">
            <v>0</v>
          </cell>
          <cell r="D12944">
            <v>0</v>
          </cell>
          <cell r="E12944">
            <v>0</v>
          </cell>
        </row>
        <row r="12945">
          <cell r="A12945">
            <v>0</v>
          </cell>
          <cell r="B12945">
            <v>0</v>
          </cell>
          <cell r="C12945">
            <v>0</v>
          </cell>
          <cell r="D12945">
            <v>0</v>
          </cell>
          <cell r="E12945">
            <v>0</v>
          </cell>
        </row>
        <row r="12946">
          <cell r="A12946">
            <v>0</v>
          </cell>
          <cell r="B12946">
            <v>0</v>
          </cell>
          <cell r="C12946">
            <v>0</v>
          </cell>
          <cell r="D12946">
            <v>0</v>
          </cell>
          <cell r="E12946">
            <v>0</v>
          </cell>
        </row>
        <row r="12947">
          <cell r="A12947">
            <v>0</v>
          </cell>
          <cell r="B12947">
            <v>0</v>
          </cell>
          <cell r="C12947">
            <v>0</v>
          </cell>
          <cell r="D12947">
            <v>0</v>
          </cell>
          <cell r="E12947">
            <v>0</v>
          </cell>
        </row>
        <row r="12948">
          <cell r="A12948">
            <v>0</v>
          </cell>
          <cell r="B12948">
            <v>0</v>
          </cell>
          <cell r="C12948">
            <v>0</v>
          </cell>
          <cell r="D12948">
            <v>0</v>
          </cell>
          <cell r="E12948">
            <v>0</v>
          </cell>
        </row>
        <row r="12949">
          <cell r="A12949">
            <v>0</v>
          </cell>
          <cell r="B12949">
            <v>0</v>
          </cell>
          <cell r="C12949">
            <v>0</v>
          </cell>
          <cell r="D12949">
            <v>0</v>
          </cell>
          <cell r="E12949">
            <v>0</v>
          </cell>
        </row>
        <row r="12950">
          <cell r="A12950">
            <v>0</v>
          </cell>
          <cell r="B12950">
            <v>0</v>
          </cell>
          <cell r="C12950">
            <v>0</v>
          </cell>
          <cell r="D12950">
            <v>0</v>
          </cell>
          <cell r="E12950">
            <v>0</v>
          </cell>
        </row>
        <row r="12951">
          <cell r="A12951">
            <v>0</v>
          </cell>
          <cell r="B12951">
            <v>0</v>
          </cell>
          <cell r="C12951">
            <v>0</v>
          </cell>
          <cell r="D12951">
            <v>0</v>
          </cell>
          <cell r="E12951">
            <v>0</v>
          </cell>
        </row>
        <row r="12952">
          <cell r="A12952">
            <v>0</v>
          </cell>
          <cell r="B12952">
            <v>0</v>
          </cell>
          <cell r="C12952">
            <v>0</v>
          </cell>
          <cell r="D12952">
            <v>0</v>
          </cell>
          <cell r="E12952">
            <v>0</v>
          </cell>
        </row>
        <row r="12953">
          <cell r="A12953">
            <v>0</v>
          </cell>
          <cell r="B12953">
            <v>0</v>
          </cell>
          <cell r="C12953">
            <v>0</v>
          </cell>
          <cell r="D12953">
            <v>0</v>
          </cell>
          <cell r="E12953">
            <v>0</v>
          </cell>
        </row>
        <row r="12954">
          <cell r="A12954">
            <v>0</v>
          </cell>
          <cell r="B12954">
            <v>0</v>
          </cell>
          <cell r="C12954">
            <v>0</v>
          </cell>
          <cell r="D12954">
            <v>0</v>
          </cell>
          <cell r="E12954">
            <v>0</v>
          </cell>
        </row>
        <row r="12955">
          <cell r="A12955">
            <v>0</v>
          </cell>
          <cell r="B12955">
            <v>0</v>
          </cell>
          <cell r="C12955">
            <v>0</v>
          </cell>
          <cell r="D12955">
            <v>0</v>
          </cell>
          <cell r="E12955">
            <v>0</v>
          </cell>
        </row>
        <row r="12956">
          <cell r="A12956">
            <v>0</v>
          </cell>
          <cell r="B12956">
            <v>0</v>
          </cell>
          <cell r="C12956">
            <v>0</v>
          </cell>
          <cell r="D12956">
            <v>0</v>
          </cell>
          <cell r="E12956">
            <v>0</v>
          </cell>
        </row>
        <row r="12957">
          <cell r="A12957">
            <v>0</v>
          </cell>
          <cell r="B12957">
            <v>0</v>
          </cell>
          <cell r="C12957">
            <v>0</v>
          </cell>
          <cell r="D12957">
            <v>0</v>
          </cell>
          <cell r="E12957">
            <v>0</v>
          </cell>
        </row>
        <row r="12958">
          <cell r="A12958">
            <v>0</v>
          </cell>
          <cell r="B12958">
            <v>0</v>
          </cell>
          <cell r="C12958">
            <v>0</v>
          </cell>
          <cell r="D12958">
            <v>0</v>
          </cell>
          <cell r="E12958">
            <v>0</v>
          </cell>
        </row>
        <row r="12959">
          <cell r="A12959">
            <v>0</v>
          </cell>
          <cell r="B12959">
            <v>0</v>
          </cell>
          <cell r="C12959">
            <v>0</v>
          </cell>
          <cell r="D12959">
            <v>0</v>
          </cell>
          <cell r="E12959">
            <v>0</v>
          </cell>
        </row>
        <row r="12960">
          <cell r="A12960">
            <v>0</v>
          </cell>
          <cell r="B12960">
            <v>0</v>
          </cell>
          <cell r="C12960">
            <v>0</v>
          </cell>
          <cell r="D12960">
            <v>0</v>
          </cell>
          <cell r="E12960">
            <v>0</v>
          </cell>
        </row>
        <row r="12961">
          <cell r="A12961">
            <v>0</v>
          </cell>
          <cell r="B12961">
            <v>0</v>
          </cell>
          <cell r="C12961">
            <v>0</v>
          </cell>
          <cell r="D12961">
            <v>0</v>
          </cell>
          <cell r="E12961">
            <v>0</v>
          </cell>
        </row>
        <row r="12962">
          <cell r="A12962">
            <v>0</v>
          </cell>
          <cell r="B12962">
            <v>0</v>
          </cell>
          <cell r="C12962">
            <v>0</v>
          </cell>
          <cell r="D12962">
            <v>0</v>
          </cell>
          <cell r="E12962">
            <v>0</v>
          </cell>
        </row>
        <row r="12963">
          <cell r="A12963">
            <v>0</v>
          </cell>
          <cell r="B12963">
            <v>0</v>
          </cell>
          <cell r="C12963">
            <v>0</v>
          </cell>
          <cell r="D12963">
            <v>0</v>
          </cell>
          <cell r="E12963">
            <v>0</v>
          </cell>
        </row>
        <row r="12964">
          <cell r="A12964">
            <v>0</v>
          </cell>
          <cell r="B12964">
            <v>0</v>
          </cell>
          <cell r="C12964">
            <v>0</v>
          </cell>
          <cell r="D12964">
            <v>0</v>
          </cell>
          <cell r="E12964">
            <v>0</v>
          </cell>
        </row>
        <row r="12965">
          <cell r="A12965">
            <v>0</v>
          </cell>
          <cell r="B12965">
            <v>0</v>
          </cell>
          <cell r="C12965">
            <v>0</v>
          </cell>
          <cell r="D12965">
            <v>0</v>
          </cell>
          <cell r="E12965">
            <v>0</v>
          </cell>
        </row>
        <row r="12966">
          <cell r="A12966">
            <v>0</v>
          </cell>
          <cell r="B12966">
            <v>0</v>
          </cell>
          <cell r="C12966">
            <v>0</v>
          </cell>
          <cell r="D12966">
            <v>0</v>
          </cell>
          <cell r="E12966">
            <v>0</v>
          </cell>
        </row>
        <row r="12967">
          <cell r="A12967">
            <v>0</v>
          </cell>
          <cell r="B12967">
            <v>0</v>
          </cell>
          <cell r="C12967">
            <v>0</v>
          </cell>
          <cell r="D12967">
            <v>0</v>
          </cell>
          <cell r="E12967">
            <v>0</v>
          </cell>
        </row>
        <row r="12968">
          <cell r="A12968">
            <v>0</v>
          </cell>
          <cell r="B12968">
            <v>0</v>
          </cell>
          <cell r="C12968">
            <v>0</v>
          </cell>
          <cell r="D12968">
            <v>0</v>
          </cell>
          <cell r="E12968">
            <v>0</v>
          </cell>
        </row>
        <row r="12969">
          <cell r="A12969">
            <v>0</v>
          </cell>
          <cell r="B12969">
            <v>0</v>
          </cell>
          <cell r="C12969">
            <v>0</v>
          </cell>
          <cell r="D12969">
            <v>0</v>
          </cell>
          <cell r="E12969">
            <v>0</v>
          </cell>
        </row>
        <row r="12970">
          <cell r="A12970">
            <v>0</v>
          </cell>
          <cell r="B12970">
            <v>0</v>
          </cell>
          <cell r="C12970">
            <v>0</v>
          </cell>
          <cell r="D12970">
            <v>0</v>
          </cell>
          <cell r="E12970">
            <v>0</v>
          </cell>
        </row>
        <row r="12971">
          <cell r="A12971">
            <v>0</v>
          </cell>
          <cell r="B12971">
            <v>0</v>
          </cell>
          <cell r="C12971">
            <v>0</v>
          </cell>
          <cell r="D12971">
            <v>0</v>
          </cell>
          <cell r="E12971">
            <v>0</v>
          </cell>
        </row>
        <row r="12972">
          <cell r="A12972">
            <v>0</v>
          </cell>
          <cell r="B12972">
            <v>0</v>
          </cell>
          <cell r="C12972">
            <v>0</v>
          </cell>
          <cell r="D12972">
            <v>0</v>
          </cell>
          <cell r="E12972">
            <v>0</v>
          </cell>
        </row>
        <row r="12973">
          <cell r="A12973">
            <v>0</v>
          </cell>
          <cell r="B12973">
            <v>0</v>
          </cell>
          <cell r="C12973">
            <v>0</v>
          </cell>
          <cell r="D12973">
            <v>0</v>
          </cell>
          <cell r="E12973">
            <v>0</v>
          </cell>
        </row>
        <row r="12974">
          <cell r="A12974">
            <v>0</v>
          </cell>
          <cell r="B12974">
            <v>0</v>
          </cell>
          <cell r="C12974">
            <v>0</v>
          </cell>
          <cell r="D12974">
            <v>0</v>
          </cell>
          <cell r="E12974">
            <v>0</v>
          </cell>
        </row>
        <row r="12975">
          <cell r="A12975">
            <v>0</v>
          </cell>
          <cell r="B12975">
            <v>0</v>
          </cell>
          <cell r="C12975">
            <v>0</v>
          </cell>
          <cell r="D12975">
            <v>0</v>
          </cell>
          <cell r="E12975">
            <v>0</v>
          </cell>
        </row>
        <row r="12976">
          <cell r="A12976">
            <v>0</v>
          </cell>
          <cell r="B12976">
            <v>0</v>
          </cell>
          <cell r="C12976">
            <v>0</v>
          </cell>
          <cell r="D12976">
            <v>0</v>
          </cell>
          <cell r="E12976">
            <v>0</v>
          </cell>
        </row>
        <row r="12977">
          <cell r="A12977">
            <v>0</v>
          </cell>
          <cell r="B12977">
            <v>0</v>
          </cell>
          <cell r="C12977">
            <v>0</v>
          </cell>
          <cell r="D12977">
            <v>0</v>
          </cell>
          <cell r="E12977">
            <v>0</v>
          </cell>
        </row>
        <row r="12978">
          <cell r="A12978">
            <v>0</v>
          </cell>
          <cell r="B12978">
            <v>0</v>
          </cell>
          <cell r="C12978">
            <v>0</v>
          </cell>
          <cell r="D12978">
            <v>0</v>
          </cell>
          <cell r="E12978">
            <v>0</v>
          </cell>
        </row>
        <row r="12979">
          <cell r="A12979">
            <v>0</v>
          </cell>
          <cell r="B12979">
            <v>0</v>
          </cell>
          <cell r="C12979">
            <v>0</v>
          </cell>
          <cell r="D12979">
            <v>0</v>
          </cell>
          <cell r="E12979">
            <v>0</v>
          </cell>
        </row>
        <row r="12980">
          <cell r="A12980">
            <v>0</v>
          </cell>
          <cell r="B12980">
            <v>0</v>
          </cell>
          <cell r="C12980">
            <v>0</v>
          </cell>
          <cell r="D12980">
            <v>0</v>
          </cell>
          <cell r="E12980">
            <v>0</v>
          </cell>
        </row>
        <row r="12981">
          <cell r="A12981">
            <v>0</v>
          </cell>
          <cell r="B12981">
            <v>0</v>
          </cell>
          <cell r="C12981">
            <v>0</v>
          </cell>
          <cell r="D12981">
            <v>0</v>
          </cell>
          <cell r="E12981">
            <v>0</v>
          </cell>
        </row>
        <row r="12982">
          <cell r="A12982">
            <v>0</v>
          </cell>
          <cell r="B12982">
            <v>0</v>
          </cell>
          <cell r="C12982">
            <v>0</v>
          </cell>
          <cell r="D12982">
            <v>0</v>
          </cell>
          <cell r="E12982">
            <v>0</v>
          </cell>
        </row>
        <row r="12983">
          <cell r="A12983">
            <v>0</v>
          </cell>
          <cell r="B12983">
            <v>0</v>
          </cell>
          <cell r="C12983">
            <v>0</v>
          </cell>
          <cell r="D12983">
            <v>0</v>
          </cell>
          <cell r="E12983">
            <v>0</v>
          </cell>
        </row>
        <row r="12984">
          <cell r="A12984">
            <v>0</v>
          </cell>
          <cell r="B12984">
            <v>0</v>
          </cell>
          <cell r="C12984">
            <v>0</v>
          </cell>
          <cell r="D12984">
            <v>0</v>
          </cell>
          <cell r="E12984">
            <v>0</v>
          </cell>
        </row>
        <row r="12985">
          <cell r="A12985">
            <v>0</v>
          </cell>
          <cell r="B12985">
            <v>0</v>
          </cell>
          <cell r="C12985">
            <v>0</v>
          </cell>
          <cell r="D12985">
            <v>0</v>
          </cell>
          <cell r="E12985">
            <v>0</v>
          </cell>
        </row>
        <row r="12986">
          <cell r="A12986">
            <v>0</v>
          </cell>
          <cell r="B12986">
            <v>0</v>
          </cell>
          <cell r="C12986">
            <v>0</v>
          </cell>
          <cell r="D12986">
            <v>0</v>
          </cell>
          <cell r="E12986">
            <v>0</v>
          </cell>
        </row>
        <row r="12987">
          <cell r="A12987">
            <v>0</v>
          </cell>
          <cell r="B12987">
            <v>0</v>
          </cell>
          <cell r="C12987">
            <v>0</v>
          </cell>
          <cell r="D12987">
            <v>0</v>
          </cell>
          <cell r="E12987">
            <v>0</v>
          </cell>
        </row>
        <row r="12988">
          <cell r="A12988">
            <v>0</v>
          </cell>
          <cell r="B12988">
            <v>0</v>
          </cell>
          <cell r="C12988">
            <v>0</v>
          </cell>
          <cell r="D12988">
            <v>0</v>
          </cell>
          <cell r="E12988">
            <v>0</v>
          </cell>
        </row>
        <row r="12989">
          <cell r="A12989">
            <v>0</v>
          </cell>
          <cell r="B12989">
            <v>0</v>
          </cell>
          <cell r="C12989">
            <v>0</v>
          </cell>
          <cell r="D12989">
            <v>0</v>
          </cell>
          <cell r="E12989">
            <v>0</v>
          </cell>
        </row>
        <row r="12990">
          <cell r="A12990">
            <v>0</v>
          </cell>
          <cell r="B12990">
            <v>0</v>
          </cell>
          <cell r="C12990">
            <v>0</v>
          </cell>
          <cell r="D12990">
            <v>0</v>
          </cell>
          <cell r="E12990">
            <v>0</v>
          </cell>
        </row>
        <row r="12991">
          <cell r="A12991">
            <v>0</v>
          </cell>
          <cell r="B12991">
            <v>0</v>
          </cell>
          <cell r="C12991">
            <v>0</v>
          </cell>
          <cell r="D12991">
            <v>0</v>
          </cell>
          <cell r="E12991">
            <v>0</v>
          </cell>
        </row>
        <row r="12992">
          <cell r="A12992">
            <v>0</v>
          </cell>
          <cell r="B12992">
            <v>0</v>
          </cell>
          <cell r="C12992">
            <v>0</v>
          </cell>
          <cell r="D12992">
            <v>0</v>
          </cell>
          <cell r="E12992">
            <v>0</v>
          </cell>
        </row>
        <row r="12993">
          <cell r="A12993">
            <v>0</v>
          </cell>
          <cell r="B12993">
            <v>0</v>
          </cell>
          <cell r="C12993">
            <v>0</v>
          </cell>
          <cell r="D12993">
            <v>0</v>
          </cell>
          <cell r="E12993">
            <v>0</v>
          </cell>
        </row>
        <row r="12994">
          <cell r="A12994">
            <v>0</v>
          </cell>
          <cell r="B12994">
            <v>0</v>
          </cell>
          <cell r="C12994">
            <v>0</v>
          </cell>
          <cell r="D12994">
            <v>0</v>
          </cell>
          <cell r="E12994">
            <v>0</v>
          </cell>
        </row>
        <row r="12995">
          <cell r="A12995">
            <v>0</v>
          </cell>
          <cell r="B12995">
            <v>0</v>
          </cell>
          <cell r="C12995">
            <v>0</v>
          </cell>
          <cell r="D12995">
            <v>0</v>
          </cell>
          <cell r="E12995">
            <v>0</v>
          </cell>
        </row>
        <row r="12996">
          <cell r="A12996">
            <v>0</v>
          </cell>
          <cell r="B12996">
            <v>0</v>
          </cell>
          <cell r="C12996">
            <v>0</v>
          </cell>
          <cell r="D12996">
            <v>0</v>
          </cell>
          <cell r="E12996">
            <v>0</v>
          </cell>
        </row>
        <row r="12997">
          <cell r="A12997">
            <v>0</v>
          </cell>
          <cell r="B12997">
            <v>0</v>
          </cell>
          <cell r="C12997">
            <v>0</v>
          </cell>
          <cell r="D12997">
            <v>0</v>
          </cell>
          <cell r="E12997">
            <v>0</v>
          </cell>
        </row>
        <row r="12998">
          <cell r="A12998">
            <v>0</v>
          </cell>
          <cell r="B12998">
            <v>0</v>
          </cell>
          <cell r="C12998">
            <v>0</v>
          </cell>
          <cell r="D12998">
            <v>0</v>
          </cell>
          <cell r="E12998">
            <v>0</v>
          </cell>
        </row>
        <row r="12999">
          <cell r="A12999">
            <v>0</v>
          </cell>
          <cell r="B12999">
            <v>0</v>
          </cell>
          <cell r="C12999">
            <v>0</v>
          </cell>
          <cell r="D12999">
            <v>0</v>
          </cell>
          <cell r="E12999">
            <v>0</v>
          </cell>
        </row>
        <row r="13000">
          <cell r="A13000">
            <v>0</v>
          </cell>
          <cell r="B13000">
            <v>0</v>
          </cell>
          <cell r="C13000">
            <v>0</v>
          </cell>
          <cell r="D13000">
            <v>0</v>
          </cell>
          <cell r="E13000">
            <v>0</v>
          </cell>
        </row>
        <row r="13001">
          <cell r="A13001">
            <v>0</v>
          </cell>
          <cell r="B13001">
            <v>0</v>
          </cell>
          <cell r="C13001">
            <v>0</v>
          </cell>
          <cell r="D13001">
            <v>0</v>
          </cell>
          <cell r="E13001">
            <v>0</v>
          </cell>
        </row>
        <row r="13002">
          <cell r="A13002">
            <v>0</v>
          </cell>
          <cell r="B13002">
            <v>0</v>
          </cell>
          <cell r="C13002">
            <v>0</v>
          </cell>
          <cell r="D13002">
            <v>0</v>
          </cell>
          <cell r="E13002">
            <v>0</v>
          </cell>
        </row>
        <row r="13003">
          <cell r="A13003">
            <v>0</v>
          </cell>
          <cell r="B13003">
            <v>0</v>
          </cell>
          <cell r="C13003">
            <v>0</v>
          </cell>
          <cell r="D13003">
            <v>0</v>
          </cell>
          <cell r="E13003">
            <v>0</v>
          </cell>
        </row>
        <row r="13004">
          <cell r="A13004">
            <v>0</v>
          </cell>
          <cell r="B13004">
            <v>0</v>
          </cell>
          <cell r="C13004">
            <v>0</v>
          </cell>
          <cell r="D13004">
            <v>0</v>
          </cell>
          <cell r="E13004">
            <v>0</v>
          </cell>
        </row>
        <row r="13005">
          <cell r="A13005">
            <v>0</v>
          </cell>
          <cell r="B13005">
            <v>0</v>
          </cell>
          <cell r="C13005">
            <v>0</v>
          </cell>
          <cell r="D13005">
            <v>0</v>
          </cell>
          <cell r="E13005">
            <v>0</v>
          </cell>
        </row>
        <row r="13006">
          <cell r="A13006">
            <v>0</v>
          </cell>
          <cell r="B13006">
            <v>0</v>
          </cell>
          <cell r="C13006">
            <v>0</v>
          </cell>
          <cell r="D13006">
            <v>0</v>
          </cell>
          <cell r="E13006">
            <v>0</v>
          </cell>
        </row>
        <row r="13007">
          <cell r="A13007">
            <v>0</v>
          </cell>
          <cell r="B13007">
            <v>0</v>
          </cell>
          <cell r="C13007">
            <v>0</v>
          </cell>
          <cell r="D13007">
            <v>0</v>
          </cell>
          <cell r="E13007">
            <v>0</v>
          </cell>
        </row>
        <row r="13008">
          <cell r="A13008">
            <v>0</v>
          </cell>
          <cell r="B13008">
            <v>0</v>
          </cell>
          <cell r="C13008">
            <v>0</v>
          </cell>
          <cell r="D13008">
            <v>0</v>
          </cell>
          <cell r="E13008">
            <v>0</v>
          </cell>
        </row>
        <row r="13009">
          <cell r="A13009">
            <v>0</v>
          </cell>
          <cell r="B13009">
            <v>0</v>
          </cell>
          <cell r="C13009">
            <v>0</v>
          </cell>
          <cell r="D13009">
            <v>0</v>
          </cell>
          <cell r="E13009">
            <v>0</v>
          </cell>
        </row>
        <row r="13010">
          <cell r="A13010">
            <v>0</v>
          </cell>
          <cell r="B13010">
            <v>0</v>
          </cell>
          <cell r="C13010">
            <v>0</v>
          </cell>
          <cell r="D13010">
            <v>0</v>
          </cell>
          <cell r="E13010">
            <v>0</v>
          </cell>
        </row>
        <row r="13011">
          <cell r="A13011">
            <v>0</v>
          </cell>
          <cell r="B13011">
            <v>0</v>
          </cell>
          <cell r="C13011">
            <v>0</v>
          </cell>
          <cell r="D13011">
            <v>0</v>
          </cell>
          <cell r="E13011">
            <v>0</v>
          </cell>
        </row>
        <row r="13012">
          <cell r="A13012">
            <v>0</v>
          </cell>
          <cell r="B13012">
            <v>0</v>
          </cell>
          <cell r="C13012">
            <v>0</v>
          </cell>
          <cell r="D13012">
            <v>0</v>
          </cell>
          <cell r="E13012">
            <v>0</v>
          </cell>
        </row>
        <row r="13013">
          <cell r="A13013">
            <v>0</v>
          </cell>
          <cell r="B13013">
            <v>0</v>
          </cell>
          <cell r="C13013">
            <v>0</v>
          </cell>
          <cell r="D13013">
            <v>0</v>
          </cell>
          <cell r="E13013">
            <v>0</v>
          </cell>
        </row>
        <row r="13014">
          <cell r="A13014">
            <v>0</v>
          </cell>
          <cell r="B13014">
            <v>0</v>
          </cell>
          <cell r="C13014">
            <v>0</v>
          </cell>
          <cell r="D13014">
            <v>0</v>
          </cell>
          <cell r="E13014">
            <v>0</v>
          </cell>
        </row>
        <row r="13015">
          <cell r="A13015">
            <v>0</v>
          </cell>
          <cell r="B13015">
            <v>0</v>
          </cell>
          <cell r="C13015">
            <v>0</v>
          </cell>
          <cell r="D13015">
            <v>0</v>
          </cell>
          <cell r="E13015">
            <v>0</v>
          </cell>
        </row>
        <row r="13016">
          <cell r="A13016">
            <v>0</v>
          </cell>
          <cell r="B13016">
            <v>0</v>
          </cell>
          <cell r="C13016">
            <v>0</v>
          </cell>
          <cell r="D13016">
            <v>0</v>
          </cell>
          <cell r="E13016">
            <v>0</v>
          </cell>
        </row>
        <row r="13017">
          <cell r="A13017">
            <v>0</v>
          </cell>
          <cell r="B13017">
            <v>0</v>
          </cell>
          <cell r="C13017">
            <v>0</v>
          </cell>
          <cell r="D13017">
            <v>0</v>
          </cell>
          <cell r="E13017">
            <v>0</v>
          </cell>
        </row>
        <row r="13018">
          <cell r="A13018">
            <v>0</v>
          </cell>
          <cell r="B13018">
            <v>0</v>
          </cell>
          <cell r="C13018">
            <v>0</v>
          </cell>
          <cell r="D13018">
            <v>0</v>
          </cell>
          <cell r="E13018">
            <v>0</v>
          </cell>
        </row>
        <row r="13019">
          <cell r="A13019">
            <v>0</v>
          </cell>
          <cell r="B13019">
            <v>0</v>
          </cell>
          <cell r="C13019">
            <v>0</v>
          </cell>
          <cell r="D13019">
            <v>0</v>
          </cell>
          <cell r="E13019">
            <v>0</v>
          </cell>
        </row>
        <row r="13020">
          <cell r="A13020">
            <v>0</v>
          </cell>
          <cell r="B13020">
            <v>0</v>
          </cell>
          <cell r="C13020">
            <v>0</v>
          </cell>
          <cell r="D13020">
            <v>0</v>
          </cell>
          <cell r="E13020">
            <v>0</v>
          </cell>
        </row>
        <row r="13021">
          <cell r="A13021">
            <v>0</v>
          </cell>
          <cell r="B13021">
            <v>0</v>
          </cell>
          <cell r="C13021">
            <v>0</v>
          </cell>
          <cell r="D13021">
            <v>0</v>
          </cell>
          <cell r="E13021">
            <v>0</v>
          </cell>
        </row>
        <row r="13022">
          <cell r="A13022">
            <v>0</v>
          </cell>
          <cell r="B13022">
            <v>0</v>
          </cell>
          <cell r="C13022">
            <v>0</v>
          </cell>
          <cell r="D13022">
            <v>0</v>
          </cell>
          <cell r="E13022">
            <v>0</v>
          </cell>
        </row>
        <row r="13023">
          <cell r="A13023">
            <v>0</v>
          </cell>
          <cell r="B13023">
            <v>0</v>
          </cell>
          <cell r="C13023">
            <v>0</v>
          </cell>
          <cell r="D13023">
            <v>0</v>
          </cell>
          <cell r="E13023">
            <v>0</v>
          </cell>
        </row>
        <row r="13024">
          <cell r="A13024">
            <v>0</v>
          </cell>
          <cell r="B13024">
            <v>0</v>
          </cell>
          <cell r="C13024">
            <v>0</v>
          </cell>
          <cell r="D13024">
            <v>0</v>
          </cell>
          <cell r="E13024">
            <v>0</v>
          </cell>
        </row>
        <row r="13025">
          <cell r="A13025">
            <v>0</v>
          </cell>
          <cell r="B13025">
            <v>0</v>
          </cell>
          <cell r="C13025">
            <v>0</v>
          </cell>
          <cell r="D13025">
            <v>0</v>
          </cell>
          <cell r="E13025">
            <v>0</v>
          </cell>
        </row>
        <row r="13026">
          <cell r="A13026">
            <v>0</v>
          </cell>
          <cell r="B13026">
            <v>0</v>
          </cell>
          <cell r="C13026">
            <v>0</v>
          </cell>
          <cell r="D13026">
            <v>0</v>
          </cell>
          <cell r="E13026">
            <v>0</v>
          </cell>
        </row>
        <row r="13027">
          <cell r="A13027">
            <v>0</v>
          </cell>
          <cell r="B13027">
            <v>0</v>
          </cell>
          <cell r="C13027">
            <v>0</v>
          </cell>
          <cell r="D13027">
            <v>0</v>
          </cell>
          <cell r="E13027">
            <v>0</v>
          </cell>
        </row>
        <row r="13028">
          <cell r="A13028">
            <v>0</v>
          </cell>
          <cell r="B13028">
            <v>0</v>
          </cell>
          <cell r="C13028">
            <v>0</v>
          </cell>
          <cell r="D13028">
            <v>0</v>
          </cell>
          <cell r="E13028">
            <v>0</v>
          </cell>
        </row>
        <row r="13029">
          <cell r="A13029">
            <v>0</v>
          </cell>
          <cell r="B13029">
            <v>0</v>
          </cell>
          <cell r="C13029">
            <v>0</v>
          </cell>
          <cell r="D13029">
            <v>0</v>
          </cell>
          <cell r="E13029">
            <v>0</v>
          </cell>
        </row>
        <row r="13030">
          <cell r="A13030">
            <v>0</v>
          </cell>
          <cell r="B13030">
            <v>0</v>
          </cell>
          <cell r="C13030">
            <v>0</v>
          </cell>
          <cell r="D13030">
            <v>0</v>
          </cell>
          <cell r="E13030">
            <v>0</v>
          </cell>
        </row>
        <row r="13031">
          <cell r="A13031">
            <v>0</v>
          </cell>
          <cell r="B13031">
            <v>0</v>
          </cell>
          <cell r="C13031">
            <v>0</v>
          </cell>
          <cell r="D13031">
            <v>0</v>
          </cell>
          <cell r="E13031">
            <v>0</v>
          </cell>
        </row>
        <row r="13032">
          <cell r="A13032">
            <v>0</v>
          </cell>
          <cell r="B13032">
            <v>0</v>
          </cell>
          <cell r="C13032">
            <v>0</v>
          </cell>
          <cell r="D13032">
            <v>0</v>
          </cell>
          <cell r="E13032">
            <v>0</v>
          </cell>
        </row>
        <row r="13033">
          <cell r="A13033">
            <v>0</v>
          </cell>
          <cell r="B13033">
            <v>0</v>
          </cell>
          <cell r="C13033">
            <v>0</v>
          </cell>
          <cell r="D13033">
            <v>0</v>
          </cell>
          <cell r="E13033">
            <v>0</v>
          </cell>
        </row>
        <row r="13034">
          <cell r="A13034">
            <v>0</v>
          </cell>
          <cell r="B13034">
            <v>0</v>
          </cell>
          <cell r="C13034">
            <v>0</v>
          </cell>
          <cell r="D13034">
            <v>0</v>
          </cell>
          <cell r="E13034">
            <v>0</v>
          </cell>
        </row>
        <row r="13035">
          <cell r="A13035">
            <v>0</v>
          </cell>
          <cell r="B13035">
            <v>0</v>
          </cell>
          <cell r="C13035">
            <v>0</v>
          </cell>
          <cell r="D13035">
            <v>0</v>
          </cell>
          <cell r="E13035">
            <v>0</v>
          </cell>
        </row>
        <row r="13036">
          <cell r="A13036">
            <v>0</v>
          </cell>
          <cell r="B13036">
            <v>0</v>
          </cell>
          <cell r="C13036">
            <v>0</v>
          </cell>
          <cell r="D13036">
            <v>0</v>
          </cell>
          <cell r="E13036">
            <v>0</v>
          </cell>
        </row>
        <row r="13037">
          <cell r="A13037">
            <v>0</v>
          </cell>
          <cell r="B13037">
            <v>0</v>
          </cell>
          <cell r="C13037">
            <v>0</v>
          </cell>
          <cell r="D13037">
            <v>0</v>
          </cell>
          <cell r="E13037">
            <v>0</v>
          </cell>
        </row>
        <row r="13038">
          <cell r="A13038">
            <v>0</v>
          </cell>
          <cell r="B13038">
            <v>0</v>
          </cell>
          <cell r="C13038">
            <v>0</v>
          </cell>
          <cell r="D13038">
            <v>0</v>
          </cell>
          <cell r="E13038">
            <v>0</v>
          </cell>
        </row>
        <row r="13039">
          <cell r="A13039">
            <v>0</v>
          </cell>
          <cell r="B13039">
            <v>0</v>
          </cell>
          <cell r="C13039">
            <v>0</v>
          </cell>
          <cell r="D13039">
            <v>0</v>
          </cell>
          <cell r="E13039">
            <v>0</v>
          </cell>
        </row>
        <row r="13040">
          <cell r="A13040">
            <v>0</v>
          </cell>
          <cell r="B13040">
            <v>0</v>
          </cell>
          <cell r="C13040">
            <v>0</v>
          </cell>
          <cell r="D13040">
            <v>0</v>
          </cell>
          <cell r="E13040">
            <v>0</v>
          </cell>
        </row>
        <row r="13041">
          <cell r="A13041">
            <v>0</v>
          </cell>
          <cell r="B13041">
            <v>0</v>
          </cell>
          <cell r="C13041">
            <v>0</v>
          </cell>
          <cell r="D13041">
            <v>0</v>
          </cell>
          <cell r="E13041">
            <v>0</v>
          </cell>
        </row>
        <row r="13042">
          <cell r="A13042">
            <v>0</v>
          </cell>
          <cell r="B13042">
            <v>0</v>
          </cell>
          <cell r="C13042">
            <v>0</v>
          </cell>
          <cell r="D13042">
            <v>0</v>
          </cell>
          <cell r="E13042">
            <v>0</v>
          </cell>
        </row>
        <row r="13043">
          <cell r="A13043">
            <v>0</v>
          </cell>
          <cell r="B13043">
            <v>0</v>
          </cell>
          <cell r="C13043">
            <v>0</v>
          </cell>
          <cell r="D13043">
            <v>0</v>
          </cell>
          <cell r="E13043">
            <v>0</v>
          </cell>
        </row>
        <row r="13044">
          <cell r="A13044">
            <v>0</v>
          </cell>
          <cell r="B13044">
            <v>0</v>
          </cell>
          <cell r="C13044">
            <v>0</v>
          </cell>
          <cell r="D13044">
            <v>0</v>
          </cell>
          <cell r="E13044">
            <v>0</v>
          </cell>
        </row>
        <row r="13045">
          <cell r="A13045">
            <v>0</v>
          </cell>
          <cell r="B13045">
            <v>0</v>
          </cell>
          <cell r="C13045">
            <v>0</v>
          </cell>
          <cell r="D13045">
            <v>0</v>
          </cell>
          <cell r="E13045">
            <v>0</v>
          </cell>
        </row>
        <row r="13046">
          <cell r="A13046">
            <v>0</v>
          </cell>
          <cell r="B13046">
            <v>0</v>
          </cell>
          <cell r="C13046">
            <v>0</v>
          </cell>
          <cell r="D13046">
            <v>0</v>
          </cell>
          <cell r="E13046">
            <v>0</v>
          </cell>
        </row>
        <row r="13047">
          <cell r="A13047">
            <v>0</v>
          </cell>
          <cell r="B13047">
            <v>0</v>
          </cell>
          <cell r="C13047">
            <v>0</v>
          </cell>
          <cell r="D13047">
            <v>0</v>
          </cell>
          <cell r="E13047">
            <v>0</v>
          </cell>
        </row>
        <row r="13048">
          <cell r="A13048">
            <v>0</v>
          </cell>
          <cell r="B13048">
            <v>0</v>
          </cell>
          <cell r="C13048">
            <v>0</v>
          </cell>
          <cell r="D13048">
            <v>0</v>
          </cell>
          <cell r="E13048">
            <v>0</v>
          </cell>
        </row>
        <row r="13049">
          <cell r="A13049">
            <v>0</v>
          </cell>
          <cell r="B13049">
            <v>0</v>
          </cell>
          <cell r="C13049">
            <v>0</v>
          </cell>
          <cell r="D13049">
            <v>0</v>
          </cell>
          <cell r="E13049">
            <v>0</v>
          </cell>
        </row>
        <row r="13050">
          <cell r="A13050">
            <v>0</v>
          </cell>
          <cell r="B13050">
            <v>0</v>
          </cell>
          <cell r="C13050">
            <v>0</v>
          </cell>
          <cell r="D13050">
            <v>0</v>
          </cell>
          <cell r="E13050">
            <v>0</v>
          </cell>
        </row>
        <row r="13051">
          <cell r="A13051">
            <v>0</v>
          </cell>
          <cell r="B13051">
            <v>0</v>
          </cell>
          <cell r="C13051">
            <v>0</v>
          </cell>
          <cell r="D13051">
            <v>0</v>
          </cell>
          <cell r="E13051">
            <v>0</v>
          </cell>
        </row>
        <row r="13052">
          <cell r="A13052">
            <v>0</v>
          </cell>
          <cell r="B13052">
            <v>0</v>
          </cell>
          <cell r="C13052">
            <v>0</v>
          </cell>
          <cell r="D13052">
            <v>0</v>
          </cell>
          <cell r="E13052">
            <v>0</v>
          </cell>
        </row>
        <row r="13053">
          <cell r="A13053">
            <v>0</v>
          </cell>
          <cell r="B13053">
            <v>0</v>
          </cell>
          <cell r="C13053">
            <v>0</v>
          </cell>
          <cell r="D13053">
            <v>0</v>
          </cell>
          <cell r="E13053">
            <v>0</v>
          </cell>
        </row>
        <row r="13054">
          <cell r="A13054">
            <v>0</v>
          </cell>
          <cell r="B13054">
            <v>0</v>
          </cell>
          <cell r="C13054">
            <v>0</v>
          </cell>
          <cell r="D13054">
            <v>0</v>
          </cell>
          <cell r="E13054">
            <v>0</v>
          </cell>
        </row>
        <row r="13055">
          <cell r="A13055">
            <v>0</v>
          </cell>
          <cell r="B13055">
            <v>0</v>
          </cell>
          <cell r="C13055">
            <v>0</v>
          </cell>
          <cell r="D13055">
            <v>0</v>
          </cell>
          <cell r="E13055">
            <v>0</v>
          </cell>
        </row>
        <row r="13056">
          <cell r="A13056">
            <v>0</v>
          </cell>
          <cell r="B13056">
            <v>0</v>
          </cell>
          <cell r="C13056">
            <v>0</v>
          </cell>
          <cell r="D13056">
            <v>0</v>
          </cell>
          <cell r="E13056">
            <v>0</v>
          </cell>
        </row>
        <row r="13057">
          <cell r="A13057">
            <v>0</v>
          </cell>
          <cell r="B13057">
            <v>0</v>
          </cell>
          <cell r="C13057">
            <v>0</v>
          </cell>
          <cell r="D13057">
            <v>0</v>
          </cell>
          <cell r="E13057">
            <v>0</v>
          </cell>
        </row>
        <row r="13058">
          <cell r="A13058">
            <v>0</v>
          </cell>
          <cell r="B13058">
            <v>0</v>
          </cell>
          <cell r="C13058">
            <v>0</v>
          </cell>
          <cell r="D13058">
            <v>0</v>
          </cell>
          <cell r="E13058">
            <v>0</v>
          </cell>
        </row>
        <row r="13059">
          <cell r="A13059">
            <v>0</v>
          </cell>
          <cell r="B13059">
            <v>0</v>
          </cell>
          <cell r="C13059">
            <v>0</v>
          </cell>
          <cell r="D13059">
            <v>0</v>
          </cell>
          <cell r="E13059">
            <v>0</v>
          </cell>
        </row>
        <row r="13060">
          <cell r="A13060">
            <v>0</v>
          </cell>
          <cell r="B13060">
            <v>0</v>
          </cell>
          <cell r="C13060">
            <v>0</v>
          </cell>
          <cell r="D13060">
            <v>0</v>
          </cell>
          <cell r="E13060">
            <v>0</v>
          </cell>
        </row>
        <row r="13061">
          <cell r="A13061">
            <v>0</v>
          </cell>
          <cell r="B13061">
            <v>0</v>
          </cell>
          <cell r="C13061">
            <v>0</v>
          </cell>
          <cell r="D13061">
            <v>0</v>
          </cell>
          <cell r="E13061">
            <v>0</v>
          </cell>
        </row>
        <row r="13062">
          <cell r="A13062">
            <v>0</v>
          </cell>
          <cell r="B13062">
            <v>0</v>
          </cell>
          <cell r="C13062">
            <v>0</v>
          </cell>
          <cell r="D13062">
            <v>0</v>
          </cell>
          <cell r="E13062">
            <v>0</v>
          </cell>
        </row>
        <row r="13063">
          <cell r="A13063">
            <v>0</v>
          </cell>
          <cell r="B13063">
            <v>0</v>
          </cell>
          <cell r="C13063">
            <v>0</v>
          </cell>
          <cell r="D13063">
            <v>0</v>
          </cell>
          <cell r="E13063">
            <v>0</v>
          </cell>
        </row>
        <row r="13064">
          <cell r="A13064">
            <v>0</v>
          </cell>
          <cell r="B13064">
            <v>0</v>
          </cell>
          <cell r="C13064">
            <v>0</v>
          </cell>
          <cell r="D13064">
            <v>0</v>
          </cell>
          <cell r="E13064">
            <v>0</v>
          </cell>
        </row>
        <row r="13065">
          <cell r="A13065">
            <v>0</v>
          </cell>
          <cell r="B13065">
            <v>0</v>
          </cell>
          <cell r="C13065">
            <v>0</v>
          </cell>
          <cell r="D13065">
            <v>0</v>
          </cell>
          <cell r="E13065">
            <v>0</v>
          </cell>
        </row>
        <row r="13066">
          <cell r="A13066">
            <v>0</v>
          </cell>
          <cell r="B13066">
            <v>0</v>
          </cell>
          <cell r="C13066">
            <v>0</v>
          </cell>
          <cell r="D13066">
            <v>0</v>
          </cell>
          <cell r="E13066">
            <v>0</v>
          </cell>
        </row>
        <row r="13067">
          <cell r="A13067">
            <v>0</v>
          </cell>
          <cell r="B13067">
            <v>0</v>
          </cell>
          <cell r="C13067">
            <v>0</v>
          </cell>
          <cell r="D13067">
            <v>0</v>
          </cell>
          <cell r="E13067">
            <v>0</v>
          </cell>
        </row>
        <row r="13068">
          <cell r="A13068">
            <v>0</v>
          </cell>
          <cell r="B13068">
            <v>0</v>
          </cell>
          <cell r="C13068">
            <v>0</v>
          </cell>
          <cell r="D13068">
            <v>0</v>
          </cell>
          <cell r="E13068">
            <v>0</v>
          </cell>
        </row>
        <row r="13069">
          <cell r="A13069">
            <v>0</v>
          </cell>
          <cell r="B13069">
            <v>0</v>
          </cell>
          <cell r="C13069">
            <v>0</v>
          </cell>
          <cell r="D13069">
            <v>0</v>
          </cell>
          <cell r="E13069">
            <v>0</v>
          </cell>
        </row>
        <row r="13070">
          <cell r="A13070">
            <v>0</v>
          </cell>
          <cell r="B13070">
            <v>0</v>
          </cell>
          <cell r="C13070">
            <v>0</v>
          </cell>
          <cell r="D13070">
            <v>0</v>
          </cell>
          <cell r="E13070">
            <v>0</v>
          </cell>
        </row>
        <row r="13071">
          <cell r="A13071">
            <v>0</v>
          </cell>
          <cell r="B13071">
            <v>0</v>
          </cell>
          <cell r="C13071">
            <v>0</v>
          </cell>
          <cell r="D13071">
            <v>0</v>
          </cell>
          <cell r="E13071">
            <v>0</v>
          </cell>
        </row>
        <row r="13072">
          <cell r="A13072">
            <v>0</v>
          </cell>
          <cell r="B13072">
            <v>0</v>
          </cell>
          <cell r="C13072">
            <v>0</v>
          </cell>
          <cell r="D13072">
            <v>0</v>
          </cell>
          <cell r="E13072">
            <v>0</v>
          </cell>
        </row>
        <row r="13073">
          <cell r="A13073">
            <v>0</v>
          </cell>
          <cell r="B13073">
            <v>0</v>
          </cell>
          <cell r="C13073">
            <v>0</v>
          </cell>
          <cell r="D13073">
            <v>0</v>
          </cell>
          <cell r="E13073">
            <v>0</v>
          </cell>
        </row>
        <row r="13074">
          <cell r="A13074">
            <v>0</v>
          </cell>
          <cell r="B13074">
            <v>0</v>
          </cell>
          <cell r="C13074">
            <v>0</v>
          </cell>
          <cell r="D13074">
            <v>0</v>
          </cell>
          <cell r="E13074">
            <v>0</v>
          </cell>
        </row>
        <row r="13075">
          <cell r="A13075">
            <v>0</v>
          </cell>
          <cell r="B13075">
            <v>0</v>
          </cell>
          <cell r="C13075">
            <v>0</v>
          </cell>
          <cell r="D13075">
            <v>0</v>
          </cell>
          <cell r="E13075">
            <v>0</v>
          </cell>
        </row>
        <row r="13076">
          <cell r="A13076">
            <v>0</v>
          </cell>
          <cell r="B13076">
            <v>0</v>
          </cell>
          <cell r="C13076">
            <v>0</v>
          </cell>
          <cell r="D13076">
            <v>0</v>
          </cell>
          <cell r="E13076">
            <v>0</v>
          </cell>
        </row>
        <row r="13077">
          <cell r="A13077">
            <v>0</v>
          </cell>
          <cell r="B13077">
            <v>0</v>
          </cell>
          <cell r="C13077">
            <v>0</v>
          </cell>
          <cell r="D13077">
            <v>0</v>
          </cell>
          <cell r="E13077">
            <v>0</v>
          </cell>
        </row>
        <row r="13078">
          <cell r="A13078">
            <v>0</v>
          </cell>
          <cell r="B13078">
            <v>0</v>
          </cell>
          <cell r="C13078">
            <v>0</v>
          </cell>
          <cell r="D13078">
            <v>0</v>
          </cell>
          <cell r="E13078">
            <v>0</v>
          </cell>
        </row>
        <row r="13079">
          <cell r="A13079">
            <v>0</v>
          </cell>
          <cell r="B13079">
            <v>0</v>
          </cell>
          <cell r="C13079">
            <v>0</v>
          </cell>
          <cell r="D13079">
            <v>0</v>
          </cell>
          <cell r="E13079">
            <v>0</v>
          </cell>
        </row>
        <row r="13080">
          <cell r="A13080">
            <v>0</v>
          </cell>
          <cell r="B13080">
            <v>0</v>
          </cell>
          <cell r="C13080">
            <v>0</v>
          </cell>
          <cell r="D13080">
            <v>0</v>
          </cell>
          <cell r="E13080">
            <v>0</v>
          </cell>
        </row>
        <row r="13081">
          <cell r="A13081">
            <v>0</v>
          </cell>
          <cell r="B13081">
            <v>0</v>
          </cell>
          <cell r="C13081">
            <v>0</v>
          </cell>
          <cell r="D13081">
            <v>0</v>
          </cell>
          <cell r="E13081">
            <v>0</v>
          </cell>
        </row>
        <row r="13082">
          <cell r="A13082">
            <v>0</v>
          </cell>
          <cell r="B13082">
            <v>0</v>
          </cell>
          <cell r="C13082">
            <v>0</v>
          </cell>
          <cell r="D13082">
            <v>0</v>
          </cell>
          <cell r="E13082">
            <v>0</v>
          </cell>
        </row>
        <row r="13083">
          <cell r="A13083">
            <v>0</v>
          </cell>
          <cell r="B13083">
            <v>0</v>
          </cell>
          <cell r="C13083">
            <v>0</v>
          </cell>
          <cell r="D13083">
            <v>0</v>
          </cell>
          <cell r="E13083">
            <v>0</v>
          </cell>
        </row>
        <row r="13084">
          <cell r="A13084">
            <v>0</v>
          </cell>
          <cell r="B13084">
            <v>0</v>
          </cell>
          <cell r="C13084">
            <v>0</v>
          </cell>
          <cell r="D13084">
            <v>0</v>
          </cell>
          <cell r="E13084">
            <v>0</v>
          </cell>
        </row>
        <row r="13085">
          <cell r="A13085">
            <v>0</v>
          </cell>
          <cell r="B13085">
            <v>0</v>
          </cell>
          <cell r="C13085">
            <v>0</v>
          </cell>
          <cell r="D13085">
            <v>0</v>
          </cell>
          <cell r="E13085">
            <v>0</v>
          </cell>
        </row>
        <row r="13086">
          <cell r="A13086">
            <v>0</v>
          </cell>
          <cell r="B13086">
            <v>0</v>
          </cell>
          <cell r="C13086">
            <v>0</v>
          </cell>
          <cell r="D13086">
            <v>0</v>
          </cell>
          <cell r="E13086">
            <v>0</v>
          </cell>
        </row>
        <row r="13087">
          <cell r="A13087">
            <v>0</v>
          </cell>
          <cell r="B13087">
            <v>0</v>
          </cell>
          <cell r="C13087">
            <v>0</v>
          </cell>
          <cell r="D13087">
            <v>0</v>
          </cell>
          <cell r="E13087">
            <v>0</v>
          </cell>
        </row>
        <row r="13088">
          <cell r="A13088">
            <v>0</v>
          </cell>
          <cell r="B13088">
            <v>0</v>
          </cell>
          <cell r="C13088">
            <v>0</v>
          </cell>
          <cell r="D13088">
            <v>0</v>
          </cell>
          <cell r="E13088">
            <v>0</v>
          </cell>
        </row>
        <row r="13089">
          <cell r="A13089">
            <v>0</v>
          </cell>
          <cell r="B13089">
            <v>0</v>
          </cell>
          <cell r="C13089">
            <v>0</v>
          </cell>
          <cell r="D13089">
            <v>0</v>
          </cell>
          <cell r="E13089">
            <v>0</v>
          </cell>
        </row>
        <row r="13090">
          <cell r="A13090">
            <v>0</v>
          </cell>
          <cell r="B13090">
            <v>0</v>
          </cell>
          <cell r="C13090">
            <v>0</v>
          </cell>
          <cell r="D13090">
            <v>0</v>
          </cell>
          <cell r="E13090">
            <v>0</v>
          </cell>
        </row>
        <row r="13091">
          <cell r="A13091">
            <v>0</v>
          </cell>
          <cell r="B13091">
            <v>0</v>
          </cell>
          <cell r="C13091">
            <v>0</v>
          </cell>
          <cell r="D13091">
            <v>0</v>
          </cell>
          <cell r="E13091">
            <v>0</v>
          </cell>
        </row>
        <row r="13092">
          <cell r="A13092">
            <v>0</v>
          </cell>
          <cell r="B13092">
            <v>0</v>
          </cell>
          <cell r="C13092">
            <v>0</v>
          </cell>
          <cell r="D13092">
            <v>0</v>
          </cell>
          <cell r="E13092">
            <v>0</v>
          </cell>
        </row>
        <row r="13093">
          <cell r="A13093">
            <v>0</v>
          </cell>
          <cell r="B13093">
            <v>0</v>
          </cell>
          <cell r="C13093">
            <v>0</v>
          </cell>
          <cell r="D13093">
            <v>0</v>
          </cell>
          <cell r="E13093">
            <v>0</v>
          </cell>
        </row>
        <row r="13094">
          <cell r="A13094">
            <v>0</v>
          </cell>
          <cell r="B13094">
            <v>0</v>
          </cell>
          <cell r="C13094">
            <v>0</v>
          </cell>
          <cell r="D13094">
            <v>0</v>
          </cell>
          <cell r="E13094">
            <v>0</v>
          </cell>
        </row>
        <row r="13095">
          <cell r="A13095">
            <v>0</v>
          </cell>
          <cell r="B13095">
            <v>0</v>
          </cell>
          <cell r="C13095">
            <v>0</v>
          </cell>
          <cell r="D13095">
            <v>0</v>
          </cell>
          <cell r="E13095">
            <v>0</v>
          </cell>
        </row>
        <row r="13096">
          <cell r="A13096">
            <v>0</v>
          </cell>
          <cell r="B13096">
            <v>0</v>
          </cell>
          <cell r="C13096">
            <v>0</v>
          </cell>
          <cell r="D13096">
            <v>0</v>
          </cell>
          <cell r="E13096">
            <v>0</v>
          </cell>
        </row>
        <row r="13097">
          <cell r="A13097">
            <v>0</v>
          </cell>
          <cell r="B13097">
            <v>0</v>
          </cell>
          <cell r="C13097">
            <v>0</v>
          </cell>
          <cell r="D13097">
            <v>0</v>
          </cell>
          <cell r="E13097">
            <v>0</v>
          </cell>
        </row>
        <row r="13098">
          <cell r="A13098">
            <v>0</v>
          </cell>
          <cell r="B13098">
            <v>0</v>
          </cell>
          <cell r="C13098">
            <v>0</v>
          </cell>
          <cell r="D13098">
            <v>0</v>
          </cell>
          <cell r="E13098">
            <v>0</v>
          </cell>
        </row>
        <row r="13099">
          <cell r="A13099">
            <v>0</v>
          </cell>
          <cell r="B13099">
            <v>0</v>
          </cell>
          <cell r="C13099">
            <v>0</v>
          </cell>
          <cell r="D13099">
            <v>0</v>
          </cell>
          <cell r="E13099">
            <v>0</v>
          </cell>
        </row>
        <row r="13100">
          <cell r="A13100">
            <v>0</v>
          </cell>
          <cell r="B13100">
            <v>0</v>
          </cell>
          <cell r="C13100">
            <v>0</v>
          </cell>
          <cell r="D13100">
            <v>0</v>
          </cell>
          <cell r="E13100">
            <v>0</v>
          </cell>
        </row>
        <row r="13101">
          <cell r="A13101">
            <v>0</v>
          </cell>
          <cell r="B13101">
            <v>0</v>
          </cell>
          <cell r="C13101">
            <v>0</v>
          </cell>
          <cell r="D13101">
            <v>0</v>
          </cell>
          <cell r="E13101">
            <v>0</v>
          </cell>
        </row>
        <row r="13102">
          <cell r="A13102">
            <v>0</v>
          </cell>
          <cell r="B13102">
            <v>0</v>
          </cell>
          <cell r="C13102">
            <v>0</v>
          </cell>
          <cell r="D13102">
            <v>0</v>
          </cell>
          <cell r="E13102">
            <v>0</v>
          </cell>
        </row>
        <row r="13103">
          <cell r="A13103">
            <v>0</v>
          </cell>
          <cell r="B13103">
            <v>0</v>
          </cell>
          <cell r="C13103">
            <v>0</v>
          </cell>
          <cell r="D13103">
            <v>0</v>
          </cell>
          <cell r="E13103">
            <v>0</v>
          </cell>
        </row>
        <row r="13104">
          <cell r="A13104">
            <v>0</v>
          </cell>
          <cell r="B13104">
            <v>0</v>
          </cell>
          <cell r="C13104">
            <v>0</v>
          </cell>
          <cell r="D13104">
            <v>0</v>
          </cell>
          <cell r="E13104">
            <v>0</v>
          </cell>
        </row>
        <row r="13105">
          <cell r="A13105">
            <v>0</v>
          </cell>
          <cell r="B13105">
            <v>0</v>
          </cell>
          <cell r="C13105">
            <v>0</v>
          </cell>
          <cell r="D13105">
            <v>0</v>
          </cell>
          <cell r="E13105">
            <v>0</v>
          </cell>
        </row>
        <row r="13106">
          <cell r="A13106">
            <v>0</v>
          </cell>
          <cell r="B13106">
            <v>0</v>
          </cell>
          <cell r="C13106">
            <v>0</v>
          </cell>
          <cell r="D13106">
            <v>0</v>
          </cell>
          <cell r="E13106">
            <v>0</v>
          </cell>
        </row>
        <row r="13107">
          <cell r="A13107">
            <v>0</v>
          </cell>
          <cell r="B13107">
            <v>0</v>
          </cell>
          <cell r="C13107">
            <v>0</v>
          </cell>
          <cell r="D13107">
            <v>0</v>
          </cell>
          <cell r="E13107">
            <v>0</v>
          </cell>
        </row>
        <row r="13108">
          <cell r="A13108">
            <v>0</v>
          </cell>
          <cell r="B13108">
            <v>0</v>
          </cell>
          <cell r="C13108">
            <v>0</v>
          </cell>
          <cell r="D13108">
            <v>0</v>
          </cell>
          <cell r="E13108">
            <v>0</v>
          </cell>
        </row>
        <row r="13109">
          <cell r="A13109">
            <v>0</v>
          </cell>
          <cell r="B13109">
            <v>0</v>
          </cell>
          <cell r="C13109">
            <v>0</v>
          </cell>
          <cell r="D13109">
            <v>0</v>
          </cell>
          <cell r="E13109">
            <v>0</v>
          </cell>
        </row>
        <row r="13110">
          <cell r="A13110">
            <v>0</v>
          </cell>
          <cell r="B13110">
            <v>0</v>
          </cell>
          <cell r="C13110">
            <v>0</v>
          </cell>
          <cell r="D13110">
            <v>0</v>
          </cell>
          <cell r="E13110">
            <v>0</v>
          </cell>
        </row>
        <row r="13111">
          <cell r="A13111">
            <v>0</v>
          </cell>
          <cell r="B13111">
            <v>0</v>
          </cell>
          <cell r="C13111">
            <v>0</v>
          </cell>
          <cell r="D13111">
            <v>0</v>
          </cell>
          <cell r="E13111">
            <v>0</v>
          </cell>
        </row>
        <row r="13112">
          <cell r="A13112">
            <v>0</v>
          </cell>
          <cell r="B13112">
            <v>0</v>
          </cell>
          <cell r="C13112">
            <v>0</v>
          </cell>
          <cell r="D13112">
            <v>0</v>
          </cell>
          <cell r="E13112">
            <v>0</v>
          </cell>
        </row>
        <row r="13113">
          <cell r="A13113">
            <v>0</v>
          </cell>
          <cell r="B13113">
            <v>0</v>
          </cell>
          <cell r="C13113">
            <v>0</v>
          </cell>
          <cell r="D13113">
            <v>0</v>
          </cell>
          <cell r="E13113">
            <v>0</v>
          </cell>
        </row>
        <row r="13114">
          <cell r="A13114">
            <v>0</v>
          </cell>
          <cell r="B13114">
            <v>0</v>
          </cell>
          <cell r="C13114">
            <v>0</v>
          </cell>
          <cell r="D13114">
            <v>0</v>
          </cell>
          <cell r="E13114">
            <v>0</v>
          </cell>
        </row>
        <row r="13115">
          <cell r="A13115">
            <v>0</v>
          </cell>
          <cell r="B13115">
            <v>0</v>
          </cell>
          <cell r="C13115">
            <v>0</v>
          </cell>
          <cell r="D13115">
            <v>0</v>
          </cell>
          <cell r="E13115">
            <v>0</v>
          </cell>
        </row>
        <row r="13116">
          <cell r="A13116">
            <v>0</v>
          </cell>
          <cell r="B13116">
            <v>0</v>
          </cell>
          <cell r="C13116">
            <v>0</v>
          </cell>
          <cell r="D13116">
            <v>0</v>
          </cell>
          <cell r="E13116">
            <v>0</v>
          </cell>
        </row>
        <row r="13117">
          <cell r="A13117">
            <v>0</v>
          </cell>
          <cell r="B13117">
            <v>0</v>
          </cell>
          <cell r="C13117">
            <v>0</v>
          </cell>
          <cell r="D13117">
            <v>0</v>
          </cell>
          <cell r="E13117">
            <v>0</v>
          </cell>
        </row>
        <row r="13118">
          <cell r="A13118">
            <v>0</v>
          </cell>
          <cell r="B13118">
            <v>0</v>
          </cell>
          <cell r="C13118">
            <v>0</v>
          </cell>
          <cell r="D13118">
            <v>0</v>
          </cell>
          <cell r="E13118">
            <v>0</v>
          </cell>
        </row>
        <row r="13119">
          <cell r="A13119">
            <v>0</v>
          </cell>
          <cell r="B13119">
            <v>0</v>
          </cell>
          <cell r="C13119">
            <v>0</v>
          </cell>
          <cell r="D13119">
            <v>0</v>
          </cell>
          <cell r="E13119">
            <v>0</v>
          </cell>
        </row>
        <row r="13120">
          <cell r="A13120">
            <v>0</v>
          </cell>
          <cell r="B13120">
            <v>0</v>
          </cell>
          <cell r="C13120">
            <v>0</v>
          </cell>
          <cell r="D13120">
            <v>0</v>
          </cell>
          <cell r="E13120">
            <v>0</v>
          </cell>
        </row>
        <row r="13121">
          <cell r="A13121">
            <v>0</v>
          </cell>
          <cell r="B13121">
            <v>0</v>
          </cell>
          <cell r="C13121">
            <v>0</v>
          </cell>
          <cell r="D13121">
            <v>0</v>
          </cell>
          <cell r="E13121">
            <v>0</v>
          </cell>
        </row>
        <row r="13122">
          <cell r="A13122">
            <v>0</v>
          </cell>
          <cell r="B13122">
            <v>0</v>
          </cell>
          <cell r="C13122">
            <v>0</v>
          </cell>
          <cell r="D13122">
            <v>0</v>
          </cell>
          <cell r="E13122">
            <v>0</v>
          </cell>
        </row>
        <row r="13123">
          <cell r="A13123">
            <v>0</v>
          </cell>
          <cell r="B13123">
            <v>0</v>
          </cell>
          <cell r="C13123">
            <v>0</v>
          </cell>
          <cell r="D13123">
            <v>0</v>
          </cell>
          <cell r="E13123">
            <v>0</v>
          </cell>
        </row>
        <row r="13124">
          <cell r="A13124">
            <v>0</v>
          </cell>
          <cell r="B13124">
            <v>0</v>
          </cell>
          <cell r="C13124">
            <v>0</v>
          </cell>
          <cell r="D13124">
            <v>0</v>
          </cell>
          <cell r="E13124">
            <v>0</v>
          </cell>
        </row>
        <row r="13125">
          <cell r="A13125">
            <v>0</v>
          </cell>
          <cell r="B13125">
            <v>0</v>
          </cell>
          <cell r="C13125">
            <v>0</v>
          </cell>
          <cell r="D13125">
            <v>0</v>
          </cell>
          <cell r="E13125">
            <v>0</v>
          </cell>
        </row>
        <row r="13126">
          <cell r="A13126">
            <v>0</v>
          </cell>
          <cell r="B13126">
            <v>0</v>
          </cell>
          <cell r="C13126">
            <v>0</v>
          </cell>
          <cell r="D13126">
            <v>0</v>
          </cell>
          <cell r="E13126">
            <v>0</v>
          </cell>
        </row>
        <row r="13127">
          <cell r="A13127">
            <v>0</v>
          </cell>
          <cell r="B13127">
            <v>0</v>
          </cell>
          <cell r="C13127">
            <v>0</v>
          </cell>
          <cell r="D13127">
            <v>0</v>
          </cell>
          <cell r="E13127">
            <v>0</v>
          </cell>
        </row>
        <row r="13128">
          <cell r="A13128">
            <v>0</v>
          </cell>
          <cell r="B13128">
            <v>0</v>
          </cell>
          <cell r="C13128">
            <v>0</v>
          </cell>
          <cell r="D13128">
            <v>0</v>
          </cell>
          <cell r="E13128">
            <v>0</v>
          </cell>
        </row>
        <row r="13129">
          <cell r="A13129">
            <v>0</v>
          </cell>
          <cell r="B13129">
            <v>0</v>
          </cell>
          <cell r="C13129">
            <v>0</v>
          </cell>
          <cell r="D13129">
            <v>0</v>
          </cell>
          <cell r="E13129">
            <v>0</v>
          </cell>
        </row>
        <row r="13130">
          <cell r="A13130">
            <v>0</v>
          </cell>
          <cell r="B13130">
            <v>0</v>
          </cell>
          <cell r="C13130">
            <v>0</v>
          </cell>
          <cell r="D13130">
            <v>0</v>
          </cell>
          <cell r="E13130">
            <v>0</v>
          </cell>
        </row>
        <row r="13131">
          <cell r="A13131">
            <v>0</v>
          </cell>
          <cell r="B13131">
            <v>0</v>
          </cell>
          <cell r="C13131">
            <v>0</v>
          </cell>
          <cell r="D13131">
            <v>0</v>
          </cell>
          <cell r="E13131">
            <v>0</v>
          </cell>
        </row>
        <row r="13132">
          <cell r="A13132">
            <v>0</v>
          </cell>
          <cell r="B13132">
            <v>0</v>
          </cell>
          <cell r="C13132">
            <v>0</v>
          </cell>
          <cell r="D13132">
            <v>0</v>
          </cell>
          <cell r="E13132">
            <v>0</v>
          </cell>
        </row>
        <row r="13133">
          <cell r="A13133">
            <v>0</v>
          </cell>
          <cell r="B13133">
            <v>0</v>
          </cell>
          <cell r="C13133">
            <v>0</v>
          </cell>
          <cell r="D13133">
            <v>0</v>
          </cell>
          <cell r="E13133">
            <v>0</v>
          </cell>
        </row>
        <row r="13134">
          <cell r="A13134">
            <v>0</v>
          </cell>
          <cell r="B13134">
            <v>0</v>
          </cell>
          <cell r="C13134">
            <v>0</v>
          </cell>
          <cell r="D13134">
            <v>0</v>
          </cell>
          <cell r="E13134">
            <v>0</v>
          </cell>
        </row>
        <row r="13135">
          <cell r="A13135">
            <v>0</v>
          </cell>
          <cell r="B13135">
            <v>0</v>
          </cell>
          <cell r="C13135">
            <v>0</v>
          </cell>
          <cell r="D13135">
            <v>0</v>
          </cell>
          <cell r="E13135">
            <v>0</v>
          </cell>
        </row>
        <row r="13136">
          <cell r="A13136">
            <v>0</v>
          </cell>
          <cell r="B13136">
            <v>0</v>
          </cell>
          <cell r="C13136">
            <v>0</v>
          </cell>
          <cell r="D13136">
            <v>0</v>
          </cell>
          <cell r="E13136">
            <v>0</v>
          </cell>
        </row>
        <row r="13137">
          <cell r="A13137">
            <v>0</v>
          </cell>
          <cell r="B13137">
            <v>0</v>
          </cell>
          <cell r="C13137">
            <v>0</v>
          </cell>
          <cell r="D13137">
            <v>0</v>
          </cell>
          <cell r="E13137">
            <v>0</v>
          </cell>
        </row>
        <row r="13138">
          <cell r="A13138">
            <v>0</v>
          </cell>
          <cell r="B13138">
            <v>0</v>
          </cell>
          <cell r="C13138">
            <v>0</v>
          </cell>
          <cell r="D13138">
            <v>0</v>
          </cell>
          <cell r="E13138">
            <v>0</v>
          </cell>
        </row>
        <row r="13139">
          <cell r="A13139">
            <v>0</v>
          </cell>
          <cell r="B13139">
            <v>0</v>
          </cell>
          <cell r="C13139">
            <v>0</v>
          </cell>
          <cell r="D13139">
            <v>0</v>
          </cell>
          <cell r="E13139">
            <v>0</v>
          </cell>
        </row>
        <row r="13140">
          <cell r="A13140">
            <v>0</v>
          </cell>
          <cell r="B13140">
            <v>0</v>
          </cell>
          <cell r="C13140">
            <v>0</v>
          </cell>
          <cell r="D13140">
            <v>0</v>
          </cell>
          <cell r="E13140">
            <v>0</v>
          </cell>
        </row>
        <row r="13141">
          <cell r="A13141">
            <v>0</v>
          </cell>
          <cell r="B13141">
            <v>0</v>
          </cell>
          <cell r="C13141">
            <v>0</v>
          </cell>
          <cell r="D13141">
            <v>0</v>
          </cell>
          <cell r="E13141">
            <v>0</v>
          </cell>
        </row>
        <row r="13142">
          <cell r="A13142">
            <v>0</v>
          </cell>
          <cell r="B13142">
            <v>0</v>
          </cell>
          <cell r="C13142">
            <v>0</v>
          </cell>
          <cell r="D13142">
            <v>0</v>
          </cell>
          <cell r="E13142">
            <v>0</v>
          </cell>
        </row>
        <row r="13143">
          <cell r="A13143">
            <v>0</v>
          </cell>
          <cell r="B13143">
            <v>0</v>
          </cell>
          <cell r="C13143">
            <v>0</v>
          </cell>
          <cell r="D13143">
            <v>0</v>
          </cell>
          <cell r="E13143">
            <v>0</v>
          </cell>
        </row>
        <row r="13144">
          <cell r="A13144">
            <v>0</v>
          </cell>
          <cell r="B13144">
            <v>0</v>
          </cell>
          <cell r="C13144">
            <v>0</v>
          </cell>
          <cell r="D13144">
            <v>0</v>
          </cell>
          <cell r="E13144">
            <v>0</v>
          </cell>
        </row>
        <row r="13145">
          <cell r="A13145">
            <v>0</v>
          </cell>
          <cell r="B13145">
            <v>0</v>
          </cell>
          <cell r="C13145">
            <v>0</v>
          </cell>
          <cell r="D13145">
            <v>0</v>
          </cell>
          <cell r="E13145">
            <v>0</v>
          </cell>
        </row>
        <row r="13146">
          <cell r="A13146">
            <v>0</v>
          </cell>
          <cell r="B13146">
            <v>0</v>
          </cell>
          <cell r="C13146">
            <v>0</v>
          </cell>
          <cell r="D13146">
            <v>0</v>
          </cell>
          <cell r="E13146">
            <v>0</v>
          </cell>
        </row>
        <row r="13147">
          <cell r="A13147">
            <v>0</v>
          </cell>
          <cell r="B13147">
            <v>0</v>
          </cell>
          <cell r="C13147">
            <v>0</v>
          </cell>
          <cell r="D13147">
            <v>0</v>
          </cell>
          <cell r="E13147">
            <v>0</v>
          </cell>
        </row>
        <row r="13148">
          <cell r="A13148">
            <v>0</v>
          </cell>
          <cell r="B13148">
            <v>0</v>
          </cell>
          <cell r="C13148">
            <v>0</v>
          </cell>
          <cell r="D13148">
            <v>0</v>
          </cell>
          <cell r="E13148">
            <v>0</v>
          </cell>
        </row>
        <row r="13149">
          <cell r="A13149">
            <v>0</v>
          </cell>
          <cell r="B13149">
            <v>0</v>
          </cell>
          <cell r="C13149">
            <v>0</v>
          </cell>
          <cell r="D13149">
            <v>0</v>
          </cell>
          <cell r="E13149">
            <v>0</v>
          </cell>
        </row>
        <row r="13150">
          <cell r="A13150">
            <v>0</v>
          </cell>
          <cell r="B13150">
            <v>0</v>
          </cell>
          <cell r="C13150">
            <v>0</v>
          </cell>
          <cell r="D13150">
            <v>0</v>
          </cell>
          <cell r="E13150">
            <v>0</v>
          </cell>
        </row>
        <row r="13151">
          <cell r="A13151">
            <v>0</v>
          </cell>
          <cell r="B13151">
            <v>0</v>
          </cell>
          <cell r="C13151">
            <v>0</v>
          </cell>
          <cell r="D13151">
            <v>0</v>
          </cell>
          <cell r="E13151">
            <v>0</v>
          </cell>
        </row>
        <row r="13152">
          <cell r="A13152">
            <v>0</v>
          </cell>
          <cell r="B13152">
            <v>0</v>
          </cell>
          <cell r="C13152">
            <v>0</v>
          </cell>
          <cell r="D13152">
            <v>0</v>
          </cell>
          <cell r="E13152">
            <v>0</v>
          </cell>
        </row>
        <row r="13153">
          <cell r="A13153">
            <v>0</v>
          </cell>
          <cell r="B13153">
            <v>0</v>
          </cell>
          <cell r="C13153">
            <v>0</v>
          </cell>
          <cell r="D13153">
            <v>0</v>
          </cell>
          <cell r="E13153">
            <v>0</v>
          </cell>
        </row>
        <row r="13154">
          <cell r="A13154">
            <v>0</v>
          </cell>
          <cell r="B13154">
            <v>0</v>
          </cell>
          <cell r="C13154">
            <v>0</v>
          </cell>
          <cell r="D13154">
            <v>0</v>
          </cell>
          <cell r="E13154">
            <v>0</v>
          </cell>
        </row>
        <row r="13155">
          <cell r="A13155">
            <v>0</v>
          </cell>
          <cell r="B13155">
            <v>0</v>
          </cell>
          <cell r="C13155">
            <v>0</v>
          </cell>
          <cell r="D13155">
            <v>0</v>
          </cell>
          <cell r="E13155">
            <v>0</v>
          </cell>
        </row>
        <row r="13156">
          <cell r="A13156">
            <v>0</v>
          </cell>
          <cell r="B13156">
            <v>0</v>
          </cell>
          <cell r="C13156">
            <v>0</v>
          </cell>
          <cell r="D13156">
            <v>0</v>
          </cell>
          <cell r="E13156">
            <v>0</v>
          </cell>
        </row>
        <row r="13157">
          <cell r="A13157">
            <v>0</v>
          </cell>
          <cell r="B13157">
            <v>0</v>
          </cell>
          <cell r="C13157">
            <v>0</v>
          </cell>
          <cell r="D13157">
            <v>0</v>
          </cell>
          <cell r="E13157">
            <v>0</v>
          </cell>
        </row>
        <row r="13158">
          <cell r="A13158">
            <v>0</v>
          </cell>
          <cell r="B13158">
            <v>0</v>
          </cell>
          <cell r="C13158">
            <v>0</v>
          </cell>
          <cell r="D13158">
            <v>0</v>
          </cell>
          <cell r="E13158">
            <v>0</v>
          </cell>
        </row>
        <row r="13159">
          <cell r="A13159">
            <v>0</v>
          </cell>
          <cell r="B13159">
            <v>0</v>
          </cell>
          <cell r="C13159">
            <v>0</v>
          </cell>
          <cell r="D13159">
            <v>0</v>
          </cell>
          <cell r="E13159">
            <v>0</v>
          </cell>
        </row>
        <row r="13160">
          <cell r="A13160">
            <v>0</v>
          </cell>
          <cell r="B13160">
            <v>0</v>
          </cell>
          <cell r="C13160">
            <v>0</v>
          </cell>
          <cell r="D13160">
            <v>0</v>
          </cell>
          <cell r="E13160">
            <v>0</v>
          </cell>
        </row>
        <row r="13161">
          <cell r="A13161">
            <v>0</v>
          </cell>
          <cell r="B13161">
            <v>0</v>
          </cell>
          <cell r="C13161">
            <v>0</v>
          </cell>
          <cell r="D13161">
            <v>0</v>
          </cell>
          <cell r="E13161">
            <v>0</v>
          </cell>
        </row>
        <row r="13162">
          <cell r="A13162">
            <v>0</v>
          </cell>
          <cell r="B13162">
            <v>0</v>
          </cell>
          <cell r="C13162">
            <v>0</v>
          </cell>
          <cell r="D13162">
            <v>0</v>
          </cell>
          <cell r="E13162">
            <v>0</v>
          </cell>
        </row>
        <row r="13163">
          <cell r="A13163">
            <v>0</v>
          </cell>
          <cell r="B13163">
            <v>0</v>
          </cell>
          <cell r="C13163">
            <v>0</v>
          </cell>
          <cell r="D13163">
            <v>0</v>
          </cell>
          <cell r="E13163">
            <v>0</v>
          </cell>
        </row>
        <row r="13164">
          <cell r="A13164">
            <v>0</v>
          </cell>
          <cell r="B13164">
            <v>0</v>
          </cell>
          <cell r="C13164">
            <v>0</v>
          </cell>
          <cell r="D13164">
            <v>0</v>
          </cell>
          <cell r="E13164">
            <v>0</v>
          </cell>
        </row>
        <row r="13165">
          <cell r="A13165">
            <v>0</v>
          </cell>
          <cell r="B13165">
            <v>0</v>
          </cell>
          <cell r="C13165">
            <v>0</v>
          </cell>
          <cell r="D13165">
            <v>0</v>
          </cell>
          <cell r="E13165">
            <v>0</v>
          </cell>
        </row>
        <row r="13166">
          <cell r="A13166">
            <v>0</v>
          </cell>
          <cell r="B13166">
            <v>0</v>
          </cell>
          <cell r="C13166">
            <v>0</v>
          </cell>
          <cell r="D13166">
            <v>0</v>
          </cell>
          <cell r="E13166">
            <v>0</v>
          </cell>
        </row>
        <row r="13167">
          <cell r="A13167">
            <v>0</v>
          </cell>
          <cell r="B13167">
            <v>0</v>
          </cell>
          <cell r="C13167">
            <v>0</v>
          </cell>
          <cell r="D13167">
            <v>0</v>
          </cell>
          <cell r="E13167">
            <v>0</v>
          </cell>
        </row>
        <row r="13168">
          <cell r="A13168">
            <v>0</v>
          </cell>
          <cell r="B13168">
            <v>0</v>
          </cell>
          <cell r="C13168">
            <v>0</v>
          </cell>
          <cell r="D13168">
            <v>0</v>
          </cell>
          <cell r="E13168">
            <v>0</v>
          </cell>
        </row>
        <row r="13169">
          <cell r="A13169">
            <v>0</v>
          </cell>
          <cell r="B13169">
            <v>0</v>
          </cell>
          <cell r="C13169">
            <v>0</v>
          </cell>
          <cell r="D13169">
            <v>0</v>
          </cell>
          <cell r="E13169">
            <v>0</v>
          </cell>
        </row>
        <row r="13170">
          <cell r="A13170">
            <v>0</v>
          </cell>
          <cell r="B13170">
            <v>0</v>
          </cell>
          <cell r="C13170">
            <v>0</v>
          </cell>
          <cell r="D13170">
            <v>0</v>
          </cell>
          <cell r="E13170">
            <v>0</v>
          </cell>
        </row>
        <row r="13171">
          <cell r="A13171">
            <v>0</v>
          </cell>
          <cell r="B13171">
            <v>0</v>
          </cell>
          <cell r="C13171">
            <v>0</v>
          </cell>
          <cell r="D13171">
            <v>0</v>
          </cell>
          <cell r="E13171">
            <v>0</v>
          </cell>
        </row>
        <row r="13172">
          <cell r="A13172">
            <v>0</v>
          </cell>
          <cell r="B13172">
            <v>0</v>
          </cell>
          <cell r="C13172">
            <v>0</v>
          </cell>
          <cell r="D13172">
            <v>0</v>
          </cell>
          <cell r="E13172">
            <v>0</v>
          </cell>
        </row>
        <row r="13173">
          <cell r="A13173">
            <v>0</v>
          </cell>
          <cell r="B13173">
            <v>0</v>
          </cell>
          <cell r="C13173">
            <v>0</v>
          </cell>
          <cell r="D13173">
            <v>0</v>
          </cell>
          <cell r="E13173">
            <v>0</v>
          </cell>
        </row>
        <row r="13174">
          <cell r="A13174">
            <v>0</v>
          </cell>
          <cell r="B13174">
            <v>0</v>
          </cell>
          <cell r="C13174">
            <v>0</v>
          </cell>
          <cell r="D13174">
            <v>0</v>
          </cell>
          <cell r="E13174">
            <v>0</v>
          </cell>
        </row>
        <row r="13175">
          <cell r="A13175">
            <v>0</v>
          </cell>
          <cell r="B13175">
            <v>0</v>
          </cell>
          <cell r="C13175">
            <v>0</v>
          </cell>
          <cell r="D13175">
            <v>0</v>
          </cell>
          <cell r="E13175">
            <v>0</v>
          </cell>
        </row>
        <row r="13176">
          <cell r="A13176">
            <v>0</v>
          </cell>
          <cell r="B13176">
            <v>0</v>
          </cell>
          <cell r="C13176">
            <v>0</v>
          </cell>
          <cell r="D13176">
            <v>0</v>
          </cell>
          <cell r="E13176">
            <v>0</v>
          </cell>
        </row>
        <row r="13177">
          <cell r="A13177">
            <v>0</v>
          </cell>
          <cell r="B13177">
            <v>0</v>
          </cell>
          <cell r="C13177">
            <v>0</v>
          </cell>
          <cell r="D13177">
            <v>0</v>
          </cell>
          <cell r="E13177">
            <v>0</v>
          </cell>
        </row>
        <row r="13178">
          <cell r="A13178">
            <v>0</v>
          </cell>
          <cell r="B13178">
            <v>0</v>
          </cell>
          <cell r="C13178">
            <v>0</v>
          </cell>
          <cell r="D13178">
            <v>0</v>
          </cell>
          <cell r="E13178">
            <v>0</v>
          </cell>
        </row>
        <row r="13179">
          <cell r="A13179">
            <v>0</v>
          </cell>
          <cell r="B13179">
            <v>0</v>
          </cell>
          <cell r="C13179">
            <v>0</v>
          </cell>
          <cell r="D13179">
            <v>0</v>
          </cell>
          <cell r="E13179">
            <v>0</v>
          </cell>
        </row>
        <row r="13180">
          <cell r="A13180">
            <v>0</v>
          </cell>
          <cell r="B13180">
            <v>0</v>
          </cell>
          <cell r="C13180">
            <v>0</v>
          </cell>
          <cell r="D13180">
            <v>0</v>
          </cell>
          <cell r="E13180">
            <v>0</v>
          </cell>
        </row>
        <row r="13181">
          <cell r="A13181">
            <v>0</v>
          </cell>
          <cell r="B13181">
            <v>0</v>
          </cell>
          <cell r="C13181">
            <v>0</v>
          </cell>
          <cell r="D13181">
            <v>0</v>
          </cell>
          <cell r="E13181">
            <v>0</v>
          </cell>
        </row>
        <row r="13182">
          <cell r="A13182">
            <v>0</v>
          </cell>
          <cell r="B13182">
            <v>0</v>
          </cell>
          <cell r="C13182">
            <v>0</v>
          </cell>
          <cell r="D13182">
            <v>0</v>
          </cell>
          <cell r="E13182">
            <v>0</v>
          </cell>
        </row>
        <row r="13183">
          <cell r="A13183">
            <v>0</v>
          </cell>
          <cell r="B13183">
            <v>0</v>
          </cell>
          <cell r="C13183">
            <v>0</v>
          </cell>
          <cell r="D13183">
            <v>0</v>
          </cell>
          <cell r="E13183">
            <v>0</v>
          </cell>
        </row>
        <row r="13184">
          <cell r="A13184">
            <v>0</v>
          </cell>
          <cell r="B13184">
            <v>0</v>
          </cell>
          <cell r="C13184">
            <v>0</v>
          </cell>
          <cell r="D13184">
            <v>0</v>
          </cell>
          <cell r="E13184">
            <v>0</v>
          </cell>
        </row>
        <row r="13185">
          <cell r="A13185">
            <v>0</v>
          </cell>
          <cell r="B13185">
            <v>0</v>
          </cell>
          <cell r="C13185">
            <v>0</v>
          </cell>
          <cell r="D13185">
            <v>0</v>
          </cell>
          <cell r="E13185">
            <v>0</v>
          </cell>
        </row>
        <row r="13186">
          <cell r="A13186">
            <v>0</v>
          </cell>
          <cell r="B13186">
            <v>0</v>
          </cell>
          <cell r="C13186">
            <v>0</v>
          </cell>
          <cell r="D13186">
            <v>0</v>
          </cell>
          <cell r="E13186">
            <v>0</v>
          </cell>
        </row>
        <row r="13187">
          <cell r="A13187">
            <v>0</v>
          </cell>
          <cell r="B13187">
            <v>0</v>
          </cell>
          <cell r="C13187">
            <v>0</v>
          </cell>
          <cell r="D13187">
            <v>0</v>
          </cell>
          <cell r="E13187">
            <v>0</v>
          </cell>
        </row>
        <row r="13188">
          <cell r="A13188">
            <v>0</v>
          </cell>
          <cell r="B13188">
            <v>0</v>
          </cell>
          <cell r="C13188">
            <v>0</v>
          </cell>
          <cell r="D13188">
            <v>0</v>
          </cell>
          <cell r="E13188">
            <v>0</v>
          </cell>
        </row>
        <row r="13189">
          <cell r="A13189">
            <v>0</v>
          </cell>
          <cell r="B13189">
            <v>0</v>
          </cell>
          <cell r="C13189">
            <v>0</v>
          </cell>
          <cell r="D13189">
            <v>0</v>
          </cell>
          <cell r="E13189">
            <v>0</v>
          </cell>
        </row>
        <row r="13190">
          <cell r="A13190">
            <v>0</v>
          </cell>
          <cell r="B13190">
            <v>0</v>
          </cell>
          <cell r="C13190">
            <v>0</v>
          </cell>
          <cell r="D13190">
            <v>0</v>
          </cell>
          <cell r="E13190">
            <v>0</v>
          </cell>
        </row>
        <row r="13191">
          <cell r="A13191">
            <v>0</v>
          </cell>
          <cell r="B13191">
            <v>0</v>
          </cell>
          <cell r="C13191">
            <v>0</v>
          </cell>
          <cell r="D13191">
            <v>0</v>
          </cell>
          <cell r="E13191">
            <v>0</v>
          </cell>
        </row>
        <row r="13192">
          <cell r="A13192">
            <v>0</v>
          </cell>
          <cell r="B13192">
            <v>0</v>
          </cell>
          <cell r="C13192">
            <v>0</v>
          </cell>
          <cell r="D13192">
            <v>0</v>
          </cell>
          <cell r="E13192">
            <v>0</v>
          </cell>
        </row>
        <row r="13193">
          <cell r="A13193">
            <v>0</v>
          </cell>
          <cell r="B13193">
            <v>0</v>
          </cell>
          <cell r="C13193">
            <v>0</v>
          </cell>
          <cell r="D13193">
            <v>0</v>
          </cell>
          <cell r="E13193">
            <v>0</v>
          </cell>
        </row>
        <row r="13194">
          <cell r="A13194">
            <v>0</v>
          </cell>
          <cell r="B13194">
            <v>0</v>
          </cell>
          <cell r="C13194">
            <v>0</v>
          </cell>
          <cell r="D13194">
            <v>0</v>
          </cell>
          <cell r="E13194">
            <v>0</v>
          </cell>
        </row>
        <row r="13195">
          <cell r="A13195">
            <v>0</v>
          </cell>
          <cell r="B13195">
            <v>0</v>
          </cell>
          <cell r="C13195">
            <v>0</v>
          </cell>
          <cell r="D13195">
            <v>0</v>
          </cell>
          <cell r="E13195">
            <v>0</v>
          </cell>
        </row>
        <row r="13196">
          <cell r="A13196">
            <v>0</v>
          </cell>
          <cell r="B13196">
            <v>0</v>
          </cell>
          <cell r="C13196">
            <v>0</v>
          </cell>
          <cell r="D13196">
            <v>0</v>
          </cell>
          <cell r="E13196">
            <v>0</v>
          </cell>
        </row>
        <row r="13197">
          <cell r="A13197">
            <v>0</v>
          </cell>
          <cell r="B13197">
            <v>0</v>
          </cell>
          <cell r="C13197">
            <v>0</v>
          </cell>
          <cell r="D13197">
            <v>0</v>
          </cell>
          <cell r="E13197">
            <v>0</v>
          </cell>
        </row>
        <row r="13198">
          <cell r="A13198">
            <v>0</v>
          </cell>
          <cell r="B13198">
            <v>0</v>
          </cell>
          <cell r="C13198">
            <v>0</v>
          </cell>
          <cell r="D13198">
            <v>0</v>
          </cell>
          <cell r="E13198">
            <v>0</v>
          </cell>
        </row>
        <row r="13199">
          <cell r="A13199">
            <v>0</v>
          </cell>
          <cell r="B13199">
            <v>0</v>
          </cell>
          <cell r="C13199">
            <v>0</v>
          </cell>
          <cell r="D13199">
            <v>0</v>
          </cell>
          <cell r="E13199">
            <v>0</v>
          </cell>
        </row>
        <row r="13200">
          <cell r="A13200">
            <v>0</v>
          </cell>
          <cell r="B13200">
            <v>0</v>
          </cell>
          <cell r="C13200">
            <v>0</v>
          </cell>
          <cell r="D13200">
            <v>0</v>
          </cell>
          <cell r="E13200">
            <v>0</v>
          </cell>
        </row>
        <row r="13201">
          <cell r="A13201">
            <v>0</v>
          </cell>
          <cell r="B13201">
            <v>0</v>
          </cell>
          <cell r="C13201">
            <v>0</v>
          </cell>
          <cell r="D13201">
            <v>0</v>
          </cell>
          <cell r="E13201">
            <v>0</v>
          </cell>
        </row>
        <row r="13202">
          <cell r="A13202">
            <v>0</v>
          </cell>
          <cell r="B13202">
            <v>0</v>
          </cell>
          <cell r="C13202">
            <v>0</v>
          </cell>
          <cell r="D13202">
            <v>0</v>
          </cell>
          <cell r="E13202">
            <v>0</v>
          </cell>
        </row>
        <row r="13203">
          <cell r="A13203">
            <v>0</v>
          </cell>
          <cell r="B13203">
            <v>0</v>
          </cell>
          <cell r="C13203">
            <v>0</v>
          </cell>
          <cell r="D13203">
            <v>0</v>
          </cell>
          <cell r="E13203">
            <v>0</v>
          </cell>
        </row>
        <row r="13204">
          <cell r="A13204">
            <v>0</v>
          </cell>
          <cell r="B13204">
            <v>0</v>
          </cell>
          <cell r="C13204">
            <v>0</v>
          </cell>
          <cell r="D13204">
            <v>0</v>
          </cell>
          <cell r="E13204">
            <v>0</v>
          </cell>
        </row>
        <row r="13205">
          <cell r="A13205">
            <v>0</v>
          </cell>
          <cell r="B13205">
            <v>0</v>
          </cell>
          <cell r="C13205">
            <v>0</v>
          </cell>
          <cell r="D13205">
            <v>0</v>
          </cell>
          <cell r="E13205">
            <v>0</v>
          </cell>
        </row>
        <row r="13206">
          <cell r="A13206">
            <v>0</v>
          </cell>
          <cell r="B13206">
            <v>0</v>
          </cell>
          <cell r="C13206">
            <v>0</v>
          </cell>
          <cell r="D13206">
            <v>0</v>
          </cell>
          <cell r="E13206">
            <v>0</v>
          </cell>
        </row>
        <row r="13207">
          <cell r="A13207">
            <v>0</v>
          </cell>
          <cell r="B13207">
            <v>0</v>
          </cell>
          <cell r="C13207">
            <v>0</v>
          </cell>
          <cell r="D13207">
            <v>0</v>
          </cell>
          <cell r="E13207">
            <v>0</v>
          </cell>
        </row>
        <row r="13208">
          <cell r="A13208">
            <v>0</v>
          </cell>
          <cell r="B13208">
            <v>0</v>
          </cell>
          <cell r="C13208">
            <v>0</v>
          </cell>
          <cell r="D13208">
            <v>0</v>
          </cell>
          <cell r="E13208">
            <v>0</v>
          </cell>
        </row>
        <row r="13209">
          <cell r="A13209">
            <v>0</v>
          </cell>
          <cell r="B13209">
            <v>0</v>
          </cell>
          <cell r="C13209">
            <v>0</v>
          </cell>
          <cell r="D13209">
            <v>0</v>
          </cell>
          <cell r="E13209">
            <v>0</v>
          </cell>
        </row>
        <row r="13210">
          <cell r="A13210">
            <v>0</v>
          </cell>
          <cell r="B13210">
            <v>0</v>
          </cell>
          <cell r="C13210">
            <v>0</v>
          </cell>
          <cell r="D13210">
            <v>0</v>
          </cell>
          <cell r="E13210">
            <v>0</v>
          </cell>
        </row>
        <row r="13211">
          <cell r="A13211">
            <v>0</v>
          </cell>
          <cell r="B13211">
            <v>0</v>
          </cell>
          <cell r="C13211">
            <v>0</v>
          </cell>
          <cell r="D13211">
            <v>0</v>
          </cell>
          <cell r="E13211">
            <v>0</v>
          </cell>
        </row>
        <row r="13212">
          <cell r="A13212">
            <v>0</v>
          </cell>
          <cell r="B13212">
            <v>0</v>
          </cell>
          <cell r="C13212">
            <v>0</v>
          </cell>
          <cell r="D13212">
            <v>0</v>
          </cell>
          <cell r="E13212">
            <v>0</v>
          </cell>
        </row>
        <row r="13213">
          <cell r="A13213">
            <v>0</v>
          </cell>
          <cell r="B13213">
            <v>0</v>
          </cell>
          <cell r="C13213">
            <v>0</v>
          </cell>
          <cell r="D13213">
            <v>0</v>
          </cell>
          <cell r="E13213">
            <v>0</v>
          </cell>
        </row>
        <row r="13214">
          <cell r="A13214">
            <v>0</v>
          </cell>
          <cell r="B13214">
            <v>0</v>
          </cell>
          <cell r="C13214">
            <v>0</v>
          </cell>
          <cell r="D13214">
            <v>0</v>
          </cell>
          <cell r="E13214">
            <v>0</v>
          </cell>
        </row>
        <row r="13215">
          <cell r="A13215">
            <v>0</v>
          </cell>
          <cell r="B13215">
            <v>0</v>
          </cell>
          <cell r="C13215">
            <v>0</v>
          </cell>
          <cell r="D13215">
            <v>0</v>
          </cell>
          <cell r="E13215">
            <v>0</v>
          </cell>
        </row>
        <row r="13216">
          <cell r="A13216">
            <v>0</v>
          </cell>
          <cell r="B13216">
            <v>0</v>
          </cell>
          <cell r="C13216">
            <v>0</v>
          </cell>
          <cell r="D13216">
            <v>0</v>
          </cell>
          <cell r="E13216">
            <v>0</v>
          </cell>
        </row>
        <row r="13217">
          <cell r="A13217">
            <v>0</v>
          </cell>
          <cell r="B13217">
            <v>0</v>
          </cell>
          <cell r="C13217">
            <v>0</v>
          </cell>
          <cell r="D13217">
            <v>0</v>
          </cell>
          <cell r="E13217">
            <v>0</v>
          </cell>
        </row>
        <row r="13218">
          <cell r="A13218">
            <v>0</v>
          </cell>
          <cell r="B13218">
            <v>0</v>
          </cell>
          <cell r="C13218">
            <v>0</v>
          </cell>
          <cell r="D13218">
            <v>0</v>
          </cell>
          <cell r="E13218">
            <v>0</v>
          </cell>
        </row>
        <row r="13219">
          <cell r="A13219">
            <v>0</v>
          </cell>
          <cell r="B13219">
            <v>0</v>
          </cell>
          <cell r="C13219">
            <v>0</v>
          </cell>
          <cell r="D13219">
            <v>0</v>
          </cell>
          <cell r="E13219">
            <v>0</v>
          </cell>
        </row>
        <row r="13220">
          <cell r="A13220">
            <v>0</v>
          </cell>
          <cell r="B13220">
            <v>0</v>
          </cell>
          <cell r="C13220">
            <v>0</v>
          </cell>
          <cell r="D13220">
            <v>0</v>
          </cell>
          <cell r="E13220">
            <v>0</v>
          </cell>
        </row>
        <row r="13221">
          <cell r="A13221">
            <v>0</v>
          </cell>
          <cell r="B13221">
            <v>0</v>
          </cell>
          <cell r="C13221">
            <v>0</v>
          </cell>
          <cell r="D13221">
            <v>0</v>
          </cell>
          <cell r="E13221">
            <v>0</v>
          </cell>
        </row>
        <row r="13222">
          <cell r="A13222">
            <v>0</v>
          </cell>
          <cell r="B13222">
            <v>0</v>
          </cell>
          <cell r="C13222">
            <v>0</v>
          </cell>
          <cell r="D13222">
            <v>0</v>
          </cell>
          <cell r="E13222">
            <v>0</v>
          </cell>
        </row>
        <row r="13223">
          <cell r="A13223">
            <v>0</v>
          </cell>
          <cell r="B13223">
            <v>0</v>
          </cell>
          <cell r="C13223">
            <v>0</v>
          </cell>
          <cell r="D13223">
            <v>0</v>
          </cell>
          <cell r="E13223">
            <v>0</v>
          </cell>
        </row>
        <row r="13224">
          <cell r="A13224">
            <v>0</v>
          </cell>
          <cell r="B13224">
            <v>0</v>
          </cell>
          <cell r="C13224">
            <v>0</v>
          </cell>
          <cell r="D13224">
            <v>0</v>
          </cell>
          <cell r="E13224">
            <v>0</v>
          </cell>
        </row>
        <row r="13225">
          <cell r="A13225">
            <v>0</v>
          </cell>
          <cell r="B13225">
            <v>0</v>
          </cell>
          <cell r="C13225">
            <v>0</v>
          </cell>
          <cell r="D13225">
            <v>0</v>
          </cell>
          <cell r="E13225">
            <v>0</v>
          </cell>
        </row>
        <row r="13226">
          <cell r="A13226">
            <v>0</v>
          </cell>
          <cell r="B13226">
            <v>0</v>
          </cell>
          <cell r="C13226">
            <v>0</v>
          </cell>
          <cell r="D13226">
            <v>0</v>
          </cell>
          <cell r="E13226">
            <v>0</v>
          </cell>
        </row>
        <row r="13227">
          <cell r="A13227">
            <v>0</v>
          </cell>
          <cell r="B13227">
            <v>0</v>
          </cell>
          <cell r="C13227">
            <v>0</v>
          </cell>
          <cell r="D13227">
            <v>0</v>
          </cell>
          <cell r="E13227">
            <v>0</v>
          </cell>
        </row>
        <row r="13228">
          <cell r="A13228">
            <v>0</v>
          </cell>
          <cell r="B13228">
            <v>0</v>
          </cell>
          <cell r="C13228">
            <v>0</v>
          </cell>
          <cell r="D13228">
            <v>0</v>
          </cell>
          <cell r="E13228">
            <v>0</v>
          </cell>
        </row>
        <row r="13229">
          <cell r="A13229">
            <v>0</v>
          </cell>
          <cell r="B13229">
            <v>0</v>
          </cell>
          <cell r="C13229">
            <v>0</v>
          </cell>
          <cell r="D13229">
            <v>0</v>
          </cell>
          <cell r="E13229">
            <v>0</v>
          </cell>
        </row>
        <row r="13230">
          <cell r="A13230">
            <v>0</v>
          </cell>
          <cell r="B13230">
            <v>0</v>
          </cell>
          <cell r="C13230">
            <v>0</v>
          </cell>
          <cell r="D13230">
            <v>0</v>
          </cell>
          <cell r="E13230">
            <v>0</v>
          </cell>
        </row>
        <row r="13231">
          <cell r="A13231">
            <v>0</v>
          </cell>
          <cell r="B13231">
            <v>0</v>
          </cell>
          <cell r="C13231">
            <v>0</v>
          </cell>
          <cell r="D13231">
            <v>0</v>
          </cell>
          <cell r="E13231">
            <v>0</v>
          </cell>
        </row>
        <row r="13232">
          <cell r="A13232">
            <v>0</v>
          </cell>
          <cell r="B13232">
            <v>0</v>
          </cell>
          <cell r="C13232">
            <v>0</v>
          </cell>
          <cell r="D13232">
            <v>0</v>
          </cell>
          <cell r="E13232">
            <v>0</v>
          </cell>
        </row>
        <row r="13233">
          <cell r="A13233">
            <v>0</v>
          </cell>
          <cell r="B13233">
            <v>0</v>
          </cell>
          <cell r="C13233">
            <v>0</v>
          </cell>
          <cell r="D13233">
            <v>0</v>
          </cell>
          <cell r="E13233">
            <v>0</v>
          </cell>
        </row>
        <row r="13234">
          <cell r="A13234">
            <v>0</v>
          </cell>
          <cell r="B13234">
            <v>0</v>
          </cell>
          <cell r="C13234">
            <v>0</v>
          </cell>
          <cell r="D13234">
            <v>0</v>
          </cell>
          <cell r="E13234">
            <v>0</v>
          </cell>
        </row>
        <row r="13235">
          <cell r="A13235">
            <v>0</v>
          </cell>
          <cell r="B13235">
            <v>0</v>
          </cell>
          <cell r="C13235">
            <v>0</v>
          </cell>
          <cell r="D13235">
            <v>0</v>
          </cell>
          <cell r="E13235">
            <v>0</v>
          </cell>
        </row>
        <row r="13236">
          <cell r="A13236">
            <v>0</v>
          </cell>
          <cell r="B13236">
            <v>0</v>
          </cell>
          <cell r="C13236">
            <v>0</v>
          </cell>
          <cell r="D13236">
            <v>0</v>
          </cell>
          <cell r="E13236">
            <v>0</v>
          </cell>
        </row>
        <row r="13237">
          <cell r="A13237">
            <v>0</v>
          </cell>
          <cell r="B13237">
            <v>0</v>
          </cell>
          <cell r="C13237">
            <v>0</v>
          </cell>
          <cell r="D13237">
            <v>0</v>
          </cell>
          <cell r="E13237">
            <v>0</v>
          </cell>
        </row>
        <row r="13238">
          <cell r="A13238">
            <v>0</v>
          </cell>
          <cell r="B13238">
            <v>0</v>
          </cell>
          <cell r="C13238">
            <v>0</v>
          </cell>
          <cell r="D13238">
            <v>0</v>
          </cell>
          <cell r="E13238">
            <v>0</v>
          </cell>
        </row>
        <row r="13239">
          <cell r="A13239">
            <v>0</v>
          </cell>
          <cell r="B13239">
            <v>0</v>
          </cell>
          <cell r="C13239">
            <v>0</v>
          </cell>
          <cell r="D13239">
            <v>0</v>
          </cell>
          <cell r="E13239">
            <v>0</v>
          </cell>
        </row>
        <row r="13240">
          <cell r="A13240">
            <v>0</v>
          </cell>
          <cell r="B13240">
            <v>0</v>
          </cell>
          <cell r="C13240">
            <v>0</v>
          </cell>
          <cell r="D13240">
            <v>0</v>
          </cell>
          <cell r="E13240">
            <v>0</v>
          </cell>
        </row>
        <row r="13241">
          <cell r="A13241">
            <v>0</v>
          </cell>
          <cell r="B13241">
            <v>0</v>
          </cell>
          <cell r="C13241">
            <v>0</v>
          </cell>
          <cell r="D13241">
            <v>0</v>
          </cell>
          <cell r="E13241">
            <v>0</v>
          </cell>
        </row>
        <row r="13242">
          <cell r="A13242">
            <v>0</v>
          </cell>
          <cell r="B13242">
            <v>0</v>
          </cell>
          <cell r="C13242">
            <v>0</v>
          </cell>
          <cell r="D13242">
            <v>0</v>
          </cell>
          <cell r="E13242">
            <v>0</v>
          </cell>
        </row>
        <row r="13243">
          <cell r="A13243">
            <v>0</v>
          </cell>
          <cell r="B13243">
            <v>0</v>
          </cell>
          <cell r="C13243">
            <v>0</v>
          </cell>
          <cell r="D13243">
            <v>0</v>
          </cell>
          <cell r="E13243">
            <v>0</v>
          </cell>
        </row>
        <row r="13244">
          <cell r="A13244">
            <v>0</v>
          </cell>
          <cell r="B13244">
            <v>0</v>
          </cell>
          <cell r="C13244">
            <v>0</v>
          </cell>
          <cell r="D13244">
            <v>0</v>
          </cell>
          <cell r="E13244">
            <v>0</v>
          </cell>
        </row>
        <row r="13245">
          <cell r="A13245">
            <v>0</v>
          </cell>
          <cell r="B13245">
            <v>0</v>
          </cell>
          <cell r="C13245">
            <v>0</v>
          </cell>
          <cell r="D13245">
            <v>0</v>
          </cell>
          <cell r="E13245">
            <v>0</v>
          </cell>
        </row>
        <row r="13246">
          <cell r="A13246">
            <v>0</v>
          </cell>
          <cell r="B13246">
            <v>0</v>
          </cell>
          <cell r="C13246">
            <v>0</v>
          </cell>
          <cell r="D13246">
            <v>0</v>
          </cell>
          <cell r="E13246">
            <v>0</v>
          </cell>
        </row>
        <row r="13247">
          <cell r="A13247">
            <v>0</v>
          </cell>
          <cell r="B13247">
            <v>0</v>
          </cell>
          <cell r="C13247">
            <v>0</v>
          </cell>
          <cell r="D13247">
            <v>0</v>
          </cell>
          <cell r="E13247">
            <v>0</v>
          </cell>
        </row>
        <row r="13248">
          <cell r="A13248">
            <v>0</v>
          </cell>
          <cell r="B13248">
            <v>0</v>
          </cell>
          <cell r="C13248">
            <v>0</v>
          </cell>
          <cell r="D13248">
            <v>0</v>
          </cell>
          <cell r="E13248">
            <v>0</v>
          </cell>
        </row>
        <row r="13249">
          <cell r="A13249">
            <v>0</v>
          </cell>
          <cell r="B13249">
            <v>0</v>
          </cell>
          <cell r="C13249">
            <v>0</v>
          </cell>
          <cell r="D13249">
            <v>0</v>
          </cell>
          <cell r="E13249">
            <v>0</v>
          </cell>
        </row>
        <row r="13250">
          <cell r="A13250">
            <v>0</v>
          </cell>
          <cell r="B13250">
            <v>0</v>
          </cell>
          <cell r="C13250">
            <v>0</v>
          </cell>
          <cell r="D13250">
            <v>0</v>
          </cell>
          <cell r="E13250">
            <v>0</v>
          </cell>
        </row>
        <row r="13251">
          <cell r="A13251">
            <v>0</v>
          </cell>
          <cell r="B13251">
            <v>0</v>
          </cell>
          <cell r="C13251">
            <v>0</v>
          </cell>
          <cell r="D13251">
            <v>0</v>
          </cell>
          <cell r="E13251">
            <v>0</v>
          </cell>
        </row>
        <row r="13252">
          <cell r="A13252">
            <v>0</v>
          </cell>
          <cell r="B13252">
            <v>0</v>
          </cell>
          <cell r="C13252">
            <v>0</v>
          </cell>
          <cell r="D13252">
            <v>0</v>
          </cell>
          <cell r="E13252">
            <v>0</v>
          </cell>
        </row>
        <row r="13253">
          <cell r="A13253">
            <v>0</v>
          </cell>
          <cell r="B13253">
            <v>0</v>
          </cell>
          <cell r="C13253">
            <v>0</v>
          </cell>
          <cell r="D13253">
            <v>0</v>
          </cell>
          <cell r="E13253">
            <v>0</v>
          </cell>
        </row>
        <row r="13254">
          <cell r="A13254">
            <v>0</v>
          </cell>
          <cell r="B13254">
            <v>0</v>
          </cell>
          <cell r="C13254">
            <v>0</v>
          </cell>
          <cell r="D13254">
            <v>0</v>
          </cell>
          <cell r="E13254">
            <v>0</v>
          </cell>
        </row>
        <row r="13255">
          <cell r="A13255">
            <v>0</v>
          </cell>
          <cell r="B13255">
            <v>0</v>
          </cell>
          <cell r="C13255">
            <v>0</v>
          </cell>
          <cell r="D13255">
            <v>0</v>
          </cell>
          <cell r="E13255">
            <v>0</v>
          </cell>
        </row>
        <row r="13256">
          <cell r="A13256">
            <v>0</v>
          </cell>
          <cell r="B13256">
            <v>0</v>
          </cell>
          <cell r="C13256">
            <v>0</v>
          </cell>
          <cell r="D13256">
            <v>0</v>
          </cell>
          <cell r="E13256">
            <v>0</v>
          </cell>
        </row>
        <row r="13257">
          <cell r="A13257">
            <v>0</v>
          </cell>
          <cell r="B13257">
            <v>0</v>
          </cell>
          <cell r="C13257">
            <v>0</v>
          </cell>
          <cell r="D13257">
            <v>0</v>
          </cell>
          <cell r="E13257">
            <v>0</v>
          </cell>
        </row>
        <row r="13258">
          <cell r="A13258">
            <v>0</v>
          </cell>
          <cell r="B13258">
            <v>0</v>
          </cell>
          <cell r="C13258">
            <v>0</v>
          </cell>
          <cell r="D13258">
            <v>0</v>
          </cell>
          <cell r="E13258">
            <v>0</v>
          </cell>
        </row>
        <row r="13259">
          <cell r="A13259">
            <v>0</v>
          </cell>
          <cell r="B13259">
            <v>0</v>
          </cell>
          <cell r="C13259">
            <v>0</v>
          </cell>
          <cell r="D13259">
            <v>0</v>
          </cell>
          <cell r="E13259">
            <v>0</v>
          </cell>
        </row>
        <row r="13260">
          <cell r="A13260">
            <v>0</v>
          </cell>
          <cell r="B13260">
            <v>0</v>
          </cell>
          <cell r="C13260">
            <v>0</v>
          </cell>
          <cell r="D13260">
            <v>0</v>
          </cell>
          <cell r="E13260">
            <v>0</v>
          </cell>
        </row>
        <row r="13261">
          <cell r="A13261">
            <v>0</v>
          </cell>
          <cell r="B13261">
            <v>0</v>
          </cell>
          <cell r="C13261">
            <v>0</v>
          </cell>
          <cell r="D13261">
            <v>0</v>
          </cell>
          <cell r="E13261">
            <v>0</v>
          </cell>
        </row>
        <row r="13262">
          <cell r="A13262">
            <v>0</v>
          </cell>
          <cell r="B13262">
            <v>0</v>
          </cell>
          <cell r="C13262">
            <v>0</v>
          </cell>
          <cell r="D13262">
            <v>0</v>
          </cell>
          <cell r="E13262">
            <v>0</v>
          </cell>
        </row>
        <row r="13263">
          <cell r="A13263">
            <v>0</v>
          </cell>
          <cell r="B13263">
            <v>0</v>
          </cell>
          <cell r="C13263">
            <v>0</v>
          </cell>
          <cell r="D13263">
            <v>0</v>
          </cell>
          <cell r="E13263">
            <v>0</v>
          </cell>
        </row>
        <row r="13264">
          <cell r="A13264">
            <v>0</v>
          </cell>
          <cell r="B13264">
            <v>0</v>
          </cell>
          <cell r="C13264">
            <v>0</v>
          </cell>
          <cell r="D13264">
            <v>0</v>
          </cell>
          <cell r="E13264">
            <v>0</v>
          </cell>
        </row>
        <row r="13265">
          <cell r="A13265">
            <v>0</v>
          </cell>
          <cell r="B13265">
            <v>0</v>
          </cell>
          <cell r="C13265">
            <v>0</v>
          </cell>
          <cell r="D13265">
            <v>0</v>
          </cell>
          <cell r="E13265">
            <v>0</v>
          </cell>
        </row>
        <row r="13266">
          <cell r="A13266">
            <v>0</v>
          </cell>
          <cell r="B13266">
            <v>0</v>
          </cell>
          <cell r="C13266">
            <v>0</v>
          </cell>
          <cell r="D13266">
            <v>0</v>
          </cell>
          <cell r="E13266">
            <v>0</v>
          </cell>
        </row>
        <row r="13267">
          <cell r="A13267">
            <v>0</v>
          </cell>
          <cell r="B13267">
            <v>0</v>
          </cell>
          <cell r="C13267">
            <v>0</v>
          </cell>
          <cell r="D13267">
            <v>0</v>
          </cell>
          <cell r="E13267">
            <v>0</v>
          </cell>
        </row>
        <row r="13268">
          <cell r="A13268">
            <v>0</v>
          </cell>
          <cell r="B13268">
            <v>0</v>
          </cell>
          <cell r="C13268">
            <v>0</v>
          </cell>
          <cell r="D13268">
            <v>0</v>
          </cell>
          <cell r="E13268">
            <v>0</v>
          </cell>
        </row>
        <row r="13269">
          <cell r="A13269">
            <v>0</v>
          </cell>
          <cell r="B13269">
            <v>0</v>
          </cell>
          <cell r="C13269">
            <v>0</v>
          </cell>
          <cell r="D13269">
            <v>0</v>
          </cell>
          <cell r="E13269">
            <v>0</v>
          </cell>
        </row>
        <row r="13270">
          <cell r="A13270">
            <v>0</v>
          </cell>
          <cell r="B13270">
            <v>0</v>
          </cell>
          <cell r="C13270">
            <v>0</v>
          </cell>
          <cell r="D13270">
            <v>0</v>
          </cell>
          <cell r="E13270">
            <v>0</v>
          </cell>
        </row>
        <row r="13271">
          <cell r="A13271">
            <v>0</v>
          </cell>
          <cell r="B13271">
            <v>0</v>
          </cell>
          <cell r="C13271">
            <v>0</v>
          </cell>
          <cell r="D13271">
            <v>0</v>
          </cell>
          <cell r="E13271">
            <v>0</v>
          </cell>
        </row>
        <row r="13272">
          <cell r="A13272">
            <v>0</v>
          </cell>
          <cell r="B13272">
            <v>0</v>
          </cell>
          <cell r="C13272">
            <v>0</v>
          </cell>
          <cell r="D13272">
            <v>0</v>
          </cell>
          <cell r="E13272">
            <v>0</v>
          </cell>
        </row>
        <row r="13273">
          <cell r="A13273">
            <v>0</v>
          </cell>
          <cell r="B13273">
            <v>0</v>
          </cell>
          <cell r="C13273">
            <v>0</v>
          </cell>
          <cell r="D13273">
            <v>0</v>
          </cell>
          <cell r="E13273">
            <v>0</v>
          </cell>
        </row>
        <row r="13274">
          <cell r="A13274">
            <v>0</v>
          </cell>
          <cell r="B13274">
            <v>0</v>
          </cell>
          <cell r="C13274">
            <v>0</v>
          </cell>
          <cell r="D13274">
            <v>0</v>
          </cell>
          <cell r="E13274">
            <v>0</v>
          </cell>
        </row>
        <row r="13275">
          <cell r="A13275">
            <v>0</v>
          </cell>
          <cell r="B13275">
            <v>0</v>
          </cell>
          <cell r="C13275">
            <v>0</v>
          </cell>
          <cell r="D13275">
            <v>0</v>
          </cell>
          <cell r="E13275">
            <v>0</v>
          </cell>
        </row>
        <row r="13276">
          <cell r="A13276">
            <v>0</v>
          </cell>
          <cell r="B13276">
            <v>0</v>
          </cell>
          <cell r="C13276">
            <v>0</v>
          </cell>
          <cell r="D13276">
            <v>0</v>
          </cell>
          <cell r="E13276">
            <v>0</v>
          </cell>
        </row>
        <row r="13277">
          <cell r="A13277">
            <v>0</v>
          </cell>
          <cell r="B13277">
            <v>0</v>
          </cell>
          <cell r="C13277">
            <v>0</v>
          </cell>
          <cell r="D13277">
            <v>0</v>
          </cell>
          <cell r="E13277">
            <v>0</v>
          </cell>
        </row>
        <row r="13278">
          <cell r="A13278">
            <v>0</v>
          </cell>
          <cell r="B13278">
            <v>0</v>
          </cell>
          <cell r="C13278">
            <v>0</v>
          </cell>
          <cell r="D13278">
            <v>0</v>
          </cell>
          <cell r="E13278">
            <v>0</v>
          </cell>
        </row>
        <row r="13279">
          <cell r="A13279">
            <v>0</v>
          </cell>
          <cell r="B13279">
            <v>0</v>
          </cell>
          <cell r="C13279">
            <v>0</v>
          </cell>
          <cell r="D13279">
            <v>0</v>
          </cell>
          <cell r="E13279">
            <v>0</v>
          </cell>
        </row>
        <row r="13280">
          <cell r="A13280">
            <v>0</v>
          </cell>
          <cell r="B13280">
            <v>0</v>
          </cell>
          <cell r="C13280">
            <v>0</v>
          </cell>
          <cell r="D13280">
            <v>0</v>
          </cell>
          <cell r="E13280">
            <v>0</v>
          </cell>
        </row>
        <row r="13281">
          <cell r="A13281">
            <v>0</v>
          </cell>
          <cell r="B13281">
            <v>0</v>
          </cell>
          <cell r="C13281">
            <v>0</v>
          </cell>
          <cell r="D13281">
            <v>0</v>
          </cell>
          <cell r="E13281">
            <v>0</v>
          </cell>
        </row>
        <row r="13282">
          <cell r="A13282">
            <v>0</v>
          </cell>
          <cell r="B13282">
            <v>0</v>
          </cell>
          <cell r="C13282">
            <v>0</v>
          </cell>
          <cell r="D13282">
            <v>0</v>
          </cell>
          <cell r="E13282">
            <v>0</v>
          </cell>
        </row>
        <row r="13283">
          <cell r="A13283">
            <v>0</v>
          </cell>
          <cell r="B13283">
            <v>0</v>
          </cell>
          <cell r="C13283">
            <v>0</v>
          </cell>
          <cell r="D13283">
            <v>0</v>
          </cell>
          <cell r="E13283">
            <v>0</v>
          </cell>
        </row>
        <row r="13284">
          <cell r="A13284">
            <v>0</v>
          </cell>
          <cell r="B13284">
            <v>0</v>
          </cell>
          <cell r="C13284">
            <v>0</v>
          </cell>
          <cell r="D13284">
            <v>0</v>
          </cell>
          <cell r="E13284">
            <v>0</v>
          </cell>
        </row>
        <row r="13285">
          <cell r="A13285">
            <v>0</v>
          </cell>
          <cell r="B13285">
            <v>0</v>
          </cell>
          <cell r="C13285">
            <v>0</v>
          </cell>
          <cell r="D13285">
            <v>0</v>
          </cell>
          <cell r="E13285">
            <v>0</v>
          </cell>
        </row>
        <row r="13286">
          <cell r="A13286">
            <v>0</v>
          </cell>
          <cell r="B13286">
            <v>0</v>
          </cell>
          <cell r="C13286">
            <v>0</v>
          </cell>
          <cell r="D13286">
            <v>0</v>
          </cell>
          <cell r="E13286">
            <v>0</v>
          </cell>
        </row>
        <row r="13287">
          <cell r="A13287">
            <v>0</v>
          </cell>
          <cell r="B13287">
            <v>0</v>
          </cell>
          <cell r="C13287">
            <v>0</v>
          </cell>
          <cell r="D13287">
            <v>0</v>
          </cell>
          <cell r="E13287">
            <v>0</v>
          </cell>
        </row>
        <row r="13288">
          <cell r="A13288">
            <v>0</v>
          </cell>
          <cell r="B13288">
            <v>0</v>
          </cell>
          <cell r="C13288">
            <v>0</v>
          </cell>
          <cell r="D13288">
            <v>0</v>
          </cell>
          <cell r="E13288">
            <v>0</v>
          </cell>
        </row>
        <row r="13289">
          <cell r="A13289">
            <v>0</v>
          </cell>
          <cell r="B13289">
            <v>0</v>
          </cell>
          <cell r="C13289">
            <v>0</v>
          </cell>
          <cell r="D13289">
            <v>0</v>
          </cell>
          <cell r="E13289">
            <v>0</v>
          </cell>
        </row>
        <row r="13290">
          <cell r="A13290">
            <v>0</v>
          </cell>
          <cell r="B13290">
            <v>0</v>
          </cell>
          <cell r="C13290">
            <v>0</v>
          </cell>
          <cell r="D13290">
            <v>0</v>
          </cell>
          <cell r="E13290">
            <v>0</v>
          </cell>
        </row>
        <row r="13291">
          <cell r="A13291">
            <v>0</v>
          </cell>
          <cell r="B13291">
            <v>0</v>
          </cell>
          <cell r="C13291">
            <v>0</v>
          </cell>
          <cell r="D13291">
            <v>0</v>
          </cell>
          <cell r="E13291">
            <v>0</v>
          </cell>
        </row>
        <row r="13292">
          <cell r="A13292">
            <v>0</v>
          </cell>
          <cell r="B13292">
            <v>0</v>
          </cell>
          <cell r="C13292">
            <v>0</v>
          </cell>
          <cell r="D13292">
            <v>0</v>
          </cell>
          <cell r="E13292">
            <v>0</v>
          </cell>
        </row>
        <row r="13293">
          <cell r="A13293">
            <v>0</v>
          </cell>
          <cell r="B13293">
            <v>0</v>
          </cell>
          <cell r="C13293">
            <v>0</v>
          </cell>
          <cell r="D13293">
            <v>0</v>
          </cell>
          <cell r="E13293">
            <v>0</v>
          </cell>
        </row>
        <row r="13294">
          <cell r="A13294">
            <v>0</v>
          </cell>
          <cell r="B13294">
            <v>0</v>
          </cell>
          <cell r="C13294">
            <v>0</v>
          </cell>
          <cell r="D13294">
            <v>0</v>
          </cell>
          <cell r="E13294">
            <v>0</v>
          </cell>
        </row>
        <row r="13295">
          <cell r="A13295">
            <v>0</v>
          </cell>
          <cell r="B13295">
            <v>0</v>
          </cell>
          <cell r="C13295">
            <v>0</v>
          </cell>
          <cell r="D13295">
            <v>0</v>
          </cell>
          <cell r="E13295">
            <v>0</v>
          </cell>
        </row>
        <row r="13296">
          <cell r="A13296">
            <v>0</v>
          </cell>
          <cell r="B13296">
            <v>0</v>
          </cell>
          <cell r="C13296">
            <v>0</v>
          </cell>
          <cell r="D13296">
            <v>0</v>
          </cell>
          <cell r="E13296">
            <v>0</v>
          </cell>
        </row>
        <row r="13297">
          <cell r="A13297">
            <v>0</v>
          </cell>
          <cell r="B13297">
            <v>0</v>
          </cell>
          <cell r="C13297">
            <v>0</v>
          </cell>
          <cell r="D13297">
            <v>0</v>
          </cell>
          <cell r="E13297">
            <v>0</v>
          </cell>
        </row>
        <row r="13298">
          <cell r="A13298">
            <v>0</v>
          </cell>
          <cell r="B13298">
            <v>0</v>
          </cell>
          <cell r="C13298">
            <v>0</v>
          </cell>
          <cell r="D13298">
            <v>0</v>
          </cell>
          <cell r="E13298">
            <v>0</v>
          </cell>
        </row>
        <row r="13299">
          <cell r="A13299">
            <v>0</v>
          </cell>
          <cell r="B13299">
            <v>0</v>
          </cell>
          <cell r="C13299">
            <v>0</v>
          </cell>
          <cell r="D13299">
            <v>0</v>
          </cell>
          <cell r="E13299">
            <v>0</v>
          </cell>
        </row>
        <row r="13300">
          <cell r="A13300">
            <v>0</v>
          </cell>
          <cell r="B13300">
            <v>0</v>
          </cell>
          <cell r="C13300">
            <v>0</v>
          </cell>
          <cell r="D13300">
            <v>0</v>
          </cell>
          <cell r="E13300">
            <v>0</v>
          </cell>
        </row>
        <row r="13301">
          <cell r="A13301">
            <v>0</v>
          </cell>
          <cell r="B13301">
            <v>0</v>
          </cell>
          <cell r="C13301">
            <v>0</v>
          </cell>
          <cell r="D13301">
            <v>0</v>
          </cell>
          <cell r="E13301">
            <v>0</v>
          </cell>
        </row>
        <row r="13302">
          <cell r="A13302">
            <v>0</v>
          </cell>
          <cell r="B13302">
            <v>0</v>
          </cell>
          <cell r="C13302">
            <v>0</v>
          </cell>
          <cell r="D13302">
            <v>0</v>
          </cell>
          <cell r="E13302">
            <v>0</v>
          </cell>
        </row>
        <row r="13303">
          <cell r="A13303">
            <v>0</v>
          </cell>
          <cell r="B13303">
            <v>0</v>
          </cell>
          <cell r="C13303">
            <v>0</v>
          </cell>
          <cell r="D13303">
            <v>0</v>
          </cell>
          <cell r="E13303">
            <v>0</v>
          </cell>
        </row>
        <row r="13304">
          <cell r="A13304">
            <v>0</v>
          </cell>
          <cell r="B13304">
            <v>0</v>
          </cell>
          <cell r="C13304">
            <v>0</v>
          </cell>
          <cell r="D13304">
            <v>0</v>
          </cell>
          <cell r="E13304">
            <v>0</v>
          </cell>
        </row>
        <row r="13305">
          <cell r="A13305">
            <v>0</v>
          </cell>
          <cell r="B13305">
            <v>0</v>
          </cell>
          <cell r="C13305">
            <v>0</v>
          </cell>
          <cell r="D13305">
            <v>0</v>
          </cell>
          <cell r="E13305">
            <v>0</v>
          </cell>
        </row>
        <row r="13306">
          <cell r="A13306">
            <v>0</v>
          </cell>
          <cell r="B13306">
            <v>0</v>
          </cell>
          <cell r="C13306">
            <v>0</v>
          </cell>
          <cell r="D13306">
            <v>0</v>
          </cell>
          <cell r="E13306">
            <v>0</v>
          </cell>
        </row>
        <row r="13307">
          <cell r="A13307">
            <v>0</v>
          </cell>
          <cell r="B13307">
            <v>0</v>
          </cell>
          <cell r="C13307">
            <v>0</v>
          </cell>
          <cell r="D13307">
            <v>0</v>
          </cell>
          <cell r="E13307">
            <v>0</v>
          </cell>
        </row>
        <row r="13308">
          <cell r="A13308">
            <v>0</v>
          </cell>
          <cell r="B13308">
            <v>0</v>
          </cell>
          <cell r="C13308">
            <v>0</v>
          </cell>
          <cell r="D13308">
            <v>0</v>
          </cell>
          <cell r="E13308">
            <v>0</v>
          </cell>
        </row>
        <row r="13309">
          <cell r="A13309">
            <v>0</v>
          </cell>
          <cell r="B13309">
            <v>0</v>
          </cell>
          <cell r="C13309">
            <v>0</v>
          </cell>
          <cell r="D13309">
            <v>0</v>
          </cell>
          <cell r="E13309">
            <v>0</v>
          </cell>
        </row>
        <row r="13310">
          <cell r="A13310">
            <v>0</v>
          </cell>
          <cell r="B13310">
            <v>0</v>
          </cell>
          <cell r="C13310">
            <v>0</v>
          </cell>
          <cell r="D13310">
            <v>0</v>
          </cell>
          <cell r="E13310">
            <v>0</v>
          </cell>
        </row>
        <row r="13311">
          <cell r="A13311">
            <v>0</v>
          </cell>
          <cell r="B13311">
            <v>0</v>
          </cell>
          <cell r="C13311">
            <v>0</v>
          </cell>
          <cell r="D13311">
            <v>0</v>
          </cell>
          <cell r="E13311">
            <v>0</v>
          </cell>
        </row>
        <row r="13312">
          <cell r="A13312">
            <v>0</v>
          </cell>
          <cell r="B13312">
            <v>0</v>
          </cell>
          <cell r="C13312">
            <v>0</v>
          </cell>
          <cell r="D13312">
            <v>0</v>
          </cell>
          <cell r="E13312">
            <v>0</v>
          </cell>
        </row>
        <row r="13313">
          <cell r="A13313">
            <v>0</v>
          </cell>
          <cell r="B13313">
            <v>0</v>
          </cell>
          <cell r="C13313">
            <v>0</v>
          </cell>
          <cell r="D13313">
            <v>0</v>
          </cell>
          <cell r="E13313">
            <v>0</v>
          </cell>
        </row>
        <row r="13314">
          <cell r="A13314">
            <v>0</v>
          </cell>
          <cell r="B13314">
            <v>0</v>
          </cell>
          <cell r="C13314">
            <v>0</v>
          </cell>
          <cell r="D13314">
            <v>0</v>
          </cell>
          <cell r="E13314">
            <v>0</v>
          </cell>
        </row>
        <row r="13315">
          <cell r="A13315">
            <v>0</v>
          </cell>
          <cell r="B13315">
            <v>0</v>
          </cell>
          <cell r="C13315">
            <v>0</v>
          </cell>
          <cell r="D13315">
            <v>0</v>
          </cell>
          <cell r="E13315">
            <v>0</v>
          </cell>
        </row>
        <row r="13316">
          <cell r="A13316">
            <v>0</v>
          </cell>
          <cell r="B13316">
            <v>0</v>
          </cell>
          <cell r="C13316">
            <v>0</v>
          </cell>
          <cell r="D13316">
            <v>0</v>
          </cell>
          <cell r="E13316">
            <v>0</v>
          </cell>
        </row>
        <row r="13317">
          <cell r="A13317">
            <v>0</v>
          </cell>
          <cell r="B13317">
            <v>0</v>
          </cell>
          <cell r="C13317">
            <v>0</v>
          </cell>
          <cell r="D13317">
            <v>0</v>
          </cell>
          <cell r="E13317">
            <v>0</v>
          </cell>
        </row>
        <row r="13318">
          <cell r="A13318">
            <v>0</v>
          </cell>
          <cell r="B13318">
            <v>0</v>
          </cell>
          <cell r="C13318">
            <v>0</v>
          </cell>
          <cell r="D13318">
            <v>0</v>
          </cell>
          <cell r="E13318">
            <v>0</v>
          </cell>
        </row>
        <row r="13319">
          <cell r="A13319">
            <v>0</v>
          </cell>
          <cell r="B13319">
            <v>0</v>
          </cell>
          <cell r="C13319">
            <v>0</v>
          </cell>
          <cell r="D13319">
            <v>0</v>
          </cell>
          <cell r="E13319">
            <v>0</v>
          </cell>
        </row>
        <row r="13320">
          <cell r="A13320">
            <v>0</v>
          </cell>
          <cell r="B13320">
            <v>0</v>
          </cell>
          <cell r="C13320">
            <v>0</v>
          </cell>
          <cell r="D13320">
            <v>0</v>
          </cell>
          <cell r="E13320">
            <v>0</v>
          </cell>
        </row>
        <row r="13321">
          <cell r="A13321">
            <v>0</v>
          </cell>
          <cell r="B13321">
            <v>0</v>
          </cell>
          <cell r="C13321">
            <v>0</v>
          </cell>
          <cell r="D13321">
            <v>0</v>
          </cell>
          <cell r="E13321">
            <v>0</v>
          </cell>
        </row>
        <row r="13322">
          <cell r="A13322">
            <v>0</v>
          </cell>
          <cell r="B13322">
            <v>0</v>
          </cell>
          <cell r="C13322">
            <v>0</v>
          </cell>
          <cell r="D13322">
            <v>0</v>
          </cell>
          <cell r="E13322">
            <v>0</v>
          </cell>
        </row>
        <row r="13323">
          <cell r="A13323">
            <v>0</v>
          </cell>
          <cell r="B13323">
            <v>0</v>
          </cell>
          <cell r="C13323">
            <v>0</v>
          </cell>
          <cell r="D13323">
            <v>0</v>
          </cell>
          <cell r="E13323">
            <v>0</v>
          </cell>
        </row>
        <row r="13324">
          <cell r="A13324">
            <v>0</v>
          </cell>
          <cell r="B13324">
            <v>0</v>
          </cell>
          <cell r="C13324">
            <v>0</v>
          </cell>
          <cell r="D13324">
            <v>0</v>
          </cell>
          <cell r="E13324">
            <v>0</v>
          </cell>
        </row>
        <row r="13325">
          <cell r="A13325">
            <v>0</v>
          </cell>
          <cell r="B13325">
            <v>0</v>
          </cell>
          <cell r="C13325">
            <v>0</v>
          </cell>
          <cell r="D13325">
            <v>0</v>
          </cell>
          <cell r="E13325">
            <v>0</v>
          </cell>
        </row>
        <row r="13326">
          <cell r="A13326">
            <v>0</v>
          </cell>
          <cell r="B13326">
            <v>0</v>
          </cell>
          <cell r="C13326">
            <v>0</v>
          </cell>
          <cell r="D13326">
            <v>0</v>
          </cell>
          <cell r="E13326">
            <v>0</v>
          </cell>
        </row>
        <row r="13327">
          <cell r="A13327">
            <v>0</v>
          </cell>
          <cell r="B13327">
            <v>0</v>
          </cell>
          <cell r="C13327">
            <v>0</v>
          </cell>
          <cell r="D13327">
            <v>0</v>
          </cell>
          <cell r="E13327">
            <v>0</v>
          </cell>
        </row>
        <row r="13328">
          <cell r="A13328">
            <v>0</v>
          </cell>
          <cell r="B13328">
            <v>0</v>
          </cell>
          <cell r="C13328">
            <v>0</v>
          </cell>
          <cell r="D13328">
            <v>0</v>
          </cell>
          <cell r="E13328">
            <v>0</v>
          </cell>
        </row>
        <row r="13329">
          <cell r="A13329">
            <v>0</v>
          </cell>
          <cell r="B13329">
            <v>0</v>
          </cell>
          <cell r="C13329">
            <v>0</v>
          </cell>
          <cell r="D13329">
            <v>0</v>
          </cell>
          <cell r="E13329">
            <v>0</v>
          </cell>
        </row>
        <row r="13330">
          <cell r="A13330">
            <v>0</v>
          </cell>
          <cell r="B13330">
            <v>0</v>
          </cell>
          <cell r="C13330">
            <v>0</v>
          </cell>
          <cell r="D13330">
            <v>0</v>
          </cell>
          <cell r="E13330">
            <v>0</v>
          </cell>
        </row>
        <row r="13331">
          <cell r="A13331">
            <v>0</v>
          </cell>
          <cell r="B13331">
            <v>0</v>
          </cell>
          <cell r="C13331">
            <v>0</v>
          </cell>
          <cell r="D13331">
            <v>0</v>
          </cell>
          <cell r="E13331">
            <v>0</v>
          </cell>
        </row>
        <row r="13332">
          <cell r="A13332">
            <v>0</v>
          </cell>
          <cell r="B13332">
            <v>0</v>
          </cell>
          <cell r="C13332">
            <v>0</v>
          </cell>
          <cell r="D13332">
            <v>0</v>
          </cell>
          <cell r="E13332">
            <v>0</v>
          </cell>
        </row>
        <row r="13333">
          <cell r="A13333">
            <v>0</v>
          </cell>
          <cell r="B13333">
            <v>0</v>
          </cell>
          <cell r="C13333">
            <v>0</v>
          </cell>
          <cell r="D13333">
            <v>0</v>
          </cell>
          <cell r="E13333">
            <v>0</v>
          </cell>
        </row>
        <row r="13334">
          <cell r="A13334">
            <v>0</v>
          </cell>
          <cell r="B13334">
            <v>0</v>
          </cell>
          <cell r="C13334">
            <v>0</v>
          </cell>
          <cell r="D13334">
            <v>0</v>
          </cell>
          <cell r="E13334">
            <v>0</v>
          </cell>
        </row>
        <row r="13335">
          <cell r="A13335">
            <v>0</v>
          </cell>
          <cell r="B13335">
            <v>0</v>
          </cell>
          <cell r="C13335">
            <v>0</v>
          </cell>
          <cell r="D13335">
            <v>0</v>
          </cell>
          <cell r="E13335">
            <v>0</v>
          </cell>
        </row>
        <row r="13336">
          <cell r="A13336">
            <v>0</v>
          </cell>
          <cell r="B13336">
            <v>0</v>
          </cell>
          <cell r="C13336">
            <v>0</v>
          </cell>
          <cell r="D13336">
            <v>0</v>
          </cell>
          <cell r="E13336">
            <v>0</v>
          </cell>
        </row>
        <row r="13337">
          <cell r="A13337">
            <v>0</v>
          </cell>
          <cell r="B13337">
            <v>0</v>
          </cell>
          <cell r="C13337">
            <v>0</v>
          </cell>
          <cell r="D13337">
            <v>0</v>
          </cell>
          <cell r="E13337">
            <v>0</v>
          </cell>
        </row>
        <row r="13338">
          <cell r="A13338">
            <v>0</v>
          </cell>
          <cell r="B13338">
            <v>0</v>
          </cell>
          <cell r="C13338">
            <v>0</v>
          </cell>
          <cell r="D13338">
            <v>0</v>
          </cell>
          <cell r="E13338">
            <v>0</v>
          </cell>
        </row>
        <row r="13339">
          <cell r="A13339">
            <v>0</v>
          </cell>
          <cell r="B13339">
            <v>0</v>
          </cell>
          <cell r="C13339">
            <v>0</v>
          </cell>
          <cell r="D13339">
            <v>0</v>
          </cell>
          <cell r="E13339">
            <v>0</v>
          </cell>
        </row>
        <row r="13340">
          <cell r="A13340">
            <v>0</v>
          </cell>
          <cell r="B13340">
            <v>0</v>
          </cell>
          <cell r="C13340">
            <v>0</v>
          </cell>
          <cell r="D13340">
            <v>0</v>
          </cell>
          <cell r="E13340">
            <v>0</v>
          </cell>
        </row>
        <row r="13341">
          <cell r="A13341">
            <v>0</v>
          </cell>
          <cell r="B13341">
            <v>0</v>
          </cell>
          <cell r="C13341">
            <v>0</v>
          </cell>
          <cell r="D13341">
            <v>0</v>
          </cell>
          <cell r="E13341">
            <v>0</v>
          </cell>
        </row>
        <row r="13342">
          <cell r="A13342">
            <v>0</v>
          </cell>
          <cell r="B13342">
            <v>0</v>
          </cell>
          <cell r="C13342">
            <v>0</v>
          </cell>
          <cell r="D13342">
            <v>0</v>
          </cell>
          <cell r="E13342">
            <v>0</v>
          </cell>
        </row>
        <row r="13343">
          <cell r="A13343">
            <v>0</v>
          </cell>
          <cell r="B13343">
            <v>0</v>
          </cell>
          <cell r="C13343">
            <v>0</v>
          </cell>
          <cell r="D13343">
            <v>0</v>
          </cell>
          <cell r="E13343">
            <v>0</v>
          </cell>
        </row>
        <row r="13344">
          <cell r="A13344">
            <v>0</v>
          </cell>
          <cell r="B13344">
            <v>0</v>
          </cell>
          <cell r="C13344">
            <v>0</v>
          </cell>
          <cell r="D13344">
            <v>0</v>
          </cell>
          <cell r="E13344">
            <v>0</v>
          </cell>
        </row>
        <row r="13345">
          <cell r="A13345">
            <v>0</v>
          </cell>
          <cell r="B13345">
            <v>0</v>
          </cell>
          <cell r="C13345">
            <v>0</v>
          </cell>
          <cell r="D13345">
            <v>0</v>
          </cell>
          <cell r="E13345">
            <v>0</v>
          </cell>
        </row>
        <row r="13346">
          <cell r="A13346">
            <v>0</v>
          </cell>
          <cell r="B13346">
            <v>0</v>
          </cell>
          <cell r="C13346">
            <v>0</v>
          </cell>
          <cell r="D13346">
            <v>0</v>
          </cell>
          <cell r="E13346">
            <v>0</v>
          </cell>
        </row>
        <row r="13347">
          <cell r="A13347">
            <v>0</v>
          </cell>
          <cell r="B13347">
            <v>0</v>
          </cell>
          <cell r="C13347">
            <v>0</v>
          </cell>
          <cell r="D13347">
            <v>0</v>
          </cell>
          <cell r="E13347">
            <v>0</v>
          </cell>
        </row>
        <row r="13348">
          <cell r="A13348">
            <v>0</v>
          </cell>
          <cell r="B13348">
            <v>0</v>
          </cell>
          <cell r="C13348">
            <v>0</v>
          </cell>
          <cell r="D13348">
            <v>0</v>
          </cell>
          <cell r="E13348">
            <v>0</v>
          </cell>
        </row>
        <row r="13349">
          <cell r="A13349">
            <v>0</v>
          </cell>
          <cell r="B13349">
            <v>0</v>
          </cell>
          <cell r="C13349">
            <v>0</v>
          </cell>
          <cell r="D13349">
            <v>0</v>
          </cell>
          <cell r="E13349">
            <v>0</v>
          </cell>
        </row>
        <row r="13350">
          <cell r="A13350">
            <v>0</v>
          </cell>
          <cell r="B13350">
            <v>0</v>
          </cell>
          <cell r="C13350">
            <v>0</v>
          </cell>
          <cell r="D13350">
            <v>0</v>
          </cell>
          <cell r="E13350">
            <v>0</v>
          </cell>
        </row>
        <row r="13351">
          <cell r="A13351">
            <v>0</v>
          </cell>
          <cell r="B13351">
            <v>0</v>
          </cell>
          <cell r="C13351">
            <v>0</v>
          </cell>
          <cell r="D13351">
            <v>0</v>
          </cell>
          <cell r="E13351">
            <v>0</v>
          </cell>
        </row>
        <row r="13352">
          <cell r="A13352">
            <v>0</v>
          </cell>
          <cell r="B13352">
            <v>0</v>
          </cell>
          <cell r="C13352">
            <v>0</v>
          </cell>
          <cell r="D13352">
            <v>0</v>
          </cell>
          <cell r="E13352">
            <v>0</v>
          </cell>
        </row>
        <row r="13353">
          <cell r="A13353">
            <v>0</v>
          </cell>
          <cell r="B13353">
            <v>0</v>
          </cell>
          <cell r="C13353">
            <v>0</v>
          </cell>
          <cell r="D13353">
            <v>0</v>
          </cell>
          <cell r="E13353">
            <v>0</v>
          </cell>
        </row>
        <row r="13354">
          <cell r="A13354">
            <v>0</v>
          </cell>
          <cell r="B13354">
            <v>0</v>
          </cell>
          <cell r="C13354">
            <v>0</v>
          </cell>
          <cell r="D13354">
            <v>0</v>
          </cell>
          <cell r="E13354">
            <v>0</v>
          </cell>
        </row>
        <row r="13355">
          <cell r="A13355">
            <v>0</v>
          </cell>
          <cell r="B13355">
            <v>0</v>
          </cell>
          <cell r="C13355">
            <v>0</v>
          </cell>
          <cell r="D13355">
            <v>0</v>
          </cell>
          <cell r="E13355">
            <v>0</v>
          </cell>
        </row>
        <row r="13356">
          <cell r="A13356">
            <v>0</v>
          </cell>
          <cell r="B13356">
            <v>0</v>
          </cell>
          <cell r="C13356">
            <v>0</v>
          </cell>
          <cell r="D13356">
            <v>0</v>
          </cell>
          <cell r="E13356">
            <v>0</v>
          </cell>
        </row>
        <row r="13357">
          <cell r="A13357">
            <v>0</v>
          </cell>
          <cell r="B13357">
            <v>0</v>
          </cell>
          <cell r="C13357">
            <v>0</v>
          </cell>
          <cell r="D13357">
            <v>0</v>
          </cell>
          <cell r="E13357">
            <v>0</v>
          </cell>
        </row>
        <row r="13358">
          <cell r="A13358">
            <v>0</v>
          </cell>
          <cell r="B13358">
            <v>0</v>
          </cell>
          <cell r="C13358">
            <v>0</v>
          </cell>
          <cell r="D13358">
            <v>0</v>
          </cell>
          <cell r="E13358">
            <v>0</v>
          </cell>
        </row>
        <row r="13359">
          <cell r="A13359">
            <v>0</v>
          </cell>
          <cell r="B13359">
            <v>0</v>
          </cell>
          <cell r="C13359">
            <v>0</v>
          </cell>
          <cell r="D13359">
            <v>0</v>
          </cell>
          <cell r="E13359">
            <v>0</v>
          </cell>
        </row>
        <row r="13360">
          <cell r="A13360">
            <v>0</v>
          </cell>
          <cell r="B13360">
            <v>0</v>
          </cell>
          <cell r="C13360">
            <v>0</v>
          </cell>
          <cell r="D13360">
            <v>0</v>
          </cell>
          <cell r="E13360">
            <v>0</v>
          </cell>
        </row>
        <row r="13361">
          <cell r="A13361">
            <v>0</v>
          </cell>
          <cell r="B13361">
            <v>0</v>
          </cell>
          <cell r="C13361">
            <v>0</v>
          </cell>
          <cell r="D13361">
            <v>0</v>
          </cell>
          <cell r="E13361">
            <v>0</v>
          </cell>
        </row>
        <row r="13362">
          <cell r="A13362">
            <v>0</v>
          </cell>
          <cell r="B13362">
            <v>0</v>
          </cell>
          <cell r="C13362">
            <v>0</v>
          </cell>
          <cell r="D13362">
            <v>0</v>
          </cell>
          <cell r="E13362">
            <v>0</v>
          </cell>
        </row>
        <row r="13363">
          <cell r="A13363">
            <v>0</v>
          </cell>
          <cell r="B13363">
            <v>0</v>
          </cell>
          <cell r="C13363">
            <v>0</v>
          </cell>
          <cell r="D13363">
            <v>0</v>
          </cell>
          <cell r="E13363">
            <v>0</v>
          </cell>
        </row>
        <row r="13364">
          <cell r="A13364">
            <v>0</v>
          </cell>
          <cell r="B13364">
            <v>0</v>
          </cell>
          <cell r="C13364">
            <v>0</v>
          </cell>
          <cell r="D13364">
            <v>0</v>
          </cell>
          <cell r="E13364">
            <v>0</v>
          </cell>
        </row>
        <row r="13365">
          <cell r="A13365">
            <v>0</v>
          </cell>
          <cell r="B13365">
            <v>0</v>
          </cell>
          <cell r="C13365">
            <v>0</v>
          </cell>
          <cell r="D13365">
            <v>0</v>
          </cell>
          <cell r="E13365">
            <v>0</v>
          </cell>
        </row>
        <row r="13366">
          <cell r="A13366">
            <v>0</v>
          </cell>
          <cell r="B13366">
            <v>0</v>
          </cell>
          <cell r="C13366">
            <v>0</v>
          </cell>
          <cell r="D13366">
            <v>0</v>
          </cell>
          <cell r="E13366">
            <v>0</v>
          </cell>
        </row>
        <row r="13367">
          <cell r="A13367">
            <v>0</v>
          </cell>
          <cell r="B13367">
            <v>0</v>
          </cell>
          <cell r="C13367">
            <v>0</v>
          </cell>
          <cell r="D13367">
            <v>0</v>
          </cell>
          <cell r="E13367">
            <v>0</v>
          </cell>
        </row>
        <row r="13368">
          <cell r="A13368">
            <v>0</v>
          </cell>
          <cell r="B13368">
            <v>0</v>
          </cell>
          <cell r="C13368">
            <v>0</v>
          </cell>
          <cell r="D13368">
            <v>0</v>
          </cell>
          <cell r="E13368">
            <v>0</v>
          </cell>
        </row>
        <row r="13369">
          <cell r="A13369">
            <v>0</v>
          </cell>
          <cell r="B13369">
            <v>0</v>
          </cell>
          <cell r="C13369">
            <v>0</v>
          </cell>
          <cell r="D13369">
            <v>0</v>
          </cell>
          <cell r="E13369">
            <v>0</v>
          </cell>
        </row>
        <row r="13370">
          <cell r="A13370">
            <v>0</v>
          </cell>
          <cell r="B13370">
            <v>0</v>
          </cell>
          <cell r="C13370">
            <v>0</v>
          </cell>
          <cell r="D13370">
            <v>0</v>
          </cell>
          <cell r="E13370">
            <v>0</v>
          </cell>
        </row>
        <row r="13371">
          <cell r="A13371">
            <v>0</v>
          </cell>
          <cell r="B13371">
            <v>0</v>
          </cell>
          <cell r="C13371">
            <v>0</v>
          </cell>
          <cell r="D13371">
            <v>0</v>
          </cell>
          <cell r="E13371">
            <v>0</v>
          </cell>
        </row>
        <row r="13372">
          <cell r="A13372">
            <v>0</v>
          </cell>
          <cell r="B13372">
            <v>0</v>
          </cell>
          <cell r="C13372">
            <v>0</v>
          </cell>
          <cell r="D13372">
            <v>0</v>
          </cell>
          <cell r="E13372">
            <v>0</v>
          </cell>
        </row>
        <row r="13373">
          <cell r="A13373">
            <v>0</v>
          </cell>
          <cell r="B13373">
            <v>0</v>
          </cell>
          <cell r="C13373">
            <v>0</v>
          </cell>
          <cell r="D13373">
            <v>0</v>
          </cell>
          <cell r="E13373">
            <v>0</v>
          </cell>
        </row>
        <row r="13374">
          <cell r="A13374">
            <v>0</v>
          </cell>
          <cell r="B13374">
            <v>0</v>
          </cell>
          <cell r="C13374">
            <v>0</v>
          </cell>
          <cell r="D13374">
            <v>0</v>
          </cell>
          <cell r="E13374">
            <v>0</v>
          </cell>
        </row>
        <row r="13375">
          <cell r="A13375">
            <v>0</v>
          </cell>
          <cell r="B13375">
            <v>0</v>
          </cell>
          <cell r="C13375">
            <v>0</v>
          </cell>
          <cell r="D13375">
            <v>0</v>
          </cell>
          <cell r="E13375">
            <v>0</v>
          </cell>
        </row>
        <row r="13376">
          <cell r="A13376">
            <v>0</v>
          </cell>
          <cell r="B13376">
            <v>0</v>
          </cell>
          <cell r="C13376">
            <v>0</v>
          </cell>
          <cell r="D13376">
            <v>0</v>
          </cell>
          <cell r="E13376">
            <v>0</v>
          </cell>
        </row>
        <row r="13377">
          <cell r="A13377">
            <v>0</v>
          </cell>
          <cell r="B13377">
            <v>0</v>
          </cell>
          <cell r="C13377">
            <v>0</v>
          </cell>
          <cell r="D13377">
            <v>0</v>
          </cell>
          <cell r="E13377">
            <v>0</v>
          </cell>
        </row>
        <row r="13378">
          <cell r="A13378">
            <v>0</v>
          </cell>
          <cell r="B13378">
            <v>0</v>
          </cell>
          <cell r="C13378">
            <v>0</v>
          </cell>
          <cell r="D13378">
            <v>0</v>
          </cell>
          <cell r="E13378">
            <v>0</v>
          </cell>
        </row>
        <row r="13379">
          <cell r="A13379">
            <v>0</v>
          </cell>
          <cell r="B13379">
            <v>0</v>
          </cell>
          <cell r="C13379">
            <v>0</v>
          </cell>
          <cell r="D13379">
            <v>0</v>
          </cell>
          <cell r="E13379">
            <v>0</v>
          </cell>
        </row>
        <row r="13380">
          <cell r="A13380">
            <v>0</v>
          </cell>
          <cell r="B13380">
            <v>0</v>
          </cell>
          <cell r="C13380">
            <v>0</v>
          </cell>
          <cell r="D13380">
            <v>0</v>
          </cell>
          <cell r="E13380">
            <v>0</v>
          </cell>
        </row>
        <row r="13381">
          <cell r="A13381">
            <v>0</v>
          </cell>
          <cell r="B13381">
            <v>0</v>
          </cell>
          <cell r="C13381">
            <v>0</v>
          </cell>
          <cell r="D13381">
            <v>0</v>
          </cell>
          <cell r="E13381">
            <v>0</v>
          </cell>
        </row>
        <row r="13382">
          <cell r="A13382">
            <v>0</v>
          </cell>
          <cell r="B13382">
            <v>0</v>
          </cell>
          <cell r="C13382">
            <v>0</v>
          </cell>
          <cell r="D13382">
            <v>0</v>
          </cell>
          <cell r="E13382">
            <v>0</v>
          </cell>
        </row>
        <row r="13383">
          <cell r="A13383">
            <v>0</v>
          </cell>
          <cell r="B13383">
            <v>0</v>
          </cell>
          <cell r="C13383">
            <v>0</v>
          </cell>
          <cell r="D13383">
            <v>0</v>
          </cell>
          <cell r="E13383">
            <v>0</v>
          </cell>
        </row>
        <row r="13384">
          <cell r="A13384">
            <v>0</v>
          </cell>
          <cell r="B13384">
            <v>0</v>
          </cell>
          <cell r="C13384">
            <v>0</v>
          </cell>
          <cell r="D13384">
            <v>0</v>
          </cell>
          <cell r="E13384">
            <v>0</v>
          </cell>
        </row>
        <row r="13385">
          <cell r="A13385">
            <v>0</v>
          </cell>
          <cell r="B13385">
            <v>0</v>
          </cell>
          <cell r="C13385">
            <v>0</v>
          </cell>
          <cell r="D13385">
            <v>0</v>
          </cell>
          <cell r="E13385">
            <v>0</v>
          </cell>
        </row>
        <row r="13386">
          <cell r="A13386">
            <v>0</v>
          </cell>
          <cell r="B13386">
            <v>0</v>
          </cell>
          <cell r="C13386">
            <v>0</v>
          </cell>
          <cell r="D13386">
            <v>0</v>
          </cell>
          <cell r="E13386">
            <v>0</v>
          </cell>
        </row>
        <row r="13387">
          <cell r="A13387">
            <v>0</v>
          </cell>
          <cell r="B13387">
            <v>0</v>
          </cell>
          <cell r="C13387">
            <v>0</v>
          </cell>
          <cell r="D13387">
            <v>0</v>
          </cell>
          <cell r="E13387">
            <v>0</v>
          </cell>
        </row>
        <row r="13388">
          <cell r="A13388">
            <v>0</v>
          </cell>
          <cell r="B13388">
            <v>0</v>
          </cell>
          <cell r="C13388">
            <v>0</v>
          </cell>
          <cell r="D13388">
            <v>0</v>
          </cell>
          <cell r="E13388">
            <v>0</v>
          </cell>
        </row>
        <row r="13389">
          <cell r="A13389">
            <v>0</v>
          </cell>
          <cell r="B13389">
            <v>0</v>
          </cell>
          <cell r="C13389">
            <v>0</v>
          </cell>
          <cell r="D13389">
            <v>0</v>
          </cell>
          <cell r="E13389">
            <v>0</v>
          </cell>
        </row>
        <row r="13390">
          <cell r="A13390">
            <v>0</v>
          </cell>
          <cell r="B13390">
            <v>0</v>
          </cell>
          <cell r="C13390">
            <v>0</v>
          </cell>
          <cell r="D13390">
            <v>0</v>
          </cell>
          <cell r="E13390">
            <v>0</v>
          </cell>
        </row>
        <row r="13391">
          <cell r="A13391">
            <v>0</v>
          </cell>
          <cell r="B13391">
            <v>0</v>
          </cell>
          <cell r="C13391">
            <v>0</v>
          </cell>
          <cell r="D13391">
            <v>0</v>
          </cell>
          <cell r="E13391">
            <v>0</v>
          </cell>
        </row>
        <row r="13392">
          <cell r="A13392">
            <v>0</v>
          </cell>
          <cell r="B13392">
            <v>0</v>
          </cell>
          <cell r="C13392">
            <v>0</v>
          </cell>
          <cell r="D13392">
            <v>0</v>
          </cell>
          <cell r="E13392">
            <v>0</v>
          </cell>
        </row>
        <row r="13393">
          <cell r="A13393">
            <v>0</v>
          </cell>
          <cell r="B13393">
            <v>0</v>
          </cell>
          <cell r="C13393">
            <v>0</v>
          </cell>
          <cell r="D13393">
            <v>0</v>
          </cell>
          <cell r="E13393">
            <v>0</v>
          </cell>
        </row>
        <row r="13394">
          <cell r="A13394">
            <v>0</v>
          </cell>
          <cell r="B13394">
            <v>0</v>
          </cell>
          <cell r="C13394">
            <v>0</v>
          </cell>
          <cell r="D13394">
            <v>0</v>
          </cell>
          <cell r="E13394">
            <v>0</v>
          </cell>
        </row>
        <row r="13395">
          <cell r="A13395">
            <v>0</v>
          </cell>
          <cell r="B13395">
            <v>0</v>
          </cell>
          <cell r="C13395">
            <v>0</v>
          </cell>
          <cell r="D13395">
            <v>0</v>
          </cell>
          <cell r="E13395">
            <v>0</v>
          </cell>
        </row>
        <row r="13396">
          <cell r="A13396">
            <v>0</v>
          </cell>
          <cell r="B13396">
            <v>0</v>
          </cell>
          <cell r="C13396">
            <v>0</v>
          </cell>
          <cell r="D13396">
            <v>0</v>
          </cell>
          <cell r="E13396">
            <v>0</v>
          </cell>
        </row>
        <row r="13397">
          <cell r="A13397">
            <v>0</v>
          </cell>
          <cell r="B13397">
            <v>0</v>
          </cell>
          <cell r="C13397">
            <v>0</v>
          </cell>
          <cell r="D13397">
            <v>0</v>
          </cell>
          <cell r="E13397">
            <v>0</v>
          </cell>
        </row>
        <row r="13398">
          <cell r="A13398">
            <v>0</v>
          </cell>
          <cell r="B13398">
            <v>0</v>
          </cell>
          <cell r="C13398">
            <v>0</v>
          </cell>
          <cell r="D13398">
            <v>0</v>
          </cell>
          <cell r="E13398">
            <v>0</v>
          </cell>
        </row>
        <row r="13399">
          <cell r="A13399">
            <v>0</v>
          </cell>
          <cell r="B13399">
            <v>0</v>
          </cell>
          <cell r="C13399">
            <v>0</v>
          </cell>
          <cell r="D13399">
            <v>0</v>
          </cell>
          <cell r="E13399">
            <v>0</v>
          </cell>
        </row>
        <row r="13400">
          <cell r="A13400">
            <v>0</v>
          </cell>
          <cell r="B13400">
            <v>0</v>
          </cell>
          <cell r="C13400">
            <v>0</v>
          </cell>
          <cell r="D13400">
            <v>0</v>
          </cell>
          <cell r="E13400">
            <v>0</v>
          </cell>
        </row>
        <row r="13401">
          <cell r="A13401">
            <v>0</v>
          </cell>
          <cell r="B13401">
            <v>0</v>
          </cell>
          <cell r="C13401">
            <v>0</v>
          </cell>
          <cell r="D13401">
            <v>0</v>
          </cell>
          <cell r="E13401">
            <v>0</v>
          </cell>
        </row>
        <row r="13402">
          <cell r="A13402">
            <v>0</v>
          </cell>
          <cell r="B13402">
            <v>0</v>
          </cell>
          <cell r="C13402">
            <v>0</v>
          </cell>
          <cell r="D13402">
            <v>0</v>
          </cell>
          <cell r="E13402">
            <v>0</v>
          </cell>
        </row>
        <row r="13403">
          <cell r="A13403">
            <v>0</v>
          </cell>
          <cell r="B13403">
            <v>0</v>
          </cell>
          <cell r="C13403">
            <v>0</v>
          </cell>
          <cell r="D13403">
            <v>0</v>
          </cell>
          <cell r="E13403">
            <v>0</v>
          </cell>
        </row>
        <row r="13404">
          <cell r="A13404">
            <v>0</v>
          </cell>
          <cell r="B13404">
            <v>0</v>
          </cell>
          <cell r="C13404">
            <v>0</v>
          </cell>
          <cell r="D13404">
            <v>0</v>
          </cell>
          <cell r="E13404">
            <v>0</v>
          </cell>
        </row>
        <row r="13405">
          <cell r="A13405">
            <v>0</v>
          </cell>
          <cell r="B13405">
            <v>0</v>
          </cell>
          <cell r="C13405">
            <v>0</v>
          </cell>
          <cell r="D13405">
            <v>0</v>
          </cell>
          <cell r="E13405">
            <v>0</v>
          </cell>
        </row>
        <row r="13406">
          <cell r="A13406">
            <v>0</v>
          </cell>
          <cell r="B13406">
            <v>0</v>
          </cell>
          <cell r="C13406">
            <v>0</v>
          </cell>
          <cell r="D13406">
            <v>0</v>
          </cell>
          <cell r="E13406">
            <v>0</v>
          </cell>
        </row>
        <row r="13407">
          <cell r="A13407">
            <v>0</v>
          </cell>
          <cell r="B13407">
            <v>0</v>
          </cell>
          <cell r="C13407">
            <v>0</v>
          </cell>
          <cell r="D13407">
            <v>0</v>
          </cell>
          <cell r="E13407">
            <v>0</v>
          </cell>
        </row>
        <row r="13408">
          <cell r="A13408">
            <v>0</v>
          </cell>
          <cell r="B13408">
            <v>0</v>
          </cell>
          <cell r="C13408">
            <v>0</v>
          </cell>
          <cell r="D13408">
            <v>0</v>
          </cell>
          <cell r="E13408">
            <v>0</v>
          </cell>
        </row>
        <row r="13409">
          <cell r="A13409">
            <v>0</v>
          </cell>
          <cell r="B13409">
            <v>0</v>
          </cell>
          <cell r="C13409">
            <v>0</v>
          </cell>
          <cell r="D13409">
            <v>0</v>
          </cell>
          <cell r="E13409">
            <v>0</v>
          </cell>
        </row>
        <row r="13410">
          <cell r="A13410">
            <v>0</v>
          </cell>
          <cell r="B13410">
            <v>0</v>
          </cell>
          <cell r="C13410">
            <v>0</v>
          </cell>
          <cell r="D13410">
            <v>0</v>
          </cell>
          <cell r="E13410">
            <v>0</v>
          </cell>
        </row>
        <row r="13411">
          <cell r="A13411">
            <v>0</v>
          </cell>
          <cell r="B13411">
            <v>0</v>
          </cell>
          <cell r="C13411">
            <v>0</v>
          </cell>
          <cell r="D13411">
            <v>0</v>
          </cell>
          <cell r="E13411">
            <v>0</v>
          </cell>
        </row>
        <row r="13412">
          <cell r="A13412">
            <v>0</v>
          </cell>
          <cell r="B13412">
            <v>0</v>
          </cell>
          <cell r="C13412">
            <v>0</v>
          </cell>
          <cell r="D13412">
            <v>0</v>
          </cell>
          <cell r="E13412">
            <v>0</v>
          </cell>
        </row>
        <row r="13413">
          <cell r="A13413">
            <v>0</v>
          </cell>
          <cell r="B13413">
            <v>0</v>
          </cell>
          <cell r="C13413">
            <v>0</v>
          </cell>
          <cell r="D13413">
            <v>0</v>
          </cell>
          <cell r="E13413">
            <v>0</v>
          </cell>
        </row>
        <row r="13414">
          <cell r="A13414">
            <v>0</v>
          </cell>
          <cell r="B13414">
            <v>0</v>
          </cell>
          <cell r="C13414">
            <v>0</v>
          </cell>
          <cell r="D13414">
            <v>0</v>
          </cell>
          <cell r="E13414">
            <v>0</v>
          </cell>
        </row>
        <row r="13415">
          <cell r="A13415">
            <v>0</v>
          </cell>
          <cell r="B13415">
            <v>0</v>
          </cell>
          <cell r="C13415">
            <v>0</v>
          </cell>
          <cell r="D13415">
            <v>0</v>
          </cell>
          <cell r="E13415">
            <v>0</v>
          </cell>
        </row>
        <row r="13416">
          <cell r="A13416">
            <v>0</v>
          </cell>
          <cell r="B13416">
            <v>0</v>
          </cell>
          <cell r="C13416">
            <v>0</v>
          </cell>
          <cell r="D13416">
            <v>0</v>
          </cell>
          <cell r="E13416">
            <v>0</v>
          </cell>
        </row>
        <row r="13417">
          <cell r="A13417">
            <v>0</v>
          </cell>
          <cell r="B13417">
            <v>0</v>
          </cell>
          <cell r="C13417">
            <v>0</v>
          </cell>
          <cell r="D13417">
            <v>0</v>
          </cell>
          <cell r="E13417">
            <v>0</v>
          </cell>
        </row>
        <row r="13418">
          <cell r="A13418">
            <v>0</v>
          </cell>
          <cell r="B13418">
            <v>0</v>
          </cell>
          <cell r="C13418">
            <v>0</v>
          </cell>
          <cell r="D13418">
            <v>0</v>
          </cell>
          <cell r="E13418">
            <v>0</v>
          </cell>
        </row>
        <row r="13419">
          <cell r="A13419">
            <v>0</v>
          </cell>
          <cell r="B13419">
            <v>0</v>
          </cell>
          <cell r="C13419">
            <v>0</v>
          </cell>
          <cell r="D13419">
            <v>0</v>
          </cell>
          <cell r="E13419">
            <v>0</v>
          </cell>
        </row>
        <row r="13420">
          <cell r="A13420">
            <v>0</v>
          </cell>
          <cell r="B13420">
            <v>0</v>
          </cell>
          <cell r="C13420">
            <v>0</v>
          </cell>
          <cell r="D13420">
            <v>0</v>
          </cell>
          <cell r="E13420">
            <v>0</v>
          </cell>
        </row>
        <row r="13421">
          <cell r="A13421">
            <v>0</v>
          </cell>
          <cell r="B13421">
            <v>0</v>
          </cell>
          <cell r="C13421">
            <v>0</v>
          </cell>
          <cell r="D13421">
            <v>0</v>
          </cell>
          <cell r="E13421">
            <v>0</v>
          </cell>
        </row>
        <row r="13422">
          <cell r="A13422">
            <v>0</v>
          </cell>
          <cell r="B13422">
            <v>0</v>
          </cell>
          <cell r="C13422">
            <v>0</v>
          </cell>
          <cell r="D13422">
            <v>0</v>
          </cell>
          <cell r="E13422">
            <v>0</v>
          </cell>
        </row>
        <row r="13423">
          <cell r="A13423">
            <v>0</v>
          </cell>
          <cell r="B13423">
            <v>0</v>
          </cell>
          <cell r="C13423">
            <v>0</v>
          </cell>
          <cell r="D13423">
            <v>0</v>
          </cell>
          <cell r="E13423">
            <v>0</v>
          </cell>
        </row>
        <row r="13424">
          <cell r="A13424">
            <v>0</v>
          </cell>
          <cell r="B13424">
            <v>0</v>
          </cell>
          <cell r="C13424">
            <v>0</v>
          </cell>
          <cell r="D13424">
            <v>0</v>
          </cell>
          <cell r="E13424">
            <v>0</v>
          </cell>
        </row>
        <row r="13425">
          <cell r="A13425">
            <v>0</v>
          </cell>
          <cell r="B13425">
            <v>0</v>
          </cell>
          <cell r="C13425">
            <v>0</v>
          </cell>
          <cell r="D13425">
            <v>0</v>
          </cell>
          <cell r="E13425">
            <v>0</v>
          </cell>
        </row>
        <row r="13426">
          <cell r="A13426">
            <v>0</v>
          </cell>
          <cell r="B13426">
            <v>0</v>
          </cell>
          <cell r="C13426">
            <v>0</v>
          </cell>
          <cell r="D13426">
            <v>0</v>
          </cell>
          <cell r="E13426">
            <v>0</v>
          </cell>
        </row>
        <row r="13427">
          <cell r="A13427">
            <v>0</v>
          </cell>
          <cell r="B13427">
            <v>0</v>
          </cell>
          <cell r="C13427">
            <v>0</v>
          </cell>
          <cell r="D13427">
            <v>0</v>
          </cell>
          <cell r="E13427">
            <v>0</v>
          </cell>
        </row>
        <row r="13428">
          <cell r="A13428">
            <v>0</v>
          </cell>
          <cell r="B13428">
            <v>0</v>
          </cell>
          <cell r="C13428">
            <v>0</v>
          </cell>
          <cell r="D13428">
            <v>0</v>
          </cell>
          <cell r="E13428">
            <v>0</v>
          </cell>
        </row>
        <row r="13429">
          <cell r="A13429">
            <v>0</v>
          </cell>
          <cell r="B13429">
            <v>0</v>
          </cell>
          <cell r="C13429">
            <v>0</v>
          </cell>
          <cell r="D13429">
            <v>0</v>
          </cell>
          <cell r="E13429">
            <v>0</v>
          </cell>
        </row>
        <row r="13430">
          <cell r="A13430">
            <v>0</v>
          </cell>
          <cell r="B13430">
            <v>0</v>
          </cell>
          <cell r="C13430">
            <v>0</v>
          </cell>
          <cell r="D13430">
            <v>0</v>
          </cell>
          <cell r="E13430">
            <v>0</v>
          </cell>
        </row>
        <row r="13431">
          <cell r="A13431">
            <v>0</v>
          </cell>
          <cell r="B13431">
            <v>0</v>
          </cell>
          <cell r="C13431">
            <v>0</v>
          </cell>
          <cell r="D13431">
            <v>0</v>
          </cell>
          <cell r="E13431">
            <v>0</v>
          </cell>
        </row>
        <row r="13432">
          <cell r="A13432">
            <v>0</v>
          </cell>
          <cell r="B13432">
            <v>0</v>
          </cell>
          <cell r="C13432">
            <v>0</v>
          </cell>
          <cell r="D13432">
            <v>0</v>
          </cell>
          <cell r="E13432">
            <v>0</v>
          </cell>
        </row>
        <row r="13433">
          <cell r="A13433">
            <v>0</v>
          </cell>
          <cell r="B13433">
            <v>0</v>
          </cell>
          <cell r="C13433">
            <v>0</v>
          </cell>
          <cell r="D13433">
            <v>0</v>
          </cell>
          <cell r="E13433">
            <v>0</v>
          </cell>
        </row>
        <row r="13434">
          <cell r="A13434">
            <v>0</v>
          </cell>
          <cell r="B13434">
            <v>0</v>
          </cell>
          <cell r="C13434">
            <v>0</v>
          </cell>
          <cell r="D13434">
            <v>0</v>
          </cell>
          <cell r="E13434">
            <v>0</v>
          </cell>
        </row>
        <row r="13435">
          <cell r="A13435">
            <v>0</v>
          </cell>
          <cell r="B13435">
            <v>0</v>
          </cell>
          <cell r="C13435">
            <v>0</v>
          </cell>
          <cell r="D13435">
            <v>0</v>
          </cell>
          <cell r="E13435">
            <v>0</v>
          </cell>
        </row>
        <row r="13436">
          <cell r="A13436">
            <v>0</v>
          </cell>
          <cell r="B13436">
            <v>0</v>
          </cell>
          <cell r="C13436">
            <v>0</v>
          </cell>
          <cell r="D13436">
            <v>0</v>
          </cell>
          <cell r="E13436">
            <v>0</v>
          </cell>
        </row>
        <row r="13437">
          <cell r="A13437">
            <v>0</v>
          </cell>
          <cell r="B13437">
            <v>0</v>
          </cell>
          <cell r="C13437">
            <v>0</v>
          </cell>
          <cell r="D13437">
            <v>0</v>
          </cell>
          <cell r="E13437">
            <v>0</v>
          </cell>
        </row>
        <row r="13438">
          <cell r="A13438">
            <v>0</v>
          </cell>
          <cell r="B13438">
            <v>0</v>
          </cell>
          <cell r="C13438">
            <v>0</v>
          </cell>
          <cell r="D13438">
            <v>0</v>
          </cell>
          <cell r="E13438">
            <v>0</v>
          </cell>
        </row>
        <row r="13439">
          <cell r="A13439">
            <v>0</v>
          </cell>
          <cell r="B13439">
            <v>0</v>
          </cell>
          <cell r="C13439">
            <v>0</v>
          </cell>
          <cell r="D13439">
            <v>0</v>
          </cell>
          <cell r="E13439">
            <v>0</v>
          </cell>
        </row>
        <row r="13440">
          <cell r="A13440">
            <v>0</v>
          </cell>
          <cell r="B13440">
            <v>0</v>
          </cell>
          <cell r="C13440">
            <v>0</v>
          </cell>
          <cell r="D13440">
            <v>0</v>
          </cell>
          <cell r="E13440">
            <v>0</v>
          </cell>
        </row>
        <row r="13441">
          <cell r="A13441">
            <v>0</v>
          </cell>
          <cell r="B13441">
            <v>0</v>
          </cell>
          <cell r="C13441">
            <v>0</v>
          </cell>
          <cell r="D13441">
            <v>0</v>
          </cell>
          <cell r="E13441">
            <v>0</v>
          </cell>
        </row>
        <row r="13442">
          <cell r="A13442">
            <v>0</v>
          </cell>
          <cell r="B13442">
            <v>0</v>
          </cell>
          <cell r="C13442">
            <v>0</v>
          </cell>
          <cell r="D13442">
            <v>0</v>
          </cell>
          <cell r="E13442">
            <v>0</v>
          </cell>
        </row>
        <row r="13443">
          <cell r="A13443">
            <v>0</v>
          </cell>
          <cell r="B13443">
            <v>0</v>
          </cell>
          <cell r="C13443">
            <v>0</v>
          </cell>
          <cell r="D13443">
            <v>0</v>
          </cell>
          <cell r="E13443">
            <v>0</v>
          </cell>
        </row>
        <row r="13444">
          <cell r="A13444">
            <v>0</v>
          </cell>
          <cell r="B13444">
            <v>0</v>
          </cell>
          <cell r="C13444">
            <v>0</v>
          </cell>
          <cell r="D13444">
            <v>0</v>
          </cell>
          <cell r="E13444">
            <v>0</v>
          </cell>
        </row>
        <row r="13445">
          <cell r="A13445">
            <v>0</v>
          </cell>
          <cell r="B13445">
            <v>0</v>
          </cell>
          <cell r="C13445">
            <v>0</v>
          </cell>
          <cell r="D13445">
            <v>0</v>
          </cell>
          <cell r="E13445">
            <v>0</v>
          </cell>
        </row>
        <row r="13446">
          <cell r="A13446">
            <v>0</v>
          </cell>
          <cell r="B13446">
            <v>0</v>
          </cell>
          <cell r="C13446">
            <v>0</v>
          </cell>
          <cell r="D13446">
            <v>0</v>
          </cell>
          <cell r="E13446">
            <v>0</v>
          </cell>
        </row>
        <row r="13447">
          <cell r="A13447">
            <v>0</v>
          </cell>
          <cell r="B13447">
            <v>0</v>
          </cell>
          <cell r="C13447">
            <v>0</v>
          </cell>
          <cell r="D13447">
            <v>0</v>
          </cell>
          <cell r="E13447">
            <v>0</v>
          </cell>
        </row>
        <row r="13448">
          <cell r="A13448">
            <v>0</v>
          </cell>
          <cell r="B13448">
            <v>0</v>
          </cell>
          <cell r="C13448">
            <v>0</v>
          </cell>
          <cell r="D13448">
            <v>0</v>
          </cell>
          <cell r="E13448">
            <v>0</v>
          </cell>
        </row>
        <row r="13449">
          <cell r="A13449">
            <v>0</v>
          </cell>
          <cell r="B13449">
            <v>0</v>
          </cell>
          <cell r="C13449">
            <v>0</v>
          </cell>
          <cell r="D13449">
            <v>0</v>
          </cell>
          <cell r="E13449">
            <v>0</v>
          </cell>
        </row>
        <row r="13450">
          <cell r="A13450">
            <v>0</v>
          </cell>
          <cell r="B13450">
            <v>0</v>
          </cell>
          <cell r="C13450">
            <v>0</v>
          </cell>
          <cell r="D13450">
            <v>0</v>
          </cell>
          <cell r="E13450">
            <v>0</v>
          </cell>
        </row>
        <row r="13451">
          <cell r="A13451">
            <v>0</v>
          </cell>
          <cell r="B13451">
            <v>0</v>
          </cell>
          <cell r="C13451">
            <v>0</v>
          </cell>
          <cell r="D13451">
            <v>0</v>
          </cell>
          <cell r="E13451">
            <v>0</v>
          </cell>
        </row>
        <row r="13452">
          <cell r="A13452">
            <v>0</v>
          </cell>
          <cell r="B13452">
            <v>0</v>
          </cell>
          <cell r="C13452">
            <v>0</v>
          </cell>
          <cell r="D13452">
            <v>0</v>
          </cell>
          <cell r="E13452">
            <v>0</v>
          </cell>
        </row>
        <row r="13453">
          <cell r="A13453">
            <v>0</v>
          </cell>
          <cell r="B13453">
            <v>0</v>
          </cell>
          <cell r="C13453">
            <v>0</v>
          </cell>
          <cell r="D13453">
            <v>0</v>
          </cell>
          <cell r="E13453">
            <v>0</v>
          </cell>
        </row>
        <row r="13454">
          <cell r="A13454">
            <v>0</v>
          </cell>
          <cell r="B13454">
            <v>0</v>
          </cell>
          <cell r="C13454">
            <v>0</v>
          </cell>
          <cell r="D13454">
            <v>0</v>
          </cell>
          <cell r="E13454">
            <v>0</v>
          </cell>
        </row>
        <row r="13455">
          <cell r="A13455">
            <v>0</v>
          </cell>
          <cell r="B13455">
            <v>0</v>
          </cell>
          <cell r="C13455">
            <v>0</v>
          </cell>
          <cell r="D13455">
            <v>0</v>
          </cell>
          <cell r="E13455">
            <v>0</v>
          </cell>
        </row>
        <row r="13456">
          <cell r="A13456">
            <v>0</v>
          </cell>
          <cell r="B13456">
            <v>0</v>
          </cell>
          <cell r="C13456">
            <v>0</v>
          </cell>
          <cell r="D13456">
            <v>0</v>
          </cell>
          <cell r="E13456">
            <v>0</v>
          </cell>
        </row>
        <row r="13457">
          <cell r="A13457">
            <v>0</v>
          </cell>
          <cell r="B13457">
            <v>0</v>
          </cell>
          <cell r="C13457">
            <v>0</v>
          </cell>
          <cell r="D13457">
            <v>0</v>
          </cell>
          <cell r="E13457">
            <v>0</v>
          </cell>
        </row>
        <row r="13458">
          <cell r="A13458">
            <v>0</v>
          </cell>
          <cell r="B13458">
            <v>0</v>
          </cell>
          <cell r="C13458">
            <v>0</v>
          </cell>
          <cell r="D13458">
            <v>0</v>
          </cell>
          <cell r="E13458">
            <v>0</v>
          </cell>
        </row>
        <row r="13459">
          <cell r="A13459">
            <v>0</v>
          </cell>
          <cell r="B13459">
            <v>0</v>
          </cell>
          <cell r="C13459">
            <v>0</v>
          </cell>
          <cell r="D13459">
            <v>0</v>
          </cell>
          <cell r="E13459">
            <v>0</v>
          </cell>
        </row>
        <row r="13460">
          <cell r="A13460">
            <v>0</v>
          </cell>
          <cell r="B13460">
            <v>0</v>
          </cell>
          <cell r="C13460">
            <v>0</v>
          </cell>
          <cell r="D13460">
            <v>0</v>
          </cell>
          <cell r="E13460">
            <v>0</v>
          </cell>
        </row>
        <row r="13461">
          <cell r="A13461">
            <v>0</v>
          </cell>
          <cell r="B13461">
            <v>0</v>
          </cell>
          <cell r="C13461">
            <v>0</v>
          </cell>
          <cell r="D13461">
            <v>0</v>
          </cell>
          <cell r="E13461">
            <v>0</v>
          </cell>
        </row>
        <row r="13462">
          <cell r="A13462">
            <v>0</v>
          </cell>
          <cell r="B13462">
            <v>0</v>
          </cell>
          <cell r="C13462">
            <v>0</v>
          </cell>
          <cell r="D13462">
            <v>0</v>
          </cell>
          <cell r="E13462">
            <v>0</v>
          </cell>
        </row>
        <row r="13463">
          <cell r="A13463">
            <v>0</v>
          </cell>
          <cell r="B13463">
            <v>0</v>
          </cell>
          <cell r="C13463">
            <v>0</v>
          </cell>
          <cell r="D13463">
            <v>0</v>
          </cell>
          <cell r="E13463">
            <v>0</v>
          </cell>
        </row>
        <row r="13464">
          <cell r="A13464">
            <v>0</v>
          </cell>
          <cell r="B13464">
            <v>0</v>
          </cell>
          <cell r="C13464">
            <v>0</v>
          </cell>
          <cell r="D13464">
            <v>0</v>
          </cell>
          <cell r="E13464">
            <v>0</v>
          </cell>
        </row>
        <row r="13465">
          <cell r="A13465">
            <v>0</v>
          </cell>
          <cell r="B13465">
            <v>0</v>
          </cell>
          <cell r="C13465">
            <v>0</v>
          </cell>
          <cell r="D13465">
            <v>0</v>
          </cell>
          <cell r="E13465">
            <v>0</v>
          </cell>
        </row>
        <row r="13466">
          <cell r="A13466">
            <v>0</v>
          </cell>
          <cell r="B13466">
            <v>0</v>
          </cell>
          <cell r="C13466">
            <v>0</v>
          </cell>
          <cell r="D13466">
            <v>0</v>
          </cell>
          <cell r="E13466">
            <v>0</v>
          </cell>
        </row>
        <row r="13467">
          <cell r="A13467">
            <v>0</v>
          </cell>
          <cell r="B13467">
            <v>0</v>
          </cell>
          <cell r="C13467">
            <v>0</v>
          </cell>
          <cell r="D13467">
            <v>0</v>
          </cell>
          <cell r="E13467">
            <v>0</v>
          </cell>
        </row>
        <row r="13468">
          <cell r="A13468">
            <v>0</v>
          </cell>
          <cell r="B13468">
            <v>0</v>
          </cell>
          <cell r="C13468">
            <v>0</v>
          </cell>
          <cell r="D13468">
            <v>0</v>
          </cell>
          <cell r="E13468">
            <v>0</v>
          </cell>
        </row>
        <row r="13469">
          <cell r="A13469">
            <v>0</v>
          </cell>
          <cell r="B13469">
            <v>0</v>
          </cell>
          <cell r="C13469">
            <v>0</v>
          </cell>
          <cell r="D13469">
            <v>0</v>
          </cell>
          <cell r="E13469">
            <v>0</v>
          </cell>
        </row>
        <row r="13470">
          <cell r="A13470">
            <v>0</v>
          </cell>
          <cell r="B13470">
            <v>0</v>
          </cell>
          <cell r="C13470">
            <v>0</v>
          </cell>
          <cell r="D13470">
            <v>0</v>
          </cell>
          <cell r="E13470">
            <v>0</v>
          </cell>
        </row>
        <row r="13471">
          <cell r="A13471">
            <v>0</v>
          </cell>
          <cell r="B13471">
            <v>0</v>
          </cell>
          <cell r="C13471">
            <v>0</v>
          </cell>
          <cell r="D13471">
            <v>0</v>
          </cell>
          <cell r="E13471">
            <v>0</v>
          </cell>
        </row>
        <row r="13472">
          <cell r="A13472">
            <v>0</v>
          </cell>
          <cell r="B13472">
            <v>0</v>
          </cell>
          <cell r="C13472">
            <v>0</v>
          </cell>
          <cell r="D13472">
            <v>0</v>
          </cell>
          <cell r="E13472">
            <v>0</v>
          </cell>
        </row>
        <row r="13473">
          <cell r="A13473">
            <v>0</v>
          </cell>
          <cell r="B13473">
            <v>0</v>
          </cell>
          <cell r="C13473">
            <v>0</v>
          </cell>
          <cell r="D13473">
            <v>0</v>
          </cell>
          <cell r="E13473">
            <v>0</v>
          </cell>
        </row>
        <row r="13474">
          <cell r="A13474">
            <v>0</v>
          </cell>
          <cell r="B13474">
            <v>0</v>
          </cell>
          <cell r="C13474">
            <v>0</v>
          </cell>
          <cell r="D13474">
            <v>0</v>
          </cell>
          <cell r="E13474">
            <v>0</v>
          </cell>
        </row>
        <row r="13475">
          <cell r="A13475">
            <v>0</v>
          </cell>
          <cell r="B13475">
            <v>0</v>
          </cell>
          <cell r="C13475">
            <v>0</v>
          </cell>
          <cell r="D13475">
            <v>0</v>
          </cell>
          <cell r="E13475">
            <v>0</v>
          </cell>
        </row>
        <row r="13476">
          <cell r="A13476">
            <v>0</v>
          </cell>
          <cell r="B13476">
            <v>0</v>
          </cell>
          <cell r="C13476">
            <v>0</v>
          </cell>
          <cell r="D13476">
            <v>0</v>
          </cell>
          <cell r="E13476">
            <v>0</v>
          </cell>
        </row>
        <row r="13477">
          <cell r="A13477">
            <v>0</v>
          </cell>
          <cell r="B13477">
            <v>0</v>
          </cell>
          <cell r="C13477">
            <v>0</v>
          </cell>
          <cell r="D13477">
            <v>0</v>
          </cell>
          <cell r="E13477">
            <v>0</v>
          </cell>
        </row>
        <row r="13478">
          <cell r="A13478">
            <v>0</v>
          </cell>
          <cell r="B13478">
            <v>0</v>
          </cell>
          <cell r="C13478">
            <v>0</v>
          </cell>
          <cell r="D13478">
            <v>0</v>
          </cell>
          <cell r="E13478">
            <v>0</v>
          </cell>
        </row>
        <row r="13479">
          <cell r="A13479">
            <v>0</v>
          </cell>
          <cell r="B13479">
            <v>0</v>
          </cell>
          <cell r="C13479">
            <v>0</v>
          </cell>
          <cell r="D13479">
            <v>0</v>
          </cell>
          <cell r="E13479">
            <v>0</v>
          </cell>
        </row>
        <row r="13480">
          <cell r="A13480">
            <v>0</v>
          </cell>
          <cell r="B13480">
            <v>0</v>
          </cell>
          <cell r="C13480">
            <v>0</v>
          </cell>
          <cell r="D13480">
            <v>0</v>
          </cell>
          <cell r="E13480">
            <v>0</v>
          </cell>
        </row>
        <row r="13481">
          <cell r="A13481">
            <v>0</v>
          </cell>
          <cell r="B13481">
            <v>0</v>
          </cell>
          <cell r="C13481">
            <v>0</v>
          </cell>
          <cell r="D13481">
            <v>0</v>
          </cell>
          <cell r="E13481">
            <v>0</v>
          </cell>
        </row>
        <row r="13482">
          <cell r="A13482">
            <v>0</v>
          </cell>
          <cell r="B13482">
            <v>0</v>
          </cell>
          <cell r="C13482">
            <v>0</v>
          </cell>
          <cell r="D13482">
            <v>0</v>
          </cell>
          <cell r="E13482">
            <v>0</v>
          </cell>
        </row>
        <row r="13483">
          <cell r="A13483">
            <v>0</v>
          </cell>
          <cell r="B13483">
            <v>0</v>
          </cell>
          <cell r="C13483">
            <v>0</v>
          </cell>
          <cell r="D13483">
            <v>0</v>
          </cell>
          <cell r="E13483">
            <v>0</v>
          </cell>
        </row>
        <row r="13484">
          <cell r="A13484">
            <v>0</v>
          </cell>
          <cell r="B13484">
            <v>0</v>
          </cell>
          <cell r="C13484">
            <v>0</v>
          </cell>
          <cell r="D13484">
            <v>0</v>
          </cell>
          <cell r="E13484">
            <v>0</v>
          </cell>
        </row>
        <row r="13485">
          <cell r="A13485">
            <v>0</v>
          </cell>
          <cell r="B13485">
            <v>0</v>
          </cell>
          <cell r="C13485">
            <v>0</v>
          </cell>
          <cell r="D13485">
            <v>0</v>
          </cell>
          <cell r="E13485">
            <v>0</v>
          </cell>
        </row>
        <row r="13486">
          <cell r="A13486">
            <v>0</v>
          </cell>
          <cell r="B13486">
            <v>0</v>
          </cell>
          <cell r="C13486">
            <v>0</v>
          </cell>
          <cell r="D13486">
            <v>0</v>
          </cell>
          <cell r="E13486">
            <v>0</v>
          </cell>
        </row>
        <row r="13487">
          <cell r="A13487">
            <v>0</v>
          </cell>
          <cell r="B13487">
            <v>0</v>
          </cell>
          <cell r="C13487">
            <v>0</v>
          </cell>
          <cell r="D13487">
            <v>0</v>
          </cell>
          <cell r="E13487">
            <v>0</v>
          </cell>
        </row>
        <row r="13488">
          <cell r="A13488">
            <v>0</v>
          </cell>
          <cell r="B13488">
            <v>0</v>
          </cell>
          <cell r="C13488">
            <v>0</v>
          </cell>
          <cell r="D13488">
            <v>0</v>
          </cell>
          <cell r="E13488">
            <v>0</v>
          </cell>
        </row>
        <row r="13489">
          <cell r="A13489">
            <v>0</v>
          </cell>
          <cell r="B13489">
            <v>0</v>
          </cell>
          <cell r="C13489">
            <v>0</v>
          </cell>
          <cell r="D13489">
            <v>0</v>
          </cell>
          <cell r="E13489">
            <v>0</v>
          </cell>
        </row>
        <row r="13490">
          <cell r="A13490">
            <v>0</v>
          </cell>
          <cell r="B13490">
            <v>0</v>
          </cell>
          <cell r="C13490">
            <v>0</v>
          </cell>
          <cell r="D13490">
            <v>0</v>
          </cell>
          <cell r="E13490">
            <v>0</v>
          </cell>
        </row>
        <row r="13491">
          <cell r="A13491">
            <v>0</v>
          </cell>
          <cell r="B13491">
            <v>0</v>
          </cell>
          <cell r="C13491">
            <v>0</v>
          </cell>
          <cell r="D13491">
            <v>0</v>
          </cell>
          <cell r="E13491">
            <v>0</v>
          </cell>
        </row>
        <row r="13492">
          <cell r="A13492">
            <v>0</v>
          </cell>
          <cell r="B13492">
            <v>0</v>
          </cell>
          <cell r="C13492">
            <v>0</v>
          </cell>
          <cell r="D13492">
            <v>0</v>
          </cell>
          <cell r="E13492">
            <v>0</v>
          </cell>
        </row>
        <row r="13493">
          <cell r="A13493">
            <v>0</v>
          </cell>
          <cell r="B13493">
            <v>0</v>
          </cell>
          <cell r="C13493">
            <v>0</v>
          </cell>
          <cell r="D13493">
            <v>0</v>
          </cell>
          <cell r="E13493">
            <v>0</v>
          </cell>
        </row>
        <row r="13494">
          <cell r="A13494">
            <v>0</v>
          </cell>
          <cell r="B13494">
            <v>0</v>
          </cell>
          <cell r="C13494">
            <v>0</v>
          </cell>
          <cell r="D13494">
            <v>0</v>
          </cell>
          <cell r="E13494">
            <v>0</v>
          </cell>
        </row>
        <row r="13495">
          <cell r="A13495">
            <v>0</v>
          </cell>
          <cell r="B13495">
            <v>0</v>
          </cell>
          <cell r="C13495">
            <v>0</v>
          </cell>
          <cell r="D13495">
            <v>0</v>
          </cell>
          <cell r="E13495">
            <v>0</v>
          </cell>
        </row>
        <row r="13496">
          <cell r="A13496">
            <v>0</v>
          </cell>
          <cell r="B13496">
            <v>0</v>
          </cell>
          <cell r="C13496">
            <v>0</v>
          </cell>
          <cell r="D13496">
            <v>0</v>
          </cell>
          <cell r="E13496">
            <v>0</v>
          </cell>
        </row>
        <row r="13497">
          <cell r="A13497">
            <v>0</v>
          </cell>
          <cell r="B13497">
            <v>0</v>
          </cell>
          <cell r="C13497">
            <v>0</v>
          </cell>
          <cell r="D13497">
            <v>0</v>
          </cell>
          <cell r="E13497">
            <v>0</v>
          </cell>
        </row>
        <row r="13498">
          <cell r="A13498">
            <v>0</v>
          </cell>
          <cell r="B13498">
            <v>0</v>
          </cell>
          <cell r="C13498">
            <v>0</v>
          </cell>
          <cell r="D13498">
            <v>0</v>
          </cell>
          <cell r="E13498">
            <v>0</v>
          </cell>
        </row>
        <row r="13499">
          <cell r="A13499">
            <v>0</v>
          </cell>
          <cell r="B13499">
            <v>0</v>
          </cell>
          <cell r="C13499">
            <v>0</v>
          </cell>
          <cell r="D13499">
            <v>0</v>
          </cell>
          <cell r="E13499">
            <v>0</v>
          </cell>
        </row>
        <row r="13500">
          <cell r="A13500">
            <v>0</v>
          </cell>
          <cell r="B13500">
            <v>0</v>
          </cell>
          <cell r="C13500">
            <v>0</v>
          </cell>
          <cell r="D13500">
            <v>0</v>
          </cell>
          <cell r="E13500">
            <v>0</v>
          </cell>
        </row>
        <row r="13501">
          <cell r="A13501">
            <v>0</v>
          </cell>
          <cell r="B13501">
            <v>0</v>
          </cell>
          <cell r="C13501">
            <v>0</v>
          </cell>
          <cell r="D13501">
            <v>0</v>
          </cell>
          <cell r="E13501">
            <v>0</v>
          </cell>
        </row>
        <row r="13502">
          <cell r="A13502">
            <v>0</v>
          </cell>
          <cell r="B13502">
            <v>0</v>
          </cell>
          <cell r="C13502">
            <v>0</v>
          </cell>
          <cell r="D13502">
            <v>0</v>
          </cell>
          <cell r="E13502">
            <v>0</v>
          </cell>
        </row>
        <row r="13503">
          <cell r="A13503">
            <v>0</v>
          </cell>
          <cell r="B13503">
            <v>0</v>
          </cell>
          <cell r="C13503">
            <v>0</v>
          </cell>
          <cell r="D13503">
            <v>0</v>
          </cell>
          <cell r="E13503">
            <v>0</v>
          </cell>
        </row>
        <row r="13504">
          <cell r="A13504">
            <v>0</v>
          </cell>
          <cell r="B13504">
            <v>0</v>
          </cell>
          <cell r="C13504">
            <v>0</v>
          </cell>
          <cell r="D13504">
            <v>0</v>
          </cell>
          <cell r="E13504">
            <v>0</v>
          </cell>
        </row>
        <row r="13505">
          <cell r="A13505">
            <v>0</v>
          </cell>
          <cell r="B13505">
            <v>0</v>
          </cell>
          <cell r="C13505">
            <v>0</v>
          </cell>
          <cell r="D13505">
            <v>0</v>
          </cell>
          <cell r="E13505">
            <v>0</v>
          </cell>
        </row>
        <row r="13506">
          <cell r="A13506">
            <v>0</v>
          </cell>
          <cell r="B13506">
            <v>0</v>
          </cell>
          <cell r="C13506">
            <v>0</v>
          </cell>
          <cell r="D13506">
            <v>0</v>
          </cell>
          <cell r="E13506">
            <v>0</v>
          </cell>
        </row>
        <row r="13507">
          <cell r="A13507">
            <v>0</v>
          </cell>
          <cell r="B13507">
            <v>0</v>
          </cell>
          <cell r="C13507">
            <v>0</v>
          </cell>
          <cell r="D13507">
            <v>0</v>
          </cell>
          <cell r="E13507">
            <v>0</v>
          </cell>
        </row>
        <row r="13508">
          <cell r="A13508">
            <v>0</v>
          </cell>
          <cell r="B13508">
            <v>0</v>
          </cell>
          <cell r="C13508">
            <v>0</v>
          </cell>
          <cell r="D13508">
            <v>0</v>
          </cell>
          <cell r="E13508">
            <v>0</v>
          </cell>
        </row>
        <row r="13509">
          <cell r="A13509">
            <v>0</v>
          </cell>
          <cell r="B13509">
            <v>0</v>
          </cell>
          <cell r="C13509">
            <v>0</v>
          </cell>
          <cell r="D13509">
            <v>0</v>
          </cell>
          <cell r="E13509">
            <v>0</v>
          </cell>
        </row>
        <row r="13510">
          <cell r="A13510">
            <v>0</v>
          </cell>
          <cell r="B13510">
            <v>0</v>
          </cell>
          <cell r="C13510">
            <v>0</v>
          </cell>
          <cell r="D13510">
            <v>0</v>
          </cell>
          <cell r="E13510">
            <v>0</v>
          </cell>
        </row>
        <row r="13511">
          <cell r="A13511">
            <v>0</v>
          </cell>
          <cell r="B13511">
            <v>0</v>
          </cell>
          <cell r="C13511">
            <v>0</v>
          </cell>
          <cell r="D13511">
            <v>0</v>
          </cell>
          <cell r="E13511">
            <v>0</v>
          </cell>
        </row>
        <row r="13512">
          <cell r="A13512">
            <v>0</v>
          </cell>
          <cell r="B13512">
            <v>0</v>
          </cell>
          <cell r="C13512">
            <v>0</v>
          </cell>
          <cell r="D13512">
            <v>0</v>
          </cell>
          <cell r="E13512">
            <v>0</v>
          </cell>
        </row>
        <row r="13513">
          <cell r="A13513">
            <v>0</v>
          </cell>
          <cell r="B13513">
            <v>0</v>
          </cell>
          <cell r="C13513">
            <v>0</v>
          </cell>
          <cell r="D13513">
            <v>0</v>
          </cell>
          <cell r="E13513">
            <v>0</v>
          </cell>
        </row>
        <row r="13514">
          <cell r="A13514">
            <v>0</v>
          </cell>
          <cell r="B13514">
            <v>0</v>
          </cell>
          <cell r="C13514">
            <v>0</v>
          </cell>
          <cell r="D13514">
            <v>0</v>
          </cell>
          <cell r="E13514">
            <v>0</v>
          </cell>
        </row>
        <row r="13515">
          <cell r="A13515">
            <v>0</v>
          </cell>
          <cell r="B13515">
            <v>0</v>
          </cell>
          <cell r="C13515">
            <v>0</v>
          </cell>
          <cell r="D13515">
            <v>0</v>
          </cell>
          <cell r="E13515">
            <v>0</v>
          </cell>
        </row>
        <row r="13516">
          <cell r="A13516">
            <v>0</v>
          </cell>
          <cell r="B13516">
            <v>0</v>
          </cell>
          <cell r="C13516">
            <v>0</v>
          </cell>
          <cell r="D13516">
            <v>0</v>
          </cell>
          <cell r="E13516">
            <v>0</v>
          </cell>
        </row>
        <row r="13517">
          <cell r="A13517">
            <v>0</v>
          </cell>
          <cell r="B13517">
            <v>0</v>
          </cell>
          <cell r="C13517">
            <v>0</v>
          </cell>
          <cell r="D13517">
            <v>0</v>
          </cell>
          <cell r="E13517">
            <v>0</v>
          </cell>
        </row>
        <row r="13518">
          <cell r="A13518">
            <v>0</v>
          </cell>
          <cell r="B13518">
            <v>0</v>
          </cell>
          <cell r="C13518">
            <v>0</v>
          </cell>
          <cell r="D13518">
            <v>0</v>
          </cell>
          <cell r="E13518">
            <v>0</v>
          </cell>
        </row>
        <row r="13519">
          <cell r="A13519">
            <v>0</v>
          </cell>
          <cell r="B13519">
            <v>0</v>
          </cell>
          <cell r="C13519">
            <v>0</v>
          </cell>
          <cell r="D13519">
            <v>0</v>
          </cell>
          <cell r="E13519">
            <v>0</v>
          </cell>
        </row>
        <row r="13520">
          <cell r="A13520">
            <v>0</v>
          </cell>
          <cell r="B13520">
            <v>0</v>
          </cell>
          <cell r="C13520">
            <v>0</v>
          </cell>
          <cell r="D13520">
            <v>0</v>
          </cell>
          <cell r="E13520">
            <v>0</v>
          </cell>
        </row>
        <row r="13521">
          <cell r="A13521">
            <v>0</v>
          </cell>
          <cell r="B13521">
            <v>0</v>
          </cell>
          <cell r="C13521">
            <v>0</v>
          </cell>
          <cell r="D13521">
            <v>0</v>
          </cell>
          <cell r="E13521">
            <v>0</v>
          </cell>
        </row>
        <row r="13522">
          <cell r="A13522">
            <v>0</v>
          </cell>
          <cell r="B13522">
            <v>0</v>
          </cell>
          <cell r="C13522">
            <v>0</v>
          </cell>
          <cell r="D13522">
            <v>0</v>
          </cell>
          <cell r="E13522">
            <v>0</v>
          </cell>
        </row>
        <row r="13523">
          <cell r="A13523">
            <v>0</v>
          </cell>
          <cell r="B13523">
            <v>0</v>
          </cell>
          <cell r="C13523">
            <v>0</v>
          </cell>
          <cell r="D13523">
            <v>0</v>
          </cell>
          <cell r="E13523">
            <v>0</v>
          </cell>
        </row>
        <row r="13524">
          <cell r="A13524">
            <v>0</v>
          </cell>
          <cell r="B13524">
            <v>0</v>
          </cell>
          <cell r="C13524">
            <v>0</v>
          </cell>
          <cell r="D13524">
            <v>0</v>
          </cell>
          <cell r="E13524">
            <v>0</v>
          </cell>
        </row>
        <row r="13525">
          <cell r="A13525">
            <v>0</v>
          </cell>
          <cell r="B13525">
            <v>0</v>
          </cell>
          <cell r="C13525">
            <v>0</v>
          </cell>
          <cell r="D13525">
            <v>0</v>
          </cell>
          <cell r="E13525">
            <v>0</v>
          </cell>
        </row>
        <row r="13526">
          <cell r="A13526">
            <v>0</v>
          </cell>
          <cell r="B13526">
            <v>0</v>
          </cell>
          <cell r="C13526">
            <v>0</v>
          </cell>
          <cell r="D13526">
            <v>0</v>
          </cell>
          <cell r="E13526">
            <v>0</v>
          </cell>
        </row>
        <row r="13527">
          <cell r="A13527">
            <v>0</v>
          </cell>
          <cell r="B13527">
            <v>0</v>
          </cell>
          <cell r="C13527">
            <v>0</v>
          </cell>
          <cell r="D13527">
            <v>0</v>
          </cell>
          <cell r="E13527">
            <v>0</v>
          </cell>
        </row>
        <row r="13528">
          <cell r="A13528">
            <v>0</v>
          </cell>
          <cell r="B13528">
            <v>0</v>
          </cell>
          <cell r="C13528">
            <v>0</v>
          </cell>
          <cell r="D13528">
            <v>0</v>
          </cell>
          <cell r="E13528">
            <v>0</v>
          </cell>
        </row>
        <row r="13529">
          <cell r="A13529">
            <v>0</v>
          </cell>
          <cell r="B13529">
            <v>0</v>
          </cell>
          <cell r="C13529">
            <v>0</v>
          </cell>
          <cell r="D13529">
            <v>0</v>
          </cell>
          <cell r="E13529">
            <v>0</v>
          </cell>
        </row>
        <row r="13530">
          <cell r="A13530">
            <v>0</v>
          </cell>
          <cell r="B13530">
            <v>0</v>
          </cell>
          <cell r="C13530">
            <v>0</v>
          </cell>
          <cell r="D13530">
            <v>0</v>
          </cell>
          <cell r="E13530">
            <v>0</v>
          </cell>
        </row>
        <row r="13531">
          <cell r="A13531">
            <v>0</v>
          </cell>
          <cell r="B13531">
            <v>0</v>
          </cell>
          <cell r="C13531">
            <v>0</v>
          </cell>
          <cell r="D13531">
            <v>0</v>
          </cell>
          <cell r="E13531">
            <v>0</v>
          </cell>
        </row>
        <row r="13532">
          <cell r="A13532">
            <v>0</v>
          </cell>
          <cell r="B13532">
            <v>0</v>
          </cell>
          <cell r="C13532">
            <v>0</v>
          </cell>
          <cell r="D13532">
            <v>0</v>
          </cell>
          <cell r="E13532">
            <v>0</v>
          </cell>
        </row>
        <row r="13533">
          <cell r="A13533">
            <v>0</v>
          </cell>
          <cell r="B13533">
            <v>0</v>
          </cell>
          <cell r="C13533">
            <v>0</v>
          </cell>
          <cell r="D13533">
            <v>0</v>
          </cell>
          <cell r="E13533">
            <v>0</v>
          </cell>
        </row>
        <row r="13534">
          <cell r="A13534">
            <v>0</v>
          </cell>
          <cell r="B13534">
            <v>0</v>
          </cell>
          <cell r="C13534">
            <v>0</v>
          </cell>
          <cell r="D13534">
            <v>0</v>
          </cell>
          <cell r="E13534">
            <v>0</v>
          </cell>
        </row>
        <row r="13535">
          <cell r="A13535">
            <v>0</v>
          </cell>
          <cell r="B13535">
            <v>0</v>
          </cell>
          <cell r="C13535">
            <v>0</v>
          </cell>
          <cell r="D13535">
            <v>0</v>
          </cell>
          <cell r="E13535">
            <v>0</v>
          </cell>
        </row>
        <row r="13536">
          <cell r="A13536">
            <v>0</v>
          </cell>
          <cell r="B13536">
            <v>0</v>
          </cell>
          <cell r="C13536">
            <v>0</v>
          </cell>
          <cell r="D13536">
            <v>0</v>
          </cell>
          <cell r="E13536">
            <v>0</v>
          </cell>
        </row>
        <row r="13537">
          <cell r="A13537">
            <v>0</v>
          </cell>
          <cell r="B13537">
            <v>0</v>
          </cell>
          <cell r="C13537">
            <v>0</v>
          </cell>
          <cell r="D13537">
            <v>0</v>
          </cell>
          <cell r="E13537">
            <v>0</v>
          </cell>
        </row>
        <row r="13538">
          <cell r="A13538">
            <v>0</v>
          </cell>
          <cell r="B13538">
            <v>0</v>
          </cell>
          <cell r="C13538">
            <v>0</v>
          </cell>
          <cell r="D13538">
            <v>0</v>
          </cell>
          <cell r="E13538">
            <v>0</v>
          </cell>
        </row>
        <row r="13539">
          <cell r="A13539">
            <v>0</v>
          </cell>
          <cell r="B13539">
            <v>0</v>
          </cell>
          <cell r="C13539">
            <v>0</v>
          </cell>
          <cell r="D13539">
            <v>0</v>
          </cell>
          <cell r="E13539">
            <v>0</v>
          </cell>
        </row>
        <row r="13540">
          <cell r="A13540">
            <v>0</v>
          </cell>
          <cell r="B13540">
            <v>0</v>
          </cell>
          <cell r="C13540">
            <v>0</v>
          </cell>
          <cell r="D13540">
            <v>0</v>
          </cell>
          <cell r="E13540">
            <v>0</v>
          </cell>
        </row>
        <row r="13541">
          <cell r="A13541">
            <v>0</v>
          </cell>
          <cell r="B13541">
            <v>0</v>
          </cell>
          <cell r="C13541">
            <v>0</v>
          </cell>
          <cell r="D13541">
            <v>0</v>
          </cell>
          <cell r="E13541">
            <v>0</v>
          </cell>
        </row>
        <row r="13542">
          <cell r="A13542">
            <v>0</v>
          </cell>
          <cell r="B13542">
            <v>0</v>
          </cell>
          <cell r="C13542">
            <v>0</v>
          </cell>
          <cell r="D13542">
            <v>0</v>
          </cell>
          <cell r="E13542">
            <v>0</v>
          </cell>
        </row>
        <row r="13543">
          <cell r="A13543">
            <v>0</v>
          </cell>
          <cell r="B13543">
            <v>0</v>
          </cell>
          <cell r="C13543">
            <v>0</v>
          </cell>
          <cell r="D13543">
            <v>0</v>
          </cell>
          <cell r="E13543">
            <v>0</v>
          </cell>
        </row>
        <row r="13544">
          <cell r="A13544">
            <v>0</v>
          </cell>
          <cell r="B13544">
            <v>0</v>
          </cell>
          <cell r="C13544">
            <v>0</v>
          </cell>
          <cell r="D13544">
            <v>0</v>
          </cell>
          <cell r="E13544">
            <v>0</v>
          </cell>
        </row>
        <row r="13545">
          <cell r="A13545">
            <v>0</v>
          </cell>
          <cell r="B13545">
            <v>0</v>
          </cell>
          <cell r="C13545">
            <v>0</v>
          </cell>
          <cell r="D13545">
            <v>0</v>
          </cell>
          <cell r="E13545">
            <v>0</v>
          </cell>
        </row>
        <row r="13546">
          <cell r="A13546">
            <v>0</v>
          </cell>
          <cell r="B13546">
            <v>0</v>
          </cell>
          <cell r="C13546">
            <v>0</v>
          </cell>
          <cell r="D13546">
            <v>0</v>
          </cell>
          <cell r="E13546">
            <v>0</v>
          </cell>
        </row>
        <row r="13547">
          <cell r="A13547">
            <v>0</v>
          </cell>
          <cell r="B13547">
            <v>0</v>
          </cell>
          <cell r="C13547">
            <v>0</v>
          </cell>
          <cell r="D13547">
            <v>0</v>
          </cell>
          <cell r="E13547">
            <v>0</v>
          </cell>
        </row>
        <row r="13548">
          <cell r="A13548">
            <v>0</v>
          </cell>
          <cell r="B13548">
            <v>0</v>
          </cell>
          <cell r="C13548">
            <v>0</v>
          </cell>
          <cell r="D13548">
            <v>0</v>
          </cell>
          <cell r="E13548">
            <v>0</v>
          </cell>
        </row>
        <row r="13549">
          <cell r="A13549">
            <v>0</v>
          </cell>
          <cell r="B13549">
            <v>0</v>
          </cell>
          <cell r="C13549">
            <v>0</v>
          </cell>
          <cell r="D13549">
            <v>0</v>
          </cell>
          <cell r="E13549">
            <v>0</v>
          </cell>
        </row>
        <row r="13550">
          <cell r="A13550">
            <v>0</v>
          </cell>
          <cell r="B13550">
            <v>0</v>
          </cell>
          <cell r="C13550">
            <v>0</v>
          </cell>
          <cell r="D13550">
            <v>0</v>
          </cell>
          <cell r="E13550">
            <v>0</v>
          </cell>
        </row>
        <row r="13551">
          <cell r="A13551">
            <v>0</v>
          </cell>
          <cell r="B13551">
            <v>0</v>
          </cell>
          <cell r="C13551">
            <v>0</v>
          </cell>
          <cell r="D13551">
            <v>0</v>
          </cell>
          <cell r="E13551">
            <v>0</v>
          </cell>
        </row>
        <row r="13552">
          <cell r="A13552">
            <v>0</v>
          </cell>
          <cell r="B13552">
            <v>0</v>
          </cell>
          <cell r="C13552">
            <v>0</v>
          </cell>
          <cell r="D13552">
            <v>0</v>
          </cell>
          <cell r="E13552">
            <v>0</v>
          </cell>
        </row>
        <row r="13553">
          <cell r="A13553">
            <v>0</v>
          </cell>
          <cell r="B13553">
            <v>0</v>
          </cell>
          <cell r="C13553">
            <v>0</v>
          </cell>
          <cell r="D13553">
            <v>0</v>
          </cell>
          <cell r="E13553">
            <v>0</v>
          </cell>
        </row>
        <row r="13554">
          <cell r="A13554">
            <v>0</v>
          </cell>
          <cell r="B13554">
            <v>0</v>
          </cell>
          <cell r="C13554">
            <v>0</v>
          </cell>
          <cell r="D13554">
            <v>0</v>
          </cell>
          <cell r="E13554">
            <v>0</v>
          </cell>
        </row>
        <row r="13555">
          <cell r="A13555">
            <v>0</v>
          </cell>
          <cell r="B13555">
            <v>0</v>
          </cell>
          <cell r="C13555">
            <v>0</v>
          </cell>
          <cell r="D13555">
            <v>0</v>
          </cell>
          <cell r="E13555">
            <v>0</v>
          </cell>
        </row>
        <row r="13556">
          <cell r="A13556">
            <v>0</v>
          </cell>
          <cell r="B13556">
            <v>0</v>
          </cell>
          <cell r="C13556">
            <v>0</v>
          </cell>
          <cell r="D13556">
            <v>0</v>
          </cell>
          <cell r="E13556">
            <v>0</v>
          </cell>
        </row>
        <row r="13557">
          <cell r="A13557">
            <v>0</v>
          </cell>
          <cell r="B13557">
            <v>0</v>
          </cell>
          <cell r="C13557">
            <v>0</v>
          </cell>
          <cell r="D13557">
            <v>0</v>
          </cell>
          <cell r="E13557">
            <v>0</v>
          </cell>
        </row>
        <row r="13558">
          <cell r="A13558">
            <v>0</v>
          </cell>
          <cell r="B13558">
            <v>0</v>
          </cell>
          <cell r="C13558">
            <v>0</v>
          </cell>
          <cell r="D13558">
            <v>0</v>
          </cell>
          <cell r="E13558">
            <v>0</v>
          </cell>
        </row>
        <row r="13559">
          <cell r="A13559">
            <v>0</v>
          </cell>
          <cell r="B13559">
            <v>0</v>
          </cell>
          <cell r="C13559">
            <v>0</v>
          </cell>
          <cell r="D13559">
            <v>0</v>
          </cell>
          <cell r="E13559">
            <v>0</v>
          </cell>
        </row>
        <row r="13560">
          <cell r="A13560">
            <v>0</v>
          </cell>
          <cell r="B13560">
            <v>0</v>
          </cell>
          <cell r="C13560">
            <v>0</v>
          </cell>
          <cell r="D13560">
            <v>0</v>
          </cell>
          <cell r="E13560">
            <v>0</v>
          </cell>
        </row>
        <row r="13561">
          <cell r="A13561">
            <v>0</v>
          </cell>
          <cell r="B13561">
            <v>0</v>
          </cell>
          <cell r="C13561">
            <v>0</v>
          </cell>
          <cell r="D13561">
            <v>0</v>
          </cell>
          <cell r="E13561">
            <v>0</v>
          </cell>
        </row>
        <row r="13562">
          <cell r="A13562">
            <v>0</v>
          </cell>
          <cell r="B13562">
            <v>0</v>
          </cell>
          <cell r="C13562">
            <v>0</v>
          </cell>
          <cell r="D13562">
            <v>0</v>
          </cell>
          <cell r="E13562">
            <v>0</v>
          </cell>
        </row>
        <row r="13563">
          <cell r="A13563">
            <v>0</v>
          </cell>
          <cell r="B13563">
            <v>0</v>
          </cell>
          <cell r="C13563">
            <v>0</v>
          </cell>
          <cell r="D13563">
            <v>0</v>
          </cell>
          <cell r="E13563">
            <v>0</v>
          </cell>
        </row>
        <row r="13564">
          <cell r="A13564">
            <v>0</v>
          </cell>
          <cell r="B13564">
            <v>0</v>
          </cell>
          <cell r="C13564">
            <v>0</v>
          </cell>
          <cell r="D13564">
            <v>0</v>
          </cell>
          <cell r="E13564">
            <v>0</v>
          </cell>
        </row>
        <row r="13565">
          <cell r="A13565">
            <v>0</v>
          </cell>
          <cell r="B13565">
            <v>0</v>
          </cell>
          <cell r="C13565">
            <v>0</v>
          </cell>
          <cell r="D13565">
            <v>0</v>
          </cell>
          <cell r="E13565">
            <v>0</v>
          </cell>
        </row>
        <row r="13566">
          <cell r="A13566">
            <v>0</v>
          </cell>
          <cell r="B13566">
            <v>0</v>
          </cell>
          <cell r="C13566">
            <v>0</v>
          </cell>
          <cell r="D13566">
            <v>0</v>
          </cell>
          <cell r="E13566">
            <v>0</v>
          </cell>
        </row>
        <row r="13567">
          <cell r="A13567">
            <v>0</v>
          </cell>
          <cell r="B13567">
            <v>0</v>
          </cell>
          <cell r="C13567">
            <v>0</v>
          </cell>
          <cell r="D13567">
            <v>0</v>
          </cell>
          <cell r="E13567">
            <v>0</v>
          </cell>
        </row>
        <row r="13568">
          <cell r="A13568">
            <v>0</v>
          </cell>
          <cell r="B13568">
            <v>0</v>
          </cell>
          <cell r="C13568">
            <v>0</v>
          </cell>
          <cell r="D13568">
            <v>0</v>
          </cell>
          <cell r="E13568">
            <v>0</v>
          </cell>
        </row>
        <row r="13569">
          <cell r="A13569">
            <v>0</v>
          </cell>
          <cell r="B13569">
            <v>0</v>
          </cell>
          <cell r="C13569">
            <v>0</v>
          </cell>
          <cell r="D13569">
            <v>0</v>
          </cell>
          <cell r="E13569">
            <v>0</v>
          </cell>
        </row>
        <row r="13570">
          <cell r="A13570">
            <v>0</v>
          </cell>
          <cell r="B13570">
            <v>0</v>
          </cell>
          <cell r="C13570">
            <v>0</v>
          </cell>
          <cell r="D13570">
            <v>0</v>
          </cell>
          <cell r="E13570">
            <v>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mória de Cálculo"/>
      <sheetName val="desonerado"/>
      <sheetName val=" cronograma desonerado"/>
      <sheetName val="onerado"/>
      <sheetName val="CRONOGRAMA-ONERADO"/>
    </sheetNames>
    <sheetDataSet>
      <sheetData sheetId="0">
        <row r="4">
          <cell r="A4" t="str">
            <v>0101000101</v>
          </cell>
          <cell r="B4" t="str">
            <v>PLACA DE OBRA EM CHAPA GALVANIZADA N. 22, ADESIVADA /M2</v>
          </cell>
          <cell r="C4" t="str">
            <v>M2</v>
          </cell>
          <cell r="D4" t="str">
            <v>M2</v>
          </cell>
          <cell r="E4">
            <v>274.41000000000003</v>
          </cell>
          <cell r="F4">
            <v>279.33999999999997</v>
          </cell>
          <cell r="G4"/>
          <cell r="H4" t="str">
            <v>SERVIÇOS INICIAIS</v>
          </cell>
          <cell r="I4"/>
        </row>
        <row r="5">
          <cell r="A5" t="str">
            <v>0101000106</v>
          </cell>
          <cell r="B5" t="str">
            <v>CORTE DE CAPOEIRA FINA A FOICE /M2</v>
          </cell>
          <cell r="C5" t="str">
            <v>M2</v>
          </cell>
          <cell r="D5" t="str">
            <v>M2</v>
          </cell>
          <cell r="E5">
            <v>1.1200000000000001</v>
          </cell>
          <cell r="F5">
            <v>1.23</v>
          </cell>
          <cell r="G5"/>
          <cell r="H5"/>
          <cell r="I5"/>
        </row>
        <row r="6">
          <cell r="A6" t="str">
            <v>0101000108</v>
          </cell>
          <cell r="B6" t="str">
            <v>SINAPI - 98524 - LIMPEZA MANUAL DE VEGETACAO EM TERRENO COM ENXADA.AF_05/2018 /M2</v>
          </cell>
          <cell r="C6" t="str">
            <v>M2</v>
          </cell>
          <cell r="D6" t="str">
            <v>M2</v>
          </cell>
          <cell r="E6">
            <v>2.27</v>
          </cell>
          <cell r="F6">
            <v>2.5099999999999998</v>
          </cell>
          <cell r="G6"/>
          <cell r="H6"/>
          <cell r="I6"/>
        </row>
        <row r="7">
          <cell r="A7" t="str">
            <v>0101000110</v>
          </cell>
          <cell r="B7" t="str">
            <v>REGULARIZACAO DO SOLO COM IRREGULARIDADES ATE 0,20 M /M2</v>
          </cell>
          <cell r="C7" t="str">
            <v>M2</v>
          </cell>
          <cell r="D7" t="str">
            <v>M2</v>
          </cell>
          <cell r="E7">
            <v>5.82</v>
          </cell>
          <cell r="F7">
            <v>6.4</v>
          </cell>
          <cell r="G7"/>
          <cell r="H7"/>
          <cell r="I7"/>
        </row>
        <row r="8">
          <cell r="A8" t="str">
            <v>0101000111</v>
          </cell>
          <cell r="B8" t="str">
            <v>SINAPI - 100575 - REGULARIZACAO DE SUPERFICIES COM MOTONIVELADORA. AF_11/2019 /M2</v>
          </cell>
          <cell r="C8" t="str">
            <v>M2</v>
          </cell>
          <cell r="D8" t="str">
            <v>M2</v>
          </cell>
          <cell r="E8">
            <v>7.0000000000000007E-2</v>
          </cell>
          <cell r="F8">
            <v>7.0000000000000007E-2</v>
          </cell>
          <cell r="G8"/>
          <cell r="H8"/>
          <cell r="I8"/>
        </row>
        <row r="9">
          <cell r="A9" t="str">
            <v>0101000112</v>
          </cell>
          <cell r="B9" t="str">
            <v>LIMPEZA MECANIZADA DE TERRENO COM REMOCAO DE CAMADA VEGETAL, UTILIZANDO MOTONIVELADORA /M2</v>
          </cell>
          <cell r="C9" t="str">
            <v>M2</v>
          </cell>
          <cell r="D9" t="str">
            <v>M2</v>
          </cell>
          <cell r="E9">
            <v>0.48</v>
          </cell>
          <cell r="F9">
            <v>0.49</v>
          </cell>
          <cell r="G9"/>
          <cell r="H9"/>
          <cell r="I9"/>
        </row>
        <row r="10">
          <cell r="A10" t="str">
            <v>0101000113</v>
          </cell>
          <cell r="B10" t="str">
            <v>SINAPI - 95635 - KIT CAVALETE PARA MEDICAO DE AGUA - ENTRADA PRINCIPAL, EM PVC SOLDAVEL DN 25 (3/4")   FORNECIMENTO E INSTALACAO (EXCLUSIVE HIDROMETRO). AF_11/2016 /UN</v>
          </cell>
          <cell r="C10" t="str">
            <v>UN</v>
          </cell>
          <cell r="D10" t="str">
            <v>UN</v>
          </cell>
          <cell r="E10">
            <v>141.74</v>
          </cell>
          <cell r="F10">
            <v>147.44</v>
          </cell>
          <cell r="G10"/>
          <cell r="H10"/>
          <cell r="I10"/>
        </row>
        <row r="11">
          <cell r="A11" t="str">
            <v>0101000114</v>
          </cell>
          <cell r="B11" t="str">
            <v>INSTALACAO PROVISORIA DE AGUA E ESGOTO /UN</v>
          </cell>
          <cell r="C11" t="str">
            <v>UN</v>
          </cell>
          <cell r="D11" t="str">
            <v>UN</v>
          </cell>
          <cell r="E11">
            <v>1084.54</v>
          </cell>
          <cell r="F11">
            <v>1149.8</v>
          </cell>
          <cell r="G11"/>
          <cell r="H11"/>
          <cell r="I11"/>
        </row>
        <row r="12">
          <cell r="A12" t="str">
            <v>0101000115</v>
          </cell>
          <cell r="B12" t="str">
            <v>PADRAO PROVISORIO TRIFASICO ATE 27 KW /UN</v>
          </cell>
          <cell r="C12" t="str">
            <v>UN</v>
          </cell>
          <cell r="D12" t="str">
            <v>UN</v>
          </cell>
          <cell r="E12">
            <v>4562.96</v>
          </cell>
          <cell r="F12">
            <v>4692.38</v>
          </cell>
          <cell r="G12"/>
          <cell r="H12"/>
          <cell r="I12"/>
        </row>
        <row r="13">
          <cell r="A13" t="str">
            <v>0101000116</v>
          </cell>
          <cell r="B13" t="str">
            <v>PADRAO PROVISORIO TRIFASICO ATE 47 KW /UN</v>
          </cell>
          <cell r="C13" t="str">
            <v>UN</v>
          </cell>
          <cell r="D13" t="str">
            <v>UN</v>
          </cell>
          <cell r="E13">
            <v>6197.35</v>
          </cell>
          <cell r="F13">
            <v>6326.77</v>
          </cell>
          <cell r="G13"/>
          <cell r="H13"/>
          <cell r="I13"/>
        </row>
        <row r="14">
          <cell r="A14" t="str">
            <v>0101000117</v>
          </cell>
          <cell r="B14" t="str">
            <v>INSTALACAO PROVISORIA DE LUZ (PADRAO MONTADO) /UN</v>
          </cell>
          <cell r="C14" t="str">
            <v>UN</v>
          </cell>
          <cell r="D14" t="str">
            <v>UN</v>
          </cell>
          <cell r="E14">
            <v>1018.92</v>
          </cell>
          <cell r="F14">
            <v>1049.8800000000001</v>
          </cell>
          <cell r="G14"/>
          <cell r="H14"/>
          <cell r="I14"/>
        </row>
        <row r="15">
          <cell r="A15" t="str">
            <v>0101000118</v>
          </cell>
          <cell r="B15" t="str">
            <v>INSTALACAO PROVISORIA DE LUZ E FORCA /UN</v>
          </cell>
          <cell r="C15" t="str">
            <v>UN</v>
          </cell>
          <cell r="D15" t="str">
            <v>UN</v>
          </cell>
          <cell r="E15">
            <v>2216.0700000000002</v>
          </cell>
          <cell r="F15">
            <v>2313.75</v>
          </cell>
          <cell r="G15"/>
          <cell r="H15"/>
          <cell r="I15"/>
        </row>
        <row r="16">
          <cell r="A16" t="str">
            <v>0101000119</v>
          </cell>
          <cell r="B16" t="str">
            <v>PADRAO PROVISORIO TRIFASICO ATE 75 KW /UN</v>
          </cell>
          <cell r="C16" t="str">
            <v>UN</v>
          </cell>
          <cell r="D16" t="str">
            <v>UN</v>
          </cell>
          <cell r="E16">
            <v>7960.93</v>
          </cell>
          <cell r="F16">
            <v>8090.35</v>
          </cell>
          <cell r="G16"/>
          <cell r="H16"/>
          <cell r="I16"/>
        </row>
        <row r="17">
          <cell r="A17" t="str">
            <v>0101000120</v>
          </cell>
          <cell r="B17" t="str">
            <v>SINAPI - 93207 - EXECUCAO DE ESCRITORIO EM CANTEIRO DE OBRA EM CHAPA DE MADEIRA COMPENSADA, NAO INCLUSO MOBILIARIO E EQUIPAMENTOS. AF_02/2016 /M2</v>
          </cell>
          <cell r="C17" t="str">
            <v>M2</v>
          </cell>
          <cell r="D17" t="str">
            <v>M2</v>
          </cell>
          <cell r="E17">
            <v>807.84</v>
          </cell>
          <cell r="F17">
            <v>827.86</v>
          </cell>
          <cell r="G17"/>
          <cell r="H17"/>
          <cell r="I17"/>
        </row>
        <row r="18">
          <cell r="A18" t="str">
            <v>0101000121</v>
          </cell>
          <cell r="B18" t="str">
            <v>SINAPI - 93584 - EXECUCAO DE DEPOSITO EM CANTEIRO DE OBRA EM CHAPA DE MADEIRA COMPENSADA, NAO INCLUSO MOBILIARIO. AF_04/2016 /M2</v>
          </cell>
          <cell r="C18" t="str">
            <v>M2</v>
          </cell>
          <cell r="D18" t="str">
            <v>M2</v>
          </cell>
          <cell r="E18">
            <v>632.09</v>
          </cell>
          <cell r="F18">
            <v>647.4</v>
          </cell>
          <cell r="G18"/>
          <cell r="H18"/>
          <cell r="I18"/>
        </row>
        <row r="19">
          <cell r="A19" t="str">
            <v>0101000122</v>
          </cell>
          <cell r="B19" t="str">
            <v>SINAPI - 99059 - LOCACAO CONVENCIONAL DE OBRA, UTILIZANDO GABARITO DE TABUAS CORRIDAS PONTALETADAS A CADA 2,00M -  2 UTILIZACOES. AF_10/2018 /M</v>
          </cell>
          <cell r="C19" t="str">
            <v>/M</v>
          </cell>
          <cell r="D19" t="str">
            <v>M</v>
          </cell>
          <cell r="E19">
            <v>37.869999999999997</v>
          </cell>
          <cell r="F19">
            <v>40.200000000000003</v>
          </cell>
          <cell r="G19"/>
          <cell r="H19"/>
          <cell r="I19"/>
        </row>
        <row r="20">
          <cell r="A20" t="str">
            <v>0101000142</v>
          </cell>
          <cell r="B20" t="str">
            <v>SINAPI - 98458 - TAPUME COM COMPENSADO DE MADEIRA. AF_05/2018 /M2</v>
          </cell>
          <cell r="C20" t="str">
            <v>M2</v>
          </cell>
          <cell r="D20" t="str">
            <v>M2</v>
          </cell>
          <cell r="E20">
            <v>91.18</v>
          </cell>
          <cell r="F20">
            <v>92.78</v>
          </cell>
          <cell r="G20"/>
          <cell r="H20"/>
          <cell r="I20"/>
        </row>
        <row r="21">
          <cell r="A21" t="str">
            <v>0101000144</v>
          </cell>
          <cell r="B21" t="str">
            <v>SINAPI - 98459 - TAPUME COM TELHA METALICA. AF_05/2018 /M2</v>
          </cell>
          <cell r="C21" t="str">
            <v>M2</v>
          </cell>
          <cell r="D21" t="str">
            <v>M2</v>
          </cell>
          <cell r="E21">
            <v>91.04</v>
          </cell>
          <cell r="F21">
            <v>92.52</v>
          </cell>
        </row>
        <row r="22">
          <cell r="A22" t="str">
            <v>0101000146</v>
          </cell>
          <cell r="B22" t="str">
            <v>PORTAO PARA TAPUME COM TELHA TRAPEZOIDAL EM ACO GALVANIZADO,  ESP=0,5MM, EM ESTRUTURA DE MADEIRA, INCLUSIVE FERRAGENS /M2</v>
          </cell>
          <cell r="C22" t="str">
            <v>M2</v>
          </cell>
          <cell r="D22" t="str">
            <v>M2</v>
          </cell>
          <cell r="E22">
            <v>108.15</v>
          </cell>
          <cell r="F22">
            <v>110.48</v>
          </cell>
        </row>
        <row r="23">
          <cell r="A23" t="str">
            <v>0101000150</v>
          </cell>
          <cell r="B23" t="str">
            <v>SINAPI - 101197 - CERCA COM MOUROES DE CONCRETO, SECAO "T" PONTA INCLINADA, 10X10 CM, ESPACAMENTO DE 2,5 M, CRAVADOS 0,5 M, COM 11 FIOS DE ARAME FARPADO Nº 14 - FORNECIMENTO E INSTALACAO. AF_05/2020 /M</v>
          </cell>
          <cell r="C23" t="str">
            <v>/M</v>
          </cell>
          <cell r="D23" t="str">
            <v>M</v>
          </cell>
          <cell r="E23">
            <v>80.02</v>
          </cell>
          <cell r="F23">
            <v>83.48</v>
          </cell>
        </row>
        <row r="24">
          <cell r="A24" t="str">
            <v>0101000152</v>
          </cell>
          <cell r="B24" t="str">
            <v>SINAPI - 101190 - CERCA COM MOUROES DE CONCRETO, RETO, H=3,00 M, ESPACAMENTO DE 2,5 M, CRAVADOS 0,5 M, COM 4 FIOS DE ARAME DE ACO OVALADO 15X17 - FORNECIMENTO E INSTALACAO. AF_05/2020 /M</v>
          </cell>
          <cell r="C24" t="str">
            <v>/M</v>
          </cell>
          <cell r="D24" t="str">
            <v>M</v>
          </cell>
          <cell r="E24">
            <v>41.68</v>
          </cell>
          <cell r="F24">
            <v>43.55</v>
          </cell>
        </row>
        <row r="25">
          <cell r="A25" t="str">
            <v>0101000154</v>
          </cell>
          <cell r="B25" t="str">
            <v>SINAPI - 101201 - CERCA COM MOUROES DE MADEIRA, 7,5X7,5 CM, ESPACAMENTO DE 2,5 M, ALTURA LIVRE DE 2 M, CRAVADOS 0,5 M, COM 8 FIOS DE ARAME FARPADO Nº 14 CLASSE 250 - FORNECIMENTO E INSTALACAO. AF_05/2020 /M</v>
          </cell>
          <cell r="C25" t="str">
            <v>/M</v>
          </cell>
          <cell r="D25" t="str">
            <v>M</v>
          </cell>
          <cell r="E25">
            <v>45.84</v>
          </cell>
          <cell r="F25">
            <v>48.08</v>
          </cell>
        </row>
        <row r="26">
          <cell r="A26" t="str">
            <v>0101000166</v>
          </cell>
          <cell r="B26" t="str">
            <v>SINAPI - 98525 - LIMPEZA MECANIZADA DE CAMADA VEGETAL, VEGETACAO E PEQUENAS ARVORES (DIAMETRO DE TRONCO MENOR QUE 0,20 M), COM TRATOR DE ESTEIRAS.AF_05/2018 /M2</v>
          </cell>
          <cell r="C26" t="str">
            <v>M2</v>
          </cell>
          <cell r="D26" t="str">
            <v>M2</v>
          </cell>
          <cell r="E26">
            <v>0.26</v>
          </cell>
          <cell r="F26">
            <v>0.27</v>
          </cell>
        </row>
        <row r="27">
          <cell r="A27" t="str">
            <v>0101000168</v>
          </cell>
          <cell r="B27" t="str">
            <v>RETIRADA DE TRONCO DE ARVORE E RAIZ COM MOTOSSERRA COM DIAMETRO MENOR QUE 30CM, INCLUSIVE BOTA FORA /UN</v>
          </cell>
          <cell r="C27" t="str">
            <v>UN</v>
          </cell>
          <cell r="D27" t="str">
            <v>UN</v>
          </cell>
          <cell r="E27">
            <v>513.53</v>
          </cell>
          <cell r="F27">
            <v>540.08000000000004</v>
          </cell>
        </row>
        <row r="28">
          <cell r="A28" t="str">
            <v>0101000169</v>
          </cell>
          <cell r="B28" t="str">
            <v>RETIRADA DE TRONCO DE ARVORE E RAIZ COM MOTOSSERRA COM DIAMETRO MAIOR QUE 30CM, INCLUSIVE BOTA FORA /UN</v>
          </cell>
          <cell r="C28" t="str">
            <v>UN</v>
          </cell>
          <cell r="D28" t="str">
            <v>UN</v>
          </cell>
          <cell r="E28">
            <v>712.25</v>
          </cell>
          <cell r="F28">
            <v>751.13</v>
          </cell>
        </row>
        <row r="29">
          <cell r="A29" t="str">
            <v>0101000200</v>
          </cell>
          <cell r="B29" t="str">
            <v>SINAPI - 93210 - EXECUCAO DE REFEITORIO EM CANTEIRO DE OBRA EM CHAPA DE MADEIRA COMPENSADA, NAO INCLUSO MOBILIARIO E EQUIPAMENTOS. AF_02/2016 /M2</v>
          </cell>
          <cell r="C29" t="str">
            <v>M2</v>
          </cell>
          <cell r="D29" t="str">
            <v>M2</v>
          </cell>
          <cell r="E29">
            <v>436.41</v>
          </cell>
          <cell r="F29">
            <v>448.96</v>
          </cell>
        </row>
        <row r="30">
          <cell r="A30" t="str">
            <v>0101000205</v>
          </cell>
          <cell r="B30" t="str">
            <v>SINAPI - 93212 - EXECUCAO DE SANITARIO E VESTIARIO EM CANTEIRO DE OBRA EM CHAPA DE MADEIRA COMPENSADA, NAO INCLUSO MOBILIARIO. AF_02/2016 /M2</v>
          </cell>
          <cell r="C30" t="str">
            <v>M2</v>
          </cell>
          <cell r="D30" t="str">
            <v>M2</v>
          </cell>
          <cell r="E30">
            <v>718.71</v>
          </cell>
          <cell r="F30">
            <v>739.45</v>
          </cell>
        </row>
        <row r="31">
          <cell r="A31" t="str">
            <v>0101000210</v>
          </cell>
          <cell r="B31" t="str">
            <v>LOCACAO DE CONTAINER PARA DEPOSITO DE (2,30 X 6,00)M, ALT. 2,50M, SEM DIVISORIAS INTERNAS E SEM SANITARIO, EXC TRANSP/CARGA/DESCARGA /MES</v>
          </cell>
          <cell r="C31" t="str">
            <v>ES</v>
          </cell>
          <cell r="D31" t="str">
            <v>ES</v>
          </cell>
          <cell r="E31">
            <v>425.78</v>
          </cell>
          <cell r="F31">
            <v>425.78</v>
          </cell>
        </row>
        <row r="32">
          <cell r="A32" t="str">
            <v>0101000215</v>
          </cell>
          <cell r="B32" t="str">
            <v>LOCACAO DE CONTAINER 2,30 X 6,00 M, ALT. 2,50 M, COM 1 SANITARIO, PARA ESCRITORIO, COMPLETO, SEM DIVISORIAS INTERNAS, EXCLUSIVE TRANSPORTE/CARGA/DESCARGA /MES</v>
          </cell>
          <cell r="C32" t="str">
            <v>ES</v>
          </cell>
          <cell r="D32" t="str">
            <v>ES</v>
          </cell>
          <cell r="E32">
            <v>545</v>
          </cell>
          <cell r="F32">
            <v>545</v>
          </cell>
        </row>
        <row r="33">
          <cell r="A33" t="str">
            <v>0101000220</v>
          </cell>
          <cell r="B33" t="str">
            <v>LOCACAO DE CONTAINER 2,30 X 4,30 M, ALT. 2,50 M, PARA SANITARIO, COM 3 BACIAS, 4 CHUVEIROS, 1 LAVATORIO E 1 MICTORIO, EXCLUSIVE TRANSPORTE/CARGA/DESCARGA /MES</v>
          </cell>
          <cell r="C33" t="str">
            <v>ES</v>
          </cell>
          <cell r="D33" t="str">
            <v>ES</v>
          </cell>
          <cell r="E33">
            <v>618.79999999999995</v>
          </cell>
          <cell r="F33">
            <v>618.79999999999995</v>
          </cell>
        </row>
        <row r="34">
          <cell r="A34" t="str">
            <v>0101000230</v>
          </cell>
          <cell r="B34" t="str">
            <v>BAIA DE RESIDUOS PARA ENTULHO CONSTRUCAO DESCOBERTA - MEDINDO (3,00X2,00)M - PAREDES EM CHAPA DE MADEIRA COMPENSADA 12MM H=1,10M, PISO EM TERRENO NATURAL FORTEMENTE APILOADO, PILARETE EM EUCALIPTO TRATADO 15CM, CONFORME PROJETO /UN</v>
          </cell>
          <cell r="C34" t="str">
            <v>UN</v>
          </cell>
          <cell r="D34" t="str">
            <v>UN</v>
          </cell>
          <cell r="E34">
            <v>1928.94</v>
          </cell>
          <cell r="F34">
            <v>2008.07</v>
          </cell>
        </row>
        <row r="35">
          <cell r="A35" t="str">
            <v>0101000235</v>
          </cell>
          <cell r="B35" t="str">
            <v>BAIA DE RESIDUOS P/ COLETA SELETIVA CONST. COBERTA-3 CELULAS - SENDO INTERNAMENTE 1,50X1,50M CADA CELULA -PAREDES EM CH. DE MADEIRA COMPENSADA 12MM H=1,10M, PISO EM TERRENO NATURAL FORTEMENTE APILOADO, PILARETE EM EUCALIPTO TRAT. 15CM, CONF. PROJ /UN</v>
          </cell>
          <cell r="C35" t="str">
            <v>UN</v>
          </cell>
          <cell r="D35" t="str">
            <v>UN</v>
          </cell>
          <cell r="E35">
            <v>4181.9399999999996</v>
          </cell>
          <cell r="F35">
            <v>4282.74</v>
          </cell>
        </row>
        <row r="36">
          <cell r="A36"/>
          <cell r="B36"/>
          <cell r="C36"/>
          <cell r="D36"/>
          <cell r="E36"/>
          <cell r="F36"/>
          <cell r="H36" t="str">
            <v>DEMOLICOES E RETIRADAS</v>
          </cell>
        </row>
        <row r="37">
          <cell r="A37"/>
          <cell r="B37" t="str">
            <v>DEMOLICOES E RETIRADAS</v>
          </cell>
          <cell r="C37"/>
          <cell r="D37"/>
          <cell r="E37"/>
          <cell r="F37"/>
        </row>
        <row r="38">
          <cell r="A38"/>
          <cell r="B38"/>
          <cell r="C38"/>
          <cell r="D38"/>
          <cell r="E38"/>
          <cell r="F38"/>
        </row>
        <row r="39">
          <cell r="A39" t="str">
            <v>CODIGO</v>
          </cell>
          <cell r="B39" t="str">
            <v>S E R V I C O S</v>
          </cell>
          <cell r="C39"/>
          <cell r="D39"/>
          <cell r="E39" t="str">
            <v>TOTAL</v>
          </cell>
          <cell r="F39" t="str">
            <v>TOTAL</v>
          </cell>
        </row>
        <row r="40">
          <cell r="A40"/>
          <cell r="B40"/>
          <cell r="C40"/>
          <cell r="D40"/>
          <cell r="E40"/>
          <cell r="F40"/>
        </row>
        <row r="41">
          <cell r="A41" t="str">
            <v>0201002000</v>
          </cell>
          <cell r="B41" t="str">
            <v>SINAPI - 97624 - DEMOLICAO DE ALVENARIA DE TIJOLO MACICO, DE FORMA MANUAL, SEM REAPROVEITAMENTO. AF_12/2017 /M3</v>
          </cell>
          <cell r="C41" t="str">
            <v>M3</v>
          </cell>
          <cell r="D41" t="str">
            <v>M3</v>
          </cell>
          <cell r="E41">
            <v>71.12</v>
          </cell>
          <cell r="F41">
            <v>78.34</v>
          </cell>
        </row>
        <row r="42">
          <cell r="A42" t="str">
            <v>0201002002</v>
          </cell>
          <cell r="B42" t="str">
            <v>SINAPI - 97622 - DEMOLICAO DE ALVENARIA DE BLOCO FURADO, DE FORMA MANUAL, SEM REAPROVEITAMENTO. AF_12/2017 /M3</v>
          </cell>
          <cell r="C42" t="str">
            <v>M3</v>
          </cell>
          <cell r="D42" t="str">
            <v>M3</v>
          </cell>
          <cell r="E42">
            <v>37.82</v>
          </cell>
          <cell r="F42">
            <v>41.67</v>
          </cell>
        </row>
        <row r="43">
          <cell r="A43" t="str">
            <v>0201002006</v>
          </cell>
          <cell r="B43" t="str">
            <v>DEMOLICAO MANUAL DE CONCRETO SIMPLES /M3</v>
          </cell>
          <cell r="C43" t="str">
            <v>M3</v>
          </cell>
          <cell r="D43" t="str">
            <v>M3</v>
          </cell>
          <cell r="E43">
            <v>212.31</v>
          </cell>
          <cell r="F43">
            <v>233.85</v>
          </cell>
        </row>
        <row r="44">
          <cell r="A44" t="str">
            <v>0201002008</v>
          </cell>
          <cell r="B44" t="str">
            <v>SINAPI - 97629 - DEMOLICAO DE LAJES, DE FORMA MECANIZADA COM MARTELETE, SEM REAPROVEITAMENTO. AF_12/2017 /M3</v>
          </cell>
          <cell r="C44" t="str">
            <v>M3</v>
          </cell>
          <cell r="D44" t="str">
            <v>M3</v>
          </cell>
          <cell r="E44">
            <v>96.68</v>
          </cell>
          <cell r="F44">
            <v>106.62</v>
          </cell>
        </row>
        <row r="45">
          <cell r="A45" t="str">
            <v>0201002009</v>
          </cell>
          <cell r="B45" t="str">
            <v>SINAPI - 97627 - DEMOLICAO DE PILARES E VIGAS EM CONCRETO ARMADO, DE FORMA MECANIZADA COM MARTELETE, SEM REAPROVEITAMENTO. AF_12/2017 /M3</v>
          </cell>
          <cell r="C45" t="str">
            <v>M3</v>
          </cell>
          <cell r="D45" t="str">
            <v>M3</v>
          </cell>
          <cell r="E45">
            <v>215.89</v>
          </cell>
          <cell r="F45">
            <v>236.67</v>
          </cell>
        </row>
        <row r="46">
          <cell r="A46" t="str">
            <v>0201002010</v>
          </cell>
          <cell r="B46" t="str">
            <v>SINAPI - 97647 - REMOCAO DE TELHAS, DE FIBROCIMENTO, METALICA E CERAMICA, DE FORMA MANUAL, SEM REAPROVEITAMENTO. AF_12/2017 /M2</v>
          </cell>
          <cell r="C46" t="str">
            <v>M2</v>
          </cell>
          <cell r="D46" t="str">
            <v>M2</v>
          </cell>
          <cell r="E46">
            <v>2.33</v>
          </cell>
          <cell r="F46">
            <v>2.58</v>
          </cell>
        </row>
        <row r="47">
          <cell r="A47" t="str">
            <v>0201002012</v>
          </cell>
          <cell r="B47" t="str">
            <v>DEMOLICAO DE COBERTURA COM TELHAS DE FIBROCIMENTO /M2</v>
          </cell>
          <cell r="C47" t="str">
            <v>M2</v>
          </cell>
          <cell r="D47" t="str">
            <v>M2</v>
          </cell>
          <cell r="E47">
            <v>4.09</v>
          </cell>
          <cell r="F47">
            <v>4.5199999999999996</v>
          </cell>
        </row>
        <row r="48">
          <cell r="A48" t="str">
            <v>0201002014</v>
          </cell>
          <cell r="B48" t="str">
            <v>DEMOLICAO DE CUMEEIRA OU ESPIGAO (SEM REAPROVEITAMENTO) /M</v>
          </cell>
          <cell r="C48" t="str">
            <v>/M</v>
          </cell>
          <cell r="D48" t="str">
            <v>M</v>
          </cell>
          <cell r="E48">
            <v>0.96</v>
          </cell>
          <cell r="F48">
            <v>1.07</v>
          </cell>
        </row>
        <row r="49">
          <cell r="A49" t="str">
            <v>0201002016</v>
          </cell>
          <cell r="B49" t="str">
            <v>SINAPI - 97655 - REMOCAO DE TRAMA METALICA PARA COBERTURA, DE FORMA MANUAL, SEM REAPROVEITAMENTO. AF_12/2017 /M2</v>
          </cell>
          <cell r="C49" t="str">
            <v>M2</v>
          </cell>
          <cell r="D49" t="str">
            <v>M2</v>
          </cell>
          <cell r="E49">
            <v>14.89</v>
          </cell>
          <cell r="F49">
            <v>16.079999999999998</v>
          </cell>
        </row>
        <row r="50">
          <cell r="A50" t="str">
            <v>0201002028</v>
          </cell>
          <cell r="B50" t="str">
            <v>DEMOLICAO DE REVESTIMENTO DE LAMBRIS, INCLUSIVE ENTARUGAMENTO /M2</v>
          </cell>
          <cell r="C50" t="str">
            <v>M2</v>
          </cell>
          <cell r="D50" t="str">
            <v>M2</v>
          </cell>
          <cell r="E50">
            <v>11.72</v>
          </cell>
          <cell r="F50">
            <v>12.94</v>
          </cell>
        </row>
        <row r="51">
          <cell r="A51" t="str">
            <v>0201002031</v>
          </cell>
          <cell r="B51" t="str">
            <v>SINAPI - 97631 - DEMOLICAO DE ARGAMASSAS, DE FORMA MANUAL, SEM REAPROVEITAMENTO. AF_12/2017 /M2</v>
          </cell>
          <cell r="C51" t="str">
            <v>M2</v>
          </cell>
          <cell r="D51" t="str">
            <v>M2</v>
          </cell>
          <cell r="E51">
            <v>2.19</v>
          </cell>
          <cell r="F51">
            <v>2.42</v>
          </cell>
        </row>
        <row r="52">
          <cell r="A52" t="str">
            <v>0201002034</v>
          </cell>
          <cell r="B52" t="str">
            <v>DEMOLICAO DE PEITORIL /M</v>
          </cell>
          <cell r="C52" t="str">
            <v>/M</v>
          </cell>
          <cell r="D52" t="str">
            <v>M</v>
          </cell>
          <cell r="E52">
            <v>5.82</v>
          </cell>
          <cell r="F52">
            <v>6.4</v>
          </cell>
        </row>
        <row r="53">
          <cell r="A53" t="str">
            <v>0201002035</v>
          </cell>
          <cell r="B53" t="str">
            <v>SINAPI - 97642 - REMOCAO DE TRAMA METALICA OU DE MADEIRA PARA FORRO, DE FORMA MANUAL, SEM REAPROVEITAMENTO. AF_12/2017 /M2</v>
          </cell>
          <cell r="C53" t="str">
            <v>M2</v>
          </cell>
          <cell r="D53" t="str">
            <v>M2</v>
          </cell>
          <cell r="E53">
            <v>2.1</v>
          </cell>
          <cell r="F53">
            <v>2.3199999999999998</v>
          </cell>
        </row>
        <row r="54">
          <cell r="A54" t="str">
            <v>0201002036</v>
          </cell>
          <cell r="B54" t="str">
            <v>DEMOLICAO DE FORRO DE TABUAS DE PINHO /M2</v>
          </cell>
          <cell r="C54" t="str">
            <v>M2</v>
          </cell>
          <cell r="D54" t="str">
            <v>M2</v>
          </cell>
          <cell r="E54">
            <v>5.0199999999999996</v>
          </cell>
          <cell r="F54">
            <v>5.54</v>
          </cell>
        </row>
        <row r="55">
          <cell r="A55" t="str">
            <v>0201002038</v>
          </cell>
          <cell r="B55" t="str">
            <v>DEMOLICAO DE FORRO DE ESTUQUE /M2</v>
          </cell>
          <cell r="C55" t="str">
            <v>M2</v>
          </cell>
          <cell r="D55" t="str">
            <v>M2</v>
          </cell>
          <cell r="E55">
            <v>6.7</v>
          </cell>
          <cell r="F55">
            <v>7.4</v>
          </cell>
        </row>
        <row r="56">
          <cell r="A56" t="str">
            <v>0201002039</v>
          </cell>
          <cell r="B56" t="str">
            <v>SINAPI - 97641 - REMOCAO DE FORRO DE GESSO, DE FORMA MANUAL, SEM REAPROVEITAMENTO. AF_12/2017 /M2</v>
          </cell>
          <cell r="C56" t="str">
            <v>M2</v>
          </cell>
          <cell r="D56" t="str">
            <v>M2</v>
          </cell>
          <cell r="E56">
            <v>3.45</v>
          </cell>
          <cell r="F56">
            <v>3.83</v>
          </cell>
        </row>
        <row r="57">
          <cell r="A57" t="str">
            <v>0201002040</v>
          </cell>
          <cell r="B57" t="str">
            <v>SINAPI - 97643 - REMOCAO DE PISO DE MADEIRA (ASSOALHO E BARROTE), DE FORMA MANUAL, SEM REAPROVEITAMENTO. AF_12/2017 /M2</v>
          </cell>
          <cell r="C57" t="str">
            <v>M2</v>
          </cell>
          <cell r="D57" t="str">
            <v>M2</v>
          </cell>
          <cell r="E57">
            <v>16.170000000000002</v>
          </cell>
          <cell r="F57">
            <v>17.87</v>
          </cell>
        </row>
        <row r="58">
          <cell r="A58" t="str">
            <v>0201002042</v>
          </cell>
          <cell r="B58" t="str">
            <v>DEMOLICAO DE PISO REVESTIDO COM TACOS /M2</v>
          </cell>
          <cell r="C58" t="str">
            <v>M2</v>
          </cell>
          <cell r="D58" t="str">
            <v>M2</v>
          </cell>
          <cell r="E58">
            <v>20.13</v>
          </cell>
          <cell r="F58">
            <v>22.22</v>
          </cell>
        </row>
        <row r="59">
          <cell r="A59" t="str">
            <v>0201002045</v>
          </cell>
          <cell r="B59" t="str">
            <v>DEMOLICAO DE PISO DE GRANILITE INCLUSIVE LASTRO /M2</v>
          </cell>
          <cell r="C59" t="str">
            <v>M2</v>
          </cell>
          <cell r="D59" t="str">
            <v>M2</v>
          </cell>
          <cell r="E59">
            <v>20.37</v>
          </cell>
          <cell r="F59">
            <v>22.41</v>
          </cell>
        </row>
        <row r="60">
          <cell r="A60" t="str">
            <v>0201002046</v>
          </cell>
          <cell r="B60" t="str">
            <v>DEMOLICAO DE PISO CIMENTADO, INCLUSIVE LASTRO DE CONCRETO /M3</v>
          </cell>
          <cell r="C60" t="str">
            <v>M3</v>
          </cell>
          <cell r="D60" t="str">
            <v>M3</v>
          </cell>
          <cell r="E60">
            <v>160.05000000000001</v>
          </cell>
          <cell r="F60">
            <v>176.11</v>
          </cell>
        </row>
        <row r="61">
          <cell r="A61" t="str">
            <v>0201002047</v>
          </cell>
          <cell r="B61" t="str">
            <v>DEMOLICAO DE PISO CIMENTADO, SOBRE LASTRO DE CONCRETO /M2</v>
          </cell>
          <cell r="C61" t="str">
            <v>M2</v>
          </cell>
          <cell r="D61" t="str">
            <v>M2</v>
          </cell>
          <cell r="E61">
            <v>21.22</v>
          </cell>
          <cell r="F61">
            <v>23.38</v>
          </cell>
        </row>
        <row r="62">
          <cell r="A62" t="str">
            <v>0201002050</v>
          </cell>
          <cell r="B62" t="str">
            <v>DEMOLICAO DE SOLEIRA /M</v>
          </cell>
          <cell r="C62" t="str">
            <v>/M</v>
          </cell>
          <cell r="D62" t="str">
            <v>M</v>
          </cell>
          <cell r="E62">
            <v>8</v>
          </cell>
          <cell r="F62">
            <v>8.8000000000000007</v>
          </cell>
        </row>
        <row r="63">
          <cell r="A63" t="str">
            <v>0201002051</v>
          </cell>
          <cell r="B63" t="str">
            <v>DEMOLICAO DE PISO CERAMICO /M2</v>
          </cell>
          <cell r="C63" t="str">
            <v>M2</v>
          </cell>
          <cell r="D63" t="str">
            <v>M2</v>
          </cell>
          <cell r="E63">
            <v>11.42</v>
          </cell>
          <cell r="F63">
            <v>12.58</v>
          </cell>
        </row>
        <row r="64">
          <cell r="A64" t="str">
            <v>0201002084</v>
          </cell>
          <cell r="B64" t="str">
            <v>RETIRADA DE DIVISORIAS EM CHAPAS DE MADEIRA, COM MONTANTES METALICOS /M2</v>
          </cell>
          <cell r="C64" t="str">
            <v>M2</v>
          </cell>
          <cell r="D64" t="str">
            <v>M2</v>
          </cell>
          <cell r="E64">
            <v>22.54</v>
          </cell>
          <cell r="F64">
            <v>25.11</v>
          </cell>
        </row>
        <row r="65">
          <cell r="A65" t="str">
            <v>0201002085</v>
          </cell>
          <cell r="B65" t="str">
            <v>SINAPI - 97640 - REMOCAO DE FORROS DE DRYWALL, PVC E FIBROMINERAL, DE FORMA MANUAL, SEM REAPROVEITAMENTO. AF_12/2017 /M2</v>
          </cell>
          <cell r="C65" t="str">
            <v>M2</v>
          </cell>
          <cell r="D65" t="str">
            <v>M2</v>
          </cell>
          <cell r="E65">
            <v>1.17</v>
          </cell>
          <cell r="F65">
            <v>1.3</v>
          </cell>
        </row>
        <row r="66">
          <cell r="A66" t="str">
            <v>0201002092</v>
          </cell>
          <cell r="B66" t="str">
            <v>RETIRADA DE CUMEEIRA NORMAL OU ARTICULADA DE FIBROCIMENTO /M</v>
          </cell>
          <cell r="C66" t="str">
            <v>/M</v>
          </cell>
          <cell r="D66" t="str">
            <v>M</v>
          </cell>
          <cell r="E66">
            <v>1.97</v>
          </cell>
          <cell r="F66">
            <v>2.19</v>
          </cell>
        </row>
        <row r="67">
          <cell r="A67" t="str">
            <v>0201002096</v>
          </cell>
          <cell r="B67" t="str">
            <v>SINAPI - 97650 - REMOCAO DE TRAMA DE MADEIRA PARA COBERTURA, DE FORMA MANUAL, SEM REAPROVEITAMENTO. AF_12/2017 /M2</v>
          </cell>
          <cell r="C67" t="str">
            <v>M2</v>
          </cell>
          <cell r="D67" t="str">
            <v>M2</v>
          </cell>
          <cell r="E67">
            <v>5.0199999999999996</v>
          </cell>
          <cell r="F67">
            <v>5.54</v>
          </cell>
        </row>
        <row r="68">
          <cell r="A68" t="str">
            <v>0201002098</v>
          </cell>
          <cell r="B68" t="str">
            <v>RETIRADA DE ESTRUTURA DE MADEIRA PARA TELHADO /M2</v>
          </cell>
          <cell r="C68" t="str">
            <v>M2</v>
          </cell>
          <cell r="D68" t="str">
            <v>M2</v>
          </cell>
          <cell r="E68">
            <v>21.81</v>
          </cell>
          <cell r="F68">
            <v>24.06</v>
          </cell>
        </row>
        <row r="69">
          <cell r="A69" t="str">
            <v>0201002100</v>
          </cell>
          <cell r="B69" t="str">
            <v>REMOCAO DE ESQUADRIA DE MADEIRA, INCLUSIVE BATENTE /M2</v>
          </cell>
          <cell r="C69" t="str">
            <v>M2</v>
          </cell>
          <cell r="D69" t="str">
            <v>M2</v>
          </cell>
          <cell r="E69">
            <v>13.06</v>
          </cell>
          <cell r="F69">
            <v>14.38</v>
          </cell>
        </row>
        <row r="70">
          <cell r="A70" t="str">
            <v>0201002102</v>
          </cell>
          <cell r="B70" t="str">
            <v>REMOCAO DE ESQUADRIA METALICA SEM REAPROVEITAMENTO /M2</v>
          </cell>
          <cell r="C70" t="str">
            <v>M2</v>
          </cell>
          <cell r="D70" t="str">
            <v>M2</v>
          </cell>
          <cell r="E70">
            <v>8.16</v>
          </cell>
          <cell r="F70">
            <v>8.98</v>
          </cell>
        </row>
        <row r="71">
          <cell r="A71" t="str">
            <v>0201002106</v>
          </cell>
          <cell r="B71" t="str">
            <v>RETIRADA DE GUARNICOES /UN</v>
          </cell>
          <cell r="C71" t="str">
            <v>UN</v>
          </cell>
          <cell r="D71" t="str">
            <v>UN</v>
          </cell>
          <cell r="E71">
            <v>1.23</v>
          </cell>
          <cell r="F71">
            <v>1.37</v>
          </cell>
        </row>
        <row r="72">
          <cell r="A72" t="str">
            <v>0201002110</v>
          </cell>
          <cell r="B72" t="str">
            <v>RETIRADA DE FECHADURA /UN</v>
          </cell>
          <cell r="C72" t="str">
            <v>UN</v>
          </cell>
          <cell r="D72" t="str">
            <v>UN</v>
          </cell>
          <cell r="E72">
            <v>7.59</v>
          </cell>
          <cell r="F72">
            <v>8.3800000000000008</v>
          </cell>
        </row>
        <row r="73">
          <cell r="A73" t="str">
            <v>0201002116</v>
          </cell>
          <cell r="B73" t="str">
            <v>RETIRADA DE ELETRODUTO COM BITOLA ATE 2" /M</v>
          </cell>
          <cell r="C73" t="str">
            <v>/M</v>
          </cell>
          <cell r="D73" t="str">
            <v>M</v>
          </cell>
          <cell r="E73">
            <v>8.7899999999999991</v>
          </cell>
          <cell r="F73">
            <v>9.76</v>
          </cell>
        </row>
        <row r="74">
          <cell r="A74" t="str">
            <v>0201002118</v>
          </cell>
          <cell r="B74" t="str">
            <v>RETIRADA DE ELETRODUTO COM BITOLA SUPERIOR A 2" /M</v>
          </cell>
          <cell r="C74" t="str">
            <v>/M</v>
          </cell>
          <cell r="D74" t="str">
            <v>M</v>
          </cell>
          <cell r="E74">
            <v>17.59</v>
          </cell>
          <cell r="F74">
            <v>19.53</v>
          </cell>
        </row>
        <row r="75">
          <cell r="A75" t="str">
            <v>0201002123</v>
          </cell>
          <cell r="B75" t="str">
            <v>SINAPI - 97665 - REMOCAO DE LUMINARIAS, DE FORMA MANUAL, SEM REAPROVEITAMENTO. AF_12/2017 /UN</v>
          </cell>
          <cell r="C75" t="str">
            <v>UN</v>
          </cell>
          <cell r="D75" t="str">
            <v>UN</v>
          </cell>
          <cell r="E75">
            <v>0.88</v>
          </cell>
          <cell r="F75">
            <v>0.97</v>
          </cell>
        </row>
        <row r="76">
          <cell r="A76" t="str">
            <v>0201002128</v>
          </cell>
          <cell r="B76" t="str">
            <v>RETIRADA DE LUMINARIA INSTALADA EM POSTE /UN</v>
          </cell>
          <cell r="C76" t="str">
            <v>UN</v>
          </cell>
          <cell r="D76" t="str">
            <v>UN</v>
          </cell>
          <cell r="E76">
            <v>52.78</v>
          </cell>
          <cell r="F76">
            <v>58.59</v>
          </cell>
        </row>
        <row r="77">
          <cell r="A77" t="str">
            <v>0201002130</v>
          </cell>
          <cell r="B77" t="str">
            <v>RETIRADA DE QUADRO DE DISTRIBUICAO ATE 10 DISJUNTORES /UN</v>
          </cell>
          <cell r="C77" t="str">
            <v>UN</v>
          </cell>
          <cell r="D77" t="str">
            <v>UN</v>
          </cell>
          <cell r="E77">
            <v>24.46</v>
          </cell>
          <cell r="F77">
            <v>27.07</v>
          </cell>
        </row>
        <row r="78">
          <cell r="A78" t="str">
            <v>0201002132</v>
          </cell>
          <cell r="B78" t="str">
            <v>RETIRADA DE QUADRO DE DISTRIBUICAO COM 12 A 20 DISJUNTORES /UN</v>
          </cell>
          <cell r="C78" t="str">
            <v>UN</v>
          </cell>
          <cell r="D78" t="str">
            <v>UN</v>
          </cell>
          <cell r="E78">
            <v>34.590000000000003</v>
          </cell>
          <cell r="F78">
            <v>38.29</v>
          </cell>
        </row>
        <row r="79">
          <cell r="A79" t="str">
            <v>0201002134</v>
          </cell>
          <cell r="B79" t="str">
            <v>RETIRADA DE QUADRO DE DISTRIBUICAO COM 22 A 30 DISJUNTORES /UN</v>
          </cell>
          <cell r="C79" t="str">
            <v>UN</v>
          </cell>
          <cell r="D79" t="str">
            <v>UN</v>
          </cell>
          <cell r="E79">
            <v>52.88</v>
          </cell>
          <cell r="F79">
            <v>58.54</v>
          </cell>
        </row>
        <row r="80">
          <cell r="A80" t="str">
            <v>0201002136</v>
          </cell>
          <cell r="B80" t="str">
            <v>RETIRADA DE QUADRO DE DISTRIBUICAO COM 32 A 42 DISJUNTORES /UN</v>
          </cell>
          <cell r="C80" t="str">
            <v>UN</v>
          </cell>
          <cell r="D80" t="str">
            <v>UN</v>
          </cell>
          <cell r="E80">
            <v>71.17</v>
          </cell>
          <cell r="F80">
            <v>78.790000000000006</v>
          </cell>
        </row>
        <row r="81">
          <cell r="A81" t="str">
            <v>0201002138</v>
          </cell>
          <cell r="B81" t="str">
            <v>RETIRADA DE CAIXA DE DESCARGA /UN</v>
          </cell>
          <cell r="C81" t="str">
            <v>UN</v>
          </cell>
          <cell r="D81" t="str">
            <v>UN</v>
          </cell>
          <cell r="E81">
            <v>13.17</v>
          </cell>
          <cell r="F81">
            <v>14.67</v>
          </cell>
        </row>
        <row r="82">
          <cell r="A82" t="str">
            <v>0201002140</v>
          </cell>
          <cell r="B82" t="str">
            <v>SINAPI - 97663 - REMOCAO DE LOUCAS, DE FORMA MANUAL, SEM REAPROVEITAMENTO. AF_12/2017 /UN</v>
          </cell>
          <cell r="C82" t="str">
            <v>UN</v>
          </cell>
          <cell r="D82" t="str">
            <v>UN</v>
          </cell>
          <cell r="E82">
            <v>8.0500000000000007</v>
          </cell>
          <cell r="F82">
            <v>8.9</v>
          </cell>
        </row>
        <row r="83">
          <cell r="A83" t="str">
            <v>0201002142</v>
          </cell>
          <cell r="B83" t="str">
            <v>RETIRADA DE VALVULA DE DESCARGA /UN</v>
          </cell>
          <cell r="C83" t="str">
            <v>UN</v>
          </cell>
          <cell r="D83" t="str">
            <v>UN</v>
          </cell>
          <cell r="E83">
            <v>25.93</v>
          </cell>
          <cell r="F83">
            <v>28.79</v>
          </cell>
        </row>
        <row r="84">
          <cell r="A84" t="str">
            <v>0201002144</v>
          </cell>
          <cell r="B84" t="str">
            <v>SINAPI - 97666 - REMOCAO DE METAIS SANITARIOS, DE FORMA MANUAL, SEM REAPROVEITAMENTO. AF_12/2017 /UN</v>
          </cell>
          <cell r="C84" t="str">
            <v>UN</v>
          </cell>
          <cell r="D84" t="str">
            <v>UN</v>
          </cell>
          <cell r="E84">
            <v>5.86</v>
          </cell>
          <cell r="F84">
            <v>6.49</v>
          </cell>
        </row>
        <row r="85">
          <cell r="A85" t="str">
            <v>0201002152</v>
          </cell>
          <cell r="B85" t="str">
            <v>RETIRADA DE PINTURA ANTIGA A CAL /M2</v>
          </cell>
          <cell r="C85" t="str">
            <v>M2</v>
          </cell>
          <cell r="D85" t="str">
            <v>M2</v>
          </cell>
          <cell r="E85">
            <v>2.91</v>
          </cell>
          <cell r="F85">
            <v>3.2</v>
          </cell>
        </row>
        <row r="86">
          <cell r="A86" t="str">
            <v>0201002154</v>
          </cell>
          <cell r="B86" t="str">
            <v>RETIRADA DE PINTURA ANTIGA A TEMPERA /M2</v>
          </cell>
          <cell r="C86" t="str">
            <v>M2</v>
          </cell>
          <cell r="D86" t="str">
            <v>M2</v>
          </cell>
          <cell r="E86">
            <v>4.3600000000000003</v>
          </cell>
          <cell r="F86">
            <v>4.8</v>
          </cell>
        </row>
        <row r="87">
          <cell r="A87" t="str">
            <v>0201002156</v>
          </cell>
          <cell r="B87" t="str">
            <v>RETIRADA DE PINTURA ANTIGA A OLEO OU ESMALTE /M2</v>
          </cell>
          <cell r="C87" t="str">
            <v>M2</v>
          </cell>
          <cell r="D87" t="str">
            <v>M2</v>
          </cell>
          <cell r="E87">
            <v>8.4600000000000009</v>
          </cell>
          <cell r="F87">
            <v>9.19</v>
          </cell>
        </row>
        <row r="88">
          <cell r="A88" t="str">
            <v>0201002158</v>
          </cell>
          <cell r="B88" t="str">
            <v>CARGA MANUAL DE ENTULHO EM CAMINHAO BASCULANTE 6 M3 /M3</v>
          </cell>
          <cell r="C88" t="str">
            <v>M3</v>
          </cell>
          <cell r="D88" t="str">
            <v>M3</v>
          </cell>
          <cell r="E88">
            <v>19.3</v>
          </cell>
          <cell r="F88">
            <v>20.81</v>
          </cell>
        </row>
        <row r="89">
          <cell r="A89" t="str">
            <v>0201002161</v>
          </cell>
          <cell r="B89" t="str">
            <v>LOCACAO DE CACAMBA (4M3) (7 DIAS) /UN</v>
          </cell>
          <cell r="C89" t="str">
            <v>UN</v>
          </cell>
          <cell r="D89" t="str">
            <v>UN</v>
          </cell>
          <cell r="E89">
            <v>200</v>
          </cell>
          <cell r="F89">
            <v>200</v>
          </cell>
        </row>
        <row r="90">
          <cell r="A90" t="str">
            <v>0201002170</v>
          </cell>
          <cell r="B90" t="str">
            <v>SINAPI - 97662 - REMOCAO DE TUBULACOES (TUBOS E CONEXOES) DE AGUA FRIA, DE FORMA MANUAL, SEM REAPROVEITAMENTO. AF_12/2017 /M</v>
          </cell>
          <cell r="C90" t="str">
            <v>/M</v>
          </cell>
          <cell r="D90" t="str">
            <v>M</v>
          </cell>
          <cell r="E90">
            <v>0.32</v>
          </cell>
          <cell r="F90">
            <v>0.35</v>
          </cell>
        </row>
        <row r="91">
          <cell r="A91" t="str">
            <v>0201002310</v>
          </cell>
          <cell r="B91" t="str">
            <v>REMOCAO DE CALHAS E CONDUTORES DE AGUAS PLUVIAIS /M</v>
          </cell>
          <cell r="C91" t="str">
            <v>/M</v>
          </cell>
          <cell r="D91" t="str">
            <v>M</v>
          </cell>
          <cell r="E91">
            <v>3.63</v>
          </cell>
          <cell r="F91">
            <v>4</v>
          </cell>
        </row>
        <row r="92">
          <cell r="A92" t="str">
            <v>0201002313</v>
          </cell>
          <cell r="B92" t="str">
            <v>SINAPI - 102190 - REMOCAO DE VIDRO LISO COMUM DE ESQUADRIA COM BAGUETE DE MADEIRA. AF_01/2021 /M2</v>
          </cell>
          <cell r="C92" t="str">
            <v>M2</v>
          </cell>
          <cell r="D92" t="str">
            <v>M2</v>
          </cell>
          <cell r="E92">
            <v>11.99</v>
          </cell>
          <cell r="F92">
            <v>13.22</v>
          </cell>
        </row>
        <row r="93">
          <cell r="A93" t="str">
            <v>0201002314</v>
          </cell>
          <cell r="B93" t="str">
            <v>SINAPI - 102191 - REMOCAO DE VIDRO LISO COMUM DE ESQUADRIA COM BAGUETE DE ALUMINIO OU PVC. AF_01/2021 /M2</v>
          </cell>
          <cell r="C93" t="str">
            <v>M2</v>
          </cell>
          <cell r="D93" t="str">
            <v>M2</v>
          </cell>
          <cell r="E93">
            <v>14.57</v>
          </cell>
          <cell r="F93">
            <v>16.059999999999999</v>
          </cell>
        </row>
        <row r="94">
          <cell r="A94" t="str">
            <v>0201002316</v>
          </cell>
          <cell r="B94" t="str">
            <v>REMOCAO DE PISO EM CARPETE /M2</v>
          </cell>
          <cell r="C94" t="str">
            <v>M2</v>
          </cell>
          <cell r="D94" t="str">
            <v>M2</v>
          </cell>
          <cell r="E94">
            <v>1.62</v>
          </cell>
          <cell r="F94">
            <v>1.79</v>
          </cell>
          <cell r="H94" t="str">
            <v>FUNDACAO</v>
          </cell>
        </row>
        <row r="95">
          <cell r="A95" t="str">
            <v>0201002319</v>
          </cell>
          <cell r="B95" t="str">
            <v>REMOCAO DE PISO EM PLACAS DE BORRACHA COLADA /M2</v>
          </cell>
          <cell r="C95" t="str">
            <v>M2</v>
          </cell>
          <cell r="D95" t="str">
            <v>M2</v>
          </cell>
          <cell r="E95">
            <v>14.69</v>
          </cell>
          <cell r="F95">
            <v>16.18</v>
          </cell>
        </row>
        <row r="96">
          <cell r="A96" t="str">
            <v>0201002322</v>
          </cell>
          <cell r="B96" t="str">
            <v>SINAPI - 97632 - DEMOLICAO DE RODAPE CERAMICO, DE FORMA MANUAL, SEM REAPROVEITAMENTO. AF_12/2017 /M</v>
          </cell>
          <cell r="C96" t="str">
            <v>/M</v>
          </cell>
          <cell r="D96" t="str">
            <v>M</v>
          </cell>
          <cell r="E96">
            <v>1.72</v>
          </cell>
          <cell r="F96">
            <v>1.89</v>
          </cell>
        </row>
        <row r="97">
          <cell r="A97" t="str">
            <v>0201002325</v>
          </cell>
          <cell r="B97" t="str">
            <v>SINAPI - 97661 - REMOCAO DE CABOS ELETRICOS, DE FORMA MANUAL, SEM REAPROVEITAMENTO. AF_12/2017 /M</v>
          </cell>
          <cell r="C97" t="str">
            <v>/M</v>
          </cell>
          <cell r="D97" t="str">
            <v>M</v>
          </cell>
          <cell r="E97">
            <v>0.45</v>
          </cell>
          <cell r="F97">
            <v>0.51</v>
          </cell>
        </row>
        <row r="98">
          <cell r="A98" t="str">
            <v>0201002328</v>
          </cell>
          <cell r="B98" t="str">
            <v>SINAPI - 97660 - REMOCAO DE INTERRUPTORES/TOMADAS ELETRICAS, DE FORMA MANUAL, SEM REAPROVEITAMENTO. AF_12/2017 /UN</v>
          </cell>
          <cell r="C98" t="str">
            <v>UN</v>
          </cell>
          <cell r="D98" t="str">
            <v>UN</v>
          </cell>
          <cell r="E98">
            <v>0.45</v>
          </cell>
          <cell r="F98">
            <v>0.49</v>
          </cell>
        </row>
        <row r="99">
          <cell r="A99" t="str">
            <v>0201002331</v>
          </cell>
          <cell r="B99" t="str">
            <v>SINAPI - 97633 - DEMOLICAO DE REVESTIMENTO CERAMICO, DE FORMA MANUAL, SEM REAPROVEITAMENTO. AF_12/2017 /M2</v>
          </cell>
          <cell r="C99" t="str">
            <v>M2</v>
          </cell>
          <cell r="D99" t="str">
            <v>M2</v>
          </cell>
          <cell r="E99">
            <v>14.99</v>
          </cell>
          <cell r="F99">
            <v>16.54</v>
          </cell>
        </row>
        <row r="100">
          <cell r="A100"/>
          <cell r="B100"/>
          <cell r="C100"/>
          <cell r="D100"/>
          <cell r="E100"/>
          <cell r="F100"/>
        </row>
        <row r="101">
          <cell r="A101"/>
          <cell r="B101" t="str">
            <v>FUNDACAO</v>
          </cell>
          <cell r="C101"/>
          <cell r="D101"/>
          <cell r="E101"/>
          <cell r="F101"/>
        </row>
        <row r="102">
          <cell r="A102"/>
          <cell r="B102"/>
          <cell r="C102"/>
          <cell r="D102"/>
          <cell r="E102"/>
          <cell r="F102"/>
        </row>
        <row r="103">
          <cell r="A103" t="str">
            <v>CODIGO</v>
          </cell>
          <cell r="B103" t="str">
            <v>S E R V I C O S</v>
          </cell>
          <cell r="C103"/>
          <cell r="D103"/>
          <cell r="E103" t="str">
            <v>TOTAL</v>
          </cell>
          <cell r="F103" t="str">
            <v>TOTAL</v>
          </cell>
        </row>
        <row r="104">
          <cell r="A104"/>
          <cell r="B104"/>
          <cell r="C104"/>
          <cell r="D104"/>
          <cell r="E104"/>
          <cell r="F104"/>
        </row>
        <row r="105">
          <cell r="A105" t="str">
            <v>0301000100</v>
          </cell>
          <cell r="B105" t="str">
            <v>SONDAGEM A PERCUSSAO PARA RECONHECIMENTO DO TERRENO /M</v>
          </cell>
          <cell r="C105" t="str">
            <v>/M</v>
          </cell>
          <cell r="D105" t="str">
            <v>M</v>
          </cell>
          <cell r="E105">
            <v>65</v>
          </cell>
          <cell r="F105">
            <v>65</v>
          </cell>
        </row>
        <row r="106">
          <cell r="A106" t="str">
            <v>0301000102</v>
          </cell>
          <cell r="B106" t="str">
            <v>TAXA DE MONTAGEM, DESMONTAGEM E AGUA POR FURO /UN</v>
          </cell>
          <cell r="C106" t="str">
            <v>UN</v>
          </cell>
          <cell r="D106" t="str">
            <v>UN</v>
          </cell>
          <cell r="E106">
            <v>350</v>
          </cell>
          <cell r="F106">
            <v>350</v>
          </cell>
        </row>
        <row r="107">
          <cell r="A107" t="str">
            <v>0301000104</v>
          </cell>
          <cell r="B107" t="str">
            <v>SINAPI - 101173 - ESTACA BROCA DE CONCRETO, DIAMETRO DE 20CM, ESCAVACAO MANUAL COM TRADO CONCHA, COM ARMADURA DE ARRANQUE. AF_05/2020 /M</v>
          </cell>
          <cell r="C107" t="str">
            <v>/M</v>
          </cell>
          <cell r="D107" t="str">
            <v>M</v>
          </cell>
          <cell r="E107">
            <v>44.35</v>
          </cell>
          <cell r="F107">
            <v>46.53</v>
          </cell>
        </row>
        <row r="108">
          <cell r="A108" t="str">
            <v>0301000105</v>
          </cell>
          <cell r="B108" t="str">
            <v>SINAPI - 101174 - ESTACA BROCA DE CONCRETO, DIAMETRO DE 25CM, ESCAVACAO MANUAL COM TRADO CONCHA, COM ARMADURA DE ARRANQUE. AF_05/2020 /M</v>
          </cell>
          <cell r="C108" t="str">
            <v>/M</v>
          </cell>
          <cell r="D108" t="str">
            <v>M</v>
          </cell>
          <cell r="E108">
            <v>60.49</v>
          </cell>
          <cell r="F108">
            <v>63.87</v>
          </cell>
        </row>
        <row r="109">
          <cell r="A109" t="str">
            <v>0301000107</v>
          </cell>
          <cell r="B109" t="str">
            <v>SINAPI - 101175 - ESTACA BROCA DE CONCRETO, DIAMETRO DE 30CM, ESCAVACAO MANUAL COM TRADO CONCHA, COM ARMADURA DE ARRANQUE. AF_05/2020 /M</v>
          </cell>
          <cell r="C109" t="str">
            <v>/M</v>
          </cell>
          <cell r="D109" t="str">
            <v>M</v>
          </cell>
          <cell r="E109">
            <v>82.51</v>
          </cell>
          <cell r="F109">
            <v>87.1</v>
          </cell>
        </row>
        <row r="110">
          <cell r="A110" t="str">
            <v>0301000108</v>
          </cell>
          <cell r="B110" t="str">
            <v>SINAPI - 101176 - ESTACA BROCA DE CONCRETO, DIAMETRO DE 30CM, ESCAVACAO MANUAL COM TRADO CONCHA, INTEIRAMENTE ARMADA. AF_05/2020 /M</v>
          </cell>
          <cell r="C110" t="str">
            <v>/M</v>
          </cell>
          <cell r="D110" t="str">
            <v>M</v>
          </cell>
          <cell r="E110">
            <v>110.92</v>
          </cell>
          <cell r="F110">
            <v>116.4</v>
          </cell>
        </row>
        <row r="111">
          <cell r="A111" t="str">
            <v>0301000110</v>
          </cell>
          <cell r="B111" t="str">
            <v>ESTACAS MOLDADAS IN-LOCO, TIPO STRAUSS, INCLUSIVE ENCAMISAMENTO, NO(S) DIAMETRO(S) E CARGA MAXIMA DE TRABALHO DE:- 25 CM (20 TON.) /M</v>
          </cell>
          <cell r="C111" t="str">
            <v>/M</v>
          </cell>
          <cell r="D111" t="str">
            <v>M</v>
          </cell>
          <cell r="E111">
            <v>67.180000000000007</v>
          </cell>
          <cell r="F111">
            <v>68.53</v>
          </cell>
          <cell r="H111" t="str">
            <v>SERVICOS EM TERRA - MANUAL</v>
          </cell>
        </row>
        <row r="112">
          <cell r="A112" t="str">
            <v>0301000112</v>
          </cell>
          <cell r="B112" t="str">
            <v>- 32 CM (30 TON.) /M</v>
          </cell>
          <cell r="C112" t="str">
            <v>/M</v>
          </cell>
          <cell r="D112" t="str">
            <v>M</v>
          </cell>
          <cell r="E112">
            <v>102.63</v>
          </cell>
          <cell r="F112">
            <v>104.83</v>
          </cell>
        </row>
        <row r="113">
          <cell r="A113" t="str">
            <v>0301000114</v>
          </cell>
          <cell r="B113" t="str">
            <v>- 38 CM (40 TON.) /M</v>
          </cell>
          <cell r="C113" t="str">
            <v>/M</v>
          </cell>
          <cell r="D113" t="str">
            <v>M</v>
          </cell>
          <cell r="E113">
            <v>141.34</v>
          </cell>
          <cell r="F113">
            <v>144.46</v>
          </cell>
        </row>
        <row r="114">
          <cell r="A114" t="str">
            <v>0301000116</v>
          </cell>
          <cell r="B114" t="str">
            <v>CORTE E PREPARO EM CABECA DE ESTACA /UN</v>
          </cell>
          <cell r="C114" t="str">
            <v>UN</v>
          </cell>
          <cell r="D114" t="str">
            <v>UN</v>
          </cell>
          <cell r="E114">
            <v>40.82</v>
          </cell>
          <cell r="F114">
            <v>44.96</v>
          </cell>
        </row>
        <row r="115">
          <cell r="A115" t="str">
            <v>0301000118</v>
          </cell>
          <cell r="B115" t="str">
            <v>ALVENARIA DE EMBASAMENTO EM TIJOLOS CERAMICOS MACICOS 5X10X20, ASSENTADO COM ARGAMASSA TRACO 1:2:8 (CIMENTO, CAL E AREIA) /M3</v>
          </cell>
          <cell r="C115" t="str">
            <v>M3</v>
          </cell>
          <cell r="D115" t="str">
            <v>M3</v>
          </cell>
          <cell r="E115">
            <v>791.08</v>
          </cell>
          <cell r="F115">
            <v>817.65</v>
          </cell>
        </row>
        <row r="116">
          <cell r="A116" t="str">
            <v>0301000119</v>
          </cell>
          <cell r="B116" t="str">
            <v>SINAPI - 101166 - ALVENARIA DE EMBASAMENTO COM BLOCO ESTRUTURAL DE CERAMICA, DE 14X19X29CM E ARGAMASSA DE ASSENTAMENTO COM PREPARO EM BETONEIRA. AF_05/2020 /M3</v>
          </cell>
          <cell r="C116" t="str">
            <v>M3</v>
          </cell>
          <cell r="D116" t="str">
            <v>M3</v>
          </cell>
          <cell r="E116">
            <v>492.3</v>
          </cell>
          <cell r="F116">
            <v>515.88</v>
          </cell>
        </row>
        <row r="117">
          <cell r="A117" t="str">
            <v>0301000122</v>
          </cell>
          <cell r="B117" t="str">
            <v>SINAPI - 73361 - CONCRETO CICLOPICO FCK=10MPA 30% PEDRA DE MAO INCLUSIVE LANCAMENTO /M3</v>
          </cell>
          <cell r="C117" t="str">
            <v>M3</v>
          </cell>
          <cell r="D117" t="str">
            <v>M3</v>
          </cell>
          <cell r="E117">
            <v>344.11</v>
          </cell>
          <cell r="F117">
            <v>362.52</v>
          </cell>
        </row>
        <row r="118">
          <cell r="A118" t="str">
            <v>0301000130</v>
          </cell>
          <cell r="B118" t="str">
            <v>SINAPI - 100896 - ESTACA ESCAVADA MECANICAMENTE, SEM FLUIDO ESTABILIZANTE, COM 25CM DE DIAMETRO, CONCRETO LANCADO POR CAMINHAO BETONEIRA (EXCLUSIVE MOBILIZACAO E DESMOBILIZACAO). AF_01/2020 /M</v>
          </cell>
          <cell r="C118" t="str">
            <v>/M</v>
          </cell>
          <cell r="D118" t="str">
            <v>M</v>
          </cell>
          <cell r="E118">
            <v>43.21</v>
          </cell>
          <cell r="F118">
            <v>43.89</v>
          </cell>
        </row>
        <row r="119">
          <cell r="A119" t="str">
            <v>0301000134</v>
          </cell>
          <cell r="B119" t="str">
            <v>SINAPI - 100897 - ESTACA ESCAVADA MECANICAMENTE, SEM FLUIDO ESTABILIZANTE, COM 40CM DE DIAMETRO, CONCRETO LANCADO POR CAMINHAO BETONEIRA (EXCLUSIVE MOBILIZACAO E DESMOBILIZACAO). AF_01/2020 /M</v>
          </cell>
          <cell r="C119" t="str">
            <v>/M</v>
          </cell>
          <cell r="D119" t="str">
            <v>M</v>
          </cell>
          <cell r="E119">
            <v>82.94</v>
          </cell>
          <cell r="F119">
            <v>83.82</v>
          </cell>
        </row>
        <row r="120">
          <cell r="A120" t="str">
            <v>0301000137</v>
          </cell>
          <cell r="B120" t="str">
            <v>SINAPI - 100898 - ESTACA ESCAVADA MECANICAMENTE, SEM FLUIDO ESTABILIZANTE, COM 60CM DE DIAMETRO, CONCRETO LANCADO POR CAMINHAO BETONEIRA (EXCLUSIVE MOBILIZACAO E DESMOBILIZACAO). AF_01/2020 /M</v>
          </cell>
          <cell r="C120" t="str">
            <v>/M</v>
          </cell>
          <cell r="D120" t="str">
            <v>M</v>
          </cell>
          <cell r="E120">
            <v>158.83000000000001</v>
          </cell>
          <cell r="F120">
            <v>159.91</v>
          </cell>
        </row>
        <row r="121">
          <cell r="A121" t="str">
            <v>0301000140</v>
          </cell>
          <cell r="B121" t="str">
            <v>SINAPI - 100899 - ESTACA ESCAVADA MECANICAMENTE, SEM FLUIDO ESTABILIZANTE, COM 25CM DE DIAMETRO, CONCRETO LANCADO MANUALMENTE (EXCLUSIVE MOBILIZACAO E DESMOBILIZACAO). AF_01/2020 /M</v>
          </cell>
          <cell r="C121" t="str">
            <v>/M</v>
          </cell>
          <cell r="D121" t="str">
            <v>M</v>
          </cell>
          <cell r="E121">
            <v>59.73</v>
          </cell>
          <cell r="F121">
            <v>62.11</v>
          </cell>
          <cell r="H121" t="str">
            <v>SERVICOS EM TERRA -MECANIZADO</v>
          </cell>
        </row>
        <row r="122">
          <cell r="A122" t="str">
            <v>0301000145</v>
          </cell>
          <cell r="B122" t="str">
            <v>SINAPI - 100900 - ESTACA ESCAVADA MECANICAMENTE, SEM FLUIDO ESTABILIZANTE, COM 60CM DE DIAMETRO, CONCRETO LANCADO POR BOMBA LANCA (EXCLUSIVE MOBILIZACAO E DESMOBILIZACAO). AF_01/2020 /M</v>
          </cell>
          <cell r="C122" t="str">
            <v>/M</v>
          </cell>
          <cell r="D122" t="str">
            <v>M</v>
          </cell>
          <cell r="E122">
            <v>181.36</v>
          </cell>
          <cell r="F122">
            <v>182.75</v>
          </cell>
        </row>
        <row r="123">
          <cell r="A123"/>
          <cell r="B123"/>
          <cell r="C123"/>
          <cell r="D123"/>
          <cell r="E123"/>
          <cell r="F123"/>
        </row>
        <row r="124">
          <cell r="A124"/>
          <cell r="B124" t="str">
            <v>SERVICOS EM TERRA</v>
          </cell>
          <cell r="C124"/>
          <cell r="D124"/>
          <cell r="E124"/>
          <cell r="F124"/>
        </row>
        <row r="125">
          <cell r="A125"/>
          <cell r="B125"/>
          <cell r="C125"/>
          <cell r="D125"/>
          <cell r="E125"/>
          <cell r="F125"/>
        </row>
        <row r="126">
          <cell r="A126" t="str">
            <v>CODIGO</v>
          </cell>
          <cell r="B126" t="str">
            <v>S E R V I C O S</v>
          </cell>
          <cell r="C126"/>
          <cell r="D126"/>
          <cell r="E126" t="str">
            <v>TOTAL</v>
          </cell>
          <cell r="F126" t="str">
            <v>TOTAL</v>
          </cell>
        </row>
        <row r="127">
          <cell r="A127"/>
          <cell r="B127"/>
          <cell r="C127"/>
          <cell r="D127"/>
          <cell r="E127"/>
          <cell r="F127"/>
        </row>
        <row r="128">
          <cell r="A128"/>
          <cell r="B128"/>
          <cell r="C128"/>
          <cell r="D128"/>
          <cell r="E128"/>
          <cell r="F128"/>
        </row>
        <row r="129">
          <cell r="A129"/>
          <cell r="B129" t="str">
            <v>*  SERVICOS EM TERRA (MANUAL)</v>
          </cell>
          <cell r="C129"/>
          <cell r="D129"/>
          <cell r="E129"/>
          <cell r="F129"/>
        </row>
        <row r="130">
          <cell r="A130" t="str">
            <v>0401001100</v>
          </cell>
          <cell r="B130" t="str">
            <v>ESCAVACAO DE VALAS EM SOLO DE QUALQUER CATEGORIA, NA(S) PROFUNDIDADE(S):- ATE 2,00 M (SEM PRESENCA DE AGUA) /M3</v>
          </cell>
          <cell r="C130" t="str">
            <v>M3</v>
          </cell>
          <cell r="D130" t="str">
            <v>M3</v>
          </cell>
          <cell r="E130">
            <v>58.2</v>
          </cell>
          <cell r="F130">
            <v>64.040000000000006</v>
          </cell>
        </row>
        <row r="131">
          <cell r="A131" t="str">
            <v>0401001101</v>
          </cell>
          <cell r="B131" t="str">
            <v>- ATE 2,00 M (COM PRESENCA DE AGUA) /M3</v>
          </cell>
          <cell r="C131" t="str">
            <v>M3</v>
          </cell>
          <cell r="D131" t="str">
            <v>M3</v>
          </cell>
          <cell r="E131">
            <v>55.87</v>
          </cell>
          <cell r="F131">
            <v>61.47</v>
          </cell>
        </row>
        <row r="132">
          <cell r="A132" t="str">
            <v>0401001109</v>
          </cell>
          <cell r="B132" t="str">
            <v>REGULARIZACAO E COMPACTACAO MANUAL DE TERRENO COM SOQUETE /M2</v>
          </cell>
          <cell r="C132" t="str">
            <v>M2</v>
          </cell>
          <cell r="D132" t="str">
            <v>M2</v>
          </cell>
          <cell r="E132">
            <v>21.82</v>
          </cell>
          <cell r="F132">
            <v>24.01</v>
          </cell>
        </row>
        <row r="133">
          <cell r="A133" t="str">
            <v>0401001111</v>
          </cell>
          <cell r="B133" t="str">
            <v>REGULARIZACAO E APILOAMENTO DE TERRENO PARA ASSENTAMENTO DE TUBULACAO /M2</v>
          </cell>
          <cell r="C133" t="str">
            <v>M2</v>
          </cell>
          <cell r="D133" t="str">
            <v>M2</v>
          </cell>
          <cell r="E133">
            <v>21.82</v>
          </cell>
          <cell r="F133">
            <v>24.01</v>
          </cell>
        </row>
        <row r="134">
          <cell r="A134" t="str">
            <v>0401001113</v>
          </cell>
          <cell r="B134" t="str">
            <v>SINAPI - 96995 - REATERRO MANUAL APILOADO COM SOQUETE. AF_10/2017 /M3</v>
          </cell>
          <cell r="C134" t="str">
            <v>M3</v>
          </cell>
          <cell r="D134" t="str">
            <v>M3</v>
          </cell>
          <cell r="E134">
            <v>34.89</v>
          </cell>
          <cell r="F134">
            <v>38.4</v>
          </cell>
          <cell r="H134" t="str">
            <v>DRENAGEM</v>
          </cell>
        </row>
        <row r="135">
          <cell r="A135" t="str">
            <v>0401001114</v>
          </cell>
          <cell r="B135" t="str">
            <v>SINAPI - 93382 - REATERRO MANUAL DE VALAS COM COMPACTACAO MECANIZADA. AF_04/2016 /M3</v>
          </cell>
          <cell r="C135" t="str">
            <v>M3</v>
          </cell>
          <cell r="D135" t="str">
            <v>M3</v>
          </cell>
          <cell r="E135">
            <v>22.63</v>
          </cell>
          <cell r="F135">
            <v>24.78</v>
          </cell>
        </row>
        <row r="136">
          <cell r="A136" t="str">
            <v>0401001115</v>
          </cell>
          <cell r="B136" t="str">
            <v>CORTE E ATERRO COMPENSADO /M3</v>
          </cell>
          <cell r="C136" t="str">
            <v>M3</v>
          </cell>
          <cell r="D136" t="str">
            <v>M3</v>
          </cell>
          <cell r="E136">
            <v>5.14</v>
          </cell>
          <cell r="F136">
            <v>5.21</v>
          </cell>
        </row>
        <row r="137">
          <cell r="A137" t="str">
            <v>0401001117</v>
          </cell>
          <cell r="B137" t="str">
            <v>ESPALHAMENTO DE TERRA /M3</v>
          </cell>
          <cell r="C137" t="str">
            <v>M3</v>
          </cell>
          <cell r="D137" t="str">
            <v>M3</v>
          </cell>
          <cell r="E137">
            <v>14.55</v>
          </cell>
          <cell r="F137">
            <v>16.010000000000002</v>
          </cell>
        </row>
        <row r="138">
          <cell r="A138" t="str">
            <v>0401001122</v>
          </cell>
          <cell r="B138" t="str">
            <v>ATERRO EM CAMADAS DE 10 CM, UMEDECIDAS E FORTEMENTE APILOADAS, COM TERRA DISPONIVEL NA OBRA /M3</v>
          </cell>
          <cell r="C138" t="str">
            <v>M3</v>
          </cell>
          <cell r="D138" t="str">
            <v>M3</v>
          </cell>
          <cell r="E138">
            <v>29.1</v>
          </cell>
          <cell r="F138">
            <v>32.020000000000003</v>
          </cell>
        </row>
        <row r="139">
          <cell r="A139" t="str">
            <v>0401001124</v>
          </cell>
          <cell r="B139" t="str">
            <v>ATERRO EM CAMADAS DE 20 CM, UMEDECIDAS E FORTEMENTE APILOADAS, COM TERRA DISPONIVEL NA OBRA /M3</v>
          </cell>
          <cell r="C139" t="str">
            <v>M3</v>
          </cell>
          <cell r="D139" t="str">
            <v>M3</v>
          </cell>
          <cell r="E139">
            <v>50.92</v>
          </cell>
          <cell r="F139">
            <v>56.03</v>
          </cell>
        </row>
        <row r="140">
          <cell r="A140" t="str">
            <v>0401001126</v>
          </cell>
          <cell r="B140" t="str">
            <v>ATERRO MANUAL EM CAMADAS DE 20 CM, UMIDECIDAS E FORTEMENTE APILOADAS, COM AQUISICAO DE TERRA /M3</v>
          </cell>
          <cell r="C140" t="str">
            <v>M3</v>
          </cell>
          <cell r="D140" t="str">
            <v>M3</v>
          </cell>
          <cell r="E140">
            <v>81.11</v>
          </cell>
          <cell r="F140">
            <v>86.22</v>
          </cell>
        </row>
        <row r="141">
          <cell r="A141"/>
          <cell r="B141"/>
          <cell r="C141"/>
          <cell r="D141"/>
          <cell r="E141"/>
          <cell r="F141"/>
        </row>
        <row r="142">
          <cell r="A142"/>
          <cell r="B142" t="str">
            <v>*  SERVICOS EM TERRA (MECANIZADO)</v>
          </cell>
          <cell r="C142"/>
          <cell r="D142"/>
          <cell r="E142"/>
          <cell r="F142"/>
        </row>
        <row r="143">
          <cell r="A143" t="str">
            <v>0401002000</v>
          </cell>
          <cell r="B143" t="str">
            <v>ATERRO MECANIZADO DE SOLO, COM AQUISICAO DE TERRA, INCLUSO COMPACTACAO COM ROLO COMPACTADOR DE PNEUS /M3</v>
          </cell>
          <cell r="C143" t="str">
            <v>M3</v>
          </cell>
          <cell r="D143" t="str">
            <v>M3</v>
          </cell>
          <cell r="E143">
            <v>58.94</v>
          </cell>
          <cell r="F143">
            <v>59.22</v>
          </cell>
        </row>
        <row r="144">
          <cell r="A144" t="str">
            <v>0401002003</v>
          </cell>
          <cell r="B144" t="str">
            <v>SINAPI - 100575 - REGULARIZACAO DE SUPERFICIES COM MOTONIVELADORA. AF_11/2019 /M2</v>
          </cell>
          <cell r="C144" t="str">
            <v>M2</v>
          </cell>
          <cell r="D144" t="str">
            <v>M2</v>
          </cell>
          <cell r="E144">
            <v>7.0000000000000007E-2</v>
          </cell>
          <cell r="F144">
            <v>7.0000000000000007E-2</v>
          </cell>
        </row>
        <row r="145">
          <cell r="A145" t="str">
            <v>0401002005</v>
          </cell>
          <cell r="B145" t="str">
            <v>SINAPI - 90082 - ESCAVACAO MECANIZADA DE VALA COM PROF. ATE 1,5 M (MEDIA ENTRE MONTANTE E JUSANTE/UMA COMPOSICAO POR TRECHO), COM ESCAVADEIRA HIDRAULICA (0,8 M3), LARG. DE 1,5 M A 2,5 M, EM SOLO DE 1A CATEGORIA, EM LOCAIS COM ALTO NIVEL DE INTERF. AF</v>
          </cell>
          <cell r="C145" t="str">
            <v>AF</v>
          </cell>
          <cell r="D145" t="str">
            <v>AF</v>
          </cell>
          <cell r="E145">
            <v>8.17</v>
          </cell>
          <cell r="F145">
            <v>8.48</v>
          </cell>
        </row>
        <row r="146">
          <cell r="A146" t="str">
            <v>0401002006</v>
          </cell>
          <cell r="B146" t="str">
            <v>SINAPI - 90085 - ESCAVACAO MECANIZADA DE VALA COM PROF. MAIOR QUE 1,5 M ATE 3,0 M (MEDIA ENTRE MONTANTE E JUSANTE/UMA COMPOS. POR TRECHO), C/ ESCAVADEIRA HIDRAULICA (0,8 M3/111HP), LARG. DE 1,5 M A 2,5 M, EM SOLO DE 1A CATEGORIA, EM LOCAIS COM ALTO N</v>
          </cell>
          <cell r="C146" t="str">
            <v xml:space="preserve"> N</v>
          </cell>
          <cell r="D146" t="str">
            <v xml:space="preserve"> N</v>
          </cell>
          <cell r="E146">
            <v>7.47</v>
          </cell>
          <cell r="F146">
            <v>7.74</v>
          </cell>
        </row>
        <row r="147">
          <cell r="A147" t="str">
            <v>0401002007</v>
          </cell>
          <cell r="B147" t="str">
            <v>SINAPI - 90090 - ESCAVACAO MECANIZADA DE VALA COM PROF. MAIOR QUE 4,5 M ATE 6,0 M(MEDIA ENTRE MONTANTE E JUSANTE/UMA COMP. POR TRECHO), C/ ESCAVADEIRA HIDRAULICA (1,2 M3/155HP), LARG. DE 1,5 M A 2,5 M, EM SOLO DE 1A CATEGORIA, EM LOCAIS COM ALTO NIVE</v>
          </cell>
          <cell r="C147" t="str">
            <v>VE</v>
          </cell>
          <cell r="D147" t="str">
            <v>VE</v>
          </cell>
          <cell r="E147">
            <v>6.35</v>
          </cell>
          <cell r="F147">
            <v>6.56</v>
          </cell>
        </row>
        <row r="148">
          <cell r="A148" t="str">
            <v>0401002013</v>
          </cell>
          <cell r="B148" t="str">
            <v>SINAPI - 101210 - ESCAVACAO VERTICAL A CEU ABERTO, EM OBRAS DE EDIF. INCLUINDO CARGA, DESC. E TRANSP., EM SOLO DE 1ª CATEGORIA COM ESCAVADEIRA HIDRAULICA (CACAMBA: 0,8 M3 / 111 HP), FROTA DE 4 CAMINHOES BASCULANTES DE 14 M3, DMT DE 1,5 KM E VELOC. ME</v>
          </cell>
          <cell r="C148" t="str">
            <v>ME</v>
          </cell>
          <cell r="D148" t="str">
            <v>ME</v>
          </cell>
          <cell r="E148">
            <v>11.08</v>
          </cell>
          <cell r="F148">
            <v>11.24</v>
          </cell>
        </row>
        <row r="149">
          <cell r="A149" t="str">
            <v>0401002018</v>
          </cell>
          <cell r="B149" t="str">
            <v>SINAPI - 93368 - REATERRO MECANIZADO DE VALA COM ESCAVADEIRA HIDRAULICA (CAPACIDADE DA CACAMBA: 0,8 M3 / POTENCIA: 111 HP), LARGURA ATE 1,5 M, PROFUNDIDADE DE 1,5 A 3,0 M, COM SOLO DE 1ª CATEGORIA EM LOCAIS COM BAIXO NIVEL DE INTERFERENCIA. AF_04/201</v>
          </cell>
          <cell r="C149" t="str">
            <v>01</v>
          </cell>
          <cell r="D149" t="str">
            <v>01</v>
          </cell>
          <cell r="E149">
            <v>11.51</v>
          </cell>
          <cell r="F149">
            <v>12.04</v>
          </cell>
        </row>
        <row r="150">
          <cell r="A150" t="str">
            <v>0401002019</v>
          </cell>
          <cell r="B150" t="str">
            <v>SINAPI - 100574 - ESPALHAMENTO DE MATERIAL COM TRATOR DE ESTEIRAS. AF_11/2019 /M3</v>
          </cell>
          <cell r="C150" t="str">
            <v>M3</v>
          </cell>
          <cell r="D150" t="str">
            <v>M3</v>
          </cell>
          <cell r="E150">
            <v>0.92</v>
          </cell>
          <cell r="F150">
            <v>0.96</v>
          </cell>
        </row>
        <row r="151">
          <cell r="A151" t="str">
            <v>0401002021</v>
          </cell>
          <cell r="B151" t="str">
            <v>REGULARIZACAO E COMPACTACAO DE ATERRO /M3</v>
          </cell>
          <cell r="C151" t="str">
            <v>M3</v>
          </cell>
          <cell r="D151" t="str">
            <v>M3</v>
          </cell>
          <cell r="E151">
            <v>1.36</v>
          </cell>
          <cell r="F151">
            <v>1.39</v>
          </cell>
        </row>
        <row r="152">
          <cell r="A152" t="str">
            <v>0401002022</v>
          </cell>
          <cell r="B152" t="str">
            <v>COMPACTACAO MECANICA, SEM CONTROLE DO GC (C/ COMPACTADOR PLACA 400 KG) /M3</v>
          </cell>
          <cell r="C152" t="str">
            <v>M3</v>
          </cell>
          <cell r="D152" t="str">
            <v>M3</v>
          </cell>
          <cell r="E152">
            <v>4.6100000000000003</v>
          </cell>
          <cell r="F152">
            <v>4.9800000000000004</v>
          </cell>
        </row>
        <row r="153">
          <cell r="A153" t="str">
            <v>0401002023</v>
          </cell>
          <cell r="B153" t="str">
            <v>SINAPI - 100976 - CARGA, MANOBRA E DESCARGA DE SOLOS E MATERIAIS GRANULARES EM CAMINHAO BASCULANTE 18 M3 - CARGA COM PA CARREGADEIRA (CACAMBA DE 1,7 A 2,8 M3 / 128 HP) E DESCARGA LIVRE (UNIDADE: M3). AF_07/2020 /M3</v>
          </cell>
          <cell r="C153" t="str">
            <v>M3</v>
          </cell>
          <cell r="D153" t="str">
            <v>M3</v>
          </cell>
          <cell r="E153">
            <v>5.25</v>
          </cell>
          <cell r="F153">
            <v>5.33</v>
          </cell>
        </row>
        <row r="154">
          <cell r="A154" t="str">
            <v>0401002040</v>
          </cell>
          <cell r="B154" t="str">
            <v>SINAPI - 97913 - TRANSPORTE COM CAMINHAO BASCULANTE DE 6 M3, EM VIA URBANA EM REVESTIMENTO PRIMARIO (UNIDADE: M3XKM). AF_07/2020 /M3XKM</v>
          </cell>
          <cell r="C154" t="str">
            <v>M3XKM</v>
          </cell>
          <cell r="D154" t="str">
            <v>M3XKM</v>
          </cell>
          <cell r="E154">
            <v>1.96</v>
          </cell>
          <cell r="F154">
            <v>2</v>
          </cell>
        </row>
        <row r="155">
          <cell r="A155" t="str">
            <v>0401002045</v>
          </cell>
          <cell r="B155" t="str">
            <v>SINAPI - 97914 - TRANSPORTE COM CAMINHAO BASCULANTE DE 6 M3, EM VIA URBANA PAVIMENTADA, DMT ATE 30 KM (UNIDADE: M3XKM). AF_07/2020 /M3XKM</v>
          </cell>
          <cell r="C155" t="str">
            <v>M3XKM</v>
          </cell>
          <cell r="D155" t="str">
            <v>M3XKM</v>
          </cell>
          <cell r="E155">
            <v>1.79</v>
          </cell>
          <cell r="F155">
            <v>1.83</v>
          </cell>
        </row>
        <row r="156">
          <cell r="A156"/>
          <cell r="B156"/>
          <cell r="C156"/>
          <cell r="D156"/>
          <cell r="E156"/>
          <cell r="F156"/>
          <cell r="H156" t="str">
            <v>ESTRUTURA DE CONCRETO -FORMAS</v>
          </cell>
        </row>
        <row r="157">
          <cell r="A157"/>
          <cell r="B157" t="str">
            <v>DRENAGEM</v>
          </cell>
          <cell r="C157"/>
          <cell r="D157"/>
          <cell r="E157"/>
          <cell r="F157"/>
        </row>
        <row r="158">
          <cell r="A158"/>
          <cell r="B158"/>
          <cell r="C158"/>
          <cell r="D158"/>
          <cell r="E158"/>
          <cell r="F158"/>
        </row>
        <row r="159">
          <cell r="A159" t="str">
            <v>CODIGO</v>
          </cell>
          <cell r="B159" t="str">
            <v>S E R V I C O S</v>
          </cell>
          <cell r="C159"/>
          <cell r="D159"/>
          <cell r="E159" t="str">
            <v>TOTAL</v>
          </cell>
          <cell r="F159" t="str">
            <v>TOTAL</v>
          </cell>
        </row>
        <row r="160">
          <cell r="A160"/>
          <cell r="B160"/>
          <cell r="C160"/>
          <cell r="D160"/>
          <cell r="E160"/>
          <cell r="F160"/>
        </row>
        <row r="161">
          <cell r="A161" t="str">
            <v>0501000100</v>
          </cell>
          <cell r="B161" t="str">
            <v>SINAPI - 92210 - TUBO DE CONCRETO PARA REDES COLETORAS DE AGUAS PLUVIAIS, DIAMETRO DE 400 MM, JUNTA RIGIDA, INSTALADO EM LOCAL COM BAIXO NIVEL DE INTERFERENCIAS - FORNECIMENTO E ASSENTAMENTO. AF_12/2015 /M</v>
          </cell>
          <cell r="C161" t="str">
            <v>/M</v>
          </cell>
          <cell r="D161" t="str">
            <v>M</v>
          </cell>
          <cell r="E161">
            <v>116.05</v>
          </cell>
          <cell r="F161">
            <v>118.58</v>
          </cell>
        </row>
        <row r="162">
          <cell r="A162" t="str">
            <v>0501000102</v>
          </cell>
          <cell r="B162" t="str">
            <v>SINAPI - 92212 - TUBO DE CONCRETO PARA REDES COLETORAS DE AGUAS PLUVIAIS, DIAMETRO DE 600 MM, JUNTA RIGIDA, INSTALADO EM LOCAL COM BAIXO NIVEL DE INTERFERENCIAS - FORNECIMENTO E ASSENTAMENTO. AF_12/2015 /M</v>
          </cell>
          <cell r="C162" t="str">
            <v>/M</v>
          </cell>
          <cell r="D162" t="str">
            <v>M</v>
          </cell>
          <cell r="E162">
            <v>206.48</v>
          </cell>
          <cell r="F162">
            <v>210.1</v>
          </cell>
        </row>
        <row r="163">
          <cell r="A163" t="str">
            <v>0501000104</v>
          </cell>
          <cell r="B163" t="str">
            <v>SINAPI - 92214 - TUBO DE CONCRETO PARA REDES COLETORAS DE AGUAS PLUVIAIS, DIAMETRO DE 800 MM, JUNTA RIGIDA, INSTALADO EM LOCAL COM BAIXO NIVEL DE INTERFERENCIAS - FORNECIMENTO E ASSENTAMENTO. AF_12/2015 /M</v>
          </cell>
          <cell r="C163" t="str">
            <v>/M</v>
          </cell>
          <cell r="D163" t="str">
            <v>M</v>
          </cell>
          <cell r="E163">
            <v>326.2</v>
          </cell>
          <cell r="F163">
            <v>330.98</v>
          </cell>
        </row>
        <row r="164">
          <cell r="A164" t="str">
            <v>0501000106</v>
          </cell>
          <cell r="B164" t="str">
            <v>SINAPI - 92216 - TUBO DE CONCRETO PARA REDES COLETORAS DE AGUAS PLUVIAIS, DIAMETRO DE 1000 MM, JUNTA RIGIDA, INSTALADO EM LOCAL COM BAIXO NIVEL DE INTERFERENCIAS - FORNECIMENTO E ASSENTAMENTO. AF_12/2015 /M</v>
          </cell>
          <cell r="C164" t="str">
            <v>/M</v>
          </cell>
          <cell r="D164" t="str">
            <v>M</v>
          </cell>
          <cell r="E164">
            <v>392.24</v>
          </cell>
          <cell r="F164">
            <v>398.27</v>
          </cell>
        </row>
        <row r="165">
          <cell r="A165" t="str">
            <v>0501000108</v>
          </cell>
          <cell r="B165" t="str">
            <v>SINAPI - 92816 - TUBO DE CONCRETO PARA REDES COLETORAS DE AGUAS PLUVIAIS, DIAMETRO DE 1200 MM, JUNTA RIGIDA, INSTALADO EM LOCAL COM BAIXO NIVEL DE INTERFERENCIAS - FORNECIMENTO E ASSENTAMENTO. AF_12/2015 /M</v>
          </cell>
          <cell r="C165" t="str">
            <v>/M</v>
          </cell>
          <cell r="D165" t="str">
            <v>M</v>
          </cell>
          <cell r="E165">
            <v>562.80999999999995</v>
          </cell>
          <cell r="F165">
            <v>570.36</v>
          </cell>
          <cell r="H165" t="str">
            <v>ESTRUTURA DE CONCRETO -FERRAGEM</v>
          </cell>
        </row>
        <row r="166">
          <cell r="A166" t="str">
            <v>0501000110</v>
          </cell>
          <cell r="B166" t="str">
            <v>SINAPI - 92818 - TUBO DE CONCRETO PARA REDES COLETORAS DE AGUAS PLUVIAIS, DIAMETRO DE 1500 MM, JUNTA RIGIDA, INSTALADO EM LOCAL COM BAIXO NIVEL DE INTERFERENCIAS - FORNECIMENTO E ASSENTAMENTO. AF_12/2015 /M</v>
          </cell>
          <cell r="C166" t="str">
            <v>/M</v>
          </cell>
          <cell r="D166" t="str">
            <v>M</v>
          </cell>
          <cell r="E166">
            <v>803.16</v>
          </cell>
          <cell r="F166">
            <v>813.33</v>
          </cell>
        </row>
        <row r="167">
          <cell r="A167" t="str">
            <v>0501000115</v>
          </cell>
          <cell r="B167" t="str">
            <v>TUBOS DE CONCRETO POROSOS, COM 200 MM DE DIAMETRO, PARA DRENOS, EM CONCRETO SIMPLES, MACHO-FEMEA /M</v>
          </cell>
          <cell r="C167" t="str">
            <v>/M</v>
          </cell>
          <cell r="D167" t="str">
            <v>M</v>
          </cell>
          <cell r="E167">
            <v>39.47</v>
          </cell>
          <cell r="F167">
            <v>41.02</v>
          </cell>
        </row>
        <row r="168">
          <cell r="A168" t="str">
            <v>0501000117</v>
          </cell>
          <cell r="B168" t="str">
            <v>FORNECIMENTO E ASSENTAMENTO DE BRITA 2 - DRENOS E FILTROS /M3</v>
          </cell>
          <cell r="C168" t="str">
            <v>M3</v>
          </cell>
          <cell r="D168" t="str">
            <v>M3</v>
          </cell>
          <cell r="E168">
            <v>74.92</v>
          </cell>
          <cell r="F168">
            <v>76.38</v>
          </cell>
        </row>
        <row r="169">
          <cell r="A169" t="str">
            <v>0501000125</v>
          </cell>
          <cell r="B169" t="str">
            <v>SINAPI - 98546 - IMPERMEABILIZACAO DE SUPERFICIE COM MANTA ASFALTICA, UMA CAMADA, INCLUSIVE APLICACAO DE PRIMER ASFALTICO, E=3MM. AF_06/2018 /M2</v>
          </cell>
          <cell r="C169" t="str">
            <v>M2</v>
          </cell>
          <cell r="D169" t="str">
            <v>M2</v>
          </cell>
          <cell r="E169">
            <v>69.11</v>
          </cell>
          <cell r="F169">
            <v>71.42</v>
          </cell>
        </row>
        <row r="170">
          <cell r="A170" t="str">
            <v>0501000130</v>
          </cell>
          <cell r="B170" t="str">
            <v>TAMPAO DE FERRO FUNDIDO (T-170) PARA POCOS DE VISITA, ASSENTADO COM ARGAMASSA DE CIMENTO E AREIA NO TRACO 1:3 /UN</v>
          </cell>
          <cell r="C170" t="str">
            <v>UN</v>
          </cell>
          <cell r="D170" t="str">
            <v>UN</v>
          </cell>
          <cell r="E170">
            <v>662.09</v>
          </cell>
          <cell r="F170">
            <v>667.23</v>
          </cell>
          <cell r="H170" t="str">
            <v>ESTRUTURA DE CONCRETO -CONCRETO</v>
          </cell>
        </row>
        <row r="171">
          <cell r="A171" t="str">
            <v>0501000135</v>
          </cell>
          <cell r="B171" t="str">
            <v>ESGOTAMENTO DE AGUA DE LENCOL FREATICO, COM BOMBA ELETRICA, DE 3" DE RECALQUE /M3</v>
          </cell>
          <cell r="C171" t="str">
            <v>M3</v>
          </cell>
          <cell r="D171" t="str">
            <v>M3</v>
          </cell>
          <cell r="E171">
            <v>0.08</v>
          </cell>
          <cell r="F171">
            <v>0.08</v>
          </cell>
        </row>
        <row r="172">
          <cell r="A172" t="str">
            <v>0501000137</v>
          </cell>
          <cell r="B172" t="str">
            <v>ENROCAMENTO COM PEDRA DE MAO, MEDIDO NO VOLUME ACABADO /M3</v>
          </cell>
          <cell r="C172" t="str">
            <v>M3</v>
          </cell>
          <cell r="D172" t="str">
            <v>M3</v>
          </cell>
          <cell r="E172">
            <v>204.63</v>
          </cell>
          <cell r="F172">
            <v>219.23</v>
          </cell>
        </row>
        <row r="173">
          <cell r="A173" t="str">
            <v>0501000139</v>
          </cell>
          <cell r="B173" t="str">
            <v>SINAPI - 73361 - CONCRETO CICLOPICO FCK=10MPA 30% PEDRA DE MAO INCLUSIVE LANCAMENTO /M3</v>
          </cell>
          <cell r="C173" t="str">
            <v>M3</v>
          </cell>
          <cell r="D173" t="str">
            <v>M3</v>
          </cell>
          <cell r="E173">
            <v>344.11</v>
          </cell>
          <cell r="F173">
            <v>362.52</v>
          </cell>
        </row>
        <row r="174">
          <cell r="A174" t="str">
            <v>0501000145</v>
          </cell>
          <cell r="B174" t="str">
            <v>EMBOCO OU MASSA UNICA EM ARGAMASSA TRACO 1:2:8, PREPARO MANUAL, ESP=25MM /M2</v>
          </cell>
          <cell r="C174" t="str">
            <v>M2</v>
          </cell>
          <cell r="D174" t="str">
            <v>M2</v>
          </cell>
          <cell r="E174">
            <v>40.6</v>
          </cell>
          <cell r="F174">
            <v>43.79</v>
          </cell>
        </row>
        <row r="175">
          <cell r="A175" t="str">
            <v>0501000147</v>
          </cell>
          <cell r="B175" t="str">
            <v>POCO DE VISITA COM CHAMINE DE ALTURA 1,00M DE ALTURA - ANEXO D-120, PARA OS TUBOS:- PV 400 MM /UN</v>
          </cell>
          <cell r="C175" t="str">
            <v>UN</v>
          </cell>
          <cell r="D175" t="str">
            <v>UN</v>
          </cell>
          <cell r="E175">
            <v>4610.4799999999996</v>
          </cell>
          <cell r="F175">
            <v>4815.87</v>
          </cell>
        </row>
        <row r="176">
          <cell r="A176" t="str">
            <v>0501000148</v>
          </cell>
          <cell r="B176" t="str">
            <v>- PV 600 MM /UN</v>
          </cell>
          <cell r="C176" t="str">
            <v>UN</v>
          </cell>
          <cell r="D176" t="str">
            <v>UN</v>
          </cell>
          <cell r="E176">
            <v>4610.49</v>
          </cell>
          <cell r="F176">
            <v>4815.88</v>
          </cell>
        </row>
        <row r="177">
          <cell r="A177" t="str">
            <v>0501000150</v>
          </cell>
          <cell r="B177" t="str">
            <v>- PV 800 MM /UN</v>
          </cell>
          <cell r="C177" t="str">
            <v>UN</v>
          </cell>
          <cell r="D177" t="str">
            <v>UN</v>
          </cell>
          <cell r="E177">
            <v>5978.88</v>
          </cell>
          <cell r="F177">
            <v>6249.27</v>
          </cell>
        </row>
        <row r="178">
          <cell r="A178" t="str">
            <v>0501000151</v>
          </cell>
          <cell r="B178" t="str">
            <v>- PV 1000 MM /UN</v>
          </cell>
          <cell r="C178" t="str">
            <v>UN</v>
          </cell>
          <cell r="D178" t="str">
            <v>UN</v>
          </cell>
          <cell r="E178">
            <v>6339.03</v>
          </cell>
          <cell r="F178">
            <v>6626.56</v>
          </cell>
        </row>
        <row r="179">
          <cell r="A179" t="str">
            <v>0501000152</v>
          </cell>
          <cell r="B179" t="str">
            <v>- PV 1200 MM /UN</v>
          </cell>
          <cell r="C179" t="str">
            <v>UN</v>
          </cell>
          <cell r="D179" t="str">
            <v>UN</v>
          </cell>
          <cell r="E179">
            <v>7611.53</v>
          </cell>
          <cell r="F179">
            <v>7964.11</v>
          </cell>
        </row>
        <row r="180">
          <cell r="A180" t="str">
            <v>0501000153</v>
          </cell>
          <cell r="B180" t="str">
            <v>- PV 1500 MM /UN</v>
          </cell>
          <cell r="C180" t="str">
            <v>UN</v>
          </cell>
          <cell r="D180" t="str">
            <v>UN</v>
          </cell>
          <cell r="E180">
            <v>9262.02</v>
          </cell>
          <cell r="F180">
            <v>9698.4699999999993</v>
          </cell>
        </row>
        <row r="181">
          <cell r="A181" t="str">
            <v>0501000160</v>
          </cell>
          <cell r="B181" t="str">
            <v>EXECUCAO DE BOCA DE LOBO, NO(S) TIPO(S):- BL-02 - ANEXO D-122 /UN</v>
          </cell>
          <cell r="C181" t="str">
            <v>UN</v>
          </cell>
          <cell r="D181" t="str">
            <v>UN</v>
          </cell>
          <cell r="E181">
            <v>3557.87</v>
          </cell>
          <cell r="F181">
            <v>3768.83</v>
          </cell>
        </row>
        <row r="182">
          <cell r="A182" t="str">
            <v>0501000162</v>
          </cell>
          <cell r="B182" t="str">
            <v>- BL-04 - ANEXO D-124 /UN</v>
          </cell>
          <cell r="C182" t="str">
            <v>UN</v>
          </cell>
          <cell r="D182" t="str">
            <v>UN</v>
          </cell>
          <cell r="E182">
            <v>5229.01</v>
          </cell>
          <cell r="F182">
            <v>5531.5</v>
          </cell>
        </row>
        <row r="183">
          <cell r="A183"/>
          <cell r="B183"/>
          <cell r="C183"/>
          <cell r="D183"/>
          <cell r="E183"/>
          <cell r="F183"/>
        </row>
        <row r="184">
          <cell r="A184"/>
          <cell r="B184" t="str">
            <v>ESTRUTURA DE CONCRETO</v>
          </cell>
          <cell r="C184"/>
          <cell r="D184"/>
          <cell r="E184"/>
          <cell r="F184"/>
        </row>
        <row r="185">
          <cell r="A185"/>
          <cell r="B185"/>
          <cell r="C185"/>
          <cell r="D185"/>
          <cell r="E185"/>
          <cell r="F185"/>
        </row>
        <row r="186">
          <cell r="A186" t="str">
            <v>CODIGO</v>
          </cell>
          <cell r="B186" t="str">
            <v>S E R V I C O S</v>
          </cell>
          <cell r="C186"/>
          <cell r="D186"/>
          <cell r="E186" t="str">
            <v>TOTAL</v>
          </cell>
          <cell r="F186" t="str">
            <v>TOTAL</v>
          </cell>
        </row>
        <row r="187">
          <cell r="A187"/>
          <cell r="B187"/>
          <cell r="C187"/>
          <cell r="D187"/>
          <cell r="E187"/>
          <cell r="F187"/>
        </row>
        <row r="188">
          <cell r="A188"/>
          <cell r="B188"/>
          <cell r="C188"/>
          <cell r="D188"/>
          <cell r="E188"/>
          <cell r="F188"/>
        </row>
        <row r="189">
          <cell r="A189"/>
          <cell r="B189" t="str">
            <v>*  FORMAS</v>
          </cell>
          <cell r="C189"/>
          <cell r="D189"/>
          <cell r="E189"/>
          <cell r="F189"/>
        </row>
        <row r="190">
          <cell r="A190" t="str">
            <v>0601001000</v>
          </cell>
          <cell r="B190" t="str">
            <v>FABRICACAO, MONTAGEM E DESMONTAGEM DE FORMA PARA FUNDACAO COM TABUAS E SARRAFOS, COM REAPROVEITAMENTO DE 2X /M2</v>
          </cell>
          <cell r="C190" t="str">
            <v>M2</v>
          </cell>
          <cell r="D190" t="str">
            <v>M2</v>
          </cell>
          <cell r="E190">
            <v>64.89</v>
          </cell>
          <cell r="F190">
            <v>69.959999999999994</v>
          </cell>
        </row>
        <row r="191">
          <cell r="A191" t="str">
            <v>0601001001</v>
          </cell>
          <cell r="B191" t="str">
            <v>FABRICACAO, MONTAGEM E DESMONTAGEM DE FORMA PARA FUNDACAO COM TABUAS E SARRAFOS, SEM REAPROVEITAMENTO /M2</v>
          </cell>
          <cell r="C191" t="str">
            <v>M2</v>
          </cell>
          <cell r="D191" t="str">
            <v>M2</v>
          </cell>
          <cell r="E191">
            <v>157.49</v>
          </cell>
          <cell r="F191">
            <v>164.96</v>
          </cell>
        </row>
        <row r="192">
          <cell r="A192" t="str">
            <v>0601001006</v>
          </cell>
          <cell r="B192" t="str">
            <v>FORMA CURVA, COM TABUAS DE CEDRINHO E CHAPAS DE MADEIRA COMPENSADA RESINADA DE 6 MM DE ESPESSURA, COM UTILIZACAO DE 2 VEZES, INCLUSIVE ESCORAMENTO /M2</v>
          </cell>
          <cell r="C192" t="str">
            <v>M2</v>
          </cell>
          <cell r="D192" t="str">
            <v>M2</v>
          </cell>
          <cell r="E192">
            <v>97.43</v>
          </cell>
          <cell r="F192">
            <v>105.93</v>
          </cell>
        </row>
        <row r="193">
          <cell r="A193" t="str">
            <v>0601001007</v>
          </cell>
          <cell r="B193" t="str">
            <v>FORMA EM CHAPA DE MADEIRA TIPO RESINADA DE 10MM DE ESPESSURA (5 FLS.), COM UTILIZACAO DE 3 VEZES APENAS DE UM LADO, INCLUSIVE ESCORAMENTO /M2</v>
          </cell>
          <cell r="C193" t="str">
            <v>M2</v>
          </cell>
          <cell r="D193" t="str">
            <v>M2</v>
          </cell>
          <cell r="E193">
            <v>51.86</v>
          </cell>
          <cell r="F193">
            <v>54.08</v>
          </cell>
        </row>
        <row r="194">
          <cell r="A194" t="str">
            <v>0601001010</v>
          </cell>
          <cell r="B194" t="str">
            <v>FORMA INTERNA, EM CHAPA DE MADEIRA TIPO RESINADA DE 10 MM DE ESPESSURA, PARA GALERIAS MOLDADAS "IN-LOCO", INCLUSIVE ESCORAMENTO /M2</v>
          </cell>
          <cell r="C194" t="str">
            <v>M2</v>
          </cell>
          <cell r="D194" t="str">
            <v>M2</v>
          </cell>
          <cell r="E194">
            <v>48.69</v>
          </cell>
          <cell r="F194">
            <v>52.88</v>
          </cell>
        </row>
        <row r="195">
          <cell r="A195" t="str">
            <v>0601001011</v>
          </cell>
          <cell r="B195" t="str">
            <v>FORMA EM CHAPA DE MADEIRA TIPO RESINADA DE 12 MM DE ESPESSURA (7 FLS), COM UTILIZACAO DE 3 VEZES APENAS DE UM LADO /M2</v>
          </cell>
          <cell r="C195" t="str">
            <v>M2</v>
          </cell>
          <cell r="D195" t="str">
            <v>M2</v>
          </cell>
          <cell r="E195">
            <v>53.65</v>
          </cell>
          <cell r="F195">
            <v>55.78</v>
          </cell>
        </row>
        <row r="196">
          <cell r="A196" t="str">
            <v>0601001012</v>
          </cell>
          <cell r="B196" t="str">
            <v>FORMA EM CHAPA DE MADEIRA TIPO PLASTIFICADA DE 12 MM DE ESPESSURA (7 FLS.), COM UTILIZACAO DE 3 VEZES, APENAS DE UM LADO, INCLUSIVE ESCORAMENTO /M2</v>
          </cell>
          <cell r="C196" t="str">
            <v>M2</v>
          </cell>
          <cell r="D196" t="str">
            <v>M2</v>
          </cell>
          <cell r="E196">
            <v>54.62</v>
          </cell>
          <cell r="F196">
            <v>56.75</v>
          </cell>
        </row>
        <row r="197">
          <cell r="A197" t="str">
            <v>0601001016</v>
          </cell>
          <cell r="B197" t="str">
            <v>CIMBRAMENTO DE MADEIRA PARA ALTURAS ATE 4M, ESTRUTURA LEVES - FORNECIMENTO E MONTAGEM /M3</v>
          </cell>
          <cell r="C197" t="str">
            <v>M3</v>
          </cell>
          <cell r="D197" t="str">
            <v>M3</v>
          </cell>
          <cell r="E197">
            <v>34.72</v>
          </cell>
          <cell r="F197">
            <v>37.229999999999997</v>
          </cell>
        </row>
        <row r="198">
          <cell r="A198" t="str">
            <v>0601001018</v>
          </cell>
          <cell r="B198" t="str">
            <v>CIMBRAMENTO PARA GALERIAS RETANGULARES /M3</v>
          </cell>
          <cell r="C198" t="str">
            <v>M3</v>
          </cell>
          <cell r="D198" t="str">
            <v>M3</v>
          </cell>
          <cell r="E198">
            <v>41.84</v>
          </cell>
          <cell r="F198">
            <v>45.06</v>
          </cell>
        </row>
        <row r="199">
          <cell r="A199"/>
          <cell r="B199"/>
          <cell r="C199"/>
          <cell r="D199"/>
          <cell r="E199"/>
          <cell r="F199"/>
        </row>
        <row r="200">
          <cell r="A200"/>
          <cell r="B200" t="str">
            <v>*  FERRAGEM</v>
          </cell>
          <cell r="C200"/>
          <cell r="D200"/>
          <cell r="E200"/>
          <cell r="F200"/>
        </row>
        <row r="201">
          <cell r="A201" t="str">
            <v>0601002000</v>
          </cell>
          <cell r="B201" t="str">
            <v>ARMACAO DE ACO CA-60 DIAM. 3,4 A 6,0MM - FORNECIMENTO / CORTE (C/PERDA DE 10%) / DOBRA / COLOCACAO /KG</v>
          </cell>
          <cell r="C201" t="str">
            <v>KG</v>
          </cell>
          <cell r="D201" t="str">
            <v>KG</v>
          </cell>
          <cell r="E201">
            <v>11.99</v>
          </cell>
          <cell r="F201">
            <v>12.29</v>
          </cell>
        </row>
        <row r="202">
          <cell r="A202" t="str">
            <v>0601002002</v>
          </cell>
          <cell r="B202" t="str">
            <v>ARMACAO ACO CA-50, GROSSA, DIAM.16,0 (5/8) A  25,0MM (1) - FORNECIMENTO / CORTE (PERDA DE 10%) / DOBRA / COLOCACAO /KG</v>
          </cell>
          <cell r="C202" t="str">
            <v>KG</v>
          </cell>
          <cell r="D202" t="str">
            <v>KG</v>
          </cell>
          <cell r="E202">
            <v>15.29</v>
          </cell>
          <cell r="F202">
            <v>15.86</v>
          </cell>
        </row>
        <row r="203">
          <cell r="A203" t="str">
            <v>0601002003</v>
          </cell>
          <cell r="B203" t="str">
            <v>ARMACAO ACO CA-50, MEDIA, DIAM. 6,3 (1/4) A 12,5MM(1/2) - FORNECIMENTO / CORTE (PERDA DE 10%) / DOBRA / COLOCACAO /KG</v>
          </cell>
          <cell r="C203" t="str">
            <v>KG</v>
          </cell>
          <cell r="D203" t="str">
            <v>KG</v>
          </cell>
          <cell r="E203">
            <v>12.97</v>
          </cell>
          <cell r="F203">
            <v>13.32</v>
          </cell>
        </row>
        <row r="204">
          <cell r="A204" t="str">
            <v>0601002010</v>
          </cell>
          <cell r="B204" t="str">
            <v>TELA DE ACO MALHA 15X15, 4,2MM REF. EAQ 92 DA TELCON - FORNECIMENTO E COLOCACAO /M2</v>
          </cell>
          <cell r="C204" t="str">
            <v>M2</v>
          </cell>
          <cell r="D204" t="str">
            <v>M2</v>
          </cell>
          <cell r="E204">
            <v>11.75</v>
          </cell>
          <cell r="F204">
            <v>11.85</v>
          </cell>
        </row>
        <row r="205">
          <cell r="A205" t="str">
            <v>0601002015</v>
          </cell>
          <cell r="B205" t="str">
            <v>ARMACAO EM TELA DE ACO SOLDADA NERVURADA Q-138, ACO CA-60, 4,2MM, MALHA 10X10CM /KG</v>
          </cell>
          <cell r="C205" t="str">
            <v>KG</v>
          </cell>
          <cell r="D205" t="str">
            <v>KG</v>
          </cell>
          <cell r="E205">
            <v>16.63</v>
          </cell>
          <cell r="F205">
            <v>16.7</v>
          </cell>
        </row>
        <row r="206">
          <cell r="A206"/>
          <cell r="B206"/>
          <cell r="C206"/>
          <cell r="D206"/>
          <cell r="E206"/>
          <cell r="F206"/>
          <cell r="H206" t="str">
            <v>IMPERNEABILIZACAO</v>
          </cell>
        </row>
        <row r="207">
          <cell r="A207"/>
          <cell r="B207" t="str">
            <v>*  CONCRETO</v>
          </cell>
          <cell r="C207"/>
          <cell r="D207"/>
          <cell r="E207"/>
          <cell r="F207"/>
        </row>
        <row r="208">
          <cell r="A208" t="str">
            <v>0601003000</v>
          </cell>
          <cell r="B208" t="str">
            <v>SINAPI - 96624 - LASTRO COM MATERIAL GRANULAR (PEDRA BRITADA N.2), APLICADO EM PISOS OU RADIERS, ESPESSURA DE *10 CM*. AF_08/2017 /M3</v>
          </cell>
          <cell r="C208" t="str">
            <v>M3</v>
          </cell>
          <cell r="D208" t="str">
            <v>M3</v>
          </cell>
          <cell r="E208">
            <v>88.57</v>
          </cell>
          <cell r="F208">
            <v>91.1</v>
          </cell>
        </row>
        <row r="209">
          <cell r="A209" t="str">
            <v>0601003004</v>
          </cell>
          <cell r="B209" t="str">
            <v>SINAPI - 94974 - CONCRETO MAGRO PARA LASTRO, TRACO 1:4,5:4,5 (CIMENTO/ AREIA MEDIA/ BRITA 1)  - PREPARO MANUAL. AF_07/2016 /M3</v>
          </cell>
          <cell r="C209" t="str">
            <v>M3</v>
          </cell>
          <cell r="D209" t="str">
            <v>M3</v>
          </cell>
          <cell r="E209">
            <v>343.24</v>
          </cell>
          <cell r="F209">
            <v>357.84</v>
          </cell>
        </row>
        <row r="210">
          <cell r="A210" t="str">
            <v>0601003006</v>
          </cell>
          <cell r="B210" t="str">
            <v>LANCAMENTO/APLICACAO MANUAL DE CONCRETO EM FUNDACOES /M3</v>
          </cell>
          <cell r="C210" t="str">
            <v>M3</v>
          </cell>
          <cell r="D210" t="str">
            <v>M3</v>
          </cell>
          <cell r="E210">
            <v>95.38</v>
          </cell>
          <cell r="F210">
            <v>105.2</v>
          </cell>
        </row>
        <row r="211">
          <cell r="A211" t="str">
            <v>0601003008</v>
          </cell>
          <cell r="B211" t="str">
            <v>LANCAMENTO/APLICACAO MANUAL DE CONCRETO EM ESTRUTURAS /M3</v>
          </cell>
          <cell r="C211" t="str">
            <v>M3</v>
          </cell>
          <cell r="D211" t="str">
            <v>M3</v>
          </cell>
          <cell r="E211">
            <v>95.97</v>
          </cell>
          <cell r="F211">
            <v>105.79</v>
          </cell>
        </row>
        <row r="212">
          <cell r="A212" t="str">
            <v>0601003016</v>
          </cell>
          <cell r="B212" t="str">
            <v>SINAPI - 94963 - CONCRETO FCK = 15MPA, TRACO 1:3,4:3,5 (CIMENTO/ AREIA MEDIA/ BRITA 1)  - PREPARO MECANICO COM BETONEIRA 400 L. AF_07/2016 /M3</v>
          </cell>
          <cell r="C212" t="str">
            <v>M3</v>
          </cell>
          <cell r="D212" t="str">
            <v>M3</v>
          </cell>
          <cell r="E212">
            <v>282.92</v>
          </cell>
          <cell r="F212">
            <v>288.98</v>
          </cell>
        </row>
        <row r="213">
          <cell r="A213" t="str">
            <v>0601003019</v>
          </cell>
          <cell r="B213" t="str">
            <v>SINAPI - 94964 - CONCRETO FCK = 20MPA, TRACO 1:2,7:3 (CIMENTO/ AREIA MEDIA/ BRITA 1)  - PREPARO MECANICO COM BETONEIRA 400 L. AF_07/2016 /M3</v>
          </cell>
          <cell r="C213" t="str">
            <v>M3</v>
          </cell>
          <cell r="D213" t="str">
            <v>M3</v>
          </cell>
          <cell r="E213">
            <v>313.44</v>
          </cell>
          <cell r="F213">
            <v>320.02</v>
          </cell>
        </row>
        <row r="214">
          <cell r="A214" t="str">
            <v>0601003025</v>
          </cell>
          <cell r="B214" t="str">
            <v>SINAPI - 94965 - CONCRETO FCK = 25MPA, TRACO 1:2,3:2,7 (CIMENTO/ AREIA MEDIA/ BRITA 1)  - PREPARO MECANICO COM BETONEIRA 400 L. AF_07/2016 /M3</v>
          </cell>
          <cell r="C214" t="str">
            <v>M3</v>
          </cell>
          <cell r="D214" t="str">
            <v>M3</v>
          </cell>
          <cell r="E214">
            <v>328.36</v>
          </cell>
          <cell r="F214">
            <v>334.37</v>
          </cell>
        </row>
        <row r="215">
          <cell r="A215" t="str">
            <v>0601003050</v>
          </cell>
          <cell r="B215" t="str">
            <v>CONCRETO USINADO CONVENCIONAL, CONTROLE TIPO A, CONSISTENCIA NORMAL PARA VIBRACAO, BRITA 1, FCK=20,0 MPA (SEM LANCAMENTO E ADENSAMENTO) /M3</v>
          </cell>
          <cell r="C215" t="str">
            <v>M3</v>
          </cell>
          <cell r="D215" t="str">
            <v>M3</v>
          </cell>
          <cell r="E215">
            <v>335.53</v>
          </cell>
          <cell r="F215">
            <v>335.53</v>
          </cell>
        </row>
        <row r="216">
          <cell r="A216" t="str">
            <v>0601003054</v>
          </cell>
          <cell r="B216" t="str">
            <v>CONCRETO USINADO CONVENCIONAL, CONTROLE TIPO A, CONSISTENCIA NORMAL PARA VIBRACAO, BRITA 1, FCK=25,0 MPA (SEM LANCAMENTO E ADENSAMENTO) /M3</v>
          </cell>
          <cell r="C216" t="str">
            <v>M3</v>
          </cell>
          <cell r="D216" t="str">
            <v>M3</v>
          </cell>
          <cell r="E216">
            <v>344.99</v>
          </cell>
          <cell r="F216">
            <v>344.99</v>
          </cell>
        </row>
        <row r="217">
          <cell r="A217" t="str">
            <v>0601003058</v>
          </cell>
          <cell r="B217" t="str">
            <v>CONCRETO USINADO CONVENCIONAL, CONTROLE TIPO A, CONSISTENCIA NORMAL PARA VIBRACAO, BRITA 1, FCK=30,0 MPA (SEM LANCAMENTO E ADENSAMENTO) /M3</v>
          </cell>
          <cell r="C217" t="str">
            <v>M3</v>
          </cell>
          <cell r="D217" t="str">
            <v>M3</v>
          </cell>
          <cell r="E217">
            <v>356.49</v>
          </cell>
          <cell r="F217">
            <v>356.49</v>
          </cell>
        </row>
        <row r="218">
          <cell r="A218" t="str">
            <v>0601003105</v>
          </cell>
          <cell r="B218" t="str">
            <v>LAJE PRE-FABRICADA TRELICADA BETA 12 P/ FORRO, CAPA=5CM EM CONCRETO USINADO BOMBEADO FCK=20,0 MPA, CONTROLE A, CONS=0,062M3/M2, PREENCHIMENTO EPS/CERAMICA, INTEREIXO 42CM, SOBRECARGA=100KG/M2, VAOS ATE 5M, INCL. FERRAGEM E EXCL. ESCORAMENTO /M2</v>
          </cell>
          <cell r="C218" t="str">
            <v>M2</v>
          </cell>
          <cell r="D218" t="str">
            <v>M2</v>
          </cell>
          <cell r="E218">
            <v>88.42</v>
          </cell>
          <cell r="F218">
            <v>89.96</v>
          </cell>
        </row>
        <row r="219">
          <cell r="A219" t="str">
            <v>0601003108</v>
          </cell>
          <cell r="B219" t="str">
            <v>LAJE PRE-FABRICADA TRELICADA BETA 12 P/ PISO, CAPA=5CM EM CONCRETO USINADO BOMBEADO FCK=20,0 MPA, CONTROLE A, CONS=0,062M3/M2, PREENCHIMENTO EPS/CERAMICA, INTEREIXO 42CM, SOBRECARGA=200KG/M2, VAOS ATE 4,60M, INCL. FERRAGEM E EXCL. ESCORAMENTO /M2</v>
          </cell>
          <cell r="C219" t="str">
            <v>M2</v>
          </cell>
          <cell r="D219" t="str">
            <v>M2</v>
          </cell>
          <cell r="E219">
            <v>94.42</v>
          </cell>
          <cell r="F219">
            <v>95.96</v>
          </cell>
        </row>
        <row r="220">
          <cell r="A220" t="str">
            <v>0601003111</v>
          </cell>
          <cell r="B220" t="str">
            <v>LAJE PRE-FABRICADA TRELICADA BETA 16 P/ FORRO, CAPA=5CM EM CONCRETO USINADO BOMBEADO FCK=20,0 MPA, CONTROLE A, CONS=0,075M3/M2, PREENCHIMENTO EPS/CERAMICA, INTEREIXO 42CM, SOBRECARGA=100KG/M2, VAOS ATE 6M, INCL. FERRAGEM E EXCL. ESCORAMENTO /M2</v>
          </cell>
          <cell r="C220" t="str">
            <v>M2</v>
          </cell>
          <cell r="D220" t="str">
            <v>M2</v>
          </cell>
          <cell r="E220">
            <v>112.61</v>
          </cell>
          <cell r="F220">
            <v>114.09</v>
          </cell>
        </row>
        <row r="221">
          <cell r="A221" t="str">
            <v>0601003114</v>
          </cell>
          <cell r="B221" t="str">
            <v>LAJE PRE-FABRICADA TRELICADA BETA 16 P/ PISO, CAPA=5CM EM CONCRETO USINADO BOMBEADO FCK=20,0 MPA, CONTROLE A, CONS=0,065M3/M2, PREENCHIMENTO EPS/CERAMICA, INTEREIXO 49CM, SOBRECARGA=200KG/M2, VAOS ATE 5,60M, INCL. FERRAGEM E EXCL. ESCORAMENTO /M2</v>
          </cell>
          <cell r="C221" t="str">
            <v>M2</v>
          </cell>
          <cell r="D221" t="str">
            <v>M2</v>
          </cell>
          <cell r="E221">
            <v>116.51</v>
          </cell>
          <cell r="F221">
            <v>118.14</v>
          </cell>
        </row>
        <row r="222">
          <cell r="A222" t="str">
            <v>0601003117</v>
          </cell>
          <cell r="B222" t="str">
            <v>LAJE PRE-FABRICADA TRELICADA BETA 20 P/ PISO, CAPA=5CM EM CONCRETO USINADO BOMBEADO FCK=20,0 MPA, CONTROLE A, CONS=0,085M3/M2, PREENCHIMENTO EPS/CERAMICA, INTEREIXO 42CM, SOBRECARGA=200KG/M2, VAOS ATE 7,20M, INCL. FERRAGEM E EXCL. ESCORAMENTO /M2</v>
          </cell>
          <cell r="C222" t="str">
            <v>M2</v>
          </cell>
          <cell r="D222" t="str">
            <v>M2</v>
          </cell>
          <cell r="E222">
            <v>142.41999999999999</v>
          </cell>
          <cell r="F222">
            <v>143.88999999999999</v>
          </cell>
        </row>
        <row r="223">
          <cell r="A223" t="str">
            <v>0601003120</v>
          </cell>
          <cell r="B223" t="str">
            <v>LAJE PRE-FABRICADA TRELICADA BETA 20 P/ PISO, CAPA=5CM EM CONCRETO USINADO BOMBEADO FCK=20,0 MPA, CONTROLE A, CONS=0,085M3/M2, PREENCHIMENTO EPS/CERAMICA, INTEREIXO 42CM, SOBRECARGA=300KG/M2, VAOS ATE 6,80M, INCL. FERRAGEM E EXCL. ESCORAMENTO /M2</v>
          </cell>
          <cell r="C223" t="str">
            <v>M2</v>
          </cell>
          <cell r="D223" t="str">
            <v>M2</v>
          </cell>
          <cell r="E223">
            <v>152.63999999999999</v>
          </cell>
          <cell r="F223">
            <v>154.11000000000001</v>
          </cell>
          <cell r="H223" t="str">
            <v>ALVENARIA</v>
          </cell>
        </row>
        <row r="224">
          <cell r="A224" t="str">
            <v>0601003123</v>
          </cell>
          <cell r="B224" t="str">
            <v>LAJE PRE-FABRICADA TRELICADA BETA 12 P/ FORRO, CAPA=5CM EM CONCRETO USINADO BOMBEADO FCK=25,0 MPA, CONTROLE A, CONS=0,062M3/M2, PREENCHIMENTO EPS/CERAMICA, INTEREIXO 42CM, SOBRECARGA=100KG/M2, VAOS ATE 5M, INCL. FERRAGEM E EXCL. ESCORAMENTO /M2</v>
          </cell>
          <cell r="C224" t="str">
            <v>M2</v>
          </cell>
          <cell r="D224" t="str">
            <v>M2</v>
          </cell>
          <cell r="E224">
            <v>89</v>
          </cell>
          <cell r="F224">
            <v>90.54</v>
          </cell>
        </row>
        <row r="225">
          <cell r="A225" t="str">
            <v>0601003126</v>
          </cell>
          <cell r="B225" t="str">
            <v>LAJE PRE-FABRICADA TRELICADA BETA 12 P/ PISO, CAPA=5CM EM CONCRETO USINADO BOMBEADO FCK=25,0 MPA, CONTROLE A, CONS=0,062M3/M2, PREENCHIMENTO EPS/CERAMICA, INTEREIXO 42CM, SOBRECARGA=200KG/M2, VAOS ATE 4,60M, INCL. FERRAGEM E EXCL. ESCORAMENTO /M2</v>
          </cell>
          <cell r="C225" t="str">
            <v>M2</v>
          </cell>
          <cell r="D225" t="str">
            <v>M2</v>
          </cell>
          <cell r="E225">
            <v>95</v>
          </cell>
          <cell r="F225">
            <v>96.54</v>
          </cell>
        </row>
        <row r="226">
          <cell r="A226" t="str">
            <v>0601003129</v>
          </cell>
          <cell r="B226" t="str">
            <v>LAJE PRE-FABRICADA TRELICADA BETA 16 P/ FORRO, CAPA=5CM EM CONCRETO USINADO BOMBEADO FCK=25,0 MPA, CONTROLE A, CONS=0,075M3/M2, PREENCHIMENTO EPS/CERAMICA, INTEREIXO 42CM, SOBRECARGA=100KG/M2, VAOS ATE 6M, INCL. FERRAGEM E EXCL. ESCORAMENTO /M2</v>
          </cell>
          <cell r="C226" t="str">
            <v>M2</v>
          </cell>
          <cell r="D226" t="str">
            <v>M2</v>
          </cell>
          <cell r="E226">
            <v>113.32</v>
          </cell>
          <cell r="F226">
            <v>114.8</v>
          </cell>
        </row>
        <row r="227">
          <cell r="A227" t="str">
            <v>0601003132</v>
          </cell>
          <cell r="B227" t="str">
            <v>LAJE PRE-FABRICADA TRELICADA BETA 16 P/ PISO, CAPA=5CM EM CONCRETO USINADO BOMBEADO FCK=25,0 MPA, CONTROLE A, CONS=0,065M3/M2, PREENCHIMENTO EPS/CERAMICA, INTEREIXO 49CM, SOBRECARGA=200KG/M2, VAOS ATE 5,60M, INCL. FERRAGEM E EXCL. ESCORAMENTO /M2</v>
          </cell>
          <cell r="C227" t="str">
            <v>M2</v>
          </cell>
          <cell r="D227" t="str">
            <v>M2</v>
          </cell>
          <cell r="E227">
            <v>117.13</v>
          </cell>
          <cell r="F227">
            <v>118.76</v>
          </cell>
        </row>
        <row r="228">
          <cell r="A228" t="str">
            <v>0601003135</v>
          </cell>
          <cell r="B228" t="str">
            <v>LAJE PRE-FABRICADA TRELICADA BETA 20 P/ PISO, CAPA=5CM EM CONCRETO USINADO BOMBEADO FCK=25,0 MPA, CONTROLE A, CONS=0,085M3/M2, PREENCHIMENTO EPS/CERAMICA, INTEREIXO 42CM, SOBRECARGA=200KG/M2, VAOS ATE 7,20M, INCL. FERRAGEM E EXCL. ESCORAMENTO /M2</v>
          </cell>
          <cell r="C228" t="str">
            <v>M2</v>
          </cell>
          <cell r="D228" t="str">
            <v>M2</v>
          </cell>
          <cell r="E228">
            <v>143.22</v>
          </cell>
          <cell r="F228">
            <v>144.69</v>
          </cell>
        </row>
        <row r="229">
          <cell r="A229" t="str">
            <v>0601003138</v>
          </cell>
          <cell r="B229" t="str">
            <v>LAJE PRE-FABRICADA TRELICADA BETA 20 P/ PISO, CAPA=5CM EM CONCRETO USINADO BOMBEADO FCK=25,0 MPA, CONTROLE A, CONS=0,085M3/M2, PREENCHIMENTO EPS/CERAMICA, INTEREIXO 42CM, SOBRECARGA=300KG/M2, VAOS ATE 6,80M, INCL. FERRAGEM E EXCL. ESCORAMENTO /M2</v>
          </cell>
          <cell r="C229" t="str">
            <v>M2</v>
          </cell>
          <cell r="D229" t="str">
            <v>M2</v>
          </cell>
          <cell r="E229">
            <v>153.44</v>
          </cell>
          <cell r="F229">
            <v>154.91</v>
          </cell>
        </row>
        <row r="230">
          <cell r="A230" t="str">
            <v>0601003141</v>
          </cell>
          <cell r="B230" t="str">
            <v>LAJE PRE-FABRICADA TRELICADA BETA 12 P/ FORRO, CAPA=5CM EM CONCRETO FCK=20,0 MPA, CONTROLE B, CONS=0,062M3/M2, PREENCHIMENTO EPS/CERAMICA, INTEREIXO 42CM, SOBRECARGA=100KG/M2, VAOS ATE 5M, INCL. FERRAGEM E EXCL. ESCORAMENTO /M2</v>
          </cell>
          <cell r="C230" t="str">
            <v>M2</v>
          </cell>
          <cell r="D230" t="str">
            <v>M2</v>
          </cell>
          <cell r="E230">
            <v>89.45</v>
          </cell>
          <cell r="F230">
            <v>91.84</v>
          </cell>
        </row>
        <row r="231">
          <cell r="A231" t="str">
            <v>0601003144</v>
          </cell>
          <cell r="B231" t="str">
            <v>LAJE PRE-FABRICADA TRELICADA BETA 12 P/ PISO, CAPA=5CM EM CONCRETO FCK=20,0 MPA, CONTROLE B, CONS=0,062M3/M2, PREENCHIMENTO EPS/CERAMICA, INTEREIXO 42CM, SOBRECARGA=200KG/M2, VAOS ATE 4,60M, INCL. FERRAGEM E EXCL. ESCORAMENTO /M2</v>
          </cell>
          <cell r="C231" t="str">
            <v>M2</v>
          </cell>
          <cell r="D231" t="str">
            <v>M2</v>
          </cell>
          <cell r="E231">
            <v>95.45</v>
          </cell>
          <cell r="F231">
            <v>97.84</v>
          </cell>
        </row>
        <row r="232">
          <cell r="A232" t="str">
            <v>0601003147</v>
          </cell>
          <cell r="B232" t="str">
            <v>LAJE PRE-FABRICADA TRELICADA BETA 16 P/ FORRO, CAPA=5CM EM CONCRETO FCK=20,0 MPA, CONTROLE B, CONS=0,075M3/M2, PREENCHIMENTO EPS/CERAMICA, INTEREIXO 42CM, SOBRECARGA=100KG/M2, VAOS ATE 6M, INCL. FERRAGEM E EXCL. ESCORAMENTO /M2</v>
          </cell>
          <cell r="C232" t="str">
            <v>M2</v>
          </cell>
          <cell r="D232" t="str">
            <v>M2</v>
          </cell>
          <cell r="E232">
            <v>113.84</v>
          </cell>
          <cell r="F232">
            <v>116.37</v>
          </cell>
        </row>
        <row r="233">
          <cell r="A233" t="str">
            <v>0601003150</v>
          </cell>
          <cell r="B233" t="str">
            <v>LAJE PRE-FABRICADA TRELICADA BETA 16 P/ PISO, CAPA=5CM EM CONCRETO FCK=20,0 MPA, CONTROLE B, CONS=0,065M3/M2, PREENCHIMENTO EPS/CERAMICA, INTEREIXO 49CM, SOBRECARGA=200KG/M2, VAOS ATE 5,60M, INCL. FERRAGEM E EXCL. ESCORAMENTO /M2</v>
          </cell>
          <cell r="C233" t="str">
            <v>M2</v>
          </cell>
          <cell r="D233" t="str">
            <v>M2</v>
          </cell>
          <cell r="E233">
            <v>117.58</v>
          </cell>
          <cell r="F233">
            <v>120.12</v>
          </cell>
        </row>
        <row r="234">
          <cell r="A234" t="str">
            <v>0601003153</v>
          </cell>
          <cell r="B234" t="str">
            <v>LAJE PRE-FABRICADA TRELICADA BETA 20 P/ PISO, CAPA=5CM EM CONCRETO FCK=20,0 MPA, CONTROLE B, CONS=0,085M3/M2, PREENCHIMENTO EPS/CERAMICA, INTEREIXO 42CM, SOBRECARGA=200KG/M2, VAOS ATE 7,20M, INCL. FERRAGEM E EXCL. ESCORAMENTO /M2</v>
          </cell>
          <cell r="C234" t="str">
            <v>M2</v>
          </cell>
          <cell r="D234" t="str">
            <v>M2</v>
          </cell>
          <cell r="E234">
            <v>143.82</v>
          </cell>
          <cell r="F234">
            <v>146.47</v>
          </cell>
        </row>
        <row r="235">
          <cell r="A235" t="str">
            <v>0601003156</v>
          </cell>
          <cell r="B235" t="str">
            <v>LAJE PRE-FABRICADA TRELICADA BETA 20 P/ PISO, CAPA=5CM EM CONCRETO FCK=20,0 MPA, CONTROLE B, CONS=0,085M3/M2, PREENCHIMENTO EPS/CERAMICA, INTEREIXO 42CM, SOBRECARGA=300KG/M2, VAOS ATE 6,80M, INCL. FERRAGEM E EXCL. ESCORAMENTO /M2</v>
          </cell>
          <cell r="C235" t="str">
            <v>M2</v>
          </cell>
          <cell r="D235" t="str">
            <v>M2</v>
          </cell>
          <cell r="E235">
            <v>154.04</v>
          </cell>
          <cell r="F235">
            <v>156.69</v>
          </cell>
        </row>
        <row r="236">
          <cell r="A236" t="str">
            <v>0601003159</v>
          </cell>
          <cell r="B236" t="str">
            <v>LAJE PRE-FABRICADA TRELICADA BETA 12 P/ FORRO, CAPA=5CM EM CONCRETO FCK=25,0 MPA, CONTROLE B, CONS=0,062M3/M2, PREENCHIMENTO EPS/CERAMICA, INTEREIXO 42CM, SOBRECARGA=100KG/M2, VAOS ATE 5M, INCL. FERRAGEM E EXCL. ESCORAMENTO /M2</v>
          </cell>
          <cell r="C236" t="str">
            <v>M2</v>
          </cell>
          <cell r="D236" t="str">
            <v>M2</v>
          </cell>
          <cell r="E236">
            <v>90.37</v>
          </cell>
          <cell r="F236">
            <v>92.73</v>
          </cell>
        </row>
        <row r="237">
          <cell r="A237" t="str">
            <v>0601003162</v>
          </cell>
          <cell r="B237" t="str">
            <v>LAJE PRE-FABRICADA TRELICADA BETA 12 P/ PISO, CAPA=5CM EM CONCRETO FCK=25,0 MPA, CONTROLE B, CONS=0,062M3/M2, PREENCHIMENTO EPS/CERAMICA, INTEREIXO 42CM, SOBRECARGA=200KG/M2, VAOS ATE 4,60M, INCL. FERRAGEM E EXCL. ESCORAMENTO /M2</v>
          </cell>
          <cell r="C237" t="str">
            <v>M2</v>
          </cell>
          <cell r="D237" t="str">
            <v>M2</v>
          </cell>
          <cell r="E237">
            <v>96.37</v>
          </cell>
          <cell r="F237">
            <v>98.73</v>
          </cell>
        </row>
        <row r="238">
          <cell r="A238" t="str">
            <v>0601003165</v>
          </cell>
          <cell r="B238" t="str">
            <v>LAJE PRE-FABRICADA TRELICADA BETA 16 P/ FORRO, CAPA=5CM EM CONCRETO FCK=25,0 MPA, CONTROLE B, CONS=0,075M3/M2, PREENCHIMENTO EPS/CERAMICA, INTEREIXO 42CM, SOBRECARGA=100KG/M2, VAOS ATE 6M, INCL. FERRAGEM E EXCL. ESCORAMENTO /M2</v>
          </cell>
          <cell r="C238" t="str">
            <v>M2</v>
          </cell>
          <cell r="D238" t="str">
            <v>M2</v>
          </cell>
          <cell r="E238">
            <v>114.96</v>
          </cell>
          <cell r="F238">
            <v>117.44</v>
          </cell>
        </row>
        <row r="239">
          <cell r="A239" t="str">
            <v>0601003168</v>
          </cell>
          <cell r="B239" t="str">
            <v>LAJE PRE-FABRICADA TRELICADA BETA 16 P/ PISO, CAPA=5CM EM CONCRETO FCK=25,0 MPA, CONTROLE B, CONS=0,065M3/M2, PREENCHIMENTO EPS/CERAMICA, INTEREIXO 49CM, SOBRECARGA=200KG/M2, VAOS ATE 5,60M, INCL. FERRAGEM E EXCL. ESCORAMENTO /M2</v>
          </cell>
          <cell r="C239" t="str">
            <v>M2</v>
          </cell>
          <cell r="D239" t="str">
            <v>M2</v>
          </cell>
          <cell r="E239">
            <v>118.55</v>
          </cell>
          <cell r="F239">
            <v>121.05</v>
          </cell>
        </row>
        <row r="240">
          <cell r="A240" t="str">
            <v>0601003171</v>
          </cell>
          <cell r="B240" t="str">
            <v>LAJE PRE-FABRICADA TRELICADA BETA 20 P/ PISO, CAPA=5CM EM CONCRETO FCK=25,0 MPA, CONTROLE B, CONS=0,085M3/M2, PREENCHIMENTO EPS/CERAMICA, INTEREIXO 42CM, SOBRECARGA=200KG/M2, VAOS ATE 7,20M, INCL. FERRAGEM E EXCL. ESCORAMENTO /M2</v>
          </cell>
          <cell r="C240" t="str">
            <v>M2</v>
          </cell>
          <cell r="D240" t="str">
            <v>M2</v>
          </cell>
          <cell r="E240">
            <v>145.09</v>
          </cell>
          <cell r="F240">
            <v>147.69</v>
          </cell>
        </row>
        <row r="241">
          <cell r="A241" t="str">
            <v>0601003174</v>
          </cell>
          <cell r="B241" t="str">
            <v>LAJE PRE-FABRICADA TRELICADA BETA 20 P/ PISO, CAPA=5CM EM CONCRETO FCK=25,0 MPA, CONTROLE B, CONS=0,085M3/M2, PREENCHIMENTO EPS/CERAMICA, INTEREIXO 42CM, SOBRECARGA=300KG/M2, VAOS ATE 6,80M, INCL. FERRAGEM E EXCL. ESCORAMENTO /M2</v>
          </cell>
          <cell r="C241" t="str">
            <v>M2</v>
          </cell>
          <cell r="D241" t="str">
            <v>M2</v>
          </cell>
          <cell r="E241">
            <v>155.31</v>
          </cell>
          <cell r="F241">
            <v>157.91</v>
          </cell>
        </row>
        <row r="242">
          <cell r="A242" t="str">
            <v>0601003200</v>
          </cell>
          <cell r="B242" t="str">
            <v>BOMBEAMENTO, ADENSAMENTO E ACABAMENTO DE CONCRETO /M3</v>
          </cell>
          <cell r="C242" t="str">
            <v>M3</v>
          </cell>
          <cell r="D242" t="str">
            <v>M3</v>
          </cell>
          <cell r="E242">
            <v>57.4</v>
          </cell>
          <cell r="F242">
            <v>59.91</v>
          </cell>
        </row>
        <row r="243">
          <cell r="A243" t="str">
            <v>0601003215</v>
          </cell>
          <cell r="B243" t="str">
            <v>ESCORAMENTO EM MADEIRA PARA LAJES DE EDIFICACOES COM PONTALETES /M2</v>
          </cell>
          <cell r="C243" t="str">
            <v>M2</v>
          </cell>
          <cell r="D243" t="str">
            <v>M2</v>
          </cell>
          <cell r="E243">
            <v>16.79</v>
          </cell>
          <cell r="F243">
            <v>17.39</v>
          </cell>
        </row>
        <row r="244">
          <cell r="A244"/>
          <cell r="B244"/>
          <cell r="C244"/>
          <cell r="D244"/>
          <cell r="E244"/>
          <cell r="F244"/>
        </row>
        <row r="245">
          <cell r="A245"/>
          <cell r="B245" t="str">
            <v>IMPERMEABILIZACAO</v>
          </cell>
          <cell r="C245"/>
          <cell r="D245"/>
          <cell r="E245"/>
          <cell r="F245"/>
        </row>
        <row r="246">
          <cell r="A246"/>
          <cell r="B246"/>
          <cell r="C246"/>
          <cell r="D246"/>
          <cell r="E246"/>
          <cell r="F246"/>
        </row>
        <row r="247">
          <cell r="A247" t="str">
            <v>CODIGO</v>
          </cell>
          <cell r="B247" t="str">
            <v>S E R V I C O S</v>
          </cell>
          <cell r="C247"/>
          <cell r="D247"/>
          <cell r="E247" t="str">
            <v>TOTAL</v>
          </cell>
          <cell r="F247" t="str">
            <v>TOTAL</v>
          </cell>
        </row>
        <row r="248">
          <cell r="A248"/>
          <cell r="B248"/>
          <cell r="C248"/>
          <cell r="D248"/>
          <cell r="E248"/>
          <cell r="F248"/>
          <cell r="H248" t="str">
            <v>ESTRUTURA DE COBERTURA</v>
          </cell>
        </row>
        <row r="249">
          <cell r="A249" t="str">
            <v>0701000100</v>
          </cell>
          <cell r="B249" t="str">
            <v>SINAPI - 87878 - CHAPISCO APLICADO EM ALVENARIAS E ESTRUTURAS DE CONCRETO INTERNAS, COM COLHER DE PEDREIRO.  ARGAMASSA TRACO 1:3 COM PREPARO MANUAL. AF_06/2014 /M2</v>
          </cell>
          <cell r="C249" t="str">
            <v>M2</v>
          </cell>
          <cell r="D249" t="str">
            <v>M2</v>
          </cell>
          <cell r="E249">
            <v>3.16</v>
          </cell>
          <cell r="F249">
            <v>3.38</v>
          </cell>
        </row>
        <row r="250">
          <cell r="A250" t="str">
            <v>0701000102</v>
          </cell>
          <cell r="B250" t="str">
            <v>REGULARIZACAO DE SUPERFICIE, COM ARGAMASSA DE CIMENTO E AREIA NO TRACO 1:3, ESPESSURA 2 CM /M2</v>
          </cell>
          <cell r="C250" t="str">
            <v>M2</v>
          </cell>
          <cell r="D250" t="str">
            <v>M2</v>
          </cell>
          <cell r="E250">
            <v>19.399999999999999</v>
          </cell>
          <cell r="F250">
            <v>21.01</v>
          </cell>
        </row>
        <row r="251">
          <cell r="A251" t="str">
            <v>0701000104</v>
          </cell>
          <cell r="B251" t="str">
            <v>REGULARIZACAO DE SUPERFICIE, COM ARGAMASSA DE CIMENTO E AREIA NO TRACO 1:3, ESPESSURA 3 CM /M2</v>
          </cell>
          <cell r="C251" t="str">
            <v>M2</v>
          </cell>
          <cell r="D251" t="str">
            <v>M2</v>
          </cell>
          <cell r="E251">
            <v>29.11</v>
          </cell>
          <cell r="F251">
            <v>31.53</v>
          </cell>
        </row>
        <row r="252">
          <cell r="A252" t="str">
            <v>0701000106</v>
          </cell>
          <cell r="B252" t="str">
            <v>SINAPI - 98560 - IMPERMEABILIZACAO DE PISO COM ARGAMASSA DE CIMENTO E AREIA, COM ADITIVO IMPERMEABILIZANTE, E = 2CM. AF_06/2018 /M2</v>
          </cell>
          <cell r="C252" t="str">
            <v>M2</v>
          </cell>
          <cell r="D252" t="str">
            <v>M2</v>
          </cell>
          <cell r="E252">
            <v>32.950000000000003</v>
          </cell>
          <cell r="F252">
            <v>35.36</v>
          </cell>
        </row>
        <row r="253">
          <cell r="A253" t="str">
            <v>0701000107</v>
          </cell>
          <cell r="B253" t="str">
            <v>SINAPI - 98561 - IMPERMEABILIZACAO DE PAREDES COM ARGAMASSA DE CIMENTO E AREIA, COM ADITIVO IMPERMEABILIZANTE, E = 2CM. AF_06/2018 /M2</v>
          </cell>
          <cell r="C253" t="str">
            <v>M2</v>
          </cell>
          <cell r="D253" t="str">
            <v>M2</v>
          </cell>
          <cell r="E253">
            <v>29.99</v>
          </cell>
          <cell r="F253">
            <v>32.18</v>
          </cell>
        </row>
        <row r="254">
          <cell r="A254" t="str">
            <v>0701000108</v>
          </cell>
          <cell r="B254" t="str">
            <v>SINAPI - 98562 - IMPERMEABILIZACAO DE FLOREIRA OU VIGA BALDRAME COM ARGAMASSA DE CIMENTO E AREIA, COM ADITIVO IMPERMEABILIZANTE, E = 2 CM. AF_06/2018 /M2</v>
          </cell>
          <cell r="C254" t="str">
            <v>M2</v>
          </cell>
          <cell r="D254" t="str">
            <v>M2</v>
          </cell>
          <cell r="E254">
            <v>29.28</v>
          </cell>
          <cell r="F254">
            <v>31.13</v>
          </cell>
        </row>
        <row r="255">
          <cell r="A255" t="str">
            <v>0701000109</v>
          </cell>
          <cell r="B255" t="str">
            <v>IMPERMEABILIZACAO COM REVESTIMENTO SEMI-FLEXIVEL VIAPLUS 1000, VIAPOL OU SIMILAR, CONSUMO DE 2KG/M2 /M2</v>
          </cell>
          <cell r="C255" t="str">
            <v>M2</v>
          </cell>
          <cell r="D255" t="str">
            <v>M2</v>
          </cell>
          <cell r="E255">
            <v>14.63</v>
          </cell>
          <cell r="F255">
            <v>15.71</v>
          </cell>
        </row>
        <row r="256">
          <cell r="A256" t="str">
            <v>0701000110</v>
          </cell>
          <cell r="B256" t="str">
            <v>SINAPI - 102234 - PINTURA IMUNIZANTE PARA MADEIRA, 2 DEMAOS. AF_01/2021 /M2</v>
          </cell>
          <cell r="C256" t="str">
            <v>M2</v>
          </cell>
          <cell r="D256" t="str">
            <v>M2</v>
          </cell>
          <cell r="E256">
            <v>15.22</v>
          </cell>
          <cell r="F256">
            <v>16.11</v>
          </cell>
        </row>
        <row r="257">
          <cell r="A257" t="str">
            <v>0701000111</v>
          </cell>
          <cell r="B257" t="str">
            <v>SINAPI - 98556 - IMPERMEABILIZACAO DE SUPERFICIE COM ARGAMASSA POLIMERICA / MEMBRANA ACRILICA, 4 DEMAOS, REFORCADA COM VEU DE POLIESTER (MAV). AF_06/2018 /M2</v>
          </cell>
          <cell r="C257" t="str">
            <v>M2</v>
          </cell>
          <cell r="D257" t="str">
            <v>M2</v>
          </cell>
          <cell r="E257">
            <v>35.06</v>
          </cell>
          <cell r="F257">
            <v>37.200000000000003</v>
          </cell>
        </row>
        <row r="258">
          <cell r="A258" t="str">
            <v>0701000112</v>
          </cell>
          <cell r="B258" t="str">
            <v>IMPERM. INT. DE RESERV.COMPOSTA: 1a. CAMADA C/ CHAPISCO DE ARG. DE CIM. E AREIA TRACO 1:2 C/ VEDACIT ESP. 0,5 CM; 2a.CAM. C/ ARG. DE CIM. E AREIA TRACO 1:3 C/ VEDACIT ESP. 1,5 CM; 3a.CAM.C/ CHAPISCO (IDEM 1a.CAM.);4a. CAM. C/ ARG. (IDEM 2a. CAM.) /M2</v>
          </cell>
          <cell r="C258" t="str">
            <v>M2</v>
          </cell>
          <cell r="D258" t="str">
            <v>M2</v>
          </cell>
          <cell r="E258">
            <v>41.92</v>
          </cell>
          <cell r="F258">
            <v>45.14</v>
          </cell>
        </row>
        <row r="259">
          <cell r="A259" t="str">
            <v>0701000113</v>
          </cell>
          <cell r="B259" t="str">
            <v>SINAPI - 98547 - IMPERMEABILIZACAO DE SUPERFICIE COM MANTA ASFALTICA, DUAS CAMADAS, INCLUSIVE APLICACAO DE PRIMER ASFALTICO, E=3MM E E=4MM. AF_06/2018 /M2</v>
          </cell>
          <cell r="C259" t="str">
            <v>M2</v>
          </cell>
          <cell r="D259" t="str">
            <v>M2</v>
          </cell>
          <cell r="E259">
            <v>128.6</v>
          </cell>
          <cell r="F259">
            <v>131.94999999999999</v>
          </cell>
        </row>
        <row r="260">
          <cell r="A260" t="str">
            <v>0701000115</v>
          </cell>
          <cell r="B260" t="str">
            <v>SINAPI - 98546 - IMPERMEABILIZACAO DE SUPERFICIE COM MANTA ASFALTICA, UMA CAMADA, INCLUSIVE APLICACAO DE PRIMER ASFALTICO, E=3MM. AF_06/2018 /M2</v>
          </cell>
          <cell r="C260" t="str">
            <v>M2</v>
          </cell>
          <cell r="D260" t="str">
            <v>M2</v>
          </cell>
          <cell r="E260">
            <v>69.11</v>
          </cell>
          <cell r="F260">
            <v>71.42</v>
          </cell>
        </row>
        <row r="261">
          <cell r="A261" t="str">
            <v>0701000117</v>
          </cell>
          <cell r="B261" t="str">
            <v>SINAPI - 98554 - IMPERMEABILIZACAO DE SUPERFICIE COM MEMBRANA A BASE DE RESINA ACRILICA, 3 DEMAOS. AF_06/2018 /M2</v>
          </cell>
          <cell r="C261" t="str">
            <v>M2</v>
          </cell>
          <cell r="D261" t="str">
            <v>M2</v>
          </cell>
          <cell r="E261">
            <v>32.020000000000003</v>
          </cell>
          <cell r="F261">
            <v>33.43</v>
          </cell>
        </row>
        <row r="262">
          <cell r="A262" t="str">
            <v>0701000119</v>
          </cell>
          <cell r="B262" t="str">
            <v>IMPERMEABILIZACAO DE LAJES E MARQUISES UTILIZANDO VIAPOL LAJE ALUMINIO 3MM DA VIAPOL OU SIMILAR E PINTURA ASFALTICA PRIMER (UMA DEMAO) - FORNECIMENTO E APLICACAO /M2</v>
          </cell>
          <cell r="C262" t="str">
            <v>M2</v>
          </cell>
          <cell r="D262" t="str">
            <v>M2</v>
          </cell>
          <cell r="E262">
            <v>70.41</v>
          </cell>
          <cell r="F262">
            <v>72.72</v>
          </cell>
        </row>
        <row r="263">
          <cell r="A263" t="str">
            <v>0701000121</v>
          </cell>
          <cell r="B263" t="str">
            <v>IMPERMEABILIZACAO DE FLOREIRAS UTILIZANDO MANTA TORODIN HIDRUS RAIZ DA VIAPOL OU SIMILAR, PINTURA ASFALTICA PRIMER (UMA DEMAO) E VEU DE POLIESTER - FORNECIMENTO E APLICACAO /M2</v>
          </cell>
          <cell r="C263" t="str">
            <v>M2</v>
          </cell>
          <cell r="D263" t="str">
            <v>M2</v>
          </cell>
          <cell r="E263">
            <v>87.75</v>
          </cell>
          <cell r="F263">
            <v>90.06</v>
          </cell>
        </row>
        <row r="264">
          <cell r="A264" t="str">
            <v>0701000124</v>
          </cell>
          <cell r="B264" t="str">
            <v>SINAPI - 98563 - PROTECAO MECANICA DE SUPERFICIE HORIZONTAL COM ARGAMASSA DE CIMENTO E AREIA, TRACO 1:3, E=2CM. AF_06/2018 /M2</v>
          </cell>
          <cell r="C264" t="str">
            <v>M2</v>
          </cell>
          <cell r="D264" t="str">
            <v>M2</v>
          </cell>
          <cell r="E264">
            <v>23.67</v>
          </cell>
          <cell r="F264">
            <v>25.06</v>
          </cell>
        </row>
        <row r="265">
          <cell r="A265" t="str">
            <v>0701000126</v>
          </cell>
          <cell r="B265" t="str">
            <v>SINAPI - 98567 - PROTECAO MECANICA DE SUPERFICIE HORIZONTAL COM ARGAMASSA DE CIMENTO E AREIA, TRACO 1:3, E=4CM. AF_06/2018 /M2</v>
          </cell>
          <cell r="C265" t="str">
            <v>M2</v>
          </cell>
          <cell r="D265" t="str">
            <v>M2</v>
          </cell>
          <cell r="E265">
            <v>43.96</v>
          </cell>
          <cell r="F265">
            <v>46.75</v>
          </cell>
        </row>
        <row r="266">
          <cell r="A266"/>
          <cell r="B266"/>
          <cell r="C266"/>
          <cell r="D266"/>
          <cell r="E266"/>
          <cell r="F266"/>
        </row>
        <row r="267">
          <cell r="A267"/>
          <cell r="B267" t="str">
            <v>ALVENARIA</v>
          </cell>
          <cell r="C267"/>
          <cell r="D267"/>
          <cell r="E267"/>
          <cell r="F267"/>
        </row>
        <row r="268">
          <cell r="A268"/>
          <cell r="B268"/>
          <cell r="C268"/>
          <cell r="D268"/>
          <cell r="E268"/>
          <cell r="F268"/>
        </row>
        <row r="269">
          <cell r="A269" t="str">
            <v>CODIGO</v>
          </cell>
          <cell r="B269" t="str">
            <v>S E R V I C O S</v>
          </cell>
          <cell r="C269"/>
          <cell r="D269"/>
          <cell r="E269" t="str">
            <v>TOTAL</v>
          </cell>
          <cell r="F269" t="str">
            <v>TOTAL</v>
          </cell>
        </row>
        <row r="270">
          <cell r="A270"/>
          <cell r="B270"/>
          <cell r="C270"/>
          <cell r="D270"/>
          <cell r="E270"/>
          <cell r="F270"/>
        </row>
        <row r="271">
          <cell r="A271" t="str">
            <v>0801000100</v>
          </cell>
          <cell r="B271" t="str">
            <v>ALVENARIA DE ELEVACAO COM TIJOLO CERAMICO COMUM (5X10X20)CM, 1/4 VEZ (ESPESSURA DE 5CM), ASSENTADA COM ARGAMASSA MISTA DE CIMENTO, CAL HIDRATADA E AREIA SEM PENEIRAR, NO TRACO 1:2:8 /M2</v>
          </cell>
          <cell r="C271" t="str">
            <v>M2</v>
          </cell>
          <cell r="D271" t="str">
            <v>M2</v>
          </cell>
          <cell r="E271">
            <v>68.92</v>
          </cell>
          <cell r="F271">
            <v>71.91</v>
          </cell>
        </row>
        <row r="272">
          <cell r="A272" t="str">
            <v>0801000101</v>
          </cell>
          <cell r="B272" t="str">
            <v>SINAPI - 101159 - ALVENARIA DE VEDACAO DE BLOCOS CERAMICOS MACICOS DE 5X10X20CM (ESPESSURA 10CM) E ARGAMASSA DE ASSENTAMENTO COM PREPARO EM BETONEIRA. AF_05/2020 /M2</v>
          </cell>
          <cell r="C272" t="str">
            <v>M2</v>
          </cell>
          <cell r="D272" t="str">
            <v>M2</v>
          </cell>
          <cell r="E272">
            <v>101.96</v>
          </cell>
          <cell r="F272">
            <v>107.42</v>
          </cell>
        </row>
        <row r="273">
          <cell r="A273" t="str">
            <v>0801000102</v>
          </cell>
          <cell r="B273" t="str">
            <v>ALVENARIA DE ELEVACAO COM TIJOLO CERAMICO FURADO (9X19X19)CM, 1/2 VEZ (ESPESSURA DE 9CM), ASSENTADA COM ARGAMASSA MISTA DE CIMENTO, CAL HIDRATADA E AREIA SEM PENEIRAR, NO TRACO 1:2:8 /M2</v>
          </cell>
          <cell r="C273" t="str">
            <v>M2</v>
          </cell>
          <cell r="D273" t="str">
            <v>M2</v>
          </cell>
          <cell r="E273">
            <v>39.89</v>
          </cell>
          <cell r="F273">
            <v>41.83</v>
          </cell>
        </row>
        <row r="274">
          <cell r="A274" t="str">
            <v>0801000103</v>
          </cell>
          <cell r="B274" t="str">
            <v>ALVENARIA DE ELEVACAO COM TIJOLO CERAMICO COMUM (5X10X20)CM, 1 VEZ (ESPESSURA DE 20 CM), ASSENTADA COM ARGAMASSA MISTA DE CIMENTO, CAL HIDRATADA E AREIA SEM PENEIRAR, NO TRACO 1:2:8 /M2</v>
          </cell>
          <cell r="C274" t="str">
            <v>M2</v>
          </cell>
          <cell r="D274" t="str">
            <v>M2</v>
          </cell>
          <cell r="E274">
            <v>198.55</v>
          </cell>
          <cell r="F274">
            <v>206.77</v>
          </cell>
        </row>
        <row r="275">
          <cell r="A275" t="str">
            <v>0801000104</v>
          </cell>
          <cell r="B275" t="str">
            <v>ALVENARIA DE ELEVACAO COM TIJOLO CERAMICO FURADO (9X19X19)CM, 1 VEZ (ESPESSURA DE 19CM), ASSENTADA COM ARGAMASSA MISTA DE CIMENTO, CAL HIDRATADA E AREIA SEM PENEIRAR, NO TRACO 1:2:8 /M2</v>
          </cell>
          <cell r="C275" t="str">
            <v>M2</v>
          </cell>
          <cell r="D275" t="str">
            <v>M2</v>
          </cell>
          <cell r="E275">
            <v>79.64</v>
          </cell>
          <cell r="F275">
            <v>83.43</v>
          </cell>
        </row>
        <row r="276">
          <cell r="A276" t="str">
            <v>0801000105</v>
          </cell>
          <cell r="B276" t="str">
            <v>ALVENARIA DE ELEVACAO COM TIJOLO CERAMICO COMUM (5X10X20)CM, 1 1/2 VEZ (ESPESSURA DE 30CM), ASSENTADA COM ARGAMASSA MISTA DE CIMENTO, CAL HIDRATADA E AREIA SEM PENEIRAR, NO TRACO 1:2:8 /M2</v>
          </cell>
          <cell r="C276" t="str">
            <v>M2</v>
          </cell>
          <cell r="D276" t="str">
            <v>M2</v>
          </cell>
          <cell r="E276">
            <v>261.16000000000003</v>
          </cell>
          <cell r="F276">
            <v>272.45</v>
          </cell>
        </row>
        <row r="277">
          <cell r="A277" t="str">
            <v>0801000106</v>
          </cell>
          <cell r="B277" t="str">
            <v>ALVENARIA DE ELEVACAO COM TIJOLO CERAMICO FURADO (11,50X19X19)CM, 1/2 VEZ (ESPESSURA DE 11,50CM), ASSENTADA COM ARGAMASSA MISTA DE CIMENTO, CAL HIDRATADA E AREIA SEM PENEIRAR, NO TRACO 1:2:8 /M2</v>
          </cell>
          <cell r="C277" t="str">
            <v>M2</v>
          </cell>
          <cell r="D277" t="str">
            <v>M2</v>
          </cell>
          <cell r="E277">
            <v>55.12</v>
          </cell>
          <cell r="F277">
            <v>57.06</v>
          </cell>
        </row>
        <row r="278">
          <cell r="A278" t="str">
            <v>0801000108</v>
          </cell>
          <cell r="B278" t="str">
            <v>SINAPI - 87479 - ALVENARIA DE VEDACAO DE BLOCOS CERAMICOS FURADOS NA VERTICAL DE 14X19X39CM (ESPESSURA 14CM) DE PAREDES COM AREA LIQUIDA MAIOR OU IGUAL A 6M2 SEM VAOS E ARGAMASSA DE ASSENTAMENTO COM PREPARO EM BETONEIRA. AF_06/2014 /M2</v>
          </cell>
          <cell r="C278" t="str">
            <v>M2</v>
          </cell>
          <cell r="D278" t="str">
            <v>M2</v>
          </cell>
          <cell r="E278">
            <v>54.67</v>
          </cell>
          <cell r="F278">
            <v>56.8</v>
          </cell>
          <cell r="H278" t="str">
            <v>COBERTURA</v>
          </cell>
        </row>
        <row r="279">
          <cell r="A279" t="str">
            <v>0801000110</v>
          </cell>
          <cell r="B279" t="str">
            <v>ALVENARIA DE ELEVACAO COM TIJOLOS CERAMICOS LAMINADOS (5,5X11X23,5)CM, ESP=11CM, ASSENTADO COM ARGAMASSA MISTA NO TRACO 1:1:6 /M2</v>
          </cell>
          <cell r="C279" t="str">
            <v>M2</v>
          </cell>
          <cell r="D279" t="str">
            <v>M2</v>
          </cell>
          <cell r="E279">
            <v>194.99</v>
          </cell>
          <cell r="F279">
            <v>204.02</v>
          </cell>
        </row>
        <row r="280">
          <cell r="A280" t="str">
            <v>0801000112</v>
          </cell>
          <cell r="B280" t="str">
            <v>ALVENARIA DE ELEVACAO, UTILIZANDO ARGAMASSA MISA DE CIMENTO, CAL HIDRATADA E AREIA SEM PENEIRAR, NO TRACO 1:2:8, NA(S) SEGUINTE(S) ESPECIFICACAO(OES):- 1 VEZ, T. CERAMICO LAMINADO 21 FUROS (5,5 X 11 X 23,5)CM E ESP. 23,5 CM /M2</v>
          </cell>
          <cell r="C280" t="str">
            <v>M2</v>
          </cell>
          <cell r="D280" t="str">
            <v>M2</v>
          </cell>
          <cell r="E280">
            <v>355.41</v>
          </cell>
          <cell r="F280">
            <v>368.02</v>
          </cell>
        </row>
        <row r="281">
          <cell r="A281" t="str">
            <v>0801000114</v>
          </cell>
          <cell r="B281" t="str">
            <v>ALVENARIA DE BLOCOS DE CONCRETO ESTRUTURAL TIPO CANALETA 9X19X19CM, ASSENTADOS COM ARGAMASSA TRACO 1:0,25:4 (CIMENTO, CAL E AREIA) /M2</v>
          </cell>
          <cell r="C281" t="str">
            <v>M2</v>
          </cell>
          <cell r="D281" t="str">
            <v>M2</v>
          </cell>
          <cell r="E281">
            <v>58.18</v>
          </cell>
          <cell r="F281">
            <v>60.54</v>
          </cell>
        </row>
        <row r="282">
          <cell r="A282" t="str">
            <v>0801000115</v>
          </cell>
          <cell r="B282" t="str">
            <v>ALVENARIA DE VEDACAO DE BLOCOS VAZADOS DE CONCRETO DE 9X19X39CM (ESP=9CM), ASSENTADOS COM ARGAMASSA MISTA NO TRACO 1:2:8, PREPARO MANUAL /M2</v>
          </cell>
          <cell r="C282" t="str">
            <v>M2</v>
          </cell>
          <cell r="D282" t="str">
            <v>M2</v>
          </cell>
          <cell r="E282">
            <v>51.67</v>
          </cell>
          <cell r="F282">
            <v>53.83</v>
          </cell>
        </row>
        <row r="283">
          <cell r="A283" t="str">
            <v>0801000116</v>
          </cell>
          <cell r="B283" t="str">
            <v>SINAPI - 89456 - ALVENARIA DE BLOCOS DE CONCRETO ESTRUTURAL 14X19X39 CM, (ESPESSURA 14 CM) FBK = 14,0 MPA, PARA PAREDES COM AREA LIQUIDA MAIOR OU IGUAL A 6M2, SEM VAOS, UTILIZANDO PALHETA. AF_12/2014 /M2</v>
          </cell>
          <cell r="C283" t="str">
            <v>M2</v>
          </cell>
          <cell r="D283" t="str">
            <v>M2</v>
          </cell>
          <cell r="E283">
            <v>72.72</v>
          </cell>
          <cell r="F283">
            <v>74.52</v>
          </cell>
        </row>
        <row r="284">
          <cell r="A284" t="str">
            <v>0801000117</v>
          </cell>
          <cell r="B284" t="str">
            <v>ALVENARIA DE VEDACAO DE BLOCOS VAZADOS DE CONCRETO DE 19X19X39CM (ESP=19CM), ASSENTADOS COM ARGAMASSA MISTA NO TRACO 1:2:8, PREPARO MANUAL /M2</v>
          </cell>
          <cell r="C284" t="str">
            <v>M2</v>
          </cell>
          <cell r="D284" t="str">
            <v>M2</v>
          </cell>
          <cell r="E284">
            <v>73.95</v>
          </cell>
          <cell r="F284">
            <v>76.33</v>
          </cell>
        </row>
        <row r="285">
          <cell r="A285" t="str">
            <v>0801000120</v>
          </cell>
          <cell r="B285" t="str">
            <v>ALVENARIA DE ELEVACAO TIPO SANDUICHE - ANEXO A-017 (ALV.) /M2</v>
          </cell>
          <cell r="C285" t="str">
            <v>M2</v>
          </cell>
          <cell r="D285" t="str">
            <v>M2</v>
          </cell>
          <cell r="E285">
            <v>289.5</v>
          </cell>
          <cell r="F285">
            <v>303.63</v>
          </cell>
        </row>
        <row r="286">
          <cell r="A286" t="str">
            <v>0801000121</v>
          </cell>
          <cell r="B286" t="str">
            <v>REPAROS EM RACHADURAS /M</v>
          </cell>
          <cell r="C286" t="str">
            <v>/M</v>
          </cell>
          <cell r="D286" t="str">
            <v>M</v>
          </cell>
          <cell r="E286">
            <v>29.74</v>
          </cell>
          <cell r="F286">
            <v>32.479999999999997</v>
          </cell>
        </row>
        <row r="287">
          <cell r="A287" t="str">
            <v>0801000125</v>
          </cell>
          <cell r="B287" t="str">
            <v>CONSTRUCAO E DEMOLICAO DE ANDAIME, PARA 1,00 M2 DE ALVENARIA, COM REAPROVEITAMENTO DE 6 VEZES /M2</v>
          </cell>
          <cell r="C287" t="str">
            <v>M2</v>
          </cell>
          <cell r="D287" t="str">
            <v>M2</v>
          </cell>
          <cell r="E287">
            <v>8.3699999999999992</v>
          </cell>
          <cell r="F287">
            <v>8.76</v>
          </cell>
        </row>
        <row r="288">
          <cell r="A288" t="str">
            <v>0801000127</v>
          </cell>
          <cell r="B288" t="str">
            <v>ANDAIME PARA USO INTERNO COMPOSTO DE PLATAFORMA DE TABUA COM 0,90M DE LARGURA SOBRE CAVALETES MOVEIS DE MADEIRA COM ELEVACAO DE ATE 1M /M2</v>
          </cell>
          <cell r="C288" t="str">
            <v>M2</v>
          </cell>
          <cell r="D288" t="str">
            <v>M2</v>
          </cell>
          <cell r="E288">
            <v>3.54</v>
          </cell>
          <cell r="F288">
            <v>3.8</v>
          </cell>
        </row>
        <row r="289">
          <cell r="A289" t="str">
            <v>0801000129</v>
          </cell>
          <cell r="B289" t="str">
            <v>REFORMA DE ANDAIME, PARA 1,00 M2 DE REVESTIMENTO EXTERNO DE EDIFICIOS DE ATE 3 ANDARES ANDAIME /M2</v>
          </cell>
          <cell r="C289" t="str">
            <v>M2</v>
          </cell>
          <cell r="D289" t="str">
            <v>M2</v>
          </cell>
          <cell r="E289">
            <v>4.9000000000000004</v>
          </cell>
          <cell r="F289">
            <v>5.4</v>
          </cell>
        </row>
        <row r="290">
          <cell r="A290" t="str">
            <v>0801000132</v>
          </cell>
          <cell r="B290" t="str">
            <v>SINAPI - 93202 - FIXACAO (ENCUNHAMENTO) DE ALVENARIA DE VEDACAO COM TIJOLO MACICO. AF_03/2016 /M</v>
          </cell>
          <cell r="C290" t="str">
            <v>/M</v>
          </cell>
          <cell r="D290" t="str">
            <v>M</v>
          </cell>
          <cell r="E290">
            <v>19.34</v>
          </cell>
          <cell r="F290">
            <v>20.57</v>
          </cell>
        </row>
        <row r="291">
          <cell r="A291" t="str">
            <v>0801000134</v>
          </cell>
          <cell r="B291" t="str">
            <v>SINAPI - 93201 - FIXACAO (ENCUNHAMENTO) DE ALVENARIA DE VEDACAO COM ARGAMASSA APLICADA COM COLHER. AF_03/2016 /M</v>
          </cell>
          <cell r="C291" t="str">
            <v>/M</v>
          </cell>
          <cell r="D291" t="str">
            <v>M</v>
          </cell>
          <cell r="E291">
            <v>4.4400000000000004</v>
          </cell>
          <cell r="F291">
            <v>4.8099999999999996</v>
          </cell>
        </row>
        <row r="292">
          <cell r="A292" t="str">
            <v>0801000150</v>
          </cell>
          <cell r="B292" t="str">
            <v>VERGA RETA MOLDADA NO LOCAL COM FORMA DE MADEIRA, CONSIDERANDO CINCO REAPROVEITAMENTOS, CONCRETO ARMADO FCK=20MPa, CONTROLE TIPO "B" /M3</v>
          </cell>
          <cell r="C292" t="str">
            <v>M3</v>
          </cell>
          <cell r="D292" t="str">
            <v>M3</v>
          </cell>
          <cell r="E292">
            <v>2529.11</v>
          </cell>
          <cell r="F292">
            <v>2615.65</v>
          </cell>
        </row>
        <row r="293">
          <cell r="A293" t="str">
            <v>0801000155</v>
          </cell>
          <cell r="B293" t="str">
            <v>SINAPI - 93182 - VERGA PRE-MOLDADA PARA JANELAS COM ATE 1,5 M DE VAO. AF_03/2016 /M</v>
          </cell>
          <cell r="C293" t="str">
            <v>/M</v>
          </cell>
          <cell r="D293" t="str">
            <v>M</v>
          </cell>
          <cell r="E293">
            <v>33.799999999999997</v>
          </cell>
          <cell r="F293">
            <v>34.67</v>
          </cell>
        </row>
        <row r="294">
          <cell r="A294" t="str">
            <v>0801000160</v>
          </cell>
          <cell r="B294" t="str">
            <v>SINAPI - 93183 - VERGA PRE-MOLDADA PARA JANELAS COM MAIS DE 1,5 M DE VAO. AF_03/2016 /M</v>
          </cell>
          <cell r="C294" t="str">
            <v>/M</v>
          </cell>
          <cell r="D294" t="str">
            <v>M</v>
          </cell>
          <cell r="E294">
            <v>43.52</v>
          </cell>
          <cell r="F294">
            <v>44.48</v>
          </cell>
        </row>
        <row r="295">
          <cell r="A295" t="str">
            <v>0801000165</v>
          </cell>
          <cell r="B295" t="str">
            <v>SINAPI - 93184 - VERGA PRE-MOLDADA PARA PORTAS COM ATE 1,5 M DE VAO. AF_03/2016 /M</v>
          </cell>
          <cell r="C295" t="str">
            <v>/M</v>
          </cell>
          <cell r="D295" t="str">
            <v>M</v>
          </cell>
          <cell r="E295">
            <v>24.98</v>
          </cell>
          <cell r="F295">
            <v>25.74</v>
          </cell>
        </row>
        <row r="296">
          <cell r="A296" t="str">
            <v>0801000170</v>
          </cell>
          <cell r="B296" t="str">
            <v>SINAPI - 93185 - VERGA PRE-MOLDADA PARA PORTAS COM MAIS DE 1,5 M DE VAO. AF_03/2016 /M</v>
          </cell>
          <cell r="C296" t="str">
            <v>/M</v>
          </cell>
          <cell r="D296" t="str">
            <v>M</v>
          </cell>
          <cell r="E296">
            <v>42.89</v>
          </cell>
          <cell r="F296">
            <v>43.81</v>
          </cell>
        </row>
        <row r="297">
          <cell r="A297"/>
          <cell r="B297"/>
          <cell r="C297"/>
          <cell r="D297"/>
          <cell r="E297"/>
          <cell r="F297"/>
        </row>
        <row r="298">
          <cell r="A298"/>
          <cell r="B298" t="str">
            <v>ESTRUTURA DE COBERTURA</v>
          </cell>
          <cell r="C298"/>
          <cell r="D298"/>
          <cell r="E298"/>
          <cell r="F298"/>
        </row>
        <row r="299">
          <cell r="A299"/>
          <cell r="B299"/>
          <cell r="C299"/>
          <cell r="D299"/>
          <cell r="E299"/>
          <cell r="F299"/>
        </row>
        <row r="300">
          <cell r="A300" t="str">
            <v>CODIGO</v>
          </cell>
          <cell r="B300" t="str">
            <v>S E R V I C O S</v>
          </cell>
          <cell r="C300"/>
          <cell r="D300"/>
          <cell r="E300" t="str">
            <v>TOTAL</v>
          </cell>
          <cell r="F300" t="str">
            <v>TOTAL</v>
          </cell>
        </row>
        <row r="301">
          <cell r="A301"/>
          <cell r="B301"/>
          <cell r="C301"/>
          <cell r="D301"/>
          <cell r="E301"/>
          <cell r="F301"/>
        </row>
        <row r="302">
          <cell r="A302" t="str">
            <v>0901000100</v>
          </cell>
          <cell r="B302" t="str">
            <v>ESTRUTURA DE MADEIRA COM TESOURA PARA COBERTURA COM TELHAS CERAMICAS, NO(S) VAO(S):- 3,00 A 7,00 M /M2</v>
          </cell>
          <cell r="C302" t="str">
            <v>M2</v>
          </cell>
          <cell r="D302" t="str">
            <v>M2</v>
          </cell>
          <cell r="E302">
            <v>80.209999999999994</v>
          </cell>
          <cell r="F302">
            <v>84.57</v>
          </cell>
        </row>
        <row r="303">
          <cell r="A303" t="str">
            <v>0901000101</v>
          </cell>
          <cell r="B303" t="str">
            <v>ESTRUTURA DE MADEIRA DE LEI PRIMEIRA QUALIDADE, SERRADA, NAO APARELHADA, PARA TELHAS CERAMICAS, VAOS DE 7M ATE 10M /M2</v>
          </cell>
          <cell r="C303" t="str">
            <v>M2</v>
          </cell>
          <cell r="D303" t="str">
            <v>M2</v>
          </cell>
          <cell r="E303">
            <v>126.14</v>
          </cell>
          <cell r="F303">
            <v>134.21</v>
          </cell>
        </row>
        <row r="304">
          <cell r="A304" t="str">
            <v>0901000102</v>
          </cell>
          <cell r="B304" t="str">
            <v>ESTRUTURA DE MADEIRA COM TESOURA PARA COBERTURA COM TELHAS CERAMICAS, NO(S) VAO(S):- 10,10 A 13,00 M /M2</v>
          </cell>
          <cell r="C304" t="str">
            <v>M2</v>
          </cell>
          <cell r="D304" t="str">
            <v>M2</v>
          </cell>
          <cell r="E304">
            <v>180.07</v>
          </cell>
          <cell r="F304">
            <v>192.39</v>
          </cell>
        </row>
        <row r="305">
          <cell r="A305" t="str">
            <v>0901000105</v>
          </cell>
          <cell r="B305" t="str">
            <v>ESTRUTURA DE MADEIRA PARA COBERTURA COM TELHAS ONDULADAS DE FIBROCIMENTO, ALUMINIO OU PLASTICAS, NO(S) VAO(S):- ATE 10,00 M /M2</v>
          </cell>
          <cell r="C305" t="str">
            <v>M2</v>
          </cell>
          <cell r="D305" t="str">
            <v>M2</v>
          </cell>
          <cell r="E305">
            <v>98.84</v>
          </cell>
          <cell r="F305">
            <v>105.02</v>
          </cell>
        </row>
        <row r="306">
          <cell r="A306" t="str">
            <v>0901000106</v>
          </cell>
          <cell r="B306" t="str">
            <v>ESTRUTURA DE MADEIRA PARA COBERTURA COM TELHAS ONDULADAS DE FIBROCIMENTO, ALUMINIO OU PLASTICAS, NO(S) VAO(S):- 10,10 A 15,00 M /M2</v>
          </cell>
          <cell r="C306" t="str">
            <v>M2</v>
          </cell>
          <cell r="D306" t="str">
            <v>M2</v>
          </cell>
          <cell r="E306">
            <v>112.21</v>
          </cell>
          <cell r="F306">
            <v>119.12</v>
          </cell>
        </row>
        <row r="307">
          <cell r="A307" t="str">
            <v>0901000107</v>
          </cell>
          <cell r="B307" t="str">
            <v>ESTRUTURA DE MADEIRA PARA COBERTURA COM TELHAS ONDULADAS DE FIBROCIMENTO, ALUMINIO OU PLASTICAS, NO(S) VAO(S):- 20,00 M /M2</v>
          </cell>
          <cell r="C307" t="str">
            <v>M2</v>
          </cell>
          <cell r="D307" t="str">
            <v>M2</v>
          </cell>
          <cell r="E307">
            <v>133.1</v>
          </cell>
          <cell r="F307">
            <v>141.44999999999999</v>
          </cell>
          <cell r="H307" t="str">
            <v>ESQUADRIAS E FERRAGENS - DE MADEIRA</v>
          </cell>
        </row>
        <row r="308">
          <cell r="A308" t="str">
            <v>0901000108</v>
          </cell>
          <cell r="B308" t="str">
            <v>ESTRIBO COM PARAFUSO EM CHAPA DE FERRO FUNDIDO DE 2" X 3/16" X 35 CM, SECAO "U", PARA MADEIRAMENTO DE TELHADO /UN</v>
          </cell>
          <cell r="C308" t="str">
            <v>UN</v>
          </cell>
          <cell r="D308" t="str">
            <v>UN</v>
          </cell>
          <cell r="E308">
            <v>21.28</v>
          </cell>
          <cell r="F308">
            <v>21.82</v>
          </cell>
        </row>
        <row r="309">
          <cell r="A309" t="str">
            <v>0901000110</v>
          </cell>
          <cell r="B309" t="str">
            <v>ESTRUTURA DE MADEIRA PONTALETADA, APOIADA SOBRE PAREDES OU LAJES, PARA TELHAS CERAMICAS /M2</v>
          </cell>
          <cell r="C309" t="str">
            <v>M2</v>
          </cell>
          <cell r="D309" t="str">
            <v>M2</v>
          </cell>
          <cell r="E309">
            <v>64.81</v>
          </cell>
          <cell r="F309">
            <v>69</v>
          </cell>
        </row>
        <row r="310">
          <cell r="A310" t="str">
            <v>0901000112</v>
          </cell>
          <cell r="B310" t="str">
            <v>PARA TELHAS ONDULADAS DE FIBROCIMENTO, ALUMINIO OU PLASTICAS, COM ESTRUTURA PONTALETADA, APOIADA SOBRE PAREDES OU LAJES /M2</v>
          </cell>
          <cell r="C310" t="str">
            <v>M2</v>
          </cell>
          <cell r="D310" t="str">
            <v>M2</v>
          </cell>
          <cell r="E310">
            <v>41.87</v>
          </cell>
          <cell r="F310">
            <v>45.02</v>
          </cell>
        </row>
        <row r="311">
          <cell r="A311" t="str">
            <v>0901000114</v>
          </cell>
          <cell r="B311" t="str">
            <v>ESTRUTURA DE MADEIRA ANCORADA EM LAJES OU PAREDES, PARA TELHAS ESTRUTURAIS DE FIBROCIMENTO /M2</v>
          </cell>
          <cell r="C311" t="str">
            <v>M2</v>
          </cell>
          <cell r="D311" t="str">
            <v>M2</v>
          </cell>
          <cell r="E311">
            <v>18.190000000000001</v>
          </cell>
          <cell r="F311">
            <v>19.149999999999999</v>
          </cell>
        </row>
        <row r="312">
          <cell r="A312" t="str">
            <v>0901000115</v>
          </cell>
          <cell r="B312" t="str">
            <v>MADEIRAMENTO, PARA COBERTURA, NA(S) ESPECIFICACAO(OES):- RIPAO (5,0 X 2,5) CM - CEDRINHO /M</v>
          </cell>
          <cell r="C312" t="str">
            <v>/M</v>
          </cell>
          <cell r="D312" t="str">
            <v>M</v>
          </cell>
          <cell r="E312">
            <v>4.5599999999999996</v>
          </cell>
          <cell r="F312">
            <v>4.66</v>
          </cell>
        </row>
        <row r="313">
          <cell r="A313" t="str">
            <v>0901000117</v>
          </cell>
          <cell r="B313" t="str">
            <v>- CAIBRO (5,0 X 6,0) CM - PEROBA DO NORTE /M</v>
          </cell>
          <cell r="C313" t="str">
            <v>/M</v>
          </cell>
          <cell r="D313" t="str">
            <v>M</v>
          </cell>
          <cell r="E313">
            <v>13.17</v>
          </cell>
          <cell r="F313">
            <v>13.59</v>
          </cell>
        </row>
        <row r="314">
          <cell r="A314" t="str">
            <v>0901000118</v>
          </cell>
          <cell r="B314" t="str">
            <v>- VIGA (6,0 X 12,0) CM - PEROBA DO NORTE /M</v>
          </cell>
          <cell r="C314" t="str">
            <v>/M</v>
          </cell>
          <cell r="D314" t="str">
            <v>M</v>
          </cell>
          <cell r="E314">
            <v>29.32</v>
          </cell>
          <cell r="F314">
            <v>30.54</v>
          </cell>
        </row>
        <row r="315">
          <cell r="A315" t="str">
            <v>0901000119</v>
          </cell>
          <cell r="B315" t="str">
            <v>- VIGA (6,0 X 16,0) CM - PEROBA DO NORTE /M</v>
          </cell>
          <cell r="C315" t="str">
            <v>/M</v>
          </cell>
          <cell r="D315" t="str">
            <v>M</v>
          </cell>
          <cell r="E315">
            <v>31.6</v>
          </cell>
          <cell r="F315">
            <v>33.07</v>
          </cell>
        </row>
        <row r="316">
          <cell r="A316" t="str">
            <v>0901000120</v>
          </cell>
          <cell r="B316" t="str">
            <v>BEIRAL EM TABUA APARELHADA, NAS DIMENSOES:- (15 X 2,5) CM /M</v>
          </cell>
          <cell r="C316" t="str">
            <v>/M</v>
          </cell>
          <cell r="D316" t="str">
            <v>M</v>
          </cell>
          <cell r="E316">
            <v>9.16</v>
          </cell>
          <cell r="F316">
            <v>9.86</v>
          </cell>
        </row>
        <row r="317">
          <cell r="A317" t="str">
            <v>0901000121</v>
          </cell>
          <cell r="B317" t="str">
            <v>- (25 X 2,5) CM /M</v>
          </cell>
          <cell r="C317" t="str">
            <v>/M</v>
          </cell>
          <cell r="D317" t="str">
            <v>M</v>
          </cell>
          <cell r="E317">
            <v>22.94</v>
          </cell>
          <cell r="F317">
            <v>23.64</v>
          </cell>
        </row>
        <row r="318">
          <cell r="A318" t="str">
            <v>0901000122</v>
          </cell>
          <cell r="B318" t="str">
            <v>- (30 X 2,5) CM /M</v>
          </cell>
          <cell r="C318" t="str">
            <v>/M</v>
          </cell>
          <cell r="D318" t="str">
            <v>M</v>
          </cell>
          <cell r="E318">
            <v>28.43</v>
          </cell>
          <cell r="F318">
            <v>29.13</v>
          </cell>
        </row>
        <row r="319">
          <cell r="A319" t="str">
            <v>0901000124</v>
          </cell>
          <cell r="B319" t="str">
            <v>SUBSTITUICAO(OES) DE:- RIPAO (5,0 X 2,5) CM - CEDRINHO /M</v>
          </cell>
          <cell r="C319" t="str">
            <v>/M</v>
          </cell>
          <cell r="D319" t="str">
            <v>M</v>
          </cell>
          <cell r="E319">
            <v>4.8899999999999997</v>
          </cell>
          <cell r="F319">
            <v>5.03</v>
          </cell>
        </row>
        <row r="320">
          <cell r="A320" t="str">
            <v>0901000126</v>
          </cell>
          <cell r="B320" t="str">
            <v>- CAIBRO (5,0 X 6,0) CM - PEROBA DO NORTE /M</v>
          </cell>
          <cell r="C320" t="str">
            <v>/M</v>
          </cell>
          <cell r="D320" t="str">
            <v>M</v>
          </cell>
          <cell r="E320">
            <v>14.48</v>
          </cell>
          <cell r="F320">
            <v>15.03</v>
          </cell>
        </row>
        <row r="321">
          <cell r="A321" t="str">
            <v>0901000128</v>
          </cell>
          <cell r="B321" t="str">
            <v>- VIGA (6,0 X 12,0) CM - PEROBA DO NORTE /M</v>
          </cell>
          <cell r="C321" t="str">
            <v>/M</v>
          </cell>
          <cell r="D321" t="str">
            <v>M</v>
          </cell>
          <cell r="E321">
            <v>34.229999999999997</v>
          </cell>
          <cell r="F321">
            <v>35.97</v>
          </cell>
        </row>
        <row r="322">
          <cell r="A322" t="str">
            <v>0901000130</v>
          </cell>
          <cell r="B322" t="str">
            <v>- VIGA (6,0 X 16,0) CM - PEROBA DO NORTE /M</v>
          </cell>
          <cell r="C322" t="str">
            <v>/M</v>
          </cell>
          <cell r="D322" t="str">
            <v>M</v>
          </cell>
          <cell r="E322">
            <v>37.49</v>
          </cell>
          <cell r="F322">
            <v>39.58</v>
          </cell>
        </row>
        <row r="323">
          <cell r="A323" t="str">
            <v>0901000131</v>
          </cell>
          <cell r="B323" t="str">
            <v>MAO-DE-OBRA PARA EXECUCAO DE:- ESTRUTURA DE MADEIRA PARA TELHA CERAMICA (INCLUSIVE PREGOS) /M2</v>
          </cell>
          <cell r="C323" t="str">
            <v>M2</v>
          </cell>
          <cell r="D323" t="str">
            <v>M2</v>
          </cell>
          <cell r="E323">
            <v>43.75</v>
          </cell>
          <cell r="F323">
            <v>48.11</v>
          </cell>
        </row>
        <row r="324">
          <cell r="A324" t="str">
            <v>0901000132</v>
          </cell>
          <cell r="B324" t="str">
            <v>- ESTRUTURA DE MADEIRAMENTO PARA TELHA FIBROCIMENTO (INCLUSIVE PREGOS) /M2</v>
          </cell>
          <cell r="C324" t="str">
            <v>M2</v>
          </cell>
          <cell r="D324" t="str">
            <v>M2</v>
          </cell>
          <cell r="E324">
            <v>60.58</v>
          </cell>
          <cell r="F324">
            <v>66.760000000000005</v>
          </cell>
        </row>
        <row r="325">
          <cell r="A325" t="str">
            <v>0901000135</v>
          </cell>
          <cell r="B325" t="str">
            <v>FORNECIMENTO, MONTAGEM E INSTALACAO DE ESTRUTURA METALICA, INCLUSIVE PINTURA COM FUNDO ANTICORROSIVO /KG</v>
          </cell>
          <cell r="C325" t="str">
            <v>KG</v>
          </cell>
          <cell r="D325" t="str">
            <v>KG</v>
          </cell>
          <cell r="E325">
            <v>16.71</v>
          </cell>
          <cell r="F325">
            <v>17.34</v>
          </cell>
        </row>
        <row r="326">
          <cell r="A326" t="str">
            <v>0901000137</v>
          </cell>
          <cell r="B326" t="str">
            <v>FORNECIMENTO, MONTAGEM E INSTALACAO DE ESTRUTURA METALICA COM SISTEMA DE MULTIVIGAS, INCLUSIVE PINTURA COM FUNDO ANTICORROSIVO /KG</v>
          </cell>
          <cell r="C326" t="str">
            <v>KG</v>
          </cell>
          <cell r="D326" t="str">
            <v>KG</v>
          </cell>
          <cell r="E326">
            <v>17.84</v>
          </cell>
          <cell r="F326">
            <v>18.59</v>
          </cell>
        </row>
        <row r="327">
          <cell r="A327" t="str">
            <v>0901000138</v>
          </cell>
          <cell r="B327" t="str">
            <v>SINAPI - 100773 - ESTRUTURA TRELICADA DE COBERTURA, TIPO ARCO, COM LIGACOES SOLDADAS, INCLUSOS PERFIS METALICOS, CHAPAS METALICAS, MAO DE OBRA E TRANSPORTE COM GUINDASTE - FORNECIMENTO E INSTALACAO. AF_01/2020_P /KG</v>
          </cell>
          <cell r="C327" t="str">
            <v>KG</v>
          </cell>
          <cell r="D327" t="str">
            <v>KG</v>
          </cell>
          <cell r="E327">
            <v>14.3</v>
          </cell>
          <cell r="F327">
            <v>14.42</v>
          </cell>
        </row>
        <row r="328">
          <cell r="A328" t="str">
            <v>0901000139</v>
          </cell>
          <cell r="B328" t="str">
            <v>SINAPI - 100774 - ESTRUTURA TRELICADA DE COBERTURA, TIPO SHED, COM LIGACOES SOLDADAS, INCLUSOS PERFIS METALICOS, CHAPAS METALICAS, MAO DE OBRA E TRANSPORTE COM GUINDASTE - FORNECIMENTO E INSTALACAO. AF_01/2020_P /KG</v>
          </cell>
          <cell r="C328" t="str">
            <v>KG</v>
          </cell>
          <cell r="D328" t="str">
            <v>KG</v>
          </cell>
          <cell r="E328">
            <v>8.2799999999999994</v>
          </cell>
          <cell r="F328">
            <v>8.31</v>
          </cell>
        </row>
        <row r="329">
          <cell r="A329" t="str">
            <v>0901000140</v>
          </cell>
          <cell r="B329" t="str">
            <v>SINAPI - 100775 - ESTRUTURA TRELICADA DE COBERTURA, TIPO FINK, COM LIGACOES SOLDADAS, INCLUSOS PERFIS METALICOS, CHAPAS METALICAS, MAO DE OBRA E TRANSPORTE COM GUINDASTE - FORNECIMENTO E INSTALACAO. AF_01/2020_P /KG</v>
          </cell>
          <cell r="C329" t="str">
            <v>KG</v>
          </cell>
          <cell r="D329" t="str">
            <v>KG</v>
          </cell>
          <cell r="E329">
            <v>9.7899999999999991</v>
          </cell>
          <cell r="F329">
            <v>9.89</v>
          </cell>
          <cell r="H329" t="str">
            <v>ESQUADRIAS E FERRAGENS - DE FERRO</v>
          </cell>
        </row>
        <row r="330">
          <cell r="A330" t="str">
            <v>0901000141</v>
          </cell>
          <cell r="B330" t="str">
            <v>TESTEIRA EM CHAPA METALICA N. 14 SEM SUSTENTACAO (CONSIDERANDO DESENVOLVIMENTO TOTAL DA CHAPA) /M2</v>
          </cell>
          <cell r="C330" t="str">
            <v>M2</v>
          </cell>
          <cell r="D330" t="str">
            <v>M2</v>
          </cell>
          <cell r="E330">
            <v>181.48</v>
          </cell>
          <cell r="F330">
            <v>182.56</v>
          </cell>
        </row>
        <row r="331">
          <cell r="A331" t="str">
            <v>0901000142</v>
          </cell>
          <cell r="B331" t="str">
            <v>TESTEIRA EM CHAPA METALICA N. 16 SEM SUSTENTACAO (CONSIDERANDO DESENVOLVIMENTO TOTAL DA CHAPA) /M2</v>
          </cell>
          <cell r="C331" t="str">
            <v>M2</v>
          </cell>
          <cell r="D331" t="str">
            <v>M2</v>
          </cell>
          <cell r="E331">
            <v>151.94999999999999</v>
          </cell>
          <cell r="F331">
            <v>153.03</v>
          </cell>
        </row>
        <row r="332">
          <cell r="A332"/>
          <cell r="B332"/>
          <cell r="C332"/>
          <cell r="D332"/>
          <cell r="E332"/>
          <cell r="F332"/>
        </row>
        <row r="333">
          <cell r="A333"/>
          <cell r="B333" t="str">
            <v>COBERTURA</v>
          </cell>
          <cell r="C333"/>
          <cell r="D333"/>
          <cell r="E333"/>
          <cell r="F333"/>
        </row>
        <row r="334">
          <cell r="A334"/>
          <cell r="B334"/>
          <cell r="C334"/>
          <cell r="D334"/>
          <cell r="E334"/>
          <cell r="F334"/>
        </row>
        <row r="335">
          <cell r="A335" t="str">
            <v>CODIGO</v>
          </cell>
          <cell r="B335" t="str">
            <v>S E R V I C O S</v>
          </cell>
          <cell r="C335"/>
          <cell r="D335"/>
          <cell r="E335" t="str">
            <v>TOTAL</v>
          </cell>
          <cell r="F335" t="str">
            <v>TOTAL</v>
          </cell>
        </row>
        <row r="336">
          <cell r="A336"/>
          <cell r="B336"/>
          <cell r="C336"/>
          <cell r="D336"/>
          <cell r="E336"/>
          <cell r="F336"/>
        </row>
        <row r="337">
          <cell r="A337" t="str">
            <v>1001000100</v>
          </cell>
          <cell r="B337" t="str">
            <v>SINAPI - 94440 - TELHAMENTO COM TELHA CERAMICA DE ENCAIXE, TIPO FRANCESA, COM ATE 2 AGUAS, INCLUSO TRANSPORTE VERTICAL. AF_07/2019 /M2</v>
          </cell>
          <cell r="C337" t="str">
            <v>M2</v>
          </cell>
          <cell r="D337" t="str">
            <v>M2</v>
          </cell>
          <cell r="E337">
            <v>28.39</v>
          </cell>
          <cell r="F337">
            <v>29.06</v>
          </cell>
        </row>
        <row r="338">
          <cell r="A338" t="str">
            <v>1001000101</v>
          </cell>
          <cell r="B338" t="str">
            <v>SINAPI - 94441 - TELHAMENTO COM TELHA CERAMICA DE ENCAIXE, TIPO FRANCESA, COM MAIS DE 2 AGUAS, INCLUSO TRANSPORTE VERTICAL. AF_07/2019 /M2</v>
          </cell>
          <cell r="C338" t="str">
            <v>M2</v>
          </cell>
          <cell r="D338" t="str">
            <v>M2</v>
          </cell>
          <cell r="E338">
            <v>30.76</v>
          </cell>
          <cell r="F338">
            <v>31.69</v>
          </cell>
        </row>
        <row r="339">
          <cell r="A339" t="str">
            <v>1001000102</v>
          </cell>
          <cell r="B339" t="str">
            <v>SINAPI - 94442 - TELHAMENTO COM TELHA CERAMICA DE ENCAIXE, TIPO ROMANA, COM ATE 2 AGUAS, INCLUSO TRANSPORTE VERTICAL. AF_07/2019 /M2</v>
          </cell>
          <cell r="C339" t="str">
            <v>M2</v>
          </cell>
          <cell r="D339" t="str">
            <v>M2</v>
          </cell>
          <cell r="E339">
            <v>28.39</v>
          </cell>
          <cell r="F339">
            <v>29.06</v>
          </cell>
        </row>
        <row r="340">
          <cell r="A340" t="str">
            <v>1001000103</v>
          </cell>
          <cell r="B340" t="str">
            <v>SINAPI - 94443 - TELHAMENTO COM TELHA CERAMICA DE ENCAIXE, TIPO ROMANA, COM MAIS DE 2 AGUAS, INCLUSO TRANSPORTE VERTICAL. AF_07/2019 /M2</v>
          </cell>
          <cell r="C340" t="str">
            <v>M2</v>
          </cell>
          <cell r="D340" t="str">
            <v>M2</v>
          </cell>
          <cell r="E340">
            <v>30.76</v>
          </cell>
          <cell r="F340">
            <v>31.69</v>
          </cell>
        </row>
        <row r="341">
          <cell r="A341" t="str">
            <v>1001000112</v>
          </cell>
          <cell r="B341" t="str">
            <v>SINAPI - 94221 - CUMEEIRA PARA TELHA CERAMICA EMBOCADA COM ARGAMASSA TRACO 1:2:9 (CIMENTO, CAL E AREIA) PARA TELHADOS COM ATE 2 AGUAS, INCLUSO TRANSPORTE VERTICAL. AF_07/2019 /M</v>
          </cell>
          <cell r="C341" t="str">
            <v>/M</v>
          </cell>
          <cell r="D341" t="str">
            <v>M</v>
          </cell>
          <cell r="E341">
            <v>19.54</v>
          </cell>
          <cell r="F341">
            <v>20.32</v>
          </cell>
        </row>
        <row r="342">
          <cell r="A342" t="str">
            <v>1001000114</v>
          </cell>
          <cell r="B342" t="str">
            <v>SINAPI - 94219 - CUMEEIRA E ESPIGAO PARA TELHA CERAMICA EMBOCADA COM ARGAMASSA TRACO 1:2:9 (CIMENTO, CAL E AREIA), PARA TELHADOS COM MAIS DE 2 AGUAS, INCLUSO TRANSPORTE VERTICAL. AF_07/2019 /M</v>
          </cell>
          <cell r="C342" t="str">
            <v>/M</v>
          </cell>
          <cell r="D342" t="str">
            <v>M</v>
          </cell>
          <cell r="E342">
            <v>24.23</v>
          </cell>
          <cell r="F342">
            <v>25.53</v>
          </cell>
        </row>
        <row r="343">
          <cell r="A343" t="str">
            <v>1001000120</v>
          </cell>
          <cell r="B343" t="str">
            <v>SINAPI - 94207 - TELHAMENTO COM TELHA ONDULADA DE FIBROCIMENTO E = 6 MM, COM RECOBRIMENTO LATERAL DE 1/4 DE ONDA PARA TELHADO COM INCLINACAO MAIOR QUE 10°, COM ATE 2 AGUAS, INCLUSO ICAMENTO. AF_07/2019 /M2</v>
          </cell>
          <cell r="C343" t="str">
            <v>M2</v>
          </cell>
          <cell r="D343" t="str">
            <v>M2</v>
          </cell>
          <cell r="E343">
            <v>34.81</v>
          </cell>
          <cell r="F343">
            <v>35.31</v>
          </cell>
        </row>
        <row r="344">
          <cell r="A344" t="str">
            <v>1001000128</v>
          </cell>
          <cell r="B344" t="str">
            <v>COBERTURA COM TELHA DE FIBROCIMENTO, PERFIL TRAPEZOIDAL, TIPO CANALETE 49, ESP=8MM, LARGURA NOMINAL 521MM, INCLINACAO DE 3% /M2</v>
          </cell>
          <cell r="C344" t="str">
            <v>M2</v>
          </cell>
          <cell r="D344" t="str">
            <v>M2</v>
          </cell>
          <cell r="E344">
            <v>86.46</v>
          </cell>
          <cell r="F344">
            <v>88.02</v>
          </cell>
        </row>
        <row r="345">
          <cell r="A345" t="str">
            <v>1001000130</v>
          </cell>
          <cell r="B345" t="str">
            <v>COBERTURA COM TELHA DE FIBROCIMENTO, PERFIL TRAPEZOIDAL, TIPO CANALETE 90, ESP=8MM, LARGURA NOMINAL 1008MM, INCLINACAO DE 3% /M2</v>
          </cell>
          <cell r="C345" t="str">
            <v>M2</v>
          </cell>
          <cell r="D345" t="str">
            <v>M2</v>
          </cell>
          <cell r="E345">
            <v>83.6</v>
          </cell>
          <cell r="F345">
            <v>85.55</v>
          </cell>
        </row>
        <row r="346">
          <cell r="A346" t="str">
            <v>1001000132</v>
          </cell>
          <cell r="B346" t="str">
            <v>SINAPI - 94213 - TELHAMENTO COM TELHA DE ACO/ALUMINIO E = 0,5 MM, COM ATE 2 AGUAS, INCLUSO ICAMENTO. AF_07/2019 /M2</v>
          </cell>
          <cell r="C346" t="str">
            <v>M2</v>
          </cell>
          <cell r="D346" t="str">
            <v>M2</v>
          </cell>
          <cell r="E346">
            <v>78.44</v>
          </cell>
          <cell r="F346">
            <v>78.78</v>
          </cell>
        </row>
        <row r="347">
          <cell r="A347" t="str">
            <v>1001000135</v>
          </cell>
          <cell r="B347" t="str">
            <v>CUMEEIRA PARA TELHA GALVALUME TRAPEZOIDAL, ESPESSURA 0,5MM /M</v>
          </cell>
          <cell r="C347" t="str">
            <v>/M</v>
          </cell>
          <cell r="D347" t="str">
            <v>M</v>
          </cell>
          <cell r="E347">
            <v>37.130000000000003</v>
          </cell>
          <cell r="F347">
            <v>37.53</v>
          </cell>
        </row>
        <row r="348">
          <cell r="A348" t="str">
            <v>1001000136</v>
          </cell>
          <cell r="B348" t="str">
            <v>CUMEEIRA PARA TELHA GALVALUME ONDULADA ESPESSURA 0,5MM /M</v>
          </cell>
          <cell r="C348" t="str">
            <v>/M</v>
          </cell>
          <cell r="D348" t="str">
            <v>M</v>
          </cell>
          <cell r="E348">
            <v>41.14</v>
          </cell>
          <cell r="F348">
            <v>41.54</v>
          </cell>
        </row>
        <row r="349">
          <cell r="A349" t="str">
            <v>1001000140</v>
          </cell>
          <cell r="B349" t="str">
            <v>SINAPI - 94223 - CUMEEIRA PARA TELHA DE FIBROCIMENTO ONDULADA E = 6 MM, INCLUSO ACESSORIOS DE FIXACAO E ICAMENTO. AF_07/2019 /M</v>
          </cell>
          <cell r="C349" t="str">
            <v>/M</v>
          </cell>
          <cell r="D349" t="str">
            <v>M</v>
          </cell>
          <cell r="E349">
            <v>42.73</v>
          </cell>
          <cell r="F349">
            <v>42.97</v>
          </cell>
        </row>
        <row r="350">
          <cell r="A350" t="str">
            <v>1001000150</v>
          </cell>
          <cell r="B350" t="str">
            <v>SINAPI - 94451 - CUMEEIRA PARA TELHA DE FIBROCIMENTO ESTRUTURAL E = 6 MM, INCLUSO ACESSORIOS DE FIXACAO E ICAMENTO. AF_07/2019 /M</v>
          </cell>
          <cell r="C350" t="str">
            <v>/M</v>
          </cell>
          <cell r="D350" t="str">
            <v>M</v>
          </cell>
          <cell r="E350">
            <v>100.43</v>
          </cell>
          <cell r="F350">
            <v>100.68</v>
          </cell>
        </row>
        <row r="351">
          <cell r="A351" t="str">
            <v>1001000155</v>
          </cell>
          <cell r="B351" t="str">
            <v>FECHAMENTO LATERAL, COM TELHA ONDULADA DE FIBROCIMENTO (ESPESSURA 6 MM) /M2</v>
          </cell>
          <cell r="C351" t="str">
            <v>M2</v>
          </cell>
          <cell r="D351" t="str">
            <v>M2</v>
          </cell>
          <cell r="E351">
            <v>33.51</v>
          </cell>
          <cell r="F351">
            <v>34.54</v>
          </cell>
        </row>
        <row r="352">
          <cell r="A352" t="str">
            <v>1001000157</v>
          </cell>
          <cell r="B352" t="str">
            <v>SINAPI - 100325 - CUMEEIRA SHED PARA TELHA ONDULADA DE FIBROCIMENTO, E = 6 MM, INCLUSO ACESSORIOS DE FIXACAO E ICAMENTO. AF_07/2019 /M</v>
          </cell>
          <cell r="C352" t="str">
            <v>/M</v>
          </cell>
          <cell r="D352" t="str">
            <v>M</v>
          </cell>
          <cell r="E352">
            <v>41.04</v>
          </cell>
          <cell r="F352">
            <v>41.22</v>
          </cell>
        </row>
        <row r="353">
          <cell r="A353" t="str">
            <v>1001000165</v>
          </cell>
          <cell r="B353" t="str">
            <v>ACESSORIO(S) PARA CANALETE 49:- TAMPAO, REF. 530611 /UN</v>
          </cell>
          <cell r="C353" t="str">
            <v>UN</v>
          </cell>
          <cell r="D353" t="str">
            <v>UN</v>
          </cell>
          <cell r="E353">
            <v>73.260000000000005</v>
          </cell>
          <cell r="F353">
            <v>73.819999999999993</v>
          </cell>
        </row>
        <row r="354">
          <cell r="A354" t="str">
            <v>1001000180</v>
          </cell>
          <cell r="B354" t="str">
            <v>ACESSORIO(S) PARA CANALETE 90:- PINGADEIRA PLASTICA PARA TELHA DE FIBROCIMENTO CANALETE 49/KALHETA OU CANALETE 90/KALHETAO /UN</v>
          </cell>
          <cell r="C354" t="str">
            <v>UN</v>
          </cell>
          <cell r="D354" t="str">
            <v>UN</v>
          </cell>
          <cell r="E354">
            <v>4.22</v>
          </cell>
          <cell r="F354">
            <v>4.59</v>
          </cell>
        </row>
        <row r="355">
          <cell r="A355" t="str">
            <v>1001000182</v>
          </cell>
          <cell r="B355" t="str">
            <v>- TIRANTE EM FERRO GALVANIZADO PARA CONTRAVENTAMENTO DE TELHA CANALETE 90, 1/4" X 400 MM /UN</v>
          </cell>
          <cell r="C355" t="str">
            <v>UN</v>
          </cell>
          <cell r="D355" t="str">
            <v>UN</v>
          </cell>
          <cell r="E355">
            <v>24.79</v>
          </cell>
          <cell r="F355">
            <v>25.16</v>
          </cell>
        </row>
        <row r="356">
          <cell r="A356" t="str">
            <v>1001000183</v>
          </cell>
          <cell r="B356" t="str">
            <v>PLACA DE VENTILACAO PARA TELHA DE FIBROCIMENTO, CANALETE 90 OU KALHETAO /UN</v>
          </cell>
          <cell r="C356" t="str">
            <v>UN</v>
          </cell>
          <cell r="D356" t="str">
            <v>UN</v>
          </cell>
          <cell r="E356">
            <v>10.38</v>
          </cell>
          <cell r="F356">
            <v>10.75</v>
          </cell>
        </row>
        <row r="357">
          <cell r="A357" t="str">
            <v>1001000190</v>
          </cell>
          <cell r="B357" t="str">
            <v>SINAPI - 94227 - CALHA EM CHAPA DE ACO GALVANIZADO NUMERO 24, DESENVOLVIMENTO DE 33 CM, INCLUSO TRANSPORTE VERTICAL. AF_07/2019 /M</v>
          </cell>
          <cell r="C357" t="str">
            <v>/M</v>
          </cell>
          <cell r="D357" t="str">
            <v>M</v>
          </cell>
          <cell r="E357">
            <v>52.04</v>
          </cell>
          <cell r="F357">
            <v>52.91</v>
          </cell>
        </row>
        <row r="358">
          <cell r="A358" t="str">
            <v>1001000191</v>
          </cell>
          <cell r="B358" t="str">
            <v>SINAPI - 94228 - CALHA EM CHAPA DE ACO GALVANIZADO NUMERO 24, DESENVOLVIMENTO DE 50 CM, INCLUSO TRANSPORTE VERTICAL. AF_07/2019 /M</v>
          </cell>
          <cell r="C358" t="str">
            <v>/M</v>
          </cell>
          <cell r="D358" t="str">
            <v>M</v>
          </cell>
          <cell r="E358">
            <v>70.05</v>
          </cell>
          <cell r="F358">
            <v>71.239999999999995</v>
          </cell>
        </row>
        <row r="359">
          <cell r="A359" t="str">
            <v>1001000192</v>
          </cell>
          <cell r="B359" t="str">
            <v>SINAPI - 94231 - RUFO EM CHAPA DE ACO GALVANIZADO NUMERO 24, CORTE DE 25 CM, INCLUSO TRANSPORTE VERTICAL. AF_07/2019 /M</v>
          </cell>
          <cell r="C359" t="str">
            <v>/M</v>
          </cell>
          <cell r="D359" t="str">
            <v>M</v>
          </cell>
          <cell r="E359">
            <v>41.49</v>
          </cell>
          <cell r="F359">
            <v>42.08</v>
          </cell>
        </row>
        <row r="360">
          <cell r="A360" t="str">
            <v>1001000193</v>
          </cell>
          <cell r="B360" t="str">
            <v>MAO-DE-OBRA PARA EXECUCAO DE:- COBERTURA COM TELHA CERAMICA /M2</v>
          </cell>
          <cell r="C360" t="str">
            <v>M2</v>
          </cell>
          <cell r="D360" t="str">
            <v>M2</v>
          </cell>
          <cell r="E360">
            <v>7.79</v>
          </cell>
          <cell r="F360">
            <v>8.6300000000000008</v>
          </cell>
        </row>
        <row r="361">
          <cell r="A361" t="str">
            <v>1001000195</v>
          </cell>
          <cell r="B361" t="str">
            <v>- COBERTURA COM TELHA DE FIBROCIMENTO /M2</v>
          </cell>
          <cell r="C361" t="str">
            <v>M2</v>
          </cell>
          <cell r="D361" t="str">
            <v>M2</v>
          </cell>
          <cell r="E361">
            <v>7.46</v>
          </cell>
          <cell r="F361">
            <v>8.27</v>
          </cell>
          <cell r="H361" t="str">
            <v>ESQUADRIAS E FERRAGENS - FERRAGENS</v>
          </cell>
        </row>
        <row r="362">
          <cell r="A362" t="str">
            <v>1001000197</v>
          </cell>
          <cell r="B362" t="str">
            <v>- COBERTURA COM TELHA ESTRUTURAL DE FIBROCIMENTO /M2</v>
          </cell>
          <cell r="C362" t="str">
            <v>M2</v>
          </cell>
          <cell r="D362" t="str">
            <v>M2</v>
          </cell>
          <cell r="E362">
            <v>19.29</v>
          </cell>
          <cell r="F362">
            <v>21.34</v>
          </cell>
        </row>
        <row r="363">
          <cell r="A363" t="str">
            <v>1001000199</v>
          </cell>
          <cell r="B363" t="str">
            <v>MAO-DE-OBRA PARA ASSENTAMENTO DE:- CUMEEIRA NORMAL OU ARTICULADA DE FIBROCIMENTO /M</v>
          </cell>
          <cell r="C363" t="str">
            <v>/M</v>
          </cell>
          <cell r="D363" t="str">
            <v>M</v>
          </cell>
          <cell r="E363">
            <v>2.2799999999999998</v>
          </cell>
          <cell r="F363">
            <v>2.5299999999999998</v>
          </cell>
        </row>
        <row r="364">
          <cell r="A364" t="str">
            <v>1001000200</v>
          </cell>
          <cell r="B364" t="str">
            <v>- CUMEEIRA PARA TELHA CERAMICA /M</v>
          </cell>
          <cell r="C364" t="str">
            <v>/M</v>
          </cell>
          <cell r="D364" t="str">
            <v>M</v>
          </cell>
          <cell r="E364">
            <v>6.11</v>
          </cell>
          <cell r="F364">
            <v>6.76</v>
          </cell>
        </row>
        <row r="365">
          <cell r="A365" t="str">
            <v>1001000201</v>
          </cell>
          <cell r="B365" t="str">
            <v>- CALHAS OU RUFOS /M</v>
          </cell>
          <cell r="C365" t="str">
            <v>/M</v>
          </cell>
          <cell r="D365" t="str">
            <v>M</v>
          </cell>
          <cell r="E365">
            <v>10.98</v>
          </cell>
          <cell r="F365">
            <v>12.18</v>
          </cell>
        </row>
        <row r="366">
          <cell r="A366"/>
          <cell r="B366"/>
          <cell r="C366"/>
          <cell r="D366"/>
          <cell r="E366"/>
          <cell r="F366"/>
        </row>
        <row r="367">
          <cell r="A367"/>
          <cell r="B367" t="str">
            <v>ESQUADRIAS E FERRAGENS</v>
          </cell>
          <cell r="C367"/>
          <cell r="D367"/>
          <cell r="E367"/>
          <cell r="F367"/>
        </row>
        <row r="368">
          <cell r="A368"/>
          <cell r="B368"/>
          <cell r="C368"/>
          <cell r="D368"/>
          <cell r="E368"/>
          <cell r="F368"/>
        </row>
        <row r="369">
          <cell r="A369" t="str">
            <v>CODIGO</v>
          </cell>
          <cell r="B369" t="str">
            <v>S E R V I C O S</v>
          </cell>
          <cell r="C369"/>
          <cell r="D369"/>
          <cell r="E369" t="str">
            <v>TOTAL</v>
          </cell>
          <cell r="F369" t="str">
            <v>TOTAL</v>
          </cell>
        </row>
        <row r="370">
          <cell r="A370"/>
          <cell r="B370"/>
          <cell r="C370"/>
          <cell r="D370"/>
          <cell r="E370"/>
          <cell r="F370"/>
        </row>
        <row r="371">
          <cell r="A371"/>
          <cell r="B371"/>
          <cell r="C371"/>
          <cell r="D371"/>
          <cell r="E371"/>
          <cell r="F371"/>
        </row>
        <row r="372">
          <cell r="A372"/>
          <cell r="B372" t="str">
            <v>*  DE MADEIRA</v>
          </cell>
          <cell r="C372"/>
          <cell r="D372"/>
          <cell r="E372"/>
          <cell r="F372"/>
          <cell r="H372" t="str">
            <v>ESQUADRIAS E FERRAGENS - ALUMINIO E INOX</v>
          </cell>
        </row>
        <row r="373">
          <cell r="A373" t="str">
            <v>1101001000</v>
          </cell>
          <cell r="B373" t="str">
            <v>SINAPI - 90847 - KIT DE PORTA DE MADEIRA PARA PINTURA, SEMI-OCA (LEVE OU MEDIA), PADRAO MEDIO, 60X210CM, ESPESSURA DE 3,5CM, ITENS INCLUSOS: DOBRADICAS, MONTAGEM E INSTALACAO DO BATENTE, SEM FECHADURA - FORNECIMENTO E INSTALACAO. AF_12/2019 /UN</v>
          </cell>
          <cell r="C373" t="str">
            <v>UN</v>
          </cell>
          <cell r="D373" t="str">
            <v>UN</v>
          </cell>
          <cell r="E373">
            <v>494.41</v>
          </cell>
          <cell r="F373">
            <v>513.4</v>
          </cell>
          <cell r="H373" t="str">
            <v>INSTALAÇOES ELETRICAS - LUMINARIAS E ACESSORIOS</v>
          </cell>
        </row>
        <row r="374">
          <cell r="A374" t="str">
            <v>1101001001</v>
          </cell>
          <cell r="B374" t="str">
            <v>SINAPI - 90848 - KIT DE PORTA DE MADEIRA PARA PINTURA, SEMI-OCA (LEVE OU MEDIA), PADRAO MEDIO, 70X210CM, ESPESSURA DE 3,5CM, ITENS INCLUSOS: DOBRADICAS, MONTAGEM E INSTALACAO DO BATENTE, SEM FECHADURA - FORNECIMENTO E INSTALACAO. AF_12/2019 /UN</v>
          </cell>
          <cell r="C374" t="str">
            <v>UN</v>
          </cell>
          <cell r="D374" t="str">
            <v>UN</v>
          </cell>
          <cell r="E374">
            <v>500.17</v>
          </cell>
          <cell r="F374">
            <v>519.57000000000005</v>
          </cell>
        </row>
        <row r="375">
          <cell r="A375" t="str">
            <v>1101001002</v>
          </cell>
          <cell r="B375" t="str">
            <v>SINAPI - 90849 - KIT DE PORTA DE MADEIRA PARA PINTURA, SEMI-OCA (LEVE OU MEDIA), PADRAO MEDIO, 80X210CM, ESPESSURA DE 3,5CM, ITENS INCLUSOS: DOBRADICAS, MONTAGEM E INSTALACAO DO BATENTE, SEM FECHADURA - FORNECIMENTO E INSTALACAO. AF_12/2019 /UN</v>
          </cell>
          <cell r="C375" t="str">
            <v>UN</v>
          </cell>
          <cell r="D375" t="str">
            <v>UN</v>
          </cell>
          <cell r="E375">
            <v>517.1</v>
          </cell>
          <cell r="F375">
            <v>536.91999999999996</v>
          </cell>
        </row>
        <row r="376">
          <cell r="A376" t="str">
            <v>1101001003</v>
          </cell>
          <cell r="B376" t="str">
            <v>SINAPI - 90850 - KIT DE PORTA DE MADEIRA PARA PINTURA, SEMI-OCA (LEVE OU MEDIA), PADRAO MEDIO, 90X210CM, ESPESSURA DE 3,5CM, ITENS INCLUSOS: DOBRADICAS, MONTAGEM E INSTALACAO DO BATENTE, SEM FECHADURA - FORNECIMENTO E INSTALACAO. AF_12/2019 /UN</v>
          </cell>
          <cell r="C376" t="str">
            <v>UN</v>
          </cell>
          <cell r="D376" t="str">
            <v>UN</v>
          </cell>
          <cell r="E376">
            <v>570.80999999999995</v>
          </cell>
          <cell r="F376">
            <v>591.05999999999995</v>
          </cell>
        </row>
        <row r="377">
          <cell r="A377" t="str">
            <v>1101001005</v>
          </cell>
          <cell r="B377" t="str">
            <v>SINAPI - 91013 - KIT DE PORTA DE MADEIRA PARA VERNIZ, SEMI-OCA (LEVE OU MEDIA), PADRAO MEDIO, 60X210CM, ESPESSURA DE 3,5CM, ITENS INCLUSOS: DOBRADICAS, MONTAGEM E INSTALACAO DO BATENTE, SEM FECHADURA - FORNECIMENTO E INSTALACAO. AF_12/2019 /UN</v>
          </cell>
          <cell r="C377" t="str">
            <v>UN</v>
          </cell>
          <cell r="D377" t="str">
            <v>UN</v>
          </cell>
          <cell r="E377">
            <v>501.78</v>
          </cell>
          <cell r="F377">
            <v>520.77</v>
          </cell>
        </row>
        <row r="378">
          <cell r="A378" t="str">
            <v>1101001006</v>
          </cell>
          <cell r="B378" t="str">
            <v>SINAPI - 91014 - KIT DE PORTA DE MADEIRA PARA VERNIZ, SEMI-OCA (LEVE OU MEDIA), PADRAO MEDIO, 70X210CM, ESPESSURA DE 3,5CM, ITENS INCLUSOS: DOBRADICAS, MONTAGEM E INSTALACAO DO BATENTE, SEM FECHADURA - FORNECIMENTO E INSTALACAO. AF_12/2019 /UN</v>
          </cell>
          <cell r="C378" t="str">
            <v>UN</v>
          </cell>
          <cell r="D378" t="str">
            <v>UN</v>
          </cell>
          <cell r="E378">
            <v>507.88</v>
          </cell>
          <cell r="F378">
            <v>527.28</v>
          </cell>
        </row>
        <row r="379">
          <cell r="A379" t="str">
            <v>1101001007</v>
          </cell>
          <cell r="B379" t="str">
            <v>SINAPI - 91015 - KIT DE PORTA DE MADEIRA PARA VERNIZ, SEMI-OCA (LEVE OU MEDIA), PADRAO MEDIO, 80X210CM, ESPESSURA DE 3,5CM, ITENS INCLUSOS: DOBRADICAS, MONTAGEM E INSTALACAO DO BATENTE, SEM FECHADURA - FORNECIMENTO E INSTALACAO. AF_12/2019 /UN</v>
          </cell>
          <cell r="C379" t="str">
            <v>UN</v>
          </cell>
          <cell r="D379" t="str">
            <v>UN</v>
          </cell>
          <cell r="E379">
            <v>546.99</v>
          </cell>
          <cell r="F379">
            <v>566.80999999999995</v>
          </cell>
        </row>
        <row r="380">
          <cell r="A380" t="str">
            <v>1101001008</v>
          </cell>
          <cell r="B380" t="str">
            <v>SINAPI - 91016 - KIT DE PORTA DE MADEIRA PARA VERNIZ, SEMI-OCA (LEVE OU MEDIA), PADRAO MEDIO, 90X210CM, ESPESSURA DE 3,5CM, ITENS INCLUSOS: DOBRADICAS, MONTAGEM E INSTALACAO DO BATENTE, SEM FECHADURA - FORNECIMENTO E INSTALACAO. AF_12/2019 /UN</v>
          </cell>
          <cell r="C380" t="str">
            <v>UN</v>
          </cell>
          <cell r="D380" t="str">
            <v>UN</v>
          </cell>
          <cell r="E380">
            <v>577.33000000000004</v>
          </cell>
          <cell r="F380">
            <v>597.58000000000004</v>
          </cell>
        </row>
        <row r="381">
          <cell r="A381" t="str">
            <v>1101001009</v>
          </cell>
          <cell r="B381" t="str">
            <v>PORTA LISA DE MADEIRA COMPENSADA PARA VERNIZ, INCLUSIVE BATENTE (15 X 3,5)CM E GUARNICOES (5 X 1)CM, NA DIMENSAO DE (1,00 X 2,10) M /UN</v>
          </cell>
          <cell r="C381" t="str">
            <v>UN</v>
          </cell>
          <cell r="D381" t="str">
            <v>UN</v>
          </cell>
          <cell r="E381">
            <v>487.11</v>
          </cell>
          <cell r="F381">
            <v>499.27</v>
          </cell>
        </row>
        <row r="382">
          <cell r="A382" t="str">
            <v>1101001015</v>
          </cell>
          <cell r="B382" t="str">
            <v>SINAPI - 91009 - PORTA DE MADEIRA PARA VERNIZ, SEMI-OCA (LEVE OU MEDIA), 60X210CM, ESPESSURA DE 3,5CM, INCLUSO DOBRADICAS - FORNECIMENTO E INSTALACAO. AF_12/2019 /UN</v>
          </cell>
          <cell r="C382" t="str">
            <v>UN</v>
          </cell>
          <cell r="D382" t="str">
            <v>UN</v>
          </cell>
          <cell r="E382">
            <v>209.27</v>
          </cell>
          <cell r="F382">
            <v>212.96</v>
          </cell>
        </row>
        <row r="383">
          <cell r="A383" t="str">
            <v>1101001016</v>
          </cell>
          <cell r="B383" t="str">
            <v>SINAPI - 91010 - PORTA DE MADEIRA PARA VERNIZ, SEMI-OCA (LEVE OU MEDIA), 70X210CM, ESPESSURA DE 3,5CM, INCLUSO DOBRADICAS - FORNECIMENTO E INSTALACAO. AF_12/2019 /UN</v>
          </cell>
          <cell r="C383" t="str">
            <v>UN</v>
          </cell>
          <cell r="D383" t="str">
            <v>UN</v>
          </cell>
          <cell r="E383">
            <v>214.26</v>
          </cell>
          <cell r="F383">
            <v>218.32</v>
          </cell>
        </row>
        <row r="384">
          <cell r="A384" t="str">
            <v>1101001017</v>
          </cell>
          <cell r="B384" t="str">
            <v>SINAPI - 91011 - PORTA DE MADEIRA PARA VERNIZ, SEMI-OCA (LEVE OU MEDIA), 80X210CM, ESPESSURA DE 3,5CM, INCLUSO DOBRADICAS - FORNECIMENTO E INSTALACAO. AF_12/2019 /UN</v>
          </cell>
          <cell r="C384" t="str">
            <v>UN</v>
          </cell>
          <cell r="D384" t="str">
            <v>UN</v>
          </cell>
          <cell r="E384">
            <v>252.26</v>
          </cell>
          <cell r="F384">
            <v>256.7</v>
          </cell>
        </row>
        <row r="385">
          <cell r="A385" t="str">
            <v>1101001018</v>
          </cell>
          <cell r="B385" t="str">
            <v>SINAPI - 91012 - PORTA DE MADEIRA PARA VERNIZ, SEMI-OCA (LEVE OU MEDIA), 90X210CM, ESPESSURA DE 3,5CM, INCLUSO DOBRADICAS - FORNECIMENTO E INSTALACAO. AF_12/2019 /UN</v>
          </cell>
          <cell r="C385" t="str">
            <v>UN</v>
          </cell>
          <cell r="D385" t="str">
            <v>UN</v>
          </cell>
          <cell r="E385">
            <v>281.5</v>
          </cell>
          <cell r="F385">
            <v>286.33</v>
          </cell>
        </row>
        <row r="386">
          <cell r="A386" t="str">
            <v>1101001022</v>
          </cell>
          <cell r="B386" t="str">
            <v>SINAPI - 90801 - BATENTE PARA PORTA DE MADEIRA, PADRAO MEDIO - FORNECIMENTO E MONTAGEM. AF_12/2019 /UN</v>
          </cell>
          <cell r="C386" t="str">
            <v>UN</v>
          </cell>
          <cell r="D386" t="str">
            <v>UN</v>
          </cell>
          <cell r="E386">
            <v>176.77</v>
          </cell>
          <cell r="F386">
            <v>184.61</v>
          </cell>
        </row>
        <row r="387">
          <cell r="A387" t="str">
            <v>1101001023</v>
          </cell>
          <cell r="B387" t="str">
            <v>SINAPI - 90806 - BATENTE PARA PORTA DE MADEIRA, FIXACAO COM ARGAMASSA, PADRAO MEDIO - FORNECIMENTO E INSTALACAO. AF_12/2019_P /UN</v>
          </cell>
          <cell r="C387" t="str">
            <v>UN</v>
          </cell>
          <cell r="D387" t="str">
            <v>UN</v>
          </cell>
          <cell r="E387">
            <v>239.43</v>
          </cell>
          <cell r="F387">
            <v>252.81</v>
          </cell>
        </row>
        <row r="388">
          <cell r="A388" t="str">
            <v>1101001024</v>
          </cell>
          <cell r="B388" t="str">
            <v>SINAPI - 100659 - ALIZAR DE 5X1,5CM PARA PORTA FIXADO COM PREGOS, PADRAO MEDIO - FORNECIMENTO E INSTALACAO. AF_12/2019 /M</v>
          </cell>
          <cell r="C388" t="str">
            <v>/M</v>
          </cell>
          <cell r="D388" t="str">
            <v>M</v>
          </cell>
          <cell r="E388">
            <v>5.53</v>
          </cell>
          <cell r="F388">
            <v>5.73</v>
          </cell>
        </row>
        <row r="389">
          <cell r="A389" t="str">
            <v>1101001028</v>
          </cell>
          <cell r="B389" t="str">
            <v>MAO-DE-OBRA PARA ASSENTAMENTO DE:- BATENTE /UN</v>
          </cell>
          <cell r="C389" t="str">
            <v>UN</v>
          </cell>
          <cell r="D389" t="str">
            <v>UN</v>
          </cell>
          <cell r="E389">
            <v>48.56</v>
          </cell>
          <cell r="F389">
            <v>53.82</v>
          </cell>
        </row>
        <row r="390">
          <cell r="A390" t="str">
            <v>1101001030</v>
          </cell>
          <cell r="B390" t="str">
            <v>- PORTA (FOLHA) /UN</v>
          </cell>
          <cell r="C390" t="str">
            <v>UN</v>
          </cell>
          <cell r="D390" t="str">
            <v>UN</v>
          </cell>
          <cell r="E390">
            <v>40.28</v>
          </cell>
          <cell r="F390">
            <v>44.72</v>
          </cell>
        </row>
        <row r="391">
          <cell r="A391" t="str">
            <v>1101001032</v>
          </cell>
          <cell r="B391" t="str">
            <v>- GUARNICOES /CJ</v>
          </cell>
          <cell r="C391" t="str">
            <v>CJ</v>
          </cell>
          <cell r="D391" t="str">
            <v>CJ</v>
          </cell>
          <cell r="E391">
            <v>1.76</v>
          </cell>
          <cell r="F391">
            <v>1.96</v>
          </cell>
        </row>
        <row r="392">
          <cell r="A392" t="str">
            <v>1101001034</v>
          </cell>
          <cell r="B392" t="str">
            <v>- PORTA (COMPLETA) /UN</v>
          </cell>
          <cell r="C392" t="str">
            <v>UN</v>
          </cell>
          <cell r="D392" t="str">
            <v>UN</v>
          </cell>
          <cell r="E392">
            <v>164.77</v>
          </cell>
          <cell r="F392">
            <v>182.8</v>
          </cell>
        </row>
        <row r="393">
          <cell r="A393" t="str">
            <v>1101001054</v>
          </cell>
          <cell r="B393" t="str">
            <v>SINAPI - 100700 - PORTA DE MADEIRA COMPENSADA LISA PARA PINTURA, 120X210X3,5CM, 2 FOLHAS, INCLUSO ADUELA 2A, ALIZAR 2A E DOBRADICAS. AF_12/2019 /UN</v>
          </cell>
          <cell r="C393" t="str">
            <v>UN</v>
          </cell>
          <cell r="D393" t="str">
            <v>UN</v>
          </cell>
          <cell r="E393">
            <v>523.59</v>
          </cell>
          <cell r="F393">
            <v>537.58000000000004</v>
          </cell>
        </row>
        <row r="394">
          <cell r="A394"/>
          <cell r="B394"/>
          <cell r="C394"/>
          <cell r="D394"/>
          <cell r="E394"/>
          <cell r="F394"/>
        </row>
        <row r="395">
          <cell r="A395"/>
          <cell r="B395" t="str">
            <v>*  DE FERRO</v>
          </cell>
          <cell r="C395"/>
          <cell r="D395"/>
          <cell r="E395"/>
          <cell r="F395"/>
        </row>
        <row r="396">
          <cell r="A396" t="str">
            <v>1101002000</v>
          </cell>
          <cell r="B396" t="str">
            <v>SINAPI - 94559 - JANELA DE ACO TIPO BASCULANTE PARA VIDROS, COM BATENTE, FERRAGENS E PINTURA ANTICORROSIVA. EXCLUSIVE VIDROS, ACABAMENTO, ALIZAR E CONTRAMARCO. FORNECIMENTO E INSTALACAO. AF_12/2019 /M2</v>
          </cell>
          <cell r="C396" t="str">
            <v>M2</v>
          </cell>
          <cell r="D396" t="str">
            <v>M2</v>
          </cell>
          <cell r="E396">
            <v>533.36</v>
          </cell>
          <cell r="F396">
            <v>545.98</v>
          </cell>
        </row>
        <row r="397">
          <cell r="A397" t="str">
            <v>1101002006</v>
          </cell>
          <cell r="B397" t="str">
            <v>SINAPI - 94562 - JANELA DE ACO DE CORRER COM 4 FOLHAS PARA VIDRO, COM BATENTE, FERRAGENS E PINTURA ANTICORROSIVA. EXCLUSIVE VIDROS, ALIZAR E CONTRAMARCO. FORNECIMENTO E INSTALACAO. AF_12/2019 /M2</v>
          </cell>
          <cell r="C397" t="str">
            <v>M2</v>
          </cell>
          <cell r="D397" t="str">
            <v>M2</v>
          </cell>
          <cell r="E397">
            <v>508.2</v>
          </cell>
          <cell r="F397">
            <v>513.96</v>
          </cell>
        </row>
        <row r="398">
          <cell r="A398" t="str">
            <v>1101002008</v>
          </cell>
          <cell r="B398" t="str">
            <v>SINAPI - 94563 - JANELA DE ACO DE CORRER COM 6 FOLHAS (4 VENEZIANAS E 2 PARA VIDRO), COM VIDROS, BATENTE, FERRAGENS E PINTURAS ANTICORROSIVA E DE ACABAMENTO. EXCLUSIVE ALIZAR E CONTRAMARCO. FORNECIMENTO E INSTALACAO. AF_12/2019 /M2</v>
          </cell>
          <cell r="C398" t="str">
            <v>M2</v>
          </cell>
          <cell r="D398" t="str">
            <v>M2</v>
          </cell>
          <cell r="E398">
            <v>638.65</v>
          </cell>
          <cell r="F398">
            <v>645.22</v>
          </cell>
        </row>
        <row r="399">
          <cell r="A399" t="str">
            <v>1101002010</v>
          </cell>
          <cell r="B399" t="str">
            <v>PORTA EM CHAPA VINCADA - 1 FOLHA, INCLUSIVE ACABAMENTO E FERRAGENS - ANEXO A-045 (ESQ.) /M2</v>
          </cell>
          <cell r="C399" t="str">
            <v>M2</v>
          </cell>
          <cell r="D399" t="str">
            <v>M2</v>
          </cell>
          <cell r="E399">
            <v>772.16</v>
          </cell>
          <cell r="F399">
            <v>804.44</v>
          </cell>
        </row>
        <row r="400">
          <cell r="A400" t="str">
            <v>1101002012</v>
          </cell>
          <cell r="B400" t="str">
            <v>PORTA EM ACO DE ABRIR TIPO VENEZIANA COM BATENTE, FIXADA COM PARAFUSOS - FORNECIMENTO E INSTALACAO /M2</v>
          </cell>
          <cell r="C400" t="str">
            <v>M2</v>
          </cell>
          <cell r="D400" t="str">
            <v>M2</v>
          </cell>
          <cell r="E400">
            <v>354.71</v>
          </cell>
          <cell r="F400">
            <v>363.83</v>
          </cell>
        </row>
        <row r="401">
          <cell r="A401" t="str">
            <v>1101002016</v>
          </cell>
          <cell r="B401" t="str">
            <v>PORTA EM PERFIL CHAPA DOBRADA N.18, INCLUSIVE FERRAGENS, CONFORME DETALHE:- DE CORRER (EXCLUSIVE VIDRO) ANEXO A-046 /M2</v>
          </cell>
          <cell r="C401" t="str">
            <v>M2</v>
          </cell>
          <cell r="D401" t="str">
            <v>M2</v>
          </cell>
          <cell r="E401">
            <v>436.39</v>
          </cell>
          <cell r="F401">
            <v>458.07</v>
          </cell>
        </row>
        <row r="402">
          <cell r="A402" t="str">
            <v>1101002017</v>
          </cell>
          <cell r="B402" t="str">
            <v>- 1 FOLHA, CHAPA/VIDRO (EXCLUSIVE VIDRO) ANEXO A-046 /M2</v>
          </cell>
          <cell r="C402" t="str">
            <v>M2</v>
          </cell>
          <cell r="D402" t="str">
            <v>M2</v>
          </cell>
          <cell r="E402">
            <v>729.09</v>
          </cell>
          <cell r="F402">
            <v>760.06</v>
          </cell>
        </row>
        <row r="403">
          <cell r="A403" t="str">
            <v>1101002018</v>
          </cell>
          <cell r="B403" t="str">
            <v>- DUAS FOLHAS, CHAPA/VIDRO (EXCLUSIVE VIDRO) ANEXO A-046 /M2</v>
          </cell>
          <cell r="C403" t="str">
            <v>M2</v>
          </cell>
          <cell r="D403" t="str">
            <v>M2</v>
          </cell>
          <cell r="E403">
            <v>451.68</v>
          </cell>
          <cell r="F403">
            <v>473.91</v>
          </cell>
        </row>
        <row r="404">
          <cell r="A404" t="str">
            <v>1101002021</v>
          </cell>
          <cell r="B404" t="str">
            <v>PORTAO EM CHAPA FRISADA (LAMBRIL), INCLUSIVE FERRAGENS, NA(S) ESPECIFICACAO(OES):- 1 FOLHA - PARA PEDESTRES - ANEXO A-047 (ESQ.) /M2</v>
          </cell>
          <cell r="C404" t="str">
            <v>M2</v>
          </cell>
          <cell r="D404" t="str">
            <v>M2</v>
          </cell>
          <cell r="E404">
            <v>463.59</v>
          </cell>
          <cell r="F404">
            <v>482.91</v>
          </cell>
        </row>
        <row r="405">
          <cell r="A405" t="str">
            <v>1101002023</v>
          </cell>
          <cell r="B405" t="str">
            <v>- 2 FOLHAS - PARA VEICULOS - ANEXO A-047 (ESQ.) /M2</v>
          </cell>
          <cell r="C405" t="str">
            <v>M2</v>
          </cell>
          <cell r="D405" t="str">
            <v>M2</v>
          </cell>
          <cell r="E405">
            <v>384.09</v>
          </cell>
          <cell r="F405">
            <v>400.92</v>
          </cell>
        </row>
        <row r="406">
          <cell r="A406" t="str">
            <v>1101002026</v>
          </cell>
          <cell r="B406" t="str">
            <v>PORTAO EM CHAPA VINCADA, INCLUSIVE FERRAGENS, NA(S) ESPECIFICACAO(OES):- 1 FOLHA - PARA PEDESTRES - ANEXO A-048 (ESQ.) /M2</v>
          </cell>
          <cell r="C406" t="str">
            <v>M2</v>
          </cell>
          <cell r="D406" t="str">
            <v>M2</v>
          </cell>
          <cell r="E406">
            <v>525.49</v>
          </cell>
          <cell r="F406">
            <v>545.58000000000004</v>
          </cell>
        </row>
        <row r="407">
          <cell r="A407" t="str">
            <v>1101002027</v>
          </cell>
          <cell r="B407" t="str">
            <v>- 2 FOLHAS - PARA VEICULOS - ANEXO A-048 (ESQ.) /M2</v>
          </cell>
          <cell r="C407" t="str">
            <v>M2</v>
          </cell>
          <cell r="D407" t="str">
            <v>M2</v>
          </cell>
          <cell r="E407">
            <v>515.77</v>
          </cell>
          <cell r="F407">
            <v>535.59</v>
          </cell>
        </row>
        <row r="408">
          <cell r="A408" t="str">
            <v>1101002028</v>
          </cell>
          <cell r="B408" t="str">
            <v>SINAPI - 99861 - GRADIL EM FERRO FIXADO EM VAOS DE JANELAS, FORMADO POR BARRAS CHATAS DE 25X4,8 MM. AF_04/2019 /M2</v>
          </cell>
          <cell r="C408" t="str">
            <v>M2</v>
          </cell>
          <cell r="D408" t="str">
            <v>M2</v>
          </cell>
          <cell r="E408">
            <v>416.97</v>
          </cell>
          <cell r="F408">
            <v>443.85</v>
          </cell>
        </row>
        <row r="409">
          <cell r="A409" t="str">
            <v>1101002030</v>
          </cell>
          <cell r="B409" t="str">
            <v>ALCAPAO EM FERRO 70X70CM, INCLUSO FERRAGENS /UN</v>
          </cell>
          <cell r="C409" t="str">
            <v>UN</v>
          </cell>
          <cell r="D409" t="str">
            <v>UN</v>
          </cell>
          <cell r="E409">
            <v>103.64</v>
          </cell>
          <cell r="F409">
            <v>106.71</v>
          </cell>
        </row>
        <row r="410">
          <cell r="A410" t="str">
            <v>1101002032</v>
          </cell>
          <cell r="B410" t="str">
            <v>ESCADA MARINHEIRO SEM GUARDA CORPO  INCLUSIVE FUNDO ANTICORROSIVO 2 DEMAOS - ANEXO A-058 (ESQ.) /M</v>
          </cell>
          <cell r="C410" t="str">
            <v>/M</v>
          </cell>
          <cell r="D410" t="str">
            <v>M</v>
          </cell>
          <cell r="E410">
            <v>307.11</v>
          </cell>
          <cell r="F410">
            <v>319.98</v>
          </cell>
        </row>
        <row r="411">
          <cell r="A411" t="str">
            <v>1101002034</v>
          </cell>
          <cell r="B411" t="str">
            <v>GUARDA CORPO PARA ESCADA MARINHEIRO INCLUSIVE FUNDO ANTICORROSIVO 2 DEMAOS - ANEXO A-059 (ESQ.) /M</v>
          </cell>
          <cell r="C411" t="str">
            <v>/M</v>
          </cell>
          <cell r="D411" t="str">
            <v>M</v>
          </cell>
          <cell r="E411">
            <v>561.84</v>
          </cell>
          <cell r="F411">
            <v>582.73</v>
          </cell>
        </row>
        <row r="412">
          <cell r="A412" t="str">
            <v>1101002036</v>
          </cell>
          <cell r="B412" t="str">
            <v>ASSENTAMENTO DE ESQUADRIA DE FERRO (JANELA BASCULANTE - COM GRAPA/CHUMBADORES) INCLUSIVE ARGAMASSA 1:3 /M2</v>
          </cell>
          <cell r="C412" t="str">
            <v>M2</v>
          </cell>
          <cell r="D412" t="str">
            <v>M2</v>
          </cell>
          <cell r="E412">
            <v>61.05</v>
          </cell>
          <cell r="F412">
            <v>67.430000000000007</v>
          </cell>
        </row>
        <row r="413">
          <cell r="A413" t="str">
            <v>1101002037</v>
          </cell>
          <cell r="B413" t="str">
            <v>ASSENTAMENTO DE ESQUADRIA DE FERRO (JANELA MAXIM-AR E CORRER - COM GRAPA/CHUMBADORES) INCLUSIVE ARGAMASSA 1:3 /M2</v>
          </cell>
          <cell r="C413" t="str">
            <v>M2</v>
          </cell>
          <cell r="D413" t="str">
            <v>M2</v>
          </cell>
          <cell r="E413">
            <v>101.57</v>
          </cell>
          <cell r="F413">
            <v>112.37</v>
          </cell>
        </row>
        <row r="414">
          <cell r="A414" t="str">
            <v>1101002038</v>
          </cell>
          <cell r="B414" t="str">
            <v>ASSENTAMENTO DE ESQUADRIA DE FERRO (PORTA DE BATER - COM GRAPA/CHUMBADORES) INCLUSIVE ARGAMASSA 1:3 /M2</v>
          </cell>
          <cell r="C414" t="str">
            <v>M2</v>
          </cell>
          <cell r="D414" t="str">
            <v>M2</v>
          </cell>
          <cell r="E414">
            <v>98.62</v>
          </cell>
          <cell r="F414">
            <v>108.91</v>
          </cell>
        </row>
        <row r="415">
          <cell r="A415" t="str">
            <v>1101002039</v>
          </cell>
          <cell r="B415" t="str">
            <v>ASSENTAMENTO DE ESQUADRIA DE FERRO (PORTA DE CORRER) INCLUSIVE ARGAMASSA 1:3 /M2</v>
          </cell>
          <cell r="C415" t="str">
            <v>M2</v>
          </cell>
          <cell r="D415" t="str">
            <v>M2</v>
          </cell>
          <cell r="E415">
            <v>63.88</v>
          </cell>
          <cell r="F415">
            <v>70.48</v>
          </cell>
        </row>
        <row r="416">
          <cell r="A416" t="str">
            <v>1101002042</v>
          </cell>
          <cell r="B416" t="str">
            <v>GRADE DE FERRO FIXA (CELA), SAE 1045, COM QUADROS E BARRAS INTERMEDIARIAS EM FERRO CHATO 2" X 3/8", BARRAS EM ACO REDONDO 7/8" A CADA 12CM E CHUMBADORES DE FERRO CHATO 2" X 3/8" /M2</v>
          </cell>
          <cell r="C416" t="str">
            <v>M2</v>
          </cell>
          <cell r="D416" t="str">
            <v>M2</v>
          </cell>
          <cell r="E416">
            <v>1267.17</v>
          </cell>
          <cell r="F416">
            <v>1316.79</v>
          </cell>
        </row>
        <row r="417">
          <cell r="A417" t="str">
            <v>1101002043</v>
          </cell>
          <cell r="B417" t="str">
            <v>GRADE DE FERRO FIXA (CIRCULACAO), SAE 1045, COM QUADROS E BARRAS INTERMEDIARIAS EM FERRO CHATO 2" X 3/8", BARRAS EM ACO REDONDO 7/8" A CADA 12CM E CHUMBADORES DE FERRO CHATO 2" X 3/8" /M2</v>
          </cell>
          <cell r="C417" t="str">
            <v>M2</v>
          </cell>
          <cell r="D417" t="str">
            <v>M2</v>
          </cell>
          <cell r="E417">
            <v>422.75</v>
          </cell>
          <cell r="F417">
            <v>442.79</v>
          </cell>
        </row>
        <row r="418">
          <cell r="A418" t="str">
            <v>1101002044</v>
          </cell>
          <cell r="B418" t="str">
            <v>GRADE FERRO FIXA SAE 1045 COM PORTA, QUADRO E BARRAS INTERMEDIARIAS EM FERRO CHATO 2" X 3/8", FERRO REDONDO 7/8" A CADA 12CM, BATENTE EM FERRO CANTONEIRA 2.1/2" X 3/8", CHUMBADORES EM FERRO CHATO 2" X 3/8" /M2</v>
          </cell>
          <cell r="C418" t="str">
            <v>M2</v>
          </cell>
          <cell r="D418" t="str">
            <v>M2</v>
          </cell>
          <cell r="E418">
            <v>1080.3</v>
          </cell>
          <cell r="F418">
            <v>1121.9100000000001</v>
          </cell>
        </row>
        <row r="419">
          <cell r="A419" t="str">
            <v>1101002046</v>
          </cell>
          <cell r="B419" t="str">
            <v>PORTA GRADE (FIXADA EM GRADE) EM FERRO SAE 1045, COM QUADROS E BARRAS INTERMEDIARIAS EM FERRO CHATO 2" X 3/8", BARRAS EM FERRO REDONDO 7/8", A CADA 12CM, BATENTE EM FERRO CANTONEIRA 2.1/2" X 3/8" /M2</v>
          </cell>
          <cell r="C419" t="str">
            <v>M2</v>
          </cell>
          <cell r="D419" t="str">
            <v>M2</v>
          </cell>
          <cell r="E419">
            <v>1397.42</v>
          </cell>
          <cell r="F419">
            <v>1449.46</v>
          </cell>
        </row>
        <row r="420">
          <cell r="A420" t="str">
            <v>1101002048</v>
          </cell>
          <cell r="B420" t="str">
            <v>PORTA GRADE (FIX. EM ALV.) DE FE SAE 1045, PARA CELA C/ BANDEIRA FIXA(PF1) (1,00X2,10)M, QD E BARRAS INTERMED. EM ACO CHATO 2"X3/8", BARRAS EM ACO RED.7/8" A CADA 12CM, BATENTE EM FE CANT. 2.1/2"X3/8", CHUMB. FE CHATO 2"X3/8", FERROLHO ENCAMISADO /M2</v>
          </cell>
          <cell r="C420" t="str">
            <v>M2</v>
          </cell>
          <cell r="D420" t="str">
            <v>M2</v>
          </cell>
          <cell r="E420">
            <v>1420.61</v>
          </cell>
          <cell r="F420">
            <v>1473.84</v>
          </cell>
        </row>
        <row r="421">
          <cell r="A421" t="str">
            <v>1101002049</v>
          </cell>
          <cell r="B421" t="str">
            <v>GUARDA CORPO EM TUBO IND. 2.1/2", 2 CORRIMAOS (H=0,70M E 0,92M) EM TUBO IND. 1.1/2" CH.18, FECHAMENTO EM TUBO IND.1" CH.18 A CADA 15CM E PILARETES EM TUBO IND. 2.1/2"CH 18, INCL.FUNDO E PINT.ESMALTE, CONF. DET. ANEXO (A-15.002) /M2</v>
          </cell>
          <cell r="C421" t="str">
            <v>M2</v>
          </cell>
          <cell r="D421" t="str">
            <v>M2</v>
          </cell>
          <cell r="E421">
            <v>512.59</v>
          </cell>
          <cell r="F421">
            <v>532.30999999999995</v>
          </cell>
          <cell r="H421" t="str">
            <v>INSTALAÇOES ELETRICAS - INTERRUPTORES E TOMADAS</v>
          </cell>
        </row>
        <row r="422">
          <cell r="A422" t="str">
            <v>1101002050</v>
          </cell>
          <cell r="B422" t="str">
            <v>GUARDA CORPO EM TUBO IND. 2.1/2" CH.18, FIXADO EM PILARETES DE TUBO IND. 2.1/2  CH 18, FECHAMENTO EM TUBO IND. 1" CH 18 A CADA 15CM, INCLUS. FUNDO E ESMALTE SINTETICO, AMBOS EM DUAS DEMAOS, CONF. DETALHE ANEXO (A-15.001) /M2</v>
          </cell>
          <cell r="C422" t="str">
            <v>M2</v>
          </cell>
          <cell r="D422" t="str">
            <v>M2</v>
          </cell>
          <cell r="E422">
            <v>387.98</v>
          </cell>
          <cell r="F422">
            <v>402.76</v>
          </cell>
        </row>
        <row r="423">
          <cell r="A423" t="str">
            <v>1101002051</v>
          </cell>
          <cell r="B423" t="str">
            <v>CORRIMAO DUPLO CENTRAL COM ALTURAS DE H=0,70M E H=0,92M EM TUBO DE ACO IND. 1.1/2" CH 18, FIXADOS EM PILARETES EM TUBO IND. 2.1/2" CHAPA 18 LF, INCLUS. FUNDO E PINTURA ESMALTE, AMBOS EM 2 DEMAOS, CONFORME DETALHE ANEXO (A-15.005) /M</v>
          </cell>
          <cell r="C423" t="str">
            <v>/M</v>
          </cell>
          <cell r="D423" t="str">
            <v>M</v>
          </cell>
          <cell r="E423">
            <v>304.87</v>
          </cell>
          <cell r="F423">
            <v>316.92</v>
          </cell>
        </row>
        <row r="424">
          <cell r="A424" t="str">
            <v>1101002052</v>
          </cell>
          <cell r="B424" t="str">
            <v>CORRIMAO LATERAL COM H=0,92M E H=0,70M EM TUBO IND. 1.1/2" CH 18, FIXADOS EM PILARETES EM TUBO IND. 2.1/2" CH 18, INCLUSIVE FUNDO E PINTURA ESMALTE, AMBOS EM 2 DEMAOS, CONFORME DETALHE ANEXO (A-15.007) /M</v>
          </cell>
          <cell r="C424" t="str">
            <v>/M</v>
          </cell>
          <cell r="D424" t="str">
            <v>M</v>
          </cell>
          <cell r="E424">
            <v>234.38</v>
          </cell>
          <cell r="F424">
            <v>242.9</v>
          </cell>
        </row>
        <row r="425">
          <cell r="A425" t="str">
            <v>1101002058</v>
          </cell>
          <cell r="B425" t="str">
            <v>CORRIMAO DUPLO LATERAL EM TUBO INDUSTRIAL 1.1/2" CH 18, COM ALTURAS DE H=0.70M E H=0.92M EM TUBO DE ACO IND. 1.1/2" CH 18, FIXADOS EM PAREDE COM BUCHA S12, INCLUSIVE FUNDO E ESMALTE SINTETICO, AMBOS EM 2 DEMAOS, CONF. DET. ANEXO (A-15.006) /M</v>
          </cell>
          <cell r="C425" t="str">
            <v>/M</v>
          </cell>
          <cell r="D425" t="str">
            <v>M</v>
          </cell>
          <cell r="E425">
            <v>143.81</v>
          </cell>
          <cell r="F425">
            <v>149.69</v>
          </cell>
        </row>
        <row r="426">
          <cell r="A426" t="str">
            <v>1101002061</v>
          </cell>
          <cell r="B426" t="str">
            <v>GUARDA CORPO EM TUBO INDUSTRIAL DE 2.1/2" CH 18, FIXADO EM PILARETE DE TUBO INDUSTRIAL 2.1/2" CH 18, FECHAMENTO EM TELA ONDULADA MALHA 2", INCLUSIVE PINTURA FUNDO ANTICORROSIVO E PINTURA ESMALTE, AMBOS EM 2 DEMAOS, CONF. DET. ANEXO (A-15.003) /M2</v>
          </cell>
          <cell r="C426" t="str">
            <v>M2</v>
          </cell>
          <cell r="D426" t="str">
            <v>M2</v>
          </cell>
          <cell r="E426">
            <v>389.39</v>
          </cell>
          <cell r="F426">
            <v>403.3</v>
          </cell>
        </row>
        <row r="427">
          <cell r="A427" t="str">
            <v>1101002064</v>
          </cell>
          <cell r="B427" t="str">
            <v>GUARDA CORPO EM TUBO IND.2.1/2" CH 18, 2 CORRIMAOS (H=0,70M E 0,92M) EM TUBO IND.1.1/2" CH 18, FIXADO EM PILARETE TUBO IND. 2.1/2" CH 18, FECHAMENTO TELA ONDULADA MALHA 2", INCLUS.FUNDO E PINTURA ESMALTE, CONF. DETALHE ANEXO (A-15.004) /M2</v>
          </cell>
          <cell r="C427" t="str">
            <v>M2</v>
          </cell>
          <cell r="D427" t="str">
            <v>M2</v>
          </cell>
          <cell r="E427">
            <v>532.77</v>
          </cell>
          <cell r="F427">
            <v>542.96</v>
          </cell>
        </row>
        <row r="428">
          <cell r="A428"/>
          <cell r="B428"/>
          <cell r="C428"/>
          <cell r="D428"/>
          <cell r="E428"/>
          <cell r="F428"/>
        </row>
        <row r="429">
          <cell r="A429"/>
          <cell r="B429" t="str">
            <v>*  FERRAGENS</v>
          </cell>
          <cell r="C429"/>
          <cell r="D429"/>
          <cell r="E429"/>
          <cell r="F429"/>
        </row>
        <row r="430">
          <cell r="A430" t="str">
            <v>1101003013</v>
          </cell>
          <cell r="B430" t="str">
            <v>FECHADURA TIPO BICO DE PAPAGAIO PARA PORTA DE CORRER EXTERNA, EM ACO INOX COM ACABAMENTO CROMADO, MAQUINA COM 45 MM, INCLUINDO CHAVE TIPO CILINDRO - FORNECIMENTO E INSTALACAO /UN</v>
          </cell>
          <cell r="C430" t="str">
            <v>UN</v>
          </cell>
          <cell r="D430" t="str">
            <v>UN</v>
          </cell>
          <cell r="E430">
            <v>78.22</v>
          </cell>
          <cell r="F430">
            <v>80.42</v>
          </cell>
        </row>
        <row r="431">
          <cell r="A431" t="str">
            <v>1101003015</v>
          </cell>
          <cell r="B431" t="str">
            <v>SINAPI - 90830 - FECHADURA DE EMBUTIR COM CILINDRO, EXTERNA, COMPLETA, ACABAMENTO PADRAO MEDIO, INCLUSO EXECUCAO DE FURO - FORNECIMENTO E INSTALACAO. AF_12/2019 /UN</v>
          </cell>
          <cell r="C431" t="str">
            <v>UN</v>
          </cell>
          <cell r="D431" t="str">
            <v>UN</v>
          </cell>
          <cell r="E431">
            <v>105.24</v>
          </cell>
          <cell r="F431">
            <v>108.13</v>
          </cell>
        </row>
        <row r="432">
          <cell r="A432" t="str">
            <v>1101003017</v>
          </cell>
          <cell r="B432" t="str">
            <v>SINAPI - 91304 - FECHADURA DE EMBUTIR COM CILINDRO, EXTERNA, COMPLETA, ACABAMENTO PADRAO POPULAR, INCLUSO EXECUCAO DE FURO - FORNECIMENTO E INSTALACAO. AF_12/2019 /UN</v>
          </cell>
          <cell r="C432" t="str">
            <v>UN</v>
          </cell>
          <cell r="D432" t="str">
            <v>UN</v>
          </cell>
          <cell r="E432">
            <v>66.099999999999994</v>
          </cell>
          <cell r="F432">
            <v>68.989999999999995</v>
          </cell>
        </row>
        <row r="433">
          <cell r="A433" t="str">
            <v>1101003018</v>
          </cell>
          <cell r="B433" t="str">
            <v>SINAPI - 91306 - FECHADURA DE EMBUTIR PARA PORTAS INTERNAS, COMPLETA, ACABAMENTO PADRAO MEDIO, COM EXECUCAO DE FURO - FORNECIMENTO E INSTALACAO. AF_12/2019 /UN</v>
          </cell>
          <cell r="C433" t="str">
            <v>UN</v>
          </cell>
          <cell r="D433" t="str">
            <v>UN</v>
          </cell>
          <cell r="E433">
            <v>91.7</v>
          </cell>
          <cell r="F433">
            <v>93.9</v>
          </cell>
        </row>
        <row r="434">
          <cell r="A434" t="str">
            <v>1101003019</v>
          </cell>
          <cell r="B434" t="str">
            <v>SINAPI - 91305 - FECHADURA DE EMBUTIR PARA PORTA DE BANHEIRO, COMPLETA, ACABAMENTO PADRAO POPULAR, INCLUSO EXECUCAO DE FURO - FORNECIMENTO E INSTALACAO. AF_12/2019 /UN</v>
          </cell>
          <cell r="C434" t="str">
            <v>UN</v>
          </cell>
          <cell r="D434" t="str">
            <v>UN</v>
          </cell>
          <cell r="E434">
            <v>64.77</v>
          </cell>
          <cell r="F434">
            <v>66.97</v>
          </cell>
        </row>
        <row r="435">
          <cell r="A435" t="str">
            <v>1101003020</v>
          </cell>
          <cell r="B435" t="str">
            <v>SINAPI - 91307 - FECHADURA DE EMBUTIR PARA PORTAS INTERNAS, COMPLETA, ACABAMENTO PADRAO POPULAR, COM EXECUCAO DE FURO - FORNECIMENTO E INSTALACAO. AF_12/2019 /UN</v>
          </cell>
          <cell r="C435" t="str">
            <v>UN</v>
          </cell>
          <cell r="D435" t="str">
            <v>UN</v>
          </cell>
          <cell r="E435">
            <v>55.69</v>
          </cell>
          <cell r="F435">
            <v>57.89</v>
          </cell>
        </row>
        <row r="436">
          <cell r="A436" t="str">
            <v>1101003021</v>
          </cell>
          <cell r="B436" t="str">
            <v>SINAPI - 90831 - FECHADURA DE EMBUTIR PARA PORTA DE BANHEIRO, COMPLETA, ACABAMENTO PADRAO MEDIO, INCLUSO EXECUCAO DE FURO - FORNECIMENTO E INSTALACAO. AF_12/2019 /UN</v>
          </cell>
          <cell r="C436" t="str">
            <v>UN</v>
          </cell>
          <cell r="D436" t="str">
            <v>UN</v>
          </cell>
          <cell r="E436">
            <v>91.7</v>
          </cell>
          <cell r="F436">
            <v>93.9</v>
          </cell>
        </row>
        <row r="437">
          <cell r="A437" t="str">
            <v>1101003022</v>
          </cell>
          <cell r="B437" t="str">
            <v>SINAPI - 100709 - DOBRADICA EM ACO/FERRO, 3" X 21/2", E=1,9 A 2MM, SEN ANEL, CROMADO OU ZINCADO, TAMPA BOLA, COM PARAFUSOS. AF_12/2019 /UN</v>
          </cell>
          <cell r="C437" t="str">
            <v>UN</v>
          </cell>
          <cell r="D437" t="str">
            <v>UN</v>
          </cell>
          <cell r="E437">
            <v>30.1</v>
          </cell>
          <cell r="F437">
            <v>32.729999999999997</v>
          </cell>
        </row>
        <row r="438">
          <cell r="A438" t="str">
            <v>1101003030</v>
          </cell>
          <cell r="B438" t="str">
            <v>SINAPI - 100705 - TARJETA TIPO LIVRE/OCUPADO PARA PORTA DE BANHEIRO. AF_12/2019 /UN</v>
          </cell>
          <cell r="C438" t="str">
            <v>UN</v>
          </cell>
          <cell r="D438" t="str">
            <v>UN</v>
          </cell>
          <cell r="E438">
            <v>60.44</v>
          </cell>
          <cell r="F438">
            <v>63.07</v>
          </cell>
        </row>
        <row r="439">
          <cell r="A439" t="str">
            <v>1101003035</v>
          </cell>
          <cell r="B439" t="str">
            <v>CALCO/PRENDEDOR DE LATAO CROMADO PARA PORTA /UN</v>
          </cell>
          <cell r="C439" t="str">
            <v>UN</v>
          </cell>
          <cell r="D439" t="str">
            <v>UN</v>
          </cell>
          <cell r="E439">
            <v>33.619999999999997</v>
          </cell>
          <cell r="F439">
            <v>34.58</v>
          </cell>
        </row>
        <row r="440">
          <cell r="A440" t="str">
            <v>1101003038</v>
          </cell>
          <cell r="B440" t="str">
            <v>MAO-DE-OBRA PARA COLOCACAO DE:- DOBRADICA /UN</v>
          </cell>
          <cell r="C440" t="str">
            <v>UN</v>
          </cell>
          <cell r="D440" t="str">
            <v>UN</v>
          </cell>
          <cell r="E440">
            <v>24.08</v>
          </cell>
          <cell r="F440">
            <v>26.75</v>
          </cell>
        </row>
        <row r="441">
          <cell r="A441" t="str">
            <v>1101003040</v>
          </cell>
          <cell r="B441" t="str">
            <v>- FECHADURA /UN</v>
          </cell>
          <cell r="C441" t="str">
            <v>UN</v>
          </cell>
          <cell r="D441" t="str">
            <v>UN</v>
          </cell>
          <cell r="E441">
            <v>26.34</v>
          </cell>
          <cell r="F441">
            <v>29.26</v>
          </cell>
        </row>
        <row r="442">
          <cell r="A442"/>
          <cell r="B442"/>
          <cell r="C442"/>
          <cell r="D442"/>
          <cell r="E442"/>
          <cell r="F442"/>
        </row>
        <row r="443">
          <cell r="A443"/>
          <cell r="B443" t="str">
            <v>*  ALUMINIO E INOX</v>
          </cell>
          <cell r="C443"/>
          <cell r="D443"/>
          <cell r="E443"/>
          <cell r="F443"/>
        </row>
        <row r="444">
          <cell r="A444" t="str">
            <v>1101004010</v>
          </cell>
          <cell r="B444" t="str">
            <v>SINAPI - 91341 - PORTA EM ALUMINIO DE ABRIR TIPO VENEZIANA COM GUARNICAO, FIXACAO COM PARAFUSOS - FORNECIMENTO E INSTALACAO. AF_12/2019 /M2</v>
          </cell>
          <cell r="C444" t="str">
            <v>M2</v>
          </cell>
          <cell r="D444" t="str">
            <v>M2</v>
          </cell>
          <cell r="E444">
            <v>589.76</v>
          </cell>
          <cell r="F444">
            <v>590.79999999999995</v>
          </cell>
        </row>
        <row r="445">
          <cell r="A445"/>
          <cell r="B445"/>
          <cell r="C445"/>
          <cell r="D445"/>
          <cell r="E445"/>
          <cell r="F445"/>
        </row>
        <row r="446">
          <cell r="A446"/>
          <cell r="B446" t="str">
            <v>INSTALACOES ELETRICAS</v>
          </cell>
          <cell r="C446"/>
          <cell r="D446"/>
          <cell r="E446"/>
          <cell r="F446"/>
        </row>
        <row r="447">
          <cell r="A447"/>
          <cell r="B447"/>
          <cell r="C447"/>
          <cell r="D447"/>
          <cell r="E447"/>
          <cell r="F447"/>
        </row>
        <row r="448">
          <cell r="A448" t="str">
            <v>CODIGO</v>
          </cell>
          <cell r="B448" t="str">
            <v>S E R V I C O S</v>
          </cell>
          <cell r="C448"/>
          <cell r="D448"/>
          <cell r="E448" t="str">
            <v>TOTAL</v>
          </cell>
          <cell r="F448" t="str">
            <v>TOTAL</v>
          </cell>
        </row>
        <row r="449">
          <cell r="A449"/>
          <cell r="B449"/>
          <cell r="C449"/>
          <cell r="D449"/>
          <cell r="E449"/>
          <cell r="F449"/>
        </row>
        <row r="450">
          <cell r="A450"/>
          <cell r="B450"/>
          <cell r="C450"/>
          <cell r="D450"/>
          <cell r="E450"/>
          <cell r="F450"/>
        </row>
        <row r="451">
          <cell r="A451"/>
          <cell r="B451" t="str">
            <v>*  LUMINARIAS E ACESSORIOS</v>
          </cell>
          <cell r="C451"/>
          <cell r="D451"/>
          <cell r="E451"/>
          <cell r="F451"/>
        </row>
        <row r="452">
          <cell r="A452" t="str">
            <v>1201001002</v>
          </cell>
          <cell r="B452" t="str">
            <v>LUMINARIA TIPO PLAFON REDONDO COM VIDRO FOSCO, DIAMETRO DE 30 CM, INCLUSIVE DUAS LAMPADAS LED 10W - FORNECIMENTO E INSTALACAO /UN</v>
          </cell>
          <cell r="C452" t="str">
            <v>UN</v>
          </cell>
          <cell r="D452" t="str">
            <v>UN</v>
          </cell>
          <cell r="E452">
            <v>84.36</v>
          </cell>
          <cell r="F452">
            <v>86.39</v>
          </cell>
          <cell r="H452" t="str">
            <v>INSTALAÇOES ELETRICAS - FIOS E CABOS DE COBRE</v>
          </cell>
        </row>
        <row r="453">
          <cell r="A453" t="str">
            <v>1201001004</v>
          </cell>
          <cell r="B453" t="str">
            <v>LUMINARIA SPOT DE SOBREPOR EM ALUMINIO COM ALETA PLASTICA, INCLUSIVE DUAS LAMPADAS LED 10W - FORNECIMENTO E INSTALACAO /UN</v>
          </cell>
          <cell r="C453" t="str">
            <v>UN</v>
          </cell>
          <cell r="D453" t="str">
            <v>UN</v>
          </cell>
          <cell r="E453">
            <v>84.4</v>
          </cell>
          <cell r="F453">
            <v>86.12</v>
          </cell>
        </row>
        <row r="454">
          <cell r="A454" t="str">
            <v>1201001006</v>
          </cell>
          <cell r="B454" t="str">
            <v>SINAPI - 97607 - LUMINARIA ARANDELA TIPO TARTARUGA, DE SOBREPOR, COM 1 LAMPADA LED DE 6 W, SEM REATOR - FORNECIMENTO E INSTALACAO. AF_02/2020 /UN</v>
          </cell>
          <cell r="C454" t="str">
            <v>UN</v>
          </cell>
          <cell r="D454" t="str">
            <v>UN</v>
          </cell>
          <cell r="E454">
            <v>74.58</v>
          </cell>
          <cell r="F454">
            <v>76.2</v>
          </cell>
        </row>
        <row r="455">
          <cell r="A455" t="str">
            <v>1201001007</v>
          </cell>
          <cell r="B455" t="str">
            <v>LUMINARIA LED DE EMBUTIR EM FORRO DE GESSO OU MODULADO, COM ALETAS E REFLETORES EM ALUMINIO ALTO BRILHO, REF. CAA01-E216 DA LUMICENTER OU SIMILAR, INCLUSO DUAS LAMPADAS T 8 DE 9W - FORNECIMENTO E INSTALACAO /CJ</v>
          </cell>
          <cell r="C455" t="str">
            <v>CJ</v>
          </cell>
          <cell r="D455" t="str">
            <v>CJ</v>
          </cell>
          <cell r="E455">
            <v>155.47</v>
          </cell>
          <cell r="F455">
            <v>156.37</v>
          </cell>
        </row>
        <row r="456">
          <cell r="A456" t="str">
            <v>1201001008</v>
          </cell>
          <cell r="B456" t="str">
            <v>LUMINARIA LED DE EMBUTIR EM FORRO DE GESSO OU MODULADO, COM ALETAS E REFLETORES EM ALUMINIO ALTO BRILHO, REF. CAA01-E232 DA LUMICENTER OU SIMILAR, INCLUSO DUAS LAMPADAS T 8 DE 18W - FORNECIMENTO E INSTALACAO /CJ</v>
          </cell>
          <cell r="C456" t="str">
            <v>CJ</v>
          </cell>
          <cell r="D456" t="str">
            <v>CJ</v>
          </cell>
          <cell r="E456">
            <v>241.99</v>
          </cell>
          <cell r="F456">
            <v>242.89</v>
          </cell>
        </row>
        <row r="457">
          <cell r="A457" t="str">
            <v>1201001104</v>
          </cell>
          <cell r="B457" t="str">
            <v>LUMINARIA TUBULAR LED, REF. CALHA SLIN (2X18W), 3.250LM, 120CM LINEAR, DA RCA OU SIMILAR - FORNECIMENTO E INSTALACAO /UN</v>
          </cell>
          <cell r="C457" t="str">
            <v>UN</v>
          </cell>
          <cell r="D457" t="str">
            <v>UN</v>
          </cell>
          <cell r="E457">
            <v>123.97</v>
          </cell>
          <cell r="F457">
            <v>125.35</v>
          </cell>
        </row>
        <row r="458">
          <cell r="A458" t="str">
            <v>1201001113</v>
          </cell>
          <cell r="B458" t="str">
            <v>LUMINARIA LED DE SOBREPOR, COM ALETAS E REFLETORES EM ALUMINIO ALTO BRILHO, REF. CAA01-S216 DA LUMICENTER OU SIMILAR, INCLUSO DUAS LAMPADAS T 8 DE 9W - FORNECIMENTO E INSTALACAO /CJ</v>
          </cell>
          <cell r="C458" t="str">
            <v>CJ</v>
          </cell>
          <cell r="D458" t="str">
            <v>CJ</v>
          </cell>
          <cell r="E458">
            <v>188.94</v>
          </cell>
          <cell r="F458">
            <v>190.32</v>
          </cell>
        </row>
        <row r="459">
          <cell r="A459" t="str">
            <v>1201001114</v>
          </cell>
          <cell r="B459" t="str">
            <v>LUMINARIA LED DE SOBREPOR, COM ALETAS E REFLETORES EM ALUMINIO ALTO BRILHO, REF. C06 DA ABALUX OU SIMILAR, INCLUSO DUAS LAMPADAS T 8 DE 18W - FORNECIMENTO E INSTALACAO /CJ</v>
          </cell>
          <cell r="C459" t="str">
            <v>CJ</v>
          </cell>
          <cell r="D459" t="str">
            <v>CJ</v>
          </cell>
          <cell r="E459">
            <v>281.7</v>
          </cell>
          <cell r="F459">
            <v>283.08</v>
          </cell>
        </row>
        <row r="460">
          <cell r="A460" t="str">
            <v>1201001115</v>
          </cell>
          <cell r="B460" t="str">
            <v>SINAPI - 97585 - LUMINARIA TIPO CALHA, DE SOBREPOR, COM 2 LAMPADAS TUBULARES FLUORESCENTES DE 18 W, COM REATOR DE PARTIDA RAPIDA - FORNECIMENTO E INSTALACAO. AF_02/2020 /UN</v>
          </cell>
          <cell r="C460" t="str">
            <v>UN</v>
          </cell>
          <cell r="D460" t="str">
            <v>UN</v>
          </cell>
          <cell r="E460">
            <v>71.88</v>
          </cell>
          <cell r="F460">
            <v>73.099999999999994</v>
          </cell>
        </row>
        <row r="461">
          <cell r="A461" t="str">
            <v>1201001116</v>
          </cell>
          <cell r="B461" t="str">
            <v>SINAPI - 97586 - LUMINARIA TIPO CALHA, DE SOBREPOR, COM 2 LAMPADAS TUBULARES FLUORESCENTES DE 36 W, COM REATOR DE PARTIDA RAPIDA - FORNECIMENTO E INSTALACAO. AF_02/2020 /UN</v>
          </cell>
          <cell r="C461" t="str">
            <v>UN</v>
          </cell>
          <cell r="D461" t="str">
            <v>UN</v>
          </cell>
          <cell r="E461">
            <v>97.17</v>
          </cell>
          <cell r="F461">
            <v>98.39</v>
          </cell>
        </row>
        <row r="462">
          <cell r="A462" t="str">
            <v>1201001120</v>
          </cell>
          <cell r="B462" t="str">
            <v>SINAPI - 97599 - LUMINARIA DE EMERGENCIA, COM 30 LAMPADAS LED DE 2 W, SEM REATOR - FORNECIMENTO E INSTALACAO. AF_02/2020 /UN</v>
          </cell>
          <cell r="C462" t="str">
            <v>UN</v>
          </cell>
          <cell r="D462" t="str">
            <v>UN</v>
          </cell>
          <cell r="E462">
            <v>31.07</v>
          </cell>
          <cell r="F462">
            <v>31.59</v>
          </cell>
        </row>
        <row r="463">
          <cell r="A463" t="str">
            <v>1201001127</v>
          </cell>
          <cell r="B463" t="str">
            <v>LUMINARIA REDONDA TIPO INDUSTRIAL LED, REF. UFO INDUSTRIAL HIGH BAY, 150W, 14.500LM DA RCA OU SIMILAR - FORNECIMENTO E INSTALACAO /UN</v>
          </cell>
          <cell r="C463" t="str">
            <v>UN</v>
          </cell>
          <cell r="D463" t="str">
            <v>UN</v>
          </cell>
          <cell r="E463">
            <v>409.7</v>
          </cell>
          <cell r="F463">
            <v>410.6</v>
          </cell>
        </row>
        <row r="464">
          <cell r="A464" t="str">
            <v>1201001132</v>
          </cell>
          <cell r="B464" t="str">
            <v>SINAPI - 101666 - REFLETOR RETANGULAR FECHADO, COM LAMPADA VAPOR METALICO 400 W - FORNECIMENTO E INSTALACAO. AF_08/2020 /UN</v>
          </cell>
          <cell r="C464" t="str">
            <v>UN</v>
          </cell>
          <cell r="D464" t="str">
            <v>UN</v>
          </cell>
          <cell r="E464">
            <v>240.41</v>
          </cell>
          <cell r="F464">
            <v>242.69</v>
          </cell>
        </row>
        <row r="465">
          <cell r="A465" t="str">
            <v>1201001133</v>
          </cell>
          <cell r="B465" t="str">
            <v>REFLETOR RETANGULAR FECHADO LED, REF. FLOOD LIGHT IP 68, 250W, 26.000LM, COM DOIS MODULOS DA RCA OU SIMILAR - FORNECIMENTO E INSTALACAO /UN</v>
          </cell>
          <cell r="C465" t="str">
            <v>UN</v>
          </cell>
          <cell r="D465" t="str">
            <v>UN</v>
          </cell>
          <cell r="E465">
            <v>512.22</v>
          </cell>
          <cell r="F465">
            <v>519.96</v>
          </cell>
        </row>
        <row r="466">
          <cell r="A466" t="str">
            <v>1201001138</v>
          </cell>
          <cell r="B466" t="str">
            <v>LUMINARIA DECORATIVA MOD. SBD 216-GL COM POSTE FLANGEADO MOD. SBP-852B/1-20GF PINTADO E CHUMBADOR 1/2"X300MM AMBOS DA SHOMEI OU SIMILAR, INCLUSIVE LAMPADA LED DE 60/70W - FORNECIMENTO E INSTALACAO /CJ</v>
          </cell>
          <cell r="C466" t="str">
            <v>CJ</v>
          </cell>
          <cell r="D466" t="str">
            <v>CJ</v>
          </cell>
          <cell r="E466">
            <v>620.1</v>
          </cell>
          <cell r="F466">
            <v>624.9</v>
          </cell>
        </row>
        <row r="467">
          <cell r="A467" t="str">
            <v>1201001146</v>
          </cell>
          <cell r="B467" t="str">
            <v>LUMINARIA PUBLICA FECHADA MOD. SB123/250 COM POSTE GALVANIZADO CURVO SIMPLES MOD. 810/060-3020-J-GF (H=6,00M), AMBOS DA SHOMEI OU SIMILAR, INCLUSIVE LAMPADA VAPOR DE SODIO DE 250W E REATOR - FORNECIMENTO E INSTALACAO /CJ</v>
          </cell>
          <cell r="C467" t="str">
            <v>CJ</v>
          </cell>
          <cell r="D467" t="str">
            <v>CJ</v>
          </cell>
          <cell r="E467">
            <v>1801.95</v>
          </cell>
          <cell r="F467">
            <v>1807.16</v>
          </cell>
        </row>
        <row r="468">
          <cell r="A468" t="str">
            <v>1201001147</v>
          </cell>
          <cell r="B468" t="str">
            <v>LUMINARIA PUBLICA FECHADA MOD. SB123/250 COM POSTE GALVANIZADO CURVO DUPLO MOD. 820/060-3020-J-GF (H=6,00M), AMBOS DA SHOMEI OU SIMILAR, INCLUSIVE LAMPADA VAPOR DE SODIO DE 250W E REATOR - FORNECIMENTO E INSTALACAO /CJ</v>
          </cell>
          <cell r="C468" t="str">
            <v>CJ</v>
          </cell>
          <cell r="D468" t="str">
            <v>CJ</v>
          </cell>
          <cell r="E468">
            <v>2632.69</v>
          </cell>
          <cell r="F468">
            <v>2640.06</v>
          </cell>
        </row>
        <row r="469">
          <cell r="A469" t="str">
            <v>1201001153</v>
          </cell>
          <cell r="B469" t="str">
            <v>LUMINARIA PUBLICA ABERTA MOD. 102/2 E-40, COM BRACO EM TUBO DE ACO GALVANIZADO MOD. 1/25-15 COMP=1500MM, AMBOS DA SHOMEI OU SIMILAR, INCLUSIVE LAMPADA VAPOR DE SODIO 250W E REATOR - FORNECIMENTO E INSTALACAO /CJ</v>
          </cell>
          <cell r="C469" t="str">
            <v>CJ</v>
          </cell>
          <cell r="D469" t="str">
            <v>CJ</v>
          </cell>
          <cell r="E469">
            <v>426.73</v>
          </cell>
          <cell r="F469">
            <v>434.47</v>
          </cell>
        </row>
        <row r="470">
          <cell r="A470" t="str">
            <v>1201001155</v>
          </cell>
          <cell r="B470" t="str">
            <v>LUMINARIA DECORATIVA ANTIVANDALISMO, SBD-207/150 E-27 COM POSTE FLAGEADO SBP 850-B/1-25 E CHUMBADOR, AMBOS DA SHOMEI OU SIMILAR, INCLUSIVE LAMPADA VAPOR METALICO 150W E REATOR - FORNECIMENTO E INSTALACAO /UN</v>
          </cell>
          <cell r="C470" t="str">
            <v>UN</v>
          </cell>
          <cell r="D470" t="str">
            <v>UN</v>
          </cell>
          <cell r="E470">
            <v>1058.21</v>
          </cell>
          <cell r="F470">
            <v>1063.01</v>
          </cell>
        </row>
        <row r="471">
          <cell r="A471" t="str">
            <v>1201001158</v>
          </cell>
          <cell r="B471" t="str">
            <v>SINAPI - 100620 - POSTE DE ACO CONICO CONTINUO CURVO SIMPLES, FLANGEADO, H=9M, INCLUSIVE LUMINARIA, SEM LAMPADA - FORNECIMENTO E INSTALACAO. AF_11/2019 /UN</v>
          </cell>
          <cell r="C471" t="str">
            <v>UN</v>
          </cell>
          <cell r="D471" t="str">
            <v>UN</v>
          </cell>
          <cell r="E471">
            <v>2321.27</v>
          </cell>
          <cell r="F471">
            <v>2327.44</v>
          </cell>
        </row>
        <row r="472">
          <cell r="A472" t="str">
            <v>1201001159</v>
          </cell>
          <cell r="B472" t="str">
            <v>SINAPI - 100621 - POSTE DE ACO CONICO CONTINUO CURVO DUPLO, FLANGEADO, H=9M, INCLUSIVE LUMINARIAS, SEM LAMPADAS - FORNECIMENTO E INSTALACAO. AF_11/2019 /UN</v>
          </cell>
          <cell r="C472" t="str">
            <v>UN</v>
          </cell>
          <cell r="D472" t="str">
            <v>UN</v>
          </cell>
          <cell r="E472">
            <v>2668.3</v>
          </cell>
          <cell r="F472">
            <v>2677.07</v>
          </cell>
        </row>
        <row r="473">
          <cell r="A473" t="str">
            <v>1201001161</v>
          </cell>
          <cell r="B473" t="str">
            <v>LAMPADA LED 15 W BIVOLT BRANCA, FORMATO TRADICIONAL (BASE E27) - FORNECIMENTO E INSTALACAO /UN</v>
          </cell>
          <cell r="C473" t="str">
            <v>UN</v>
          </cell>
          <cell r="D473" t="str">
            <v>UN</v>
          </cell>
          <cell r="E473">
            <v>25.88</v>
          </cell>
          <cell r="F473">
            <v>26.37</v>
          </cell>
        </row>
        <row r="474">
          <cell r="A474" t="str">
            <v>1201001162</v>
          </cell>
          <cell r="B474" t="str">
            <v>SINAPI - 97610 - LAMPADA COMPACTA DE LED 10 W, BASE E27 - FORNECIMENTO E INSTALACAO. AF_02/2020 /UN</v>
          </cell>
          <cell r="C474" t="str">
            <v>UN</v>
          </cell>
          <cell r="D474" t="str">
            <v>UN</v>
          </cell>
          <cell r="E474">
            <v>17.48</v>
          </cell>
          <cell r="F474">
            <v>17.97</v>
          </cell>
        </row>
        <row r="475">
          <cell r="A475" t="str">
            <v>1201001163</v>
          </cell>
          <cell r="B475" t="str">
            <v>SINAPI - 97611 - LAMPADA COMPACTA FLUORESCENTE DE 15 W, BASE E27 - FORNECIMENTO E INSTALACAO. AF_02/2020 /UN</v>
          </cell>
          <cell r="C475" t="str">
            <v>UN</v>
          </cell>
          <cell r="D475" t="str">
            <v>UN</v>
          </cell>
          <cell r="E475">
            <v>15.34</v>
          </cell>
          <cell r="F475">
            <v>15.83</v>
          </cell>
        </row>
        <row r="476">
          <cell r="A476" t="str">
            <v>1201001165</v>
          </cell>
          <cell r="B476" t="str">
            <v>SINAPI - 97612 - LAMPADA COMPACTA FLUORESCENTE DE 20 W, BASE E27 - FORNECIMENTO E INSTALACAO. AF_02/2020 /UN</v>
          </cell>
          <cell r="C476" t="str">
            <v>UN</v>
          </cell>
          <cell r="D476" t="str">
            <v>UN</v>
          </cell>
          <cell r="E476">
            <v>16.52</v>
          </cell>
          <cell r="F476">
            <v>17.010000000000002</v>
          </cell>
        </row>
        <row r="477">
          <cell r="A477" t="str">
            <v>1201001166</v>
          </cell>
          <cell r="B477" t="str">
            <v>SINAPI - 97615 - LAMPADA TUBULAR FLUORESCENTE T8 DE 16/18 W, BASE G13 - FORNECIMENTO E INSTALACAO. AF_02/2020_P /UN</v>
          </cell>
          <cell r="C477" t="str">
            <v>UN</v>
          </cell>
          <cell r="D477" t="str">
            <v>UN</v>
          </cell>
          <cell r="E477">
            <v>34.9</v>
          </cell>
          <cell r="F477">
            <v>35.64</v>
          </cell>
        </row>
        <row r="478">
          <cell r="A478" t="str">
            <v>1201001167</v>
          </cell>
          <cell r="B478" t="str">
            <v>SINAPI - 97617 - LAMPADA TUBULAR FLUORESCENTE T10 DE 20/40 W, BASE G13 - FORNECIMENTO E INSTALACAO. AF_02/2020_P /UN</v>
          </cell>
          <cell r="C478" t="str">
            <v>UN</v>
          </cell>
          <cell r="D478" t="str">
            <v>UN</v>
          </cell>
          <cell r="E478">
            <v>39.53</v>
          </cell>
          <cell r="F478">
            <v>40.270000000000003</v>
          </cell>
        </row>
        <row r="479">
          <cell r="A479" t="str">
            <v>1201001170</v>
          </cell>
          <cell r="B479" t="str">
            <v>SINAPI - 97616 - LAMPADA TUBULAR FLUORESCENTE T8 DE 32/36 W, BASE G13 - FORNECIMENTO E INSTALACAO. AF_02/2020_P /UN</v>
          </cell>
          <cell r="C479" t="str">
            <v>UN</v>
          </cell>
          <cell r="D479" t="str">
            <v>UN</v>
          </cell>
          <cell r="E479">
            <v>39.72</v>
          </cell>
          <cell r="F479">
            <v>40.46</v>
          </cell>
        </row>
        <row r="480">
          <cell r="A480" t="str">
            <v>1201001171</v>
          </cell>
          <cell r="B480" t="str">
            <v>SINAPI - 101645 - LAMPADA MISTA 160 W - FORNECIMENTO E INSTALACAO. AF_08/2020 /UN</v>
          </cell>
          <cell r="C480" t="str">
            <v>UN</v>
          </cell>
          <cell r="D480" t="str">
            <v>UN</v>
          </cell>
          <cell r="E480">
            <v>16.059999999999999</v>
          </cell>
          <cell r="F480">
            <v>16.16</v>
          </cell>
        </row>
        <row r="481">
          <cell r="A481" t="str">
            <v>1201001173</v>
          </cell>
          <cell r="B481" t="str">
            <v>SINAPI - 101646 - LAMPADA MISTA 250 W - FORNECIMENTO E INSTALACAO. AF_08/2020 /UN</v>
          </cell>
          <cell r="C481" t="str">
            <v>UN</v>
          </cell>
          <cell r="D481" t="str">
            <v>UN</v>
          </cell>
          <cell r="E481">
            <v>21.26</v>
          </cell>
          <cell r="F481">
            <v>21.36</v>
          </cell>
        </row>
        <row r="482">
          <cell r="A482" t="str">
            <v>1201001175</v>
          </cell>
          <cell r="B482" t="str">
            <v>SINAPI - 101647 - LAMPADA MISTA 500 W - FORNECIMENTO E INSTALACAO. AF_08/2020 /UN</v>
          </cell>
          <cell r="C482" t="str">
            <v>UN</v>
          </cell>
          <cell r="D482" t="str">
            <v>UN</v>
          </cell>
          <cell r="E482">
            <v>38.89</v>
          </cell>
          <cell r="F482">
            <v>38.99</v>
          </cell>
        </row>
        <row r="483">
          <cell r="A483" t="str">
            <v>1201001176</v>
          </cell>
          <cell r="B483" t="str">
            <v>SINAPI - 97614 - LAMPADA COMPACTA DE VAPOR METALICO OVOIDE 150 W, BASE E27 - FORNECIMENTO E INSTALACAO. AF_02/2020 /UN</v>
          </cell>
          <cell r="C483" t="str">
            <v>UN</v>
          </cell>
          <cell r="D483" t="str">
            <v>UN</v>
          </cell>
          <cell r="E483">
            <v>34.590000000000003</v>
          </cell>
          <cell r="F483">
            <v>35.08</v>
          </cell>
        </row>
        <row r="484">
          <cell r="A484" t="str">
            <v>1201001177</v>
          </cell>
          <cell r="B484" t="str">
            <v>SINAPI - 101643 - LAMPADA VAPOR DE MERCÚRIO 250 W - FORNECIMENTO E INSTALACAO. AF_08/2020 /UN</v>
          </cell>
          <cell r="C484" t="str">
            <v>UN</v>
          </cell>
          <cell r="D484" t="str">
            <v>UN</v>
          </cell>
          <cell r="E484">
            <v>24.96</v>
          </cell>
          <cell r="F484">
            <v>25.06</v>
          </cell>
        </row>
        <row r="485">
          <cell r="A485" t="str">
            <v>1201001178</v>
          </cell>
          <cell r="B485" t="str">
            <v>SINAPI - 101649 - LAMPADA VAPOR DE SODIO 250 W - FORNECIMENTO E INSTALACAO. AF_08/2020 /UN</v>
          </cell>
          <cell r="C485" t="str">
            <v>UN</v>
          </cell>
          <cell r="D485" t="str">
            <v>UN</v>
          </cell>
          <cell r="E485">
            <v>34.68</v>
          </cell>
          <cell r="F485">
            <v>34.78</v>
          </cell>
        </row>
        <row r="486">
          <cell r="A486" t="str">
            <v>1201001179</v>
          </cell>
          <cell r="B486" t="str">
            <v>SINAPI - 101644 - LAMPADA VAPOR DE MERCÚRIO 400 W - FORNECIMENTO E INSTALACAO. AF_08/2020 /UN</v>
          </cell>
          <cell r="C486" t="str">
            <v>UN</v>
          </cell>
          <cell r="D486" t="str">
            <v>UN</v>
          </cell>
          <cell r="E486">
            <v>33.71</v>
          </cell>
          <cell r="F486">
            <v>33.81</v>
          </cell>
        </row>
        <row r="487">
          <cell r="A487" t="str">
            <v>1201001181</v>
          </cell>
          <cell r="B487" t="str">
            <v>SINAPI - 101650 - LAMPADA VAPOR DE SODIO 400 W - FORNECIMENTO E INSTALACAO. AF_08/2020 /UN</v>
          </cell>
          <cell r="C487" t="str">
            <v>UN</v>
          </cell>
          <cell r="D487" t="str">
            <v>UN</v>
          </cell>
          <cell r="E487">
            <v>40.28</v>
          </cell>
          <cell r="F487">
            <v>40.380000000000003</v>
          </cell>
        </row>
        <row r="488">
          <cell r="A488" t="str">
            <v>1201001182</v>
          </cell>
          <cell r="B488" t="str">
            <v>SINAPI - 101640 - LAMPADA VAPOR METALICO 400 W - FORNECIMENTO E INSTALACAO. AF_08/2020 /UN</v>
          </cell>
          <cell r="C488" t="str">
            <v>UN</v>
          </cell>
          <cell r="D488" t="str">
            <v>UN</v>
          </cell>
          <cell r="E488">
            <v>54.99</v>
          </cell>
          <cell r="F488">
            <v>55.09</v>
          </cell>
        </row>
        <row r="489">
          <cell r="A489" t="str">
            <v>1201001183</v>
          </cell>
          <cell r="B489" t="str">
            <v>SOQUETE ANTIVIBRATORIO PANAN, INSOL OU SIMILAR PARA LAMPADA FLUORESCENTE /UN</v>
          </cell>
          <cell r="C489" t="str">
            <v>UN</v>
          </cell>
          <cell r="D489" t="str">
            <v>UN</v>
          </cell>
          <cell r="E489">
            <v>10.43</v>
          </cell>
          <cell r="F489">
            <v>10.66</v>
          </cell>
        </row>
        <row r="490">
          <cell r="A490" t="str">
            <v>1201001185</v>
          </cell>
          <cell r="B490" t="str">
            <v>REATOR PARTIDA RAPIDA 2X20W DA PHILIPS OU SIMILAR /UN</v>
          </cell>
          <cell r="C490" t="str">
            <v>UN</v>
          </cell>
          <cell r="D490" t="str">
            <v>UN</v>
          </cell>
          <cell r="E490">
            <v>41.81</v>
          </cell>
          <cell r="F490">
            <v>43.84</v>
          </cell>
        </row>
        <row r="491">
          <cell r="A491" t="str">
            <v>1201001187</v>
          </cell>
          <cell r="B491" t="str">
            <v>SINAPI - 100921 - REATOR DE PARTIDA RAPIDA PARA LAMPADA FLUORESCENTE 2X40W - FORNECIMENTO E INSTALACAO. AF_02/2020 /UN</v>
          </cell>
          <cell r="C491" t="str">
            <v>UN</v>
          </cell>
          <cell r="D491" t="str">
            <v>UN</v>
          </cell>
          <cell r="E491">
            <v>42.61</v>
          </cell>
          <cell r="F491">
            <v>44.64</v>
          </cell>
        </row>
        <row r="492">
          <cell r="A492" t="str">
            <v>1201001188</v>
          </cell>
          <cell r="B492" t="str">
            <v>REATOR DUPLO ELETRONICO ALTO FATOR PARA LAMPADA FLUORESCENTE 18/20 W, PHILIPS OU SIMILAR /UN</v>
          </cell>
          <cell r="C492" t="str">
            <v>UN</v>
          </cell>
          <cell r="D492" t="str">
            <v>UN</v>
          </cell>
          <cell r="E492">
            <v>41.81</v>
          </cell>
          <cell r="F492">
            <v>43.84</v>
          </cell>
        </row>
        <row r="493">
          <cell r="A493" t="str">
            <v>1201001189</v>
          </cell>
          <cell r="B493" t="str">
            <v>REATOR DUPLO ELETRONICO ALTO FATOR PARA LAMPADA FLUORESCENTE 36/40 W, PHILIPS OU SIMILAR /UN</v>
          </cell>
          <cell r="C493" t="str">
            <v>UN</v>
          </cell>
          <cell r="D493" t="str">
            <v>UN</v>
          </cell>
          <cell r="E493">
            <v>42.61</v>
          </cell>
          <cell r="F493">
            <v>44.64</v>
          </cell>
        </row>
        <row r="494">
          <cell r="A494" t="str">
            <v>1201001194</v>
          </cell>
          <cell r="B494" t="str">
            <v>REATOR PARA LAMPADA VAPOR METALICO DE 150W /UN</v>
          </cell>
          <cell r="C494" t="str">
            <v>UN</v>
          </cell>
          <cell r="D494" t="str">
            <v>UN</v>
          </cell>
          <cell r="E494">
            <v>73.83</v>
          </cell>
          <cell r="F494">
            <v>74.58</v>
          </cell>
        </row>
        <row r="495">
          <cell r="A495" t="str">
            <v>1201001197</v>
          </cell>
          <cell r="B495" t="str">
            <v>SINAPI - 101626 - REATOR PARA LAMPADA VAPOR DE MERCÚRIO 400 W, USO EXTERNO - FORNECIMENTO E INSTALACAO. AF_08/2020 /UN</v>
          </cell>
          <cell r="C495" t="str">
            <v>UN</v>
          </cell>
          <cell r="D495" t="str">
            <v>UN</v>
          </cell>
          <cell r="E495">
            <v>104.25</v>
          </cell>
          <cell r="F495">
            <v>105</v>
          </cell>
        </row>
        <row r="496">
          <cell r="A496" t="str">
            <v>1201001198</v>
          </cell>
          <cell r="B496" t="str">
            <v>SINAPI - 101627 - REATOR PARA LAMPADA VAPOR DE SODIO 250 W, USO EXTERNO - FORNECIMENTO E INSTALACAO. AF_08/2020 /UN</v>
          </cell>
          <cell r="C496" t="str">
            <v>UN</v>
          </cell>
          <cell r="D496" t="str">
            <v>UN</v>
          </cell>
          <cell r="E496">
            <v>161.52000000000001</v>
          </cell>
          <cell r="F496">
            <v>162.27000000000001</v>
          </cell>
        </row>
        <row r="497">
          <cell r="A497" t="str">
            <v>1201001199</v>
          </cell>
          <cell r="B497" t="str">
            <v>REATOR PARA LAMPADA A VAPOR DE SODIO DE ALTA PRESSAO, COM IGNITOR, NA(S) ESPECIFICACAO(OES):- 400 W RVS 400 A-26 OC-IG - PHILIPS OU SIMILAR /UN</v>
          </cell>
          <cell r="C497" t="str">
            <v>UN</v>
          </cell>
          <cell r="D497" t="str">
            <v>UN</v>
          </cell>
          <cell r="E497">
            <v>89.62</v>
          </cell>
          <cell r="F497">
            <v>90.37</v>
          </cell>
        </row>
        <row r="498">
          <cell r="A498"/>
          <cell r="B498"/>
          <cell r="C498"/>
          <cell r="D498"/>
          <cell r="E498"/>
          <cell r="F498"/>
        </row>
        <row r="499">
          <cell r="A499"/>
          <cell r="B499" t="str">
            <v>*  INTERRUPTORES E TOMADAS</v>
          </cell>
          <cell r="C499"/>
          <cell r="D499"/>
          <cell r="E499"/>
          <cell r="F499"/>
        </row>
        <row r="500">
          <cell r="A500" t="str">
            <v>1201002000</v>
          </cell>
          <cell r="B500" t="str">
            <v>SINAPI - 91953 - INTERRUPTOR SIMPLES (1 MODULO), 10A/250V, INCLUINDO SUPORTE E PLACA - FORNECIMENTO E INSTALACAO. AF_12/2015 /UN</v>
          </cell>
          <cell r="C500" t="str">
            <v>UN</v>
          </cell>
          <cell r="D500" t="str">
            <v>UN</v>
          </cell>
          <cell r="E500">
            <v>21.27</v>
          </cell>
          <cell r="F500">
            <v>22.43</v>
          </cell>
        </row>
        <row r="501">
          <cell r="A501" t="str">
            <v>1201002002</v>
          </cell>
          <cell r="B501" t="str">
            <v>SINAPI - 91959 - INTERRUPTOR SIMPLES (2 MODULOS), 10A/250V, INCLUINDO SUPORTE E PLACA - FORNECIMENTO E INSTALACAO. AF_12/2015 /UN</v>
          </cell>
          <cell r="C501" t="str">
            <v>UN</v>
          </cell>
          <cell r="D501" t="str">
            <v>UN</v>
          </cell>
          <cell r="E501">
            <v>33.729999999999997</v>
          </cell>
          <cell r="F501">
            <v>35.53</v>
          </cell>
        </row>
        <row r="502">
          <cell r="A502" t="str">
            <v>1201002004</v>
          </cell>
          <cell r="B502" t="str">
            <v>SINAPI - 91967 - INTERRUPTOR SIMPLES (3 MODULOS), 10A/250V, INCLUINDO SUPORTE E PLACA - FORNECIMENTO E INSTALACAO. AF_12/2015 /UN</v>
          </cell>
          <cell r="C502" t="str">
            <v>UN</v>
          </cell>
          <cell r="D502" t="str">
            <v>UN</v>
          </cell>
          <cell r="E502">
            <v>46.2</v>
          </cell>
          <cell r="F502">
            <v>48.62</v>
          </cell>
        </row>
        <row r="503">
          <cell r="A503" t="str">
            <v>1201002006</v>
          </cell>
          <cell r="B503" t="str">
            <v>SINAPI - 91954 - INTERRUPTOR PARALELO (1 MODULO), 10A/250V, SEM SUPORTE E SEM PLACA - FORNECIMENTO E INSTALACAO. AF_12/2015 /UN</v>
          </cell>
          <cell r="C503" t="str">
            <v>UN</v>
          </cell>
          <cell r="D503" t="str">
            <v>UN</v>
          </cell>
          <cell r="E503">
            <v>19.5</v>
          </cell>
          <cell r="F503">
            <v>20.69</v>
          </cell>
        </row>
        <row r="504">
          <cell r="A504" t="str">
            <v>1201002010</v>
          </cell>
          <cell r="B504" t="str">
            <v>INTERRUPTOR BIPOLAR EMBUTIR 20A/250V COM PLACA, TIPO SILENTOQUE PIAL OU EQUIVALENTE - FORNECIMENTO E INSTALACAO /UN</v>
          </cell>
          <cell r="C504" t="str">
            <v>UN</v>
          </cell>
          <cell r="D504" t="str">
            <v>UN</v>
          </cell>
          <cell r="E504">
            <v>56.06</v>
          </cell>
          <cell r="F504">
            <v>57.85</v>
          </cell>
        </row>
        <row r="505">
          <cell r="A505" t="str">
            <v>1201002012</v>
          </cell>
          <cell r="B505" t="str">
            <v>SINAPI - 91957 - INTERRUPTOR SIMPLES (1 MODULO) COM INTERRUPTOR PARALELO (1 MODULO), 10A/250V, INCLUINDO SUPORTE E PLACA - FORNECIMENTO E INSTALACAO. AF_12/2015 /UN</v>
          </cell>
          <cell r="C505" t="str">
            <v>UN</v>
          </cell>
          <cell r="D505" t="str">
            <v>UN</v>
          </cell>
          <cell r="E505">
            <v>38.64</v>
          </cell>
          <cell r="F505">
            <v>40.75</v>
          </cell>
        </row>
        <row r="506">
          <cell r="A506" t="str">
            <v>1201002014</v>
          </cell>
          <cell r="B506" t="str">
            <v>SINAPI - 91961 - INTERRUPTOR PARALELO (2 MODULOS), 10A/250V, INCLUINDO SUPORTE E PLACA - FORNECIMENTO E INSTALACAO. AF_12/2015 /UN</v>
          </cell>
          <cell r="C506" t="str">
            <v>UN</v>
          </cell>
          <cell r="D506" t="str">
            <v>UN</v>
          </cell>
          <cell r="E506">
            <v>43.59</v>
          </cell>
          <cell r="F506">
            <v>46.01</v>
          </cell>
        </row>
        <row r="507">
          <cell r="A507" t="str">
            <v>1201002016</v>
          </cell>
          <cell r="B507" t="str">
            <v>SINAPI - 91965 - INTERRUPTOR SIMPLES (2 MODULOS) COM INTERRUPTOR PARALELO (1 MODULO), 10A/250V, INCLUINDO SUPORTE E PLACA - FORNECIMENTO E INSTALACAO. AF_12/2015 /UN</v>
          </cell>
          <cell r="C507" t="str">
            <v>UN</v>
          </cell>
          <cell r="D507" t="str">
            <v>UN</v>
          </cell>
          <cell r="E507">
            <v>51.09</v>
          </cell>
          <cell r="F507">
            <v>53.84</v>
          </cell>
        </row>
        <row r="508">
          <cell r="A508" t="str">
            <v>1201002018</v>
          </cell>
          <cell r="B508" t="str">
            <v>SINAPI - 92023 - INTERRUPTOR SIMPLES (1 MODULO) COM 1 TOMADA DE EMBUTIR 2P+T 10 A,  INCLUINDO SUPORTE E PLACA - FORNECIMENTO E INSTALACAO. AF_12/2015 /UN</v>
          </cell>
          <cell r="C508" t="str">
            <v>UN</v>
          </cell>
          <cell r="D508" t="str">
            <v>UN</v>
          </cell>
          <cell r="E508">
            <v>37.54</v>
          </cell>
          <cell r="F508">
            <v>39.65</v>
          </cell>
        </row>
        <row r="509">
          <cell r="A509" t="str">
            <v>1201002020</v>
          </cell>
          <cell r="B509" t="str">
            <v>SINAPI - 91985 - INTERRUPTOR PULSADOR CAMPAINHA (1 MODULO), 10A/250V, INCLUINDO SUPORTE E PLACA - FORNECIMENTO E INSTALACAO. AF_09/2017 /UN</v>
          </cell>
          <cell r="C509" t="str">
            <v>UN</v>
          </cell>
          <cell r="D509" t="str">
            <v>UN</v>
          </cell>
          <cell r="E509">
            <v>20.190000000000001</v>
          </cell>
          <cell r="F509">
            <v>21.35</v>
          </cell>
        </row>
        <row r="510">
          <cell r="A510" t="str">
            <v>1201002021</v>
          </cell>
          <cell r="B510" t="str">
            <v>SINAPI - 92029 - INTERRUPTOR PARALELO (1 MODULO) COM 1 TOMADA DE EMBUTIR 2P+T 10 A,  INCLUINDO SUPORTE E PLACA - FORNECIMENTO E INSTALACAO. AF_12/2015 /UN</v>
          </cell>
          <cell r="C510" t="str">
            <v>UN</v>
          </cell>
          <cell r="D510" t="str">
            <v>UN</v>
          </cell>
          <cell r="E510">
            <v>42.49</v>
          </cell>
          <cell r="F510">
            <v>44.91</v>
          </cell>
        </row>
        <row r="511">
          <cell r="A511" t="str">
            <v>1201002022</v>
          </cell>
          <cell r="B511" t="str">
            <v>SINAPI - 92033 - INTERRUPTOR PARALELO (2 MODULOS) COM 1 TOMADA DE EMBUTIR 2P+T 10 A,  INCLUINDO SUPORTE E PLACA - FORNECIMENTO E INSTALACAO. AF_12/2015 /UN</v>
          </cell>
          <cell r="C511" t="str">
            <v>UN</v>
          </cell>
          <cell r="D511" t="str">
            <v>UN</v>
          </cell>
          <cell r="E511">
            <v>59.84</v>
          </cell>
          <cell r="F511">
            <v>63.23</v>
          </cell>
        </row>
        <row r="512">
          <cell r="A512" t="str">
            <v>1201002023</v>
          </cell>
          <cell r="B512" t="str">
            <v>SINAPI - 92027 - INTERRUPTOR SIMPLES (2 MODULOS) COM 1 TOMADA DE EMBUTIR 2P+T 10 A,  INCLUINDO SUPORTE E PLACA - FORNECIMENTO E INSTALACAO. AF_12/2015 /UN</v>
          </cell>
          <cell r="C512" t="str">
            <v>UN</v>
          </cell>
          <cell r="D512" t="str">
            <v>UN</v>
          </cell>
          <cell r="E512">
            <v>49.99</v>
          </cell>
          <cell r="F512">
            <v>52.74</v>
          </cell>
        </row>
        <row r="513">
          <cell r="A513" t="str">
            <v>1201002024</v>
          </cell>
          <cell r="B513" t="str">
            <v>SINAPI - 92035 - INTERRUPTOR SIMPLES (1 MODULO), INTERRUPTOR PARALELO (1 MODULO) E 1 TOMADA DE EMBUTIR 2P+T 10 A,  INCLUINDO SUPORTE E PLACA - FORNECIMENTO E INSTALACAO. AF_12/2015 /UN</v>
          </cell>
          <cell r="C513" t="str">
            <v>UN</v>
          </cell>
          <cell r="D513" t="str">
            <v>UN</v>
          </cell>
          <cell r="E513">
            <v>54.94</v>
          </cell>
          <cell r="F513">
            <v>58.01</v>
          </cell>
        </row>
        <row r="514">
          <cell r="A514" t="str">
            <v>1201002028</v>
          </cell>
          <cell r="B514" t="str">
            <v>SINAPI - 91992 - TOMADA ALTA DE EMBUTIR (1 MODULO), 2P+T 10 A, INCLUINDO SUPORTE E PLACA - FORNECIMENTO E INSTALACAO. AF_12/2015 /UN</v>
          </cell>
          <cell r="C514" t="str">
            <v>UN</v>
          </cell>
          <cell r="D514" t="str">
            <v>UN</v>
          </cell>
          <cell r="E514">
            <v>31.73</v>
          </cell>
          <cell r="F514">
            <v>33.94</v>
          </cell>
        </row>
        <row r="515">
          <cell r="A515" t="str">
            <v>1201002029</v>
          </cell>
          <cell r="B515" t="str">
            <v>SINAPI - 91996 - TOMADA MEDIA DE EMBUTIR (1 MODULO), 2P+T 10 A, INCLUINDO SUPORTE E PLACA - FORNECIMENTO E INSTALACAO. AF_12/2015 /UN</v>
          </cell>
          <cell r="C515" t="str">
            <v>UN</v>
          </cell>
          <cell r="D515" t="str">
            <v>UN</v>
          </cell>
          <cell r="E515">
            <v>25.12</v>
          </cell>
          <cell r="F515">
            <v>26.59</v>
          </cell>
        </row>
        <row r="516">
          <cell r="A516" t="str">
            <v>1201002030</v>
          </cell>
          <cell r="B516" t="str">
            <v>SINAPI - 92000 - TOMADA BAIXA DE EMBUTIR (1 MODULO), 2P+T 10 A, INCLUINDO SUPORTE E PLACA - FORNECIMENTO E INSTALACAO. AF_12/2015 /UN</v>
          </cell>
          <cell r="C516" t="str">
            <v>UN</v>
          </cell>
          <cell r="D516" t="str">
            <v>UN</v>
          </cell>
          <cell r="E516">
            <v>22.55</v>
          </cell>
          <cell r="F516">
            <v>23.74</v>
          </cell>
        </row>
        <row r="517">
          <cell r="A517" t="str">
            <v>1201002031</v>
          </cell>
          <cell r="B517" t="str">
            <v>SINAPI - 91997 - TOMADA MEDIA DE EMBUTIR (1 MODULO), 2P+T 20 A, INCLUINDO SUPORTE E PLACA - FORNECIMENTO E INSTALACAO. AF_12/2015 /UN</v>
          </cell>
          <cell r="C517" t="str">
            <v>UN</v>
          </cell>
          <cell r="D517" t="str">
            <v>UN</v>
          </cell>
          <cell r="E517">
            <v>27.24</v>
          </cell>
          <cell r="F517">
            <v>28.71</v>
          </cell>
        </row>
        <row r="518">
          <cell r="A518" t="str">
            <v>1201002032</v>
          </cell>
          <cell r="B518" t="str">
            <v>SINAPI - 92004 - TOMADA MEDIA DE EMBUTIR (2 MODULOS), 2P+T 10 A, INCLUINDO SUPORTE E PLACA - FORNECIMENTO E INSTALACAO. AF_12/2015 /UN</v>
          </cell>
          <cell r="C518" t="str">
            <v>UN</v>
          </cell>
          <cell r="D518" t="str">
            <v>UN</v>
          </cell>
          <cell r="E518">
            <v>41.39</v>
          </cell>
          <cell r="F518">
            <v>43.81</v>
          </cell>
        </row>
        <row r="519">
          <cell r="A519" t="str">
            <v>1201002033</v>
          </cell>
          <cell r="B519" t="str">
            <v>SINAPI - 92008 - TOMADA BAIXA DE EMBUTIR (2 MODULOS), 2P+T 10 A, INCLUINDO SUPORTE E PLACA - FORNECIMENTO E INSTALACAO. AF_12/2015 /UN</v>
          </cell>
          <cell r="C519" t="str">
            <v>UN</v>
          </cell>
          <cell r="D519" t="str">
            <v>UN</v>
          </cell>
          <cell r="E519">
            <v>36.24</v>
          </cell>
          <cell r="F519">
            <v>38.1</v>
          </cell>
        </row>
        <row r="520">
          <cell r="A520" t="str">
            <v>1201002048</v>
          </cell>
          <cell r="B520" t="str">
            <v>SINAPI - 98307 - TOMADA DE REDE RJ45 - FORNECIMENTO E INSTALACAO. AF_11/2019 /UN</v>
          </cell>
          <cell r="C520" t="str">
            <v>UN</v>
          </cell>
          <cell r="D520" t="str">
            <v>UN</v>
          </cell>
          <cell r="E520">
            <v>41.86</v>
          </cell>
          <cell r="F520">
            <v>42.66</v>
          </cell>
        </row>
        <row r="521">
          <cell r="A521" t="str">
            <v>1201002049</v>
          </cell>
          <cell r="B521" t="str">
            <v>SINAPI - 98308 - TOMADA PARA TELEFONE RJ11 - FORNECIMENTO E INSTALACAO. AF_11/2019 /UN</v>
          </cell>
          <cell r="C521" t="str">
            <v>UN</v>
          </cell>
          <cell r="D521" t="str">
            <v>UN</v>
          </cell>
          <cell r="E521">
            <v>26.86</v>
          </cell>
          <cell r="F521">
            <v>27.66</v>
          </cell>
        </row>
        <row r="522">
          <cell r="A522" t="str">
            <v>1201002050</v>
          </cell>
          <cell r="B522" t="str">
            <v>ESPELHO, FABRICACAO PIAL OU SIMILAR, NA(S) ESPECIFICACAO(OES):- CEGO (4" X 2") REF. 8510 /UN</v>
          </cell>
          <cell r="C522" t="str">
            <v>UN</v>
          </cell>
          <cell r="D522" t="str">
            <v>UN</v>
          </cell>
          <cell r="E522">
            <v>3.89</v>
          </cell>
          <cell r="F522">
            <v>4.05</v>
          </cell>
        </row>
        <row r="523">
          <cell r="A523" t="str">
            <v>1201002052</v>
          </cell>
          <cell r="B523" t="str">
            <v>ESPELHO, FABRICACAO PIAL OU SIMILAR, NA(S) ESPECIFICACAO(OES):- CEGO (4" X 4"), REF. 8500 /UN</v>
          </cell>
          <cell r="C523" t="str">
            <v>UN</v>
          </cell>
          <cell r="D523" t="str">
            <v>UN</v>
          </cell>
          <cell r="E523">
            <v>6.51</v>
          </cell>
          <cell r="F523">
            <v>6.67</v>
          </cell>
        </row>
        <row r="524">
          <cell r="A524" t="str">
            <v>1201002053</v>
          </cell>
          <cell r="B524" t="str">
            <v>ESPELHO, FABRICACAO PIAL OU SIMILAR, NA(S) ESPECIFICACAO(OES):- 4" x 4", PARA 2 INTERRUPTOR BIPOLAR /UN</v>
          </cell>
          <cell r="C524" t="str">
            <v>UN</v>
          </cell>
          <cell r="D524" t="str">
            <v>UN</v>
          </cell>
          <cell r="E524">
            <v>6.88</v>
          </cell>
          <cell r="F524">
            <v>7.04</v>
          </cell>
        </row>
        <row r="525">
          <cell r="A525" t="str">
            <v>1201002054</v>
          </cell>
          <cell r="B525" t="str">
            <v>- CEGO REDONDO 4", REF. 8540  /UN</v>
          </cell>
          <cell r="C525" t="str">
            <v>UN</v>
          </cell>
          <cell r="D525" t="str">
            <v>UN</v>
          </cell>
          <cell r="E525">
            <v>6.51</v>
          </cell>
          <cell r="F525">
            <v>6.67</v>
          </cell>
          <cell r="H525" t="str">
            <v>INSTALAÇOES ELETRICAS - ELETRODUTOS</v>
          </cell>
        </row>
        <row r="526">
          <cell r="A526" t="str">
            <v>1201002056</v>
          </cell>
          <cell r="B526" t="str">
            <v>- COM 1 FURO  (4" X 2") REF. 8508 /UN</v>
          </cell>
          <cell r="C526" t="str">
            <v>UN</v>
          </cell>
          <cell r="D526" t="str">
            <v>UN</v>
          </cell>
          <cell r="E526">
            <v>3.89</v>
          </cell>
          <cell r="F526">
            <v>4.05</v>
          </cell>
        </row>
        <row r="527">
          <cell r="A527" t="str">
            <v>1201002058</v>
          </cell>
          <cell r="B527" t="str">
            <v>- PARA 2 TOMADAS (4" X 4"), REF. 8555 /UN</v>
          </cell>
          <cell r="C527" t="str">
            <v>UN</v>
          </cell>
          <cell r="D527" t="str">
            <v>UN</v>
          </cell>
          <cell r="E527">
            <v>6.88</v>
          </cell>
          <cell r="F527">
            <v>7.04</v>
          </cell>
        </row>
        <row r="528">
          <cell r="A528" t="str">
            <v>1201002080</v>
          </cell>
          <cell r="B528" t="str">
            <v>SIRENE BITONAL AUDIOVISUAL 24VOLTS, 120DB PARA ALARME DE INCENDIO /UN</v>
          </cell>
          <cell r="C528" t="str">
            <v>UN</v>
          </cell>
          <cell r="D528" t="str">
            <v>UN</v>
          </cell>
          <cell r="E528">
            <v>80.2</v>
          </cell>
          <cell r="F528">
            <v>81.319999999999993</v>
          </cell>
        </row>
        <row r="529">
          <cell r="A529" t="str">
            <v>1201002082</v>
          </cell>
          <cell r="B529" t="str">
            <v>ACIONADOR MANUAL TIPO QUEBRA VIDRO PARA ALARME, DA ACERO OU SIMILAR /UN</v>
          </cell>
          <cell r="C529" t="str">
            <v>UN</v>
          </cell>
          <cell r="D529" t="str">
            <v>UN</v>
          </cell>
          <cell r="E529">
            <v>86.41</v>
          </cell>
          <cell r="F529">
            <v>87.53</v>
          </cell>
        </row>
        <row r="530">
          <cell r="A530" t="str">
            <v>1201002083</v>
          </cell>
          <cell r="B530" t="str">
            <v>ACIONADOR MANUAL (QUEBRA-VIDRO) LIGA-DESLIGA PARA ACIONAMENTO DE BOMBA DE INCENDIO /UN</v>
          </cell>
          <cell r="C530" t="str">
            <v>UN</v>
          </cell>
          <cell r="D530" t="str">
            <v>UN</v>
          </cell>
          <cell r="E530">
            <v>65.2</v>
          </cell>
          <cell r="F530">
            <v>66.319999999999993</v>
          </cell>
        </row>
        <row r="531">
          <cell r="A531"/>
          <cell r="B531"/>
          <cell r="C531"/>
          <cell r="D531"/>
          <cell r="E531"/>
          <cell r="F531"/>
        </row>
        <row r="532">
          <cell r="A532"/>
          <cell r="B532" t="str">
            <v>*  FIOS E CABOS DE COBRE</v>
          </cell>
          <cell r="C532"/>
          <cell r="D532"/>
          <cell r="E532"/>
          <cell r="F532"/>
        </row>
        <row r="533">
          <cell r="A533" t="str">
            <v>1201003000</v>
          </cell>
          <cell r="B533" t="str">
            <v>FIO DE COBRE, ISOLAMENTO PARA 750 V, TIPO PIRASTIC ANTIFLAN DA PIRELLI OU SIMILAR, NA(S) BITOLA(S):- 2,5 MM2 /M</v>
          </cell>
          <cell r="C533" t="str">
            <v>/M</v>
          </cell>
          <cell r="D533" t="str">
            <v>M</v>
          </cell>
          <cell r="E533">
            <v>2.86</v>
          </cell>
          <cell r="F533">
            <v>2.98</v>
          </cell>
        </row>
        <row r="534">
          <cell r="A534" t="str">
            <v>1201003002</v>
          </cell>
          <cell r="B534" t="str">
            <v>- 4,0 MM2 /M</v>
          </cell>
          <cell r="C534" t="str">
            <v>/M</v>
          </cell>
          <cell r="D534" t="str">
            <v>M</v>
          </cell>
          <cell r="E534">
            <v>4.45</v>
          </cell>
          <cell r="F534">
            <v>4.62</v>
          </cell>
        </row>
        <row r="535">
          <cell r="A535" t="str">
            <v>1201003004</v>
          </cell>
          <cell r="B535" t="str">
            <v>- 6,0 MM2 /M</v>
          </cell>
          <cell r="C535" t="str">
            <v>/M</v>
          </cell>
          <cell r="D535" t="str">
            <v>M</v>
          </cell>
          <cell r="E535">
            <v>6.03</v>
          </cell>
          <cell r="F535">
            <v>6.23</v>
          </cell>
        </row>
        <row r="536">
          <cell r="A536" t="str">
            <v>1201003006</v>
          </cell>
          <cell r="B536" t="str">
            <v>- 10,0 MM2 /M</v>
          </cell>
          <cell r="C536" t="str">
            <v>/M</v>
          </cell>
          <cell r="D536" t="str">
            <v>M</v>
          </cell>
          <cell r="E536">
            <v>9.5500000000000007</v>
          </cell>
          <cell r="F536">
            <v>9.85</v>
          </cell>
        </row>
        <row r="537">
          <cell r="A537" t="str">
            <v>1201003007</v>
          </cell>
          <cell r="B537" t="str">
            <v>SINAPI - 91926 - CABO DE COBRE FLEXIVEL ISOLADO, 2,5 MM2, ANTI-CHAMA 450/750 V, PARA CIRCUITOS TERMINAIS - FORNECIMENTO E INSTALACAO. AF_12/2015 /M</v>
          </cell>
          <cell r="C537" t="str">
            <v>/M</v>
          </cell>
          <cell r="D537" t="str">
            <v>M</v>
          </cell>
          <cell r="E537">
            <v>2.78</v>
          </cell>
          <cell r="F537">
            <v>2.9</v>
          </cell>
        </row>
        <row r="538">
          <cell r="A538" t="str">
            <v>1201003009</v>
          </cell>
          <cell r="B538" t="str">
            <v>SINAPI - 91928 - CABO DE COBRE FLEXIVEL ISOLADO, 4 MM2, ANTI-CHAMA 450/750 V, PARA CIRCUITOS TERMINAIS - FORNECIMENTO E INSTALACAO. AF_12/2015 /M</v>
          </cell>
          <cell r="C538" t="str">
            <v>/M</v>
          </cell>
          <cell r="D538" t="str">
            <v>M</v>
          </cell>
          <cell r="E538">
            <v>4.46</v>
          </cell>
          <cell r="F538">
            <v>4.63</v>
          </cell>
        </row>
        <row r="539">
          <cell r="A539" t="str">
            <v>1201003010</v>
          </cell>
          <cell r="B539" t="str">
            <v>SINAPI - 91930 - CABO DE COBRE FLEXIVEL ISOLADO, 6 MM2, ANTI-CHAMA 450/750 V, PARA CIRCUITOS TERMINAIS - FORNECIMENTO E INSTALACAO. AF_12/2015 /M</v>
          </cell>
          <cell r="C539" t="str">
            <v>/M</v>
          </cell>
          <cell r="D539" t="str">
            <v>M</v>
          </cell>
          <cell r="E539">
            <v>6.12</v>
          </cell>
          <cell r="F539">
            <v>6.32</v>
          </cell>
        </row>
        <row r="540">
          <cell r="A540" t="str">
            <v>1201003012</v>
          </cell>
          <cell r="B540" t="str">
            <v>SINAPI - 91932 - CABO DE COBRE FLEXIVEL ISOLADO, 10 MM2, ANTI-CHAMA 450/750 V, PARA CIRCUITOS TERMINAIS - FORNECIMENTO E INSTALACAO. AF_12/2015 /M</v>
          </cell>
          <cell r="C540" t="str">
            <v>/M</v>
          </cell>
          <cell r="D540" t="str">
            <v>M</v>
          </cell>
          <cell r="E540">
            <v>10.050000000000001</v>
          </cell>
          <cell r="F540">
            <v>10.35</v>
          </cell>
        </row>
        <row r="541">
          <cell r="A541" t="str">
            <v>1201003014</v>
          </cell>
          <cell r="B541" t="str">
            <v>SINAPI - 91934 - CABO DE COBRE FLEXIVEL ISOLADO, 16 MM2, ANTI-CHAMA 450/750 V, PARA CIRCUITOS TERMINAIS - FORNECIMENTO E INSTALACAO. AF_12/2015 /M</v>
          </cell>
          <cell r="C541" t="str">
            <v>/M</v>
          </cell>
          <cell r="D541" t="str">
            <v>M</v>
          </cell>
          <cell r="E541">
            <v>15.34</v>
          </cell>
          <cell r="F541">
            <v>15.8</v>
          </cell>
        </row>
        <row r="542">
          <cell r="A542" t="str">
            <v>1201003016</v>
          </cell>
          <cell r="B542" t="str">
            <v>CABO DE COBRE FLEX. ISOLADO, 2,5 MM2, ANTICHAMA 450/750 V, ISOLACAO EM DUPLA CAMADA DE COMPOSTO TERMOPLASTICO LIVRE DE HALOGENIO, BAIXA EMISSAO DE FUMACA AFUMEX GREEN DA PRYSMIAN OU SIMILAR CONF. NBR 5410/13570, P/ CIRCUITOS TERMINAIS -FORN. INST. /M</v>
          </cell>
          <cell r="C542" t="str">
            <v>/M</v>
          </cell>
          <cell r="D542" t="str">
            <v>M</v>
          </cell>
          <cell r="E542">
            <v>4.32</v>
          </cell>
          <cell r="F542">
            <v>4.4400000000000004</v>
          </cell>
        </row>
        <row r="543">
          <cell r="A543" t="str">
            <v>1201003018</v>
          </cell>
          <cell r="B543" t="str">
            <v>CABO DE COBRE FLEX. ISOLADO, 4,0 MM2, ANTICHAMA 450/750 V, ISOLACAO EM DUPLA CAMADA DE COMPOSTO TERMOPLASTICO LIVRE DE HALOGENIO, BAIXA EMISSAO DE FUMACA AFUMEX GREEN DA PRYSMIAN OU SIMILAR CONF. NBR 5410/13570, P/ CIRCUITOS TERMINAIS -FORN. INST. /M</v>
          </cell>
          <cell r="C543" t="str">
            <v>/M</v>
          </cell>
          <cell r="D543" t="str">
            <v>M</v>
          </cell>
          <cell r="E543">
            <v>6.51</v>
          </cell>
          <cell r="F543">
            <v>6.68</v>
          </cell>
        </row>
        <row r="544">
          <cell r="A544" t="str">
            <v>1201003020</v>
          </cell>
          <cell r="B544" t="str">
            <v>CABO DE COBRE FLEX. ISOLADO, 6,0 MM2, ANTICHAMA 450/750 V, ISOLACAO EM DUPLA CAMADA DE COMPOSTO TERMOPLASTICO LIVRE DE HALOGENIO, BAIXA EMISSAO DE FUMACA AFUMEX GREEN DA PRYSMIAN OU SIMILAR CONF. NBR 5410/13570, P/ CIRCUITOS TERMINAIS -FORN. INST. /M</v>
          </cell>
          <cell r="C544" t="str">
            <v>/M</v>
          </cell>
          <cell r="D544" t="str">
            <v>M</v>
          </cell>
          <cell r="E544">
            <v>9.2899999999999991</v>
          </cell>
          <cell r="F544">
            <v>9.49</v>
          </cell>
        </row>
        <row r="545">
          <cell r="A545" t="str">
            <v>1201003021</v>
          </cell>
          <cell r="B545" t="str">
            <v>CABO DE COBRE FLEX. ISOLADO, 10,0 MM2, ANTICHAMA 450/750 V, ISOLACAO EM DUPLA CAMADA DE COMPOSTO TERMOPLASTICO LIVRE DE HALOGENIO, BAIXA EMISSAO DE FUMACA AFUMEX GREEN DA PRYSMIAN OU SIMILAR CONF. NBR 5410/13570, P/ CIRCUITOS TERMINAIS-FORN. INST. /M</v>
          </cell>
          <cell r="C545" t="str">
            <v>/M</v>
          </cell>
          <cell r="D545" t="str">
            <v>M</v>
          </cell>
          <cell r="E545">
            <v>15.21</v>
          </cell>
          <cell r="F545">
            <v>15.51</v>
          </cell>
        </row>
        <row r="546">
          <cell r="A546" t="str">
            <v>1201003022</v>
          </cell>
          <cell r="B546" t="str">
            <v>CABO DE COBRE FLEX. ISOLADO, 16,0 MM2, ANTICHAMA 450/750 V, ISOLACAO EM DUPLA CAMADA DE COMPOSTO TERMOPLASTICO LIVRE DE HALOGENIO, BAIXA EMISSAO DE FUMACA AFUMEX GREEN DA PRYSMIAN OU SIMILAR CONF. NBR 5410/13570, P/ CIRCUITOS TERMINAIS-FORN. INST. /M</v>
          </cell>
          <cell r="C546" t="str">
            <v>/M</v>
          </cell>
          <cell r="D546" t="str">
            <v>M</v>
          </cell>
          <cell r="E546">
            <v>23.57</v>
          </cell>
          <cell r="F546">
            <v>24.03</v>
          </cell>
        </row>
        <row r="547">
          <cell r="A547" t="str">
            <v>1201003024</v>
          </cell>
          <cell r="B547" t="str">
            <v>CABO DE COBRE FLEX. ISOLADO, 3 CONDUTORES DE 6,0 MM2, ANTICHAMA 0,6/1 KV, ISOLACAO EM DUPLA CAMADA DE BORRACHA HEPR, LIVRE DE HALOGENIO, BAIXA EMISSAO DE FUMACA AFUMEX FLEX DA PRYSMIAN OU SIMILAR CONF. NBR 5410/13570, P/ DISTRIBUICAO - FORN. INST. /M</v>
          </cell>
          <cell r="C547" t="str">
            <v>/M</v>
          </cell>
          <cell r="D547" t="str">
            <v>M</v>
          </cell>
          <cell r="E547">
            <v>24.17</v>
          </cell>
          <cell r="F547">
            <v>24.37</v>
          </cell>
        </row>
        <row r="548">
          <cell r="A548" t="str">
            <v>1201003025</v>
          </cell>
          <cell r="B548" t="str">
            <v>CABO DE COBRE FLEX. ISOLADO, 3 CONDUTORES DE 10,0 MM2, ANTICHAMA 0,6/1 KV, ISOLACAO EM DUPLA CAMADA DE BORRACHA HEPR, LIVRE DE HALOGENIO, BAIXA EMISSAO DE FUMACA AFUMEX FLEX DA PRYSMIAN OU SIMILAR CONF. NBR 5410/13570, P/ DISTRIBUICAO -FORN. INST. /M</v>
          </cell>
          <cell r="C548" t="str">
            <v>/M</v>
          </cell>
          <cell r="D548" t="str">
            <v>M</v>
          </cell>
          <cell r="E548">
            <v>39.08</v>
          </cell>
          <cell r="F548">
            <v>39.380000000000003</v>
          </cell>
          <cell r="H548" t="str">
            <v>INSTALAÇOES ELETRICAS - QUADROS, DISJUNTORES E CAIXA</v>
          </cell>
        </row>
        <row r="549">
          <cell r="A549" t="str">
            <v>1201003026</v>
          </cell>
          <cell r="B549" t="str">
            <v>CABO DE COBRE FLEX. ISOLADO, 3 CONDUTORES DE 16,0 MM2, ANTICHAMA 0,6/1 KV, ISOLACAO EM DUPLA CAMADA DE BORRACHA HEPR, LIVRE DE HALOGENIO, BAIXA EMISSAO DE FUMACA AFUMEX FLEX DA PRYSMIAN OU SIMILAR CONF. NBR 5410/13570, P/ DISTRIBUICAO -FORN. INST. /M</v>
          </cell>
          <cell r="C549" t="str">
            <v>/M</v>
          </cell>
          <cell r="D549" t="str">
            <v>M</v>
          </cell>
          <cell r="E549">
            <v>62.65</v>
          </cell>
          <cell r="F549">
            <v>63.11</v>
          </cell>
        </row>
        <row r="550">
          <cell r="A550" t="str">
            <v>1201003027</v>
          </cell>
          <cell r="B550" t="str">
            <v>CABO DE COBRE FLEX. ISOLADO, 3 CONDUTORES DE 25,0 MM2, ANTICHAMA 0,6/1 KV, ISOLACAO EM DUPLA CAMADA DE BORRACHA HEPR, LIVRE DE HALOGENIO, BAIXA EMISSAO DE FUMACA AFUMEX FLEX DA PRYSMIAN OU SIMILAR CONF. NBR 5410/13570, P/ DISTRIBUICAO -FORN. INST. /M</v>
          </cell>
          <cell r="C550" t="str">
            <v>/M</v>
          </cell>
          <cell r="D550" t="str">
            <v>M</v>
          </cell>
          <cell r="E550">
            <v>93.05</v>
          </cell>
          <cell r="F550">
            <v>93.71</v>
          </cell>
        </row>
        <row r="551">
          <cell r="A551" t="str">
            <v>1201003028</v>
          </cell>
          <cell r="B551" t="str">
            <v>CABO DE COBRE FLEX. ISOLADO, 3 CONDUTORES DE 35,0 MM2, ANTICHAMA 0,6/1 KV, ISOLACAO EM DUPLA CAMADA DE BORRACHA HEPR, LIVRE DE HALOGENIO, BAIXA EMISSAO DE FUMACA AFUMEX FLEX DA PRYSMIAN OU SIMILAR CONF. NBR 5410/13570, P/ DISTRIBUICAO -FORN. INST. /M</v>
          </cell>
          <cell r="C551" t="str">
            <v>/M</v>
          </cell>
          <cell r="D551" t="str">
            <v>M</v>
          </cell>
          <cell r="E551">
            <v>126.81</v>
          </cell>
          <cell r="F551">
            <v>127.47</v>
          </cell>
        </row>
        <row r="552">
          <cell r="A552" t="str">
            <v>1201003029</v>
          </cell>
          <cell r="B552" t="str">
            <v>CABO DE COBRE FLEX. ISOLADO, 3 CONDUTORES DE 50,0 MM2, ANTICHAMA 0,6/1 KV, ISOLACAO EM DUPLA CAMADA DE BORRACHA HEPR, LIVRE DE HALOGENIO, BAIXA EMISSAO DE FUMACA AFUMEX FLEX DA PRYSMIAN OU SIMILAR CONF. NBR 5410/13570, P/ DISTRIBUICAO -FORN. INST. /M</v>
          </cell>
          <cell r="C552" t="str">
            <v>/M</v>
          </cell>
          <cell r="D552" t="str">
            <v>M</v>
          </cell>
          <cell r="E552">
            <v>181.01</v>
          </cell>
          <cell r="F552">
            <v>182</v>
          </cell>
        </row>
        <row r="553">
          <cell r="A553" t="str">
            <v>1201003030</v>
          </cell>
          <cell r="B553" t="str">
            <v>CABO DE COBRE FLEX. ISOLADO, 3 CONDUTORES DE 70,0 MM2, ANTICHAMA 0,6/1 KV, ISOLACAO EM DUPLA CAMADA DE BORRACHA HEPR, LIVRE DE HALOGENIO, BAIXA EMISSAO DE FUMACA AFUMEX FLEX DA PRYSMIAN OU SIMILAR CONF. NBR 5410/13570, P/ DISTRIBUICAO -FORN. INST. /M</v>
          </cell>
          <cell r="C553" t="str">
            <v>/M</v>
          </cell>
          <cell r="D553" t="str">
            <v>M</v>
          </cell>
          <cell r="E553">
            <v>247.71</v>
          </cell>
          <cell r="F553">
            <v>248.7</v>
          </cell>
        </row>
        <row r="554">
          <cell r="A554" t="str">
            <v>1201003031</v>
          </cell>
          <cell r="B554" t="str">
            <v>CABO DE COBRE FLEX. ISOLADO, 3 CONDUTORES DE 95,0 MM2, ANTICHAMA 0,6/1 KV, ISOLACAO EM DUPLA CAMADA DE BORRACHA HEPR, LIVRE DE HALOGENIO, BAIXA EMISSAO DE FUMACA AFUMEX FLEX DA PRYSMIAN OU SIMILAR CONF. NBR 5410/13570, P/ DISTRIBUICAO -FORN. INST. /M</v>
          </cell>
          <cell r="C554" t="str">
            <v>/M</v>
          </cell>
          <cell r="D554" t="str">
            <v>M</v>
          </cell>
          <cell r="E554">
            <v>324.89</v>
          </cell>
          <cell r="F554">
            <v>326.35000000000002</v>
          </cell>
        </row>
        <row r="555">
          <cell r="A555" t="str">
            <v>1201003032</v>
          </cell>
          <cell r="B555" t="str">
            <v>FIO/CORDAO EM COBRE ISOLADO PARALELO OU TORCIDO 2 X 1,5 MM2, TIPO PLASTIFLEX, PIRELLI OU SIMILAR /M</v>
          </cell>
          <cell r="C555" t="str">
            <v>/M</v>
          </cell>
          <cell r="D555" t="str">
            <v>M</v>
          </cell>
          <cell r="E555">
            <v>5.41</v>
          </cell>
          <cell r="F555">
            <v>5.8</v>
          </cell>
        </row>
        <row r="556">
          <cell r="A556" t="str">
            <v>1201003033</v>
          </cell>
          <cell r="B556" t="str">
            <v>CABO CORDPLAST , 750V, NA(S) BITOLA(S):- 3 # 1,5 MM2 /M</v>
          </cell>
          <cell r="C556" t="str">
            <v>/M</v>
          </cell>
          <cell r="D556" t="str">
            <v>M</v>
          </cell>
          <cell r="E556">
            <v>7.27</v>
          </cell>
          <cell r="F556">
            <v>7.66</v>
          </cell>
        </row>
        <row r="557">
          <cell r="A557" t="str">
            <v>1201003034</v>
          </cell>
          <cell r="B557" t="str">
            <v>- 3 # 2,5 MM2 /M</v>
          </cell>
          <cell r="C557" t="str">
            <v>/M</v>
          </cell>
          <cell r="D557" t="str">
            <v>M</v>
          </cell>
          <cell r="E557">
            <v>13.59</v>
          </cell>
          <cell r="F557">
            <v>14.01</v>
          </cell>
        </row>
        <row r="558">
          <cell r="A558" t="str">
            <v>1201003035</v>
          </cell>
          <cell r="B558" t="str">
            <v>- 3 # 4,0 MM2 /M</v>
          </cell>
          <cell r="C558" t="str">
            <v>/M</v>
          </cell>
          <cell r="D558" t="str">
            <v>M</v>
          </cell>
          <cell r="E558">
            <v>12.95</v>
          </cell>
          <cell r="F558">
            <v>13.42</v>
          </cell>
        </row>
        <row r="559">
          <cell r="A559" t="str">
            <v>1201003040</v>
          </cell>
          <cell r="B559" t="str">
            <v>SINAPI - 91929 - CABO DE COBRE FLEXIVEL ISOLADO, 4 MM2, ANTI-CHAMA 0,6/1,0 KV, PARA CIRCUITOS TERMINAIS - FORNECIMENTO E INSTALACAO. AF_12/2015 /M</v>
          </cell>
          <cell r="C559" t="str">
            <v>/M</v>
          </cell>
          <cell r="D559" t="str">
            <v>M</v>
          </cell>
          <cell r="E559">
            <v>5.0599999999999996</v>
          </cell>
          <cell r="F559">
            <v>5.23</v>
          </cell>
        </row>
        <row r="560">
          <cell r="A560" t="str">
            <v>1201003042</v>
          </cell>
          <cell r="B560" t="str">
            <v>SINAPI - 91931 - CABO DE COBRE FLEXIVEL ISOLADO, 6 MM2, ANTI-CHAMA 0,6/1,0 KV, PARA CIRCUITOS TERMINAIS - FORNECIMENTO E INSTALACAO. AF_12/2015 /M</v>
          </cell>
          <cell r="C560" t="str">
            <v>/M</v>
          </cell>
          <cell r="D560" t="str">
            <v>M</v>
          </cell>
          <cell r="E560">
            <v>6.82</v>
          </cell>
          <cell r="F560">
            <v>7.02</v>
          </cell>
        </row>
        <row r="561">
          <cell r="A561" t="str">
            <v>1201003044</v>
          </cell>
          <cell r="B561" t="str">
            <v>SINAPI - 91933 - CABO DE COBRE FLEXIVEL ISOLADO, 10 MM2, ANTI-CHAMA 0,6/1,0 KV, PARA CIRCUITOS TERMINAIS - FORNECIMENTO E INSTALACAO. AF_12/2015 /M</v>
          </cell>
          <cell r="C561" t="str">
            <v>/M</v>
          </cell>
          <cell r="D561" t="str">
            <v>M</v>
          </cell>
          <cell r="E561">
            <v>10.7</v>
          </cell>
          <cell r="F561">
            <v>11</v>
          </cell>
        </row>
        <row r="562">
          <cell r="A562" t="str">
            <v>1201003045</v>
          </cell>
          <cell r="B562" t="str">
            <v>SINAPI - 92980 - CABO DE COBRE FLEXIVEL ISOLADO, 10 MM2, ANTI-CHAMA 0,6/1,0 KV, PARA DISTRIBUICAO - FORNECIMENTO E INSTALACAO. AF_12/2015 /M</v>
          </cell>
          <cell r="C562" t="str">
            <v>/M</v>
          </cell>
          <cell r="D562" t="str">
            <v>M</v>
          </cell>
          <cell r="E562">
            <v>7.21</v>
          </cell>
          <cell r="F562">
            <v>7.25</v>
          </cell>
        </row>
        <row r="563">
          <cell r="A563" t="str">
            <v>1201003046</v>
          </cell>
          <cell r="B563" t="str">
            <v>SINAPI - 91935 - CABO DE COBRE FLEXIVEL ISOLADO, 16 MM2, ANTI-CHAMA 0,6/1,0 KV, PARA CIRCUITOS TERMINAIS - FORNECIMENTO E INSTALACAO. AF_12/2015 /M</v>
          </cell>
          <cell r="C563" t="str">
            <v>/M</v>
          </cell>
          <cell r="D563" t="str">
            <v>M</v>
          </cell>
          <cell r="E563">
            <v>16.3</v>
          </cell>
          <cell r="F563">
            <v>16.760000000000002</v>
          </cell>
        </row>
        <row r="564">
          <cell r="A564" t="str">
            <v>1201003047</v>
          </cell>
          <cell r="B564" t="str">
            <v>SINAPI - 92982 - CABO DE COBRE FLEXIVEL ISOLADO, 16 MM2, ANTI-CHAMA 0,6/1,0 KV, PARA DISTRIBUICAO - FORNECIMENTO E INSTALACAO. AF_12/2015 /M</v>
          </cell>
          <cell r="C564" t="str">
            <v>/M</v>
          </cell>
          <cell r="D564" t="str">
            <v>M</v>
          </cell>
          <cell r="E564">
            <v>11.04</v>
          </cell>
          <cell r="F564">
            <v>11.09</v>
          </cell>
        </row>
        <row r="565">
          <cell r="A565" t="str">
            <v>1201003048</v>
          </cell>
          <cell r="B565" t="str">
            <v>SINAPI - 92984 - CABO DE COBRE FLEXIVEL ISOLADO, 25 MM2, ANTI-CHAMA 0,6/1,0 KV, PARA DISTRIBUICAO - FORNECIMENTO E INSTALACAO. AF_12/2015 /M</v>
          </cell>
          <cell r="C565" t="str">
            <v>/M</v>
          </cell>
          <cell r="D565" t="str">
            <v>M</v>
          </cell>
          <cell r="E565">
            <v>18.170000000000002</v>
          </cell>
          <cell r="F565">
            <v>18.420000000000002</v>
          </cell>
        </row>
        <row r="566">
          <cell r="A566" t="str">
            <v>1201003050</v>
          </cell>
          <cell r="B566" t="str">
            <v>SINAPI - 92986 - CABO DE COBRE FLEXIVEL ISOLADO, 35 MM2, ANTI-CHAMA 0,6/1,0 KV, PARA DISTRIBUICAO - FORNECIMENTO E INSTALACAO. AF_12/2015 /M</v>
          </cell>
          <cell r="C566" t="str">
            <v>/M</v>
          </cell>
          <cell r="D566" t="str">
            <v>M</v>
          </cell>
          <cell r="E566">
            <v>24.51</v>
          </cell>
          <cell r="F566">
            <v>24.79</v>
          </cell>
        </row>
        <row r="567">
          <cell r="A567" t="str">
            <v>1201003052</v>
          </cell>
          <cell r="B567" t="str">
            <v>SINAPI - 92988 - CABO DE COBRE FLEXIVEL ISOLADO, 50 MM2, ANTI-CHAMA 0,6/1,0 KV, PARA DISTRIBUICAO - FORNECIMENTO E INSTALACAO. AF_12/2015 /M</v>
          </cell>
          <cell r="C567" t="str">
            <v>/M</v>
          </cell>
          <cell r="D567" t="str">
            <v>M</v>
          </cell>
          <cell r="E567">
            <v>34.33</v>
          </cell>
          <cell r="F567">
            <v>34.67</v>
          </cell>
        </row>
        <row r="568">
          <cell r="A568" t="str">
            <v>1201003054</v>
          </cell>
          <cell r="B568" t="str">
            <v>SINAPI - 92990 - CABO DE COBRE FLEXIVEL ISOLADO, 70 MM2, ANTI-CHAMA 0,6/1,0 KV, PARA DISTRIBUICAO - FORNECIMENTO E INSTALACAO. AF_12/2015 /M</v>
          </cell>
          <cell r="C568" t="str">
            <v>/M</v>
          </cell>
          <cell r="D568" t="str">
            <v>M</v>
          </cell>
          <cell r="E568">
            <v>47.02</v>
          </cell>
          <cell r="F568">
            <v>47.43</v>
          </cell>
        </row>
        <row r="569">
          <cell r="A569" t="str">
            <v>1201003056</v>
          </cell>
          <cell r="B569" t="str">
            <v>SINAPI - 92992 - CABO DE COBRE FLEXIVEL ISOLADO, 95 MM2, ANTI-CHAMA 0,6/1,0 KV, PARA DISTRIBUICAO - FORNECIMENTO E INSTALACAO. AF_12/2015 /M</v>
          </cell>
          <cell r="C569" t="str">
            <v>/M</v>
          </cell>
          <cell r="D569" t="str">
            <v>M</v>
          </cell>
          <cell r="E569">
            <v>62.04</v>
          </cell>
          <cell r="F569">
            <v>62.54</v>
          </cell>
        </row>
        <row r="570">
          <cell r="A570" t="str">
            <v>1201003058</v>
          </cell>
          <cell r="B570" t="str">
            <v>SINAPI - 92994 - CABO DE COBRE FLEXIVEL ISOLADO, 120 MM2, ANTI-CHAMA 0,6/1,0 KV, PARA DISTRIBUICAO - FORNECIMENTO E INSTALACAO. AF_12/2015 /M</v>
          </cell>
          <cell r="C570" t="str">
            <v>/M</v>
          </cell>
          <cell r="D570" t="str">
            <v>M</v>
          </cell>
          <cell r="E570">
            <v>80.23</v>
          </cell>
          <cell r="F570">
            <v>80.83</v>
          </cell>
        </row>
        <row r="571">
          <cell r="A571" t="str">
            <v>1201003060</v>
          </cell>
          <cell r="B571" t="str">
            <v>SINAPI - 92996 - CABO DE COBRE FLEXIVEL ISOLADO, 150 MM2, ANTI-CHAMA 0,6/1,0 KV, PARA DISTRIBUICAO - FORNECIMENTO E INSTALACAO. AF_12/2015 /M</v>
          </cell>
          <cell r="C571" t="str">
            <v>/M</v>
          </cell>
          <cell r="D571" t="str">
            <v>M</v>
          </cell>
          <cell r="E571">
            <v>99.1</v>
          </cell>
          <cell r="F571">
            <v>99.79</v>
          </cell>
        </row>
        <row r="572">
          <cell r="A572" t="str">
            <v>1201003062</v>
          </cell>
          <cell r="B572" t="str">
            <v>SINAPI - 92998 - CABO DE COBRE FLEXIVEL ISOLADO, 185 MM2, ANTI-CHAMA 0,6/1,0 KV, PARA DISTRIBUICAO - FORNECIMENTO E INSTALACAO. AF_12/2015 /M</v>
          </cell>
          <cell r="C572" t="str">
            <v>/M</v>
          </cell>
          <cell r="D572" t="str">
            <v>M</v>
          </cell>
          <cell r="E572">
            <v>121.22</v>
          </cell>
          <cell r="F572">
            <v>122.04</v>
          </cell>
        </row>
        <row r="573">
          <cell r="A573" t="str">
            <v>1201003064</v>
          </cell>
          <cell r="B573" t="str">
            <v>SINAPI - 93000 - CABO DE COBRE FLEXIVEL ISOLADO, 240 MM2, ANTI-CHAMA 0,6/1,0 KV, PARA DISTRIBUICAO - FORNECIMENTO E INSTALACAO. AF_12/2015 /M</v>
          </cell>
          <cell r="C573" t="str">
            <v>/M</v>
          </cell>
          <cell r="D573" t="str">
            <v>M</v>
          </cell>
          <cell r="E573">
            <v>159.04</v>
          </cell>
          <cell r="F573">
            <v>160.06</v>
          </cell>
        </row>
        <row r="574">
          <cell r="A574" t="str">
            <v>1201003070</v>
          </cell>
          <cell r="B574" t="str">
            <v>CABO DE COBRE, ISOLADO PARA 15.000 V (15 KV), TIPO EPROTENAX, FABRICACAO PIRELLI OU SIMILAR, NA(S) BITOLA(S):- 25,0 MM2 /M</v>
          </cell>
          <cell r="C574" t="str">
            <v>/M</v>
          </cell>
          <cell r="D574" t="str">
            <v>M</v>
          </cell>
          <cell r="E574">
            <v>76.12</v>
          </cell>
          <cell r="F574">
            <v>78.33</v>
          </cell>
        </row>
        <row r="575">
          <cell r="A575" t="str">
            <v>1201003072</v>
          </cell>
          <cell r="B575" t="str">
            <v>CABO DE COBRE UNIPOLAR 35 MM2, BLINDADO, ISOLACAO 1220 KV EPR, COBERTURA EM PVC - FORNECIMENTO E INSTALACAO /M</v>
          </cell>
          <cell r="C575" t="str">
            <v>/M</v>
          </cell>
          <cell r="D575" t="str">
            <v>M</v>
          </cell>
          <cell r="E575">
            <v>74.78</v>
          </cell>
          <cell r="F575">
            <v>77.64</v>
          </cell>
        </row>
        <row r="576">
          <cell r="A576" t="str">
            <v>1201003076</v>
          </cell>
          <cell r="B576" t="str">
            <v>FIO TELEFONICO INTERNO (FI) EM COBRE ESTANHADO, ISOLACAO EM PVC ANTICHAMA, 2 CONDUTORES DE 0,6 MM - FORNECIMENTO E INSTALACAO /M</v>
          </cell>
          <cell r="C576" t="str">
            <v>/M</v>
          </cell>
          <cell r="D576" t="str">
            <v>M</v>
          </cell>
          <cell r="E576">
            <v>1.84</v>
          </cell>
          <cell r="F576">
            <v>1.94</v>
          </cell>
        </row>
        <row r="577">
          <cell r="A577" t="str">
            <v>1201003077</v>
          </cell>
          <cell r="B577" t="str">
            <v>SINAPI - 98288 - CABO TELEFONICO CCI-50 2 PARES, SEM BLINDAGEM, INSTALADO EM DISTRIBUICAO DE EDIFICACAO INSTITUCIONAL - FORNECIMENTO E INSTALACAO. AF_11/2019 /M</v>
          </cell>
          <cell r="C577" t="str">
            <v>/M</v>
          </cell>
          <cell r="D577" t="str">
            <v>M</v>
          </cell>
          <cell r="E577">
            <v>1.72</v>
          </cell>
          <cell r="F577">
            <v>1.79</v>
          </cell>
        </row>
        <row r="578">
          <cell r="A578" t="str">
            <v>1201003078</v>
          </cell>
          <cell r="B578" t="str">
            <v>FIO PARA TELEFONE FI 2X22 AWG /M</v>
          </cell>
          <cell r="C578" t="str">
            <v>/M</v>
          </cell>
          <cell r="D578" t="str">
            <v>M</v>
          </cell>
          <cell r="E578">
            <v>1.86</v>
          </cell>
          <cell r="F578">
            <v>1.96</v>
          </cell>
        </row>
        <row r="579">
          <cell r="A579" t="str">
            <v>1201003079</v>
          </cell>
          <cell r="B579" t="str">
            <v>CABO DE COBRE NU 150MM2 - FORNECIMENTO E INSTALACAO /M</v>
          </cell>
          <cell r="C579" t="str">
            <v>/M</v>
          </cell>
          <cell r="D579" t="str">
            <v>M</v>
          </cell>
          <cell r="E579">
            <v>124.23</v>
          </cell>
          <cell r="F579">
            <v>127.05</v>
          </cell>
        </row>
        <row r="580">
          <cell r="A580" t="str">
            <v>1201003081</v>
          </cell>
          <cell r="B580" t="str">
            <v>CABO DE COBRE NU 185MM2 - FORNECIMENTO E INSTALACAO /M</v>
          </cell>
          <cell r="C580" t="str">
            <v>/M</v>
          </cell>
          <cell r="D580" t="str">
            <v>M</v>
          </cell>
          <cell r="E580">
            <v>149.11000000000001</v>
          </cell>
          <cell r="F580">
            <v>152.58000000000001</v>
          </cell>
        </row>
        <row r="581">
          <cell r="A581" t="str">
            <v>1201003082</v>
          </cell>
          <cell r="B581" t="str">
            <v>CABO DE COBRE NU 6 MM2 - FORNECIMENTO E INSTALACAO /M</v>
          </cell>
          <cell r="C581" t="str">
            <v>/M</v>
          </cell>
          <cell r="D581" t="str">
            <v>M</v>
          </cell>
          <cell r="E581">
            <v>19.059999999999999</v>
          </cell>
          <cell r="F581">
            <v>19.96</v>
          </cell>
        </row>
        <row r="582">
          <cell r="A582" t="str">
            <v>1201003083</v>
          </cell>
          <cell r="B582" t="str">
            <v>CABO DE COBRE NU 10 MM2 - FORNECIMENTO E INSTALACAO /M</v>
          </cell>
          <cell r="C582" t="str">
            <v>/M</v>
          </cell>
          <cell r="D582" t="str">
            <v>M</v>
          </cell>
          <cell r="E582">
            <v>19.77</v>
          </cell>
          <cell r="F582">
            <v>20.7</v>
          </cell>
        </row>
        <row r="583">
          <cell r="A583" t="str">
            <v>1201003084</v>
          </cell>
          <cell r="B583" t="str">
            <v>SINAPI - 96971 - CORDOALHA DE COBRE NU 16 MM2, NAO ENTERRADA, COM ISOLADOR - FORNECIMENTO E INSTALACAO. AF_12/2017 /M</v>
          </cell>
          <cell r="C583" t="str">
            <v>/M</v>
          </cell>
          <cell r="D583" t="str">
            <v>M</v>
          </cell>
          <cell r="E583">
            <v>24.03</v>
          </cell>
          <cell r="F583">
            <v>25.02</v>
          </cell>
        </row>
        <row r="584">
          <cell r="A584" t="str">
            <v>1201003085</v>
          </cell>
          <cell r="B584" t="str">
            <v>SINAPI - 96972 - CORDOALHA DE COBRE NU 25 MM2, NAO ENTERRADA, COM ISOLADOR - FORNECIMENTO E INSTALACAO. AF_12/2017 /M</v>
          </cell>
          <cell r="C584" t="str">
            <v>/M</v>
          </cell>
          <cell r="D584" t="str">
            <v>M</v>
          </cell>
          <cell r="E584">
            <v>32.5</v>
          </cell>
          <cell r="F584">
            <v>33.840000000000003</v>
          </cell>
        </row>
        <row r="585">
          <cell r="A585" t="str">
            <v>1201003086</v>
          </cell>
          <cell r="B585" t="str">
            <v>SINAPI - 96973 - CORDOALHA DE COBRE NU 35 MM2, NAO ENTERRADA, COM ISOLADOR - FORNECIMENTO E INSTALACAO. AF_12/2017 /M</v>
          </cell>
          <cell r="C585" t="str">
            <v>/M</v>
          </cell>
          <cell r="D585" t="str">
            <v>M</v>
          </cell>
          <cell r="E585">
            <v>40.659999999999997</v>
          </cell>
          <cell r="F585">
            <v>42.26</v>
          </cell>
        </row>
        <row r="586">
          <cell r="A586" t="str">
            <v>1201003087</v>
          </cell>
          <cell r="B586" t="str">
            <v>SINAPI - 96974 - CORDOALHA DE COBRE NU 50 MM2, NAO ENTERRADA, COM ISOLADOR - FORNECIMENTO E INSTALACAO. AF_12/2017 /M</v>
          </cell>
          <cell r="C586" t="str">
            <v>/M</v>
          </cell>
          <cell r="D586" t="str">
            <v>M</v>
          </cell>
          <cell r="E586">
            <v>51.38</v>
          </cell>
          <cell r="F586">
            <v>53.25</v>
          </cell>
        </row>
        <row r="587">
          <cell r="A587" t="str">
            <v>1201003088</v>
          </cell>
          <cell r="B587" t="str">
            <v>SINAPI - 96975 - CORDOALHA DE COBRE NU 70 MM2, NAO ENTERRADA, COM ISOLADOR - FORNECIMENTO E INSTALACAO. AF_12/2017 /M</v>
          </cell>
          <cell r="C587" t="str">
            <v>/M</v>
          </cell>
          <cell r="D587" t="str">
            <v>M</v>
          </cell>
          <cell r="E587">
            <v>65.63</v>
          </cell>
          <cell r="F587">
            <v>67.77</v>
          </cell>
        </row>
        <row r="588">
          <cell r="A588" t="str">
            <v>1201003089</v>
          </cell>
          <cell r="B588" t="str">
            <v>SINAPI - 96976 - CORDOALHA DE COBRE NU 95 MM2, NAO ENTERRADA, COM ISOLADOR - FORNECIMENTO E INSTALACAO. AF_12/2017 /M</v>
          </cell>
          <cell r="C588" t="str">
            <v>/M</v>
          </cell>
          <cell r="D588" t="str">
            <v>M</v>
          </cell>
          <cell r="E588">
            <v>84.53</v>
          </cell>
          <cell r="F588">
            <v>86.9</v>
          </cell>
        </row>
        <row r="589">
          <cell r="A589" t="str">
            <v>1201003090</v>
          </cell>
          <cell r="B589" t="str">
            <v>CABO DE COBRE NU 120 MM2 - FORNECIMENTO E INSTALACAO /M</v>
          </cell>
          <cell r="C589" t="str">
            <v>/M</v>
          </cell>
          <cell r="D589" t="str">
            <v>M</v>
          </cell>
          <cell r="E589">
            <v>102.73</v>
          </cell>
          <cell r="F589">
            <v>105.37</v>
          </cell>
        </row>
        <row r="590">
          <cell r="A590" t="str">
            <v>1201003200</v>
          </cell>
          <cell r="B590" t="str">
            <v>CABO DE COBRE ISOLADO COM EPR/XLPE 1KV (90G) 4MM2 - FORNECIMENTO E INSTALACAO /M</v>
          </cell>
          <cell r="C590" t="str">
            <v>/M</v>
          </cell>
          <cell r="D590" t="str">
            <v>M</v>
          </cell>
          <cell r="E590">
            <v>8.84</v>
          </cell>
          <cell r="F590">
            <v>9.31</v>
          </cell>
        </row>
        <row r="591">
          <cell r="A591" t="str">
            <v>1201003205</v>
          </cell>
          <cell r="B591" t="str">
            <v>CABO DE COBRE ISOLADO COM EPR/XLPE 1KV (90G) 6MM2 - FORNECIMENTO E INSTALACAO /M</v>
          </cell>
          <cell r="C591" t="str">
            <v>/M</v>
          </cell>
          <cell r="D591" t="str">
            <v>M</v>
          </cell>
          <cell r="E591">
            <v>11.01</v>
          </cell>
          <cell r="F591">
            <v>11.52</v>
          </cell>
        </row>
        <row r="592">
          <cell r="A592" t="str">
            <v>1201003210</v>
          </cell>
          <cell r="B592" t="str">
            <v>CABO DE COBRE ISOLADO COM EPR/XLPE 1KV (90G) 10MM2 - FORNECIMENTO E INSTALACAO /M</v>
          </cell>
          <cell r="C592" t="str">
            <v>/M</v>
          </cell>
          <cell r="D592" t="str">
            <v>M</v>
          </cell>
          <cell r="E592">
            <v>15.6</v>
          </cell>
          <cell r="F592">
            <v>16.14</v>
          </cell>
        </row>
        <row r="593">
          <cell r="A593" t="str">
            <v>1201003215</v>
          </cell>
          <cell r="B593" t="str">
            <v>CABO DE COBRE ISOLADO COM EPR/XLPE 1KV (90G) 16MM2 - FORNECIMENTO E INSTALACAO /M</v>
          </cell>
          <cell r="C593" t="str">
            <v>/M</v>
          </cell>
          <cell r="D593" t="str">
            <v>M</v>
          </cell>
          <cell r="E593">
            <v>22.69</v>
          </cell>
          <cell r="F593">
            <v>23.31</v>
          </cell>
        </row>
        <row r="594">
          <cell r="A594" t="str">
            <v>1201003220</v>
          </cell>
          <cell r="B594" t="str">
            <v>CABO DE COBRE ISOLADO COM EPR/XLPE 1KV (90G) 25MM2 - FORNECIMENTO E INSTALACAO /M</v>
          </cell>
          <cell r="C594" t="str">
            <v>/M</v>
          </cell>
          <cell r="D594" t="str">
            <v>M</v>
          </cell>
          <cell r="E594">
            <v>31.74</v>
          </cell>
          <cell r="F594">
            <v>32.409999999999997</v>
          </cell>
        </row>
        <row r="595">
          <cell r="A595" t="str">
            <v>1201003225</v>
          </cell>
          <cell r="B595" t="str">
            <v>CABO DE COBRE ISOLADO COM EPR/XLPE 1KV (90G) 35MM2 - FORNECIMENTO E INSTALACAO /M</v>
          </cell>
          <cell r="C595" t="str">
            <v>/M</v>
          </cell>
          <cell r="D595" t="str">
            <v>M</v>
          </cell>
          <cell r="E595">
            <v>42.8</v>
          </cell>
          <cell r="F595">
            <v>43.62</v>
          </cell>
        </row>
        <row r="596">
          <cell r="A596" t="str">
            <v>1201003230</v>
          </cell>
          <cell r="B596" t="str">
            <v>CABO DE COBRE ISOLADO COM EPR/XLPE 1KV (90G) 50MM2 - FORNECIMENTO E INSTALACAO /M</v>
          </cell>
          <cell r="C596" t="str">
            <v>/M</v>
          </cell>
          <cell r="D596" t="str">
            <v>M</v>
          </cell>
          <cell r="E596">
            <v>63.06</v>
          </cell>
          <cell r="F596">
            <v>64.260000000000005</v>
          </cell>
        </row>
        <row r="597">
          <cell r="A597" t="str">
            <v>1201003235</v>
          </cell>
          <cell r="B597" t="str">
            <v>CABO DE COBRE ISOLADO COM EPR/XLPE 1KV (90G) 70MM2 - FORNECIMENTO E INSTALACAO /M</v>
          </cell>
          <cell r="C597" t="str">
            <v>/M</v>
          </cell>
          <cell r="D597" t="str">
            <v>M</v>
          </cell>
          <cell r="E597">
            <v>83.02</v>
          </cell>
          <cell r="F597">
            <v>84.35</v>
          </cell>
        </row>
        <row r="598">
          <cell r="A598" t="str">
            <v>1201003240</v>
          </cell>
          <cell r="B598" t="str">
            <v>CABO DE COBRE ISOLADO COM EPR/XLPE 1KV (90G) 95MM2 - FORNECIMENTO E INSTALACAO /M</v>
          </cell>
          <cell r="C598" t="str">
            <v>/M</v>
          </cell>
          <cell r="D598" t="str">
            <v>M</v>
          </cell>
          <cell r="E598">
            <v>111.35</v>
          </cell>
          <cell r="F598">
            <v>112.75</v>
          </cell>
        </row>
        <row r="599">
          <cell r="A599" t="str">
            <v>1201003245</v>
          </cell>
          <cell r="B599" t="str">
            <v>CABO DE COBRE ISOLADO COM EPR/XLPE 1KV (90G) 120MM2 - FORNECIMENTO E INSTALACAO /M</v>
          </cell>
          <cell r="C599" t="str">
            <v>/M</v>
          </cell>
          <cell r="D599" t="str">
            <v>M</v>
          </cell>
          <cell r="E599">
            <v>135.30000000000001</v>
          </cell>
          <cell r="F599">
            <v>137.08000000000001</v>
          </cell>
        </row>
        <row r="600">
          <cell r="A600" t="str">
            <v>1201003250</v>
          </cell>
          <cell r="B600" t="str">
            <v>CABO DE COBRE ISOLADO COM EPR/XLPE 1KV (90G) 150MM2 - FORNECIMENTO E INSTALACAO /M</v>
          </cell>
          <cell r="C600" t="str">
            <v>/M</v>
          </cell>
          <cell r="D600" t="str">
            <v>M</v>
          </cell>
          <cell r="E600">
            <v>171.14</v>
          </cell>
          <cell r="F600">
            <v>173.35</v>
          </cell>
        </row>
        <row r="601">
          <cell r="A601" t="str">
            <v>1201003255</v>
          </cell>
          <cell r="B601" t="str">
            <v>CABO DE COBRE ISOLADO COM EPR/XLPE 1KV (90G) 185MM2 - FORNECIMENTO E INSTALACAO /M</v>
          </cell>
          <cell r="C601" t="str">
            <v>/M</v>
          </cell>
          <cell r="D601" t="str">
            <v>M</v>
          </cell>
          <cell r="E601">
            <v>213.87</v>
          </cell>
          <cell r="F601">
            <v>216.73</v>
          </cell>
        </row>
        <row r="602">
          <cell r="A602" t="str">
            <v>1201003260</v>
          </cell>
          <cell r="B602" t="str">
            <v>CABO DE COBRE ISOLADO COM EPR/XLPE 1KV (90G) 240MM2 - FORNECIMENTO E INSTALACAO /M</v>
          </cell>
          <cell r="C602" t="str">
            <v>/M</v>
          </cell>
          <cell r="D602" t="str">
            <v>M</v>
          </cell>
          <cell r="E602">
            <v>267.79000000000002</v>
          </cell>
          <cell r="F602">
            <v>271.35000000000002</v>
          </cell>
        </row>
        <row r="603">
          <cell r="A603" t="str">
            <v>1201003265</v>
          </cell>
          <cell r="B603" t="str">
            <v>CABO DE COBRE ISOLADO COM EPR/XLPE 1KV (90G) 300MM2 - FORNECIMENTO E INSTALACAO /M</v>
          </cell>
          <cell r="C603" t="str">
            <v>/M</v>
          </cell>
          <cell r="D603" t="str">
            <v>M</v>
          </cell>
          <cell r="E603">
            <v>359.24</v>
          </cell>
          <cell r="F603">
            <v>363.7</v>
          </cell>
        </row>
        <row r="604">
          <cell r="A604" t="str">
            <v>1201003405</v>
          </cell>
          <cell r="B604" t="str">
            <v>SINAPI - 98295 - CABO ELETRONICO CATEGORIA 5E, INSTALADO EM EDIFICACAO INSTITUCIONAL - FORNECIMENTO E INSTALACAO. AF_11/2019 /M</v>
          </cell>
          <cell r="C604" t="str">
            <v>/M</v>
          </cell>
          <cell r="D604" t="str">
            <v>M</v>
          </cell>
          <cell r="E604">
            <v>1.36</v>
          </cell>
          <cell r="F604">
            <v>1.37</v>
          </cell>
        </row>
        <row r="605">
          <cell r="A605" t="str">
            <v>1201003410</v>
          </cell>
          <cell r="B605" t="str">
            <v>SINAPI - 98297 - CABO ELETRONICO CATEGORIA 6, INSTALADO EM EDIFICACAO INSTITUCIONAL - FORNECIMENTO E INSTALACAO. AF_11/2019 /M</v>
          </cell>
          <cell r="C605" t="str">
            <v>/M</v>
          </cell>
          <cell r="D605" t="str">
            <v>M</v>
          </cell>
          <cell r="E605">
            <v>2.06</v>
          </cell>
          <cell r="F605">
            <v>2.08</v>
          </cell>
        </row>
        <row r="606">
          <cell r="A606"/>
          <cell r="B606"/>
          <cell r="C606"/>
          <cell r="D606"/>
          <cell r="E606"/>
          <cell r="F606"/>
        </row>
        <row r="607">
          <cell r="A607"/>
          <cell r="B607" t="str">
            <v>*  ELETRODUTOS</v>
          </cell>
          <cell r="C607"/>
          <cell r="D607"/>
          <cell r="E607"/>
          <cell r="F607"/>
        </row>
        <row r="608">
          <cell r="A608" t="str">
            <v>1201004000</v>
          </cell>
          <cell r="B608" t="str">
            <v>ELETRODUTO DE PVC RIGIDO ROSCAVEL DN 25MM (3/4"), INCL CONEXOES, FORNECIMENTO E INSTALACAO /M</v>
          </cell>
          <cell r="C608" t="str">
            <v>/M</v>
          </cell>
          <cell r="D608" t="str">
            <v>M</v>
          </cell>
          <cell r="E608">
            <v>14.02</v>
          </cell>
          <cell r="F608">
            <v>15.19</v>
          </cell>
        </row>
        <row r="609">
          <cell r="A609" t="str">
            <v>1201004002</v>
          </cell>
          <cell r="B609" t="str">
            <v>ELETRODUTO DE PVC RIGIDO ROSCAVEL DN 32MM (1"), INCL CONEXOES, FORNECIMENTO E INSTALACAO /M</v>
          </cell>
          <cell r="C609" t="str">
            <v>/M</v>
          </cell>
          <cell r="D609" t="str">
            <v>M</v>
          </cell>
          <cell r="E609">
            <v>15.99</v>
          </cell>
          <cell r="F609">
            <v>17.16</v>
          </cell>
        </row>
        <row r="610">
          <cell r="A610" t="str">
            <v>1201004003</v>
          </cell>
          <cell r="B610" t="str">
            <v>ELETRODUTO DE PVC RIGIDO ROSCAVEL DN 40MM (1 1/4"), INCL CONEXOES, FORNECIMENTO E INSTALACAO /M</v>
          </cell>
          <cell r="C610" t="str">
            <v>/M</v>
          </cell>
          <cell r="D610" t="str">
            <v>M</v>
          </cell>
          <cell r="E610">
            <v>23.08</v>
          </cell>
          <cell r="F610">
            <v>24.83</v>
          </cell>
        </row>
        <row r="611">
          <cell r="A611" t="str">
            <v>1201004004</v>
          </cell>
          <cell r="B611" t="str">
            <v>ELETRODUTO DE PVC RIGIDO ROSCAVEL DN 50MM (1 1/2"), INCL CONEXOES, FORNECIMENTO E INSTALACAO /M</v>
          </cell>
          <cell r="C611" t="str">
            <v>/M</v>
          </cell>
          <cell r="D611" t="str">
            <v>M</v>
          </cell>
          <cell r="E611">
            <v>23.8</v>
          </cell>
          <cell r="F611">
            <v>25.55</v>
          </cell>
        </row>
        <row r="612">
          <cell r="A612" t="str">
            <v>1201004006</v>
          </cell>
          <cell r="B612" t="str">
            <v>ELETRODUTO DE PVC RIGIDO ROSCAVEL DN 60MM (2"), INCL CONEXOES, FORNECIMENTO E INSTALACAO /M</v>
          </cell>
          <cell r="C612" t="str">
            <v>/M</v>
          </cell>
          <cell r="D612" t="str">
            <v>M</v>
          </cell>
          <cell r="E612">
            <v>28.87</v>
          </cell>
          <cell r="F612">
            <v>30.62</v>
          </cell>
        </row>
        <row r="613">
          <cell r="A613" t="str">
            <v>1201004008</v>
          </cell>
          <cell r="B613" t="str">
            <v>ELETRODUTO DE PVC RIGIDO ROSCAVEL DN 75MM (2 1/2"), INCL CONEXOES, FORNECIMENTO E INSTALACAO /M</v>
          </cell>
          <cell r="C613" t="str">
            <v>/M</v>
          </cell>
          <cell r="D613" t="str">
            <v>M</v>
          </cell>
          <cell r="E613">
            <v>40.14</v>
          </cell>
          <cell r="F613">
            <v>42.47</v>
          </cell>
        </row>
        <row r="614">
          <cell r="A614" t="str">
            <v>1201004010</v>
          </cell>
          <cell r="B614" t="str">
            <v>ELETRODUTO DE PVC RIGIDO ROSCAVEL DN 85MM (3"), INCL CONEXOES, FORNECIMENTO E ISNTALACAO /M</v>
          </cell>
          <cell r="C614" t="str">
            <v>/M</v>
          </cell>
          <cell r="D614" t="str">
            <v>M</v>
          </cell>
          <cell r="E614">
            <v>44.98</v>
          </cell>
          <cell r="F614">
            <v>47.31</v>
          </cell>
        </row>
        <row r="615">
          <cell r="A615" t="str">
            <v>1201004012</v>
          </cell>
          <cell r="B615" t="str">
            <v>ELETRODUTO DE PVC RIGIDO ROSCAVEL DN 110MM (4"), INCL CONEXOES, FORNECIMENTO E INSTALACAO /M</v>
          </cell>
          <cell r="C615" t="str">
            <v>/M</v>
          </cell>
          <cell r="D615" t="str">
            <v>M</v>
          </cell>
          <cell r="E615">
            <v>58.73</v>
          </cell>
          <cell r="F615">
            <v>61.06</v>
          </cell>
        </row>
        <row r="616">
          <cell r="A616" t="str">
            <v>1201004040</v>
          </cell>
          <cell r="B616" t="str">
            <v>SINAPI - 95749 - ELETRODUTO DE ACO GALVANIZADO, CLASSE LEVE, DN 20 MM (3/4"), APARENTE, INSTALADO EM PAREDE - FORNECIMENTO E INSTALACAO. AF_11/2016_P /M</v>
          </cell>
          <cell r="C616" t="str">
            <v>/M</v>
          </cell>
          <cell r="D616" t="str">
            <v>M</v>
          </cell>
          <cell r="E616">
            <v>16.2</v>
          </cell>
          <cell r="F616">
            <v>17.34</v>
          </cell>
        </row>
        <row r="617">
          <cell r="A617" t="str">
            <v>1201004042</v>
          </cell>
          <cell r="B617" t="str">
            <v>SINAPI - 95750 - ELETRODUTO DE ACO GALVANIZADO, CLASSE LEVE, DN 25 MM (1"), APARENTE, INSTALADO EM PAREDE - FORNECIMENTO E INSTALACAO. AF_11/2016_P /M</v>
          </cell>
          <cell r="C617" t="str">
            <v>/M</v>
          </cell>
          <cell r="D617" t="str">
            <v>M</v>
          </cell>
          <cell r="E617">
            <v>18.59</v>
          </cell>
          <cell r="F617">
            <v>19.850000000000001</v>
          </cell>
        </row>
        <row r="618">
          <cell r="A618" t="str">
            <v>1201004044</v>
          </cell>
          <cell r="B618" t="str">
            <v>SINAPI - 95752 - ELETRODUTO DE ACO GALVANIZADO, CLASSE SEMI PESADO, DN 40 MM (1 1/2"), APARENTE, INSTALADO EM PAREDE - FORNECIMENTO E INSTALACAO. AF_11/2016_P /M</v>
          </cell>
          <cell r="C618" t="str">
            <v>/M</v>
          </cell>
          <cell r="D618" t="str">
            <v>M</v>
          </cell>
          <cell r="E618">
            <v>27.73</v>
          </cell>
          <cell r="F618">
            <v>29.33</v>
          </cell>
        </row>
        <row r="619">
          <cell r="A619" t="str">
            <v>1201004046</v>
          </cell>
          <cell r="B619" t="str">
            <v>ELETRODUTO EM ACO GALVANIZADO PRE-ZINCADO, SEMI-PESADO, DIAMETRO 2", PAREDE DE 0,90 MM - FORNECIMENTO E INSTALACAO /M</v>
          </cell>
          <cell r="C619" t="str">
            <v>/M</v>
          </cell>
          <cell r="D619" t="str">
            <v>M</v>
          </cell>
          <cell r="E619">
            <v>55.52</v>
          </cell>
          <cell r="F619">
            <v>57.67</v>
          </cell>
        </row>
        <row r="620">
          <cell r="A620" t="str">
            <v>1201004048</v>
          </cell>
          <cell r="B620" t="str">
            <v>ELETRODUTO EM ACO GALVANIZADO PRE-ZINCADO, SEMI PESADO, DIAMETRO 2 1/2", PAREDE DE 1,20 MM - FORNECIMENTO E INSTALACAO /M</v>
          </cell>
          <cell r="C620" t="str">
            <v>/M</v>
          </cell>
          <cell r="D620" t="str">
            <v>M</v>
          </cell>
          <cell r="E620">
            <v>80.59</v>
          </cell>
          <cell r="F620">
            <v>83.24</v>
          </cell>
        </row>
        <row r="621">
          <cell r="A621" t="str">
            <v>1201004050</v>
          </cell>
          <cell r="B621" t="str">
            <v>ELETRODUTO EM ACO GALVANIZADO PRE-ZINCADO, SEMI PESADO, DIAMETRO 3", PAREDE DE 1,50 MM - FORNECIMENTO E INSTALACAO /M</v>
          </cell>
          <cell r="C621" t="str">
            <v>/M</v>
          </cell>
          <cell r="D621" t="str">
            <v>M</v>
          </cell>
          <cell r="E621">
            <v>112.31</v>
          </cell>
          <cell r="F621">
            <v>115.96</v>
          </cell>
        </row>
        <row r="622">
          <cell r="A622" t="str">
            <v>1201004053</v>
          </cell>
          <cell r="B622" t="str">
            <v>ELETRODUTO EM ACO GALVANIZADO PRE-ZINCADO, SEMI-PESADO, DIAMETRO 4", PAREDE DE 3,75 MM - FORNECIMENTO E INSTALACAO /M</v>
          </cell>
          <cell r="C622" t="str">
            <v>/M</v>
          </cell>
          <cell r="D622" t="str">
            <v>M</v>
          </cell>
          <cell r="E622">
            <v>222.96</v>
          </cell>
          <cell r="F622">
            <v>227.58</v>
          </cell>
        </row>
        <row r="623">
          <cell r="A623" t="str">
            <v>1201004061</v>
          </cell>
          <cell r="B623" t="str">
            <v>BUCHA E ARRUELA ALUMINIO FUNDIDO P/ ELETRODUTO 20MM (3/4") - FORNECIMENTO E INSTALACAO /CJ</v>
          </cell>
          <cell r="C623" t="str">
            <v>CJ</v>
          </cell>
          <cell r="D623" t="str">
            <v>CJ</v>
          </cell>
          <cell r="E623">
            <v>1.66</v>
          </cell>
          <cell r="F623">
            <v>1.71</v>
          </cell>
        </row>
        <row r="624">
          <cell r="A624" t="str">
            <v>1201004062</v>
          </cell>
          <cell r="B624" t="str">
            <v>BUCHA E ARRUELA ALUMINIO FUNDIDO P/ ELETRODUTO 25MM (1") - FORNECIMENTO E INSTALACAO /CJ</v>
          </cell>
          <cell r="C624" t="str">
            <v>CJ</v>
          </cell>
          <cell r="D624" t="str">
            <v>CJ</v>
          </cell>
          <cell r="E624">
            <v>1.97</v>
          </cell>
          <cell r="F624">
            <v>2.02</v>
          </cell>
        </row>
        <row r="625">
          <cell r="A625" t="str">
            <v>1201004063</v>
          </cell>
          <cell r="B625" t="str">
            <v>BUCHA E ARRUELA ALUMINIO FUNDIDO P/ ELETRODUTO 32MM (1.1/4") - FORNECIMENTO E INSTALACAO /CJ</v>
          </cell>
          <cell r="C625" t="str">
            <v>CJ</v>
          </cell>
          <cell r="D625" t="str">
            <v>CJ</v>
          </cell>
          <cell r="E625">
            <v>3.02</v>
          </cell>
          <cell r="F625">
            <v>3.07</v>
          </cell>
        </row>
        <row r="626">
          <cell r="A626" t="str">
            <v>1201004064</v>
          </cell>
          <cell r="B626" t="str">
            <v>BUCHA E ARRUELA ALUMINIO FUNDIDO P/ ELETRODUTO 40MM (1.1/2") - FORNECIMENTO E INSTALACAO /CJ</v>
          </cell>
          <cell r="C626" t="str">
            <v>CJ</v>
          </cell>
          <cell r="D626" t="str">
            <v>CJ</v>
          </cell>
          <cell r="E626">
            <v>3.31</v>
          </cell>
          <cell r="F626">
            <v>3.36</v>
          </cell>
        </row>
        <row r="627">
          <cell r="A627" t="str">
            <v>1201004065</v>
          </cell>
          <cell r="B627" t="str">
            <v>BUCHA E ARRUELA ALUMINIO FUNDIDO P/ ELETRODUTO 50MM (2") - FORNECIMENTO E INSTALACAO /CJ</v>
          </cell>
          <cell r="C627" t="str">
            <v>CJ</v>
          </cell>
          <cell r="D627" t="str">
            <v>CJ</v>
          </cell>
          <cell r="E627">
            <v>5.96</v>
          </cell>
          <cell r="F627">
            <v>6.01</v>
          </cell>
          <cell r="H627" t="str">
            <v>INSTALAÇOES ELETRICAS - PARA-RAIO</v>
          </cell>
        </row>
        <row r="628">
          <cell r="A628" t="str">
            <v>1201004066</v>
          </cell>
          <cell r="B628" t="str">
            <v>BUCHA E ARRUELA ALUMINIO FUNDIDO P/ ELETRODUTO 60MM (2.1/2") - FORNECIMENTO E INSTALACAO /CJ</v>
          </cell>
          <cell r="C628" t="str">
            <v>CJ</v>
          </cell>
          <cell r="D628" t="str">
            <v>CJ</v>
          </cell>
          <cell r="E628">
            <v>7.2</v>
          </cell>
          <cell r="F628">
            <v>7.25</v>
          </cell>
        </row>
        <row r="629">
          <cell r="A629" t="str">
            <v>1201004067</v>
          </cell>
          <cell r="B629" t="str">
            <v>BUCHA E ARRUELA ALUMINIO FUNDIDO P/ ELETRODUTO 75MM (3") - FORNECIMENTO E INSTALACAO /CJ</v>
          </cell>
          <cell r="C629" t="str">
            <v>CJ</v>
          </cell>
          <cell r="D629" t="str">
            <v>CJ</v>
          </cell>
          <cell r="E629">
            <v>10.79</v>
          </cell>
          <cell r="F629">
            <v>10.84</v>
          </cell>
        </row>
        <row r="630">
          <cell r="A630" t="str">
            <v>1201004068</v>
          </cell>
          <cell r="B630" t="str">
            <v>BUCHA E ARRUELA ALUMINIO FUNDIDO P/ ELETRODUTO 100MM (4") - FORNECIMENTO E INSTALACAO /CJ</v>
          </cell>
          <cell r="C630" t="str">
            <v>CJ</v>
          </cell>
          <cell r="D630" t="str">
            <v>CJ</v>
          </cell>
          <cell r="E630">
            <v>14.99</v>
          </cell>
          <cell r="F630">
            <v>15.04</v>
          </cell>
        </row>
        <row r="631">
          <cell r="A631" t="str">
            <v>1201004100</v>
          </cell>
          <cell r="B631" t="str">
            <v>ELETROCALHA PERFURADA 100X100MM, EM CHAPA DE ACO GALVANIZADA CH. 24, SEM TAMPA, INCLUSIVE CONEXOES /M</v>
          </cell>
          <cell r="C631" t="str">
            <v>/M</v>
          </cell>
          <cell r="D631" t="str">
            <v>M</v>
          </cell>
          <cell r="E631">
            <v>81.12</v>
          </cell>
          <cell r="F631">
            <v>83.45</v>
          </cell>
        </row>
        <row r="632">
          <cell r="A632" t="str">
            <v>1201004110</v>
          </cell>
          <cell r="B632" t="str">
            <v>ELETROCALHA PERFURADA 100X200MM, EM CHAPA DE ACO GALVANIZADA CH. 24, SEM TAMPA, INCLUSIVE CONEXOES /M</v>
          </cell>
          <cell r="C632" t="str">
            <v>/M</v>
          </cell>
          <cell r="D632" t="str">
            <v>M</v>
          </cell>
          <cell r="E632">
            <v>96.93</v>
          </cell>
          <cell r="F632">
            <v>99.48</v>
          </cell>
        </row>
        <row r="633">
          <cell r="A633"/>
          <cell r="B633"/>
          <cell r="C633"/>
          <cell r="D633"/>
          <cell r="E633"/>
          <cell r="F633"/>
        </row>
        <row r="634">
          <cell r="A634"/>
          <cell r="B634" t="str">
            <v>*  QUADROS, DISJUNTORES E CAIXAS</v>
          </cell>
          <cell r="C634"/>
          <cell r="D634"/>
          <cell r="E634"/>
          <cell r="F634"/>
        </row>
        <row r="635">
          <cell r="A635" t="str">
            <v>1201005000</v>
          </cell>
          <cell r="B635" t="str">
            <v>SINAPI - 101877 - QUADRO DE DISTRIBUICAO DE ENERGIA EM PVC, DE EMBUTIR, SEM BARRAMENTO, PARA 3 DISJUNTORES - FORNECIMENTO E INSTALACAO. AF_10/2020 /UN</v>
          </cell>
          <cell r="C635" t="str">
            <v>UN</v>
          </cell>
          <cell r="D635" t="str">
            <v>UN</v>
          </cell>
          <cell r="E635">
            <v>38.03</v>
          </cell>
          <cell r="F635">
            <v>39.229999999999997</v>
          </cell>
        </row>
        <row r="636">
          <cell r="A636" t="str">
            <v>1201005003</v>
          </cell>
          <cell r="B636" t="str">
            <v>QUADRO DE DISTRIBUICAO DE ENERGIA DE EMBUTIR, BARRAMENTO TRIFASICO DE 100A, CAPACIDADE PARA 12 MODULOS DIN DA CEMAR OU SIMILAR - FORNECIMENTO E INSTALACAO /UN</v>
          </cell>
          <cell r="C636" t="str">
            <v>UN</v>
          </cell>
          <cell r="D636" t="str">
            <v>UN</v>
          </cell>
          <cell r="E636">
            <v>419.17</v>
          </cell>
          <cell r="F636">
            <v>428.85</v>
          </cell>
        </row>
        <row r="637">
          <cell r="A637" t="str">
            <v>1201005005</v>
          </cell>
          <cell r="B637" t="str">
            <v>QUADRO DE DISTRIBUICAO DE ENERGIA DE EMBUTIR, BARRAMENTO TRIFASICO DE 100A, CAPACIDADE PARA 24 MODULOS DIN DA CEMAR OU SIMILAR - FORNECIMENTO E INSTALACAO /UN</v>
          </cell>
          <cell r="C637" t="str">
            <v>UN</v>
          </cell>
          <cell r="D637" t="str">
            <v>UN</v>
          </cell>
          <cell r="E637">
            <v>593.33000000000004</v>
          </cell>
          <cell r="F637">
            <v>604.94000000000005</v>
          </cell>
        </row>
        <row r="638">
          <cell r="A638" t="str">
            <v>1201005007</v>
          </cell>
          <cell r="B638" t="str">
            <v>QUADRO DE DISTRIBUICAO DE ENERGIA DE EMBUTIR, BARRAMENTO TRIFASICO DE 100A, CAPACIDADE PARA 30 MODULOS DIN DA CEMAR OU SIMILAR - FORNECIMENTO E INSTALACAO /UN</v>
          </cell>
          <cell r="C638" t="str">
            <v>UN</v>
          </cell>
          <cell r="D638" t="str">
            <v>UN</v>
          </cell>
          <cell r="E638">
            <v>790.6</v>
          </cell>
          <cell r="F638">
            <v>802.21</v>
          </cell>
        </row>
        <row r="639">
          <cell r="A639" t="str">
            <v>1201005008</v>
          </cell>
          <cell r="B639" t="str">
            <v>QUADRO DE DISTRIBUICAO DE ENERGIA DE EMBUTIR, BARRAMENTO TRIFASICO DE 100A, CAPACIDADE PARA 36 MODULOS DIN DA CEMAR OU SIMILAR - FORNECIMENTO E INSTALACAO /UN</v>
          </cell>
          <cell r="C639" t="str">
            <v>UN</v>
          </cell>
          <cell r="D639" t="str">
            <v>UN</v>
          </cell>
          <cell r="E639">
            <v>685.35</v>
          </cell>
          <cell r="F639">
            <v>698.9</v>
          </cell>
        </row>
        <row r="640">
          <cell r="A640" t="str">
            <v>1201005009</v>
          </cell>
          <cell r="B640" t="str">
            <v>QUADRO DE DISTRIBUICAO DE ENRGIA DE EMBUTIR, BARRAMENTO TRIFASICO DE 100A, CAPACIDADE PARA 48 MODULOS DIN DA CEMAR OU SIMILAR - FORNECIMENTO E INSTALACAO /UN</v>
          </cell>
          <cell r="C640" t="str">
            <v>UN</v>
          </cell>
          <cell r="D640" t="str">
            <v>UN</v>
          </cell>
          <cell r="E640">
            <v>1171.76</v>
          </cell>
          <cell r="F640">
            <v>1194.98</v>
          </cell>
        </row>
        <row r="641">
          <cell r="A641" t="str">
            <v>1201005010</v>
          </cell>
          <cell r="B641" t="str">
            <v>QUADRO DE DISTRIBUICAO DE ENERGIA DE EMBUTIR, BARRAMENTO TRIFASICO 150A, CAPACIDADE PARA 16 MODULOS DIN DA CEMAR OU SIMILAR - FORNECIMENTO E INSTALACAO /UN</v>
          </cell>
          <cell r="C641" t="str">
            <v>UN</v>
          </cell>
          <cell r="D641" t="str">
            <v>UN</v>
          </cell>
          <cell r="E641">
            <v>819.98</v>
          </cell>
          <cell r="F641">
            <v>829.66</v>
          </cell>
        </row>
        <row r="642">
          <cell r="A642" t="str">
            <v>1201005011</v>
          </cell>
          <cell r="B642" t="str">
            <v>QUADRO DE DISTRIBUICAO DE ENERGIA DE EMBUTIR, BARRAMENTO TRIFASICO DE 150A, CAPACIDADE PARA 30 MODULOS DIN DA CEMAR OU SIMILAR - FORNECIMENTO E INSTALACAO /UN</v>
          </cell>
          <cell r="C642" t="str">
            <v>UN</v>
          </cell>
          <cell r="D642" t="str">
            <v>UN</v>
          </cell>
          <cell r="E642">
            <v>682.53</v>
          </cell>
          <cell r="F642">
            <v>696.08</v>
          </cell>
        </row>
        <row r="643">
          <cell r="A643" t="str">
            <v>1201005013</v>
          </cell>
          <cell r="B643" t="str">
            <v>QUADRO DE DISTRIBUICAO DE ENERGIA DE EMBUTIR, BARRAMENTO TRIFASICO DE 150A, CAPACIDADE PAR 34 MODULOS DIN DA CEMAR OU SIMILAR - FORNECIMENTO E INSTALACAO /UN</v>
          </cell>
          <cell r="C643" t="str">
            <v>UN</v>
          </cell>
          <cell r="D643" t="str">
            <v>UN</v>
          </cell>
          <cell r="E643">
            <v>764.51</v>
          </cell>
          <cell r="F643">
            <v>778.06</v>
          </cell>
        </row>
        <row r="644">
          <cell r="A644" t="str">
            <v>1201005014</v>
          </cell>
          <cell r="B644" t="str">
            <v>QUADRO DE DISTRIBUICAO DE ENERGIA DE EMBUTIR, BARRAMENTO TRIFASICO DE 150A, CAPACIDADE PARA 42 MODULOS DIN DA CEMAR OU SIMILAR - FORNECIMENTO E INSTALACAO /UN</v>
          </cell>
          <cell r="C644" t="str">
            <v>UN</v>
          </cell>
          <cell r="D644" t="str">
            <v>UN</v>
          </cell>
          <cell r="E644">
            <v>941.87</v>
          </cell>
          <cell r="F644">
            <v>957.35</v>
          </cell>
          <cell r="H644" t="str">
            <v>INSTALAÇOES ELETRICAS - DIVERSOS</v>
          </cell>
        </row>
        <row r="645">
          <cell r="A645" t="str">
            <v>1201005017</v>
          </cell>
          <cell r="B645" t="str">
            <v>QUADRO DE DISTRIBUICAO DE ENERGIA DE EMBUTIR, BARRAMENTO TRIFASICO 225A, CAPACIDADE PARA 70 MODULOS DIN DA CEMAR OU SIMILAR - FORNECIMENTO E INSTALACAO /UN</v>
          </cell>
          <cell r="C645" t="str">
            <v>UN</v>
          </cell>
          <cell r="D645" t="str">
            <v>UN</v>
          </cell>
          <cell r="E645">
            <v>1592.32</v>
          </cell>
          <cell r="F645">
            <v>1623.28</v>
          </cell>
        </row>
        <row r="646">
          <cell r="A646" t="str">
            <v>1201005018</v>
          </cell>
          <cell r="B646" t="str">
            <v>QUADRO DE DISTRIBUICAO DE ENERGIA DE EMBUTIR, BARRAMENTO TRIFASICO DE 225A, CAPACIDADE PARA 56 MODULOS DIN DA CEMAR OU SIMILAR - FORNECIMENTO E INSTALACAO /UN</v>
          </cell>
          <cell r="C646" t="str">
            <v>UN</v>
          </cell>
          <cell r="D646" t="str">
            <v>UN</v>
          </cell>
          <cell r="E646">
            <v>1366.64</v>
          </cell>
          <cell r="F646">
            <v>1389.86</v>
          </cell>
        </row>
        <row r="647">
          <cell r="A647" t="str">
            <v>1201005032</v>
          </cell>
          <cell r="B647" t="str">
            <v>CAIXA PARA MONTAGEM DE QUADRO CE (40 X 30 X 20)CM, CEMAR OU SIMILAR /UN</v>
          </cell>
          <cell r="C647" t="str">
            <v>UN</v>
          </cell>
          <cell r="D647" t="str">
            <v>UN</v>
          </cell>
          <cell r="E647">
            <v>187.33</v>
          </cell>
          <cell r="F647">
            <v>188.88</v>
          </cell>
        </row>
        <row r="648">
          <cell r="A648" t="str">
            <v>1201005037</v>
          </cell>
          <cell r="B648" t="str">
            <v>SINAPI - 93654 - DISJUNTOR MONOPOLAR TIPO DIN, CORRENTE NOMINAL DE 16A - FORNECIMENTO E INSTALACAO. AF_10/2020 /UN</v>
          </cell>
          <cell r="C648" t="str">
            <v>UN</v>
          </cell>
          <cell r="D648" t="str">
            <v>UN</v>
          </cell>
          <cell r="E648">
            <v>11.66</v>
          </cell>
          <cell r="F648">
            <v>11.85</v>
          </cell>
        </row>
        <row r="649">
          <cell r="A649" t="str">
            <v>1201005038</v>
          </cell>
          <cell r="B649" t="str">
            <v>SINAPI - 93655 - DISJUNTOR MONOPOLAR TIPO DIN, CORRENTE NOMINAL DE 20A - FORNECIMENTO E INSTALACAO. AF_10/2020 /UN</v>
          </cell>
          <cell r="C649" t="str">
            <v>UN</v>
          </cell>
          <cell r="D649" t="str">
            <v>UN</v>
          </cell>
          <cell r="E649">
            <v>12.57</v>
          </cell>
          <cell r="F649">
            <v>12.83</v>
          </cell>
        </row>
        <row r="650">
          <cell r="A650" t="str">
            <v>1201005039</v>
          </cell>
          <cell r="B650" t="str">
            <v>SINAPI - 93656 - DISJUNTOR MONOPOLAR TIPO DIN, CORRENTE NOMINAL DE 25A - FORNECIMENTO E INSTALACAO. AF_10/2020 /UN</v>
          </cell>
          <cell r="C650" t="str">
            <v>UN</v>
          </cell>
          <cell r="D650" t="str">
            <v>UN</v>
          </cell>
          <cell r="E650">
            <v>12.57</v>
          </cell>
          <cell r="F650">
            <v>12.83</v>
          </cell>
        </row>
        <row r="651">
          <cell r="A651" t="str">
            <v>1201005040</v>
          </cell>
          <cell r="B651" t="str">
            <v>SINAPI - 101890 - DISJUNTOR MONOPOLAR TIPO NEMA, CORRENTE NOMINAL DE 10 ATE 30A - FORNECIMENTO E INSTALACAO. AF_10/2020 /UN</v>
          </cell>
          <cell r="C651" t="str">
            <v>UN</v>
          </cell>
          <cell r="D651" t="str">
            <v>UN</v>
          </cell>
          <cell r="E651">
            <v>15.28</v>
          </cell>
          <cell r="F651">
            <v>15.54</v>
          </cell>
        </row>
        <row r="652">
          <cell r="A652" t="str">
            <v>1201005056</v>
          </cell>
          <cell r="B652" t="str">
            <v>SINAPI - 93661 - DISJUNTOR BIPOLAR TIPO DIN, CORRENTE NOMINAL DE 16A - FORNECIMENTO E INSTALACAO. AF_10/2020 /UN</v>
          </cell>
          <cell r="C652" t="str">
            <v>UN</v>
          </cell>
          <cell r="D652" t="str">
            <v>UN</v>
          </cell>
          <cell r="E652">
            <v>57.63</v>
          </cell>
          <cell r="F652">
            <v>58</v>
          </cell>
        </row>
        <row r="653">
          <cell r="A653" t="str">
            <v>1201005057</v>
          </cell>
          <cell r="B653" t="str">
            <v>SINAPI - 93662 - DISJUNTOR BIPOLAR TIPO DIN, CORRENTE NOMINAL DE 20A - FORNECIMENTO E INSTALACAO. AF_10/2020 /UN</v>
          </cell>
          <cell r="C653" t="str">
            <v>UN</v>
          </cell>
          <cell r="D653" t="str">
            <v>UN</v>
          </cell>
          <cell r="E653">
            <v>59.44</v>
          </cell>
          <cell r="F653">
            <v>59.96</v>
          </cell>
        </row>
        <row r="654">
          <cell r="A654" t="str">
            <v>1201005058</v>
          </cell>
          <cell r="B654" t="str">
            <v>SINAPI - 93663 - DISJUNTOR BIPOLAR TIPO DIN, CORRENTE NOMINAL DE 25A - FORNECIMENTO E INSTALACAO. AF_10/2020 /UN</v>
          </cell>
          <cell r="C654" t="str">
            <v>UN</v>
          </cell>
          <cell r="D654" t="str">
            <v>UN</v>
          </cell>
          <cell r="E654">
            <v>59.44</v>
          </cell>
          <cell r="F654">
            <v>59.96</v>
          </cell>
        </row>
        <row r="655">
          <cell r="A655" t="str">
            <v>1201005059</v>
          </cell>
          <cell r="B655" t="str">
            <v>SINAPI - 93664 - DISJUNTOR BIPOLAR TIPO DIN, CORRENTE NOMINAL DE 32A - FORNECIMENTO E INSTALACAO. AF_10/2020 /UN</v>
          </cell>
          <cell r="C655" t="str">
            <v>UN</v>
          </cell>
          <cell r="D655" t="str">
            <v>UN</v>
          </cell>
          <cell r="E655">
            <v>61.59</v>
          </cell>
          <cell r="F655">
            <v>62.31</v>
          </cell>
        </row>
        <row r="656">
          <cell r="A656" t="str">
            <v>1201005060</v>
          </cell>
          <cell r="B656" t="str">
            <v>SINAPI - 101892 - DISJUNTOR BIPOLAR TIPO NEMA, CORRENTE NOMINAL DE 10 ATE 50A - FORNECIMENTO E INSTALACAO. AF_10/2020 /UN</v>
          </cell>
          <cell r="C656" t="str">
            <v>UN</v>
          </cell>
          <cell r="D656" t="str">
            <v>UN</v>
          </cell>
          <cell r="E656">
            <v>70.81</v>
          </cell>
          <cell r="F656">
            <v>71.33</v>
          </cell>
        </row>
        <row r="657">
          <cell r="A657" t="str">
            <v>1201005078</v>
          </cell>
          <cell r="B657" t="str">
            <v>DISJUNTOR TIPO NEMA, BIPOLAR 60 ATE 100A, TENSAO MAXIMA 415 V - FORNECIMENTO E INSTALACAO /UN</v>
          </cell>
          <cell r="C657" t="str">
            <v>UN</v>
          </cell>
          <cell r="D657" t="str">
            <v>UN</v>
          </cell>
          <cell r="E657">
            <v>101.19</v>
          </cell>
          <cell r="F657">
            <v>101.54</v>
          </cell>
        </row>
        <row r="658">
          <cell r="A658" t="str">
            <v>1201005084</v>
          </cell>
          <cell r="B658" t="str">
            <v>SINAPI - 93668 - DISJUNTOR TRIPOLAR TIPO DIN, CORRENTE NOMINAL DE 16A - FORNECIMENTO E INSTALACAO. AF_10/2020 /UN</v>
          </cell>
          <cell r="C658" t="str">
            <v>UN</v>
          </cell>
          <cell r="D658" t="str">
            <v>UN</v>
          </cell>
          <cell r="E658">
            <v>71.97</v>
          </cell>
          <cell r="F658">
            <v>72.53</v>
          </cell>
        </row>
        <row r="659">
          <cell r="A659" t="str">
            <v>1201005085</v>
          </cell>
          <cell r="B659" t="str">
            <v>SINAPI - 93669 - DISJUNTOR TRIPOLAR TIPO DIN, CORRENTE NOMINAL DE 20A - FORNECIMENTO E INSTALACAO. AF_10/2020 /UN</v>
          </cell>
          <cell r="C659" t="str">
            <v>UN</v>
          </cell>
          <cell r="D659" t="str">
            <v>UN</v>
          </cell>
          <cell r="E659">
            <v>74.7</v>
          </cell>
          <cell r="F659">
            <v>75.47</v>
          </cell>
        </row>
        <row r="660">
          <cell r="A660" t="str">
            <v>1201005086</v>
          </cell>
          <cell r="B660" t="str">
            <v>SINAPI - 93670 - DISJUNTOR TRIPOLAR TIPO DIN, CORRENTE NOMINAL DE 25A - FORNECIMENTO E INSTALACAO. AF_10/2020 /UN</v>
          </cell>
          <cell r="C660" t="str">
            <v>UN</v>
          </cell>
          <cell r="D660" t="str">
            <v>UN</v>
          </cell>
          <cell r="E660">
            <v>74.7</v>
          </cell>
          <cell r="F660">
            <v>75.47</v>
          </cell>
        </row>
        <row r="661">
          <cell r="A661" t="str">
            <v>1201005087</v>
          </cell>
          <cell r="B661" t="str">
            <v>SINAPI - 93673 - DISJUNTOR TRIPOLAR TIPO DIN, CORRENTE NOMINAL DE 50A - FORNECIMENTO E INSTALACAO. AF_10/2020 /UN</v>
          </cell>
          <cell r="C661" t="str">
            <v>UN</v>
          </cell>
          <cell r="D661" t="str">
            <v>UN</v>
          </cell>
          <cell r="E661">
            <v>89.36</v>
          </cell>
          <cell r="F661">
            <v>91.55</v>
          </cell>
        </row>
        <row r="662">
          <cell r="A662" t="str">
            <v>1201005088</v>
          </cell>
          <cell r="B662" t="str">
            <v>DISJUNTOR NORMA DIN CURVA C 3P (TRIPOLAR) DE 70A STECK, SIEMENS OU SIMILAR /UN</v>
          </cell>
          <cell r="C662" t="str">
            <v>UN</v>
          </cell>
          <cell r="D662" t="str">
            <v>UN</v>
          </cell>
          <cell r="E662">
            <v>118.87</v>
          </cell>
          <cell r="F662">
            <v>122.36</v>
          </cell>
        </row>
        <row r="663">
          <cell r="A663" t="str">
            <v>1201005089</v>
          </cell>
          <cell r="B663" t="str">
            <v>DISJUNTOR NORMA DIN CURVA C 3P (TRIPOLAR) DE 80A STECK, SIEMENS OU SIMILAR /UN</v>
          </cell>
          <cell r="C663" t="str">
            <v>UN</v>
          </cell>
          <cell r="D663" t="str">
            <v>UN</v>
          </cell>
          <cell r="E663">
            <v>222.58</v>
          </cell>
          <cell r="F663">
            <v>226.07</v>
          </cell>
        </row>
        <row r="664">
          <cell r="A664" t="str">
            <v>1201005090</v>
          </cell>
          <cell r="B664" t="str">
            <v>SINAPI - 101893 - DISJUNTOR TRIPOLAR TIPO NEMA, CORRENTE NOMINAL DE 10 ATE 50A - FORNECIMENTO E INSTALACAO. AF_10/2020 /UN</v>
          </cell>
          <cell r="C664" t="str">
            <v>UN</v>
          </cell>
          <cell r="D664" t="str">
            <v>UN</v>
          </cell>
          <cell r="E664">
            <v>90.05</v>
          </cell>
          <cell r="F664">
            <v>90.82</v>
          </cell>
        </row>
        <row r="665">
          <cell r="A665" t="str">
            <v>1201005098</v>
          </cell>
          <cell r="B665" t="str">
            <v>SINAPI - 101894 - DISJUNTOR TRIPOLAR TIPO NEMA, CORRENTE NOMINAL DE 60 ATE 100A - FORNECIMENTO E INSTALACAO. AF_10/2020 /UN</v>
          </cell>
          <cell r="C665" t="str">
            <v>UN</v>
          </cell>
          <cell r="D665" t="str">
            <v>UN</v>
          </cell>
          <cell r="E665">
            <v>146.81</v>
          </cell>
          <cell r="F665">
            <v>149.84</v>
          </cell>
        </row>
        <row r="666">
          <cell r="A666" t="str">
            <v>1201005120</v>
          </cell>
          <cell r="B666" t="str">
            <v>SINAPI - 101895 - DISJUNTOR TERMOMAGNETICO TRIPOLAR , CORRENTE NOMINAL DE 125A - FORNECIMENTO E INSTALACAO. AF_10/2020 /UN</v>
          </cell>
          <cell r="C666" t="str">
            <v>UN</v>
          </cell>
          <cell r="D666" t="str">
            <v>UN</v>
          </cell>
          <cell r="E666">
            <v>411.69</v>
          </cell>
          <cell r="F666">
            <v>416.82</v>
          </cell>
        </row>
        <row r="667">
          <cell r="A667" t="str">
            <v>1201005122</v>
          </cell>
          <cell r="B667" t="str">
            <v>SINAPI - 101896 - DISJUNTOR TERMOMAGNETICO TRIPOLAR , CORRENTE NOMINAL DE 200A - FORNECIMENTO E INSTALACAO. AF_10/2020 /UN</v>
          </cell>
          <cell r="C667" t="str">
            <v>UN</v>
          </cell>
          <cell r="D667" t="str">
            <v>UN</v>
          </cell>
          <cell r="E667">
            <v>627.12</v>
          </cell>
          <cell r="F667">
            <v>632.25</v>
          </cell>
        </row>
        <row r="668">
          <cell r="A668" t="str">
            <v>1201005126</v>
          </cell>
          <cell r="B668" t="str">
            <v>SINAPI - 101897 - DISJUNTOR TERMOMAGNETICO TRIPOLAR , CORRENTE NOMINAL DE 250A - FORNECIMENTO E INSTALACAO. AF_10/2020 /UN</v>
          </cell>
          <cell r="C668" t="str">
            <v>UN</v>
          </cell>
          <cell r="D668" t="str">
            <v>UN</v>
          </cell>
          <cell r="E668">
            <v>1013.39</v>
          </cell>
          <cell r="F668">
            <v>1018.52</v>
          </cell>
        </row>
        <row r="669">
          <cell r="A669" t="str">
            <v>1201005128</v>
          </cell>
          <cell r="B669" t="str">
            <v>SINAPI - 101898 - DISJUNTOR TERMOMAGNETICO TRIPOLAR , CORRENTE NOMINAL DE 400A - FORNECIMENTO E INSTALACAO. AF_10/2020 /UN</v>
          </cell>
          <cell r="C669" t="str">
            <v>UN</v>
          </cell>
          <cell r="D669" t="str">
            <v>UN</v>
          </cell>
          <cell r="E669">
            <v>1364.02</v>
          </cell>
          <cell r="F669">
            <v>1369.15</v>
          </cell>
        </row>
        <row r="670">
          <cell r="A670" t="str">
            <v>1201005130</v>
          </cell>
          <cell r="B670" t="str">
            <v>SINAPI - 101899 - DISJUNTOR TERMOMAGNETICO TRIPOLAR , CORRENTE NOMINAL DE 600A - FORNECIMENTO E INSTALACAO. AF_10/2020 /UN</v>
          </cell>
          <cell r="C670" t="str">
            <v>UN</v>
          </cell>
          <cell r="D670" t="str">
            <v>UN</v>
          </cell>
          <cell r="E670">
            <v>2198.04</v>
          </cell>
          <cell r="F670">
            <v>2203.17</v>
          </cell>
        </row>
        <row r="671">
          <cell r="A671" t="str">
            <v>1201005132</v>
          </cell>
          <cell r="B671" t="str">
            <v>DISPOSITIVO DPS CLASSE II, 1 POLO, TENSAO MAXIMA DE 175 V, CORRENTE MAXIMA DE *20* KA (TIPO AC) /UN</v>
          </cell>
          <cell r="C671" t="str">
            <v>UN</v>
          </cell>
          <cell r="D671" t="str">
            <v>UN</v>
          </cell>
          <cell r="E671">
            <v>77.540000000000006</v>
          </cell>
          <cell r="F671">
            <v>78.510000000000005</v>
          </cell>
        </row>
        <row r="672">
          <cell r="A672" t="str">
            <v>1201005200</v>
          </cell>
          <cell r="B672" t="str">
            <v>INTERRUPTOR DE TECLA TRIPOLAR DE 30A CS-101 - SEM CAIXA (BOTOEIRA BLINDADA), TIPO LIGA-DESLIGA DA MARGIRUS /UN</v>
          </cell>
          <cell r="C672" t="str">
            <v>UN</v>
          </cell>
          <cell r="D672" t="str">
            <v>UN</v>
          </cell>
          <cell r="E672">
            <v>87.51</v>
          </cell>
          <cell r="F672">
            <v>88.68</v>
          </cell>
        </row>
        <row r="673">
          <cell r="A673" t="str">
            <v>1201005300</v>
          </cell>
          <cell r="B673" t="str">
            <v>CHAVE DE ALAVANCA METALICA TRIPOLAR, REF. 14323, DA MARGIRUS OU SIMILAR /UN</v>
          </cell>
          <cell r="C673" t="str">
            <v>UN</v>
          </cell>
          <cell r="D673" t="str">
            <v>UN</v>
          </cell>
          <cell r="E673">
            <v>89.67</v>
          </cell>
          <cell r="F673">
            <v>91.1</v>
          </cell>
        </row>
        <row r="674">
          <cell r="A674" t="str">
            <v>1201005302</v>
          </cell>
          <cell r="B674" t="str">
            <v>CHAVE DE ALAVANCA MONOPOLAR, REF.14123 DA MARGIRUS OU SIMILAR /UN</v>
          </cell>
          <cell r="C674" t="str">
            <v>UN</v>
          </cell>
          <cell r="D674" t="str">
            <v>UN</v>
          </cell>
          <cell r="E674">
            <v>49.76</v>
          </cell>
          <cell r="F674">
            <v>50.58</v>
          </cell>
        </row>
        <row r="675">
          <cell r="A675" t="str">
            <v>1201005304</v>
          </cell>
          <cell r="B675" t="str">
            <v>CHAVE DE ALAVANCA METALICA INVERSORA (VENTILADOR), REF. 14103 DA MARGIRUS OU SIMILAR /UN</v>
          </cell>
          <cell r="C675" t="str">
            <v>UN</v>
          </cell>
          <cell r="D675" t="str">
            <v>UN</v>
          </cell>
          <cell r="E675">
            <v>61.02</v>
          </cell>
          <cell r="F675">
            <v>62.45</v>
          </cell>
        </row>
        <row r="676">
          <cell r="A676" t="str">
            <v>1201005320</v>
          </cell>
          <cell r="B676" t="str">
            <v>CHAVE BLINDADA COM ALAVANCA FRONTAL, CONFORME NORMA ABNT-NEMA 1, FABRICACAO BEGHIM OU SIMILAR,  NA(S) ESPECIFICACAO(OES):- 200 A /UN</v>
          </cell>
          <cell r="C676" t="str">
            <v>UN</v>
          </cell>
          <cell r="D676" t="str">
            <v>UN</v>
          </cell>
          <cell r="E676">
            <v>2025.48</v>
          </cell>
          <cell r="F676">
            <v>2033.61</v>
          </cell>
        </row>
        <row r="677">
          <cell r="A677" t="str">
            <v>1201005330</v>
          </cell>
          <cell r="B677" t="str">
            <v>- 400 A /UN</v>
          </cell>
          <cell r="C677" t="str">
            <v>UN</v>
          </cell>
          <cell r="D677" t="str">
            <v>UN</v>
          </cell>
          <cell r="E677">
            <v>2447.7600000000002</v>
          </cell>
          <cell r="F677">
            <v>2455.89</v>
          </cell>
        </row>
        <row r="678">
          <cell r="A678" t="str">
            <v>1201005340</v>
          </cell>
          <cell r="B678" t="str">
            <v>- 600 A /UN</v>
          </cell>
          <cell r="C678" t="str">
            <v>UN</v>
          </cell>
          <cell r="D678" t="str">
            <v>UN</v>
          </cell>
          <cell r="E678">
            <v>3319.65</v>
          </cell>
          <cell r="F678">
            <v>3327.78</v>
          </cell>
        </row>
        <row r="679">
          <cell r="A679" t="str">
            <v>1201005345</v>
          </cell>
          <cell r="B679" t="str">
            <v>CAIXA DE PASSAGEM METALICA DE SOBREPOR COM TAMPA PARAFUSADA, DIMENSOES 15 X 15 X 10 CM - FORNECIMENTO E INSTALACAO /UN</v>
          </cell>
          <cell r="C679" t="str">
            <v>UN</v>
          </cell>
          <cell r="D679" t="str">
            <v>UN</v>
          </cell>
          <cell r="E679">
            <v>31.36</v>
          </cell>
          <cell r="F679">
            <v>32.53</v>
          </cell>
        </row>
        <row r="680">
          <cell r="A680" t="str">
            <v>1201005346</v>
          </cell>
          <cell r="B680" t="str">
            <v>CAIXA DE PASSAGEM METALICA DE SOBREPOR COM TAMPA PARAFUSADA, DIMENSOES 40 X 40 15 CM - FORNECIMENTO E INSTALACAO /UN</v>
          </cell>
          <cell r="C680" t="str">
            <v>UN</v>
          </cell>
          <cell r="D680" t="str">
            <v>UN</v>
          </cell>
          <cell r="E680">
            <v>104.37</v>
          </cell>
          <cell r="F680">
            <v>105.54</v>
          </cell>
        </row>
        <row r="681">
          <cell r="A681" t="str">
            <v>1201005348</v>
          </cell>
          <cell r="B681" t="str">
            <v>CAIXA DE PASSAGEM METALICA DE SOBREPOR COM TAMPA PARAFUSADA, DIMENSOES 25 X 25 X 10 CM - FORNECIMENTO E INSTALACAO /UN</v>
          </cell>
          <cell r="C681" t="str">
            <v>UN</v>
          </cell>
          <cell r="D681" t="str">
            <v>UN</v>
          </cell>
          <cell r="E681">
            <v>64.36</v>
          </cell>
          <cell r="F681">
            <v>65.53</v>
          </cell>
        </row>
        <row r="682">
          <cell r="A682" t="str">
            <v>1201005350</v>
          </cell>
          <cell r="B682" t="str">
            <v>CAIXA DE PASSAGEM METALICA DE SOBREPOR COM TAMPA PARAFUSADA, DIMENSOES 35 X 35 X 10 CM - FORNECIMENTO E INSTALACAO /UN</v>
          </cell>
          <cell r="C682" t="str">
            <v>UN</v>
          </cell>
          <cell r="D682" t="str">
            <v>UN</v>
          </cell>
          <cell r="E682">
            <v>78.930000000000007</v>
          </cell>
          <cell r="F682">
            <v>80.099999999999994</v>
          </cell>
        </row>
        <row r="683">
          <cell r="A683" t="str">
            <v>1201005398</v>
          </cell>
          <cell r="B683" t="str">
            <v>SINAPI - 92867 - CAIXA RETANGULAR 4" X 2" ALTA (2,00 M DO PISO), METALICA, INSTALADA EM PAREDE - FORNECIMENTO E INSTALACAO. AF_12/2015 /UN</v>
          </cell>
          <cell r="C683" t="str">
            <v>UN</v>
          </cell>
          <cell r="D683" t="str">
            <v>UN</v>
          </cell>
          <cell r="E683">
            <v>20.11</v>
          </cell>
          <cell r="F683">
            <v>22.13</v>
          </cell>
        </row>
        <row r="684">
          <cell r="A684" t="str">
            <v>1201005399</v>
          </cell>
          <cell r="B684" t="str">
            <v>SINAPI - 92868 - CAIXA RETANGULAR 4" X 2" MEDIA (1,30 M DO PISO), METALICA, INSTALADA EM PAREDE - FORNECIMENTO E INSTALACAO. AF_12/2015 /UN</v>
          </cell>
          <cell r="C684" t="str">
            <v>UN</v>
          </cell>
          <cell r="D684" t="str">
            <v>UN</v>
          </cell>
          <cell r="E684">
            <v>10.54</v>
          </cell>
          <cell r="F684">
            <v>11.51</v>
          </cell>
        </row>
        <row r="685">
          <cell r="A685" t="str">
            <v>1201005400</v>
          </cell>
          <cell r="B685" t="str">
            <v>SINAPI - 92869 - CAIXA RETANGULAR 4" X 2" BAIXA (0,30 M DO PISO), METALICA, INSTALADA EM PAREDE - FORNECIMENTO E INSTALACAO. AF_12/2015 /UN</v>
          </cell>
          <cell r="C685" t="str">
            <v>UN</v>
          </cell>
          <cell r="D685" t="str">
            <v>UN</v>
          </cell>
          <cell r="E685">
            <v>6.96</v>
          </cell>
          <cell r="F685">
            <v>7.53</v>
          </cell>
        </row>
        <row r="686">
          <cell r="A686" t="str">
            <v>1201005401</v>
          </cell>
          <cell r="B686" t="str">
            <v>SINAPI - 92870 - CAIXA RETANGULAR 4" X 4" ALTA (2,00 M DO PISO), METALICA, INSTALADA EM PAREDE - FORNECIMENTO E INSTALACAO. AF_12/2015 /UN</v>
          </cell>
          <cell r="C686" t="str">
            <v>UN</v>
          </cell>
          <cell r="D686" t="str">
            <v>UN</v>
          </cell>
          <cell r="E686">
            <v>24.58</v>
          </cell>
          <cell r="F686">
            <v>26.9</v>
          </cell>
        </row>
        <row r="687">
          <cell r="A687" t="str">
            <v>1201005402</v>
          </cell>
          <cell r="B687" t="str">
            <v>SINAPI - 92871 - CAIXA RETANGULAR 4" X 4" MEDIA (1,30 M DO PISO), METALICA, INSTALADA EM PAREDE - FORNECIMENTO E INSTALACAO. AF_12/2015 /UN</v>
          </cell>
          <cell r="C687" t="str">
            <v>UN</v>
          </cell>
          <cell r="D687" t="str">
            <v>UN</v>
          </cell>
          <cell r="E687">
            <v>13.57</v>
          </cell>
          <cell r="F687">
            <v>14.67</v>
          </cell>
        </row>
        <row r="688">
          <cell r="A688" t="str">
            <v>1201005403</v>
          </cell>
          <cell r="B688" t="str">
            <v>SINAPI - 92872 - CAIXA RETANGULAR 4" X 4" BAIXA (0,30 M DO PISO), METALICA, INSTALADA EM PAREDE - FORNECIMENTO E INSTALACAO. AF_12/2015 /UN</v>
          </cell>
          <cell r="C688" t="str">
            <v>UN</v>
          </cell>
          <cell r="D688" t="str">
            <v>UN</v>
          </cell>
          <cell r="E688">
            <v>9.4499999999999993</v>
          </cell>
          <cell r="F688">
            <v>10.11</v>
          </cell>
        </row>
        <row r="689">
          <cell r="A689" t="str">
            <v>1201005404</v>
          </cell>
          <cell r="B689" t="str">
            <v>SINAPI - 92865 - CAIXA OCTOGONAL 4" X 4", METALICA, INSTALADA EM LAJE - FORNECIMENTO E INSTALACAO. AF_12/2015 /UN</v>
          </cell>
          <cell r="C689" t="str">
            <v>UN</v>
          </cell>
          <cell r="D689" t="str">
            <v>UN</v>
          </cell>
          <cell r="E689">
            <v>8.1199999999999992</v>
          </cell>
          <cell r="F689">
            <v>8.66</v>
          </cell>
        </row>
        <row r="690">
          <cell r="A690" t="str">
            <v>1201005408</v>
          </cell>
          <cell r="B690" t="str">
            <v>SINAPI - 100560 - QUADRO DE DISTRIBUICAO PARA TELEFONE N.2, 20X20X12CM EM CHAPA METALICA, DE EMBUTIR, SEM ACESSORIOS, PADRAO TELEBRAS, FORNECIMENTO E INSTALACAO. AF_11/2019 /UN</v>
          </cell>
          <cell r="C690" t="str">
            <v>UN</v>
          </cell>
          <cell r="D690" t="str">
            <v>UN</v>
          </cell>
          <cell r="E690">
            <v>89.62</v>
          </cell>
          <cell r="F690">
            <v>93.1</v>
          </cell>
        </row>
        <row r="691">
          <cell r="A691" t="str">
            <v>1201005410</v>
          </cell>
          <cell r="B691" t="str">
            <v>SINAPI - 100561 - QUADRO DE DISTRIBUICAO PARA TELEFONE N.3, 40X40X12CM EM CHAPA METALICA, DE EMBUTIR, SEM ACESSORIOS, PADRAO TELEBRAS, FORNECIMENTO E INSTALACAO. AF_11/2019 /UN</v>
          </cell>
          <cell r="C691" t="str">
            <v>UN</v>
          </cell>
          <cell r="D691" t="str">
            <v>UN</v>
          </cell>
          <cell r="E691">
            <v>166.03</v>
          </cell>
          <cell r="F691">
            <v>170.01</v>
          </cell>
        </row>
        <row r="692">
          <cell r="A692" t="str">
            <v>1201005412</v>
          </cell>
          <cell r="B692" t="str">
            <v>SINAPI - 100562 - QUADRO DE DISTRIBUICAO PARA TELEFONE N.4, 60X60X12CM EM CHAPA METALICA, DE EMBUTIR, SEM ACESSORIOS, PADRAO TELEBRAS, FORNECIMENTO E INSTALACAO. AF_11/2019 /UN</v>
          </cell>
          <cell r="C692" t="str">
            <v>UN</v>
          </cell>
          <cell r="D692" t="str">
            <v>UN</v>
          </cell>
          <cell r="E692">
            <v>258.39999999999998</v>
          </cell>
          <cell r="F692">
            <v>262.92</v>
          </cell>
        </row>
        <row r="693">
          <cell r="A693" t="str">
            <v>1201005414</v>
          </cell>
          <cell r="B693" t="str">
            <v>SINAPI - 100557 - CAIXA DE PASSAGEM PARA TELEFONE 80X80X15CM (SOBREPOR) FORNECIMENTO E INSTALACAO. AF_11/2019 /UN</v>
          </cell>
          <cell r="C693" t="str">
            <v>UN</v>
          </cell>
          <cell r="D693" t="str">
            <v>UN</v>
          </cell>
          <cell r="E693">
            <v>425.51</v>
          </cell>
          <cell r="F693">
            <v>429.51</v>
          </cell>
        </row>
        <row r="694">
          <cell r="A694" t="str">
            <v>1201005416</v>
          </cell>
          <cell r="B694" t="str">
            <v>CAIXA DE PASSAGEM/ LUZ / TELEFONIA, DE EMBUTIR, EM CHAPA DE ACO GALVANIZADO, DIMENSOES 120 X 120 X *12* CM (PADRAO CONCESSIONARIA LOCAL) /UN</v>
          </cell>
          <cell r="C694" t="str">
            <v>UN</v>
          </cell>
          <cell r="D694" t="str">
            <v>UN</v>
          </cell>
          <cell r="E694">
            <v>677.72</v>
          </cell>
          <cell r="F694">
            <v>683.53</v>
          </cell>
        </row>
        <row r="695">
          <cell r="A695" t="str">
            <v>1201005418</v>
          </cell>
          <cell r="B695" t="str">
            <v>SINAPI - 100556 - CAIXA DE PASSAGEM PARA TELEFONE 15X15X10CM (SOBREPOR), FORNECIMENTO E INSTALACAO. AF_11/2019 /UN</v>
          </cell>
          <cell r="C695" t="str">
            <v>UN</v>
          </cell>
          <cell r="D695" t="str">
            <v>UN</v>
          </cell>
          <cell r="E695">
            <v>32.979999999999997</v>
          </cell>
          <cell r="F695">
            <v>34.33</v>
          </cell>
        </row>
        <row r="696">
          <cell r="A696" t="str">
            <v>1201005420</v>
          </cell>
          <cell r="B696" t="str">
            <v>CAIXA DE PASSAGEM/ LUZ/ TELEFONIA, DE EMBUTIR, EM CHAPA DE ACO GALVANIZADO, DIMENSOES 200 X 200 X 20 CM (PADRAO CONCESSIONARIA LOCAL) /UN</v>
          </cell>
          <cell r="C696" t="str">
            <v>UN</v>
          </cell>
          <cell r="D696" t="str">
            <v>UN</v>
          </cell>
          <cell r="E696">
            <v>2621.47</v>
          </cell>
          <cell r="F696">
            <v>2627.28</v>
          </cell>
        </row>
        <row r="697">
          <cell r="A697" t="str">
            <v>1201005424</v>
          </cell>
          <cell r="B697" t="str">
            <v>SINAPI - 97886 - CAIXA ENTERRADA ELETRICA RETANGULAR, EM ALVENARIA COM TIJOLOS CERAMICOS MACICOS, FUNDO COM BRITA, DIMENSOES INTERNAS: 0,3X0,3X0,3 M. AF_12/2020 /UN</v>
          </cell>
          <cell r="C697" t="str">
            <v>UN</v>
          </cell>
          <cell r="D697" t="str">
            <v>UN</v>
          </cell>
          <cell r="E697">
            <v>130.69999999999999</v>
          </cell>
          <cell r="F697">
            <v>139.13</v>
          </cell>
        </row>
        <row r="698">
          <cell r="A698" t="str">
            <v>1201005426</v>
          </cell>
          <cell r="B698" t="str">
            <v>SINAPI - 97887 - CAIXA ENTERRADA ELETRICA RETANGULAR, EM ALVENARIA COM TIJOLOS CERAMICOS MACICOS, FUNDO COM BRITA, DIMENSOES INTERNAS: 0,4X0,4X0,4 M. AF_12/2020 /UN</v>
          </cell>
          <cell r="C698" t="str">
            <v>UN</v>
          </cell>
          <cell r="D698" t="str">
            <v>UN</v>
          </cell>
          <cell r="E698">
            <v>207.02</v>
          </cell>
          <cell r="F698">
            <v>220.34</v>
          </cell>
        </row>
        <row r="699">
          <cell r="A699" t="str">
            <v>1201005428</v>
          </cell>
          <cell r="B699" t="str">
            <v>SINAPI - 97888 - CAIXA ENTERRADA ELETRICA RETANGULAR, EM ALVENARIA COM TIJOLOS CERAMICOS MACICOS, FUNDO COM BRITA, DIMENSOES INTERNAS: 0,6X0,6X0,6 M. AF_12/2020 /UN</v>
          </cell>
          <cell r="C699" t="str">
            <v>UN</v>
          </cell>
          <cell r="D699" t="str">
            <v>UN</v>
          </cell>
          <cell r="E699">
            <v>403.34</v>
          </cell>
          <cell r="F699">
            <v>428.28</v>
          </cell>
        </row>
        <row r="700">
          <cell r="A700" t="str">
            <v>1201005438</v>
          </cell>
          <cell r="B700" t="str">
            <v>SINAPI - 97889 - CAIXA ENTERRADA ELETRICA RETANGULAR, EM ALVENARIA COM TIJOLOS CERAMICOS MACICOS, FUNDO COM BRITA, DIMENSOES INTERNAS: 0,8X0,8X0,6 M. AF_12/2020 /UN</v>
          </cell>
          <cell r="C700" t="str">
            <v>UN</v>
          </cell>
          <cell r="D700" t="str">
            <v>UN</v>
          </cell>
          <cell r="E700">
            <v>535.70000000000005</v>
          </cell>
          <cell r="F700">
            <v>568.95000000000005</v>
          </cell>
        </row>
        <row r="701">
          <cell r="A701" t="str">
            <v>1201005440</v>
          </cell>
          <cell r="B701" t="str">
            <v>SINAPI - 97890 - CAIXA ENTERRADA ELETRICA RETANGULAR, EM ALVENARIA COM TIJOLOS CERAMICOS MACICOS, FUNDO COM BRITA, DIMENSOES INTERNAS: 1X1X0,6 M. AF_12/2020 /UN</v>
          </cell>
          <cell r="C701" t="str">
            <v>UN</v>
          </cell>
          <cell r="D701" t="str">
            <v>UN</v>
          </cell>
          <cell r="E701">
            <v>621.11</v>
          </cell>
          <cell r="F701">
            <v>656.7</v>
          </cell>
          <cell r="H701" t="str">
            <v>INSTALAÇOES ELETRICAS - SUBSTACAO E ACESSORIOS</v>
          </cell>
        </row>
        <row r="702">
          <cell r="A702" t="str">
            <v>1201005442</v>
          </cell>
          <cell r="B702" t="str">
            <v>CAIXA ENTERRADA PARA INSTALACOES TELEFONICAS TIPO R1, EM ALVENARIA COM BLOCOS DE CONCRETO, DIMENSOES INTERNAS: 0,35X0,60X0,60 M, INCLUSIVE TAMPAO /UN</v>
          </cell>
          <cell r="C702" t="str">
            <v>UN</v>
          </cell>
          <cell r="D702" t="str">
            <v>UN</v>
          </cell>
          <cell r="E702">
            <v>674.39</v>
          </cell>
          <cell r="F702">
            <v>697.17</v>
          </cell>
        </row>
        <row r="703">
          <cell r="A703" t="str">
            <v>1201005444</v>
          </cell>
          <cell r="B703" t="str">
            <v>CAIXA ENTERRADA PARA INSTALACOES TELEFONICAS TIPO R2 1,07X0,52X0,50M EM BLOCOS DE CONCRETO ESTRUTURAL, INCLUSIVE TAMPAO /UN</v>
          </cell>
          <cell r="C703" t="str">
            <v>UN</v>
          </cell>
          <cell r="D703" t="str">
            <v>UN</v>
          </cell>
          <cell r="E703">
            <v>1060.98</v>
          </cell>
          <cell r="F703">
            <v>1081.54</v>
          </cell>
        </row>
        <row r="704">
          <cell r="A704" t="str">
            <v>1201005458</v>
          </cell>
          <cell r="B704" t="str">
            <v>SINAPI - 95787 - CONDULETE DE ALUMINIO, TIPO LR, PARA ELETRODUTO DE ACO GALVANIZADO DN 20 MM (3/4''), APARENTE - FORNECIMENTO E INSTALACAO. AF_11/2016_P /UN</v>
          </cell>
          <cell r="C704" t="str">
            <v>UN</v>
          </cell>
          <cell r="D704" t="str">
            <v>UN</v>
          </cell>
          <cell r="E704">
            <v>21.96</v>
          </cell>
          <cell r="F704">
            <v>23.42</v>
          </cell>
        </row>
        <row r="705">
          <cell r="A705" t="str">
            <v>1201005459</v>
          </cell>
          <cell r="B705" t="str">
            <v>SINAPI - 95789 - CONDULETE DE ALUMINIO, TIPO LR, PARA ELETRODUTO DE ACO GALVANIZADO DN 25 MM (1''), APARENTE - FORNECIMENTO E INSTALACAO. AF_11/2016_P /UN</v>
          </cell>
          <cell r="C705" t="str">
            <v>UN</v>
          </cell>
          <cell r="D705" t="str">
            <v>UN</v>
          </cell>
          <cell r="E705">
            <v>27.52</v>
          </cell>
          <cell r="F705">
            <v>29.07</v>
          </cell>
        </row>
        <row r="706">
          <cell r="A706" t="str">
            <v>1201005460</v>
          </cell>
          <cell r="B706" t="str">
            <v>SINAPI - 95801 - CONDULETE DE ALUMINIO, TIPO X, PARA ELETRODUTO DE ACO GALVANIZADO DN 20 MM (3/4''), APARENTE - FORNECIMENTO E INSTALACAO. AF_11/2016_P /UN</v>
          </cell>
          <cell r="C706" t="str">
            <v>UN</v>
          </cell>
          <cell r="D706" t="str">
            <v>UN</v>
          </cell>
          <cell r="E706">
            <v>30.58</v>
          </cell>
          <cell r="F706">
            <v>32.51</v>
          </cell>
        </row>
        <row r="707">
          <cell r="A707" t="str">
            <v>1201005461</v>
          </cell>
          <cell r="B707" t="str">
            <v>SINAPI - 95802 - CONDULETE DE ALUMINIO, TIPO X, PARA ELETRODUTO DE ACO GALVANIZADO DN 25 MM (1''), APARENTE - FORNECIMENTO E INSTALACAO. AF_11/2016_P /UN</v>
          </cell>
          <cell r="C707" t="str">
            <v>UN</v>
          </cell>
          <cell r="D707" t="str">
            <v>UN</v>
          </cell>
          <cell r="E707">
            <v>34.21</v>
          </cell>
          <cell r="F707">
            <v>36.29</v>
          </cell>
        </row>
        <row r="708">
          <cell r="A708"/>
          <cell r="B708"/>
          <cell r="C708"/>
          <cell r="D708"/>
          <cell r="E708"/>
          <cell r="F708"/>
        </row>
        <row r="709">
          <cell r="A709"/>
          <cell r="B709" t="str">
            <v>*  PARA-RAIO</v>
          </cell>
          <cell r="C709"/>
          <cell r="D709"/>
          <cell r="E709"/>
          <cell r="F709"/>
        </row>
        <row r="710">
          <cell r="A710" t="str">
            <v>1201006000</v>
          </cell>
          <cell r="B710" t="str">
            <v>CONECTOR METALICO TIPO PARAFUSO FENDIDO (SPLIT BOLT), COM SEPARADOR DE CABOS BIMETALICOS, PARA CABOS ATE 70 MM2 - FORNECIMENTO E INSTALACAO /UN</v>
          </cell>
          <cell r="C710" t="str">
            <v>UN</v>
          </cell>
          <cell r="D710" t="str">
            <v>UN</v>
          </cell>
          <cell r="E710">
            <v>24.38</v>
          </cell>
          <cell r="F710">
            <v>25.16</v>
          </cell>
        </row>
        <row r="711">
          <cell r="A711" t="str">
            <v>1201006002</v>
          </cell>
          <cell r="B711" t="str">
            <v>ELETRODUTO DE PVC RIGIDO ROSCAVEL DE 1 1/2 " X 3M, SEM LUVA PARA PROTECAO DO CABO DO PARA RAIO - FORNECIEMNTO E INSTALACAO /UN</v>
          </cell>
          <cell r="C711" t="str">
            <v>UN</v>
          </cell>
          <cell r="D711" t="str">
            <v>UN</v>
          </cell>
          <cell r="E711">
            <v>38.409999999999997</v>
          </cell>
          <cell r="F711">
            <v>40.35</v>
          </cell>
        </row>
        <row r="712">
          <cell r="A712" t="str">
            <v>1201006004</v>
          </cell>
          <cell r="B712" t="str">
            <v>SINALIZADOR DE TOPO SIMPLES COM RELE FOTOELETRICO, REF. TEL 0590 YT DA TERMOTECNICA OU SIMILAR, INCLUSIVE LAMPADA DE LED 10 W - FORNECIMENTO E INSTALACAO /UN</v>
          </cell>
          <cell r="C712" t="str">
            <v>UN</v>
          </cell>
          <cell r="D712" t="str">
            <v>UN</v>
          </cell>
          <cell r="E712">
            <v>331.73</v>
          </cell>
          <cell r="F712">
            <v>332.9</v>
          </cell>
        </row>
        <row r="713">
          <cell r="A713" t="str">
            <v>1201006006</v>
          </cell>
          <cell r="B713" t="str">
            <v>SINAPI - 96988 - MASTRO 1 ½  PARA SPDA - FORNECIMENTO E INSTALACAO. AF_12/2017 /UN</v>
          </cell>
          <cell r="C713" t="str">
            <v>UN</v>
          </cell>
          <cell r="D713" t="str">
            <v>UN</v>
          </cell>
          <cell r="E713">
            <v>191.02</v>
          </cell>
          <cell r="F713">
            <v>191.63</v>
          </cell>
        </row>
        <row r="714">
          <cell r="A714" t="str">
            <v>1201006008</v>
          </cell>
          <cell r="B714" t="str">
            <v>CONECTOR REFORCADO, CABO X HASTE EM BRONZE NATURAL PARA CABO DE 16-70MM2, REF.585 DA TERMOTECNICA OU SIMILAR /UN</v>
          </cell>
          <cell r="C714" t="str">
            <v>UN</v>
          </cell>
          <cell r="D714" t="str">
            <v>UN</v>
          </cell>
          <cell r="E714">
            <v>65.430000000000007</v>
          </cell>
          <cell r="F714">
            <v>66.209999999999994</v>
          </cell>
        </row>
        <row r="715">
          <cell r="A715" t="str">
            <v>1201006010</v>
          </cell>
          <cell r="B715" t="str">
            <v>SINAPI - 96985 - HASTE DE ATERRAMENTO 5/8  PARA SPDA - FORNECIMENTO E INSTALACAO. AF_12/2017 /UN</v>
          </cell>
          <cell r="C715" t="str">
            <v>UN</v>
          </cell>
          <cell r="D715" t="str">
            <v>UN</v>
          </cell>
          <cell r="E715">
            <v>54.34</v>
          </cell>
          <cell r="F715">
            <v>55.31</v>
          </cell>
        </row>
        <row r="716">
          <cell r="A716" t="str">
            <v>1201006014</v>
          </cell>
          <cell r="B716" t="str">
            <v>SUPORTE ISOLADOR REFORCADO PARA FIXACAO EM CANTO 90o. REF. PRT 218 DA PARATEC OU SIMILAR /UN</v>
          </cell>
          <cell r="C716" t="str">
            <v>UN</v>
          </cell>
          <cell r="D716" t="str">
            <v>UN</v>
          </cell>
          <cell r="E716">
            <v>35.1</v>
          </cell>
          <cell r="F716">
            <v>37.04</v>
          </cell>
        </row>
        <row r="717">
          <cell r="A717" t="str">
            <v>1201006016</v>
          </cell>
          <cell r="B717" t="str">
            <v>SINAPI - 96989 - CAPTOR TIPO FRANKLIN PARA SPDA - FORNECIMENTO E INSTALACAO. AF_12/2017 /UN</v>
          </cell>
          <cell r="C717" t="str">
            <v>UN</v>
          </cell>
          <cell r="D717" t="str">
            <v>UN</v>
          </cell>
          <cell r="E717">
            <v>125.5</v>
          </cell>
          <cell r="F717">
            <v>125.99</v>
          </cell>
        </row>
        <row r="718">
          <cell r="A718" t="str">
            <v>1201006018</v>
          </cell>
          <cell r="B718" t="str">
            <v>SINAPI - 98463 - SUPORTE ISOLADOR PARA CORDOALHA DE COBRE - FORNECIMENTO E INSTALACAO. AF_12/2017 /UN</v>
          </cell>
          <cell r="C718" t="str">
            <v>UN</v>
          </cell>
          <cell r="D718" t="str">
            <v>UN</v>
          </cell>
          <cell r="E718">
            <v>21.83</v>
          </cell>
          <cell r="F718">
            <v>23.05</v>
          </cell>
        </row>
        <row r="719">
          <cell r="A719" t="str">
            <v>1201006020</v>
          </cell>
          <cell r="B719" t="str">
            <v>SUPORTE ISOLADOR REFORCADO DIAMETRO NOMINAL DIAMETRO NOMINAL DE 5/16" COM ROSCA SOBERBA E BUCHA /UN</v>
          </cell>
          <cell r="C719" t="str">
            <v>UN</v>
          </cell>
          <cell r="D719" t="str">
            <v>UN</v>
          </cell>
          <cell r="E719">
            <v>28.05</v>
          </cell>
          <cell r="F719">
            <v>29.99</v>
          </cell>
        </row>
        <row r="720">
          <cell r="A720" t="str">
            <v>1201006022</v>
          </cell>
          <cell r="B720" t="str">
            <v>BRACADEIRA PARA FIXACAO DE MASTRO OU TUBO DE PVC DE 1 1/2", REF. TEL-100 DA TERMOTECNICA OU SIMILAR /UN</v>
          </cell>
          <cell r="C720" t="str">
            <v>UN</v>
          </cell>
          <cell r="D720" t="str">
            <v>UN</v>
          </cell>
          <cell r="E720">
            <v>37.58</v>
          </cell>
          <cell r="F720">
            <v>38.090000000000003</v>
          </cell>
        </row>
        <row r="721">
          <cell r="A721" t="str">
            <v>1201006026</v>
          </cell>
          <cell r="B721" t="str">
            <v>BRACADEIRA COM ROLDANA PARA MASTRO DE 1 1/2", REF. TEL-340 DA TERMOTECNICA OU SIMILAR /UN</v>
          </cell>
          <cell r="C721" t="str">
            <v>UN</v>
          </cell>
          <cell r="D721" t="str">
            <v>UN</v>
          </cell>
          <cell r="E721">
            <v>47.07</v>
          </cell>
          <cell r="F721">
            <v>47.58</v>
          </cell>
        </row>
        <row r="722">
          <cell r="A722" t="str">
            <v>1201006028</v>
          </cell>
          <cell r="B722" t="str">
            <v>SINAPI - 96987 - BASE METALICA PARA MASTRO 1 1/2 PARA SPDA - FORNECIMENTO E INSTALACAO. AF_12/2017 /UN</v>
          </cell>
          <cell r="C722" t="str">
            <v>UN</v>
          </cell>
          <cell r="D722" t="str">
            <v>UN</v>
          </cell>
          <cell r="E722">
            <v>120.78</v>
          </cell>
          <cell r="F722">
            <v>125.16</v>
          </cell>
        </row>
        <row r="723">
          <cell r="A723" t="str">
            <v>1201006030</v>
          </cell>
          <cell r="B723" t="str">
            <v>CONJUNTO DE ESTAIS COM CORDOALHAS E ESTICADORES, TEL-400 DA TERMOTECNICA OU SIMILAR /UN</v>
          </cell>
          <cell r="C723" t="str">
            <v>UN</v>
          </cell>
          <cell r="D723" t="str">
            <v>UN</v>
          </cell>
          <cell r="E723">
            <v>293.02999999999997</v>
          </cell>
          <cell r="F723">
            <v>300.77</v>
          </cell>
        </row>
        <row r="724">
          <cell r="A724" t="str">
            <v>1201006032</v>
          </cell>
          <cell r="B724" t="str">
            <v>ESTICADOR PARA CABO DE COBRE (70 MM2), CONECTOR TIPO PARAFUSO FENDIDO (SPLIT-BOLT) /UN</v>
          </cell>
          <cell r="C724" t="str">
            <v>UN</v>
          </cell>
          <cell r="D724" t="str">
            <v>UN</v>
          </cell>
          <cell r="E724">
            <v>21.56</v>
          </cell>
          <cell r="F724">
            <v>22.03</v>
          </cell>
        </row>
        <row r="725">
          <cell r="A725" t="str">
            <v>1201006033</v>
          </cell>
          <cell r="B725" t="str">
            <v>TERMINAL AEREO EM ACO GALVANIZADO COM BASE DE FIXACAO H=30CM /UN</v>
          </cell>
          <cell r="C725" t="str">
            <v>UN</v>
          </cell>
          <cell r="D725" t="str">
            <v>UN</v>
          </cell>
          <cell r="E725">
            <v>30.34</v>
          </cell>
          <cell r="F725">
            <v>32.28</v>
          </cell>
        </row>
        <row r="726">
          <cell r="A726" t="str">
            <v>1201006035</v>
          </cell>
          <cell r="B726" t="str">
            <v>CONEXAO ATRAVES DE SOLDA EXOTERMICA, INCLUSO MOLDE, PALITO IGNITOR E ALICATE - FORNECIMENTO E INSTALACAO /UN</v>
          </cell>
          <cell r="C726" t="str">
            <v>UN</v>
          </cell>
          <cell r="D726" t="str">
            <v>UN</v>
          </cell>
          <cell r="E726">
            <v>36.94</v>
          </cell>
          <cell r="F726">
            <v>38.880000000000003</v>
          </cell>
        </row>
        <row r="727">
          <cell r="A727"/>
          <cell r="B727"/>
          <cell r="C727"/>
          <cell r="D727"/>
          <cell r="E727"/>
          <cell r="F727"/>
        </row>
        <row r="728">
          <cell r="A728"/>
          <cell r="B728" t="str">
            <v>*  DIVERSOS</v>
          </cell>
          <cell r="C728"/>
          <cell r="D728"/>
          <cell r="E728"/>
          <cell r="F728"/>
        </row>
        <row r="729">
          <cell r="A729" t="str">
            <v>1201007004</v>
          </cell>
          <cell r="B729" t="str">
            <v>FITA ISOLANTE 3M OU SIMILAR /M</v>
          </cell>
          <cell r="C729" t="str">
            <v>/M</v>
          </cell>
          <cell r="D729" t="str">
            <v>M</v>
          </cell>
          <cell r="E729">
            <v>0.59</v>
          </cell>
          <cell r="F729">
            <v>0.63</v>
          </cell>
        </row>
        <row r="730">
          <cell r="A730" t="str">
            <v>1201007005</v>
          </cell>
          <cell r="B730" t="str">
            <v>FITA ISOLANTE AUTO FUSAO 3M OU SIMILAR /M</v>
          </cell>
          <cell r="C730" t="str">
            <v>/M</v>
          </cell>
          <cell r="D730" t="str">
            <v>M</v>
          </cell>
          <cell r="E730">
            <v>1.1100000000000001</v>
          </cell>
          <cell r="F730">
            <v>1.1499999999999999</v>
          </cell>
        </row>
        <row r="731">
          <cell r="A731" t="str">
            <v>1201007006</v>
          </cell>
          <cell r="B731" t="str">
            <v>ARAME GALVANIZADO No. 14 BWG /M</v>
          </cell>
          <cell r="C731" t="str">
            <v>/M</v>
          </cell>
          <cell r="D731" t="str">
            <v>M</v>
          </cell>
          <cell r="E731">
            <v>0.55000000000000004</v>
          </cell>
          <cell r="F731">
            <v>0.56999999999999995</v>
          </cell>
        </row>
        <row r="732">
          <cell r="A732" t="str">
            <v>1201007008</v>
          </cell>
          <cell r="B732" t="str">
            <v>SIRENE ELETROMAGNETICA UNIDIRECIONAL 110DB, 127V, REF. RT-10 DA ROTAN OU SIMILAR - FORNECIMENTO E INSTALACAO /UN</v>
          </cell>
          <cell r="C732" t="str">
            <v>UN</v>
          </cell>
          <cell r="D732" t="str">
            <v>UN</v>
          </cell>
          <cell r="E732">
            <v>589.83000000000004</v>
          </cell>
          <cell r="F732">
            <v>592.19000000000005</v>
          </cell>
        </row>
        <row r="733">
          <cell r="A733" t="str">
            <v>1201007010</v>
          </cell>
          <cell r="B733" t="str">
            <v>RELE FOTOELETRICO INTERNO E EXTERNO BIVOLT 1000W, DE CONECTOR, COM BASE - FORNECIMENTO E INSTALACAO /UN</v>
          </cell>
          <cell r="C733" t="str">
            <v>UN</v>
          </cell>
          <cell r="D733" t="str">
            <v>UN</v>
          </cell>
          <cell r="E733">
            <v>63.35</v>
          </cell>
          <cell r="F733">
            <v>66.45</v>
          </cell>
        </row>
        <row r="734">
          <cell r="A734" t="str">
            <v>1201007012</v>
          </cell>
          <cell r="B734" t="str">
            <v>KIT DE PROTECAO ARSTOP PARA AR CONDICIONADO, TOMADA PADRAO 2P+T 20 A, COM DISJUNTOR UNIPOLAR DIN 20A - FORNECIMENTO E INSTALACAO /CJ</v>
          </cell>
          <cell r="C734" t="str">
            <v>CJ</v>
          </cell>
          <cell r="D734" t="str">
            <v>CJ</v>
          </cell>
          <cell r="E734">
            <v>34.93</v>
          </cell>
          <cell r="F734">
            <v>36.36</v>
          </cell>
        </row>
        <row r="735">
          <cell r="A735" t="str">
            <v>1201007020</v>
          </cell>
          <cell r="B735" t="str">
            <v>CANALETA (20 X 10 X 2.200)MM, COM TAMPA SEPARADA (REF.30801) SISTEMA X DA PIAL OU SIMILAR /M</v>
          </cell>
          <cell r="C735" t="str">
            <v>/M</v>
          </cell>
          <cell r="D735" t="str">
            <v>M</v>
          </cell>
          <cell r="E735">
            <v>13.27</v>
          </cell>
          <cell r="F735">
            <v>13.94</v>
          </cell>
        </row>
        <row r="736">
          <cell r="A736" t="str">
            <v>1201007022</v>
          </cell>
          <cell r="B736" t="str">
            <v>MATA-JUNTAS, TIPO COTOVELO 90o. (REF.30990) SISTEMA X DA PIAL OU SIMILAR /UN</v>
          </cell>
          <cell r="C736" t="str">
            <v>UN</v>
          </cell>
          <cell r="D736" t="str">
            <v>UN</v>
          </cell>
          <cell r="E736">
            <v>8.16</v>
          </cell>
          <cell r="F736">
            <v>8.83</v>
          </cell>
        </row>
        <row r="737">
          <cell r="A737" t="str">
            <v>1201007024</v>
          </cell>
          <cell r="B737" t="str">
            <v>CAIXA DE SOBREPOR (75 X 75 X 31)MM REF.89148, SISTEMA X DA PIAL OU SIMILAR /UN</v>
          </cell>
          <cell r="C737" t="str">
            <v>UN</v>
          </cell>
          <cell r="D737" t="str">
            <v>UN</v>
          </cell>
          <cell r="E737">
            <v>14.12</v>
          </cell>
          <cell r="F737">
            <v>14.79</v>
          </cell>
        </row>
        <row r="738">
          <cell r="A738" t="str">
            <v>1201007026</v>
          </cell>
          <cell r="B738" t="str">
            <v>INTERRUPTOR, SISTEMA X DA PIAL OU SIMILAR, NA(S) ESPECIFICACAO(OES):- 01 TECLA SIMPLES (REF.675000) /UN</v>
          </cell>
          <cell r="C738" t="str">
            <v>UN</v>
          </cell>
          <cell r="D738" t="str">
            <v>UN</v>
          </cell>
          <cell r="E738">
            <v>33.24</v>
          </cell>
          <cell r="F738">
            <v>34.72</v>
          </cell>
        </row>
        <row r="739">
          <cell r="A739" t="str">
            <v>1201007028</v>
          </cell>
          <cell r="B739" t="str">
            <v>- 02 TECLAS SIMPLES (REF.675020) /UN</v>
          </cell>
          <cell r="C739" t="str">
            <v>UN</v>
          </cell>
          <cell r="D739" t="str">
            <v>UN</v>
          </cell>
          <cell r="E739">
            <v>54.78</v>
          </cell>
          <cell r="F739">
            <v>56.26</v>
          </cell>
        </row>
        <row r="740">
          <cell r="A740" t="str">
            <v>1201007030</v>
          </cell>
          <cell r="B740" t="str">
            <v>TOMADA SISTEMA X DA PIAL OU SIMILAR, NA(S) ESPECIFICACAO(OES):- 2P+T (10A) REF. 675060 /UN</v>
          </cell>
          <cell r="C740" t="str">
            <v>UN</v>
          </cell>
          <cell r="D740" t="str">
            <v>UN</v>
          </cell>
          <cell r="E740">
            <v>37.39</v>
          </cell>
          <cell r="F740">
            <v>38.869999999999997</v>
          </cell>
        </row>
        <row r="741">
          <cell r="A741" t="str">
            <v>1201007032</v>
          </cell>
          <cell r="B741" t="str">
            <v>- PARA TELEFONE RJ-11 REF. 675017 /UN</v>
          </cell>
          <cell r="C741" t="str">
            <v>UN</v>
          </cell>
          <cell r="D741" t="str">
            <v>UN</v>
          </cell>
          <cell r="E741">
            <v>61.73</v>
          </cell>
          <cell r="F741">
            <v>63.21</v>
          </cell>
        </row>
        <row r="742">
          <cell r="A742" t="str">
            <v>1201007034</v>
          </cell>
          <cell r="B742" t="str">
            <v>VENTILADOR DE TETO, TIPO COMERCIAL, COM TRES PAS METALICAS, FABRICACAO VENTI-DELTA OU SIMILAR /UN</v>
          </cell>
          <cell r="C742" t="str">
            <v>UN</v>
          </cell>
          <cell r="D742" t="str">
            <v>UN</v>
          </cell>
          <cell r="E742">
            <v>230.92</v>
          </cell>
          <cell r="F742">
            <v>234.02</v>
          </cell>
        </row>
        <row r="743">
          <cell r="A743" t="str">
            <v>1201007036</v>
          </cell>
          <cell r="B743" t="str">
            <v>EXAUSTOR DE PAREDE DIAMETRO 30CM /UN</v>
          </cell>
          <cell r="C743" t="str">
            <v>UN</v>
          </cell>
          <cell r="D743" t="str">
            <v>UN</v>
          </cell>
          <cell r="E743">
            <v>260.22000000000003</v>
          </cell>
          <cell r="F743">
            <v>264.08999999999997</v>
          </cell>
        </row>
        <row r="744">
          <cell r="A744" t="str">
            <v>1201007038</v>
          </cell>
          <cell r="B744" t="str">
            <v>EXAUSTOR DE PAREDE DIAMETRO 40CM /UN</v>
          </cell>
          <cell r="C744" t="str">
            <v>UN</v>
          </cell>
          <cell r="D744" t="str">
            <v>UN</v>
          </cell>
          <cell r="E744">
            <v>288.27999999999997</v>
          </cell>
          <cell r="F744">
            <v>292.14999999999998</v>
          </cell>
        </row>
        <row r="745">
          <cell r="A745" t="str">
            <v>1201007040</v>
          </cell>
          <cell r="B745" t="str">
            <v>CONECTOR PARALELO DE ALUMINIO BIMETALICO, PARA CABOS NA(S) BITOLA(S):- 4 AWG /UN</v>
          </cell>
          <cell r="C745" t="str">
            <v>UN</v>
          </cell>
          <cell r="D745" t="str">
            <v>UN</v>
          </cell>
          <cell r="E745">
            <v>11.63</v>
          </cell>
          <cell r="F745">
            <v>12.41</v>
          </cell>
        </row>
        <row r="746">
          <cell r="A746" t="str">
            <v>1201007042</v>
          </cell>
          <cell r="B746" t="str">
            <v>- 2 AWG /UN</v>
          </cell>
          <cell r="C746" t="str">
            <v>UN</v>
          </cell>
          <cell r="D746" t="str">
            <v>UN</v>
          </cell>
          <cell r="E746">
            <v>12.83</v>
          </cell>
          <cell r="F746">
            <v>13.61</v>
          </cell>
        </row>
        <row r="747">
          <cell r="A747" t="str">
            <v>1201007044</v>
          </cell>
          <cell r="B747" t="str">
            <v>- 1/0 AWG /UN</v>
          </cell>
          <cell r="C747" t="str">
            <v>UN</v>
          </cell>
          <cell r="D747" t="str">
            <v>UN</v>
          </cell>
          <cell r="E747">
            <v>12.83</v>
          </cell>
          <cell r="F747">
            <v>13.61</v>
          </cell>
        </row>
        <row r="748">
          <cell r="A748" t="str">
            <v>1201007050</v>
          </cell>
          <cell r="B748" t="str">
            <v>CONECTOR PARAFUSO FENDIDO SPLIT BOLT - PARA CABO DE 16MM2 - FORNECIMENTO E INSTALACAO /UN</v>
          </cell>
          <cell r="C748" t="str">
            <v>UN</v>
          </cell>
          <cell r="D748" t="str">
            <v>UN</v>
          </cell>
          <cell r="E748">
            <v>13.31</v>
          </cell>
          <cell r="F748">
            <v>14.09</v>
          </cell>
        </row>
        <row r="749">
          <cell r="A749" t="str">
            <v>1201007052</v>
          </cell>
          <cell r="B749" t="str">
            <v>CONECTOR METALICO TIPO PARAFUSO FENDIDO (SPLIT BOLT), PARA CABO ATE 25MM2 - FORNECIMENTO E INSTALACAO /UN</v>
          </cell>
          <cell r="C749" t="str">
            <v>UN</v>
          </cell>
          <cell r="D749" t="str">
            <v>UN</v>
          </cell>
          <cell r="E749">
            <v>13.66</v>
          </cell>
          <cell r="F749">
            <v>14.44</v>
          </cell>
        </row>
        <row r="750">
          <cell r="A750" t="str">
            <v>1201007054</v>
          </cell>
          <cell r="B750" t="str">
            <v>CONECTOR METALICO TIPO PARAFUSO FENDIDO (SPLIT BOLT), PARA CABOS ATE 35MM2 - FORNECIMENTO E INSTALACAO /UN</v>
          </cell>
          <cell r="C750" t="str">
            <v>UN</v>
          </cell>
          <cell r="D750" t="str">
            <v>UN</v>
          </cell>
          <cell r="E750">
            <v>15.32</v>
          </cell>
          <cell r="F750">
            <v>16.100000000000001</v>
          </cell>
        </row>
        <row r="751">
          <cell r="A751" t="str">
            <v>1201007056</v>
          </cell>
          <cell r="B751" t="str">
            <v>CONECTOR METALICO TIPO PARAFUSO FENDIDO (SPLIT BOLT), PARA CABOS ATE 50 MM2 - FORNECIMENTO E INSTALACAO /UN</v>
          </cell>
          <cell r="C751" t="str">
            <v>UN</v>
          </cell>
          <cell r="D751" t="str">
            <v>UN</v>
          </cell>
          <cell r="E751">
            <v>18.649999999999999</v>
          </cell>
          <cell r="F751">
            <v>19.43</v>
          </cell>
        </row>
        <row r="752">
          <cell r="A752" t="str">
            <v>1201007058</v>
          </cell>
          <cell r="B752" t="str">
            <v>CONECTOR METALICO TIPO PARAFUSO FENDIDO (SPLIT BOLT), PARA CABOS ATE 70 MM2 - FORNECIMENTO E INSTALACAO /UN</v>
          </cell>
          <cell r="C752" t="str">
            <v>UN</v>
          </cell>
          <cell r="D752" t="str">
            <v>UN</v>
          </cell>
          <cell r="E752">
            <v>24.38</v>
          </cell>
          <cell r="F752">
            <v>25.16</v>
          </cell>
        </row>
        <row r="753">
          <cell r="A753" t="str">
            <v>1201007074</v>
          </cell>
          <cell r="B753" t="str">
            <v>SINAPI - 90447 - RASGO EM ALVENARIA PARA ELETRODUTOS COM DIAMETROS MENORES OU IGUAIS A 40 MM. AF_05/2015 /M</v>
          </cell>
          <cell r="C753" t="str">
            <v>/M</v>
          </cell>
          <cell r="D753" t="str">
            <v>M</v>
          </cell>
          <cell r="E753">
            <v>4.78</v>
          </cell>
          <cell r="F753">
            <v>5.33</v>
          </cell>
        </row>
        <row r="754">
          <cell r="A754" t="str">
            <v>1201007106</v>
          </cell>
          <cell r="B754" t="str">
            <v>CONJUNTO PINO DE ACO COM FURO E FINCA PINO CURTO PARA CONCRETO - FORNECIMENTO E INSTALACAO /UN</v>
          </cell>
          <cell r="C754" t="str">
            <v>UN</v>
          </cell>
          <cell r="D754" t="str">
            <v>UN</v>
          </cell>
          <cell r="E754">
            <v>7.82</v>
          </cell>
          <cell r="F754">
            <v>8.6</v>
          </cell>
        </row>
        <row r="755">
          <cell r="A755" t="str">
            <v>1201007108</v>
          </cell>
          <cell r="B755" t="str">
            <v>PINO DE ACO COM FURO, HASTE = 27 MM (ACAO DIRETA) - FORNECIMENTO E INSTALACAO /UN</v>
          </cell>
          <cell r="C755" t="str">
            <v>UN</v>
          </cell>
          <cell r="D755" t="str">
            <v>UN</v>
          </cell>
          <cell r="E755">
            <v>7.41</v>
          </cell>
          <cell r="F755">
            <v>8.19</v>
          </cell>
        </row>
        <row r="756">
          <cell r="A756" t="str">
            <v>1201007110</v>
          </cell>
          <cell r="B756" t="str">
            <v>PINO DE ACO COM ROSCA 1/4", COMPRIMENTO DA HASTE = 30 MM E ROSCA = 20 MM (ACAO DIRETA) - FORNECIMENTO E INSTALACAO /UN</v>
          </cell>
          <cell r="C756" t="str">
            <v>UN</v>
          </cell>
          <cell r="D756" t="str">
            <v>UN</v>
          </cell>
          <cell r="E756">
            <v>7.54</v>
          </cell>
          <cell r="F756">
            <v>8.32</v>
          </cell>
        </row>
        <row r="757">
          <cell r="A757" t="str">
            <v>1201007111</v>
          </cell>
          <cell r="B757" t="str">
            <v>TERMINAL OU CONECTOR DE PRESSAO - PARA CABO 10MM2 - FORNECIMENTO E INSTALACAO /UN</v>
          </cell>
          <cell r="C757" t="str">
            <v>UN</v>
          </cell>
          <cell r="D757" t="str">
            <v>UN</v>
          </cell>
          <cell r="E757">
            <v>11.5</v>
          </cell>
          <cell r="F757">
            <v>12.28</v>
          </cell>
        </row>
        <row r="758">
          <cell r="A758" t="str">
            <v>1201007112</v>
          </cell>
          <cell r="B758" t="str">
            <v>TERMINAL OU CONECTOR DE PRESSAO - PARA CABO 50MM2 - FORNECIMENTO E INSTALACAO /UN</v>
          </cell>
          <cell r="C758" t="str">
            <v>UN</v>
          </cell>
          <cell r="D758" t="str">
            <v>UN</v>
          </cell>
          <cell r="E758">
            <v>21.82</v>
          </cell>
          <cell r="F758">
            <v>23.37</v>
          </cell>
        </row>
        <row r="759">
          <cell r="A759" t="str">
            <v>1201007113</v>
          </cell>
          <cell r="B759" t="str">
            <v>TERMINAL OU CONECTOR DE PRESSAO - PARA CABO 70MM2 - FORNECIMENTO E INSTALACAO /UN</v>
          </cell>
          <cell r="C759" t="str">
            <v>UN</v>
          </cell>
          <cell r="D759" t="str">
            <v>UN</v>
          </cell>
          <cell r="E759">
            <v>22.07</v>
          </cell>
          <cell r="F759">
            <v>23.62</v>
          </cell>
        </row>
        <row r="760">
          <cell r="A760" t="str">
            <v>1201007114</v>
          </cell>
          <cell r="B760" t="str">
            <v>TERMINAL OU CONECTOR DE PRESSAO - PARA CABO 185MM2 - FORNECIMENTO E INSTALACAO /UN</v>
          </cell>
          <cell r="C760" t="str">
            <v>UN</v>
          </cell>
          <cell r="D760" t="str">
            <v>UN</v>
          </cell>
          <cell r="E760">
            <v>40.880000000000003</v>
          </cell>
          <cell r="F760">
            <v>42.82</v>
          </cell>
        </row>
        <row r="761">
          <cell r="A761" t="str">
            <v>1201007115</v>
          </cell>
          <cell r="B761" t="str">
            <v>TERMINAL OU CONECTOR DE PRESSAO - PARA CABO 240MM2 - FORNECIMENTO E INSTALACAO /UN</v>
          </cell>
          <cell r="C761" t="str">
            <v>UN</v>
          </cell>
          <cell r="D761" t="str">
            <v>UN</v>
          </cell>
          <cell r="E761">
            <v>48.33</v>
          </cell>
          <cell r="F761">
            <v>50.27</v>
          </cell>
        </row>
        <row r="762">
          <cell r="A762" t="str">
            <v>1201007116</v>
          </cell>
          <cell r="B762" t="str">
            <v>TERMINAL OU CONECTOR DE PRESSAO - PARA CABO 300MM2 - FORNECIMENTO E INSTALACAO /UN</v>
          </cell>
          <cell r="C762" t="str">
            <v>UN</v>
          </cell>
          <cell r="D762" t="str">
            <v>UN</v>
          </cell>
          <cell r="E762">
            <v>62.31</v>
          </cell>
          <cell r="F762">
            <v>64.25</v>
          </cell>
        </row>
        <row r="763">
          <cell r="A763" t="str">
            <v>1201007121</v>
          </cell>
          <cell r="B763" t="str">
            <v>QUADRO DE COMANDO (EXCLUSIVE BOMBA) PARA BOMBA DE RECALQUE COM MOTOR DE:- 1 CV /UN</v>
          </cell>
          <cell r="C763" t="str">
            <v>UN</v>
          </cell>
          <cell r="D763" t="str">
            <v>UN</v>
          </cell>
          <cell r="E763">
            <v>964.29</v>
          </cell>
          <cell r="F763">
            <v>987.08</v>
          </cell>
        </row>
        <row r="764">
          <cell r="A764" t="str">
            <v>1201007123</v>
          </cell>
          <cell r="B764" t="str">
            <v>- 1,5 CV /UN</v>
          </cell>
          <cell r="C764" t="str">
            <v>UN</v>
          </cell>
          <cell r="D764" t="str">
            <v>UN</v>
          </cell>
          <cell r="E764">
            <v>964.29</v>
          </cell>
          <cell r="F764">
            <v>987.08</v>
          </cell>
        </row>
        <row r="765">
          <cell r="A765" t="str">
            <v>1201007126</v>
          </cell>
          <cell r="B765" t="str">
            <v>- 2 CV /UN</v>
          </cell>
          <cell r="C765" t="str">
            <v>UN</v>
          </cell>
          <cell r="D765" t="str">
            <v>UN</v>
          </cell>
          <cell r="E765">
            <v>959.06</v>
          </cell>
          <cell r="F765">
            <v>981.85</v>
          </cell>
        </row>
        <row r="766">
          <cell r="A766" t="str">
            <v>1201007129</v>
          </cell>
          <cell r="B766" t="str">
            <v>- 3 CV /UN</v>
          </cell>
          <cell r="C766" t="str">
            <v>UN</v>
          </cell>
          <cell r="D766" t="str">
            <v>UN</v>
          </cell>
          <cell r="E766">
            <v>959.06</v>
          </cell>
          <cell r="F766">
            <v>981.85</v>
          </cell>
        </row>
        <row r="767">
          <cell r="A767" t="str">
            <v>1201007131</v>
          </cell>
          <cell r="B767" t="str">
            <v>QUADRO DE COMANDO PARA BOMBA DE INCENDIO COM MOTOR DE:- 5 CV /UN</v>
          </cell>
          <cell r="C767" t="str">
            <v>UN</v>
          </cell>
          <cell r="D767" t="str">
            <v>UN</v>
          </cell>
          <cell r="E767">
            <v>982.28</v>
          </cell>
          <cell r="F767">
            <v>1005.07</v>
          </cell>
        </row>
        <row r="768">
          <cell r="A768" t="str">
            <v>1201007134</v>
          </cell>
          <cell r="B768" t="str">
            <v>- 7,5 CV /UN</v>
          </cell>
          <cell r="C768" t="str">
            <v>UN</v>
          </cell>
          <cell r="D768" t="str">
            <v>UN</v>
          </cell>
          <cell r="E768">
            <v>1031.08</v>
          </cell>
          <cell r="F768">
            <v>1054.6500000000001</v>
          </cell>
        </row>
        <row r="769">
          <cell r="A769" t="str">
            <v>1201007136</v>
          </cell>
          <cell r="B769" t="str">
            <v>- 10 CV /UN</v>
          </cell>
          <cell r="C769" t="str">
            <v>UN</v>
          </cell>
          <cell r="D769" t="str">
            <v>UN</v>
          </cell>
          <cell r="E769">
            <v>1166.27</v>
          </cell>
          <cell r="F769">
            <v>1189.8399999999999</v>
          </cell>
        </row>
        <row r="770">
          <cell r="A770" t="str">
            <v>1201007138</v>
          </cell>
          <cell r="B770" t="str">
            <v>- 12 CV /UN</v>
          </cell>
          <cell r="C770" t="str">
            <v>UN</v>
          </cell>
          <cell r="D770" t="str">
            <v>UN</v>
          </cell>
          <cell r="E770">
            <v>1263.4100000000001</v>
          </cell>
          <cell r="F770">
            <v>1286.98</v>
          </cell>
        </row>
        <row r="771">
          <cell r="A771" t="str">
            <v>1201007140</v>
          </cell>
          <cell r="B771" t="str">
            <v>MAO-DE-OBRA PARA INSTALACAO DE:- REATOR DUPLO, PARA LAMPADAS FLUORESCENTES /UN</v>
          </cell>
          <cell r="C771" t="str">
            <v>UN</v>
          </cell>
          <cell r="D771" t="str">
            <v>UN</v>
          </cell>
          <cell r="E771">
            <v>7.03</v>
          </cell>
          <cell r="F771">
            <v>7.81</v>
          </cell>
        </row>
        <row r="772">
          <cell r="A772" t="str">
            <v>1201007142</v>
          </cell>
          <cell r="B772" t="str">
            <v>- QUADRO DE DISTRIBUICAO ATE 10 DISJUNTORES /UN</v>
          </cell>
          <cell r="C772" t="str">
            <v>UN</v>
          </cell>
          <cell r="D772" t="str">
            <v>UN</v>
          </cell>
          <cell r="E772">
            <v>70.38</v>
          </cell>
          <cell r="F772">
            <v>78.12</v>
          </cell>
        </row>
        <row r="773">
          <cell r="A773" t="str">
            <v>1201007144</v>
          </cell>
          <cell r="B773" t="str">
            <v>- QUADRO DE DISTRIBUICAO COM 12 A 20 DISJUNTORES /UN</v>
          </cell>
          <cell r="C773" t="str">
            <v>UN</v>
          </cell>
          <cell r="D773" t="str">
            <v>UN</v>
          </cell>
          <cell r="E773">
            <v>87.97</v>
          </cell>
          <cell r="F773">
            <v>97.65</v>
          </cell>
        </row>
        <row r="774">
          <cell r="A774" t="str">
            <v>1201007146</v>
          </cell>
          <cell r="B774" t="str">
            <v>- QUADRO DE DISTRIBUICAO COM 32 A 42 DISJUNTORES /UN</v>
          </cell>
          <cell r="C774" t="str">
            <v>UN</v>
          </cell>
          <cell r="D774" t="str">
            <v>UN</v>
          </cell>
          <cell r="E774">
            <v>140.76</v>
          </cell>
          <cell r="F774">
            <v>156.24</v>
          </cell>
        </row>
        <row r="775">
          <cell r="A775" t="str">
            <v>1201007148</v>
          </cell>
          <cell r="B775" t="str">
            <v>- INTERRUPTORES, TOMADAS, CAMPAINHAS, ETC (INCLUSIVE CAIXAS) /UN</v>
          </cell>
          <cell r="C775" t="str">
            <v>UN</v>
          </cell>
          <cell r="D775" t="str">
            <v>UN</v>
          </cell>
          <cell r="E775">
            <v>7.03</v>
          </cell>
          <cell r="F775">
            <v>7.81</v>
          </cell>
        </row>
        <row r="776">
          <cell r="A776" t="str">
            <v>1201007150</v>
          </cell>
          <cell r="B776" t="str">
            <v>- APARELHOS FLUORESCENTES /UN</v>
          </cell>
          <cell r="C776" t="str">
            <v>UN</v>
          </cell>
          <cell r="D776" t="str">
            <v>UN</v>
          </cell>
          <cell r="E776">
            <v>7.03</v>
          </cell>
          <cell r="F776">
            <v>7.81</v>
          </cell>
        </row>
        <row r="777">
          <cell r="A777" t="str">
            <v>1201007152</v>
          </cell>
          <cell r="B777" t="str">
            <v>- APARELHOS INCANDESCENTES /UN</v>
          </cell>
          <cell r="C777" t="str">
            <v>UN</v>
          </cell>
          <cell r="D777" t="str">
            <v>UN</v>
          </cell>
          <cell r="E777">
            <v>7.03</v>
          </cell>
          <cell r="F777">
            <v>7.81</v>
          </cell>
        </row>
        <row r="778">
          <cell r="A778" t="str">
            <v>1201007154</v>
          </cell>
          <cell r="B778" t="str">
            <v>- LUMINARIA INSTALADA EM POSTE /UN</v>
          </cell>
          <cell r="C778" t="str">
            <v>UN</v>
          </cell>
          <cell r="D778" t="str">
            <v>UN</v>
          </cell>
          <cell r="E778">
            <v>42.22</v>
          </cell>
          <cell r="F778">
            <v>46.87</v>
          </cell>
        </row>
        <row r="779">
          <cell r="A779" t="str">
            <v>1201007156</v>
          </cell>
          <cell r="B779" t="str">
            <v>- FIACAO (2,5 A 6,0)MM2 /M</v>
          </cell>
          <cell r="C779" t="str">
            <v>/M</v>
          </cell>
          <cell r="D779" t="str">
            <v>M</v>
          </cell>
          <cell r="E779">
            <v>4.21</v>
          </cell>
          <cell r="F779">
            <v>4.68</v>
          </cell>
        </row>
        <row r="780">
          <cell r="A780" t="str">
            <v>1201007158</v>
          </cell>
          <cell r="B780" t="str">
            <v>- FIACAO (10,0 A 16,0)MM2 /M</v>
          </cell>
          <cell r="C780" t="str">
            <v>/M</v>
          </cell>
          <cell r="D780" t="str">
            <v>M</v>
          </cell>
          <cell r="E780">
            <v>5.26</v>
          </cell>
          <cell r="F780">
            <v>5.85</v>
          </cell>
        </row>
        <row r="781">
          <cell r="A781" t="str">
            <v>1201007160</v>
          </cell>
          <cell r="B781" t="str">
            <v>- CABOS (25 A 50)MM2 /M</v>
          </cell>
          <cell r="C781" t="str">
            <v>/M</v>
          </cell>
          <cell r="D781" t="str">
            <v>M</v>
          </cell>
          <cell r="E781">
            <v>8.7899999999999991</v>
          </cell>
          <cell r="F781">
            <v>9.76</v>
          </cell>
        </row>
        <row r="782">
          <cell r="A782" t="str">
            <v>1201007162</v>
          </cell>
          <cell r="B782" t="str">
            <v>- LAMPADAS /UN</v>
          </cell>
          <cell r="C782" t="str">
            <v>UN</v>
          </cell>
          <cell r="D782" t="str">
            <v>UN</v>
          </cell>
          <cell r="E782">
            <v>1.75</v>
          </cell>
          <cell r="F782">
            <v>1.95</v>
          </cell>
        </row>
        <row r="783">
          <cell r="A783"/>
          <cell r="B783"/>
          <cell r="C783"/>
          <cell r="D783"/>
          <cell r="E783"/>
          <cell r="F783"/>
        </row>
        <row r="784">
          <cell r="A784"/>
          <cell r="B784" t="str">
            <v>*  SUBSTACAO E ACESSORIOS</v>
          </cell>
          <cell r="C784"/>
          <cell r="D784"/>
          <cell r="E784"/>
          <cell r="F784"/>
        </row>
        <row r="785">
          <cell r="A785" t="str">
            <v>1201008000</v>
          </cell>
          <cell r="B785" t="str">
            <v>POSTO C/ TRANSF. TRIF. WEG, TRAFO OU SIM., EM POSTE DUPLO T-10/600KGF, C/ CX. DE MED. DE DEM. E REAT., CX.P/ TC E CHAVE BLIND. EM MURETA DE ALV. (1 1/2 VEZ), MED.(2,00 X 2,00)M, CONF. PADRAO ENERGISA, NAS ESPECIFICACOES: 150 KVA-15KV /UN</v>
          </cell>
          <cell r="C785" t="str">
            <v>UN</v>
          </cell>
          <cell r="D785" t="str">
            <v>UN</v>
          </cell>
          <cell r="E785">
            <v>16560.54</v>
          </cell>
          <cell r="F785">
            <v>16949.62</v>
          </cell>
        </row>
        <row r="786">
          <cell r="A786" t="str">
            <v>1201008010</v>
          </cell>
          <cell r="B786" t="str">
            <v>POSTO C/ TRANSF. TRIF. WEG, TRAFO OU SIM., EM POSTE DUPLO T-10/600KGF, C/ CX. DE MED. DE DEM. E REAT., CX. P/ TC E CHAVE BLIND. EM MURETA DE ALV.(1 1/2 VEZ), MED.(2,00 X 2,00)M, CONF. PADRAO ENERGISA, NA(S) ESPECIFICACOES: 45 KVA-15KV /UN</v>
          </cell>
          <cell r="C786" t="str">
            <v>UN</v>
          </cell>
          <cell r="D786" t="str">
            <v>UN</v>
          </cell>
          <cell r="E786">
            <v>20212.02</v>
          </cell>
          <cell r="F786">
            <v>20601.099999999999</v>
          </cell>
        </row>
        <row r="787">
          <cell r="A787" t="str">
            <v>1201008012</v>
          </cell>
          <cell r="B787" t="str">
            <v>POSTO C/ TRANSF. TRIF. WEG, TRAFO OU SIM.,EM POSTE DUPLO T-10/600KGF, C/ CX. DE MED. DE DEM. E REAT., CX. P/ TC E CHAVE BLIND. EM MURETA DE ALV. (1 1/2 VEZ), MED. (2,00 X 2,00)M, CONF. PADRAO ENERGISA, NAS ESPECIFICACOES: 75 KVA-15KV /UN</v>
          </cell>
          <cell r="C787" t="str">
            <v>UN</v>
          </cell>
          <cell r="D787" t="str">
            <v>UN</v>
          </cell>
          <cell r="E787">
            <v>23140.42</v>
          </cell>
          <cell r="F787">
            <v>23588.94</v>
          </cell>
        </row>
        <row r="788">
          <cell r="A788" t="str">
            <v>1201008014</v>
          </cell>
          <cell r="B788" t="str">
            <v>POSTO C/ TRANSF. TRIF. WEG, TRAFO OU SIM., EM POSTE DUPLO T-10/600KGF, C/ CX. DE MED. DE DEM. E REAT., CX. P/ TC E CHAVE BLIND. EM MURETA DE ALV. (1 1/2 VEZ), MED. (2,00 X 2,00)M, CONF. PADRAO ENERGISA, NAS ESPECIFICACOES: 112,50 KVA-15KV /UN</v>
          </cell>
          <cell r="C788" t="str">
            <v>UN</v>
          </cell>
          <cell r="D788" t="str">
            <v>UN</v>
          </cell>
          <cell r="E788">
            <v>27305.31</v>
          </cell>
          <cell r="F788">
            <v>27776.51</v>
          </cell>
        </row>
        <row r="789">
          <cell r="A789" t="str">
            <v>1201008030</v>
          </cell>
          <cell r="B789" t="str">
            <v>POSTO C/ TRANSF. TRIF. WEG, TRAFO OU SIM., DE 150KVA-15KV, EM 01 POSTE DUPLO T (ESTR. H) DE 10/600KGF, C/ CX. DE MED. DE DEMANDO E REATIVA, CX. P/ TC E CHAVE BLIND., EM MURETA DE ALV. (1 1/2VEZ), MED.(2,00X2,00)M, CONFORME PADRAO ENERGISA /UN</v>
          </cell>
          <cell r="C789" t="str">
            <v>UN</v>
          </cell>
          <cell r="D789" t="str">
            <v>UN</v>
          </cell>
          <cell r="E789">
            <v>32594.52</v>
          </cell>
          <cell r="F789">
            <v>33216.92</v>
          </cell>
        </row>
        <row r="790">
          <cell r="A790" t="str">
            <v>1201008032</v>
          </cell>
          <cell r="B790" t="str">
            <v>POSTO C/ TRANSF. TRIF. WEG, TRAFO OU SIM., DE 225KVA - 15KV, EM 02 POSTES DUPLO T (ESTR. H) DE 10/600KGF, C/ CX. DE MED. DE DEMANDO E REATIVA, CX P/ TC E CHAVE BLIND., EM MURETA DE ALV. (1 1/2VEZ), MED. (2,00 X 2,00)M, CONFORME PADRAO ENERGISA /UN</v>
          </cell>
          <cell r="C790" t="str">
            <v>UN</v>
          </cell>
          <cell r="D790" t="str">
            <v>UN</v>
          </cell>
          <cell r="E790">
            <v>44971.05</v>
          </cell>
          <cell r="F790">
            <v>45744.65</v>
          </cell>
        </row>
        <row r="791">
          <cell r="A791" t="str">
            <v>1201008034</v>
          </cell>
          <cell r="B791" t="str">
            <v>DERIVACAO DE ALTA TENSAO /UN</v>
          </cell>
          <cell r="C791" t="str">
            <v>UN</v>
          </cell>
          <cell r="D791" t="str">
            <v>UN</v>
          </cell>
          <cell r="E791">
            <v>8288.41</v>
          </cell>
          <cell r="F791">
            <v>8786.07</v>
          </cell>
        </row>
        <row r="792">
          <cell r="A792" t="str">
            <v>1201008046</v>
          </cell>
          <cell r="B792" t="str">
            <v>POSTE DE CONCRETO SECAO CIRCULAR COMPRIMENTO = 10M, CARGA NOMINAL NO TOPO 150 KGF, INCLUSIVE ESCAVACAO, TRANSPORTE, FORNECIMENTO E INSTALACAO /UN</v>
          </cell>
          <cell r="C792" t="str">
            <v>UN</v>
          </cell>
          <cell r="D792" t="str">
            <v>UN</v>
          </cell>
          <cell r="E792">
            <v>1162.79</v>
          </cell>
          <cell r="F792">
            <v>1181.26</v>
          </cell>
        </row>
        <row r="793">
          <cell r="A793" t="str">
            <v>1201008050</v>
          </cell>
          <cell r="B793" t="str">
            <v>POSTE DE CONCRETO SECAO CIRCULAR COMPRIMENTO = 10M, CARGA NOMINAL NO TOPO 600 KGF, INCLUSIVE ESCAVACAO, TRANSPORTE, FORNECIMENTO E INSTALACAO /UN</v>
          </cell>
          <cell r="C793" t="str">
            <v>UN</v>
          </cell>
          <cell r="D793" t="str">
            <v>UN</v>
          </cell>
          <cell r="E793">
            <v>1800.16</v>
          </cell>
          <cell r="F793">
            <v>1819.71</v>
          </cell>
        </row>
        <row r="794">
          <cell r="A794" t="str">
            <v>1201008060</v>
          </cell>
          <cell r="B794" t="str">
            <v>POSTE DE CONCRETO SECAO CIRCULAR COMPRIMENTO = 11M, CARGA NOMINAL NO TOPO 300 KGF, INCLUSIVE ESCAVACAO, TRANSPORTE, FORNECIMENTO E INSTALACAO /UN</v>
          </cell>
          <cell r="C794" t="str">
            <v>UN</v>
          </cell>
          <cell r="D794" t="str">
            <v>UN</v>
          </cell>
          <cell r="E794">
            <v>1462.52</v>
          </cell>
          <cell r="F794">
            <v>1482.07</v>
          </cell>
        </row>
        <row r="795">
          <cell r="A795" t="str">
            <v>1201008062</v>
          </cell>
          <cell r="B795" t="str">
            <v>POSTE DE CONCRETO SECAO CIRCULAR COMPRIMENTO = 11M, CARGA NOMINAL NO TOPO 400 KGF, INCLUSIVE ESCAVACAO, TRANSPORTE, FORNECIMENTO E INSTALACAO /UN</v>
          </cell>
          <cell r="C795" t="str">
            <v>UN</v>
          </cell>
          <cell r="D795" t="str">
            <v>UN</v>
          </cell>
          <cell r="E795">
            <v>1708.99</v>
          </cell>
          <cell r="F795">
            <v>1728.54</v>
          </cell>
        </row>
        <row r="796">
          <cell r="A796" t="str">
            <v>1201008100</v>
          </cell>
          <cell r="B796" t="str">
            <v>POSTE DE CONCRETO SECAO DUPLO T COMPRIMENTO = 9M, CARGA NOMINAL NO TOPO 200 KGF, INCLUSIVE ESCAVACAO, TRANSPORTE, FORNECIMENTO E INSTALACAO /UN</v>
          </cell>
          <cell r="C796" t="str">
            <v>UN</v>
          </cell>
          <cell r="D796" t="str">
            <v>UN</v>
          </cell>
          <cell r="E796">
            <v>996.15</v>
          </cell>
          <cell r="F796">
            <v>1013.55</v>
          </cell>
        </row>
        <row r="797">
          <cell r="A797" t="str">
            <v>1201008104</v>
          </cell>
          <cell r="B797" t="str">
            <v>POSTE DE CONCRETO SECAO DUPLO T COMPRIMENTO = 10M, CARGA NOMINAL NO TOPO 150 KGF, INCLUSIVE ESCAVACAO, TRANSPORTE, FORNECIMENTO E INSTALACAO /UN</v>
          </cell>
          <cell r="C797" t="str">
            <v>UN</v>
          </cell>
          <cell r="D797" t="str">
            <v>UN</v>
          </cell>
          <cell r="E797">
            <v>1065.3599999999999</v>
          </cell>
          <cell r="F797">
            <v>1083.83</v>
          </cell>
        </row>
        <row r="798">
          <cell r="A798" t="str">
            <v>1201008107</v>
          </cell>
          <cell r="B798" t="str">
            <v>POSTE DE CONCRETO SECAO DUPLO T COMPRIMENTO = 10M, CARGA NOMINAL NO TOPO 600 KGF, INCLUSIVE ESCAVACAO, TRANSPORTE, FORNECIMENTO E INSTALACAO /UN</v>
          </cell>
          <cell r="C798" t="str">
            <v>UN</v>
          </cell>
          <cell r="D798" t="str">
            <v>UN</v>
          </cell>
          <cell r="E798">
            <v>1795.19</v>
          </cell>
          <cell r="F798">
            <v>1814.74</v>
          </cell>
        </row>
        <row r="799">
          <cell r="A799" t="str">
            <v>1201008109</v>
          </cell>
          <cell r="B799" t="str">
            <v>POSTE DE CONCRETO SECAO DUPLO T COMPRIMENTO = 11M, CARGA NOMINAL NO TOPO 300 KGF, INCLUSIVE ESCAVACAO, TRANSPORTE, FORNECIMENTO E INSTALACAO /UN</v>
          </cell>
          <cell r="C799" t="str">
            <v>UN</v>
          </cell>
          <cell r="D799" t="str">
            <v>UN</v>
          </cell>
          <cell r="E799">
            <v>1518.19</v>
          </cell>
          <cell r="F799">
            <v>1537.74</v>
          </cell>
        </row>
        <row r="800">
          <cell r="A800" t="str">
            <v>1201008111</v>
          </cell>
          <cell r="B800" t="str">
            <v>POSTE DE CONCRETO SECAO DUPLO T COMPRIMENTO = 11M, CARGA NOMINAL NO TOPO 600 KGF, INCLUSIVE ESCAVACAO, TRANSPORTE, FORNECIMENTO E INSTALACAO /UN</v>
          </cell>
          <cell r="C800" t="str">
            <v>UN</v>
          </cell>
          <cell r="D800" t="str">
            <v>UN</v>
          </cell>
          <cell r="E800">
            <v>1974.19</v>
          </cell>
          <cell r="F800">
            <v>1993.74</v>
          </cell>
        </row>
        <row r="801">
          <cell r="A801" t="str">
            <v>1201008113</v>
          </cell>
          <cell r="B801" t="str">
            <v>TRANSFORMADOR DISTRIBUICAO 1000KVA TRIFASICO 60HZ CLASE 15KV IMERSO EM OLEO MINERAL FORNECIMENTO E INSTALACAO /UN</v>
          </cell>
          <cell r="C801" t="str">
            <v>UN</v>
          </cell>
          <cell r="D801" t="str">
            <v>UN</v>
          </cell>
          <cell r="E801">
            <v>62232.25</v>
          </cell>
          <cell r="F801">
            <v>62252.77</v>
          </cell>
        </row>
        <row r="802">
          <cell r="A802" t="str">
            <v>1201008114</v>
          </cell>
          <cell r="B802" t="str">
            <v>TRANSFORMADOR DE DISTRIBUICAO TRIFASICO, CLASSE 15 KV, MARCA WEG, TRAFO OU SIMILAR COM POTENCIA DE:- 15 KVA /UN</v>
          </cell>
          <cell r="C802" t="str">
            <v>UN</v>
          </cell>
          <cell r="D802" t="str">
            <v>UN</v>
          </cell>
          <cell r="E802">
            <v>4433.6499999999996</v>
          </cell>
          <cell r="F802">
            <v>4437.38</v>
          </cell>
        </row>
        <row r="803">
          <cell r="A803" t="str">
            <v>1201008116</v>
          </cell>
          <cell r="B803" t="str">
            <v>SINAPI - 102102 - TRANSFORMADOR DE DISTRIBUICAO, 30 KVA, TRIFASICO, 60 HZ, CLASSE 15 KV, IMERSO EM OLEO MINERAL, INSTALACAO EM POSTE (NAO INCLUSO SUPORTE) - FORNECIMENTO E INSTALACAO. AF_12/2020 /UN</v>
          </cell>
          <cell r="C803" t="str">
            <v>UN</v>
          </cell>
          <cell r="D803" t="str">
            <v>UN</v>
          </cell>
          <cell r="E803">
            <v>5703.98</v>
          </cell>
          <cell r="F803">
            <v>5738.09</v>
          </cell>
        </row>
        <row r="804">
          <cell r="A804" t="str">
            <v>1201008118</v>
          </cell>
          <cell r="B804" t="str">
            <v>SINAPI - 102103 - TRANSFORMADOR DE DISTRIBUICAO, 45 KVA, TRIFASICO, 60 HZ, CLASSE 15 KV, IMERSO EM OLEO MINERAL, INSTALACAO EM POSTE (NAO INCLUSO SUPORTE) - FORNECIMENTO E INSTALACAO. AF_12/2020 /UN</v>
          </cell>
          <cell r="C804" t="str">
            <v>UN</v>
          </cell>
          <cell r="D804" t="str">
            <v>UN</v>
          </cell>
          <cell r="E804">
            <v>6340.81</v>
          </cell>
          <cell r="F804">
            <v>6375.48</v>
          </cell>
        </row>
        <row r="805">
          <cell r="A805" t="str">
            <v>1201008119</v>
          </cell>
          <cell r="B805" t="str">
            <v>SINAPI - 102108 - TRANSFORMADOR DE DISTRIBUICAO, 300 KVA, TRIFASICO, 60 HZ, CLASSE 15 KV, IMERSO EM OLEO MINERAL, INSTALACAO EM POSTE (NAO INCLUSO SUPORTE) - FORNECIMENTO E INSTALACAO. AF_12/2020 /UN</v>
          </cell>
          <cell r="C805" t="str">
            <v>UN</v>
          </cell>
          <cell r="D805" t="str">
            <v>UN</v>
          </cell>
          <cell r="E805">
            <v>20222.79</v>
          </cell>
          <cell r="F805">
            <v>20263.580000000002</v>
          </cell>
        </row>
        <row r="806">
          <cell r="A806" t="str">
            <v>1201008120</v>
          </cell>
          <cell r="B806" t="str">
            <v>SINAPI - 102104 - TRANSFORMADOR DE DISTRIBUICAO, 75 KVA, TRIFASICO, 60 HZ, CLASSE 15 KV, IMERSO EM OLEO MINERAL, INSTALACAO EM POSTE (NAO INCLUSO SUPORTE) - FORNECIMENTO E INSTALACAO. AF_12/2020 /UN</v>
          </cell>
          <cell r="C806" t="str">
            <v>UN</v>
          </cell>
          <cell r="D806" t="str">
            <v>UN</v>
          </cell>
          <cell r="E806">
            <v>8114.81</v>
          </cell>
          <cell r="F806">
            <v>8150.49</v>
          </cell>
        </row>
        <row r="807">
          <cell r="A807" t="str">
            <v>1201008121</v>
          </cell>
          <cell r="B807" t="str">
            <v>TRANSFORMADOR DISTRIBUICAO 500KVA TRIFASICO 60HZ CLASSE 15KV IMERSO EM OLEO MINERAL FORNECIMENTO E INSTALACAO /UN</v>
          </cell>
          <cell r="C807" t="str">
            <v>UN</v>
          </cell>
          <cell r="D807" t="str">
            <v>UN</v>
          </cell>
          <cell r="E807">
            <v>32460.09</v>
          </cell>
          <cell r="F807">
            <v>32476.880000000001</v>
          </cell>
        </row>
        <row r="808">
          <cell r="A808" t="str">
            <v>1201008122</v>
          </cell>
          <cell r="B808" t="str">
            <v>SINAPI - 102105 - TRANSFORMADOR DE DISTRIBUICAO, 112,5 KVA, TRIFASICO, 60 HZ, CLASSE 15 KV, IMERSO EM OLEO MINERAL, INSTALACAO EM POSTE (NAO INCLUSO SUPORTE) - FORNECIMENTO E INSTALACAO. AF_12/2020 /UN</v>
          </cell>
          <cell r="C808" t="str">
            <v>UN</v>
          </cell>
          <cell r="D808" t="str">
            <v>UN</v>
          </cell>
          <cell r="E808">
            <v>9957.9699999999993</v>
          </cell>
          <cell r="F808">
            <v>9994.66</v>
          </cell>
        </row>
        <row r="809">
          <cell r="A809" t="str">
            <v>1201008123</v>
          </cell>
          <cell r="B809" t="str">
            <v>SINAPI - 102106 - TRANSFORMADOR DE DISTRIBUICAO, 150 KVA, TRIFASICO, 60 HZ, CLASSE 15 KV, IMERSO EM OLEO MINERAL, INSTALACAO EM POSTE (NAO INCLUSO SUPORTE) - FORNECIMENTO E INSTALACAO. AF_12/2020 /UN</v>
          </cell>
          <cell r="C809" t="str">
            <v>UN</v>
          </cell>
          <cell r="D809" t="str">
            <v>UN</v>
          </cell>
          <cell r="E809">
            <v>12471.74</v>
          </cell>
          <cell r="F809">
            <v>12509.01</v>
          </cell>
        </row>
        <row r="810">
          <cell r="A810" t="str">
            <v>1201008124</v>
          </cell>
          <cell r="B810" t="str">
            <v>SINAPI - 102107 - TRANSFORMADOR DE DISTRIBUICAO, 225 KVA, TRIFASICO, 60 HZ, CLASSE 15 KV, IMERSO EM OLEO MINERAL, INSTALACAO EM POSTE (NAO INCLUSO SUPORTE) - FORNECIMENTO E INSTALACAO. AF_12/2020 /UN</v>
          </cell>
          <cell r="C810" t="str">
            <v>UN</v>
          </cell>
          <cell r="D810" t="str">
            <v>UN</v>
          </cell>
          <cell r="E810">
            <v>17375.59</v>
          </cell>
          <cell r="F810">
            <v>17415.05</v>
          </cell>
        </row>
        <row r="811">
          <cell r="A811" t="str">
            <v>1201008125</v>
          </cell>
          <cell r="B811" t="str">
            <v>TRANSFORMADOR DISTRIBUICAO 750KVA TRIFASICO 60HZ CLASSE 15KV IMERSO EM OLEO MINERAL FORNECIMENTO E INSTALACAO /UN</v>
          </cell>
          <cell r="C811" t="str">
            <v>UN</v>
          </cell>
          <cell r="D811" t="str">
            <v>UN</v>
          </cell>
          <cell r="E811">
            <v>44484.39</v>
          </cell>
          <cell r="F811">
            <v>44503.040000000001</v>
          </cell>
        </row>
        <row r="812">
          <cell r="A812" t="str">
            <v>1201008126</v>
          </cell>
          <cell r="B812" t="str">
            <v>CRUZETA DE MADEIRA DE LEI (2400 X 115 X 90) MM PADRAO ENERGISA /UN</v>
          </cell>
          <cell r="C812" t="str">
            <v>UN</v>
          </cell>
          <cell r="D812" t="str">
            <v>UN</v>
          </cell>
          <cell r="E812">
            <v>173.13</v>
          </cell>
          <cell r="F812">
            <v>174.3</v>
          </cell>
        </row>
        <row r="813">
          <cell r="A813" t="str">
            <v>1201008127</v>
          </cell>
          <cell r="B813" t="str">
            <v>CRUZETA DE CONCRETO RETANGULAR 250DAN /UN</v>
          </cell>
          <cell r="C813" t="str">
            <v>UN</v>
          </cell>
          <cell r="D813" t="str">
            <v>UN</v>
          </cell>
          <cell r="E813">
            <v>139.06</v>
          </cell>
          <cell r="F813">
            <v>140.22999999999999</v>
          </cell>
        </row>
        <row r="814">
          <cell r="A814" t="str">
            <v>1201008128</v>
          </cell>
          <cell r="B814" t="str">
            <v>MAO FRANCESA NORMAL DE 726 MM /UN</v>
          </cell>
          <cell r="C814" t="str">
            <v>UN</v>
          </cell>
          <cell r="D814" t="str">
            <v>UN</v>
          </cell>
          <cell r="E814">
            <v>22.49</v>
          </cell>
          <cell r="F814">
            <v>22.88</v>
          </cell>
        </row>
        <row r="815">
          <cell r="A815" t="str">
            <v>1201008129</v>
          </cell>
          <cell r="B815" t="str">
            <v>MAO FRANCESA PARA BECO /UN</v>
          </cell>
          <cell r="C815" t="str">
            <v>UN</v>
          </cell>
          <cell r="D815" t="str">
            <v>UN</v>
          </cell>
          <cell r="E815">
            <v>77.27</v>
          </cell>
          <cell r="F815">
            <v>77.66</v>
          </cell>
        </row>
        <row r="816">
          <cell r="A816" t="str">
            <v>1201008130</v>
          </cell>
          <cell r="B816" t="str">
            <v>ISOLADOR DE PORCELANA, TIPO PINO MONOCORPO, PARA TENSAO DE *15* KV, COM PINO ROSCA EXTERNA - FORNECIMENTO E INSTALACAO /UN</v>
          </cell>
          <cell r="C816" t="str">
            <v>UN</v>
          </cell>
          <cell r="D816" t="str">
            <v>UN</v>
          </cell>
          <cell r="E816">
            <v>59.43</v>
          </cell>
          <cell r="F816">
            <v>60.21</v>
          </cell>
        </row>
        <row r="817">
          <cell r="A817" t="str">
            <v>1201008131</v>
          </cell>
          <cell r="B817" t="str">
            <v>ISOLADOR TIPO PILAR CLASSE 15 KV COM PINO ROSCA EXTERNA - FORNECIMENTO E INSTALACAO /UN</v>
          </cell>
          <cell r="C817" t="str">
            <v>UN</v>
          </cell>
          <cell r="D817" t="str">
            <v>UN</v>
          </cell>
          <cell r="E817">
            <v>144.68</v>
          </cell>
          <cell r="F817">
            <v>145.46</v>
          </cell>
        </row>
        <row r="818">
          <cell r="A818" t="str">
            <v>1201008133</v>
          </cell>
          <cell r="B818" t="str">
            <v>ISOLADOR SUSPENSAO POLIMERICO, CLASSE 15 KV /UN</v>
          </cell>
          <cell r="C818" t="str">
            <v>UN</v>
          </cell>
          <cell r="D818" t="str">
            <v>UN</v>
          </cell>
          <cell r="E818">
            <v>64.41</v>
          </cell>
          <cell r="F818">
            <v>65.58</v>
          </cell>
        </row>
        <row r="819">
          <cell r="A819" t="str">
            <v>1201008134</v>
          </cell>
          <cell r="B819" t="str">
            <v>GANCHO OLHAL EM ACO GALVANIZADO, ESPESSURA 16MM, ABERTURA 21MM /UN</v>
          </cell>
          <cell r="C819" t="str">
            <v>UN</v>
          </cell>
          <cell r="D819" t="str">
            <v>UN</v>
          </cell>
          <cell r="E819">
            <v>15.74</v>
          </cell>
          <cell r="F819">
            <v>15.79</v>
          </cell>
        </row>
        <row r="820">
          <cell r="A820" t="str">
            <v>1201008135</v>
          </cell>
          <cell r="B820" t="str">
            <v>CRUZETA DE CONCRETO RETANGULAR 400DAN /UN</v>
          </cell>
          <cell r="C820" t="str">
            <v>UN</v>
          </cell>
          <cell r="D820" t="str">
            <v>UN</v>
          </cell>
          <cell r="E820">
            <v>195.74</v>
          </cell>
          <cell r="F820">
            <v>197.29</v>
          </cell>
        </row>
        <row r="821">
          <cell r="A821" t="str">
            <v>1201008136</v>
          </cell>
          <cell r="B821" t="str">
            <v>MANILHA SAPATILHA /UN</v>
          </cell>
          <cell r="C821" t="str">
            <v>UN</v>
          </cell>
          <cell r="D821" t="str">
            <v>UN</v>
          </cell>
          <cell r="E821">
            <v>18.68</v>
          </cell>
          <cell r="F821">
            <v>18.77</v>
          </cell>
        </row>
        <row r="822">
          <cell r="A822" t="str">
            <v>1201008140</v>
          </cell>
          <cell r="B822" t="str">
            <v>PARA-RAIOS DE DISTRIBUICAO, TENSAO NOMINAL 15 KV, CORRENTE NOMINAL DE DESCARGA 5 KA - FORNECIMENTO E INSTALACAO /UN</v>
          </cell>
          <cell r="C822" t="str">
            <v>UN</v>
          </cell>
          <cell r="D822" t="str">
            <v>UN</v>
          </cell>
          <cell r="E822">
            <v>318.72000000000003</v>
          </cell>
          <cell r="F822">
            <v>319.20999999999998</v>
          </cell>
        </row>
        <row r="823">
          <cell r="A823" t="str">
            <v>1201008141</v>
          </cell>
          <cell r="B823" t="str">
            <v>PARA RAIO POLIMERICO, CLASSE 12 KV /UN</v>
          </cell>
          <cell r="C823" t="str">
            <v>UN</v>
          </cell>
          <cell r="D823" t="str">
            <v>UN</v>
          </cell>
          <cell r="E823">
            <v>198.12</v>
          </cell>
          <cell r="F823">
            <v>198.61</v>
          </cell>
        </row>
        <row r="824">
          <cell r="A824" t="str">
            <v>1201008142</v>
          </cell>
          <cell r="B824" t="str">
            <v>CHAVE FUSIVEL TIPO XS - 100 A, CLASSE 15 KV, LORENZETTI OU SIMILAR /UN</v>
          </cell>
          <cell r="C824" t="str">
            <v>UN</v>
          </cell>
          <cell r="D824" t="str">
            <v>UN</v>
          </cell>
          <cell r="E824">
            <v>424.59</v>
          </cell>
          <cell r="F824">
            <v>434.88</v>
          </cell>
        </row>
        <row r="825">
          <cell r="A825" t="str">
            <v>1201008143</v>
          </cell>
          <cell r="B825" t="str">
            <v>LACO PREFORMADO PARA CABO 2 AWG /UN</v>
          </cell>
          <cell r="C825" t="str">
            <v>UN</v>
          </cell>
          <cell r="D825" t="str">
            <v>UN</v>
          </cell>
          <cell r="E825">
            <v>9.3699999999999992</v>
          </cell>
          <cell r="F825">
            <v>9.69</v>
          </cell>
        </row>
        <row r="826">
          <cell r="A826" t="str">
            <v>1201008144</v>
          </cell>
          <cell r="B826" t="str">
            <v>SUPORTE EM ACO GALVANIZADO PARA TRANSFORMADOR PARA POSTE DUPLO T 185 X 95 MM, CHAPA DE 5/16" - FORNECIMENTO E INSTALACAO /UN</v>
          </cell>
          <cell r="C826" t="str">
            <v>UN</v>
          </cell>
          <cell r="D826" t="str">
            <v>UN</v>
          </cell>
          <cell r="E826">
            <v>189.57</v>
          </cell>
          <cell r="F826">
            <v>190.74</v>
          </cell>
        </row>
        <row r="827">
          <cell r="A827" t="str">
            <v>1201008145</v>
          </cell>
          <cell r="B827" t="str">
            <v>LACO PREFORMADO PARA CABO 1/0 AWG /UN</v>
          </cell>
          <cell r="C827" t="str">
            <v>UN</v>
          </cell>
          <cell r="D827" t="str">
            <v>UN</v>
          </cell>
          <cell r="E827">
            <v>9.26</v>
          </cell>
          <cell r="F827">
            <v>9.58</v>
          </cell>
        </row>
        <row r="828">
          <cell r="A828" t="str">
            <v>1201008146</v>
          </cell>
          <cell r="B828" t="str">
            <v>FIO DE ALUMINIO PARA ARMACAO DE ISOLADOR DE TOPO /M</v>
          </cell>
          <cell r="C828" t="str">
            <v>/M</v>
          </cell>
          <cell r="D828" t="str">
            <v>M</v>
          </cell>
          <cell r="E828">
            <v>3.64</v>
          </cell>
          <cell r="F828">
            <v>3.76</v>
          </cell>
        </row>
        <row r="829">
          <cell r="A829" t="str">
            <v>1201008148</v>
          </cell>
          <cell r="B829" t="str">
            <v>FITA DE ALUMINIO PARA PROTECAO DE ISOLADOR DE TOPO /M</v>
          </cell>
          <cell r="C829" t="str">
            <v>/M</v>
          </cell>
          <cell r="D829" t="str">
            <v>M</v>
          </cell>
          <cell r="E829">
            <v>2.64</v>
          </cell>
          <cell r="F829">
            <v>2.76</v>
          </cell>
        </row>
        <row r="830">
          <cell r="A830" t="str">
            <v>1201008149</v>
          </cell>
          <cell r="B830" t="str">
            <v>ALCA PREFORMADA PARA ESTAI DE ANCORA /UN</v>
          </cell>
          <cell r="C830" t="str">
            <v>UN</v>
          </cell>
          <cell r="D830" t="str">
            <v>UN</v>
          </cell>
          <cell r="E830">
            <v>14.89</v>
          </cell>
          <cell r="F830">
            <v>15.21</v>
          </cell>
        </row>
        <row r="831">
          <cell r="A831" t="str">
            <v>1201008150</v>
          </cell>
          <cell r="B831" t="str">
            <v>SINAPI - 101555 - ALCA PREFORMADA DE DISTRIBUICAO, EM  ACO GALVANIZADO, AWG 4 - FORNECIMENTO E INSTALACAO. AF_07/2020 /UN</v>
          </cell>
          <cell r="C831" t="str">
            <v>UN</v>
          </cell>
          <cell r="D831" t="str">
            <v>UN</v>
          </cell>
          <cell r="E831">
            <v>6.29</v>
          </cell>
          <cell r="F831">
            <v>6.68</v>
          </cell>
        </row>
        <row r="832">
          <cell r="A832" t="str">
            <v>1201008151</v>
          </cell>
          <cell r="B832" t="str">
            <v>ALCA PREFORMADA DE DISTRIBUICAO PARA CABO 1/0 AWG /UN</v>
          </cell>
          <cell r="C832" t="str">
            <v>UN</v>
          </cell>
          <cell r="D832" t="str">
            <v>UN</v>
          </cell>
          <cell r="E832">
            <v>14.89</v>
          </cell>
          <cell r="F832">
            <v>15.21</v>
          </cell>
        </row>
        <row r="833">
          <cell r="A833" t="str">
            <v>1201008152</v>
          </cell>
          <cell r="B833" t="str">
            <v>ELO FUSIVEL, PARA PROTECAO DE TRANSFORMADOR DE:- 3 H /UN</v>
          </cell>
          <cell r="C833" t="str">
            <v>UN</v>
          </cell>
          <cell r="D833" t="str">
            <v>UN</v>
          </cell>
          <cell r="E833">
            <v>3.29</v>
          </cell>
          <cell r="F833">
            <v>3.38</v>
          </cell>
        </row>
        <row r="834">
          <cell r="A834" t="str">
            <v>1201008153</v>
          </cell>
          <cell r="B834" t="str">
            <v>- 2 H /UN</v>
          </cell>
          <cell r="C834" t="str">
            <v>UN</v>
          </cell>
          <cell r="D834" t="str">
            <v>UN</v>
          </cell>
          <cell r="E834">
            <v>3.21</v>
          </cell>
          <cell r="F834">
            <v>3.3</v>
          </cell>
        </row>
        <row r="835">
          <cell r="A835" t="str">
            <v>1201008154</v>
          </cell>
          <cell r="B835" t="str">
            <v>- 5 H /UN</v>
          </cell>
          <cell r="C835" t="str">
            <v>UN</v>
          </cell>
          <cell r="D835" t="str">
            <v>UN</v>
          </cell>
          <cell r="E835">
            <v>3.29</v>
          </cell>
          <cell r="F835">
            <v>3.38</v>
          </cell>
        </row>
        <row r="836">
          <cell r="A836" t="str">
            <v>1201008156</v>
          </cell>
          <cell r="B836" t="str">
            <v>- 6 K /UN</v>
          </cell>
          <cell r="C836" t="str">
            <v>UN</v>
          </cell>
          <cell r="D836" t="str">
            <v>UN</v>
          </cell>
          <cell r="E836">
            <v>3.29</v>
          </cell>
          <cell r="F836">
            <v>3.38</v>
          </cell>
        </row>
        <row r="837">
          <cell r="A837" t="str">
            <v>1201008157</v>
          </cell>
          <cell r="B837" t="str">
            <v>- 10K /UN</v>
          </cell>
          <cell r="C837" t="str">
            <v>UN</v>
          </cell>
          <cell r="D837" t="str">
            <v>UN</v>
          </cell>
          <cell r="E837">
            <v>3.21</v>
          </cell>
          <cell r="F837">
            <v>3.3</v>
          </cell>
        </row>
        <row r="838">
          <cell r="A838" t="str">
            <v>1201008158</v>
          </cell>
          <cell r="B838" t="str">
            <v>- 15 K /UN</v>
          </cell>
          <cell r="C838" t="str">
            <v>UN</v>
          </cell>
          <cell r="D838" t="str">
            <v>UN</v>
          </cell>
          <cell r="E838">
            <v>4.05</v>
          </cell>
          <cell r="F838">
            <v>4.1399999999999997</v>
          </cell>
        </row>
        <row r="839">
          <cell r="A839" t="str">
            <v>1201008160</v>
          </cell>
          <cell r="B839" t="str">
            <v>- 25 K /UN</v>
          </cell>
          <cell r="C839" t="str">
            <v>UN</v>
          </cell>
          <cell r="D839" t="str">
            <v>UN</v>
          </cell>
          <cell r="E839">
            <v>3.89</v>
          </cell>
          <cell r="F839">
            <v>3.98</v>
          </cell>
        </row>
        <row r="840">
          <cell r="A840" t="str">
            <v>1201008162</v>
          </cell>
          <cell r="B840" t="str">
            <v>CABO DE ALUMINIO, SEM ALMA DE ACO, NA(S) BITOLA(S):- 4 AWG /M</v>
          </cell>
          <cell r="C840" t="str">
            <v>/M</v>
          </cell>
          <cell r="D840" t="str">
            <v>M</v>
          </cell>
          <cell r="E840">
            <v>12.2</v>
          </cell>
          <cell r="F840">
            <v>13.4</v>
          </cell>
        </row>
        <row r="841">
          <cell r="A841" t="str">
            <v>1201008164</v>
          </cell>
          <cell r="B841" t="str">
            <v>- 2 AWG /M</v>
          </cell>
          <cell r="C841" t="str">
            <v>/M</v>
          </cell>
          <cell r="D841" t="str">
            <v>M</v>
          </cell>
          <cell r="E841">
            <v>12.86</v>
          </cell>
          <cell r="F841">
            <v>14.06</v>
          </cell>
        </row>
        <row r="842">
          <cell r="A842" t="str">
            <v>1201008166</v>
          </cell>
          <cell r="B842" t="str">
            <v>- 1/0 AWG /M</v>
          </cell>
          <cell r="C842" t="str">
            <v>/M</v>
          </cell>
          <cell r="D842" t="str">
            <v>M</v>
          </cell>
          <cell r="E842">
            <v>13.82</v>
          </cell>
          <cell r="F842">
            <v>15.02</v>
          </cell>
        </row>
        <row r="843">
          <cell r="A843" t="str">
            <v>1201008167</v>
          </cell>
          <cell r="B843" t="str">
            <v>- 4/0 AWG /UN</v>
          </cell>
          <cell r="C843" t="str">
            <v>UN</v>
          </cell>
          <cell r="D843" t="str">
            <v>UN</v>
          </cell>
          <cell r="E843">
            <v>36.5</v>
          </cell>
          <cell r="F843">
            <v>38.049999999999997</v>
          </cell>
        </row>
        <row r="844">
          <cell r="A844" t="str">
            <v>1201008168</v>
          </cell>
          <cell r="B844" t="str">
            <v>PARAFUSO, COM PORCA, NA(S) ESPECIFICACAO(OES):- MAQUINA (16 X 125)MM /UN</v>
          </cell>
          <cell r="C844" t="str">
            <v>UN</v>
          </cell>
          <cell r="D844" t="str">
            <v>UN</v>
          </cell>
          <cell r="E844">
            <v>9.09</v>
          </cell>
          <cell r="F844">
            <v>9.48</v>
          </cell>
        </row>
        <row r="845">
          <cell r="A845" t="str">
            <v>1201008170</v>
          </cell>
          <cell r="B845" t="str">
            <v>- CABECA QUADRADA (16 X 150)MM /UN</v>
          </cell>
          <cell r="C845" t="str">
            <v>UN</v>
          </cell>
          <cell r="D845" t="str">
            <v>UN</v>
          </cell>
          <cell r="E845">
            <v>9.66</v>
          </cell>
          <cell r="F845">
            <v>10.050000000000001</v>
          </cell>
        </row>
        <row r="846">
          <cell r="A846" t="str">
            <v>1201008172</v>
          </cell>
          <cell r="B846" t="str">
            <v>- CABECA QUADRADA (16 X 250)MM /UN</v>
          </cell>
          <cell r="C846" t="str">
            <v>UN</v>
          </cell>
          <cell r="D846" t="str">
            <v>UN</v>
          </cell>
          <cell r="E846">
            <v>11.7</v>
          </cell>
          <cell r="F846">
            <v>12.09</v>
          </cell>
        </row>
        <row r="847">
          <cell r="A847" t="str">
            <v>1201008174</v>
          </cell>
          <cell r="B847" t="str">
            <v>- ROSCA DUPLA (PASSANTE) - (16 X 450)MM /UN</v>
          </cell>
          <cell r="C847" t="str">
            <v>UN</v>
          </cell>
          <cell r="D847" t="str">
            <v>UN</v>
          </cell>
          <cell r="E847">
            <v>24.74</v>
          </cell>
          <cell r="F847">
            <v>25.13</v>
          </cell>
        </row>
        <row r="848">
          <cell r="A848" t="str">
            <v>1201008176</v>
          </cell>
          <cell r="B848" t="str">
            <v>- FRANCES (16 X 45)MM /UN</v>
          </cell>
          <cell r="C848" t="str">
            <v>UN</v>
          </cell>
          <cell r="D848" t="str">
            <v>UN</v>
          </cell>
          <cell r="E848">
            <v>7.2</v>
          </cell>
          <cell r="F848">
            <v>7.59</v>
          </cell>
        </row>
        <row r="849">
          <cell r="A849" t="str">
            <v>1201008178</v>
          </cell>
          <cell r="B849" t="str">
            <v>- FRANCES (16 X 150)MM /UN</v>
          </cell>
          <cell r="C849" t="str">
            <v>UN</v>
          </cell>
          <cell r="D849" t="str">
            <v>UN</v>
          </cell>
          <cell r="E849">
            <v>9.75</v>
          </cell>
          <cell r="F849">
            <v>10.14</v>
          </cell>
        </row>
        <row r="850">
          <cell r="A850" t="str">
            <v>1201008180</v>
          </cell>
          <cell r="B850" t="str">
            <v>ARRUELA QUADRADA FURO DE 18 MM /UN</v>
          </cell>
          <cell r="C850" t="str">
            <v>UN</v>
          </cell>
          <cell r="D850" t="str">
            <v>UN</v>
          </cell>
          <cell r="E850">
            <v>1.43</v>
          </cell>
          <cell r="F850">
            <v>1.52</v>
          </cell>
        </row>
        <row r="851">
          <cell r="A851" t="str">
            <v>1201008182</v>
          </cell>
          <cell r="B851" t="str">
            <v>ARRUELA DE PRESSAO PARA PARAFUSO DE 16 MM /UN</v>
          </cell>
          <cell r="C851" t="str">
            <v>UN</v>
          </cell>
          <cell r="D851" t="str">
            <v>UN</v>
          </cell>
          <cell r="E851">
            <v>1.29</v>
          </cell>
          <cell r="F851">
            <v>1.38</v>
          </cell>
          <cell r="H851" t="str">
            <v>INSTALAÇOES ELETRICAS - PADRAO E ACESSORIOS</v>
          </cell>
        </row>
        <row r="852">
          <cell r="A852" t="str">
            <v>1201008183</v>
          </cell>
          <cell r="B852" t="str">
            <v>DISJUNTOR, A VACUO 630A, MOD. MAF-15-630, CAPACIDADE 350MVA, COM PROTECAO DE CURTO, SOBRECARGA E FALTA DE FASE, PROTECAO SECUNDARIA DA BEGHIN OU SIMILAR /UN</v>
          </cell>
          <cell r="C852" t="str">
            <v>UN</v>
          </cell>
          <cell r="D852" t="str">
            <v>UN</v>
          </cell>
          <cell r="E852">
            <v>34924.61</v>
          </cell>
          <cell r="F852">
            <v>34949.17</v>
          </cell>
        </row>
        <row r="853">
          <cell r="A853" t="str">
            <v>1201008185</v>
          </cell>
          <cell r="B853" t="str">
            <v>ALAVANCA DE MANOBRA PARA CHAVE SECCIONADORA DE 400A /UN</v>
          </cell>
          <cell r="C853" t="str">
            <v>UN</v>
          </cell>
          <cell r="D853" t="str">
            <v>UN</v>
          </cell>
          <cell r="E853">
            <v>612.54</v>
          </cell>
          <cell r="F853">
            <v>615.17999999999995</v>
          </cell>
        </row>
        <row r="854">
          <cell r="A854" t="str">
            <v>1201008186</v>
          </cell>
          <cell r="B854" t="str">
            <v>CHAVE SECCIONADORA TRIPOLAR PARA MEDIA TENSAO 400A/15KV COM COMANDO MANUAL SIMULTANEO NAS TRES FASE ATRAVES DE PUNHO /UN</v>
          </cell>
          <cell r="C854" t="str">
            <v>UN</v>
          </cell>
          <cell r="D854" t="str">
            <v>UN</v>
          </cell>
          <cell r="E854">
            <v>2107.8200000000002</v>
          </cell>
          <cell r="F854">
            <v>2126.5</v>
          </cell>
        </row>
        <row r="855">
          <cell r="A855" t="str">
            <v>1201008187</v>
          </cell>
          <cell r="B855" t="str">
            <v>PORTA COM TELA MALHA 20MM COM DISPOSITIVO PARA LACRE DE (0,80 X 2,10)M, INCLUSIVE FUNDO ANTICORROSIVO 2 DEMAOS /UN</v>
          </cell>
          <cell r="C855" t="str">
            <v>UN</v>
          </cell>
          <cell r="D855" t="str">
            <v>UN</v>
          </cell>
          <cell r="E855">
            <v>1135.6199999999999</v>
          </cell>
          <cell r="F855">
            <v>1185.6199999999999</v>
          </cell>
        </row>
        <row r="856">
          <cell r="A856" t="str">
            <v>1201008188</v>
          </cell>
          <cell r="B856" t="str">
            <v>PORTA DE AA 2 FOLHAS TIPO VENEZIANA EM CHAPA DOBRADA No.18 DE (1,40 X 2,10)M, INCLUSIVE FUNDO ANTICORROSIVO 2 DEMAOS - ANEXO A-042 /UN</v>
          </cell>
          <cell r="C856" t="str">
            <v>UN</v>
          </cell>
          <cell r="D856" t="str">
            <v>UN</v>
          </cell>
          <cell r="E856">
            <v>2710.55</v>
          </cell>
          <cell r="F856">
            <v>2835.3</v>
          </cell>
        </row>
        <row r="857">
          <cell r="A857" t="str">
            <v>1201008189</v>
          </cell>
          <cell r="B857" t="str">
            <v>PORTA TIPO VENEZIANA EM CHAPA DOBRADA No. 18, INCLUSIVE FUNDO ANTICORROSIVO 2 DEMAOS, DE:- (0,80 X 2,10)M /UN</v>
          </cell>
          <cell r="C857" t="str">
            <v>UN</v>
          </cell>
          <cell r="D857" t="str">
            <v>UN</v>
          </cell>
          <cell r="E857">
            <v>1470.25</v>
          </cell>
          <cell r="F857">
            <v>1532.25</v>
          </cell>
        </row>
        <row r="858">
          <cell r="A858" t="str">
            <v>1201008190</v>
          </cell>
          <cell r="B858" t="str">
            <v>ISOLADOR DE PORCELANA, TIPO BUCHA, PARA TENSAO DE 15KV - FORNECIMENTO E INSTALACAO /UN</v>
          </cell>
          <cell r="C858" t="str">
            <v>UN</v>
          </cell>
          <cell r="D858" t="str">
            <v>UN</v>
          </cell>
          <cell r="E858">
            <v>400.5</v>
          </cell>
          <cell r="F858">
            <v>402.83</v>
          </cell>
        </row>
        <row r="859">
          <cell r="A859" t="str">
            <v>1201008192</v>
          </cell>
          <cell r="B859" t="str">
            <v>- INTERNO-INTERNO /UN</v>
          </cell>
          <cell r="C859" t="str">
            <v>UN</v>
          </cell>
          <cell r="D859" t="str">
            <v>UN</v>
          </cell>
          <cell r="E859">
            <v>473.72</v>
          </cell>
          <cell r="F859">
            <v>484.3</v>
          </cell>
        </row>
        <row r="860">
          <cell r="A860" t="str">
            <v>1201008194</v>
          </cell>
          <cell r="B860" t="str">
            <v>- PEDESTAL /UN</v>
          </cell>
          <cell r="C860" t="str">
            <v>UN</v>
          </cell>
          <cell r="D860" t="str">
            <v>UN</v>
          </cell>
          <cell r="E860">
            <v>128.35</v>
          </cell>
          <cell r="F860">
            <v>130.68</v>
          </cell>
        </row>
        <row r="861">
          <cell r="A861" t="str">
            <v>1201008196</v>
          </cell>
          <cell r="B861" t="str">
            <v>PRATELEIRA PARA INSTALACAO DE TC E TP (PADRAO ENERGISA) /UN</v>
          </cell>
          <cell r="C861" t="str">
            <v>UN</v>
          </cell>
          <cell r="D861" t="str">
            <v>UN</v>
          </cell>
          <cell r="E861">
            <v>1317.49</v>
          </cell>
          <cell r="F861">
            <v>1332.97</v>
          </cell>
        </row>
        <row r="862">
          <cell r="A862" t="str">
            <v>1201008197</v>
          </cell>
          <cell r="B862" t="str">
            <v>SUPORTE PARA TRANSFORMADOR EM POSTE DE CONCRETO CIRCULAR ATE 270MM /UN</v>
          </cell>
          <cell r="C862" t="str">
            <v>UN</v>
          </cell>
          <cell r="D862" t="str">
            <v>UN</v>
          </cell>
          <cell r="E862">
            <v>220.9</v>
          </cell>
          <cell r="F862">
            <v>228.83</v>
          </cell>
        </row>
        <row r="863">
          <cell r="A863" t="str">
            <v>1201008198</v>
          </cell>
          <cell r="B863" t="str">
            <v>SUPORTE PARA TRANSFORMADOR EM POSTE DE CONCRETO DUPLO T 195/100 /UN</v>
          </cell>
          <cell r="C863" t="str">
            <v>UN</v>
          </cell>
          <cell r="D863" t="str">
            <v>UN</v>
          </cell>
          <cell r="E863">
            <v>221.07</v>
          </cell>
          <cell r="F863">
            <v>229</v>
          </cell>
        </row>
        <row r="864">
          <cell r="A864" t="str">
            <v>1201008299</v>
          </cell>
          <cell r="B864" t="str">
            <v>*ACESSORIOS PARA CABINE DE TRANSFORMADOR:</v>
          </cell>
          <cell r="C864" t="str">
            <v>R:</v>
          </cell>
          <cell r="D864" t="str">
            <v>R:</v>
          </cell>
          <cell r="E864">
            <v>0</v>
          </cell>
          <cell r="F864">
            <v>0</v>
          </cell>
        </row>
        <row r="865">
          <cell r="A865" t="str">
            <v>1201008300</v>
          </cell>
          <cell r="B865" t="str">
            <v>JANELA FIXA COM VIDRO PARA ILUMINACAO NATURAL DE (1,00 X 0,50)M, INCLUSIVE FUNDO ANTICORROSIVO 2 DEMAOS -  ANEXO A-025 (ESQ.) (EXCLUSIVE VIDRO) /UN</v>
          </cell>
          <cell r="C865" t="str">
            <v>UN</v>
          </cell>
          <cell r="D865" t="str">
            <v>UN</v>
          </cell>
          <cell r="E865">
            <v>332.5</v>
          </cell>
          <cell r="F865">
            <v>347.68</v>
          </cell>
        </row>
        <row r="866">
          <cell r="A866" t="str">
            <v>1201008301</v>
          </cell>
          <cell r="B866" t="str">
            <v>JANELA MISTA (VIDRO/VENEZIANA) PARA ILUMINACAO E VENTILACAO NATURAL (1,20 X 0,60)M, INCLUSIVE FUNDO ANTICORROSIVO 2 DEMAOS - ANEXO A-027 (EXCLUSIVE VIDRO) /UN</v>
          </cell>
          <cell r="C866" t="str">
            <v>UN</v>
          </cell>
          <cell r="D866" t="str">
            <v>UN</v>
          </cell>
          <cell r="E866">
            <v>561.94000000000005</v>
          </cell>
          <cell r="F866">
            <v>590.03</v>
          </cell>
        </row>
        <row r="867">
          <cell r="A867" t="str">
            <v>1201008302</v>
          </cell>
          <cell r="B867" t="str">
            <v>TELA DE PROTECAO PARA JANELA DE (1,00 X 0,75)M, INCLUSIVE FUNDO ANTICORROSIVO 2 DEMAOS - ANEXO A-026 (ESQ.) /UN</v>
          </cell>
          <cell r="C867" t="str">
            <v>UN</v>
          </cell>
          <cell r="D867" t="str">
            <v>UN</v>
          </cell>
          <cell r="E867">
            <v>320.89999999999998</v>
          </cell>
          <cell r="F867">
            <v>329.98</v>
          </cell>
        </row>
        <row r="868">
          <cell r="A868" t="str">
            <v>1201008304</v>
          </cell>
          <cell r="B868" t="str">
            <v>JANELA VENEZIANA PARA VENTILACAO NATURAL DE (1,00 X 0,50)M, INCLUSIVE FUNDO ANTICORROSIVO 2 DEMAOS - ANEXO A-024 (ESQ.) /UN</v>
          </cell>
          <cell r="C868" t="str">
            <v>UN</v>
          </cell>
          <cell r="D868" t="str">
            <v>UN</v>
          </cell>
          <cell r="E868">
            <v>356.7</v>
          </cell>
          <cell r="F868">
            <v>372.76</v>
          </cell>
        </row>
        <row r="869">
          <cell r="A869" t="str">
            <v>1201008306</v>
          </cell>
          <cell r="B869" t="str">
            <v>GRADE DE PROTECAO REMOVIVEL (2,00 X 2,00)M, INCLUSIVE FUNDO ANTICORROSIVO 2 DEMAOS - ANEXO A-028 (ESQ.) /UN</v>
          </cell>
          <cell r="C869" t="str">
            <v>UN</v>
          </cell>
          <cell r="D869" t="str">
            <v>UN</v>
          </cell>
          <cell r="E869">
            <v>869.63</v>
          </cell>
          <cell r="F869">
            <v>929.04</v>
          </cell>
        </row>
        <row r="870">
          <cell r="A870" t="str">
            <v>1201008308</v>
          </cell>
          <cell r="B870" t="str">
            <v>BARRAMENTO DE COBRE, PARA 13,8 KV, TIPO VERGALHAO, REDONDO E DIAMETRO 1/4" /M</v>
          </cell>
          <cell r="C870" t="str">
            <v>/M</v>
          </cell>
          <cell r="D870" t="str">
            <v>M</v>
          </cell>
          <cell r="E870">
            <v>26.44</v>
          </cell>
          <cell r="F870">
            <v>27.64</v>
          </cell>
        </row>
        <row r="871">
          <cell r="A871" t="str">
            <v>1201008309</v>
          </cell>
          <cell r="B871" t="str">
            <v>BARRAMENTO DE COBRE, PARA 15KV, TIPO VERGALHAO, REDONDO E DIAMETRO 3/8" /M</v>
          </cell>
          <cell r="C871" t="str">
            <v>/M</v>
          </cell>
          <cell r="D871" t="str">
            <v>M</v>
          </cell>
          <cell r="E871">
            <v>97.99</v>
          </cell>
          <cell r="F871">
            <v>99.19</v>
          </cell>
        </row>
        <row r="872">
          <cell r="A872" t="str">
            <v>1201008316</v>
          </cell>
          <cell r="B872" t="str">
            <v>BORNE CONCENTRICO DE 3/8" NO(S) TIPO(S):- TERMINAL CENTRAL /UN</v>
          </cell>
          <cell r="C872" t="str">
            <v>UN</v>
          </cell>
          <cell r="D872" t="str">
            <v>UN</v>
          </cell>
          <cell r="E872">
            <v>22.61</v>
          </cell>
          <cell r="F872">
            <v>23.2</v>
          </cell>
        </row>
        <row r="873">
          <cell r="A873" t="str">
            <v>1201008318</v>
          </cell>
          <cell r="B873" t="str">
            <v>- TERMINAL ANGULAR /UN</v>
          </cell>
          <cell r="C873" t="str">
            <v>UN</v>
          </cell>
          <cell r="D873" t="str">
            <v>UN</v>
          </cell>
          <cell r="E873">
            <v>20.420000000000002</v>
          </cell>
          <cell r="F873">
            <v>21.01</v>
          </cell>
        </row>
        <row r="874">
          <cell r="A874" t="str">
            <v>1201008320</v>
          </cell>
          <cell r="B874" t="str">
            <v>- DERIVACAO T /UN</v>
          </cell>
          <cell r="C874" t="str">
            <v>UN</v>
          </cell>
          <cell r="D874" t="str">
            <v>UN</v>
          </cell>
          <cell r="E874">
            <v>20.99</v>
          </cell>
          <cell r="F874">
            <v>21.58</v>
          </cell>
        </row>
        <row r="875">
          <cell r="A875" t="str">
            <v>1201008330</v>
          </cell>
          <cell r="B875" t="str">
            <v>MUFLA TERMINAL PRIMARIA UNIPOLAR USO INTERNO PARA CABO 35/120MM2, ISOLACAO 15/25KV EM EPR - BORRACHA DE SILICONE. FORNECIMENTO E INSTALACAO /UN</v>
          </cell>
          <cell r="C875" t="str">
            <v>UN</v>
          </cell>
          <cell r="D875" t="str">
            <v>UN</v>
          </cell>
          <cell r="E875">
            <v>329.26</v>
          </cell>
          <cell r="F875">
            <v>336.72</v>
          </cell>
        </row>
        <row r="876">
          <cell r="A876" t="str">
            <v>1201008332</v>
          </cell>
          <cell r="B876" t="str">
            <v>MUFLA TERMINAL PRIMARIA UNIOLAR USO EXTERNO PARA CABO 25/70MM2 ISOL, 3,6/6KV EM EPR - BORRACHA SILICONE - FORNECIMENTO E INSTALACAO /UN</v>
          </cell>
          <cell r="C876" t="str">
            <v>UN</v>
          </cell>
          <cell r="D876" t="str">
            <v>UN</v>
          </cell>
          <cell r="E876">
            <v>272.42</v>
          </cell>
          <cell r="F876">
            <v>280.16000000000003</v>
          </cell>
        </row>
        <row r="877">
          <cell r="A877" t="str">
            <v>1201008334</v>
          </cell>
          <cell r="B877" t="str">
            <v>SUPORTE PARA SECCIONADORA 15 KV EM FERRO L 1 1/2"X 3/16" COM 4 CHUMBADORES, INCLUSIVE FUNDO ANTICORROSIVO 2 DEMAOS /UN</v>
          </cell>
          <cell r="C877" t="str">
            <v>UN</v>
          </cell>
          <cell r="D877" t="str">
            <v>UN</v>
          </cell>
          <cell r="E877">
            <v>178.91</v>
          </cell>
          <cell r="F877">
            <v>184.35</v>
          </cell>
        </row>
        <row r="878">
          <cell r="A878" t="str">
            <v>1201008336</v>
          </cell>
          <cell r="B878" t="str">
            <v>SUPORTE PARA MUFLA EM CANTONEIRA 2"X 3/16" COM 4 FUROS 5/8", INCLUSIVE FUNDO ANTICORROSIVO 2 DEMAOS /UN</v>
          </cell>
          <cell r="C878" t="str">
            <v>UN</v>
          </cell>
          <cell r="D878" t="str">
            <v>UN</v>
          </cell>
          <cell r="E878">
            <v>167.33</v>
          </cell>
          <cell r="F878">
            <v>172.69</v>
          </cell>
        </row>
        <row r="879">
          <cell r="A879" t="str">
            <v>1201008338</v>
          </cell>
          <cell r="B879" t="str">
            <v>SUPORTE EM CANTONEIRA 50 X 50 X 5MM, PARA ISOLADOR PEDESTRAL 30 X 120 X 30CM, INCLUSIVE FUNDO ANTICORROSIVO 2 DEMAOS /UN</v>
          </cell>
          <cell r="C879" t="str">
            <v>UN</v>
          </cell>
          <cell r="D879" t="str">
            <v>UN</v>
          </cell>
          <cell r="E879">
            <v>203.23</v>
          </cell>
          <cell r="F879">
            <v>208.77</v>
          </cell>
        </row>
        <row r="880">
          <cell r="A880" t="str">
            <v>1201008340</v>
          </cell>
          <cell r="B880" t="str">
            <v>SUPORTE PARA ALAVANCA DE MANOBRA DA CHAVE SECCIONADORA, INCLUSIVE FUNDO ANTICORROSIVO 2 DEMAOS /UN</v>
          </cell>
          <cell r="C880" t="str">
            <v>UN</v>
          </cell>
          <cell r="D880" t="str">
            <v>UN</v>
          </cell>
          <cell r="E880">
            <v>88.64</v>
          </cell>
          <cell r="F880">
            <v>91.15</v>
          </cell>
        </row>
        <row r="881">
          <cell r="A881" t="str">
            <v>1201008342</v>
          </cell>
          <cell r="B881" t="str">
            <v>CHAPA DE FERRO GALVANIZADO DE 3,5 X 700 X 1700MM PARA 3 BUCHAS DE PASSAGEM, INCLUSIVE FUNDO ANTICORROSIVO 2 DEMAOS /UN</v>
          </cell>
          <cell r="C881" t="str">
            <v>UN</v>
          </cell>
          <cell r="D881" t="str">
            <v>UN</v>
          </cell>
          <cell r="E881">
            <v>396.67</v>
          </cell>
          <cell r="F881">
            <v>410.06</v>
          </cell>
        </row>
        <row r="882">
          <cell r="A882" t="str">
            <v>1201008344</v>
          </cell>
          <cell r="B882" t="str">
            <v>CAIXA DE PROTECAO  PARA TRANSFORMADOR CORRENTE, EM CHAPA DE ACO 18 USG (PADRAO DA CONCESSIONARIA LOCAL) - FORNECIMENTO E INSTALACAO /UN</v>
          </cell>
          <cell r="C882" t="str">
            <v>UN</v>
          </cell>
          <cell r="D882" t="str">
            <v>UN</v>
          </cell>
          <cell r="E882">
            <v>787.98</v>
          </cell>
          <cell r="F882">
            <v>788.65</v>
          </cell>
        </row>
        <row r="883">
          <cell r="A883" t="str">
            <v>1201008346</v>
          </cell>
          <cell r="B883" t="str">
            <v>PLACA DE ADVERTENCIA EM PVC 2MM, COM OS DIZERES:- ESTA CHAVE NAO DEVE SER MANOBRADA /UN</v>
          </cell>
          <cell r="C883" t="str">
            <v>UN</v>
          </cell>
          <cell r="D883" t="str">
            <v>UN</v>
          </cell>
          <cell r="E883">
            <v>31.23</v>
          </cell>
          <cell r="F883">
            <v>31.36</v>
          </cell>
          <cell r="H883" t="str">
            <v>INSTALAÇOES HIDRO-SANITARIAS E AGUAS PLUVIAIS - AGUA FRIA</v>
          </cell>
        </row>
        <row r="884">
          <cell r="A884" t="str">
            <v>1201008348</v>
          </cell>
          <cell r="B884" t="str">
            <v>- PERIGO DE MORTE /UN</v>
          </cell>
          <cell r="C884" t="str">
            <v>UN</v>
          </cell>
          <cell r="D884" t="str">
            <v>UN</v>
          </cell>
          <cell r="E884">
            <v>31.21</v>
          </cell>
          <cell r="F884">
            <v>31.34</v>
          </cell>
        </row>
        <row r="885">
          <cell r="A885" t="str">
            <v>1201008352</v>
          </cell>
          <cell r="B885" t="str">
            <v>PARAFUSO DE FERRO C/PORCA, 2 ARRUELAS LISAS E 1 ARRUELA DE PRESSAO DE:- 3/8" X 1 1/2"/UN</v>
          </cell>
          <cell r="C885" t="str">
            <v>UN</v>
          </cell>
          <cell r="D885" t="str">
            <v>UN</v>
          </cell>
          <cell r="E885">
            <v>5.15</v>
          </cell>
          <cell r="F885">
            <v>5.54</v>
          </cell>
        </row>
        <row r="886">
          <cell r="A886" t="str">
            <v>1201008354</v>
          </cell>
          <cell r="B886" t="str">
            <v>- 5/8" X 1 1/2"/UN</v>
          </cell>
          <cell r="C886" t="str">
            <v>UN</v>
          </cell>
          <cell r="D886" t="str">
            <v>UN</v>
          </cell>
          <cell r="E886">
            <v>8.66</v>
          </cell>
          <cell r="F886">
            <v>9.0500000000000007</v>
          </cell>
        </row>
        <row r="887">
          <cell r="A887" t="str">
            <v>1201008356</v>
          </cell>
          <cell r="B887" t="str">
            <v>PARAFUSO LATONADO C/PORCA, 2 ARRUELAS LISAS E 1  ARRUELA DE PRESSAO DE:- 3/8" X 1 1/2"/UN</v>
          </cell>
          <cell r="C887" t="str">
            <v>UN</v>
          </cell>
          <cell r="D887" t="str">
            <v>UN</v>
          </cell>
          <cell r="E887">
            <v>12.69</v>
          </cell>
          <cell r="F887">
            <v>13.08</v>
          </cell>
        </row>
        <row r="888">
          <cell r="A888" t="str">
            <v>1201008358</v>
          </cell>
          <cell r="B888" t="str">
            <v>- 1/2"X 1 1/2"/UN</v>
          </cell>
          <cell r="C888" t="str">
            <v>UN</v>
          </cell>
          <cell r="D888" t="str">
            <v>UN</v>
          </cell>
          <cell r="E888">
            <v>26.56</v>
          </cell>
          <cell r="F888">
            <v>26.95</v>
          </cell>
        </row>
        <row r="889">
          <cell r="A889" t="str">
            <v>1201008359</v>
          </cell>
          <cell r="B889" t="str">
            <v>CANALETA EM ALVENARIA (35X35)CM COM TAMPA ANTIDERRAPANTE, INCLUSIVE FUNDO ANTICORROSIVO /M</v>
          </cell>
          <cell r="C889" t="str">
            <v>/M</v>
          </cell>
          <cell r="D889" t="str">
            <v>M</v>
          </cell>
          <cell r="E889">
            <v>322.92</v>
          </cell>
          <cell r="F889">
            <v>336.06</v>
          </cell>
        </row>
        <row r="890">
          <cell r="A890" t="str">
            <v>1201008360</v>
          </cell>
          <cell r="B890" t="str">
            <v>CANALETA EM ALVENARIA (40X40)CM COM TAMPA ANTIDERRAPANTE, INCLUSIVE FUNDO ANTICORROSIVO /M</v>
          </cell>
          <cell r="C890" t="str">
            <v>/M</v>
          </cell>
          <cell r="D890" t="str">
            <v>M</v>
          </cell>
          <cell r="E890">
            <v>344.66</v>
          </cell>
          <cell r="F890">
            <v>358.39</v>
          </cell>
        </row>
        <row r="891">
          <cell r="A891" t="str">
            <v>1201008361</v>
          </cell>
          <cell r="B891" t="str">
            <v>CANALETA EM ALVENARIA (20X20)CM COM TAMPA ANTIDERRAPANTE, INCLUSIVE FUNDO ANTICORROSIVO /M</v>
          </cell>
          <cell r="C891" t="str">
            <v>/M</v>
          </cell>
          <cell r="D891" t="str">
            <v>M</v>
          </cell>
          <cell r="E891">
            <v>229.48</v>
          </cell>
          <cell r="F891">
            <v>239.78</v>
          </cell>
        </row>
        <row r="892">
          <cell r="A892" t="str">
            <v>1201008362</v>
          </cell>
          <cell r="B892" t="str">
            <v>CONECTOR CUNHA PARA CABO 2 AWG /UN</v>
          </cell>
          <cell r="C892" t="str">
            <v>UN</v>
          </cell>
          <cell r="D892" t="str">
            <v>UN</v>
          </cell>
          <cell r="E892">
            <v>13.03</v>
          </cell>
          <cell r="F892">
            <v>13.81</v>
          </cell>
        </row>
        <row r="893">
          <cell r="A893" t="str">
            <v>1201008364</v>
          </cell>
          <cell r="B893" t="str">
            <v>CONECTOR CUNHA ESTRIBO PARA CABO 2 AWG /UN</v>
          </cell>
          <cell r="C893" t="str">
            <v>UN</v>
          </cell>
          <cell r="D893" t="str">
            <v>UN</v>
          </cell>
          <cell r="E893">
            <v>28.95</v>
          </cell>
          <cell r="F893">
            <v>29.73</v>
          </cell>
        </row>
        <row r="894">
          <cell r="A894" t="str">
            <v>1201008366</v>
          </cell>
          <cell r="B894" t="str">
            <v>CARTUCHO VERMELHO PARA CONECTOR CUNHA /UN</v>
          </cell>
          <cell r="C894" t="str">
            <v>UN</v>
          </cell>
          <cell r="D894" t="str">
            <v>UN</v>
          </cell>
          <cell r="E894">
            <v>8.25</v>
          </cell>
          <cell r="F894">
            <v>9.0299999999999994</v>
          </cell>
        </row>
        <row r="895">
          <cell r="A895" t="str">
            <v>1201008370</v>
          </cell>
          <cell r="B895" t="str">
            <v>CABO DE ALUMINIO COM ALMA, NA(S) BITOLA(S):- 4 AWG /M</v>
          </cell>
          <cell r="C895" t="str">
            <v>/M</v>
          </cell>
          <cell r="D895" t="str">
            <v>M</v>
          </cell>
          <cell r="E895">
            <v>8.58</v>
          </cell>
          <cell r="F895">
            <v>9.36</v>
          </cell>
        </row>
        <row r="896">
          <cell r="A896" t="str">
            <v>1201008372</v>
          </cell>
          <cell r="B896" t="str">
            <v>- 2 AWG /M</v>
          </cell>
          <cell r="C896" t="str">
            <v>/M</v>
          </cell>
          <cell r="D896" t="str">
            <v>M</v>
          </cell>
          <cell r="E896">
            <v>9.4499999999999993</v>
          </cell>
          <cell r="F896">
            <v>10.23</v>
          </cell>
        </row>
        <row r="897">
          <cell r="A897" t="str">
            <v>1201008374</v>
          </cell>
          <cell r="B897" t="str">
            <v>- 1/0 AWG /M</v>
          </cell>
          <cell r="C897" t="str">
            <v>/M</v>
          </cell>
          <cell r="D897" t="str">
            <v>M</v>
          </cell>
          <cell r="E897">
            <v>14.72</v>
          </cell>
          <cell r="F897">
            <v>15.92</v>
          </cell>
        </row>
        <row r="898">
          <cell r="A898" t="str">
            <v>1201008376</v>
          </cell>
          <cell r="B898" t="str">
            <v>- 4/0 AWG /M</v>
          </cell>
          <cell r="C898" t="str">
            <v>/M</v>
          </cell>
          <cell r="D898" t="str">
            <v>M</v>
          </cell>
          <cell r="E898">
            <v>43.58</v>
          </cell>
          <cell r="F898">
            <v>45.13</v>
          </cell>
        </row>
        <row r="899">
          <cell r="A899" t="str">
            <v>1201008380</v>
          </cell>
          <cell r="B899" t="str">
            <v>CABO MULTIPLEXADO DE ALUMINIO CA/CAL 3X1X35+35MM2 /M</v>
          </cell>
          <cell r="C899" t="str">
            <v>/M</v>
          </cell>
          <cell r="D899" t="str">
            <v>M</v>
          </cell>
          <cell r="E899">
            <v>25.6</v>
          </cell>
          <cell r="F899">
            <v>26.07</v>
          </cell>
        </row>
        <row r="900">
          <cell r="A900" t="str">
            <v>1201008382</v>
          </cell>
          <cell r="B900" t="str">
            <v>CABO MULTIPLEXADO DE ALUMINIO CA/CAL 3X1X70+70MM2 /M</v>
          </cell>
          <cell r="C900" t="str">
            <v>/M</v>
          </cell>
          <cell r="D900" t="str">
            <v>M</v>
          </cell>
          <cell r="E900">
            <v>45.65</v>
          </cell>
          <cell r="F900">
            <v>46.27</v>
          </cell>
        </row>
        <row r="901">
          <cell r="A901" t="str">
            <v>1201008384</v>
          </cell>
          <cell r="B901" t="str">
            <v>CABO MULTIPLEXADO DE ALUMINIO CA/CAL 3X1X120+70MM2 /M</v>
          </cell>
          <cell r="C901" t="str">
            <v>/M</v>
          </cell>
          <cell r="D901" t="str">
            <v>M</v>
          </cell>
          <cell r="E901">
            <v>77.16</v>
          </cell>
          <cell r="F901">
            <v>77.94</v>
          </cell>
        </row>
        <row r="902">
          <cell r="A902" t="str">
            <v>1201008386</v>
          </cell>
          <cell r="B902" t="str">
            <v>TERMINAL CONTRATIL PINO MACICO LONGO PARA CABO 70MM2 /UN</v>
          </cell>
          <cell r="C902" t="str">
            <v>UN</v>
          </cell>
          <cell r="D902" t="str">
            <v>UN</v>
          </cell>
          <cell r="E902">
            <v>92.3</v>
          </cell>
          <cell r="F902">
            <v>100.04</v>
          </cell>
        </row>
        <row r="903">
          <cell r="A903" t="str">
            <v>1201008388</v>
          </cell>
          <cell r="B903" t="str">
            <v>CABO DE ALUMINIO CA, PROTEGIDO 15KV - 50MM2 /M</v>
          </cell>
          <cell r="C903" t="str">
            <v>/M</v>
          </cell>
          <cell r="D903" t="str">
            <v>M</v>
          </cell>
          <cell r="E903">
            <v>32.58</v>
          </cell>
          <cell r="F903">
            <v>34.979999999999997</v>
          </cell>
        </row>
        <row r="904">
          <cell r="A904" t="str">
            <v>1201008390</v>
          </cell>
          <cell r="B904" t="str">
            <v>CABO DE ACO ZINCADO 3/8" (9,5MM) - CLASSE B /M</v>
          </cell>
          <cell r="C904" t="str">
            <v>/M</v>
          </cell>
          <cell r="D904" t="str">
            <v>M</v>
          </cell>
          <cell r="E904">
            <v>22.07</v>
          </cell>
          <cell r="F904">
            <v>23.27</v>
          </cell>
        </row>
        <row r="905">
          <cell r="A905" t="str">
            <v>1201008392</v>
          </cell>
          <cell r="B905" t="str">
            <v>ANEL ESPACADOR LOSANGULAR DE 15/35 KV /UN</v>
          </cell>
          <cell r="C905" t="str">
            <v>UN</v>
          </cell>
          <cell r="D905" t="str">
            <v>UN</v>
          </cell>
          <cell r="E905">
            <v>40.56</v>
          </cell>
          <cell r="F905">
            <v>41.73</v>
          </cell>
        </row>
        <row r="906">
          <cell r="A906" t="str">
            <v>1201008394</v>
          </cell>
          <cell r="B906" t="str">
            <v>SAPATILHA EM ACO GALVANIZADO PARA CABOS COM DIAMETRO NOMINAL ATE 5/8" - FORNECIMENTO E INSTALACAO /UN</v>
          </cell>
          <cell r="C906" t="str">
            <v>UN</v>
          </cell>
          <cell r="D906" t="str">
            <v>UN</v>
          </cell>
          <cell r="E906">
            <v>5.05</v>
          </cell>
          <cell r="F906">
            <v>5.14</v>
          </cell>
        </row>
        <row r="907">
          <cell r="A907" t="str">
            <v>1201008398</v>
          </cell>
          <cell r="B907" t="str">
            <v>ABRACADEIRA PARA POSTE DE CONCRETO CIRCULAR DIAMETRO 150MM /UN</v>
          </cell>
          <cell r="C907" t="str">
            <v>UN</v>
          </cell>
          <cell r="D907" t="str">
            <v>UN</v>
          </cell>
          <cell r="E907">
            <v>45.01</v>
          </cell>
          <cell r="F907">
            <v>46.18</v>
          </cell>
        </row>
        <row r="908">
          <cell r="A908" t="str">
            <v>1201008400</v>
          </cell>
          <cell r="B908" t="str">
            <v>ABRACADEIRA PARA POSTE DE CONCRETO CIRCULAR DIAMETRO 160MM /UN</v>
          </cell>
          <cell r="C908" t="str">
            <v>UN</v>
          </cell>
          <cell r="D908" t="str">
            <v>UN</v>
          </cell>
          <cell r="E908">
            <v>35.42</v>
          </cell>
          <cell r="F908">
            <v>36.590000000000003</v>
          </cell>
        </row>
        <row r="909">
          <cell r="A909" t="str">
            <v>1201008402</v>
          </cell>
          <cell r="B909" t="str">
            <v>ABRACADEIRA PARA POSTE DE CONCRETO CIRCULAR DIAMETRO 200MM /UN</v>
          </cell>
          <cell r="C909" t="str">
            <v>UN</v>
          </cell>
          <cell r="D909" t="str">
            <v>UN</v>
          </cell>
          <cell r="E909">
            <v>48.58</v>
          </cell>
          <cell r="F909">
            <v>49.75</v>
          </cell>
        </row>
        <row r="910">
          <cell r="A910" t="str">
            <v>1201008404</v>
          </cell>
          <cell r="B910" t="str">
            <v>ABRACADEIRA PARA POSTE DE CONCRETO CIRCULAR DIAMETRO 210MM /UN</v>
          </cell>
          <cell r="C910" t="str">
            <v>UN</v>
          </cell>
          <cell r="D910" t="str">
            <v>UN</v>
          </cell>
          <cell r="E910">
            <v>54.3</v>
          </cell>
          <cell r="F910">
            <v>55.88</v>
          </cell>
        </row>
        <row r="911">
          <cell r="A911" t="str">
            <v>1201008406</v>
          </cell>
          <cell r="B911" t="str">
            <v>ABRACADEIRA PARA POSTE DE CONCRETO CIRCULAR DIAMETRO 220MM /UN</v>
          </cell>
          <cell r="C911" t="str">
            <v>UN</v>
          </cell>
          <cell r="D911" t="str">
            <v>UN</v>
          </cell>
          <cell r="E911">
            <v>52.36</v>
          </cell>
          <cell r="F911">
            <v>53.53</v>
          </cell>
        </row>
        <row r="912">
          <cell r="A912" t="str">
            <v>1201008408</v>
          </cell>
          <cell r="B912" t="str">
            <v>ABRACADEIRA PARA POSTE DE CONCRETO CIRCULAR DIAMETRO 240MM /UN</v>
          </cell>
          <cell r="C912" t="str">
            <v>UN</v>
          </cell>
          <cell r="D912" t="str">
            <v>UN</v>
          </cell>
          <cell r="E912">
            <v>45.59</v>
          </cell>
          <cell r="F912">
            <v>46.76</v>
          </cell>
        </row>
        <row r="913">
          <cell r="A913" t="str">
            <v>1201008410</v>
          </cell>
          <cell r="B913" t="str">
            <v>ABRACADEIRA PARA POSTE DE CONCRETO CIRCULAR DIAMETRO 250MM /UN</v>
          </cell>
          <cell r="C913" t="str">
            <v>UN</v>
          </cell>
          <cell r="D913" t="str">
            <v>UN</v>
          </cell>
          <cell r="E913">
            <v>54.53</v>
          </cell>
          <cell r="F913">
            <v>55.7</v>
          </cell>
        </row>
        <row r="914">
          <cell r="A914" t="str">
            <v>1201008412</v>
          </cell>
          <cell r="B914" t="str">
            <v>ABRACADEIRA PARA POSTE DE CONCRETO CIRCULAR DIAMETRO 290MM /UN</v>
          </cell>
          <cell r="C914" t="str">
            <v>UN</v>
          </cell>
          <cell r="D914" t="str">
            <v>UN</v>
          </cell>
          <cell r="E914">
            <v>53.82</v>
          </cell>
          <cell r="F914">
            <v>54.99</v>
          </cell>
        </row>
        <row r="915">
          <cell r="A915" t="str">
            <v>1201008414</v>
          </cell>
          <cell r="B915" t="str">
            <v>CAPA PROTETORA 15 KV CONECTOR CUNHA COM ESTRIBO 4-2 AWG / 25-50MM2 /UN</v>
          </cell>
          <cell r="C915" t="str">
            <v>UN</v>
          </cell>
          <cell r="D915" t="str">
            <v>UN</v>
          </cell>
          <cell r="E915">
            <v>38.07</v>
          </cell>
          <cell r="F915">
            <v>38.85</v>
          </cell>
        </row>
        <row r="916">
          <cell r="A916" t="str">
            <v>1201008416</v>
          </cell>
          <cell r="B916" t="str">
            <v>CONECTOR PARA LINHA VIVA /UN</v>
          </cell>
          <cell r="C916" t="str">
            <v>UN</v>
          </cell>
          <cell r="D916" t="str">
            <v>UN</v>
          </cell>
          <cell r="E916">
            <v>60.39</v>
          </cell>
          <cell r="F916">
            <v>61.94</v>
          </cell>
        </row>
        <row r="917">
          <cell r="A917" t="str">
            <v>1201008418</v>
          </cell>
          <cell r="B917" t="str">
            <v>CONECTOR CUNHA ESTRIBO PARA CABO 50MM2 /UN</v>
          </cell>
          <cell r="C917" t="str">
            <v>UN</v>
          </cell>
          <cell r="D917" t="str">
            <v>UN</v>
          </cell>
          <cell r="E917">
            <v>46.73</v>
          </cell>
          <cell r="F917">
            <v>47.51</v>
          </cell>
        </row>
        <row r="918">
          <cell r="A918" t="str">
            <v>1201008420</v>
          </cell>
          <cell r="B918" t="str">
            <v>CONECTOR CUNHA ESTRIBO PARA CABO 70MM2 /UN</v>
          </cell>
          <cell r="C918" t="str">
            <v>UN</v>
          </cell>
          <cell r="D918" t="str">
            <v>UN</v>
          </cell>
          <cell r="E918">
            <v>29.08</v>
          </cell>
          <cell r="F918">
            <v>29.86</v>
          </cell>
        </row>
        <row r="919">
          <cell r="A919" t="str">
            <v>1201008422</v>
          </cell>
          <cell r="B919" t="str">
            <v>CONECTOR PERFURANTE ISOLADO - PRINC. 240-240MM2 / DERIV. 70-240MM2 /UN</v>
          </cell>
          <cell r="C919" t="str">
            <v>UN</v>
          </cell>
          <cell r="D919" t="str">
            <v>UN</v>
          </cell>
          <cell r="E919">
            <v>43.85</v>
          </cell>
          <cell r="F919">
            <v>45.4</v>
          </cell>
        </row>
        <row r="920">
          <cell r="A920" t="str">
            <v>1201008424</v>
          </cell>
          <cell r="B920" t="str">
            <v>CONECTOR PERFURANTE ISOLADO - PRINC. 120-240MM2 / DERIV. 50-120MM2 /UN</v>
          </cell>
          <cell r="C920" t="str">
            <v>UN</v>
          </cell>
          <cell r="D920" t="str">
            <v>UN</v>
          </cell>
          <cell r="E920">
            <v>38.15</v>
          </cell>
          <cell r="F920">
            <v>39.380000000000003</v>
          </cell>
        </row>
        <row r="921">
          <cell r="A921" t="str">
            <v>1201008426</v>
          </cell>
          <cell r="B921" t="str">
            <v>ESPACADOR LOSANGULAR 15 KV - 50MM2 /UN</v>
          </cell>
          <cell r="C921" t="str">
            <v>UN</v>
          </cell>
          <cell r="D921" t="str">
            <v>UN</v>
          </cell>
          <cell r="E921">
            <v>40.72</v>
          </cell>
          <cell r="F921">
            <v>42.27</v>
          </cell>
        </row>
        <row r="922">
          <cell r="A922" t="str">
            <v>1201008428</v>
          </cell>
          <cell r="B922" t="str">
            <v>BRACO SUPORTE TIPO L /UN</v>
          </cell>
          <cell r="C922" t="str">
            <v>UN</v>
          </cell>
          <cell r="D922" t="str">
            <v>UN</v>
          </cell>
          <cell r="E922">
            <v>71.89</v>
          </cell>
          <cell r="F922">
            <v>73.06</v>
          </cell>
        </row>
        <row r="923">
          <cell r="A923" t="str">
            <v>1201008430</v>
          </cell>
          <cell r="B923" t="str">
            <v>BRACO SUPORTE TIPO C /UN</v>
          </cell>
          <cell r="C923" t="str">
            <v>UN</v>
          </cell>
          <cell r="D923" t="str">
            <v>UN</v>
          </cell>
          <cell r="E923">
            <v>118.34</v>
          </cell>
          <cell r="F923">
            <v>119.51</v>
          </cell>
        </row>
        <row r="924">
          <cell r="A924" t="str">
            <v>1201008432</v>
          </cell>
          <cell r="B924" t="str">
            <v>SUPORTE COMPACTO TIPO Z /UN</v>
          </cell>
          <cell r="C924" t="str">
            <v>UN</v>
          </cell>
          <cell r="D924" t="str">
            <v>UN</v>
          </cell>
          <cell r="E924">
            <v>28.57</v>
          </cell>
          <cell r="F924">
            <v>29.74</v>
          </cell>
        </row>
        <row r="925">
          <cell r="A925" t="str">
            <v>1201008434</v>
          </cell>
          <cell r="B925" t="str">
            <v>SUPORTE COMPACTO TIPO T, 13,8 KV /UN</v>
          </cell>
          <cell r="C925" t="str">
            <v>UN</v>
          </cell>
          <cell r="D925" t="str">
            <v>UN</v>
          </cell>
          <cell r="E925">
            <v>70.66</v>
          </cell>
          <cell r="F925">
            <v>71.83</v>
          </cell>
        </row>
        <row r="926">
          <cell r="A926" t="str">
            <v>1201008436</v>
          </cell>
          <cell r="B926" t="str">
            <v>ALCA PREFORMADA PARA CABO DE ACO 3/8" /UN</v>
          </cell>
          <cell r="C926" t="str">
            <v>UN</v>
          </cell>
          <cell r="D926" t="str">
            <v>UN</v>
          </cell>
          <cell r="E926">
            <v>14.45</v>
          </cell>
          <cell r="F926">
            <v>15.62</v>
          </cell>
        </row>
        <row r="927">
          <cell r="A927" t="str">
            <v>1201008438</v>
          </cell>
          <cell r="B927" t="str">
            <v>PINO ISOLADOR POLIMERICO 15 KV, 3/8" X 180MM /UN</v>
          </cell>
          <cell r="C927" t="str">
            <v>UN</v>
          </cell>
          <cell r="D927" t="str">
            <v>UN</v>
          </cell>
          <cell r="E927">
            <v>29.71</v>
          </cell>
          <cell r="F927">
            <v>30.49</v>
          </cell>
        </row>
        <row r="928">
          <cell r="A928" t="str">
            <v>1201008440</v>
          </cell>
          <cell r="B928" t="str">
            <v>GRAMPO DE SUSPENSAO PARA MENSAGEIRO 35MM2 /UN</v>
          </cell>
          <cell r="C928" t="str">
            <v>UN</v>
          </cell>
          <cell r="D928" t="str">
            <v>UN</v>
          </cell>
          <cell r="E928">
            <v>50.54</v>
          </cell>
          <cell r="F928">
            <v>51.71</v>
          </cell>
        </row>
        <row r="929">
          <cell r="A929" t="str">
            <v>1201008442</v>
          </cell>
          <cell r="B929" t="str">
            <v>GRAMPO DE SUSPENSAO PARA MENSAGEIRO  70MM2 /UN</v>
          </cell>
          <cell r="C929" t="str">
            <v>UN</v>
          </cell>
          <cell r="D929" t="str">
            <v>UN</v>
          </cell>
          <cell r="E929">
            <v>50.54</v>
          </cell>
          <cell r="F929">
            <v>51.71</v>
          </cell>
        </row>
        <row r="930">
          <cell r="A930" t="str">
            <v>1201008444</v>
          </cell>
          <cell r="B930" t="str">
            <v>GRAMPO DE ANCORAGEM DIELETRICO 16-50MM /UN</v>
          </cell>
          <cell r="C930" t="str">
            <v>UN</v>
          </cell>
          <cell r="D930" t="str">
            <v>UN</v>
          </cell>
          <cell r="E930">
            <v>52.11</v>
          </cell>
          <cell r="F930">
            <v>53.28</v>
          </cell>
        </row>
        <row r="931">
          <cell r="A931" t="str">
            <v>1201008470</v>
          </cell>
          <cell r="B931" t="str">
            <v>MAO DE OBRA EM SERVICOS DE ILUMINACAO PUBLICA ORNAMENTAL EM POSTE DE ATE 12M /UN</v>
          </cell>
          <cell r="C931" t="str">
            <v>UN</v>
          </cell>
          <cell r="D931" t="str">
            <v>UN</v>
          </cell>
          <cell r="E931">
            <v>188.8</v>
          </cell>
          <cell r="F931">
            <v>194.93</v>
          </cell>
        </row>
        <row r="932">
          <cell r="A932" t="str">
            <v>1201008472</v>
          </cell>
          <cell r="B932" t="str">
            <v>MAO DE OBRA EM SERVICOS DE ILUMINACAO PUBLICA ORNAMENTAL EM POSTE DE ATE 13 A 19M /UN</v>
          </cell>
          <cell r="C932" t="str">
            <v>UN</v>
          </cell>
          <cell r="D932" t="str">
            <v>UN</v>
          </cell>
          <cell r="E932">
            <v>283.19</v>
          </cell>
          <cell r="F932">
            <v>292.39</v>
          </cell>
        </row>
        <row r="933">
          <cell r="A933"/>
          <cell r="B933"/>
          <cell r="C933"/>
          <cell r="D933"/>
          <cell r="E933"/>
          <cell r="F933"/>
        </row>
        <row r="934">
          <cell r="A934"/>
          <cell r="B934" t="str">
            <v>*  PADRAO E ACESSORIOS</v>
          </cell>
          <cell r="C934"/>
          <cell r="D934"/>
          <cell r="E934"/>
          <cell r="F934"/>
        </row>
        <row r="935">
          <cell r="A935" t="str">
            <v>1201009001</v>
          </cell>
          <cell r="B935" t="str">
            <v>ENTRADA DE SERVICO, EM BAIXA TENSAO, COM CAIXA DE MEDICAO INSTALADA EM MURETA DE ALVENARIA (1 1/2 VEZ), MEDINDO (1,20 X 2,10)M, CONFORME PADRAO ENERGISA, NA(S) ESPECIFICACAO(OES):- MONOFASICO - 0 A 3,8 KW /UN</v>
          </cell>
          <cell r="C935" t="str">
            <v>UN</v>
          </cell>
          <cell r="D935" t="str">
            <v>UN</v>
          </cell>
          <cell r="E935">
            <v>3676.12</v>
          </cell>
          <cell r="F935">
            <v>3808</v>
          </cell>
        </row>
        <row r="936">
          <cell r="A936" t="str">
            <v>1201009003</v>
          </cell>
          <cell r="B936" t="str">
            <v>- MONOFASICO DE 3,9 A 6,3 KW /UN</v>
          </cell>
          <cell r="C936" t="str">
            <v>UN</v>
          </cell>
          <cell r="D936" t="str">
            <v>UN</v>
          </cell>
          <cell r="E936">
            <v>3794.86</v>
          </cell>
          <cell r="F936">
            <v>3926.74</v>
          </cell>
        </row>
        <row r="937">
          <cell r="A937" t="str">
            <v>1201009005</v>
          </cell>
          <cell r="B937" t="str">
            <v>- MONOFASICO DE 6,4 A 8,8 KW /UN</v>
          </cell>
          <cell r="C937" t="str">
            <v>UN</v>
          </cell>
          <cell r="D937" t="str">
            <v>UN</v>
          </cell>
          <cell r="E937">
            <v>3997.89</v>
          </cell>
          <cell r="F937">
            <v>4129.7700000000004</v>
          </cell>
        </row>
        <row r="938">
          <cell r="A938" t="str">
            <v>1201009009</v>
          </cell>
          <cell r="B938" t="str">
            <v>- BIFASICO 0 A 10,1 KW /UN</v>
          </cell>
          <cell r="C938" t="str">
            <v>UN</v>
          </cell>
          <cell r="D938" t="str">
            <v>UN</v>
          </cell>
          <cell r="E938">
            <v>3843.23</v>
          </cell>
          <cell r="F938">
            <v>3975.72</v>
          </cell>
        </row>
        <row r="939">
          <cell r="A939" t="str">
            <v>1201009010</v>
          </cell>
          <cell r="B939" t="str">
            <v>- BIFASICO DE 10,2 A 12,7 KW /UN</v>
          </cell>
          <cell r="C939" t="str">
            <v>UN</v>
          </cell>
          <cell r="D939" t="str">
            <v>UN</v>
          </cell>
          <cell r="E939">
            <v>4017.07</v>
          </cell>
          <cell r="F939">
            <v>4149.5600000000004</v>
          </cell>
        </row>
        <row r="940">
          <cell r="A940" t="str">
            <v>1201009011</v>
          </cell>
          <cell r="B940" t="str">
            <v>- BIFASICO DE 12,8 A 17,7 KW /UN</v>
          </cell>
          <cell r="C940" t="str">
            <v>UN</v>
          </cell>
          <cell r="D940" t="str">
            <v>UN</v>
          </cell>
          <cell r="E940">
            <v>4242.99</v>
          </cell>
          <cell r="F940">
            <v>4375.4799999999996</v>
          </cell>
        </row>
        <row r="941">
          <cell r="A941" t="str">
            <v>1201009013</v>
          </cell>
          <cell r="B941" t="str">
            <v>- TRIFASICO 0 A 14,00 KW /UN</v>
          </cell>
          <cell r="C941" t="str">
            <v>UN</v>
          </cell>
          <cell r="D941" t="str">
            <v>UN</v>
          </cell>
          <cell r="E941">
            <v>4388.8500000000004</v>
          </cell>
          <cell r="F941">
            <v>4531.08</v>
          </cell>
        </row>
        <row r="942">
          <cell r="A942" t="str">
            <v>1201009014</v>
          </cell>
          <cell r="B942" t="str">
            <v>- TRIFASICO DE 14,01 A 17,28 KW /UN</v>
          </cell>
          <cell r="C942" t="str">
            <v>UN</v>
          </cell>
          <cell r="D942" t="str">
            <v>UN</v>
          </cell>
          <cell r="E942">
            <v>4470.97</v>
          </cell>
          <cell r="F942">
            <v>4613.2</v>
          </cell>
        </row>
        <row r="943">
          <cell r="A943" t="str">
            <v>1201009015</v>
          </cell>
          <cell r="B943" t="str">
            <v>- TRIFASICO DE 17,29 A 24,47 KW /UN</v>
          </cell>
          <cell r="C943" t="str">
            <v>UN</v>
          </cell>
          <cell r="D943" t="str">
            <v>UN</v>
          </cell>
          <cell r="E943">
            <v>4801.3</v>
          </cell>
          <cell r="F943">
            <v>4943.53</v>
          </cell>
        </row>
        <row r="944">
          <cell r="A944" t="str">
            <v>1201009016</v>
          </cell>
          <cell r="B944" t="str">
            <v>- TRIFASICO DE 24,48 A 35,05 KW /UN</v>
          </cell>
          <cell r="C944" t="str">
            <v>UN</v>
          </cell>
          <cell r="D944" t="str">
            <v>UN</v>
          </cell>
          <cell r="E944">
            <v>5169.42</v>
          </cell>
          <cell r="F944">
            <v>5311.65</v>
          </cell>
        </row>
        <row r="945">
          <cell r="A945" t="str">
            <v>1201009017</v>
          </cell>
          <cell r="B945" t="str">
            <v>- TRIFASICO DE 35,06 A 52,23 KW /UN</v>
          </cell>
          <cell r="C945" t="str">
            <v>UN</v>
          </cell>
          <cell r="D945" t="str">
            <v>UN</v>
          </cell>
          <cell r="E945">
            <v>7939.63</v>
          </cell>
          <cell r="F945">
            <v>8093.48</v>
          </cell>
        </row>
        <row r="946">
          <cell r="A946" t="str">
            <v>1201009018</v>
          </cell>
          <cell r="B946" t="str">
            <v>- TRIFASICO DE 52,24 A 75,0 KW /UN</v>
          </cell>
          <cell r="C946" t="str">
            <v>UN</v>
          </cell>
          <cell r="D946" t="str">
            <v>UN</v>
          </cell>
          <cell r="E946">
            <v>9575.68</v>
          </cell>
          <cell r="F946">
            <v>9727.8799999999992</v>
          </cell>
        </row>
        <row r="947">
          <cell r="A947" t="str">
            <v>1201009020</v>
          </cell>
          <cell r="B947" t="str">
            <v>ENTR. DE SERV. EM BAIXA TENSAO, C/ CX. DE MEDICAO INDIRETA E CAIXA P/DISJUNTOR PADRAO ENERGISA, INSTALADA EM MURETA DE ALV. (1 1/2 VEZ), MED.(2,20 X 2,00)M, NA(S) ESPECIFICACAO(OES):- TRIFASICO (27 A 38)KW - ANEXO E-30(PADRAO) /UN</v>
          </cell>
          <cell r="C947" t="str">
            <v>UN</v>
          </cell>
          <cell r="D947" t="str">
            <v>UN</v>
          </cell>
          <cell r="E947">
            <v>5848.85</v>
          </cell>
          <cell r="F947">
            <v>6037.93</v>
          </cell>
        </row>
        <row r="948">
          <cell r="A948" t="str">
            <v>1201009022</v>
          </cell>
          <cell r="B948" t="str">
            <v>- TRIFASICO (38,1 a 47)KW - ANEXO E-031 (PADRAO) /UN</v>
          </cell>
          <cell r="C948" t="str">
            <v>UN</v>
          </cell>
          <cell r="D948" t="str">
            <v>UN</v>
          </cell>
          <cell r="E948">
            <v>6534.03</v>
          </cell>
          <cell r="F948">
            <v>6723.26</v>
          </cell>
        </row>
        <row r="949">
          <cell r="A949" t="str">
            <v>1201009023</v>
          </cell>
          <cell r="B949" t="str">
            <v>- TRIFASICO (47,1 A 60)KW - ANEXO E-032 (PADRAO) /UN</v>
          </cell>
          <cell r="C949" t="str">
            <v>UN</v>
          </cell>
          <cell r="D949" t="str">
            <v>UN</v>
          </cell>
          <cell r="E949">
            <v>7224.81</v>
          </cell>
          <cell r="F949">
            <v>7414.04</v>
          </cell>
        </row>
        <row r="950">
          <cell r="A950" t="str">
            <v>1201009024</v>
          </cell>
          <cell r="B950" t="str">
            <v>- TRIFASICO (60,1 A 75)KW - ANEXO E-033 /UN</v>
          </cell>
          <cell r="C950" t="str">
            <v>UN</v>
          </cell>
          <cell r="D950" t="str">
            <v>UN</v>
          </cell>
          <cell r="E950">
            <v>7885.41</v>
          </cell>
          <cell r="F950">
            <v>8074.64</v>
          </cell>
        </row>
        <row r="951">
          <cell r="A951" t="str">
            <v>1201009050</v>
          </cell>
          <cell r="B951" t="str">
            <v>CAIXA DE MEDICAO MONOFASICA EM POLICARBONATO OU NORYL (285X326X165)MM, PADRAO ENERGISA /UN</v>
          </cell>
          <cell r="C951" t="str">
            <v>UN</v>
          </cell>
          <cell r="D951" t="str">
            <v>UN</v>
          </cell>
          <cell r="E951">
            <v>94.6</v>
          </cell>
          <cell r="F951">
            <v>96.73</v>
          </cell>
        </row>
        <row r="952">
          <cell r="A952" t="str">
            <v>1201009052</v>
          </cell>
          <cell r="B952" t="str">
            <v>CAIXA DE MEDICAO POLIFASICA EM POLICARBONATO OU NORYL (377X476X213)MM, PADRAO ENERGISA /UN</v>
          </cell>
          <cell r="C952" t="str">
            <v>UN</v>
          </cell>
          <cell r="D952" t="str">
            <v>UN</v>
          </cell>
          <cell r="E952">
            <v>197.4</v>
          </cell>
          <cell r="F952">
            <v>199.53</v>
          </cell>
        </row>
        <row r="953">
          <cell r="A953" t="str">
            <v>1201009054</v>
          </cell>
          <cell r="B953" t="str">
            <v>CAIXA PARA MEDICAO DIRETA ATE 200A (600X1000X200)MM, PADRAO ENERGISA /UN</v>
          </cell>
          <cell r="C953" t="str">
            <v>UN</v>
          </cell>
          <cell r="D953" t="str">
            <v>UN</v>
          </cell>
          <cell r="E953">
            <v>935.34</v>
          </cell>
          <cell r="F953">
            <v>937.47</v>
          </cell>
        </row>
        <row r="954">
          <cell r="A954" t="str">
            <v>1201009056</v>
          </cell>
          <cell r="B954" t="str">
            <v>CAIXA PARA MEDIDOR DE DEMANDA E ENERGIA REATIVA, PADRAO ENERGISA /UN</v>
          </cell>
          <cell r="C954" t="str">
            <v>UN</v>
          </cell>
          <cell r="D954" t="str">
            <v>UN</v>
          </cell>
          <cell r="E954">
            <v>846.54</v>
          </cell>
          <cell r="F954">
            <v>851.45</v>
          </cell>
        </row>
        <row r="955">
          <cell r="A955" t="str">
            <v>1201009058</v>
          </cell>
          <cell r="B955" t="str">
            <v>CAIXA PARA TC, PADRAO ENERGISA /UN</v>
          </cell>
          <cell r="C955" t="str">
            <v>UN</v>
          </cell>
          <cell r="D955" t="str">
            <v>UN</v>
          </cell>
          <cell r="E955">
            <v>828.55</v>
          </cell>
          <cell r="F955">
            <v>833.46</v>
          </cell>
        </row>
        <row r="956">
          <cell r="A956" t="str">
            <v>1201009060</v>
          </cell>
          <cell r="B956" t="str">
            <v>ISOLADOR DE ROLDANA, PARA BAIXA TENSAO /UN</v>
          </cell>
          <cell r="C956" t="str">
            <v>UN</v>
          </cell>
          <cell r="D956" t="str">
            <v>UN</v>
          </cell>
          <cell r="E956">
            <v>7.92</v>
          </cell>
          <cell r="F956">
            <v>8.31</v>
          </cell>
        </row>
        <row r="957">
          <cell r="A957" t="str">
            <v>1201009062</v>
          </cell>
          <cell r="B957" t="str">
            <v>ARMACAO SECUNDARIA, COM HASTE, NA(S) ESPECIFICACAO(OES):- 1 ESTRIBO /UN</v>
          </cell>
          <cell r="C957" t="str">
            <v>UN</v>
          </cell>
          <cell r="D957" t="str">
            <v>UN</v>
          </cell>
          <cell r="E957">
            <v>49.49</v>
          </cell>
          <cell r="F957">
            <v>52.4</v>
          </cell>
        </row>
        <row r="958">
          <cell r="A958" t="str">
            <v>1201009064</v>
          </cell>
          <cell r="B958" t="str">
            <v>SINAPI - 101539 - ARMACAO SECUNDARIA, COM 2 ESTRIBOS E 2 ISOLADORES - FORNECIMENTO E INSTALACAO. AF_07/2020 /UN</v>
          </cell>
          <cell r="C958" t="str">
            <v>UN</v>
          </cell>
          <cell r="D958" t="str">
            <v>UN</v>
          </cell>
          <cell r="E958">
            <v>69.58</v>
          </cell>
          <cell r="F958">
            <v>71.400000000000006</v>
          </cell>
        </row>
        <row r="959">
          <cell r="A959" t="str">
            <v>1201009065</v>
          </cell>
          <cell r="B959" t="str">
            <v>SINAPI - 101540 - ARMACAO SECUNDARIA, COM 3 ESTRIBOS E 3 ISOLADORES - FORNECIMENTO E INSTALACAO. AF_07/2020 /UN</v>
          </cell>
          <cell r="C959" t="str">
            <v>UN</v>
          </cell>
          <cell r="D959" t="str">
            <v>UN</v>
          </cell>
          <cell r="E959">
            <v>119.45</v>
          </cell>
          <cell r="F959">
            <v>122.19</v>
          </cell>
        </row>
        <row r="960">
          <cell r="A960" t="str">
            <v>1201009066</v>
          </cell>
          <cell r="B960" t="str">
            <v>SINAPI - 101541 - ARMACAO SECUNDARIA, COM 4 ESTRIBOS E 4 ISOLADORES - FORNECIMENTO E INSTALACAO. AF_07/2020 /UN</v>
          </cell>
          <cell r="C960" t="str">
            <v>UN</v>
          </cell>
          <cell r="D960" t="str">
            <v>UN</v>
          </cell>
          <cell r="E960">
            <v>155.29</v>
          </cell>
          <cell r="F960">
            <v>158.94999999999999</v>
          </cell>
        </row>
        <row r="961">
          <cell r="A961" t="str">
            <v>1201009080</v>
          </cell>
          <cell r="B961" t="str">
            <v>CABO DE ALUMINIO TRANCADO TRIPLEX:- 6 AWG /M</v>
          </cell>
          <cell r="C961" t="str">
            <v>/M</v>
          </cell>
          <cell r="D961" t="str">
            <v>M</v>
          </cell>
          <cell r="E961">
            <v>19.57</v>
          </cell>
          <cell r="F961">
            <v>21.12</v>
          </cell>
        </row>
        <row r="962">
          <cell r="A962" t="str">
            <v>1201009082</v>
          </cell>
          <cell r="B962" t="str">
            <v>- 4 AWG /M</v>
          </cell>
          <cell r="C962" t="str">
            <v>/M</v>
          </cell>
          <cell r="D962" t="str">
            <v>M</v>
          </cell>
          <cell r="E962">
            <v>21.21</v>
          </cell>
          <cell r="F962">
            <v>22.76</v>
          </cell>
        </row>
        <row r="963">
          <cell r="A963" t="str">
            <v>1201009084</v>
          </cell>
          <cell r="B963" t="str">
            <v>- 2 AWG /M</v>
          </cell>
          <cell r="C963" t="str">
            <v>/M</v>
          </cell>
          <cell r="D963" t="str">
            <v>M</v>
          </cell>
          <cell r="E963">
            <v>24.98</v>
          </cell>
          <cell r="F963">
            <v>26.53</v>
          </cell>
        </row>
        <row r="964">
          <cell r="A964" t="str">
            <v>1201009090</v>
          </cell>
          <cell r="B964" t="str">
            <v>CABO DE ALUMINIO TRANCADO QUADRUPLEX :- 6 AWG /M</v>
          </cell>
          <cell r="C964" t="str">
            <v>/M</v>
          </cell>
          <cell r="D964" t="str">
            <v>M</v>
          </cell>
          <cell r="E964">
            <v>20.78</v>
          </cell>
          <cell r="F964">
            <v>22.33</v>
          </cell>
          <cell r="H964" t="str">
            <v>INSTALAÇOES HIDRO-SANITARIAS E AGUAS PLUVIAIS - LOUCAS</v>
          </cell>
        </row>
        <row r="965">
          <cell r="A965" t="str">
            <v>1201009092</v>
          </cell>
          <cell r="B965" t="str">
            <v>- 4 AWG /M</v>
          </cell>
          <cell r="C965" t="str">
            <v>/M</v>
          </cell>
          <cell r="D965" t="str">
            <v>M</v>
          </cell>
          <cell r="E965">
            <v>23.86</v>
          </cell>
          <cell r="F965">
            <v>25.41</v>
          </cell>
        </row>
        <row r="966">
          <cell r="A966" t="str">
            <v>1201009094</v>
          </cell>
          <cell r="B966" t="str">
            <v>- 2 AWG /M</v>
          </cell>
          <cell r="C966" t="str">
            <v>/M</v>
          </cell>
          <cell r="D966" t="str">
            <v>M</v>
          </cell>
          <cell r="E966">
            <v>27.8</v>
          </cell>
          <cell r="F966">
            <v>29.35</v>
          </cell>
        </row>
        <row r="967">
          <cell r="A967"/>
          <cell r="B967"/>
          <cell r="C967"/>
          <cell r="D967"/>
          <cell r="E967"/>
          <cell r="F967"/>
        </row>
        <row r="968">
          <cell r="A968"/>
          <cell r="B968" t="str">
            <v>INSTALACOES HIDRO-SANITARIA E AGUAS PLUVIAIS</v>
          </cell>
          <cell r="C968"/>
          <cell r="D968"/>
          <cell r="E968"/>
          <cell r="F968"/>
        </row>
        <row r="969">
          <cell r="A969"/>
          <cell r="B969"/>
          <cell r="C969"/>
          <cell r="D969"/>
          <cell r="E969"/>
          <cell r="F969"/>
        </row>
        <row r="970">
          <cell r="A970" t="str">
            <v>CODIGO</v>
          </cell>
          <cell r="B970" t="str">
            <v>S E R V I C O S</v>
          </cell>
          <cell r="C970"/>
          <cell r="D970"/>
          <cell r="E970" t="str">
            <v>TOTAL</v>
          </cell>
          <cell r="F970" t="str">
            <v>TOTAL</v>
          </cell>
        </row>
        <row r="971">
          <cell r="A971"/>
          <cell r="B971"/>
          <cell r="C971"/>
          <cell r="D971"/>
          <cell r="E971"/>
          <cell r="F971"/>
        </row>
        <row r="972">
          <cell r="A972"/>
          <cell r="B972" t="str">
            <v>*  AGUA FRIA</v>
          </cell>
          <cell r="C972"/>
          <cell r="D972"/>
          <cell r="E972"/>
          <cell r="F972"/>
        </row>
        <row r="973">
          <cell r="A973" t="str">
            <v>1301001000</v>
          </cell>
          <cell r="B973" t="str">
            <v>SINAPI - 90443 - RASGO EM ALVENARIA PARA RAMAIS/ DISTRIBUICAO COM DIAMETROS MENORES OU IGUAIS A 40 MM. AF_05/2015 /M</v>
          </cell>
          <cell r="C973" t="str">
            <v>/M</v>
          </cell>
          <cell r="D973" t="str">
            <v>M</v>
          </cell>
          <cell r="E973">
            <v>8.74</v>
          </cell>
          <cell r="F973">
            <v>9.7200000000000006</v>
          </cell>
        </row>
        <row r="974">
          <cell r="A974" t="str">
            <v>1301001050</v>
          </cell>
          <cell r="B974" t="str">
            <v>ADAPTADOR COM ROSCA E FLANGES DE PVC (DA TIGRE, FORTILIT OU SIMILAR), PARA CAIXA D'AGUA DE FIBROCIMENTO, NO(S) DIAMETRO(S):- 3/4" /UN</v>
          </cell>
          <cell r="C974" t="str">
            <v>UN</v>
          </cell>
          <cell r="D974" t="str">
            <v>UN</v>
          </cell>
          <cell r="E974">
            <v>18.18</v>
          </cell>
          <cell r="F974">
            <v>18.47</v>
          </cell>
        </row>
        <row r="975">
          <cell r="A975" t="str">
            <v>1301001052</v>
          </cell>
          <cell r="B975" t="str">
            <v>- 1" /UN</v>
          </cell>
          <cell r="C975" t="str">
            <v>UN</v>
          </cell>
          <cell r="D975" t="str">
            <v>UN</v>
          </cell>
          <cell r="E975">
            <v>23.38</v>
          </cell>
          <cell r="F975">
            <v>23.67</v>
          </cell>
        </row>
        <row r="976">
          <cell r="A976" t="str">
            <v>1301001053</v>
          </cell>
          <cell r="B976" t="str">
            <v>- 1 1/4" /UN</v>
          </cell>
          <cell r="C976" t="str">
            <v>UN</v>
          </cell>
          <cell r="D976" t="str">
            <v>UN</v>
          </cell>
          <cell r="E976">
            <v>33.46</v>
          </cell>
          <cell r="F976">
            <v>33.93</v>
          </cell>
        </row>
        <row r="977">
          <cell r="A977" t="str">
            <v>1301001054</v>
          </cell>
          <cell r="B977" t="str">
            <v>- 1 1/2" /UN</v>
          </cell>
          <cell r="C977" t="str">
            <v>UN</v>
          </cell>
          <cell r="D977" t="str">
            <v>UN</v>
          </cell>
          <cell r="E977">
            <v>39.200000000000003</v>
          </cell>
          <cell r="F977">
            <v>39.67</v>
          </cell>
        </row>
        <row r="978">
          <cell r="A978" t="str">
            <v>1301001056</v>
          </cell>
          <cell r="B978" t="str">
            <v>- 2" /UN</v>
          </cell>
          <cell r="C978" t="str">
            <v>UN</v>
          </cell>
          <cell r="D978" t="str">
            <v>UN</v>
          </cell>
          <cell r="E978">
            <v>46.64</v>
          </cell>
          <cell r="F978">
            <v>47.11</v>
          </cell>
        </row>
        <row r="979">
          <cell r="A979" t="str">
            <v>1301001060</v>
          </cell>
          <cell r="B979" t="str">
            <v>TUBO PVC SOLDAVEL AGUA FRIA DN 25MM, INCLUSIVE CONEXOES - FORNECIMENTO E INSTALACAO /M</v>
          </cell>
          <cell r="C979" t="str">
            <v>/M</v>
          </cell>
          <cell r="D979" t="str">
            <v>M</v>
          </cell>
          <cell r="E979">
            <v>16.010000000000002</v>
          </cell>
          <cell r="F979">
            <v>17.28</v>
          </cell>
        </row>
        <row r="980">
          <cell r="A980" t="str">
            <v>1301001062</v>
          </cell>
          <cell r="B980" t="str">
            <v>TUBO PVC SOLDAVEL AGUA FRIA DN 32MM, INCLUSIVE CONEXOES - FORNECIMENTO E INSTALACAO /M</v>
          </cell>
          <cell r="C980" t="str">
            <v>/M</v>
          </cell>
          <cell r="D980" t="str">
            <v>M</v>
          </cell>
          <cell r="E980">
            <v>21.77</v>
          </cell>
          <cell r="F980">
            <v>23.08</v>
          </cell>
        </row>
        <row r="981">
          <cell r="A981" t="str">
            <v>1301001063</v>
          </cell>
          <cell r="B981" t="str">
            <v>TUBO PVC SOLDAVEL AGUA FRIA DN 40MM, INCLUSIVE CONEXOES- FORNECIMENTO E INSTALACAO /M</v>
          </cell>
          <cell r="C981" t="str">
            <v>/M</v>
          </cell>
          <cell r="D981" t="str">
            <v>M</v>
          </cell>
          <cell r="E981">
            <v>29.16</v>
          </cell>
          <cell r="F981">
            <v>30.81</v>
          </cell>
        </row>
        <row r="982">
          <cell r="A982" t="str">
            <v>1301001064</v>
          </cell>
          <cell r="B982" t="str">
            <v>TUBO PVC SOLDAVEL AGUA FRIA DN 50MM, INCLUSIVE CONEXOES - FORNECIMENTO E INSTALACAO /M</v>
          </cell>
          <cell r="C982" t="str">
            <v>/M</v>
          </cell>
          <cell r="D982" t="str">
            <v>M</v>
          </cell>
          <cell r="E982">
            <v>34.57</v>
          </cell>
          <cell r="F982">
            <v>36.58</v>
          </cell>
          <cell r="H982" t="str">
            <v>INSTALAÇOES HIDRO-SANITARIAS E AGUAS PLUVIAIS - TORNEIRAS E REGISTROS</v>
          </cell>
        </row>
        <row r="983">
          <cell r="A983" t="str">
            <v>1301001065</v>
          </cell>
          <cell r="B983" t="str">
            <v>TUBO PVC SOLDAVEL AGUA FRIA DN 60MM, INCLUSIVE CONEXOES - FORNECIMENTO E INSTALACAO /M</v>
          </cell>
          <cell r="C983" t="str">
            <v>/M</v>
          </cell>
          <cell r="D983" t="str">
            <v>M</v>
          </cell>
          <cell r="E983">
            <v>48.57</v>
          </cell>
          <cell r="F983">
            <v>50.91</v>
          </cell>
        </row>
        <row r="984">
          <cell r="A984" t="str">
            <v>1301001066</v>
          </cell>
          <cell r="B984" t="str">
            <v>TUBO PVC SOLDAVEL AGUA FRIA DN 75MM, INCLUSIVE CONEXOES - FORNECIMENTO E INSTALACAO /M</v>
          </cell>
          <cell r="C984" t="str">
            <v>/M</v>
          </cell>
          <cell r="D984" t="str">
            <v>M</v>
          </cell>
          <cell r="E984">
            <v>73.36</v>
          </cell>
          <cell r="F984">
            <v>76.400000000000006</v>
          </cell>
        </row>
        <row r="985">
          <cell r="A985" t="str">
            <v>1301001067</v>
          </cell>
          <cell r="B985" t="str">
            <v>TUBO PVC SOLDAVEL AGUA FRIA DN 85MM, INCLUSIVE CONEXOES - FORNECIMENTO E INSTALACAO /M</v>
          </cell>
          <cell r="C985" t="str">
            <v>/M</v>
          </cell>
          <cell r="D985" t="str">
            <v>M</v>
          </cell>
          <cell r="E985">
            <v>87.17</v>
          </cell>
          <cell r="F985">
            <v>90.52</v>
          </cell>
        </row>
        <row r="986">
          <cell r="A986" t="str">
            <v>1301001068</v>
          </cell>
          <cell r="B986" t="str">
            <v>TUBO PVC SOLDAVEL AGUA FRIA DN 110MM, INCLUSIVE CONEXOES - FORNECIMENTO E INSTALACAO /M</v>
          </cell>
          <cell r="C986" t="str">
            <v>/M</v>
          </cell>
          <cell r="D986" t="str">
            <v>M</v>
          </cell>
          <cell r="E986">
            <v>124.18</v>
          </cell>
          <cell r="F986">
            <v>127.87</v>
          </cell>
        </row>
        <row r="987">
          <cell r="A987" t="str">
            <v>1301001069</v>
          </cell>
          <cell r="B987" t="str">
            <v>ESCAVACAO (MANUAL) DE VALAS, PARA ASSENTAMENTO DE TUBOS, COM DIAMETRO DE 2 1/2" (75 MM) A 4" (110 MM) /M</v>
          </cell>
          <cell r="C987" t="str">
            <v>/M</v>
          </cell>
          <cell r="D987" t="str">
            <v>M</v>
          </cell>
          <cell r="E987">
            <v>3.97</v>
          </cell>
          <cell r="F987">
            <v>4.37</v>
          </cell>
        </row>
        <row r="988">
          <cell r="A988" t="str">
            <v>1301001070</v>
          </cell>
          <cell r="B988" t="str">
            <v>REATERRO (MANUAL) DE VALAS /M</v>
          </cell>
          <cell r="C988" t="str">
            <v>/M</v>
          </cell>
          <cell r="D988" t="str">
            <v>M</v>
          </cell>
          <cell r="E988">
            <v>3.88</v>
          </cell>
          <cell r="F988">
            <v>4.2699999999999996</v>
          </cell>
        </row>
        <row r="989">
          <cell r="A989" t="str">
            <v>1301001072</v>
          </cell>
          <cell r="B989" t="str">
            <v>SINAPI - 89366 - JOELHO 90 GRAUS COM BUCHA DE LATAO, PVC, SOLDAVEL, DN 25MM, X 3/4" INSTALADO EM RAMAL OU SUB-RAMAL DE AGUA - FORNECIMENTO E INSTALACAO. AF_12/2014 /UN</v>
          </cell>
          <cell r="C989" t="str">
            <v>UN</v>
          </cell>
          <cell r="D989" t="str">
            <v>UN</v>
          </cell>
          <cell r="E989">
            <v>12.9</v>
          </cell>
          <cell r="F989">
            <v>13.4</v>
          </cell>
        </row>
        <row r="990">
          <cell r="A990" t="str">
            <v>1301001074</v>
          </cell>
          <cell r="B990" t="str">
            <v>SINAPI - 90373 - JOELHO 90 GRAUS COM BUCHA DE LATAO, PVC, SOLDAVEL, DN 25MM, X 1/2" INSTALADO EM RAMAL OU SUB-RAMAL DE AGUA - FORNECIMENTO E INSTALACAO. AF_12/2014 /UN</v>
          </cell>
          <cell r="C990" t="str">
            <v>UN</v>
          </cell>
          <cell r="D990" t="str">
            <v>UN</v>
          </cell>
          <cell r="E990">
            <v>11.78</v>
          </cell>
          <cell r="F990">
            <v>12.28</v>
          </cell>
        </row>
        <row r="991">
          <cell r="A991" t="str">
            <v>1301001076</v>
          </cell>
          <cell r="B991" t="str">
            <v>- JOELHO DE REDUCAO (32 X 3/4)  MM X POL. /UN</v>
          </cell>
          <cell r="C991" t="str">
            <v>UN</v>
          </cell>
          <cell r="D991" t="str">
            <v>UN</v>
          </cell>
          <cell r="E991">
            <v>24.89</v>
          </cell>
          <cell r="F991">
            <v>25.57</v>
          </cell>
        </row>
        <row r="992">
          <cell r="A992" t="str">
            <v>1301001078</v>
          </cell>
          <cell r="B992" t="str">
            <v>SINAPI - 89378 - LUVA, PVC, SOLDAVEL, DN 25MM, INSTALADO EM RAMAL OU SUB-RAMAL DE AGUA - FORNECIMENTO E INSTALACAO. AF_12/2014 /UN</v>
          </cell>
          <cell r="C992" t="str">
            <v>UN</v>
          </cell>
          <cell r="D992" t="str">
            <v>UN</v>
          </cell>
          <cell r="E992">
            <v>4.96</v>
          </cell>
          <cell r="F992">
            <v>5.3</v>
          </cell>
        </row>
        <row r="993">
          <cell r="A993" t="str">
            <v>1301001080</v>
          </cell>
          <cell r="B993" t="str">
            <v>- LUVA DE REDUCAO (25 X 1/2) MM X POL. /UN</v>
          </cell>
          <cell r="C993" t="str">
            <v>UN</v>
          </cell>
          <cell r="D993" t="str">
            <v>UN</v>
          </cell>
          <cell r="E993">
            <v>9.56</v>
          </cell>
          <cell r="F993">
            <v>9.9</v>
          </cell>
        </row>
        <row r="994">
          <cell r="A994" t="str">
            <v>1301001082</v>
          </cell>
          <cell r="B994" t="str">
            <v>- TEE 90o. (25 X 3/4) MM X POL.  /UN</v>
          </cell>
          <cell r="C994" t="str">
            <v>UN</v>
          </cell>
          <cell r="D994" t="str">
            <v>UN</v>
          </cell>
          <cell r="E994">
            <v>18.739999999999998</v>
          </cell>
          <cell r="F994">
            <v>19.420000000000002</v>
          </cell>
        </row>
        <row r="995">
          <cell r="A995" t="str">
            <v>1301001084</v>
          </cell>
          <cell r="B995" t="str">
            <v>SINAPI - 89396 - TE COM BUCHA DE LATAO NA BOLSA CENTRAL, PVC, SOLDAVEL, DN 25MM X 1/2", INSTALADO EM RAMAL OU SUB-RAMAL DE AGUA - FORNECIMENTO E INSTALACAO. AF_12/2014 /UN</v>
          </cell>
          <cell r="C995" t="str">
            <v>UN</v>
          </cell>
          <cell r="D995" t="str">
            <v>UN</v>
          </cell>
          <cell r="E995">
            <v>16.559999999999999</v>
          </cell>
          <cell r="F995">
            <v>17.239999999999998</v>
          </cell>
        </row>
        <row r="996">
          <cell r="A996" t="str">
            <v>1301001086</v>
          </cell>
          <cell r="B996" t="str">
            <v>SINAPI - 89399 - TE COM BUCHA DE LATAO NA BOLSA CENTRAL, PVC, SOLDAVEL, DN 32MM X 3/4", INSTALADO EM RAMAL OU SUB-RAMAL DE AGUA - FORNECIMENTO E INSTALACAO. AF_12/2014 /UN</v>
          </cell>
          <cell r="C996" t="str">
            <v>UN</v>
          </cell>
          <cell r="D996" t="str">
            <v>UN</v>
          </cell>
          <cell r="E996">
            <v>26.36</v>
          </cell>
          <cell r="F996">
            <v>27.16</v>
          </cell>
        </row>
        <row r="997">
          <cell r="A997" t="str">
            <v>1301001090</v>
          </cell>
          <cell r="B997" t="str">
            <v>SINAPI - 94708 - ADAPTADOR COM FLANGES LIVRES, PVC, SOLDAVEL, DN  25 MM X 3/4 , INSTALADO EM RESERVACAO DE AGUA DE EDIFICACAO QUE POSSUA RESERVATORIO DE FIBRA/FIBROCIMENTO   FORNECIMENTO E INSTALACAO. AF_06/2016 /UN</v>
          </cell>
          <cell r="C997" t="str">
            <v>UN</v>
          </cell>
          <cell r="D997" t="str">
            <v>UN</v>
          </cell>
          <cell r="E997">
            <v>21.34</v>
          </cell>
          <cell r="F997">
            <v>22.12</v>
          </cell>
        </row>
        <row r="998">
          <cell r="A998" t="str">
            <v>1301001092</v>
          </cell>
          <cell r="B998" t="str">
            <v>SINAPI - 94709 - ADAPTADOR COM FLANGES LIVRES, PVC, SOLDAVEL, DN 32 MM X 1 , INSTALADO EM RESERVACAO DE AGUA DE EDIFICACAO QUE POSSUA RESERVATORIO DE FIBRA/FIBROCIMENTO   FORNECIMENTO E INSTALACAO. AF_06/2016 /UN</v>
          </cell>
          <cell r="C998" t="str">
            <v>UN</v>
          </cell>
          <cell r="D998" t="str">
            <v>UN</v>
          </cell>
          <cell r="E998">
            <v>27.89</v>
          </cell>
          <cell r="F998">
            <v>28.67</v>
          </cell>
        </row>
        <row r="999">
          <cell r="A999" t="str">
            <v>1301001093</v>
          </cell>
          <cell r="B999" t="str">
            <v>SINAPI - 94710 - ADAPTADOR COM FLANGES LIVRES, PVC, SOLDAVEL, DN 40 MM X 1 1/4 , INSTALADO EM RESERVACAO DE AGUA DE EDIFICACAO QUE POSSUA RESERVATORIO DE FIBRA/FIBROCIMENTO   FORNECIMENTO E INSTALACAO. AF_06/2016 /UN</v>
          </cell>
          <cell r="C999" t="str">
            <v>UN</v>
          </cell>
          <cell r="D999" t="str">
            <v>UN</v>
          </cell>
          <cell r="E999">
            <v>44.17</v>
          </cell>
          <cell r="F999">
            <v>44.95</v>
          </cell>
        </row>
        <row r="1000">
          <cell r="A1000" t="str">
            <v>1301001094</v>
          </cell>
          <cell r="B1000" t="str">
            <v>SINAPI - 94711 - ADAPTADOR COM FLANGES LIVRES, PVC, SOLDAVEL, DN 50 MM X 1 1/2 , INSTALADO EM RESERVACAO DE AGUA DE EDIFICACAO QUE POSSUA RESERVATORIO DE FIBRA/FIBROCIMENTO   FORNECIMENTO E INSTALACAO. AF_06/2016 /UN</v>
          </cell>
          <cell r="C1000" t="str">
            <v>UN</v>
          </cell>
          <cell r="D1000" t="str">
            <v>UN</v>
          </cell>
          <cell r="E1000">
            <v>52.66</v>
          </cell>
          <cell r="F1000">
            <v>53.69</v>
          </cell>
        </row>
        <row r="1001">
          <cell r="A1001" t="str">
            <v>1301001096</v>
          </cell>
          <cell r="B1001" t="str">
            <v>SINAPI - 94712 - ADAPTADOR COM FLANGES LIVRES, PVC, SOLDAVEL, DN 60 MM X 2 , INSTALADO EM RESERVACAO DE AGUA DE EDIFICACAO QUE POSSUA RESERVATORIO DE FIBRA/FIBROCIMENTO   FORNECIMENTO E INSTALACAO. AF_06/2016 /UN</v>
          </cell>
          <cell r="C1001" t="str">
            <v>UN</v>
          </cell>
          <cell r="D1001" t="str">
            <v>UN</v>
          </cell>
          <cell r="E1001">
            <v>71.34</v>
          </cell>
          <cell r="F1001">
            <v>72.37</v>
          </cell>
        </row>
        <row r="1002">
          <cell r="A1002" t="str">
            <v>1301001098</v>
          </cell>
          <cell r="B1002" t="str">
            <v>SINAPI - 94713 - ADAPTADOR COM FLANGES LIVRES, PVC, SOLDAVEL, DN 75 MM X 2 1/2 , INSTALADO EM RESERVACAO DE AGUA DE EDIFICACAO QUE POSSUA RESERVATORIO DE FIBRA/FIBROCIMENTO   FORNECIMENTO E INSTALACAO. AF_06/2016 /UN</v>
          </cell>
          <cell r="C1002" t="str">
            <v>UN</v>
          </cell>
          <cell r="D1002" t="str">
            <v>UN</v>
          </cell>
          <cell r="E1002">
            <v>189.86</v>
          </cell>
          <cell r="F1002">
            <v>190.89</v>
          </cell>
        </row>
        <row r="1003">
          <cell r="A1003" t="str">
            <v>1301001099</v>
          </cell>
          <cell r="B1003" t="str">
            <v>SINAPI - 89383 - ADAPTADOR CURTO COM BOLSA E ROSCA PARA REGISTRO, PVC, SOLDAVEL, DN 25MM X 3/4", INSTALADO EM RAMAL OU SUB-RAMAL DE AGUA - FORNECIMENTO E INSTALACAO. AF_12/2014 /UN</v>
          </cell>
          <cell r="C1003" t="str">
            <v>UN</v>
          </cell>
          <cell r="D1003" t="str">
            <v>UN</v>
          </cell>
          <cell r="E1003">
            <v>5.0599999999999996</v>
          </cell>
          <cell r="F1003">
            <v>5.4</v>
          </cell>
        </row>
        <row r="1004">
          <cell r="A1004" t="str">
            <v>1301001100</v>
          </cell>
          <cell r="B1004" t="str">
            <v>SINAPI - 89436 - ADAPTADOR CURTO COM BOLSA E ROSCA PARA REGISTRO, PVC, SOLDAVEL, DN 32MM X 1", INSTALADO EM RAMAL DE DISTRIBUICAO DE AGUA - FORNECIMENTO E INSTALACAO. AF_12/2014 /UN</v>
          </cell>
          <cell r="C1004" t="str">
            <v>UN</v>
          </cell>
          <cell r="D1004" t="str">
            <v>UN</v>
          </cell>
          <cell r="E1004">
            <v>5.4</v>
          </cell>
          <cell r="F1004">
            <v>5.64</v>
          </cell>
        </row>
        <row r="1005">
          <cell r="A1005" t="str">
            <v>1301001101</v>
          </cell>
          <cell r="B1005" t="str">
            <v>SINAPI - 89596 - ADAPTADOR CURTO COM BOLSA E ROSCA PARA REGISTRO, PVC, SOLDAVEL, DN 50MM X 1.1/2", INSTALADO EM PRUMADA DE AGUA - FORNECIMENTO E INSTALACAO. AF_12/2014 /UN</v>
          </cell>
          <cell r="C1005" t="str">
            <v>UN</v>
          </cell>
          <cell r="D1005" t="str">
            <v>UN</v>
          </cell>
          <cell r="E1005">
            <v>9.3000000000000007</v>
          </cell>
          <cell r="F1005">
            <v>9.5500000000000007</v>
          </cell>
        </row>
        <row r="1006">
          <cell r="A1006" t="str">
            <v>1301001102</v>
          </cell>
          <cell r="B1006" t="str">
            <v>SINAPI - 89385 - LUVA SOLDAVEL E COM ROSCA, PVC, SOLDAVEL, DN 25MM X 3/4", INSTALADO EM RAMAL OU SUB-RAMAL DE AGUA - FORNECIMENTO E INSTALACAO. AF_12/2014 /UN</v>
          </cell>
          <cell r="C1006" t="str">
            <v>UN</v>
          </cell>
          <cell r="D1006" t="str">
            <v>UN</v>
          </cell>
          <cell r="E1006">
            <v>5.8</v>
          </cell>
          <cell r="F1006">
            <v>6.14</v>
          </cell>
        </row>
        <row r="1007">
          <cell r="A1007" t="str">
            <v>1301001105</v>
          </cell>
          <cell r="B1007" t="str">
            <v>SINAPI - 99620 - VALVULA DE RETENCAO HORIZONTAL, DE BRONZE, ROSCAVEL, 1" - FORNECIMENTO E INSTALACAO. AF_01/2019 /UN</v>
          </cell>
          <cell r="C1007" t="str">
            <v>UN</v>
          </cell>
          <cell r="D1007" t="str">
            <v>UN</v>
          </cell>
          <cell r="E1007">
            <v>108.95</v>
          </cell>
          <cell r="F1007">
            <v>111.55</v>
          </cell>
        </row>
        <row r="1008">
          <cell r="A1008" t="str">
            <v>1301001107</v>
          </cell>
          <cell r="B1008" t="str">
            <v>SINAPI - 99621 - VALVULA DE RETENCAO HORIZONTAL, DE BRONZE, ROSCAVEL, 1 1/4" - FORNECIMENTO E INSTALACAO. AF_01/2019 /UN</v>
          </cell>
          <cell r="C1008" t="str">
            <v>UN</v>
          </cell>
          <cell r="D1008" t="str">
            <v>UN</v>
          </cell>
          <cell r="E1008">
            <v>151.68</v>
          </cell>
          <cell r="F1008">
            <v>154.32</v>
          </cell>
        </row>
        <row r="1009">
          <cell r="A1009" t="str">
            <v>1301001108</v>
          </cell>
          <cell r="B1009" t="str">
            <v>SINAPI - 99622 - VALVULA DE RETENCAO HORIZONTAL, DE BRONZE, ROSCAVEL, 1 1/2"  - FORNECIMENTO E INSTALACAO. AF_01/2019 /UN</v>
          </cell>
          <cell r="C1009" t="str">
            <v>UN</v>
          </cell>
          <cell r="D1009" t="str">
            <v>UN</v>
          </cell>
          <cell r="E1009">
            <v>166.6</v>
          </cell>
          <cell r="F1009">
            <v>169.24</v>
          </cell>
        </row>
        <row r="1010">
          <cell r="A1010" t="str">
            <v>1301001109</v>
          </cell>
          <cell r="B1010" t="str">
            <v>SINAPI - 99623 - VALVULA DE RETENCAO HORIZONTAL, DE BRONZE, ROSCAVEL, 2"  - FORNECIMENTO E INSTALACAO. AF_01/2019 /UN</v>
          </cell>
          <cell r="C1010" t="str">
            <v>UN</v>
          </cell>
          <cell r="D1010" t="str">
            <v>UN</v>
          </cell>
          <cell r="E1010">
            <v>224.66</v>
          </cell>
          <cell r="F1010">
            <v>227.39</v>
          </cell>
        </row>
        <row r="1011">
          <cell r="A1011" t="str">
            <v>1301001110</v>
          </cell>
          <cell r="B1011" t="str">
            <v>SINAPI - 99624 - VALVULA DE RETENCAO HORIZONTAL, DE BRONZE, ROSCAVEL, 2 1/2" - FORNECIMENTO E INSTALACAO. AF_01/2019 /UN</v>
          </cell>
          <cell r="C1011" t="str">
            <v>UN</v>
          </cell>
          <cell r="D1011" t="str">
            <v>UN</v>
          </cell>
          <cell r="E1011">
            <v>310.10000000000002</v>
          </cell>
          <cell r="F1011">
            <v>312.83</v>
          </cell>
        </row>
        <row r="1012">
          <cell r="A1012" t="str">
            <v>1301001111</v>
          </cell>
          <cell r="B1012" t="str">
            <v>SINAPI - 99625 - VALVULA DE RETENCAO HORIZONTAL, DE BRONZE, ROSCAVEL, 3" - FORNECIMENTO E INSTALACAO. AF_01/2019 /UN</v>
          </cell>
          <cell r="C1012" t="str">
            <v>UN</v>
          </cell>
          <cell r="D1012" t="str">
            <v>UN</v>
          </cell>
          <cell r="E1012">
            <v>419.59</v>
          </cell>
          <cell r="F1012">
            <v>422.43</v>
          </cell>
        </row>
        <row r="1013">
          <cell r="A1013" t="str">
            <v>1301001115</v>
          </cell>
          <cell r="B1013" t="str">
            <v>SINAPI - 89610 - ADAPTADOR CURTO COM BOLSA E ROSCA PARA REGISTRO, PVC, SOLDAVEL, DN 60MM X 2", INSTALADO EM PRUMADA DE AGUA - FORNECIMENTO E INSTALACAO. AF_12/2014 /UN</v>
          </cell>
          <cell r="C1013" t="str">
            <v>UN</v>
          </cell>
          <cell r="D1013" t="str">
            <v>UN</v>
          </cell>
          <cell r="E1013">
            <v>18.14</v>
          </cell>
          <cell r="F1013">
            <v>18.43</v>
          </cell>
        </row>
        <row r="1014">
          <cell r="A1014" t="str">
            <v>1301001116</v>
          </cell>
          <cell r="B1014" t="str">
            <v>SINAPI - 89613 - ADAPTADOR CURTO COM BOLSA E ROSCA PARA REGISTRO, PVC, SOLDAVEL, DN 75MM X 2.1/2", INSTALADO EM PRUMADA DE AGUA - FORNECIMENTO E INSTALACAO. AF_12/2014 /UN</v>
          </cell>
          <cell r="C1014" t="str">
            <v>UN</v>
          </cell>
          <cell r="D1014" t="str">
            <v>UN</v>
          </cell>
          <cell r="E1014">
            <v>26.67</v>
          </cell>
          <cell r="F1014">
            <v>27.02</v>
          </cell>
        </row>
        <row r="1015">
          <cell r="A1015" t="str">
            <v>1301001117</v>
          </cell>
          <cell r="B1015" t="str">
            <v>SINAPI - 89616 - ADAPTADOR CURTO COM BOLSA E ROSCA PARA REGISTRO, PVC, SOLDAVEL, DN 85MM X 3", INSTALADO EM PRUMADA DE AGUA - FORNECIMENTO E INSTALACAO. AF_12/2014 /UN</v>
          </cell>
          <cell r="C1015" t="str">
            <v>UN</v>
          </cell>
          <cell r="D1015" t="str">
            <v>UN</v>
          </cell>
          <cell r="E1015">
            <v>39.14</v>
          </cell>
          <cell r="F1015">
            <v>39.53</v>
          </cell>
        </row>
        <row r="1016">
          <cell r="A1016" t="str">
            <v>1301001118</v>
          </cell>
          <cell r="B1016" t="str">
            <v>SINAPI - 94670 - ADAPTADOR CURTO COM BOLSA E ROSCA PARA REGISTRO, PVC, SOLDAVEL, DN 110 MM X 4 , INSTALADO EM RESERVACAO DE AGUA DE EDIFICACAO QUE POSSUA RESERVATORIO DE FIBRA/FIBROCIMENTO   FORNECIMENTO E INSTALACAO. AF_06/2016 /UN</v>
          </cell>
          <cell r="C1016" t="str">
            <v>UN</v>
          </cell>
          <cell r="D1016" t="str">
            <v>UN</v>
          </cell>
          <cell r="E1016">
            <v>66.52</v>
          </cell>
          <cell r="F1016">
            <v>67.599999999999994</v>
          </cell>
          <cell r="H1016" t="str">
            <v>INSTALAÇOES HIDRO-SANITARIAS E AGUAS PLUVIAIS - DIVERSOS</v>
          </cell>
        </row>
        <row r="1017">
          <cell r="A1017" t="str">
            <v>1301001120</v>
          </cell>
          <cell r="B1017" t="str">
            <v>SINAPI - 99629 - VALVULA DE RETENCAO VERTICAL, DE BRONZE, ROSCAVEL, 1" - FORNECIMENTO E INSTALACAO. AF_01/2019 /UN</v>
          </cell>
          <cell r="C1017" t="str">
            <v>UN</v>
          </cell>
          <cell r="D1017" t="str">
            <v>UN</v>
          </cell>
          <cell r="E1017">
            <v>67.87</v>
          </cell>
          <cell r="F1017">
            <v>70.47</v>
          </cell>
        </row>
        <row r="1018">
          <cell r="A1018" t="str">
            <v>1301001121</v>
          </cell>
          <cell r="B1018" t="str">
            <v>SINAPI - 99630 - VALVULA DE RETENCAO VERTICAL, DE BRONZE, ROSCAVEL, 1 1/4" - FORNECIMENTO E INSTALACAO. AF_01/2019 /UN</v>
          </cell>
          <cell r="C1018" t="str">
            <v>UN</v>
          </cell>
          <cell r="D1018" t="str">
            <v>UN</v>
          </cell>
          <cell r="E1018">
            <v>90.32</v>
          </cell>
          <cell r="F1018">
            <v>92.96</v>
          </cell>
        </row>
        <row r="1019">
          <cell r="A1019" t="str">
            <v>1301001122</v>
          </cell>
          <cell r="B1019" t="str">
            <v>SINAPI - 99631 - VALVULA DE RETENCAO VERTICAL, DE BRONZE, ROSCAVEL, 1 1/2" - FORNECIMENTO E INSTALACAO. AF_01/2019 /UN</v>
          </cell>
          <cell r="C1019" t="str">
            <v>UN</v>
          </cell>
          <cell r="D1019" t="str">
            <v>UN</v>
          </cell>
          <cell r="E1019">
            <v>100.29</v>
          </cell>
          <cell r="F1019">
            <v>102.93</v>
          </cell>
        </row>
        <row r="1020">
          <cell r="A1020" t="str">
            <v>1301001123</v>
          </cell>
          <cell r="B1020" t="str">
            <v>SINAPI - 99632 - VALVULA DE RETENCAO VERTICAL, DE BRONZE, ROSCAVEL, 2" - FORNECIMENTO E INSTALACAO. AF_01/2019 /UN</v>
          </cell>
          <cell r="C1020" t="str">
            <v>UN</v>
          </cell>
          <cell r="D1020" t="str">
            <v>UN</v>
          </cell>
          <cell r="E1020">
            <v>135.97999999999999</v>
          </cell>
          <cell r="F1020">
            <v>138.71</v>
          </cell>
        </row>
        <row r="1021">
          <cell r="A1021" t="str">
            <v>1301001124</v>
          </cell>
          <cell r="B1021" t="str">
            <v>- 2 1/2" /UN</v>
          </cell>
          <cell r="C1021" t="str">
            <v>UN</v>
          </cell>
          <cell r="D1021" t="str">
            <v>UN</v>
          </cell>
          <cell r="E1021">
            <v>202.25</v>
          </cell>
          <cell r="F1021">
            <v>204.98</v>
          </cell>
        </row>
        <row r="1022">
          <cell r="A1022" t="str">
            <v>1301001125</v>
          </cell>
          <cell r="B1022" t="str">
            <v>SINAPI - 99633 - VALVULA DE RETENCAO VERTICAL, DE BRONZE, ROSCAVEL, 3" - FORNECIMENTO E INSTALACAO. AF_01/2019 /UN</v>
          </cell>
          <cell r="C1022" t="str">
            <v>UN</v>
          </cell>
          <cell r="D1022" t="str">
            <v>UN</v>
          </cell>
          <cell r="E1022">
            <v>267.87</v>
          </cell>
          <cell r="F1022">
            <v>270.70999999999998</v>
          </cell>
        </row>
        <row r="1023">
          <cell r="A1023" t="str">
            <v>1301001130</v>
          </cell>
          <cell r="B1023" t="str">
            <v>CAIXA D'AGUA DE 15.000 LITROS - ANEXO H.S.-001 (A.F.) /UN</v>
          </cell>
          <cell r="C1023" t="str">
            <v>UN</v>
          </cell>
          <cell r="D1023" t="str">
            <v>UN</v>
          </cell>
          <cell r="E1023">
            <v>31023.52</v>
          </cell>
          <cell r="F1023">
            <v>32183.439999999999</v>
          </cell>
        </row>
        <row r="1024">
          <cell r="A1024" t="str">
            <v>1301001132</v>
          </cell>
          <cell r="B1024" t="str">
            <v>ALGIBE DE 8.500 LITROS - ANEXO H.S.-003 (A.F.) /UN</v>
          </cell>
          <cell r="C1024" t="str">
            <v>UN</v>
          </cell>
          <cell r="D1024" t="str">
            <v>UN</v>
          </cell>
          <cell r="E1024">
            <v>11163.42</v>
          </cell>
          <cell r="F1024">
            <v>11856.18</v>
          </cell>
        </row>
        <row r="1025">
          <cell r="A1025" t="str">
            <v>1301001134</v>
          </cell>
          <cell r="B1025" t="str">
            <v>ALGIBE DE 15.000 LITROS - ANEXO H.S.-005 (A.F) /UN</v>
          </cell>
          <cell r="C1025" t="str">
            <v>UN</v>
          </cell>
          <cell r="D1025" t="str">
            <v>UN</v>
          </cell>
          <cell r="E1025">
            <v>16175.58</v>
          </cell>
          <cell r="F1025">
            <v>17130.18</v>
          </cell>
        </row>
        <row r="1026">
          <cell r="A1026" t="str">
            <v>1301001136</v>
          </cell>
          <cell r="B1026" t="str">
            <v>ALGIBE DE 30.000 LITROS - ANEXO H.S.-006 (A.F.) /UN</v>
          </cell>
          <cell r="C1026" t="str">
            <v>UN</v>
          </cell>
          <cell r="D1026" t="str">
            <v>UN</v>
          </cell>
          <cell r="E1026">
            <v>31031.07</v>
          </cell>
          <cell r="F1026">
            <v>32788.22</v>
          </cell>
        </row>
        <row r="1027">
          <cell r="A1027" t="str">
            <v>1301001138</v>
          </cell>
          <cell r="B1027" t="str">
            <v>ALGIBE DE 80.000 LITROS - (PADRAO  AGESUL), SEM IMPERMEABILIZACAO /UN</v>
          </cell>
          <cell r="C1027" t="str">
            <v>UN</v>
          </cell>
          <cell r="D1027" t="str">
            <v>UN</v>
          </cell>
          <cell r="E1027">
            <v>91073.02</v>
          </cell>
          <cell r="F1027">
            <v>95265.58</v>
          </cell>
        </row>
        <row r="1028">
          <cell r="A1028" t="str">
            <v>1301001140</v>
          </cell>
          <cell r="B1028" t="str">
            <v>RESERVATORIO METALICO ELEVADO TIPO TACA, COLUNA SECA, ANEXO H.S.-012 (A.F.), NA(S) CAPACIDADE(S):- 5.000 LITROS E H=4,50 M /UN</v>
          </cell>
          <cell r="C1028" t="str">
            <v>UN</v>
          </cell>
          <cell r="D1028" t="str">
            <v>UN</v>
          </cell>
          <cell r="E1028">
            <v>17000</v>
          </cell>
          <cell r="F1028">
            <v>17000</v>
          </cell>
        </row>
        <row r="1029">
          <cell r="A1029" t="str">
            <v>1301001144</v>
          </cell>
          <cell r="B1029" t="str">
            <v>- 10.000 LITROS E H=6,00 M /UN</v>
          </cell>
          <cell r="C1029" t="str">
            <v>UN</v>
          </cell>
          <cell r="D1029" t="str">
            <v>UN</v>
          </cell>
          <cell r="E1029">
            <v>23000</v>
          </cell>
          <cell r="F1029">
            <v>23000</v>
          </cell>
        </row>
        <row r="1030">
          <cell r="A1030" t="str">
            <v>1301001146</v>
          </cell>
          <cell r="B1030" t="str">
            <v>- 15.000 LITROS E H=6,00 M /UN</v>
          </cell>
          <cell r="C1030" t="str">
            <v>UN</v>
          </cell>
          <cell r="D1030" t="str">
            <v>UN</v>
          </cell>
          <cell r="E1030">
            <v>27000</v>
          </cell>
          <cell r="F1030">
            <v>27000</v>
          </cell>
        </row>
        <row r="1031">
          <cell r="A1031" t="str">
            <v>1301001148</v>
          </cell>
          <cell r="B1031" t="str">
            <v>- 20.000 LITROS E H=7,50 M /UN</v>
          </cell>
          <cell r="C1031" t="str">
            <v>UN</v>
          </cell>
          <cell r="D1031" t="str">
            <v>UN</v>
          </cell>
          <cell r="E1031">
            <v>34000</v>
          </cell>
          <cell r="F1031">
            <v>34000</v>
          </cell>
        </row>
        <row r="1032">
          <cell r="A1032" t="str">
            <v>1301001160</v>
          </cell>
          <cell r="B1032" t="str">
            <v>BASE EM CONCRETO ARMADO, PARA RESERVATORIO METALICO, NA(S) ESPECIFICACAO(OES):-  5 M3 E H=4,50 M (CONFIRMAR COM PROJETISTA APOS SONDAGEM) /UN</v>
          </cell>
          <cell r="C1032" t="str">
            <v>UN</v>
          </cell>
          <cell r="D1032" t="str">
            <v>UN</v>
          </cell>
          <cell r="E1032">
            <v>5015.2</v>
          </cell>
          <cell r="F1032">
            <v>5335.8</v>
          </cell>
        </row>
        <row r="1033">
          <cell r="A1033" t="str">
            <v>1301001164</v>
          </cell>
          <cell r="B1033" t="str">
            <v>- 10 M3 E H=6,00 M (CONFIRMAR COM PROJETISTA APOS SONDAGEM) /UN</v>
          </cell>
          <cell r="C1033" t="str">
            <v>UN</v>
          </cell>
          <cell r="D1033" t="str">
            <v>UN</v>
          </cell>
          <cell r="E1033">
            <v>4237.75</v>
          </cell>
          <cell r="F1033">
            <v>4413.17</v>
          </cell>
        </row>
        <row r="1034">
          <cell r="A1034" t="str">
            <v>1301001165</v>
          </cell>
          <cell r="B1034" t="str">
            <v>- 10 M3 E H=6,00 M (CONFIRMAR COM PROJETISTA APOS SONDAGEM) /UN</v>
          </cell>
          <cell r="C1034" t="str">
            <v>UN</v>
          </cell>
          <cell r="D1034" t="str">
            <v>UN</v>
          </cell>
          <cell r="E1034">
            <v>4144.08</v>
          </cell>
          <cell r="F1034">
            <v>4327.75</v>
          </cell>
        </row>
        <row r="1035">
          <cell r="A1035" t="str">
            <v>1301001166</v>
          </cell>
          <cell r="B1035" t="str">
            <v>- 15 M3 E H=6,00 M (CONFIRMAR COM PROJETISTA APOS SONDAGEM) /UN</v>
          </cell>
          <cell r="C1035" t="str">
            <v>UN</v>
          </cell>
          <cell r="D1035" t="str">
            <v>UN</v>
          </cell>
          <cell r="E1035">
            <v>4357.05</v>
          </cell>
          <cell r="F1035">
            <v>4548.6400000000003</v>
          </cell>
        </row>
        <row r="1036">
          <cell r="A1036" t="str">
            <v>1301001168</v>
          </cell>
          <cell r="B1036" t="str">
            <v>- 20 M3 E H=7,50 M (CONFIRMAR COM PROJETISTA APOS SONDAGEM) /UN</v>
          </cell>
          <cell r="C1036" t="str">
            <v>UN</v>
          </cell>
          <cell r="D1036" t="str">
            <v>UN</v>
          </cell>
          <cell r="E1036">
            <v>6625.22</v>
          </cell>
          <cell r="F1036">
            <v>6916.72</v>
          </cell>
        </row>
        <row r="1037">
          <cell r="A1037" t="str">
            <v>1301001180</v>
          </cell>
          <cell r="B1037" t="str">
            <v>SINAPI - 88504 - CAIXA D´AGUA EM POLIETILENO, 500 LITROS, COM ACESSORIOS /UN</v>
          </cell>
          <cell r="C1037" t="str">
            <v>UN</v>
          </cell>
          <cell r="D1037" t="str">
            <v>UN</v>
          </cell>
          <cell r="E1037">
            <v>610.29999999999995</v>
          </cell>
          <cell r="F1037">
            <v>636.09</v>
          </cell>
        </row>
        <row r="1038">
          <cell r="A1038" t="str">
            <v>1301001184</v>
          </cell>
          <cell r="B1038" t="str">
            <v>SINAPI - 88503 - CAIXA D´AGUA EM POLIETILENO, 1000 LITROS, COM ACESSORIOS /UN</v>
          </cell>
          <cell r="C1038" t="str">
            <v>UN</v>
          </cell>
          <cell r="D1038" t="str">
            <v>UN</v>
          </cell>
          <cell r="E1038">
            <v>774.02</v>
          </cell>
          <cell r="F1038">
            <v>799.81</v>
          </cell>
        </row>
        <row r="1039">
          <cell r="A1039" t="str">
            <v>1301001190</v>
          </cell>
          <cell r="B1039" t="str">
            <v>CASA DE BOMBA - ANEXO H.S.-030 (A.F.) /UN</v>
          </cell>
          <cell r="C1039" t="str">
            <v>UN</v>
          </cell>
          <cell r="D1039" t="str">
            <v>UN</v>
          </cell>
          <cell r="E1039">
            <v>820.89</v>
          </cell>
          <cell r="F1039">
            <v>857.99</v>
          </cell>
        </row>
        <row r="1040">
          <cell r="A1040" t="str">
            <v>1301001195</v>
          </cell>
          <cell r="B1040" t="str">
            <v>MOTO-BOMBA TRIFASICO - CENTRIFUGA (DANCOR OU SIMILAR), NA(S) POTENCIA(S):- 3/4 HP, MOD. 240 /UN</v>
          </cell>
          <cell r="C1040" t="str">
            <v>UN</v>
          </cell>
          <cell r="D1040" t="str">
            <v>UN</v>
          </cell>
          <cell r="E1040">
            <v>1421.51</v>
          </cell>
          <cell r="F1040">
            <v>1448.31</v>
          </cell>
        </row>
        <row r="1041">
          <cell r="A1041" t="str">
            <v>1301001196</v>
          </cell>
          <cell r="B1041" t="str">
            <v>- 1 HP, MOD. 250 /UN</v>
          </cell>
          <cell r="C1041" t="str">
            <v>UN</v>
          </cell>
          <cell r="D1041" t="str">
            <v>UN</v>
          </cell>
          <cell r="E1041">
            <v>1405.76</v>
          </cell>
          <cell r="F1041">
            <v>1432.56</v>
          </cell>
        </row>
        <row r="1042">
          <cell r="A1042" t="str">
            <v>1301001197</v>
          </cell>
          <cell r="B1042" t="str">
            <v>- 1 1/2 HP, MOD.260 /UN</v>
          </cell>
          <cell r="C1042" t="str">
            <v>UN</v>
          </cell>
          <cell r="D1042" t="str">
            <v>UN</v>
          </cell>
          <cell r="E1042">
            <v>1489</v>
          </cell>
          <cell r="F1042">
            <v>1515.8</v>
          </cell>
        </row>
        <row r="1043">
          <cell r="A1043" t="str">
            <v>1301001210</v>
          </cell>
          <cell r="B1043" t="str">
            <v>SINAPI - 794796 - TORNEIRA DE BOIA, ROSCAVEL, 3/4" , FORNECIDA E INSTALADA EM RESERVACAO DE AGUA. AF_06/2016 /UN</v>
          </cell>
          <cell r="C1043" t="str">
            <v>UN</v>
          </cell>
          <cell r="D1043" t="str">
            <v>UN</v>
          </cell>
          <cell r="E1043">
            <v>32.14</v>
          </cell>
          <cell r="F1043">
            <v>32.82</v>
          </cell>
        </row>
        <row r="1044">
          <cell r="A1044" t="str">
            <v>1301001211</v>
          </cell>
          <cell r="B1044" t="str">
            <v>SINAPI - 94797 - TORNEIRA DE BOIA, ROSCAVEL, 1", FORNECIDA E INSTALADA EM RESERVACAO DE AGUA. AF_06/2016 /UN</v>
          </cell>
          <cell r="C1044" t="str">
            <v>UN</v>
          </cell>
          <cell r="D1044" t="str">
            <v>UN</v>
          </cell>
          <cell r="E1044">
            <v>49.39</v>
          </cell>
          <cell r="F1044">
            <v>50.29</v>
          </cell>
        </row>
        <row r="1045">
          <cell r="A1045" t="str">
            <v>1301001212</v>
          </cell>
          <cell r="B1045" t="str">
            <v>SINAPI - 102137 - CHAVE DE BOIA AUTOMATICA SUPERIOR/INFERIOR 15A/250V - FORNECIMENTO E INSTALACAO. AF_12/2020 /UN</v>
          </cell>
          <cell r="C1045" t="str">
            <v>UN</v>
          </cell>
          <cell r="D1045" t="str">
            <v>UN</v>
          </cell>
          <cell r="E1045">
            <v>62.16</v>
          </cell>
          <cell r="F1045">
            <v>64.61</v>
          </cell>
        </row>
        <row r="1046">
          <cell r="A1046" t="str">
            <v>1301001220</v>
          </cell>
          <cell r="B1046" t="str">
            <v>VALVULA DE SUCCAO METAL, PE COM CRIVO DE BRONZE, (MIPEL OU SIMILAR), NO(S) DIAMETRO(S):- 1" /UN</v>
          </cell>
          <cell r="C1046" t="str">
            <v>UN</v>
          </cell>
          <cell r="D1046" t="str">
            <v>UN</v>
          </cell>
          <cell r="E1046">
            <v>60.27</v>
          </cell>
          <cell r="F1046">
            <v>62.07</v>
          </cell>
        </row>
        <row r="1047">
          <cell r="A1047" t="str">
            <v>1301001221</v>
          </cell>
          <cell r="B1047" t="str">
            <v>- 1 1/4" /UN</v>
          </cell>
          <cell r="C1047" t="str">
            <v>UN</v>
          </cell>
          <cell r="D1047" t="str">
            <v>UN</v>
          </cell>
          <cell r="E1047">
            <v>95.34</v>
          </cell>
          <cell r="F1047">
            <v>98.19</v>
          </cell>
        </row>
        <row r="1048">
          <cell r="A1048" t="str">
            <v>1301001222</v>
          </cell>
          <cell r="B1048" t="str">
            <v>- 1 1/2" /UN</v>
          </cell>
          <cell r="C1048" t="str">
            <v>UN</v>
          </cell>
          <cell r="D1048" t="str">
            <v>UN</v>
          </cell>
          <cell r="E1048">
            <v>100.06</v>
          </cell>
          <cell r="F1048">
            <v>102.91</v>
          </cell>
        </row>
        <row r="1049">
          <cell r="A1049" t="str">
            <v>1301001223</v>
          </cell>
          <cell r="B1049" t="str">
            <v>- 2" /UN</v>
          </cell>
          <cell r="C1049" t="str">
            <v>UN</v>
          </cell>
          <cell r="D1049" t="str">
            <v>UN</v>
          </cell>
          <cell r="E1049">
            <v>137.79</v>
          </cell>
          <cell r="F1049">
            <v>140.63999999999999</v>
          </cell>
        </row>
        <row r="1050">
          <cell r="A1050" t="str">
            <v>1301001224</v>
          </cell>
          <cell r="B1050" t="str">
            <v>- 2 1/2" /UN</v>
          </cell>
          <cell r="C1050" t="str">
            <v>UN</v>
          </cell>
          <cell r="D1050" t="str">
            <v>UN</v>
          </cell>
          <cell r="E1050">
            <v>234.42</v>
          </cell>
          <cell r="F1050">
            <v>238.27</v>
          </cell>
        </row>
        <row r="1051">
          <cell r="A1051" t="str">
            <v>1301001226</v>
          </cell>
          <cell r="B1051" t="str">
            <v>- 3" /UN</v>
          </cell>
          <cell r="C1051" t="str">
            <v>UN</v>
          </cell>
          <cell r="D1051" t="str">
            <v>UN</v>
          </cell>
          <cell r="E1051">
            <v>307.92</v>
          </cell>
          <cell r="F1051">
            <v>311.77</v>
          </cell>
          <cell r="H1051" t="str">
            <v>INSTALAÇOES HIDRO-SANITARIAS E AGUAS PLUVIAIS - ESGOTO</v>
          </cell>
        </row>
        <row r="1052">
          <cell r="A1052"/>
          <cell r="B1052"/>
          <cell r="C1052"/>
          <cell r="D1052"/>
          <cell r="E1052"/>
          <cell r="F1052"/>
        </row>
        <row r="1053">
          <cell r="A1053"/>
          <cell r="B1053" t="str">
            <v>*  LOUCAS</v>
          </cell>
          <cell r="C1053"/>
          <cell r="D1053"/>
          <cell r="E1053"/>
          <cell r="F1053"/>
        </row>
        <row r="1054">
          <cell r="A1054" t="str">
            <v>1301002000</v>
          </cell>
          <cell r="B1054" t="str">
            <v>BACIA SANITARIA SIFONADA DE LOUCA BRANCA, LINHA RAVENA, REF. P 9.17 DA DECA OU SIMILAR, INCLUSIVE PERTENCES, COM TUBO DE LIGACAO E COBERTURA DE BOLSA CROMADOS (ESTEVES OU SIMILAR) /UN</v>
          </cell>
          <cell r="C1054" t="str">
            <v>UN</v>
          </cell>
          <cell r="D1054" t="str">
            <v>UN</v>
          </cell>
          <cell r="E1054">
            <v>334</v>
          </cell>
          <cell r="F1054">
            <v>335.47</v>
          </cell>
        </row>
        <row r="1055">
          <cell r="A1055" t="str">
            <v>1301002001</v>
          </cell>
          <cell r="B1055" t="str">
            <v>SINAPI - 100848 - VASO SANITARIO INFANTIL LOUCA BRANCA - FORNECIMENTO E INSTALACAO. AF_01/2020 /UN</v>
          </cell>
          <cell r="C1055" t="str">
            <v>UN</v>
          </cell>
          <cell r="D1055" t="str">
            <v>UN</v>
          </cell>
          <cell r="E1055">
            <v>346.02</v>
          </cell>
          <cell r="F1055">
            <v>347.51</v>
          </cell>
        </row>
        <row r="1056">
          <cell r="A1056" t="str">
            <v>1301002002</v>
          </cell>
          <cell r="B1056" t="str">
            <v>SINAPI - 86932 - VASO SANITARIO SIFONADO COM CAIXA ACOPLADA LOUCA BRANCA - PADRAO MEDIO, INCLUSO ENGATE FLEXIVEL EM METAL CROMADO, 1/2  X 40CM - FORNECIMENTO E INSTALACAO. AF_01/2020 /UN</v>
          </cell>
          <cell r="C1056" t="str">
            <v>UN</v>
          </cell>
          <cell r="D1056" t="str">
            <v>UN</v>
          </cell>
          <cell r="E1056">
            <v>457.32</v>
          </cell>
          <cell r="F1056">
            <v>459.88</v>
          </cell>
        </row>
        <row r="1057">
          <cell r="A1057" t="str">
            <v>1301002003</v>
          </cell>
          <cell r="B1057" t="str">
            <v>BACIA SANITARIA SIFONADA DE LOUCA BRANCA STUDIO KIDS, REF.PI.16.17, DECA OU SIMILAR, INCLUSIVE PERTENCES, COM TUBO DE LIGACAO E COBERTURA DE BOLSA, CROMADOS /UN</v>
          </cell>
          <cell r="C1057" t="str">
            <v>UN</v>
          </cell>
          <cell r="D1057" t="str">
            <v>UN</v>
          </cell>
          <cell r="E1057">
            <v>619</v>
          </cell>
          <cell r="F1057">
            <v>620.47</v>
          </cell>
        </row>
        <row r="1058">
          <cell r="A1058" t="str">
            <v>1301002004</v>
          </cell>
          <cell r="B1058" t="str">
            <v>ASSENTO SANITARIO PARA BACIA RAVENA REF. AP 01.17 DA DECA OU SIMILAR  /UN</v>
          </cell>
          <cell r="C1058" t="str">
            <v>UN</v>
          </cell>
          <cell r="D1058" t="str">
            <v>UN</v>
          </cell>
          <cell r="E1058">
            <v>57</v>
          </cell>
          <cell r="F1058">
            <v>57.22</v>
          </cell>
        </row>
        <row r="1059">
          <cell r="A1059" t="str">
            <v>1301002006</v>
          </cell>
          <cell r="B1059" t="str">
            <v>SINAPI - 100849 - ASSENTO SANITARIO CONVENCIONAL - FORNECIMENTO E INSTALACAO. AF_01/2020 /UN</v>
          </cell>
          <cell r="C1059" t="str">
            <v>UN</v>
          </cell>
          <cell r="D1059" t="str">
            <v>UN</v>
          </cell>
          <cell r="E1059">
            <v>32.26</v>
          </cell>
          <cell r="F1059">
            <v>32.630000000000003</v>
          </cell>
        </row>
        <row r="1060">
          <cell r="A1060" t="str">
            <v>1301002007</v>
          </cell>
          <cell r="B1060" t="str">
            <v>ASSENTO SANITARIO PARA BACIA INFANTIL STUDIO KIDS REF. API 166.17 DA DECA OU SIMILAR /UN</v>
          </cell>
          <cell r="C1060" t="str">
            <v>UN</v>
          </cell>
          <cell r="D1060" t="str">
            <v>UN</v>
          </cell>
          <cell r="E1060">
            <v>225.85</v>
          </cell>
          <cell r="F1060">
            <v>226.07</v>
          </cell>
        </row>
        <row r="1061">
          <cell r="A1061" t="str">
            <v>1301002008</v>
          </cell>
          <cell r="B1061" t="str">
            <v>SINAPI - 100851 - ASSENTO SANITARIO INFANTIL - FORNECIMENTO E INSTALACAO. AF_01/2020 /UN</v>
          </cell>
          <cell r="C1061" t="str">
            <v>UN</v>
          </cell>
          <cell r="D1061" t="str">
            <v>UN</v>
          </cell>
          <cell r="E1061">
            <v>64.86</v>
          </cell>
          <cell r="F1061">
            <v>65.23</v>
          </cell>
        </row>
        <row r="1062">
          <cell r="A1062" t="str">
            <v>1301002013</v>
          </cell>
          <cell r="B1062" t="str">
            <v>SINAPI - 100858 - MICTORIO SIFONADO LOUCA BRANCA PADRAO MEDIO FORNECIMENTO E INSTALACAO. AF_01/2020 /UN</v>
          </cell>
          <cell r="C1062" t="str">
            <v>UN</v>
          </cell>
          <cell r="D1062" t="str">
            <v>UN</v>
          </cell>
          <cell r="E1062">
            <v>484.84</v>
          </cell>
          <cell r="F1062">
            <v>487.29</v>
          </cell>
        </row>
        <row r="1063">
          <cell r="A1063" t="str">
            <v>1301002014</v>
          </cell>
          <cell r="B1063" t="str">
            <v>MICTORIO SIFONADO DE LOUCA BRANCA, DA CELITE OU SIMILAR, COM PERTENCES, INCLUSIVE VALVULA C/ FECHAMENTO AUTOMATICO, L.C., ANTIVANDALISMO PRESSMATIC MICTORIO COD. 17015006 DA DOCOL OU SIMILAR /UN</v>
          </cell>
          <cell r="C1063" t="str">
            <v>UN</v>
          </cell>
          <cell r="D1063" t="str">
            <v>UN</v>
          </cell>
          <cell r="E1063">
            <v>959.38</v>
          </cell>
          <cell r="F1063">
            <v>961.81</v>
          </cell>
        </row>
        <row r="1064">
          <cell r="A1064" t="str">
            <v>1301002018</v>
          </cell>
          <cell r="B1064" t="str">
            <v>LAVATORIO DE LOUCA BRANCA REF. L 91.17, COM COLUNA REF. C 9.17, AMBOS DA LINHA RAVENA, DA DECA OU SIMILAR, INCLUSIVE PERTENCES (VALVULA, SIFAO E ENGATE CROMADOS) /UN</v>
          </cell>
          <cell r="C1064" t="str">
            <v>UN</v>
          </cell>
          <cell r="D1064" t="str">
            <v>UN</v>
          </cell>
          <cell r="E1064">
            <v>522.65</v>
          </cell>
          <cell r="F1064">
            <v>527.9</v>
          </cell>
        </row>
        <row r="1065">
          <cell r="A1065" t="str">
            <v>1301002019</v>
          </cell>
          <cell r="B1065" t="str">
            <v>SINAPI - 86943 - LAVATORIO LOUCA BRANCA SUSPENSO, 29,5 X 39CM OU EQUIVALENTE, PADRAO POPULAR, INCLUSO SIFAO FLEXIVEL EM PVC, VALVULA E ENGATE FLEXIVEL 30CM EM PLASTICO E TORNEIRA CROMADA DE MESA, PADRAO POPULAR - FORNECIMENTO E INSTALACAO. AF_01/2020</v>
          </cell>
          <cell r="C1065" t="str">
            <v>20</v>
          </cell>
          <cell r="D1065" t="str">
            <v>20</v>
          </cell>
          <cell r="E1065">
            <v>181.16</v>
          </cell>
          <cell r="F1065">
            <v>183.31</v>
          </cell>
        </row>
        <row r="1066">
          <cell r="A1066" t="str">
            <v>1301002022</v>
          </cell>
          <cell r="B1066" t="str">
            <v>SINAPI - 86938 - CUBA DE EMBUTIR OVAL EM LOUCA BRANCA, 35 X 50CM OU EQUIVALENTE, INCLUSO VALVULA E SIFAO TIPO GARRAFA EM METAL CROMADO - FORNECIMENTO E INSTALACAO. AF_01/2020 /UN</v>
          </cell>
          <cell r="C1066" t="str">
            <v>UN</v>
          </cell>
          <cell r="D1066" t="str">
            <v>UN</v>
          </cell>
          <cell r="E1066">
            <v>335.27</v>
          </cell>
          <cell r="F1066">
            <v>338.59</v>
          </cell>
        </row>
        <row r="1067">
          <cell r="A1067" t="str">
            <v>1301002024</v>
          </cell>
          <cell r="B1067" t="str">
            <v>SINAPI - 86919 - TANQUE DE LOUCA BRANCA COM COLUNA, 30L OU EQUIVALENTE, INCLUSO SIFAO FLEXIVEL EM PVC, VALVULA METALICA E TORNEIRA DE METAL CROMADO PADRAO MEDIO - FORNECIMENTO E INSTALACAO. AF_01/2020 /UN</v>
          </cell>
          <cell r="C1067" t="str">
            <v>UN</v>
          </cell>
          <cell r="D1067" t="str">
            <v>UN</v>
          </cell>
          <cell r="E1067">
            <v>747.55</v>
          </cell>
          <cell r="F1067">
            <v>753.08</v>
          </cell>
        </row>
        <row r="1068">
          <cell r="A1068" t="str">
            <v>1301002026</v>
          </cell>
          <cell r="B1068" t="str">
            <v>SINAPI - 100855 - SABONETEIRA DE PAREDE EM PLASTICO ABS COM ACABAMENTO CROMADO E ACRILICO, INCLUSO FIXACAO. AF_01/2020 /UN</v>
          </cell>
          <cell r="C1068" t="str">
            <v>UN</v>
          </cell>
          <cell r="D1068" t="str">
            <v>UN</v>
          </cell>
          <cell r="E1068">
            <v>29.42</v>
          </cell>
          <cell r="F1068">
            <v>30.19</v>
          </cell>
        </row>
        <row r="1069">
          <cell r="A1069" t="str">
            <v>1301002029</v>
          </cell>
          <cell r="B1069" t="str">
            <v>SINAPI - 95544 - PAPELEIRA DE PAREDE EM METAL CROMADO SEM TAMPA, INCLUSO FIXACAO. AF_01/2020 /UN</v>
          </cell>
          <cell r="C1069" t="str">
            <v>UN</v>
          </cell>
          <cell r="D1069" t="str">
            <v>UN</v>
          </cell>
          <cell r="E1069">
            <v>30</v>
          </cell>
          <cell r="F1069">
            <v>30.77</v>
          </cell>
        </row>
        <row r="1070">
          <cell r="A1070" t="str">
            <v>1301002030</v>
          </cell>
          <cell r="B1070" t="str">
            <v>PAPELEIRA PLASTICA TIPO DISPENSER PARA PAPEL HIGIENICO ROLAO - FORNECIMENTO E INSTALACAO /UN</v>
          </cell>
          <cell r="C1070" t="str">
            <v>UN</v>
          </cell>
          <cell r="D1070" t="str">
            <v>UN</v>
          </cell>
          <cell r="E1070">
            <v>56.27</v>
          </cell>
          <cell r="F1070">
            <v>57.04</v>
          </cell>
        </row>
        <row r="1071">
          <cell r="A1071" t="str">
            <v>1301002033</v>
          </cell>
          <cell r="B1071" t="str">
            <v>SINAPI - 95543 - PORTA TOALHA BANHO EM METAL CROMADO, TIPO BARRA, INCLUSO FIXACAO. AF_01/2020 /UN</v>
          </cell>
          <cell r="C1071" t="str">
            <v>UN</v>
          </cell>
          <cell r="D1071" t="str">
            <v>UN</v>
          </cell>
          <cell r="E1071">
            <v>41.3</v>
          </cell>
          <cell r="F1071">
            <v>42.83</v>
          </cell>
        </row>
        <row r="1072">
          <cell r="A1072"/>
          <cell r="B1072"/>
          <cell r="C1072"/>
          <cell r="D1072"/>
          <cell r="E1072"/>
          <cell r="F1072"/>
        </row>
        <row r="1073">
          <cell r="A1073"/>
          <cell r="B1073" t="str">
            <v>*  TORNEIRAS E REGISTROS</v>
          </cell>
          <cell r="C1073"/>
          <cell r="D1073"/>
          <cell r="E1073"/>
          <cell r="F1073"/>
        </row>
        <row r="1074">
          <cell r="A1074" t="str">
            <v>1301003000</v>
          </cell>
          <cell r="B1074" t="str">
            <v>SINAPI - 86906 - TORNEIRA CROMADA DE MESA, 1/2ö OU 3/4ö, PARA LAVATORIO, PADRAO POPULAR - FORNECIMENTO E INSTALACAO. AF_01/2020 /UN</v>
          </cell>
          <cell r="C1074" t="str">
            <v>UN</v>
          </cell>
          <cell r="D1074" t="str">
            <v>UN</v>
          </cell>
          <cell r="E1074">
            <v>44.13</v>
          </cell>
          <cell r="F1074">
            <v>44.36</v>
          </cell>
        </row>
        <row r="1075">
          <cell r="A1075" t="str">
            <v>1301003004</v>
          </cell>
          <cell r="B1075" t="str">
            <v>SINAPI - 86915 - TORNEIRA CROMADA DE MESA, 1/2" OU 3/4", PARA LAVATORIO, PADRAO MEDIO - FORNECIMENTO E INSTALACAO. AF_01/2020 /UN</v>
          </cell>
          <cell r="C1075" t="str">
            <v>UN</v>
          </cell>
          <cell r="D1075" t="str">
            <v>UN</v>
          </cell>
          <cell r="E1075">
            <v>74.349999999999994</v>
          </cell>
          <cell r="F1075">
            <v>74.58</v>
          </cell>
        </row>
        <row r="1076">
          <cell r="A1076" t="str">
            <v>1301003011</v>
          </cell>
          <cell r="B1076" t="str">
            <v>TORNEIRA PRESSMATIC DE MESA PARA DEFICIENTE FISICO BENEFI REF. 00490706 1/2" DA DOCOL OU SIMILAR /UN</v>
          </cell>
          <cell r="C1076" t="str">
            <v>UN</v>
          </cell>
          <cell r="D1076" t="str">
            <v>UN</v>
          </cell>
          <cell r="E1076">
            <v>801.76</v>
          </cell>
          <cell r="F1076">
            <v>802.94</v>
          </cell>
        </row>
        <row r="1077">
          <cell r="A1077" t="str">
            <v>1301003015</v>
          </cell>
          <cell r="B1077" t="str">
            <v>TORNEIRA CROMADA COM BICO PARA JARDIM/TANQUE 1/2" OU 3/4" (REF 1153) /UN</v>
          </cell>
          <cell r="C1077" t="str">
            <v>UN</v>
          </cell>
          <cell r="D1077" t="str">
            <v>UN</v>
          </cell>
          <cell r="E1077">
            <v>52.43</v>
          </cell>
          <cell r="F1077">
            <v>52.71</v>
          </cell>
        </row>
        <row r="1078">
          <cell r="A1078" t="str">
            <v>1301003026</v>
          </cell>
          <cell r="B1078" t="str">
            <v>SINAPI - 86909 - TORNEIRA CROMADA TUBO MOVEL, DE MESA, 1/2 OU 3/4, PARA PIA DE COZINHA, PADRAO ALTO - FORNECIMENTO E INSTALACAO. AF_01/2020 /UN</v>
          </cell>
          <cell r="C1078" t="str">
            <v>UN</v>
          </cell>
          <cell r="D1078" t="str">
            <v>UN</v>
          </cell>
          <cell r="E1078">
            <v>88.31</v>
          </cell>
          <cell r="F1078">
            <v>88.71</v>
          </cell>
        </row>
        <row r="1079">
          <cell r="A1079" t="str">
            <v>1301003030</v>
          </cell>
          <cell r="B1079" t="str">
            <v>SINAPI - 86910 - TORNEIRA CROMADA TUBO MOVEL, DE PAREDE, 1/2 OU 3/4, PARA PIA DE COZINHA, PADRAO MEDIO - FORNECIMENTO E INSTALACAO. AF_01/2020 /UN</v>
          </cell>
          <cell r="C1079" t="str">
            <v>UN</v>
          </cell>
          <cell r="D1079" t="str">
            <v>UN</v>
          </cell>
          <cell r="E1079">
            <v>83.37</v>
          </cell>
          <cell r="F1079">
            <v>83.65</v>
          </cell>
        </row>
        <row r="1080">
          <cell r="A1080" t="str">
            <v>1301003050</v>
          </cell>
          <cell r="B1080" t="str">
            <v>SINAPI - 86914 - TORNEIRA CROMADA 1/2 OU 3/4 PARA TANQUE, PADRAO MEDIO - FORNECIMENTO E INSTALACAO. AF_01/2020 /UN</v>
          </cell>
          <cell r="C1080" t="str">
            <v>UN</v>
          </cell>
          <cell r="D1080" t="str">
            <v>UN</v>
          </cell>
          <cell r="E1080">
            <v>34.049999999999997</v>
          </cell>
          <cell r="F1080">
            <v>34.43</v>
          </cell>
        </row>
        <row r="1081">
          <cell r="A1081" t="str">
            <v>1301003052</v>
          </cell>
          <cell r="B1081" t="str">
            <v>TORNEIRA AMARELA PARA JARDIM COM BICO DE 3/4", REF.1128, DA PEVILON OU SIMILAR /UN</v>
          </cell>
          <cell r="C1081" t="str">
            <v>UN</v>
          </cell>
          <cell r="D1081" t="str">
            <v>UN</v>
          </cell>
          <cell r="E1081">
            <v>16.53</v>
          </cell>
          <cell r="F1081">
            <v>16.89</v>
          </cell>
        </row>
        <row r="1082">
          <cell r="A1082" t="str">
            <v>1301003058</v>
          </cell>
          <cell r="B1082" t="str">
            <v>TORNEIRA PARA USO GERAL/JARDIM REF.1130 LINHA PERTUTTI COD. 00903706 DA DOCOL OU SIMILAR /UN</v>
          </cell>
          <cell r="C1082" t="str">
            <v>UN</v>
          </cell>
          <cell r="D1082" t="str">
            <v>UN</v>
          </cell>
          <cell r="E1082">
            <v>72.099999999999994</v>
          </cell>
          <cell r="F1082">
            <v>72.459999999999994</v>
          </cell>
        </row>
        <row r="1083">
          <cell r="A1083" t="str">
            <v>1301003062</v>
          </cell>
          <cell r="B1083" t="str">
            <v>TORNEIRA PARA LAVATORIO DE MESA DOCOL ELETRIC COD. 00396706 (TS) DA DOCOL OU SIMILAR /UN</v>
          </cell>
          <cell r="C1083" t="str">
            <v>UN</v>
          </cell>
          <cell r="D1083" t="str">
            <v>UN</v>
          </cell>
          <cell r="E1083">
            <v>2085.69</v>
          </cell>
          <cell r="F1083">
            <v>2088.6</v>
          </cell>
        </row>
        <row r="1084">
          <cell r="A1084" t="str">
            <v>1301003063</v>
          </cell>
          <cell r="B1084" t="str">
            <v>TORNEIRA PARA LAVATORIO DE MESA PRESSMATIC 110 COD. 17160806 DA DOCOL OU SIMILAR /UN</v>
          </cell>
          <cell r="C1084" t="str">
            <v>UN</v>
          </cell>
          <cell r="D1084" t="str">
            <v>UN</v>
          </cell>
          <cell r="E1084">
            <v>483.31</v>
          </cell>
          <cell r="F1084">
            <v>484.59</v>
          </cell>
        </row>
        <row r="1085">
          <cell r="A1085" t="str">
            <v>1301003064</v>
          </cell>
          <cell r="B1085" t="str">
            <v>TORNEIRA PARA PIA DE ACIONAMENTO HIDROMECANICO, C/FECHAMENTO AUTOMATICO, ACABAMENTO L.C., PRESSMATIC 120 DE PAREDE, REF. 17160706 1/2" E 3/4" DA DOCOL OU SIMILAR /UN</v>
          </cell>
          <cell r="C1085" t="str">
            <v>UN</v>
          </cell>
          <cell r="D1085" t="str">
            <v>UN</v>
          </cell>
          <cell r="E1085">
            <v>475.9</v>
          </cell>
          <cell r="F1085">
            <v>477.18</v>
          </cell>
        </row>
        <row r="1086">
          <cell r="A1086" t="str">
            <v>1301003066</v>
          </cell>
          <cell r="B1086" t="str">
            <v>TORNEIRA PARA LAVATORIO DE ACIONAMENTO HIDROMECANICO, FECHAMENTO AUTOMATICO, ACABAMENTO L.C., PRESSMATIC MESA COMPACT, REF.17160606, 1/2" DA DOCOL OU SIMILAR /UN</v>
          </cell>
          <cell r="C1086" t="str">
            <v>UN</v>
          </cell>
          <cell r="D1086" t="str">
            <v>UN</v>
          </cell>
          <cell r="E1086">
            <v>220.13</v>
          </cell>
          <cell r="F1086">
            <v>221.41</v>
          </cell>
        </row>
        <row r="1087">
          <cell r="A1087" t="str">
            <v>1301003068</v>
          </cell>
          <cell r="B1087" t="str">
            <v>TORNEIRA DE PAREDE PRESSMATIC ANTIVANDALISMO 135MM CICLO FIXO DE 3/4", REF. 00633206, DA DOCOL OU SIMILAR /UN</v>
          </cell>
          <cell r="C1087" t="str">
            <v>UN</v>
          </cell>
          <cell r="D1087" t="str">
            <v>UN</v>
          </cell>
          <cell r="E1087">
            <v>557.91999999999996</v>
          </cell>
          <cell r="F1087">
            <v>560.61</v>
          </cell>
        </row>
        <row r="1088">
          <cell r="A1088" t="str">
            <v>1301003200</v>
          </cell>
          <cell r="B1088" t="str">
            <v>SINAPI - 89351 - REGISTRO DE PRESSAO BRUTO, LATAO,  ROSCAVEL, 3/4", FORNECIDO E INSTALADO EM RAMAL DE AGUA. AF_12/2014 /UN</v>
          </cell>
          <cell r="C1088" t="str">
            <v>UN</v>
          </cell>
          <cell r="D1088" t="str">
            <v>UN</v>
          </cell>
          <cell r="E1088">
            <v>24.26</v>
          </cell>
          <cell r="F1088">
            <v>24.94</v>
          </cell>
        </row>
        <row r="1089">
          <cell r="A1089" t="str">
            <v>1301003209</v>
          </cell>
          <cell r="B1089" t="str">
            <v>SINAPI - 89984 - REGISTRO DE PRESSAO BRUTO, LATAO, ROSCAVEL, 1/2", COM ACABAMENTO E CANOPLA CROMADOS. FORNECIDO E INSTALADO EM RAMAL DE AGUA. AF_12/2014 /UN</v>
          </cell>
          <cell r="C1089" t="str">
            <v>UN</v>
          </cell>
          <cell r="D1089" t="str">
            <v>UN</v>
          </cell>
          <cell r="E1089">
            <v>58.15</v>
          </cell>
          <cell r="F1089">
            <v>59.06</v>
          </cell>
        </row>
        <row r="1090">
          <cell r="A1090" t="str">
            <v>1301003220</v>
          </cell>
          <cell r="B1090" t="str">
            <v>SINAPI - 89985 - REGISTRO DE PRESSAO BRUTO, LATAO, ROSCAVEL, 3/4", COM ACABAMENTO E CANOPLA CROMADOS. FORNECIDO E INSTALADO EM RAMAL DE AGUA. AF_12/2014 /UN</v>
          </cell>
          <cell r="C1090" t="str">
            <v>UN</v>
          </cell>
          <cell r="D1090" t="str">
            <v>UN</v>
          </cell>
          <cell r="E1090">
            <v>59.82</v>
          </cell>
          <cell r="F1090">
            <v>60.73</v>
          </cell>
        </row>
        <row r="1091">
          <cell r="A1091" t="str">
            <v>1301003230</v>
          </cell>
          <cell r="B1091" t="str">
            <v>SINAPI - 89987 - REGISTRO DE GAVETA BRUTO, LATAO, ROSCAVEL, 3/4", COM ACABAMENTO E CANOPLA CROMADOS. FORNECIDO E INSTALADO EM RAMAL DE AGUA. AF_12/2014 /UN</v>
          </cell>
          <cell r="C1091" t="str">
            <v>UN</v>
          </cell>
          <cell r="D1091" t="str">
            <v>UN</v>
          </cell>
          <cell r="E1091">
            <v>62.91</v>
          </cell>
          <cell r="F1091">
            <v>63.82</v>
          </cell>
        </row>
        <row r="1092">
          <cell r="A1092" t="str">
            <v>1301003240</v>
          </cell>
          <cell r="B1092" t="str">
            <v>SINAPI - 94792 - REGISTRO DE GAVETA BRUTO, LATAO, ROSCAVEL, 1", COM ACABAMENTO E CANOPLA CROMADOS, INSTALADO EM RESERVACAO DE AGUA DE EDIFICACAO QUE POSSUA RESERVATORIO DE FIBRA/FIBROCIMENTO û FORNECIMENTO E INSTALACAO. AF_06/2016 /UN</v>
          </cell>
          <cell r="C1092" t="str">
            <v>UN</v>
          </cell>
          <cell r="D1092" t="str">
            <v>UN</v>
          </cell>
          <cell r="E1092">
            <v>90.74</v>
          </cell>
          <cell r="F1092">
            <v>93.34</v>
          </cell>
        </row>
        <row r="1093">
          <cell r="A1093" t="str">
            <v>1301003249</v>
          </cell>
          <cell r="B1093" t="str">
            <v>SINAPI - 94793 - REGISTRO DE GAVETA BRUTO, LATAO, ROSCAVEL, 1 1/4ö, COM ACABAMENTO E CANOPLA CROMADOS, INSTALADO EM RESERVACAO DE AGUA DE EDIFICACAO QUE POSSUA RESERVATORIO DE FIBRA/FIBROCIMENTO û FORNECIMENTO E INSTALACAO. AF_06/2016 /UN</v>
          </cell>
          <cell r="C1093" t="str">
            <v>UN</v>
          </cell>
          <cell r="D1093" t="str">
            <v>UN</v>
          </cell>
          <cell r="E1093">
            <v>117.32</v>
          </cell>
          <cell r="F1093">
            <v>119.96</v>
          </cell>
        </row>
        <row r="1094">
          <cell r="A1094" t="str">
            <v>1301003260</v>
          </cell>
          <cell r="B1094" t="str">
            <v>SINAPI - 94794 - REGISTRO DE GAVETA BRUTO, LATAO, ROSCAVEL, 1 1/2ö, COM ACABAMENTO E CANOPLA CROMADOS, INSTALADO EM RESERVACAO DE AGUA DE EDIFICACAO QUE POSSUA RESERVATORIO DE FIBRA/FIBROCIMENTO û FORNECIMENTO E INSTALACAO. AF_06/2016 /UN</v>
          </cell>
          <cell r="C1094" t="str">
            <v>UN</v>
          </cell>
          <cell r="D1094" t="str">
            <v>UN</v>
          </cell>
          <cell r="E1094">
            <v>121.57</v>
          </cell>
          <cell r="F1094">
            <v>124.21</v>
          </cell>
        </row>
        <row r="1095">
          <cell r="A1095" t="str">
            <v>1301003270</v>
          </cell>
          <cell r="B1095" t="str">
            <v>SINAPI - 94494 - REGISTRO DE GAVETA BRUTO, LATAO, ROSCAVEL, 3/4", INSTALADO EM RESERVACAO DE AGUA DE EDIFICACAO QUE POSSUA RESERVATORIO DE FIBRA/FIBROCIMENTO û FORNECIMENTO E INSTALACAO. AF_06/2016 /UN</v>
          </cell>
          <cell r="C1095" t="str">
            <v>UN</v>
          </cell>
          <cell r="D1095" t="str">
            <v>UN</v>
          </cell>
          <cell r="E1095">
            <v>46.47</v>
          </cell>
          <cell r="F1095">
            <v>49.07</v>
          </cell>
        </row>
        <row r="1096">
          <cell r="A1096" t="str">
            <v>1301003276</v>
          </cell>
          <cell r="B1096" t="str">
            <v>SINAPI - 94495 - REGISTRO DE GAVETA BRUTO, LATAO, ROSCAVEL, 1", INSTALADO EM RESERVACAO DE AGUA DE EDIFICACAO QUE POSSUA RESERVATORIO DE FIBRA/FIBROCIMENTO û FORNECIMENTO E INSTALACAO. AF_06/2016 /UN</v>
          </cell>
          <cell r="C1096" t="str">
            <v>UN</v>
          </cell>
          <cell r="D1096" t="str">
            <v>UN</v>
          </cell>
          <cell r="E1096">
            <v>59.37</v>
          </cell>
          <cell r="F1096">
            <v>61.97</v>
          </cell>
        </row>
        <row r="1097">
          <cell r="A1097" t="str">
            <v>1301003282</v>
          </cell>
          <cell r="B1097" t="str">
            <v>SINAPI - 94496 - REGISTRO DE GAVETA BRUTO, LATAO, ROSCAVEL, 1 1/4", INSTALADO EM RESERVACAO DE AGUA DE EDIFICACAO QUE POSSUA RESERVATORIO DE FIBRA/FIBROCIMENTO û FORNECIMENTO E INSTALACAO. AF_06/2016 /UN</v>
          </cell>
          <cell r="C1097" t="str">
            <v>UN</v>
          </cell>
          <cell r="D1097" t="str">
            <v>UN</v>
          </cell>
          <cell r="E1097">
            <v>72.73</v>
          </cell>
          <cell r="F1097">
            <v>75.37</v>
          </cell>
        </row>
        <row r="1098">
          <cell r="A1098" t="str">
            <v>1301003288</v>
          </cell>
          <cell r="B1098" t="str">
            <v>SINAPI - 94497 - REGISTRO DE GAVETA BRUTO, LATAO, ROSCAVEL, 1 1/2", INSTALADO EM RESERVACAO DE AGUA DE EDIFICACAO QUE POSSUA RESERVATORIO DE FIBRA/FIBROCIMENTO û FORNECIMENTO E INSTALACAO. AF_06/2016 /UN</v>
          </cell>
          <cell r="C1098" t="str">
            <v>UN</v>
          </cell>
          <cell r="D1098" t="str">
            <v>UN</v>
          </cell>
          <cell r="E1098">
            <v>85.32</v>
          </cell>
          <cell r="F1098">
            <v>87.96</v>
          </cell>
        </row>
        <row r="1099">
          <cell r="A1099" t="str">
            <v>1301003294</v>
          </cell>
          <cell r="B1099" t="str">
            <v>SINAPI - 94498 - REGISTRO DE GAVETA BRUTO, LATAO, ROSCAVEL, 2", INSTALADO EM RESERVACAO DE AGUA DE EDIFICACAO QUE POSSUA RESERVATORIO DE FIBRA/FIBROCIMENTO û FORNECIMENTO E INSTALACAO. AF_06/2016 /UN</v>
          </cell>
          <cell r="C1099" t="str">
            <v>UN</v>
          </cell>
          <cell r="D1099" t="str">
            <v>UN</v>
          </cell>
          <cell r="E1099">
            <v>110.28</v>
          </cell>
          <cell r="F1099">
            <v>113.01</v>
          </cell>
        </row>
        <row r="1100">
          <cell r="A1100" t="str">
            <v>1301003300</v>
          </cell>
          <cell r="B1100" t="str">
            <v>SINAPI - 94499 - REGISTRO DE GAVETA BRUTO, LATAO, ROSCAVEL, 2 1/2", INSTALADO EM RESERVACAO DE AGUA DE EDIFICACAO QUE POSSUA RESERVATORIO DE FIBRA/FIBROCIMENTO û FORNECIMENTO E INSTALACAO. AF_06/2016 /UN</v>
          </cell>
          <cell r="C1100" t="str">
            <v>UN</v>
          </cell>
          <cell r="D1100" t="str">
            <v>UN</v>
          </cell>
          <cell r="E1100">
            <v>200.82</v>
          </cell>
          <cell r="F1100">
            <v>203.55</v>
          </cell>
        </row>
        <row r="1101">
          <cell r="A1101" t="str">
            <v>1301003304</v>
          </cell>
          <cell r="B1101" t="str">
            <v>SINAPI - 94500 - REGISTRO DE GAVETA BRUTO, LATAO, ROSCAVEL, 3", INSTALADO EM RESERVACAO DE AGUA DE EDIFICACAO QUE POSSUA RESERVATORIO DE FIBRA/FIBROCIMENTO û FORNECIMENTO E INSTALACAO. AF_06/2016 /UN</v>
          </cell>
          <cell r="C1101" t="str">
            <v>UN</v>
          </cell>
          <cell r="D1101" t="str">
            <v>UN</v>
          </cell>
          <cell r="E1101">
            <v>238.84</v>
          </cell>
          <cell r="F1101">
            <v>241.68</v>
          </cell>
        </row>
        <row r="1102">
          <cell r="A1102" t="str">
            <v>1301003308</v>
          </cell>
          <cell r="B1102" t="str">
            <v>SINAPI - 94501 - REGISTRO DE GAVETA BRUTO, LATAO, ROSCAVEL, 4", INSTALADO EM RESERVACAO DE AGUA DE EDIFICACAO QUE POSSUA RESERVATORIO DE FIBRA/FIBROCIMENTO û FORNECIMENTO E INSTALACAO. AF_06/2016 /UN</v>
          </cell>
          <cell r="C1102" t="str">
            <v>UN</v>
          </cell>
          <cell r="D1102" t="str">
            <v>UN</v>
          </cell>
          <cell r="E1102">
            <v>468.23</v>
          </cell>
          <cell r="F1102">
            <v>471.07</v>
          </cell>
        </row>
        <row r="1103">
          <cell r="A1103" t="str">
            <v>1301003500</v>
          </cell>
          <cell r="B1103" t="str">
            <v>SINAPI - 95249 - VALVULA DE ESFERA BRUTA, BRONZE, ROSCAVEL, 3/4'', INSTALADO EM RESERVACAO DE AGUA DE EDIFICACAO QUE POSSUA RESERVATORIO DE FIBRA/FIBROCIMENTO - FORNECIMENTO E INSTALACAO. AF_06/2016 /UN</v>
          </cell>
          <cell r="C1103" t="str">
            <v>UN</v>
          </cell>
          <cell r="D1103" t="str">
            <v>UN</v>
          </cell>
          <cell r="E1103">
            <v>60.75</v>
          </cell>
          <cell r="F1103">
            <v>63.35</v>
          </cell>
        </row>
        <row r="1104">
          <cell r="A1104" t="str">
            <v>1301003502</v>
          </cell>
          <cell r="B1104" t="str">
            <v>SINAPI - 95250 - VALVULA DE ESFERA BRUTA, BRONZE, ROSCAVEL, 1'', INSTALADO EM RESERVACAO DE AGUA DE EDIFICACAO QUE POSSUA RESERVATORIO DE FIBRA/FIBROCIMENTO -   FORNECIMENTO E INSTALACAO. AF_06/2016 /UN</v>
          </cell>
          <cell r="C1104" t="str">
            <v>UN</v>
          </cell>
          <cell r="D1104" t="str">
            <v>UN</v>
          </cell>
          <cell r="E1104">
            <v>73.540000000000006</v>
          </cell>
          <cell r="F1104">
            <v>76.14</v>
          </cell>
        </row>
        <row r="1105">
          <cell r="A1105" t="str">
            <v>1301003504</v>
          </cell>
          <cell r="B1105" t="str">
            <v>SINAPI - 95252 - VALVULA DE ESFERA BRUTA, BRONZE, ROSCAVEL, 1 1/2'', INSTALADO EM RESERVACAO DE AGUA DE EDIFICACAO QUE POSSUA RESERVATORIO DE FIBRA/FIBROCIMENTO -   FORNECIMENTO E INSTALACAO. AF_06/2016 /UN</v>
          </cell>
          <cell r="C1105" t="str">
            <v>UN</v>
          </cell>
          <cell r="D1105" t="str">
            <v>UN</v>
          </cell>
          <cell r="E1105">
            <v>113.43</v>
          </cell>
          <cell r="F1105">
            <v>116.07</v>
          </cell>
        </row>
        <row r="1106">
          <cell r="A1106" t="str">
            <v>1301003506</v>
          </cell>
          <cell r="B1106" t="str">
            <v>SINAPI - 95253 - VALVULA DE ESFERA BRUTA, BRONZE, ROSCAVEL, 2'', INSTALADO EM RESERVACAO DE AGUA DE EDIFICACAO QUE POSSUA RESERVATORIO DE FIBRA/FIBROCIMENTO - FORNECIMENTO E INSTALACAO. AF_06/2016 /UN</v>
          </cell>
          <cell r="C1106" t="str">
            <v>UN</v>
          </cell>
          <cell r="D1106" t="str">
            <v>UN</v>
          </cell>
          <cell r="E1106">
            <v>162.66999999999999</v>
          </cell>
          <cell r="F1106">
            <v>165.4</v>
          </cell>
        </row>
        <row r="1107">
          <cell r="A1107" t="str">
            <v>1301003520</v>
          </cell>
          <cell r="B1107" t="str">
            <v>DUCHA HIGIENICA COM REGISTRO E GATILHO, REF. 00455706, LINHA PERTUTTI DA DOCOL OU SIMILAR /UN</v>
          </cell>
          <cell r="C1107" t="str">
            <v>UN</v>
          </cell>
          <cell r="D1107" t="str">
            <v>UN</v>
          </cell>
          <cell r="E1107">
            <v>208.19</v>
          </cell>
          <cell r="F1107">
            <v>209.86</v>
          </cell>
        </row>
        <row r="1108">
          <cell r="A1108"/>
          <cell r="B1108"/>
          <cell r="C1108"/>
          <cell r="D1108"/>
          <cell r="E1108"/>
          <cell r="F1108"/>
        </row>
        <row r="1109">
          <cell r="A1109"/>
          <cell r="B1109" t="str">
            <v>*  DIVERSOS</v>
          </cell>
          <cell r="C1109"/>
          <cell r="D1109"/>
          <cell r="E1109"/>
          <cell r="F1109"/>
        </row>
        <row r="1110">
          <cell r="A1110" t="str">
            <v>1301004001</v>
          </cell>
          <cell r="B1110" t="str">
            <v>TROCA DE REPARO DE VALVULA /UN</v>
          </cell>
          <cell r="C1110"/>
          <cell r="D1110"/>
          <cell r="E1110">
            <v>74.37</v>
          </cell>
          <cell r="F1110">
            <v>75.92</v>
          </cell>
        </row>
        <row r="1111">
          <cell r="A1111" t="str">
            <v>1301004004</v>
          </cell>
          <cell r="B1111" t="str">
            <v>SINAPI - 99635 - VALVULA DE DESCARGA METALICA, BASE 1 1/2 ", ACABAMENTO METALICO CROMADO - FORNECIMENTO E INSTALACAO. AF_01/2019 /UN</v>
          </cell>
          <cell r="C1111" t="str">
            <v>UN</v>
          </cell>
          <cell r="D1111" t="str">
            <v>UN</v>
          </cell>
          <cell r="E1111">
            <v>180.99</v>
          </cell>
          <cell r="F1111">
            <v>183.63</v>
          </cell>
        </row>
        <row r="1112">
          <cell r="A1112" t="str">
            <v>1301004008</v>
          </cell>
          <cell r="B1112" t="str">
            <v>ACABAMENTO ANTIVANDALISMO PARA VALVULA DE DESCARGA, DOCOL OU SIMILAR /UN</v>
          </cell>
          <cell r="C1112" t="str">
            <v>UN</v>
          </cell>
          <cell r="D1112" t="str">
            <v>UN</v>
          </cell>
          <cell r="E1112">
            <v>284.55</v>
          </cell>
          <cell r="F1112">
            <v>284.77999999999997</v>
          </cell>
        </row>
        <row r="1113">
          <cell r="A1113" t="str">
            <v>1301004009</v>
          </cell>
          <cell r="B1113" t="str">
            <v>VALVULA DE DESCARGA 1 1/2" SEM ACABAMENTO (BASE), DOCOL OU SIMILAR /UN</v>
          </cell>
          <cell r="C1113" t="str">
            <v>UN</v>
          </cell>
          <cell r="D1113" t="str">
            <v>UN</v>
          </cell>
          <cell r="E1113">
            <v>132.28</v>
          </cell>
          <cell r="F1113">
            <v>134.91999999999999</v>
          </cell>
        </row>
        <row r="1114">
          <cell r="A1114" t="str">
            <v>1301004011</v>
          </cell>
          <cell r="B1114" t="str">
            <v>CAIXA DE DESCARGA DE PLASTICO, EXTERNA, DE 9L, PUXADOR FIO DE NYLON, NAO INCLUSO CANO, BOLSA, ENGATE /UN</v>
          </cell>
          <cell r="C1114" t="str">
            <v>UN</v>
          </cell>
          <cell r="D1114" t="str">
            <v>UN</v>
          </cell>
          <cell r="E1114">
            <v>112.77</v>
          </cell>
          <cell r="F1114">
            <v>121.48</v>
          </cell>
        </row>
        <row r="1115">
          <cell r="A1115" t="str">
            <v>1301004012</v>
          </cell>
          <cell r="B1115" t="str">
            <v>TUBO DE DESCARGA DE PVC, PARA VALVULA DE DESCARGA (TUBO PONTA AZUL) /UN</v>
          </cell>
          <cell r="C1115" t="str">
            <v>UN</v>
          </cell>
          <cell r="D1115" t="str">
            <v>UN</v>
          </cell>
          <cell r="E1115">
            <v>24.21</v>
          </cell>
          <cell r="F1115">
            <v>25.22</v>
          </cell>
        </row>
        <row r="1116">
          <cell r="A1116" t="str">
            <v>1301004016</v>
          </cell>
          <cell r="B1116" t="str">
            <v>BEBEDOURO ELETRICO DE PRESSAO EM ACO INOX, REF. PDF300 2T DA IBBL OU SIMILAR, CAPACIDADE DE 3 LITROS /UN</v>
          </cell>
          <cell r="C1116" t="str">
            <v>UN</v>
          </cell>
          <cell r="D1116" t="str">
            <v>UN</v>
          </cell>
          <cell r="E1116">
            <v>2121.71</v>
          </cell>
          <cell r="F1116">
            <v>2123.6799999999998</v>
          </cell>
        </row>
        <row r="1117">
          <cell r="A1117" t="str">
            <v>1301004024</v>
          </cell>
          <cell r="B1117" t="str">
            <v>VALVULA E SIFAO CROMADOS (ESTEVES OU SIMILAR) PARA BEBEDOURO /CJ</v>
          </cell>
          <cell r="C1117" t="str">
            <v>CJ</v>
          </cell>
          <cell r="D1117" t="str">
            <v>CJ</v>
          </cell>
          <cell r="E1117">
            <v>223.92</v>
          </cell>
          <cell r="F1117">
            <v>225.3</v>
          </cell>
        </row>
        <row r="1118">
          <cell r="A1118" t="str">
            <v>1301004032</v>
          </cell>
          <cell r="B1118" t="str">
            <v>VALVULA E SIFAO CROMADOS (ESTEVES OU SIMILAR) PARA LAVATORIO /CJ</v>
          </cell>
          <cell r="C1118" t="str">
            <v>CJ</v>
          </cell>
          <cell r="D1118" t="str">
            <v>CJ</v>
          </cell>
          <cell r="E1118">
            <v>223.92</v>
          </cell>
          <cell r="F1118">
            <v>225.3</v>
          </cell>
        </row>
        <row r="1119">
          <cell r="A1119" t="str">
            <v>1301004042</v>
          </cell>
          <cell r="B1119" t="str">
            <v>VALVULA E SIFAO CROMADO (ESTEVES OU SIMILAR) PARA MICTORIO /CJ</v>
          </cell>
          <cell r="C1119" t="str">
            <v>CJ</v>
          </cell>
          <cell r="D1119" t="str">
            <v>CJ</v>
          </cell>
          <cell r="E1119">
            <v>223.92</v>
          </cell>
          <cell r="F1119">
            <v>225.3</v>
          </cell>
        </row>
        <row r="1120">
          <cell r="A1120" t="str">
            <v>1301004044</v>
          </cell>
          <cell r="B1120" t="str">
            <v>SINAPI - 86882 - SIFAO DO TIPO GARRAFA/COPO EM PVC 1.1/4  X 1.1/2 - FORNECIMENTO E INSTALACAO. AF_01/2020 /UN</v>
          </cell>
          <cell r="C1120" t="str">
            <v>UN</v>
          </cell>
          <cell r="D1120" t="str">
            <v>UN</v>
          </cell>
          <cell r="E1120">
            <v>16.95</v>
          </cell>
          <cell r="F1120">
            <v>17.27</v>
          </cell>
        </row>
        <row r="1121">
          <cell r="A1121" t="str">
            <v>1301004045</v>
          </cell>
          <cell r="B1121" t="str">
            <v>SINAPI - 86881 - SIFAO DO TIPO GARRAFA EM METAL CROMADO 1 X 1.1/2ö - FORNECIMENTO E INSTALACAO. AF_01/2020 /UN</v>
          </cell>
          <cell r="C1121" t="str">
            <v>UN</v>
          </cell>
          <cell r="D1121" t="str">
            <v>UN</v>
          </cell>
          <cell r="E1121">
            <v>188.86</v>
          </cell>
          <cell r="F1121">
            <v>189.52</v>
          </cell>
        </row>
        <row r="1122">
          <cell r="A1122" t="str">
            <v>1301004050</v>
          </cell>
          <cell r="B1122" t="str">
            <v>SINAPI - 86936 - CUBA DE EMBUTIR DE ACO INOXIDAVEL MEDIA, INCLUSO VALVULA TIPO AMERICANA E SIFAO TIPO GARRAFA EM METAL CROMADO - FORNECIMENTO E INSTALACAO. AF_01/2020 /UN</v>
          </cell>
          <cell r="C1122" t="str">
            <v>UN</v>
          </cell>
          <cell r="D1122" t="str">
            <v>UN</v>
          </cell>
          <cell r="E1122">
            <v>419.75</v>
          </cell>
          <cell r="F1122">
            <v>422.1</v>
          </cell>
        </row>
        <row r="1123">
          <cell r="A1123" t="str">
            <v>1301004052</v>
          </cell>
          <cell r="B1123" t="str">
            <v>CUBA DE ACO INOX N.304 INDUSTRIAL DE (60 X 50 X 40) CM, COM VALVULA AMERICANA E SIFAO TIPO GARRAFA EM METRAL CROMADO (ESTEVES OU SIMILAR) - FORNECIMENTO E INSTALACAO /CJ</v>
          </cell>
          <cell r="C1123" t="str">
            <v>CJ</v>
          </cell>
          <cell r="D1123" t="str">
            <v>CJ</v>
          </cell>
          <cell r="E1123">
            <v>1102.52</v>
          </cell>
          <cell r="F1123">
            <v>1104.45</v>
          </cell>
        </row>
        <row r="1124">
          <cell r="A1124" t="str">
            <v>1301004053</v>
          </cell>
          <cell r="B1124" t="str">
            <v>SINAPI - 86878 - VALVULA EM METAL CROMADO TIPO AMERICANA 3.1/2ö X 1.1/2ö PARA PIA - FORNECIMENTO E INSTALACAO. AF_01/2020 /UN</v>
          </cell>
          <cell r="C1124" t="str">
            <v>UN</v>
          </cell>
          <cell r="D1124" t="str">
            <v>UN</v>
          </cell>
          <cell r="E1124">
            <v>66.400000000000006</v>
          </cell>
          <cell r="F1124">
            <v>66.819999999999993</v>
          </cell>
        </row>
        <row r="1125">
          <cell r="A1125" t="str">
            <v>1301004054</v>
          </cell>
          <cell r="B1125" t="str">
            <v>CUBA DUPLA DE ACO INOX (70 X 40 X 15)CM, DA STRAKE OU SIMILAR, INCLUSIVE VALVULA AMERICANA E SIFAO CROMADOS (ESTEVES OU SIMILAR) - FORNECIMENTO E INSTALACAO /CJ</v>
          </cell>
          <cell r="C1125" t="str">
            <v>CJ</v>
          </cell>
          <cell r="D1125" t="str">
            <v>CJ</v>
          </cell>
          <cell r="E1125">
            <v>1388.97</v>
          </cell>
          <cell r="F1125">
            <v>1393.16</v>
          </cell>
        </row>
        <row r="1126">
          <cell r="A1126" t="str">
            <v>1301004060</v>
          </cell>
          <cell r="B1126" t="str">
            <v>SINAPI - 86929 - TANQUE DE MARMORE SINTETICO SUSPENSO, 22L OU EQUIVALENTE, INCLUSO SIFAO FLEXIVEL EM PVC, VALVULA PLASTICA E TORNEIRA DE METAL CROMADO PADRAO POPULAR - FORNECIMENTO E INSTALACAO. AF_01/2020 /UN</v>
          </cell>
          <cell r="C1126" t="str">
            <v>UN</v>
          </cell>
          <cell r="D1126" t="str">
            <v>UN</v>
          </cell>
          <cell r="E1126">
            <v>249.25</v>
          </cell>
          <cell r="F1126">
            <v>252.01</v>
          </cell>
        </row>
        <row r="1127">
          <cell r="A1127" t="str">
            <v>1301004064</v>
          </cell>
          <cell r="B1127" t="str">
            <v>TOALHEIRO PLASTICO TIPO DISPENSER PARA PAPEL TOALHA INTERFOLHADO /UN</v>
          </cell>
          <cell r="C1127" t="str">
            <v>UN</v>
          </cell>
          <cell r="D1127" t="str">
            <v>UN</v>
          </cell>
          <cell r="E1127">
            <v>56.27</v>
          </cell>
          <cell r="F1127">
            <v>57.04</v>
          </cell>
        </row>
        <row r="1128">
          <cell r="A1128" t="str">
            <v>1301004065</v>
          </cell>
          <cell r="B1128" t="str">
            <v>SINAPI - 95547 - SABONETEIRA PLASTICA TIPO DISPENSER PARA SABONETE LIQUIDO COM RESERVATORIO 800 A 1500 ML, INCLUSO FIXACAO. AF_01/2020 /UN</v>
          </cell>
          <cell r="C1128" t="str">
            <v>UN</v>
          </cell>
          <cell r="D1128" t="str">
            <v>UN</v>
          </cell>
          <cell r="E1128">
            <v>54.32</v>
          </cell>
          <cell r="F1128">
            <v>55.09</v>
          </cell>
        </row>
        <row r="1129">
          <cell r="A1129" t="str">
            <v>1301004070</v>
          </cell>
          <cell r="B1129" t="str">
            <v>SINAPI - 100860 - CHUVEIRO ELETRICO COMUM CORPO PLASTICO, TIPO DUCHA FORNECIMENTO E INSTALACAO. AF_01/2020 /UN</v>
          </cell>
          <cell r="C1129" t="str">
            <v>UN</v>
          </cell>
          <cell r="D1129" t="str">
            <v>UN</v>
          </cell>
          <cell r="E1129">
            <v>69.760000000000005</v>
          </cell>
          <cell r="F1129">
            <v>70.849999999999994</v>
          </cell>
        </row>
        <row r="1130">
          <cell r="A1130" t="str">
            <v>1301004072</v>
          </cell>
          <cell r="B1130" t="str">
            <v>CHUVEIRO PLASTICO BRANCO SIMPLES 5" - (AGUA FRIA) PARA ACOPLAR EM HASTE 1/2" - FORNECIMENTO E INSTALACAO /UN</v>
          </cell>
          <cell r="C1130" t="str">
            <v>UN</v>
          </cell>
          <cell r="D1130" t="str">
            <v>UN</v>
          </cell>
          <cell r="E1130">
            <v>9.0500000000000007</v>
          </cell>
          <cell r="F1130">
            <v>9.5399999999999991</v>
          </cell>
        </row>
        <row r="1131">
          <cell r="A1131" t="str">
            <v>1301004074</v>
          </cell>
          <cell r="B1131" t="str">
            <v>CHUVEIRO COMUM EM PLASTICO BRANCO, COM CANO, 3 TEMPERATURAS, 5500 W (110/220 V) - FORNECIMENTO E INSTALACAO /UN</v>
          </cell>
          <cell r="C1131" t="str">
            <v>UN</v>
          </cell>
          <cell r="D1131" t="str">
            <v>UN</v>
          </cell>
          <cell r="E1131">
            <v>69.95</v>
          </cell>
          <cell r="F1131">
            <v>71.06</v>
          </cell>
        </row>
        <row r="1132">
          <cell r="A1132" t="str">
            <v>1301004078</v>
          </cell>
          <cell r="B1132" t="str">
            <v>CHUVEIRO PRESSMATIC ANTIVANDALISMO - 3/4" REF 17125006 COM VALVULA DE ACIONAMENTO DA DOCOL OU SIMILAR - FORNECIMENTO E INSTALACAO /UN</v>
          </cell>
          <cell r="C1132" t="str">
            <v>UN</v>
          </cell>
          <cell r="D1132" t="str">
            <v>UN</v>
          </cell>
          <cell r="E1132">
            <v>1771.14</v>
          </cell>
          <cell r="F1132">
            <v>1772.91</v>
          </cell>
        </row>
        <row r="1133">
          <cell r="A1133" t="str">
            <v>1301004079</v>
          </cell>
          <cell r="B1133" t="str">
            <v>BRACO OU HASTE COM CANOPLA METAL CROMADO 1/2" PARA CHUVEIRO SIMPLES - FORNECIMENTO E INSTALACAO /UN</v>
          </cell>
          <cell r="C1133" t="str">
            <v>UN</v>
          </cell>
          <cell r="D1133" t="str">
            <v>UN</v>
          </cell>
          <cell r="E1133">
            <v>31.17</v>
          </cell>
          <cell r="F1133">
            <v>31.34</v>
          </cell>
        </row>
        <row r="1134">
          <cell r="A1134" t="str">
            <v>1301004080</v>
          </cell>
          <cell r="B1134" t="str">
            <v>CAIXA PARA ABRIGO DE TORNEIRA DE JARDIM - ANEXO H.S.-043 (D) /UN</v>
          </cell>
          <cell r="C1134" t="str">
            <v>UN</v>
          </cell>
          <cell r="D1134" t="str">
            <v>UN</v>
          </cell>
          <cell r="E1134">
            <v>149.93</v>
          </cell>
          <cell r="F1134">
            <v>158.87</v>
          </cell>
        </row>
        <row r="1135">
          <cell r="A1135" t="str">
            <v>1301004090</v>
          </cell>
          <cell r="B1135" t="str">
            <v>SUPORTE DE TORNEIRA - ANEXO H.S.050 (D) /UN</v>
          </cell>
          <cell r="C1135" t="str">
            <v>UN</v>
          </cell>
          <cell r="D1135" t="str">
            <v>UN</v>
          </cell>
          <cell r="E1135">
            <v>40.47</v>
          </cell>
          <cell r="F1135">
            <v>41.57</v>
          </cell>
        </row>
        <row r="1136">
          <cell r="A1136" t="str">
            <v>1301004092</v>
          </cell>
          <cell r="B1136" t="str">
            <v>DESENTUPIMENTO DE ESGOTO /M</v>
          </cell>
          <cell r="C1136" t="str">
            <v>/M</v>
          </cell>
          <cell r="D1136" t="str">
            <v>M</v>
          </cell>
          <cell r="E1136">
            <v>6.89</v>
          </cell>
          <cell r="F1136">
            <v>7.63</v>
          </cell>
        </row>
        <row r="1137">
          <cell r="A1137" t="str">
            <v>1301004094</v>
          </cell>
          <cell r="B1137" t="str">
            <v>MAO-DE-OBRA PARA INSTALACAO DE:- CAIXA DE DESCARGA /UN</v>
          </cell>
          <cell r="C1137" t="str">
            <v>UN</v>
          </cell>
          <cell r="D1137" t="str">
            <v>UN</v>
          </cell>
          <cell r="E1137">
            <v>80.77</v>
          </cell>
          <cell r="F1137">
            <v>89.48</v>
          </cell>
        </row>
        <row r="1138">
          <cell r="A1138" t="str">
            <v>1301004096</v>
          </cell>
          <cell r="B1138" t="str">
            <v>- APARELHOS SANITARIOS /UN</v>
          </cell>
          <cell r="C1138" t="str">
            <v>UN</v>
          </cell>
          <cell r="D1138" t="str">
            <v>UN</v>
          </cell>
          <cell r="E1138">
            <v>22.4</v>
          </cell>
          <cell r="F1138">
            <v>24.76</v>
          </cell>
        </row>
        <row r="1139">
          <cell r="A1139" t="str">
            <v>1301004098</v>
          </cell>
          <cell r="B1139" t="str">
            <v>- VALVULA HIDRA OU SIMILAR /UN</v>
          </cell>
          <cell r="C1139" t="str">
            <v>UN</v>
          </cell>
          <cell r="D1139" t="str">
            <v>UN</v>
          </cell>
          <cell r="E1139">
            <v>24.51</v>
          </cell>
          <cell r="F1139">
            <v>27.15</v>
          </cell>
        </row>
        <row r="1140">
          <cell r="A1140" t="str">
            <v>1301004100</v>
          </cell>
          <cell r="B1140" t="str">
            <v>- REGISTROS (GAVETA OU PRESSAO) DE 2" /UN</v>
          </cell>
          <cell r="C1140" t="str">
            <v>UN</v>
          </cell>
          <cell r="D1140" t="str">
            <v>UN</v>
          </cell>
          <cell r="E1140">
            <v>25.41</v>
          </cell>
          <cell r="F1140">
            <v>28.14</v>
          </cell>
        </row>
        <row r="1141">
          <cell r="A1141"/>
          <cell r="B1141"/>
          <cell r="C1141"/>
          <cell r="D1141"/>
          <cell r="E1141"/>
          <cell r="F1141"/>
        </row>
        <row r="1142">
          <cell r="A1142"/>
          <cell r="B1142" t="str">
            <v>*  ESGOTO</v>
          </cell>
          <cell r="C1142"/>
          <cell r="D1142"/>
          <cell r="E1142"/>
          <cell r="F1142"/>
        </row>
        <row r="1143">
          <cell r="A1143" t="str">
            <v>1301005000</v>
          </cell>
          <cell r="B1143" t="str">
            <v>TUBO PVC ESGOTO PREDIAL DN 40MM, INCLUSIVE CONEXOES - FORNECIMENTO E INSTALACAO /M</v>
          </cell>
          <cell r="C1143" t="str">
            <v>/M</v>
          </cell>
          <cell r="D1143" t="str">
            <v>M</v>
          </cell>
          <cell r="E1143">
            <v>20.43</v>
          </cell>
          <cell r="F1143">
            <v>22.03</v>
          </cell>
        </row>
        <row r="1144">
          <cell r="A1144" t="str">
            <v>1301005001</v>
          </cell>
          <cell r="B1144" t="str">
            <v>TUBO PVC ESGOTO PREDIAL DN 50MM, INCLUSIVE CONEXOES - FORNECIMENTO E INSTALACAO /M</v>
          </cell>
          <cell r="C1144" t="str">
            <v>/M</v>
          </cell>
          <cell r="D1144" t="str">
            <v>M</v>
          </cell>
          <cell r="E1144">
            <v>27.03</v>
          </cell>
          <cell r="F1144">
            <v>29.04</v>
          </cell>
        </row>
        <row r="1145">
          <cell r="A1145" t="str">
            <v>1301005002</v>
          </cell>
          <cell r="B1145" t="str">
            <v>TUBO PVC ESGOTO PREDIAL DN 75MM, INCLUSIVE CONEXOES - FORNECIMENTO E INSTALACAO /M</v>
          </cell>
          <cell r="C1145" t="str">
            <v>/M</v>
          </cell>
          <cell r="D1145" t="str">
            <v>M</v>
          </cell>
          <cell r="E1145">
            <v>42.3</v>
          </cell>
          <cell r="F1145">
            <v>45.51</v>
          </cell>
        </row>
        <row r="1146">
          <cell r="A1146" t="str">
            <v>1301005003</v>
          </cell>
          <cell r="B1146" t="str">
            <v>TUBO PVC ESGOTO PREDIAL DN 100MM, INCLUSIVE CONEXOES - FORNECIMENTO E INSTALACAO /M</v>
          </cell>
          <cell r="C1146" t="str">
            <v>/M</v>
          </cell>
          <cell r="D1146" t="str">
            <v>M</v>
          </cell>
          <cell r="E1146">
            <v>46.71</v>
          </cell>
          <cell r="F1146">
            <v>50.2</v>
          </cell>
        </row>
        <row r="1147">
          <cell r="A1147" t="str">
            <v>1301005004</v>
          </cell>
          <cell r="B1147" t="str">
            <v>TUBO PVC ESGOTO PREDIAL DN 150MM, INCLUSIVE CONEXOES - FORNECIMENTO E INSTALACAO /M</v>
          </cell>
          <cell r="C1147" t="str">
            <v>/M</v>
          </cell>
          <cell r="D1147" t="str">
            <v>M</v>
          </cell>
          <cell r="E1147">
            <v>68.42</v>
          </cell>
          <cell r="F1147">
            <v>72.17</v>
          </cell>
        </row>
        <row r="1148">
          <cell r="A1148" t="str">
            <v>1301005007</v>
          </cell>
          <cell r="B1148" t="str">
            <v>ESCAVACAO (MANUAL) DE VALAS, PARA ASSENTAMENTO DE TUBOS, COM DIAMETROS DE (100 A 150)MM /M</v>
          </cell>
          <cell r="C1148" t="str">
            <v>/M</v>
          </cell>
          <cell r="D1148" t="str">
            <v>M</v>
          </cell>
          <cell r="E1148">
            <v>3.97</v>
          </cell>
          <cell r="F1148">
            <v>4.37</v>
          </cell>
        </row>
        <row r="1149">
          <cell r="A1149" t="str">
            <v>1301005008</v>
          </cell>
          <cell r="B1149" t="str">
            <v>REATERRO (MANUAL) DE VALAS /M</v>
          </cell>
          <cell r="C1149" t="str">
            <v>/M</v>
          </cell>
          <cell r="D1149" t="str">
            <v>M</v>
          </cell>
          <cell r="E1149">
            <v>3.88</v>
          </cell>
          <cell r="F1149">
            <v>4.2699999999999996</v>
          </cell>
        </row>
        <row r="1150">
          <cell r="A1150" t="str">
            <v>1301005013</v>
          </cell>
          <cell r="B1150" t="str">
            <v>SINAPI - 89728 - CURVA CURTA 90 GRAUS, PVC, SERIE NORMAL, ESGOTO PREDIAL, DN 40 MM, JUNTA SOLDAVEL, FORNECIDO E INSTALADO EM RAMAL DE DESCARGA OU RAMAL DE ESGOTO SANITARIO. AF_12/2014 /UN</v>
          </cell>
          <cell r="C1150" t="str">
            <v>UN</v>
          </cell>
          <cell r="D1150" t="str">
            <v>UN</v>
          </cell>
          <cell r="E1150">
            <v>8.11</v>
          </cell>
          <cell r="F1150">
            <v>8.4499999999999993</v>
          </cell>
        </row>
        <row r="1151">
          <cell r="A1151" t="str">
            <v>1301005014</v>
          </cell>
          <cell r="B1151" t="str">
            <v>SINAPI - 89730 - CURVA LONGA 90 GRAUS, PVC, SERIE NORMAL, ESGOTO PREDIAL, DN 40 MM, JUNTA SOLDAVEL, FORNECIDO E INSTALADO EM RAMAL DE DESCARGA OU RAMAL DE ESGOTO SANITARIO. AF_12/2014 /UN</v>
          </cell>
          <cell r="C1151" t="str">
            <v>UN</v>
          </cell>
          <cell r="D1151" t="str">
            <v>UN</v>
          </cell>
          <cell r="E1151">
            <v>8.77</v>
          </cell>
          <cell r="F1151">
            <v>9.11</v>
          </cell>
        </row>
        <row r="1152">
          <cell r="A1152" t="str">
            <v>1301005015</v>
          </cell>
          <cell r="B1152" t="str">
            <v>SINAPI - 89726 - JOELHO 45 GRAUS, PVC, SERIE NORMAL, ESGOTO PREDIAL, DN 40 MM, JUNTA SOLDAVEL, FORNECIDO E INSTALADO EM RAMAL DE DESCARGA OU RAMAL DE ESGOTO SANITARIO. AF_12/2014 /UN</v>
          </cell>
          <cell r="C1152" t="str">
            <v>UN</v>
          </cell>
          <cell r="D1152" t="str">
            <v>UN</v>
          </cell>
          <cell r="E1152">
            <v>5.59</v>
          </cell>
          <cell r="F1152">
            <v>5.93</v>
          </cell>
        </row>
        <row r="1153">
          <cell r="A1153" t="str">
            <v>1301005016</v>
          </cell>
          <cell r="B1153" t="str">
            <v>SINAPI - 89724 - JOELHO 90 GRAUS, PVC, SERIE NORMAL, ESGOTO PREDIAL, DN 40 MM, JUNTA SOLDAVEL, FORNECIDO E INSTALADO EM RAMAL DE DESCARGA OU RAMAL DE ESGOTO SANITARIO. AF_12/2014 /UN</v>
          </cell>
          <cell r="C1153" t="str">
            <v>UN</v>
          </cell>
          <cell r="D1153" t="str">
            <v>UN</v>
          </cell>
          <cell r="E1153">
            <v>7.61</v>
          </cell>
          <cell r="F1153">
            <v>7.95</v>
          </cell>
        </row>
        <row r="1154">
          <cell r="A1154" t="str">
            <v>1301005017</v>
          </cell>
          <cell r="B1154" t="str">
            <v>SINAPI - 89783 - JUNCAO SIMPLES, PVC, SERIE NORMAL, ESGOTO PREDIAL, DN 40 MM, JUNTA SOLDAVEL, FORNECIDO E INSTALADO EM RAMAL DE DESCARGA OU RAMAL DE ESGOTO SANITARIO. AF_12/2014 /UN</v>
          </cell>
          <cell r="C1154" t="str">
            <v>UN</v>
          </cell>
          <cell r="D1154" t="str">
            <v>UN</v>
          </cell>
          <cell r="E1154">
            <v>9.26</v>
          </cell>
          <cell r="F1154">
            <v>9.73</v>
          </cell>
        </row>
        <row r="1155">
          <cell r="A1155" t="str">
            <v>1301005018</v>
          </cell>
          <cell r="B1155" t="str">
            <v>SINAPI - 89752 - LUVA SIMPLES, PVC, SERIE NORMAL, ESGOTO PREDIAL, DN 40 MM, JUNTA SOLDAVEL, FORNECIDO E INSTALADO EM RAMAL DE DESCARGA OU RAMAL DE ESGOTO SANITARIO. AF_12/2014 /UN</v>
          </cell>
          <cell r="C1155" t="str">
            <v>UN</v>
          </cell>
          <cell r="D1155" t="str">
            <v>UN</v>
          </cell>
          <cell r="E1155">
            <v>4.8499999999999996</v>
          </cell>
          <cell r="F1155">
            <v>5.08</v>
          </cell>
        </row>
        <row r="1156">
          <cell r="A1156" t="str">
            <v>1301005020</v>
          </cell>
          <cell r="B1156" t="str">
            <v>SINAPI - 89782 - TE, PVC, SERIE NORMAL, ESGOTO PREDIAL, DN 40 X 40 MM, JUNTA SOLDAVEL, FORNECIDO E INSTALADO EM RAMAL DE DESCARGA OU RAMAL DE ESGOTO SANITARIO. AF_12/2014 /UN</v>
          </cell>
          <cell r="C1156" t="str">
            <v>UN</v>
          </cell>
          <cell r="D1156" t="str">
            <v>UN</v>
          </cell>
          <cell r="E1156">
            <v>9.0500000000000007</v>
          </cell>
          <cell r="F1156">
            <v>9.52</v>
          </cell>
        </row>
        <row r="1157">
          <cell r="A1157" t="str">
            <v>1301005022</v>
          </cell>
          <cell r="B1157" t="str">
            <v>SINAPI - 89784 - TE, PVC, SERIE NORMAL, ESGOTO PREDIAL, DN 50 X 50 MM, JUNTA ELASTICA, FORNECIDO E INSTALADO EM RAMAL DE DESCARGA OU RAMAL DE ESGOTO SANITARIO. AF_12/2014 /UN</v>
          </cell>
          <cell r="C1157" t="str">
            <v>UN</v>
          </cell>
          <cell r="D1157" t="str">
            <v>UN</v>
          </cell>
          <cell r="E1157">
            <v>15.75</v>
          </cell>
          <cell r="F1157">
            <v>16.32</v>
          </cell>
        </row>
        <row r="1158">
          <cell r="A1158" t="str">
            <v>1301005024</v>
          </cell>
          <cell r="B1158" t="str">
            <v>JOELHO PVC, COM BOLSA E ANEL, 90 GRAUS, DN 40 X *38* MM, SERIE NORMAL, PARA ESGOTO PREDIAL - FORNECIMENTO E INSTALACAO /UN</v>
          </cell>
          <cell r="C1158" t="str">
            <v>UN</v>
          </cell>
          <cell r="D1158" t="str">
            <v>UN</v>
          </cell>
          <cell r="E1158">
            <v>12.67</v>
          </cell>
          <cell r="F1158">
            <v>13.61</v>
          </cell>
        </row>
        <row r="1159">
          <cell r="A1159" t="str">
            <v>1301005034</v>
          </cell>
          <cell r="B1159" t="str">
            <v>SINAPI - 89572 - ADAPTADOR CURTO COM BOLSA E ROSCA PARA REGISTRO, PVC, SOLDAVEL, DN 40MM X 1.1/4ö, INSTALADO EM PRUMADA DE AGUA - FORNECIMENTO E INSTALACAO. AF_12/2014 /UN</v>
          </cell>
          <cell r="C1159" t="str">
            <v>UN</v>
          </cell>
          <cell r="D1159" t="str">
            <v>UN</v>
          </cell>
          <cell r="E1159">
            <v>7.02</v>
          </cell>
          <cell r="F1159">
            <v>7.21</v>
          </cell>
        </row>
        <row r="1160">
          <cell r="A1160" t="str">
            <v>1301005038</v>
          </cell>
          <cell r="B1160" t="str">
            <v>- BUCHA DE REDUCAO (1 1/4" X 3/4") /UN</v>
          </cell>
          <cell r="C1160" t="str">
            <v>UN</v>
          </cell>
          <cell r="D1160" t="str">
            <v>UN</v>
          </cell>
          <cell r="E1160">
            <v>8.59</v>
          </cell>
          <cell r="F1160">
            <v>8.93</v>
          </cell>
        </row>
        <row r="1161">
          <cell r="A1161">
            <v>1301005040</v>
          </cell>
          <cell r="B1161" t="str">
            <v>ADAPTADOR PVC PARA SIFAO METALICO, SOLDAVEL, COM ANEL BORRACHA (JE), 40 MM X 1 1/2" - FORNECIMENTO E INSTALACAO /UN</v>
          </cell>
          <cell r="C1161" t="str">
            <v>UN</v>
          </cell>
          <cell r="D1161" t="str">
            <v>UN</v>
          </cell>
          <cell r="E1161">
            <v>6.21</v>
          </cell>
          <cell r="F1161">
            <v>6.68</v>
          </cell>
        </row>
        <row r="1162">
          <cell r="A1162" t="str">
            <v>1301005048</v>
          </cell>
          <cell r="B1162" t="str">
            <v>CONEXOES DE PVC (DA TIGRE,FORTILIT OU SIMILAR),PARA ESGOTO PRIMARIO E VENTILACAO, NA(S) ESPECIFICACAO(OES):- VEDACAO PARA SAIDA DE VASO SANITARIO EG-27 /UN</v>
          </cell>
          <cell r="C1162" t="str">
            <v>UN</v>
          </cell>
          <cell r="D1162" t="str">
            <v>UN</v>
          </cell>
          <cell r="E1162">
            <v>16.55</v>
          </cell>
          <cell r="F1162">
            <v>18.05</v>
          </cell>
          <cell r="H1162" t="str">
            <v>INSTALAÇOES HIDRO-SANITARIAS E AGUAS PLUVIAIS -AGUAS PLUVIAIS</v>
          </cell>
        </row>
        <row r="1163">
          <cell r="A1163" t="str">
            <v>1301005057</v>
          </cell>
          <cell r="B1163" t="str">
            <v>SINAPI - 89803 - CURVA CURTA 90 GRAUS, PVC, SERIE NORMAL, ESGOTO PREDIAL, DN 50 MM, JUNTA ELASTICA, FORNECIDO E INSTALADO EM PRUMADA DE ESGOTO SANITARIO OU VENTILACAO. AF_12/2014 /UN</v>
          </cell>
          <cell r="C1163" t="str">
            <v>UN</v>
          </cell>
          <cell r="D1163" t="str">
            <v>UN</v>
          </cell>
          <cell r="E1163">
            <v>11.29</v>
          </cell>
          <cell r="F1163">
            <v>11.43</v>
          </cell>
        </row>
        <row r="1164">
          <cell r="A1164" t="str">
            <v>1301005058</v>
          </cell>
          <cell r="B1164" t="str">
            <v>SINAPI - 89807 - CURVA CURTA 90 GRAUS, PVC, SERIE NORMAL, ESGOTO PREDIAL, DN 75 MM, JUNTA ELASTICA, FORNECIDO E INSTALADO EM PRUMADA DE ESGOTO SANITARIO OU VENTILACAO. AF_12/2014 /UN</v>
          </cell>
          <cell r="C1164" t="str">
            <v>UN</v>
          </cell>
          <cell r="D1164" t="str">
            <v>UN</v>
          </cell>
          <cell r="E1164">
            <v>20.86</v>
          </cell>
          <cell r="F1164">
            <v>21.13</v>
          </cell>
        </row>
        <row r="1165">
          <cell r="A1165" t="str">
            <v>1301005059</v>
          </cell>
          <cell r="B1165" t="str">
            <v>SINAPI - 89748 - CURVA CURTA 90 GRAUS, PVC, SERIE NORMAL, ESGOTO PREDIAL, DN 100 MM, JUNTA ELASTICA, FORNECIDO E INSTALADO EM RAMAL DE DESCARGA OU RAMAL DE ESGOTO SANITARIO. AF_12/2014 /UN</v>
          </cell>
          <cell r="C1165" t="str">
            <v>UN</v>
          </cell>
          <cell r="D1165" t="str">
            <v>UN</v>
          </cell>
          <cell r="E1165">
            <v>29.51</v>
          </cell>
          <cell r="F1165">
            <v>30.34</v>
          </cell>
        </row>
        <row r="1166">
          <cell r="A1166" t="str">
            <v>1301005060</v>
          </cell>
          <cell r="B1166" t="str">
            <v>SINAPI - 89804 - CURVA LONGA 90 GRAUS, PVC, SERIE NORMAL, ESGOTO PREDIAL, DN 50 MM, JUNTA ELASTICA, FORNECIDO E INSTALADO EM PRUMADA DE ESGOTO SANITARIO OU VENTILACAO. AF_12/2014 /UN</v>
          </cell>
          <cell r="C1166" t="str">
            <v>UN</v>
          </cell>
          <cell r="D1166" t="str">
            <v>UN</v>
          </cell>
          <cell r="E1166">
            <v>12.08</v>
          </cell>
          <cell r="F1166">
            <v>12.22</v>
          </cell>
        </row>
        <row r="1167">
          <cell r="A1167" t="str">
            <v>1301005061</v>
          </cell>
          <cell r="B1167" t="str">
            <v>SINAPI - 89808 - CURVA LONGA 90 GRAUS, PVC, SERIE NORMAL, ESGOTO PREDIAL, DN 75 MM, JUNTA ELASTICA, FORNECIDO E INSTALADO EM PRUMADA DE ESGOTO SANITARIO OU VENTILACAO. AF_12/2014 /UN</v>
          </cell>
          <cell r="C1167" t="str">
            <v>UN</v>
          </cell>
          <cell r="D1167" t="str">
            <v>UN</v>
          </cell>
          <cell r="E1167">
            <v>30.64</v>
          </cell>
          <cell r="F1167">
            <v>30.91</v>
          </cell>
        </row>
        <row r="1168">
          <cell r="A1168" t="str">
            <v>1301005062</v>
          </cell>
          <cell r="B1168" t="str">
            <v>SINAPI - 89750 - CURVA LONGA 90 GRAUS, PVC, SERIE NORMAL, ESGOTO PREDIAL, DN 100 MM, JUNTA ELASTICA, FORNECIDO E INSTALADO EM RAMAL DE DESCARGA OU RAMAL DE ESGOTO SANITARIO. AF_12/2014 /UN</v>
          </cell>
          <cell r="C1168" t="str">
            <v>UN</v>
          </cell>
          <cell r="D1168" t="str">
            <v>UN</v>
          </cell>
          <cell r="E1168">
            <v>48.32</v>
          </cell>
          <cell r="F1168">
            <v>49.15</v>
          </cell>
        </row>
        <row r="1169">
          <cell r="A1169" t="str">
            <v>1301005065</v>
          </cell>
          <cell r="B1169" t="str">
            <v>SINAPI - 89802 - JOELHO 45 GRAUS, PVC, SERIE NORMAL, ESGOTO PREDIAL, DN 50 MM, JUNTA ELASTICA, FORNECIDO E INSTALADO EM PRUMADA DE ESGOTO SANITARIO OU VENTILACAO. AF_12/2014 /UN</v>
          </cell>
          <cell r="C1169" t="str">
            <v>UN</v>
          </cell>
          <cell r="D1169" t="str">
            <v>UN</v>
          </cell>
          <cell r="E1169">
            <v>6.14</v>
          </cell>
          <cell r="F1169">
            <v>6.28</v>
          </cell>
        </row>
        <row r="1170">
          <cell r="A1170" t="str">
            <v>1301005066</v>
          </cell>
          <cell r="B1170" t="str">
            <v>SINAPI - 89806 - JOELHO 45 GRAUS, PVC, SERIE NORMAL, ESGOTO PREDIAL, DN 75 MM, JUNTA ELASTICA, FORNECIDO E INSTALADO EM PRUMADA DE ESGOTO SANITARIO OU VENTILACAO. AF_12/2014 /UN</v>
          </cell>
          <cell r="C1170" t="str">
            <v>UN</v>
          </cell>
          <cell r="D1170" t="str">
            <v>UN</v>
          </cell>
          <cell r="E1170">
            <v>11.79</v>
          </cell>
          <cell r="F1170">
            <v>12.06</v>
          </cell>
        </row>
        <row r="1171">
          <cell r="A1171" t="str">
            <v>1301005067</v>
          </cell>
          <cell r="B1171" t="str">
            <v>SINAPI - 89746 - JOELHO 45 GRAUS, PVC, SERIE NORMAL, ESGOTO PREDIAL, DN 100 MM, JUNTA ELASTICA, FORNECIDO E INSTALADO EM RAMAL DE DESCARGA OU RAMAL DE ESGOTO SANITARIO. AF_12/2014 /UN</v>
          </cell>
          <cell r="C1171" t="str">
            <v>UN</v>
          </cell>
          <cell r="D1171" t="str">
            <v>UN</v>
          </cell>
          <cell r="E1171">
            <v>18.86</v>
          </cell>
          <cell r="F1171">
            <v>19.690000000000001</v>
          </cell>
        </row>
        <row r="1172">
          <cell r="A1172" t="str">
            <v>1301005069</v>
          </cell>
          <cell r="B1172" t="str">
            <v>SINAPI - 89801 - JOELHO 90 GRAUS, PVC, SERIE NORMAL, ESGOTO PREDIAL, DN 50 MM, JUNTA ELASTICA, FORNECIDO E INSTALADO EM PRUMADA DE ESGOTO SANITARIO OU VENTILACAO. AF_12/2014 /UN</v>
          </cell>
          <cell r="C1172" t="str">
            <v>UN</v>
          </cell>
          <cell r="D1172" t="str">
            <v>UN</v>
          </cell>
          <cell r="E1172">
            <v>5.66</v>
          </cell>
          <cell r="F1172">
            <v>5.8</v>
          </cell>
        </row>
        <row r="1173">
          <cell r="A1173" t="str">
            <v>1301005070</v>
          </cell>
          <cell r="B1173" t="str">
            <v>SINAPI - 89805 - JOELHO 90 GRAUS, PVC, SERIE NORMAL, ESGOTO PREDIAL, DN 75 MM, JUNTA ELASTICA, FORNECIDO E INSTALADO EM PRUMADA DE ESGOTO SANITARIO OU VENTILACAO. AF_12/2014 /UN</v>
          </cell>
          <cell r="C1173" t="str">
            <v>UN</v>
          </cell>
          <cell r="D1173" t="str">
            <v>UN</v>
          </cell>
          <cell r="E1173">
            <v>11.11</v>
          </cell>
          <cell r="F1173">
            <v>11.38</v>
          </cell>
        </row>
        <row r="1174">
          <cell r="A1174" t="str">
            <v>1301005071</v>
          </cell>
          <cell r="B1174" t="str">
            <v>SINAPI - 89744 - JOELHO 90 GRAUS, PVC, SERIE NORMAL, ESGOTO PREDIAL, DN 100 MM, JUNTA ELASTICA, FORNECIDO E INSTALADO EM RAMAL DE DESCARGA OU RAMAL DE ESGOTO SANITARIO. AF_12/2014 /UN</v>
          </cell>
          <cell r="C1174" t="str">
            <v>UN</v>
          </cell>
          <cell r="D1174" t="str">
            <v>UN</v>
          </cell>
          <cell r="E1174">
            <v>18.899999999999999</v>
          </cell>
          <cell r="F1174">
            <v>19.73</v>
          </cell>
        </row>
        <row r="1175">
          <cell r="A1175" t="str">
            <v>1301005074</v>
          </cell>
          <cell r="B1175" t="str">
            <v>SINAPI - 89813 - LUVA SIMPLES, PVC, SERIE NORMAL, ESGOTO PREDIAL, DN 50 MM, JUNTA ELASTICA, FORNECIDO E INSTALADO EM PRUMADA DE ESGOTO SANITARIO OU VENTILACAO. AF_12/2014 /UN</v>
          </cell>
          <cell r="C1175" t="str">
            <v>UN</v>
          </cell>
          <cell r="D1175" t="str">
            <v>UN</v>
          </cell>
          <cell r="E1175">
            <v>5.65</v>
          </cell>
          <cell r="F1175">
            <v>5.74</v>
          </cell>
        </row>
        <row r="1176">
          <cell r="A1176" t="str">
            <v>1301005075</v>
          </cell>
          <cell r="B1176" t="str">
            <v>SINAPI - 89817 - LUVA SIMPLES, PVC, SERIE NORMAL, ESGOTO PREDIAL, DN 75 MM, JUNTA ELASTICA, FORNECIDO E INSTALADO EM PRUMADA DE ESGOTO SANITARIO OU VENTILACAO. AF_12/2014 /UN</v>
          </cell>
          <cell r="C1176" t="str">
            <v>UN</v>
          </cell>
          <cell r="D1176" t="str">
            <v>UN</v>
          </cell>
          <cell r="E1176">
            <v>9.67</v>
          </cell>
          <cell r="F1176">
            <v>9.86</v>
          </cell>
        </row>
        <row r="1177">
          <cell r="A1177" t="str">
            <v>1301005076</v>
          </cell>
          <cell r="B1177" t="str">
            <v>SINAPI - 89778 - LUVA SIMPLES, PVC, SERIE NORMAL, ESGOTO PREDIAL, DN 100 MM, JUNTA ELASTICA, FORNECIDO E INSTALADO EM RAMAL DE DESCARGA OU RAMAL DE ESGOTO SANITARIO. AF_12/2014 /UN</v>
          </cell>
          <cell r="C1177" t="str">
            <v>UN</v>
          </cell>
          <cell r="D1177" t="str">
            <v>UN</v>
          </cell>
          <cell r="E1177">
            <v>14.88</v>
          </cell>
          <cell r="F1177">
            <v>15.45</v>
          </cell>
        </row>
        <row r="1178">
          <cell r="A1178" t="str">
            <v>1301005090</v>
          </cell>
          <cell r="B1178" t="str">
            <v>SINAPI - 89827 - JUNCAO SIMPLES, PVC, SERIE NORMAL, ESGOTO PREDIAL, DN 50 X 50 MM, JUNTA ELASTICA, FORNECIDO E INSTALADO EM PRUMADA DE ESGOTO SANITARIO OU VENTILACAO. AF_12/2014 /UN</v>
          </cell>
          <cell r="C1178" t="str">
            <v>UN</v>
          </cell>
          <cell r="D1178" t="str">
            <v>UN</v>
          </cell>
          <cell r="E1178">
            <v>13.7</v>
          </cell>
          <cell r="F1178">
            <v>13.89</v>
          </cell>
        </row>
        <row r="1179">
          <cell r="A1179" t="str">
            <v>1301005091</v>
          </cell>
          <cell r="B1179" t="str">
            <v>SINAPI - 89830 - JUNCAO SIMPLES, PVC, SERIE NORMAL, ESGOTO PREDIAL, DN 75 X 75 MM, JUNTA ELASTICA, FORNECIDO E INSTALADO EM PRUMADA DE ESGOTO SANITARIO OU VENTILACAO. AF_12/2014 /UN</v>
          </cell>
          <cell r="C1179" t="str">
            <v>UN</v>
          </cell>
          <cell r="D1179" t="str">
            <v>UN</v>
          </cell>
          <cell r="E1179">
            <v>23.4</v>
          </cell>
          <cell r="F1179">
            <v>23.77</v>
          </cell>
        </row>
        <row r="1180">
          <cell r="A1180" t="str">
            <v>1301005092</v>
          </cell>
          <cell r="B1180" t="str">
            <v>SINAPI - 89797 - JUNCAO SIMPLES, PVC, SERIE NORMAL, ESGOTO PREDIAL, DN 100 X 100 MM, JUNTA ELASTICA, FORNECIDO E INSTALADO EM RAMAL DE DESCARGA OU RAMAL DE ESGOTO SANITARIO. AF_12/2014 /UN</v>
          </cell>
          <cell r="C1180" t="str">
            <v>UN</v>
          </cell>
          <cell r="D1180" t="str">
            <v>UN</v>
          </cell>
          <cell r="E1180">
            <v>36.42</v>
          </cell>
          <cell r="F1180">
            <v>37.520000000000003</v>
          </cell>
        </row>
        <row r="1181">
          <cell r="A1181" t="str">
            <v>1301005093</v>
          </cell>
          <cell r="B1181" t="str">
            <v>CONEXOES DE PVC (DA TIGRE, FORTILIT OU SIMILAR), PARA ESGOTO PRIMARIO E VENTILACAO, NA(S) ESPECIFICACAO(OES):- JUNCAO SIMPLES COM REDUCAO (75 X 50) MM /UN</v>
          </cell>
          <cell r="C1181" t="str">
            <v>UN</v>
          </cell>
          <cell r="D1181" t="str">
            <v>UN</v>
          </cell>
          <cell r="E1181">
            <v>22.07</v>
          </cell>
          <cell r="F1181">
            <v>22.44</v>
          </cell>
        </row>
        <row r="1182">
          <cell r="A1182" t="str">
            <v>1301005094</v>
          </cell>
          <cell r="B1182" t="str">
            <v>- JUNCAO SIMPLES COM REDUCAO (100 X 50) MM /UN</v>
          </cell>
          <cell r="C1182" t="str">
            <v>UN</v>
          </cell>
          <cell r="D1182" t="str">
            <v>UN</v>
          </cell>
          <cell r="E1182">
            <v>26.97</v>
          </cell>
          <cell r="F1182">
            <v>27.5</v>
          </cell>
        </row>
        <row r="1183">
          <cell r="A1183" t="str">
            <v>1301005095</v>
          </cell>
          <cell r="B1183" t="str">
            <v>- JUNCAO SIMPLES COM REDUCAO (100 X 75) MM /UN</v>
          </cell>
          <cell r="C1183" t="str">
            <v>UN</v>
          </cell>
          <cell r="D1183" t="str">
            <v>UN</v>
          </cell>
          <cell r="E1183">
            <v>32.53</v>
          </cell>
          <cell r="F1183">
            <v>33.06</v>
          </cell>
        </row>
        <row r="1184">
          <cell r="A1184" t="str">
            <v>1301005098</v>
          </cell>
          <cell r="B1184" t="str">
            <v>SINAPI - 89825 - TE, PVC, SERIE NORMAL, ESGOTO PREDIAL, DN 50 X 50 MM, JUNTA ELASTICA, FORNECIDO E INSTALADO EM PRUMADA DE ESGOTO SANITARIO OU VENTILACAO. AF_12/2014 /UN</v>
          </cell>
          <cell r="C1184" t="str">
            <v>UN</v>
          </cell>
          <cell r="D1184" t="str">
            <v>UN</v>
          </cell>
          <cell r="E1184">
            <v>12.34</v>
          </cell>
          <cell r="F1184">
            <v>12.53</v>
          </cell>
        </row>
        <row r="1185">
          <cell r="A1185" t="str">
            <v>1301005099</v>
          </cell>
          <cell r="B1185" t="str">
            <v>SINAPI - 89829 - TE, PVC, SERIE NORMAL, ESGOTO PREDIAL, DN 75 X 75 MM, JUNTA ELASTICA, FORNECIDO E INSTALADO EM PRUMADA DE ESGOTO SANITARIO OU VENTILACAO. AF_12/2014 /UN</v>
          </cell>
          <cell r="C1185" t="str">
            <v>UN</v>
          </cell>
          <cell r="D1185" t="str">
            <v>UN</v>
          </cell>
          <cell r="E1185">
            <v>21.53</v>
          </cell>
          <cell r="F1185">
            <v>21.9</v>
          </cell>
        </row>
        <row r="1186">
          <cell r="A1186" t="str">
            <v>1301005100</v>
          </cell>
          <cell r="B1186" t="str">
            <v>SINAPI - 89796 - TE, PVC, SERIE NORMAL, ESGOTO PREDIAL, DN 100 X 100 MM, JUNTA ELASTICA, FORNECIDO E INSTALADO EM RAMAL DE DESCARGA OU RAMAL DE ESGOTO SANITARIO. AF_12/2014 /UN</v>
          </cell>
          <cell r="C1186" t="str">
            <v>UN</v>
          </cell>
          <cell r="D1186" t="str">
            <v>UN</v>
          </cell>
          <cell r="E1186">
            <v>32.04</v>
          </cell>
          <cell r="F1186">
            <v>33.14</v>
          </cell>
        </row>
        <row r="1187">
          <cell r="A1187" t="str">
            <v>1301005104</v>
          </cell>
          <cell r="B1187" t="str">
            <v>TE SANITARIO 75X50MM, COM ANEIS - FORNECIMENTO E INSTALACAO /UN</v>
          </cell>
          <cell r="C1187" t="str">
            <v>UN</v>
          </cell>
          <cell r="D1187" t="str">
            <v>UN</v>
          </cell>
          <cell r="E1187">
            <v>20.6</v>
          </cell>
          <cell r="F1187">
            <v>20.98</v>
          </cell>
        </row>
        <row r="1188">
          <cell r="A1188" t="str">
            <v>1301005105</v>
          </cell>
          <cell r="B1188" t="str">
            <v>TE SANITARIO 100X50MM, COM ANEIS - FORNECIMENTO E INSTALACAO /UN</v>
          </cell>
          <cell r="C1188" t="str">
            <v>UN</v>
          </cell>
          <cell r="D1188" t="str">
            <v>UN</v>
          </cell>
          <cell r="E1188">
            <v>30.23</v>
          </cell>
          <cell r="F1188">
            <v>31.36</v>
          </cell>
        </row>
        <row r="1189">
          <cell r="A1189" t="str">
            <v>1301005106</v>
          </cell>
          <cell r="B1189" t="str">
            <v>TE SANITARIO 100X75MM, COM ANEIS - FORNECIMENTO E INSTALACAO /UN</v>
          </cell>
          <cell r="C1189" t="str">
            <v>UN</v>
          </cell>
          <cell r="D1189" t="str">
            <v>UN</v>
          </cell>
          <cell r="E1189">
            <v>31.59</v>
          </cell>
          <cell r="F1189">
            <v>32.72</v>
          </cell>
        </row>
        <row r="1190">
          <cell r="A1190" t="str">
            <v>1301005110</v>
          </cell>
          <cell r="B1190" t="str">
            <v>SINAPI - 89711 - TUBO PVC, SERIE NORMAL, ESGOTO PREDIAL, DN 40 MM, FORNECIDO E INSTALADO EM RAMAL DE DESCARGA OU RAMAL DE ESGOTO SANITARIO. AF_12/2014 /M</v>
          </cell>
          <cell r="C1190" t="str">
            <v>/M</v>
          </cell>
          <cell r="D1190" t="str">
            <v>M</v>
          </cell>
          <cell r="E1190">
            <v>13.77</v>
          </cell>
          <cell r="F1190">
            <v>14.78</v>
          </cell>
        </row>
        <row r="1191">
          <cell r="A1191" t="str">
            <v>1301005111</v>
          </cell>
          <cell r="B1191" t="str">
            <v>SINAPI - 89712 - TUBO PVC, SERIE NORMAL, ESGOTO PREDIAL, DN 50 MM, FORNECIDO E INSTALADO EM RAMAL DE DESCARGA OU RAMAL DE ESGOTO SANITARIO. AF_12/2014 /M</v>
          </cell>
          <cell r="C1191" t="str">
            <v>/M</v>
          </cell>
          <cell r="D1191" t="str">
            <v>M</v>
          </cell>
          <cell r="E1191">
            <v>21.1</v>
          </cell>
          <cell r="F1191">
            <v>22.38</v>
          </cell>
        </row>
        <row r="1192">
          <cell r="A1192" t="str">
            <v>1301005112</v>
          </cell>
          <cell r="B1192" t="str">
            <v>SINAPI - 89713 - TUBO PVC, SERIE NORMAL, ESGOTO PREDIAL, DN 75 MM, FORNECIDO E INSTALADO EM RAMAL DE DESCARGA OU RAMAL DE ESGOTO SANITARIO. AF_12/2014 /M</v>
          </cell>
          <cell r="C1192" t="str">
            <v>/M</v>
          </cell>
          <cell r="D1192" t="str">
            <v>M</v>
          </cell>
          <cell r="E1192">
            <v>32.44</v>
          </cell>
          <cell r="F1192">
            <v>34.32</v>
          </cell>
        </row>
        <row r="1193">
          <cell r="A1193" t="str">
            <v>1301005113</v>
          </cell>
          <cell r="B1193" t="str">
            <v>SINAPI - 89714 - TUBO PVC, SERIE NORMAL, ESGOTO PREDIAL, DN 100 MM, FORNECIDO E INSTALADO EM RAMAL DE DESCARGA OU RAMAL DE ESGOTO SANITARIO. AF_12/2014 /M</v>
          </cell>
          <cell r="C1193" t="str">
            <v>/M</v>
          </cell>
          <cell r="D1193" t="str">
            <v>M</v>
          </cell>
          <cell r="E1193">
            <v>41.65</v>
          </cell>
          <cell r="F1193">
            <v>44.12</v>
          </cell>
        </row>
        <row r="1194">
          <cell r="A1194" t="str">
            <v>1301005114</v>
          </cell>
          <cell r="B1194" t="str">
            <v>SINAPI - 89849 - TUBO PVC, SERIE NORMAL, ESGOTO PREDIAL, DN 150 MM, FORNECIDO E INSTALADO EM SUBCOLETOR AEREO DE ESGOTO SANITARIO. AF_12/2014 /M</v>
          </cell>
          <cell r="C1194" t="str">
            <v>/M</v>
          </cell>
          <cell r="D1194" t="str">
            <v>M</v>
          </cell>
          <cell r="E1194">
            <v>45.11</v>
          </cell>
          <cell r="F1194">
            <v>46.35</v>
          </cell>
        </row>
        <row r="1195">
          <cell r="A1195" t="str">
            <v>1301005156</v>
          </cell>
          <cell r="B1195" t="str">
            <v>SINAPI - 89707 - CAIXA SIFONADA, PVC, DN 100 X 100 X 50 MM, JUNTA ELASTICA, FORNECIDA E INSTALADA EM RAMAL DE DESCARGA OU EM RAMAL DE ESGOTO SANITARIO. AF_12/2014 /UN</v>
          </cell>
          <cell r="C1195" t="str">
            <v>UN</v>
          </cell>
          <cell r="D1195" t="str">
            <v>UN</v>
          </cell>
          <cell r="E1195">
            <v>24.42</v>
          </cell>
          <cell r="F1195">
            <v>25.25</v>
          </cell>
        </row>
        <row r="1196">
          <cell r="A1196" t="str">
            <v>1301005159</v>
          </cell>
          <cell r="B1196" t="str">
            <v>CAIXA SIFONADA (TIGRE, FORTILIT OU SIMILAR) COM PORTA GRELHA DE PVC NAS DIMENSOES DE (150 X 150 X 50)MM /UN</v>
          </cell>
          <cell r="C1196" t="str">
            <v>UN</v>
          </cell>
          <cell r="D1196" t="str">
            <v>UN</v>
          </cell>
          <cell r="E1196">
            <v>46.39</v>
          </cell>
          <cell r="F1196">
            <v>47.67</v>
          </cell>
        </row>
        <row r="1197">
          <cell r="A1197" t="str">
            <v>1301005164</v>
          </cell>
          <cell r="B1197" t="str">
            <v>SINAPI - 89708 - CAIXA SIFONADA, PVC, DN 150 X 185 X 75 MM, JUNTA ELASTICA, FORNECIDA E INSTALADA EM RAMAL DE DESCARGA OU EM RAMAL DE ESGOTO SANITARIO. AF_12/2014 /UN</v>
          </cell>
          <cell r="C1197" t="str">
            <v>UN</v>
          </cell>
          <cell r="D1197" t="str">
            <v>UN</v>
          </cell>
          <cell r="E1197">
            <v>54.43</v>
          </cell>
          <cell r="F1197">
            <v>55.71</v>
          </cell>
        </row>
        <row r="1198">
          <cell r="A1198" t="str">
            <v>1301005170</v>
          </cell>
          <cell r="B1198" t="str">
            <v>CAIXA SIFONADA PVC, 250 X 230 X 75 MM, COM TAMPA E PORTA TAMPA QUADRADA BRANCA - FORNECIMENTO E INSTALACAO /UN</v>
          </cell>
          <cell r="C1198" t="str">
            <v>UN</v>
          </cell>
          <cell r="D1198" t="str">
            <v>UN</v>
          </cell>
          <cell r="E1198">
            <v>93.41</v>
          </cell>
          <cell r="F1198">
            <v>94.69</v>
          </cell>
        </row>
        <row r="1199">
          <cell r="A1199" t="str">
            <v>1301005179</v>
          </cell>
          <cell r="B1199" t="str">
            <v>PROLONGAMENTO DE CAIXA SIFONADA NO(S) DIAMETRO(S):- 100MM X 15CM /UN</v>
          </cell>
          <cell r="C1199" t="str">
            <v>UN</v>
          </cell>
          <cell r="D1199" t="str">
            <v>UN</v>
          </cell>
          <cell r="E1199">
            <v>6.1</v>
          </cell>
          <cell r="F1199">
            <v>6.44</v>
          </cell>
        </row>
        <row r="1200">
          <cell r="A1200" t="str">
            <v>1301005180</v>
          </cell>
          <cell r="B1200" t="str">
            <v>- 150MM X 15CM /UN</v>
          </cell>
          <cell r="C1200" t="str">
            <v>UN</v>
          </cell>
          <cell r="D1200" t="str">
            <v>UN</v>
          </cell>
          <cell r="E1200">
            <v>8.41</v>
          </cell>
          <cell r="F1200">
            <v>8.75</v>
          </cell>
        </row>
        <row r="1201">
          <cell r="A1201" t="str">
            <v>1301005181</v>
          </cell>
          <cell r="B1201" t="str">
            <v>CONJUNTO DE PORTA GRELHA E GRELHA EM PVC CROMADO, NA(S) ESPECIFICACAO(OES):- 100 MM (REDONDO) /UN</v>
          </cell>
          <cell r="C1201" t="str">
            <v>UN</v>
          </cell>
          <cell r="D1201" t="str">
            <v>UN</v>
          </cell>
          <cell r="E1201">
            <v>21.39</v>
          </cell>
          <cell r="F1201">
            <v>21.67</v>
          </cell>
        </row>
        <row r="1202">
          <cell r="A1202" t="str">
            <v>1301005182</v>
          </cell>
          <cell r="B1202" t="str">
            <v>- 150 MM (REDONDA) /UN</v>
          </cell>
          <cell r="C1202" t="str">
            <v>UN</v>
          </cell>
          <cell r="D1202" t="str">
            <v>UN</v>
          </cell>
          <cell r="E1202">
            <v>24.51</v>
          </cell>
          <cell r="F1202">
            <v>24.79</v>
          </cell>
          <cell r="H1202" t="str">
            <v>INSTALAÇOESPREVENTIVAS DE INCENDIO</v>
          </cell>
        </row>
        <row r="1203">
          <cell r="A1203" t="str">
            <v>1301005183</v>
          </cell>
          <cell r="B1203" t="str">
            <v>- 150 MM (QUADRADA) /UN</v>
          </cell>
          <cell r="C1203" t="str">
            <v>UN</v>
          </cell>
          <cell r="D1203" t="str">
            <v>UN</v>
          </cell>
          <cell r="E1203">
            <v>40.42</v>
          </cell>
          <cell r="F1203">
            <v>40.700000000000003</v>
          </cell>
        </row>
        <row r="1204">
          <cell r="A1204" t="str">
            <v>1301005185</v>
          </cell>
          <cell r="B1204" t="str">
            <v>RALO SECO PVC QUADRADO, 100 X 100 X 53 MM, SAIDA 40 MM, COM GRELHA BRANCA - FORNECIMENTO E INSTALACAO /UN</v>
          </cell>
          <cell r="C1204" t="str">
            <v>UN</v>
          </cell>
          <cell r="D1204" t="str">
            <v>UN</v>
          </cell>
          <cell r="E1204">
            <v>20.62</v>
          </cell>
          <cell r="F1204">
            <v>21.96</v>
          </cell>
        </row>
        <row r="1205">
          <cell r="A1205" t="str">
            <v>1301005191</v>
          </cell>
          <cell r="B1205" t="str">
            <v>SINAPI - 97900 - CAIXA ENTERRADA HIDRAULICA RETANGULAR EM ALVENARIA COM TIJOLOS CERAMICOS MACICOS, DIMENSOES INTERNAS: 0,3X0,3X0,3 M PARA REDE DE ESGOTO. AF_12/2020 /UN</v>
          </cell>
          <cell r="C1205" t="str">
            <v>UN</v>
          </cell>
          <cell r="D1205" t="str">
            <v>UN</v>
          </cell>
          <cell r="E1205">
            <v>143.55000000000001</v>
          </cell>
          <cell r="F1205">
            <v>152.57</v>
          </cell>
        </row>
        <row r="1206">
          <cell r="A1206" t="str">
            <v>1301005194</v>
          </cell>
          <cell r="B1206" t="str">
            <v>SINAPI - 97901 - CAIXA ENTERRADA HIDRAULICA RETANGULAR EM ALVENARIA COM TIJOLOS CERAMICOS MACICOS, DIMENSOES INTERNAS: 0,4X0,4X0,4 M PARA REDE DE ESGOTO. AF_12/2020 /UN</v>
          </cell>
          <cell r="C1206" t="str">
            <v>UN</v>
          </cell>
          <cell r="D1206" t="str">
            <v>UN</v>
          </cell>
          <cell r="E1206">
            <v>228.41</v>
          </cell>
          <cell r="F1206">
            <v>242.73</v>
          </cell>
        </row>
        <row r="1207">
          <cell r="A1207" t="str">
            <v>1301005206</v>
          </cell>
          <cell r="B1207" t="str">
            <v>SINAPI - 97902 - CAIXA ENTERRADA HIDRAULICA RETANGULAR EM ALVENARIA COM TIJOLOS CERAMICOS MACICOS, DIMENSOES INTERNAS: 0,6X0,6X0,6 M PARA REDE DE ESGOTO. AF_12/2020 /UN</v>
          </cell>
          <cell r="C1207" t="str">
            <v>UN</v>
          </cell>
          <cell r="D1207" t="str">
            <v>UN</v>
          </cell>
          <cell r="E1207">
            <v>453.76</v>
          </cell>
          <cell r="F1207">
            <v>481.36</v>
          </cell>
        </row>
        <row r="1208">
          <cell r="A1208" t="str">
            <v>1301005212</v>
          </cell>
          <cell r="B1208" t="str">
            <v>SINAPI - 97903 - CAIXA ENTERRADA HIDRAULICA RETANGULAR EM ALVENARIA COM TIJOLOS CERAMICOS MACICOS, DIMENSOES INTERNAS: 0,8X0,8X0,6 M PARA REDE DE ESGOTO. AF_12/2020 /UN</v>
          </cell>
          <cell r="C1208" t="str">
            <v>UN</v>
          </cell>
          <cell r="D1208" t="str">
            <v>UN</v>
          </cell>
          <cell r="E1208">
            <v>623.6</v>
          </cell>
          <cell r="F1208">
            <v>661.51</v>
          </cell>
        </row>
        <row r="1209">
          <cell r="A1209" t="str">
            <v>1301005214</v>
          </cell>
          <cell r="B1209" t="str">
            <v>SINAPI - 97904 - CAIXA ENTERRADA HIDRAULICA RETANGULAR EM ALVENARIA COM TIJOLOS CERAMICOS MACICOS, DIMENSOES INTERNAS: 1X1X0,6 M PARA REDE DE ESGOTO. AF_12/2020 /UN</v>
          </cell>
          <cell r="C1209" t="str">
            <v>UN</v>
          </cell>
          <cell r="D1209" t="str">
            <v>UN</v>
          </cell>
          <cell r="E1209">
            <v>741.91</v>
          </cell>
          <cell r="F1209">
            <v>783.96</v>
          </cell>
        </row>
        <row r="1210">
          <cell r="A1210" t="str">
            <v>1301005220</v>
          </cell>
          <cell r="B1210" t="str">
            <v>CAIXA DE GORDURA - ANEXO H.S.-053 (E) /UN</v>
          </cell>
          <cell r="C1210" t="str">
            <v>UN</v>
          </cell>
          <cell r="D1210" t="str">
            <v>UN</v>
          </cell>
          <cell r="E1210">
            <v>1191.3399999999999</v>
          </cell>
          <cell r="F1210">
            <v>1252.55</v>
          </cell>
        </row>
        <row r="1211">
          <cell r="A1211" t="str">
            <v>1301005221</v>
          </cell>
          <cell r="B1211" t="str">
            <v>SINAPI - 98105 - CAIXA DE GORDURA DUPLA (CAPACIDADE: 126 L), RETANGULAR, EM ALVENARIA COM TIJOLOS CERAMICOS MACICOS, DIMENSOES INTERNAS = 0,4X0,7 M, ALTURA INTERNA = 0,8 M. AF_12/2020 /UN</v>
          </cell>
          <cell r="C1211" t="str">
            <v>UN</v>
          </cell>
          <cell r="D1211" t="str">
            <v>UN</v>
          </cell>
          <cell r="E1211">
            <v>530.36</v>
          </cell>
          <cell r="F1211">
            <v>563.36</v>
          </cell>
        </row>
        <row r="1212">
          <cell r="A1212" t="str">
            <v>1301005227</v>
          </cell>
          <cell r="B1212" t="str">
            <v>CAIXA DE GORDURA 700L - 500 REFEICOES - ANEXO H.S. -054 (E) /UN</v>
          </cell>
          <cell r="C1212" t="str">
            <v>UN</v>
          </cell>
          <cell r="D1212" t="str">
            <v>UN</v>
          </cell>
          <cell r="E1212">
            <v>2008.55</v>
          </cell>
          <cell r="F1212">
            <v>2120.19</v>
          </cell>
        </row>
        <row r="1213">
          <cell r="A1213" t="str">
            <v>1301005230</v>
          </cell>
          <cell r="B1213" t="str">
            <v>FOSSA SEPTICA NA(S) DIMENSAO(OES):- V=1,92 M3 (TIPO 1) - ANEXO H.S.-058 (E) /UN</v>
          </cell>
          <cell r="C1213" t="str">
            <v>UN</v>
          </cell>
          <cell r="D1213" t="str">
            <v>UN</v>
          </cell>
          <cell r="E1213">
            <v>3057.11</v>
          </cell>
          <cell r="F1213">
            <v>3233.25</v>
          </cell>
        </row>
        <row r="1214">
          <cell r="A1214" t="str">
            <v>1301005233</v>
          </cell>
          <cell r="B1214" t="str">
            <v>- V=6,00 M3 (TIPO 2) - ANEXO H.S.-062 (E) /UN</v>
          </cell>
          <cell r="C1214" t="str">
            <v>UN</v>
          </cell>
          <cell r="D1214" t="str">
            <v>UN</v>
          </cell>
          <cell r="E1214">
            <v>8475.5499999999993</v>
          </cell>
          <cell r="F1214">
            <v>9009.06</v>
          </cell>
        </row>
        <row r="1215">
          <cell r="A1215" t="str">
            <v>1301005235</v>
          </cell>
          <cell r="B1215" t="str">
            <v>- V=12,00 M3 (TIPO 2) - ANEXO H.S.-066 (E) /UN</v>
          </cell>
          <cell r="C1215" t="str">
            <v>UN</v>
          </cell>
          <cell r="D1215" t="str">
            <v>UN</v>
          </cell>
          <cell r="E1215">
            <v>13796.46</v>
          </cell>
          <cell r="F1215">
            <v>14651.65</v>
          </cell>
        </row>
        <row r="1216">
          <cell r="A1216" t="str">
            <v>1301005239</v>
          </cell>
          <cell r="B1216" t="str">
            <v>- V=18,00 M3 (TIPO 2) - ANEXO H.S.-070 (E) /UN</v>
          </cell>
          <cell r="C1216" t="str">
            <v>UN</v>
          </cell>
          <cell r="D1216" t="str">
            <v>UN</v>
          </cell>
          <cell r="E1216">
            <v>20082.669999999998</v>
          </cell>
          <cell r="F1216">
            <v>21413.05</v>
          </cell>
        </row>
        <row r="1217">
          <cell r="A1217" t="str">
            <v>1301005250</v>
          </cell>
          <cell r="B1217" t="str">
            <v>CAIXA DE DISTRIBUICAO - ANEXO H.S.-055 (E), COM TAMPA DE CONCRETO, NA(S) DIMENSAO(OES):- (60X60X100)CM /UN</v>
          </cell>
          <cell r="C1217" t="str">
            <v>UN</v>
          </cell>
          <cell r="D1217" t="str">
            <v>UN</v>
          </cell>
          <cell r="E1217">
            <v>697.97</v>
          </cell>
          <cell r="F1217">
            <v>738.13</v>
          </cell>
        </row>
        <row r="1218">
          <cell r="A1218" t="str">
            <v>1301005260</v>
          </cell>
          <cell r="B1218" t="str">
            <v>SUMIDOURO, NO(S) DIAMETRO(S):- 1,50 M - ANEXO H.S.-072 (E) /M</v>
          </cell>
          <cell r="C1218" t="str">
            <v>/M</v>
          </cell>
          <cell r="D1218" t="str">
            <v>M</v>
          </cell>
          <cell r="E1218">
            <v>690.65</v>
          </cell>
          <cell r="F1218">
            <v>740.58</v>
          </cell>
        </row>
        <row r="1219">
          <cell r="A1219" t="str">
            <v>1301005262</v>
          </cell>
          <cell r="B1219" t="str">
            <v>- 2.00 M - ANEXO H.S.-072 (E) /M</v>
          </cell>
          <cell r="C1219" t="str">
            <v>/M</v>
          </cell>
          <cell r="D1219" t="str">
            <v>M</v>
          </cell>
          <cell r="E1219">
            <v>1039.8699999999999</v>
          </cell>
          <cell r="F1219">
            <v>1118.6099999999999</v>
          </cell>
        </row>
        <row r="1220">
          <cell r="A1220" t="str">
            <v>1301005270</v>
          </cell>
          <cell r="B1220" t="str">
            <v>FILTRO ANAEROBIO - ANEXO H.S.-078 (E) /UN</v>
          </cell>
          <cell r="C1220" t="str">
            <v>UN</v>
          </cell>
          <cell r="D1220" t="str">
            <v>UN</v>
          </cell>
          <cell r="E1220">
            <v>11863.06</v>
          </cell>
          <cell r="F1220">
            <v>12595.05</v>
          </cell>
        </row>
        <row r="1221">
          <cell r="A1221" t="str">
            <v>1301005275</v>
          </cell>
          <cell r="B1221" t="str">
            <v>VALA DE FILTRACAO COM TUBO 100MM, MANTA GEOTEXTIL E LONA PRETA, CONFORME DETALHE /M</v>
          </cell>
          <cell r="C1221" t="str">
            <v>/M</v>
          </cell>
          <cell r="D1221" t="str">
            <v>M</v>
          </cell>
          <cell r="E1221">
            <v>94.95</v>
          </cell>
          <cell r="F1221">
            <v>99.54</v>
          </cell>
        </row>
        <row r="1222">
          <cell r="A1222" t="str">
            <v>1301005406</v>
          </cell>
          <cell r="B1222" t="str">
            <v>POCO DE INSPECAO E VISITA COM ANEL DE CONCRETO ARMADO PONTA E BOLSA O=0,60M, PROFUNDIDADE ATE 1,00M COM TAMPAO DE FERRO FUNDIDO T-137, ARTICULADO E COM TRAVA /UN</v>
          </cell>
          <cell r="C1222" t="str">
            <v>UN</v>
          </cell>
          <cell r="D1222" t="str">
            <v>UN</v>
          </cell>
          <cell r="E1222">
            <v>996.42</v>
          </cell>
          <cell r="F1222">
            <v>1011.32</v>
          </cell>
        </row>
        <row r="1223">
          <cell r="A1223" t="str">
            <v>1301005409</v>
          </cell>
          <cell r="B1223" t="str">
            <v>POCO DE INSPECAO E VISITA COM ANEL DE CONCRETO ARMADO PONTA E BOLSA O=0,60M, PROFUNDIDADE DE 1,01M A 1,50M, COM TAMPAO DE FERRO FUNDIDO T-137, ARTICULADO E COM TRAVA /UN</v>
          </cell>
          <cell r="C1223" t="str">
            <v>UN</v>
          </cell>
          <cell r="D1223" t="str">
            <v>UN</v>
          </cell>
          <cell r="E1223">
            <v>1124.01</v>
          </cell>
          <cell r="F1223">
            <v>1142.1199999999999</v>
          </cell>
        </row>
        <row r="1224">
          <cell r="A1224" t="str">
            <v>1301005412</v>
          </cell>
          <cell r="B1224" t="str">
            <v>POCO DE INSPECAO E VISITA COM ANEL DE CONCRETO ARMADO PONTA E BOLSA O=0,80M, PROFUNDIDADE DE 1,51M A 2,00M, COM TAMPAO DE FERRO FUNDIDO T-137, ARTICULADO E COM TRAVA /UN</v>
          </cell>
          <cell r="C1224" t="str">
            <v>UN</v>
          </cell>
          <cell r="D1224" t="str">
            <v>UN</v>
          </cell>
          <cell r="E1224">
            <v>1902.35</v>
          </cell>
          <cell r="F1224">
            <v>1957.87</v>
          </cell>
        </row>
        <row r="1225">
          <cell r="A1225" t="str">
            <v>1301005415</v>
          </cell>
          <cell r="B1225" t="str">
            <v>POCO DE INSPECAO E VISITA COM ANEL DE CONCRETO ARMADO PONTA E BOLSA O=0,80M, PROFUNDIDADE DE 2,01M A 2,50M, COM TAMPAO DE FERRO FUNDIDO T-137, ARTICULADO E COM TRAVA /UN</v>
          </cell>
          <cell r="C1225" t="str">
            <v>UN</v>
          </cell>
          <cell r="D1225" t="str">
            <v>UN</v>
          </cell>
          <cell r="E1225">
            <v>2105.91</v>
          </cell>
          <cell r="F1225">
            <v>2169.87</v>
          </cell>
        </row>
        <row r="1226">
          <cell r="A1226" t="str">
            <v>1301005418</v>
          </cell>
          <cell r="B1226" t="str">
            <v>POCO DE INSPECAO E VISITA COM ANEL DE CONCRETO ARMADO PONTA E BOLSA O=0,80M, PROFUNDIDADE DE 2,51M A 3,00M, COM TAMPAO DE FERRO FUNDIDO T-137, ARTICULADO E COM TRAVA /UN</v>
          </cell>
          <cell r="C1226" t="str">
            <v>UN</v>
          </cell>
          <cell r="D1226" t="str">
            <v>UN</v>
          </cell>
          <cell r="E1226">
            <v>2309.4699999999998</v>
          </cell>
          <cell r="F1226">
            <v>2381.87</v>
          </cell>
        </row>
        <row r="1227">
          <cell r="A1227" t="str">
            <v>1301005421</v>
          </cell>
          <cell r="B1227" t="str">
            <v>POCO DE INSPECAO E VISITA COM ANEL DE CONCRETO ARMADO PONTA E BOLSA O=1,00M, PROFUNDIDADE DE 2,51M A 3,00M, COM TAMPAO DE FERRO FUNDIDO T-137, ARTICULADO E COM TRAVA /UN</v>
          </cell>
          <cell r="C1227" t="str">
            <v>UN</v>
          </cell>
          <cell r="D1227" t="str">
            <v>UN</v>
          </cell>
          <cell r="E1227">
            <v>2421.73</v>
          </cell>
          <cell r="F1227">
            <v>2480.3200000000002</v>
          </cell>
        </row>
        <row r="1228">
          <cell r="A1228" t="str">
            <v>1301005424</v>
          </cell>
          <cell r="B1228" t="str">
            <v>POCO DE INSPECAO E VISITA COM ANEL DE CONCRETO ARMADO PONTA E BOLSA O=1,00M, PROFUNDIDADE DE 3,01M A 3,50M, COM TAMPAO DE FERRO FUNDIDO T-137, ARTICULADO E COM TRAVA /UN</v>
          </cell>
          <cell r="C1228" t="str">
            <v>UN</v>
          </cell>
          <cell r="D1228" t="str">
            <v>UN</v>
          </cell>
          <cell r="E1228">
            <v>2643.49</v>
          </cell>
          <cell r="F1228">
            <v>2708.12</v>
          </cell>
        </row>
        <row r="1229">
          <cell r="A1229" t="str">
            <v>1301005427</v>
          </cell>
          <cell r="B1229" t="str">
            <v>POCO DE INSPECAO E VISITA COM ANEL DE CONCRETO ARMADO PONTA E BOLSA O=1,00M, PROFUNDIDADE DE 3,51M A 4,00M, COM TAMPAO DE FERRO FUNDIDO T-137, ARTICULADO E COM TRAVA /UN</v>
          </cell>
          <cell r="C1229" t="str">
            <v>UN</v>
          </cell>
          <cell r="D1229" t="str">
            <v>UN</v>
          </cell>
          <cell r="E1229">
            <v>2872.93</v>
          </cell>
          <cell r="F1229">
            <v>2943.72</v>
          </cell>
        </row>
        <row r="1230">
          <cell r="A1230"/>
          <cell r="B1230"/>
          <cell r="C1230"/>
          <cell r="D1230"/>
          <cell r="E1230"/>
          <cell r="F1230"/>
        </row>
        <row r="1231">
          <cell r="A1231"/>
          <cell r="B1231" t="str">
            <v>*  AGUAS PLUVIAIS</v>
          </cell>
          <cell r="C1231"/>
          <cell r="D1231"/>
          <cell r="E1231"/>
          <cell r="F1231"/>
        </row>
        <row r="1232">
          <cell r="A1232" t="str">
            <v>1301006000</v>
          </cell>
          <cell r="B1232" t="str">
            <v>SINAPI - 89576 - TUBO PVC, SERIE R, AGUA PLUVIAL, DN 75 MM, FORNECIDO E INSTALADO EM CONDUTORES VERTICAIS DE AGUAS PLUVIAIS. AF_12/2014 /M</v>
          </cell>
          <cell r="C1232" t="str">
            <v>/M</v>
          </cell>
          <cell r="D1232" t="str">
            <v>M</v>
          </cell>
          <cell r="E1232">
            <v>19.34</v>
          </cell>
          <cell r="F1232">
            <v>19.57</v>
          </cell>
        </row>
        <row r="1233">
          <cell r="A1233" t="str">
            <v>1301006002</v>
          </cell>
          <cell r="B1233" t="str">
            <v>SINAPI - 89578 - TUBO PVC, SERIE R, AGUA PLUVIAL, DN 100 MM, FORNECIDO E INSTALADO EM CONDUTORES VERTICAIS DE AGUAS PLUVIAIS. AF_12/2014 /M</v>
          </cell>
          <cell r="C1233" t="str">
            <v>/M</v>
          </cell>
          <cell r="D1233" t="str">
            <v>M</v>
          </cell>
          <cell r="E1233">
            <v>33.36</v>
          </cell>
          <cell r="F1233">
            <v>33.729999999999997</v>
          </cell>
          <cell r="H1233" t="str">
            <v>REVESTIMENTO DE PAREDES</v>
          </cell>
        </row>
        <row r="1234">
          <cell r="A1234" t="str">
            <v>1301006012</v>
          </cell>
          <cell r="B1234" t="str">
            <v>- CURVA 45o - 100 MM /UN</v>
          </cell>
          <cell r="C1234" t="str">
            <v>UN</v>
          </cell>
          <cell r="D1234" t="str">
            <v>UN</v>
          </cell>
          <cell r="E1234">
            <v>38.82</v>
          </cell>
          <cell r="F1234">
            <v>40.32</v>
          </cell>
        </row>
        <row r="1235">
          <cell r="A1235" t="str">
            <v>1301006014</v>
          </cell>
          <cell r="B1235" t="str">
            <v>- CURVA 90o - 75 MM /UN</v>
          </cell>
          <cell r="C1235" t="str">
            <v>UN</v>
          </cell>
          <cell r="D1235" t="str">
            <v>UN</v>
          </cell>
          <cell r="E1235">
            <v>26.74</v>
          </cell>
          <cell r="F1235">
            <v>27.94</v>
          </cell>
        </row>
        <row r="1236">
          <cell r="A1236" t="str">
            <v>1301006016</v>
          </cell>
          <cell r="B1236" t="str">
            <v>- CURVA 90o - 100 MM /UN</v>
          </cell>
          <cell r="C1236" t="str">
            <v>UN</v>
          </cell>
          <cell r="D1236" t="str">
            <v>UN</v>
          </cell>
          <cell r="E1236">
            <v>31.76</v>
          </cell>
          <cell r="F1236">
            <v>33.26</v>
          </cell>
        </row>
        <row r="1237">
          <cell r="A1237" t="str">
            <v>1301006018</v>
          </cell>
          <cell r="B1237" t="str">
            <v>- JUNCAO SIMPLES - 75 MM /UN</v>
          </cell>
          <cell r="C1237" t="str">
            <v>UN</v>
          </cell>
          <cell r="D1237" t="str">
            <v>UN</v>
          </cell>
          <cell r="E1237">
            <v>26.59</v>
          </cell>
          <cell r="F1237">
            <v>27.83</v>
          </cell>
        </row>
        <row r="1238">
          <cell r="A1238" t="str">
            <v>1301006020</v>
          </cell>
          <cell r="B1238" t="str">
            <v>- JUNCAO SIMPLES - 100 MM /UN</v>
          </cell>
          <cell r="C1238" t="str">
            <v>UN</v>
          </cell>
          <cell r="D1238" t="str">
            <v>UN</v>
          </cell>
          <cell r="E1238">
            <v>33.29</v>
          </cell>
          <cell r="F1238">
            <v>34.840000000000003</v>
          </cell>
        </row>
        <row r="1239">
          <cell r="A1239" t="str">
            <v>1301006025</v>
          </cell>
          <cell r="B1239" t="str">
            <v>SINAPI - 89511 - TUBO PVC, SERIE R, AGUA PLUVIAL, DN 75 MM, FORNECIDO E INSTALADO EM RAMAL DE ENCAMINHAMENTO. AF_12/2014 /M</v>
          </cell>
          <cell r="C1239" t="str">
            <v>/M</v>
          </cell>
          <cell r="D1239" t="str">
            <v>M</v>
          </cell>
          <cell r="E1239">
            <v>31.82</v>
          </cell>
          <cell r="F1239">
            <v>32.909999999999997</v>
          </cell>
        </row>
        <row r="1240">
          <cell r="A1240" t="str">
            <v>1301006027</v>
          </cell>
          <cell r="B1240" t="str">
            <v>SINAPI - 89512 - TUBO PVC, SERIE R, AGUA PLUVIAL, DN 100 MM, FORNECIDO E INSTALADO EM RAMAL DE ENCAMINHAMENTO. AF_12/2014 /M</v>
          </cell>
          <cell r="C1240" t="str">
            <v>/M</v>
          </cell>
          <cell r="D1240" t="str">
            <v>M</v>
          </cell>
          <cell r="E1240">
            <v>50.59</v>
          </cell>
          <cell r="F1240">
            <v>52.09</v>
          </cell>
        </row>
        <row r="1241">
          <cell r="A1241" t="str">
            <v>1301006030</v>
          </cell>
          <cell r="B1241" t="str">
            <v>SINAPI - 89582 - JOELHO 45 GRAUS, PVC, SERIE R, AGUA PLUVIAL, DN 75 MM, JUNTA ELASTICA, FORNECIDO E INSTALADO EM CONDUTORES VERTICAIS DE AGUAS PLUVIAIS. AF_12/2014 /UN</v>
          </cell>
          <cell r="C1241" t="str">
            <v>UN</v>
          </cell>
          <cell r="D1241" t="str">
            <v>UN</v>
          </cell>
          <cell r="E1241">
            <v>18.66</v>
          </cell>
          <cell r="F1241">
            <v>18.850000000000001</v>
          </cell>
        </row>
        <row r="1242">
          <cell r="A1242" t="str">
            <v>1301006032</v>
          </cell>
          <cell r="B1242" t="str">
            <v>SINAPI - 89531 - JOELHO 45 GRAUS, PVC, SERIE R, AGUA PLUVIAL, DN 100 MM, JUNTA ELASTICA, FORNECIDO E INSTALADO EM RAMAL DE ENCAMINHAMENTO. AF_12/2014 /UN</v>
          </cell>
          <cell r="C1242" t="str">
            <v>UN</v>
          </cell>
          <cell r="D1242" t="str">
            <v>UN</v>
          </cell>
          <cell r="E1242">
            <v>26.9</v>
          </cell>
          <cell r="F1242">
            <v>27.37</v>
          </cell>
          <cell r="H1242" t="str">
            <v>REVESTIMENTO DE FORROS</v>
          </cell>
        </row>
        <row r="1243">
          <cell r="A1243" t="str">
            <v>1301006034</v>
          </cell>
          <cell r="B1243" t="str">
            <v>SINAPI - 89522 - JOELHO 90 GRAUS, PVC, SERIE R, AGUA PLUVIAL, DN 75 MM, JUNTA ELASTICA, FORNECIDO E INSTALADO EM RAMAL DE ENCAMINHAMENTO. AF_12/2014 /UN</v>
          </cell>
          <cell r="C1243" t="str">
            <v>UN</v>
          </cell>
          <cell r="D1243" t="str">
            <v>UN</v>
          </cell>
          <cell r="E1243">
            <v>22.46</v>
          </cell>
          <cell r="F1243">
            <v>22.8</v>
          </cell>
        </row>
        <row r="1244">
          <cell r="A1244" t="str">
            <v>1301006036</v>
          </cell>
          <cell r="B1244" t="str">
            <v>SINAPI - 89529 - JOELHO 90 GRAUS, PVC, SERIE R, AGUA PLUVIAL, DN 100 MM, JUNTA ELASTICA, FORNECIDO E INSTALADO EM RAMAL DE ENCAMINHAMENTO. AF_12/2014 /UN</v>
          </cell>
          <cell r="C1244" t="str">
            <v>UN</v>
          </cell>
          <cell r="D1244" t="str">
            <v>UN</v>
          </cell>
          <cell r="E1244">
            <v>33.14</v>
          </cell>
          <cell r="F1244">
            <v>33.61</v>
          </cell>
        </row>
        <row r="1245">
          <cell r="A1245" t="str">
            <v>1301006038</v>
          </cell>
          <cell r="B1245" t="str">
            <v>SINAPI - 89565 - JUNCAO SIMPLES, PVC, SERIE R, AGUA PLUVIAL, DN 75 X 75 MM, JUNTA ELASTICA, FORNECIDO E INSTALADO EM RAMAL DE ENCAMINHAMENTO. AF_12/2014 /UN</v>
          </cell>
          <cell r="C1245" t="str">
            <v>UN</v>
          </cell>
          <cell r="D1245" t="str">
            <v>UN</v>
          </cell>
          <cell r="E1245">
            <v>41.16</v>
          </cell>
          <cell r="F1245">
            <v>41.6</v>
          </cell>
        </row>
        <row r="1246">
          <cell r="A1246" t="str">
            <v>1301006040</v>
          </cell>
          <cell r="B1246" t="str">
            <v>SINAPI - 89567 - JUNCAO SIMPLES, PVC, SERIE R, AGUA PLUVIAL, DN 100 X 100 MM, JUNTA ELASTICA, FORNECIDO E INSTALADO EM RAMAL DE ENCAMINHAMENTO. AF_12/2014 /UN</v>
          </cell>
          <cell r="C1246" t="str">
            <v>UN</v>
          </cell>
          <cell r="D1246" t="str">
            <v>UN</v>
          </cell>
          <cell r="E1246">
            <v>60.56</v>
          </cell>
          <cell r="F1246">
            <v>61.18</v>
          </cell>
        </row>
        <row r="1247">
          <cell r="A1247" t="str">
            <v>1301006050</v>
          </cell>
          <cell r="B1247" t="str">
            <v>TUBO DE PVC RIGIDO, (DA TIGRE, FORTILIT OU SIMILAR), NO(S) DIAMETRO(S):- 75 MM /M</v>
          </cell>
          <cell r="C1247" t="str">
            <v>/M</v>
          </cell>
          <cell r="D1247" t="str">
            <v>M</v>
          </cell>
          <cell r="E1247">
            <v>25.29</v>
          </cell>
          <cell r="F1247">
            <v>26.89</v>
          </cell>
        </row>
        <row r="1248">
          <cell r="A1248" t="str">
            <v>1301006052</v>
          </cell>
          <cell r="B1248" t="str">
            <v>- 100 MM /M</v>
          </cell>
          <cell r="C1248" t="str">
            <v>/M</v>
          </cell>
          <cell r="D1248" t="str">
            <v>M</v>
          </cell>
          <cell r="E1248">
            <v>43.86</v>
          </cell>
          <cell r="F1248">
            <v>45.61</v>
          </cell>
        </row>
        <row r="1249">
          <cell r="A1249" t="str">
            <v>1301006054</v>
          </cell>
          <cell r="B1249" t="str">
            <v>- 150 MM /M</v>
          </cell>
          <cell r="C1249" t="str">
            <v>/M</v>
          </cell>
          <cell r="D1249" t="str">
            <v>M</v>
          </cell>
          <cell r="E1249">
            <v>76.64</v>
          </cell>
          <cell r="F1249">
            <v>78.489999999999995</v>
          </cell>
        </row>
        <row r="1250">
          <cell r="A1250" t="str">
            <v>1301006056</v>
          </cell>
          <cell r="B1250" t="str">
            <v>- 200 MM /M</v>
          </cell>
          <cell r="C1250" t="str">
            <v>/M</v>
          </cell>
          <cell r="D1250" t="str">
            <v>M</v>
          </cell>
          <cell r="E1250">
            <v>112.95</v>
          </cell>
          <cell r="F1250">
            <v>114.99</v>
          </cell>
        </row>
        <row r="1251">
          <cell r="A1251" t="str">
            <v>1301006058</v>
          </cell>
          <cell r="B1251" t="str">
            <v>- 250 MM /M</v>
          </cell>
          <cell r="C1251" t="str">
            <v>/M</v>
          </cell>
          <cell r="D1251" t="str">
            <v>M</v>
          </cell>
          <cell r="E1251">
            <v>172.76</v>
          </cell>
          <cell r="F1251">
            <v>174.97</v>
          </cell>
        </row>
        <row r="1252">
          <cell r="A1252" t="str">
            <v>1301006060</v>
          </cell>
          <cell r="B1252" t="str">
            <v>- 300 MM /M</v>
          </cell>
          <cell r="C1252" t="str">
            <v>/M</v>
          </cell>
          <cell r="D1252" t="str">
            <v>M</v>
          </cell>
          <cell r="E1252">
            <v>267.72000000000003</v>
          </cell>
          <cell r="F1252">
            <v>270.10000000000002</v>
          </cell>
          <cell r="H1252" t="str">
            <v>REVESTIMENTO DE PISOS</v>
          </cell>
        </row>
        <row r="1253">
          <cell r="A1253" t="str">
            <v>1301006064</v>
          </cell>
          <cell r="B1253" t="str">
            <v>ESCAVACAO (MANUAL) DE VALAS, PARA ASSENTAMENTO DE TUBOS, NO(S) DIAMETRO(S):- (100 A 150)MM /M</v>
          </cell>
          <cell r="C1253" t="str">
            <v>/M</v>
          </cell>
          <cell r="D1253" t="str">
            <v>M</v>
          </cell>
          <cell r="E1253">
            <v>3.97</v>
          </cell>
          <cell r="F1253">
            <v>4.37</v>
          </cell>
        </row>
        <row r="1254">
          <cell r="A1254" t="str">
            <v>1301006065</v>
          </cell>
          <cell r="B1254" t="str">
            <v>- (200 A 300)MM /M</v>
          </cell>
          <cell r="C1254" t="str">
            <v>/M</v>
          </cell>
          <cell r="D1254" t="str">
            <v>M</v>
          </cell>
          <cell r="E1254">
            <v>12.65</v>
          </cell>
          <cell r="F1254">
            <v>13.92</v>
          </cell>
        </row>
        <row r="1255">
          <cell r="A1255" t="str">
            <v>1301006067</v>
          </cell>
          <cell r="B1255" t="str">
            <v>REATERRO (MANUAL) DE VALAS, COM TUBOS ASSENTADOS, NO(S) DIAMETRO(S):- (100 A 150)MM /M</v>
          </cell>
          <cell r="C1255" t="str">
            <v>/M</v>
          </cell>
          <cell r="D1255" t="str">
            <v>M</v>
          </cell>
          <cell r="E1255">
            <v>3.88</v>
          </cell>
          <cell r="F1255">
            <v>4.2699999999999996</v>
          </cell>
        </row>
        <row r="1256">
          <cell r="A1256" t="str">
            <v>1301006068</v>
          </cell>
          <cell r="B1256" t="str">
            <v>- (200 A 300)MM /M</v>
          </cell>
          <cell r="C1256" t="str">
            <v>/M</v>
          </cell>
          <cell r="D1256" t="str">
            <v>M</v>
          </cell>
          <cell r="E1256">
            <v>12.01</v>
          </cell>
          <cell r="F1256">
            <v>13.22</v>
          </cell>
        </row>
        <row r="1257">
          <cell r="A1257" t="str">
            <v>1301006070</v>
          </cell>
          <cell r="B1257" t="str">
            <v>SINAPI - 99250 - CAIXA ENTERRADA HIDRAULICA RETANGULAR EM ALVENARIA COM TIJOLOS CERAMICOS MACICOS, DIMENSOES INTERNAS: 0,3X0,3X0,3 M PARA REDE DE DRENAGEM. AF_12/2020 /UN</v>
          </cell>
          <cell r="C1257" t="str">
            <v>UN</v>
          </cell>
          <cell r="D1257" t="str">
            <v>UN</v>
          </cell>
          <cell r="E1257">
            <v>140.4</v>
          </cell>
          <cell r="F1257">
            <v>149.4</v>
          </cell>
        </row>
        <row r="1258">
          <cell r="A1258">
            <v>1301006074</v>
          </cell>
          <cell r="B1258" t="str">
            <v>SINAPI - 99251 - CAIXA ENTERRADA HIDRAULICA RETANGULAR EM ALVENARIA COM TIJOLOS CERAMICOS MACICOS, DIMENSOES INTERNAS: 0,4X0,4X0,4 M PARA REDE DE DRENAGEM. AF_12/2020 /UM</v>
          </cell>
          <cell r="C1258" t="str">
            <v>UM</v>
          </cell>
          <cell r="D1258" t="str">
            <v>UN</v>
          </cell>
          <cell r="E1258">
            <v>223.01</v>
          </cell>
          <cell r="F1258">
            <v>237.29</v>
          </cell>
        </row>
        <row r="1259">
          <cell r="A1259" t="str">
            <v>1301006082</v>
          </cell>
          <cell r="B1259" t="str">
            <v>SINAPI - 99253 - CAIXA ENTERRADA HIDRAULICA RETANGULAR EM ALVENARIA COM TIJOLOS CERAMICOS MACICOS, DIMENSOES INTERNAS: 0,6X0,6X0,6 M PARA REDE DE DRENAGEM. AF_12/2020 /UN</v>
          </cell>
          <cell r="C1259" t="str">
            <v>UN</v>
          </cell>
          <cell r="D1259" t="str">
            <v>UN</v>
          </cell>
          <cell r="E1259">
            <v>441.63</v>
          </cell>
          <cell r="F1259">
            <v>469.15</v>
          </cell>
        </row>
        <row r="1260">
          <cell r="A1260" t="str">
            <v>1301006086</v>
          </cell>
          <cell r="B1260" t="str">
            <v>SINAPI - 99255 - CAIXA ENTERRADA HIDRAULICA RETANGULAR EM ALVENARIA COM TIJOLOS CERAMICOS MACICOS, DIMENSOES INTERNAS: 0,8X0,8X0,6 M PARA REDE DE DRENAGEM. AF_12/2020 /UN</v>
          </cell>
          <cell r="C1260" t="str">
            <v>UN</v>
          </cell>
          <cell r="D1260" t="str">
            <v>UN</v>
          </cell>
          <cell r="E1260">
            <v>606.96</v>
          </cell>
          <cell r="F1260">
            <v>644.78</v>
          </cell>
        </row>
        <row r="1261">
          <cell r="A1261" t="str">
            <v>1301006088</v>
          </cell>
          <cell r="B1261" t="str">
            <v>SINAPI - 99257 - CAIXA ENTERRADA HIDRAULICA RETANGULAR EM ALVENARIA COM TIJOLOS CERAMICOS MACICOS, DIMENSOES INTERNAS: 1X1X0,6 M PARA REDE DE DRENAGEM. AF_12/2020 /UN</v>
          </cell>
          <cell r="C1261" t="str">
            <v>UN</v>
          </cell>
          <cell r="D1261" t="str">
            <v>UN</v>
          </cell>
          <cell r="E1261">
            <v>720.39</v>
          </cell>
          <cell r="F1261">
            <v>762.31</v>
          </cell>
        </row>
        <row r="1262">
          <cell r="A1262" t="str">
            <v>1301006094</v>
          </cell>
          <cell r="B1262" t="str">
            <v>GRELHA EM FERRO REMOVIVEL, CONTORNO EM FERRO CANTONEIRA DE 3/4" X 1/8" E FERRO PERFIL LAMINADO "T" 3/4" X 1/8", MODULO (0,40 X 1,00)M, INCLUSIVE FUNDO ANTICORROSIVO - ANEXO H-090 /M</v>
          </cell>
          <cell r="C1262" t="str">
            <v>/M</v>
          </cell>
          <cell r="D1262" t="str">
            <v>M</v>
          </cell>
          <cell r="E1262">
            <v>321.55</v>
          </cell>
          <cell r="F1262">
            <v>331.93</v>
          </cell>
        </row>
        <row r="1263">
          <cell r="A1263" t="str">
            <v>1301006095</v>
          </cell>
          <cell r="B1263" t="str">
            <v>CANALETA A CEU ABERTO EM ALVENARIA DE TIJOLO MACICO DE 1/2 VEZ COM LARGURA DE 30CM E PROFUNDIDADE DE 30CM - ANEXO H.S.-087 (A.P.) /M</v>
          </cell>
          <cell r="C1263" t="str">
            <v>/M</v>
          </cell>
          <cell r="D1263" t="str">
            <v>M</v>
          </cell>
          <cell r="E1263">
            <v>162.87</v>
          </cell>
          <cell r="F1263">
            <v>174.11</v>
          </cell>
        </row>
        <row r="1264">
          <cell r="A1264" t="str">
            <v>1301006096</v>
          </cell>
          <cell r="B1264" t="str">
            <v>GRELHA EM FERRO REMOVIVEL, CONTORNO EM FERRO CANTONEIRA DE 7/8" X 1/8" E FERRO CHATO DE 3/4" X 1/8", ESPACADOS A CADA 1,00CM, COM PORTA GRELHA EM FERRO CANTONEIRA DE 1" X 3/16", MODULO DE (0,40 X 1,00)M, INCL. FUNDO ANTICORROSIVO - ANEXO HS-090 /M</v>
          </cell>
          <cell r="C1264" t="str">
            <v>/M</v>
          </cell>
          <cell r="D1264" t="str">
            <v>M</v>
          </cell>
          <cell r="E1264">
            <v>577.17999999999995</v>
          </cell>
          <cell r="F1264">
            <v>592.24</v>
          </cell>
        </row>
        <row r="1265">
          <cell r="A1265" t="str">
            <v>1301006097</v>
          </cell>
          <cell r="B1265" t="str">
            <v>CANALETA EM ALVENARIA FECHADO COM LAJE DE CONCRETO - ANEXO H.S.-100 (A.P.) /M</v>
          </cell>
          <cell r="C1265" t="str">
            <v>/M</v>
          </cell>
          <cell r="D1265" t="str">
            <v>M</v>
          </cell>
          <cell r="E1265">
            <v>316.20999999999998</v>
          </cell>
          <cell r="F1265">
            <v>335.56</v>
          </cell>
        </row>
        <row r="1266">
          <cell r="A1266"/>
          <cell r="B1266"/>
          <cell r="C1266"/>
          <cell r="D1266"/>
          <cell r="E1266"/>
          <cell r="F1266"/>
        </row>
        <row r="1267">
          <cell r="A1267"/>
          <cell r="B1267" t="str">
            <v>INSTALACOES PREVENTIVAS DE INCENDIO</v>
          </cell>
          <cell r="C1267"/>
          <cell r="D1267"/>
          <cell r="E1267"/>
          <cell r="F1267"/>
        </row>
        <row r="1268">
          <cell r="A1268"/>
          <cell r="B1268"/>
          <cell r="C1268"/>
          <cell r="D1268"/>
          <cell r="E1268"/>
          <cell r="F1268"/>
        </row>
        <row r="1269">
          <cell r="A1269" t="str">
            <v>CODIGO</v>
          </cell>
          <cell r="B1269" t="str">
            <v>S E R V I C O S</v>
          </cell>
          <cell r="C1269"/>
          <cell r="D1269"/>
          <cell r="E1269" t="str">
            <v>TOTAL</v>
          </cell>
          <cell r="F1269" t="str">
            <v>TOTAL</v>
          </cell>
        </row>
        <row r="1270">
          <cell r="A1270"/>
          <cell r="B1270"/>
          <cell r="C1270"/>
          <cell r="D1270"/>
          <cell r="E1270"/>
          <cell r="F1270"/>
        </row>
        <row r="1271">
          <cell r="A1271" t="str">
            <v>1401000050</v>
          </cell>
          <cell r="B1271" t="str">
            <v>SINAPI - 90443 - RASGO EM ALVENARIA PARA RAMAIS/ DISTRIBUICAO COM DIAMETROS MENORES OU IGUAIS A 40 MM. AF_05/2015 /M</v>
          </cell>
          <cell r="C1271" t="str">
            <v>/M</v>
          </cell>
          <cell r="D1271" t="str">
            <v>M</v>
          </cell>
          <cell r="E1271">
            <v>8.74</v>
          </cell>
          <cell r="F1271">
            <v>9.7200000000000006</v>
          </cell>
        </row>
        <row r="1272">
          <cell r="A1272" t="str">
            <v>1401000102</v>
          </cell>
          <cell r="B1272" t="str">
            <v>SINAPI - 92342 - TUBO DE ACO GALVANIZADO COM COSTURA, CLASSE MEDIA, DN 65 (2 1/2"), CONEXAO ROSQUEADA, INSTALADO EM PRUMADAS - FORNECIMENTO E INSTALACAO. AF_10/2020 /M</v>
          </cell>
          <cell r="C1272" t="str">
            <v>/M</v>
          </cell>
          <cell r="D1272" t="str">
            <v>M</v>
          </cell>
          <cell r="E1272">
            <v>107.71</v>
          </cell>
          <cell r="F1272">
            <v>109.46</v>
          </cell>
        </row>
        <row r="1273">
          <cell r="A1273" t="str">
            <v>1401000104</v>
          </cell>
          <cell r="B1273" t="str">
            <v>SINAPI - 92343 - TUBO DE ACO GALVANIZADO COM COSTURA, CLASSE MEDIA, DN 80 (3"), CONEXAO ROSQUEADA, INSTALADO EM PRUMADAS - FORNECIMENTO E INSTALACAO. AF_10/2020 /M</v>
          </cell>
          <cell r="C1273" t="str">
            <v>/M</v>
          </cell>
          <cell r="D1273" t="str">
            <v>M</v>
          </cell>
          <cell r="E1273">
            <v>140.68</v>
          </cell>
          <cell r="F1273">
            <v>142.57</v>
          </cell>
        </row>
        <row r="1274">
          <cell r="A1274" t="str">
            <v>1401000106</v>
          </cell>
          <cell r="B1274" t="str">
            <v>- 4" /M</v>
          </cell>
          <cell r="C1274" t="str">
            <v>/M</v>
          </cell>
          <cell r="D1274" t="str">
            <v>M</v>
          </cell>
          <cell r="E1274">
            <v>189.9</v>
          </cell>
          <cell r="F1274">
            <v>193.62</v>
          </cell>
        </row>
        <row r="1275">
          <cell r="A1275" t="str">
            <v>1401000108</v>
          </cell>
          <cell r="B1275" t="str">
            <v>ESCAVACAO (MANUAL) DE VALAS, PARA ASSENTAMENTO DE TUBOS, COM DIAMETROS ATE 4" /M</v>
          </cell>
          <cell r="C1275" t="str">
            <v>/M</v>
          </cell>
          <cell r="D1275" t="str">
            <v>M</v>
          </cell>
          <cell r="E1275">
            <v>3.97</v>
          </cell>
          <cell r="F1275">
            <v>4.37</v>
          </cell>
        </row>
        <row r="1276">
          <cell r="A1276" t="str">
            <v>1401000109</v>
          </cell>
          <cell r="B1276" t="str">
            <v>REATERRO (MANUAL) DE VALAS /M</v>
          </cell>
          <cell r="C1276" t="str">
            <v>/M</v>
          </cell>
          <cell r="D1276" t="str">
            <v>M</v>
          </cell>
          <cell r="E1276">
            <v>3.88</v>
          </cell>
          <cell r="F1276">
            <v>4.2699999999999996</v>
          </cell>
        </row>
        <row r="1277">
          <cell r="A1277" t="str">
            <v>1401000110</v>
          </cell>
          <cell r="B1277" t="str">
            <v>SINAPI - 101913 - CAIXA DE INCENDIO 45X75X17CM - FORNECIMENTO E INSTALACAO. AF_10/2020 /UN</v>
          </cell>
          <cell r="C1277" t="str">
            <v>UN</v>
          </cell>
          <cell r="D1277" t="str">
            <v>UN</v>
          </cell>
          <cell r="E1277">
            <v>436.85</v>
          </cell>
          <cell r="F1277">
            <v>444.85</v>
          </cell>
        </row>
        <row r="1278">
          <cell r="A1278" t="str">
            <v>1401000112</v>
          </cell>
          <cell r="B1278" t="str">
            <v>SINAPI - 101914 - CAIXA DE INCENDIO 60X90X17CM - FORNECIMENTO E INSTALACAO. AF_10/2020 /UN</v>
          </cell>
          <cell r="C1278" t="str">
            <v>UN</v>
          </cell>
          <cell r="D1278" t="str">
            <v>UN</v>
          </cell>
          <cell r="E1278">
            <v>394.65</v>
          </cell>
          <cell r="F1278">
            <v>399.24</v>
          </cell>
        </row>
        <row r="1279">
          <cell r="A1279" t="str">
            <v>1401000115</v>
          </cell>
          <cell r="B1279" t="str">
            <v>MANGUEIRA DE INCENDIO, TIPO 2, DE 1 1/2", TECIDO EM FIO DE POLIESTER E TUBO INTERNO EM BORRACHA SINTETICA, COM UNIOES ENGATE RAPIDO, NO(S) COMPRIMENTO(S):- 15,00 M /CJ</v>
          </cell>
          <cell r="C1279" t="str">
            <v>CJ</v>
          </cell>
          <cell r="D1279" t="str">
            <v>CJ</v>
          </cell>
          <cell r="E1279">
            <v>446.65</v>
          </cell>
          <cell r="F1279">
            <v>446.94</v>
          </cell>
        </row>
        <row r="1280">
          <cell r="A1280" t="str">
            <v>1401000117</v>
          </cell>
          <cell r="B1280" t="str">
            <v>- 30,00 M /CJ</v>
          </cell>
          <cell r="C1280" t="str">
            <v>CJ</v>
          </cell>
          <cell r="D1280" t="str">
            <v>CJ</v>
          </cell>
          <cell r="E1280">
            <v>700.61</v>
          </cell>
          <cell r="F1280">
            <v>700.9</v>
          </cell>
        </row>
        <row r="1281">
          <cell r="A1281" t="str">
            <v>1401000119</v>
          </cell>
          <cell r="B1281" t="str">
            <v>ABRIGO P/ HIDRANTE, 90X60X17CM, C/ REG. GLOBO ANGULAR 45G 2.1/2", ADAP.STORZ 2.1/2"X1.1/2",2 MANGUEIRAS INCENDIO 1.1/2", TIPO 2, 15M CADA,ESGUINCHO LATAO 1.1/2",CH DUPLA P/ CONEXOES TIPO STORZ,TAMPAO C/ CORRENTE, EM LATAO,ENGATE RAPIDO-FORN. INST /UN</v>
          </cell>
          <cell r="C1281" t="str">
            <v>UN</v>
          </cell>
          <cell r="D1281" t="str">
            <v>UN</v>
          </cell>
          <cell r="E1281">
            <v>1803.65</v>
          </cell>
          <cell r="F1281">
            <v>1819.6</v>
          </cell>
        </row>
        <row r="1282">
          <cell r="A1282" t="str">
            <v>1401000120</v>
          </cell>
          <cell r="B1282" t="str">
            <v>CAIXA EM ALVENARIA PARA HIDRANTE DE PASSEIO, INCLUSIVE REQUADRO E TAMPA DE FERRO FUNDIDO COM INSCRICAO "INCENDIO" - ANEXO H.S.-112 (I) /UN</v>
          </cell>
          <cell r="C1282" t="str">
            <v>UN</v>
          </cell>
          <cell r="D1282" t="str">
            <v>UN</v>
          </cell>
          <cell r="E1282">
            <v>503.06</v>
          </cell>
          <cell r="F1282">
            <v>517.67999999999995</v>
          </cell>
        </row>
        <row r="1283">
          <cell r="A1283" t="str">
            <v>1401000125</v>
          </cell>
          <cell r="B1283" t="str">
            <v>REGISTRO TIPO GLOBO ANGULAR 45o, 2 1/2", BUCKA SPIERO, NLF, PIRABRONZE OU SIMILAR, INCLUSIVE TAMPAO CEGO E CORRENTE, DE LATAO, COM ADAPTADOR STORZ (ROSCA 2 1/2"X STORZ 2 1/2") /CJ</v>
          </cell>
          <cell r="C1283" t="str">
            <v>CJ</v>
          </cell>
          <cell r="D1283" t="str">
            <v>CJ</v>
          </cell>
          <cell r="E1283">
            <v>316.68</v>
          </cell>
          <cell r="F1283">
            <v>320.52999999999997</v>
          </cell>
        </row>
        <row r="1284">
          <cell r="A1284" t="str">
            <v>1401000127</v>
          </cell>
          <cell r="B1284" t="str">
            <v>REGISTRO TIPO GLOBO ANGULAR 45o 2 1/2", BUCKA SPIERO, NLF, PIRABRONZE OU SIMILAR, INCLUSIVE ADAPTADOR STORZ (ROSCA 2 1/2" X STORZ 1 1/2") /UN</v>
          </cell>
          <cell r="C1284" t="str">
            <v>UN</v>
          </cell>
          <cell r="D1284" t="str">
            <v>UN</v>
          </cell>
          <cell r="E1284">
            <v>228.16</v>
          </cell>
          <cell r="F1284">
            <v>232.01</v>
          </cell>
        </row>
        <row r="1285">
          <cell r="A1285" t="str">
            <v>1401000135</v>
          </cell>
          <cell r="B1285" t="str">
            <v>VALVULA DE RETENCAO VERTICAL, COM PORTINHOLA PARA SISTEMA HIDRAULICO DE INCENDIO, MARCA MIPEL, DOCOL OU SIMILAR, NO(S) DIAMETRO(S):- 2 1/2" /UN</v>
          </cell>
          <cell r="C1285" t="str">
            <v>UN</v>
          </cell>
          <cell r="D1285" t="str">
            <v>UN</v>
          </cell>
          <cell r="E1285">
            <v>212.41</v>
          </cell>
          <cell r="F1285">
            <v>216.26</v>
          </cell>
        </row>
        <row r="1286">
          <cell r="A1286" t="str">
            <v>1401000136</v>
          </cell>
          <cell r="B1286" t="str">
            <v>- 3" /UN</v>
          </cell>
          <cell r="C1286" t="str">
            <v>UN</v>
          </cell>
          <cell r="D1286" t="str">
            <v>UN</v>
          </cell>
          <cell r="E1286">
            <v>276.91000000000003</v>
          </cell>
          <cell r="F1286">
            <v>280.76</v>
          </cell>
        </row>
        <row r="1287">
          <cell r="A1287" t="str">
            <v>1401000140</v>
          </cell>
          <cell r="B1287" t="str">
            <v>CHAVE DE FLUXO DE 1" CFP-92 DA MARCA EICA OU SIMILAR /UN</v>
          </cell>
          <cell r="C1287" t="str">
            <v>UN</v>
          </cell>
          <cell r="D1287" t="str">
            <v>UN</v>
          </cell>
          <cell r="E1287">
            <v>401.5</v>
          </cell>
          <cell r="F1287">
            <v>402.18</v>
          </cell>
        </row>
        <row r="1288">
          <cell r="A1288" t="str">
            <v>1401000142</v>
          </cell>
          <cell r="B1288" t="str">
            <v>CONJUNTO MOTO-BOMBA SCHNEIDER OU SIMILAR, BPI-92SJ/3,0 CV TR /UN</v>
          </cell>
          <cell r="C1288" t="str">
            <v>UN</v>
          </cell>
          <cell r="D1288" t="str">
            <v>UN</v>
          </cell>
          <cell r="E1288">
            <v>3828.34</v>
          </cell>
          <cell r="F1288">
            <v>3845.09</v>
          </cell>
        </row>
        <row r="1289">
          <cell r="A1289" t="str">
            <v>1401000144</v>
          </cell>
          <cell r="B1289" t="str">
            <v>CONJUNTO MOTO-BOMBA SCHNEIDER OU SIMILAR, BPI-21R/5,0 CV TR 220V /UN</v>
          </cell>
          <cell r="C1289" t="str">
            <v>UN</v>
          </cell>
          <cell r="D1289" t="str">
            <v>UN</v>
          </cell>
          <cell r="E1289">
            <v>6906.34</v>
          </cell>
          <cell r="F1289">
            <v>6923.09</v>
          </cell>
        </row>
        <row r="1290">
          <cell r="A1290" t="str">
            <v>1401000146</v>
          </cell>
          <cell r="B1290" t="str">
            <v>CONJUNTO MOTO-BOMBA SCHNEIDER OU SIMILAR, BPI-22R/7,5 CV TR 220V /UN</v>
          </cell>
          <cell r="C1290" t="str">
            <v>UN</v>
          </cell>
          <cell r="D1290" t="str">
            <v>UN</v>
          </cell>
          <cell r="E1290">
            <v>8638.34</v>
          </cell>
          <cell r="F1290">
            <v>8655.09</v>
          </cell>
          <cell r="H1290" t="str">
            <v>VIDROS</v>
          </cell>
        </row>
        <row r="1291">
          <cell r="A1291" t="str">
            <v>1401000148</v>
          </cell>
          <cell r="B1291" t="str">
            <v>CONJUNTO MOTO-BOMBA SCHNEIDER OU SIMILAR, BPI-22R/10 CV TR 220V /UN</v>
          </cell>
          <cell r="C1291" t="str">
            <v>UN</v>
          </cell>
          <cell r="D1291" t="str">
            <v>UN</v>
          </cell>
          <cell r="E1291">
            <v>11356.34</v>
          </cell>
          <cell r="F1291">
            <v>11373.09</v>
          </cell>
        </row>
        <row r="1292">
          <cell r="A1292" t="str">
            <v>1401000150</v>
          </cell>
          <cell r="B1292" t="str">
            <v>SINAPI - 101905 - EXTINTOR DE INCENDIO PORTATIL COM CARGA DE AGUA PRESSURIZADA DE 10 L, CLASSE A - FORNECIMENTO E INSTALACAO. AF_10/2020_P /UN</v>
          </cell>
          <cell r="C1292" t="str">
            <v>UN</v>
          </cell>
          <cell r="D1292" t="str">
            <v>UN</v>
          </cell>
          <cell r="E1292">
            <v>157.71</v>
          </cell>
          <cell r="F1292">
            <v>159.24</v>
          </cell>
        </row>
        <row r="1293">
          <cell r="A1293" t="str">
            <v>1401000154</v>
          </cell>
          <cell r="B1293" t="str">
            <v>SINAPI - 101906 - EXTINTOR DE INCENDIO PORTATIL COM CARGA DE CO2 DE 4 KG, CLASSE BC - FORNECIMENTO E INSTALACAO. AF_10/2020_P /UN</v>
          </cell>
          <cell r="C1293" t="str">
            <v>UN</v>
          </cell>
          <cell r="D1293" t="str">
            <v>UN</v>
          </cell>
          <cell r="E1293">
            <v>467.11</v>
          </cell>
          <cell r="F1293">
            <v>468.64</v>
          </cell>
        </row>
        <row r="1294">
          <cell r="A1294" t="str">
            <v>1401000155</v>
          </cell>
          <cell r="B1294" t="str">
            <v>SINAPI - 101907 - EXTINTOR DE INCENDIO PORTATIL COM CARGA DE CO2 DE 6 KG, CLASSE BC - FORNECIMENTO E INSTALACAO. AF_10/2020_P /UN</v>
          </cell>
          <cell r="C1294" t="str">
            <v>UN</v>
          </cell>
          <cell r="D1294" t="str">
            <v>UN</v>
          </cell>
          <cell r="E1294">
            <v>504.81</v>
          </cell>
          <cell r="F1294">
            <v>506.34</v>
          </cell>
        </row>
        <row r="1295">
          <cell r="A1295" t="str">
            <v>1401000156</v>
          </cell>
          <cell r="B1295" t="str">
            <v>SINAPI - 101908 - EXTINTOR DE INCENDIO PORTATIL COM CARGA DE PQS DE 4 KG, CLASSE BC - FORNECIMENTO E INSTALACAO. AF_10/2020_P /UN</v>
          </cell>
          <cell r="C1295" t="str">
            <v>UN</v>
          </cell>
          <cell r="D1295" t="str">
            <v>UN</v>
          </cell>
          <cell r="E1295">
            <v>153</v>
          </cell>
          <cell r="F1295">
            <v>154.53</v>
          </cell>
        </row>
        <row r="1296">
          <cell r="A1296" t="str">
            <v>1401000157</v>
          </cell>
          <cell r="B1296" t="str">
            <v>SINAPI - 101909 - EXTINTOR DE INCENDIO PORTATIL COM CARGA DE PQS DE 6 KG, CLASSE BC - FORNECIMENTO E INSTALACAO. AF_10/2020_P /UN</v>
          </cell>
          <cell r="C1296" t="str">
            <v>UN</v>
          </cell>
          <cell r="D1296" t="str">
            <v>UN</v>
          </cell>
          <cell r="E1296">
            <v>178.13</v>
          </cell>
          <cell r="F1296">
            <v>179.66</v>
          </cell>
        </row>
        <row r="1297">
          <cell r="A1297" t="str">
            <v>1401000158</v>
          </cell>
          <cell r="B1297" t="str">
            <v>SINAPI - 101910 - EXTINTOR DE INCENDIO PORTATIL COM CARGA DE PQS DE 8 KG, CLASSE BC - FORNECIMENTO E INSTALACAO. AF_10/2020_P /UN</v>
          </cell>
          <cell r="C1297" t="str">
            <v>UN</v>
          </cell>
          <cell r="D1297" t="str">
            <v>UN</v>
          </cell>
          <cell r="E1297">
            <v>209.54</v>
          </cell>
          <cell r="F1297">
            <v>211.07</v>
          </cell>
        </row>
        <row r="1298">
          <cell r="A1298" t="str">
            <v>1401000159</v>
          </cell>
          <cell r="B1298" t="str">
            <v>SINAPI - 101911 - EXTINTOR DE INCENDIO PORTATIL COM CARGA DE PQS DE 12 KG, CLASSE BC - FORNECIMENTO E INSTALACAO. AF_10/2020_P /UN</v>
          </cell>
          <cell r="C1298" t="str">
            <v>UN</v>
          </cell>
          <cell r="D1298" t="str">
            <v>UN</v>
          </cell>
          <cell r="E1298">
            <v>240.95</v>
          </cell>
          <cell r="F1298">
            <v>242.48</v>
          </cell>
        </row>
        <row r="1299">
          <cell r="A1299" t="str">
            <v>1401000160</v>
          </cell>
          <cell r="B1299" t="str">
            <v>BLOCO AUTONOMO DE ILUMINACAO DE EMERGENCIA COM INSCRICAO DE SAIDA OU BALIZAMENTO, SISTEMA NAO PERMANENTE, COM UMA LAMPADA COMPACTA DE 9W (600 LUMENS) E BATERIA DE 6V-4AH, REF. BLOKITO D9-BALIZAMENTO DA AUREON OU SIMILAR /CJ</v>
          </cell>
          <cell r="C1299" t="str">
            <v>CJ</v>
          </cell>
          <cell r="D1299" t="str">
            <v>CJ</v>
          </cell>
          <cell r="E1299">
            <v>246.69</v>
          </cell>
          <cell r="F1299">
            <v>247.21</v>
          </cell>
        </row>
        <row r="1300">
          <cell r="A1300" t="str">
            <v>1401000162</v>
          </cell>
          <cell r="B1300" t="str">
            <v>BLOCO AUTONOMO DE ILUMINACAO DE EMERGENCIA DE ACLARAMENTO, SISTEMA NAO PERMANENTE, COM UMA LAMPADA COMPACTAS DE 9W (600 LUMENS) E BATERIA DE 6V-4AH, REF. BLOKITO D9 - ACLARAMENTO DA AUREON OU SIMILAR /CJ</v>
          </cell>
          <cell r="C1300" t="str">
            <v>CJ</v>
          </cell>
          <cell r="D1300" t="str">
            <v>CJ</v>
          </cell>
          <cell r="E1300">
            <v>246.52</v>
          </cell>
          <cell r="F1300">
            <v>247.04</v>
          </cell>
        </row>
        <row r="1301">
          <cell r="A1301" t="str">
            <v>1401000164</v>
          </cell>
          <cell r="B1301" t="str">
            <v>PLACA DE SINALIZACAO DE ALERTA, SIMBOLO TRIANGULAR, FUNDO AMARELO, PICTOGRAMA PRETO, FAIXA TRIANGULAR PRETA, EM PVC, 2MM ANTI-CHAMAS, NAS DIMENSOES (14X14)CM /UN</v>
          </cell>
          <cell r="C1301" t="str">
            <v>UN</v>
          </cell>
          <cell r="D1301" t="str">
            <v>UN</v>
          </cell>
          <cell r="E1301">
            <v>46.98</v>
          </cell>
          <cell r="F1301">
            <v>47.3</v>
          </cell>
          <cell r="H1301" t="str">
            <v>PINTURA</v>
          </cell>
        </row>
        <row r="1302">
          <cell r="A1302" t="str">
            <v>1401000167</v>
          </cell>
          <cell r="B1302" t="str">
            <v>PLACA DE SINALIZACAO DE PROIBICAO, SIMBOLO CIRCULAR, FUNDO BRANCO, PICTOGRAMA PRETO, FAIXA CIRCULAR E BARRA DIAMETRAL VERMELHA, EM PVC, 2MM ANTI-CHAMAS /UN</v>
          </cell>
          <cell r="C1302" t="str">
            <v>UN</v>
          </cell>
          <cell r="D1302" t="str">
            <v>UN</v>
          </cell>
          <cell r="E1302">
            <v>22.87</v>
          </cell>
          <cell r="F1302">
            <v>23.19</v>
          </cell>
        </row>
        <row r="1303">
          <cell r="A1303" t="str">
            <v>1401000170</v>
          </cell>
          <cell r="B1303" t="str">
            <v>PLACA DE SINALIZACAO DE ORIENTACAO E SALVAMENTO, SIMBOLO RETANGULAR, FUNDO VERDE, PICTOGRAMA FOTOLUMINESCENTE, EM PVC, 2MM ANTI-CHAMAS, NAS DIMENSOES (13X26)CM /UN</v>
          </cell>
          <cell r="C1303" t="str">
            <v>UN</v>
          </cell>
          <cell r="D1303" t="str">
            <v>UN</v>
          </cell>
          <cell r="E1303">
            <v>25.28</v>
          </cell>
          <cell r="F1303">
            <v>25.6</v>
          </cell>
        </row>
        <row r="1304">
          <cell r="A1304" t="str">
            <v>1401000173</v>
          </cell>
          <cell r="B1304" t="str">
            <v>PLACA DE EQUIPAMENTOS DE COMBATE A INCENDIO E ALARME, SIMBOLO QUADRADO, FUNDO VERMELHO, PICTOGRAMA FOTOLUMINESCENTE, EM PVC, 2MM ANTI-CHAMAS, NAS DIMENSOES (21X21)CM /UN</v>
          </cell>
          <cell r="C1304" t="str">
            <v>UN</v>
          </cell>
          <cell r="D1304" t="str">
            <v>UN</v>
          </cell>
          <cell r="E1304">
            <v>28.79</v>
          </cell>
          <cell r="F1304">
            <v>29.11</v>
          </cell>
        </row>
        <row r="1305">
          <cell r="A1305" t="str">
            <v>1401000176</v>
          </cell>
          <cell r="B1305" t="str">
            <v>PLACA DE INDICACAO CONTINUADA DE ROTAS DE FUGA "DIRECAO DE ROTA DE SAIDA", SIMBOLO RETANGULAR, FUNDO VERDE, PICTOGRAMA FOTOLUMINESCENTE, EM PVC, 2MM ANTI-CHAMAS, NAS DIMENSOES (7X20)CM /UN</v>
          </cell>
          <cell r="C1305" t="str">
            <v>UN</v>
          </cell>
          <cell r="D1305" t="str">
            <v>UN</v>
          </cell>
          <cell r="E1305">
            <v>17.87</v>
          </cell>
          <cell r="F1305">
            <v>18.190000000000001</v>
          </cell>
        </row>
        <row r="1306">
          <cell r="A1306"/>
          <cell r="B1306"/>
          <cell r="C1306"/>
          <cell r="D1306"/>
          <cell r="E1306"/>
          <cell r="F1306"/>
        </row>
        <row r="1307">
          <cell r="A1307"/>
          <cell r="B1307" t="str">
            <v>REVESTIMENTO DE PAREDES</v>
          </cell>
          <cell r="C1307"/>
          <cell r="D1307"/>
          <cell r="E1307"/>
          <cell r="F1307"/>
        </row>
        <row r="1308">
          <cell r="A1308"/>
          <cell r="B1308"/>
          <cell r="C1308"/>
          <cell r="D1308"/>
          <cell r="E1308"/>
          <cell r="F1308"/>
        </row>
        <row r="1309">
          <cell r="A1309" t="str">
            <v>CODIGO</v>
          </cell>
          <cell r="B1309" t="str">
            <v>S E R V I C O S</v>
          </cell>
          <cell r="C1309"/>
          <cell r="D1309"/>
          <cell r="E1309" t="str">
            <v>TOTAL</v>
          </cell>
          <cell r="F1309" t="str">
            <v>TOTAL</v>
          </cell>
        </row>
        <row r="1310">
          <cell r="A1310"/>
          <cell r="B1310"/>
          <cell r="C1310"/>
          <cell r="D1310"/>
          <cell r="E1310"/>
          <cell r="F1310"/>
        </row>
        <row r="1311">
          <cell r="A1311" t="str">
            <v>1501000080</v>
          </cell>
          <cell r="B1311" t="str">
            <v>SINAPI - 87879 - CHAPISCO APLICADO EM ALVENARIAS E ESTRUTURAS DE CONCRETO INTERNAS, COM COLHER DE PEDREIRO.  ARGAMASSA TRACO 1:3 COM PREPARO EM BETONEIRA 400L. AF_06/2014 /M2</v>
          </cell>
          <cell r="C1311" t="str">
            <v>M2</v>
          </cell>
          <cell r="D1311" t="str">
            <v>M2</v>
          </cell>
          <cell r="E1311">
            <v>2.8</v>
          </cell>
          <cell r="F1311">
            <v>2.98</v>
          </cell>
        </row>
        <row r="1312">
          <cell r="A1312" t="str">
            <v>1501000085</v>
          </cell>
          <cell r="B1312" t="str">
            <v>SINAPI - 87894 - CHAPISCO APLICADO EM ALVENARIA (SEM PRESENCA DE VAOS) E ESTRUTURAS DE CONCRETO DE FACHADA, COM COLHER DE PEDREIRO.  ARGAMASSA TRACO 1:3 COM PREPARO EM BETONEIRA 400L. AF_06/2014 /M2</v>
          </cell>
          <cell r="C1312" t="str">
            <v>M2</v>
          </cell>
          <cell r="D1312" t="str">
            <v>M2</v>
          </cell>
          <cell r="E1312">
            <v>4.5599999999999996</v>
          </cell>
          <cell r="F1312">
            <v>4.93</v>
          </cell>
        </row>
        <row r="1313">
          <cell r="A1313" t="str">
            <v>1501000100</v>
          </cell>
          <cell r="B1313" t="str">
            <v>CHAPISCO PARA PAREDES EXTERNAS E INTERNAS COM ARGAMASSA DE CIMENTO E AREIA NO TRACO 1:3 /M2</v>
          </cell>
          <cell r="C1313" t="str">
            <v>M2</v>
          </cell>
          <cell r="D1313" t="str">
            <v>M2</v>
          </cell>
          <cell r="E1313">
            <v>4.97</v>
          </cell>
          <cell r="F1313">
            <v>5.35</v>
          </cell>
        </row>
        <row r="1314">
          <cell r="A1314" t="str">
            <v>1501000102</v>
          </cell>
          <cell r="B1314" t="str">
            <v>SINAPI - 87775 - EMBOCO OU MASSA ÚNICA EM ARGAMASSA TRACO 1:2:8, PREPARO MECANICO COM BETONEIRA 400 L, APLICADA MANUALMENTE EM PANOS DE FACHADA COM PRESENCA DE VAOS, ESPESSURA DE 25 MM. AF_06/2014 /M2</v>
          </cell>
          <cell r="C1314" t="str">
            <v>M2</v>
          </cell>
          <cell r="D1314" t="str">
            <v>M2</v>
          </cell>
          <cell r="E1314">
            <v>40.03</v>
          </cell>
          <cell r="F1314">
            <v>42.97</v>
          </cell>
        </row>
        <row r="1315">
          <cell r="A1315" t="str">
            <v>1501000104</v>
          </cell>
          <cell r="B1315" t="str">
            <v>SINAPI - 87531 - EMBOCO, PARA RECEBIMENTO DE CERAMICA, EM ARGAMASSA TRACO 1:2:8, PREPARO MECANICO COM BETONEIRA 400L, APLICADO MANUALMENTE EM FACES INTERNAS DE PAREDES, PARA AMBIENTE COM AREA ENTRE 5M2 E 10M2, ESPESSURA DE 20MM, COM EXEC. DE TALISCAS</v>
          </cell>
          <cell r="C1315" t="str">
            <v>AS</v>
          </cell>
          <cell r="D1315" t="str">
            <v>AS</v>
          </cell>
          <cell r="E1315">
            <v>25.29</v>
          </cell>
          <cell r="F1315">
            <v>26.67</v>
          </cell>
        </row>
        <row r="1316">
          <cell r="A1316" t="str">
            <v>1501000105</v>
          </cell>
          <cell r="B1316" t="str">
            <v>SINAPI - 87792 - EMBOCO OU MASSA ÚNICA EM ARGAMASSA TRACO 1:2:8, PREPARO MECANICO COM BETONEIRA 400 L, APLICADA MANUALMENTE EM PANOS CEGOS DE FACHADA (SEM PRESENCA DE VAOS), ESPESSURA DE 25 MM. AF_06/2014 /M2</v>
          </cell>
          <cell r="C1316" t="str">
            <v>M2</v>
          </cell>
          <cell r="D1316" t="str">
            <v>M2</v>
          </cell>
          <cell r="E1316">
            <v>27.16</v>
          </cell>
          <cell r="F1316">
            <v>28.77</v>
          </cell>
        </row>
        <row r="1317">
          <cell r="A1317" t="str">
            <v>1501000108</v>
          </cell>
          <cell r="B1317" t="str">
            <v>REVESTIMENTO DE PAREDE CERAMICO, PLACAS DE (30 X 60)CM, LINHA WHITE PLAIN, BORDA BOLD DA PORTINARI OU SIMILAR, ASSENTADO COM ARGAMASSA COLANTE EM PO (CIMENTCOLA, QUARTZOLIT OU SIMILAR), INCL. REJUNTE L FLEX DA PORTOCOL OU SIMILAR /M2</v>
          </cell>
          <cell r="C1317" t="str">
            <v>M2</v>
          </cell>
          <cell r="D1317" t="str">
            <v>M2</v>
          </cell>
          <cell r="E1317">
            <v>73.72</v>
          </cell>
          <cell r="F1317">
            <v>75.55</v>
          </cell>
        </row>
        <row r="1318">
          <cell r="A1318" t="str">
            <v>1501000109</v>
          </cell>
          <cell r="B1318" t="str">
            <v>SINAPI - 87273 - REVESTIMENTO CERAMICO PARA PAREDES INTERNAS COM PLACAS TIPO ESMALTADA EXTRA DE DIMENSOES 33X45 CM APLICADAS EM AMBIENTES DE AREA MAIOR QUE 5 M2 NA ALTURA INTEIRA DAS PAREDES. AF_06/2014 /M2</v>
          </cell>
          <cell r="C1318" t="str">
            <v>M2</v>
          </cell>
          <cell r="D1318" t="str">
            <v>M2</v>
          </cell>
          <cell r="E1318">
            <v>47.3</v>
          </cell>
          <cell r="F1318">
            <v>49.12</v>
          </cell>
        </row>
        <row r="1319">
          <cell r="A1319" t="str">
            <v>1501000113</v>
          </cell>
          <cell r="B1319" t="str">
            <v>SINAPI - 87242 - REVESTIMENTO CERAMICO PARA PAREDES EXTERNAS EM PASTILHAS DE PORCELANA 5 X 5 CM (PLACAS DE 30 X 30 CM), ALINHADAS A PRUMO, APLICADO EM PANOS COM VAOS. AF_06/2014 /M2</v>
          </cell>
          <cell r="C1319" t="str">
            <v>M2</v>
          </cell>
          <cell r="D1319" t="str">
            <v>M2</v>
          </cell>
          <cell r="E1319">
            <v>175.48</v>
          </cell>
          <cell r="F1319">
            <v>178.95</v>
          </cell>
        </row>
        <row r="1320">
          <cell r="A1320" t="str">
            <v>1501000114</v>
          </cell>
          <cell r="B1320" t="str">
            <v>CANTONEIRA DE ALUMINIO ABAS IGUAIS 1", E = 3/16", PARA PROTECAO DE QUINA DE PAREDE /M</v>
          </cell>
          <cell r="C1320" t="str">
            <v>/M</v>
          </cell>
          <cell r="D1320" t="str">
            <v>M</v>
          </cell>
          <cell r="E1320">
            <v>38.61</v>
          </cell>
          <cell r="F1320">
            <v>40.369999999999997</v>
          </cell>
        </row>
        <row r="1321">
          <cell r="A1321"/>
          <cell r="B1321"/>
          <cell r="C1321"/>
          <cell r="D1321"/>
          <cell r="E1321"/>
          <cell r="F1321"/>
        </row>
        <row r="1322">
          <cell r="A1322"/>
          <cell r="B1322" t="str">
            <v>REVESTIMENTO DE FORROS</v>
          </cell>
          <cell r="C1322"/>
          <cell r="D1322"/>
          <cell r="E1322"/>
          <cell r="F1322"/>
        </row>
        <row r="1323">
          <cell r="A1323"/>
          <cell r="B1323"/>
          <cell r="C1323"/>
          <cell r="D1323"/>
          <cell r="E1323"/>
          <cell r="F1323"/>
        </row>
        <row r="1324">
          <cell r="A1324" t="str">
            <v>CODIGO</v>
          </cell>
          <cell r="B1324" t="str">
            <v>S E R V I C O S</v>
          </cell>
          <cell r="C1324"/>
          <cell r="D1324"/>
          <cell r="E1324" t="str">
            <v>TOTAL</v>
          </cell>
          <cell r="F1324" t="str">
            <v>TOTAL</v>
          </cell>
        </row>
        <row r="1325">
          <cell r="A1325"/>
          <cell r="B1325"/>
          <cell r="C1325"/>
          <cell r="D1325"/>
          <cell r="E1325"/>
          <cell r="F1325"/>
        </row>
        <row r="1326">
          <cell r="A1326" t="str">
            <v>1601000095</v>
          </cell>
          <cell r="B1326" t="str">
            <v>SINAPI - 87881 - CHAPISCO APLICADO NO TETO, COM ROLO PARA TEXTURA ACRILICA. ARGAMASSA TRACO 1:4 E EMULSAO POLIMERICA (ADESIVO) COM PREPARO MANUAL. AF_06/2014 /M2</v>
          </cell>
          <cell r="C1326" t="str">
            <v>M2</v>
          </cell>
          <cell r="D1326" t="str">
            <v>M2</v>
          </cell>
          <cell r="E1326">
            <v>4.3499999999999996</v>
          </cell>
          <cell r="F1326">
            <v>4.46</v>
          </cell>
        </row>
        <row r="1327">
          <cell r="A1327" t="str">
            <v>1601000097</v>
          </cell>
          <cell r="B1327" t="str">
            <v>SINAPI - 87885 - CHAPISCO APLICADO NO TETO, COM ROLO PARA TEXTURA ACRILICA. ARGAMASSA INDUSTRIALIZADA COM PREPARO EM MISTURADOR 300 KG. AF_06/2014 /M2</v>
          </cell>
          <cell r="C1327" t="str">
            <v>M2</v>
          </cell>
          <cell r="D1327" t="str">
            <v>M2</v>
          </cell>
          <cell r="E1327">
            <v>6.1</v>
          </cell>
          <cell r="F1327">
            <v>6.2</v>
          </cell>
        </row>
        <row r="1328">
          <cell r="A1328" t="str">
            <v>1601000100</v>
          </cell>
          <cell r="B1328" t="str">
            <v>CHAPISCO PARA TETO COM ARGAMASSA DE CIMENTO E AREIA NO TRACO 1:3 /M2</v>
          </cell>
          <cell r="C1328" t="str">
            <v>M2</v>
          </cell>
          <cell r="D1328" t="str">
            <v>M2</v>
          </cell>
          <cell r="E1328">
            <v>9.82</v>
          </cell>
          <cell r="F1328">
            <v>10.72</v>
          </cell>
        </row>
        <row r="1329">
          <cell r="A1329" t="str">
            <v>1601000101</v>
          </cell>
          <cell r="B1329" t="str">
            <v>EMBOCO PARA FORRO, EMPREGANDO ARGAMASSA MISTA DE CIMENTO, CAL E AREIA NO TRACO 1:2:9, ESPESSURA DE 2 CM /M2</v>
          </cell>
          <cell r="C1329" t="str">
            <v>M2</v>
          </cell>
          <cell r="D1329" t="str">
            <v>M2</v>
          </cell>
          <cell r="E1329">
            <v>31.68</v>
          </cell>
          <cell r="F1329">
            <v>34.369999999999997</v>
          </cell>
        </row>
        <row r="1330">
          <cell r="A1330" t="str">
            <v>1601000102</v>
          </cell>
          <cell r="B1330" t="str">
            <v>SINAPI - 96117 - FORRO EM MADEIRA PINUS, PARA AMBIENTES COMERCIAIS, INCLUSIVE ESTRUTURA DE FIXACAO. AF_05/2017 /M2</v>
          </cell>
          <cell r="C1330" t="str">
            <v>M2</v>
          </cell>
          <cell r="D1330" t="str">
            <v>M2</v>
          </cell>
          <cell r="E1330">
            <v>118.41</v>
          </cell>
          <cell r="F1330">
            <v>122.37</v>
          </cell>
        </row>
        <row r="1331">
          <cell r="A1331" t="str">
            <v>1601000108</v>
          </cell>
          <cell r="B1331" t="str">
            <v>SINAPI - 96122 - ACABAMENTOS PARA FORRO (RODA-FORRO EM MADEIRA PINUS). AF_05/2017 /M</v>
          </cell>
          <cell r="C1331" t="str">
            <v>/M</v>
          </cell>
          <cell r="D1331" t="str">
            <v>M</v>
          </cell>
          <cell r="E1331">
            <v>28.32</v>
          </cell>
          <cell r="F1331">
            <v>29.19</v>
          </cell>
        </row>
        <row r="1332">
          <cell r="A1332" t="str">
            <v>1601000110</v>
          </cell>
          <cell r="B1332" t="str">
            <v>SINAPI - 96113 - FORRO EM PLACAS DE GESSO, PARA AMBIENTES COMERCIAIS. AF_05/2017_P /M2</v>
          </cell>
          <cell r="C1332" t="str">
            <v>M2</v>
          </cell>
          <cell r="D1332" t="str">
            <v>M2</v>
          </cell>
          <cell r="E1332">
            <v>27.23</v>
          </cell>
          <cell r="F1332">
            <v>29.16</v>
          </cell>
        </row>
        <row r="1333">
          <cell r="A1333" t="str">
            <v>1601000111</v>
          </cell>
          <cell r="B1333" t="str">
            <v>SINAPI - 96114 - FORRO EM DRYWALL, PARA AMBIENTES COMERCIAIS, INCLUSIVE ESTRUTURA DE FIXACAO. AF_05/2017_P /M2</v>
          </cell>
          <cell r="C1333" t="str">
            <v>M2</v>
          </cell>
          <cell r="D1333" t="str">
            <v>M2</v>
          </cell>
          <cell r="E1333">
            <v>50.42</v>
          </cell>
          <cell r="F1333">
            <v>51.69</v>
          </cell>
        </row>
        <row r="1334">
          <cell r="A1334" t="str">
            <v>1601000112</v>
          </cell>
          <cell r="B1334" t="str">
            <v>MOLDURA DE GESSO (4X8)CM - FORNECIMENTO E INSTALACAO /M</v>
          </cell>
          <cell r="C1334" t="str">
            <v>/M</v>
          </cell>
          <cell r="D1334" t="str">
            <v>M</v>
          </cell>
          <cell r="E1334">
            <v>14.17</v>
          </cell>
          <cell r="F1334">
            <v>14.63</v>
          </cell>
        </row>
        <row r="1335">
          <cell r="A1335" t="str">
            <v>1601000115</v>
          </cell>
          <cell r="B1335" t="str">
            <v>SINAPI - 96116 - FORRO EM REGUAS DE PVC, FRISADO, PARA AMBIENTES COMERCIAIS, INCLUSIVE ESTRUTURA DE FIXACAO. AF_05/2017_P /M2</v>
          </cell>
          <cell r="C1335" t="str">
            <v>M2</v>
          </cell>
          <cell r="D1335" t="str">
            <v>M2</v>
          </cell>
          <cell r="E1335">
            <v>57.12</v>
          </cell>
          <cell r="F1335">
            <v>58.13</v>
          </cell>
        </row>
        <row r="1336">
          <cell r="A1336" t="str">
            <v>1601000120</v>
          </cell>
          <cell r="B1336" t="str">
            <v>ANDAIME PARA USO INTERNO COMPOSTO DE PLATAFORMA DE TABUA COM 0,90M DE LARGURA SOBRE CAVALETES MOVEIS DE MADEIRA COM ELEVACAO DE ATE 1M /M2</v>
          </cell>
          <cell r="C1336" t="str">
            <v>M2</v>
          </cell>
          <cell r="D1336" t="str">
            <v>M2</v>
          </cell>
          <cell r="E1336">
            <v>3.54</v>
          </cell>
          <cell r="F1336">
            <v>3.8</v>
          </cell>
          <cell r="H1336" t="str">
            <v>ACESSIBILIDADE - LOUCAS</v>
          </cell>
        </row>
        <row r="1337">
          <cell r="A1337"/>
          <cell r="B1337"/>
          <cell r="C1337"/>
          <cell r="D1337"/>
          <cell r="E1337"/>
          <cell r="F1337"/>
        </row>
        <row r="1338">
          <cell r="A1338"/>
          <cell r="B1338" t="str">
            <v>REVESTIMENTO DE PISOS</v>
          </cell>
          <cell r="C1338"/>
          <cell r="D1338"/>
          <cell r="E1338"/>
          <cell r="F1338"/>
        </row>
        <row r="1339">
          <cell r="A1339"/>
          <cell r="B1339"/>
          <cell r="C1339"/>
          <cell r="D1339"/>
          <cell r="E1339"/>
          <cell r="F1339"/>
        </row>
        <row r="1340">
          <cell r="A1340" t="str">
            <v>CODIGO</v>
          </cell>
          <cell r="B1340" t="str">
            <v>S E R V I C O S</v>
          </cell>
          <cell r="C1340"/>
          <cell r="D1340"/>
          <cell r="E1340" t="str">
            <v>TOTAL</v>
          </cell>
          <cell r="F1340" t="str">
            <v>TOTAL</v>
          </cell>
        </row>
        <row r="1341">
          <cell r="A1341"/>
          <cell r="B1341"/>
          <cell r="C1341"/>
          <cell r="D1341"/>
          <cell r="E1341"/>
          <cell r="F1341"/>
          <cell r="H1341" t="str">
            <v>ACESSIBILIDADE -ACESSORIOS</v>
          </cell>
        </row>
        <row r="1342">
          <cell r="A1342" t="str">
            <v>1701000100</v>
          </cell>
          <cell r="B1342" t="str">
            <v>APILOAMENTO DE SOLO, PARA RECEBIMENTO DE LASTRO, COM MACO DE 30 KG /M2</v>
          </cell>
          <cell r="C1342" t="str">
            <v>M2</v>
          </cell>
          <cell r="D1342" t="str">
            <v>M2</v>
          </cell>
          <cell r="E1342">
            <v>10.91</v>
          </cell>
          <cell r="F1342">
            <v>12</v>
          </cell>
        </row>
        <row r="1343">
          <cell r="A1343" t="str">
            <v>1701000101</v>
          </cell>
          <cell r="B1343" t="str">
            <v>SINAPI - 95240 - LASTRO DE CONCRETO MAGRO, APLICADO EM PISOS OU RADIERS, ESPESSURA DE 3 CM. AF_07/2016 /M2</v>
          </cell>
          <cell r="C1343" t="str">
            <v>M2</v>
          </cell>
          <cell r="D1343" t="str">
            <v>M2</v>
          </cell>
          <cell r="E1343">
            <v>11.96</v>
          </cell>
          <cell r="F1343">
            <v>12.53</v>
          </cell>
        </row>
        <row r="1344">
          <cell r="A1344" t="str">
            <v>1701000102</v>
          </cell>
          <cell r="B1344" t="str">
            <v>CONTRAPISO EM CONCRETO FCK=15MPa, TRACO 1:3,4:3,5 (CIMENTO, AREIA MEDIA E BRITA 1), ESPESSURA DE 5CM /M2</v>
          </cell>
          <cell r="C1344" t="str">
            <v>M2</v>
          </cell>
          <cell r="D1344" t="str">
            <v>M2</v>
          </cell>
          <cell r="E1344">
            <v>21.89</v>
          </cell>
          <cell r="F1344">
            <v>22.87</v>
          </cell>
        </row>
        <row r="1345">
          <cell r="A1345" t="str">
            <v>1701000106</v>
          </cell>
          <cell r="B1345" t="str">
            <v>PISO TIPO PORCELANATO ESMALTADO ACETINADO PARA AREAS INTERNAS, PLACAS DE (60 X 60)CM, TIPO A, LINHA YORK, BORDA BOLD DA PORTINARI OU SIMILAR, EMPREGANDO ARGAMASSA COLANTE EM PO, QUARTZOLIT OU SIMILAR, INCLUSIVE REJUNTE /M2</v>
          </cell>
          <cell r="C1345" t="str">
            <v>M2</v>
          </cell>
          <cell r="D1345" t="str">
            <v>M2</v>
          </cell>
          <cell r="E1345">
            <v>97.37</v>
          </cell>
          <cell r="F1345">
            <v>98.52</v>
          </cell>
        </row>
        <row r="1346">
          <cell r="A1346" t="str">
            <v>1701000107</v>
          </cell>
          <cell r="B1346" t="str">
            <v>RODAPE TIPO PORCELANATO ESMALTADO ACETINADO, LINHA YORK, BORDA BOLD, H=11CM DA PORTINARI OU SIMILAR, ASSENTADO COM ARGAMASSA IDEM AO PISO /M</v>
          </cell>
          <cell r="C1346" t="str">
            <v>/M</v>
          </cell>
          <cell r="D1346" t="str">
            <v>M</v>
          </cell>
          <cell r="E1346">
            <v>30.57</v>
          </cell>
          <cell r="F1346">
            <v>31.45</v>
          </cell>
        </row>
        <row r="1347">
          <cell r="A1347" t="str">
            <v>1701000108</v>
          </cell>
          <cell r="B1347" t="str">
            <v>PISO TIPO PORCELANATO NATURAL PARA AREAS EXTERNAS, PLACAS DE (60 X 60)CM, TIPO A, LINHA YORK, BORDA BOLD DA PORTINARI OU SIMILAR, EMPREGANDO ARGAMASSA COLANTE EM PO, QUARTZOLIT OU SIMILAR, INCLUSIVE REJUNTE /M2</v>
          </cell>
          <cell r="C1347" t="str">
            <v>M2</v>
          </cell>
          <cell r="D1347" t="str">
            <v>M2</v>
          </cell>
          <cell r="E1347">
            <v>97.37</v>
          </cell>
          <cell r="F1347">
            <v>98.52</v>
          </cell>
        </row>
        <row r="1348">
          <cell r="A1348" t="str">
            <v>1701000109</v>
          </cell>
          <cell r="B1348" t="str">
            <v>RODAPE TIPO PORCELANATO NATURAL, LINHA YORK, BORDA BOLD, H=11CM DA PORTINARI OU SIMILAR, ASSENTADO COM ARGAMASSA IDEM AO PISO /M</v>
          </cell>
          <cell r="C1348" t="str">
            <v>/M</v>
          </cell>
          <cell r="D1348" t="str">
            <v>M</v>
          </cell>
          <cell r="E1348">
            <v>30.57</v>
          </cell>
          <cell r="F1348">
            <v>31.45</v>
          </cell>
        </row>
        <row r="1349">
          <cell r="A1349" t="str">
            <v>1701000110</v>
          </cell>
          <cell r="B1349" t="str">
            <v>SINAPI - 87257 - REVESTIMENTO CERAMICO PARA PISO COM PLACAS TIPO ESMALTADA EXTRA DE DIMENSOES 60X60 CM APLICADA EM AMBIENTES DE AREA MAIOR QUE 10 M2. AF_06/2014 /M2</v>
          </cell>
          <cell r="C1349" t="str">
            <v>M2</v>
          </cell>
          <cell r="D1349" t="str">
            <v>M2</v>
          </cell>
          <cell r="E1349">
            <v>57</v>
          </cell>
          <cell r="F1349">
            <v>57.86</v>
          </cell>
        </row>
        <row r="1350">
          <cell r="A1350" t="str">
            <v>1701000111</v>
          </cell>
          <cell r="B1350" t="str">
            <v>SINAPI - 88650 - RODAPE CERAMICO DE 7CM DE ALTURA COM PLACAS TIPO ESMALTADA EXTRA DE DIMENSOES 60X60CM. AF_06/2014 /M</v>
          </cell>
          <cell r="C1350" t="str">
            <v>/M</v>
          </cell>
          <cell r="D1350" t="str">
            <v>M</v>
          </cell>
          <cell r="E1350">
            <v>10.25</v>
          </cell>
          <cell r="F1350">
            <v>10.46</v>
          </cell>
        </row>
        <row r="1351">
          <cell r="A1351" t="str">
            <v>1701000116</v>
          </cell>
          <cell r="B1351" t="str">
            <v>REGULARIZACAO SARRAFEADA PARA REVESTIMENTO DE PISO COM ARGAMASSA DE CIMENTO E AREIA NO TRACO 1:3, NA(S) ESPESSURA(S):- 2 CM /M2</v>
          </cell>
          <cell r="C1351" t="str">
            <v>M2</v>
          </cell>
          <cell r="D1351" t="str">
            <v>M2</v>
          </cell>
          <cell r="E1351">
            <v>18.940000000000001</v>
          </cell>
          <cell r="F1351">
            <v>20.14</v>
          </cell>
        </row>
        <row r="1352">
          <cell r="A1352" t="str">
            <v>1701000117</v>
          </cell>
          <cell r="B1352" t="str">
            <v>- 3 CM /M2</v>
          </cell>
          <cell r="C1352" t="str">
            <v>M2</v>
          </cell>
          <cell r="D1352" t="str">
            <v>M2</v>
          </cell>
          <cell r="E1352">
            <v>24.37</v>
          </cell>
          <cell r="F1352">
            <v>25.74</v>
          </cell>
        </row>
        <row r="1353">
          <cell r="A1353" t="str">
            <v>1701000118</v>
          </cell>
          <cell r="B1353" t="str">
            <v>SINAPI - 98673 - PISO VINILICO SEMI-FLEXIVEL EM PLACAS, PADRAO LISO, ESPESSURA 3,2 MM, FIXADO COM COLA. AF_06/2018 /M2</v>
          </cell>
          <cell r="C1353" t="str">
            <v>M2</v>
          </cell>
          <cell r="D1353" t="str">
            <v>M2</v>
          </cell>
          <cell r="E1353">
            <v>154.54</v>
          </cell>
          <cell r="F1353">
            <v>155.24</v>
          </cell>
        </row>
        <row r="1354">
          <cell r="A1354" t="str">
            <v>1701000119</v>
          </cell>
          <cell r="B1354" t="str">
            <v>SINAPI - 98688 - RODAPE EM POLIESTIRENO, ALTURA 5 CM. AF_09/2020 /M</v>
          </cell>
          <cell r="C1354" t="str">
            <v>/M</v>
          </cell>
          <cell r="D1354" t="str">
            <v>M</v>
          </cell>
          <cell r="E1354">
            <v>45.96</v>
          </cell>
          <cell r="F1354">
            <v>46.24</v>
          </cell>
        </row>
        <row r="1355">
          <cell r="A1355" t="str">
            <v>1701000120</v>
          </cell>
          <cell r="B1355" t="str">
            <v>SINAPI - 101752 - PISO EM GRANILITE, MARMORITE OU GRANITINA EM AMBIENTES INTERNOS. AF_09/2020 /M2</v>
          </cell>
          <cell r="C1355" t="str">
            <v>M2</v>
          </cell>
          <cell r="D1355" t="str">
            <v>M2</v>
          </cell>
          <cell r="E1355">
            <v>36.32</v>
          </cell>
          <cell r="F1355">
            <v>37.94</v>
          </cell>
        </row>
        <row r="1356">
          <cell r="A1356" t="str">
            <v>1701000124</v>
          </cell>
          <cell r="B1356" t="str">
            <v>RODAPE PRE-MOLDADO DE GRANILITE, MARMORITE OU GRANITINA L=10 CM, ASSENTADA COM ARGAMASSA DE CIMENTO E AREIA TRACO 1:4 - FORNECIMENTO E INSTALACAO /M</v>
          </cell>
          <cell r="C1356" t="str">
            <v>/M</v>
          </cell>
          <cell r="D1356" t="str">
            <v>M</v>
          </cell>
          <cell r="E1356">
            <v>54.65</v>
          </cell>
          <cell r="F1356">
            <v>57.21</v>
          </cell>
        </row>
        <row r="1357">
          <cell r="A1357" t="str">
            <v>1701000125</v>
          </cell>
          <cell r="B1357" t="str">
            <v>SOLEIRA PRE-MOLDADA EM GRANILITE, MARMORITE OU GRANITINA, L=15CM, ASSENTADA COM ARGAMASSA DE CIMENTO E AREIA NO TRACO 1:4 /M</v>
          </cell>
          <cell r="C1357" t="str">
            <v>/M</v>
          </cell>
          <cell r="D1357" t="str">
            <v>M</v>
          </cell>
          <cell r="E1357">
            <v>99.69</v>
          </cell>
          <cell r="F1357">
            <v>101.26</v>
          </cell>
        </row>
        <row r="1358">
          <cell r="A1358" t="str">
            <v>1701000126</v>
          </cell>
          <cell r="B1358" t="str">
            <v>APLICACAO DE CERA INCOLOR LIQUIDA (BRILHO VAX OU SIMILAR), EM DUAS DEMAOS, SOBRE SUPERFICIE DE GRANILITE /M2</v>
          </cell>
          <cell r="C1358" t="str">
            <v>M2</v>
          </cell>
          <cell r="D1358" t="str">
            <v>M2</v>
          </cell>
          <cell r="E1358">
            <v>1.5</v>
          </cell>
          <cell r="F1358">
            <v>1.62</v>
          </cell>
        </row>
        <row r="1359">
          <cell r="A1359" t="str">
            <v>1701000127</v>
          </cell>
          <cell r="B1359" t="str">
            <v>APLICACAO DE RESINA ACRILICA (HIDRONORTH OU SIMILAR), EM DUAS DEMAOS, SOBRE SUPERFICIE DE GRANILITE /M2</v>
          </cell>
          <cell r="C1359" t="str">
            <v>M2</v>
          </cell>
          <cell r="D1359" t="str">
            <v>M2</v>
          </cell>
          <cell r="E1359">
            <v>14.92</v>
          </cell>
          <cell r="F1359">
            <v>15.9</v>
          </cell>
        </row>
        <row r="1360">
          <cell r="A1360" t="str">
            <v>1701000128</v>
          </cell>
          <cell r="B1360" t="str">
            <v>PEITORIL DE GRANILITE PRE-MOLDADO DE 15 CM DE LARGURA, ASSENTADOS COM ARGAMASSA DE CIMENTO E AREIA NO TRACO 1:4 /M</v>
          </cell>
          <cell r="C1360" t="str">
            <v>/M</v>
          </cell>
          <cell r="D1360" t="str">
            <v>M</v>
          </cell>
          <cell r="E1360">
            <v>26.99</v>
          </cell>
          <cell r="F1360">
            <v>28.56</v>
          </cell>
        </row>
        <row r="1361">
          <cell r="A1361" t="str">
            <v>1701000130</v>
          </cell>
          <cell r="B1361" t="str">
            <v>SINAPI - 94994 - EXECUCAO DE PASSEIO (CALCADA) OU PISO DE CONCRETO COM CONCRETO MOLDADO IN LOCO, FEITO EM OBRA, ACABAMENTO CONVENCIONAL, ESPESSURA 8 CM, ARMADO. AF_07/2016 /M2</v>
          </cell>
          <cell r="C1361" t="str">
            <v>M2</v>
          </cell>
          <cell r="D1361" t="str">
            <v>M2</v>
          </cell>
          <cell r="E1361">
            <v>73.069999999999993</v>
          </cell>
          <cell r="F1361">
            <v>75.260000000000005</v>
          </cell>
        </row>
        <row r="1362">
          <cell r="A1362" t="str">
            <v>1701000131</v>
          </cell>
          <cell r="B1362" t="str">
            <v>SINAPI - 94997 - EXECUCAO DE PASSEIO (CALCADA) OU PISO DE CONCRETO COM CONCRETO MOLDADO IN LOCO, USINADO, ACABAMENTO CONVENCIONAL, ESPESSURA 10 CM, ARMADO. AF_07/2016 /M2</v>
          </cell>
          <cell r="C1362" t="str">
            <v>M2</v>
          </cell>
          <cell r="D1362" t="str">
            <v>M2</v>
          </cell>
          <cell r="E1362">
            <v>79.08</v>
          </cell>
          <cell r="F1362">
            <v>80.39</v>
          </cell>
          <cell r="H1362" t="str">
            <v>ACESSIBILIDADE -REVESTIMENTO DE PISO</v>
          </cell>
        </row>
        <row r="1363">
          <cell r="A1363" t="str">
            <v>1701000132</v>
          </cell>
          <cell r="B1363" t="str">
            <v>SINAPI - 101747 - PISO EM CONCRETO 20 MPA PREPARO MECANICO, ESPESSURA 7CM. AF_09/2020 /M2</v>
          </cell>
          <cell r="C1363" t="str">
            <v>M2</v>
          </cell>
          <cell r="D1363" t="str">
            <v>M2</v>
          </cell>
          <cell r="E1363">
            <v>53.48</v>
          </cell>
          <cell r="F1363">
            <v>53.77</v>
          </cell>
        </row>
        <row r="1364">
          <cell r="A1364" t="str">
            <v>1701000142</v>
          </cell>
          <cell r="B1364" t="str">
            <v>SINAPI - 94990 - EXECUCAO DE PASSEIO (CALCADA) OU PISO DE CONCRETO COM CONCRETO MOLDADO IN LOCO, FEITO EM OBRA, ACABAMENTO CONVENCIONAL, NAO ARMADO. AF_07/2016 /M3</v>
          </cell>
          <cell r="C1364" t="str">
            <v>M3</v>
          </cell>
          <cell r="D1364" t="str">
            <v>M3</v>
          </cell>
          <cell r="E1364">
            <v>535.59</v>
          </cell>
          <cell r="F1364">
            <v>558.07000000000005</v>
          </cell>
        </row>
        <row r="1365">
          <cell r="A1365" t="str">
            <v>1701000146</v>
          </cell>
          <cell r="B1365" t="str">
            <v>PISO DE CONCRETO FCK=20 MPA, VIBRADO EM OBRA, CONTROLE B,  ESPESSURA 7CM, ARMADO, ACABAMENTO POLIDO COM ACABADORA DE SUPERFICIE, JUNTA SERRADA /M2</v>
          </cell>
          <cell r="C1365" t="str">
            <v>M2</v>
          </cell>
          <cell r="D1365" t="str">
            <v>M2</v>
          </cell>
          <cell r="E1365">
            <v>71.98</v>
          </cell>
          <cell r="F1365">
            <v>74.209999999999994</v>
          </cell>
        </row>
        <row r="1366">
          <cell r="A1366" t="str">
            <v>1701000148</v>
          </cell>
          <cell r="B1366" t="str">
            <v>PISO DE CONCRETO FCK=20 MPA, VIBRADO EM OBRA, CONTROLE B, ESPESSURA 10CM, ARMADO, ACABAMENTO POLIDO COM ACABADORA DE SUPERFICIE, JUNTA SERRADA /M2</v>
          </cell>
          <cell r="C1366" t="str">
            <v>M2</v>
          </cell>
          <cell r="D1366" t="str">
            <v>M2</v>
          </cell>
          <cell r="E1366">
            <v>88.31</v>
          </cell>
          <cell r="F1366">
            <v>91.29</v>
          </cell>
        </row>
        <row r="1367">
          <cell r="A1367" t="str">
            <v>1701000150</v>
          </cell>
          <cell r="B1367" t="str">
            <v>SINAPI - 98679 - PISO CIMENTADO, TRACO 1:3 (CIMENTO E AREIA), ACABAMENTO LISO, ESPESSURA 2,0 CM, PREPARO MECANICO DA ARGAMASSA. AF_09/2020 /M2</v>
          </cell>
          <cell r="C1367" t="str">
            <v>M2</v>
          </cell>
          <cell r="D1367" t="str">
            <v>M2</v>
          </cell>
          <cell r="E1367">
            <v>24.64</v>
          </cell>
          <cell r="F1367">
            <v>25.85</v>
          </cell>
        </row>
        <row r="1368">
          <cell r="A1368" t="str">
            <v>1701000152</v>
          </cell>
          <cell r="B1368" t="str">
            <v>SINAPI - 98680 - PISO CIMENTADO, TRACO 1:3 (CIMENTO E AREIA), ACABAMENTO LISO, ESPESSURA 3,0 CM, PREPARO MECANICO DA ARGAMASSA. AF_09/2020 /M2</v>
          </cell>
          <cell r="C1368" t="str">
            <v>M2</v>
          </cell>
          <cell r="D1368" t="str">
            <v>M2</v>
          </cell>
          <cell r="E1368">
            <v>31.01</v>
          </cell>
          <cell r="F1368">
            <v>32.409999999999997</v>
          </cell>
        </row>
        <row r="1369">
          <cell r="A1369" t="str">
            <v>1701000156</v>
          </cell>
          <cell r="B1369" t="str">
            <v>SINAPI - 98681 - PISO CIMENTADO, TRACO 1:3 (CIMENTO E AREIA), ACABAMENTO RUSTICO, ESPESSURA 2,0 CM, PREPARO MECANICO DA ARGAMASSA. AF_09/2020 /M2</v>
          </cell>
          <cell r="C1369" t="str">
            <v>M2</v>
          </cell>
          <cell r="D1369" t="str">
            <v>M2</v>
          </cell>
          <cell r="E1369">
            <v>22.97</v>
          </cell>
          <cell r="F1369">
            <v>24.02</v>
          </cell>
        </row>
        <row r="1370">
          <cell r="A1370" t="str">
            <v>1701000160</v>
          </cell>
          <cell r="B1370" t="str">
            <v>RODAPE EM CIMENTADO DESEMPENADO E ALISADO COM ALTURA DE 7CM /M</v>
          </cell>
          <cell r="C1370" t="str">
            <v>/M</v>
          </cell>
          <cell r="D1370" t="str">
            <v>M</v>
          </cell>
          <cell r="E1370">
            <v>18.239999999999998</v>
          </cell>
          <cell r="F1370">
            <v>20.04</v>
          </cell>
          <cell r="H1370" t="str">
            <v>SERVIÇOS COMPLEMENTARES</v>
          </cell>
        </row>
        <row r="1371">
          <cell r="A1371" t="str">
            <v>1701000162</v>
          </cell>
          <cell r="B1371" t="str">
            <v>RODAPE EM CIMENTADO DESEMPENADO E ALISADO COM ALTURA DE 10CM /M</v>
          </cell>
          <cell r="C1371" t="str">
            <v>/M</v>
          </cell>
          <cell r="D1371" t="str">
            <v>M</v>
          </cell>
          <cell r="E1371">
            <v>18.41</v>
          </cell>
          <cell r="F1371">
            <v>20.21</v>
          </cell>
        </row>
        <row r="1372">
          <cell r="A1372" t="str">
            <v>1701000165</v>
          </cell>
          <cell r="B1372" t="str">
            <v>SINAPI - 98689 - SOLEIRA EM GRANITO, LARGURA 15 CM, ESPESSURA 2,0 CM. AF_09/2020 /M</v>
          </cell>
          <cell r="C1372" t="str">
            <v>/M</v>
          </cell>
          <cell r="D1372" t="str">
            <v>M</v>
          </cell>
          <cell r="E1372">
            <v>82.99</v>
          </cell>
          <cell r="F1372">
            <v>84.59</v>
          </cell>
        </row>
        <row r="1373">
          <cell r="A1373" t="str">
            <v>1701000167</v>
          </cell>
          <cell r="B1373" t="str">
            <v>PEITORIL DE GRANITO CINZA ANDORINHA DE 15 CM DE LARGURA, ASSENTADO COM ARGAMASSA DE CIMENTO E AREIA MEDIA NO TRACO 1:3 /M</v>
          </cell>
          <cell r="C1373" t="str">
            <v>/M</v>
          </cell>
          <cell r="D1373" t="str">
            <v>M</v>
          </cell>
          <cell r="E1373">
            <v>86.37</v>
          </cell>
          <cell r="F1373">
            <v>87.79</v>
          </cell>
        </row>
        <row r="1374">
          <cell r="A1374" t="str">
            <v>1701000197</v>
          </cell>
          <cell r="B1374" t="str">
            <v>RASPAGEM DE ASSOALHO DE MADEIRA, COM PALHA DE ACO, PARA REMOCAO DE ENCERAMENTOS /M2</v>
          </cell>
          <cell r="C1374" t="str">
            <v>M2</v>
          </cell>
          <cell r="D1374" t="str">
            <v>M2</v>
          </cell>
          <cell r="E1374">
            <v>6.95</v>
          </cell>
          <cell r="F1374">
            <v>7.61</v>
          </cell>
        </row>
        <row r="1375">
          <cell r="A1375"/>
          <cell r="B1375"/>
          <cell r="C1375"/>
          <cell r="D1375"/>
          <cell r="E1375"/>
          <cell r="F1375"/>
        </row>
        <row r="1376">
          <cell r="A1376"/>
          <cell r="B1376" t="str">
            <v>VIDROS</v>
          </cell>
          <cell r="C1376"/>
          <cell r="D1376"/>
          <cell r="E1376"/>
          <cell r="F1376"/>
        </row>
        <row r="1377">
          <cell r="A1377"/>
          <cell r="B1377"/>
          <cell r="C1377"/>
          <cell r="D1377"/>
          <cell r="E1377"/>
          <cell r="F1377"/>
        </row>
        <row r="1378">
          <cell r="A1378" t="str">
            <v>CODIGO</v>
          </cell>
          <cell r="B1378" t="str">
            <v>S E R V I C O S</v>
          </cell>
          <cell r="C1378"/>
          <cell r="D1378"/>
          <cell r="E1378" t="str">
            <v>TOTAL</v>
          </cell>
          <cell r="F1378" t="str">
            <v>TOTAL</v>
          </cell>
        </row>
        <row r="1379">
          <cell r="A1379"/>
          <cell r="B1379"/>
          <cell r="C1379"/>
          <cell r="D1379"/>
          <cell r="E1379"/>
          <cell r="F1379"/>
        </row>
        <row r="1380">
          <cell r="A1380" t="str">
            <v>1801000080</v>
          </cell>
          <cell r="B1380" t="str">
            <v>SINAPI - 102151 - INSTALACAO DE VIDRO LISO INCOLOR, E = 3 MM, EM ESQUADRIA DE MADEIRA, FIXADO COM BAGUETE. AF_01/2021 /M2</v>
          </cell>
          <cell r="C1380" t="str">
            <v>M2</v>
          </cell>
          <cell r="D1380" t="str">
            <v>M2</v>
          </cell>
          <cell r="E1380">
            <v>123.83</v>
          </cell>
          <cell r="F1380">
            <v>125.81</v>
          </cell>
        </row>
        <row r="1381">
          <cell r="A1381" t="str">
            <v>1801000085</v>
          </cell>
          <cell r="B1381" t="str">
            <v>SINAPI - 102161 - INSTALACAO DE VIDRO LISO INCOLOR, E = 3 MM, EM ESQUADRIA DE ALUMINIO OU PVC, FIXADO COM BAGUETE. AF_01/2021_P /M2</v>
          </cell>
          <cell r="C1381" t="str">
            <v>M2</v>
          </cell>
          <cell r="D1381" t="str">
            <v>M2</v>
          </cell>
          <cell r="E1381">
            <v>194.21</v>
          </cell>
          <cell r="F1381">
            <v>196.61</v>
          </cell>
        </row>
        <row r="1382">
          <cell r="A1382" t="str">
            <v>1801000090</v>
          </cell>
          <cell r="B1382" t="str">
            <v>SINAPI - 102152 - INSTALACAO DE VIDRO LISO, E = 4 MM, EM ESQUADRIA DE MADEIRA, FIXADO COM BAGUETE. AF_01/2021 /M2</v>
          </cell>
          <cell r="C1382" t="str">
            <v>M2</v>
          </cell>
          <cell r="D1382" t="str">
            <v>M2</v>
          </cell>
          <cell r="E1382">
            <v>155.49</v>
          </cell>
          <cell r="F1382">
            <v>157.47</v>
          </cell>
        </row>
        <row r="1383">
          <cell r="A1383" t="str">
            <v>1801000095</v>
          </cell>
          <cell r="B1383" t="str">
            <v>SINAPI - 102162 - INSTALACAO DE VIDRO LISO INCOLOR, E = 4 MM, EM ESQUADRIA DE ALUMINIO OU PVC, FIXADO COM BAGUETE. AF_01/2021_P /M2</v>
          </cell>
          <cell r="C1383" t="str">
            <v>M2</v>
          </cell>
          <cell r="D1383" t="str">
            <v>M2</v>
          </cell>
          <cell r="E1383">
            <v>225.87</v>
          </cell>
          <cell r="F1383">
            <v>228.27</v>
          </cell>
        </row>
        <row r="1384">
          <cell r="A1384" t="str">
            <v>1801000102</v>
          </cell>
          <cell r="B1384" t="str">
            <v>INSTALACAO DE VIDRO CANELADO OU MARTELADO LISO, E = 4 MM, EM ESQUADRIA DE MADEIRA, FIXADO COM BAGUETE. AF_01/2021 /M2</v>
          </cell>
          <cell r="C1384" t="str">
            <v>M2</v>
          </cell>
          <cell r="D1384" t="str">
            <v>M2</v>
          </cell>
          <cell r="E1384">
            <v>134.38</v>
          </cell>
          <cell r="F1384">
            <v>136.36000000000001</v>
          </cell>
        </row>
        <row r="1385">
          <cell r="A1385" t="str">
            <v>1801000104</v>
          </cell>
          <cell r="B1385" t="str">
            <v>INSTALACAO DE VIDRO CANELADO OU MARTELADO LISO, E = 4 MM, EM ESQUADRIA DE ALUMINIO OU PVC, FIXADO COM BAGUETE. AF_01/2021 /M2</v>
          </cell>
          <cell r="C1385" t="str">
            <v>M2</v>
          </cell>
          <cell r="D1385" t="str">
            <v>M2</v>
          </cell>
          <cell r="E1385">
            <v>204.76</v>
          </cell>
          <cell r="F1385">
            <v>207.16</v>
          </cell>
        </row>
        <row r="1386">
          <cell r="A1386" t="str">
            <v>1801000105</v>
          </cell>
          <cell r="B1386" t="str">
            <v>SINAPI - 102153 - INSTALACAO DE VIDRO LISO FUME, E = 4 MM, EM ESQUADRIA DE MADEIRA, FIXADO COM BAGUETE. AF_01/2021 /M2</v>
          </cell>
          <cell r="C1386" t="str">
            <v>M2</v>
          </cell>
          <cell r="D1386" t="str">
            <v>M2</v>
          </cell>
          <cell r="E1386">
            <v>197.71</v>
          </cell>
          <cell r="F1386">
            <v>199.69</v>
          </cell>
        </row>
        <row r="1387">
          <cell r="A1387" t="str">
            <v>1801000106</v>
          </cell>
          <cell r="B1387" t="str">
            <v>SINAPI - 102163 - INSTALACAO DE VIDRO LISO FUME, E = 4 MM, EM ESQUADRIA DE ALUMINIO OU PVC, FIXADO COM BAGUETE. AF_01/2021_P /M2</v>
          </cell>
          <cell r="C1387" t="str">
            <v>M2</v>
          </cell>
          <cell r="D1387" t="str">
            <v>M2</v>
          </cell>
          <cell r="E1387">
            <v>268.08999999999997</v>
          </cell>
          <cell r="F1387">
            <v>270.49</v>
          </cell>
        </row>
        <row r="1388">
          <cell r="A1388" t="str">
            <v>1801000108</v>
          </cell>
          <cell r="B1388" t="str">
            <v>SINAPI - 102172 - INSTALACAO DE VIDRO ARAMADO, E = 7 MM, EM ESQUADRIA DE ALUMINIO OU PVC, FIXADO COM BAGUETE. AF_01/2021_P /M2</v>
          </cell>
          <cell r="C1388" t="str">
            <v>M2</v>
          </cell>
          <cell r="D1388" t="str">
            <v>M2</v>
          </cell>
          <cell r="E1388">
            <v>389.48</v>
          </cell>
          <cell r="F1388">
            <v>390.95</v>
          </cell>
        </row>
        <row r="1389">
          <cell r="A1389" t="str">
            <v>1801000110</v>
          </cell>
          <cell r="B1389" t="str">
            <v>SINAPI - 102179 - INSTALACAO DE VIDRO TEMPERADO, E = 6 MM, ENCAIXADO EM PERFIL U. AF_01/2021_P /M2</v>
          </cell>
          <cell r="C1389" t="str">
            <v>M2</v>
          </cell>
          <cell r="D1389" t="str">
            <v>M2</v>
          </cell>
          <cell r="E1389">
            <v>265.54000000000002</v>
          </cell>
          <cell r="F1389">
            <v>270.41000000000003</v>
          </cell>
        </row>
        <row r="1390">
          <cell r="A1390" t="str">
            <v>1801000112</v>
          </cell>
          <cell r="B1390" t="str">
            <v>SINAPI - 102180 - INSTALACAO DE VIDRO TEMPERADO, E = 8 MM, ENCAIXADO EM PERFIL U. AF_01/2021_P /M2</v>
          </cell>
          <cell r="C1390" t="str">
            <v>M2</v>
          </cell>
          <cell r="D1390" t="str">
            <v>M2</v>
          </cell>
          <cell r="E1390">
            <v>306.24</v>
          </cell>
          <cell r="F1390">
            <v>310.87</v>
          </cell>
        </row>
        <row r="1391">
          <cell r="A1391" t="str">
            <v>1801000114</v>
          </cell>
          <cell r="B1391" t="str">
            <v>SINAPI - 102181 - INSTALACAO DE VIDRO TEMPERADO, E = 10 MM, ENCAIXADO EM PERFIL U. AF_01/2021_P /M2</v>
          </cell>
          <cell r="C1391" t="str">
            <v>M2</v>
          </cell>
          <cell r="D1391" t="str">
            <v>M2</v>
          </cell>
          <cell r="E1391">
            <v>362.01</v>
          </cell>
          <cell r="F1391">
            <v>366.37</v>
          </cell>
        </row>
        <row r="1392">
          <cell r="A1392" t="str">
            <v>1801000120</v>
          </cell>
          <cell r="B1392" t="str">
            <v>ESPELHO CRISTAL, ESPESSURA 4MM FIXADO COM BOTAO FRANCES DE PLASTICO CROMADO, PARAFUSO E BUCHA, SEM MOLDURA - FORNECIMENTO E INSTALACAO /M2</v>
          </cell>
          <cell r="C1392" t="str">
            <v>M2</v>
          </cell>
          <cell r="D1392" t="str">
            <v>M2</v>
          </cell>
          <cell r="E1392">
            <v>412.49</v>
          </cell>
          <cell r="F1392">
            <v>416.37</v>
          </cell>
        </row>
        <row r="1393">
          <cell r="A1393" t="str">
            <v>1801000130</v>
          </cell>
          <cell r="B1393" t="str">
            <v>SINAPI - 101164 - ALVENARIA DE VEDACAO COM BLOCO DE VIDRO, TIPO CANELADO, DE 8X19X19CM E ARGAMASSA DE ASSENTAMENTO COM PREPARO EM BETONEIRA. AF_05/2020 /M2</v>
          </cell>
          <cell r="C1393" t="str">
            <v>M2</v>
          </cell>
          <cell r="D1393" t="str">
            <v>M2</v>
          </cell>
          <cell r="E1393">
            <v>589.12</v>
          </cell>
          <cell r="F1393">
            <v>600.6</v>
          </cell>
        </row>
        <row r="1394">
          <cell r="A1394" t="str">
            <v>1801000132</v>
          </cell>
          <cell r="B1394" t="str">
            <v>SINAPI - 101163 - ALVENARIA DE VEDACAO COM BLOCO DE VIDRO VAZADO, TIPO VENEZIANA, DE 6X20X20CM E ARGAMASSA DE ASSENTAMENTO COM PREPARO EM BETONEIRA. AF_05/2020 /M2</v>
          </cell>
          <cell r="C1394" t="str">
            <v>M2</v>
          </cell>
          <cell r="D1394" t="str">
            <v>M2</v>
          </cell>
          <cell r="E1394">
            <v>817.64</v>
          </cell>
          <cell r="F1394">
            <v>829.06</v>
          </cell>
        </row>
        <row r="1395">
          <cell r="A1395"/>
          <cell r="B1395"/>
          <cell r="C1395"/>
          <cell r="D1395"/>
          <cell r="E1395"/>
          <cell r="F1395"/>
        </row>
        <row r="1396">
          <cell r="A1396"/>
          <cell r="B1396" t="str">
            <v>PINTURA</v>
          </cell>
          <cell r="C1396"/>
          <cell r="D1396"/>
          <cell r="E1396"/>
          <cell r="F1396"/>
        </row>
        <row r="1397">
          <cell r="A1397"/>
          <cell r="B1397"/>
          <cell r="C1397"/>
          <cell r="D1397"/>
          <cell r="E1397"/>
          <cell r="F1397"/>
        </row>
        <row r="1398">
          <cell r="A1398" t="str">
            <v>CODIGO</v>
          </cell>
          <cell r="B1398" t="str">
            <v>S E R V I C O S</v>
          </cell>
          <cell r="C1398"/>
          <cell r="D1398"/>
          <cell r="E1398" t="str">
            <v>TOTAL</v>
          </cell>
          <cell r="F1398" t="str">
            <v>TOTAL</v>
          </cell>
        </row>
        <row r="1399">
          <cell r="A1399"/>
          <cell r="B1399"/>
          <cell r="C1399"/>
          <cell r="D1399"/>
          <cell r="E1399"/>
          <cell r="F1399"/>
        </row>
        <row r="1400">
          <cell r="A1400"/>
          <cell r="B1400"/>
          <cell r="C1400"/>
          <cell r="D1400"/>
          <cell r="E1400"/>
          <cell r="F1400"/>
        </row>
        <row r="1401">
          <cell r="A1401" t="str">
            <v>1901003010</v>
          </cell>
          <cell r="B1401" t="str">
            <v>PINTURA COM FUNDO PREPARADOR EM PAREDES E TETOS (SUPERFICIES VELHAS) EM 1(UMA) DEMAO /M2</v>
          </cell>
          <cell r="C1401" t="str">
            <v>M2</v>
          </cell>
          <cell r="D1401" t="str">
            <v>M2</v>
          </cell>
          <cell r="E1401">
            <v>1.73</v>
          </cell>
          <cell r="F1401">
            <v>1.86</v>
          </cell>
        </row>
        <row r="1402">
          <cell r="A1402" t="str">
            <v>1901003016</v>
          </cell>
          <cell r="B1402" t="str">
            <v>SINAPI - 88484 - APLICACAO DE FUNDO SELADOR ACRILICO EM TETO, UMA DEMAO. AF_06/2014 /M2</v>
          </cell>
          <cell r="C1402" t="str">
            <v>M2</v>
          </cell>
          <cell r="D1402" t="str">
            <v>M2</v>
          </cell>
          <cell r="E1402">
            <v>2.31</v>
          </cell>
          <cell r="F1402">
            <v>2.44</v>
          </cell>
        </row>
        <row r="1403">
          <cell r="A1403" t="str">
            <v>1901003017</v>
          </cell>
          <cell r="B1403" t="str">
            <v>SINAPI - 88485 - APLICACAO DE FUNDO SELADOR ACRILICO EM PAREDES, UMA DEMAO. AF_06/2014 /M2</v>
          </cell>
          <cell r="C1403" t="str">
            <v>M2</v>
          </cell>
          <cell r="D1403" t="str">
            <v>M2</v>
          </cell>
          <cell r="E1403">
            <v>2.0099999999999998</v>
          </cell>
          <cell r="F1403">
            <v>2.11</v>
          </cell>
        </row>
        <row r="1404">
          <cell r="A1404" t="str">
            <v>1901003020</v>
          </cell>
          <cell r="B1404" t="str">
            <v>SINAPI - 100719 - PINTURA COM TINTA ALQUIDICA DE FUNDO (TIPO ZARCAO) PULVERIZADA SOBRE PERFIL METALICO EXECUTADO EM FABRICA (POR DEMAO). AF_01/2020 /M2</v>
          </cell>
          <cell r="C1404" t="str">
            <v>M2</v>
          </cell>
          <cell r="D1404" t="str">
            <v>M2</v>
          </cell>
          <cell r="E1404">
            <v>6.96</v>
          </cell>
          <cell r="F1404">
            <v>7.09</v>
          </cell>
        </row>
        <row r="1405">
          <cell r="A1405" t="str">
            <v>1901003025</v>
          </cell>
          <cell r="B1405" t="str">
            <v>SINAPI - 88497 - APLICACAO E LIXAMENTO DE MASSA LATEX EM PAREDES, DUAS DEMAOS. AF_06/2014 /M2</v>
          </cell>
          <cell r="C1405" t="str">
            <v>M2</v>
          </cell>
          <cell r="D1405" t="str">
            <v>M2</v>
          </cell>
          <cell r="E1405">
            <v>11.65</v>
          </cell>
          <cell r="F1405">
            <v>12.43</v>
          </cell>
        </row>
        <row r="1406">
          <cell r="A1406" t="str">
            <v>1901003030</v>
          </cell>
          <cell r="B1406" t="str">
            <v>SINAPI - 88496 - APLICACAO E LIXAMENTO DE MASSA LATEX EM TETO, DUAS DEMAOS. AF_06/2014 /M2</v>
          </cell>
          <cell r="C1406" t="str">
            <v>M2</v>
          </cell>
          <cell r="D1406" t="str">
            <v>M2</v>
          </cell>
          <cell r="E1406">
            <v>20.37</v>
          </cell>
          <cell r="F1406">
            <v>22.05</v>
          </cell>
        </row>
        <row r="1407">
          <cell r="A1407" t="str">
            <v>1901003033</v>
          </cell>
          <cell r="B1407" t="str">
            <v>APLICACAO E LIXAMENTO DE MASSA ACRILICA EM PAREDES EM DUAS DEMAOS /M2</v>
          </cell>
          <cell r="C1407" t="str">
            <v>M2</v>
          </cell>
          <cell r="D1407" t="str">
            <v>M2</v>
          </cell>
          <cell r="E1407">
            <v>21.03</v>
          </cell>
          <cell r="F1407">
            <v>22.35</v>
          </cell>
        </row>
        <row r="1408">
          <cell r="A1408" t="str">
            <v>1901003035</v>
          </cell>
          <cell r="B1408" t="str">
            <v>EMASSAMENTO EM ESQUADRIAS DE MADEIRA, COM 1(UMA) MAO DE MASSA A OLEO /M2</v>
          </cell>
          <cell r="C1408" t="str">
            <v>M2</v>
          </cell>
          <cell r="D1408" t="str">
            <v>M2</v>
          </cell>
          <cell r="E1408">
            <v>16.850000000000001</v>
          </cell>
          <cell r="F1408">
            <v>17.97</v>
          </cell>
        </row>
        <row r="1409">
          <cell r="A1409" t="str">
            <v>1901003110</v>
          </cell>
          <cell r="B1409" t="str">
            <v>SINAPI - 88487 - APLICACAO MANUAL DE PINTURA COM TINTA LATEX PVA EM PAREDES, DUAS DEMAOS. AF_06/2014 /M2</v>
          </cell>
          <cell r="C1409" t="str">
            <v>M2</v>
          </cell>
          <cell r="D1409" t="str">
            <v>M2</v>
          </cell>
          <cell r="E1409">
            <v>9.32</v>
          </cell>
          <cell r="F1409">
            <v>9.65</v>
          </cell>
        </row>
        <row r="1410">
          <cell r="A1410" t="str">
            <v>1901003115</v>
          </cell>
          <cell r="B1410" t="str">
            <v>SINAPI - 88486 - APLICACAO MANUAL DE PINTURA COM TINTA LATEX PVA EM TETO, DUAS DEMAOS. AF_06/2014 /M2</v>
          </cell>
          <cell r="C1410" t="str">
            <v>M2</v>
          </cell>
          <cell r="D1410" t="str">
            <v>M2</v>
          </cell>
          <cell r="E1410">
            <v>10.29</v>
          </cell>
          <cell r="F1410">
            <v>10.71</v>
          </cell>
        </row>
        <row r="1411">
          <cell r="A1411" t="str">
            <v>1901003120</v>
          </cell>
          <cell r="B1411" t="str">
            <v>SINAPI - 88489 - APLICACAO MANUAL DE PINTURA COM TINTA LATEX ACRILICA EM PAREDES, DUAS DEMAOS. AF_06/2014 /M2</v>
          </cell>
          <cell r="C1411" t="str">
            <v>M2</v>
          </cell>
          <cell r="D1411" t="str">
            <v>M2</v>
          </cell>
          <cell r="E1411">
            <v>11.68</v>
          </cell>
          <cell r="F1411">
            <v>12.14</v>
          </cell>
        </row>
        <row r="1412">
          <cell r="A1412" t="str">
            <v>1901003135</v>
          </cell>
          <cell r="B1412" t="str">
            <v>PINTURA LATEX ACRILICO EM PLACAS OU TELHAS DE FIBROCIMENTO /M2</v>
          </cell>
          <cell r="C1412" t="str">
            <v>M2</v>
          </cell>
          <cell r="D1412" t="str">
            <v>M2</v>
          </cell>
          <cell r="E1412">
            <v>18.059999999999999</v>
          </cell>
          <cell r="F1412">
            <v>19.62</v>
          </cell>
        </row>
        <row r="1413">
          <cell r="A1413" t="str">
            <v>1901003140</v>
          </cell>
          <cell r="B1413" t="str">
            <v>SINAPI - 74245/001 - PINTURA ACRILICA EM PISO CIMENTADO DUAS DEMAOS /M2</v>
          </cell>
          <cell r="C1413" t="str">
            <v>M2</v>
          </cell>
          <cell r="D1413" t="str">
            <v>M2</v>
          </cell>
          <cell r="E1413">
            <v>12.68</v>
          </cell>
          <cell r="F1413">
            <v>13.73</v>
          </cell>
        </row>
        <row r="1414">
          <cell r="A1414" t="str">
            <v>1901003190</v>
          </cell>
          <cell r="B1414" t="str">
            <v>SINAPI - 100758 - PINTURA COM TINTA ALQUIDICA DE ACABAMENTO (ESMALTE SINTETICO ACETINADO) APLICADA A ROLO OU PINCEL SOBRE SUPERFICIES METALICAS (EXCETO PERFIL) EXECUTADO EM OBRA (02 DEMAOS). AF_01/2020 /M2</v>
          </cell>
          <cell r="C1414" t="str">
            <v>M2</v>
          </cell>
          <cell r="D1414" t="str">
            <v>M2</v>
          </cell>
          <cell r="E1414">
            <v>32.33</v>
          </cell>
          <cell r="F1414">
            <v>34.979999999999997</v>
          </cell>
        </row>
        <row r="1415">
          <cell r="A1415" t="str">
            <v>1901003193</v>
          </cell>
          <cell r="B1415" t="str">
            <v>SINAPI - 100759 - PINTURA COM TINTA ALQUIDICA DE ACABAMENTO (ESMALTE SINTETICO BRILHANTE) PULVERIZADA SOBRE SUPERFICIES METALICAS (EXCETO PERFIL) EXECUTADO EM OBRA (02 DEMAOS). AF_01/2020 /M2</v>
          </cell>
          <cell r="C1415" t="str">
            <v>M2</v>
          </cell>
          <cell r="D1415" t="str">
            <v>M2</v>
          </cell>
          <cell r="E1415">
            <v>32.03</v>
          </cell>
          <cell r="F1415">
            <v>34.1</v>
          </cell>
        </row>
        <row r="1416">
          <cell r="A1416" t="str">
            <v>1901003205</v>
          </cell>
          <cell r="B1416" t="str">
            <v>PINTURA ESMALTE EM PAREDES EM 1(UMA) DEMAO /M2</v>
          </cell>
          <cell r="C1416" t="str">
            <v>M2</v>
          </cell>
          <cell r="D1416" t="str">
            <v>M2</v>
          </cell>
          <cell r="E1416">
            <v>12.99</v>
          </cell>
          <cell r="F1416">
            <v>14.02</v>
          </cell>
        </row>
        <row r="1417">
          <cell r="A1417" t="str">
            <v>1901003210</v>
          </cell>
          <cell r="B1417" t="str">
            <v>PINTURA ESMALTE EM PAREDES INTERNAS/EXTERNAS EM 2(DUAS) DEMAOS /M2</v>
          </cell>
          <cell r="C1417" t="str">
            <v>M2</v>
          </cell>
          <cell r="D1417" t="str">
            <v>M2</v>
          </cell>
          <cell r="E1417">
            <v>17.89</v>
          </cell>
          <cell r="F1417">
            <v>19.22</v>
          </cell>
        </row>
        <row r="1418">
          <cell r="A1418" t="str">
            <v>1901003215</v>
          </cell>
          <cell r="B1418" t="str">
            <v>SINAPI - 102219 - PINTURA TINTA DE ACABAMENTO (PIGMENTADA) ESMALTE SINTETICO ACETINADO EM MADEIRA, 2 DEMAOS. AF_01/2021 /M2</v>
          </cell>
          <cell r="C1418" t="str">
            <v>M2</v>
          </cell>
          <cell r="D1418" t="str">
            <v>M2</v>
          </cell>
          <cell r="E1418">
            <v>10.9</v>
          </cell>
          <cell r="F1418">
            <v>11.65</v>
          </cell>
        </row>
        <row r="1419">
          <cell r="A1419" t="str">
            <v>1901003220</v>
          </cell>
          <cell r="B1419" t="str">
            <v>SINAPI - 102220 - PINTURA TINTA DE ACABAMENTO (PIGMENTADA) ESMALTE SINTETICO BRILHANTE EM MADEIRA, 2 DEMAOS. AF_01/2021 /M2</v>
          </cell>
          <cell r="C1419" t="str">
            <v>M2</v>
          </cell>
          <cell r="D1419" t="str">
            <v>M2</v>
          </cell>
          <cell r="E1419">
            <v>10.39</v>
          </cell>
          <cell r="F1419">
            <v>11.14</v>
          </cell>
        </row>
        <row r="1420">
          <cell r="A1420" t="str">
            <v>1901003225</v>
          </cell>
          <cell r="B1420" t="str">
            <v>SINAPI - 100746 - PINTURA COM TINTA ALQUIDICA DE ACABAMENTO (ESMALTE SINTETICO BRILHANTE) APLICADA A ROLO OU PINCEL SOBRE SUPERFICIES METALICAS (EXCETO PERFIL) EXECUTADO EM OBRA (POR DEMAO). AF_01/2020 /M2</v>
          </cell>
          <cell r="C1420" t="str">
            <v>M2</v>
          </cell>
          <cell r="D1420" t="str">
            <v>M2</v>
          </cell>
          <cell r="E1420">
            <v>16.05</v>
          </cell>
          <cell r="F1420">
            <v>17.38</v>
          </cell>
        </row>
        <row r="1421">
          <cell r="A1421" t="str">
            <v>1901003235</v>
          </cell>
          <cell r="B1421" t="str">
            <v>SINAPI - 100726 - PINTURA COM TINTA ALQUIDICA DE FUNDO E ACABAMENTO (ESMALTE SINTETICO GRAFITE) APLICADA A ROLO OU PINCEL SOBRE SUPERFICIES METALICAS (EXCETO PERFIL) EXECUTADO EM OBRA (POR DEMAO). AF_01/2020 /M2</v>
          </cell>
          <cell r="C1421" t="str">
            <v>M2</v>
          </cell>
          <cell r="D1421" t="str">
            <v>M2</v>
          </cell>
          <cell r="E1421">
            <v>17.82</v>
          </cell>
          <cell r="F1421">
            <v>19.149999999999999</v>
          </cell>
        </row>
        <row r="1422">
          <cell r="A1422" t="str">
            <v>1901003240</v>
          </cell>
          <cell r="B1422" t="str">
            <v>SINAPI - 100762 - PINTURA COM TINTA ALQUIDICA DE ACABAMENTO (ESMALTE SINTETICO FOSCO) APLICADA A ROLO OU PINCEL SOBRE SUPERFICIES METALICAS (EXCETO PERFIL) EXECUTADO EM OBRA (02 DEMAOS). AF_01/2020 /M2</v>
          </cell>
          <cell r="C1422" t="str">
            <v>M2</v>
          </cell>
          <cell r="D1422" t="str">
            <v>M2</v>
          </cell>
          <cell r="E1422">
            <v>32.21</v>
          </cell>
          <cell r="F1422">
            <v>34.86</v>
          </cell>
        </row>
        <row r="1423">
          <cell r="A1423" t="str">
            <v>1901003245</v>
          </cell>
          <cell r="B1423" t="str">
            <v>SINAPI - 41595 - PINTURA ACRILICA DE FAIXAS DE DEMARCACAO EM QUADRA POLIESPORTIVA, 5 CM DE LARGURA /M</v>
          </cell>
          <cell r="C1423" t="str">
            <v>/M</v>
          </cell>
          <cell r="D1423" t="str">
            <v>M</v>
          </cell>
          <cell r="E1423">
            <v>9.7200000000000006</v>
          </cell>
          <cell r="F1423">
            <v>10.64</v>
          </cell>
        </row>
        <row r="1424">
          <cell r="A1424" t="str">
            <v>1901003305</v>
          </cell>
          <cell r="B1424" t="str">
            <v>PINTURA VERNIZ EM ESQUADRIAS DE MADEIRA EM 1(UMA) DEMAO /M2</v>
          </cell>
          <cell r="C1424" t="str">
            <v>M2</v>
          </cell>
          <cell r="D1424" t="str">
            <v>M2</v>
          </cell>
          <cell r="E1424">
            <v>12.77</v>
          </cell>
          <cell r="F1424">
            <v>13.57</v>
          </cell>
          <cell r="H1424" t="str">
            <v>URBANIZACAO</v>
          </cell>
        </row>
        <row r="1425">
          <cell r="A1425" t="str">
            <v>1901003310</v>
          </cell>
          <cell r="B1425" t="str">
            <v>SINAPI - 102223 - PINTURA VERNIZ (INCOLOR) ALQUIDICO EM MADEIRA, USO INTERNO E EXTERNO, 3 DEMAOS. AF_01/2021 /M2</v>
          </cell>
          <cell r="C1425" t="str">
            <v>M2</v>
          </cell>
          <cell r="D1425" t="str">
            <v>M2</v>
          </cell>
          <cell r="E1425">
            <v>22.3</v>
          </cell>
          <cell r="F1425">
            <v>23.69</v>
          </cell>
        </row>
        <row r="1426">
          <cell r="A1426" t="str">
            <v>1901003315</v>
          </cell>
          <cell r="B1426" t="str">
            <v>PINTURA VERNIZ EM FORRO DE MADEIRA EM 1(UMA) DEMAO /M2</v>
          </cell>
          <cell r="C1426" t="str">
            <v>M2</v>
          </cell>
          <cell r="D1426" t="str">
            <v>M2</v>
          </cell>
          <cell r="E1426">
            <v>12.23</v>
          </cell>
          <cell r="F1426">
            <v>13.03</v>
          </cell>
        </row>
        <row r="1427">
          <cell r="A1427" t="str">
            <v>1901003320</v>
          </cell>
          <cell r="B1427" t="str">
            <v>SINAPI - 102213 - PINTURA VERNIZ (INCOLOR) ALQUIDICO EM MADEIRA, USO INTERNO E EXTERNO, 2 DEMAOS. AF_01/2021 /M2</v>
          </cell>
          <cell r="C1427" t="str">
            <v>M2</v>
          </cell>
          <cell r="D1427" t="str">
            <v>M2</v>
          </cell>
          <cell r="E1427">
            <v>14.86</v>
          </cell>
          <cell r="F1427">
            <v>15.78</v>
          </cell>
        </row>
        <row r="1428">
          <cell r="A1428" t="str">
            <v>1901003335</v>
          </cell>
          <cell r="B1428" t="str">
            <v>PINTURA HIDROFUGANTE SOBRE SUPERFICIES DE TIJOLO A VISTA OU CONCRETO APARENTE, COM UMA DEMAO /M2</v>
          </cell>
          <cell r="C1428" t="str">
            <v>M2</v>
          </cell>
          <cell r="D1428" t="str">
            <v>M2</v>
          </cell>
          <cell r="E1428">
            <v>15.65</v>
          </cell>
          <cell r="F1428">
            <v>16.68</v>
          </cell>
          <cell r="H1428" t="str">
            <v>LIMPEZA</v>
          </cell>
        </row>
        <row r="1429">
          <cell r="A1429" t="str">
            <v>1901003505</v>
          </cell>
          <cell r="B1429" t="str">
            <v>REVESTIMENTO DE ACABAMENTO ARRANHADO, COR INORGANICA, APLICADO COM DESEMPENADEIRA MALHA MEDIA, INCLUSIVE FUNDO PREPARADOR /M2</v>
          </cell>
          <cell r="C1429" t="str">
            <v>M2</v>
          </cell>
          <cell r="D1429" t="str">
            <v>M2</v>
          </cell>
          <cell r="E1429">
            <v>28.28</v>
          </cell>
          <cell r="F1429">
            <v>29.74</v>
          </cell>
        </row>
        <row r="1430">
          <cell r="A1430" t="str">
            <v>1901003510</v>
          </cell>
          <cell r="B1430" t="str">
            <v>REVESTIMENTO DE ACABAMENTO ARRANHADO, COR ORGANICA, APLICADO COM DESEMPENADEIRA, MALHA MEDIA, INCLUSIVE FUNDO PREPARADOR /M2</v>
          </cell>
          <cell r="C1430" t="str">
            <v>M2</v>
          </cell>
          <cell r="D1430" t="str">
            <v>M2</v>
          </cell>
          <cell r="E1430">
            <v>28.28</v>
          </cell>
          <cell r="F1430">
            <v>29.74</v>
          </cell>
        </row>
        <row r="1431">
          <cell r="A1431" t="str">
            <v>1901003515</v>
          </cell>
          <cell r="B1431" t="str">
            <v>REVESTIMENTO TEXTURIZADO, COR INORGANICA, APLICADO COM ROLO, INCLUSIVE FUNDO PREPARADOR /M2</v>
          </cell>
          <cell r="C1431" t="str">
            <v>M2</v>
          </cell>
          <cell r="D1431" t="str">
            <v>M2</v>
          </cell>
          <cell r="E1431">
            <v>20.05</v>
          </cell>
          <cell r="F1431">
            <v>21.51</v>
          </cell>
        </row>
        <row r="1432">
          <cell r="A1432" t="str">
            <v>1901003520</v>
          </cell>
          <cell r="B1432" t="str">
            <v>REVESTIMENTO ACABAMENTO TEXTURIZADO, COR ORGANICA, APLICADO COM ROLO, INCLUSIVE FUNDO PREPARADOR /M2</v>
          </cell>
          <cell r="C1432" t="str">
            <v>M2</v>
          </cell>
          <cell r="D1432" t="str">
            <v>M2</v>
          </cell>
          <cell r="E1432">
            <v>20.05</v>
          </cell>
          <cell r="F1432">
            <v>21.51</v>
          </cell>
        </row>
        <row r="1433">
          <cell r="A1433"/>
          <cell r="B1433"/>
          <cell r="C1433"/>
          <cell r="D1433"/>
          <cell r="E1433"/>
          <cell r="F1433"/>
        </row>
        <row r="1434">
          <cell r="A1434"/>
          <cell r="B1434" t="str">
            <v>ACESSIBILIDADE</v>
          </cell>
          <cell r="C1434"/>
          <cell r="D1434"/>
          <cell r="E1434"/>
          <cell r="F1434"/>
          <cell r="H1434" t="str">
            <v>ADMINISTRAÇÃO LOCAL</v>
          </cell>
        </row>
        <row r="1435">
          <cell r="A1435"/>
          <cell r="B1435"/>
          <cell r="C1435"/>
          <cell r="D1435"/>
          <cell r="E1435"/>
          <cell r="F1435"/>
        </row>
        <row r="1436">
          <cell r="A1436" t="str">
            <v>CODIGO</v>
          </cell>
          <cell r="B1436" t="str">
            <v>S E R V I C O S</v>
          </cell>
          <cell r="C1436"/>
          <cell r="D1436"/>
          <cell r="E1436" t="str">
            <v>TOTAL</v>
          </cell>
          <cell r="F1436" t="str">
            <v>TOTAL</v>
          </cell>
        </row>
        <row r="1437">
          <cell r="A1437"/>
          <cell r="B1437"/>
          <cell r="C1437"/>
          <cell r="D1437"/>
          <cell r="E1437"/>
          <cell r="F1437"/>
        </row>
        <row r="1438">
          <cell r="A1438"/>
          <cell r="B1438"/>
          <cell r="C1438"/>
          <cell r="D1438"/>
          <cell r="E1438"/>
          <cell r="F1438"/>
        </row>
        <row r="1439">
          <cell r="A1439"/>
          <cell r="B1439" t="str">
            <v>*  LOUCAS</v>
          </cell>
          <cell r="C1439"/>
          <cell r="D1439"/>
          <cell r="E1439"/>
          <cell r="F1439"/>
        </row>
        <row r="1440">
          <cell r="A1440" t="str">
            <v>2401001000</v>
          </cell>
          <cell r="B1440" t="str">
            <v>ASSENTO UNIVERSAL PARA BACIA SANITARIA, EM POLIPROPILENO LINHA EVOLUTION SOFT CLOSE DA TUPAN OU SIMILAR /UN</v>
          </cell>
          <cell r="C1440" t="str">
            <v>UN</v>
          </cell>
          <cell r="D1440" t="str">
            <v>UN</v>
          </cell>
          <cell r="E1440">
            <v>173.26</v>
          </cell>
          <cell r="F1440">
            <v>173.63</v>
          </cell>
        </row>
        <row r="1441">
          <cell r="A1441" t="str">
            <v>2401001005</v>
          </cell>
          <cell r="B1441" t="str">
            <v>SINAPI - 95472 - VASO SANITARIO SIFONADO CONVENCIONAL PARA PCD SEM FURO FRONTAL COM LOUCA BRANCA SEM ASSENTO, INCLUSO CONJUNTO DE LIGACAO PARA BACIA SANITARIA AJUSTAVEL - FORNECIMENTO E INSTALACAO. AF_01/2020 /UN</v>
          </cell>
          <cell r="C1441" t="str">
            <v>UN</v>
          </cell>
          <cell r="D1441" t="str">
            <v>UN</v>
          </cell>
          <cell r="E1441">
            <v>734.73</v>
          </cell>
          <cell r="F1441">
            <v>737.81</v>
          </cell>
        </row>
        <row r="1442">
          <cell r="A1442" t="str">
            <v>2401001007</v>
          </cell>
          <cell r="B1442" t="str">
            <v>VASO SANITARIO REF. 89033931 COM CAIXA ACOPLADA SAIDA VERTICAL REF. 89101775, AMBOS DA LINHA VOGUE PLUS CONFORTO BRANCA DA DECA OU SIMILAR, INCLUSIVE PERTENCES /UN</v>
          </cell>
          <cell r="C1442" t="str">
            <v>UN</v>
          </cell>
          <cell r="D1442" t="str">
            <v>UN</v>
          </cell>
          <cell r="E1442">
            <v>1227.53</v>
          </cell>
          <cell r="F1442">
            <v>1229.7</v>
          </cell>
        </row>
        <row r="1443">
          <cell r="A1443" t="str">
            <v>2401001010</v>
          </cell>
          <cell r="B1443" t="str">
            <v>LAVATORIO DE LOUCA BRANCA REF. L.510.17 COM COLUNA SUSPENSA REF. C.510.17, AMBOS DECA VOGUE PLUS OU SIMILAR PARA P.N.E., INCLUSIVE PERTENCES, COM VALVULA, SIFAO, ENGATES CROMADOS /UN</v>
          </cell>
          <cell r="C1443" t="str">
            <v>UN</v>
          </cell>
          <cell r="D1443" t="str">
            <v>UN</v>
          </cell>
          <cell r="E1443">
            <v>1029.98</v>
          </cell>
          <cell r="F1443">
            <v>1036.74</v>
          </cell>
        </row>
        <row r="1444">
          <cell r="A1444" t="str">
            <v>2401001015</v>
          </cell>
          <cell r="B1444" t="str">
            <v>ACABAMENTO PARA VALVULA DE DESCARGA PARA DEFICIENTE FISICO VD BENEFIT COD 00184906 DA DOCOL OU SIMILAR /UN</v>
          </cell>
          <cell r="C1444" t="str">
            <v>UN</v>
          </cell>
          <cell r="D1444" t="str">
            <v>UN</v>
          </cell>
          <cell r="E1444">
            <v>723.32</v>
          </cell>
          <cell r="F1444">
            <v>723.55</v>
          </cell>
        </row>
        <row r="1445">
          <cell r="A1445" t="str">
            <v>2401001020</v>
          </cell>
          <cell r="B1445" t="str">
            <v>LAVATORIO DE CANTO LOUCA BRANCA SUSPENSO *40 X 30* CM, FORNECIMENTO E INSTALACAO /UN</v>
          </cell>
          <cell r="C1445" t="str">
            <v>UN</v>
          </cell>
          <cell r="D1445" t="str">
            <v>UN</v>
          </cell>
          <cell r="E1445">
            <v>162.85</v>
          </cell>
          <cell r="F1445">
            <v>163.88</v>
          </cell>
        </row>
        <row r="1446">
          <cell r="A1446"/>
          <cell r="B1446"/>
          <cell r="C1446"/>
          <cell r="D1446"/>
          <cell r="E1446"/>
          <cell r="F1446"/>
        </row>
        <row r="1447">
          <cell r="A1447"/>
          <cell r="B1447" t="str">
            <v>*  ACESSORIOS</v>
          </cell>
          <cell r="C1447"/>
          <cell r="D1447"/>
          <cell r="E1447"/>
          <cell r="F1447"/>
        </row>
        <row r="1448">
          <cell r="A1448" t="str">
            <v>2401002000</v>
          </cell>
          <cell r="B1448" t="str">
            <v>SINAPI - 100868 - BARRA DE APOIO RETA, EM ACO INOX POLIDO, COMPRIMENTO 80 CM,  FIXADA NA PAREDE - FORNECIMENTO E INSTALACAO. AF_01/2020 /UN</v>
          </cell>
          <cell r="C1448" t="str">
            <v>UN</v>
          </cell>
          <cell r="D1448" t="str">
            <v>UN</v>
          </cell>
          <cell r="E1448">
            <v>248.4</v>
          </cell>
          <cell r="F1448">
            <v>250.71</v>
          </cell>
        </row>
        <row r="1449">
          <cell r="A1449" t="str">
            <v>2401002005</v>
          </cell>
          <cell r="B1449" t="str">
            <v>SINAPI - 100867 - BARRA DE APOIO RETA, EM ACO INOX POLIDO, COMPRIMENTO 70 CM,  FIXADA NA PAREDE - FORNECIMENTO E INSTALACAO. AF_01/2020 /UN</v>
          </cell>
          <cell r="C1449" t="str">
            <v>UN</v>
          </cell>
          <cell r="D1449" t="str">
            <v>UN</v>
          </cell>
          <cell r="E1449">
            <v>237.13</v>
          </cell>
          <cell r="F1449">
            <v>239.44</v>
          </cell>
        </row>
        <row r="1450">
          <cell r="A1450" t="str">
            <v>2401002010</v>
          </cell>
          <cell r="B1450" t="str">
            <v>BARRA DE APOIO RETA, EM ACO INOX POLIDO, COMPRIMENTO DE 40CM, DIAMETRO MINIMO DE 3CM /UN</v>
          </cell>
          <cell r="C1450" t="str">
            <v>UN</v>
          </cell>
          <cell r="D1450" t="str">
            <v>UN</v>
          </cell>
          <cell r="E1450">
            <v>206.76</v>
          </cell>
          <cell r="F1450">
            <v>209.06</v>
          </cell>
        </row>
        <row r="1451">
          <cell r="A1451" t="str">
            <v>2401002012</v>
          </cell>
          <cell r="B1451" t="str">
            <v>BARRA DE APOIO DE 25X25CM, EM ACO INOX POLIDO, DIAMETRO DE 3,8CM, CHAPA 18CM /UN</v>
          </cell>
          <cell r="C1451" t="str">
            <v>UN</v>
          </cell>
          <cell r="D1451" t="str">
            <v>UN</v>
          </cell>
          <cell r="E1451">
            <v>196.07</v>
          </cell>
          <cell r="F1451">
            <v>198.38</v>
          </cell>
        </row>
        <row r="1452">
          <cell r="A1452" t="str">
            <v>2401002015</v>
          </cell>
          <cell r="B1452" t="str">
            <v>SINAPI - 100865 - BARRA DE APOIO LATERAL ARTICULADA, COM TRAVA, EM ACO INOX POLIDO, FIXADA NA PAREDE - FORNECIMENTO E INSTALACAO. AF_01/2020 /UN</v>
          </cell>
          <cell r="C1452" t="str">
            <v>UN</v>
          </cell>
          <cell r="D1452" t="str">
            <v>UN</v>
          </cell>
          <cell r="E1452">
            <v>476.74</v>
          </cell>
          <cell r="F1452">
            <v>478.27</v>
          </cell>
        </row>
        <row r="1453">
          <cell r="A1453" t="str">
            <v>2401002020</v>
          </cell>
          <cell r="B1453" t="str">
            <v>SINAPI - 100866 - BARRA DE APOIO RETA, EM ACO INOX POLIDO, COMPRIMENTO 60CM, FIXADA NA PAREDE - FORNECIMENTO E INSTALACAO. AF_01/2020 /UN</v>
          </cell>
          <cell r="C1453" t="str">
            <v>UN</v>
          </cell>
          <cell r="D1453" t="str">
            <v>UN</v>
          </cell>
          <cell r="E1453">
            <v>220.18</v>
          </cell>
          <cell r="F1453">
            <v>222.49</v>
          </cell>
        </row>
        <row r="1454">
          <cell r="A1454" t="str">
            <v>2401002025</v>
          </cell>
          <cell r="B1454" t="str">
            <v>SINAPI - 100863 - BARRA DE APOIO EM "L", EM ACO INOX POLIDO 70 X 70 CM, FIXADA NA PAREDE - FORNECIMENTO E INSTALACAO. AF_01/2020 /UN</v>
          </cell>
          <cell r="C1454" t="str">
            <v>UN</v>
          </cell>
          <cell r="D1454" t="str">
            <v>UN</v>
          </cell>
          <cell r="E1454">
            <v>448.47</v>
          </cell>
          <cell r="F1454">
            <v>451.92</v>
          </cell>
        </row>
        <row r="1455">
          <cell r="A1455" t="str">
            <v>2401002030</v>
          </cell>
          <cell r="B1455" t="str">
            <v>SINAPI - 100875 - BANCO ARTICULADO, EM ACO INOX, PARA PCD, FIXADO NA PAREDE - FORNECIMENTO E INSTALACAO. AF_01/2020 /UN</v>
          </cell>
          <cell r="C1455" t="str">
            <v>UN</v>
          </cell>
          <cell r="D1455" t="str">
            <v>UN</v>
          </cell>
          <cell r="E1455">
            <v>874.94</v>
          </cell>
          <cell r="F1455">
            <v>878.02</v>
          </cell>
        </row>
        <row r="1456">
          <cell r="A1456" t="str">
            <v>2401002035</v>
          </cell>
          <cell r="B1456" t="str">
            <v>RAMPA PORTATIL PARA ADEQUACAO DE ACESSO DE CADEIRANTES DE 80 X 90CM, REF. TB-79 DA TOTAL ACESSIBILIDADE OU SIMILAR /UN</v>
          </cell>
          <cell r="C1456" t="str">
            <v>UN</v>
          </cell>
          <cell r="D1456" t="str">
            <v>UN</v>
          </cell>
          <cell r="E1456">
            <v>1468.85</v>
          </cell>
          <cell r="F1456">
            <v>1469.39</v>
          </cell>
        </row>
        <row r="1457">
          <cell r="A1457" t="str">
            <v>2401002040</v>
          </cell>
          <cell r="B1457" t="str">
            <v>FITA ANTIDERRAPANTE AUTOADESIVA (PRETA OU INCOLOR) 50MMX30M REF. TB-84 DA TOTAL WALK ACESSIBILIDADE OU SIMILAR /M</v>
          </cell>
          <cell r="C1457" t="str">
            <v>/M</v>
          </cell>
          <cell r="D1457" t="str">
            <v>M</v>
          </cell>
          <cell r="E1457">
            <v>13.2</v>
          </cell>
          <cell r="F1457">
            <v>13.52</v>
          </cell>
        </row>
        <row r="1458">
          <cell r="A1458" t="str">
            <v>2401002045</v>
          </cell>
          <cell r="B1458" t="str">
            <v>FITA ANTIDERRAPANTE FOTOLUMINESCENTE AUTOADESIVA (VERDE CLARO) 50MMX30M REF. TB-86 DA TOTAL ACESSIBILIDADE OU SIMILAR /M</v>
          </cell>
          <cell r="C1458" t="str">
            <v>/M</v>
          </cell>
          <cell r="D1458" t="str">
            <v>M</v>
          </cell>
          <cell r="E1458">
            <v>21.77</v>
          </cell>
          <cell r="F1458">
            <v>22.09</v>
          </cell>
        </row>
        <row r="1459">
          <cell r="A1459" t="str">
            <v>2401002050</v>
          </cell>
          <cell r="B1459" t="str">
            <v>PROTETOR DE IMPACTO EM ACO INOX POLIDO 304 SHIELD, ALTURA DE 40CM, LARGURA DE 80CM OU 90CM, REF. TB-65 DA TOTAL ACESSIBILIDADE OU SIMILAR /UN</v>
          </cell>
          <cell r="C1459" t="str">
            <v>UN</v>
          </cell>
          <cell r="D1459" t="str">
            <v>UN</v>
          </cell>
          <cell r="E1459">
            <v>237.31</v>
          </cell>
          <cell r="F1459">
            <v>238.16</v>
          </cell>
        </row>
        <row r="1460">
          <cell r="A1460" t="str">
            <v>2401002055</v>
          </cell>
          <cell r="B1460" t="str">
            <v>PLACA TATIL PARA CORRIMAO EM ALUMINIO DE 10 X 3CM COM LETRA E PONTO DE ALUMINIO, REF. TB-30/31 DA TOTAL ACESSIBILIDADE OU SIMILAR /UN</v>
          </cell>
          <cell r="C1460" t="str">
            <v>UN</v>
          </cell>
          <cell r="D1460" t="str">
            <v>UN</v>
          </cell>
          <cell r="E1460">
            <v>21.57</v>
          </cell>
          <cell r="F1460">
            <v>21.89</v>
          </cell>
        </row>
        <row r="1461">
          <cell r="A1461" t="str">
            <v>2401002057</v>
          </cell>
          <cell r="B1461" t="str">
            <v>PLACA TATIL EM ACRILICO COM LETRA EM ALTO RELEVO E BRAILLE (30X9)CM PARA SINALIZACAO DE PORTAS, FIXADAS POR ADESIVOS DUPLA FACE, TB-26 DA TOTAL ACESSIBILIDADE OU SIMILAR /UN</v>
          </cell>
          <cell r="C1461" t="str">
            <v>UN</v>
          </cell>
          <cell r="D1461" t="str">
            <v>UN</v>
          </cell>
          <cell r="E1461">
            <v>70.069999999999993</v>
          </cell>
          <cell r="F1461">
            <v>70.39</v>
          </cell>
          <cell r="G1461"/>
        </row>
        <row r="1462">
          <cell r="A1462" t="str">
            <v>2401002058</v>
          </cell>
          <cell r="B1462" t="str">
            <v>PLACA TATIL EM ACRILICO COM LETRAS EM ALTO RELEVO E BRAILLE (30X14)CM PARA SINALIZACAO DE PORTAS, FIXADAS POR ADESIVOS DUPLA FACE, TB-25 DA TOTAL ACESSIBILIDADE OU SIMILAR /UN</v>
          </cell>
          <cell r="C1462" t="str">
            <v>UN</v>
          </cell>
          <cell r="D1462" t="str">
            <v>UN</v>
          </cell>
          <cell r="E1462">
            <v>105.77</v>
          </cell>
          <cell r="F1462">
            <v>106.09</v>
          </cell>
          <cell r="G1462"/>
        </row>
        <row r="1463">
          <cell r="A1463" t="str">
            <v>2401002060</v>
          </cell>
          <cell r="B1463" t="str">
            <v>PINTURA E DEMARCACAO NO PISO PARA SINALIZAR VAGA DE ESTACIONAMENTO, USO INTERNO OU EXTERNO, COM O SIMBOLO "CADEIRANTE", NA MEDIDA DE (1,20 X 1,20)M /UN</v>
          </cell>
          <cell r="C1463" t="str">
            <v>UN</v>
          </cell>
          <cell r="D1463" t="str">
            <v>UN</v>
          </cell>
          <cell r="E1463">
            <v>55.41</v>
          </cell>
          <cell r="F1463">
            <v>59.84</v>
          </cell>
          <cell r="G1463"/>
        </row>
        <row r="1464">
          <cell r="A1464" t="str">
            <v>2401002061</v>
          </cell>
          <cell r="B1464" t="str">
            <v>PINTURA E DEMARCACAO NO PISO PARA SINALIZAR VAGA DE ESTACIONAMENTO, USO INTERNO OU EXTERNO, COM O SIMBOLO "IDOSO", NA MEDIDA DE (1,50 X 0,40)M /UN</v>
          </cell>
          <cell r="C1464" t="str">
            <v>UN</v>
          </cell>
          <cell r="D1464" t="str">
            <v>UN</v>
          </cell>
          <cell r="E1464">
            <v>32.25</v>
          </cell>
          <cell r="F1464">
            <v>34.47</v>
          </cell>
          <cell r="G1464"/>
        </row>
        <row r="1465">
          <cell r="A1465" t="str">
            <v>2401002063</v>
          </cell>
          <cell r="B1465" t="str">
            <v>PINTURA E DEMARCACAO NO PISO PARA COMPLEMENTAR A VAGA DE ESTACIONAMENTO ACESSIVEL, NA MEDIDA DE (5,20 X 1,20)M /UN</v>
          </cell>
          <cell r="C1465" t="str">
            <v>UN</v>
          </cell>
          <cell r="D1465" t="str">
            <v>UN</v>
          </cell>
          <cell r="E1465">
            <v>128.06</v>
          </cell>
          <cell r="F1465">
            <v>136.93</v>
          </cell>
          <cell r="G1465"/>
        </row>
        <row r="1466">
          <cell r="A1466" t="str">
            <v>2401002065</v>
          </cell>
          <cell r="B1466" t="str">
            <v>SINALIZACAO VISUAL VERTICAL DE VAGAS CADEIRANTES/IDOSO/GESTANTE COM PLACA EM ACO INOX 180 COM TAMANHO DE (50X70)CM COM ADESIVO REFLETIVO E SIMBOLO REF. TB-55 E POSTE DE ACO GALV. C/3M ALT. E 2" DIAM. REF.TB-56 AMBOS DA TOTAL ACESSIBILIDADE OU SIM /CJ</v>
          </cell>
          <cell r="C1466" t="str">
            <v>CJ</v>
          </cell>
          <cell r="D1466" t="str">
            <v>CJ</v>
          </cell>
          <cell r="E1466">
            <v>1295.1600000000001</v>
          </cell>
          <cell r="F1466">
            <v>1297.9000000000001</v>
          </cell>
          <cell r="G1466"/>
        </row>
        <row r="1467">
          <cell r="A1467" t="str">
            <v>2401002070</v>
          </cell>
          <cell r="B1467" t="str">
            <v>ALARME AUDIOVISUAL DE EMERGENCIA, MODELO BIVOLT 110/220V - 50/60HZ, FUNCIONAMENTO POR RADIOFREQUENCIA, ALCANCE ATE 25M, ILUMINACAO LED AUTO BRILHO, PRESSAO SONORA 100DB, INCL PLACA ALTO RELEVO E BRAILLE, REF. TB-66, TOTAL ACESSIBILIDADE OU SIM. /UN</v>
          </cell>
          <cell r="C1467" t="str">
            <v>UN</v>
          </cell>
          <cell r="D1467" t="str">
            <v>UN</v>
          </cell>
          <cell r="E1467">
            <v>295.85000000000002</v>
          </cell>
          <cell r="F1467">
            <v>297.91000000000003</v>
          </cell>
          <cell r="G1467"/>
        </row>
        <row r="1468">
          <cell r="A1468" t="str">
            <v>2401002075</v>
          </cell>
          <cell r="B1468" t="str">
            <v>ALARME AUDIO VISUAL DE EMERGENCIA, MOD. A PILHA (3 PILHAS ALCALINAS 1,5V AA), FUNC. POR RADIO FREQUENCIA, ALCANCE ATE 25M, ILUMINACAO LED AUTO BRILHO, 100DB, INCL. PLACA ALTO RELEVO E BRAILLE, REF. TB-67 DA TOTAL ACESSIBILIDADE OU SIMILAR /UN</v>
          </cell>
          <cell r="C1468" t="str">
            <v>UN</v>
          </cell>
          <cell r="D1468" t="str">
            <v>UN</v>
          </cell>
          <cell r="E1468">
            <v>223.39</v>
          </cell>
          <cell r="F1468">
            <v>225.45</v>
          </cell>
          <cell r="G1468"/>
        </row>
        <row r="1469">
          <cell r="A1469" t="str">
            <v>2401002080</v>
          </cell>
          <cell r="B1469" t="str">
            <v>ADESIVO EM VINIL IMPRESSO COM SIMBOLO S.I.A (CADEIRANTE) MEDINDO (1,20 X 0,80)M COM LAMINACAO TRANSPARENTE - FORNECIMENTO E INSTALACAO /UN</v>
          </cell>
          <cell r="C1469" t="str">
            <v>UN</v>
          </cell>
          <cell r="D1469" t="str">
            <v>UN</v>
          </cell>
          <cell r="E1469">
            <v>216.63</v>
          </cell>
          <cell r="F1469">
            <v>222.33</v>
          </cell>
          <cell r="G1469"/>
        </row>
        <row r="1470">
          <cell r="A1470" t="str">
            <v>2401002085</v>
          </cell>
          <cell r="B1470" t="str">
            <v>MAPA TATIL PARA SINALIZACAO E LOCALIZACAO DOS AMBIENTES, EM ACRILICO NA COR CINZA COM LETRAS EM ALTO RELEVO E BRAILLE, REF. TB-35 (40X80)CM E PEDESTAL EM ACO COM PINTURA ELETROTASTICA TB-40 AMBOS DA TOTAL ACESSIBILIDADE OU SIMILAR- FORNEC E INST. /CJ</v>
          </cell>
          <cell r="C1470" t="str">
            <v>CJ</v>
          </cell>
          <cell r="D1470" t="str">
            <v>CJ</v>
          </cell>
          <cell r="E1470">
            <v>3485.73</v>
          </cell>
          <cell r="F1470">
            <v>3486.36</v>
          </cell>
          <cell r="G1470"/>
        </row>
        <row r="1471">
          <cell r="A1471"/>
          <cell r="B1471"/>
          <cell r="C1471"/>
          <cell r="D1471"/>
          <cell r="E1471"/>
          <cell r="F1471"/>
          <cell r="G1471"/>
        </row>
        <row r="1472">
          <cell r="A1472"/>
          <cell r="B1472" t="str">
            <v>*  REVESTIMENTO DE PISOS</v>
          </cell>
          <cell r="C1472"/>
          <cell r="D1472"/>
          <cell r="E1472"/>
          <cell r="F1472"/>
          <cell r="G1472"/>
        </row>
        <row r="1473">
          <cell r="A1473" t="str">
            <v>2401003000</v>
          </cell>
          <cell r="B1473" t="str">
            <v>PISO TATIL, ALERTA EM PLACA CIMENTICIA 25X25X2,5CM, ASSENTADO COM ARGAMASSA TRACO 1:3 JUNTA 0,5M COM TRACO 1:4 /UN</v>
          </cell>
          <cell r="C1473" t="str">
            <v>UN</v>
          </cell>
          <cell r="D1473" t="str">
            <v>UN</v>
          </cell>
          <cell r="E1473">
            <v>8.92</v>
          </cell>
          <cell r="F1473">
            <v>9.2200000000000006</v>
          </cell>
          <cell r="G1473"/>
        </row>
        <row r="1474">
          <cell r="A1474" t="str">
            <v>2401003005</v>
          </cell>
          <cell r="B1474" t="str">
            <v>PISO TATIL, DIRECIONAL EM PLACA CIMENTICIA 25X25X2,5CM, ASSENTADO COM ARGAMASSA TRACO 1:3 JUNTA 0,5CM COM TRACO 1:4 /M</v>
          </cell>
          <cell r="C1474" t="str">
            <v>/M</v>
          </cell>
          <cell r="D1474" t="str">
            <v>M</v>
          </cell>
          <cell r="E1474">
            <v>36.24</v>
          </cell>
          <cell r="F1474">
            <v>37.42</v>
          </cell>
          <cell r="G1474"/>
        </row>
        <row r="1475">
          <cell r="A1475" t="str">
            <v>2401003010</v>
          </cell>
          <cell r="B1475" t="str">
            <v>PISO TATIL, ALERTA EM PLACA CIMENTICIA 40X40X2,5CM, ASSENTADO COM ARGAMASSA TRACO 1:3 JUNTA 0,5CM COM TRACO 1:4 /UN</v>
          </cell>
          <cell r="C1475" t="str">
            <v>UN</v>
          </cell>
          <cell r="D1475" t="str">
            <v>UN</v>
          </cell>
          <cell r="E1475">
            <v>16.18</v>
          </cell>
          <cell r="F1475">
            <v>16.940000000000001</v>
          </cell>
          <cell r="G1475"/>
        </row>
        <row r="1476">
          <cell r="A1476" t="str">
            <v>2401003015</v>
          </cell>
          <cell r="B1476" t="str">
            <v>PISO TATIL, DIRECIONAL EM PLACA CIMENTICIA 40X40X2,5CM, ASSENTADO COM ARGAMASSA TRACO 1:3 JUNTA 0,5CM COM TRACO 1:4 /M</v>
          </cell>
          <cell r="C1476" t="str">
            <v>/M</v>
          </cell>
          <cell r="D1476" t="str">
            <v>M</v>
          </cell>
          <cell r="E1476">
            <v>40.51</v>
          </cell>
          <cell r="F1476">
            <v>42.4</v>
          </cell>
          <cell r="G1476"/>
        </row>
        <row r="1477">
          <cell r="A1477" t="str">
            <v>2401003020</v>
          </cell>
          <cell r="B1477" t="str">
            <v>PISO TATIL ALERTA EM PLACAS DE BORRACHAS SINTETICA FLEXIVEL DE 25 X 25 X 5MM, ASSENTADO SOBRE AREAS INTERNAS COLADO SOBRE PISO EXISTENTE /UN</v>
          </cell>
          <cell r="C1477" t="str">
            <v>UN</v>
          </cell>
          <cell r="D1477" t="str">
            <v>UN</v>
          </cell>
          <cell r="E1477">
            <v>14.94</v>
          </cell>
          <cell r="F1477">
            <v>15.24</v>
          </cell>
          <cell r="G1477"/>
        </row>
        <row r="1478">
          <cell r="A1478" t="str">
            <v>2401003025</v>
          </cell>
          <cell r="B1478" t="str">
            <v>PISO TATIL DIRECIONAL EM PLACAS DE BORRACHA SINTETICA FLEXIVEL DE 25 X 25 X 5MM, ASSENTADO SOBRE AREAS INTERNAS COLADO SOBRE PISO EXISTENTE /M</v>
          </cell>
          <cell r="C1478" t="str">
            <v>/M</v>
          </cell>
          <cell r="D1478" t="str">
            <v>M</v>
          </cell>
          <cell r="E1478">
            <v>59.82</v>
          </cell>
          <cell r="F1478">
            <v>61</v>
          </cell>
          <cell r="G1478"/>
        </row>
        <row r="1479">
          <cell r="A1479" t="str">
            <v>2401003030</v>
          </cell>
          <cell r="B1479" t="str">
            <v>PISO TATIL ALERTA EM PLACAS DE BORRACHA SINTETICA FLEXIVEL DE 25 X 25 X 12MM, ASSENTADO SOBRE AREAS EXTERNAS, COM ARGAMASSA /UN</v>
          </cell>
          <cell r="C1479" t="str">
            <v>UN</v>
          </cell>
          <cell r="D1479" t="str">
            <v>UN</v>
          </cell>
          <cell r="E1479">
            <v>31.98</v>
          </cell>
          <cell r="F1479">
            <v>32.28</v>
          </cell>
          <cell r="G1479"/>
        </row>
        <row r="1480">
          <cell r="A1480" t="str">
            <v>2401003035</v>
          </cell>
          <cell r="B1480" t="str">
            <v>PISO TATIL DIRECIONAL EM PLACAS DE BORRACHA SINTETICA FLEXIVEL DE 25 X 25 X 12MM, ASSENTADO SOBRE AREAS EXTERNAS, COM ARGAMASSA /M</v>
          </cell>
          <cell r="C1480" t="str">
            <v>/M</v>
          </cell>
          <cell r="D1480" t="str">
            <v>M</v>
          </cell>
          <cell r="E1480">
            <v>127.89</v>
          </cell>
          <cell r="F1480">
            <v>129.1</v>
          </cell>
          <cell r="G1480"/>
        </row>
        <row r="1481">
          <cell r="A1481"/>
          <cell r="B1481"/>
          <cell r="C1481"/>
          <cell r="D1481"/>
          <cell r="E1481"/>
          <cell r="F1481"/>
          <cell r="G1481"/>
        </row>
        <row r="1482">
          <cell r="A1482"/>
          <cell r="B1482" t="str">
            <v>SERVICOS COMPLEMENTARES</v>
          </cell>
          <cell r="C1482"/>
          <cell r="D1482"/>
          <cell r="E1482"/>
          <cell r="F1482"/>
          <cell r="G1482"/>
        </row>
        <row r="1483">
          <cell r="A1483"/>
          <cell r="B1483"/>
          <cell r="C1483"/>
          <cell r="D1483"/>
          <cell r="E1483"/>
          <cell r="F1483"/>
          <cell r="G1483"/>
        </row>
        <row r="1484">
          <cell r="A1484" t="str">
            <v>CODIGO</v>
          </cell>
          <cell r="B1484" t="str">
            <v>S E R V I C O S</v>
          </cell>
          <cell r="C1484"/>
          <cell r="D1484"/>
          <cell r="E1484" t="str">
            <v>TOTAL</v>
          </cell>
          <cell r="F1484" t="str">
            <v>TOTAL</v>
          </cell>
          <cell r="G1484"/>
        </row>
        <row r="1485">
          <cell r="A1485"/>
          <cell r="B1485"/>
          <cell r="C1485"/>
          <cell r="D1485"/>
          <cell r="E1485"/>
          <cell r="F1485"/>
          <cell r="G1485"/>
        </row>
        <row r="1486">
          <cell r="A1486" t="str">
            <v>2001001040</v>
          </cell>
          <cell r="B1486" t="str">
            <v>SINAPI - 74244/001 - ALAMBRADO PARA QUADRA POLIESPORTIVA, ESTRUTURADO POR TUBOS DE ACO GALVANIZADO, COM COSTURA, DIN 2440, DIAMETRO 2", COM TELA DE ARAME GALVANIZADO, FIO 14 BWG E MALHA QUADRADA 5X5CM /M2</v>
          </cell>
          <cell r="C1486" t="str">
            <v>M2</v>
          </cell>
          <cell r="D1486" t="str">
            <v>M2</v>
          </cell>
          <cell r="E1486">
            <v>163.11000000000001</v>
          </cell>
          <cell r="F1486">
            <v>165.54</v>
          </cell>
          <cell r="G1486"/>
        </row>
        <row r="1487">
          <cell r="A1487" t="str">
            <v>2001001045</v>
          </cell>
          <cell r="B1487" t="str">
            <v>SINAPI - 98522 - ALAMBRADO EM MOUROES DE CONCRETO, COM TELA DE ARAME GALVANIZADO (INCLUSIVE MURETA EM CONCRETO). AF_05/2018 /M</v>
          </cell>
          <cell r="C1487" t="str">
            <v>/M</v>
          </cell>
          <cell r="D1487" t="str">
            <v>M</v>
          </cell>
          <cell r="E1487">
            <v>101.83</v>
          </cell>
          <cell r="F1487">
            <v>105.89</v>
          </cell>
          <cell r="G1487"/>
        </row>
        <row r="1488">
          <cell r="A1488" t="str">
            <v>2001001200</v>
          </cell>
          <cell r="B1488" t="str">
            <v>SINAPI - 96361 - PAREDE COM PLACAS DE GESSO ACARTONADO (DRYWALL), PARA USO INTERNO, COM DUAS FACES SIMPLES E ESTRUTURA METALICA COM GUIAS DUPLAS, COM VAOS. AF_06/2017_P /M2</v>
          </cell>
          <cell r="C1488" t="str">
            <v>M2</v>
          </cell>
          <cell r="D1488" t="str">
            <v>M2</v>
          </cell>
          <cell r="E1488">
            <v>105.16</v>
          </cell>
          <cell r="F1488">
            <v>107.16</v>
          </cell>
          <cell r="G1488"/>
        </row>
        <row r="1489">
          <cell r="A1489" t="str">
            <v>2001003000</v>
          </cell>
          <cell r="B1489" t="str">
            <v>DIVISORIA NAVAL SIMPLIFICADA, INCLUSIVE FERRAGENS /M2</v>
          </cell>
          <cell r="C1489" t="str">
            <v>M2</v>
          </cell>
          <cell r="D1489" t="str">
            <v>M2</v>
          </cell>
          <cell r="E1489">
            <v>98.43</v>
          </cell>
          <cell r="F1489">
            <v>99.27</v>
          </cell>
          <cell r="G1489"/>
        </row>
        <row r="1490">
          <cell r="A1490" t="str">
            <v>2001003002</v>
          </cell>
          <cell r="B1490" t="str">
            <v>PORTA PARA DIVISORIA NAVAL SIMPLIFICADA, INCLUSIVE FERRAGENS /M2</v>
          </cell>
          <cell r="C1490" t="str">
            <v>M2</v>
          </cell>
          <cell r="D1490" t="str">
            <v>M2</v>
          </cell>
          <cell r="E1490">
            <v>315.87</v>
          </cell>
          <cell r="F1490">
            <v>317.55</v>
          </cell>
          <cell r="G1490"/>
        </row>
        <row r="1491">
          <cell r="A1491" t="str">
            <v>2001003003</v>
          </cell>
          <cell r="B1491" t="str">
            <v>MAO DE OBRA PARA MONTAGEM DE DIVISORIA NAVAL /M2</v>
          </cell>
          <cell r="C1491" t="str">
            <v>M2</v>
          </cell>
          <cell r="D1491" t="str">
            <v>M2</v>
          </cell>
          <cell r="E1491">
            <v>29.41</v>
          </cell>
          <cell r="F1491">
            <v>32.28</v>
          </cell>
          <cell r="G1491"/>
        </row>
        <row r="1492">
          <cell r="A1492" t="str">
            <v>2001003004</v>
          </cell>
          <cell r="B1492" t="str">
            <v>SINAPI - 102257 - DIVISORIA SANITARIA, TIPO CABINE, EM PAINEL DE GRANILITE, ESP = 3CM, ASSENTADO COM ARGAMASSA COLANTE AC III-E, EXCLUSIVE FERRAGENS. AF_01/2021 /M2</v>
          </cell>
          <cell r="C1492" t="str">
            <v>M2</v>
          </cell>
          <cell r="D1492" t="str">
            <v>M2</v>
          </cell>
          <cell r="E1492">
            <v>252.79</v>
          </cell>
          <cell r="F1492">
            <v>259.32</v>
          </cell>
          <cell r="G1492"/>
        </row>
        <row r="1493">
          <cell r="A1493" t="str">
            <v>2001003005</v>
          </cell>
          <cell r="B1493" t="str">
            <v>SINAPI - 102253 - DIVISORIA SANITARIA, TIPO CABINE, EM GRANITO CINZA POLIDO, ESP = 3CM, ASSENTADO COM ARGAMASSA COLANTE AC III-E, EXCLUSIVE FERRAGENS. AF_01/2021 /M2</v>
          </cell>
          <cell r="C1493" t="str">
            <v>M2</v>
          </cell>
          <cell r="D1493" t="str">
            <v>M2</v>
          </cell>
          <cell r="E1493">
            <v>635.80999999999995</v>
          </cell>
          <cell r="F1493">
            <v>643.04</v>
          </cell>
          <cell r="G1493"/>
        </row>
        <row r="1494">
          <cell r="A1494" t="str">
            <v>2001003012</v>
          </cell>
          <cell r="B1494" t="str">
            <v>MURO (H=2,00M) REVESTIDO E PINTADO - ANEXO A-118 (S.C.) - PLANILHA PADRAO 000566 /M</v>
          </cell>
          <cell r="C1494" t="str">
            <v>/M</v>
          </cell>
          <cell r="D1494" t="str">
            <v>M</v>
          </cell>
          <cell r="E1494">
            <v>567.89</v>
          </cell>
          <cell r="F1494">
            <v>597.14</v>
          </cell>
          <cell r="G1494"/>
        </row>
        <row r="1495">
          <cell r="A1495" t="str">
            <v>2001003013</v>
          </cell>
          <cell r="B1495" t="str">
            <v>MURO (H=2,00 M) - ANEXO A-118 (S.C.) - SIMPLIFICADO(CHAPISCADO/REGULARIZADO/CHAPISCADO DESEMPENADO) - PLANILHA PADRAO 000567 /M</v>
          </cell>
          <cell r="C1495" t="str">
            <v>/M</v>
          </cell>
          <cell r="D1495" t="str">
            <v>M</v>
          </cell>
          <cell r="E1495">
            <v>511.08</v>
          </cell>
          <cell r="F1495">
            <v>538.01</v>
          </cell>
          <cell r="G1495"/>
        </row>
        <row r="1496">
          <cell r="A1496" t="str">
            <v>2001003014</v>
          </cell>
          <cell r="B1496" t="str">
            <v>CERCA DE MOUROES DE CONCRETO, SECAO "T" PONTA INCLINADA, 10X10 CM, ESPACAMENTO DE 2,5 M, CRAVADOS 0,6 M, COM TELA DE ARAME GALVANIZADA FIO 2,77MM MALHA 5X5CM E 3 FIADAS DE ARAME FARPADO No 14 - FORNECIMENTO E INSTALACAO - ANEXO A-120 /M</v>
          </cell>
          <cell r="C1496" t="str">
            <v>/M</v>
          </cell>
          <cell r="D1496" t="str">
            <v>M</v>
          </cell>
          <cell r="E1496">
            <v>112.69</v>
          </cell>
          <cell r="F1496">
            <v>116.15</v>
          </cell>
          <cell r="G1496"/>
        </row>
        <row r="1497">
          <cell r="A1497" t="str">
            <v>2001003015</v>
          </cell>
          <cell r="B1497" t="str">
            <v>CERCA DE FECHAMENTO COM TELA E MURETA, INCLUSO CAIACAO - ANEXO A-121 /M</v>
          </cell>
          <cell r="C1497" t="str">
            <v>/M</v>
          </cell>
          <cell r="D1497" t="str">
            <v>M</v>
          </cell>
          <cell r="E1497">
            <v>215.04</v>
          </cell>
          <cell r="F1497">
            <v>221.48</v>
          </cell>
          <cell r="G1497"/>
        </row>
        <row r="1498">
          <cell r="A1498" t="str">
            <v>2001003016</v>
          </cell>
          <cell r="B1498" t="str">
            <v>SINAPI - 92393 - EXECUCAO DE PAVIMENTO EM PISO INTERTRAVADO, COM BLOCO SEXTAVADO DE 25 X 25 CM, ESPESSURA 6 CM. AF_12/2015 /M2</v>
          </cell>
          <cell r="C1498" t="str">
            <v>M2</v>
          </cell>
          <cell r="D1498" t="str">
            <v>M2</v>
          </cell>
          <cell r="E1498">
            <v>38.64</v>
          </cell>
          <cell r="F1498">
            <v>39.090000000000003</v>
          </cell>
          <cell r="G1498"/>
        </row>
        <row r="1499">
          <cell r="A1499" t="str">
            <v>2001003018</v>
          </cell>
          <cell r="B1499" t="str">
            <v>SINAPI - 92397 - EXECUCAO DE PATIO/ESTACIONAMENTO EM PISO INTERTRAVADO, COM BLOCO RETANGULAR COR NATURAL DE 20 X 10 CM, ESPESSURA 6 CM. AF_12/2015 /M2</v>
          </cell>
          <cell r="C1499" t="str">
            <v>M2</v>
          </cell>
          <cell r="D1499" t="str">
            <v>M2</v>
          </cell>
          <cell r="E1499">
            <v>38.979999999999997</v>
          </cell>
          <cell r="F1499">
            <v>39.549999999999997</v>
          </cell>
          <cell r="G1499"/>
        </row>
        <row r="1500">
          <cell r="A1500" t="str">
            <v>2001003022</v>
          </cell>
          <cell r="B1500" t="str">
            <v>SINAPI - 86934 - BANCADA DE MARMORE SINTETICO 120 X 60CM, COM CUBA INTEGRADA, INCLUSO SIFAO TIPO FLEXIVEL EM PVC, VALVULA EM PLASTICO CROMADO TIPO AMERICANA E TORNEIRA CROMADA LONGA, DE PAREDE, PADRAO POPULAR - FORNECIMENTO E INSTALACAO. AF_01/2020 /</v>
          </cell>
          <cell r="C1500" t="str">
            <v xml:space="preserve"> /</v>
          </cell>
          <cell r="D1500" t="str">
            <v xml:space="preserve"> </v>
          </cell>
          <cell r="E1500">
            <v>299.02999999999997</v>
          </cell>
          <cell r="F1500">
            <v>302.37</v>
          </cell>
          <cell r="G1500"/>
        </row>
        <row r="1501">
          <cell r="A1501" t="str">
            <v>2001003023</v>
          </cell>
          <cell r="B1501" t="str">
            <v>BANCADA DE GRANITO CINZA ANDORINHA, ESPESSURA DE 2,5CM /M2</v>
          </cell>
          <cell r="C1501" t="str">
            <v>M2</v>
          </cell>
          <cell r="D1501" t="str">
            <v>M2</v>
          </cell>
          <cell r="E1501">
            <v>543.85</v>
          </cell>
          <cell r="F1501">
            <v>550.71</v>
          </cell>
          <cell r="G1501"/>
        </row>
        <row r="1502">
          <cell r="A1502" t="str">
            <v>2001003026</v>
          </cell>
          <cell r="B1502" t="str">
            <v>FRONTAO/ESPELHO EM GRANITO CINZA ANDORINHA COM H=10CM, ESP=2CM /M</v>
          </cell>
          <cell r="C1502" t="str">
            <v>/M</v>
          </cell>
          <cell r="D1502" t="str">
            <v>M</v>
          </cell>
          <cell r="E1502">
            <v>56.61</v>
          </cell>
          <cell r="F1502">
            <v>57.48</v>
          </cell>
          <cell r="G1502"/>
        </row>
        <row r="1503">
          <cell r="A1503" t="str">
            <v>2001003028</v>
          </cell>
          <cell r="B1503" t="str">
            <v>ARMARIO SOB BANCADA COM H=66CM EM MDF BRANCO ESPESSURA 18MM - ANEXO A-133 /M2</v>
          </cell>
          <cell r="C1503" t="str">
            <v>M2</v>
          </cell>
          <cell r="D1503" t="str">
            <v>M2</v>
          </cell>
          <cell r="E1503">
            <v>535.91999999999996</v>
          </cell>
          <cell r="F1503">
            <v>571.72</v>
          </cell>
          <cell r="G1503"/>
        </row>
        <row r="1504">
          <cell r="A1504" t="str">
            <v>2001003032</v>
          </cell>
          <cell r="B1504" t="str">
            <v>CONJUNTO DE CINCO PRATELEIRAS C/ C=150CM, L=40CM, ESP=8CM,CONCRETO MOLDADO IN LOCO FCK=20MPA, ARMADA C/ TELA SOLDADA Q-238 FIO 6.0MM, ENGASTADA EM ALV. DE TIJ. COMUM 1/2 VEZ, REV. E PINTADA C/ LATEX ACRILICO, PRAT.ACAB. SILICONNE-ANEXO A-142(S.C.) /M</v>
          </cell>
          <cell r="C1504" t="str">
            <v>/M</v>
          </cell>
          <cell r="D1504" t="str">
            <v>M</v>
          </cell>
          <cell r="E1504">
            <v>597.79</v>
          </cell>
          <cell r="F1504">
            <v>628.28</v>
          </cell>
          <cell r="G1504"/>
        </row>
        <row r="1505">
          <cell r="A1505" t="str">
            <v>2001003040</v>
          </cell>
          <cell r="B1505" t="str">
            <v>BANCO DE CONCRETO C=193CM, L=40CM E H=40CM EM CONCRETO MOLDADO IN LOCO FCK=20MPA, ARMADA COM TELA SOLDADA Q-238 FIO 6,0MM, MALHA DUPLA, COM PES DE ALVENARIA DE TIJOLO COMUM 1/2 VEZ, CONFORME DETALHE ANEXO A-147 /UN</v>
          </cell>
          <cell r="C1505" t="str">
            <v>UN</v>
          </cell>
          <cell r="D1505" t="str">
            <v>UN</v>
          </cell>
          <cell r="E1505">
            <v>214.24</v>
          </cell>
          <cell r="F1505">
            <v>222.93</v>
          </cell>
          <cell r="G1505"/>
        </row>
        <row r="1506">
          <cell r="A1506" t="str">
            <v>2001003044</v>
          </cell>
          <cell r="B1506" t="str">
            <v>PLACA DE SINALIZACAO EM ACRILICO ATE 240 CM2 COM 10 LETRAS, PARA PORTAS /UN</v>
          </cell>
          <cell r="C1506" t="str">
            <v>UN</v>
          </cell>
          <cell r="D1506" t="str">
            <v>UN</v>
          </cell>
          <cell r="E1506">
            <v>49.11</v>
          </cell>
          <cell r="F1506">
            <v>49.43</v>
          </cell>
          <cell r="G1506"/>
        </row>
        <row r="1507">
          <cell r="A1507" t="str">
            <v>2001003046</v>
          </cell>
          <cell r="B1507" t="str">
            <v>MASTRO TRIPLICE - ANEXO A-155 (S.C.) /UN</v>
          </cell>
          <cell r="C1507" t="str">
            <v>UN</v>
          </cell>
          <cell r="D1507" t="str">
            <v>UN</v>
          </cell>
          <cell r="E1507">
            <v>3808.78</v>
          </cell>
          <cell r="F1507">
            <v>3910.89</v>
          </cell>
          <cell r="G1507"/>
        </row>
        <row r="1508">
          <cell r="A1508" t="str">
            <v>2001003150</v>
          </cell>
          <cell r="B1508" t="str">
            <v>SINAPI - 94267 - GUIA (MEIO-FIO) E SARJETA CONJUGADOS DE CONCRETO, MOLDADA  IN LOCO  EM TRECHO RETO COM EXTRUSORA, 45 CM BASE (15 CM BASE DA GUIA + 30 CM BASE DA SARJETA) X 22 CM ALTURA. AF_06/2016 /M</v>
          </cell>
          <cell r="C1508" t="str">
            <v>/M</v>
          </cell>
          <cell r="D1508" t="str">
            <v>M</v>
          </cell>
          <cell r="E1508">
            <v>35.96</v>
          </cell>
          <cell r="F1508">
            <v>37.39</v>
          </cell>
          <cell r="G1508"/>
        </row>
        <row r="1509">
          <cell r="A1509" t="str">
            <v>2001003155</v>
          </cell>
          <cell r="B1509" t="str">
            <v>SINAPI - 94268 - GUIA (MEIO-FIO) E SARJETA CONJUGADOS DE CONCRETO, MOLDADA  IN LOCO  EM TRECHO CURVO COM EXTRUSORA, 45 CM BASE (15 CM BASE DA GUIA + 30 CM BASE DA SARJETA) X 22 CM ALTURA. AF_06/2016 /M</v>
          </cell>
          <cell r="C1509" t="str">
            <v>/M</v>
          </cell>
          <cell r="D1509" t="str">
            <v>M</v>
          </cell>
          <cell r="E1509">
            <v>39.22</v>
          </cell>
          <cell r="F1509">
            <v>40.97</v>
          </cell>
          <cell r="G1509"/>
        </row>
        <row r="1510">
          <cell r="A1510" t="str">
            <v>2001003160</v>
          </cell>
          <cell r="B1510" t="str">
            <v>SINAPI - 94263 - GUIA (MEIO-FIO) CONCRETO, MOLDADA  IN LOCO  EM TRECHO RETO COM EXTRUSORA, 13 CM BASE X 22 CM ALTURA. AF_06/2016 /M</v>
          </cell>
          <cell r="C1510" t="str">
            <v>/M</v>
          </cell>
          <cell r="D1510" t="str">
            <v>M</v>
          </cell>
          <cell r="E1510">
            <v>23.03</v>
          </cell>
          <cell r="F1510">
            <v>24.31</v>
          </cell>
          <cell r="G1510"/>
        </row>
        <row r="1511">
          <cell r="A1511" t="str">
            <v>2001003165</v>
          </cell>
          <cell r="B1511" t="str">
            <v>SINAPI - 94264 - GUIA (MEIO-FIO) CONCRETO, MOLDADA  IN LOCO  EM TRECHO CURVO COM EXTRUSORA, 13 CM BASE X 22 CM ALTURA. AF_06/2016 /M</v>
          </cell>
          <cell r="C1511" t="str">
            <v>/M</v>
          </cell>
          <cell r="D1511" t="str">
            <v>M</v>
          </cell>
          <cell r="E1511">
            <v>25.61</v>
          </cell>
          <cell r="F1511">
            <v>27.14</v>
          </cell>
          <cell r="G1511"/>
        </row>
        <row r="1512">
          <cell r="A1512" t="str">
            <v>2001003990</v>
          </cell>
          <cell r="B1512" t="str">
            <v>ABRIGO PARA GAS, EM TIJOLO COMUM INTERTRAVADO E LAJE EM CONCRETO ARMADO, REVESTIDO E PINTADO MEDINDO:- (2,00 X 0,95)M, H=2,27M - PARA 2 CILINDROS DE 45KG /UN</v>
          </cell>
          <cell r="C1512" t="str">
            <v>UN</v>
          </cell>
          <cell r="D1512" t="str">
            <v>UN</v>
          </cell>
          <cell r="E1512">
            <v>3256.61</v>
          </cell>
          <cell r="F1512">
            <v>3435.58</v>
          </cell>
          <cell r="G1512"/>
        </row>
        <row r="1513">
          <cell r="A1513" t="str">
            <v>2001003992</v>
          </cell>
          <cell r="B1513" t="str">
            <v>- (2,70 X 0,95)M, H=2,27M - PARA 4 CILINDROS DE 45KG /UN</v>
          </cell>
          <cell r="C1513" t="str">
            <v>UN</v>
          </cell>
          <cell r="D1513" t="str">
            <v>UN</v>
          </cell>
          <cell r="E1513">
            <v>4352.37</v>
          </cell>
          <cell r="F1513">
            <v>4606.95</v>
          </cell>
          <cell r="G1513"/>
        </row>
        <row r="1514">
          <cell r="A1514" t="str">
            <v>2001003995</v>
          </cell>
          <cell r="B1514" t="str">
            <v>ABRIGO PARA RESIDUOS SOLIDOS, TIPO B, 2 CELULAS (2,85 X 1,70)M, CONFORME DETALHE DE PROJETO - ANEXO A-159 - PLANILHA PADRAO 000564 /UN</v>
          </cell>
          <cell r="C1514" t="str">
            <v>UN</v>
          </cell>
          <cell r="D1514" t="str">
            <v>UN</v>
          </cell>
          <cell r="E1514">
            <v>13522.08</v>
          </cell>
          <cell r="F1514">
            <v>13983.82</v>
          </cell>
          <cell r="G1514"/>
        </row>
        <row r="1515">
          <cell r="A1515" t="str">
            <v>2001003997</v>
          </cell>
          <cell r="B1515" t="str">
            <v>ALUGUEL CAMINHAO MUNCK, TIPO TOCO, MODELO 12/18 6M ATE 5T /DIA</v>
          </cell>
          <cell r="C1515" t="str">
            <v>IA</v>
          </cell>
          <cell r="D1515" t="str">
            <v>IA</v>
          </cell>
          <cell r="E1515">
            <v>1751.92</v>
          </cell>
          <cell r="F1515">
            <v>1806.16</v>
          </cell>
          <cell r="G1515"/>
        </row>
        <row r="1516">
          <cell r="A1516" t="str">
            <v>2001003998</v>
          </cell>
          <cell r="B1516" t="str">
            <v>ALUGUEL CAMINHAO MUNCK, TIPO TOCO, MODELO 12/18 6M ATE 5T /H</v>
          </cell>
          <cell r="C1516" t="str">
            <v>/H</v>
          </cell>
          <cell r="D1516" t="str">
            <v>H</v>
          </cell>
          <cell r="E1516">
            <v>153.61000000000001</v>
          </cell>
          <cell r="F1516">
            <v>155.87</v>
          </cell>
          <cell r="G1516"/>
        </row>
        <row r="1517">
          <cell r="A1517" t="str">
            <v>2001004000</v>
          </cell>
          <cell r="B1517" t="str">
            <v>LOCACAO MENSAL DE ANDAIME TIPO FACHADEIRO, CONTENDO PLATAFORMA, SAPATAS AJUSTAVEIS, RODAPES, ESCADA MARINHEIRO E GUARDA CORPO, CONFORME AS NORMAS NBR 6494 E NR 18, INCLUSIVE PRIMEIRA MONTAGEM /M2</v>
          </cell>
          <cell r="C1517" t="str">
            <v>M2</v>
          </cell>
          <cell r="D1517" t="str">
            <v>M2</v>
          </cell>
          <cell r="E1517">
            <v>12.41</v>
          </cell>
          <cell r="F1517">
            <v>13.24</v>
          </cell>
          <cell r="G1517"/>
        </row>
        <row r="1518">
          <cell r="A1518" t="str">
            <v>2001004001</v>
          </cell>
          <cell r="B1518" t="str">
            <v>SINAPI - 97063 - MONTAGEM E DESMONTAGEM DE ANDAIME MODULAR FACHADEIRO, COM PISO METALICO, PARA EDIFICACOES COM MÚLTIPLOS PAVIMENTOS (EXCLUSIVE ANDAIME E LIMPEZA). AF_11/2017 /M2</v>
          </cell>
          <cell r="C1518" t="str">
            <v>M2</v>
          </cell>
          <cell r="D1518" t="str">
            <v>M2</v>
          </cell>
          <cell r="E1518">
            <v>7.42</v>
          </cell>
          <cell r="F1518">
            <v>8.25</v>
          </cell>
          <cell r="G1518"/>
        </row>
        <row r="1519">
          <cell r="A1519" t="str">
            <v>2001004006</v>
          </cell>
          <cell r="B1519" t="str">
            <v>LOCACAO MENSAL DE ANDAIME TUBULAR METALICO TIPO TORRE, COM LARGURA DE 1,00 ATE 1,50M E H=1,00M, INCLUSO MONTAGEM E DESMONTAGEM /M</v>
          </cell>
          <cell r="C1519" t="str">
            <v>/M</v>
          </cell>
          <cell r="D1519" t="str">
            <v>M</v>
          </cell>
          <cell r="E1519">
            <v>26.95</v>
          </cell>
          <cell r="F1519">
            <v>28.27</v>
          </cell>
          <cell r="G1519"/>
        </row>
        <row r="1520">
          <cell r="A1520" t="str">
            <v>2001004007</v>
          </cell>
          <cell r="B1520" t="str">
            <v>SINAPI - 97064 - MONTAGEM E DESMONTAGEM DE ANDAIME TUBULAR TIPO TORRE (EXCLUSIVE ANDAIME E LIMPEZA). AF_11/2017 /M</v>
          </cell>
          <cell r="C1520" t="str">
            <v>/M</v>
          </cell>
          <cell r="D1520" t="str">
            <v>M</v>
          </cell>
          <cell r="E1520">
            <v>13.64</v>
          </cell>
          <cell r="F1520">
            <v>15.16</v>
          </cell>
          <cell r="G1520"/>
        </row>
        <row r="1521">
          <cell r="A1521" t="str">
            <v>2001004030</v>
          </cell>
          <cell r="B1521" t="str">
            <v>PINTURA DE FAIXAS DE DEMARCACAO COM TINTA ACRILICA, L=10CM, APLICADA COM TRINCHA /M</v>
          </cell>
          <cell r="C1521" t="str">
            <v>/M</v>
          </cell>
          <cell r="D1521" t="str">
            <v>M</v>
          </cell>
          <cell r="E1521">
            <v>7.72</v>
          </cell>
          <cell r="F1521">
            <v>8.17</v>
          </cell>
          <cell r="G1521"/>
        </row>
        <row r="1522">
          <cell r="A1522" t="str">
            <v>2001004032</v>
          </cell>
          <cell r="B1522" t="str">
            <v>PINTURA DE FAIXAS DE DEMARCACAO COM TINTA ACRILICA, L=20CM, APLICADA COM TRINCHA /M</v>
          </cell>
          <cell r="C1522" t="str">
            <v>/M</v>
          </cell>
          <cell r="D1522" t="str">
            <v>M</v>
          </cell>
          <cell r="E1522">
            <v>18.32</v>
          </cell>
          <cell r="F1522">
            <v>20.09</v>
          </cell>
          <cell r="G1522"/>
        </row>
        <row r="1523">
          <cell r="A1523" t="str">
            <v>2001004035</v>
          </cell>
          <cell r="B1523" t="str">
            <v>SINAPI - 84665 - PINTURA ACRILICA PARA SINALIZACAO HORIZONTAL EM PISO CIMENTADO /M2</v>
          </cell>
          <cell r="C1523" t="str">
            <v>M2</v>
          </cell>
          <cell r="D1523" t="str">
            <v>M2</v>
          </cell>
          <cell r="E1523">
            <v>18.57</v>
          </cell>
          <cell r="F1523">
            <v>20.03</v>
          </cell>
          <cell r="G1523"/>
        </row>
        <row r="1524">
          <cell r="A1524" t="str">
            <v>2001004040</v>
          </cell>
          <cell r="B1524" t="str">
            <v>BARREIRA DE PROTECAO HELICOIDAL (CONCERTINA) SIMPLES EM ACO GALVANIZADO CORTANTE, DIAMETRO DE 300MM, INCLUSIVE ACESSORIOS DE FIXACAO /M</v>
          </cell>
          <cell r="C1524" t="str">
            <v>/M</v>
          </cell>
          <cell r="D1524" t="str">
            <v>M</v>
          </cell>
          <cell r="E1524">
            <v>38.229999999999997</v>
          </cell>
          <cell r="F1524">
            <v>41.02</v>
          </cell>
          <cell r="G1524"/>
        </row>
        <row r="1525">
          <cell r="A1525" t="str">
            <v>2001004041</v>
          </cell>
          <cell r="B1525" t="str">
            <v>GRADIL EM METALON, H=2,00M, INCLUSIVE BROCA DE 25CM (0,80M), PINTURA EM FUNDO ANTICORROSIVO (2 DEMAOS) E ESMALTE EM 2 DEMAOS /M</v>
          </cell>
          <cell r="C1525" t="str">
            <v>/M</v>
          </cell>
          <cell r="D1525" t="str">
            <v>M</v>
          </cell>
          <cell r="E1525">
            <v>580.86</v>
          </cell>
          <cell r="F1525">
            <v>601.78</v>
          </cell>
          <cell r="G1525"/>
        </row>
        <row r="1526">
          <cell r="A1526" t="str">
            <v>2001004042</v>
          </cell>
          <cell r="B1526" t="str">
            <v>GRADIL EM METALON, H=1,80M, INCLUSIVE BROCA DE 25CM (0,80M), PINTURA EM FUNDO ANTICORROSIVO (2 DEMAOS) E ESMALTE EM 2 DEMAOS - ANEXO A-061 (S.C.) /M</v>
          </cell>
          <cell r="C1526" t="str">
            <v>/M</v>
          </cell>
          <cell r="D1526" t="str">
            <v>M</v>
          </cell>
          <cell r="E1526">
            <v>538.26</v>
          </cell>
          <cell r="F1526">
            <v>557.51</v>
          </cell>
          <cell r="G1526"/>
        </row>
        <row r="1527">
          <cell r="A1527" t="str">
            <v>2001004043</v>
          </cell>
          <cell r="B1527" t="str">
            <v>GRADIL EM METALON SOBRE MURETA DE CONCRETO H=1,80M, SENDO H=1,30M DE GRADIL E MURETA H=0,50M, REVESTIDO E PINTADO COM FUNDO ANTICORROSIVO E ESMALTE SINTETICO EM 2 DEMAOS ANEXO A-062 (S.C.) /M</v>
          </cell>
          <cell r="C1527" t="str">
            <v>/M</v>
          </cell>
          <cell r="D1527" t="str">
            <v>M</v>
          </cell>
          <cell r="E1527">
            <v>827.93</v>
          </cell>
          <cell r="F1527">
            <v>865.15</v>
          </cell>
          <cell r="G1527"/>
        </row>
        <row r="1528">
          <cell r="A1528" t="str">
            <v>2001004044</v>
          </cell>
          <cell r="B1528" t="str">
            <v>GRADIL EM METALON SOBRE MURETA DE CONCRETO H=2,00M, SENDO H=1,50M DE GRADIL E MURETA H=0,50M, REVESTIDO E PINTADO COM FUNDO ANTICORROSIVO E ESMALTE SINTETICO EM 2 DEMAOS ANEXO A-062 (S.C.) /M</v>
          </cell>
          <cell r="C1528" t="str">
            <v>/M</v>
          </cell>
          <cell r="D1528" t="str">
            <v>M</v>
          </cell>
          <cell r="E1528">
            <v>858.34</v>
          </cell>
          <cell r="F1528">
            <v>897.06</v>
          </cell>
          <cell r="G1528"/>
        </row>
        <row r="1529">
          <cell r="A1529" t="str">
            <v>2001004045</v>
          </cell>
          <cell r="B1529" t="str">
            <v>PORTAO EM METALON - 1 FOLHA - PARA PEDESTRES, INCLUSIVE 2 BROCAS DE 25CM (0,80M), PINTURA EM FUNDO ANTICORROSIVO (2 DEMAOS) E ESMALTE EM 2 DEMAOS - ANEXO A-060 (S.C.) /M2</v>
          </cell>
          <cell r="C1529" t="str">
            <v>M2</v>
          </cell>
          <cell r="D1529" t="str">
            <v>M2</v>
          </cell>
          <cell r="E1529">
            <v>603.94000000000005</v>
          </cell>
          <cell r="F1529">
            <v>626.73</v>
          </cell>
          <cell r="G1529"/>
        </row>
        <row r="1530">
          <cell r="A1530" t="str">
            <v>2001004046</v>
          </cell>
          <cell r="B1530" t="str">
            <v>PORTAO EM METALON - 2 FOLHAS - PARA VEICULOS, INCLUSIVE 2 BROCAS DE 25CM (0,80M), PINTURA EM FUNDO ANTICORROSIVO (2 DEMAOS) E ESMALTE EM 2 DEMAOS - ANEXO A-060 (S.C.) /M2</v>
          </cell>
          <cell r="C1530" t="str">
            <v>M2</v>
          </cell>
          <cell r="D1530" t="str">
            <v>M2</v>
          </cell>
          <cell r="E1530">
            <v>382.04</v>
          </cell>
          <cell r="F1530">
            <v>395.79</v>
          </cell>
          <cell r="G1530"/>
        </row>
        <row r="1531">
          <cell r="A1531" t="str">
            <v>2001004047</v>
          </cell>
          <cell r="B1531" t="str">
            <v>GRADIL EM METALON, SOBRE MURETA DE ALVENARIA H=1,80M, SENDO H=1,30M DE GRADIL E MURETA H=0,50M, INCLUSIVE PINTURA C/FUNDO ANTICORROSIVO (2 DEMAOS), ESMALTE (2 DEMAOS) NO GRADIL, NA MURETA REVESTIMENTO, SELADOR E LATEX (2 DEMAOS), ANEXO A-062(S.C.) /M</v>
          </cell>
          <cell r="C1531" t="str">
            <v>/M</v>
          </cell>
          <cell r="D1531" t="str">
            <v>M</v>
          </cell>
          <cell r="E1531">
            <v>643.09</v>
          </cell>
          <cell r="F1531">
            <v>674.99</v>
          </cell>
          <cell r="G1531"/>
        </row>
        <row r="1532">
          <cell r="A1532" t="str">
            <v>2001004048</v>
          </cell>
          <cell r="B1532" t="str">
            <v>GRADIL EM METALON, SOBRE MURETA DE ALVENARIA H=2,00M, SENDO H=1,50M DE GRADIL E MURETA H=0,50M, INCLUSIVE PINTURA C/FUNDO ANTICORROSIVO (2 DEMAOS), ESMALTE (2 DEMAOS) NO GRADIL, NA MURETA REVESTIMENTO, SELADOR E LATEX (2 DEMAOS), ANEXO A-062(S.C.) /M</v>
          </cell>
          <cell r="C1532" t="str">
            <v>/M</v>
          </cell>
          <cell r="D1532" t="str">
            <v>M</v>
          </cell>
          <cell r="E1532">
            <v>699.08</v>
          </cell>
          <cell r="F1532">
            <v>733.49</v>
          </cell>
          <cell r="G1532"/>
        </row>
        <row r="1533">
          <cell r="A1533"/>
          <cell r="B1533"/>
          <cell r="C1533"/>
          <cell r="D1533"/>
          <cell r="E1533"/>
          <cell r="F1533"/>
          <cell r="G1533"/>
        </row>
        <row r="1534">
          <cell r="A1534"/>
          <cell r="B1534" t="str">
            <v>URBANIZACAO</v>
          </cell>
          <cell r="C1534"/>
          <cell r="D1534"/>
          <cell r="E1534"/>
          <cell r="F1534"/>
          <cell r="G1534"/>
        </row>
        <row r="1535">
          <cell r="A1535"/>
          <cell r="B1535"/>
          <cell r="C1535"/>
          <cell r="D1535"/>
          <cell r="E1535"/>
          <cell r="F1535"/>
          <cell r="G1535"/>
        </row>
        <row r="1536">
          <cell r="A1536" t="str">
            <v>CODIGO</v>
          </cell>
          <cell r="B1536" t="str">
            <v>S E R V I C O S</v>
          </cell>
          <cell r="C1536"/>
          <cell r="D1536"/>
          <cell r="E1536" t="str">
            <v>TOTAL</v>
          </cell>
          <cell r="F1536" t="str">
            <v>TOTAL</v>
          </cell>
          <cell r="G1536"/>
        </row>
        <row r="1537">
          <cell r="A1537"/>
          <cell r="B1537"/>
          <cell r="C1537"/>
          <cell r="D1537"/>
          <cell r="E1537"/>
          <cell r="F1537"/>
          <cell r="G1537"/>
        </row>
        <row r="1538">
          <cell r="A1538" t="str">
            <v>2101000101</v>
          </cell>
          <cell r="B1538" t="str">
            <v>SINAPI - 98504 - PLANTIO DE GRAMA EM PLACAS. AF_05/2018 /M2</v>
          </cell>
          <cell r="C1538" t="str">
            <v>M2</v>
          </cell>
          <cell r="D1538" t="str">
            <v>M2</v>
          </cell>
          <cell r="E1538">
            <v>6.51</v>
          </cell>
          <cell r="F1538">
            <v>6.81</v>
          </cell>
          <cell r="G1538"/>
        </row>
        <row r="1539">
          <cell r="A1539" t="str">
            <v>2101000102</v>
          </cell>
          <cell r="B1539" t="str">
            <v>SINAPI - 98509 - PLANTIO DE ARBUSTO OU  CERCA VIVA. AF_05/2018 /UN</v>
          </cell>
          <cell r="C1539" t="str">
            <v>UN</v>
          </cell>
          <cell r="D1539" t="str">
            <v>UN</v>
          </cell>
          <cell r="E1539">
            <v>43.43</v>
          </cell>
          <cell r="F1539">
            <v>43.61</v>
          </cell>
          <cell r="G1539"/>
        </row>
        <row r="1540">
          <cell r="A1540" t="str">
            <v>2101000103</v>
          </cell>
          <cell r="B1540" t="str">
            <v>SINAPI - 98510 - PLANTIO DE ARVORE ORNAMENTAL COM ALTURA DE MUDA MENOR OU IGUAL A 2,00 M. AF_05/2018 /UN</v>
          </cell>
          <cell r="C1540" t="str">
            <v>UN</v>
          </cell>
          <cell r="D1540" t="str">
            <v>UN</v>
          </cell>
          <cell r="E1540">
            <v>63.25</v>
          </cell>
          <cell r="F1540">
            <v>64.66</v>
          </cell>
          <cell r="G1540"/>
        </row>
        <row r="1541">
          <cell r="A1541" t="str">
            <v>2101000104</v>
          </cell>
          <cell r="B1541" t="str">
            <v>SINAPI - 98511 - PLANTIO DE ARVORE ORNAMENTAL COM ALTURA DE MUDA MAIOR QUE 2,00 M E MENOR OU IGUAL A 4,00 M. AF_05/2018 /UN</v>
          </cell>
          <cell r="C1541" t="str">
            <v>UN</v>
          </cell>
          <cell r="D1541" t="str">
            <v>UN</v>
          </cell>
          <cell r="E1541">
            <v>121.39</v>
          </cell>
          <cell r="F1541">
            <v>123.39</v>
          </cell>
          <cell r="G1541"/>
        </row>
        <row r="1542">
          <cell r="A1542"/>
          <cell r="B1542"/>
          <cell r="C1542"/>
          <cell r="D1542"/>
          <cell r="E1542"/>
          <cell r="F1542"/>
          <cell r="G1542"/>
        </row>
        <row r="1543">
          <cell r="A1543"/>
          <cell r="B1543" t="str">
            <v>LIMPEZA</v>
          </cell>
          <cell r="C1543"/>
          <cell r="D1543"/>
          <cell r="E1543"/>
          <cell r="F1543"/>
          <cell r="G1543"/>
        </row>
        <row r="1544">
          <cell r="A1544"/>
          <cell r="B1544"/>
          <cell r="C1544"/>
          <cell r="D1544"/>
          <cell r="E1544"/>
          <cell r="F1544"/>
          <cell r="G1544"/>
        </row>
        <row r="1545">
          <cell r="A1545" t="str">
            <v>CODIGO</v>
          </cell>
          <cell r="B1545" t="str">
            <v>S E R V I C O S</v>
          </cell>
          <cell r="C1545"/>
          <cell r="D1545"/>
          <cell r="E1545" t="str">
            <v>TOTAL</v>
          </cell>
          <cell r="F1545" t="str">
            <v>TOTAL</v>
          </cell>
          <cell r="G1545"/>
        </row>
        <row r="1546">
          <cell r="A1546"/>
          <cell r="B1546"/>
          <cell r="C1546"/>
          <cell r="D1546"/>
          <cell r="E1546"/>
          <cell r="F1546"/>
          <cell r="G1546"/>
        </row>
        <row r="1547">
          <cell r="A1547" t="str">
            <v>2201000010</v>
          </cell>
          <cell r="B1547" t="str">
            <v>LIMPEZA FINAL DA OBRA /M2</v>
          </cell>
          <cell r="C1547" t="str">
            <v>M2</v>
          </cell>
          <cell r="D1547" t="str">
            <v>M2</v>
          </cell>
          <cell r="E1547">
            <v>2.27</v>
          </cell>
          <cell r="F1547">
            <v>2.48</v>
          </cell>
          <cell r="G1547"/>
        </row>
        <row r="1548">
          <cell r="A1548" t="str">
            <v>2201000012</v>
          </cell>
          <cell r="B1548" t="str">
            <v>SINAPI - 99803 - LIMPEZA DE PISO CERAMICO OU PORCELANATO COM PANO UMIDO. AF_04/2019 /M2</v>
          </cell>
          <cell r="C1548" t="str">
            <v>M2</v>
          </cell>
          <cell r="D1548" t="str">
            <v>M2</v>
          </cell>
          <cell r="E1548">
            <v>1.41</v>
          </cell>
          <cell r="F1548">
            <v>1.55</v>
          </cell>
          <cell r="G1548"/>
        </row>
        <row r="1549">
          <cell r="A1549" t="str">
            <v>2201000014</v>
          </cell>
          <cell r="B1549" t="str">
            <v>SINAPI - 99814 - LIMPEZA DE SUPERFICIE COM JATO DE ALTA PRESSAO. AF_04/2019 /M2</v>
          </cell>
          <cell r="C1549" t="str">
            <v>M2</v>
          </cell>
          <cell r="D1549" t="str">
            <v>M2</v>
          </cell>
          <cell r="E1549">
            <v>1.3</v>
          </cell>
          <cell r="F1549">
            <v>1.43</v>
          </cell>
          <cell r="G1549"/>
        </row>
        <row r="1550">
          <cell r="A1550" t="str">
            <v>2201000016</v>
          </cell>
          <cell r="B1550" t="str">
            <v>LIMPEZA VIDROS COMUM /M2</v>
          </cell>
          <cell r="C1550" t="str">
            <v>M2</v>
          </cell>
          <cell r="D1550" t="str">
            <v>M2</v>
          </cell>
          <cell r="E1550">
            <v>11.18</v>
          </cell>
          <cell r="F1550">
            <v>12.05</v>
          </cell>
          <cell r="G1550"/>
        </row>
        <row r="1551">
          <cell r="A1551" t="str">
            <v>2201000018</v>
          </cell>
          <cell r="B1551" t="str">
            <v>LIMPEZA DE LOUCAS E METAIS /UN</v>
          </cell>
          <cell r="C1551" t="str">
            <v>UN</v>
          </cell>
          <cell r="D1551" t="str">
            <v>UN</v>
          </cell>
          <cell r="E1551">
            <v>24.39</v>
          </cell>
          <cell r="F1551">
            <v>26.29</v>
          </cell>
          <cell r="G1551"/>
        </row>
        <row r="1552">
          <cell r="A1552" t="str">
            <v>2201000020</v>
          </cell>
          <cell r="B1552" t="str">
            <v>LAVAGEM DE PISOS CERAMICOS /M2</v>
          </cell>
          <cell r="C1552" t="str">
            <v>M2</v>
          </cell>
          <cell r="D1552" t="str">
            <v>M2</v>
          </cell>
          <cell r="E1552">
            <v>5.01</v>
          </cell>
          <cell r="F1552">
            <v>5.45</v>
          </cell>
          <cell r="G1552"/>
        </row>
        <row r="1553">
          <cell r="A1553"/>
          <cell r="B1553"/>
          <cell r="C1553"/>
          <cell r="D1553"/>
          <cell r="E1553"/>
          <cell r="F1553"/>
          <cell r="G1553"/>
        </row>
        <row r="1554">
          <cell r="A1554"/>
          <cell r="B1554" t="str">
            <v>ADMINISTRACAO LOCAL</v>
          </cell>
          <cell r="C1554"/>
          <cell r="D1554"/>
          <cell r="E1554"/>
          <cell r="F1554"/>
          <cell r="G1554"/>
        </row>
        <row r="1555">
          <cell r="A1555"/>
          <cell r="B1555"/>
          <cell r="C1555"/>
          <cell r="D1555"/>
          <cell r="E1555"/>
          <cell r="F1555"/>
          <cell r="G1555"/>
        </row>
        <row r="1556">
          <cell r="A1556" t="str">
            <v>CODIGO</v>
          </cell>
          <cell r="B1556" t="str">
            <v>S E R V I C O S</v>
          </cell>
          <cell r="C1556"/>
          <cell r="D1556"/>
          <cell r="E1556" t="str">
            <v>TOTAL</v>
          </cell>
          <cell r="F1556" t="str">
            <v>TOTAL</v>
          </cell>
          <cell r="G1556"/>
        </row>
        <row r="1557">
          <cell r="A1557"/>
          <cell r="B1557"/>
          <cell r="C1557"/>
          <cell r="D1557"/>
          <cell r="E1557"/>
          <cell r="F1557"/>
          <cell r="G1557"/>
        </row>
        <row r="1558">
          <cell r="A1558" t="str">
            <v>2301000100</v>
          </cell>
          <cell r="B1558" t="str">
            <v>MAO DE OBRA:- SERVENTE COM ENCARGOS COMPLEMENTARES /H</v>
          </cell>
          <cell r="C1558" t="str">
            <v>/H</v>
          </cell>
          <cell r="D1558" t="str">
            <v>H</v>
          </cell>
          <cell r="E1558">
            <v>14.55</v>
          </cell>
          <cell r="F1558">
            <v>16.010000000000002</v>
          </cell>
          <cell r="G1558"/>
        </row>
        <row r="1559">
          <cell r="A1559" t="str">
            <v>2301000101</v>
          </cell>
          <cell r="B1559" t="str">
            <v>- JARDINEIRO COM ENCARGOS COMPLEMENTARES /H</v>
          </cell>
          <cell r="C1559" t="str">
            <v>/H</v>
          </cell>
          <cell r="D1559" t="str">
            <v>H</v>
          </cell>
          <cell r="E1559">
            <v>17.27</v>
          </cell>
          <cell r="F1559">
            <v>19.149999999999999</v>
          </cell>
          <cell r="G1559"/>
        </row>
        <row r="1560">
          <cell r="A1560" t="str">
            <v>2301000104</v>
          </cell>
          <cell r="B1560" t="str">
            <v>- AUXILIAR DE SERVICOS GERAIS COM ENCARGOS COMPLEMENTARES /H</v>
          </cell>
          <cell r="C1560" t="str">
            <v>/H</v>
          </cell>
          <cell r="D1560" t="str">
            <v>H</v>
          </cell>
          <cell r="E1560">
            <v>15.19</v>
          </cell>
          <cell r="F1560">
            <v>16.760000000000002</v>
          </cell>
          <cell r="G1560"/>
        </row>
        <row r="1561">
          <cell r="A1561" t="str">
            <v>2301000105</v>
          </cell>
          <cell r="B1561" t="str">
            <v>- BLASTER, DINAMITADOR OU CABO DE FOGO COM ENCARGOS COMPLEMENTARES /H</v>
          </cell>
          <cell r="C1561" t="str">
            <v>/H</v>
          </cell>
          <cell r="D1561" t="str">
            <v>H</v>
          </cell>
          <cell r="E1561">
            <v>18.11</v>
          </cell>
          <cell r="F1561">
            <v>20.260000000000002</v>
          </cell>
          <cell r="G1561"/>
        </row>
        <row r="1562">
          <cell r="A1562" t="str">
            <v>2301000106</v>
          </cell>
          <cell r="B1562" t="str">
            <v>- POCEIRO COM ENCARGOS COMPLEMENTARES /H</v>
          </cell>
          <cell r="C1562" t="str">
            <v>/H</v>
          </cell>
          <cell r="D1562" t="str">
            <v>H</v>
          </cell>
          <cell r="E1562">
            <v>18.28</v>
          </cell>
          <cell r="F1562">
            <v>20.47</v>
          </cell>
          <cell r="G1562"/>
        </row>
        <row r="1563">
          <cell r="A1563" t="str">
            <v>2301000108</v>
          </cell>
          <cell r="B1563" t="str">
            <v>- ARMADOR COM ENCARGOS COMPLEMENTARES /H</v>
          </cell>
          <cell r="C1563" t="str">
            <v>/H</v>
          </cell>
          <cell r="D1563" t="str">
            <v>H</v>
          </cell>
          <cell r="E1563">
            <v>17.739999999999998</v>
          </cell>
          <cell r="F1563">
            <v>19.690000000000001</v>
          </cell>
          <cell r="G1563"/>
        </row>
        <row r="1564">
          <cell r="A1564" t="str">
            <v>2301000109</v>
          </cell>
          <cell r="B1564" t="str">
            <v>- CARPINTEIRO DE FORMAS COM ENCARGOS COMPLEMENTARES /H</v>
          </cell>
          <cell r="C1564" t="str">
            <v>/H</v>
          </cell>
          <cell r="D1564" t="str">
            <v>H</v>
          </cell>
          <cell r="E1564">
            <v>17.64</v>
          </cell>
          <cell r="F1564">
            <v>19.59</v>
          </cell>
          <cell r="G1564"/>
        </row>
        <row r="1565">
          <cell r="A1565" t="str">
            <v>2301000110</v>
          </cell>
          <cell r="B1565" t="str">
            <v>- CALCETEIRO COM ENCARGOS COMPLEMENTARES /H</v>
          </cell>
          <cell r="C1565" t="str">
            <v>/H</v>
          </cell>
          <cell r="D1565" t="str">
            <v>H</v>
          </cell>
          <cell r="E1565">
            <v>18.739999999999998</v>
          </cell>
          <cell r="F1565">
            <v>20.86</v>
          </cell>
          <cell r="G1565"/>
        </row>
        <row r="1566">
          <cell r="A1566" t="str">
            <v>2301000111</v>
          </cell>
          <cell r="B1566" t="str">
            <v>- AZULEJISTA OU LADRILHISTA COM ENCARGOS COMPLEMENTARES /H</v>
          </cell>
          <cell r="C1566" t="str">
            <v>/H</v>
          </cell>
          <cell r="D1566" t="str">
            <v>H</v>
          </cell>
          <cell r="E1566">
            <v>17.760000000000002</v>
          </cell>
          <cell r="F1566">
            <v>19.72</v>
          </cell>
          <cell r="G1566"/>
        </row>
        <row r="1567">
          <cell r="A1567" t="str">
            <v>2301000112</v>
          </cell>
          <cell r="B1567" t="str">
            <v>- PEDREIRO COM ENCARGOS COMPLEMENTARES /H</v>
          </cell>
          <cell r="C1567" t="str">
            <v>/H</v>
          </cell>
          <cell r="D1567" t="str">
            <v>H</v>
          </cell>
          <cell r="E1567">
            <v>17.82</v>
          </cell>
          <cell r="F1567">
            <v>19.79</v>
          </cell>
          <cell r="G1567"/>
        </row>
        <row r="1568">
          <cell r="A1568" t="str">
            <v>2301000113</v>
          </cell>
          <cell r="B1568" t="str">
            <v>- TAQUEADOR OU TAQUEIRO COM ENCARGOS COMPLEMENTARES /H</v>
          </cell>
          <cell r="C1568" t="str">
            <v>/H</v>
          </cell>
          <cell r="D1568" t="str">
            <v>H</v>
          </cell>
          <cell r="E1568">
            <v>20.440000000000001</v>
          </cell>
          <cell r="F1568">
            <v>22.84</v>
          </cell>
          <cell r="G1568"/>
        </row>
        <row r="1569">
          <cell r="A1569" t="str">
            <v>2301000114</v>
          </cell>
          <cell r="B1569" t="str">
            <v>- TELHADISTA COM ENCARGOS COMPLEMENTARES /H</v>
          </cell>
          <cell r="C1569" t="str">
            <v>/H</v>
          </cell>
          <cell r="D1569" t="str">
            <v>H</v>
          </cell>
          <cell r="E1569">
            <v>18.75</v>
          </cell>
          <cell r="F1569">
            <v>20.89</v>
          </cell>
          <cell r="G1569"/>
        </row>
        <row r="1570">
          <cell r="A1570" t="str">
            <v>2301000119</v>
          </cell>
          <cell r="B1570" t="str">
            <v>- ELETRICISTA COM ENCARGOS COMPLEMENTARES /H</v>
          </cell>
          <cell r="C1570" t="str">
            <v>/H</v>
          </cell>
          <cell r="D1570" t="str">
            <v>H</v>
          </cell>
          <cell r="E1570">
            <v>19.73</v>
          </cell>
          <cell r="F1570">
            <v>22</v>
          </cell>
          <cell r="G1570"/>
        </row>
        <row r="1571">
          <cell r="A1571" t="str">
            <v>2301000120</v>
          </cell>
          <cell r="B1571" t="str">
            <v>- ENCANADOR COM ENCARGOS COMPLEMENTARES /H</v>
          </cell>
          <cell r="C1571" t="str">
            <v>/H</v>
          </cell>
          <cell r="D1571" t="str">
            <v>H</v>
          </cell>
          <cell r="E1571">
            <v>17.34</v>
          </cell>
          <cell r="F1571">
            <v>19.309999999999999</v>
          </cell>
          <cell r="G1571"/>
        </row>
        <row r="1572">
          <cell r="A1572" t="str">
            <v>2301000121</v>
          </cell>
          <cell r="B1572" t="str">
            <v>- PINTOR COM ENCARGOS COMPLEMENTARES /H</v>
          </cell>
          <cell r="C1572" t="str">
            <v>/H</v>
          </cell>
          <cell r="D1572" t="str">
            <v>H</v>
          </cell>
          <cell r="E1572">
            <v>18.829999999999998</v>
          </cell>
          <cell r="F1572">
            <v>20.79</v>
          </cell>
          <cell r="G1572"/>
        </row>
        <row r="1573">
          <cell r="A1573" t="str">
            <v>2301000126</v>
          </cell>
          <cell r="B1573" t="str">
            <v>SINAPI - 90781 - TOPOGRAFO COM ENCARGOS COMPLEMENTARES /H</v>
          </cell>
          <cell r="C1573" t="str">
            <v>/H</v>
          </cell>
          <cell r="D1573" t="str">
            <v>H</v>
          </cell>
          <cell r="E1573">
            <v>18.850000000000001</v>
          </cell>
          <cell r="F1573">
            <v>21.66</v>
          </cell>
          <cell r="G1573"/>
        </row>
        <row r="1574">
          <cell r="A1574" t="str">
            <v>2301000130</v>
          </cell>
          <cell r="B1574" t="str">
            <v>SINAPI - 90766 - ALMOXARIFE COM ENCARGOS COMPLEMENTARES /H</v>
          </cell>
          <cell r="C1574" t="str">
            <v>/H</v>
          </cell>
          <cell r="D1574" t="str">
            <v>H</v>
          </cell>
          <cell r="E1574">
            <v>14.2</v>
          </cell>
          <cell r="F1574">
            <v>16.260000000000002</v>
          </cell>
          <cell r="G1574"/>
        </row>
        <row r="1575">
          <cell r="A1575" t="str">
            <v>2301000132</v>
          </cell>
          <cell r="B1575" t="str">
            <v>SINAPI - 90767 - APONTADOR OU APROPRIADOR COM ENCARGOS COMPLEMENTARES /H</v>
          </cell>
          <cell r="C1575" t="str">
            <v>/H</v>
          </cell>
          <cell r="D1575" t="str">
            <v>H</v>
          </cell>
          <cell r="E1575">
            <v>13.72</v>
          </cell>
          <cell r="F1575">
            <v>15.7</v>
          </cell>
          <cell r="G1575"/>
        </row>
        <row r="1576">
          <cell r="A1576" t="str">
            <v>2301000134</v>
          </cell>
          <cell r="B1576" t="str">
            <v>SINAPI - 88253 - AUXILIAR DE TOPOGRAFO COM ENCARGOS COMPLEMENTARES /H</v>
          </cell>
          <cell r="C1576" t="str">
            <v>/H</v>
          </cell>
          <cell r="D1576" t="str">
            <v>H</v>
          </cell>
          <cell r="E1576">
            <v>8.4</v>
          </cell>
          <cell r="F1576">
            <v>9.5399999999999991</v>
          </cell>
          <cell r="G1576"/>
        </row>
        <row r="1577">
          <cell r="A1577" t="str">
            <v>2301000136</v>
          </cell>
          <cell r="B1577" t="str">
            <v>SINAPI - 90776 - ENCARREGADO GERAL COM ENCARGOS COMPLEMENTARES /H</v>
          </cell>
          <cell r="C1577" t="str">
            <v>/H</v>
          </cell>
          <cell r="D1577" t="str">
            <v>H</v>
          </cell>
          <cell r="E1577">
            <v>15.94</v>
          </cell>
          <cell r="F1577">
            <v>18.21</v>
          </cell>
          <cell r="G1577"/>
        </row>
        <row r="1578">
          <cell r="A1578" t="str">
            <v>2301000138</v>
          </cell>
          <cell r="B1578" t="str">
            <v>SINAPI - 90777 - ENGENHEIRO CIVIL DE OBRA JUNIOR COM ENCARGOS COMPLEMENTARES /H</v>
          </cell>
          <cell r="C1578" t="str">
            <v>/H</v>
          </cell>
          <cell r="D1578" t="str">
            <v>H</v>
          </cell>
          <cell r="E1578">
            <v>79.75</v>
          </cell>
          <cell r="F1578">
            <v>92.2</v>
          </cell>
          <cell r="G1578"/>
        </row>
        <row r="1579">
          <cell r="A1579" t="str">
            <v>2301000140</v>
          </cell>
          <cell r="B1579" t="str">
            <v>SINAPI - 90778 - ENGENHEIRO CIVIL DE OBRA PLENO COM ENCARGOS COMPLEMENTARES /H</v>
          </cell>
          <cell r="C1579" t="str">
            <v>/H</v>
          </cell>
          <cell r="D1579" t="str">
            <v>H</v>
          </cell>
          <cell r="E1579">
            <v>90.6</v>
          </cell>
          <cell r="F1579">
            <v>104.77</v>
          </cell>
          <cell r="G1579"/>
        </row>
        <row r="1580">
          <cell r="A1580" t="str">
            <v>2301000142</v>
          </cell>
          <cell r="B1580" t="str">
            <v>SINAPI - 90779 - ENGENHEIRO CIVIL DE OBRA SENIOR COM ENCARGOS COMPLEMENTARES /H</v>
          </cell>
          <cell r="C1580" t="str">
            <v>/H</v>
          </cell>
          <cell r="D1580" t="str">
            <v>H</v>
          </cell>
          <cell r="E1580">
            <v>123.43</v>
          </cell>
          <cell r="F1580">
            <v>142.80000000000001</v>
          </cell>
          <cell r="G1580"/>
        </row>
        <row r="1581">
          <cell r="A1581" t="str">
            <v>2301000144</v>
          </cell>
          <cell r="B1581" t="str">
            <v>SINAPI - 90780 - MESTRE DE OBRAS COM ENCARGOS COMPLEMENTARES /H</v>
          </cell>
          <cell r="C1581" t="str">
            <v>/H</v>
          </cell>
          <cell r="D1581" t="str">
            <v>H</v>
          </cell>
          <cell r="E1581">
            <v>23.36</v>
          </cell>
          <cell r="F1581">
            <v>26.8</v>
          </cell>
          <cell r="G1581"/>
        </row>
        <row r="1582">
          <cell r="A1582" t="str">
            <v>2301000146</v>
          </cell>
          <cell r="B1582" t="str">
            <v>SINAPI - 88296 - OPERADOR DE GUINDASTE COM ENCARGHOS COMPLEMENTARES /H</v>
          </cell>
          <cell r="C1582" t="str">
            <v>/H</v>
          </cell>
          <cell r="D1582" t="str">
            <v>H</v>
          </cell>
          <cell r="E1582">
            <v>19.190000000000001</v>
          </cell>
          <cell r="F1582">
            <v>21.51</v>
          </cell>
          <cell r="G1582"/>
        </row>
        <row r="1583">
          <cell r="A1583" t="str">
            <v>2301000148</v>
          </cell>
          <cell r="B1583" t="str">
            <v>SINAPI - 88326 - VIGIA NOTURNO COM ENCARGOS COMPLEMENTARES /H</v>
          </cell>
          <cell r="C1583" t="str">
            <v>/H</v>
          </cell>
          <cell r="D1583" t="str">
            <v>H</v>
          </cell>
          <cell r="E1583">
            <v>18.37</v>
          </cell>
          <cell r="F1583">
            <v>20.45</v>
          </cell>
          <cell r="G1583"/>
        </row>
        <row r="1584">
          <cell r="A1584" t="str">
            <v>2301000500</v>
          </cell>
          <cell r="B1584" t="str">
            <v>OBRA(S) PADRAO(OES):- ESCOLA (12 SALAS DE AULA) /M2</v>
          </cell>
          <cell r="C1584" t="str">
            <v>M2</v>
          </cell>
          <cell r="D1584" t="str">
            <v>M2</v>
          </cell>
          <cell r="E1584">
            <v>1649.37</v>
          </cell>
          <cell r="F1584">
            <v>1751.28</v>
          </cell>
          <cell r="G1584"/>
        </row>
        <row r="1585">
          <cell r="A1585"/>
          <cell r="B1585"/>
          <cell r="C1585"/>
          <cell r="D1585"/>
          <cell r="E1585"/>
          <cell r="F1585"/>
          <cell r="G1585"/>
          <cell r="H1585"/>
          <cell r="I1585"/>
        </row>
        <row r="1586">
          <cell r="A1586"/>
          <cell r="B1586"/>
          <cell r="C1586"/>
          <cell r="D1586"/>
          <cell r="E1586"/>
          <cell r="F1586"/>
          <cell r="G1586"/>
          <cell r="H1586"/>
          <cell r="I1586"/>
        </row>
        <row r="1587">
          <cell r="A1587"/>
          <cell r="B1587"/>
          <cell r="C1587"/>
          <cell r="D1587"/>
          <cell r="E1587"/>
          <cell r="F1587"/>
          <cell r="G1587"/>
          <cell r="H1587"/>
          <cell r="I1587"/>
        </row>
        <row r="1588">
          <cell r="A1588"/>
          <cell r="B1588"/>
          <cell r="C1588"/>
          <cell r="D1588"/>
          <cell r="E1588"/>
          <cell r="F1588"/>
          <cell r="G1588"/>
          <cell r="H1588"/>
          <cell r="I1588"/>
        </row>
        <row r="1589">
          <cell r="A1589"/>
          <cell r="B1589"/>
          <cell r="C1589"/>
          <cell r="D1589"/>
          <cell r="E1589"/>
          <cell r="F1589"/>
          <cell r="G1589"/>
          <cell r="H1589"/>
          <cell r="I1589"/>
        </row>
        <row r="1590">
          <cell r="A1590"/>
          <cell r="B1590"/>
          <cell r="C1590"/>
          <cell r="D1590"/>
          <cell r="E1590"/>
          <cell r="F1590"/>
          <cell r="G1590"/>
          <cell r="H1590"/>
          <cell r="I1590"/>
        </row>
        <row r="1591">
          <cell r="E1591" t="str">
            <v>SINAPI DESONERADO</v>
          </cell>
          <cell r="F1591" t="str">
            <v>SINAPI ONERADO</v>
          </cell>
        </row>
        <row r="1592">
          <cell r="A1592" t="str">
            <v>97141</v>
          </cell>
          <cell r="B1592" t="str">
            <v>ASSENTAMENTO DE TUBO DE FERRO FUNDIDO PARA REDE DE ÁGUA, DN 80 MM, JUNTA ELÁSTICA, INSTALADO EM LOCAL COM NÍVEL ALTO DE INTERFERÊNCIAS (NÃO INCLUI FORNECIMENTO). AF_11/2017</v>
          </cell>
          <cell r="D1592" t="str">
            <v>M</v>
          </cell>
          <cell r="E1592" t="str">
            <v>5,83</v>
          </cell>
          <cell r="F1592" t="str">
            <v>6,36</v>
          </cell>
        </row>
        <row r="1593">
          <cell r="A1593" t="str">
            <v>97142</v>
          </cell>
          <cell r="B1593" t="str">
            <v>ASSENTAMENTO DE TUBO DE FERRO FUNDIDO PARA REDE DE ÁGUA, DN 100 MM, JUNTA ELÁSTICA, INSTALADO EM LOCAL COM NÍVEL ALTO DE INTERFERÊNCIAS (NÃO INCLUI FORNECIMENTO). AF_11/2017</v>
          </cell>
          <cell r="D1593" t="str">
            <v>M</v>
          </cell>
          <cell r="E1593" t="str">
            <v>6,52</v>
          </cell>
          <cell r="F1593" t="str">
            <v>7,12</v>
          </cell>
        </row>
        <row r="1594">
          <cell r="A1594" t="str">
            <v>97143</v>
          </cell>
          <cell r="B1594" t="str">
            <v>ASSENTAMENTO DE TUBO DE FERRO FUNDIDO PARA REDE DE ÁGUA, DN 150 MM, JUNTA ELÁSTICA, INSTALADO EM LOCAL COM NÍVEL ALTO DE INTERFERÊNCIAS (NÃO INCLUI FORNECIMENTO). AF_11/2017</v>
          </cell>
          <cell r="D1594" t="str">
            <v>M</v>
          </cell>
          <cell r="E1594" t="str">
            <v>8,25</v>
          </cell>
          <cell r="F1594" t="str">
            <v>9,00</v>
          </cell>
        </row>
        <row r="1595">
          <cell r="A1595" t="str">
            <v>97144</v>
          </cell>
          <cell r="B1595" t="str">
            <v>ASSENTAMENTO DE TUBO DE FERRO FUNDIDO PARA REDE DE ÁGUA, DN 200 MM, JUNTA ELÁSTICA, INSTALADO EM LOCAL COM NÍVEL ALTO DE INTERFERÊNCIAS (NÃO INCLUI FORNECIMENTO). AF_11/2017</v>
          </cell>
          <cell r="D1595" t="str">
            <v>M</v>
          </cell>
          <cell r="E1595" t="str">
            <v>9,96</v>
          </cell>
          <cell r="F1595" t="str">
            <v>10,89</v>
          </cell>
        </row>
        <row r="1596">
          <cell r="A1596" t="str">
            <v>97145</v>
          </cell>
          <cell r="B1596" t="str">
            <v>ASSENTAMENTO DE TUBO DE FERRO FUNDIDO PARA REDE DE ÁGUA, DN 250 MM, JUNTA ELÁSTICA, INSTALADO EM LOCAL COM NÍVEL ALTO DE INTERFERÊNCIAS (NÃO INCLUI FORNECIMENTO). AF_11/2017</v>
          </cell>
          <cell r="D1596" t="str">
            <v>M</v>
          </cell>
          <cell r="E1596" t="str">
            <v>11,70</v>
          </cell>
          <cell r="F1596" t="str">
            <v>12,80</v>
          </cell>
        </row>
        <row r="1597">
          <cell r="A1597" t="str">
            <v>97146</v>
          </cell>
          <cell r="B1597" t="str">
            <v>ASSENTAMENTO DE TUBO DE FERRO FUNDIDO PARA REDE DE ÁGUA, DN 300 MM, JUNTA ELÁSTICA, INSTALADO EM LOCAL COM NÍVEL ALTO DE INTERFERÊNCIAS (NÃO INCLUI FORNECIMENTO). AF_11/2017</v>
          </cell>
          <cell r="D1597" t="str">
            <v>M</v>
          </cell>
          <cell r="E1597" t="str">
            <v>13,42</v>
          </cell>
          <cell r="F1597" t="str">
            <v>14,70</v>
          </cell>
        </row>
        <row r="1598">
          <cell r="A1598" t="str">
            <v>97147</v>
          </cell>
          <cell r="B1598" t="str">
            <v>ASSENTAMENTO DE TUBO DE FERRO FUNDIDO PARA REDE DE ÁGUA, DN 350 MM, JUNTA ELÁSTICA, INSTALADO EM LOCAL COM NÍVEL ALTO DE INTERFERÊNCIAS (NÃO INCLUI FORNECIMENTO). AF_11/2017</v>
          </cell>
          <cell r="D1598" t="str">
            <v>M</v>
          </cell>
          <cell r="E1598" t="str">
            <v>15,18</v>
          </cell>
          <cell r="F1598" t="str">
            <v>16,61</v>
          </cell>
        </row>
        <row r="1599">
          <cell r="A1599" t="str">
            <v>97148</v>
          </cell>
          <cell r="B1599" t="str">
            <v>ASSENTAMENTO DE TUBO DE FERRO FUNDIDO PARA REDE DE ÁGUA, DN 400 MM, JUNTA ELÁSTICA, INSTALADO EM LOCAL COM NÍVEL ALTO DE INTERFERÊNCIAS (NÃO INCLUI FORNECIMENTO). AF_11/2017</v>
          </cell>
          <cell r="D1599" t="str">
            <v>M</v>
          </cell>
          <cell r="E1599" t="str">
            <v>16,91</v>
          </cell>
          <cell r="F1599" t="str">
            <v>18,52</v>
          </cell>
        </row>
        <row r="1600">
          <cell r="A1600" t="str">
            <v>97149</v>
          </cell>
          <cell r="B1600" t="str">
            <v>ASSENTAMENTO DE TUBO DE FERRO FUNDIDO PARA REDE DE ÁGUA, DN 450 MM, JUNTA ELÁSTICA, INSTALADO EM LOCAL COM NÍVEL ALTO DE INTERFERÊNCIAS (NÃO INCLUI FORNECIMENTO). AF_11/2017</v>
          </cell>
          <cell r="D1600" t="str">
            <v>M</v>
          </cell>
          <cell r="E1600" t="str">
            <v>18,67</v>
          </cell>
          <cell r="F1600" t="str">
            <v>20,45</v>
          </cell>
        </row>
        <row r="1601">
          <cell r="A1601" t="str">
            <v>97150</v>
          </cell>
          <cell r="B1601" t="str">
            <v>ASSENTAMENTO DE TUBO DE FERRO FUNDIDO PARA REDE DE ÁGUA, DN 500 MM, JUNTA ELÁSTICA, INSTALADO EM LOCAL COM NÍVEL ALTO DE INTERFERÊNCIAS (NÃO INCLUI FORNECIMENTO). AF_11/2017</v>
          </cell>
          <cell r="D1601" t="str">
            <v>M</v>
          </cell>
          <cell r="E1601" t="str">
            <v>22,92</v>
          </cell>
          <cell r="F1601" t="str">
            <v>24,85</v>
          </cell>
        </row>
        <row r="1602">
          <cell r="A1602" t="str">
            <v>97151</v>
          </cell>
          <cell r="B1602" t="str">
            <v>ASSENTAMENTO DE TUBO DE FERRO FUNDIDO PARA REDE DE ÁGUA, DN 600 MM, JUNTA ELÁSTICA, INSTALADO EM LOCAL COM NÍVEL ALTO DE INTERFERÊNCIAS (NÃO INCLUI FORNECIMENTO). AF_11/2017</v>
          </cell>
          <cell r="D1602" t="str">
            <v>M</v>
          </cell>
          <cell r="E1602" t="str">
            <v>26,77</v>
          </cell>
          <cell r="F1602" t="str">
            <v>29,05</v>
          </cell>
        </row>
        <row r="1603">
          <cell r="A1603" t="str">
            <v>97152</v>
          </cell>
          <cell r="B1603" t="str">
            <v>ASSENTAMENTO DE TUBO DE FERRO FUNDIDO PARA REDE DE ÁGUA, DN 700 MM, JUNTA ELÁSTICA, INSTALADO EM LOCAL COM NÍVEL ALTO DE INTERFERÊNCIAS (NÃO INCLUI FORNECIMENTO). AF_11/2017</v>
          </cell>
          <cell r="D1603" t="str">
            <v>M</v>
          </cell>
          <cell r="E1603" t="str">
            <v>30,43</v>
          </cell>
          <cell r="F1603" t="str">
            <v>33,06</v>
          </cell>
        </row>
        <row r="1604">
          <cell r="A1604" t="str">
            <v>97153</v>
          </cell>
          <cell r="B1604" t="str">
            <v>ASSENTAMENTO DE TUBO DE FERRO FUNDIDO PARA REDE DE ÁGUA, DN 800 MM, JUNTA ELÁSTICA, INSTALADO EM LOCAL COM NÍVEL ALTO DE INTERFERÊNCIAS (NÃO INCLUI FORNECIMENTO). AF_11/2017</v>
          </cell>
          <cell r="D1604" t="str">
            <v>M</v>
          </cell>
          <cell r="E1604" t="str">
            <v>34,21</v>
          </cell>
          <cell r="F1604" t="str">
            <v>37,17</v>
          </cell>
        </row>
        <row r="1605">
          <cell r="A1605" t="str">
            <v>97154</v>
          </cell>
          <cell r="B1605" t="str">
            <v>ASSENTAMENTO DE TUBO DE FERRO FUNDIDO PARA REDE DE ÁGUA, DN 900 MM, JUNTA ELÁSTICA, INSTALADO EM LOCAL COM NÍVEL ALTO DE INTERFERÊNCIAS (NÃO INCLUI FORNECIMENTO). AF_11/2017</v>
          </cell>
          <cell r="D1605" t="str">
            <v>M</v>
          </cell>
          <cell r="E1605" t="str">
            <v>38,03</v>
          </cell>
          <cell r="F1605" t="str">
            <v>41,33</v>
          </cell>
        </row>
        <row r="1606">
          <cell r="A1606" t="str">
            <v>97155</v>
          </cell>
          <cell r="B1606" t="str">
            <v>ASSENTAMENTO DE TUBO DE FERRO FUNDIDO PARA REDE DE ÁGUA, DN 1000 MM, JUNTA ELÁSTICA, INSTALADO EM LOCAL COM NÍVEL ALTO DE INTERFERÊNCIAS (NÃO INCLUI FORNECIMENTO). AF_11/2017</v>
          </cell>
          <cell r="D1606" t="str">
            <v>M</v>
          </cell>
          <cell r="E1606" t="str">
            <v>41,85</v>
          </cell>
          <cell r="F1606" t="str">
            <v>45,49</v>
          </cell>
        </row>
        <row r="1607">
          <cell r="A1607" t="str">
            <v>97156</v>
          </cell>
          <cell r="B1607" t="str">
            <v>ASSENTAMENTO DE TUBO DE FERRO FUNDIDO PARA REDE DE ÁGUA, DN 1200 MM, JUNTA ELÁSTICA, INSTALADO EM LOCAL COM NÍVEL ALTO DE INTERFERÊNCIAS (NÃO INCLUI FORNECIMENTO). AF_11/2017</v>
          </cell>
          <cell r="D1607" t="str">
            <v>M</v>
          </cell>
          <cell r="E1607" t="str">
            <v>49,82</v>
          </cell>
          <cell r="F1607" t="str">
            <v>54,12</v>
          </cell>
        </row>
        <row r="1608">
          <cell r="A1608" t="str">
            <v>97157</v>
          </cell>
          <cell r="B1608" t="str">
            <v>ASSENTAMENTO DE TUBO DE FERRO FUNDIDO PARA REDE DE ÁGUA, DN 80 MM, JUNTA ELÁSTICA, INSTALADO EM LOCAL COM NÍVEL BAIXO DE INTERFERÊNCIAS (NÃO INCLUI FORNECIMENTO). AF_11/2017</v>
          </cell>
          <cell r="D1608" t="str">
            <v>M</v>
          </cell>
          <cell r="E1608" t="str">
            <v>3,55</v>
          </cell>
          <cell r="F1608" t="str">
            <v>3,85</v>
          </cell>
        </row>
        <row r="1609">
          <cell r="A1609" t="str">
            <v>97158</v>
          </cell>
          <cell r="B1609" t="str">
            <v>ASSENTAMENTO DE TUBO DE FERRO FUNDIDO PARA REDE DE ÁGUA, DN 100 MM, JUNTA ELÁSTICA, INSTALADO EM LOCAL COM NÍVEL BAIXO DE INTERFERÊNCIAS (NÃO INCLUI FORNECIMENTO). AF_11/2017</v>
          </cell>
          <cell r="D1609" t="str">
            <v>M</v>
          </cell>
          <cell r="E1609" t="str">
            <v>3,98</v>
          </cell>
          <cell r="F1609" t="str">
            <v>4,31</v>
          </cell>
        </row>
        <row r="1610">
          <cell r="A1610" t="str">
            <v>97159</v>
          </cell>
          <cell r="B1610" t="str">
            <v>ASSENTAMENTO DE TUBO DE FERRO FUNDIDO PARA REDE DE ÁGUA, DN 150 MM, JUNTA ELÁSTICA, INSTALADO EM LOCAL COM NÍVEL BAIXO DE INTERFERÊNCIAS (NÃO INCLUI FORNECIMENTO). AF_11/2017</v>
          </cell>
          <cell r="D1610" t="str">
            <v>M</v>
          </cell>
          <cell r="E1610" t="str">
            <v>5,03</v>
          </cell>
          <cell r="F1610" t="str">
            <v>5,46</v>
          </cell>
        </row>
        <row r="1611">
          <cell r="A1611" t="str">
            <v>97160</v>
          </cell>
          <cell r="B1611" t="str">
            <v>ASSENTAMENTO DE TUBO DE FERRO FUNDIDO PARA REDE DE ÁGUA, DN 200 MM, JUNTA ELÁSTICA, INSTALADO EM LOCAL COM NÍVEL BAIXO DE INTERFERÊNCIAS (NÃO INCLUI FORNECIMENTO). AF_11/2017</v>
          </cell>
          <cell r="D1611" t="str">
            <v>M</v>
          </cell>
          <cell r="E1611" t="str">
            <v>6,08</v>
          </cell>
          <cell r="F1611" t="str">
            <v>6,62</v>
          </cell>
        </row>
        <row r="1612">
          <cell r="A1612" t="str">
            <v>97161</v>
          </cell>
          <cell r="B1612" t="str">
            <v>ASSENTAMENTO DE TUBO DE FERRO FUNDIDO PARA REDE DE ÁGUA, DN 250 MM, JUNTA ELÁSTICA, INSTALADO EM LOCAL COM NÍVEL BAIXO DE INTERFERÊNCIAS (NÃO INCLUI FORNECIMENTO). AF_11/2017</v>
          </cell>
          <cell r="D1612" t="str">
            <v>M</v>
          </cell>
          <cell r="E1612" t="str">
            <v>7,15</v>
          </cell>
          <cell r="F1612" t="str">
            <v>7,79</v>
          </cell>
        </row>
        <row r="1613">
          <cell r="A1613" t="str">
            <v>97162</v>
          </cell>
          <cell r="B1613" t="str">
            <v>ASSENTAMENTO DE TUBO DE FERRO FUNDIDO PARA REDE DE ÁGUA, DN 300 MM, JUNTA ELÁSTICA, INSTALADO EM LOCAL COM NÍVEL BAIXO DE INTERFERÊNCIAS (NÃO INCLUI FORNECIMENTO). AF_11/2017</v>
          </cell>
          <cell r="D1613" t="str">
            <v>M</v>
          </cell>
          <cell r="E1613" t="str">
            <v>8,21</v>
          </cell>
          <cell r="F1613" t="str">
            <v>8,96</v>
          </cell>
        </row>
        <row r="1614">
          <cell r="A1614" t="str">
            <v>97163</v>
          </cell>
          <cell r="B1614" t="str">
            <v>ASSENTAMENTO DE TUBO DE FERRO FUNDIDO PARA REDE DE ÁGUA, DN 350 MM, JUNTA ELÁSTICA, INSTALADO EM LOCAL COM NÍVEL BAIXO DE INTERFERÊNCIAS (NÃO INCLUI FORNECIMENTO). AF_11/2017</v>
          </cell>
          <cell r="D1614" t="str">
            <v>M</v>
          </cell>
          <cell r="E1614" t="str">
            <v>9,29</v>
          </cell>
          <cell r="F1614" t="str">
            <v>10,13</v>
          </cell>
        </row>
        <row r="1615">
          <cell r="A1615" t="str">
            <v>97164</v>
          </cell>
          <cell r="B1615" t="str">
            <v>ASSENTAMENTO DE TUBO DE FERRO FUNDIDO PARA REDE DE ÁGUA, DN 400 MM, JUNTA ELÁSTICA, INSTALADO EM LOCAL COM NÍVEL BAIXO DE INTERFERÊNCIAS (NÃO INCLUI FORNECIMENTO). AF_11/2017</v>
          </cell>
          <cell r="D1615" t="str">
            <v>M</v>
          </cell>
          <cell r="E1615" t="str">
            <v>10,35</v>
          </cell>
          <cell r="F1615" t="str">
            <v>11,30</v>
          </cell>
        </row>
        <row r="1616">
          <cell r="A1616" t="str">
            <v>97165</v>
          </cell>
          <cell r="B1616" t="str">
            <v>ASSENTAMENTO DE TUBO DE FERRO FUNDIDO PARA REDE DE ÁGUA, DN 450 MM, JUNTA ELÁSTICA, INSTALADO EM LOCAL COM NÍVEL BAIXO DE INTERFERÊNCIAS (NÃO INCLUI FORNECIMENTO). AF_11/2017</v>
          </cell>
          <cell r="D1616" t="str">
            <v>M</v>
          </cell>
          <cell r="E1616" t="str">
            <v>11,45</v>
          </cell>
          <cell r="F1616" t="str">
            <v>12,49</v>
          </cell>
        </row>
        <row r="1617">
          <cell r="A1617" t="str">
            <v>97166</v>
          </cell>
          <cell r="B1617" t="str">
            <v>ASSENTAMENTO DE TUBO DE FERRO FUNDIDO PARA REDE DE ÁGUA, DN 500 MM, JUNTA ELÁSTICA, INSTALADO EM LOCAL COM NÍVEL BAIXO DE INTERFERÊNCIAS (NÃO INCLUI FORNECIMENTO). AF_11/2017</v>
          </cell>
          <cell r="D1617" t="str">
            <v>M</v>
          </cell>
          <cell r="E1617" t="str">
            <v>14,06</v>
          </cell>
          <cell r="F1617" t="str">
            <v>15,19</v>
          </cell>
        </row>
        <row r="1618">
          <cell r="A1618" t="str">
            <v>97167</v>
          </cell>
          <cell r="B1618" t="str">
            <v>ASSENTAMENTO DE TUBO DE FERRO FUNDIDO PARA REDE DE ÁGUA, DN 600 MM, JUNTA ELÁSTICA, INSTALADO EM LOCAL COM NÍVEL BAIXO DE INTERFERÊNCIAS (NÃO INCLUI FORNECIMENTO). AF_11/2017</v>
          </cell>
          <cell r="D1618" t="str">
            <v>M</v>
          </cell>
          <cell r="E1618" t="str">
            <v>16,43</v>
          </cell>
          <cell r="F1618" t="str">
            <v>17,77</v>
          </cell>
        </row>
        <row r="1619">
          <cell r="A1619" t="str">
            <v>97168</v>
          </cell>
          <cell r="B1619" t="str">
            <v>ASSENTAMENTO DE TUBO DE FERRO FUNDIDO PARA REDE DE ÁGUA, DN 700 MM, JUNTA ELÁSTICA, INSTALADO EM LOCAL COM NÍVEL BAIXO DE INTERFERÊNCIAS (NÃO INCLUI FORNECIMENTO). AF_11/2017</v>
          </cell>
          <cell r="D1619" t="str">
            <v>M</v>
          </cell>
          <cell r="E1619" t="str">
            <v>18,63</v>
          </cell>
          <cell r="F1619" t="str">
            <v>20,17</v>
          </cell>
        </row>
        <row r="1620">
          <cell r="A1620" t="str">
            <v>97169</v>
          </cell>
          <cell r="B1620" t="str">
            <v>ASSENTAMENTO DE TUBO DE FERRO FUNDIDO PARA REDE DE ÁGUA, DN 800 MM, JUNTA ELÁSTICA, INSTALADO EM LOCAL COM NÍVEL BAIXO DE INTERFERÊNCIAS (NÃO INCLUI FORNECIMENTO). AF_11/2017</v>
          </cell>
          <cell r="D1620" t="str">
            <v>M</v>
          </cell>
          <cell r="E1620" t="str">
            <v>20,93</v>
          </cell>
          <cell r="F1620" t="str">
            <v>22,67</v>
          </cell>
        </row>
        <row r="1621">
          <cell r="A1621" t="str">
            <v>97170</v>
          </cell>
          <cell r="B1621" t="str">
            <v>ASSENTAMENTO DE TUBO DE FERRO FUNDIDO PARA REDE DE ÁGUA, DN 900 MM, JUNTA ELÁSTICA, INSTALADO EM LOCAL COM NÍVEL BAIXO DE INTERFERÊNCIAS (NÃO INCLUI FORNECIMENTO). AF_11/2017</v>
          </cell>
          <cell r="D1621" t="str">
            <v>M</v>
          </cell>
          <cell r="E1621" t="str">
            <v>23,28</v>
          </cell>
          <cell r="F1621" t="str">
            <v>25,22</v>
          </cell>
        </row>
        <row r="1622">
          <cell r="A1622" t="str">
            <v>97171</v>
          </cell>
          <cell r="B1622" t="str">
            <v>ASSENTAMENTO DE TUBO DE FERRO FUNDIDO PARA REDE DE ÁGUA, DN 1000 MM, JUNTA ELÁSTICA, INSTALADO EM LOCAL COM NÍVEL BAIXO DE INTERFERÊNCIAS (NÃO INCLUI FORNECIMENTO). AF_11/2017</v>
          </cell>
          <cell r="D1622" t="str">
            <v>M</v>
          </cell>
          <cell r="E1622" t="str">
            <v>25,63</v>
          </cell>
          <cell r="F1622" t="str">
            <v>27,77</v>
          </cell>
        </row>
        <row r="1623">
          <cell r="A1623" t="str">
            <v>97172</v>
          </cell>
          <cell r="B1623" t="str">
            <v>ASSENTAMENTO DE TUBO DE FERRO FUNDIDO PARA REDE DE ÁGUA, DN 1200 MM, JUNTA ELÁSTICA, INSTALADO EM LOCAL COM NÍVEL BAIXO DE INTERFERÊNCIAS (NÃO INCLUI FORNECIMENTO). AF_11/2017</v>
          </cell>
          <cell r="D1623" t="str">
            <v>M</v>
          </cell>
          <cell r="E1623" t="str">
            <v>30,66</v>
          </cell>
          <cell r="F1623" t="str">
            <v>33,19</v>
          </cell>
        </row>
        <row r="1624">
          <cell r="A1624" t="str">
            <v>97173</v>
          </cell>
          <cell r="B1624" t="str">
            <v>ASSENTAMENTO DE TUBO DE AÇO CARBONO PARA REDE DE ÁGUA, DN 600 MM (24), JUNTA SOLDADA, INSTALADO EM LOCAL COM NÍVEL ALTO DE INTERFERÊNCIAS (NÃO INCLUI FORNECIMENTO). AF_11/2017</v>
          </cell>
          <cell r="D1624" t="str">
            <v>M</v>
          </cell>
          <cell r="E1624" t="str">
            <v>23,45</v>
          </cell>
          <cell r="F1624" t="str">
            <v>25,15</v>
          </cell>
        </row>
        <row r="1625">
          <cell r="A1625" t="str">
            <v>97174</v>
          </cell>
          <cell r="B1625" t="str">
            <v>ASSENTAMENTO DE TUBO DE AÇO CARBONO PARA REDE DE ÁGUA, DN 700 MM (28), JUNTA SOLDADA, INSTALADO EM LOCAL COM NÍVEL ALTO DE INTERFERÊNCIAS (NÃO INCLUI FORNECIMENTO). AF_11/2017</v>
          </cell>
          <cell r="D1625" t="str">
            <v>M</v>
          </cell>
          <cell r="E1625" t="str">
            <v>27,10</v>
          </cell>
          <cell r="F1625" t="str">
            <v>29,03</v>
          </cell>
        </row>
        <row r="1626">
          <cell r="A1626" t="str">
            <v>97175</v>
          </cell>
          <cell r="B1626" t="str">
            <v>ASSENTAMENTO DE TUBO DE AÇO CARBONO PARA REDE DE ÁGUA, DN 800 MM (32), JUNTA SOLDADA, INSTALADO EM LOCAL COM NÍVEL ALTO DE INTERFERÊNCIAS (NÃO INCLUI FORNECIMENTO). AF_11/2017</v>
          </cell>
          <cell r="D1626" t="str">
            <v>M</v>
          </cell>
          <cell r="E1626" t="str">
            <v>30,73</v>
          </cell>
          <cell r="F1626" t="str">
            <v>32,94</v>
          </cell>
        </row>
        <row r="1627">
          <cell r="A1627" t="str">
            <v>97176</v>
          </cell>
          <cell r="B1627" t="str">
            <v>ASSENTAMENTO DE TUBO DE AÇO CARBONO PARA REDE DE ÁGUA, DN 900 MM (36), JUNTA SOLDADA, INSTALADO EM LOCAL COM NÍVEL ALTO DE INTERFERÊNCIAS (NÃO INCLUI FORNECIMENTO). AF_11/2017</v>
          </cell>
          <cell r="D1627" t="str">
            <v>M</v>
          </cell>
          <cell r="E1627" t="str">
            <v>34,39</v>
          </cell>
          <cell r="F1627" t="str">
            <v>36,85</v>
          </cell>
        </row>
        <row r="1628">
          <cell r="A1628" t="str">
            <v>97177</v>
          </cell>
          <cell r="B1628" t="str">
            <v>ASSENTAMENTO DE TUBO DE AÇO CARBONO PARA REDE DE ÁGUA, DN 1000 MM (40) OU DN 1100 MM (44), JUNTA SOLDADA, INSTALADO EM LOCAL COM NÍVEL ALTO DE INTERFERÊNCIAS (NÃO INCLUI FORNECIMENTO). AF_11/2017</v>
          </cell>
          <cell r="D1628" t="str">
            <v>M</v>
          </cell>
          <cell r="E1628" t="str">
            <v>41,69</v>
          </cell>
          <cell r="F1628" t="str">
            <v>44,64</v>
          </cell>
        </row>
        <row r="1629">
          <cell r="A1629" t="str">
            <v>97178</v>
          </cell>
          <cell r="B1629" t="str">
            <v>ASSENTAMENTO DE TUBO DE AÇO CARBONO PARA REDE DE ÁGUA, DN 1200 MM (48) OU DN 1300 MM (52), JUNTA SOLDADA, INSTALADO EM LOCAL COM NÍVEL ALTO DE INTERFERÊNCIAS (NÃO INCLUI FORNECIMENTO). AF_11/2017</v>
          </cell>
          <cell r="D1629" t="str">
            <v>M</v>
          </cell>
          <cell r="E1629" t="str">
            <v>48,98</v>
          </cell>
          <cell r="F1629" t="str">
            <v>52,45</v>
          </cell>
        </row>
        <row r="1630">
          <cell r="A1630" t="str">
            <v>97179</v>
          </cell>
          <cell r="B1630" t="str">
            <v>ASSENTAMENTO DE TUBO DE AÇO CARBONO PARA REDE DE ÁGUA, DN 1400 MM (56'') OU DN 1500 MM (60), JUNTA SOLDADA, INSTALADO EM LOCAL COM NÍVEL ALTO DE INTERFERÊNCIAS (NÃO INCLUI FORNECIMENTO). AF_11/2017</v>
          </cell>
          <cell r="D1630" t="str">
            <v>M</v>
          </cell>
          <cell r="E1630" t="str">
            <v>56,27</v>
          </cell>
          <cell r="F1630" t="str">
            <v>60,24</v>
          </cell>
        </row>
        <row r="1631">
          <cell r="A1631" t="str">
            <v>97180</v>
          </cell>
          <cell r="B1631" t="str">
            <v>ASSENTAMENTO DE TUBO DE AÇO CARBONO PARA REDE DE ÁGUA, DN 1600 MM (64) OU DN 1700 MM (68), JUNTA SOLDADA, INSTALADO EM LOCAL COM NÍVEL ALTO DE INTERFERÊNCIAS (NÃO INCLUI FORNECIMENTO). AF_11/2017</v>
          </cell>
          <cell r="D1631" t="str">
            <v>M</v>
          </cell>
          <cell r="E1631" t="str">
            <v>63,57</v>
          </cell>
          <cell r="F1631" t="str">
            <v>68,04</v>
          </cell>
        </row>
        <row r="1632">
          <cell r="A1632" t="str">
            <v>97181</v>
          </cell>
          <cell r="B1632" t="str">
            <v>ASSENTAMENTO DE TUBO DE AÇO CARBONO PARA REDE DE ÁGUA, DN 1800 MM (72) OU DN 1900 MM (76), JUNTA SOLDADA, INSTALADO EM LOCAL COM NÍVEL ALTO DE INTERFERÊNCIAS (NÃO INCLUI FORNECIMENTO). AF_11/2017</v>
          </cell>
          <cell r="D1632" t="str">
            <v>M</v>
          </cell>
          <cell r="E1632" t="str">
            <v>73,51</v>
          </cell>
          <cell r="F1632" t="str">
            <v>78,46</v>
          </cell>
        </row>
        <row r="1633">
          <cell r="A1633" t="str">
            <v>97182</v>
          </cell>
          <cell r="B1633" t="str">
            <v>ASSENTAMENTO DE TUBO DE AÇO CARBONO PARA REDE DE ÁGUA, DN 2000 MM (80) OU DN 2100 MM (84), JUNTA SOLDADA, INSTALADO EM LOCAL COM NÍVEL ALTO DE INTERFERÊNCIAS (NÃO INCLUI FORNECIMENTO). AF_11/2017</v>
          </cell>
          <cell r="D1633" t="str">
            <v>M</v>
          </cell>
          <cell r="E1633" t="str">
            <v>81,07</v>
          </cell>
          <cell r="F1633" t="str">
            <v>86,53</v>
          </cell>
        </row>
        <row r="1634">
          <cell r="A1634" t="str">
            <v>97183</v>
          </cell>
          <cell r="B1634" t="str">
            <v>ASSENTAMENTO DE TUBO DE AÇO CARBONO PARA REDE DE ÁGUA, DN 600 MM (24), JUNTA SOLDADA, INSTALADO EM LOCAL COM NÍVEL BAIXO DE INTERFERÊNCIAS (NÃO INCLUI FORNECIMENTO). AF_11/2017</v>
          </cell>
          <cell r="D1634" t="str">
            <v>M</v>
          </cell>
          <cell r="E1634" t="str">
            <v>18,91</v>
          </cell>
          <cell r="F1634" t="str">
            <v>20,29</v>
          </cell>
        </row>
        <row r="1635">
          <cell r="A1635" t="str">
            <v>97184</v>
          </cell>
          <cell r="B1635" t="str">
            <v>ASSENTAMENTO DE TUBO DE AÇO CARBONO PARA REDE DE ÁGUA, DN 700 MM (28), JUNTA SOLDADA, INSTALADO EM LOCAL COM NÍVEL BAIXO DE INTERFERÊNCIAS (NÃO INCLUI FORNECIMENTO). AF_11/2017</v>
          </cell>
          <cell r="D1635" t="str">
            <v>M</v>
          </cell>
          <cell r="E1635" t="str">
            <v>21,91</v>
          </cell>
          <cell r="F1635" t="str">
            <v>23,48</v>
          </cell>
        </row>
        <row r="1636">
          <cell r="A1636" t="str">
            <v>97185</v>
          </cell>
          <cell r="B1636" t="str">
            <v>ASSENTAMENTO DE TUBO DE AÇO CARBONO PARA REDE DE ÁGUA, DN 800 MM (32), JUNTA SOLDADA, INSTALADO EM LOCAL COM NÍVEL BAIXO DE INTERFERÊNCIAS (NÃO INCLUI FORNECIMENTO). AF_11/2017</v>
          </cell>
          <cell r="D1636" t="str">
            <v>M</v>
          </cell>
          <cell r="E1636" t="str">
            <v>24,90</v>
          </cell>
          <cell r="F1636" t="str">
            <v>26,68</v>
          </cell>
        </row>
        <row r="1637">
          <cell r="A1637" t="str">
            <v>97186</v>
          </cell>
          <cell r="B1637" t="str">
            <v>ASSENTAMENTO DE TUBO DE AÇO CARBONO PARA REDE DE ÁGUA, DN 900 MM (36), JUNTA SOLDADA, INSTALADO EM LOCAL COM NÍVEL BAIXO DE INTERFERÊNCIAS (NÃO INCLUI FORNECIMENTO). AF_11/2017</v>
          </cell>
          <cell r="D1637" t="str">
            <v>M</v>
          </cell>
          <cell r="E1637" t="str">
            <v>27,90</v>
          </cell>
          <cell r="F1637" t="str">
            <v>29,91</v>
          </cell>
        </row>
        <row r="1638">
          <cell r="A1638" t="str">
            <v>97187</v>
          </cell>
          <cell r="B1638" t="str">
            <v>ASSENTAMENTO DE TUBO DE AÇO CARBONO PARA REDE DE ÁGUA, DN 1000 MM (40  ) OU DN 1100 MM (44  ), JUNTA SOLDADA, INSTALADO EM LOCAL COM NÍVEL BAIXO DE INTERFERÊNCIAS (NÃO INCLUI FORNECIMENTO). AF_11/2017</v>
          </cell>
          <cell r="D1638" t="str">
            <v>M</v>
          </cell>
          <cell r="E1638" t="str">
            <v>33,89</v>
          </cell>
          <cell r="F1638" t="str">
            <v>36,31</v>
          </cell>
        </row>
        <row r="1639">
          <cell r="A1639" t="str">
            <v>97188</v>
          </cell>
          <cell r="B1639" t="str">
            <v>ASSENTAMENTO DE TUBO DE AÇO CARBONO PARA REDE DE ÁGUA, DN 1200 MM (48) OU DN 1300 MM (52), JUNTA SOLDADA, INSTALADO EM LOCAL COM NÍVEL BAIXO DE INTERFERÊNCIAS (NÃO INCLUI FORNECIMENTO). AF_11/2017</v>
          </cell>
          <cell r="D1639" t="str">
            <v>M</v>
          </cell>
          <cell r="E1639" t="str">
            <v>39,87</v>
          </cell>
          <cell r="F1639" t="str">
            <v>42,73</v>
          </cell>
        </row>
        <row r="1640">
          <cell r="A1640" t="str">
            <v>97189</v>
          </cell>
          <cell r="B1640" t="str">
            <v>ASSENTAMENTO DE TUBO DE AÇO CARBONO PARA REDE DE ÁGUA, DN 1400 MM (56'') OU DN 1500 MM (60), JUNTA SOLDADA, INSTALADO EM LOCAL COM NÍVEL BAIXO DE INTERFERÊNCIAS (NÃO INCLUI FORNECIMENTO). AF_11/2017</v>
          </cell>
          <cell r="D1640" t="str">
            <v>M</v>
          </cell>
          <cell r="E1640" t="str">
            <v>45,87</v>
          </cell>
          <cell r="F1640" t="str">
            <v>49,13</v>
          </cell>
        </row>
        <row r="1641">
          <cell r="A1641" t="str">
            <v>97190</v>
          </cell>
          <cell r="B1641" t="str">
            <v>ASSENTAMENTO DE TUBO DE AÇO CARBONO PARA REDE DE ÁGUA, DN 1600 MM (64) OU DN 1700 MM (68), JUNTA SOLDADA, INSTALADO EM LOCAL COM NÍVEL BAIXO DE INTERFERÊNCIAS (NÃO INCLUI FORNECIMENTO). AF_11/2017</v>
          </cell>
          <cell r="D1641" t="str">
            <v>M</v>
          </cell>
          <cell r="E1641" t="str">
            <v>51,86</v>
          </cell>
          <cell r="F1641" t="str">
            <v>55,53</v>
          </cell>
        </row>
        <row r="1642">
          <cell r="A1642" t="str">
            <v>97191</v>
          </cell>
          <cell r="B1642" t="str">
            <v>ASSENTAMENTO DE TUBO DE AÇO CARBONO PARA REDE DE ÁGUA, DN 1800 MM (72) OU DN 1900 MM (76), JUNTA SOLDADA, INSTALADO EM LOCAL COM NÍVEL BAIXO DE INTERFERÊNCIAS (NÃO INCLUI FORNECIMENTO). AF_11/2017</v>
          </cell>
          <cell r="D1642" t="str">
            <v>M</v>
          </cell>
          <cell r="E1642" t="str">
            <v>59,85</v>
          </cell>
          <cell r="F1642" t="str">
            <v>63,93</v>
          </cell>
        </row>
        <row r="1643">
          <cell r="A1643" t="str">
            <v>97192</v>
          </cell>
          <cell r="B1643" t="str">
            <v>ASSENTAMENTO DE TUBO DE AÇO CARBONO PARA REDE DE ÁGUA, DN 2000 MM (80) OU DN 2100 MM (84), JUNTA SOLDADA, INSTALADO EM LOCAL COM NÍVEL BAIXO DE INTERFERÊNCIAS (NÃO INCLUI FORNECIMENTO). AF_11/2017</v>
          </cell>
          <cell r="D1643" t="str">
            <v>M</v>
          </cell>
          <cell r="E1643" t="str">
            <v>66,05</v>
          </cell>
          <cell r="F1643" t="str">
            <v>70,54</v>
          </cell>
        </row>
        <row r="1644">
          <cell r="A1644" t="str">
            <v>90694</v>
          </cell>
          <cell r="B1644" t="str">
            <v>TUBO DE PVC PARA REDE COLETORA DE ESGOTO DE PAREDE MACIÇA, DN 100 MM, JUNTA ELÁSTICA, INSTALADO EM LOCAL COM NÍVEL BAIXO DE INTERFERÊNCIAS - FORNECIMENTO E ASSENTAMENTO. AF_06/2015</v>
          </cell>
          <cell r="D1644" t="str">
            <v>M</v>
          </cell>
          <cell r="E1644" t="str">
            <v>20,40</v>
          </cell>
          <cell r="F1644" t="str">
            <v>20,65</v>
          </cell>
        </row>
        <row r="1645">
          <cell r="A1645" t="str">
            <v>90695</v>
          </cell>
          <cell r="B1645" t="str">
            <v>TUBO DE PVC PARA REDE COLETORA DE ESGOTO DE PAREDE MACIÇA, DN 150 MM, JUNTA ELÁSTICA, INSTALADO EM LOCAL COM NÍVEL BAIXO DE INTERFERÊNCIAS - FORNECIMENTO E ASSENTAMENTO. AF_06/2015</v>
          </cell>
          <cell r="D1645" t="str">
            <v>M</v>
          </cell>
          <cell r="E1645" t="str">
            <v>41,90</v>
          </cell>
          <cell r="F1645" t="str">
            <v>42,19</v>
          </cell>
        </row>
        <row r="1646">
          <cell r="A1646" t="str">
            <v>90696</v>
          </cell>
          <cell r="B1646" t="str">
            <v>TUBO DE PVC PARA REDE COLETORA DE ESGOTO DE PAREDE MACIÇA, DN 200 MM, JUNTA ELÁSTICA, INSTALADO EM LOCAL COM NÍVEL BAIXO DE INTERFERÊNCIAS - FORNECIMENTO E ASSENTAMENTO. AF_06/2015</v>
          </cell>
          <cell r="D1646" t="str">
            <v>M</v>
          </cell>
          <cell r="E1646" t="str">
            <v>61,99</v>
          </cell>
          <cell r="F1646" t="str">
            <v>62,35</v>
          </cell>
        </row>
        <row r="1647">
          <cell r="A1647" t="str">
            <v>90697</v>
          </cell>
          <cell r="B1647" t="str">
            <v>TUBO DE PVC PARA REDE COLETORA DE ESGOTO DE PAREDE MACIÇA, DN 250 MM, JUNTA ELÁSTICA, INSTALADO EM LOCAL COM NÍVEL BAIXO DE INTERFERÊNCIAS - FORNECIMENTO E ASSENTAMENTO. AF_06/2015</v>
          </cell>
          <cell r="D1647" t="str">
            <v>M</v>
          </cell>
          <cell r="E1647" t="str">
            <v>103,89</v>
          </cell>
          <cell r="F1647" t="str">
            <v>104,30</v>
          </cell>
        </row>
        <row r="1648">
          <cell r="A1648" t="str">
            <v>90698</v>
          </cell>
          <cell r="B1648" t="str">
            <v>TUBO DE PVC PARA REDE COLETORA DE ESGOTO DE PAREDE MACIÇA, DN 300 MM, JUNTA ELÁSTICA, INSTALADO EM LOCAL COM NÍVEL BAIXO DE INTERFERÊNCIAS - FORNECIMENTO E ASSENTAMENTO. AF_06/2015</v>
          </cell>
          <cell r="D1648" t="str">
            <v>M</v>
          </cell>
          <cell r="E1648" t="str">
            <v>165,96</v>
          </cell>
          <cell r="F1648" t="str">
            <v>166,42</v>
          </cell>
        </row>
        <row r="1649">
          <cell r="A1649" t="str">
            <v>90699</v>
          </cell>
          <cell r="B1649" t="str">
            <v>TUBO DE PVC PARA REDE COLETORA DE ESGOTO DE PAREDE MACIÇA, DN 350 MM, JUNTA ELÁSTICA, INSTALADO EM LOCAL COM NÍVEL BAIXO DE INTERFERÊNCIAS - FORNECIMENTO E ASSENTAMENTO. AF_06/2015</v>
          </cell>
          <cell r="D1649" t="str">
            <v>M</v>
          </cell>
          <cell r="E1649" t="str">
            <v>205,02</v>
          </cell>
          <cell r="F1649" t="str">
            <v>205,54</v>
          </cell>
        </row>
        <row r="1650">
          <cell r="A1650" t="str">
            <v>90700</v>
          </cell>
          <cell r="B1650" t="str">
            <v>TUBO DE PVC PARA REDE COLETORA DE ESGOTO DE PAREDE MACIÇA, DN 400 MM, JUNTA ELÁSTICA, INSTALADO EM LOCAL COM NÍVEL BAIXO DE INTERFERÊNCIAS - FORNECIMENTO E ASSENTAMENTO. AF_06/2015</v>
          </cell>
          <cell r="D1650" t="str">
            <v>M</v>
          </cell>
          <cell r="E1650" t="str">
            <v>269,63</v>
          </cell>
          <cell r="F1650" t="str">
            <v>270,40</v>
          </cell>
        </row>
        <row r="1651">
          <cell r="A1651" t="str">
            <v>90701</v>
          </cell>
          <cell r="B1651" t="str">
            <v>TUBO DE PVC CORRUGADO DE DUPLA PAREDE PARA REDE COLETORA DE ESGOTO, DN 150 MM, JUNTA ELÁSTICA, INSTALADO EM LOCAL COM NÍVEL BAIXO DE INTERFERÊNCIAS - FORNECIMENTO E ASSENTAMENTO. AF_06/2015</v>
          </cell>
          <cell r="D1651" t="str">
            <v>M</v>
          </cell>
          <cell r="E1651" t="str">
            <v>36,98</v>
          </cell>
          <cell r="F1651" t="str">
            <v>37,53</v>
          </cell>
        </row>
        <row r="1652">
          <cell r="A1652" t="str">
            <v>90702</v>
          </cell>
          <cell r="B1652" t="str">
            <v>TUBO DE PVC CORRUGADO DE DUPLA PAREDE PARA REDE COLETORA DE ESGOTO, DN 200 MM, JUNTA ELÁSTICA, INSTALADO EM LOCAL COM NÍVEL BAIXO DE INTERFERÊNCIAS - FORNECIMENTO E ASSENTAMENTO. AF_06/2015</v>
          </cell>
          <cell r="D1652" t="str">
            <v>M</v>
          </cell>
          <cell r="E1652" t="str">
            <v>57,12</v>
          </cell>
          <cell r="F1652" t="str">
            <v>57,73</v>
          </cell>
        </row>
        <row r="1653">
          <cell r="A1653" t="str">
            <v>90703</v>
          </cell>
          <cell r="B1653" t="str">
            <v>TUBO DE PVC CORRUGADO DE DUPLA PAREDE PARA REDE COLETORA DE ESGOTO, DN 250 MM, JUNTA ELÁSTICA, INSTALADO EM LOCAL COM NÍVEL BAIXO DE INTERFERÊNCIAS - FORNECIMENTO E ASSENTAMENTO. AF_06/2015</v>
          </cell>
          <cell r="D1653" t="str">
            <v>M</v>
          </cell>
          <cell r="E1653" t="str">
            <v>92,12</v>
          </cell>
          <cell r="F1653" t="str">
            <v>92,77</v>
          </cell>
        </row>
        <row r="1654">
          <cell r="A1654" t="str">
            <v>90704</v>
          </cell>
          <cell r="B1654" t="str">
            <v>TUBO DE PVC CORRUGADO DE DUPLA PAREDE PARA REDE COLETORA DE ESGOTO, DN 300 MM, JUNTA ELÁSTICA, INSTALADO EM LOCAL COM NÍVEL BAIXO DE INTERFERÊNCIAS - FORNECIMENTO E ASSENTAMENTO. AF_06/2015</v>
          </cell>
          <cell r="D1654" t="str">
            <v>M</v>
          </cell>
          <cell r="E1654" t="str">
            <v>126,28</v>
          </cell>
          <cell r="F1654" t="str">
            <v>126,99</v>
          </cell>
        </row>
        <row r="1655">
          <cell r="A1655" t="str">
            <v>90705</v>
          </cell>
          <cell r="B1655" t="str">
            <v>TUBO DE PVC CORRUGADO DE DUPLA PAREDE PARA REDE COLETORA DE ESGOTO, DN 350 MM, JUNTA ELÁSTICA, INSTALADO EM LOCAL COM NÍVEL BAIXO DE INTERFERÊNCIAS - FORNECIMENTO E ASSENTAMENTO. AF_06/2015</v>
          </cell>
          <cell r="D1655" t="str">
            <v>M</v>
          </cell>
          <cell r="E1655" t="str">
            <v>176,75</v>
          </cell>
          <cell r="F1655" t="str">
            <v>177,51</v>
          </cell>
        </row>
        <row r="1656">
          <cell r="A1656" t="str">
            <v>90706</v>
          </cell>
          <cell r="B1656" t="str">
            <v>TUBO DE PVC CORRUGADO DE DUPLA PAREDE PARA REDE COLETORA DE ESGOTO, DN 400 MM, JUNTA ELÁSTICA, INSTALADO EM LOCAL COM NÍVEL BAIXO DE INTERFERÊNCIAS - FORNECIMENTO E ASSENTAMENTO. AF_06/2015</v>
          </cell>
          <cell r="D1656" t="str">
            <v>M</v>
          </cell>
          <cell r="E1656" t="str">
            <v>212,47</v>
          </cell>
          <cell r="F1656" t="str">
            <v>213,55</v>
          </cell>
        </row>
        <row r="1657">
          <cell r="A1657" t="str">
            <v>90708</v>
          </cell>
          <cell r="B1657" t="str">
            <v>TUBO DE PEAD CORRUGADO DE DUPLA PAREDE PARA REDE COLETORA DE ESGOTO, DN 600 MM, JUNTA ELÁSTICA INTEGRADA, INSTALADO EM LOCAL COM NÍVEL BAIXO DE INTERFERÊNCIAS - FORNECIMENTO E ASSENTAMENTO. AF_06/2015</v>
          </cell>
          <cell r="D1657" t="str">
            <v>M</v>
          </cell>
          <cell r="E1657" t="str">
            <v>563,07</v>
          </cell>
          <cell r="F1657" t="str">
            <v>563,78</v>
          </cell>
        </row>
        <row r="1658">
          <cell r="A1658" t="str">
            <v>90709</v>
          </cell>
          <cell r="B1658" t="str">
            <v>TUBO DE PVC PARA REDE COLETORA DE ESGOTO DE PAREDE MACIÇA, DN 100 MM, JUNTA ELÁSTICA, INSTALADO EM LOCAL COM NÍVEL ALTO DE INTERFERÊNCIAS - FORNECIMENTO E ASSENTAMENTO. AF_06/2015</v>
          </cell>
          <cell r="D1658" t="str">
            <v>M</v>
          </cell>
          <cell r="E1658" t="str">
            <v>22,05</v>
          </cell>
          <cell r="F1658" t="str">
            <v>22,49</v>
          </cell>
        </row>
        <row r="1659">
          <cell r="A1659" t="str">
            <v>90710</v>
          </cell>
          <cell r="B1659" t="str">
            <v>TUBO DE PVC PARA REDE COLETORA DE ESGOTO DE PAREDE MACIÇA, DN 150 MM, JUNTA ELÁSTICA, INSTALADO EM LOCAL COM NÍVEL ALTO DE INTERFERÊNCIAS - FORNECIMENTO E ASSENTAMENTO. AF_06/2015</v>
          </cell>
          <cell r="D1659" t="str">
            <v>M</v>
          </cell>
          <cell r="E1659" t="str">
            <v>43,56</v>
          </cell>
          <cell r="F1659" t="str">
            <v>44,06</v>
          </cell>
        </row>
        <row r="1660">
          <cell r="A1660" t="str">
            <v>90711</v>
          </cell>
          <cell r="B1660" t="str">
            <v>TUBO DE PVC PARA REDE COLETORA DE ESGOTO DE PAREDE MACIÇA, DN 200 MM, JUNTA ELÁSTICA, INSTALADO EM LOCAL COM NÍVEL ALTO DE INTERFERÊNCIAS - FORNECIMENTO E ASSENTAMENTO. AF_06/2015</v>
          </cell>
          <cell r="D1660" t="str">
            <v>M</v>
          </cell>
          <cell r="E1660" t="str">
            <v>63,64</v>
          </cell>
          <cell r="F1660" t="str">
            <v>64,20</v>
          </cell>
        </row>
        <row r="1661">
          <cell r="A1661" t="str">
            <v>90712</v>
          </cell>
          <cell r="B1661" t="str">
            <v>TUBO DE PVC PARA REDE COLETORA DE ESGOTO DE PAREDE MACIÇA, DN 250 MM, JUNTA ELÁSTICA, INSTALADO EM LOCAL COM NÍVEL ALTO DE INTERFERÊNCIAS - FORNECIMENTO E ASSENTAMENTO. AF_06/2015</v>
          </cell>
          <cell r="D1661" t="str">
            <v>M</v>
          </cell>
          <cell r="E1661" t="str">
            <v>105,54</v>
          </cell>
          <cell r="F1661" t="str">
            <v>106,14</v>
          </cell>
        </row>
        <row r="1662">
          <cell r="A1662" t="str">
            <v>90713</v>
          </cell>
          <cell r="B1662" t="str">
            <v>TUBO DE PVC PARA REDE COLETORA DE ESGOTO DE PAREDE MACIÇA, DN 300 MM, JUNTA ELÁSTICA, INSTALADO EM LOCAL COM NÍVEL ALTO DE INTERFERÊNCIAS - FORNECIMENTO E ASSENTAMENTO. AF_06/2015</v>
          </cell>
          <cell r="D1662" t="str">
            <v>M</v>
          </cell>
          <cell r="E1662" t="str">
            <v>167,61</v>
          </cell>
          <cell r="F1662" t="str">
            <v>168,26</v>
          </cell>
        </row>
        <row r="1663">
          <cell r="A1663" t="str">
            <v>90714</v>
          </cell>
          <cell r="B1663" t="str">
            <v>TUBO DE PVC PARA REDE COLETORA DE ESGOTO DE PAREDE MACIÇA, DN 350 MM, JUNTA ELÁSTICA, INSTALADO EM LOCAL COM NÍVEL ALTO DE INTERFERÊNCIAS - FORNECIMENTO E ASSENTAMENTO. AF_06/2015</v>
          </cell>
          <cell r="D1663" t="str">
            <v>M</v>
          </cell>
          <cell r="E1663" t="str">
            <v>206,68</v>
          </cell>
          <cell r="F1663" t="str">
            <v>207,38</v>
          </cell>
        </row>
        <row r="1664">
          <cell r="A1664" t="str">
            <v>90715</v>
          </cell>
          <cell r="B1664" t="str">
            <v>TUBO DE PVC PARA REDE COLETORA DE ESGOTO DE PAREDE MACIÇA, DN 400 MM, JUNTA ELÁSTICA, INSTALADO EM LOCAL COM NÍVEL ALTO DE INTERFERÊNCIAS - FORNECIMENTO E ASSENTAMENTO. AF_06/2015</v>
          </cell>
          <cell r="D1664" t="str">
            <v>M</v>
          </cell>
          <cell r="E1664" t="str">
            <v>272,99</v>
          </cell>
          <cell r="F1664" t="str">
            <v>274,02</v>
          </cell>
        </row>
        <row r="1665">
          <cell r="A1665" t="str">
            <v>90716</v>
          </cell>
          <cell r="B1665" t="str">
            <v>TUBO DE PVC CORRUGADO DE DUPLA PAREDE PARA REDE COLETORA DE ESGOTO, DN 150 MM, JUNTA ELÁSTICA, INSTALADO EM LOCAL COM NÍVEL ALTO DE INTERFERÊNCIAS - FORNECIMENTO E ASSENTAMENTO. AF_06/2015</v>
          </cell>
          <cell r="D1665" t="str">
            <v>M</v>
          </cell>
          <cell r="E1665" t="str">
            <v>38,64</v>
          </cell>
          <cell r="F1665" t="str">
            <v>39,38</v>
          </cell>
        </row>
        <row r="1666">
          <cell r="A1666" t="str">
            <v>90717</v>
          </cell>
          <cell r="B1666" t="str">
            <v>TUBO DE PVC CORRUGADO DE DUPLA PAREDE PARA REDE COLETORA DE ESGOTO, DN 200 MM, JUNTA ELÁSTICA, INSTALADO EM LOCAL COM NÍVEL ALTO DE INTERFERÊNCIAS - FORNECIMENTO E ASSENTAMENTO. AF_06/2015</v>
          </cell>
          <cell r="D1666" t="str">
            <v>M</v>
          </cell>
          <cell r="E1666" t="str">
            <v>58,77</v>
          </cell>
          <cell r="F1666" t="str">
            <v>59,56</v>
          </cell>
        </row>
        <row r="1667">
          <cell r="A1667" t="str">
            <v>90718</v>
          </cell>
          <cell r="B1667" t="str">
            <v>TUBO DE PVC CORRUGADO DE DUPLA PAREDE PARA REDE COLETORA DE ESGOTO, DN 250 MM, JUNTA ELÁSTICA, INSTALADO EM LOCAL COM NÍVEL ALTO DE INTERFERÊNCIAS - FORNECIMENTO E ASSENTAMENTO. AF_06/2015</v>
          </cell>
          <cell r="D1667" t="str">
            <v>M</v>
          </cell>
          <cell r="E1667" t="str">
            <v>93,77</v>
          </cell>
          <cell r="F1667" t="str">
            <v>94,62</v>
          </cell>
        </row>
        <row r="1668">
          <cell r="A1668" t="str">
            <v>90719</v>
          </cell>
          <cell r="B1668" t="str">
            <v>TUBO DE PVC CORRUGADO DE DUPLA PAREDE PARA REDE COLETORA DE ESGOTO, DN 300 MM, JUNTA ELÁSTICA, INSTALADO EM LOCAL COM NÍVEL ALTO DE INTERFERÊNCIAS - FORNECIMENTO E ASSENTAMENTO. AF_06/2015</v>
          </cell>
          <cell r="D1668" t="str">
            <v>M</v>
          </cell>
          <cell r="E1668" t="str">
            <v>127,94</v>
          </cell>
          <cell r="F1668" t="str">
            <v>128,84</v>
          </cell>
        </row>
        <row r="1669">
          <cell r="A1669" t="str">
            <v>90720</v>
          </cell>
          <cell r="B1669" t="str">
            <v>TUBO DE PVC CORRUGADO DE DUPLA PAREDE PARA REDE COLETORA DE ESGOTO, DN 350 MM, JUNTA ELÁSTICA, INSTALADO EM LOCAL COM NÍVEL ALTO DE INTERFERÊNCIAS - FORNECIMENTO E ASSENTAMENTO. AF_06/2015</v>
          </cell>
          <cell r="D1669" t="str">
            <v>M</v>
          </cell>
          <cell r="E1669" t="str">
            <v>178,39</v>
          </cell>
          <cell r="F1669" t="str">
            <v>179,36</v>
          </cell>
        </row>
        <row r="1670">
          <cell r="A1670" t="str">
            <v>90721</v>
          </cell>
          <cell r="B1670" t="str">
            <v>TUBO DE PVC CORRUGADO DE DUPLA PAREDE PARA REDE COLETORA DE ESGOTO, DN 400 MM, EM JUNTA ELÁSTICA, INSTALADO EM LOCAL COM NÍVEL ALTO DE INTERFERÊNCIAS - FORNECIMENTO E ASSENTAMENTO. AF_06/2015</v>
          </cell>
          <cell r="D1670" t="str">
            <v>M</v>
          </cell>
          <cell r="E1670" t="str">
            <v>215,83</v>
          </cell>
          <cell r="F1670" t="str">
            <v>217,18</v>
          </cell>
        </row>
        <row r="1671">
          <cell r="A1671" t="str">
            <v>90723</v>
          </cell>
          <cell r="B1671" t="str">
            <v>TUBO DE PEAD CORRUGADO DE DUPLA PAREDE PARA REDE COLETORA DE ESGOTO, DN 600 MM, JUNTA ELÁSTICA INTEGRADA, INSTALADO EM LOCAL COM NÍVEL ALTO DE INTERFERÊNCIAS - FORNECIMENTO E ASSENTAMENTO. AF_06/2015</v>
          </cell>
          <cell r="D1671" t="str">
            <v>M</v>
          </cell>
          <cell r="E1671" t="str">
            <v>565,18</v>
          </cell>
          <cell r="F1671" t="str">
            <v>566,03</v>
          </cell>
        </row>
        <row r="1672">
          <cell r="A1672" t="str">
            <v>90724</v>
          </cell>
          <cell r="B1672" t="str">
            <v>JUNTA ARGAMASSADA ENTRE TUBO DN 100 MM E O POÇO DE VISITA/ CAIXA DE CONCRETO OU ALVENARIA EM REDES DE ESGOTO. AF_06/2015</v>
          </cell>
          <cell r="D1672" t="str">
            <v>UN</v>
          </cell>
          <cell r="E1672" t="str">
            <v>19,16</v>
          </cell>
          <cell r="F1672" t="str">
            <v>21,30</v>
          </cell>
        </row>
        <row r="1673">
          <cell r="A1673" t="str">
            <v>90725</v>
          </cell>
          <cell r="B1673" t="str">
            <v>JUNTA ARGAMASSADA ENTRE TUBO DN 150 MM E O POÇO DE VISITA/ CAIXA DE CONCRETO OU ALVENARIA EM REDES DE ESGOTO. AF_06/2015</v>
          </cell>
          <cell r="D1673" t="str">
            <v>UN</v>
          </cell>
          <cell r="E1673" t="str">
            <v>23,66</v>
          </cell>
          <cell r="F1673" t="str">
            <v>26,26</v>
          </cell>
        </row>
        <row r="1674">
          <cell r="A1674" t="str">
            <v>90726</v>
          </cell>
          <cell r="B1674" t="str">
            <v>JUNTA ARGAMASSADA ENTRE TUBO DN 200 MM E O POÇO/ CAIXA DE CONCRETO OU ALVENARIA EM REDES DE ESGOTO. AF_06/2015</v>
          </cell>
          <cell r="D1674" t="str">
            <v>UN</v>
          </cell>
          <cell r="E1674" t="str">
            <v>28,14</v>
          </cell>
          <cell r="F1674" t="str">
            <v>31,24</v>
          </cell>
        </row>
        <row r="1675">
          <cell r="A1675" t="str">
            <v>90727</v>
          </cell>
          <cell r="B1675" t="str">
            <v>JUNTA ARGAMASSADA ENTRE TUBO DN 250 MM E O POÇO DE VISITA/ CAIXA DE CONCRETO OU ALVENARIA EM REDES DE ESGOTO. AF_06/2015</v>
          </cell>
          <cell r="D1675" t="str">
            <v>UN</v>
          </cell>
          <cell r="E1675" t="str">
            <v>32,64</v>
          </cell>
          <cell r="F1675" t="str">
            <v>36,21</v>
          </cell>
        </row>
        <row r="1676">
          <cell r="A1676" t="str">
            <v>90728</v>
          </cell>
          <cell r="B1676" t="str">
            <v>JUNTA ARGAMASSADA ENTRE TUBO DN 300 MM E O POÇO DE VISITA/ CAIXA DE CONCRETO OU ALVENARIA EM REDES DE ESGOTO. AF_06/2015</v>
          </cell>
          <cell r="D1676" t="str">
            <v>UN</v>
          </cell>
          <cell r="E1676" t="str">
            <v>37,13</v>
          </cell>
          <cell r="F1676" t="str">
            <v>41,18</v>
          </cell>
        </row>
        <row r="1677">
          <cell r="A1677" t="str">
            <v>90729</v>
          </cell>
          <cell r="B1677" t="str">
            <v>JUNTA ARGAMASSADA ENTRE TUBO DN 350 MM E O POÇO DE VISITA/ CAIXA DE CONCRETO OU ALVENARIA EM REDES DE ESGOTO. AF_06/2015</v>
          </cell>
          <cell r="D1677" t="str">
            <v>UN</v>
          </cell>
          <cell r="E1677" t="str">
            <v>41,61</v>
          </cell>
          <cell r="F1677" t="str">
            <v>46,16</v>
          </cell>
        </row>
        <row r="1678">
          <cell r="A1678" t="str">
            <v>90730</v>
          </cell>
          <cell r="B1678" t="str">
            <v>JUNTA ARGAMASSADA ENTRE TUBO DN 400 MM E O POÇO DE VISITA/ CAIXA DE CONCRETO OU ALVENARIA EM REDES DE ESGOTO. AF_06/2015</v>
          </cell>
          <cell r="D1678" t="str">
            <v>UN</v>
          </cell>
          <cell r="E1678" t="str">
            <v>46,15</v>
          </cell>
          <cell r="F1678" t="str">
            <v>51,17</v>
          </cell>
        </row>
        <row r="1679">
          <cell r="A1679" t="str">
            <v>90731</v>
          </cell>
          <cell r="B1679" t="str">
            <v>JUNTA ARGAMASSADA ENTRE TUBO DN 450 MM E O POÇO DE VISITA/ CAIXA DE CONCRETO OU ALVENARIA EM REDES DE ESGOTO. AF_06/2015</v>
          </cell>
          <cell r="D1679" t="str">
            <v>UN</v>
          </cell>
          <cell r="E1679" t="str">
            <v>50,63</v>
          </cell>
          <cell r="F1679" t="str">
            <v>56,13</v>
          </cell>
        </row>
        <row r="1680">
          <cell r="A1680" t="str">
            <v>90732</v>
          </cell>
          <cell r="B1680" t="str">
            <v>JUNTA ARGAMASSADA ENTRE TUBO DN 600 MM E O POÇO DE VISITA/ CAIXA DE CONCRETO OU ALVENARIA EM REDES DE ESGOTO. AF_06/2015</v>
          </cell>
          <cell r="D1680" t="str">
            <v>UN</v>
          </cell>
          <cell r="E1680" t="str">
            <v>64,10</v>
          </cell>
          <cell r="F1680" t="str">
            <v>71,05</v>
          </cell>
        </row>
        <row r="1681">
          <cell r="A1681" t="str">
            <v>90733</v>
          </cell>
          <cell r="B1681" t="str">
            <v>ASSENTAMENTO DE TUBO DE PVC PARA REDE COLETORA DE ESGOTO DE PAREDE MACIÇA, DN 100 MM, JUNTA ELÁSTICA, INSTALADO EM LOCAL COM NÍVEL BAIXO DE INTERFERÊNCIAS (NÃO INCLUI FORNECIMENTO). AF_06/2015</v>
          </cell>
          <cell r="D1681" t="str">
            <v>M</v>
          </cell>
          <cell r="E1681" t="str">
            <v>2,08</v>
          </cell>
          <cell r="F1681" t="str">
            <v>2,33</v>
          </cell>
        </row>
        <row r="1682">
          <cell r="A1682" t="str">
            <v>90734</v>
          </cell>
          <cell r="B1682" t="str">
            <v>ASSENTAMENTO DE TUBO DE PVC PARA REDE COLETORA DE ESGOTO DE PAREDE MACIÇA, DN 150 MM, JUNTA ELÁSTICA, INSTALADO EM LOCAL COM NÍVEL BAIXO DE INTERFERÊNCIAS (NÃO INCLUI FORNECIMENTO). AF_06/2015</v>
          </cell>
          <cell r="D1682" t="str">
            <v>M</v>
          </cell>
          <cell r="E1682" t="str">
            <v>2,54</v>
          </cell>
          <cell r="F1682" t="str">
            <v>2,83</v>
          </cell>
        </row>
        <row r="1683">
          <cell r="A1683" t="str">
            <v>90735</v>
          </cell>
          <cell r="B1683" t="str">
            <v>ASSENTAMENTO DE TUBO DE PVC PARA REDE COLETORA DE ESGOTO DE PAREDE MACIÇA, DN 200 MM, JUNTA ELÁSTICA, INSTALADO EM LOCAL COM NÍVEL BAIXO DE INTERFERÊNCIAS (NÃO INCLUI FORNECIMENTO). AF_06/2015</v>
          </cell>
          <cell r="D1683" t="str">
            <v>M</v>
          </cell>
          <cell r="E1683" t="str">
            <v>3,01</v>
          </cell>
          <cell r="F1683" t="str">
            <v>3,37</v>
          </cell>
        </row>
        <row r="1684">
          <cell r="A1684" t="str">
            <v>90736</v>
          </cell>
          <cell r="B1684" t="str">
            <v>ASSENTAMENTO DE TUBO DE PVC PARA REDE COLETORA DE ESGOTO DE PAREDE MACIÇA, DN 250 MM, JUNTA ELÁSTICA, INSTALADO EM LOCAL COM NÍVEL BAIXO DE INTERFERÊNCIAS (NÃO INCLUI FORNECIMENTO). AF_06/2015</v>
          </cell>
          <cell r="D1684" t="str">
            <v>M</v>
          </cell>
          <cell r="E1684" t="str">
            <v>3,48</v>
          </cell>
          <cell r="F1684" t="str">
            <v>3,89</v>
          </cell>
        </row>
        <row r="1685">
          <cell r="A1685" t="str">
            <v>90737</v>
          </cell>
          <cell r="B1685" t="str">
            <v>ASSENTAMENTO DE TUBO DE PVC PARA REDE COLETORA DE ESGOTO DE PAREDE MACIÇA, DN 300 MM, JUNTA ELÁSTICA, INSTALADO EM LOCAL COM NÍVEL BAIXO DE INTERFERÊNCIAS (NÃO INCLUI FORNECIMENTO). AF_06/2015</v>
          </cell>
          <cell r="D1685" t="str">
            <v>M</v>
          </cell>
          <cell r="E1685" t="str">
            <v>3,95</v>
          </cell>
          <cell r="F1685" t="str">
            <v>4,41</v>
          </cell>
        </row>
        <row r="1686">
          <cell r="A1686" t="str">
            <v>90738</v>
          </cell>
          <cell r="B1686" t="str">
            <v>ASSENTAMENTO DE TUBO DE PVC PARA REDE COLETORA DE ESGOTO DE PAREDE MACIÇA, DN 350 MM, JUNTA ELÁSTICA, INSTALADO EM LOCAL COM NÍVEL BAIXO DE INTERFERÊNCIAS (NÃO INCLUI FORNECIMENTO). AF_06/2015</v>
          </cell>
          <cell r="D1686" t="str">
            <v>M</v>
          </cell>
          <cell r="E1686" t="str">
            <v>4,41</v>
          </cell>
          <cell r="F1686" t="str">
            <v>4,93</v>
          </cell>
        </row>
        <row r="1687">
          <cell r="A1687" t="str">
            <v>90739</v>
          </cell>
          <cell r="B1687" t="str">
            <v>ASSENTAMENTO DE TUBO DE PVC PARA REDE COLETORA DE ESGOTO DE PAREDE MACIÇA, DN 400 MM, JUNTA ELÁSTICA, INSTALADO EM LOCAL COM NÍVEL BAIXO DE INTERFERÊNCIAS (NÃO INCLUI FORNECIMENTO). AF_06/2015</v>
          </cell>
          <cell r="D1687" t="str">
            <v>M</v>
          </cell>
          <cell r="E1687" t="str">
            <v>9,90</v>
          </cell>
          <cell r="F1687" t="str">
            <v>10,67</v>
          </cell>
        </row>
        <row r="1688">
          <cell r="A1688" t="str">
            <v>90740</v>
          </cell>
          <cell r="B1688" t="str">
            <v>ASSENTAMENTO DE TUBO DE PVC CORRUGADO DE DUPLA PAREDE PARA REDE COLETORA DE ESGOTO, DN 150 MM, JUNTA ELÁSTICA, INSTALADO EM LOCAL COM NÍVEL BAIXO DE INTERFERÊNCIAS (NÃO INCLUI FORNECIMENTO). AF_06/2015</v>
          </cell>
          <cell r="D1688" t="str">
            <v>M</v>
          </cell>
          <cell r="E1688" t="str">
            <v>4,64</v>
          </cell>
          <cell r="F1688" t="str">
            <v>5,19</v>
          </cell>
        </row>
        <row r="1689">
          <cell r="A1689" t="str">
            <v>90741</v>
          </cell>
          <cell r="B1689" t="str">
            <v>ASSENTAMENTO DE TUBO DE PVC CORRUGADO DE DUPLA PAREDE PARA REDE COLETORA DE ESGOTO, DN 200 MM, JUNTA ELÁSTICA, INSTALADO EM LOCAL COM NÍVEL BAIXO DE INTERFERÊNCIAS (NÃO INCLUI FORNECIMENTO). AF_06/2015</v>
          </cell>
          <cell r="D1689" t="str">
            <v>M</v>
          </cell>
          <cell r="E1689" t="str">
            <v>5,11</v>
          </cell>
          <cell r="F1689" t="str">
            <v>5,72</v>
          </cell>
        </row>
        <row r="1690">
          <cell r="A1690" t="str">
            <v>90742</v>
          </cell>
          <cell r="B1690" t="str">
            <v>ASSENTAMENTO DE TUBO DE PVC CORRUGADO DE DUPLA PAREDE PARA REDE COLETORA DE ESGOTO, DN 250 MM, JUNTA ELÁSTICA, INSTALADO EM LOCAL COM NÍVEL BAIXO DE INTERFERÊNCIAS (NÃO INCLUI FORNECIMENTO). AF_06/2015</v>
          </cell>
          <cell r="D1690" t="str">
            <v>M</v>
          </cell>
          <cell r="E1690" t="str">
            <v>5,58</v>
          </cell>
          <cell r="F1690" t="str">
            <v>6,23</v>
          </cell>
        </row>
        <row r="1691">
          <cell r="A1691" t="str">
            <v>90743</v>
          </cell>
          <cell r="B1691" t="str">
            <v>ASSENTAMENTO DE TUBO DE PVC CORRUGADO DE DUPLA PAREDE PARA REDE COLETORA DE ESGOTO, DN 300 MM, JUNTA ELÁSTICA, INSTALADO EM LOCAL COM NÍVEL BAIXO DE INTERFERÊNCIAS (NÃO INCLUI FORNECIMENTO). AF_06/2015</v>
          </cell>
          <cell r="D1691" t="str">
            <v>M</v>
          </cell>
          <cell r="E1691" t="str">
            <v>6,04</v>
          </cell>
          <cell r="F1691" t="str">
            <v>6,75</v>
          </cell>
        </row>
        <row r="1692">
          <cell r="A1692" t="str">
            <v>90744</v>
          </cell>
          <cell r="B1692" t="str">
            <v>ASSENTAMENTO DE TUBO DE PVC CORRUGADO DE DUPLA PAREDE PARA REDE COLETORA DE ESGOTO, DN 350 MM, JUNTA ELÁSTICA, INSTALADO EM LOCAL COM NÍVEL BAIXO DE INTERFERÊNCIAS (NÃO INCLUI FORNECIMENTO). AF_06/2015</v>
          </cell>
          <cell r="D1692" t="str">
            <v>M</v>
          </cell>
          <cell r="E1692" t="str">
            <v>6,51</v>
          </cell>
          <cell r="F1692" t="str">
            <v>7,27</v>
          </cell>
        </row>
        <row r="1693">
          <cell r="A1693" t="str">
            <v>90745</v>
          </cell>
          <cell r="B1693" t="str">
            <v>ASSENTAMENTO DE TUBO DE PVC CORRUGADO DE DUPLA PAREDE PARA REDE COLETORA DE ESGOTO, DN 400 MM, JUNTA ELÁSTICA, INSTALADO EM LOCAL COM NÍVEL BAIXO DE INTERFERÊNCIAS (NÃO INCLUI FORNECIMENTO). AF_06/2015</v>
          </cell>
          <cell r="D1693" t="str">
            <v>M</v>
          </cell>
          <cell r="E1693" t="str">
            <v>14,17</v>
          </cell>
          <cell r="F1693" t="str">
            <v>15,25</v>
          </cell>
        </row>
        <row r="1694">
          <cell r="A1694" t="str">
            <v>90746</v>
          </cell>
          <cell r="B1694" t="str">
            <v>ASSENTAMENTO DE TUBO DE PEAD CORRUGADO DE DUPLA PAREDE PARA REDE COLETORA DE ESGOTO, DN 450 MM, JUNTA ELÁSTICA INTEGRADA, INSTALADO EM LOCAL COM NÍVEL BAIXO DE INTERFERÊNCIAS (NÃO INCLUI FORNECIMENTO). AF_06/2015</v>
          </cell>
          <cell r="D1694" t="str">
            <v>M</v>
          </cell>
          <cell r="E1694" t="str">
            <v>2,83</v>
          </cell>
          <cell r="F1694" t="str">
            <v>3,16</v>
          </cell>
        </row>
        <row r="1695">
          <cell r="A1695" t="str">
            <v>90747</v>
          </cell>
          <cell r="B1695" t="str">
            <v>ASSENTAMENTO DE TUBO DE PEAD CORRUGADO DE DUPLA PAREDE PARA REDE COLETORA DE ESGOTO, DN 600 MM, JUNTA ELÁSTICA INTEGRADA, INSTALADO EM LOCAL COM NÍVEL BAIXO DE INTERFERÊNCIAS (NÃO INCLUI FORNECIMENTO). AF_06/2015</v>
          </cell>
          <cell r="D1695" t="str">
            <v>M</v>
          </cell>
          <cell r="E1695" t="str">
            <v>11,08</v>
          </cell>
          <cell r="F1695" t="str">
            <v>11,79</v>
          </cell>
        </row>
        <row r="1696">
          <cell r="A1696" t="str">
            <v>90748</v>
          </cell>
          <cell r="B1696" t="str">
            <v>ASSENTAMENTO DE TUBO DE PVC PARA REDE COLETORA DE ESGOTO DE PAREDE MACIÇA, DN 100 MM, JUNTA ELÁSTICA, INSTALADO EM LOCAL COM NÍVEL ALTO DE INTERFERÊNCIAS (NÃO INCLUI FORNECIMENTO). AF_06/2015</v>
          </cell>
          <cell r="D1696" t="str">
            <v>M</v>
          </cell>
          <cell r="E1696" t="str">
            <v>3,73</v>
          </cell>
          <cell r="F1696" t="str">
            <v>4,17</v>
          </cell>
        </row>
        <row r="1697">
          <cell r="A1697" t="str">
            <v>90749</v>
          </cell>
          <cell r="B1697" t="str">
            <v>ASSENTAMENTO DE TUBO DE PVC PARA REDE COLETORA DE ESGOTO DE PAREDE MACIÇA, DN 150 MM, JUNTA ELÁSTICA, INSTALADO EM LOCAL COM NÍVEL ALTO DE INTERFERÊNCIAS (NÃO INCLUI FORNECIMENTO). AF_06/2015</v>
          </cell>
          <cell r="D1697" t="str">
            <v>M</v>
          </cell>
          <cell r="E1697" t="str">
            <v>4,20</v>
          </cell>
          <cell r="F1697" t="str">
            <v>4,70</v>
          </cell>
        </row>
        <row r="1698">
          <cell r="A1698" t="str">
            <v>90750</v>
          </cell>
          <cell r="B1698" t="str">
            <v>ASSENTAMENTO DE TUBO DE PVC PARA REDE COLETORA DE ESGOTO DE PAREDE MACIÇA, DN 200 MM, JUNTA ELÁSTICA, INSTALADO EM LOCAL COM NÍVEL ALTO DE INTERFERÊNCIAS (NÃO INCLUI FORNECIMENTO). AF_06/2015</v>
          </cell>
          <cell r="D1698" t="str">
            <v>M</v>
          </cell>
          <cell r="E1698" t="str">
            <v>4,66</v>
          </cell>
          <cell r="F1698" t="str">
            <v>5,22</v>
          </cell>
        </row>
        <row r="1699">
          <cell r="A1699" t="str">
            <v>90751</v>
          </cell>
          <cell r="B1699" t="str">
            <v>ASSENTAMENTO DE TUBO DE PVC PARA REDE COLETORA DE ESGOTO DE PAREDE MACIÇA, DN 250 MM, JUNTA ELÁSTICA, INSTALADO EM LOCAL COM NÍVEL ALTO DE INTERFERÊNCIAS (NÃO INCLUI FORNECIMENTO). AF_06/2015</v>
          </cell>
          <cell r="D1699" t="str">
            <v>M</v>
          </cell>
          <cell r="E1699" t="str">
            <v>5,13</v>
          </cell>
          <cell r="F1699" t="str">
            <v>5,73</v>
          </cell>
        </row>
        <row r="1700">
          <cell r="A1700" t="str">
            <v>90752</v>
          </cell>
          <cell r="B1700" t="str">
            <v>ASSENTAMENTO DE TUBO DE PVC PARA REDE COLETORA DE ESGOTO DE PAREDE MACIÇA, DN 300 MM, JUNTA ELÁSTICA, INSTALADO EM LOCAL COM NÍVEL ALTO DE INTERFERÊNCIAS (NÃO INCLUI FORNECIMENTO). AF_06/2015</v>
          </cell>
          <cell r="D1700" t="str">
            <v>M</v>
          </cell>
          <cell r="E1700" t="str">
            <v>5,60</v>
          </cell>
          <cell r="F1700" t="str">
            <v>6,25</v>
          </cell>
        </row>
        <row r="1701">
          <cell r="A1701" t="str">
            <v>90753</v>
          </cell>
          <cell r="B1701" t="str">
            <v>ASSENTAMENTO DE TUBO DE PVC PARA REDE COLETORA DE ESGOTO DE PAREDE MACIÇA, DN 350 MM, JUNTA ELÁSTICA, INSTALADO EM LOCAL COM NÍVEL ALTO DE INTERFERÊNCIAS (NÃO INCLUI FORNECIMENTO). AF_06/2015</v>
          </cell>
          <cell r="D1701" t="str">
            <v>M</v>
          </cell>
          <cell r="E1701" t="str">
            <v>6,07</v>
          </cell>
          <cell r="F1701" t="str">
            <v>6,77</v>
          </cell>
        </row>
        <row r="1702">
          <cell r="A1702" t="str">
            <v>90754</v>
          </cell>
          <cell r="B1702" t="str">
            <v>ASSENTAMENTO DE TUBO DE PVC PARA REDE COLETORA DE ESGOTO DE PAREDE MACIÇA, DN 400 MM, JUNTA ELÁSTICA, INSTALADO EM LOCAL COM NÍVEL ALTO DE INTERFERÊNCIAS (NÃO INCLUI FORNECIMENTO). AF_06/2015</v>
          </cell>
          <cell r="D1702" t="str">
            <v>M</v>
          </cell>
          <cell r="E1702" t="str">
            <v>13,26</v>
          </cell>
          <cell r="F1702" t="str">
            <v>14,29</v>
          </cell>
        </row>
        <row r="1703">
          <cell r="A1703" t="str">
            <v>90755</v>
          </cell>
          <cell r="B1703" t="str">
            <v>ASSENTAMENTO DE TUBO DE PVC CORRUGADO DE DUPLA PAREDE PARA REDE COLETORA DE ESGOTO, DN 150 MM, JUNTA ELÁSTICA, INSTALADO EM LOCAL COM NÍVEL ALTO DE INTERFERÊNCIAS (NÃO INCLUI FORNECIMENTO). AF_06/2015</v>
          </cell>
          <cell r="D1703" t="str">
            <v>M</v>
          </cell>
          <cell r="E1703" t="str">
            <v>6,30</v>
          </cell>
          <cell r="F1703" t="str">
            <v>7,04</v>
          </cell>
        </row>
        <row r="1704">
          <cell r="A1704" t="str">
            <v>90756</v>
          </cell>
          <cell r="B1704" t="str">
            <v>ASSENTAMENTO DE TUBO DE PVC CORRUGADO DE DUPLA PAREDE PARA REDE COLETORA DE ESGOTO, DN 200 MM, JUNTA ELÁSTICA, INSTALADO EM LOCAL COM NÍVEL ALTO DE INTERFERÊNCIAS (NÃO INCLUI FORNECIMENTO). AF_06/2015</v>
          </cell>
          <cell r="D1704" t="str">
            <v>M</v>
          </cell>
          <cell r="E1704" t="str">
            <v>6,76</v>
          </cell>
          <cell r="F1704" t="str">
            <v>7,55</v>
          </cell>
        </row>
        <row r="1705">
          <cell r="A1705" t="str">
            <v>90757</v>
          </cell>
          <cell r="B1705" t="str">
            <v>ASSENTAMENTO DE TUBO DE PVC CORRUGADO DE DUPLA PAREDE PARA REDE COLETORA DE ESGOTO, DN 250 MM, JUNTA ELÁSTICA, INSTALADO EM LOCAL COM NÍVEL ALTO DE INTERFERÊNCIAS (NÃO INCLUI FORNECIMENTO). AF_06/2015</v>
          </cell>
          <cell r="D1705" t="str">
            <v>M</v>
          </cell>
          <cell r="E1705" t="str">
            <v>7,23</v>
          </cell>
          <cell r="F1705" t="str">
            <v>8,08</v>
          </cell>
        </row>
        <row r="1706">
          <cell r="A1706" t="str">
            <v>90758</v>
          </cell>
          <cell r="B1706" t="str">
            <v>ASSENTAMENTO DE TUBO DE PVC CORRUGADO DE DUPLA PAREDE PARA REDE COLETORA DE ESGOTO, DN 300 MM, JUNTA ELÁSTICA, INSTALADO EM LOCAL COM NÍVEL ALTO DE INTERFERÊNCIAS (NÃO INCLUI FORNECIMENTO). AF_06/2015</v>
          </cell>
          <cell r="D1706" t="str">
            <v>M</v>
          </cell>
          <cell r="E1706" t="str">
            <v>7,70</v>
          </cell>
          <cell r="F1706" t="str">
            <v>8,60</v>
          </cell>
        </row>
        <row r="1707">
          <cell r="A1707" t="str">
            <v>90759</v>
          </cell>
          <cell r="B1707" t="str">
            <v>ASSENTAMENTO DE TUBO DE PVC CORRUGADO DE DUPLA PAREDE PARA REDE COLETORA DE ESGOTO, DN 350 MM, JUNTA ELÁSTICA, INSTALADO EM LOCAL COM NÍVEL ALTO DE INTERFERÊNCIAS (NÃO INCLUI FORNECIMENTO). AF_06/2015</v>
          </cell>
          <cell r="D1707" t="str">
            <v>M</v>
          </cell>
          <cell r="E1707" t="str">
            <v>8,15</v>
          </cell>
          <cell r="F1707" t="str">
            <v>9,12</v>
          </cell>
        </row>
        <row r="1708">
          <cell r="A1708" t="str">
            <v>90760</v>
          </cell>
          <cell r="B1708" t="str">
            <v>ASSENTAMENTO DE TUBO DE PVC CORRUGADO DE DUPLA PAREDE PARA REDE COLETORA DE ESGOTO, DN 400 MM, EM JUNTA ELÁSTICA, INSTALADO EM LOCAL COM NÍVEL ALTO DE INTERFERÊNCIAS (NÃO INCLUI FORNECIMENTO). AF_06/2015</v>
          </cell>
          <cell r="D1708" t="str">
            <v>M</v>
          </cell>
          <cell r="E1708" t="str">
            <v>17,53</v>
          </cell>
          <cell r="F1708" t="str">
            <v>18,88</v>
          </cell>
        </row>
        <row r="1709">
          <cell r="A1709" t="str">
            <v>90761</v>
          </cell>
          <cell r="B1709" t="str">
            <v>ASSENTAMENTO DE TUBO DE PEAD CORRUGADO DE DUPLA PAREDE PARA REDE COLETORA DE ESGOTO, DN 450 MM, JUNTA ELÁSTICA INTEGRADA, INSTALADO EM LOCAL COM NÍVEL ALTO DE INTERFERÊNCIAS (NÃO INCLUI FORNECIMENTO). AF_06/2015</v>
          </cell>
          <cell r="D1709" t="str">
            <v>M</v>
          </cell>
          <cell r="E1709" t="str">
            <v>3,46</v>
          </cell>
          <cell r="F1709" t="str">
            <v>3,87</v>
          </cell>
        </row>
        <row r="1710">
          <cell r="A1710" t="str">
            <v>90762</v>
          </cell>
          <cell r="B1710" t="str">
            <v>ASSENTAMENTO DE TUBO DE PEAD CORRUGADO DE DUPLA PAREDE PARA REDE COLETORA DE ESGOTO, DN 600 MM, JUNTA ELÁSTICA INTEGRADA, INSTALADO EM LOCAL COM NÍVEL ALTO DE INTERFERÊNCIAS (NÃO INCLUI FORNECIMENTO). AF_06/2015</v>
          </cell>
          <cell r="D1710" t="str">
            <v>M</v>
          </cell>
          <cell r="E1710" t="str">
            <v>13,19</v>
          </cell>
          <cell r="F1710" t="str">
            <v>14,04</v>
          </cell>
        </row>
        <row r="1711">
          <cell r="A1711" t="str">
            <v>94869</v>
          </cell>
          <cell r="B1711" t="str">
            <v>TUBO DE PEAD CORRUGADO DE DUPLA PAREDE PARA REDE COLETORA DE ESGOTO, DN 250 MM, JUNTA ELÁSTICA INTEGRADA, INSTALADO EM LOCAL COM NÍVEL BAIXO DE INTERFERÊNCIAS - FORNECIMENTO E ASSENTAMENTO. AF_06/2016</v>
          </cell>
          <cell r="D1711" t="str">
            <v>M</v>
          </cell>
          <cell r="E1711" t="str">
            <v>114,39</v>
          </cell>
          <cell r="F1711" t="str">
            <v>114,47</v>
          </cell>
        </row>
        <row r="1712">
          <cell r="A1712" t="str">
            <v>94870</v>
          </cell>
          <cell r="B1712" t="str">
            <v>ASSENTAMENTO DE TUBO DE PEAD CORRUGADO DE DUPLA PAREDE PARA REDE COLETORA DE ESGOTO, DN 250 MM, JUNTA ELÁSTICA INTEGRADA, INSTALADO EM LOCAL COM NÍVEL BAIXO DE INTERFERÊNCIAS (NÃO INCLUI FORNECIMENTO). AF_06/2016</v>
          </cell>
          <cell r="D1712" t="str">
            <v>M</v>
          </cell>
          <cell r="E1712" t="str">
            <v>0,69</v>
          </cell>
          <cell r="F1712" t="str">
            <v>0,77</v>
          </cell>
        </row>
        <row r="1713">
          <cell r="A1713" t="str">
            <v>94871</v>
          </cell>
          <cell r="B1713" t="str">
            <v>TUBO DE PEAD CORRUGADO DE DUPLA PAREDE PARA REDE COLETORA DE ESGOTO, DN 300 MM, JUNTA ELÁSTICA INTEGRADA, INSTALADO EM LOCAL COM NÍVEL BAIXO DE INTERFERÊNCIAS - FORNECIMENTO E ASSENTAMENTO. AF_06/2016</v>
          </cell>
          <cell r="D1713" t="str">
            <v>M</v>
          </cell>
          <cell r="E1713" t="str">
            <v>135,62</v>
          </cell>
          <cell r="F1713" t="str">
            <v>135,76</v>
          </cell>
        </row>
        <row r="1714">
          <cell r="A1714" t="str">
            <v>94872</v>
          </cell>
          <cell r="B1714" t="str">
            <v>ASSENTAMENTO DE TUBO DE PEAD CORRUGADO DE DUPLA PAREDE PARA REDE COLETORA DE ESGOTO, DN 300 MM, JUNTA ELÁSTICA INTEGRADA, INSTALADO EM LOCAL COM NÍVEL BAIXO DE INTERFERÊNCIAS (NÃO INCLUI FORNECIMENTO). AF_06/2016</v>
          </cell>
          <cell r="D1714" t="str">
            <v>M</v>
          </cell>
          <cell r="E1714" t="str">
            <v>1,21</v>
          </cell>
          <cell r="F1714" t="str">
            <v>1,35</v>
          </cell>
        </row>
        <row r="1715">
          <cell r="A1715" t="str">
            <v>94875</v>
          </cell>
          <cell r="B1715" t="str">
            <v>TUBO DE PEAD CORRUGADO DE DUPLA PAREDE PARA REDE COLETORA DE ESGOTO, DN 750 MM, JUNTA ELÁSTICA INTEGRADA, INSTALADO EM LOCAL COM NÍVEL BAIXO DE INTERFERÊNCIAS - FORNECIMENTO E ASSENTAMENTO. AF_06/2016</v>
          </cell>
          <cell r="D1715" t="str">
            <v>M</v>
          </cell>
          <cell r="E1715" t="str">
            <v>795,88</v>
          </cell>
          <cell r="F1715" t="str">
            <v>796,96</v>
          </cell>
        </row>
        <row r="1716">
          <cell r="A1716" t="str">
            <v>94876</v>
          </cell>
          <cell r="B1716" t="str">
            <v>ASSENTAMENTO DE TUBO DE PEAD CORRUGADO DE DUPLA PAREDE PARA REDE COLETORA DE ESGOTO, DN 750 MM, JUNTA ELÁSTICA INTEGRADA, INSTALADO EM LOCAL COM NÍVEL BAIXO DE INTERFERÊNCIAS (NÃO INCLUI FORNECIMENTO). AF_06/2016</v>
          </cell>
          <cell r="D1716" t="str">
            <v>M</v>
          </cell>
          <cell r="E1716" t="str">
            <v>16,78</v>
          </cell>
          <cell r="F1716" t="str">
            <v>17,86</v>
          </cell>
        </row>
        <row r="1717">
          <cell r="A1717" t="str">
            <v>94878</v>
          </cell>
          <cell r="B1717" t="str">
            <v>ASSENTAMENTO DE TUBO DE PEAD CORRUGADO DE DUPLA PAREDE PARA REDE COLETORA DE ESGOTO, DN 900 MM, JUNTA ELÁSTICA INTEGRADA, INSTALADO EM LOCAL COM NÍVEL BAIXO DE INTERFERÊNCIAS (NÃO INCLUI FORNECIMENTO). AF_06/2016</v>
          </cell>
          <cell r="D1717" t="str">
            <v>M</v>
          </cell>
          <cell r="E1717" t="str">
            <v>19,70</v>
          </cell>
          <cell r="F1717" t="str">
            <v>20,96</v>
          </cell>
        </row>
        <row r="1718">
          <cell r="A1718" t="str">
            <v>94879</v>
          </cell>
          <cell r="B1718" t="str">
            <v>TUBO DE PEAD CORRUGADO DE DUPLA PAREDE PARA REDE COLETORA DE ESGOTO, DN 1000 MM, JUNTA ELÁSTICA INTEGRADA, INSTALADO EM LOCAL COM NÍVEL BAIXO DE INTERFERÊNCIAS - FORNECIMENTO E ASSENTAMENTO. AF_06/2016</v>
          </cell>
          <cell r="D1718" t="str">
            <v>M</v>
          </cell>
          <cell r="E1718" t="str">
            <v>1.061,14</v>
          </cell>
          <cell r="F1718" t="str">
            <v>1.062,69</v>
          </cell>
        </row>
        <row r="1719">
          <cell r="A1719" t="str">
            <v>94880</v>
          </cell>
          <cell r="B1719" t="str">
            <v>ASSENTAMENTO DE TUBO DE PEAD CORRUGADO DE DUPLA PAREDE PARA REDE COLETORA DE ESGOTO, DN 1000 MM, JUNTA ELÁSTICA INTEGRADA, INSTALADO EM LOCAL COM NÍVEL BAIXO DE INTERFERÊNCIAS (NÃO INCLUI FORNECIMENTO). AF_06/2016</v>
          </cell>
          <cell r="D1719" t="str">
            <v>M</v>
          </cell>
          <cell r="E1719" t="str">
            <v>24,11</v>
          </cell>
          <cell r="F1719" t="str">
            <v>25,66</v>
          </cell>
        </row>
        <row r="1720">
          <cell r="A1720" t="str">
            <v>94881</v>
          </cell>
          <cell r="B1720" t="str">
            <v>TUBO DE PEAD CORRUGADO DE DUPLA PAREDE PARA REDE COLETORA DE ESGOTO, DN 1200 MM, JUNTA ELÁSTICA INTEGRADA, INSTALADO EM LOCAL COM NÍVEL BAIXO DE INTERFERÊNCIAS - FORNECIMENTO E ASSENTAMENTO. AF_06/2016</v>
          </cell>
          <cell r="D1720" t="str">
            <v>M</v>
          </cell>
          <cell r="E1720" t="str">
            <v>1.653,73</v>
          </cell>
          <cell r="F1720" t="str">
            <v>1.655,55</v>
          </cell>
        </row>
        <row r="1721">
          <cell r="A1721" t="str">
            <v>94882</v>
          </cell>
          <cell r="B1721" t="str">
            <v>ASSENTAMENTO DE TUBO DE PEAD CORRUGADO DE DUPLA PAREDE PARA REDE COLETORA DE ESGOTO, DN 1200 MM, JUNTA ELÁSTICA INTEGRADA, INSTALADO EM LOCAL COM NÍVEL BAIXO DE INTERFERÊNCIAS (NÃO INCLUI FORNECIMENTO). AF_06/2016</v>
          </cell>
          <cell r="D1721" t="str">
            <v>M</v>
          </cell>
          <cell r="E1721" t="str">
            <v>28,61</v>
          </cell>
          <cell r="F1721" t="str">
            <v>30,43</v>
          </cell>
        </row>
        <row r="1722">
          <cell r="A1722" t="str">
            <v>94884</v>
          </cell>
          <cell r="B1722" t="str">
            <v>ASSENTAMENTO DE TUBO DE PEAD CORRUGADO DE DUPLA PAREDE PARA REDE COLETORA DE ESGOTO, DN 1500 MM, JUNTA ELÁSTICA INTEGRADA, INSTALADO EM LOCAL COM NÍVEL BAIXO DE INTERFERÊNCIAS (NÃO INCLUI FORNECIMENTO). AF_06/2016</v>
          </cell>
          <cell r="D1722" t="str">
            <v>M</v>
          </cell>
          <cell r="E1722" t="str">
            <v>37,72</v>
          </cell>
          <cell r="F1722" t="str">
            <v>40,13</v>
          </cell>
        </row>
        <row r="1723">
          <cell r="A1723" t="str">
            <v>94885</v>
          </cell>
          <cell r="B1723" t="str">
            <v>TUBO DE PEAD CORRUGADO DE DUPLA PAREDE PARA REDE COLETORA DE ESGOTO, DN 250 MM, JUNTA ELÁSTICA INTEGRADA, INSTALADO EM LOCAL COM NÍVEL ALTO DE INTERFERÊNCIAS - FORNECIMENTO E ASSENTAMENTO. AF_06/2016</v>
          </cell>
          <cell r="D1723" t="str">
            <v>M</v>
          </cell>
          <cell r="E1723" t="str">
            <v>114,59</v>
          </cell>
          <cell r="F1723" t="str">
            <v>114,70</v>
          </cell>
        </row>
        <row r="1724">
          <cell r="A1724" t="str">
            <v>94886</v>
          </cell>
          <cell r="B1724" t="str">
            <v>ASSENTAMENTO DE TUBO DE PEAD CORRUGADO DE DUPLA PAREDE PARA REDE COLETORA DE ESGOTO, DN 250 MM, JUNTA ELÁSTICA INTEGRADA, INSTALADO EM LOCAL COM NÍVEL ALTO DE INTERFERÊNCIAS (NÃO INCLUI FORNECIMENTO). AF_06/2016</v>
          </cell>
          <cell r="D1724" t="str">
            <v>M</v>
          </cell>
          <cell r="E1724" t="str">
            <v>0,89</v>
          </cell>
          <cell r="F1724" t="str">
            <v>1,00</v>
          </cell>
        </row>
        <row r="1725">
          <cell r="A1725" t="str">
            <v>94887</v>
          </cell>
          <cell r="B1725" t="str">
            <v>TUBO DE PEAD CORRUGADO DE DUPLA PAREDE PARA REDE COLETORA DE ESGOTO, DN 300 MM, JUNTA ELÁSTICA INTEGRADA, INSTALADO EM LOCAL COM NÍVEL ALTO DE INTERFERÊNCIAS - FORNECIMENTO E ASSENTAMENTO. AF_06/2016</v>
          </cell>
          <cell r="D1725" t="str">
            <v>M</v>
          </cell>
          <cell r="E1725" t="str">
            <v>135,94</v>
          </cell>
          <cell r="F1725" t="str">
            <v>136,13</v>
          </cell>
        </row>
        <row r="1726">
          <cell r="A1726" t="str">
            <v>94888</v>
          </cell>
          <cell r="B1726" t="str">
            <v>ASSENTAMENTO DE TUBO DE PEAD CORRUGADO DE DUPLA PAREDE PARA REDE COLETORA DE ESGOTO, DN 300 MM, JUNTA ELÁSTICA INTEGRADA, INSTALADO EM LOCAL COM NÍVEL ALTO DE INTERFERÊNCIAS (NÃO INCLUI FORNECIMENTO). AF_06/2016</v>
          </cell>
          <cell r="D1726" t="str">
            <v>M</v>
          </cell>
          <cell r="E1726" t="str">
            <v>1,53</v>
          </cell>
          <cell r="F1726" t="str">
            <v>1,72</v>
          </cell>
        </row>
        <row r="1727">
          <cell r="A1727" t="str">
            <v>94891</v>
          </cell>
          <cell r="B1727" t="str">
            <v>TUBO DE PEAD CORRUGADO DE DUPLA PAREDE PARA REDE COLETORA DE ESGOTO, DN 750 MM, JUNTA ELÁSTICA INTEGRADA, INSTALADO EM LOCAL COM NÍVEL ALTO DE INTERFERÊNCIAS - FORNECIMENTO E ASSENTAMENTO. AF_06/2016</v>
          </cell>
          <cell r="D1727" t="str">
            <v>M</v>
          </cell>
          <cell r="E1727" t="str">
            <v>798,60</v>
          </cell>
          <cell r="F1727" t="str">
            <v>799,83</v>
          </cell>
        </row>
        <row r="1728">
          <cell r="A1728" t="str">
            <v>94892</v>
          </cell>
          <cell r="B1728" t="str">
            <v>ASSENTAMENTO DE TUBO DE PEAD CORRUGADO DE DUPLA PAREDE PARA REDE COLETORA DE ESGOTO, DN 750 MM, JUNTA ELÁSTICA INTEGRADA, INSTALADO EM LOCAL COM NÍVEL ALTO DE INTERFERÊNCIAS (NÃO INCLUI FORNECIMENTO). AF_06/2016</v>
          </cell>
          <cell r="D1728" t="str">
            <v>M</v>
          </cell>
          <cell r="E1728" t="str">
            <v>19,50</v>
          </cell>
          <cell r="F1728" t="str">
            <v>20,73</v>
          </cell>
        </row>
        <row r="1729">
          <cell r="A1729" t="str">
            <v>94894</v>
          </cell>
          <cell r="B1729" t="str">
            <v>ASSENTAMENTO DE TUBO DE PEAD CORRUGADO DE DUPLA PAREDE PARA REDE COLETORA DE ESGOTO, DN 900 MM, JUNTA ELÁSTICA INTEGRADA, INSTALADO EM LOCAL COM NÍVEL ALTO DE INTERFERÊNCIAS (NÃO INCLUI FORNECIMENTO). AF_06/2016</v>
          </cell>
          <cell r="D1729" t="str">
            <v>M</v>
          </cell>
          <cell r="E1729" t="str">
            <v>22,64</v>
          </cell>
          <cell r="F1729" t="str">
            <v>24,08</v>
          </cell>
        </row>
        <row r="1730">
          <cell r="A1730" t="str">
            <v>94895</v>
          </cell>
          <cell r="B1730" t="str">
            <v>TUBO DE PEAD CORRUGADO DE DUPLA PAREDE PARA REDE COLETORA DE ESGOTO, DN 1000 MM, JUNTA ELÁSTICA INTEGRADA, INSTALADO EM LOCAL COM NÍVEL ALTO DE INTERFERÊNCIAS - FORNECIMENTO E ASSENTAMENTO. AF_06/2016</v>
          </cell>
          <cell r="D1730" t="str">
            <v>M</v>
          </cell>
          <cell r="E1730" t="str">
            <v>1.064,38</v>
          </cell>
          <cell r="F1730" t="str">
            <v>1.066,13</v>
          </cell>
        </row>
        <row r="1731">
          <cell r="A1731" t="str">
            <v>94896</v>
          </cell>
          <cell r="B1731" t="str">
            <v>ASSENTAMENTO DE TUBO DE PEAD CORRUGADO DE DUPLA PAREDE PARA REDE COLETORA DE ESGOTO, DN 1000 MM, JUNTA ELÁSTICA INTEGRADA, INSTALADO EM LOCAL COM NÍVEL ALTO DE INTERFERÊNCIAS (NÃO INCLUI FORNECIMENTO). AF_06/2016</v>
          </cell>
          <cell r="D1731" t="str">
            <v>M</v>
          </cell>
          <cell r="E1731" t="str">
            <v>27,35</v>
          </cell>
          <cell r="F1731" t="str">
            <v>29,10</v>
          </cell>
        </row>
        <row r="1732">
          <cell r="A1732" t="str">
            <v>94897</v>
          </cell>
          <cell r="B1732" t="str">
            <v>TUBO DE PEAD CORRUGADO DE DUPLA PAREDE PARA REDE COLETORA DE ESGOTO, DN 1200 MM, JUNTA ELÁSTICA INTEGRADA, INSTALADO EM LOCAL COM NÍVEL ALTO DE INTERFERÊNCIAS - FORNECIMENTO E ASSENTAMENTO. AF_06/2016</v>
          </cell>
          <cell r="D1732" t="str">
            <v>M</v>
          </cell>
          <cell r="E1732" t="str">
            <v>1.657,19</v>
          </cell>
          <cell r="F1732" t="str">
            <v>1.659,23</v>
          </cell>
        </row>
        <row r="1733">
          <cell r="A1733" t="str">
            <v>94898</v>
          </cell>
          <cell r="B1733" t="str">
            <v>ASSENTAMENTO DE TUBO DE PEAD CORRUGADO DE DUPLA PAREDE PARA REDE COLETORA DE ESGOTO, DN 1200 MM, JUNTA ELÁSTICA INTEGRADA, INSTALADO EM LOCAL COM NÍVEL ALTO DE INTERFERÊNCIAS (NÃO INCLUI FORNECIMENTO). AF_06/2016</v>
          </cell>
          <cell r="D1733" t="str">
            <v>M</v>
          </cell>
          <cell r="E1733" t="str">
            <v>32,07</v>
          </cell>
          <cell r="F1733" t="str">
            <v>34,11</v>
          </cell>
        </row>
        <row r="1734">
          <cell r="A1734" t="str">
            <v>94900</v>
          </cell>
          <cell r="B1734" t="str">
            <v>ASSENTAMENTO DE TUBO DE PEAD CORRUGADO DE DUPLA PAREDE PARA REDE COLETORA DE ESGOTO, DN 1500 MM, JUNTA ELÁSTICA INTEGRADA, INSTALADO EM LOCAL COM NÍVEL ALTO DE INTERFERÊNCIAS (NÃO INCLUI FORNECIMENTO). AF_06/2016</v>
          </cell>
          <cell r="D1734" t="str">
            <v>M</v>
          </cell>
          <cell r="E1734" t="str">
            <v>41,51</v>
          </cell>
          <cell r="F1734" t="str">
            <v>44,16</v>
          </cell>
        </row>
        <row r="1735">
          <cell r="A1735" t="str">
            <v>97121</v>
          </cell>
          <cell r="B1735" t="str">
            <v>ASSENTAMENTO DE TUBO DE PVC PBA PARA REDE DE ÁGUA, DN 50 MM, JUNTA ELÁSTICA INTEGRADA, INSTALADO EM LOCAL COM NÍVEL ALTO DE INTERFERÊNCIAS (NÃO INCLUI FORNECIMENTO). AF_11/2017</v>
          </cell>
          <cell r="D1735" t="str">
            <v>M</v>
          </cell>
          <cell r="E1735" t="str">
            <v>1,57</v>
          </cell>
          <cell r="F1735" t="str">
            <v>1,74</v>
          </cell>
        </row>
        <row r="1736">
          <cell r="A1736" t="str">
            <v>97122</v>
          </cell>
          <cell r="B1736" t="str">
            <v>ASSENTAMENTO DE TUBO DE PVC PBA PARA REDE DE ÁGUA, DN 75 MM, JUNTA ELÁSTICA INTEGRADA, INSTALADO EM LOCAL COM NÍVEL ALTO DE INTERFERÊNCIAS (NÃO INCLUI FORNECIMENTO). AF_11/2017</v>
          </cell>
          <cell r="D1736" t="str">
            <v>M</v>
          </cell>
          <cell r="E1736" t="str">
            <v>2,17</v>
          </cell>
          <cell r="F1736" t="str">
            <v>2,41</v>
          </cell>
        </row>
        <row r="1737">
          <cell r="A1737" t="str">
            <v>97123</v>
          </cell>
          <cell r="B1737" t="str">
            <v>ASSENTAMENTO DE TUBO DE PVC PBA PARA REDE DE ÁGUA, DN 100 MM, JUNTA ELÁSTICA INTEGRADA, INSTALADO EM LOCAL COM NÍVEL ALTO DE INTERFERÊNCIAS (NÃO INCLUI FORNECIMENTO). AF_11/2017</v>
          </cell>
          <cell r="D1737" t="str">
            <v>M</v>
          </cell>
          <cell r="E1737" t="str">
            <v>2,76</v>
          </cell>
          <cell r="F1737" t="str">
            <v>3,06</v>
          </cell>
        </row>
        <row r="1738">
          <cell r="A1738" t="str">
            <v>97124</v>
          </cell>
          <cell r="B1738" t="str">
            <v>ASSENTAMENTO DE TUBO DE PVC PBA PARA REDE DE ÁGUA, DN 50 MM, JUNTA ELÁSTICA INTEGRADA, INSTALADO EM LOCAL COM NÍVEL BAIXO DE INTERFERÊNCIAS (NÃO INCLUI FORNECIMENTO). AF_11/2017</v>
          </cell>
          <cell r="D1738" t="str">
            <v>M</v>
          </cell>
          <cell r="E1738" t="str">
            <v>0,69</v>
          </cell>
          <cell r="F1738" t="str">
            <v>0,77</v>
          </cell>
        </row>
        <row r="1739">
          <cell r="A1739" t="str">
            <v>97125</v>
          </cell>
          <cell r="B1739" t="str">
            <v>ASSENTAMENTO DE TUBO DE PVC PBA PARA REDE DE ÁGUA, DN 75 MM, JUNTA ELÁSTICA INTEGRADA, INSTALADO EM LOCAL COM NÍVEL BAIXO DE INTERFERÊNCIAS (NÃO INCLUI FORNECIMENTO). AF_11/2017</v>
          </cell>
          <cell r="D1739" t="str">
            <v>M</v>
          </cell>
          <cell r="E1739" t="str">
            <v>0,98</v>
          </cell>
          <cell r="F1739" t="str">
            <v>1,08</v>
          </cell>
        </row>
        <row r="1740">
          <cell r="A1740" t="str">
            <v>97126</v>
          </cell>
          <cell r="B1740" t="str">
            <v>ASSENTAMENTO DE TUBO DE PVC PBA PARA REDE DE ÁGUA, DN 100 MM, JUNTA ELÁSTICA INTEGRADA, INSTALADO EM LOCAL COM NÍVEL BAIXO DE INTERFERÊNCIAS (NÃO INCLUI FORNECIMENTO). AF_11/2017</v>
          </cell>
          <cell r="D1740" t="str">
            <v>M</v>
          </cell>
          <cell r="E1740" t="str">
            <v>1,26</v>
          </cell>
          <cell r="F1740" t="str">
            <v>1,38</v>
          </cell>
        </row>
        <row r="1741">
          <cell r="A1741" t="str">
            <v>92833</v>
          </cell>
          <cell r="B1741" t="str">
            <v>TUBO DE CONCRETO PARA REDES COLETORAS DE ESGOTO SANITÁRIO, DIÂMETRO DE 300 MM, JUNTA ELÁSTICA, INSTALADO EM LOCAL COM BAIXO NÍVEL DE INTERFERÊNCIAS - FORNECIMENTO E ASSENTAMENTO. AF_12/2015</v>
          </cell>
          <cell r="D1741" t="str">
            <v>M</v>
          </cell>
          <cell r="E1741" t="str">
            <v>154,22</v>
          </cell>
          <cell r="F1741" t="str">
            <v>154,66</v>
          </cell>
        </row>
        <row r="1742">
          <cell r="A1742" t="str">
            <v>92834</v>
          </cell>
          <cell r="B1742" t="str">
            <v>ASSENTAMENTO DE TUBO DE CONCRETO PARA REDES COLETORAS DE ESGOTO SANITÁRIO, DIÂMETRO DE 300 MM, JUNTA ELÁSTICA, INSTALADO EM LOCAL COM BAIXO NÍVEL DE INTERFERÊNCIAS (NÃO INCLUI FORNECIMENTO). AF_12/2015</v>
          </cell>
          <cell r="D1742" t="str">
            <v>M</v>
          </cell>
          <cell r="E1742" t="str">
            <v>6,00</v>
          </cell>
          <cell r="F1742" t="str">
            <v>6,45</v>
          </cell>
        </row>
        <row r="1743">
          <cell r="A1743" t="str">
            <v>92835</v>
          </cell>
          <cell r="B1743" t="str">
            <v>TUBO DE CONCRETO PARA REDES COLETORAS DE ESGOTO SANITÁRIO, DIÂMETRO DE 400 MM, JUNTA ELÁSTICA, INSTALADO EM LOCAL COM BAIXO NÍVEL DE INTERFERÊNCIAS - FORNECIMENTO E ASSENTAMENTO. AF_12/2015</v>
          </cell>
          <cell r="D1743" t="str">
            <v>M</v>
          </cell>
          <cell r="E1743" t="str">
            <v>202,79</v>
          </cell>
          <cell r="F1743" t="str">
            <v>203,34</v>
          </cell>
        </row>
        <row r="1744">
          <cell r="A1744" t="str">
            <v>92836</v>
          </cell>
          <cell r="B1744" t="str">
            <v>ASSENTAMENTO DE TUBO DE CONCRETO PARA REDES COLETORAS DE ESGOTO SANITÁRIO, DIÂMETRO DE 400 MM, JUNTA ELÁSTICA, INSTALADO EM LOCAL COM BAIXO NÍVEL DE INTERFERÊNCIAS (NÃO INCLUI FORNECIMENTO). AF_12/2015</v>
          </cell>
          <cell r="D1744" t="str">
            <v>M</v>
          </cell>
          <cell r="E1744" t="str">
            <v>7,67</v>
          </cell>
          <cell r="F1744" t="str">
            <v>8,24</v>
          </cell>
        </row>
        <row r="1745">
          <cell r="A1745" t="str">
            <v>92837</v>
          </cell>
          <cell r="B1745" t="str">
            <v>TUBO DE CONCRETO PARA REDES COLETORAS DE ESGOTO SANITÁRIO, DIÂMETRO DE 500 MM, JUNTA ELÁSTICA, INSTALADO EM LOCAL COM BAIXO NÍVEL DE INTERFERÊNCIAS - FORNECIMENTO E ASSENTAMENTO. AF_12/2015</v>
          </cell>
          <cell r="D1745" t="str">
            <v>M</v>
          </cell>
          <cell r="E1745" t="str">
            <v>255,74</v>
          </cell>
          <cell r="F1745" t="str">
            <v>256,41</v>
          </cell>
        </row>
        <row r="1746">
          <cell r="A1746" t="str">
            <v>92838</v>
          </cell>
          <cell r="B1746" t="str">
            <v>ASSENTAMENTO DE TUBO DE CONCRETO PARA REDES COLETORAS DE ESGOTO SANITÁRIO, DIÂMETRO DE 500 MM, JUNTA ELÁSTICA, INSTALADO EM LOCAL COM BAIXO NÍVEL DE INTERFERÊNCIAS (NÃO INCLUI FORNECIMENTO). AF_12/2015</v>
          </cell>
          <cell r="D1746" t="str">
            <v>M</v>
          </cell>
          <cell r="E1746" t="str">
            <v>9,22</v>
          </cell>
          <cell r="F1746" t="str">
            <v>9,91</v>
          </cell>
        </row>
        <row r="1747">
          <cell r="A1747" t="str">
            <v>92839</v>
          </cell>
          <cell r="B1747" t="str">
            <v>TUBO DE CONCRETO PARA REDES COLETORAS DE ESGOTO SANITÁRIO, DIÂMETRO DE 600 MM, JUNTA ELÁSTICA, INSTALADO EM LOCAL COM BAIXO NÍVEL DE INTERFERÊNCIAS - FORNECIMENTO E ASSENTAMENTO. AF_12/2015</v>
          </cell>
          <cell r="D1747" t="str">
            <v>M</v>
          </cell>
          <cell r="E1747" t="str">
            <v>335,73</v>
          </cell>
          <cell r="F1747" t="str">
            <v>336,51</v>
          </cell>
        </row>
        <row r="1748">
          <cell r="A1748" t="str">
            <v>92840</v>
          </cell>
          <cell r="B1748" t="str">
            <v>ASSENTAMENTO DE TUBO DE CONCRETO PARA REDES COLETORAS DE ESGOTO SANITÁRIO, DIÂMETRO DE 600 MM, JUNTA ELÁSTICA, INSTALADO EM LOCAL COM BAIXO NÍVEL DE INTERFERÊNCIAS (NÃO INCLUI FORNECIMENTO). AF_12/2015</v>
          </cell>
          <cell r="D1748" t="str">
            <v>M</v>
          </cell>
          <cell r="E1748" t="str">
            <v>10,91</v>
          </cell>
          <cell r="F1748" t="str">
            <v>11,72</v>
          </cell>
        </row>
        <row r="1749">
          <cell r="A1749" t="str">
            <v>92841</v>
          </cell>
          <cell r="B1749" t="str">
            <v>TUBO DE CONCRETO PARA REDES COLETORAS DE ESGOTO SANITÁRIO, DIÂMETRO DE 700 MM, JUNTA ELÁSTICA, INSTALADO EM LOCAL COM BAIXO NÍVEL DE INTERFERÊNCIAS - FORNECIMENTO E ASSENTAMENTO. AF_12/2015</v>
          </cell>
          <cell r="D1749" t="str">
            <v>M</v>
          </cell>
          <cell r="E1749" t="str">
            <v>379,98</v>
          </cell>
          <cell r="F1749" t="str">
            <v>380,87</v>
          </cell>
        </row>
        <row r="1750">
          <cell r="A1750" t="str">
            <v>92842</v>
          </cell>
          <cell r="B1750" t="str">
            <v>ASSENTAMENTO DE TUBO DE CONCRETO PARA REDES COLETORAS DE ESGOTO SANITÁRIO, DIÂMETRO DE 700 MM, JUNTA ELÁSTICA, INSTALADO EM LOCAL COM BAIXO NÍVEL DE INTERFERÊNCIAS (NÃO INCLUI FORNECIMENTO). AF_12/2015</v>
          </cell>
          <cell r="D1750" t="str">
            <v>M</v>
          </cell>
          <cell r="E1750" t="str">
            <v>12,47</v>
          </cell>
          <cell r="F1750" t="str">
            <v>13,40</v>
          </cell>
        </row>
        <row r="1751">
          <cell r="A1751" t="str">
            <v>92844</v>
          </cell>
          <cell r="B1751" t="str">
            <v>ASSENTAMENTO DE TUBO DE CONCRETO PARA REDES COLETORAS DE ESGOTO SANITÁRIO, DIÂMETRO DE 800 MM, JUNTA ELÁSTICA, INSTALADO EM LOCAL COM BAIXO NÍVEL DE INTERFERÊNCIAS (NÃO INCLUI FORNECIMENTO). AF_12/2015</v>
          </cell>
          <cell r="D1751" t="str">
            <v>M</v>
          </cell>
          <cell r="E1751" t="str">
            <v>14,16</v>
          </cell>
          <cell r="F1751" t="str">
            <v>15,21</v>
          </cell>
        </row>
        <row r="1752">
          <cell r="A1752" t="str">
            <v>92846</v>
          </cell>
          <cell r="B1752" t="str">
            <v>ASSENTAMENTO DE TUBO DE CONCRETO PARA REDES COLETORAS DE ESGOTO SANITÁRIO, DIÂMETRO DE 900 MM, JUNTA ELÁSTICA, INSTALADO EM LOCAL COM BAIXO NÍVEL DE INTERFERÊNCIAS (NÃO INCLUI FORNECIMENTO). AF_12/2015</v>
          </cell>
          <cell r="D1752" t="str">
            <v>M</v>
          </cell>
          <cell r="E1752" t="str">
            <v>15,70</v>
          </cell>
          <cell r="F1752" t="str">
            <v>16,88</v>
          </cell>
        </row>
        <row r="1753">
          <cell r="A1753" t="str">
            <v>92847</v>
          </cell>
          <cell r="B1753" t="str">
            <v>TUBO DE CONCRETO PARA REDES COLETORAS DE ESGOTO SANITÁRIO, DIÂMETRO DE 1000 MM, JUNTA ELÁSTICA, INSTALADO EM LOCAL COM BAIXO NÍVEL DE INTERFERÊNCIAS - FORNECIMENTO E ASSENTAMENTO. AF_12/2015</v>
          </cell>
          <cell r="D1753" t="str">
            <v>M</v>
          </cell>
          <cell r="E1753" t="str">
            <v>663,23</v>
          </cell>
          <cell r="F1753" t="str">
            <v>664,48</v>
          </cell>
        </row>
        <row r="1754">
          <cell r="A1754" t="str">
            <v>92848</v>
          </cell>
          <cell r="B1754" t="str">
            <v>ASSENTAMENTO DE TUBO DE CONCRETO PARA REDES COLETORAS DE ESGOTO SANITÁRIO, DIÂMETRO DE 1000 MM, JUNTA ELÁSTICA, INSTALADO EM LOCAL COM BAIXO NÍVEL DE INTERFERÊNCIAS (NÃO INCLUI FORNECIMENTO). AF_12/2015</v>
          </cell>
          <cell r="D1754" t="str">
            <v>M</v>
          </cell>
          <cell r="E1754" t="str">
            <v>17,42</v>
          </cell>
          <cell r="F1754" t="str">
            <v>18,71</v>
          </cell>
        </row>
        <row r="1755">
          <cell r="A1755" t="str">
            <v>92849</v>
          </cell>
          <cell r="B1755" t="str">
            <v>TUBO DE CONCRETO PARA REDES COLETORAS DE ESGOTO SANITÁRIO, DIÂMETRO DE 300 MM, JUNTA ELÁSTICA, INSTALADO EM LOCAL COM ALTO NÍVEL DE INTERFERÊNCIAS - FORNECIMENTO E ASSENTAMENTO. AF_12/2015</v>
          </cell>
          <cell r="D1755" t="str">
            <v>M</v>
          </cell>
          <cell r="E1755" t="str">
            <v>159,49</v>
          </cell>
          <cell r="F1755" t="str">
            <v>160,29</v>
          </cell>
        </row>
        <row r="1756">
          <cell r="A1756" t="str">
            <v>92850</v>
          </cell>
          <cell r="B1756" t="str">
            <v>ASSENTAMENTO DE TUBO DE CONCRETO PARA REDES COLETORAS DE ESGOTO SANITÁRIO, DIÂMETRO DE 300 MM, JUNTA ELÁSTICA, INSTALADO EM LOCAL COM ALTO NÍVEL DE INTERFERÊNCIAS (NÃO INCLUI FORNECIMENTO). AF_12/2015</v>
          </cell>
          <cell r="D1756" t="str">
            <v>M</v>
          </cell>
          <cell r="E1756" t="str">
            <v>11,37</v>
          </cell>
          <cell r="F1756" t="str">
            <v>12,21</v>
          </cell>
        </row>
        <row r="1757">
          <cell r="A1757" t="str">
            <v>92851</v>
          </cell>
          <cell r="B1757" t="str">
            <v>TUBO DE CONCRETO PARA REDES COLETORAS DE ESGOTO SANITÁRIO, DIÂMETRO DE 400 MM, JUNTA ELÁSTICA, INSTALADO EM LOCAL COM ALTO NÍVEL DE INTERFERÊNCIAS - FORNECIMENTO E ASSENTAMENTO. AF_12/2015</v>
          </cell>
          <cell r="D1757" t="str">
            <v>M</v>
          </cell>
          <cell r="E1757" t="str">
            <v>209,34</v>
          </cell>
          <cell r="F1757" t="str">
            <v>210,38</v>
          </cell>
        </row>
        <row r="1758">
          <cell r="A1758" t="str">
            <v>92852</v>
          </cell>
          <cell r="B1758" t="str">
            <v>ASSENTAMENTO DE TUBO DE CONCRETO PARA REDES COLETORAS DE ESGOTO SANITÁRIO, DIÂMETRO DE 400 MM, JUNTA ELÁSTICA, INSTALADO EM LOCAL COM ALTO NÍVEL DE INTERFERÊNCIAS (NÃO INCLUI FORNECIMENTO). AF_12/2015</v>
          </cell>
          <cell r="D1758" t="str">
            <v>M</v>
          </cell>
          <cell r="E1758" t="str">
            <v>14,35</v>
          </cell>
          <cell r="F1758" t="str">
            <v>15,43</v>
          </cell>
        </row>
        <row r="1759">
          <cell r="A1759" t="str">
            <v>92853</v>
          </cell>
          <cell r="B1759" t="str">
            <v>TUBO DE CONCRETO PARA REDES COLETORAS DE ESGOTO SANITÁRIO, DIÂMETRO DE 500 MM, JUNTA ELÁSTICA, INSTALADO EM LOCAL COM ALTO NÍVEL DE INTERFERÊNCIAS - FORNECIMENTO E ASSENTAMENTO. AF_12/2015</v>
          </cell>
          <cell r="D1759" t="str">
            <v>M</v>
          </cell>
          <cell r="E1759" t="str">
            <v>263,84</v>
          </cell>
          <cell r="F1759" t="str">
            <v>265,10</v>
          </cell>
        </row>
        <row r="1760">
          <cell r="A1760" t="str">
            <v>92854</v>
          </cell>
          <cell r="B1760" t="str">
            <v>ASSENTAMENTO DE TUBO DE CONCRETO PARA REDES COLETORAS DE ESGOTO SANITÁRIO, DIÂMETRO DE 500 MM, JUNTA ELÁSTICA, INSTALADO EM LOCAL COM ALTO NÍVEL DE INTERFERÊNCIAS (NÃO INCLUI FORNECIMENTO). AF_12/2015</v>
          </cell>
          <cell r="D1760" t="str">
            <v>M</v>
          </cell>
          <cell r="E1760" t="str">
            <v>17,48</v>
          </cell>
          <cell r="F1760" t="str">
            <v>18,79</v>
          </cell>
        </row>
        <row r="1761">
          <cell r="A1761" t="str">
            <v>92855</v>
          </cell>
          <cell r="B1761" t="str">
            <v>TUBO DE CONCRETO PARA REDES COLETORAS DE ESGOTO SANITÁRIO, DIÂMETRO DE 600 MM, JUNTA ELÁSTICA, INSTALADO EM LOCAL COM ALTO NÍVEL DE INTERFERÊNCIAS - FORNECIMENTO E ASSENTAMENTO. AF_12/2015</v>
          </cell>
          <cell r="D1761" t="str">
            <v>M</v>
          </cell>
          <cell r="E1761" t="str">
            <v>345,26</v>
          </cell>
          <cell r="F1761" t="str">
            <v>346,72</v>
          </cell>
        </row>
        <row r="1762">
          <cell r="A1762" t="str">
            <v>92856</v>
          </cell>
          <cell r="B1762" t="str">
            <v>ASSENTAMENTO DE TUBO DE CONCRETO PARA REDES COLETORAS DE ESGOTO SANITÁRIO, DIÂMETRO DE 600 MM, JUNTA ELÁSTICA, INSTALADO EM LOCAL COM ALTO NÍVEL DE INTERFERÊNCIAS (NÃO INCLUI FORNECIMENTO). AF_12/2015</v>
          </cell>
          <cell r="D1762" t="str">
            <v>M</v>
          </cell>
          <cell r="E1762" t="str">
            <v>20,62</v>
          </cell>
          <cell r="F1762" t="str">
            <v>22,15</v>
          </cell>
        </row>
        <row r="1763">
          <cell r="A1763" t="str">
            <v>92857</v>
          </cell>
          <cell r="B1763" t="str">
            <v>TUBO DE CONCRETO PARA REDES COLETORAS DE ESGOTO SANITÁRIO, DIÂMETRO DE 700 MM, JUNTA ELÁSTICA, INSTALADO EM LOCAL COM ALTO NÍVEL DE INTERFERÊNCIAS - FORNECIMENTO E ASSENTAMENTO. AF_12/2015</v>
          </cell>
          <cell r="D1763" t="str">
            <v>M</v>
          </cell>
          <cell r="E1763" t="str">
            <v>390,89</v>
          </cell>
          <cell r="F1763" t="str">
            <v>392,58</v>
          </cell>
        </row>
        <row r="1764">
          <cell r="A1764" t="str">
            <v>92858</v>
          </cell>
          <cell r="B1764" t="str">
            <v>ASSENTAMENTO DE TUBO DE CONCRETO PARA REDES COLETORAS DE ESGOTO SANITÁRIO, DIÂMETRO DE 700 MM, JUNTA ELÁSTICA, INSTALADO EM LOCAL COM ALTO NÍVEL DE INTERFERÊNCIAS (NÃO INCLUI FORNECIMENTO). AF_12/2015</v>
          </cell>
          <cell r="D1764" t="str">
            <v>M</v>
          </cell>
          <cell r="E1764" t="str">
            <v>23,59</v>
          </cell>
          <cell r="F1764" t="str">
            <v>25,35</v>
          </cell>
        </row>
        <row r="1765">
          <cell r="A1765" t="str">
            <v>92860</v>
          </cell>
          <cell r="B1765" t="str">
            <v>ASSENTAMENTO DE TUBO DE CONCRETO PARA REDES COLETORAS DE ESGOTO SANITÁRIO, DIÂMETRO DE 800 MM, JUNTA ELÁSTICA, INSTALADO EM LOCAL COM ALTO NÍVEL DE INTERFERÊNCIAS (NÃO INCLUI FORNECIMENTO). AF_12/2015</v>
          </cell>
          <cell r="D1765" t="str">
            <v>M</v>
          </cell>
          <cell r="E1765" t="str">
            <v>26,79</v>
          </cell>
          <cell r="F1765" t="str">
            <v>28,77</v>
          </cell>
        </row>
        <row r="1766">
          <cell r="A1766" t="str">
            <v>92862</v>
          </cell>
          <cell r="B1766" t="str">
            <v>ASSENTAMENTO DE TUBO DE CONCRETO PARA REDES COLETORAS DE ESGOTO SANITÁRIO, DIÂMETRO DE 900 MM, JUNTA ELÁSTICA, INSTALADO EM LOCAL COM ALTO NÍVEL DE INTERFERÊNCIAS (NÃO INCLUI FORNECIMENTO). AF_12/2015</v>
          </cell>
          <cell r="D1766" t="str">
            <v>M</v>
          </cell>
          <cell r="E1766" t="str">
            <v>29,90</v>
          </cell>
          <cell r="F1766" t="str">
            <v>32,11</v>
          </cell>
        </row>
        <row r="1767">
          <cell r="A1767" t="str">
            <v>92863</v>
          </cell>
          <cell r="B1767" t="str">
            <v>TUBO DE CONCRETO PARA REDES COLETORAS DE ESGOTO SANITÁRIO, DIÂMETRO DE 1000 MM, JUNTA ELÁSTICA, INSTALADO EM LOCAL COM ALTO NÍVEL DE INTERFERÊNCIAS - FORNECIMENTO E ASSENTAMENTO. AF_12/2015</v>
          </cell>
          <cell r="D1767" t="str">
            <v>M</v>
          </cell>
          <cell r="E1767" t="str">
            <v>678,54</v>
          </cell>
          <cell r="F1767" t="str">
            <v>680,89</v>
          </cell>
        </row>
        <row r="1768">
          <cell r="A1768" t="str">
            <v>92864</v>
          </cell>
          <cell r="B1768" t="str">
            <v>ASSENTAMENTO DE TUBO DE CONCRETO PARA REDES COLETORAS DE ESGOTO SANITÁRIO, DIÂMETRO DE 1000 MM, JUNTA ELÁSTICA, INSTALADO EM LOCAL COM ALTO NÍVEL DE INTERFERÊNCIAS (NÃO INCLUI FORNECIMENTO). AF_12/2015</v>
          </cell>
          <cell r="D1768" t="str">
            <v>M</v>
          </cell>
          <cell r="E1768" t="str">
            <v>33,02</v>
          </cell>
          <cell r="F1768" t="str">
            <v>35,47</v>
          </cell>
        </row>
        <row r="1769">
          <cell r="A1769" t="str">
            <v>92210</v>
          </cell>
          <cell r="B1769" t="str">
            <v>TUBO DE CONCRETO PARA REDES COLETORAS DE ÁGUAS PLUVIAIS, DIÂMETRO DE 400 MM, JUNTA RÍGIDA, INSTALADO EM LOCAL COM BAIXO NÍVEL DE INTERFERÊNCIAS - FORNECIMENTO E ASSENTAMENTO. AF_12/2015</v>
          </cell>
          <cell r="D1769" t="str">
            <v>M</v>
          </cell>
          <cell r="E1769" t="str">
            <v>116,64</v>
          </cell>
          <cell r="F1769" t="str">
            <v>119,17</v>
          </cell>
        </row>
        <row r="1770">
          <cell r="A1770" t="str">
            <v>92211</v>
          </cell>
          <cell r="B1770" t="str">
            <v>TUBO DE CONCRETO PARA REDES COLETORAS DE ÁGUAS PLUVIAIS, DIÂMETRO DE 500 MM, JUNTA RÍGIDA, INSTALADO EM LOCAL COM BAIXO NÍVEL DE INTERFERÊNCIAS - FORNECIMENTO E ASSENTAMENTO. AF_12/2015</v>
          </cell>
          <cell r="D1770" t="str">
            <v>M</v>
          </cell>
          <cell r="E1770" t="str">
            <v>150,44</v>
          </cell>
          <cell r="F1770" t="str">
            <v>153,51</v>
          </cell>
        </row>
        <row r="1771">
          <cell r="A1771" t="str">
            <v>92212</v>
          </cell>
          <cell r="B1771" t="str">
            <v>TUBO DE CONCRETO PARA REDES COLETORAS DE ÁGUAS PLUVIAIS, DIÂMETRO DE 600 MM, JUNTA RÍGIDA, INSTALADO EM LOCAL COM BAIXO NÍVEL DE INTERFERÊNCIAS - FORNECIMENTO E ASSENTAMENTO. AF_12/2015</v>
          </cell>
          <cell r="D1771" t="str">
            <v>M</v>
          </cell>
          <cell r="E1771" t="str">
            <v>193,40</v>
          </cell>
          <cell r="F1771" t="str">
            <v>197,04</v>
          </cell>
        </row>
        <row r="1772">
          <cell r="A1772" t="str">
            <v>92213</v>
          </cell>
          <cell r="B1772" t="str">
            <v>TUBO DE CONCRETO PARA REDES COLETORAS DE ÁGUAS PLUVIAIS, DIÂMETRO DE 700 MM, JUNTA RÍGIDA, INSTALADO EM LOCAL COM BAIXO NÍVEL DE INTERFERÊNCIAS - FORNECIMENTO E ASSENTAMENTO. AF_12/2015</v>
          </cell>
          <cell r="D1772" t="str">
            <v>M</v>
          </cell>
          <cell r="E1772" t="str">
            <v>259,09</v>
          </cell>
          <cell r="F1772" t="str">
            <v>263,31</v>
          </cell>
        </row>
        <row r="1773">
          <cell r="A1773" t="str">
            <v>92214</v>
          </cell>
          <cell r="B1773" t="str">
            <v>TUBO DE CONCRETO PARA REDES COLETORAS DE ÁGUAS PLUVIAIS, DIÂMETRO DE 800 MM, JUNTA RÍGIDA, INSTALADO EM LOCAL COM BAIXO NÍVEL DE INTERFERÊNCIAS - FORNECIMENTO E ASSENTAMENTO. AF_12/2015</v>
          </cell>
          <cell r="D1773" t="str">
            <v>M</v>
          </cell>
          <cell r="E1773" t="str">
            <v>295,21</v>
          </cell>
          <cell r="F1773" t="str">
            <v>300,00</v>
          </cell>
        </row>
        <row r="1774">
          <cell r="A1774" t="str">
            <v>92215</v>
          </cell>
          <cell r="B1774" t="str">
            <v>TUBO DE CONCRETO PARA REDES COLETORAS DE ÁGUAS PLUVIAIS, DIÂMETRO DE 900 MM, JUNTA RÍGIDA, INSTALADO EM LOCAL COM BAIXO NÍVEL DE INTERFERÊNCIAS - FORNECIMENTO E ASSENTAMENTO. AF_12/2015</v>
          </cell>
          <cell r="D1774" t="str">
            <v>M</v>
          </cell>
          <cell r="E1774" t="str">
            <v>358,26</v>
          </cell>
          <cell r="F1774" t="str">
            <v>363,68</v>
          </cell>
        </row>
        <row r="1775">
          <cell r="A1775" t="str">
            <v>92216</v>
          </cell>
          <cell r="B1775" t="str">
            <v>TUBO DE CONCRETO PARA REDES COLETORAS DE ÁGUAS PLUVIAIS, DIÂMETRO DE 1000 MM, JUNTA RÍGIDA, INSTALADO EM LOCAL COM BAIXO NÍVEL DE INTERFERÊNCIAS - FORNECIMENTO E ASSENTAMENTO. AF_12/2015</v>
          </cell>
          <cell r="D1775" t="str">
            <v>M</v>
          </cell>
          <cell r="E1775" t="str">
            <v>400,69</v>
          </cell>
          <cell r="F1775" t="str">
            <v>406,76</v>
          </cell>
        </row>
        <row r="1776">
          <cell r="A1776" t="str">
            <v>92219</v>
          </cell>
          <cell r="B1776" t="str">
            <v>TUBO DE CONCRETO PARA REDES COLETORAS DE ÁGUAS PLUVIAIS, DIÂMETRO DE 400 MM, JUNTA RÍGIDA, INSTALADO EM LOCAL COM ALTO NÍVEL DE INTERFERÊNCIAS - FORNECIMENTO E ASSENTAMENTO. AF_12/2015</v>
          </cell>
          <cell r="D1776" t="str">
            <v>M</v>
          </cell>
          <cell r="E1776" t="str">
            <v>123,34</v>
          </cell>
          <cell r="F1776" t="str">
            <v>126,36</v>
          </cell>
        </row>
        <row r="1777">
          <cell r="A1777" t="str">
            <v>92220</v>
          </cell>
          <cell r="B1777" t="str">
            <v>TUBO DE CONCRETO PARA REDES COLETORAS DE ÁGUAS PLUVIAIS, DIÂMETRO DE 500 MM, JUNTA RÍGIDA, INSTALADO EM LOCAL COM ALTO NÍVEL DE INTERFERÊNCIAS - FORNECIMENTO E ASSENTAMENTO. AF_12/2015</v>
          </cell>
          <cell r="D1777" t="str">
            <v>M</v>
          </cell>
          <cell r="E1777" t="str">
            <v>158,71</v>
          </cell>
          <cell r="F1777" t="str">
            <v>162,40</v>
          </cell>
        </row>
        <row r="1778">
          <cell r="A1778" t="str">
            <v>92221</v>
          </cell>
          <cell r="B1778" t="str">
            <v>TUBO DE CONCRETO PARA REDES COLETORAS DE ÁGUAS PLUVIAIS, DIÂMETRO DE 600 MM, JUNTA RÍGIDA, INSTALADO EM LOCAL COM ALTO NÍVEL DE INTERFERÊNCIAS - FORNECIMENTO E ASSENTAMENTO. AF_12/2015</v>
          </cell>
          <cell r="D1778" t="str">
            <v>M</v>
          </cell>
          <cell r="E1778" t="str">
            <v>203,10</v>
          </cell>
          <cell r="F1778" t="str">
            <v>207,46</v>
          </cell>
        </row>
        <row r="1779">
          <cell r="A1779" t="str">
            <v>92222</v>
          </cell>
          <cell r="B1779" t="str">
            <v>TUBO DE CONCRETO PARA REDES COLETORAS DE ÁGUAS PLUVIAIS, DIÂMETRO DE 700 MM, JUNTA RÍGIDA, INSTALADO EM LOCAL COM ALTO NÍVEL DE INTERFERÊNCIAS - FORNECIMENTO E ASSENTAMENTO. AF_12/2015</v>
          </cell>
          <cell r="D1779" t="str">
            <v>M</v>
          </cell>
          <cell r="E1779" t="str">
            <v>270,37</v>
          </cell>
          <cell r="F1779" t="str">
            <v>275,40</v>
          </cell>
        </row>
        <row r="1780">
          <cell r="A1780" t="str">
            <v>92223</v>
          </cell>
          <cell r="B1780" t="str">
            <v>TUBO DE CONCRETO PARA REDES COLETORAS DE ÁGUAS PLUVIAIS, DIÂMETRO DE 800 MM, JUNTA RÍGIDA, INSTALADO EM LOCAL COM ALTO NÍVEL DE INTERFERÊNCIAS - FORNECIMENTO E ASSENTAMENTO. AF_12/2015</v>
          </cell>
          <cell r="D1780" t="str">
            <v>M</v>
          </cell>
          <cell r="E1780" t="str">
            <v>307,82</v>
          </cell>
          <cell r="F1780" t="str">
            <v>313,56</v>
          </cell>
        </row>
        <row r="1781">
          <cell r="A1781" t="str">
            <v>92224</v>
          </cell>
          <cell r="B1781" t="str">
            <v>TUBO DE CONCRETO PARA REDES COLETORAS DE ÁGUAS PLUVIAIS, DIÂMETRO DE 900 MM, JUNTA RÍGIDA, INSTALADO EM LOCAL COM ALTO NÍVEL DE INTERFERÊNCIAS - FORNECIMENTO E ASSENTAMENTO. AF_12/2015</v>
          </cell>
          <cell r="D1781" t="str">
            <v>M</v>
          </cell>
          <cell r="E1781" t="str">
            <v>372,28</v>
          </cell>
          <cell r="F1781" t="str">
            <v>378,73</v>
          </cell>
        </row>
        <row r="1782">
          <cell r="A1782" t="str">
            <v>92226</v>
          </cell>
          <cell r="B1782" t="str">
            <v>TUBO DE CONCRETO PARA REDES COLETORAS DE ÁGUAS PLUVIAIS, DIÂMETRO DE 1000 MM, JUNTA RÍGIDA, INSTALADO EM LOCAL COM ALTO NÍVEL DE INTERFERÊNCIAS - FORNECIMENTO E ASSENTAMENTO. AF_12/2015</v>
          </cell>
          <cell r="D1782" t="str">
            <v>M</v>
          </cell>
          <cell r="E1782" t="str">
            <v>416,35</v>
          </cell>
          <cell r="F1782" t="str">
            <v>423,59</v>
          </cell>
        </row>
        <row r="1783">
          <cell r="A1783" t="str">
            <v>92808</v>
          </cell>
          <cell r="B1783" t="str">
            <v>ASSENTAMENTO DE TUBO DE CONCRETO PARA REDES COLETORAS DE ÁGUAS PLUVIAIS, DIÂMETRO DE 300 MM, JUNTA RÍGIDA, INSTALADO EM LOCAL COM BAIXO NÍVEL DE INTERFERÊNCIAS (NÃO INCLUI FORNECIMENTO). AF_12/2015</v>
          </cell>
          <cell r="D1783" t="str">
            <v>M</v>
          </cell>
          <cell r="E1783" t="str">
            <v>27,07</v>
          </cell>
          <cell r="F1783" t="str">
            <v>29,06</v>
          </cell>
        </row>
        <row r="1784">
          <cell r="A1784" t="str">
            <v>92809</v>
          </cell>
          <cell r="B1784" t="str">
            <v>ASSENTAMENTO DE TUBO DE CONCRETO PARA REDES COLETORAS DE ÁGUAS PLUVIAIS, DIÂMETRO DE 400 MM, JUNTA RÍGIDA, INSTALADO EM LOCAL COM BAIXO NÍVEL DE INTERFERÊNCIAS (NÃO INCLUI FORNECIMENTO). AF_12/2015</v>
          </cell>
          <cell r="D1784" t="str">
            <v>M</v>
          </cell>
          <cell r="E1784" t="str">
            <v>34,69</v>
          </cell>
          <cell r="F1784" t="str">
            <v>37,22</v>
          </cell>
        </row>
        <row r="1785">
          <cell r="A1785" t="str">
            <v>92810</v>
          </cell>
          <cell r="B1785" t="str">
            <v>ASSENTAMENTO DE TUBO DE CONCRETO PARA REDES COLETORAS DE ÁGUAS PLUVIAIS, DIÂMETRO DE 500 MM, JUNTA RÍGIDA, INSTALADO EM LOCAL COM BAIXO NÍVEL DE INTERFERÊNCIAS (NÃO INCLUI FORNECIMENTO). AF_12/2015</v>
          </cell>
          <cell r="D1785" t="str">
            <v>M</v>
          </cell>
          <cell r="E1785" t="str">
            <v>42,22</v>
          </cell>
          <cell r="F1785" t="str">
            <v>45,29</v>
          </cell>
        </row>
        <row r="1786">
          <cell r="A1786" t="str">
            <v>92811</v>
          </cell>
          <cell r="B1786" t="str">
            <v>ASSENTAMENTO DE TUBO DE CONCRETO PARA REDES COLETORAS DE ÁGUAS PLUVIAIS, DIÂMETRO DE 600 MM, JUNTA RÍGIDA, INSTALADO EM LOCAL COM BAIXO NÍVEL DE INTERFERÊNCIAS (NÃO INCLUI FORNECIMENTO). AF_12/2015</v>
          </cell>
          <cell r="D1786" t="str">
            <v>M</v>
          </cell>
          <cell r="E1786" t="str">
            <v>50,23</v>
          </cell>
          <cell r="F1786" t="str">
            <v>53,87</v>
          </cell>
        </row>
        <row r="1787">
          <cell r="A1787" t="str">
            <v>92812</v>
          </cell>
          <cell r="B1787" t="str">
            <v>ASSENTAMENTO DE TUBO DE CONCRETO PARA REDES COLETORAS DE ÁGUAS PLUVIAIS, DIÂMETRO DE 700 MM, JUNTA RÍGIDA, INSTALADO EM LOCAL COM BAIXO NÍVEL DE INTERFERÊNCIAS (NÃO INCLUI FORNECIMENTO). AF_12/2015</v>
          </cell>
          <cell r="D1787" t="str">
            <v>M</v>
          </cell>
          <cell r="E1787" t="str">
            <v>58,13</v>
          </cell>
          <cell r="F1787" t="str">
            <v>62,35</v>
          </cell>
        </row>
        <row r="1788">
          <cell r="A1788" t="str">
            <v>92813</v>
          </cell>
          <cell r="B1788" t="str">
            <v>ASSENTAMENTO DE TUBO DE CONCRETO PARA REDES COLETORAS DE ÁGUAS PLUVIAIS, DIÂMETRO DE 800 MM, JUNTA RÍGIDA, INSTALADO EM LOCAL COM BAIXO NÍVEL DE INTERFERÊNCIAS (NÃO INCLUI FORNECIMENTO). AF_12/2015</v>
          </cell>
          <cell r="D1788" t="str">
            <v>M</v>
          </cell>
          <cell r="E1788" t="str">
            <v>67,33</v>
          </cell>
          <cell r="F1788" t="str">
            <v>72,12</v>
          </cell>
        </row>
        <row r="1789">
          <cell r="A1789" t="str">
            <v>92814</v>
          </cell>
          <cell r="B1789" t="str">
            <v>ASSENTAMENTO DE TUBO DE CONCRETO PARA REDES COLETORAS DE ÁGUAS PLUVIAIS, DIÂMETRO DE 900 MM, JUNTA RÍGIDA, INSTALADO EM LOCAL COM BAIXO NÍVEL DE INTERFERÊNCIAS (NÃO INCLUI FORNECIMENTO). AF_12/2015</v>
          </cell>
          <cell r="D1789" t="str">
            <v>M</v>
          </cell>
          <cell r="E1789" t="str">
            <v>76,92</v>
          </cell>
          <cell r="F1789" t="str">
            <v>82,34</v>
          </cell>
        </row>
        <row r="1790">
          <cell r="A1790" t="str">
            <v>92815</v>
          </cell>
          <cell r="B1790" t="str">
            <v>ASSENTAMENTO DE TUBO DE CONCRETO PARA REDES COLETORAS DE ÁGUAS PLUVIAIS, DIÂMETRO DE 1000 MM, JUNTA RÍGIDA, INSTALADO EM LOCAL COM BAIXO NÍVEL DE INTERFERÊNCIAS (NÃO INCLUI FORNECIMENTO). AF_12/2015</v>
          </cell>
          <cell r="D1790" t="str">
            <v>M</v>
          </cell>
          <cell r="E1790" t="str">
            <v>87,89</v>
          </cell>
          <cell r="F1790" t="str">
            <v>93,96</v>
          </cell>
        </row>
        <row r="1791">
          <cell r="A1791" t="str">
            <v>92816</v>
          </cell>
          <cell r="B1791" t="str">
            <v>TUBO DE CONCRETO PARA REDES COLETORAS DE ÁGUAS PLUVIAIS, DIÂMETRO DE 1200 MM, JUNTA RÍGIDA, INSTALADO EM LOCAL COM BAIXO NÍVEL DE INTERFERÊNCIAS - FORNECIMENTO E ASSENTAMENTO. AF_12/2015</v>
          </cell>
          <cell r="D1791" t="str">
            <v>M</v>
          </cell>
          <cell r="E1791" t="str">
            <v>553,28</v>
          </cell>
          <cell r="F1791" t="str">
            <v>560,85</v>
          </cell>
        </row>
        <row r="1792">
          <cell r="A1792" t="str">
            <v>92817</v>
          </cell>
          <cell r="B1792" t="str">
            <v>ASSENTAMENTO DE TUBO DE CONCRETO PARA REDES COLETORAS DE ÁGUAS PLUVIAIS, DIÂMETRO DE 1200 MM, JUNTA RÍGIDA, INSTALADO EM LOCAL COM BAIXO NÍVEL DE INTERFERÊNCIAS (NÃO INCLUI FORNECIMENTO). AF_12/2015</v>
          </cell>
          <cell r="D1792" t="str">
            <v>M</v>
          </cell>
          <cell r="E1792" t="str">
            <v>109,99</v>
          </cell>
          <cell r="F1792" t="str">
            <v>117,56</v>
          </cell>
        </row>
        <row r="1793">
          <cell r="A1793" t="str">
            <v>92818</v>
          </cell>
          <cell r="B1793" t="str">
            <v>TUBO DE CONCRETO PARA REDES COLETORAS DE ÁGUAS PLUVIAIS, DIÂMETRO DE 1500 MM, JUNTA RÍGIDA, INSTALADO EM LOCAL COM BAIXO NÍVEL DE INTERFERÊNCIAS - FORNECIMENTO E ASSENTAMENTO. AF_12/2015</v>
          </cell>
          <cell r="D1793" t="str">
            <v>M</v>
          </cell>
          <cell r="E1793" t="str">
            <v>807,41</v>
          </cell>
          <cell r="F1793" t="str">
            <v>817,61</v>
          </cell>
        </row>
        <row r="1794">
          <cell r="A1794" t="str">
            <v>92819</v>
          </cell>
          <cell r="B1794" t="str">
            <v>ASSENTAMENTO DE TUBO DE CONCRETO PARA REDES COLETORAS DE ÁGUAS PLUVIAIS, DIÂMETRO DE 1500 MM, JUNTA RÍGIDA, INSTALADO EM LOCAL COM BAIXO NÍVEL DE INTERFERÊNCIAS (NÃO INCLUI FORNECIMENTO). AF_12/2015</v>
          </cell>
          <cell r="D1794" t="str">
            <v>M</v>
          </cell>
          <cell r="E1794" t="str">
            <v>148,05</v>
          </cell>
          <cell r="F1794" t="str">
            <v>158,25</v>
          </cell>
        </row>
        <row r="1795">
          <cell r="A1795" t="str">
            <v>92820</v>
          </cell>
          <cell r="B1795" t="str">
            <v>ASSENTAMENTO DE TUBO DE CONCRETO PARA REDES COLETORAS DE ÁGUAS PLUVIAIS, DIÂMETRO DE 300 MM, JUNTA RÍGIDA, INSTALADO EM LOCAL COM ALTO NÍVEL DE INTERFERÊNCIAS (NÃO INCLUI FORNECIMENTO). AF_12/2015</v>
          </cell>
          <cell r="D1795" t="str">
            <v>M</v>
          </cell>
          <cell r="E1795" t="str">
            <v>32,30</v>
          </cell>
          <cell r="F1795" t="str">
            <v>34,68</v>
          </cell>
        </row>
        <row r="1796">
          <cell r="A1796" t="str">
            <v>92821</v>
          </cell>
          <cell r="B1796" t="str">
            <v>ASSENTAMENTO DE TUBO DE CONCRETO PARA REDES COLETORAS DE ÁGUAS PLUVIAIS, DIÂMETRO DE 400 MM, JUNTA RÍGIDA, INSTALADO EM LOCAL COM ALTO NÍVEL DE INTERFERÊNCIAS (NÃO INCLUI FORNECIMENTO). AF_12/2015</v>
          </cell>
          <cell r="D1796" t="str">
            <v>M</v>
          </cell>
          <cell r="E1796" t="str">
            <v>41,39</v>
          </cell>
          <cell r="F1796" t="str">
            <v>44,41</v>
          </cell>
        </row>
        <row r="1797">
          <cell r="A1797" t="str">
            <v>92822</v>
          </cell>
          <cell r="B1797" t="str">
            <v>ASSENTAMENTO DE TUBO DE CONCRETO PARA REDES COLETORAS DE ÁGUAS PLUVIAIS, DIÂMETRO DE 500 MM, JUNTA RÍGIDA, INSTALADO EM LOCAL COM ALTO NÍVEL DE INTERFERÊNCIAS (NÃO INCLUI FORNECIMENTO). AF_12/2015</v>
          </cell>
          <cell r="D1797" t="str">
            <v>M</v>
          </cell>
          <cell r="E1797" t="str">
            <v>50,49</v>
          </cell>
          <cell r="F1797" t="str">
            <v>54,18</v>
          </cell>
        </row>
        <row r="1798">
          <cell r="A1798" t="str">
            <v>92824</v>
          </cell>
          <cell r="B1798" t="str">
            <v>ASSENTAMENTO DE TUBO DE CONCRETO PARA REDES COLETORAS DE ÁGUAS PLUVIAIS, DIÂMETRO DE 600 MM, JUNTA RÍGIDA, INSTALADO EM LOCAL COM ALTO NÍVEL DE INTERFERÊNCIAS (NÃO INCLUI FORNECIMENTO). AF_12/2015</v>
          </cell>
          <cell r="D1798" t="str">
            <v>M</v>
          </cell>
          <cell r="E1798" t="str">
            <v>59,93</v>
          </cell>
          <cell r="F1798" t="str">
            <v>64,29</v>
          </cell>
        </row>
        <row r="1799">
          <cell r="A1799" t="str">
            <v>92825</v>
          </cell>
          <cell r="B1799" t="str">
            <v>ASSENTAMENTO DE TUBO DE CONCRETO PARA REDES COLETORAS DE ÁGUAS PLUVIAIS, DIÂMETRO DE 700 MM, JUNTA RÍGIDA, INSTALADO EM LOCAL COM ALTO NÍVEL DE INTERFERÊNCIAS (NÃO INCLUI FORNECIMENTO). AF_12/2015</v>
          </cell>
          <cell r="D1799" t="str">
            <v>M</v>
          </cell>
          <cell r="E1799" t="str">
            <v>69,41</v>
          </cell>
          <cell r="F1799" t="str">
            <v>74,44</v>
          </cell>
        </row>
        <row r="1800">
          <cell r="A1800" t="str">
            <v>92826</v>
          </cell>
          <cell r="B1800" t="str">
            <v>ASSENTAMENTO DE TUBO DE CONCRETO PARA REDES COLETORAS DE ÁGUAS PLUVIAIS, DIÂMETRO DE 800 MM, JUNTA RÍGIDA, INSTALADO EM LOCAL COM ALTO NÍVEL DE INTERFERÊNCIAS (NÃO INCLUI FORNECIMENTO). AF_12/2015</v>
          </cell>
          <cell r="D1800" t="str">
            <v>M</v>
          </cell>
          <cell r="E1800" t="str">
            <v>79,94</v>
          </cell>
          <cell r="F1800" t="str">
            <v>85,68</v>
          </cell>
        </row>
        <row r="1801">
          <cell r="A1801" t="str">
            <v>92827</v>
          </cell>
          <cell r="B1801" t="str">
            <v>ASSENTAMENTO DE TUBO DE CONCRETO PARA REDES COLETORAS DE ÁGUAS PLUVIAIS, DIÂMETRO DE 900 MM, JUNTA RÍGIDA, INSTALADO EM LOCAL COM ALTO NÍVEL DE INTERFERÊNCIAS (NÃO INCLUI FORNECIMENTO). AF_12/2015</v>
          </cell>
          <cell r="D1801" t="str">
            <v>M</v>
          </cell>
          <cell r="E1801" t="str">
            <v>90,94</v>
          </cell>
          <cell r="F1801" t="str">
            <v>97,39</v>
          </cell>
        </row>
        <row r="1802">
          <cell r="A1802" t="str">
            <v>92828</v>
          </cell>
          <cell r="B1802" t="str">
            <v>ASSENTAMENTO DE TUBO DE CONCRETO PARA REDES COLETORAS DE ÁGUAS PLUVIAIS, DIÂMETRO DE 1000 MM, JUNTA RÍGIDA, INSTALADO EM LOCAL COM ALTO NÍVEL DE INTERFERÊNCIAS (NÃO INCLUI FORNECIMENTO). AF_12/2015</v>
          </cell>
          <cell r="D1802" t="str">
            <v>M</v>
          </cell>
          <cell r="E1802" t="str">
            <v>103,55</v>
          </cell>
          <cell r="F1802" t="str">
            <v>110,79</v>
          </cell>
        </row>
        <row r="1803">
          <cell r="A1803" t="str">
            <v>92829</v>
          </cell>
          <cell r="B1803" t="str">
            <v>TUBO DE CONCRETO PARA REDES COLETORAS DE ÁGUAS PLUVIAIS, DIÂMETRO DE 1200 MM, JUNTA RÍGIDA, INSTALADO EM LOCAL COM ALTO NÍVEL DE INTERFERÊNCIAS - FORNECIMENTO E ASSENTAMENTO. AF_12/2015</v>
          </cell>
          <cell r="D1803" t="str">
            <v>M</v>
          </cell>
          <cell r="E1803" t="str">
            <v>571,76</v>
          </cell>
          <cell r="F1803" t="str">
            <v>580,71</v>
          </cell>
        </row>
        <row r="1804">
          <cell r="A1804" t="str">
            <v>92830</v>
          </cell>
          <cell r="B1804" t="str">
            <v>ASSENTAMENTO DE TUBO DE CONCRETO PARA REDES COLETORAS DE ÁGUAS PLUVIAIS, DIÂMETRO DE 1200 MM, JUNTA RÍGIDA, INSTALADO EM LOCAL COM ALTO NÍVEL DE INTERFERÊNCIAS (NÃO INCLUI FORNECIMENTO). AF_12/2015</v>
          </cell>
          <cell r="D1804" t="str">
            <v>M</v>
          </cell>
          <cell r="E1804" t="str">
            <v>128,47</v>
          </cell>
          <cell r="F1804" t="str">
            <v>137,42</v>
          </cell>
        </row>
        <row r="1805">
          <cell r="A1805" t="str">
            <v>92831</v>
          </cell>
          <cell r="B1805" t="str">
            <v>TUBO DE CONCRETO PARA REDES COLETORAS DE ÁGUAS PLUVIAIS, DIÂMETRO DE 1500 MM, JUNTA RÍGIDA, INSTALADO EM LOCAL COM ALTO NÍVEL DE INTERFERÊNCIAS - FORNECIMENTO E ASSENTAMENTO. AF_12/2015</v>
          </cell>
          <cell r="D1805" t="str">
            <v>M</v>
          </cell>
          <cell r="E1805" t="str">
            <v>830,14</v>
          </cell>
          <cell r="F1805" t="str">
            <v>842,05</v>
          </cell>
        </row>
        <row r="1806">
          <cell r="A1806" t="str">
            <v>92832</v>
          </cell>
          <cell r="B1806" t="str">
            <v>ASSENTAMENTO DE TUBO DE CONCRETO PARA REDES COLETORAS DE ÁGUAS PLUVIAIS, DIÂMETRO DE 1500 MM, JUNTA RÍGIDA, INSTALADO EM LOCAL COM ALTO NÍVEL DE INTERFERÊNCIAS (NÃO INCLUI FORNECIMENTO). AF_12/2015</v>
          </cell>
          <cell r="D1806" t="str">
            <v>M</v>
          </cell>
          <cell r="E1806" t="str">
            <v>170,78</v>
          </cell>
          <cell r="F1806" t="str">
            <v>182,69</v>
          </cell>
        </row>
        <row r="1807">
          <cell r="A1807" t="str">
            <v>95565</v>
          </cell>
          <cell r="B1807" t="str">
            <v>TUBO DE CONCRETO PARA REDES COLETORAS DE ÁGUAS PLUVIAIS, DIÂMETRO DE 300MM, JUNTA RÍGIDA, INSTALADO EM LOCAL COM BAIXO NÍVEL DE INTERFERÊNCIAS - FORNECIMENTO E ASSENTAMENTO. AF_12/2015</v>
          </cell>
          <cell r="D1807" t="str">
            <v>M</v>
          </cell>
          <cell r="E1807" t="str">
            <v>104,09</v>
          </cell>
          <cell r="F1807" t="str">
            <v>106,00</v>
          </cell>
        </row>
        <row r="1808">
          <cell r="A1808" t="str">
            <v>95566</v>
          </cell>
          <cell r="B1808" t="str">
            <v>TUBO DE CONCRETO PARA REDES COLETORAS DE ÁGUAS PLUVIAIS, DIÂMETRO DE 300MM, JUNTA RÍGIDA, INSTALADO EM LOCAL COM ALTO NÍVEL DE INTERFERÊNCIAS - FORNECIMENTO E ASSENTAMENTO. AF_12/2015</v>
          </cell>
          <cell r="D1808" t="str">
            <v>M</v>
          </cell>
          <cell r="E1808" t="str">
            <v>109,22</v>
          </cell>
          <cell r="F1808" t="str">
            <v>111,50</v>
          </cell>
        </row>
        <row r="1809">
          <cell r="A1809" t="str">
            <v>95567</v>
          </cell>
          <cell r="B1809" t="str">
            <v>TUBO DE CONCRETO (SIMPLES) PARA REDES COLETORAS DE ÁGUAS PLUVIAIS, DIÂMETRO DE 300 MM, JUNTA RÍGIDA, INSTALADO EM LOCAL COM BAIXO NÍVEL DE INTERFERÊNCIAS - FORNECIMENTO E ASSENTAMENTO. AF_12/2015</v>
          </cell>
          <cell r="D1809" t="str">
            <v>M</v>
          </cell>
          <cell r="E1809" t="str">
            <v>71,86</v>
          </cell>
          <cell r="F1809" t="str">
            <v>73,77</v>
          </cell>
        </row>
        <row r="1810">
          <cell r="A1810" t="str">
            <v>95568</v>
          </cell>
          <cell r="B1810" t="str">
            <v>TUBO DE CONCRETO (SIMPLES) PARA REDES COLETORAS DE ÁGUAS PLUVIAIS, DIÂMETRO DE 400 MM, JUNTA RÍGIDA, INSTALADO EM LOCAL COM BAIXO NÍVEL DE INTERFERÊNCIAS - FORNECIMENTO E ASSENTAMENTO. AF_12/2015</v>
          </cell>
          <cell r="D1810" t="str">
            <v>M</v>
          </cell>
          <cell r="E1810" t="str">
            <v>93,93</v>
          </cell>
          <cell r="F1810" t="str">
            <v>96,36</v>
          </cell>
        </row>
        <row r="1811">
          <cell r="A1811" t="str">
            <v>95569</v>
          </cell>
          <cell r="B1811" t="str">
            <v>TUBO DE CONCRETO (SIMPLES) PARA REDES COLETORAS DE ÁGUAS PLUVIAIS, DIÂMETRO DE 500 MM, JUNTA RÍGIDA, INSTALADO EM LOCAL COM BAIXO NÍVEL DE INTERFERÊNCIAS - FORNECIMENTO E ASSENTAMENTO. AF_12/2015</v>
          </cell>
          <cell r="D1811" t="str">
            <v>M</v>
          </cell>
          <cell r="E1811" t="str">
            <v>128,20</v>
          </cell>
          <cell r="F1811" t="str">
            <v>131,15</v>
          </cell>
        </row>
        <row r="1812">
          <cell r="A1812" t="str">
            <v>95570</v>
          </cell>
          <cell r="B1812" t="str">
            <v>TUBO DE CONCRETO (SIMPLES) PARA REDES COLETORAS DE ÁGUAS PLUVIAIS, DIÂMETRO DE 300 MM, JUNTA RÍGIDA, INSTALADO EM LOCAL COM ALTO NÍVEL DE INTERFERÊNCIAS - FORNECIMENTO E ASSENTAMENTO. AF_12/2015</v>
          </cell>
          <cell r="D1812" t="str">
            <v>M</v>
          </cell>
          <cell r="E1812" t="str">
            <v>76,99</v>
          </cell>
          <cell r="F1812" t="str">
            <v>79,27</v>
          </cell>
        </row>
        <row r="1813">
          <cell r="A1813" t="str">
            <v>95571</v>
          </cell>
          <cell r="B1813" t="str">
            <v>TUBO DE CONCRETO (SIMPLES) PARA REDES COLETORAS DE ÁGUAS PLUVIAIS, DIÂMETRO DE 400 MM, JUNTA RÍGIDA, INSTALADO EM LOCAL COM ALTO NÍVEL DE INTERFERÊNCIAS - FORNECIMENTO E ASSENTAMENTO. AF_12/2015</v>
          </cell>
          <cell r="D1813" t="str">
            <v>M</v>
          </cell>
          <cell r="E1813" t="str">
            <v>100,50</v>
          </cell>
          <cell r="F1813" t="str">
            <v>103,40</v>
          </cell>
        </row>
        <row r="1814">
          <cell r="A1814" t="str">
            <v>95572</v>
          </cell>
          <cell r="B1814" t="str">
            <v>TUBO DE CONCRETO (SIMPLES) PARA REDES COLETORAS DE ÁGUAS PLUVIAIS, DIÂMETRO DE 500 MM, JUNTA RÍGIDA, INSTALADO EM LOCAL COM ALTO NÍVEL DE INTERFERÊNCIAS - FORNECIMENTO E ASSENTAMENTO. AF_12/2015</v>
          </cell>
          <cell r="D1814" t="str">
            <v>M</v>
          </cell>
          <cell r="E1814" t="str">
            <v>136,31</v>
          </cell>
          <cell r="F1814" t="str">
            <v>139,86</v>
          </cell>
        </row>
        <row r="1815">
          <cell r="A1815" t="str">
            <v>73606</v>
          </cell>
          <cell r="B1815" t="str">
            <v>ASSENTAMENTO DE TAMPAO DE FERRO FUNDIDO 900 MM</v>
          </cell>
          <cell r="D1815" t="str">
            <v>UN</v>
          </cell>
          <cell r="E1815" t="str">
            <v>106,80</v>
          </cell>
          <cell r="F1815" t="str">
            <v>117,09</v>
          </cell>
        </row>
        <row r="1816">
          <cell r="A1816" t="str">
            <v>73607</v>
          </cell>
          <cell r="B1816" t="str">
            <v>ASSENTAMENTO DE TAMPAO DE FERRO FUNDIDO 600 MM</v>
          </cell>
          <cell r="D1816" t="str">
            <v>UN</v>
          </cell>
          <cell r="E1816" t="str">
            <v>71,20</v>
          </cell>
          <cell r="F1816" t="str">
            <v>78,06</v>
          </cell>
        </row>
        <row r="1817">
          <cell r="A1817" t="str">
            <v>83623</v>
          </cell>
          <cell r="B1817" t="str">
            <v>GRELHA DE FERRO FUNDIDO PARA CANALETA LARG = 30CM, FORNECIMENTO E ASSENTAMENTO</v>
          </cell>
          <cell r="D1817" t="str">
            <v>M</v>
          </cell>
          <cell r="E1817" t="str">
            <v>196,69</v>
          </cell>
          <cell r="F1817" t="str">
            <v>196,92</v>
          </cell>
        </row>
        <row r="1818">
          <cell r="A1818" t="str">
            <v>83624</v>
          </cell>
          <cell r="B1818" t="str">
            <v>GRELHA DE FERRO FUNDIDO PARA CANALETA LARG = 20CM, FORNECIMENTO E ASSENTAMENTO</v>
          </cell>
          <cell r="D1818" t="str">
            <v>M</v>
          </cell>
          <cell r="E1818" t="str">
            <v>138,58</v>
          </cell>
          <cell r="F1818" t="str">
            <v>138,81</v>
          </cell>
        </row>
        <row r="1819">
          <cell r="A1819" t="str">
            <v>83626</v>
          </cell>
          <cell r="B1819" t="str">
            <v>GRELHA DE FERRO FUNDIDO PARA CANALETA LARG = 15CM, FORNECIMENTO E ASSENTAMENTO</v>
          </cell>
          <cell r="D1819" t="str">
            <v>M</v>
          </cell>
          <cell r="E1819" t="str">
            <v>109,53</v>
          </cell>
          <cell r="F1819" t="str">
            <v>109,76</v>
          </cell>
        </row>
        <row r="1820">
          <cell r="A1820" t="str">
            <v>83627</v>
          </cell>
          <cell r="B1820" t="str">
            <v>TAMPAO FOFO ARTICULADO, CLASSE B125 CARGA MAX 12,5 T, REDONDO TAMPA 600 MM, REDE PLUVIAL/ESGOTO, P = CHAMINE CX AREIA / POCO VISITA ASSENTADO COM ARG CIM/AREIA 1:4, FORNECIMENTO E ASSENTAMENTO</v>
          </cell>
          <cell r="D1820" t="str">
            <v>UN</v>
          </cell>
          <cell r="E1820" t="str">
            <v>381,76</v>
          </cell>
          <cell r="F1820" t="str">
            <v>388,67</v>
          </cell>
        </row>
        <row r="1821">
          <cell r="A1821" t="str">
            <v>83724</v>
          </cell>
          <cell r="B1821" t="str">
            <v>ASSENTAMENTO DE PECAS, CONEXOES, APARELHOS E ACESSORIOS DE FERRO FUNDIDO DUCTIL, JUNTA ELASTICA, MECANICA OU FLANGEADA, COM DIAMETROS DE 50 A 300 MM.</v>
          </cell>
          <cell r="D1821" t="str">
            <v>KG</v>
          </cell>
          <cell r="E1821" t="str">
            <v>1,40</v>
          </cell>
          <cell r="F1821" t="str">
            <v>1,56</v>
          </cell>
        </row>
        <row r="1822">
          <cell r="A1822" t="str">
            <v>83725</v>
          </cell>
          <cell r="B1822" t="str">
            <v>ASSENTAMENTO DE PECAS, CONEXOES, APARELHOS E ACESSORIOS DE FERRO FUNDIDO DUCTIL, JUNTA ELASTICA, MECANICA OU FLANGEADA, COM DIAMETROS DE 350 A 600 MM.</v>
          </cell>
          <cell r="D1822" t="str">
            <v>KG</v>
          </cell>
          <cell r="E1822" t="str">
            <v>0,94</v>
          </cell>
          <cell r="F1822" t="str">
            <v>1,01</v>
          </cell>
        </row>
        <row r="1823">
          <cell r="A1823" t="str">
            <v>83726</v>
          </cell>
          <cell r="B1823" t="str">
            <v>ASSENTAMENTO DE PECAS, CONEXOES, APARELHOS E ACESSORIOS DE FERRO FUNDIDO DUCTIL, JUNTA ELASTICA, MECANICA OU FLANGEADA, COM DIAMETROS DE 700 A 1200 MM.</v>
          </cell>
          <cell r="D1823" t="str">
            <v>KG</v>
          </cell>
          <cell r="E1823" t="str">
            <v>0,68</v>
          </cell>
          <cell r="F1823" t="str">
            <v>0,75</v>
          </cell>
        </row>
        <row r="1824">
          <cell r="A1824" t="str">
            <v>97127</v>
          </cell>
          <cell r="B1824" t="str">
            <v>ASSENTAMENTO DE TUBO DE PVC DEFOFO OU PRFV OU RPVC PARA REDE DE ÁGUA, DN 150 MM, JUNTA ELÁSTICA INTEGRADA, INSTALADO EM LOCAL COM NÍVEL ALTO DE INTERFERÊNCIAS (NÃO INCLUI FORNECIMENTO). AF_11/2017</v>
          </cell>
          <cell r="D1824" t="str">
            <v>M</v>
          </cell>
          <cell r="E1824" t="str">
            <v>3,96</v>
          </cell>
          <cell r="F1824" t="str">
            <v>4,38</v>
          </cell>
        </row>
        <row r="1825">
          <cell r="A1825" t="str">
            <v>97128</v>
          </cell>
          <cell r="B1825" t="str">
            <v>ASSENTAMENTO DE TUBO DE PVC DEFOFO OU PRFV OU RPVC PARA REDE DE ÁGUA, DN 200 MM, JUNTA ELÁSTICA INTEGRADA, INSTALADO EM LOCAL COM NÍVEL ALTO DE INTERFERÊNCIAS (NÃO INCLUI FORNECIMENTO). AF_11/2017</v>
          </cell>
          <cell r="D1825" t="str">
            <v>M</v>
          </cell>
          <cell r="E1825" t="str">
            <v>7,39</v>
          </cell>
          <cell r="F1825" t="str">
            <v>8,08</v>
          </cell>
        </row>
        <row r="1826">
          <cell r="A1826" t="str">
            <v>97129</v>
          </cell>
          <cell r="B1826" t="str">
            <v>ASSENTAMENTO DE TUBO DE PVC DEFOFO OU PRFV OU RPVC PARA REDE DE ÁGUA, DN 250 MM, JUNTA ELÁSTICA INTEGRADA, INSTALADO EM LOCAL COM NÍVEL ALTO DE INTERFERÊNCIAS (NÃO INCLUI FORNECIMENTO). AF_11/2017</v>
          </cell>
          <cell r="D1826" t="str">
            <v>M</v>
          </cell>
          <cell r="E1826" t="str">
            <v>9,09</v>
          </cell>
          <cell r="F1826" t="str">
            <v>9,94</v>
          </cell>
        </row>
        <row r="1827">
          <cell r="A1827" t="str">
            <v>97130</v>
          </cell>
          <cell r="B1827" t="str">
            <v>ASSENTAMENTO DE TUBO DE PVC DEFOFO OU PRFV OU RPVC PARA REDE DE ÁGUA, DN 300 MM, JUNTA ELÁSTICA INTEGRADA, INSTALADO EM LOCAL COM NÍVEL ALTO DE INTERFERÊNCIAS (NÃO INCLUI FORNECIMENTO). AF_11/2017</v>
          </cell>
          <cell r="D1827" t="str">
            <v>M</v>
          </cell>
          <cell r="E1827" t="str">
            <v>10,78</v>
          </cell>
          <cell r="F1827" t="str">
            <v>11,79</v>
          </cell>
        </row>
        <row r="1828">
          <cell r="A1828" t="str">
            <v>97131</v>
          </cell>
          <cell r="B1828" t="str">
            <v>ASSENTAMENTO DE TUBO DE PVC DEFOFO OU PRFV OU RPVC PARA REDE DE ÁGUA, DN 350 MM, JUNTA ELÁSTICA INTEGRADA, INSTALADO EM LOCAL COM NÍVEL ALTO DE INTERFERÊNCIAS (NÃO INCLUI FORNECIMENTO). AF_11/2017</v>
          </cell>
          <cell r="D1828" t="str">
            <v>M</v>
          </cell>
          <cell r="E1828" t="str">
            <v>12,49</v>
          </cell>
          <cell r="F1828" t="str">
            <v>13,64</v>
          </cell>
        </row>
        <row r="1829">
          <cell r="A1829" t="str">
            <v>97132</v>
          </cell>
          <cell r="B1829" t="str">
            <v>ASSENTAMENTO DE TUBO DE PVC DEFOFO OU PRFV OU RPVC PARA REDE DE ÁGUA, DN 400 MM, JUNTA ELÁSTICA INTEGRADA, INSTALADO EM LOCAL COM NÍVEL ALTO DE INTERFERÊNCIAS (NÃO INCLUI FORNECIMENTO). AF_11/2017</v>
          </cell>
          <cell r="D1829" t="str">
            <v>M</v>
          </cell>
          <cell r="E1829" t="str">
            <v>14,17</v>
          </cell>
          <cell r="F1829" t="str">
            <v>15,49</v>
          </cell>
        </row>
        <row r="1830">
          <cell r="A1830" t="str">
            <v>97133</v>
          </cell>
          <cell r="B1830" t="str">
            <v>ASSENTAMENTO DE TUBO DE PVC DEFOFO OU PRFV OU RPVC PARA REDE DE ÁGUA, DN 500 MM, JUNTA ELÁSTICA INTEGRADA, INSTALADO EM LOCAL COM NÍVEL ALTO DE INTERFERÊNCIAS (NÃO INCLUI FORNECIMENTO). AF_11/2017</v>
          </cell>
          <cell r="D1830" t="str">
            <v>M</v>
          </cell>
          <cell r="E1830" t="str">
            <v>17,58</v>
          </cell>
          <cell r="F1830" t="str">
            <v>19,20</v>
          </cell>
        </row>
        <row r="1831">
          <cell r="A1831" t="str">
            <v>97134</v>
          </cell>
          <cell r="B1831" t="str">
            <v>ASSENTAMENTO DE TUBO DE PVC DEFOFO OU PRFV OU RPVC PARA REDE DE ÁGUA, DN 150 MM, JUNTA ELÁSTICA INTEGRADA, INSTALADO EM LOCAL COM NÍVEL BAIXO DE INTERFERÊNCIAS (NÃO INCLUI FORNECIMENTO). AF_11/2017</v>
          </cell>
          <cell r="D1831" t="str">
            <v>M</v>
          </cell>
          <cell r="E1831" t="str">
            <v>1,81</v>
          </cell>
          <cell r="F1831" t="str">
            <v>1,99</v>
          </cell>
        </row>
        <row r="1832">
          <cell r="A1832" t="str">
            <v>97135</v>
          </cell>
          <cell r="B1832" t="str">
            <v>ASSENTAMENTO DE TUBO DE PVC DEFOFO OU PRFV OU RPVC PARA REDE DE ÁGUA, DN 200 MM, JUNTA ELÁSTICA INTEGRADA, INSTALADO EM LOCAL COM NÍVEL BAIXO DE INTERFERÊNCIAS (NÃO INCLUI FORNECIMENTO). AF_11/2017</v>
          </cell>
          <cell r="D1832" t="str">
            <v>M</v>
          </cell>
          <cell r="E1832" t="str">
            <v>3,71</v>
          </cell>
          <cell r="F1832" t="str">
            <v>4,00</v>
          </cell>
        </row>
        <row r="1833">
          <cell r="A1833" t="str">
            <v>97136</v>
          </cell>
          <cell r="B1833" t="str">
            <v>ASSENTAMENTO DE TUBO DE PVC DEFOFO OU PRFV OU RPVC PARA REDE DE ÁGUA, DN 250 MM, JUNTA ELÁSTICA INTEGRADA, INSTALADO EM LOCAL COM NÍVEL BAIXO DE INTERFERÊNCIAS (NÃO INCLUI FORNECIMENTO). AF_11/2017</v>
          </cell>
          <cell r="D1833" t="str">
            <v>M</v>
          </cell>
          <cell r="E1833" t="str">
            <v>4,56</v>
          </cell>
          <cell r="F1833" t="str">
            <v>4,93</v>
          </cell>
        </row>
        <row r="1834">
          <cell r="A1834" t="str">
            <v>97137</v>
          </cell>
          <cell r="B1834" t="str">
            <v>ASSENTAMENTO DE TUBO DE PVC DEFOFO OU PRFV OU RPVC PARA REDE DE ÁGUA, DN 300 MM, JUNTA ELÁSTICA INTEGRADA, INSTALADO EM LOCAL COM NÍVEL BAIXO DE INTERFERÊNCIAS (NÃO INCLUI FORNECIMENTO). AF_11/2017</v>
          </cell>
          <cell r="D1834" t="str">
            <v>M</v>
          </cell>
          <cell r="E1834" t="str">
            <v>5,41</v>
          </cell>
          <cell r="F1834" t="str">
            <v>5,84</v>
          </cell>
        </row>
        <row r="1835">
          <cell r="A1835" t="str">
            <v>97138</v>
          </cell>
          <cell r="B1835" t="str">
            <v>ASSENTAMENTO DE TUBO DE PVC DEFOFO OU PRFV OU RPVC PARA REDE DE ÁGUA, DN 350 MM, JUNTA ELÁSTICA INTEGRADA, INSTALADO EM LOCAL COM NÍVEL BAIXO DE INTERFERÊNCIAS (NÃO INCLUI FORNECIMENTO). AF_11/2017</v>
          </cell>
          <cell r="D1835" t="str">
            <v>M</v>
          </cell>
          <cell r="E1835" t="str">
            <v>6,28</v>
          </cell>
          <cell r="F1835" t="str">
            <v>6,77</v>
          </cell>
        </row>
        <row r="1836">
          <cell r="A1836" t="str">
            <v>97139</v>
          </cell>
          <cell r="B1836" t="str">
            <v>ASSENTAMENTO DE TUBO DE PVC DEFOFO OU PRFV OU RPVC PARA REDE DE ÁGUA, DN 400 MM, JUNTA ELÁSTICA INTEGRADA, INSTALADO EM LOCAL COM NÍVEL BAIXO DE INTERFERÊNCIAS (NÃO INCLUI FORNECIMENTO). AF_11/2017</v>
          </cell>
          <cell r="D1836" t="str">
            <v>M</v>
          </cell>
          <cell r="E1836" t="str">
            <v>7,12</v>
          </cell>
          <cell r="F1836" t="str">
            <v>7,68</v>
          </cell>
        </row>
        <row r="1837">
          <cell r="A1837" t="str">
            <v>97140</v>
          </cell>
          <cell r="B1837" t="str">
            <v>ASSENTAMENTO DE TUBO DE PVC DEFOFO OU PRFV OU RPVC PARA REDE DE ÁGUA, DN 500 MM, JUNTA ELÁSTICA INTEGRADA, INSTALADO EM LOCAL COM NÍVEL BAIXO DE INTERFERÊNCIAS (NÃO INCLUI FORNECIMENTO). AF_11/2017</v>
          </cell>
          <cell r="D1837" t="str">
            <v>M</v>
          </cell>
          <cell r="E1837" t="str">
            <v>8,84</v>
          </cell>
          <cell r="F1837" t="str">
            <v>9,53</v>
          </cell>
        </row>
        <row r="1838">
          <cell r="A1838" t="str">
            <v>83520</v>
          </cell>
          <cell r="B1838" t="str">
            <v>TE PVC PARA COLETOR ESGOTO, EB644, D=100MM, COM JUNTA ELASTICA.</v>
          </cell>
          <cell r="D1838" t="str">
            <v>UN</v>
          </cell>
          <cell r="E1838" t="str">
            <v>74,96</v>
          </cell>
          <cell r="F1838" t="str">
            <v>78,20</v>
          </cell>
        </row>
        <row r="1839">
          <cell r="A1839" t="str">
            <v>83531</v>
          </cell>
          <cell r="B1839" t="str">
            <v>CURVA PARA REDE COLETOR ESGOTO, EB 644, 90GR, DN=200MM, COM JUNTA ELASTICA</v>
          </cell>
          <cell r="D1839" t="str">
            <v>UN</v>
          </cell>
          <cell r="E1839" t="str">
            <v>332,32</v>
          </cell>
          <cell r="F1839" t="str">
            <v>334,67</v>
          </cell>
        </row>
        <row r="1840">
          <cell r="A1840" t="str">
            <v>83535</v>
          </cell>
          <cell r="B1840" t="str">
            <v>CURVA PVC PARA REDE COLETOR ESGOTO, EB-644, 45 GR, 200 MM, COM JUNTA ELASTICA.</v>
          </cell>
          <cell r="D1840" t="str">
            <v>UN</v>
          </cell>
          <cell r="E1840" t="str">
            <v>275,31</v>
          </cell>
          <cell r="F1840" t="str">
            <v>277,66</v>
          </cell>
        </row>
        <row r="1841">
          <cell r="A1841" t="str">
            <v>92235</v>
          </cell>
          <cell r="B1841" t="str">
            <v>FECHAMENTO DE CONSTRUÇÃO TEMPORÁRIA EM CHAPA DE MADEIRA COMPENSADA E=10MM, COM REAPROVEITAMENTO DE 2X.</v>
          </cell>
          <cell r="D1841" t="str">
            <v>M2</v>
          </cell>
          <cell r="E1841" t="str">
            <v>51,00</v>
          </cell>
          <cell r="F1841" t="str">
            <v>54,56</v>
          </cell>
        </row>
        <row r="1842">
          <cell r="A1842" t="str">
            <v>93206</v>
          </cell>
          <cell r="B1842" t="str">
            <v>EXECUÇÃO DE ESCRITÓRIO EM CANTEIRO DE OBRA EM ALVENARIA, NÃO INCLUSO MOBILIÁRIO E EQUIPAMENTOS. AF_02/2016</v>
          </cell>
          <cell r="D1842" t="str">
            <v>M2</v>
          </cell>
          <cell r="E1842" t="str">
            <v>763,15</v>
          </cell>
          <cell r="F1842" t="str">
            <v>797,04</v>
          </cell>
        </row>
        <row r="1843">
          <cell r="A1843" t="str">
            <v>93207</v>
          </cell>
          <cell r="B1843" t="str">
            <v>EXECUÇÃO DE ESCRITÓRIO EM CANTEIRO DE OBRA EM CHAPA DE MADEIRA COMPENSADA, NÃO INCLUSO MOBILIÁRIO E EQUIPAMENTOS. AF_02/2016</v>
          </cell>
          <cell r="D1843" t="str">
            <v>M2</v>
          </cell>
          <cell r="E1843" t="str">
            <v>694,27</v>
          </cell>
          <cell r="F1843" t="str">
            <v>713,78</v>
          </cell>
        </row>
        <row r="1844">
          <cell r="A1844" t="str">
            <v>93208</v>
          </cell>
          <cell r="B1844" t="str">
            <v>EXECUÇÃO DE ALMOXARIFADO EM CANTEIRO DE OBRA EM CHAPA DE MADEIRA COMPENSADA, INCLUSO PRATELEIRAS. AF_02/2016</v>
          </cell>
          <cell r="D1844" t="str">
            <v>M2</v>
          </cell>
          <cell r="E1844" t="str">
            <v>529,22</v>
          </cell>
          <cell r="F1844" t="str">
            <v>543,07</v>
          </cell>
        </row>
        <row r="1845">
          <cell r="A1845" t="str">
            <v>93209</v>
          </cell>
          <cell r="B1845" t="str">
            <v>EXECUÇÃO DE ALMOXARIFADO EM CANTEIRO DE OBRA EM ALVENARIA, INCLUSO PRATELEIRAS. AF_02/2016</v>
          </cell>
          <cell r="D1845" t="str">
            <v>M2</v>
          </cell>
          <cell r="E1845" t="str">
            <v>602,75</v>
          </cell>
          <cell r="F1845" t="str">
            <v>628,06</v>
          </cell>
        </row>
        <row r="1846">
          <cell r="A1846" t="str">
            <v>93210</v>
          </cell>
          <cell r="B1846" t="str">
            <v>EXECUÇÃO DE REFEITÓRIO EM CANTEIRO DE OBRA EM CHAPA DE MADEIRA COMPENSADA, NÃO INCLUSO MOBILIÁRIO E EQUIPAMENTOS. AF_02/2016</v>
          </cell>
          <cell r="D1846" t="str">
            <v>M2</v>
          </cell>
          <cell r="E1846" t="str">
            <v>354,87</v>
          </cell>
          <cell r="F1846" t="str">
            <v>366,52</v>
          </cell>
        </row>
        <row r="1847">
          <cell r="A1847" t="str">
            <v>93211</v>
          </cell>
          <cell r="B1847" t="str">
            <v>EXECUÇÃO DE REFEITÓRIO EM CANTEIRO DE OBRA EM ALVENARIA, NÃO INCLUSO MOBILIÁRIO E EQUIPAMENTOS. AF_02/2016</v>
          </cell>
          <cell r="D1847" t="str">
            <v>M2</v>
          </cell>
          <cell r="E1847" t="str">
            <v>365,33</v>
          </cell>
          <cell r="F1847" t="str">
            <v>380,23</v>
          </cell>
        </row>
        <row r="1848">
          <cell r="A1848" t="str">
            <v>93212</v>
          </cell>
          <cell r="B1848" t="str">
            <v>EXECUÇÃO DE SANITÁRIO E VESTIÁRIO EM CANTEIRO DE OBRA EM CHAPA DE MADEIRA COMPENSADA, NÃO INCLUSO MOBILIÁRIO. AF_02/2016</v>
          </cell>
          <cell r="D1848" t="str">
            <v>M2</v>
          </cell>
          <cell r="E1848" t="str">
            <v>612,00</v>
          </cell>
          <cell r="F1848" t="str">
            <v>632,23</v>
          </cell>
        </row>
        <row r="1849">
          <cell r="A1849" t="str">
            <v>93213</v>
          </cell>
          <cell r="B1849" t="str">
            <v>EXECUÇÃO DE SANITÁRIO E VESTIÁRIO EM CANTEIRO DE OBRA EM ALVENARIA, NÃO INCLUSO MOBILIÁRIO. AF_02/2016</v>
          </cell>
          <cell r="D1849" t="str">
            <v>M2</v>
          </cell>
          <cell r="E1849" t="str">
            <v>677,73</v>
          </cell>
          <cell r="F1849" t="str">
            <v>705,56</v>
          </cell>
        </row>
        <row r="1850">
          <cell r="A1850" t="str">
            <v>93214</v>
          </cell>
          <cell r="B1850" t="str">
            <v>EXECUÇÃO DE RESERVATÓRIO ELEVADO DE ÁGUA (1000 LITROS) EM CANTEIRO DE OBRA, APOIADO EM ESTRUTURA DE MADEIRA. AF_02/2016</v>
          </cell>
          <cell r="D1850" t="str">
            <v>UN</v>
          </cell>
          <cell r="E1850" t="str">
            <v>3.593,06</v>
          </cell>
          <cell r="F1850" t="str">
            <v>3.625,32</v>
          </cell>
        </row>
        <row r="1851">
          <cell r="A1851" t="str">
            <v>93243</v>
          </cell>
          <cell r="B1851" t="str">
            <v>EXECUÇÃO DE RESERVATÓRIO ELEVADO DE ÁGUA (2000 LITROS) EM CANTEIRO DE OBRA, APOIADO EM ESTRUTURA DE MADEIRA. AF_02/2016</v>
          </cell>
          <cell r="D1851" t="str">
            <v>UN</v>
          </cell>
          <cell r="E1851" t="str">
            <v>5.449,46</v>
          </cell>
          <cell r="F1851" t="str">
            <v>5.492,13</v>
          </cell>
        </row>
        <row r="1852">
          <cell r="A1852" t="str">
            <v>93582</v>
          </cell>
          <cell r="B1852" t="str">
            <v>EXECUÇÃO DE CENTRAL DE ARMADURA EM CANTEIRO DE OBRA, NÃO INCLUSO MOBILIÁRIO E EQUIPAMENTOS. AF_04/2016</v>
          </cell>
          <cell r="D1852" t="str">
            <v>M2</v>
          </cell>
          <cell r="E1852" t="str">
            <v>166,28</v>
          </cell>
          <cell r="F1852" t="str">
            <v>171,44</v>
          </cell>
        </row>
        <row r="1853">
          <cell r="A1853" t="str">
            <v>93583</v>
          </cell>
          <cell r="B1853" t="str">
            <v>EXECUÇÃO DE CENTRAL DE FÔRMAS, PRODUÇÃO DE ARGAMASSA OU CONCRETO EM CANTEIRO DE OBRA, NÃO INCLUSO MOBILIÁRIO E EQUIPAMENTOS. AF_04/2016</v>
          </cell>
          <cell r="D1853" t="str">
            <v>M2</v>
          </cell>
          <cell r="E1853" t="str">
            <v>280,35</v>
          </cell>
          <cell r="F1853" t="str">
            <v>289,24</v>
          </cell>
        </row>
        <row r="1854">
          <cell r="A1854" t="str">
            <v>93584</v>
          </cell>
          <cell r="B1854" t="str">
            <v>EXECUÇÃO DE DEPÓSITO EM CANTEIRO DE OBRA EM CHAPA DE MADEIRA COMPENSADA, NÃO INCLUSO MOBILIÁRIO. AF_04/2016</v>
          </cell>
          <cell r="D1854" t="str">
            <v>M2</v>
          </cell>
          <cell r="E1854" t="str">
            <v>548,70</v>
          </cell>
          <cell r="F1854" t="str">
            <v>563,40</v>
          </cell>
        </row>
        <row r="1855">
          <cell r="A1855" t="str">
            <v>93585</v>
          </cell>
          <cell r="B1855" t="str">
            <v>EXECUÇÃO DE GUARITA EM CANTEIRO DE OBRA EM CHAPA DE MADEIRA COMPENSADA, NÃO INCLUSO MOBILIÁRIO. AF_04/2016</v>
          </cell>
          <cell r="D1855" t="str">
            <v>M2</v>
          </cell>
          <cell r="E1855" t="str">
            <v>730,01</v>
          </cell>
          <cell r="F1855" t="str">
            <v>748,53</v>
          </cell>
        </row>
        <row r="1856">
          <cell r="A1856" t="str">
            <v>98441</v>
          </cell>
          <cell r="B1856" t="str">
            <v>PAREDE DE MADEIRA COMPENSADA PARA CONSTRUÇÃO TEMPORÁRIA EM CHAPA SIMPLES, EXTERNA, COM ÁREA LÍQUIDA MAIOR OU IGUAL A 6 M², SEM VÃO. AF_05/2018</v>
          </cell>
          <cell r="D1856" t="str">
            <v>M2</v>
          </cell>
          <cell r="E1856" t="str">
            <v>79,54</v>
          </cell>
          <cell r="F1856" t="str">
            <v>81,50</v>
          </cell>
        </row>
        <row r="1857">
          <cell r="A1857" t="str">
            <v>98442</v>
          </cell>
          <cell r="B1857" t="str">
            <v>PAREDE DE MADEIRA COMPENSADA PARA CONSTRUÇÃO TEMPORÁRIA EM CHAPA SIMPLES, EXTERNA, COM ÁREA LÍQUIDA MENOR QUE 6 M², SEM VÃO. AF_05/2018</v>
          </cell>
          <cell r="D1857" t="str">
            <v>M2</v>
          </cell>
          <cell r="E1857" t="str">
            <v>81,66</v>
          </cell>
          <cell r="F1857" t="str">
            <v>83,90</v>
          </cell>
        </row>
        <row r="1858">
          <cell r="A1858" t="str">
            <v>98443</v>
          </cell>
          <cell r="B1858" t="str">
            <v>PAREDE DE MADEIRA COMPENSADA PARA CONSTRUÇÃO TEMPORÁRIA EM CHAPA SIMPLES, INTERNA, COM ÁREA LÍQUIDA MAIOR OU IGUAL A 6 M², SEM VÃO. AF_05/2018</v>
          </cell>
          <cell r="D1858" t="str">
            <v>M2</v>
          </cell>
          <cell r="E1858" t="str">
            <v>69,18</v>
          </cell>
          <cell r="F1858" t="str">
            <v>70,24</v>
          </cell>
        </row>
        <row r="1859">
          <cell r="A1859" t="str">
            <v>98444</v>
          </cell>
          <cell r="B1859" t="str">
            <v>PAREDE DE MADEIRA COMPENSADA PARA CONSTRUÇÃO TEMPORÁRIA EM CHAPA SIMPLES, INTERNA, COM ÁREA LÍQUIDA MENOR QUE 6 M², SEM VÃO. AF_05/2018</v>
          </cell>
          <cell r="D1859" t="str">
            <v>M2</v>
          </cell>
          <cell r="E1859" t="str">
            <v>70,70</v>
          </cell>
          <cell r="F1859" t="str">
            <v>71,95</v>
          </cell>
        </row>
        <row r="1860">
          <cell r="A1860" t="str">
            <v>98445</v>
          </cell>
          <cell r="B1860" t="str">
            <v>PAREDE DE MADEIRA COMPENSADA PARA CONSTRUÇÃO TEMPORÁRIA EM CHAPA SIMPLES, EXTERNA, COM ÁREA LÍQUIDA MAIOR OU IGUAL A 6 M², COM VÃO. AF_05/2018</v>
          </cell>
          <cell r="D1860" t="str">
            <v>M2</v>
          </cell>
          <cell r="E1860" t="str">
            <v>94,48</v>
          </cell>
          <cell r="F1860" t="str">
            <v>97,36</v>
          </cell>
        </row>
        <row r="1861">
          <cell r="A1861" t="str">
            <v>98446</v>
          </cell>
          <cell r="B1861" t="str">
            <v>PAREDE DE MADEIRA COMPENSADA PARA CONSTRUÇÃO TEMPORÁRIA EM CHAPA SIMPLES, EXTERNA, COM ÁREA LÍQUIDA MENOR QUE 6 M², COM VÃO. AF_05/2018</v>
          </cell>
          <cell r="D1861" t="str">
            <v>M2</v>
          </cell>
          <cell r="E1861" t="str">
            <v>120,78</v>
          </cell>
          <cell r="F1861" t="str">
            <v>125,50</v>
          </cell>
        </row>
        <row r="1862">
          <cell r="A1862" t="str">
            <v>98447</v>
          </cell>
          <cell r="B1862" t="str">
            <v>PAREDE DE MADEIRA COMPENSADA PARA CONSTRUÇÃO TEMPORÁRIA EM CHAPA SIMPLES, INTERNA, COM ÁREA LÍQUIDA MAIOR OU IGUAL A 6 M², COM VÃO. AF_05/2018</v>
          </cell>
          <cell r="D1862" t="str">
            <v>M2</v>
          </cell>
          <cell r="E1862" t="str">
            <v>80,22</v>
          </cell>
          <cell r="F1862" t="str">
            <v>81,86</v>
          </cell>
        </row>
        <row r="1863">
          <cell r="A1863" t="str">
            <v>98448</v>
          </cell>
          <cell r="B1863" t="str">
            <v>PAREDE DE MADEIRA COMPENSADA PARA CONSTRUÇÃO TEMPORÁRIA EM CHAPA SIMPLES, INTERNA, COM ÁREA LÍQUIDA MENOR QUE 6 M², COM VÃO. AF_05/2018</v>
          </cell>
          <cell r="D1863" t="str">
            <v>M2</v>
          </cell>
          <cell r="E1863" t="str">
            <v>100,30</v>
          </cell>
          <cell r="F1863" t="str">
            <v>103,24</v>
          </cell>
        </row>
        <row r="1864">
          <cell r="A1864" t="str">
            <v>98449</v>
          </cell>
          <cell r="B1864" t="str">
            <v>PAREDE DE MADEIRA COMPENSADA PARA CONSTRUÇÃO TEMPORÁRIA EM CHAPA DUPLA, EXTERNA, COM ÁREA LÍQUIDA MAIOR OU IGUAL A 6 M², SEM VÃO. AF_05/2018</v>
          </cell>
          <cell r="D1864" t="str">
            <v>M2</v>
          </cell>
          <cell r="E1864" t="str">
            <v>103,24</v>
          </cell>
          <cell r="F1864" t="str">
            <v>105,57</v>
          </cell>
        </row>
        <row r="1865">
          <cell r="A1865" t="str">
            <v>98450</v>
          </cell>
          <cell r="B1865" t="str">
            <v>PAREDE DE MADEIRA COMPENSADA PARA CONSTRUÇÃO TEMPORÁRIA EM CHAPA DUPLA, EXTERNA, COM ÁREA LÍQUIDA MENOR QUE 6 M², SEM VÃO. AF_05/2018</v>
          </cell>
          <cell r="D1865" t="str">
            <v>M2</v>
          </cell>
          <cell r="E1865" t="str">
            <v>106,37</v>
          </cell>
          <cell r="F1865" t="str">
            <v>109,05</v>
          </cell>
        </row>
        <row r="1866">
          <cell r="A1866" t="str">
            <v>98451</v>
          </cell>
          <cell r="B1866" t="str">
            <v>PAREDE DE MADEIRA COMPENSADA PARA CONSTRUÇÃO TEMPORÁRIA EM CHAPA DUPLA, INTERNA, COM ÁREA LÍQUIDA MAIOR OU IGUAL A 6 M², SEM VÃO. AF_05/2018</v>
          </cell>
          <cell r="D1866" t="str">
            <v>M2</v>
          </cell>
          <cell r="E1866" t="str">
            <v>91,04</v>
          </cell>
          <cell r="F1866" t="str">
            <v>92,26</v>
          </cell>
        </row>
        <row r="1867">
          <cell r="A1867" t="str">
            <v>98452</v>
          </cell>
          <cell r="B1867" t="str">
            <v>PAREDE DE MADEIRA COMPENSADA PARA CONSTRUÇÃO TEMPORÁRIA EM CHAPA DUPLA, INTERNA, COM ÁREA LÍQUIDA MENOR QUE 6 M², SEM VÃO. AF_05/2018</v>
          </cell>
          <cell r="D1867" t="str">
            <v>M2</v>
          </cell>
          <cell r="E1867" t="str">
            <v>92,94</v>
          </cell>
          <cell r="F1867" t="str">
            <v>94,36</v>
          </cell>
        </row>
        <row r="1868">
          <cell r="A1868" t="str">
            <v>98453</v>
          </cell>
          <cell r="B1868" t="str">
            <v>PAREDE DE MADEIRA COMPENSADA PARA CONSTRUÇÃO TEMPORÁRIA EM CHAPA DUPLA, EXTERNA, COM ÁREA LÍQUIDA MAIOR OU IGUAL A QUE 6 M², COM VÃO. AF_05/2018</v>
          </cell>
          <cell r="D1868" t="str">
            <v>M2</v>
          </cell>
          <cell r="E1868" t="str">
            <v>121,89</v>
          </cell>
          <cell r="F1868" t="str">
            <v>125,52</v>
          </cell>
        </row>
        <row r="1869">
          <cell r="A1869" t="str">
            <v>98454</v>
          </cell>
          <cell r="B1869" t="str">
            <v>PAREDE DE MADEIRA COMPENSADA PARA CONSTRUÇÃO TEMPORÁRIA EM CHAPA DUPLA, EXTERNA, COM ÁREA LÍQUIDA MENOR QUE 6 M², COM VÃO. AF_05/2018</v>
          </cell>
          <cell r="D1869" t="str">
            <v>M2</v>
          </cell>
          <cell r="E1869" t="str">
            <v>157,16</v>
          </cell>
          <cell r="F1869" t="str">
            <v>163,61</v>
          </cell>
        </row>
        <row r="1870">
          <cell r="A1870" t="str">
            <v>98455</v>
          </cell>
          <cell r="B1870" t="str">
            <v>PAREDE DE MADEIRA COMPENSADA PARA CONSTRUÇÃO TEMPORÁRIA EM CHAPA DUPLA, INTERNA, COM ÁREA LÍQUIDA MAIOR OU IGUAL A 6 M², COM VÃO. AF_05/2018</v>
          </cell>
          <cell r="D1870" t="str">
            <v>M2</v>
          </cell>
          <cell r="E1870" t="str">
            <v>105,78</v>
          </cell>
          <cell r="F1870" t="str">
            <v>107,96</v>
          </cell>
        </row>
        <row r="1871">
          <cell r="A1871" t="str">
            <v>98456</v>
          </cell>
          <cell r="B1871" t="str">
            <v>PAREDE DE MADEIRA COMPENSADA PARA CONSTRUÇÃO TEMPORÁRIA EM CHAPA DUPLA, INTERNA, COM ÁREA LÍQUIDA MENOR QUE 6 M², COM VÃO. AF_05/2018</v>
          </cell>
          <cell r="D1871" t="str">
            <v>M2</v>
          </cell>
          <cell r="E1871" t="str">
            <v>134,20</v>
          </cell>
          <cell r="F1871" t="str">
            <v>138,61</v>
          </cell>
        </row>
        <row r="1872">
          <cell r="A1872" t="str">
            <v>98458</v>
          </cell>
          <cell r="B1872" t="str">
            <v>TAPUME COM COMPENSADO DE MADEIRA. AF_05/2018</v>
          </cell>
          <cell r="D1872" t="str">
            <v>M2</v>
          </cell>
          <cell r="E1872" t="str">
            <v>75,91</v>
          </cell>
          <cell r="F1872" t="str">
            <v>77,49</v>
          </cell>
        </row>
        <row r="1873">
          <cell r="A1873" t="str">
            <v>98459</v>
          </cell>
          <cell r="B1873" t="str">
            <v>TAPUME COM TELHA METÁLICA. AF_05/2018</v>
          </cell>
          <cell r="D1873" t="str">
            <v>M2</v>
          </cell>
          <cell r="E1873" t="str">
            <v>59,85</v>
          </cell>
          <cell r="F1873" t="str">
            <v>61,32</v>
          </cell>
        </row>
        <row r="1874">
          <cell r="A1874" t="str">
            <v>98460</v>
          </cell>
          <cell r="B1874" t="str">
            <v>PISO PARA CONSTRUÇÃO TEMPORÁRIA EM MADEIRA, SEM REAPROVEITAMENTO. AF_05/2018</v>
          </cell>
          <cell r="D1874" t="str">
            <v>M2</v>
          </cell>
          <cell r="E1874" t="str">
            <v>64,00</v>
          </cell>
          <cell r="F1874" t="str">
            <v>64,70</v>
          </cell>
        </row>
        <row r="1875">
          <cell r="A1875" t="str">
            <v>98461</v>
          </cell>
          <cell r="B1875" t="str">
            <v>ESTRUTURA DE MADEIRA PROVISÓRIA PARA SUPORTE DE CAIXA DÁGUA ELEVADA DE 1000 LITROS. AF_05/2018</v>
          </cell>
          <cell r="D1875" t="str">
            <v>UN</v>
          </cell>
          <cell r="E1875" t="str">
            <v>3.059,68</v>
          </cell>
          <cell r="F1875" t="str">
            <v>3.079,10</v>
          </cell>
        </row>
        <row r="1876">
          <cell r="A1876" t="str">
            <v>98462</v>
          </cell>
          <cell r="B1876" t="str">
            <v>ESTRUTURA DE MADEIRA PROVISÓRIA PARA SUPORTE DE CAIXA DÁGUA ELEVADA DE 3000 LITROS. AF_05/2018</v>
          </cell>
          <cell r="D1876" t="str">
            <v>UN</v>
          </cell>
          <cell r="E1876" t="str">
            <v>4.526,19</v>
          </cell>
          <cell r="F1876" t="str">
            <v>4.555,58</v>
          </cell>
        </row>
        <row r="1877">
          <cell r="A1877" t="str">
            <v>74209/1</v>
          </cell>
          <cell r="B1877" t="str">
            <v>PLACA DE OBRA EM CHAPA DE ACO GALVANIZADO</v>
          </cell>
          <cell r="D1877" t="str">
            <v>M2</v>
          </cell>
          <cell r="E1877" t="str">
            <v>395,96</v>
          </cell>
          <cell r="F1877" t="str">
            <v>400,92</v>
          </cell>
        </row>
        <row r="1878">
          <cell r="A1878" t="str">
            <v>5631</v>
          </cell>
          <cell r="B1878" t="str">
            <v>ESCAVADEIRA HIDRÁULICA SOBRE ESTEIRAS, CAÇAMBA 0,80 M3, PESO OPERACIONAL 17 T, POTENCIA BRUTA 111 HP - CHP DIURNO. AF_06/2014</v>
          </cell>
          <cell r="D1878" t="str">
            <v>CHP</v>
          </cell>
          <cell r="E1878" t="str">
            <v>124,47</v>
          </cell>
          <cell r="F1878" t="str">
            <v>127,02</v>
          </cell>
        </row>
        <row r="1879">
          <cell r="A1879" t="str">
            <v>5678</v>
          </cell>
          <cell r="B1879" t="str">
            <v>RETROESCAVADEIRA SOBRE RODAS COM CARREGADEIRA, TRAÇÃO 4X4, POTÊNCIA LÍQ. 88 HP, CAÇAMBA CARREG. CAP. MÍN. 1 M3, CAÇAMBA RETRO CAP. 0,26 M3, PESO OPERACIONAL MÍN. 6.674 KG, PROFUNDIDADE ESCAVAÇÃO MÁX. 4,37 M - CHP DIURNO. AF_06/2014</v>
          </cell>
          <cell r="D1879" t="str">
            <v>CHP</v>
          </cell>
          <cell r="E1879" t="str">
            <v>88,48</v>
          </cell>
          <cell r="F1879" t="str">
            <v>91,03</v>
          </cell>
        </row>
        <row r="1880">
          <cell r="A1880" t="str">
            <v>5680</v>
          </cell>
          <cell r="B1880" t="str">
            <v>RETROESCAVADEIRA SOBRE RODAS COM CARREGADEIRA, TRAÇÃO 4X2, POTÊNCIA LÍQ. 79 HP, CAÇAMBA CARREG. CAP. MÍN. 1 M3, CAÇAMBA RETRO CAP. 0,20 M3, PESO OPERACIONAL MÍN. 6.570 KG, PROFUNDIDADE ESCAVAÇÃO MÁX. 4,37 M - CHP DIURNO. AF_06/2014</v>
          </cell>
          <cell r="D1880" t="str">
            <v>CHP</v>
          </cell>
          <cell r="E1880" t="str">
            <v>82,10</v>
          </cell>
          <cell r="F1880" t="str">
            <v>84,65</v>
          </cell>
        </row>
        <row r="1881">
          <cell r="A1881" t="str">
            <v>5684</v>
          </cell>
          <cell r="B1881" t="str">
            <v>ROLO COMPACTADOR VIBRATÓRIO DE UM CILINDRO AÇO LISO, POTÊNCIA 80 HP, PESO OPERACIONAL MÁXIMO 8,1 T, IMPACTO DINÂMICO 16,15 / 9,5 T, LARGURA DE TRABALHO 1,68 M - CHP DIURNO. AF_06/2014</v>
          </cell>
          <cell r="D1881" t="str">
            <v>CHP</v>
          </cell>
          <cell r="E1881" t="str">
            <v>91,52</v>
          </cell>
          <cell r="F1881" t="str">
            <v>93,72</v>
          </cell>
        </row>
        <row r="1882">
          <cell r="A1882" t="str">
            <v>5689</v>
          </cell>
          <cell r="B1882" t="str">
            <v>GRADE DE DISCO CONTROLE REMOTO REBOCÁVEL, COM 24 DISCOS 24 X 6 MM COM PNEUS PARA TRANSPORTE - CHP DIURNO. AF_06/2014</v>
          </cell>
          <cell r="D1882" t="str">
            <v>CHP</v>
          </cell>
          <cell r="E1882" t="str">
            <v>3,14</v>
          </cell>
          <cell r="F1882" t="str">
            <v>3,14</v>
          </cell>
        </row>
        <row r="1883">
          <cell r="A1883" t="str">
            <v>5795</v>
          </cell>
          <cell r="B1883" t="str">
            <v>MARTELETE OU ROMPEDOR PNEUMÁTICO MANUAL, 28 KG, COM SILENCIADOR - CHP DIURNO. AF_07/2016</v>
          </cell>
          <cell r="D1883" t="str">
            <v>CHP</v>
          </cell>
          <cell r="E1883" t="str">
            <v>21,67</v>
          </cell>
          <cell r="F1883" t="str">
            <v>24,05</v>
          </cell>
        </row>
        <row r="1884">
          <cell r="A1884" t="str">
            <v>5811</v>
          </cell>
          <cell r="B1884" t="str">
            <v>CAMINHÃO BASCULANTE 6 M3, PESO BRUTO TOTAL 16.000 KG, CARGA ÚTIL MÁXIMA 13.071 KG, DISTÂNCIA ENTRE EIXOS 4,80 M, POTÊNCIA 230 CV INCLUSIVE CAÇAMBA METÁLICA - CHP DIURNO. AF_06/2014</v>
          </cell>
          <cell r="D1884" t="str">
            <v>CHP</v>
          </cell>
          <cell r="E1884" t="str">
            <v>121,61</v>
          </cell>
          <cell r="F1884" t="str">
            <v>123,58</v>
          </cell>
        </row>
        <row r="1885">
          <cell r="A1885" t="str">
            <v>5823</v>
          </cell>
          <cell r="B1885" t="str">
            <v>USINA DE CONCRETO FIXA, CAPACIDADE NOMINAL DE 90 A 120 M3/H, SEM SILO - CHP DIURNO. AF_07/2016</v>
          </cell>
          <cell r="D1885" t="str">
            <v>CHP</v>
          </cell>
          <cell r="E1885" t="str">
            <v>163,72</v>
          </cell>
          <cell r="F1885" t="str">
            <v>171,69</v>
          </cell>
        </row>
        <row r="1886">
          <cell r="A1886" t="str">
            <v>5824</v>
          </cell>
          <cell r="B1886" t="str">
            <v>CAMINHÃO TOCO, PBT 16.000 KG, CARGA ÚTIL MÁX. 10.685 KG, DIST. ENTRE EIXOS 4,8 M, POTÊNCIA 189 CV, INCLUSIVE CARROCERIA FIXA ABERTA DE MADEIRA P/ TRANSPORTE GERAL DE CARGA SECA, DIMEN. APROX. 2,5 X 7,00 X 0,50 M - CHP DIURNO. AF_06/2014</v>
          </cell>
          <cell r="D1886" t="str">
            <v>CHP</v>
          </cell>
          <cell r="E1886" t="str">
            <v>117,40</v>
          </cell>
          <cell r="F1886" t="str">
            <v>119,49</v>
          </cell>
        </row>
        <row r="1887">
          <cell r="A1887" t="str">
            <v>5835</v>
          </cell>
          <cell r="B1887" t="str">
            <v>VIBROACABADORA DE ASFALTO SOBRE ESTEIRAS, LARGURA DE PAVIMENTAÇÃO 1,90 M A 5,30 M, POTÊNCIA 105 HP CAPACIDADE 450 T/H - CHP DIURNO. AF_11/2014</v>
          </cell>
          <cell r="D1887" t="str">
            <v>CHP</v>
          </cell>
          <cell r="E1887" t="str">
            <v>257,41</v>
          </cell>
          <cell r="F1887" t="str">
            <v>259,85</v>
          </cell>
        </row>
        <row r="1888">
          <cell r="A1888" t="str">
            <v>5839</v>
          </cell>
          <cell r="B1888" t="str">
            <v>VASSOURA MECÂNICA REBOCÁVEL COM ESCOVA CILÍNDRICA, LARGURA ÚTIL DE VARRIMENTO DE 2,44 M - CHP DIURNO. AF_06/2014</v>
          </cell>
          <cell r="D1888" t="str">
            <v>CHP</v>
          </cell>
          <cell r="E1888" t="str">
            <v>4,71</v>
          </cell>
          <cell r="F1888" t="str">
            <v>4,71</v>
          </cell>
        </row>
        <row r="1889">
          <cell r="A1889" t="str">
            <v>5843</v>
          </cell>
          <cell r="B1889" t="str">
            <v>TRATOR DE PNEUS, POTÊNCIA 122 CV, TRAÇÃO 4X4, PESO COM LASTRO DE 4.510 KG - CHP DIURNO. AF_06/2014</v>
          </cell>
          <cell r="D1889" t="str">
            <v>CHP</v>
          </cell>
          <cell r="E1889" t="str">
            <v>150,98</v>
          </cell>
          <cell r="F1889" t="str">
            <v>153,21</v>
          </cell>
        </row>
        <row r="1890">
          <cell r="A1890" t="str">
            <v>5847</v>
          </cell>
          <cell r="B1890" t="str">
            <v>TRATOR DE ESTEIRAS, POTÊNCIA 170 HP, PESO OPERACIONAL 19 T, CAÇAMBA 5,2 M3 - CHP DIURNO. AF_06/2014</v>
          </cell>
          <cell r="D1890" t="str">
            <v>CHP</v>
          </cell>
          <cell r="E1890" t="str">
            <v>160,22</v>
          </cell>
          <cell r="F1890" t="str">
            <v>162,45</v>
          </cell>
        </row>
        <row r="1891">
          <cell r="A1891" t="str">
            <v>5851</v>
          </cell>
          <cell r="B1891" t="str">
            <v>TRATOR DE ESTEIRAS, POTÊNCIA 150 HP, PESO OPERACIONAL 16,7 T, COM RODA MOTRIZ ELEVADA E LÂMINA 3,18 M3 - CHP DIURNO. AF_06/2014</v>
          </cell>
          <cell r="D1891" t="str">
            <v>CHP</v>
          </cell>
          <cell r="E1891" t="str">
            <v>152,63</v>
          </cell>
          <cell r="F1891" t="str">
            <v>154,86</v>
          </cell>
        </row>
        <row r="1892">
          <cell r="A1892" t="str">
            <v>5855</v>
          </cell>
          <cell r="B1892" t="str">
            <v>TRATOR DE ESTEIRAS, POTÊNCIA 347 HP, PESO OPERACIONAL 38,5 T, COM LÂMINA 8,70 M3 - CHP DIURNO. AF_06/2014</v>
          </cell>
          <cell r="D1892" t="str">
            <v>CHP</v>
          </cell>
          <cell r="E1892" t="str">
            <v>400,27</v>
          </cell>
          <cell r="F1892" t="str">
            <v>402,50</v>
          </cell>
        </row>
        <row r="1893">
          <cell r="A1893" t="str">
            <v>5863</v>
          </cell>
          <cell r="B1893" t="str">
            <v>ROLO COMPACTADOR VIBRATÓRIO REBOCÁVEL, CILINDRO DE AÇO LISO, POTÊNCIA DE TRAÇÃO DE 65 CV, PESO 4,7 T, IMPACTO DINÂMICO 18,3 T, LARGURA DE TRABALHO 1,67 M - CHP DIURNO. AF_02/2016</v>
          </cell>
          <cell r="D1893" t="str">
            <v>CHP</v>
          </cell>
          <cell r="E1893" t="str">
            <v>11,09</v>
          </cell>
          <cell r="F1893" t="str">
            <v>11,09</v>
          </cell>
        </row>
        <row r="1894">
          <cell r="A1894" t="str">
            <v>5867</v>
          </cell>
          <cell r="B1894" t="str">
            <v>ROLO COMPACTADOR VIBRATÓRIO TANDEM AÇO LISO, POTÊNCIA 58 HP, PESO SEM/COM LASTRO 6,5 / 9,4 T, LARGURA DE TRABALHO 1,2 M - CHP DIURNO. AF_06/2014</v>
          </cell>
          <cell r="D1894" t="str">
            <v>CHP</v>
          </cell>
          <cell r="E1894" t="str">
            <v>89,77</v>
          </cell>
          <cell r="F1894" t="str">
            <v>91,97</v>
          </cell>
        </row>
        <row r="1895">
          <cell r="A1895" t="str">
            <v>5875</v>
          </cell>
          <cell r="B1895" t="str">
            <v>RETROESCAVADEIRA SOBRE RODAS COM CARREGADEIRA, TRAÇÃO 4X4, POTÊNCIA LÍQ. 72 HP, CAÇAMBA CARREG. CAP. MÍN. 0,79 M3, CAÇAMBA RETRO CAP. 0,18 M3, PESO OPERACIONAL MÍN. 7.140 KG, PROFUNDIDADE ESCAVAÇÃO MÁX. 4,50 M - CHP DIURNO. AF_06/2014</v>
          </cell>
          <cell r="D1895" t="str">
            <v>CHP</v>
          </cell>
          <cell r="E1895" t="str">
            <v>82,05</v>
          </cell>
          <cell r="F1895" t="str">
            <v>84,60</v>
          </cell>
        </row>
        <row r="1896">
          <cell r="A1896" t="str">
            <v>5879</v>
          </cell>
          <cell r="B1896" t="str">
            <v>ROLO COMPACTADOR VIBRATÓRIO PÉ DE CARNEIRO, OPERADO POR CONTROLE REMOTO, POTÊNCIA 12,5 KW, PESO OPERACIONAL 1,675 T, LARGURA DE TRABALHO 0,85 M - CHP DIURNO. AF_02/2016</v>
          </cell>
          <cell r="D1896" t="str">
            <v>CHP</v>
          </cell>
          <cell r="E1896" t="str">
            <v>75,92</v>
          </cell>
          <cell r="F1896" t="str">
            <v>78,12</v>
          </cell>
        </row>
        <row r="1897">
          <cell r="A1897" t="str">
            <v>5882</v>
          </cell>
          <cell r="B1897" t="str">
            <v>USINA DE LAMA ASFÁLTICA, PROD 30 A 50 T/H, SILO DE AGREGADO 7 M3, RESERVATÓRIOS PARA EMULSÃO E ÁGUA DE 2,3 M3 CADA, MISTURADOR TIPO PUG MILL A SER MONTADO SOBRE CAMINHÃO - CHP DIURNO. AF_10/2014</v>
          </cell>
          <cell r="D1897" t="str">
            <v>CHP</v>
          </cell>
          <cell r="E1897" t="str">
            <v>76,76</v>
          </cell>
          <cell r="F1897" t="str">
            <v>78,23</v>
          </cell>
        </row>
        <row r="1898">
          <cell r="A1898" t="str">
            <v>5890</v>
          </cell>
          <cell r="B1898" t="str">
            <v>CAMINHÃO TOCO, PESO BRUTO TOTAL 14.300 KG, CARGA ÚTIL MÁXIMA 9590 KG, DISTÂNCIA ENTRE EIXOS 4,76 M, POTÊNCIA 185 CV (NÃO INCLUI CARROCERIA) - CHP DIURNO. AF_06/2014</v>
          </cell>
          <cell r="D1898" t="str">
            <v>CHP</v>
          </cell>
          <cell r="E1898" t="str">
            <v>118,49</v>
          </cell>
          <cell r="F1898" t="str">
            <v>120,58</v>
          </cell>
        </row>
        <row r="1899">
          <cell r="A1899" t="str">
            <v>5894</v>
          </cell>
          <cell r="B1899" t="str">
            <v>CAMINHÃO TOCO, PESO BRUTO TOTAL 16.000 KG, CARGA ÚTIL MÁXIMA DE 10.685 KG, DISTÂNCIA ENTRE EIXOS 4,80 M, POTÊNCIA 189 CV EXCLUSIVE CARROCERIA - CHP DIURNO. AF_06/2014</v>
          </cell>
          <cell r="D1899" t="str">
            <v>CHP</v>
          </cell>
          <cell r="E1899" t="str">
            <v>115,67</v>
          </cell>
          <cell r="F1899" t="str">
            <v>117,76</v>
          </cell>
        </row>
        <row r="1900">
          <cell r="A1900" t="str">
            <v>5901</v>
          </cell>
          <cell r="B1900" t="str">
            <v>CAMINHÃO PIPA 10.000 L TRUCADO, PESO BRUTO TOTAL 23.000 KG, CARGA ÚTIL MÁXIMA 15.935 KG, DISTÂNCIA ENTRE EIXOS 4,8 M, POTÊNCIA 230 CV, INCLUSIVE TANQUE DE AÇO PARA TRANSPORTE DE ÁGUA - CHP DIURNO. AF_06/2014</v>
          </cell>
          <cell r="D1900" t="str">
            <v>CHP</v>
          </cell>
          <cell r="E1900" t="str">
            <v>180,89</v>
          </cell>
          <cell r="F1900" t="str">
            <v>182,98</v>
          </cell>
        </row>
        <row r="1901">
          <cell r="A1901" t="str">
            <v>5909</v>
          </cell>
          <cell r="B1901" t="str">
            <v>ESPARGIDOR DE ASFALTO PRESSURIZADO COM TANQUE DE 2500 L, REBOCÁVEL COM MOTOR A GASOLINA POTÊNCIA 3,4 HP - CHP DIURNO. AF_07/2014</v>
          </cell>
          <cell r="D1901" t="str">
            <v>CHP</v>
          </cell>
          <cell r="E1901" t="str">
            <v>22,14</v>
          </cell>
          <cell r="F1901" t="str">
            <v>23,61</v>
          </cell>
        </row>
        <row r="1902">
          <cell r="A1902" t="str">
            <v>5921</v>
          </cell>
          <cell r="B1902" t="str">
            <v>GRADE DE DISCO REBOCÁVEL COM 20 DISCOS 24" X 6 MM COM PNEUS PARA TRANSPORTE - CHP DIURNO. AF_06/2014</v>
          </cell>
          <cell r="D1902" t="str">
            <v>CHP</v>
          </cell>
          <cell r="E1902" t="str">
            <v>2,45</v>
          </cell>
          <cell r="F1902" t="str">
            <v>2,45</v>
          </cell>
        </row>
        <row r="1903">
          <cell r="A1903" t="str">
            <v>5928</v>
          </cell>
          <cell r="B1903" t="str">
            <v>GUINDAUTO HIDRÁULICO, CAPACIDADE MÁXIMA DE CARGA 6200 KG, MOMENTO MÁXIMO DE CARGA 11,7 TM, ALCANCE MÁXIMO HORIZONTAL 9,70 M, INCLUSIVE CAMINHÃO TOCO PBT 16.000 KG, POTÊNCIA DE 189 CV - CHP DIURNO. AF_06/2014</v>
          </cell>
          <cell r="D1903" t="str">
            <v>CHP</v>
          </cell>
          <cell r="E1903" t="str">
            <v>151,47</v>
          </cell>
          <cell r="F1903" t="str">
            <v>153,73</v>
          </cell>
        </row>
        <row r="1904">
          <cell r="A1904" t="str">
            <v>5932</v>
          </cell>
          <cell r="B1904" t="str">
            <v>MOTONIVELADORA POTÊNCIA BÁSICA LÍQUIDA (PRIMEIRA MARCHA) 125 HP, PESO BRUTO 13032 KG, LARGURA DA LÂMINA DE 3,7 M - CHP DIURNO. AF_06/2014</v>
          </cell>
          <cell r="D1904" t="str">
            <v>CHP</v>
          </cell>
          <cell r="E1904" t="str">
            <v>139,84</v>
          </cell>
          <cell r="F1904" t="str">
            <v>142,74</v>
          </cell>
        </row>
        <row r="1905">
          <cell r="A1905" t="str">
            <v>5940</v>
          </cell>
          <cell r="B1905" t="str">
            <v>PÁ CARREGADEIRA SOBRE RODAS, POTÊNCIA LÍQUIDA 128 HP, CAPACIDADE DA CAÇAMBA 1,7 A 2,8 M3, PESO OPERACIONAL 11632 KG - CHP DIURNO. AF_06/2014</v>
          </cell>
          <cell r="D1905" t="str">
            <v>CHP</v>
          </cell>
          <cell r="E1905" t="str">
            <v>119,17</v>
          </cell>
          <cell r="F1905" t="str">
            <v>121,40</v>
          </cell>
        </row>
        <row r="1906">
          <cell r="A1906" t="str">
            <v>5944</v>
          </cell>
          <cell r="B1906" t="str">
            <v>PÁ CARREGADEIRA SOBRE RODAS, POTÊNCIA 197 HP, CAPACIDADE DA CAÇAMBA 2,5 A 3,5 M3, PESO OPERACIONAL 18338 KG - CHP DIURNO. AF_06/2014</v>
          </cell>
          <cell r="D1906" t="str">
            <v>CHP</v>
          </cell>
          <cell r="E1906" t="str">
            <v>132,07</v>
          </cell>
          <cell r="F1906" t="str">
            <v>134,30</v>
          </cell>
        </row>
        <row r="1907">
          <cell r="A1907" t="str">
            <v>5953</v>
          </cell>
          <cell r="B1907" t="str">
            <v>COMPRESSOR DE AR REBOCÁVEL, VAZÃO 189 PCM, PRESSÃO EFETIVA DE TRABALHO 102 PSI, MOTOR DIESEL, POTÊNCIA 63 CV - CHP DIURNO. AF_06/2015</v>
          </cell>
          <cell r="D1907" t="str">
            <v>CHP</v>
          </cell>
          <cell r="E1907" t="str">
            <v>35,90</v>
          </cell>
          <cell r="F1907" t="str">
            <v>35,90</v>
          </cell>
        </row>
        <row r="1908">
          <cell r="A1908" t="str">
            <v>6259</v>
          </cell>
          <cell r="B1908" t="str">
            <v>CAMINHÃO PIPA 6.000 L, PESO BRUTO TOTAL 13.000 KG, DISTÂNCIA ENTRE EIXOS 4,80 M, POTÊNCIA 189 CV INCLUSIVE TANQUE DE AÇO PARA TRANSPORTE DE ÁGUA, CAPACIDADE 6 M3 - CHP DIURNO. AF_06/2014</v>
          </cell>
          <cell r="D1908" t="str">
            <v>CHP</v>
          </cell>
          <cell r="E1908" t="str">
            <v>150,01</v>
          </cell>
          <cell r="F1908" t="str">
            <v>152,10</v>
          </cell>
        </row>
        <row r="1909">
          <cell r="A1909" t="str">
            <v>6879</v>
          </cell>
          <cell r="B1909" t="str">
            <v>ROLO COMPACTADOR DE PNEUS ESTÁTICO, PRESSÃO VARIÁVEL, POTÊNCIA 111 HP, PESO SEM/COM LASTRO 9,5 / 26 T, LARGURA DE TRABALHO 1,90 M - CHP DIURNO. AF_07/2014</v>
          </cell>
          <cell r="D1909" t="str">
            <v>CHP</v>
          </cell>
          <cell r="E1909" t="str">
            <v>116,91</v>
          </cell>
          <cell r="F1909" t="str">
            <v>119,11</v>
          </cell>
        </row>
        <row r="1910">
          <cell r="A1910" t="str">
            <v>7030</v>
          </cell>
          <cell r="B1910" t="str">
            <v>TANQUE DE ASFALTO ESTACIONÁRIO COM SERPENTINA, CAPACIDADE 30.000 L - CHP DIURNO. AF_06/2014</v>
          </cell>
          <cell r="D1910" t="str">
            <v>CHP</v>
          </cell>
          <cell r="E1910" t="str">
            <v>146,04</v>
          </cell>
          <cell r="F1910" t="str">
            <v>146,04</v>
          </cell>
        </row>
        <row r="1911">
          <cell r="A1911" t="str">
            <v>7042</v>
          </cell>
          <cell r="B1911" t="str">
            <v>MOTOBOMBA TRASH (PARA ÁGUA SUJA) AUTO ESCORVANTE, MOTOR GASOLINA DE 6,41 HP, DIÂMETROS DE SUCÇÃO X RECALQUE: 3" X 3", HM/Q = 10 MCA / 60 M3/H A 23 MCA / 0 M3/H - CHP DIURNO. AF_10/2014</v>
          </cell>
          <cell r="D1911" t="str">
            <v>CHP</v>
          </cell>
          <cell r="E1911" t="str">
            <v>7,64</v>
          </cell>
          <cell r="F1911" t="str">
            <v>7,64</v>
          </cell>
        </row>
        <row r="1912">
          <cell r="A1912" t="str">
            <v>7049</v>
          </cell>
          <cell r="B1912" t="str">
            <v>ROLO COMPACTADOR PE DE CARNEIRO VIBRATORIO, POTENCIA 125 HP, PESO OPERACIONAL SEM/COM LASTRO 11,95 / 13,30 T, IMPACTO DINAMICO 38,5 / 22,5 T, LARGURA DE TRABALHO 2,15 M - CHP DIURNO. AF_06/2014</v>
          </cell>
          <cell r="D1912" t="str">
            <v>CHP</v>
          </cell>
          <cell r="E1912" t="str">
            <v>126,40</v>
          </cell>
          <cell r="F1912" t="str">
            <v>128,60</v>
          </cell>
        </row>
        <row r="1913">
          <cell r="A1913" t="str">
            <v>67826</v>
          </cell>
          <cell r="B1913" t="str">
            <v>CAMINHÃO BASCULANTE 6 M3 TOCO, PESO BRUTO TOTAL 16.000 KG, CARGA ÚTIL MÁXIMA 11.130 KG, DISTÂNCIA ENTRE EIXOS 5,36 M, POTÊNCIA 185 CV, INCLUSIVE CAÇAMBA METÁLICA - CHP DIURNO. AF_06/2014</v>
          </cell>
          <cell r="D1913" t="str">
            <v>CHP</v>
          </cell>
          <cell r="E1913" t="str">
            <v>107,04</v>
          </cell>
          <cell r="F1913" t="str">
            <v>109,01</v>
          </cell>
        </row>
        <row r="1914">
          <cell r="A1914" t="str">
            <v>73417</v>
          </cell>
          <cell r="B1914" t="str">
            <v>GRUPO GERADOR ESTACIONÁRIO, MOTOR DIESEL POTÊNCIA 170 KVA - CHP DIURNO. AF_02/2016</v>
          </cell>
          <cell r="D1914" t="str">
            <v>CHP</v>
          </cell>
          <cell r="E1914" t="str">
            <v>122,51</v>
          </cell>
          <cell r="F1914" t="str">
            <v>122,51</v>
          </cell>
        </row>
        <row r="1915">
          <cell r="A1915" t="str">
            <v>73436</v>
          </cell>
          <cell r="B1915" t="str">
            <v>ROLO COMPACTADOR VIBRATÓRIO PÉ DE CARNEIRO PARA SOLOS, POTÊNCIA 80 HP, PESO OPERACIONAL SEM/COM LASTRO 7,4 / 8,8 T, LARGURA DE TRABALHO 1,68 M - CHP DIURNO. AF_02/2016</v>
          </cell>
          <cell r="D1915" t="str">
            <v>CHP</v>
          </cell>
          <cell r="E1915" t="str">
            <v>128,98</v>
          </cell>
          <cell r="F1915" t="str">
            <v>135,58</v>
          </cell>
        </row>
        <row r="1916">
          <cell r="A1916" t="str">
            <v>73467</v>
          </cell>
          <cell r="B1916" t="str">
            <v>CAMINHÃO TOCO, PBT 14.300 KG, CARGA ÚTIL MÁX. 9.710 KG, DIST. ENTRE EIXOS 3,56 M, POTÊNCIA 185 CV, INCLUSIVE CARROCERIA FIXA ABERTA DE MADEIRA P/ TRANSPORTE GERAL DE CARGA SECA, DIMEN. APROX. 2,50 X 6,50 X 0,50 M - CHP DIURNO. AF_06/2014</v>
          </cell>
          <cell r="D1916" t="str">
            <v>CHP</v>
          </cell>
          <cell r="E1916" t="str">
            <v>99,66</v>
          </cell>
          <cell r="F1916" t="str">
            <v>101,75</v>
          </cell>
        </row>
        <row r="1917">
          <cell r="A1917" t="str">
            <v>73536</v>
          </cell>
          <cell r="B1917" t="str">
            <v>MOTOBOMBA CENTRÍFUGA, MOTOR A GASOLINA, POTÊNCIA 5,42 HP, BOCAIS 1 1/2" X 1", DIÂMETRO ROTOR 143 MM HM/Q = 6 MCA / 16,8 M3/H A 38 MCA / 6,6 M3/H - CHP DIURNO. AF_06/2014</v>
          </cell>
          <cell r="D1917" t="str">
            <v>CHP</v>
          </cell>
          <cell r="E1917" t="str">
            <v>6,48</v>
          </cell>
          <cell r="F1917" t="str">
            <v>6,48</v>
          </cell>
        </row>
        <row r="1918">
          <cell r="A1918" t="str">
            <v>83362</v>
          </cell>
          <cell r="B1918" t="str">
            <v>ESPARGIDOR DE ASFALTO PRESSURIZADO, TANQUE 6 M3 COM ISOLAÇÃO TÉRMICA, AQUECIDO COM 2 MAÇARICOS, COM BARRA ESPARGIDORA 3,60 M, MONTADO SOBRE CAMINHÃO  TOCO, PBT 14.300 KG, POTÊNCIA 185 CV - CHP DIURNO. AF_08/2015</v>
          </cell>
          <cell r="D1918" t="str">
            <v>CHP</v>
          </cell>
          <cell r="E1918" t="str">
            <v>183,79</v>
          </cell>
          <cell r="F1918" t="str">
            <v>185,88</v>
          </cell>
        </row>
        <row r="1919">
          <cell r="A1919" t="str">
            <v>83765</v>
          </cell>
          <cell r="B1919" t="str">
            <v>GRUPO DE SOLDAGEM COM GERADOR A DIESEL 60 CV PARA SOLDA ELÉTRICA, SOBRE 04 RODAS, COM MOTOR 4 CILINDROS 600 A - CHP DIURNO. AF_02/2016</v>
          </cell>
          <cell r="D1919" t="str">
            <v>CHP</v>
          </cell>
          <cell r="E1919" t="str">
            <v>71,36</v>
          </cell>
          <cell r="F1919" t="str">
            <v>73,32</v>
          </cell>
        </row>
        <row r="1920">
          <cell r="A1920" t="str">
            <v>87445</v>
          </cell>
          <cell r="B1920" t="str">
            <v>BETONEIRA CAPACIDADE NOMINAL 400 L, CAPACIDADE DE MISTURA 310 L, MOTOR A DIESEL POTÊNCIA 5,0 HP, SEM CARREGADOR - CHP DIURNO. AF_06/2014</v>
          </cell>
          <cell r="D1920" t="str">
            <v>CHP</v>
          </cell>
          <cell r="E1920" t="str">
            <v>3,28</v>
          </cell>
          <cell r="F1920" t="str">
            <v>3,28</v>
          </cell>
        </row>
        <row r="1921">
          <cell r="A1921" t="str">
            <v>88386</v>
          </cell>
          <cell r="B1921" t="str">
            <v>MISTURADOR DE ARGAMASSA, EIXO HORIZONTAL, CAPACIDADE DE MISTURA 300 KG, MOTOR ELÉTRICO POTÊNCIA 5 CV - CHP DIURNO. AF_06/2014</v>
          </cell>
          <cell r="D1921" t="str">
            <v>CHP</v>
          </cell>
          <cell r="E1921" t="str">
            <v>3,59</v>
          </cell>
          <cell r="F1921" t="str">
            <v>3,59</v>
          </cell>
        </row>
        <row r="1922">
          <cell r="A1922" t="str">
            <v>88393</v>
          </cell>
          <cell r="B1922" t="str">
            <v>MISTURADOR DE ARGAMASSA, EIXO HORIZONTAL, CAPACIDADE DE MISTURA 600 KG, MOTOR ELÉTRICO POTÊNCIA 7,5 CV - CHP DIURNO. AF_06/2014</v>
          </cell>
          <cell r="D1922" t="str">
            <v>CHP</v>
          </cell>
          <cell r="E1922" t="str">
            <v>5,00</v>
          </cell>
          <cell r="F1922" t="str">
            <v>5,00</v>
          </cell>
        </row>
        <row r="1923">
          <cell r="A1923" t="str">
            <v>88399</v>
          </cell>
          <cell r="B1923" t="str">
            <v>MISTURADOR DE ARGAMASSA, EIXO HORIZONTAL, CAPACIDADE DE MISTURA 160 KG, MOTOR ELÉTRICO POTÊNCIA 3 CV - CHP DIURNO. AF_06/2014</v>
          </cell>
          <cell r="D1923" t="str">
            <v>CHP</v>
          </cell>
          <cell r="E1923" t="str">
            <v>2,59</v>
          </cell>
          <cell r="F1923" t="str">
            <v>2,59</v>
          </cell>
        </row>
        <row r="1924">
          <cell r="A1924" t="str">
            <v>88418</v>
          </cell>
          <cell r="B1924" t="str">
            <v>PROJETOR DE ARGAMASSA, CAPACIDADE DE PROJEÇÃO 1,5 M3/H, ALCANCE DE 30 ATÉ 60 M, MOTOR ELÉTRICO POTÊNCIA 7,5 HP - CHP DIURNO. AF_06/2014</v>
          </cell>
          <cell r="D1924" t="str">
            <v>CHP</v>
          </cell>
          <cell r="E1924" t="str">
            <v>10,83</v>
          </cell>
          <cell r="F1924" t="str">
            <v>10,83</v>
          </cell>
        </row>
        <row r="1925">
          <cell r="A1925" t="str">
            <v>88433</v>
          </cell>
          <cell r="B1925" t="str">
            <v>PROJETOR DE ARGAMASSA, CAPACIDADE DE PROJEÇÃO 2 M3/H, ALCANCE ATÉ 50 M, MOTOR ELÉTRICO POTÊNCIA 7,5 HP - CHP DIURNO. AF_06/2014</v>
          </cell>
          <cell r="D1925" t="str">
            <v>CHP</v>
          </cell>
          <cell r="E1925" t="str">
            <v>13,19</v>
          </cell>
          <cell r="F1925" t="str">
            <v>13,19</v>
          </cell>
        </row>
        <row r="1926">
          <cell r="A1926" t="str">
            <v>88830</v>
          </cell>
          <cell r="B1926" t="str">
            <v>BETONEIRA CAPACIDADE NOMINAL DE 400 L, CAPACIDADE DE MISTURA 280 L, MOTOR ELÉTRICO TRIFÁSICO POTÊNCIA DE 2 CV, SEM CARREGADOR - CHP DIURNO. AF_10/2014</v>
          </cell>
          <cell r="D1926" t="str">
            <v>CHP</v>
          </cell>
          <cell r="E1926" t="str">
            <v>1,33</v>
          </cell>
          <cell r="F1926" t="str">
            <v>1,33</v>
          </cell>
        </row>
        <row r="1927">
          <cell r="A1927" t="str">
            <v>88843</v>
          </cell>
          <cell r="B1927" t="str">
            <v>TRATOR DE ESTEIRAS, POTÊNCIA 125 HP, PESO OPERACIONAL 12,9 T, COM LÂMINA 2,7 M3 - CHP DIURNO. AF_10/2014</v>
          </cell>
          <cell r="D1927" t="str">
            <v>CHP</v>
          </cell>
          <cell r="E1927" t="str">
            <v>128,33</v>
          </cell>
          <cell r="F1927" t="str">
            <v>130,56</v>
          </cell>
        </row>
        <row r="1928">
          <cell r="A1928" t="str">
            <v>88907</v>
          </cell>
          <cell r="B1928" t="str">
            <v>ESCAVADEIRA HIDRÁULICA SOBRE ESTEIRAS, CAÇAMBA 1,20 M3, PESO OPERACIONAL 21 T, POTÊNCIA BRUTA 155 HP - CHP DIURNO. AF_06/2014</v>
          </cell>
          <cell r="D1928" t="str">
            <v>CHP</v>
          </cell>
          <cell r="E1928" t="str">
            <v>147,93</v>
          </cell>
          <cell r="F1928" t="str">
            <v>150,48</v>
          </cell>
        </row>
        <row r="1929">
          <cell r="A1929" t="str">
            <v>89021</v>
          </cell>
          <cell r="B1929" t="str">
            <v>BOMBA SUBMERSÍVEL ELÉTRICA TRIFÁSICA, POTÊNCIA 2,96 HP, Ø ROTOR 144 MM SEMI-ABERTO, BOCAL DE SAÍDA Ø 2, HM/Q = 2 MCA / 38,8 M3/H A 28 MCA / 5 M3/H - CHP DIURNO. AF_06/2014</v>
          </cell>
          <cell r="D1929" t="str">
            <v>CHP</v>
          </cell>
          <cell r="E1929" t="str">
            <v>2,02</v>
          </cell>
          <cell r="F1929" t="str">
            <v>2,02</v>
          </cell>
        </row>
        <row r="1930">
          <cell r="A1930" t="str">
            <v>89028</v>
          </cell>
          <cell r="B1930" t="str">
            <v>TANQUE DE ASFALTO ESTACIONÁRIO COM MAÇARICO, CAPACIDADE 20.000 L - CHP DIURNO. AF_06/2014</v>
          </cell>
          <cell r="D1930" t="str">
            <v>CHP</v>
          </cell>
          <cell r="E1930" t="str">
            <v>135,07</v>
          </cell>
          <cell r="F1930" t="str">
            <v>135,07</v>
          </cell>
        </row>
        <row r="1931">
          <cell r="A1931" t="str">
            <v>89032</v>
          </cell>
          <cell r="B1931" t="str">
            <v>TRATOR DE ESTEIRAS, POTÊNCIA 100 HP, PESO OPERACIONAL 9,4 T, COM LÂMINA 2,19 M3 - CHP DIURNO. AF_06/2014</v>
          </cell>
          <cell r="D1931" t="str">
            <v>CHP</v>
          </cell>
          <cell r="E1931" t="str">
            <v>115,58</v>
          </cell>
          <cell r="F1931" t="str">
            <v>117,81</v>
          </cell>
        </row>
        <row r="1932">
          <cell r="A1932" t="str">
            <v>89035</v>
          </cell>
          <cell r="B1932" t="str">
            <v>TRATOR DE PNEUS, POTÊNCIA 85 CV, TRAÇÃO 4X4, PESO COM LASTRO DE 4.675 KG - CHP DIURNO. AF_06/2014</v>
          </cell>
          <cell r="D1932" t="str">
            <v>CHP</v>
          </cell>
          <cell r="E1932" t="str">
            <v>111,53</v>
          </cell>
          <cell r="F1932" t="str">
            <v>113,76</v>
          </cell>
        </row>
        <row r="1933">
          <cell r="A1933" t="str">
            <v>89225</v>
          </cell>
          <cell r="B1933" t="str">
            <v>BETONEIRA CAPACIDADE NOMINAL DE 600 L, CAPACIDADE DE MISTURA 360 L, MOTOR ELÉTRICO TRIFÁSICO POTÊNCIA DE 4 CV, SEM CARREGADOR - CHP DIURNO. AF_11/2014</v>
          </cell>
          <cell r="D1933" t="str">
            <v>CHP</v>
          </cell>
          <cell r="E1933" t="str">
            <v>3,54</v>
          </cell>
          <cell r="F1933" t="str">
            <v>3,54</v>
          </cell>
        </row>
        <row r="1934">
          <cell r="A1934" t="str">
            <v>89234</v>
          </cell>
          <cell r="B1934" t="str">
            <v>FRESADORA DE ASFALTO A FRIO SOBRE RODAS, LARGURA FRESAGEM DE 1,0 M, POTÊNCIA 208 HP - CHP DIURNO. AF_11/2014</v>
          </cell>
          <cell r="D1934" t="str">
            <v>CHP</v>
          </cell>
          <cell r="E1934" t="str">
            <v>392,98</v>
          </cell>
          <cell r="F1934" t="str">
            <v>395,42</v>
          </cell>
        </row>
        <row r="1935">
          <cell r="A1935" t="str">
            <v>89242</v>
          </cell>
          <cell r="B1935" t="str">
            <v>FRESADORA DE ASFALTO A FRIO SOBRE RODAS, LARGURA FRESAGEM DE 2,0 M, POTÊNCIA 550 HP - CHP DIURNO. AF_11/2014</v>
          </cell>
          <cell r="D1935" t="str">
            <v>CHP</v>
          </cell>
          <cell r="E1935" t="str">
            <v>925,13</v>
          </cell>
          <cell r="F1935" t="str">
            <v>927,57</v>
          </cell>
        </row>
        <row r="1936">
          <cell r="A1936" t="str">
            <v>89250</v>
          </cell>
          <cell r="B1936" t="str">
            <v>RECICLADORA DE ASFALTO A FRIO SOBRE RODAS, LARGURA FRESAGEM DE 2,0 M, POTÊNCIA 422 HP - CHP DIURNO. AF_11/2014</v>
          </cell>
          <cell r="D1936" t="str">
            <v>CHP</v>
          </cell>
          <cell r="E1936" t="str">
            <v>801,73</v>
          </cell>
          <cell r="F1936" t="str">
            <v>804,17</v>
          </cell>
        </row>
        <row r="1937">
          <cell r="A1937" t="str">
            <v>89257</v>
          </cell>
          <cell r="B1937" t="str">
            <v>VIBROACABADORA DE ASFALTO SOBRE ESTEIRAS, LARGURA DE PAVIMENTAÇÃO 2,13 M A 4,55 M, POTÊNCIA 100 HP CAPACIDADE 400 T/H - CHP DIURNO. AF_11/2014</v>
          </cell>
          <cell r="D1937" t="str">
            <v>CHP</v>
          </cell>
          <cell r="E1937" t="str">
            <v>222,06</v>
          </cell>
          <cell r="F1937" t="str">
            <v>224,50</v>
          </cell>
        </row>
        <row r="1938">
          <cell r="A1938" t="str">
            <v>89272</v>
          </cell>
          <cell r="B1938" t="str">
            <v>GUINDASTE HIDRÁULICO AUTOPROPELIDO, COM LANÇA TELESCÓPICA 28,80 M, CAPACIDADE MÁXIMA 30 T, POTÊNCIA 97 KW, TRAÇÃO 4 X 4 - CHP DIURNO. AF_11/2014</v>
          </cell>
          <cell r="D1938" t="str">
            <v>CHP</v>
          </cell>
          <cell r="E1938" t="str">
            <v>113,00</v>
          </cell>
          <cell r="F1938" t="str">
            <v>115,34</v>
          </cell>
        </row>
        <row r="1939">
          <cell r="A1939" t="str">
            <v>89278</v>
          </cell>
          <cell r="B1939" t="str">
            <v>BETONEIRA CAPACIDADE NOMINAL DE 600 L, CAPACIDADE DE MISTURA 440 L, MOTOR A DIESEL POTÊNCIA 10 HP, COM CARREGADOR - CHP DIURNO. AF_11/2014</v>
          </cell>
          <cell r="D1939" t="str">
            <v>CHP</v>
          </cell>
          <cell r="E1939" t="str">
            <v>7,49</v>
          </cell>
          <cell r="F1939" t="str">
            <v>7,49</v>
          </cell>
        </row>
        <row r="1940">
          <cell r="A1940" t="str">
            <v>89843</v>
          </cell>
          <cell r="B1940" t="str">
            <v>BATE-ESTACAS POR GRAVIDADE, POTÊNCIA DE 160 HP, PESO DO MARTELO ATÉ 3 TONELADAS - CHP DIURNO. AF_11/2014</v>
          </cell>
          <cell r="D1940" t="str">
            <v>CHP</v>
          </cell>
          <cell r="E1940" t="str">
            <v>132,79</v>
          </cell>
          <cell r="F1940" t="str">
            <v>138,01</v>
          </cell>
        </row>
        <row r="1941">
          <cell r="A1941" t="str">
            <v>89876</v>
          </cell>
          <cell r="B1941" t="str">
            <v>CAMINHÃO BASCULANTE 14 M3, COM CAVALO MECÂNICO DE CAPACIDADE MÁXIMA DE TRAÇÃO COMBINADO DE 36000 KG, POTÊNCIA 286 CV, INCLUSIVE SEMIREBOQUE COM CAÇAMBA METÁLICA - CHP DIURNO. AF_12/2014</v>
          </cell>
          <cell r="D1941" t="str">
            <v>CHP</v>
          </cell>
          <cell r="E1941" t="str">
            <v>191,15</v>
          </cell>
          <cell r="F1941" t="str">
            <v>193,12</v>
          </cell>
        </row>
        <row r="1942">
          <cell r="A1942" t="str">
            <v>89883</v>
          </cell>
          <cell r="B1942" t="str">
            <v>CAMINHÃO BASCULANTE 18 M3, COM CAVALO MECÂNICO DE CAPACIDADE MÁXIMA DE TRAÇÃO COMBINADO DE 45000 KG, POTÊNCIA 330 CV, INCLUSIVE SEMIREBOQUE COM CAÇAMBA METÁLICA - CHP DIURNO. AF_12/2014</v>
          </cell>
          <cell r="D1942" t="str">
            <v>CHP</v>
          </cell>
          <cell r="E1942" t="str">
            <v>211,80</v>
          </cell>
          <cell r="F1942" t="str">
            <v>213,77</v>
          </cell>
        </row>
        <row r="1943">
          <cell r="A1943" t="str">
            <v>90586</v>
          </cell>
          <cell r="B1943" t="str">
            <v>VIBRADOR DE IMERSÃO, DIÂMETRO DE PONTEIRA 45MM, MOTOR ELÉTRICO TRIFÁSICO POTÊNCIA DE 2 CV - CHP DIURNO. AF_06/2015</v>
          </cell>
          <cell r="D1943" t="str">
            <v>CHP</v>
          </cell>
          <cell r="E1943" t="str">
            <v>1,47</v>
          </cell>
          <cell r="F1943" t="str">
            <v>1,47</v>
          </cell>
        </row>
        <row r="1944">
          <cell r="A1944" t="str">
            <v>90625</v>
          </cell>
          <cell r="B1944" t="str">
            <v>PERFURATRIZ MANUAL, TORQUE MÁXIMO 83 N.M, POTÊNCIA 5 CV, COM DIÂMETRO MÁXIMO 4" - CHP DIURNO. AF_06/2015</v>
          </cell>
          <cell r="D1944" t="str">
            <v>CHP</v>
          </cell>
          <cell r="E1944" t="str">
            <v>5,68</v>
          </cell>
          <cell r="F1944" t="str">
            <v>5,68</v>
          </cell>
        </row>
        <row r="1945">
          <cell r="A1945" t="str">
            <v>90631</v>
          </cell>
          <cell r="B1945" t="str">
            <v>PERFURATRIZ SOBRE ESTEIRA, TORQUE MÁXIMO 600 KGF, PESO MÉDIO 1000 KG, POTÊNCIA 20 HP, DIÂMETRO MÁXIMO 10" - CHP DIURNO. AF_06/2015</v>
          </cell>
          <cell r="D1945" t="str">
            <v>CHP</v>
          </cell>
          <cell r="E1945" t="str">
            <v>91,94</v>
          </cell>
          <cell r="F1945" t="str">
            <v>94,17</v>
          </cell>
        </row>
        <row r="1946">
          <cell r="A1946" t="str">
            <v>90637</v>
          </cell>
          <cell r="B1946" t="str">
            <v>MISTURADOR DUPLO HORIZONTAL DE ALTA TURBULÊNCIA, CAPACIDADE / VOLUME 2 X 500 LITROS, MOTORES ELÉTRICOS MÍNIMO 5 CV CADA, PARA NATA CIMENTO, ARGAMASSA E OUTROS - CHP DIURNO. AF_06/2015</v>
          </cell>
          <cell r="D1946" t="str">
            <v>CHP</v>
          </cell>
          <cell r="E1946" t="str">
            <v>10,27</v>
          </cell>
          <cell r="F1946" t="str">
            <v>10,27</v>
          </cell>
        </row>
        <row r="1947">
          <cell r="A1947" t="str">
            <v>90643</v>
          </cell>
          <cell r="B1947" t="str">
            <v>BOMBA TRIPLEX, PARA INJEÇÃO DE NATA DE CIMENTO, VAZÃO MÁXIMA DE 100 LITROS/MINUTO, PRESSÃO MÁXIMA DE 70 BAR - CHP DIURNO. AF_06/2015</v>
          </cell>
          <cell r="D1947" t="str">
            <v>CHP</v>
          </cell>
          <cell r="E1947" t="str">
            <v>14,25</v>
          </cell>
          <cell r="F1947" t="str">
            <v>14,25</v>
          </cell>
        </row>
        <row r="1948">
          <cell r="A1948" t="str">
            <v>90650</v>
          </cell>
          <cell r="B1948" t="str">
            <v>BOMBA CENTRÍFUGA MONOESTÁGIO COM MOTOR ELÉTRICO MONOFÁSICO, POTÊNCIA 15 HP, DIÂMETRO DO ROTOR 173 MM, HM/Q = 30 MCA / 90 M3/H A 45 MCA / 55 M3/H - CHP DIURNO. AF_06/2015</v>
          </cell>
          <cell r="D1948" t="str">
            <v>CHP</v>
          </cell>
          <cell r="E1948" t="str">
            <v>8,36</v>
          </cell>
          <cell r="F1948" t="str">
            <v>8,36</v>
          </cell>
        </row>
        <row r="1949">
          <cell r="A1949" t="str">
            <v>90656</v>
          </cell>
          <cell r="B1949" t="str">
            <v>BOMBA DE PROJEÇÃO DE CONCRETO SECO, POTÊNCIA 10 CV, VAZÃO 3 M3/H - CHP DIURNO. AF_06/2015</v>
          </cell>
          <cell r="D1949" t="str">
            <v>CHP</v>
          </cell>
          <cell r="E1949" t="str">
            <v>10,24</v>
          </cell>
          <cell r="F1949" t="str">
            <v>10,24</v>
          </cell>
        </row>
        <row r="1950">
          <cell r="A1950" t="str">
            <v>90662</v>
          </cell>
          <cell r="B1950" t="str">
            <v>BOMBA DE PROJEÇÃO DE CONCRETO SECO, POTÊNCIA 10 CV, VAZÃO 6 M3/H - CHP DIURNO. AF_06/2015</v>
          </cell>
          <cell r="D1950" t="str">
            <v>CHP</v>
          </cell>
          <cell r="E1950" t="str">
            <v>10,63</v>
          </cell>
          <cell r="F1950" t="str">
            <v>10,63</v>
          </cell>
        </row>
        <row r="1951">
          <cell r="A1951" t="str">
            <v>90668</v>
          </cell>
          <cell r="B1951" t="str">
            <v>PROJETOR PNEUMÁTICO DE ARGAMASSA PARA CHAPISCO E REBOCO COM RECIPIENTE ACOPLADO, TIPO CANEQUINHA, COM COMPRESSOR DE AR REBOCÁVEL VAZÃO 89 PCM E MOTOR DIESEL DE 20 CV - CHP DIURNO. AF_06/2015</v>
          </cell>
          <cell r="D1951" t="str">
            <v>CHP</v>
          </cell>
          <cell r="E1951" t="str">
            <v>17,92</v>
          </cell>
          <cell r="F1951" t="str">
            <v>17,92</v>
          </cell>
        </row>
        <row r="1952">
          <cell r="A1952" t="str">
            <v>90674</v>
          </cell>
          <cell r="B1952" t="str">
            <v>PERFURATRIZ COM TORRE METÁLICA PARA EXECUÇÃO DE ESTACA HÉLICE CONTÍNUA, PROFUNDIDADE MÁXIMA DE 30 M, DIÂMETRO MÁXIMO DE 800 MM, POTÊNCIA INSTALADA DE 268 HP, MESA ROTATIVA COM TORQUE MÁXIMO DE 170 KNM - CHP DIURNO. AF_06/2015</v>
          </cell>
          <cell r="D1952" t="str">
            <v>CHP</v>
          </cell>
          <cell r="E1952" t="str">
            <v>389,15</v>
          </cell>
          <cell r="F1952" t="str">
            <v>391,38</v>
          </cell>
        </row>
        <row r="1953">
          <cell r="A1953" t="str">
            <v>90680</v>
          </cell>
          <cell r="B1953" t="str">
            <v>PERFURATRIZ HIDRÁULICA SOBRE CAMINHÃO COM TRADO CURTO ACOPLADO, PROFUNDIDADE MÁXIMA DE 20 M, DIÂMETRO MÁXIMO DE 1500 MM, POTÊNCIA INSTALADA DE 137 HP, MESA ROTATIVA COM TORQUE MÁXIMO DE 30 KNM - CHP DIURNO. AF_06/2015</v>
          </cell>
          <cell r="D1953" t="str">
            <v>CHP</v>
          </cell>
          <cell r="E1953" t="str">
            <v>232,60</v>
          </cell>
          <cell r="F1953" t="str">
            <v>234,83</v>
          </cell>
        </row>
        <row r="1954">
          <cell r="A1954" t="str">
            <v>90686</v>
          </cell>
          <cell r="B1954" t="str">
            <v>MANIPULADOR TELESCÓPICO, POTÊNCIA DE 85 HP, CAPACIDADE DE CARGA DE 3.500 KG, ALTURA MÁXIMA DE ELEVAÇÃO DE 12,3 M - CHP DIURNO. AF_06/2015</v>
          </cell>
          <cell r="D1954" t="str">
            <v>CHP</v>
          </cell>
          <cell r="E1954" t="str">
            <v>101,10</v>
          </cell>
          <cell r="F1954" t="str">
            <v>103,33</v>
          </cell>
        </row>
        <row r="1955">
          <cell r="A1955" t="str">
            <v>90692</v>
          </cell>
          <cell r="B1955" t="str">
            <v>MINICARREGADEIRA SOBRE RODAS, POTÊNCIA LÍQUIDA DE 47 HP, CAPACIDADE NOMINAL DE OPERAÇÃO DE 646 KG - CHP DIURNO. AF_06/2015</v>
          </cell>
          <cell r="D1955" t="str">
            <v>CHP</v>
          </cell>
          <cell r="E1955" t="str">
            <v>87,72</v>
          </cell>
          <cell r="F1955" t="str">
            <v>89,95</v>
          </cell>
        </row>
        <row r="1956">
          <cell r="A1956" t="str">
            <v>90964</v>
          </cell>
          <cell r="B1956" t="str">
            <v>COMPRESSOR DE AR REBOCÁVEL, VAZÃO 89 PCM, PRESSÃO EFETIVA DE TRABALHO 102 PSI, MOTOR DIESEL, POTÊNCIA 20 CV - CHP DIURNO. AF_06/2015</v>
          </cell>
          <cell r="D1956" t="str">
            <v>CHP</v>
          </cell>
          <cell r="E1956" t="str">
            <v>17,05</v>
          </cell>
          <cell r="F1956" t="str">
            <v>17,05</v>
          </cell>
        </row>
        <row r="1957">
          <cell r="A1957" t="str">
            <v>90972</v>
          </cell>
          <cell r="B1957" t="str">
            <v>COMPRESSOR DE AR REBOCAVEL, VAZÃO 250 PCM, PRESSAO DE TRABALHO 102 PSI, MOTOR A DIESEL POTÊNCIA 81 CV - CHP DIURNO. AF_06/2015</v>
          </cell>
          <cell r="D1957" t="str">
            <v>CHP</v>
          </cell>
          <cell r="E1957" t="str">
            <v>46,46</v>
          </cell>
          <cell r="F1957" t="str">
            <v>46,46</v>
          </cell>
        </row>
        <row r="1958">
          <cell r="A1958" t="str">
            <v>90979</v>
          </cell>
          <cell r="B1958" t="str">
            <v>COMPRESSOR DE AR REBOCÁVEL, VAZÃO 748 PCM, PRESSÃO EFETIVA DE TRABALHO 102 PSI, MOTOR DIESEL, POTÊNCIA 210 CV - CHP DIURNO. AF_06/2015</v>
          </cell>
          <cell r="D1958" t="str">
            <v>CHP</v>
          </cell>
          <cell r="E1958" t="str">
            <v>120,12</v>
          </cell>
          <cell r="F1958" t="str">
            <v>120,12</v>
          </cell>
        </row>
        <row r="1959">
          <cell r="A1959" t="str">
            <v>90991</v>
          </cell>
          <cell r="B1959" t="str">
            <v>ESCAVADEIRA HIDRÁULICA SOBRE ESTEIRAS, CAÇAMBA 0,80 M3, PESO OPERACIONAL 17,8 T, POTÊNCIA LÍQUIDA 110 HP - CHP DIURNO. AF_10/2014</v>
          </cell>
          <cell r="D1959" t="str">
            <v>CHP</v>
          </cell>
          <cell r="E1959" t="str">
            <v>121,19</v>
          </cell>
          <cell r="F1959" t="str">
            <v>123,74</v>
          </cell>
        </row>
        <row r="1960">
          <cell r="A1960" t="str">
            <v>90999</v>
          </cell>
          <cell r="B1960" t="str">
            <v>COMPRESSOR DE AR REBOCAVEL, VAZÃO 400 PCM, PRESSAO DE TRABALHO 102 PSI, MOTOR A DIESEL POTÊNCIA 110 CV - CHP DIURNO. AF_06/2015</v>
          </cell>
          <cell r="D1960" t="str">
            <v>CHP</v>
          </cell>
          <cell r="E1960" t="str">
            <v>61,81</v>
          </cell>
          <cell r="F1960" t="str">
            <v>61,81</v>
          </cell>
        </row>
        <row r="1961">
          <cell r="A1961" t="str">
            <v>91031</v>
          </cell>
          <cell r="B1961" t="str">
            <v>CAMINHÃO TRUCADO (C/ TERCEIRO EIXO) ELETRÔNICO - POTÊNCIA 231CV - PBT = 22000KG - DIST. ENTRE EIXOS 5170 MM - INCLUI CARROCERIA FIXA ABERTA DE MADEIRA - CHP DIURNO. AF_06/2015</v>
          </cell>
          <cell r="D1961" t="str">
            <v>CHP</v>
          </cell>
          <cell r="E1961" t="str">
            <v>144,59</v>
          </cell>
          <cell r="F1961" t="str">
            <v>146,68</v>
          </cell>
        </row>
        <row r="1962">
          <cell r="A1962" t="str">
            <v>91277</v>
          </cell>
          <cell r="B1962" t="str">
            <v>PLACA VIBRATÓRIA REVERSÍVEL COM MOTOR 4 TEMPOS A GASOLINA, FORÇA CENTRÍFUGA DE 25 KN (2500 KGF), POTÊNCIA 5,5 CV - CHP DIURNO. AF_08/2015</v>
          </cell>
          <cell r="D1962" t="str">
            <v>CHP</v>
          </cell>
          <cell r="E1962" t="str">
            <v>7,22</v>
          </cell>
          <cell r="F1962" t="str">
            <v>7,22</v>
          </cell>
        </row>
        <row r="1963">
          <cell r="A1963" t="str">
            <v>91283</v>
          </cell>
          <cell r="B1963" t="str">
            <v>CORTADORA DE PISO COM MOTOR 4 TEMPOS A GASOLINA, POTÊNCIA DE 13 HP, COM DISCO DE CORTE DIAMANTADO SEGMENTADO PARA CONCRETO, DIÂMETRO DE 350 MM, FURO DE 1" (14 X 1") - CHP DIURNO. AF_08/2015</v>
          </cell>
          <cell r="D1963" t="str">
            <v>CHP</v>
          </cell>
          <cell r="E1963" t="str">
            <v>16,02</v>
          </cell>
          <cell r="F1963" t="str">
            <v>16,02</v>
          </cell>
        </row>
        <row r="1964">
          <cell r="A1964" t="str">
            <v>91386</v>
          </cell>
          <cell r="B1964" t="str">
            <v>CAMINHÃO BASCULANTE 10 M3, TRUCADO CABINE SIMPLES, PESO BRUTO TOTAL 23.000 KG, CARGA ÚTIL MÁXIMA 15.935 KG, DISTÂNCIA ENTRE EIXOS 4,80 M, POTÊNCIA 230 CV INCLUSIVE CAÇAMBA METÁLICA - CHP DIURNO. AF_06/2014</v>
          </cell>
          <cell r="D1964" t="str">
            <v>CHP</v>
          </cell>
          <cell r="E1964" t="str">
            <v>152,78</v>
          </cell>
          <cell r="F1964" t="str">
            <v>154,75</v>
          </cell>
        </row>
        <row r="1965">
          <cell r="A1965" t="str">
            <v>91533</v>
          </cell>
          <cell r="B1965" t="str">
            <v>COMPACTADOR DE SOLOS DE PERCUSSÃO (SOQUETE) COM MOTOR A GASOLINA 4 TEMPOS, POTÊNCIA 4 CV - CHP DIURNO. AF_08/2015</v>
          </cell>
          <cell r="D1965" t="str">
            <v>CHP</v>
          </cell>
          <cell r="E1965" t="str">
            <v>24,30</v>
          </cell>
          <cell r="F1965" t="str">
            <v>26,53</v>
          </cell>
        </row>
        <row r="1966">
          <cell r="A1966" t="str">
            <v>91634</v>
          </cell>
          <cell r="B1966" t="str">
            <v>GUINDAUTO HIDRÁULICO, CAPACIDADE MÁXIMA DE CARGA 6500 KG, MOMENTO MÁXIMO DE CARGA 5,8 TM, ALCANCE MÁXIMO HORIZONTAL 7,60 M, INCLUSIVE CAMINHÃO TOCO PBT 9.700 KG, POTÊNCIA DE 160 CV - CHP DIURNO. AF_08/2015</v>
          </cell>
          <cell r="D1966" t="str">
            <v>CHP</v>
          </cell>
          <cell r="E1966" t="str">
            <v>133,54</v>
          </cell>
          <cell r="F1966" t="str">
            <v>135,80</v>
          </cell>
        </row>
        <row r="1967">
          <cell r="A1967" t="str">
            <v>91645</v>
          </cell>
          <cell r="B1967" t="str">
            <v>CAMINHÃO DE TRANSPORTE DE MATERIAL ASFÁLTICO 30.000 L, COM CAVALO MECÂNICO DE CAPACIDADE MÁXIMA DE TRAÇÃO COMBINADO DE 66.000 KG, POTÊNCIA 360 CV, INCLUSIVE TANQUE DE ASFALTO COM SERPENTINA - CHP DIURNO. AF_08/2015</v>
          </cell>
          <cell r="D1967" t="str">
            <v>CHP</v>
          </cell>
          <cell r="E1967" t="str">
            <v>281,09</v>
          </cell>
          <cell r="F1967" t="str">
            <v>283,87</v>
          </cell>
        </row>
        <row r="1968">
          <cell r="A1968" t="str">
            <v>91692</v>
          </cell>
          <cell r="B1968" t="str">
            <v>SERRA CIRCULAR DE BANCADA COM MOTOR ELÉTRICO POTÊNCIA DE 5HP, COM COIFA PARA DISCO 10" - CHP DIURNO. AF_08/2015</v>
          </cell>
          <cell r="D1968" t="str">
            <v>CHP</v>
          </cell>
          <cell r="E1968" t="str">
            <v>20,78</v>
          </cell>
          <cell r="F1968" t="str">
            <v>23,01</v>
          </cell>
        </row>
        <row r="1969">
          <cell r="A1969" t="str">
            <v>92043</v>
          </cell>
          <cell r="B1969" t="str">
            <v>DISTRIBUIDOR DE AGREGADOS REBOCAVEL, CAPACIDADE 1,9 M³, LARGURA DE TRABALHO 3,66 M - CHP DIURNO. AF_11/2015</v>
          </cell>
          <cell r="D1969" t="str">
            <v>CHP</v>
          </cell>
          <cell r="E1969" t="str">
            <v>8,00</v>
          </cell>
          <cell r="F1969" t="str">
            <v>8,00</v>
          </cell>
        </row>
        <row r="1970">
          <cell r="A1970" t="str">
            <v>92106</v>
          </cell>
          <cell r="B1970" t="str">
            <v>CAMINHÃO PARA EQUIPAMENTO DE LIMPEZA A SUCÇÃO, COM CAMINHÃO TRUCADO DE PESO BRUTO TOTAL 23000 KG, CARGA ÚTIL MÁXIMA 15935 KG, DISTÂNCIA ENTRE EIXOS 4,80 M, POTÊNCIA 230 CV, INCLUSIVE LIMPADORA A SUCÇÃO, TANQUE 12000 L - CHP DIURNO. AF_11/2015</v>
          </cell>
          <cell r="D1970" t="str">
            <v>CHP</v>
          </cell>
          <cell r="E1970" t="str">
            <v>186,37</v>
          </cell>
          <cell r="F1970" t="str">
            <v>188,46</v>
          </cell>
        </row>
        <row r="1971">
          <cell r="A1971" t="str">
            <v>92112</v>
          </cell>
          <cell r="B1971" t="str">
            <v>PENEIRA ROTATIVA COM MOTOR ELÉTRICO TRIFÁSICO DE 2 CV, CILINDRO DE 1 M X 0,60 M, COM FUROS DE 3,17 MM - CHP DIURNO. AF_11/2015</v>
          </cell>
          <cell r="D1971" t="str">
            <v>CHP</v>
          </cell>
          <cell r="E1971" t="str">
            <v>2,05</v>
          </cell>
          <cell r="F1971" t="str">
            <v>2,05</v>
          </cell>
        </row>
        <row r="1972">
          <cell r="A1972" t="str">
            <v>92118</v>
          </cell>
          <cell r="B1972" t="str">
            <v>DOSADOR DE AREIA, CAPACIDADE DE 26 LITROS - CHP DIURNO. AF_11/2015</v>
          </cell>
          <cell r="D1972" t="str">
            <v>CHP</v>
          </cell>
          <cell r="E1972" t="str">
            <v>0,14</v>
          </cell>
          <cell r="F1972" t="str">
            <v>0,14</v>
          </cell>
        </row>
        <row r="1973">
          <cell r="A1973" t="str">
            <v>92138</v>
          </cell>
          <cell r="B1973" t="str">
            <v>CAMINHONETE COM MOTOR A DIESEL, POTÊNCIA 180 CV, CABINE DUPLA, 4X4 - CHP DIURNO. AF_11/2015</v>
          </cell>
          <cell r="D1973" t="str">
            <v>CHP</v>
          </cell>
          <cell r="E1973" t="str">
            <v>63,49</v>
          </cell>
          <cell r="F1973" t="str">
            <v>65,72</v>
          </cell>
        </row>
        <row r="1974">
          <cell r="A1974" t="str">
            <v>92145</v>
          </cell>
          <cell r="B1974" t="str">
            <v>CAMINHONETE CABINE SIMPLES COM MOTOR 1.6 FLEX, CÂMBIO MANUAL, POTÊNCIA 101/104 CV, 2 PORTAS - CHP DIURNO. AF_11/2015</v>
          </cell>
          <cell r="D1974" t="str">
            <v>CHP</v>
          </cell>
          <cell r="E1974" t="str">
            <v>53,48</v>
          </cell>
          <cell r="F1974" t="str">
            <v>55,71</v>
          </cell>
        </row>
        <row r="1975">
          <cell r="A1975" t="str">
            <v>92242</v>
          </cell>
          <cell r="B1975" t="str">
            <v>CAMINHÃO DE TRANSPORTE DE MATERIAL ASFÁLTICO 20.000 L, COM CAVALO MECÂNICO DE CAPACIDADE MÁXIMA DE TRAÇÃO COMBINADO DE 45.000 KG, POTÊNCIA 330 CV, INCLUSIVE TANQUE DE ASFALTO COM MAÇARICO - CHP DIURNO. AF_12/2015</v>
          </cell>
          <cell r="D1975" t="str">
            <v>CHP</v>
          </cell>
          <cell r="E1975" t="str">
            <v>247,27</v>
          </cell>
          <cell r="F1975" t="str">
            <v>250,05</v>
          </cell>
        </row>
        <row r="1976">
          <cell r="A1976" t="str">
            <v>92716</v>
          </cell>
          <cell r="B1976" t="str">
            <v>APARELHO PARA CORTE E SOLDA OXI-ACETILENO SOBRE RODAS, INCLUSIVE CILINDROS E MAÇARICOS - CHP DIURNO. AF_12/2015</v>
          </cell>
          <cell r="D1976" t="str">
            <v>CHP</v>
          </cell>
          <cell r="E1976" t="str">
            <v>16,18</v>
          </cell>
          <cell r="F1976" t="str">
            <v>16,18</v>
          </cell>
        </row>
        <row r="1977">
          <cell r="A1977" t="str">
            <v>92960</v>
          </cell>
          <cell r="B1977" t="str">
            <v>MÁQUINA EXTRUSORA DE CONCRETO PARA GUIAS E SARJETAS, MOTOR A DIESEL, POTÊNCIA 14 CV - CHP DIURNO. AF_12/2015</v>
          </cell>
          <cell r="D1977" t="str">
            <v>CHP</v>
          </cell>
          <cell r="E1977" t="str">
            <v>17,04</v>
          </cell>
          <cell r="F1977" t="str">
            <v>17,04</v>
          </cell>
        </row>
        <row r="1978">
          <cell r="A1978" t="str">
            <v>92966</v>
          </cell>
          <cell r="B1978" t="str">
            <v>MARTELO PERFURADOR PNEUMÁTICO MANUAL, HASTE 25 X 75 MM, 21 KG - CHP DIURNO. AF_12/2015</v>
          </cell>
          <cell r="D1978" t="str">
            <v>CHP</v>
          </cell>
          <cell r="E1978" t="str">
            <v>21,74</v>
          </cell>
          <cell r="F1978" t="str">
            <v>24,12</v>
          </cell>
        </row>
        <row r="1979">
          <cell r="A1979" t="str">
            <v>93224</v>
          </cell>
          <cell r="B1979" t="str">
            <v>PERFURATRIZ COM TORRE METÁLICA PARA EXECUÇÃO DE ESTACA HÉLICE CONTÍNUA, PROFUNDIDADE MÁXIMA DE 32 M, DIÂMETRO MÁXIMO DE 1000 MM, POTÊNCIA INSTALADA DE 350 HP, MESA ROTATIVA COM TORQUE MÁXIMO DE 263 KNM - CHP DIURNO. AF_01/2016</v>
          </cell>
          <cell r="D1979" t="str">
            <v>CHP</v>
          </cell>
          <cell r="E1979" t="str">
            <v>575,81</v>
          </cell>
          <cell r="F1979" t="str">
            <v>578,04</v>
          </cell>
        </row>
        <row r="1980">
          <cell r="A1980" t="str">
            <v>93233</v>
          </cell>
          <cell r="B1980" t="str">
            <v>BETONEIRA CAPACIDADE NOMINAL 400 L, CAPACIDADE DE MISTURA 310 L, MOTOR A GASOLINA POTÊNCIA 5,5 HP, SEM CARREGADOR - CHP DIURNO. AF_02/2016</v>
          </cell>
          <cell r="D1980" t="str">
            <v>CHP</v>
          </cell>
          <cell r="E1980" t="str">
            <v>6,79</v>
          </cell>
          <cell r="F1980" t="str">
            <v>6,79</v>
          </cell>
        </row>
        <row r="1981">
          <cell r="A1981" t="str">
            <v>93272</v>
          </cell>
          <cell r="B1981" t="str">
            <v>GRUA ASCENSIONAL, LANCA DE 30 M, CAPACIDADE DE 1,0 T A 30 M, ALTURA ATE 39 M - CHP DIURNO. AF_03/2016</v>
          </cell>
          <cell r="D1981" t="str">
            <v>CHP</v>
          </cell>
          <cell r="E1981" t="str">
            <v>79,33</v>
          </cell>
          <cell r="F1981" t="str">
            <v>81,67</v>
          </cell>
        </row>
        <row r="1982">
          <cell r="A1982" t="str">
            <v>93281</v>
          </cell>
          <cell r="B1982" t="str">
            <v>GUINCHO ELÉTRICO DE COLUNA, CAPACIDADE 400 KG, COM MOTO FREIO, MOTOR TRIFÁSICO DE 1,25 CV - CHP DIURNO. AF_03/2016</v>
          </cell>
          <cell r="D1982" t="str">
            <v>CHP</v>
          </cell>
          <cell r="E1982" t="str">
            <v>17,82</v>
          </cell>
          <cell r="F1982" t="str">
            <v>19,81</v>
          </cell>
        </row>
        <row r="1983">
          <cell r="A1983" t="str">
            <v>93287</v>
          </cell>
          <cell r="B1983" t="str">
            <v>GUINDASTE HIDRÁULICO AUTOPROPELIDO, COM LANÇA TELESCÓPICA 40 M, CAPACIDADE MÁXIMA 60 T, POTÊNCIA 260 KW - CHP DIURNO. AF_03/2016</v>
          </cell>
          <cell r="D1983" t="str">
            <v>CHP</v>
          </cell>
          <cell r="E1983" t="str">
            <v>330,29</v>
          </cell>
          <cell r="F1983" t="str">
            <v>332,63</v>
          </cell>
        </row>
        <row r="1984">
          <cell r="A1984" t="str">
            <v>93402</v>
          </cell>
          <cell r="B1984" t="str">
            <v>GUINDAUTO HIDRÁULICO, CAPACIDADE MÁXIMA DE CARGA 3300 KG, MOMENTO MÁXIMO DE CARGA 5,8 TM, ALCANCE MÁXIMO HORIZONTAL 7,60 M, INCLUSIVE CAMINHÃO TOCO PBT 16.000 KG, POTÊNCIA DE 189 CV - CHP DIURNO. AF_03/2016</v>
          </cell>
          <cell r="D1984" t="str">
            <v>CHP</v>
          </cell>
          <cell r="E1984" t="str">
            <v>149,17</v>
          </cell>
          <cell r="F1984" t="str">
            <v>151,43</v>
          </cell>
        </row>
        <row r="1985">
          <cell r="A1985" t="str">
            <v>93408</v>
          </cell>
          <cell r="B1985" t="str">
            <v>MÁQUINA JATO DE PRESSAO PORTÁTIL, CAMARA DE 1 SAIDA, CAPACIDADE 280 L, DIAMETRO 670 MM, BICO DE JATO CURTO VENTURI DE 5/16'' , MANGUEIRA DE 1'' COM COMPRESSOR DE AR REBOCÁVEL 189 PCM E MOTOR DIESEL 63 CV - CHP DIURNO. AF_03/2016</v>
          </cell>
          <cell r="D1985" t="str">
            <v>CHP</v>
          </cell>
          <cell r="E1985" t="str">
            <v>59,17</v>
          </cell>
          <cell r="F1985" t="str">
            <v>61,45</v>
          </cell>
        </row>
        <row r="1986">
          <cell r="A1986" t="str">
            <v>93415</v>
          </cell>
          <cell r="B1986" t="str">
            <v>GERADOR PORTÁTIL MONOFÁSICO, POTÊNCIA 5500 VA, MOTOR A GASOLINA, POTÊNCIA DO MOTOR 13 CV - CHP DIURNO. AF_03/2016</v>
          </cell>
          <cell r="D1986" t="str">
            <v>CHP</v>
          </cell>
          <cell r="E1986" t="str">
            <v>11,25</v>
          </cell>
          <cell r="F1986" t="str">
            <v>11,25</v>
          </cell>
        </row>
        <row r="1987">
          <cell r="A1987" t="str">
            <v>93421</v>
          </cell>
          <cell r="B1987" t="str">
            <v>GRUPO GERADOR REBOCÁVEL, POTÊNCIA 66 KVA, MOTOR A DIESEL - CHP DIURNO. AF_03/2016</v>
          </cell>
          <cell r="D1987" t="str">
            <v>CHP</v>
          </cell>
          <cell r="E1987" t="str">
            <v>48,58</v>
          </cell>
          <cell r="F1987" t="str">
            <v>48,58</v>
          </cell>
        </row>
        <row r="1988">
          <cell r="A1988" t="str">
            <v>93427</v>
          </cell>
          <cell r="B1988" t="str">
            <v>GRUPO GERADOR ESTACIONÁRIO, POTÊNCIA 150 KVA, MOTOR A DIESEL- CHP DIURNO. AF_03/2016</v>
          </cell>
          <cell r="D1988" t="str">
            <v>CHP</v>
          </cell>
          <cell r="E1988" t="str">
            <v>110,84</v>
          </cell>
          <cell r="F1988" t="str">
            <v>110,84</v>
          </cell>
        </row>
        <row r="1989">
          <cell r="A1989" t="str">
            <v>93433</v>
          </cell>
          <cell r="B1989" t="str">
            <v>USINA DE MISTURA ASFÁLTICA À QUENTE, TIPO CONTRA FLUXO, PROD 40 A 80 TON/HORA - CHP DIURNO. AF_03/2016</v>
          </cell>
          <cell r="D1989" t="str">
            <v>CHP</v>
          </cell>
          <cell r="E1989" t="str">
            <v>2.097,45</v>
          </cell>
          <cell r="F1989" t="str">
            <v>2.105,42</v>
          </cell>
        </row>
        <row r="1990">
          <cell r="A1990" t="str">
            <v>93439</v>
          </cell>
          <cell r="B1990" t="str">
            <v>USINA DE ASFALTO À FRIO, CAPACIDADE DE 40 A 60 TON/HORA, ELÉTRICA POTÊNCIA 30 CV - CHP DIURNO. AF_03/2016</v>
          </cell>
          <cell r="D1990" t="str">
            <v>CHP</v>
          </cell>
          <cell r="E1990" t="str">
            <v>103,45</v>
          </cell>
          <cell r="F1990" t="str">
            <v>111,42</v>
          </cell>
        </row>
        <row r="1991">
          <cell r="A1991" t="str">
            <v>95121</v>
          </cell>
          <cell r="B1991" t="str">
            <v>USINA MISTURADORA DE SOLOS, CAPACIDADE DE 200 A 500 TON/H, POTENCIA 75KW - CHP DIURNO. AF_07/2016</v>
          </cell>
          <cell r="D1991" t="str">
            <v>CHP</v>
          </cell>
          <cell r="E1991" t="str">
            <v>200,60</v>
          </cell>
          <cell r="F1991" t="str">
            <v>208,57</v>
          </cell>
        </row>
        <row r="1992">
          <cell r="A1992" t="str">
            <v>95127</v>
          </cell>
          <cell r="B1992" t="str">
            <v>DISTRIBUIDOR DE AGREGADOS AUTOPROPELIDO, CAP 3 M3, A DIESEL, POTÊNCIA 176CV - CHP DIURNO. AF_07/2016</v>
          </cell>
          <cell r="D1992" t="str">
            <v>CHP</v>
          </cell>
          <cell r="E1992" t="str">
            <v>138,70</v>
          </cell>
          <cell r="F1992" t="str">
            <v>140,93</v>
          </cell>
        </row>
        <row r="1993">
          <cell r="A1993" t="str">
            <v>95133</v>
          </cell>
          <cell r="B1993" t="str">
            <v>MÁQUINA DEMARCADORA DE FAIXA DE TRÁFEGO À FRIO, AUTOPROPELIDA, POTÊNCIA 38 HP - CHP DIURNO. AF_07/2016</v>
          </cell>
          <cell r="D1993" t="str">
            <v>CHP</v>
          </cell>
          <cell r="E1993" t="str">
            <v>101,34</v>
          </cell>
          <cell r="F1993" t="str">
            <v>103,66</v>
          </cell>
        </row>
        <row r="1994">
          <cell r="A1994" t="str">
            <v>95139</v>
          </cell>
          <cell r="B1994" t="str">
            <v>TALHA MANUAL DE CORRENTE, CAPACIDADE DE 2 TON. COM ELEVAÇÃO DE 3 M - CHP DIURNO. AF_07/2016</v>
          </cell>
          <cell r="D1994" t="str">
            <v>CHP</v>
          </cell>
          <cell r="E1994" t="str">
            <v>0,06</v>
          </cell>
          <cell r="F1994" t="str">
            <v>0,06</v>
          </cell>
        </row>
        <row r="1995">
          <cell r="A1995" t="str">
            <v>95212</v>
          </cell>
          <cell r="B1995" t="str">
            <v>GRUA ASCENCIONAL, LANCA DE 42 M, CAPACIDADE DE 1,5 T A 30 M, ALTURA ATE 39 M - CHP DIURNO. AF_08/2016</v>
          </cell>
          <cell r="D1995" t="str">
            <v>CHP</v>
          </cell>
          <cell r="E1995" t="str">
            <v>86,45</v>
          </cell>
          <cell r="F1995" t="str">
            <v>88,79</v>
          </cell>
        </row>
        <row r="1996">
          <cell r="A1996" t="str">
            <v>95218</v>
          </cell>
          <cell r="B1996" t="str">
            <v>PULVERIZADOR DE TINTA ELÉTRICO/MÁQUINA DE PINTURA AIRLESS, VAZÃO 2 L/MIN - CHP DIURNO. AF_08/2016</v>
          </cell>
          <cell r="D1996" t="str">
            <v>CHP</v>
          </cell>
          <cell r="E1996" t="str">
            <v>19,34</v>
          </cell>
          <cell r="F1996" t="str">
            <v>21,30</v>
          </cell>
        </row>
        <row r="1997">
          <cell r="A1997" t="str">
            <v>95258</v>
          </cell>
          <cell r="B1997" t="str">
            <v>MARTELO DEMOLIDOR PNEUMÁTICO MANUAL, 32 KG - CHP DIURNO. AF_09/2016</v>
          </cell>
          <cell r="D1997" t="str">
            <v>CHP</v>
          </cell>
          <cell r="E1997" t="str">
            <v>21,40</v>
          </cell>
          <cell r="F1997" t="str">
            <v>23,78</v>
          </cell>
        </row>
        <row r="1998">
          <cell r="A1998" t="str">
            <v>95264</v>
          </cell>
          <cell r="B1998" t="str">
            <v>COMPACTADOR DE SOLOS DE PERCUSÃO (SOQUETE) COM MOTOR A GASOLINA, POTÊNCIA 3 CV - CHP DIURNO. AF_09/2016</v>
          </cell>
          <cell r="D1998" t="str">
            <v>CHP</v>
          </cell>
          <cell r="E1998" t="str">
            <v>4,95</v>
          </cell>
          <cell r="F1998" t="str">
            <v>4,95</v>
          </cell>
        </row>
        <row r="1999">
          <cell r="A1999" t="str">
            <v>95270</v>
          </cell>
          <cell r="B1999" t="str">
            <v>RÉGUA VIBRATÓRIA DUPLA PARA CONCRETO, PESO DE 60KG, COMPRIMENTO 4 M, COM MOTOR A GASOLINA, POTÊNCIA 5,5 HP - CHP DIURNO. AF_09/2016</v>
          </cell>
          <cell r="D1999" t="str">
            <v>CHP</v>
          </cell>
          <cell r="E1999" t="str">
            <v>7,03</v>
          </cell>
          <cell r="F1999" t="str">
            <v>7,03</v>
          </cell>
        </row>
        <row r="2000">
          <cell r="A2000" t="str">
            <v>95276</v>
          </cell>
          <cell r="B2000" t="str">
            <v>POLIDORA DE PISO (POLITRIZ), PESO DE 100KG, DIÂMETRO 450 MM, MOTOR ELÉTRICO, POTÊNCIA 4 HP - CHP DIURNO. AF_09/2016</v>
          </cell>
          <cell r="D2000" t="str">
            <v>CHP</v>
          </cell>
          <cell r="E2000" t="str">
            <v>2,57</v>
          </cell>
          <cell r="F2000" t="str">
            <v>2,57</v>
          </cell>
        </row>
        <row r="2001">
          <cell r="A2001" t="str">
            <v>95282</v>
          </cell>
          <cell r="B2001" t="str">
            <v>DESEMPENADEIRA DE CONCRETO, PESO DE 75KG, 4 PÁS, MOTOR A GASOLINA, POTÊNCIA 5,5 HP - CHP DIURNO. AF_09/2016</v>
          </cell>
          <cell r="D2001" t="str">
            <v>CHP</v>
          </cell>
          <cell r="E2001" t="str">
            <v>7,02</v>
          </cell>
          <cell r="F2001" t="str">
            <v>7,02</v>
          </cell>
        </row>
        <row r="2002">
          <cell r="A2002" t="str">
            <v>95620</v>
          </cell>
          <cell r="B2002" t="str">
            <v>PERFURATRIZ PNEUMATICA MANUAL DE PESO MEDIO, MARTELETE, 18KG, COMPRIMENTO MÁXIMO DE CURSO DE 6 M, DIAMETRO DO PISTAO DE 5,5 CM - CHP DIURNO. AF_11/2016</v>
          </cell>
          <cell r="D2002" t="str">
            <v>CHP</v>
          </cell>
          <cell r="E2002" t="str">
            <v>20,99</v>
          </cell>
          <cell r="F2002" t="str">
            <v>23,37</v>
          </cell>
        </row>
        <row r="2003">
          <cell r="A2003" t="str">
            <v>95631</v>
          </cell>
          <cell r="B2003" t="str">
            <v>ROLO COMPACTADOR VIBRATORIO TANDEM, ACO LISO, POTENCIA 125 HP, PESO SEM/COM LASTRO 10,20/11,65 T, LARGURA DE TRABALHO 1,73 M - CHP DIURNO. AF_11/2016</v>
          </cell>
          <cell r="D2003" t="str">
            <v>CHP</v>
          </cell>
          <cell r="E2003" t="str">
            <v>130,43</v>
          </cell>
          <cell r="F2003" t="str">
            <v>132,63</v>
          </cell>
        </row>
        <row r="2004">
          <cell r="A2004" t="str">
            <v>95702</v>
          </cell>
          <cell r="B2004" t="str">
            <v>PERFURATRIZ MANUAL, TORQUE MAXIMO 55 KGF.M, POTENCIA 5 CV, COM DIAMETRO MAXIMO 8 1/2" - CHP DIURNO. AF_11/2016</v>
          </cell>
          <cell r="D2004" t="str">
            <v>CHP</v>
          </cell>
          <cell r="E2004" t="str">
            <v>28,07</v>
          </cell>
          <cell r="F2004" t="str">
            <v>30,30</v>
          </cell>
        </row>
        <row r="2005">
          <cell r="A2005" t="str">
            <v>95708</v>
          </cell>
          <cell r="B2005" t="str">
            <v>PERFURATRIZ SOBRE ESTEIRA, TORQUE MÁXIMO 600 KGF, POTÊNCIA ENTRE 50 E 60 HP, DIÂMETRO MÁXIMO 10 - CHP DIURNO. AF_11/2016</v>
          </cell>
          <cell r="D2005" t="str">
            <v>CHP</v>
          </cell>
          <cell r="E2005" t="str">
            <v>105,92</v>
          </cell>
          <cell r="F2005" t="str">
            <v>108,15</v>
          </cell>
        </row>
        <row r="2006">
          <cell r="A2006" t="str">
            <v>95714</v>
          </cell>
          <cell r="B2006" t="str">
            <v>ESCAVADEIRA HIDRAULICA SOBRE ESTEIRA, COM GARRA GIRATORIA DE MANDIBULAS, PESO OPERACIONAL ENTRE 22,00 E 25,50 TON, POTENCIA LIQUIDA ENTRE 150 E 160 HP - CHP DIURNO. AF_11/2016</v>
          </cell>
          <cell r="D2006" t="str">
            <v>CHP</v>
          </cell>
          <cell r="E2006" t="str">
            <v>151,69</v>
          </cell>
          <cell r="F2006" t="str">
            <v>154,24</v>
          </cell>
        </row>
        <row r="2007">
          <cell r="A2007" t="str">
            <v>95720</v>
          </cell>
          <cell r="B2007" t="str">
            <v>ESCAVADEIRA HIDRAULICA SOBRE ESTEIRA, EQUIPADA COM CLAMSHELL, COM CAPACIDADE DA CAÇAMBA ENTRE 1,20 E 1,50 M3, PESO OPERACIONAL ENTRE 20,00 E 22,00 TON, POTENCIA LIQUIDA ENTRE 150 E 160 HP - CHP DIURNO. AF_11/2016</v>
          </cell>
          <cell r="D2007" t="str">
            <v>CHP</v>
          </cell>
          <cell r="E2007" t="str">
            <v>148,94</v>
          </cell>
          <cell r="F2007" t="str">
            <v>151,49</v>
          </cell>
        </row>
        <row r="2008">
          <cell r="A2008" t="str">
            <v>95872</v>
          </cell>
          <cell r="B2008" t="str">
            <v>GRUPO GERADOR COM CARENAGEM, MOTOR DIESEL POTÊNCIA STANDART ENTRE 250 E 260 KVA - CHP DIURNO. AF_12/2016</v>
          </cell>
          <cell r="D2008" t="str">
            <v>CHP</v>
          </cell>
          <cell r="E2008" t="str">
            <v>188,02</v>
          </cell>
          <cell r="F2008" t="str">
            <v>188,02</v>
          </cell>
        </row>
        <row r="2009">
          <cell r="A2009" t="str">
            <v>96013</v>
          </cell>
          <cell r="B2009" t="str">
            <v>TRATOR DE PNEUS COM POTÊNCIA DE 122 CV, TRAÇÃO 4X4, COM VASSOURA MECÂNICA ACOPLADA - CHP DIURNO. AF_02/2017</v>
          </cell>
          <cell r="D2009" t="str">
            <v>CHP</v>
          </cell>
          <cell r="E2009" t="str">
            <v>155,18</v>
          </cell>
          <cell r="F2009" t="str">
            <v>157,41</v>
          </cell>
        </row>
        <row r="2010">
          <cell r="A2010" t="str">
            <v>96020</v>
          </cell>
          <cell r="B2010" t="str">
            <v>TRATOR DE PNEUS COM POTÊNCIA DE 122 CV, TRAÇÃO 4X4, COM GRADE DE DISCOS ACOPLADA - CHP DIURNO. AF_02/2017</v>
          </cell>
          <cell r="D2010" t="str">
            <v>CHP</v>
          </cell>
          <cell r="E2010" t="str">
            <v>154,94</v>
          </cell>
          <cell r="F2010" t="str">
            <v>157,17</v>
          </cell>
        </row>
        <row r="2011">
          <cell r="A2011" t="str">
            <v>96028</v>
          </cell>
          <cell r="B2011" t="str">
            <v>TRATOR DE PNEUS COM POTÊNCIA DE 85 CV, TRAÇÃO 4X4, COM GRADE DE DISCOS ACOPLADA - CHP DIURNO. AF_02/2017</v>
          </cell>
          <cell r="D2011" t="str">
            <v>CHP</v>
          </cell>
          <cell r="E2011" t="str">
            <v>115,49</v>
          </cell>
          <cell r="F2011" t="str">
            <v>117,72</v>
          </cell>
        </row>
        <row r="2012">
          <cell r="A2012" t="str">
            <v>96035</v>
          </cell>
          <cell r="B2012" t="str">
            <v>CAMINHÃO BASCULANTE 10 M3, TRUCADO, POTÊNCIA 230 CV, INCLUSIVE CAÇAMBA METÁLICA, COM DISTRIBUIDOR DE AGREGADOS ACOPLADO - CHP DIURNO. AF_02/2017</v>
          </cell>
          <cell r="D2012" t="str">
            <v>CHP</v>
          </cell>
          <cell r="E2012" t="str">
            <v>159,95</v>
          </cell>
          <cell r="F2012" t="str">
            <v>161,92</v>
          </cell>
        </row>
        <row r="2013">
          <cell r="A2013" t="str">
            <v>96157</v>
          </cell>
          <cell r="B2013" t="str">
            <v>TRATOR DE PNEUS COM POTÊNCIA DE 85 CV, TRAÇÃO 4X4, COM VASSOURA MECÂNICA ACOPLADA - CHP DIURNO. AF_03/2017</v>
          </cell>
          <cell r="D2013" t="str">
            <v>CHP</v>
          </cell>
          <cell r="E2013" t="str">
            <v>115,73</v>
          </cell>
          <cell r="F2013" t="str">
            <v>117,96</v>
          </cell>
        </row>
        <row r="2014">
          <cell r="A2014" t="str">
            <v>96158</v>
          </cell>
          <cell r="B2014" t="str">
            <v>MINICARREGADEIRA SOBRE RODAS POTENCIA 47HP CAPACIDADE OPERACAO 646 KG, COM VASSOURA MECÂNICA ACOPLADA - CHP DIURNO. AF_03/2017</v>
          </cell>
          <cell r="D2014" t="str">
            <v>CHP</v>
          </cell>
          <cell r="E2014" t="str">
            <v>94,37</v>
          </cell>
          <cell r="F2014" t="str">
            <v>96,60</v>
          </cell>
        </row>
        <row r="2015">
          <cell r="A2015" t="str">
            <v>96245</v>
          </cell>
          <cell r="B2015" t="str">
            <v>MINIESCAVADEIRA SOBRE ESTEIRAS, POTENCIA LIQUIDA DE *30* HP, PESO OPERACIONAL DE *3.500* KG - CHP DIURNO. AF_04/2017</v>
          </cell>
          <cell r="D2015" t="str">
            <v>CHP</v>
          </cell>
          <cell r="E2015" t="str">
            <v>69,94</v>
          </cell>
          <cell r="F2015" t="str">
            <v>72,49</v>
          </cell>
        </row>
        <row r="2016">
          <cell r="A2016" t="str">
            <v>96303</v>
          </cell>
          <cell r="B2016" t="str">
            <v>PERFURATRIZ ROTATIVA SOBRE ESTEIRA, TORQUE MAXIMO 2500 KGM, POTENCIA 110 HP, MOTOR DIESEL- CHP DIURNO. AF_05/2017</v>
          </cell>
          <cell r="D2016" t="str">
            <v>CHP</v>
          </cell>
          <cell r="E2016" t="str">
            <v>145,70</v>
          </cell>
          <cell r="F2016" t="str">
            <v>147,93</v>
          </cell>
        </row>
        <row r="2017">
          <cell r="A2017" t="str">
            <v>96309</v>
          </cell>
          <cell r="B2017" t="str">
            <v>COMPRESSOR DE AR, VAZAO DE 10 PCM, RESERVATORIO 100 L, PRESSAO DE TRABALHO ENTRE 6,9 E 9,7 BAR, POTENCIA 2 HP, TENSAO 110/220 V - CHP DIURNO. AF_05/2017</v>
          </cell>
          <cell r="D2017" t="str">
            <v>CHP</v>
          </cell>
          <cell r="E2017" t="str">
            <v>1,21</v>
          </cell>
          <cell r="F2017" t="str">
            <v>1,21</v>
          </cell>
        </row>
        <row r="2018">
          <cell r="A2018" t="str">
            <v>96463</v>
          </cell>
          <cell r="B2018" t="str">
            <v>ROLO COMPACTADOR DE PNEUS, ESTATICO, PRESSAO VARIAVEL, POTENCIA 110 HP, PESO SEM/COM LASTRO 10,8/27 T, LARGURA DE ROLAGEM 2,30 M - CHP DIURNO. AF_06/2017</v>
          </cell>
          <cell r="D2018" t="str">
            <v>CHP</v>
          </cell>
          <cell r="E2018" t="str">
            <v>120,05</v>
          </cell>
          <cell r="F2018" t="str">
            <v>122,25</v>
          </cell>
        </row>
        <row r="2019">
          <cell r="A2019" t="str">
            <v>98764</v>
          </cell>
          <cell r="B2019" t="str">
            <v>INVERSOR DE SOLDA MONOFÁSICO DE 160 A, POTÊNCIA DE 5400 W, TENSÃO DE 220 V, PARA SOLDA COM ELETRODOS DE 2,0 A 4,0 MM E PROCESSO TIG - CHP DIURNO. AF_06/2018</v>
          </cell>
          <cell r="D2019" t="str">
            <v>CHP</v>
          </cell>
          <cell r="E2019" t="str">
            <v>3,61</v>
          </cell>
          <cell r="F2019" t="str">
            <v>3,61</v>
          </cell>
        </row>
        <row r="2020">
          <cell r="A2020" t="str">
            <v>99833</v>
          </cell>
          <cell r="B2020" t="str">
            <v>LAVADORA DE ALTA PRESSAO (LAVA-JATO) PARA AGUA FRIA, PRESSAO DE OPERACAO ENTRE 1400 E 1900 LIB/POL2, VAZAO MAXIMA ENTRE 400 E 700 L/H - CHP DIURNO. AF_04/2019</v>
          </cell>
          <cell r="D2020" t="str">
            <v>CHP</v>
          </cell>
          <cell r="E2020" t="str">
            <v>1,19</v>
          </cell>
          <cell r="F2020" t="str">
            <v>1,19</v>
          </cell>
        </row>
        <row r="2021">
          <cell r="A2021" t="str">
            <v>100641</v>
          </cell>
          <cell r="B2021" t="str">
            <v>USINA DE MISTURA ASFÁLTICA À QUENTE, TIPO CONTRA FLUXO, PROD 100 A 140 TON/HORA - CHP DIURNO. AF_12/2019</v>
          </cell>
          <cell r="D2021" t="str">
            <v>CHP</v>
          </cell>
          <cell r="E2021" t="str">
            <v>411,51</v>
          </cell>
          <cell r="F2021" t="str">
            <v>413,60</v>
          </cell>
        </row>
        <row r="2022">
          <cell r="A2022" t="str">
            <v>100647</v>
          </cell>
          <cell r="B2022" t="str">
            <v>USINA DE ASFALTO, TIPO GRAVIMÉTRICA, PROD 150 TON/HORA - CHP DIURNO. AF_12/2019</v>
          </cell>
          <cell r="D2022" t="str">
            <v>CHP</v>
          </cell>
          <cell r="E2022" t="str">
            <v>840,27</v>
          </cell>
          <cell r="F2022" t="str">
            <v>842,36</v>
          </cell>
        </row>
        <row r="2023">
          <cell r="A2023" t="str">
            <v>5632</v>
          </cell>
          <cell r="B2023" t="str">
            <v>ESCAVADEIRA HIDRÁULICA SOBRE ESTEIRAS, CAÇAMBA 0,80 M3, PESO OPERACIONAL 17 T, POTENCIA BRUTA 111 HP - CHI DIURNO. AF_06/2014</v>
          </cell>
          <cell r="D2023" t="str">
            <v>CHI</v>
          </cell>
          <cell r="E2023" t="str">
            <v>50,11</v>
          </cell>
          <cell r="F2023" t="str">
            <v>52,66</v>
          </cell>
        </row>
        <row r="2024">
          <cell r="A2024" t="str">
            <v>5679</v>
          </cell>
          <cell r="B2024" t="str">
            <v>RETROESCAVADEIRA SOBRE RODAS COM CARREGADEIRA, TRAÇÃO 4X4, POTÊNCIA LÍQ. 88 HP, CAÇAMBA CARREG. CAP. MÍN. 1 M3, CAÇAMBA RETRO CAP. 0,26 M3, PESO OPERACIONAL MÍN. 6.674 KG, PROFUNDIDADE ESCAVAÇÃO MÁX. 4,37 M - CHI DIURNO. AF_06/2014</v>
          </cell>
          <cell r="D2024" t="str">
            <v>CHI</v>
          </cell>
          <cell r="E2024" t="str">
            <v>36,37</v>
          </cell>
          <cell r="F2024" t="str">
            <v>38,92</v>
          </cell>
        </row>
        <row r="2025">
          <cell r="A2025" t="str">
            <v>5681</v>
          </cell>
          <cell r="B2025" t="str">
            <v>RETROESCAVADEIRA SOBRE RODAS COM CARREGADEIRA, TRAÇÃO 4X2, POTÊNCIA LÍQ. 79 HP, CAÇAMBA CARREG. CAP. MÍN. 1 M3, CAÇAMBA RETRO CAP. 0,20 M3, PESO OPERACIONAL MÍN. 6.570 KG, PROFUNDIDADE ESCAVAÇÃO MÁX. 4,37 M - CHI DIURNO. AF_06/2014</v>
          </cell>
          <cell r="D2025" t="str">
            <v>CHI</v>
          </cell>
          <cell r="E2025" t="str">
            <v>34,57</v>
          </cell>
          <cell r="F2025" t="str">
            <v>37,12</v>
          </cell>
        </row>
        <row r="2026">
          <cell r="A2026" t="str">
            <v>5685</v>
          </cell>
          <cell r="B2026" t="str">
            <v>ROLO COMPACTADOR VIBRATÓRIO DE UM CILINDRO AÇO LISO, POTÊNCIA 80 HP, PESO OPERACIONAL MÁXIMO 8,1 T, IMPACTO DINÂMICO 16,15 / 9,5 T, LARGURA DE TRABALHO 1,68 M - CHI DIURNO. AF_06/2014</v>
          </cell>
          <cell r="D2026" t="str">
            <v>CHI</v>
          </cell>
          <cell r="E2026" t="str">
            <v>35,51</v>
          </cell>
          <cell r="F2026" t="str">
            <v>37,71</v>
          </cell>
        </row>
        <row r="2027">
          <cell r="A2027" t="str">
            <v>5690</v>
          </cell>
          <cell r="B2027" t="str">
            <v>GRADE DE DISCO CONTROLE REMOTO REBOCÁVEL, COM 24 DISCOS 24 X 6 MM COM PNEUS PARA TRANSPORTE - CHI DIURNO. AF_06/2014</v>
          </cell>
          <cell r="D2027" t="str">
            <v>CHI</v>
          </cell>
          <cell r="E2027" t="str">
            <v>1,95</v>
          </cell>
          <cell r="F2027" t="str">
            <v>1,95</v>
          </cell>
        </row>
        <row r="2028">
          <cell r="A2028" t="str">
            <v>5806</v>
          </cell>
          <cell r="B2028" t="str">
            <v>MOTOBOMBA CENTRÍFUGA, MOTOR A GASOLINA, POTÊNCIA 5,42 HP, BOCAIS 1 1/2" X 1", DIÂMETRO ROTOR 143 MM HM/Q = 6 MCA / 16,8 M3/H A 38 MCA / 6,6 M3/H - CHI DIURNO. AF_06/2014</v>
          </cell>
          <cell r="D2028" t="str">
            <v>CHI</v>
          </cell>
          <cell r="E2028" t="str">
            <v>0,14</v>
          </cell>
          <cell r="F2028" t="str">
            <v>0,14</v>
          </cell>
        </row>
        <row r="2029">
          <cell r="A2029" t="str">
            <v>5826</v>
          </cell>
          <cell r="B2029" t="str">
            <v>CAMINHÃO TOCO, PBT 16.000 KG, CARGA ÚTIL MÁX. 10.685 KG, DIST. ENTRE EIXOS 4,8 M, POTÊNCIA 189 CV, INCLUSIVE CARROCERIA FIXA ABERTA DE MADEIRA P/ TRANSPORTE GERAL DE CARGA SECA, DIMEN. APROX. 2,5 X 7,00 X 0,50 M - CHI DIURNO. AF_06/2014</v>
          </cell>
          <cell r="D2029" t="str">
            <v>CHI</v>
          </cell>
          <cell r="E2029" t="str">
            <v>27,54</v>
          </cell>
          <cell r="F2029" t="str">
            <v>29,63</v>
          </cell>
        </row>
        <row r="2030">
          <cell r="A2030" t="str">
            <v>5829</v>
          </cell>
          <cell r="B2030" t="str">
            <v>USINA DE CONCRETO FIXA, CAPACIDADE NOMINAL DE 90 A 120 M3/H, SEM SILO - CHI DIURNO. AF_07/2016</v>
          </cell>
          <cell r="D2030" t="str">
            <v>CHI</v>
          </cell>
          <cell r="E2030" t="str">
            <v>110,87</v>
          </cell>
          <cell r="F2030" t="str">
            <v>118,84</v>
          </cell>
        </row>
        <row r="2031">
          <cell r="A2031" t="str">
            <v>5837</v>
          </cell>
          <cell r="B2031" t="str">
            <v>VIBROACABADORA DE ASFALTO SOBRE ESTEIRAS, LARGURA DE PAVIMENTAÇÃO 1,90 M A 5,30 M, POTÊNCIA 105 HP CAPACIDADE 450 T/H - CHI DIURNO. AF_11/2014</v>
          </cell>
          <cell r="D2031" t="str">
            <v>CHI</v>
          </cell>
          <cell r="E2031" t="str">
            <v>95,96</v>
          </cell>
          <cell r="F2031" t="str">
            <v>98,40</v>
          </cell>
        </row>
        <row r="2032">
          <cell r="A2032" t="str">
            <v>5841</v>
          </cell>
          <cell r="B2032" t="str">
            <v>VASSOURA MECÂNICA REBOCÁVEL COM ESCOVA CILÍNDRICA, LARGURA ÚTIL DE VARRIMENTO DE 2,44 M - CHI DIURNO. AF_06/2014</v>
          </cell>
          <cell r="D2032" t="str">
            <v>CHI</v>
          </cell>
          <cell r="E2032" t="str">
            <v>2,24</v>
          </cell>
          <cell r="F2032" t="str">
            <v>2,24</v>
          </cell>
        </row>
        <row r="2033">
          <cell r="A2033" t="str">
            <v>5845</v>
          </cell>
          <cell r="B2033" t="str">
            <v>TRATOR DE PNEUS, POTÊNCIA 122 CV, TRAÇÃO 4X4, PESO COM LASTRO DE 4.510 KG - CHI DIURNO. AF_06/2014</v>
          </cell>
          <cell r="D2033" t="str">
            <v>CHI</v>
          </cell>
          <cell r="E2033" t="str">
            <v>29,56</v>
          </cell>
          <cell r="F2033" t="str">
            <v>31,79</v>
          </cell>
        </row>
        <row r="2034">
          <cell r="A2034" t="str">
            <v>5849</v>
          </cell>
          <cell r="B2034" t="str">
            <v>TRATOR DE ESTEIRAS, POTÊNCIA 170 HP, PESO OPERACIONAL 19 T, CAÇAMBA 5,2 M3 - CHI DIURNO. AF_06/2014</v>
          </cell>
          <cell r="D2034" t="str">
            <v>CHI</v>
          </cell>
          <cell r="E2034" t="str">
            <v>48,20</v>
          </cell>
          <cell r="F2034" t="str">
            <v>50,43</v>
          </cell>
        </row>
        <row r="2035">
          <cell r="A2035" t="str">
            <v>5853</v>
          </cell>
          <cell r="B2035" t="str">
            <v>TRATOR DE ESTEIRAS, POTÊNCIA 150 HP, PESO OPERACIONAL 16,7 T, COM RODA MOTRIZ ELEVADA E LÂMINA 3,18 M3 - CHI DIURNO. AF_06/2014</v>
          </cell>
          <cell r="D2035" t="str">
            <v>CHI</v>
          </cell>
          <cell r="E2035" t="str">
            <v>48,39</v>
          </cell>
          <cell r="F2035" t="str">
            <v>50,62</v>
          </cell>
        </row>
        <row r="2036">
          <cell r="A2036" t="str">
            <v>5857</v>
          </cell>
          <cell r="B2036" t="str">
            <v>TRATOR DE ESTEIRAS, POTÊNCIA 347 HP, PESO OPERACIONAL 38,5 T, COM LÂMINA 8,70 M3 - CHI DIURNO. AF_06/2014</v>
          </cell>
          <cell r="D2036" t="str">
            <v>CHI</v>
          </cell>
          <cell r="E2036" t="str">
            <v>116,88</v>
          </cell>
          <cell r="F2036" t="str">
            <v>119,11</v>
          </cell>
        </row>
        <row r="2037">
          <cell r="A2037" t="str">
            <v>5865</v>
          </cell>
          <cell r="B2037" t="str">
            <v>ROLO COMPACTADOR VIBRATÓRIO REBOCÁVEL, CILINDRO DE AÇO LISO, POTÊNCIA DE TRAÇÃO DE 65 CV, PESO 4,7 T, IMPACTO DINÂMICO 18,3 T, LARGURA DE TRABALHO 1,67 M - CHI DIURNO. AF_02/2016</v>
          </cell>
          <cell r="D2037" t="str">
            <v>CHI</v>
          </cell>
          <cell r="E2037" t="str">
            <v>5,28</v>
          </cell>
          <cell r="F2037" t="str">
            <v>5,28</v>
          </cell>
        </row>
        <row r="2038">
          <cell r="A2038" t="str">
            <v>5869</v>
          </cell>
          <cell r="B2038" t="str">
            <v>ROLO COMPACTADOR VIBRATÓRIO TANDEM AÇO LISO, POTÊNCIA 58 HP, PESO SEM/COM LASTRO 6,5 / 9,4 T, LARGURA DE TRABALHO 1,2 M - CHI DIURNO. AF_06/2014</v>
          </cell>
          <cell r="D2038" t="str">
            <v>CHI</v>
          </cell>
          <cell r="E2038" t="str">
            <v>39,50</v>
          </cell>
          <cell r="F2038" t="str">
            <v>41,70</v>
          </cell>
        </row>
        <row r="2039">
          <cell r="A2039" t="str">
            <v>5877</v>
          </cell>
          <cell r="B2039" t="str">
            <v>RETROESCAVADEIRA SOBRE RODAS COM CARREGADEIRA, TRAÇÃO 4X4, POTÊNCIA LÍQ. 72 HP, CAÇAMBA CARREG. CAP. MÍN. 0,79 M3, CAÇAMBA RETRO CAP. 0,18 M3, PESO OPERACIONAL MÍN. 7.140 KG, PROFUNDIDADE ESCAVAÇÃO MÁX. 4,50 M - CHI DIURNO. AF_06/2014</v>
          </cell>
          <cell r="D2039" t="str">
            <v>CHI</v>
          </cell>
          <cell r="E2039" t="str">
            <v>35,80</v>
          </cell>
          <cell r="F2039" t="str">
            <v>38,35</v>
          </cell>
        </row>
        <row r="2040">
          <cell r="A2040" t="str">
            <v>5881</v>
          </cell>
          <cell r="B2040" t="str">
            <v>ROLO COMPACTADOR VIBRATÓRIO PÉ DE CARNEIRO, OPERADO POR CONTROLE REMOTO, POTÊNCIA 12,5 KW, PESO OPERACIONAL 1,675 T, LARGURA DE TRABALHO 0,85 M - CHI DIURNO. AF_02/2016</v>
          </cell>
          <cell r="D2040" t="str">
            <v>CHI</v>
          </cell>
          <cell r="E2040" t="str">
            <v>41,92</v>
          </cell>
          <cell r="F2040" t="str">
            <v>44,12</v>
          </cell>
        </row>
        <row r="2041">
          <cell r="A2041" t="str">
            <v>5884</v>
          </cell>
          <cell r="B2041" t="str">
            <v>USINA DE LAMA ASFÁLTICA, PROD 30 A 50 T/H, SILO DE AGREGADO 7 M3, RESERVATÓRIOS PARA EMULSÃO E ÁGUA DE 2,3 M3 CADA, MISTURADOR TIPO PUG MILL A SER MONTADO SOBRE CAMINHÃO - CHI DIURNO. AF_10/2014</v>
          </cell>
          <cell r="D2041" t="str">
            <v>CHI</v>
          </cell>
          <cell r="E2041" t="str">
            <v>31,73</v>
          </cell>
          <cell r="F2041" t="str">
            <v>33,20</v>
          </cell>
        </row>
        <row r="2042">
          <cell r="A2042" t="str">
            <v>5892</v>
          </cell>
          <cell r="B2042" t="str">
            <v>CAMINHÃO TOCO, PESO BRUTO TOTAL 14.300 KG, CARGA ÚTIL MÁXIMA 9590 KG, DISTÂNCIA ENTRE EIXOS 4,76 M, POTÊNCIA 185 CV (NÃO INCLUI CARROCERIA) - CHI DIURNO. AF_06/2014</v>
          </cell>
          <cell r="D2042" t="str">
            <v>CHI</v>
          </cell>
          <cell r="E2042" t="str">
            <v>28,63</v>
          </cell>
          <cell r="F2042" t="str">
            <v>30,72</v>
          </cell>
        </row>
        <row r="2043">
          <cell r="A2043" t="str">
            <v>5896</v>
          </cell>
          <cell r="B2043" t="str">
            <v>CAMINHÃO TOCO, PESO BRUTO TOTAL 16.000 KG, CARGA ÚTIL MÁXIMA DE 10.685 KG, DISTÂNCIA ENTRE EIXOS 4,80 M, POTÊNCIA 189 CV EXCLUSIVE CARROCERIA - CHI DIURNO. AF_06/2014</v>
          </cell>
          <cell r="D2043" t="str">
            <v>CHI</v>
          </cell>
          <cell r="E2043" t="str">
            <v>26,84</v>
          </cell>
          <cell r="F2043" t="str">
            <v>28,93</v>
          </cell>
        </row>
        <row r="2044">
          <cell r="A2044" t="str">
            <v>5903</v>
          </cell>
          <cell r="B2044" t="str">
            <v>CAMINHÃO PIPA 10.000 L TRUCADO, PESO BRUTO TOTAL 23.000 KG, CARGA ÚTIL MÁXIMA 15.935 KG, DISTÂNCIA ENTRE EIXOS 4,8 M, POTÊNCIA 230 CV, INCLUSIVE TANQUE DE AÇO PARA TRANSPORTE DE ÁGUA - CHI DIURNO. AF_06/2014</v>
          </cell>
          <cell r="D2044" t="str">
            <v>CHI</v>
          </cell>
          <cell r="E2044" t="str">
            <v>33,51</v>
          </cell>
          <cell r="F2044" t="str">
            <v>35,60</v>
          </cell>
        </row>
        <row r="2045">
          <cell r="A2045" t="str">
            <v>5911</v>
          </cell>
          <cell r="B2045" t="str">
            <v>ESPARGIDOR DE ASFALTO PRESSURIZADO COM TANQUE DE 2500 L, REBOCÁVEL COM MOTOR A GASOLINA POTÊNCIA 3,4 HP - CHI DIURNO. AF_07/2014</v>
          </cell>
          <cell r="D2045" t="str">
            <v>CHI</v>
          </cell>
          <cell r="E2045" t="str">
            <v>17,12</v>
          </cell>
          <cell r="F2045" t="str">
            <v>18,59</v>
          </cell>
        </row>
        <row r="2046">
          <cell r="A2046" t="str">
            <v>5923</v>
          </cell>
          <cell r="B2046" t="str">
            <v>GRADE DE DISCO REBOCÁVEL COM 20 DISCOS 24" X 6 MM COM PNEUS PARA TRANSPORTE - CHI DIURNO. AF_06/2014</v>
          </cell>
          <cell r="D2046" t="str">
            <v>CHI</v>
          </cell>
          <cell r="E2046" t="str">
            <v>1,52</v>
          </cell>
          <cell r="F2046" t="str">
            <v>1,52</v>
          </cell>
        </row>
        <row r="2047">
          <cell r="A2047" t="str">
            <v>5930</v>
          </cell>
          <cell r="B2047" t="str">
            <v>GUINDAUTO HIDRÁULICO, CAPACIDADE MÁXIMA DE CARGA 6200 KG, MOMENTO MÁXIMO DE CARGA 11,7 TM, ALCANCE MÁXIMO HORIZONTAL 9,70 M, INCLUSIVE CAMINHÃO TOCO PBT 16.000 KG, POTÊNCIA DE 189 CV - CHI DIURNO. AF_06/2014</v>
          </cell>
          <cell r="D2047" t="str">
            <v>CHI</v>
          </cell>
          <cell r="E2047" t="str">
            <v>31,13</v>
          </cell>
          <cell r="F2047" t="str">
            <v>33,39</v>
          </cell>
        </row>
        <row r="2048">
          <cell r="A2048" t="str">
            <v>5934</v>
          </cell>
          <cell r="B2048" t="str">
            <v>MOTONIVELADORA POTÊNCIA BÁSICA LÍQUIDA (PRIMEIRA MARCHA) 125 HP, PESO BRUTO 13032 KG, LARGURA DA LÂMINA DE 3,7 M - CHI DIURNO. AF_06/2014</v>
          </cell>
          <cell r="D2048" t="str">
            <v>CHI</v>
          </cell>
          <cell r="E2048" t="str">
            <v>49,33</v>
          </cell>
          <cell r="F2048" t="str">
            <v>52,23</v>
          </cell>
        </row>
        <row r="2049">
          <cell r="A2049" t="str">
            <v>5942</v>
          </cell>
          <cell r="B2049" t="str">
            <v>PÁ CARREGADEIRA SOBRE RODAS, POTÊNCIA LÍQUIDA 128 HP, CAPACIDADE DA CAÇAMBA 1,7 A 2,8 M3, PESO OPERACIONAL 11632 KG - CHI DIURNO. AF_06/2014</v>
          </cell>
          <cell r="D2049" t="str">
            <v>CHI</v>
          </cell>
          <cell r="E2049" t="str">
            <v>41,80</v>
          </cell>
          <cell r="F2049" t="str">
            <v>44,03</v>
          </cell>
        </row>
        <row r="2050">
          <cell r="A2050" t="str">
            <v>5946</v>
          </cell>
          <cell r="B2050" t="str">
            <v>PÁ CARREGADEIRA SOBRE RODAS, POTÊNCIA 197 HP, CAPACIDADE DA CAÇAMBA 2,5 A 3,5 M3, PESO OPERACIONAL 18338 KG - CHI DIURNO. AF_06/2014</v>
          </cell>
          <cell r="D2050" t="str">
            <v>CHI</v>
          </cell>
          <cell r="E2050" t="str">
            <v>50,89</v>
          </cell>
          <cell r="F2050" t="str">
            <v>53,12</v>
          </cell>
        </row>
        <row r="2051">
          <cell r="A2051" t="str">
            <v>5952</v>
          </cell>
          <cell r="B2051" t="str">
            <v>MARTELETE OU ROMPEDOR PNEUMÁTICO MANUAL, 28 KG, COM SILENCIADOR - CHI DIURNO. AF_07/2016</v>
          </cell>
          <cell r="D2051" t="str">
            <v>CHI</v>
          </cell>
          <cell r="E2051" t="str">
            <v>20,35</v>
          </cell>
          <cell r="F2051" t="str">
            <v>22,73</v>
          </cell>
        </row>
        <row r="2052">
          <cell r="A2052" t="str">
            <v>5954</v>
          </cell>
          <cell r="B2052" t="str">
            <v>COMPRESSOR DE AR REBOCÁVEL, VAZÃO 189 PCM, PRESSÃO EFETIVA DE TRABALHO 102 PSI, MOTOR DIESEL, POTÊNCIA 63 CV - CHI DIURNO. AF_06/2015</v>
          </cell>
          <cell r="D2052" t="str">
            <v>CHI</v>
          </cell>
          <cell r="E2052" t="str">
            <v>2,65</v>
          </cell>
          <cell r="F2052" t="str">
            <v>2,65</v>
          </cell>
        </row>
        <row r="2053">
          <cell r="A2053" t="str">
            <v>5961</v>
          </cell>
          <cell r="B2053" t="str">
            <v>CAMINHÃO BASCULANTE 6 M3, PESO BRUTO TOTAL 16.000 KG, CARGA ÚTIL MÁXIMA 13.071 KG, DISTÂNCIA ENTRE EIXOS 4,80 M, POTÊNCIA 230 CV INCLUSIVE CAÇAMBA METÁLICA - CHI DIURNO. AF_06/2014</v>
          </cell>
          <cell r="D2053" t="str">
            <v>CHI</v>
          </cell>
          <cell r="E2053" t="str">
            <v>32,53</v>
          </cell>
          <cell r="F2053" t="str">
            <v>34,50</v>
          </cell>
        </row>
        <row r="2054">
          <cell r="A2054" t="str">
            <v>6260</v>
          </cell>
          <cell r="B2054" t="str">
            <v>CAMINHÃO PIPA 6.000 L, PESO BRUTO TOTAL 13.000 KG, DISTÂNCIA ENTRE EIXOS 4,80 M, POTÊNCIA 189 CV INCLUSIVE TANQUE DE AÇO PARA TRANSPORTE DE ÁGUA, CAPACIDADE 6 M3 - CHI DIURNO. AF_06/2014</v>
          </cell>
          <cell r="D2054" t="str">
            <v>CHI</v>
          </cell>
          <cell r="E2054" t="str">
            <v>29,91</v>
          </cell>
          <cell r="F2054" t="str">
            <v>32,00</v>
          </cell>
        </row>
        <row r="2055">
          <cell r="A2055" t="str">
            <v>6880</v>
          </cell>
          <cell r="B2055" t="str">
            <v>ROLO COMPACTADOR DE PNEUS ESTÁTICO, PRESSÃO VARIÁVEL, POTÊNCIA 111 HP, PESO SEM/COM LASTRO 9,5 / 26 T, LARGURA DE TRABALHO 1,90 M - CHI DIURNO. AF_07/2014</v>
          </cell>
          <cell r="D2055" t="str">
            <v>CHI</v>
          </cell>
          <cell r="E2055" t="str">
            <v>45,37</v>
          </cell>
          <cell r="F2055" t="str">
            <v>47,57</v>
          </cell>
        </row>
        <row r="2056">
          <cell r="A2056" t="str">
            <v>7031</v>
          </cell>
          <cell r="B2056" t="str">
            <v>TANQUE DE ASFALTO ESTACIONÁRIO COM SERPENTINA, CAPACIDADE 30.000 L - CHI DIURNO. AF_06/2014</v>
          </cell>
          <cell r="D2056" t="str">
            <v>CHI</v>
          </cell>
          <cell r="E2056" t="str">
            <v>3,27</v>
          </cell>
          <cell r="F2056" t="str">
            <v>3,27</v>
          </cell>
        </row>
        <row r="2057">
          <cell r="A2057" t="str">
            <v>7043</v>
          </cell>
          <cell r="B2057" t="str">
            <v>MOTOBOMBA TRASH (PARA ÁGUA SUJA) AUTO ESCORVANTE, MOTOR GASOLINA DE 6,41 HP, DIÂMETROS DE SUCÇÃO X RECALQUE: 3" X 3", HM/Q = 10 MCA / 60 M3/H A 23 MCA / 0 M3/H - CHI DIURNO. AF_10/2014</v>
          </cell>
          <cell r="D2057" t="str">
            <v>CHI</v>
          </cell>
          <cell r="E2057" t="str">
            <v>0,17</v>
          </cell>
          <cell r="F2057" t="str">
            <v>0,17</v>
          </cell>
        </row>
        <row r="2058">
          <cell r="A2058" t="str">
            <v>7050</v>
          </cell>
          <cell r="B2058" t="str">
            <v>ROLO COMPACTADOR PE DE CARNEIRO VIBRATORIO, POTENCIA 125 HP, PESO OPERACIONAL SEM/COM LASTRO 11,95 / 13,30 T, IMPACTO DINAMICO 38,5 / 22,5 T, LARGURA DE TRABALHO 2,15 M - CHI DIURNO. AF_06/2014</v>
          </cell>
          <cell r="D2058" t="str">
            <v>CHI</v>
          </cell>
          <cell r="E2058" t="str">
            <v>42,28</v>
          </cell>
          <cell r="F2058" t="str">
            <v>44,48</v>
          </cell>
        </row>
        <row r="2059">
          <cell r="A2059" t="str">
            <v>67827</v>
          </cell>
          <cell r="B2059" t="str">
            <v>CAMINHÃO BASCULANTE 6 M3 TOCO, PESO BRUTO TOTAL 16.000 KG, CARGA ÚTIL MÁXIMA 11.130 KG, DISTÂNCIA ENTRE EIXOS 5,36 M, POTÊNCIA 185 CV, INCLUSIVE CAÇAMBA METÁLICA - CHI DIURNO. AF_06/2014</v>
          </cell>
          <cell r="D2059" t="str">
            <v>CHI</v>
          </cell>
          <cell r="E2059" t="str">
            <v>31,80</v>
          </cell>
          <cell r="F2059" t="str">
            <v>33,77</v>
          </cell>
        </row>
        <row r="2060">
          <cell r="A2060" t="str">
            <v>73395</v>
          </cell>
          <cell r="B2060" t="str">
            <v>GRUPO GERADOR ESTACIONÁRIO, MOTOR DIESEL POTÊNCIA 170 KVA - CHI DIURNO. AF_02/2016</v>
          </cell>
          <cell r="D2060" t="str">
            <v>CHI</v>
          </cell>
          <cell r="E2060" t="str">
            <v>4,92</v>
          </cell>
          <cell r="F2060" t="str">
            <v>4,92</v>
          </cell>
        </row>
        <row r="2061">
          <cell r="A2061" t="str">
            <v>83766</v>
          </cell>
          <cell r="B2061" t="str">
            <v>GRUPO DE SOLDAGEM COM GERADOR A DIESEL 60 CV PARA SOLDA ELÉTRICA, SOBRE 04 RODAS, COM MOTOR 4 CILINDROS 600 A - CHI DIURNO. AF_02/2016</v>
          </cell>
          <cell r="D2061" t="str">
            <v>CHI</v>
          </cell>
          <cell r="E2061" t="str">
            <v>27,93</v>
          </cell>
          <cell r="F2061" t="str">
            <v>29,89</v>
          </cell>
        </row>
        <row r="2062">
          <cell r="A2062" t="str">
            <v>84013</v>
          </cell>
          <cell r="B2062" t="str">
            <v>ESCAVADEIRA HIDRÁULICA SOBRE ESTEIRAS, CAÇAMBA 0,80 M3, PESO OPERACIONAL 17,8 T, POTÊNCIA LÍQUIDA 110 HP - CHI DIURNO. AF_10/2014</v>
          </cell>
          <cell r="D2062" t="str">
            <v>CHI</v>
          </cell>
          <cell r="E2062" t="str">
            <v>48,73</v>
          </cell>
          <cell r="F2062" t="str">
            <v>51,28</v>
          </cell>
        </row>
        <row r="2063">
          <cell r="A2063" t="str">
            <v>87446</v>
          </cell>
          <cell r="B2063" t="str">
            <v>BETONEIRA CAPACIDADE NOMINAL 400 L, CAPACIDADE DE MISTURA 310 L, MOTOR A DIESEL POTÊNCIA 5,0 HP, SEM CARREGADOR - CHI DIURNO. AF_06/2014</v>
          </cell>
          <cell r="D2063" t="str">
            <v>CHI</v>
          </cell>
          <cell r="E2063" t="str">
            <v>0,30</v>
          </cell>
          <cell r="F2063" t="str">
            <v>0,30</v>
          </cell>
        </row>
        <row r="2064">
          <cell r="A2064" t="str">
            <v>88392</v>
          </cell>
          <cell r="B2064" t="str">
            <v>MISTURADOR DE ARGAMASSA, EIXO HORIZONTAL, CAPACIDADE DE MISTURA 300 KG, MOTOR ELÉTRICO POTÊNCIA 5 CV - CHI DIURNO. AF_06/2014</v>
          </cell>
          <cell r="D2064" t="str">
            <v>CHI</v>
          </cell>
          <cell r="E2064" t="str">
            <v>0,59</v>
          </cell>
          <cell r="F2064" t="str">
            <v>0,59</v>
          </cell>
        </row>
        <row r="2065">
          <cell r="A2065" t="str">
            <v>88398</v>
          </cell>
          <cell r="B2065" t="str">
            <v>MISTURADOR DE ARGAMASSA, EIXO HORIZONTAL, CAPACIDADE DE MISTURA 600 KG, MOTOR ELÉTRICO POTÊNCIA 7,5 CV - CHI DIURNO. AF_06/2014</v>
          </cell>
          <cell r="D2065" t="str">
            <v>CHI</v>
          </cell>
          <cell r="E2065" t="str">
            <v>0,70</v>
          </cell>
          <cell r="F2065" t="str">
            <v>0,70</v>
          </cell>
        </row>
        <row r="2066">
          <cell r="A2066" t="str">
            <v>88404</v>
          </cell>
          <cell r="B2066" t="str">
            <v>MISTURADOR DE ARGAMASSA, EIXO HORIZONTAL, CAPACIDADE DE MISTURA 160 KG, MOTOR ELÉTRICO POTÊNCIA 3 CV - CHI DIURNO. AF_06/2014</v>
          </cell>
          <cell r="D2066" t="str">
            <v>CHI</v>
          </cell>
          <cell r="E2066" t="str">
            <v>0,55</v>
          </cell>
          <cell r="F2066" t="str">
            <v>0,55</v>
          </cell>
        </row>
        <row r="2067">
          <cell r="A2067" t="str">
            <v>88430</v>
          </cell>
          <cell r="B2067" t="str">
            <v>PROJETOR DE ARGAMASSA, CAPACIDADE DE PROJEÇÃO 1,5 M3/H, ALCANCE DE 30 ATÉ 60 M, MOTOR ELÉTRICO POTÊNCIA 7,5 HP - CHI DIURNO. AF_06/2014</v>
          </cell>
          <cell r="D2067" t="str">
            <v>CHI</v>
          </cell>
          <cell r="E2067" t="str">
            <v>3,67</v>
          </cell>
          <cell r="F2067" t="str">
            <v>3,67</v>
          </cell>
        </row>
        <row r="2068">
          <cell r="A2068" t="str">
            <v>88438</v>
          </cell>
          <cell r="B2068" t="str">
            <v>PROJETOR DE ARGAMASSA, CAPACIDADE DE PROJEÇÃO 2 M3/H, ALCANCE ATÉ 50 M, MOTOR ELÉTRICO POTÊNCIA 7,5 HP - CHI DIURNO. AF_06/2014</v>
          </cell>
          <cell r="D2068" t="str">
            <v>CHI</v>
          </cell>
          <cell r="E2068" t="str">
            <v>4,86</v>
          </cell>
          <cell r="F2068" t="str">
            <v>4,86</v>
          </cell>
        </row>
        <row r="2069">
          <cell r="A2069" t="str">
            <v>88831</v>
          </cell>
          <cell r="B2069" t="str">
            <v>BETONEIRA CAPACIDADE NOMINAL DE 400 L, CAPACIDADE DE MISTURA 280 L, MOTOR ELÉTRICO TRIFÁSICO POTÊNCIA DE 2 CV, SEM CARREGADOR - CHI DIURNO. AF_10/2014</v>
          </cell>
          <cell r="D2069" t="str">
            <v>CHI</v>
          </cell>
          <cell r="E2069" t="str">
            <v>0,22</v>
          </cell>
          <cell r="F2069" t="str">
            <v>0,22</v>
          </cell>
        </row>
        <row r="2070">
          <cell r="A2070" t="str">
            <v>88844</v>
          </cell>
          <cell r="B2070" t="str">
            <v>TRATOR DE ESTEIRAS, POTÊNCIA 125 HP, PESO OPERACIONAL 12,9 T, COM LÂMINA 2,7 M3 - CHI DIURNO. AF_10/2014</v>
          </cell>
          <cell r="D2070" t="str">
            <v>CHI</v>
          </cell>
          <cell r="E2070" t="str">
            <v>42,59</v>
          </cell>
          <cell r="F2070" t="str">
            <v>44,82</v>
          </cell>
        </row>
        <row r="2071">
          <cell r="A2071" t="str">
            <v>88908</v>
          </cell>
          <cell r="B2071" t="str">
            <v>ESCAVADEIRA HIDRÁULICA SOBRE ESTEIRAS, CAÇAMBA 1,20 M3, PESO OPERACIONAL 21 T, POTÊNCIA BRUTA 155 HP - CHI DIURNO. AF_06/2014</v>
          </cell>
          <cell r="D2071" t="str">
            <v>CHI</v>
          </cell>
          <cell r="E2071" t="str">
            <v>53,47</v>
          </cell>
          <cell r="F2071" t="str">
            <v>56,02</v>
          </cell>
        </row>
        <row r="2072">
          <cell r="A2072" t="str">
            <v>89022</v>
          </cell>
          <cell r="B2072" t="str">
            <v>BOMBA SUBMERSÍVEL ELÉTRICA TRIFÁSICA, POTÊNCIA 2,96 HP, Ø ROTOR 144 MM SEMI-ABERTO, BOCAL DE SAÍDA Ø 2, HM/Q = 2 MCA / 38,8 M3/H A 28 MCA / 5 M3/H - CHI DIURNO. AF_06/2014</v>
          </cell>
          <cell r="D2072" t="str">
            <v>CHI</v>
          </cell>
          <cell r="E2072" t="str">
            <v>0,29</v>
          </cell>
          <cell r="F2072" t="str">
            <v>0,29</v>
          </cell>
        </row>
        <row r="2073">
          <cell r="A2073" t="str">
            <v>89027</v>
          </cell>
          <cell r="B2073" t="str">
            <v>TANQUE DE ASFALTO ESTACIONÁRIO COM MAÇARICO, CAPACIDADE 20.000 L - CHI DIURNO. AF_06/2014</v>
          </cell>
          <cell r="D2073" t="str">
            <v>CHI</v>
          </cell>
          <cell r="E2073" t="str">
            <v>2,66</v>
          </cell>
          <cell r="F2073" t="str">
            <v>2,66</v>
          </cell>
        </row>
        <row r="2074">
          <cell r="A2074" t="str">
            <v>89031</v>
          </cell>
          <cell r="B2074" t="str">
            <v>TRATOR DE ESTEIRAS, POTÊNCIA 100 HP, PESO OPERACIONAL 9,4 T, COM LÂMINA 2,19 M3 - CHI DIURNO. AF_06/2014</v>
          </cell>
          <cell r="D2074" t="str">
            <v>CHI</v>
          </cell>
          <cell r="E2074" t="str">
            <v>41,51</v>
          </cell>
          <cell r="F2074" t="str">
            <v>43,74</v>
          </cell>
        </row>
        <row r="2075">
          <cell r="A2075" t="str">
            <v>89036</v>
          </cell>
          <cell r="B2075" t="str">
            <v>TRATOR DE PNEUS, POTÊNCIA 85 CV, TRAÇÃO 4X4, PESO COM LASTRO DE 4.675 KG - CHI DIURNO. AF_06/2014</v>
          </cell>
          <cell r="D2075" t="str">
            <v>CHI</v>
          </cell>
          <cell r="E2075" t="str">
            <v>26,54</v>
          </cell>
          <cell r="F2075" t="str">
            <v>28,77</v>
          </cell>
        </row>
        <row r="2076">
          <cell r="A2076" t="str">
            <v>89218</v>
          </cell>
          <cell r="B2076" t="str">
            <v>BATE-ESTACAS POR GRAVIDADE, POTÊNCIA DE 160 HP, PESO DO MARTELO ATÉ 3 TONELADAS - CHI DIURNO. AF_11/2014</v>
          </cell>
          <cell r="D2076" t="str">
            <v>CHI</v>
          </cell>
          <cell r="E2076" t="str">
            <v>58,79</v>
          </cell>
          <cell r="F2076" t="str">
            <v>64,01</v>
          </cell>
        </row>
        <row r="2077">
          <cell r="A2077" t="str">
            <v>89226</v>
          </cell>
          <cell r="B2077" t="str">
            <v>BETONEIRA CAPACIDADE NOMINAL DE 600 L, CAPACIDADE DE MISTURA 360 L, MOTOR ELÉTRICO TRIFÁSICO POTÊNCIA DE 4 CV, SEM CARREGADOR - CHI DIURNO. AF_11/2014</v>
          </cell>
          <cell r="D2077" t="str">
            <v>CHI</v>
          </cell>
          <cell r="E2077" t="str">
            <v>0,91</v>
          </cell>
          <cell r="F2077" t="str">
            <v>0,91</v>
          </cell>
        </row>
        <row r="2078">
          <cell r="A2078" t="str">
            <v>89235</v>
          </cell>
          <cell r="B2078" t="str">
            <v>FRESADORA DE ASFALTO A FRIO SOBRE RODAS, LARGURA FRESAGEM DE 1,0 M, POTÊNCIA 208 HP - CHI DIURNO. AF_11/2014</v>
          </cell>
          <cell r="D2078" t="str">
            <v>CHI</v>
          </cell>
          <cell r="E2078" t="str">
            <v>124,21</v>
          </cell>
          <cell r="F2078" t="str">
            <v>126,65</v>
          </cell>
        </row>
        <row r="2079">
          <cell r="A2079" t="str">
            <v>89243</v>
          </cell>
          <cell r="B2079" t="str">
            <v>FRESADORA DE ASFALTO A FRIO SOBRE RODAS, LARGURA FRESAGEM DE 2,0 M, POTÊNCIA 550 HP - CHI DIURNO. AF_11/2014</v>
          </cell>
          <cell r="D2079" t="str">
            <v>CHI</v>
          </cell>
          <cell r="E2079" t="str">
            <v>264,12</v>
          </cell>
          <cell r="F2079" t="str">
            <v>266,56</v>
          </cell>
        </row>
        <row r="2080">
          <cell r="A2080" t="str">
            <v>89251</v>
          </cell>
          <cell r="B2080" t="str">
            <v>RECICLADORA DE ASFALTO A FRIO SOBRE RODAS, LARGURA FRESAGEM DE 2,0 M, POTÊNCIA 422 HP - CHI DIURNO. AF_11/2014</v>
          </cell>
          <cell r="D2080" t="str">
            <v>CHI</v>
          </cell>
          <cell r="E2080" t="str">
            <v>232,05</v>
          </cell>
          <cell r="F2080" t="str">
            <v>234,49</v>
          </cell>
        </row>
        <row r="2081">
          <cell r="A2081" t="str">
            <v>89258</v>
          </cell>
          <cell r="B2081" t="str">
            <v>VIBROACABADORA DE ASFALTO SOBRE ESTEIRAS, LARGURA DE PAVIMENTAÇÃO 2,13 M A 4,55 M, POTÊNCIA 100 HP, CAPACIDADE 400 T/H - CHI DIURNO. AF_11/2014</v>
          </cell>
          <cell r="D2081" t="str">
            <v>CHI</v>
          </cell>
          <cell r="E2081" t="str">
            <v>82,15</v>
          </cell>
          <cell r="F2081" t="str">
            <v>84,59</v>
          </cell>
        </row>
        <row r="2082">
          <cell r="A2082" t="str">
            <v>89273</v>
          </cell>
          <cell r="B2082" t="str">
            <v>GUINDASTE HIDRÁULICO AUTOPROPELIDO, COM LANÇA TELESCÓPICA 28,80 M, CAPACIDADE MÁXIMA 30 T, POTÊNCIA 97 KW, TRAÇÃO 4 X 4 - CHI DIURNO. AF_11/2014</v>
          </cell>
          <cell r="D2082" t="str">
            <v>CHI</v>
          </cell>
          <cell r="E2082" t="str">
            <v>51,85</v>
          </cell>
          <cell r="F2082" t="str">
            <v>54,19</v>
          </cell>
        </row>
        <row r="2083">
          <cell r="A2083" t="str">
            <v>89279</v>
          </cell>
          <cell r="B2083" t="str">
            <v>BETONEIRA CAPACIDADE NOMINAL DE 600 L, CAPACIDADE DE MISTURA 440 L, MOTOR A DIESEL POTÊNCIA 10 HP, COM CARREGADOR - CHI DIURNO. AF_11/2014</v>
          </cell>
          <cell r="D2083" t="str">
            <v>CHI</v>
          </cell>
          <cell r="E2083" t="str">
            <v>1,10</v>
          </cell>
          <cell r="F2083" t="str">
            <v>1,10</v>
          </cell>
        </row>
        <row r="2084">
          <cell r="A2084" t="str">
            <v>89877</v>
          </cell>
          <cell r="B2084" t="str">
            <v>CAMINHÃO BASCULANTE 14 M3, COM CAVALO MECÂNICO DE CAPACIDADE MÁXIMA DE TRAÇÃO COMBINADO DE 36000 KG, POTÊNCIA 286 CV, INCLUSIVE SEMIREBOQUE COM CAÇAMBA METÁLICA - CHI DIURNO. AF_12/2014</v>
          </cell>
          <cell r="D2084" t="str">
            <v>CHI</v>
          </cell>
          <cell r="E2084" t="str">
            <v>41,07</v>
          </cell>
          <cell r="F2084" t="str">
            <v>43,04</v>
          </cell>
        </row>
        <row r="2085">
          <cell r="A2085" t="str">
            <v>89884</v>
          </cell>
          <cell r="B2085" t="str">
            <v>CAMINHÃO BASCULANTE 18 M3, COM CAVALO MECÂNICO DE CAPACIDADE MÁXIMA DE TRAÇÃO COMBINADO DE 45000 KG, POTÊNCIA 330 CV, INCLUSIVE SEMIREBOQUE COM CAÇAMBA METÁLICA - CHI DIURNO. AF_12/2014</v>
          </cell>
          <cell r="D2085" t="str">
            <v>CHI</v>
          </cell>
          <cell r="E2085" t="str">
            <v>42,36</v>
          </cell>
          <cell r="F2085" t="str">
            <v>44,33</v>
          </cell>
        </row>
        <row r="2086">
          <cell r="A2086" t="str">
            <v>90587</v>
          </cell>
          <cell r="B2086" t="str">
            <v>VIBRADOR DE IMERSÃO, DIÂMETRO DE PONTEIRA 45MM, MOTOR ELÉTRICO TRIFÁSICO POTÊNCIA DE 2 CV - CHI DIURNO. AF_06/2015</v>
          </cell>
          <cell r="D2086" t="str">
            <v>CHI</v>
          </cell>
          <cell r="E2086" t="str">
            <v>0,32</v>
          </cell>
          <cell r="F2086" t="str">
            <v>0,32</v>
          </cell>
        </row>
        <row r="2087">
          <cell r="A2087" t="str">
            <v>90626</v>
          </cell>
          <cell r="B2087" t="str">
            <v>PERFURATRIZ MANUAL, TORQUE MÁXIMO 83 N.M, POTÊNCIA 5 CV, COM DIÂMETRO MÁXIMO 4" - CHI DIURNO. AF_06/2015</v>
          </cell>
          <cell r="D2087" t="str">
            <v>CHI</v>
          </cell>
          <cell r="E2087" t="str">
            <v>1,57</v>
          </cell>
          <cell r="F2087" t="str">
            <v>1,57</v>
          </cell>
        </row>
        <row r="2088">
          <cell r="A2088" t="str">
            <v>90632</v>
          </cell>
          <cell r="B2088" t="str">
            <v>PERFURATRIZ SOBRE ESTEIRA, TORQUE MÁXIMO 600 KGF, PESO MÉDIO 1000 KG, POTÊNCIA 20 HP, DIÂMETRO MÁXIMO 10" - CHI DIURNO. AF_06/2015</v>
          </cell>
          <cell r="D2088" t="str">
            <v>CHI</v>
          </cell>
          <cell r="E2088" t="str">
            <v>48,91</v>
          </cell>
          <cell r="F2088" t="str">
            <v>51,14</v>
          </cell>
        </row>
        <row r="2089">
          <cell r="A2089" t="str">
            <v>90638</v>
          </cell>
          <cell r="B2089" t="str">
            <v>MISTURADOR DUPLO HORIZONTAL DE ALTA TURBULÊNCIA, CAPACIDADE / VOLUME 2 X 500 LITROS, MOTORES ELÉTRICOS MÍNIMO 5 CV CADA, PARA NATA CIMENTO, ARGAMASSA E OUTROS - CHI DIURNO. AF_06/2015</v>
          </cell>
          <cell r="D2089" t="str">
            <v>CHI</v>
          </cell>
          <cell r="E2089" t="str">
            <v>2,82</v>
          </cell>
          <cell r="F2089" t="str">
            <v>2,82</v>
          </cell>
        </row>
        <row r="2090">
          <cell r="A2090" t="str">
            <v>90644</v>
          </cell>
          <cell r="B2090" t="str">
            <v>BOMBA TRIPLEX, PARA INJEÇÃO DE NATA DE CIMENTO, VAZÃO MÁXIMA DE 100 LITROS/MINUTO, PRESSÃO MÁXIMA DE 70 BAR - CHI DIURNO. AF_06/2015</v>
          </cell>
          <cell r="D2090" t="str">
            <v>CHI</v>
          </cell>
          <cell r="E2090" t="str">
            <v>4,21</v>
          </cell>
          <cell r="F2090" t="str">
            <v>4,21</v>
          </cell>
        </row>
        <row r="2091">
          <cell r="A2091" t="str">
            <v>90651</v>
          </cell>
          <cell r="B2091" t="str">
            <v>BOMBA CENTRÍFUGA MONOESTÁGIO COM MOTOR ELÉTRICO MONOFÁSICO, POTÊNCIA 15 HP, DIÂMETRO DO ROTOR 173 MM, HM/Q = 30 MCA / 90 M3/H A 45 MCA / 55 M3/H - CHI DIURNO. AF_06/2015</v>
          </cell>
          <cell r="D2091" t="str">
            <v>CHI</v>
          </cell>
          <cell r="E2091" t="str">
            <v>0,52</v>
          </cell>
          <cell r="F2091" t="str">
            <v>0,52</v>
          </cell>
        </row>
        <row r="2092">
          <cell r="A2092" t="str">
            <v>90657</v>
          </cell>
          <cell r="B2092" t="str">
            <v>BOMBA DE PROJEÇÃO DE CONCRETO SECO, POTÊNCIA 10 CV, VAZÃO 3 M3/H - CHI DIURNO. AF_06/2015</v>
          </cell>
          <cell r="D2092" t="str">
            <v>CHI</v>
          </cell>
          <cell r="E2092" t="str">
            <v>2,74</v>
          </cell>
          <cell r="F2092" t="str">
            <v>2,74</v>
          </cell>
        </row>
        <row r="2093">
          <cell r="A2093" t="str">
            <v>90663</v>
          </cell>
          <cell r="B2093" t="str">
            <v>BOMBA DE PROJEÇÃO DE CONCRETO SECO, POTÊNCIA 10 CV, VAZÃO 6 M3/H - CHI DIURNO. AF_06/2015</v>
          </cell>
          <cell r="D2093" t="str">
            <v>CHI</v>
          </cell>
          <cell r="E2093" t="str">
            <v>2,94</v>
          </cell>
          <cell r="F2093" t="str">
            <v>2,94</v>
          </cell>
        </row>
        <row r="2094">
          <cell r="A2094" t="str">
            <v>90669</v>
          </cell>
          <cell r="B2094" t="str">
            <v>PROJETOR PNEUMÁTICO DE ARGAMASSA PARA CHAPISCO E REBOCO COM RECIPIENTE ACOPLADO, TIPO CANEQUINHA, COM COMPRESSOR DE AR REBOCÁVEL VAZÃO 89 PCM E MOTOR DIESEL DE 20 CV - CHI DIURNO. AF_06/2015</v>
          </cell>
          <cell r="D2094" t="str">
            <v>CHI</v>
          </cell>
          <cell r="E2094" t="str">
            <v>4,19</v>
          </cell>
          <cell r="F2094" t="str">
            <v>4,19</v>
          </cell>
        </row>
        <row r="2095">
          <cell r="A2095" t="str">
            <v>90675</v>
          </cell>
          <cell r="B2095" t="str">
            <v>PERFURATRIZ COM TORRE METÁLICA PARA EXECUÇÃO DE ESTACA HÉLICE CONTÍNUA, PROFUNDIDADE MÁXIMA DE 30 M, DIÂMETRO MÁXIMO DE 800 MM, POTÊNCIA INSTALADA DE 268 HP, MESA ROTATIVA COM TORQUE MÁXIMO DE 170 KNM - CHI DIURNO. AF_06/2015</v>
          </cell>
          <cell r="D2095" t="str">
            <v>CHI</v>
          </cell>
          <cell r="E2095" t="str">
            <v>158,30</v>
          </cell>
          <cell r="F2095" t="str">
            <v>160,53</v>
          </cell>
        </row>
        <row r="2096">
          <cell r="A2096" t="str">
            <v>90681</v>
          </cell>
          <cell r="B2096" t="str">
            <v>PERFURATRIZ HIDRÁULICA SOBRE CAMINHÃO COM TRADO CURTO ACOPLADO, PROFUNDIDADE MÁXIMA DE 20 M, DIÂMETRO MÁXIMO DE 1500 MM, POTÊNCIA INSTALADA DE 137 HP, MESA ROTATIVA COM TORQUE MÁXIMO DE 30 KNM - CHI DIURNO. AF_06/2015</v>
          </cell>
          <cell r="D2096" t="str">
            <v>CHI</v>
          </cell>
          <cell r="E2096" t="str">
            <v>94,08</v>
          </cell>
          <cell r="F2096" t="str">
            <v>96,31</v>
          </cell>
        </row>
        <row r="2097">
          <cell r="A2097" t="str">
            <v>90687</v>
          </cell>
          <cell r="B2097" t="str">
            <v>MANIPULADOR TELESCÓPICO, POTÊNCIA DE 85 HP, CAPACIDADE DE CARGA DE 3.500 KG, ALTURA MÁXIMA DE ELEVAÇÃO DE 12,3 M - CHI DIURNO. AF_06/2015</v>
          </cell>
          <cell r="D2097" t="str">
            <v>CHI</v>
          </cell>
          <cell r="E2097" t="str">
            <v>41,64</v>
          </cell>
          <cell r="F2097" t="str">
            <v>43,87</v>
          </cell>
        </row>
        <row r="2098">
          <cell r="A2098" t="str">
            <v>90693</v>
          </cell>
          <cell r="B2098" t="str">
            <v>MINICARREGADEIRA SOBRE RODAS, POTÊNCIA LÍQUIDA DE 47 HP, CAPACIDADE NOMINAL DE OPERAÇÃO DE 646 KG - CHI DIURNO. AF_06/2015</v>
          </cell>
          <cell r="D2098" t="str">
            <v>CHI</v>
          </cell>
          <cell r="E2098" t="str">
            <v>35,00</v>
          </cell>
          <cell r="F2098" t="str">
            <v>37,23</v>
          </cell>
        </row>
        <row r="2099">
          <cell r="A2099" t="str">
            <v>90965</v>
          </cell>
          <cell r="B2099" t="str">
            <v>COMPRESSOR DE AR REBOCÁVEL, VAZÃO 89 PCM, PRESSÃO EFETIVA DE TRABALHO 102 PSI, MOTOR DIESEL, POTÊNCIA 20 CV - CHI DIURNO. AF_06/2015</v>
          </cell>
          <cell r="D2099" t="str">
            <v>CHI</v>
          </cell>
          <cell r="E2099" t="str">
            <v>3,54</v>
          </cell>
          <cell r="F2099" t="str">
            <v>3,54</v>
          </cell>
        </row>
        <row r="2100">
          <cell r="A2100" t="str">
            <v>90973</v>
          </cell>
          <cell r="B2100" t="str">
            <v>COMPRESSOR DE AR REBOCAVEL, VAZÃO 250 PCM, PRESSAO DE TRABALHO 102 PSI, MOTOR A DIESEL POTÊNCIA 81 CV - CHI DIURNO. AF_06/2015</v>
          </cell>
          <cell r="D2100" t="str">
            <v>CHI</v>
          </cell>
          <cell r="E2100" t="str">
            <v>3,55</v>
          </cell>
          <cell r="F2100" t="str">
            <v>3,55</v>
          </cell>
        </row>
        <row r="2101">
          <cell r="A2101" t="str">
            <v>90982</v>
          </cell>
          <cell r="B2101" t="str">
            <v>COMPRESSOR DE AR REBOCÁVEL, VAZÃO 748 PCM, PRESSÃO EFETIVA DE TRABALHO 102 PSI, MOTOR DIESEL, POTÊNCIA 210 CV - CHI DIURNO. AF_06/2015</v>
          </cell>
          <cell r="D2101" t="str">
            <v>CHI</v>
          </cell>
          <cell r="E2101" t="str">
            <v>9,03</v>
          </cell>
          <cell r="F2101" t="str">
            <v>9,03</v>
          </cell>
        </row>
        <row r="2102">
          <cell r="A2102" t="str">
            <v>91001</v>
          </cell>
          <cell r="B2102" t="str">
            <v>COMPRESSOR DE AR REBOCAVEL, VAZÃO 400 PCM, PRESSAO DE TRABALHO 102 PSI, MOTOR A DIESEL POTÊNCIA 110 CV - CHI DIURNO. AF_06/2015</v>
          </cell>
          <cell r="D2102" t="str">
            <v>CHI</v>
          </cell>
          <cell r="E2102" t="str">
            <v>4,21</v>
          </cell>
          <cell r="F2102" t="str">
            <v>4,21</v>
          </cell>
        </row>
        <row r="2103">
          <cell r="A2103" t="str">
            <v>91032</v>
          </cell>
          <cell r="B2103" t="str">
            <v>CAMINHÃO TRUCADO (C/ TERCEIRO EIXO) ELETRÔNICO - POTÊNCIA 231CV - PBT = 22000KG - DIST. ENTRE EIXOS 5170 MM - INCLUI CARROCERIA FIXA ABERTA DE MADEIRA - CHI DIURNO. AF_06/2015</v>
          </cell>
          <cell r="D2103" t="str">
            <v>CHI</v>
          </cell>
          <cell r="E2103" t="str">
            <v>31,82</v>
          </cell>
          <cell r="F2103" t="str">
            <v>33,91</v>
          </cell>
        </row>
        <row r="2104">
          <cell r="A2104" t="str">
            <v>91278</v>
          </cell>
          <cell r="B2104" t="str">
            <v>PLACA VIBRATÓRIA REVERSÍVEL COM MOTOR 4 TEMPOS A GASOLINA, FORÇA CENTRÍFUGA DE 25 KN (2500 KGF), POTÊNCIA 5,5 CV - CHI DIURNO. AF_08/2015</v>
          </cell>
          <cell r="D2104" t="str">
            <v>CHI</v>
          </cell>
          <cell r="E2104" t="str">
            <v>0,48</v>
          </cell>
          <cell r="F2104" t="str">
            <v>0,48</v>
          </cell>
        </row>
        <row r="2105">
          <cell r="A2105" t="str">
            <v>91285</v>
          </cell>
          <cell r="B2105" t="str">
            <v>CORTADORA DE PISO COM MOTOR 4 TEMPOS A GASOLINA, POTÊNCIA DE 13 HP, COM DISCO DE CORTE DIAMANTADO SEGMENTADO PARA CONCRETO, DIÂMETRO DE 350 MM, FURO DE 1" (14 X 1") - CHI DIURNO. AF_08/2015</v>
          </cell>
          <cell r="D2105" t="str">
            <v>CHI</v>
          </cell>
          <cell r="E2105" t="str">
            <v>0,56</v>
          </cell>
          <cell r="F2105" t="str">
            <v>0,56</v>
          </cell>
        </row>
        <row r="2106">
          <cell r="A2106" t="str">
            <v>91387</v>
          </cell>
          <cell r="B2106" t="str">
            <v>CAMINHÃO BASCULANTE 10 M3, TRUCADO CABINE SIMPLES, PESO BRUTO TOTAL 23.000 KG, CARGA ÚTIL MÁXIMA 15.935 KG, DISTÂNCIA ENTRE EIXOS 4,80 M, POTÊNCIA 230 CV INCLUSIVE CAÇAMBA METÁLICA - CHI DIURNO. AF_06/2014</v>
          </cell>
          <cell r="D2106" t="str">
            <v>CHI</v>
          </cell>
          <cell r="E2106" t="str">
            <v>34,59</v>
          </cell>
          <cell r="F2106" t="str">
            <v>36,56</v>
          </cell>
        </row>
        <row r="2107">
          <cell r="A2107" t="str">
            <v>91395</v>
          </cell>
          <cell r="B2107" t="str">
            <v>CAMINHÃO TOCO, PBT 14.300 KG, CARGA ÚTIL MÁX. 9.710 KG, DIST. ENTRE EIXOS 3,56 M, POTÊNCIA 185 CV, INCLUSIVE CARROCERIA FIXA ABERTA DE MADEIRA P/ TRANSPORTE GERAL DE CARGA SECA, DIMEN. APROX. 2,50 X 6,50 X 0,50 M - CHI DIURNO. AF_06/2014</v>
          </cell>
          <cell r="D2107" t="str">
            <v>CHI</v>
          </cell>
          <cell r="E2107" t="str">
            <v>29,49</v>
          </cell>
          <cell r="F2107" t="str">
            <v>31,58</v>
          </cell>
        </row>
        <row r="2108">
          <cell r="A2108" t="str">
            <v>91486</v>
          </cell>
          <cell r="B2108" t="str">
            <v>ESPARGIDOR DE ASFALTO PRESSURIZADO, TANQUE 6 M3 COM ISOLAÇÃO TÉRMICA, AQUECIDO COM 2 MAÇARICOS, COM BARRA ESPARGIDORA 3,60 M, MONTADO SOBRE CAMINHÃO  TOCO, PBT 14.300 KG, POTÊNCIA 185 CV - CHI DIURNO. AF_08/2015</v>
          </cell>
          <cell r="D2108" t="str">
            <v>CHI</v>
          </cell>
          <cell r="E2108" t="str">
            <v>34,96</v>
          </cell>
          <cell r="F2108" t="str">
            <v>37,05</v>
          </cell>
        </row>
        <row r="2109">
          <cell r="A2109" t="str">
            <v>91534</v>
          </cell>
          <cell r="B2109" t="str">
            <v>COMPACTADOR DE SOLOS DE PERCUSSÃO (SOQUETE) COM MOTOR A GASOLINA 4 TEMPOS, POTÊNCIA 4 CV - CHI DIURNO. AF_08/2015</v>
          </cell>
          <cell r="D2109" t="str">
            <v>CHI</v>
          </cell>
          <cell r="E2109" t="str">
            <v>19,01</v>
          </cell>
          <cell r="F2109" t="str">
            <v>21,24</v>
          </cell>
        </row>
        <row r="2110">
          <cell r="A2110" t="str">
            <v>91635</v>
          </cell>
          <cell r="B2110" t="str">
            <v>GUINDAUTO HIDRÁULICO, CAPACIDADE MÁXIMA DE CARGA 6500 KG, MOMENTO MÁXIMO DE CARGA 5,8 TM, ALCANCE MÁXIMO HORIZONTAL 7,60 M, INCLUSIVE CAMINHÃO TOCO PBT 9.700 KG, POTÊNCIA DE 160 CV - CHI DIURNO. AF_08/2015</v>
          </cell>
          <cell r="D2110" t="str">
            <v>CHI</v>
          </cell>
          <cell r="E2110" t="str">
            <v>30,19</v>
          </cell>
          <cell r="F2110" t="str">
            <v>32,45</v>
          </cell>
        </row>
        <row r="2111">
          <cell r="A2111" t="str">
            <v>91646</v>
          </cell>
          <cell r="B2111" t="str">
            <v>CAMINHÃO DE TRANSPORTE DE MATERIAL ASFÁLTICO 30.000 L, COM CAVALO MECÂNICO DE CAPACIDADE MÁXIMA DE TRAÇÃO COMBINADO DE 66.000 KG, POTÊNCIA 360 CV, INCLUSIVE TANQUE DE ASFALTO COM SERPENTINA - CHI DIURNO. AF_08/2015</v>
          </cell>
          <cell r="D2111" t="str">
            <v>CHI</v>
          </cell>
          <cell r="E2111" t="str">
            <v>48,46</v>
          </cell>
          <cell r="F2111" t="str">
            <v>51,24</v>
          </cell>
        </row>
        <row r="2112">
          <cell r="A2112" t="str">
            <v>91693</v>
          </cell>
          <cell r="B2112" t="str">
            <v>SERRA CIRCULAR DE BANCADA COM MOTOR ELÉTRICO POTÊNCIA DE 5HP, COM COIFA PARA DISCO 10" - CHI DIURNO. AF_08/2015</v>
          </cell>
          <cell r="D2112" t="str">
            <v>CHI</v>
          </cell>
          <cell r="E2112" t="str">
            <v>18,37</v>
          </cell>
          <cell r="F2112" t="str">
            <v>20,60</v>
          </cell>
        </row>
        <row r="2113">
          <cell r="A2113" t="str">
            <v>92044</v>
          </cell>
          <cell r="B2113" t="str">
            <v>DISTRIBUIDOR DE AGREGADOS REBOCAVEL, CAPACIDADE 1,9 M³, LARGURA DE TRABALHO 3,66 M - CHI DIURNO. AF_11/2015</v>
          </cell>
          <cell r="D2113" t="str">
            <v>CHI</v>
          </cell>
          <cell r="E2113" t="str">
            <v>4,56</v>
          </cell>
          <cell r="F2113" t="str">
            <v>4,56</v>
          </cell>
        </row>
        <row r="2114">
          <cell r="A2114" t="str">
            <v>92107</v>
          </cell>
          <cell r="B2114" t="str">
            <v>CAMINHÃO PARA EQUIPAMENTO DE LIMPEZA A SUCÇÃO COM CAMINHÃO TRUCADO DE PESO BRUTO TOTAL 23000 KG, CARGA ÚTIL MÁXIMA 15935 KG, DISTÂNCIA ENTRE EIXOS 4,80 M, POTÊNCIA 230 CV, INCLUSIVE LIMPADORA A SUCÇÃO, TANQUE 12000 L - CHI DIURNO. AF_11/2015</v>
          </cell>
          <cell r="D2114" t="str">
            <v>CHI</v>
          </cell>
          <cell r="E2114" t="str">
            <v>35,74</v>
          </cell>
          <cell r="F2114" t="str">
            <v>37,83</v>
          </cell>
        </row>
        <row r="2115">
          <cell r="A2115" t="str">
            <v>92113</v>
          </cell>
          <cell r="B2115" t="str">
            <v>PENEIRA ROTATIVA COM MOTOR ELÉTRICO TRIFÁSICO DE 2 CV, CILINDRO DE 1 M X 0,60 M, COM FUROS DE 3,17 MM - CHI DIURNO. AF_11/2015</v>
          </cell>
          <cell r="D2115" t="str">
            <v>CHI</v>
          </cell>
          <cell r="E2115" t="str">
            <v>0,66</v>
          </cell>
          <cell r="F2115" t="str">
            <v>0,66</v>
          </cell>
        </row>
        <row r="2116">
          <cell r="A2116" t="str">
            <v>92119</v>
          </cell>
          <cell r="B2116" t="str">
            <v>DOSADOR DE AREIA, CAPACIDADE DE 26 LITROS - CHI DIURNO. AF_11/2015</v>
          </cell>
          <cell r="D2116" t="str">
            <v>CHI</v>
          </cell>
          <cell r="E2116" t="str">
            <v>0,06</v>
          </cell>
          <cell r="F2116" t="str">
            <v>0,06</v>
          </cell>
        </row>
        <row r="2117">
          <cell r="A2117" t="str">
            <v>92139</v>
          </cell>
          <cell r="B2117" t="str">
            <v>CAMINHONETE COM MOTOR A DIESEL, POTÊNCIA 180 CV, CABINE DUPLA, 4X4 - CHI DIURNO. AF_11/2015</v>
          </cell>
          <cell r="D2117" t="str">
            <v>CHI</v>
          </cell>
          <cell r="E2117" t="str">
            <v>28,00</v>
          </cell>
          <cell r="F2117" t="str">
            <v>30,23</v>
          </cell>
        </row>
        <row r="2118">
          <cell r="A2118" t="str">
            <v>92146</v>
          </cell>
          <cell r="B2118" t="str">
            <v>CAMINHONETE CABINE SIMPLES COM MOTOR 1.6 FLEX, CÂMBIO MANUAL, POTÊNCIA 101/104 CV, 2 PORTAS - CHI DIURNO. AF_11/2015</v>
          </cell>
          <cell r="D2118" t="str">
            <v>CHI</v>
          </cell>
          <cell r="E2118" t="str">
            <v>21,20</v>
          </cell>
          <cell r="F2118" t="str">
            <v>23,43</v>
          </cell>
        </row>
        <row r="2119">
          <cell r="A2119" t="str">
            <v>92243</v>
          </cell>
          <cell r="B2119" t="str">
            <v>CAMINHÃO DE TRANSPORTE DE MATERIAL ASFÁLTICO 20.000 L, COM CAVALO MECÂNICO DE CAPACIDADE MÁXIMA DE TRAÇÃO COMBINADO DE 45.000 KG, POTÊNCIA 330 CV, INCLUSIVE TANQUE DE ASFALTO COM MAÇARICO - CHI DIURNO. AF_12/2015</v>
          </cell>
          <cell r="D2119" t="str">
            <v>CHI</v>
          </cell>
          <cell r="E2119" t="str">
            <v>41,24</v>
          </cell>
          <cell r="F2119" t="str">
            <v>44,02</v>
          </cell>
        </row>
        <row r="2120">
          <cell r="A2120" t="str">
            <v>92717</v>
          </cell>
          <cell r="B2120" t="str">
            <v>APARELHO PARA CORTE E SOLDA OXI-ACETILENO SOBRE RODAS, INCLUSIVE CILINDROS E MAÇARICOS - CHI DIURNO. AF_12/2015</v>
          </cell>
          <cell r="D2120" t="str">
            <v>CHI</v>
          </cell>
          <cell r="E2120" t="str">
            <v>0,21</v>
          </cell>
          <cell r="F2120" t="str">
            <v>0,21</v>
          </cell>
        </row>
        <row r="2121">
          <cell r="A2121" t="str">
            <v>92961</v>
          </cell>
          <cell r="B2121" t="str">
            <v>MÁQUINA EXTRUSORA DE CONCRETO PARA GUIAS E SARJETAS, MOTOR A DIESEL, POTÊNCIA 14 CV - CHI DIURNO. AF_12/2015</v>
          </cell>
          <cell r="D2121" t="str">
            <v>CHI</v>
          </cell>
          <cell r="E2121" t="str">
            <v>5,60</v>
          </cell>
          <cell r="F2121" t="str">
            <v>5,60</v>
          </cell>
        </row>
        <row r="2122">
          <cell r="A2122" t="str">
            <v>92967</v>
          </cell>
          <cell r="B2122" t="str">
            <v>MARTELO PERFURADOR PNEUMÁTICO MANUAL, HASTE 25 X 75 MM, 21 KG - CHI DIURNO. AF_12/2015</v>
          </cell>
          <cell r="D2122" t="str">
            <v>CHI</v>
          </cell>
          <cell r="E2122" t="str">
            <v>20,38</v>
          </cell>
          <cell r="F2122" t="str">
            <v>22,76</v>
          </cell>
        </row>
        <row r="2123">
          <cell r="A2123" t="str">
            <v>93225</v>
          </cell>
          <cell r="B2123" t="str">
            <v>PERFURATRIZ COM TORRE METÁLICA PARA EXECUÇÃO DE ESTACA HÉLICE CONTÍNUA, PROFUNDIDADE MÁXIMA DE 32 M, DIÂMETRO MÁXIMO DE 1000 MM, POTÊNCIA INSTALADA DE 350 HP, MESA ROTATIVA COM TORQUE MÁXIMO DE 263 KNM - CHI DIURNO. AF_01/2016</v>
          </cell>
          <cell r="D2123" t="str">
            <v>CHI</v>
          </cell>
          <cell r="E2123" t="str">
            <v>236,01</v>
          </cell>
          <cell r="F2123" t="str">
            <v>238,24</v>
          </cell>
        </row>
        <row r="2124">
          <cell r="A2124" t="str">
            <v>93234</v>
          </cell>
          <cell r="B2124" t="str">
            <v>BETONEIRA CAPACIDADE NOMINAL 400 L, CAPACIDADE DE MISTURA 310 L, MOTOR A GASOLINA POTÊNCIA 5,5 HP, SEM CARREGADOR - CHI DIURNO. AF_02/2016</v>
          </cell>
          <cell r="D2124" t="str">
            <v>CHI</v>
          </cell>
          <cell r="E2124" t="str">
            <v>0,27</v>
          </cell>
          <cell r="F2124" t="str">
            <v>0,27</v>
          </cell>
        </row>
        <row r="2125">
          <cell r="A2125" t="str">
            <v>93244</v>
          </cell>
          <cell r="B2125" t="str">
            <v>ROLO COMPACTADOR VIBRATÓRIO PÉ DE CARNEIRO PARA SOLOS, POTÊNCIA 80 HP, PESO OPERACIONAL SEM/COM LASTRO 7,4 / 8,8 T, LARGURA DE TRABALHO 1,68 M - CHI DIURNO. AF_02/2016</v>
          </cell>
          <cell r="D2125" t="str">
            <v>CHI</v>
          </cell>
          <cell r="E2125" t="str">
            <v>36,21</v>
          </cell>
          <cell r="F2125" t="str">
            <v>38,41</v>
          </cell>
        </row>
        <row r="2126">
          <cell r="A2126" t="str">
            <v>93274</v>
          </cell>
          <cell r="B2126" t="str">
            <v>GRUA ASCENSIONAL, LANÇA DE 30 M, CAPACIDADE DE 1,0 T A 30 M, ALTURA ATÉ 39 M - CHI DIURNO. AF_03/2016</v>
          </cell>
          <cell r="D2126" t="str">
            <v>CHI</v>
          </cell>
          <cell r="E2126" t="str">
            <v>45,88</v>
          </cell>
          <cell r="F2126" t="str">
            <v>48,22</v>
          </cell>
        </row>
        <row r="2127">
          <cell r="A2127" t="str">
            <v>93282</v>
          </cell>
          <cell r="B2127" t="str">
            <v>GUINCHO ELÉTRICO DE COLUNA, CAPACIDADE 400 KG, COM MOTO FREIO, MOTOR TRIFÁSICO DE 1,25 CV - CHI DIURNO. AF_03/2016</v>
          </cell>
          <cell r="D2127" t="str">
            <v>CHI</v>
          </cell>
          <cell r="E2127" t="str">
            <v>17,00</v>
          </cell>
          <cell r="F2127" t="str">
            <v>18,99</v>
          </cell>
        </row>
        <row r="2128">
          <cell r="A2128" t="str">
            <v>93288</v>
          </cell>
          <cell r="B2128" t="str">
            <v>GUINDASTE HIDRÁULICO AUTOPROPELIDO, COM LANÇA TELESCÓPICA 40 M, CAPACIDADE MÁXIMA 60 T, POTÊNCIA 260 KW - CHI DIURNO. AF_03/2016</v>
          </cell>
          <cell r="D2128" t="str">
            <v>CHI</v>
          </cell>
          <cell r="E2128" t="str">
            <v>82,85</v>
          </cell>
          <cell r="F2128" t="str">
            <v>85,19</v>
          </cell>
        </row>
        <row r="2129">
          <cell r="A2129" t="str">
            <v>93403</v>
          </cell>
          <cell r="B2129" t="str">
            <v>GUINDAUTO HIDRÁULICO, CAPACIDADE MÁXIMA DE CARGA 3300 KG, MOMENTO MÁXIMO DE CARGA 5,8 TM, ALCANCE MÁXIMO HORIZONTAL 7,60 M, INCLUSIVE CAMINHÃO TOCO PBT 16.000 KG, POTÊNCIA DE 189 CV - CHI DIURNO. AF_03/2016</v>
          </cell>
          <cell r="D2129" t="str">
            <v>CHI</v>
          </cell>
          <cell r="E2129" t="str">
            <v>30,19</v>
          </cell>
          <cell r="F2129" t="str">
            <v>32,45</v>
          </cell>
        </row>
        <row r="2130">
          <cell r="A2130" t="str">
            <v>93409</v>
          </cell>
          <cell r="B2130" t="str">
            <v>MÁQUINA JATO DE PRESSAO PORTÁTIL, CAMARA DE 1 SAIDA, CAPACIDADE 280 L, DIAMETRO 670 MM, BICO DE JATO CURTO VENTURI DE 5/16'' , MANGUEIRA DE 1'' COM COMPRESSOR DE AR REBOCÁVEL 189 PCM E MOTOR DIESEL 63 CV - CHI DIURNO. AF_03/2016</v>
          </cell>
          <cell r="D2130" t="str">
            <v>CHI</v>
          </cell>
          <cell r="E2130" t="str">
            <v>23,35</v>
          </cell>
          <cell r="F2130" t="str">
            <v>25,63</v>
          </cell>
        </row>
        <row r="2131">
          <cell r="A2131" t="str">
            <v>93416</v>
          </cell>
          <cell r="B2131" t="str">
            <v>GERADOR PORTÁTIL MONOFÁSICO, POTÊNCIA 5500 VA, MOTOR A GASOLINA, POTÊNCIA DO MOTOR 13 CV - CHI DIURNO. AF_03/2016</v>
          </cell>
          <cell r="D2131" t="str">
            <v>CHI</v>
          </cell>
          <cell r="E2131" t="str">
            <v>0,23</v>
          </cell>
          <cell r="F2131" t="str">
            <v>0,23</v>
          </cell>
        </row>
        <row r="2132">
          <cell r="A2132" t="str">
            <v>93422</v>
          </cell>
          <cell r="B2132" t="str">
            <v>GRUPO GERADOR REBOCÁVEL, POTÊNCIA 66 KVA, MOTOR A DIESEL - CHI DIURNO. AF_03/2016</v>
          </cell>
          <cell r="D2132" t="str">
            <v>CHI</v>
          </cell>
          <cell r="E2132" t="str">
            <v>3,09</v>
          </cell>
          <cell r="F2132" t="str">
            <v>3,09</v>
          </cell>
        </row>
        <row r="2133">
          <cell r="A2133" t="str">
            <v>93428</v>
          </cell>
          <cell r="B2133" t="str">
            <v>GRUPO GERADOR ESTACIONÁRIO, POTÊNCIA 150 KVA, MOTOR A DIESEL- CHI DIURNO. AF_03/2016</v>
          </cell>
          <cell r="D2133" t="str">
            <v>CHI</v>
          </cell>
          <cell r="E2133" t="str">
            <v>4,38</v>
          </cell>
          <cell r="F2133" t="str">
            <v>4,38</v>
          </cell>
        </row>
        <row r="2134">
          <cell r="A2134" t="str">
            <v>93434</v>
          </cell>
          <cell r="B2134" t="str">
            <v>USINA DE MISTURA ASFÁLTICA À QUENTE, TIPO CONTRA FLUXO, PROD 40 A 80 TON/HORA - CHI DIURNO. AF_03/2016</v>
          </cell>
          <cell r="D2134" t="str">
            <v>CHI</v>
          </cell>
          <cell r="E2134" t="str">
            <v>148,18</v>
          </cell>
          <cell r="F2134" t="str">
            <v>156,15</v>
          </cell>
        </row>
        <row r="2135">
          <cell r="A2135" t="str">
            <v>93440</v>
          </cell>
          <cell r="B2135" t="str">
            <v>USINA DE ASFALTO À FRIO, CAPACIDADE DE 40 A 60 TON/HORA, ELÉTRICA POTÊNCIA 30 CV - CHI DIURNO. AF_03/2016</v>
          </cell>
          <cell r="D2135" t="str">
            <v>CHI</v>
          </cell>
          <cell r="E2135" t="str">
            <v>77,96</v>
          </cell>
          <cell r="F2135" t="str">
            <v>85,93</v>
          </cell>
        </row>
        <row r="2136">
          <cell r="A2136" t="str">
            <v>95122</v>
          </cell>
          <cell r="B2136" t="str">
            <v>USINA MISTURADORA DE SOLOS, CAPACIDADE DE 200 A 500 TON/H, POTENCIA 75KW - CHI DIURNO. AF_07/2016</v>
          </cell>
          <cell r="D2136" t="str">
            <v>CHI</v>
          </cell>
          <cell r="E2136" t="str">
            <v>112,17</v>
          </cell>
          <cell r="F2136" t="str">
            <v>120,14</v>
          </cell>
        </row>
        <row r="2137">
          <cell r="A2137" t="str">
            <v>95128</v>
          </cell>
          <cell r="B2137" t="str">
            <v>DISTRIBUIDOR DE AGREGADOS AUTOPROPELIDO, CAP 3 M3, A DIESEL, POTÊNCIA 176CV - CHI DIURNO. AF_07/2016</v>
          </cell>
          <cell r="D2137" t="str">
            <v>CHI</v>
          </cell>
          <cell r="E2137" t="str">
            <v>31,49</v>
          </cell>
          <cell r="F2137" t="str">
            <v>33,72</v>
          </cell>
        </row>
        <row r="2138">
          <cell r="A2138" t="str">
            <v>95140</v>
          </cell>
          <cell r="B2138" t="str">
            <v>TALHA MANUAL DE CORRENTE, CAPACIDADE DE 2 TON. COM ELEVAÇÃO DE 3 M - CHI DIURNO. AF_07/2016</v>
          </cell>
          <cell r="D2138" t="str">
            <v>CHI</v>
          </cell>
          <cell r="E2138" t="str">
            <v>0,04</v>
          </cell>
          <cell r="F2138" t="str">
            <v>0,04</v>
          </cell>
        </row>
        <row r="2139">
          <cell r="A2139" t="str">
            <v>95213</v>
          </cell>
          <cell r="B2139" t="str">
            <v>GRUA ASCENCIONAL, LANÇA DE 42 M, CAPACIDADE DE 1,5 T A 30 M, ALTURA ATÉ 39 M - CHI DIURNO. AF_08/2016</v>
          </cell>
          <cell r="D2139" t="str">
            <v>CHI</v>
          </cell>
          <cell r="E2139" t="str">
            <v>49,48</v>
          </cell>
          <cell r="F2139" t="str">
            <v>51,82</v>
          </cell>
        </row>
        <row r="2140">
          <cell r="A2140" t="str">
            <v>95219</v>
          </cell>
          <cell r="B2140" t="str">
            <v>PULVERIZADOR DE TINTA ELÉTRICO/MÁQUINA DE PINTURA AIRLESS, VAZÃO 2 L/MIN - CHI DIURNO. AF_08/2016</v>
          </cell>
          <cell r="D2140" t="str">
            <v>CHI</v>
          </cell>
          <cell r="E2140" t="str">
            <v>18,72</v>
          </cell>
          <cell r="F2140" t="str">
            <v>20,68</v>
          </cell>
        </row>
        <row r="2141">
          <cell r="A2141" t="str">
            <v>95259</v>
          </cell>
          <cell r="B2141" t="str">
            <v>MARTELO DEMOLIDOR PNEUMÁTICO MANUAL, 32 KG - CHI DIURNO. AF_09/2016</v>
          </cell>
          <cell r="D2141" t="str">
            <v>CHI</v>
          </cell>
          <cell r="E2141" t="str">
            <v>20,22</v>
          </cell>
          <cell r="F2141" t="str">
            <v>22,60</v>
          </cell>
        </row>
        <row r="2142">
          <cell r="A2142" t="str">
            <v>95265</v>
          </cell>
          <cell r="B2142" t="str">
            <v>COMPACTADOR DE SOLOS DE PERCUSÃO (SOQUETE) COM MOTOR A GASOLINA, POTÊNCIA 3 CV - CHI DIURNO. AF_09/2016</v>
          </cell>
          <cell r="D2142" t="str">
            <v>CHI</v>
          </cell>
          <cell r="E2142" t="str">
            <v>0,61</v>
          </cell>
          <cell r="F2142" t="str">
            <v>0,61</v>
          </cell>
        </row>
        <row r="2143">
          <cell r="A2143" t="str">
            <v>95271</v>
          </cell>
          <cell r="B2143" t="str">
            <v>RÉGUA VIBRATÓRIA DUPLA PARA CONCRETO, PESO DE 60KG, COMPRIMENTO 4 M, COM MOTOR A GASOLINA, POTÊNCIA 5,5 HP - CHI DIURNO. AF_09/2016</v>
          </cell>
          <cell r="D2143" t="str">
            <v>CHI</v>
          </cell>
          <cell r="E2143" t="str">
            <v>0,39</v>
          </cell>
          <cell r="F2143" t="str">
            <v>0,39</v>
          </cell>
        </row>
        <row r="2144">
          <cell r="A2144" t="str">
            <v>95277</v>
          </cell>
          <cell r="B2144" t="str">
            <v>POLIDORA DE PISO (POLITRIZ), PESO DE 100KG, DIÂMETRO 450 MM, MOTOR ELÉTRICO, POTÊNCIA 4 HP - CHI DIURNO. AF_09/2016</v>
          </cell>
          <cell r="D2144" t="str">
            <v>CHI</v>
          </cell>
          <cell r="E2144" t="str">
            <v>0,39</v>
          </cell>
          <cell r="F2144" t="str">
            <v>0,39</v>
          </cell>
        </row>
        <row r="2145">
          <cell r="A2145" t="str">
            <v>95283</v>
          </cell>
          <cell r="B2145" t="str">
            <v>DESEMPENADEIRA DE CONCRETO, PESO DE 75KG, 4 PÁS, MOTOR A GASOLINA, POTÊNCIA 5,5 HP - CHI DIURNO. AF_09/2016</v>
          </cell>
          <cell r="D2145" t="str">
            <v>CHI</v>
          </cell>
          <cell r="E2145" t="str">
            <v>0,43</v>
          </cell>
          <cell r="F2145" t="str">
            <v>0,43</v>
          </cell>
        </row>
        <row r="2146">
          <cell r="A2146" t="str">
            <v>95621</v>
          </cell>
          <cell r="B2146" t="str">
            <v>PERFURATRIZ PNEUMATICA MANUAL DE PESO MEDIO, MARTELETE, 18KG, COMPRIMENTO MÁXIMO DE CURSO DE 6 M, DIAMETRO DO PISTAO DE 5,5 CM - CHI DIURNO. AF_11/2016</v>
          </cell>
          <cell r="D2146" t="str">
            <v>CHI</v>
          </cell>
          <cell r="E2146" t="str">
            <v>20,03</v>
          </cell>
          <cell r="F2146" t="str">
            <v>22,41</v>
          </cell>
        </row>
        <row r="2147">
          <cell r="A2147" t="str">
            <v>95632</v>
          </cell>
          <cell r="B2147" t="str">
            <v>ROLO COMPACTADOR VIBRATORIO TANDEM, ACO LISO, POTENCIA 125 HP, PESO SEM/COM LASTRO 10,20/11,65 T, LARGURA DE TRABALHO 1,73 M - CHI DIURNO. AF_11/2016</v>
          </cell>
          <cell r="D2147" t="str">
            <v>CHI</v>
          </cell>
          <cell r="E2147" t="str">
            <v>44,20</v>
          </cell>
          <cell r="F2147" t="str">
            <v>46,40</v>
          </cell>
        </row>
        <row r="2148">
          <cell r="A2148" t="str">
            <v>95703</v>
          </cell>
          <cell r="B2148" t="str">
            <v>PERFURATRIZ MANUAL, TORQUE MAXIMO 55 KGF.M, POTENCIA 5 CV, COM DIAMETRO MAXIMO 8 1/2" - CHI DIURNO. AF_11/2016</v>
          </cell>
          <cell r="D2148" t="str">
            <v>CHI</v>
          </cell>
          <cell r="E2148" t="str">
            <v>21,81</v>
          </cell>
          <cell r="F2148" t="str">
            <v>24,04</v>
          </cell>
        </row>
        <row r="2149">
          <cell r="A2149" t="str">
            <v>95709</v>
          </cell>
          <cell r="B2149" t="str">
            <v>PERFURATRIZ SOBRE ESTEIRA, TORQUE MÁXIMO 600 KGF, POTÊNCIA ENTRE 50 E 60 HP, DIÂMETRO MÁXIMO 10 - CHI DIURNO. AF_11/2016</v>
          </cell>
          <cell r="D2149" t="str">
            <v>CHI</v>
          </cell>
          <cell r="E2149" t="str">
            <v>47,63</v>
          </cell>
          <cell r="F2149" t="str">
            <v>49,86</v>
          </cell>
        </row>
        <row r="2150">
          <cell r="A2150" t="str">
            <v>95715</v>
          </cell>
          <cell r="B2150" t="str">
            <v>ESCAVADEIRA HIDRAULICA SOBRE ESTEIRA, COM GARRA GIRATORIA DE MANDIBULAS, PESO OPERACIONAL ENTRE 22,00 E 25,50 TON, POTENCIA LIQUIDA ENTRE 150 E 160 HP - CHI DIURNO. AF_11/2016</v>
          </cell>
          <cell r="D2150" t="str">
            <v>CHI</v>
          </cell>
          <cell r="E2150" t="str">
            <v>55,26</v>
          </cell>
          <cell r="F2150" t="str">
            <v>57,81</v>
          </cell>
        </row>
        <row r="2151">
          <cell r="A2151" t="str">
            <v>95721</v>
          </cell>
          <cell r="B2151" t="str">
            <v>ESCAVADEIRA HIDRAULICA SOBRE ESTEIRA, EQUIPADA COM CLAMSHELL, COM CAPACIDADE DA CAÇAMBA ENTRE 1,20 E 1,50 M3, PESO OPERACIONAL ENTRE 20,00 E 22,00 TON, POTENCIA LIQUIDA ENTRE 150 E 160 HP - CHI DIURNO. AF_11/2016</v>
          </cell>
          <cell r="D2151" t="str">
            <v>CHI</v>
          </cell>
          <cell r="E2151" t="str">
            <v>53,95</v>
          </cell>
          <cell r="F2151" t="str">
            <v>56,50</v>
          </cell>
        </row>
        <row r="2152">
          <cell r="A2152" t="str">
            <v>95873</v>
          </cell>
          <cell r="B2152" t="str">
            <v>GRUPO GERADOR COM CARENAGEM, MOTOR DIESEL POTÊNCIA STANDART ENTRE 250 E 260 KVA - CHI DIURNO. AF_12/2016</v>
          </cell>
          <cell r="D2152" t="str">
            <v>CHI</v>
          </cell>
          <cell r="E2152" t="str">
            <v>7,01</v>
          </cell>
          <cell r="F2152" t="str">
            <v>7,01</v>
          </cell>
        </row>
        <row r="2153">
          <cell r="A2153" t="str">
            <v>96014</v>
          </cell>
          <cell r="B2153" t="str">
            <v>TRATOR DE PNEUS COM POTÊNCIA DE 122 CV, TRAÇÃO 4X4, COM VASSOURA MECÂNICA ACOPLADA - CHI DIURNO. AF_02/2017</v>
          </cell>
          <cell r="D2153" t="str">
            <v>CHI</v>
          </cell>
          <cell r="E2153" t="str">
            <v>31,70</v>
          </cell>
          <cell r="F2153" t="str">
            <v>33,93</v>
          </cell>
        </row>
        <row r="2154">
          <cell r="A2154" t="str">
            <v>96021</v>
          </cell>
          <cell r="B2154" t="str">
            <v>TRATOR DE PNEUS COM POTÊNCIA DE 122 CV, TRAÇÃO 4X4, COM GRADE DE DISCOS ACOPLADA - CHI DIURNO. AF_02/2017</v>
          </cell>
          <cell r="D2154" t="str">
            <v>CHI</v>
          </cell>
          <cell r="E2154" t="str">
            <v>31,58</v>
          </cell>
          <cell r="F2154" t="str">
            <v>33,81</v>
          </cell>
        </row>
        <row r="2155">
          <cell r="A2155" t="str">
            <v>96029</v>
          </cell>
          <cell r="B2155" t="str">
            <v>TRATOR DE PNEUS COM POTÊNCIA DE 85 CV, TRAÇÃO 4X4, COM GRADE DE DISCOS ACOPLADA - CHI DIURNO. AF_02/2017</v>
          </cell>
          <cell r="D2155" t="str">
            <v>CHI</v>
          </cell>
          <cell r="E2155" t="str">
            <v>28,56</v>
          </cell>
          <cell r="F2155" t="str">
            <v>30,79</v>
          </cell>
        </row>
        <row r="2156">
          <cell r="A2156" t="str">
            <v>96036</v>
          </cell>
          <cell r="B2156" t="str">
            <v>CAMINHÃO BASCULANTE 10 M3, TRUCADO, POTÊNCIA 230 CV, INCLUSIVE CAÇAMBA METÁLICA, COM DISTRIBUIDOR DE AGREGADOS ACOPLADO - CHI DIURNO. AF_02/2017</v>
          </cell>
          <cell r="D2156" t="str">
            <v>CHI</v>
          </cell>
          <cell r="E2156" t="str">
            <v>37,46</v>
          </cell>
          <cell r="F2156" t="str">
            <v>39,43</v>
          </cell>
        </row>
        <row r="2157">
          <cell r="A2157" t="str">
            <v>96155</v>
          </cell>
          <cell r="B2157" t="str">
            <v>TRATOR DE PNEUS COM POTÊNCIA DE 85 CV, TRAÇÃO 4X4, COM VASSOURA MECÂNICA ACOPLADA - CHI DIURNO. AF_02/2017</v>
          </cell>
          <cell r="D2157" t="str">
            <v>CHI</v>
          </cell>
          <cell r="E2157" t="str">
            <v>28,68</v>
          </cell>
          <cell r="F2157" t="str">
            <v>30,91</v>
          </cell>
        </row>
        <row r="2158">
          <cell r="A2158" t="str">
            <v>96156</v>
          </cell>
          <cell r="B2158" t="str">
            <v>MINICARREGADEIRA SOBRE RODAS POTENCIA 47HP CAPACIDADE OPERACAO 646 KG, COM VASSOURA MECÂNICA ACOPLADA - CHI DIURNO. AF_03/2017</v>
          </cell>
          <cell r="D2158" t="str">
            <v>CHI</v>
          </cell>
          <cell r="E2158" t="str">
            <v>38,11</v>
          </cell>
          <cell r="F2158" t="str">
            <v>40,34</v>
          </cell>
        </row>
        <row r="2159">
          <cell r="A2159" t="str">
            <v>96159</v>
          </cell>
          <cell r="B2159" t="str">
            <v>MÁQUINA DEMARCADORA DE FAIXA DE TRÁFEGO À FRIO, AUTOPROPELIDA, POTÊNCIA 38 HP - CHI DIURNO. AF_07/2016</v>
          </cell>
          <cell r="D2159" t="str">
            <v>CHI</v>
          </cell>
          <cell r="E2159" t="str">
            <v>42,65</v>
          </cell>
          <cell r="F2159" t="str">
            <v>44,97</v>
          </cell>
        </row>
        <row r="2160">
          <cell r="A2160" t="str">
            <v>96246</v>
          </cell>
          <cell r="B2160" t="str">
            <v>MINIESCAVADEIRA SOBRE ESTEIRAS, POTENCIA LIQUIDA DE *30* HP, PESO OPERACIONAL DE *3.500* KG - CHI DIURNO. AF_04/2017</v>
          </cell>
          <cell r="D2160" t="str">
            <v>CHI</v>
          </cell>
          <cell r="E2160" t="str">
            <v>38,56</v>
          </cell>
          <cell r="F2160" t="str">
            <v>41,11</v>
          </cell>
        </row>
        <row r="2161">
          <cell r="A2161" t="str">
            <v>96302</v>
          </cell>
          <cell r="B2161" t="str">
            <v>PERFURATRIZ ROTATIVA SOBRE ESTEIRA, TORQUE MAXIMO 2500 KGM, POTENCIA 110 HP, MOTOR DIESEL - CHI DIURNO. AF_05/2017</v>
          </cell>
          <cell r="D2161" t="str">
            <v>CHI</v>
          </cell>
          <cell r="E2161" t="str">
            <v>63,94</v>
          </cell>
          <cell r="F2161" t="str">
            <v>66,17</v>
          </cell>
        </row>
        <row r="2162">
          <cell r="A2162" t="str">
            <v>96308</v>
          </cell>
          <cell r="B2162" t="str">
            <v>COMPRESSOR DE AR, VAZAO DE 10 PCM, RESERVATORIO 100 L, PRESSAO DE TRABALHO ENTRE 6,9 E 9,7 BAR  POTENCIA 2 HP, TENSAO 110/220 V  CHI DIURNO. AF_05/2017</v>
          </cell>
          <cell r="D2162" t="str">
            <v>CHI</v>
          </cell>
          <cell r="E2162" t="str">
            <v>0,12</v>
          </cell>
          <cell r="F2162" t="str">
            <v>0,12</v>
          </cell>
        </row>
        <row r="2163">
          <cell r="A2163" t="str">
            <v>96464</v>
          </cell>
          <cell r="B2163" t="str">
            <v>ROLO COMPACTADOR DE PNEUS, ESTATICO, PRESSAO VARIAVEL, POTENCIA 110 HP, PESO SEM/COM LASTRO 10,8/27 T, LARGURA DE ROLAGEM 2,30 M - CHI DIURNO. AF_06/2017</v>
          </cell>
          <cell r="D2163" t="str">
            <v>CHI</v>
          </cell>
          <cell r="E2163" t="str">
            <v>47,05</v>
          </cell>
          <cell r="F2163" t="str">
            <v>49,25</v>
          </cell>
        </row>
        <row r="2164">
          <cell r="A2164" t="str">
            <v>98765</v>
          </cell>
          <cell r="B2164" t="str">
            <v>INVERSOR DE SOLDA MONOFÁSICO DE 160 A, POTÊNCIA DE 5400 W, TENSÃO DE 220 V, PARA SOLDA COM ELETRODOS DE 2,0 A 4,0 MM E PROCESSO TIG - CHI DIURNO. AF_06/2018</v>
          </cell>
          <cell r="D2164" t="str">
            <v>CHI</v>
          </cell>
          <cell r="E2164" t="str">
            <v>0,08</v>
          </cell>
          <cell r="F2164" t="str">
            <v>0,08</v>
          </cell>
        </row>
        <row r="2165">
          <cell r="A2165" t="str">
            <v>99834</v>
          </cell>
          <cell r="B2165" t="str">
            <v>LAVADORA DE ALTA PRESSAO (LAVA-JATO) PARA AGUA FRIA, PRESSAO DE OPERACAO ENTRE 1400 E 1900 LIB/POL2, VAZAO MAXIMA ENTRE 400 E 700 L/H - CHI DIURNO. AF_04/2019</v>
          </cell>
          <cell r="D2165" t="str">
            <v>CHI</v>
          </cell>
          <cell r="E2165" t="str">
            <v>0,13</v>
          </cell>
          <cell r="F2165" t="str">
            <v>0,13</v>
          </cell>
        </row>
        <row r="2166">
          <cell r="A2166" t="str">
            <v>100642</v>
          </cell>
          <cell r="B2166" t="str">
            <v>USINA DE MISTURA ASFÁLTICA À QUENTE, TIPO CONTRA FLUXO, PROD 100 A 140 TON/HORA - CHI DIURNO. AF_12/2019</v>
          </cell>
          <cell r="D2166" t="str">
            <v>CHI</v>
          </cell>
          <cell r="E2166" t="str">
            <v>108,62</v>
          </cell>
          <cell r="F2166" t="str">
            <v>110,71</v>
          </cell>
        </row>
        <row r="2167">
          <cell r="A2167" t="str">
            <v>100648</v>
          </cell>
          <cell r="B2167" t="str">
            <v>USINA DE ASFALTO, TIPO GRAVIMÉTRICA, PROD 150 TON/HORA - CHI DIURNO. AF_12/2019</v>
          </cell>
          <cell r="D2167" t="str">
            <v>CHI</v>
          </cell>
          <cell r="E2167" t="str">
            <v>257,74</v>
          </cell>
          <cell r="F2167" t="str">
            <v>259,83</v>
          </cell>
        </row>
        <row r="2168">
          <cell r="A2168" t="str">
            <v>5089</v>
          </cell>
          <cell r="B2168" t="str">
            <v>ROLO COMPACTADOR VIBRATÓRIO PÉ DE CARNEIRO PARA SOLOS, POTÊNCIA 80 HP, PESO OPERACIONAL SEM/COM LASTRO 7,4 / 8,8 T, LARGURA DE TRABALHO 1,68 M - MANUTENÇÃO. AF_02/2016</v>
          </cell>
          <cell r="D2168" t="str">
            <v>H</v>
          </cell>
          <cell r="E2168" t="str">
            <v>20,01</v>
          </cell>
          <cell r="F2168" t="str">
            <v>20,01</v>
          </cell>
        </row>
        <row r="2169">
          <cell r="A2169" t="str">
            <v>5627</v>
          </cell>
          <cell r="B2169" t="str">
            <v>ESCAVADEIRA HIDRÁULICA SOBRE ESTEIRAS, CAÇAMBA 0,80 M3, PESO OPERACIONAL 17 T, POTENCIA BRUTA 111 HP - DEPRECIAÇÃO. AF_06/2014</v>
          </cell>
          <cell r="D2169" t="str">
            <v>H</v>
          </cell>
          <cell r="E2169" t="str">
            <v>26,32</v>
          </cell>
          <cell r="F2169" t="str">
            <v>26,32</v>
          </cell>
        </row>
        <row r="2170">
          <cell r="A2170" t="str">
            <v>5628</v>
          </cell>
          <cell r="B2170" t="str">
            <v>ESCAVADEIRA HIDRÁULICA SOBRE ESTEIRAS, CAÇAMBA 0,80 M3, PESO OPERACIONAL 17 T, POTENCIA BRUTA 111 HP - JUROS. AF_06/2014</v>
          </cell>
          <cell r="D2170" t="str">
            <v>H</v>
          </cell>
          <cell r="E2170" t="str">
            <v>3,57</v>
          </cell>
          <cell r="F2170" t="str">
            <v>3,57</v>
          </cell>
        </row>
        <row r="2171">
          <cell r="A2171" t="str">
            <v>5629</v>
          </cell>
          <cell r="B2171" t="str">
            <v>ESCAVADEIRA HIDRÁULICA SOBRE ESTEIRAS, CAÇAMBA 0,80 M3, PESO OPERACIONAL 17 T, POTENCIA BRUTA 111 HP - MANUTENÇÃO. AF_06/2014</v>
          </cell>
          <cell r="D2171" t="str">
            <v>H</v>
          </cell>
          <cell r="E2171" t="str">
            <v>32,90</v>
          </cell>
          <cell r="F2171" t="str">
            <v>32,90</v>
          </cell>
        </row>
        <row r="2172">
          <cell r="A2172" t="str">
            <v>5630</v>
          </cell>
          <cell r="B2172" t="str">
            <v>ESCAVADEIRA HIDRÁULICA SOBRE ESTEIRAS, CAÇAMBA 0,80 M3, PESO OPERACIONAL 17 T, POTENCIA BRUTA 111 HP - MATERIAIS NA OPERAÇÃO. AF_06/2014</v>
          </cell>
          <cell r="D2172" t="str">
            <v>H</v>
          </cell>
          <cell r="E2172" t="str">
            <v>41,46</v>
          </cell>
          <cell r="F2172" t="str">
            <v>41,46</v>
          </cell>
        </row>
        <row r="2173">
          <cell r="A2173" t="str">
            <v>5658</v>
          </cell>
          <cell r="B2173" t="str">
            <v>GRADE DE DISCO CONTROLE REMOTO REBOCÁVEL, COM 24 DISCOS 24 X 6 MM COM PNEUS PARA TRANSPORTE - MANUTENÇÃO. AF_06/2014</v>
          </cell>
          <cell r="D2173" t="str">
            <v>H</v>
          </cell>
          <cell r="E2173" t="str">
            <v>1,19</v>
          </cell>
          <cell r="F2173" t="str">
            <v>1,19</v>
          </cell>
        </row>
        <row r="2174">
          <cell r="A2174" t="str">
            <v>5664</v>
          </cell>
          <cell r="B2174" t="str">
            <v>RETROESCAVADEIRA SOBRE RODAS COM CARREGADEIRA, TRAÇÃO 4X4, POTÊNCIA LÍQ. 88 HP, CAÇAMBA CARREG. CAP. MÍN. 1 M3, CAÇAMBA RETRO CAP. 0,26 M3, PESO OPERACIONAL MÍN. 6.674 KG, PROFUNDIDADE ESCAVAÇÃO MÁX. 4,37 M - MANUTENÇÃO. AF_06/2014</v>
          </cell>
          <cell r="D2174" t="str">
            <v>H</v>
          </cell>
          <cell r="E2174" t="str">
            <v>17,77</v>
          </cell>
          <cell r="F2174" t="str">
            <v>17,77</v>
          </cell>
        </row>
        <row r="2175">
          <cell r="A2175" t="str">
            <v>5667</v>
          </cell>
          <cell r="B2175" t="str">
            <v>RETROESCAVADEIRA SOBRE RODAS COM CARREGADEIRA, TRAÇÃO 4X2, POTÊNCIA LÍQ. 79 HP, CAÇAMBA CARREG. CAP. MÍN. 1 M3, CAÇAMBA RETRO CAP. 0,20 M3, PESO OPERACIONAL MÍN. 6.570 KG, PROFUNDIDADE ESCAVAÇÃO MÁX. 4,37 M - MANUTENÇÃO. AF_06/2014</v>
          </cell>
          <cell r="D2175" t="str">
            <v>H</v>
          </cell>
          <cell r="E2175" t="str">
            <v>15,81</v>
          </cell>
          <cell r="F2175" t="str">
            <v>15,81</v>
          </cell>
        </row>
        <row r="2176">
          <cell r="A2176" t="str">
            <v>5668</v>
          </cell>
          <cell r="B2176" t="str">
            <v>RETROESCAVADEIRA SOBRE RODAS COM CARREGADEIRA, TRAÇÃO 4X2, POTÊNCIA LÍQ. 79 HP, CAÇAMBA CARREG. CAP. MÍN. 1 M3, CAÇAMBA RETRO CAP. 0,20 M3, PESO OPERACIONAL MÍN. 6.570 KG, PROFUNDIDADE ESCAVAÇÃO MÁX. 4,37 M - MATERIAIS NA OPERAÇÃO. AF_06/2014</v>
          </cell>
          <cell r="D2176" t="str">
            <v>H</v>
          </cell>
          <cell r="E2176" t="str">
            <v>31,72</v>
          </cell>
          <cell r="F2176" t="str">
            <v>31,72</v>
          </cell>
        </row>
        <row r="2177">
          <cell r="A2177" t="str">
            <v>5674</v>
          </cell>
          <cell r="B2177" t="str">
            <v>ROLO COMPACTADOR VIBRATÓRIO DE UM CILINDRO AÇO LISO, POTÊNCIA 80 HP, PESO OPERACIONAL MÁXIMO 8,1 T, IMPACTO DINÂMICO 16,15 / 9,5 T, LARGURA DE TRABALHO 1,68 M - MANUTENÇÃO. AF_06/2014</v>
          </cell>
          <cell r="D2177" t="str">
            <v>H</v>
          </cell>
          <cell r="E2177" t="str">
            <v>19,25</v>
          </cell>
          <cell r="F2177" t="str">
            <v>19,25</v>
          </cell>
        </row>
        <row r="2178">
          <cell r="A2178" t="str">
            <v>5692</v>
          </cell>
          <cell r="B2178" t="str">
            <v>MOTOBOMBA CENTRÍFUGA, MOTOR A GASOLINA, POTÊNCIA 5,42 HP, BOCAIS 1 1/2" X 1", DIÂMETRO ROTOR 143 MM HM/Q = 6 MCA / 16,8 M3/H A 38 MCA / 6,6 M3/H - MANUTENÇÃO. AF_06/2014</v>
          </cell>
          <cell r="D2178" t="str">
            <v>H</v>
          </cell>
          <cell r="E2178" t="str">
            <v>0,14</v>
          </cell>
          <cell r="F2178" t="str">
            <v>0,14</v>
          </cell>
        </row>
        <row r="2179">
          <cell r="A2179" t="str">
            <v>5693</v>
          </cell>
          <cell r="B2179" t="str">
            <v>MOTOBOMBA CENTRÍFUGA, MOTOR A GASOLINA, POTÊNCIA 5,42 HP, BOCAIS 1 1/2" X 1", DIÂMETRO ROTOR 143 MM HM/Q = 6 MCA / 16,8 M3/H A 38 MCA / 6,6 M3/H - MATERIAIS NA OPERAÇÃO. AF_06/2014</v>
          </cell>
          <cell r="D2179" t="str">
            <v>H</v>
          </cell>
          <cell r="E2179" t="str">
            <v>6,20</v>
          </cell>
          <cell r="F2179" t="str">
            <v>6,20</v>
          </cell>
        </row>
        <row r="2180">
          <cell r="A2180" t="str">
            <v>5695</v>
          </cell>
          <cell r="B2180" t="str">
            <v>CAMINHÃO BASCULANTE 6 M3, PESO BRUTO TOTAL 16.000 KG, CARGA ÚTIL MÁXIMA 13.071 KG, DISTÂNCIA ENTRE EIXOS 4,80 M, POTÊNCIA 230 CV INCLUSIVE CAÇAMBA METÁLICA - MANUTENÇÃO. AF_06/2014</v>
          </cell>
          <cell r="D2180" t="str">
            <v>H</v>
          </cell>
          <cell r="E2180" t="str">
            <v>23,90</v>
          </cell>
          <cell r="F2180" t="str">
            <v>23,90</v>
          </cell>
        </row>
        <row r="2181">
          <cell r="A2181" t="str">
            <v>5703</v>
          </cell>
          <cell r="B2181" t="str">
            <v>USINA DE CONCRETO FIXA, CAPACIDADE NOMINAL DE 90 A 120 M3/H, SEM SILO - MATERIAIS NA OPERAÇÃO. AF_07/2016</v>
          </cell>
          <cell r="D2181" t="str">
            <v>H</v>
          </cell>
          <cell r="E2181" t="str">
            <v>17,85</v>
          </cell>
          <cell r="F2181" t="str">
            <v>17,85</v>
          </cell>
        </row>
        <row r="2182">
          <cell r="A2182" t="str">
            <v>5705</v>
          </cell>
          <cell r="B2182" t="str">
            <v>CAMINHÃO TOCO, PBT 16.000 KG, CARGA ÚTIL MÁX. 10.685 KG, DIST. ENTRE EIXOS 4,8 M, POTÊNCIA 189 CV, INCLUSIVE CARROCERIA FIXA ABERTA DE MADEIRA P/ TRANSPORTE GERAL DE CARGA SECA, DIMEN. APROX. 2,5 X 7,00 X 0,50 M - MANUTENÇÃO. AF_06/2014</v>
          </cell>
          <cell r="D2182" t="str">
            <v>H</v>
          </cell>
          <cell r="E2182" t="str">
            <v>14,91</v>
          </cell>
          <cell r="F2182" t="str">
            <v>14,91</v>
          </cell>
        </row>
        <row r="2183">
          <cell r="A2183" t="str">
            <v>5707</v>
          </cell>
          <cell r="B2183" t="str">
            <v>USINA MISTURADORA DE SOLOS, CAPACIDADE DE 200 A 500 TON/H, POTENCIA 75KW - MANUTENÇÃO. AF_07/2016</v>
          </cell>
          <cell r="D2183" t="str">
            <v>H</v>
          </cell>
          <cell r="E2183" t="str">
            <v>40,62</v>
          </cell>
          <cell r="F2183" t="str">
            <v>40,62</v>
          </cell>
        </row>
        <row r="2184">
          <cell r="A2184" t="str">
            <v>5710</v>
          </cell>
          <cell r="B2184" t="str">
            <v>VIBROACABADORA DE ASFALTO SOBRE ESTEIRAS, LARGURA DE PAVIMENTAÇÃO 1,90 M A 5,30 M, POTÊNCIA 105 HP CAPACIDADE 450 T/H - MANUTENÇÃO. AF_11/2014</v>
          </cell>
          <cell r="D2184" t="str">
            <v>H</v>
          </cell>
          <cell r="E2184" t="str">
            <v>104,17</v>
          </cell>
          <cell r="F2184" t="str">
            <v>104,17</v>
          </cell>
        </row>
        <row r="2185">
          <cell r="A2185" t="str">
            <v>5711</v>
          </cell>
          <cell r="B2185" t="str">
            <v>VIBROACABADORA DE ASFALTO SOBRE ESTEIRAS, LARGURA DE PAVIMENTAÇÃO 1,90 M A 5,30 M, POTÊNCIA 105 HP CAPACIDADE 450 T/H - MATERIAIS NA OPERAÇÃO. AF_11/2014</v>
          </cell>
          <cell r="D2185" t="str">
            <v>H</v>
          </cell>
          <cell r="E2185" t="str">
            <v>57,28</v>
          </cell>
          <cell r="F2185" t="str">
            <v>57,28</v>
          </cell>
        </row>
        <row r="2186">
          <cell r="A2186" t="str">
            <v>5714</v>
          </cell>
          <cell r="B2186" t="str">
            <v>TRATOR DE PNEUS, POTÊNCIA 85 CV, TRAÇÃO 4X4, PESO COM LASTRO DE 4.675 KG - MANUTENÇÃO. AF_06/2014</v>
          </cell>
          <cell r="D2186" t="str">
            <v>H</v>
          </cell>
          <cell r="E2186" t="str">
            <v>7,92</v>
          </cell>
          <cell r="F2186" t="str">
            <v>7,92</v>
          </cell>
        </row>
        <row r="2187">
          <cell r="A2187" t="str">
            <v>5715</v>
          </cell>
          <cell r="B2187" t="str">
            <v>TRATOR DE PNEUS, POTÊNCIA 85 CV, TRAÇÃO 4X4, PESO COM LASTRO DE 4.675 KG - MATERIAIS NA OPERAÇÃO. AF_06/2014</v>
          </cell>
          <cell r="D2187" t="str">
            <v>H</v>
          </cell>
          <cell r="E2187" t="str">
            <v>77,07</v>
          </cell>
          <cell r="F2187" t="str">
            <v>77,07</v>
          </cell>
        </row>
        <row r="2188">
          <cell r="A2188" t="str">
            <v>5718</v>
          </cell>
          <cell r="B2188" t="str">
            <v>TRATOR DE ESTEIRAS, POTÊNCIA 170 HP, PESO OPERACIONAL 19 T, CAÇAMBA 5,2 M3 - MATERIAIS NA OPERAÇÃO. AF_06/2014</v>
          </cell>
          <cell r="D2188" t="str">
            <v>H</v>
          </cell>
          <cell r="E2188" t="str">
            <v>68,37</v>
          </cell>
          <cell r="F2188" t="str">
            <v>68,37</v>
          </cell>
        </row>
        <row r="2189">
          <cell r="A2189" t="str">
            <v>5721</v>
          </cell>
          <cell r="B2189" t="str">
            <v>TRATOR DE ESTEIRAS, POTÊNCIA 150 HP, PESO OPERACIONAL 16,7 T, COM RODA MOTRIZ ELEVADA E LÂMINA 3,18 M3 - MATERIAIS NA OPERAÇÃO. AF_06/2014</v>
          </cell>
          <cell r="D2189" t="str">
            <v>H</v>
          </cell>
          <cell r="E2189" t="str">
            <v>60,32</v>
          </cell>
          <cell r="F2189" t="str">
            <v>60,32</v>
          </cell>
        </row>
        <row r="2190">
          <cell r="A2190" t="str">
            <v>5722</v>
          </cell>
          <cell r="B2190" t="str">
            <v>TRATOR DE ESTEIRAS, POTÊNCIA 347 HP, PESO OPERACIONAL 38,5 T, COM LÂMINA 8,70 M3 - MATERIAIS NA OPERAÇÃO. AF_06/2014</v>
          </cell>
          <cell r="D2190" t="str">
            <v>H</v>
          </cell>
          <cell r="E2190" t="str">
            <v>139,52</v>
          </cell>
          <cell r="F2190" t="str">
            <v>139,52</v>
          </cell>
        </row>
        <row r="2191">
          <cell r="A2191" t="str">
            <v>5724</v>
          </cell>
          <cell r="B2191" t="str">
            <v>TRATOR DE ESTEIRAS, POTÊNCIA 100 HP, PESO OPERACIONAL 9,4 T, COM LÂMINA 2,19 M3 - MANUTENÇÃO. AF_06/2014</v>
          </cell>
          <cell r="D2191" t="str">
            <v>H</v>
          </cell>
          <cell r="E2191" t="str">
            <v>33,88</v>
          </cell>
          <cell r="F2191" t="str">
            <v>33,88</v>
          </cell>
        </row>
        <row r="2192">
          <cell r="A2192" t="str">
            <v>5727</v>
          </cell>
          <cell r="B2192" t="str">
            <v>ROLO COMPACTADOR VIBRATÓRIO REBOCÁVEL, CILINDRO DE AÇO LISO, POTÊNCIA DE TRAÇÃO DE 65 CV, PESO 4,7 T, IMPACTO DINÂMICO 18,3 T, LARGURA DE TRABALHO 1,67 M - MANUTENÇÃO. AF_02/2016</v>
          </cell>
          <cell r="D2192" t="str">
            <v>H</v>
          </cell>
          <cell r="E2192" t="str">
            <v>5,81</v>
          </cell>
          <cell r="F2192" t="str">
            <v>5,81</v>
          </cell>
        </row>
        <row r="2193">
          <cell r="A2193" t="str">
            <v>5729</v>
          </cell>
          <cell r="B2193" t="str">
            <v>ROLO COMPACTADOR VIBRATÓRIO TANDEM AÇO LISO, POTÊNCIA 58 HP, PESO SEM/COM LASTRO 6,5 / 9,4 T, LARGURA DE TRABALHO 1,2 M - MANUTENÇÃO. AF_06/2014</v>
          </cell>
          <cell r="D2193" t="str">
            <v>H</v>
          </cell>
          <cell r="E2193" t="str">
            <v>23,63</v>
          </cell>
          <cell r="F2193" t="str">
            <v>23,63</v>
          </cell>
        </row>
        <row r="2194">
          <cell r="A2194" t="str">
            <v>5730</v>
          </cell>
          <cell r="B2194" t="str">
            <v>ROLO COMPACTADOR VIBRATÓRIO TANDEM AÇO LISO, POTÊNCIA 58 HP, PESO SEM/COM LASTRO 6,5 / 9,4 T, LARGURA DE TRABALHO 1,2 M - MATERIAIS NA OPERAÇÃO. AF_06/2014</v>
          </cell>
          <cell r="D2194" t="str">
            <v>H</v>
          </cell>
          <cell r="E2194" t="str">
            <v>26,64</v>
          </cell>
          <cell r="F2194" t="str">
            <v>26,64</v>
          </cell>
        </row>
        <row r="2195">
          <cell r="A2195" t="str">
            <v>5735</v>
          </cell>
          <cell r="B2195" t="str">
            <v>RETROESCAVADEIRA SOBRE RODAS COM CARREGADEIRA, TRAÇÃO 4X4, POTÊNCIA LÍQ. 72 HP, CAÇAMBA CARREG. CAP. MÍN. 0,79 M3, CAÇAMBA RETRO CAP. 0,18 M3, PESO OPERACIONAL MÍN. 7.140 KG, PROFUNDIDADE ESCAVAÇÃO MÁX. 4,50 M - MANUTENÇÃO. AF_06/2014</v>
          </cell>
          <cell r="D2195" t="str">
            <v>H</v>
          </cell>
          <cell r="E2195" t="str">
            <v>17,15</v>
          </cell>
          <cell r="F2195" t="str">
            <v>17,15</v>
          </cell>
        </row>
        <row r="2196">
          <cell r="A2196" t="str">
            <v>5736</v>
          </cell>
          <cell r="B2196" t="str">
            <v>RETROESCAVADEIRA SOBRE RODAS COM CARREGADEIRA, TRAÇÃO 4X4, POTÊNCIA LÍQ. 72 HP, CAÇAMBA CARREG. CAP. MÍN. 0,79 M3, CAÇAMBA RETRO CAP. 0,18 M3, PESO OPERACIONAL MÍN. 7.140 KG, PROFUNDIDADE ESCAVAÇÃO MÁX. 4,50 M - MATERIAIS NA OPERAÇÃO. AF_06/2014</v>
          </cell>
          <cell r="D2196" t="str">
            <v>H</v>
          </cell>
          <cell r="E2196" t="str">
            <v>29,10</v>
          </cell>
          <cell r="F2196" t="str">
            <v>29,10</v>
          </cell>
        </row>
        <row r="2197">
          <cell r="A2197" t="str">
            <v>5738</v>
          </cell>
          <cell r="B2197" t="str">
            <v>ROLO COMPACTADOR VIBRATÓRIO PÉ DE CARNEIRO, OPERADO POR CONTROLE REMOTO, POTÊNCIA 12,5 KW, PESO OPERACIONAL 1,675 T, LARGURA DE TRABALHO 0,85 M - DEPRECIAÇÃO. AF_02/2016</v>
          </cell>
          <cell r="D2197" t="str">
            <v>H</v>
          </cell>
          <cell r="E2197" t="str">
            <v>21,01</v>
          </cell>
          <cell r="F2197" t="str">
            <v>21,01</v>
          </cell>
        </row>
        <row r="2198">
          <cell r="A2198" t="str">
            <v>5739</v>
          </cell>
          <cell r="B2198" t="str">
            <v>ROLO COMPACTADOR VIBRATÓRIO PÉ DE CARNEIRO, OPERADO POR CONTROLE REMOTO, POTÊNCIA 12,5 KW, PESO OPERACIONAL 1,675 T, LARGURA DE TRABALHO 0,85 M - MANUTENÇÃO. AF_02/2016</v>
          </cell>
          <cell r="D2198" t="str">
            <v>H</v>
          </cell>
          <cell r="E2198" t="str">
            <v>26,30</v>
          </cell>
          <cell r="F2198" t="str">
            <v>26,30</v>
          </cell>
        </row>
        <row r="2199">
          <cell r="A2199" t="str">
            <v>5741</v>
          </cell>
          <cell r="B2199" t="str">
            <v>USINA DE LAMA ASFÁLTICA, PROD 30 A 50 T/H, SILO DE AGREGADO 7 M3, RESERVATÓRIOS PARA EMULSÃO E ÁGUA DE 2,3 M3 CADA, MISTURADOR TIPO PUG MILL A SER MONTADO SOBRE CAMINHÃO - MANUTENÇÃO. AF_10/2014</v>
          </cell>
          <cell r="D2199" t="str">
            <v>H</v>
          </cell>
          <cell r="E2199" t="str">
            <v>27,29</v>
          </cell>
          <cell r="F2199" t="str">
            <v>27,29</v>
          </cell>
        </row>
        <row r="2200">
          <cell r="A2200" t="str">
            <v>5742</v>
          </cell>
          <cell r="B2200" t="str">
            <v>USINA DE LAMA ASFÁLTICA, PROD 30 A 50 T/H, SILO DE AGREGADO 7 M3, RESERVATÓRIOS PARA EMULSÃO E ÁGUA DE 2,3 M3 CADA, MISTURADOR TIPO PUG MILL A SER MONTADO SOBRE CAMINHÃO - MATERIAIS NA OPERAÇÃO. AF_10/2014</v>
          </cell>
          <cell r="D2200" t="str">
            <v>H</v>
          </cell>
          <cell r="E2200" t="str">
            <v>17,74</v>
          </cell>
          <cell r="F2200" t="str">
            <v>17,74</v>
          </cell>
        </row>
        <row r="2201">
          <cell r="A2201" t="str">
            <v>5747</v>
          </cell>
          <cell r="B2201" t="str">
            <v>CAMINHÃO PIPA 6.000 L, PESO BRUTO TOTAL 13.000 KG, DISTÂNCIA ENTRE EIXOS 4,80 M, POTÊNCIA 189 CV INCLUSIVE TANQUE DE AÇO PARA TRANSPORTE DE ÁGUA, CAPACIDADE 6 M3 - MATERIAIS NA OPERAÇÃO. AF_06/2014</v>
          </cell>
          <cell r="D2201" t="str">
            <v>H</v>
          </cell>
          <cell r="E2201" t="str">
            <v>101,75</v>
          </cell>
          <cell r="F2201" t="str">
            <v>101,75</v>
          </cell>
        </row>
        <row r="2202">
          <cell r="A2202" t="str">
            <v>5751</v>
          </cell>
          <cell r="B2202" t="str">
            <v>CAMINHÃO TOCO, PESO BRUTO TOTAL 14.300 KG, CARGA ÚTIL MÁXIMA 9590 KG, DISTÂNCIA ENTRE EIXOS 4,76 M, POTÊNCIA 185 CV (NÃO INCLUI CARROCERIA) - MANUTENÇÃO. AF_06/2014</v>
          </cell>
          <cell r="D2202" t="str">
            <v>H</v>
          </cell>
          <cell r="E2202" t="str">
            <v>16,48</v>
          </cell>
          <cell r="F2202" t="str">
            <v>16,48</v>
          </cell>
        </row>
        <row r="2203">
          <cell r="A2203" t="str">
            <v>5754</v>
          </cell>
          <cell r="B2203" t="str">
            <v>CAMINHÃO TOCO, PESO BRUTO TOTAL 16.000 KG, CARGA ÚTIL MÁXIMA DE 10.685 KG, DISTÂNCIA ENTRE EIXOS 4,80 M, POTÊNCIA 189 CV EXCLUSIVE CARROCERIA - MANUTENÇÃO. AF_06/2014</v>
          </cell>
          <cell r="D2203" t="str">
            <v>H</v>
          </cell>
          <cell r="E2203" t="str">
            <v>13,88</v>
          </cell>
          <cell r="F2203" t="str">
            <v>13,88</v>
          </cell>
        </row>
        <row r="2204">
          <cell r="A2204" t="str">
            <v>5763</v>
          </cell>
          <cell r="B2204" t="str">
            <v>CAMINHÃO PIPA 10.000 L TRUCADO, PESO BRUTO TOTAL 23.000 KG, CARGA ÚTIL MÁXIMA 15.935 KG, DISTÂNCIA ENTRE EIXOS 4,8 M, POTÊNCIA 230 CV, INCLUSIVE TANQUE DE AÇO PARA TRANSPORTE DE ÁGUA - MANUTENÇÃO. AF_06/2014</v>
          </cell>
          <cell r="D2204" t="str">
            <v>H</v>
          </cell>
          <cell r="E2204" t="str">
            <v>23,57</v>
          </cell>
          <cell r="F2204" t="str">
            <v>23,57</v>
          </cell>
        </row>
        <row r="2205">
          <cell r="A2205" t="str">
            <v>5765</v>
          </cell>
          <cell r="B2205" t="str">
            <v>ESPARGIDOR DE ASFALTO PRESSURIZADO COM TANQUE DE 2500 L, REBOCÁVEL COM MOTOR A GASOLINA POTÊNCIA 3,4 HP - MANUTENÇÃO. AF_07/2014</v>
          </cell>
          <cell r="D2205" t="str">
            <v>H</v>
          </cell>
          <cell r="E2205" t="str">
            <v>1,92</v>
          </cell>
          <cell r="F2205" t="str">
            <v>1,92</v>
          </cell>
        </row>
        <row r="2206">
          <cell r="A2206" t="str">
            <v>5766</v>
          </cell>
          <cell r="B2206" t="str">
            <v>ESPARGIDOR DE ASFALTO PRESSURIZADO COM TANQUE DE 2500 L, REBOCÁVEL COM MOTOR A GASOLINA POTÊNCIA 3,4 HP - MATERIAIS NA OPERAÇÃO. AF_07/2014</v>
          </cell>
          <cell r="D2206" t="str">
            <v>H</v>
          </cell>
          <cell r="E2206" t="str">
            <v>3,10</v>
          </cell>
          <cell r="F2206" t="str">
            <v>3,10</v>
          </cell>
        </row>
        <row r="2207">
          <cell r="A2207" t="str">
            <v>5779</v>
          </cell>
          <cell r="B2207" t="str">
            <v>MOTONIVELADORA POTÊNCIA BÁSICA LÍQUIDA (PRIMEIRA MARCHA) 125 HP, PESO BRUTO 13032 KG, LARGURA DA LÂMINA DE 3,7 M - MANUTENÇÃO. AF_06/2014</v>
          </cell>
          <cell r="D2207" t="str">
            <v>H</v>
          </cell>
          <cell r="E2207" t="str">
            <v>36,65</v>
          </cell>
          <cell r="F2207" t="str">
            <v>36,65</v>
          </cell>
        </row>
        <row r="2208">
          <cell r="A2208" t="str">
            <v>5787</v>
          </cell>
          <cell r="B2208" t="str">
            <v>PÁ CARREGADEIRA SOBRE RODAS, POTÊNCIA 197 HP, CAPACIDADE DA CAÇAMBA 2,5 A 3,5 M3, PESO OPERACIONAL 18338 KG - MATERIAIS NA OPERAÇÃO. AF_06/2014</v>
          </cell>
          <cell r="D2208" t="str">
            <v>H</v>
          </cell>
          <cell r="E2208" t="str">
            <v>45,27</v>
          </cell>
          <cell r="F2208" t="str">
            <v>45,27</v>
          </cell>
        </row>
        <row r="2209">
          <cell r="A2209" t="str">
            <v>5797</v>
          </cell>
          <cell r="B2209" t="str">
            <v>COMPRESSOR DE AR REBOCÁVEL, VAZÃO 189 PCM, PRESSÃO EFETIVA DE TRABALHO 102 PSI, MOTOR DIESEL, POTÊNCIA 63 CV - MANUTENÇÃO. AF_06/2015</v>
          </cell>
          <cell r="D2209" t="str">
            <v>H</v>
          </cell>
          <cell r="E2209" t="str">
            <v>2,92</v>
          </cell>
          <cell r="F2209" t="str">
            <v>2,92</v>
          </cell>
        </row>
        <row r="2210">
          <cell r="A2210" t="str">
            <v>5800</v>
          </cell>
          <cell r="B2210" t="str">
            <v>BOMBA SUBMERSÍVEL ELÉTRICA TRIFÁSICA, POTÊNCIA 2,96 HP, Ø ROTOR 144 MM SEMI-ABERTO, BOCAL DE SAÍDA Ø 2, HM/Q = 2 MCA / 38,8 M3/H A 28 MCA / 5 M3/H - MANUTENÇÃO. AF_06/2014</v>
          </cell>
          <cell r="D2210" t="str">
            <v>H</v>
          </cell>
          <cell r="E2210" t="str">
            <v>0,29</v>
          </cell>
          <cell r="F2210" t="str">
            <v>0,29</v>
          </cell>
        </row>
        <row r="2211">
          <cell r="A2211" t="str">
            <v>7032</v>
          </cell>
          <cell r="B2211" t="str">
            <v>TANQUE DE ASFALTO ESTACIONÁRIO COM SERPENTINA, CAPACIDADE 30.000 L - DEPRECIAÇÃO. AF_06/2014</v>
          </cell>
          <cell r="D2211" t="str">
            <v>H</v>
          </cell>
          <cell r="E2211" t="str">
            <v>2,81</v>
          </cell>
          <cell r="F2211" t="str">
            <v>2,81</v>
          </cell>
        </row>
        <row r="2212">
          <cell r="A2212" t="str">
            <v>7033</v>
          </cell>
          <cell r="B2212" t="str">
            <v>TANQUE DE ASFALTO ESTACIONÁRIO COM SERPENTINA, CAPACIDADE 30.000 L - JUROS. AF_06/2014</v>
          </cell>
          <cell r="D2212" t="str">
            <v>H</v>
          </cell>
          <cell r="E2212" t="str">
            <v>0,46</v>
          </cell>
          <cell r="F2212" t="str">
            <v>0,46</v>
          </cell>
        </row>
        <row r="2213">
          <cell r="A2213" t="str">
            <v>7034</v>
          </cell>
          <cell r="B2213" t="str">
            <v>TANQUE DE ASFALTO ESTACIONÁRIO COM SERPENTINA, CAPACIDADE 30.000 L - MANUTENÇÃO. AF_06/2014</v>
          </cell>
          <cell r="D2213" t="str">
            <v>H</v>
          </cell>
          <cell r="E2213" t="str">
            <v>5,27</v>
          </cell>
          <cell r="F2213" t="str">
            <v>5,27</v>
          </cell>
        </row>
        <row r="2214">
          <cell r="A2214" t="str">
            <v>7035</v>
          </cell>
          <cell r="B2214" t="str">
            <v>TANQUE DE ASFALTO ESTACIONÁRIO COM SERPENTINA, CAPACIDADE 30.000 L - MATERIAIS NA OPERAÇÃO. AF_06/2014</v>
          </cell>
          <cell r="D2214" t="str">
            <v>H</v>
          </cell>
          <cell r="E2214" t="str">
            <v>137,50</v>
          </cell>
          <cell r="F2214" t="str">
            <v>137,50</v>
          </cell>
        </row>
        <row r="2215">
          <cell r="A2215" t="str">
            <v>7038</v>
          </cell>
          <cell r="B2215" t="str">
            <v>ROLO COMPACTADOR DE PNEUS ESTÁTICO, PRESSÃO VARIÁVEL, POTÊNCIA 111 HP, PESO SEM/COM LASTRO 9,5 / 26 T, LARGURA DE TRABALHO 1,90 M - DEPRECIAÇÃO. AF_07/2014</v>
          </cell>
          <cell r="D2215" t="str">
            <v>H</v>
          </cell>
          <cell r="E2215" t="str">
            <v>24,04</v>
          </cell>
          <cell r="F2215" t="str">
            <v>24,04</v>
          </cell>
        </row>
        <row r="2216">
          <cell r="A2216" t="str">
            <v>7039</v>
          </cell>
          <cell r="B2216" t="str">
            <v>ROLO COMPACTADOR DE PNEUS ESTÁTICO, PRESSÃO VARIÁVEL, POTÊNCIA 111 HP, PESO SEM/COM LASTRO 9,5 / 26 T, LARGURA DE TRABALHO 1,90 M - JUROS. AF_07/2014</v>
          </cell>
          <cell r="D2216" t="str">
            <v>H</v>
          </cell>
          <cell r="E2216" t="str">
            <v>3,33</v>
          </cell>
          <cell r="F2216" t="str">
            <v>3,33</v>
          </cell>
        </row>
        <row r="2217">
          <cell r="A2217" t="str">
            <v>7040</v>
          </cell>
          <cell r="B2217" t="str">
            <v>ROLO COMPACTADOR DE PNEUS ESTÁTICO, PRESSÃO VARIÁVEL, POTÊNCIA 111 HP, PESO SEM/COM LASTRO 9,5 / 26 T, LARGURA DE TRABALHO 1,90 M - MANUTENÇÃO. AF_07/2014</v>
          </cell>
          <cell r="D2217" t="str">
            <v>H</v>
          </cell>
          <cell r="E2217" t="str">
            <v>30,08</v>
          </cell>
          <cell r="F2217" t="str">
            <v>30,08</v>
          </cell>
        </row>
        <row r="2218">
          <cell r="A2218" t="str">
            <v>7044</v>
          </cell>
          <cell r="B2218" t="str">
            <v>MOTOBOMBA TRASH (PARA ÁGUA SUJA) AUTO ESCORVANTE, MOTOR GASOLINA DE 6,41 HP, DIÂMETROS DE SUCÇÃO X RECALQUE: 3" X 3", HM/Q = 10 MCA / 60 M3/H A 23 MCA / 0 M3/H - DEPRECIAÇÃO. AF_10/2014</v>
          </cell>
          <cell r="D2218" t="str">
            <v>H</v>
          </cell>
          <cell r="E2218" t="str">
            <v>0,16</v>
          </cell>
          <cell r="F2218" t="str">
            <v>0,16</v>
          </cell>
        </row>
        <row r="2219">
          <cell r="A2219" t="str">
            <v>7045</v>
          </cell>
          <cell r="B2219" t="str">
            <v>MOTOBOMBA TRASH (PARA ÁGUA SUJA) AUTO ESCORVANTE, MOTOR GASOLINA DE 6,41 HP, DIÂMETROS DE SUCÇÃO X RECALQUE: 3" X 3", HM/Q = 10 MCA / 60 M3/H A 23 MCA / 0 M3/H - JUROS. AF_10/2014</v>
          </cell>
          <cell r="D2219" t="str">
            <v>H</v>
          </cell>
          <cell r="E2219" t="str">
            <v>0,01</v>
          </cell>
          <cell r="F2219" t="str">
            <v>0,01</v>
          </cell>
        </row>
        <row r="2220">
          <cell r="A2220" t="str">
            <v>7046</v>
          </cell>
          <cell r="B2220" t="str">
            <v>MOTOBOMBA TRASH (PARA ÁGUA SUJA) AUTO ESCORVANTE, MOTOR GASOLINA DE 6,41 HP, DIÂMETROS DE SUCÇÃO X RECALQUE: 3" X 3", HM/Q = 10 MCA / 60 M3/H A 23 MCA / 0 M3/H - MANUTENÇÃO. AF_10/2014</v>
          </cell>
          <cell r="D2220" t="str">
            <v>H</v>
          </cell>
          <cell r="E2220" t="str">
            <v>0,18</v>
          </cell>
          <cell r="F2220" t="str">
            <v>0,18</v>
          </cell>
        </row>
        <row r="2221">
          <cell r="A2221" t="str">
            <v>7047</v>
          </cell>
          <cell r="B2221" t="str">
            <v>MOTOBOMBA TRASH (PARA ÁGUA SUJA) AUTO ESCORVANTE, MOTOR GASOLINA DE 6,41 HP, DIÂMETROS DE SUCÇÃO X RECALQUE: 3" X 3", HM/Q = 10 MCA / 60 M3/H A 23 MCA / 0 M3/H - MATERIAIS NA OPERAÇÃO. AF_10/2014</v>
          </cell>
          <cell r="D2221" t="str">
            <v>H</v>
          </cell>
          <cell r="E2221" t="str">
            <v>7,29</v>
          </cell>
          <cell r="F2221" t="str">
            <v>7,29</v>
          </cell>
        </row>
        <row r="2222">
          <cell r="A2222" t="str">
            <v>7051</v>
          </cell>
          <cell r="B2222" t="str">
            <v>ROLO COMPACTADOR PE DE CARNEIRO VIBRATORIO, POTENCIA 125 HP, PESO OPERACIONAL SEM/COM LASTRO 11,95 / 13,30 T, IMPACTO DINAMICO 38,5 / 22,5 T, LARGURA DE TRABALHO 2,15 M - DEPRECIAÇÃO. AF_06/2014</v>
          </cell>
          <cell r="D2222" t="str">
            <v>H</v>
          </cell>
          <cell r="E2222" t="str">
            <v>21,32</v>
          </cell>
          <cell r="F2222" t="str">
            <v>21,32</v>
          </cell>
        </row>
        <row r="2223">
          <cell r="A2223" t="str">
            <v>7052</v>
          </cell>
          <cell r="B2223" t="str">
            <v>ROLO COMPACTADOR PE DE CARNEIRO VIBRATORIO, POTENCIA 125 HP, PESO OPERACIONAL SEM/COM LASTRO 11,95 / 13,30 T, IMPACTO DINAMICO 38,5 / 22,5 T, LARGURA DE TRABALHO 2,15 M - JUROS. AF_06/2014</v>
          </cell>
          <cell r="D2223" t="str">
            <v>H</v>
          </cell>
          <cell r="E2223" t="str">
            <v>2,96</v>
          </cell>
          <cell r="F2223" t="str">
            <v>2,96</v>
          </cell>
        </row>
        <row r="2224">
          <cell r="A2224" t="str">
            <v>7053</v>
          </cell>
          <cell r="B2224" t="str">
            <v>ROLO COMPACTADOR PE DE CARNEIRO VIBRATORIO, POTENCIA 125 HP, PESO OPERACIONAL SEM/COM LASTRO 11,95 / 13,30 T, IMPACTO DINAMICO 38,5 / 22,5 T, LARGURA DE TRABALHO 2,15 M - MANUTENÇÃO. AF_06/2014</v>
          </cell>
          <cell r="D2224" t="str">
            <v>H</v>
          </cell>
          <cell r="E2224" t="str">
            <v>26,68</v>
          </cell>
          <cell r="F2224" t="str">
            <v>26,68</v>
          </cell>
        </row>
        <row r="2225">
          <cell r="A2225" t="str">
            <v>7054</v>
          </cell>
          <cell r="B2225" t="str">
            <v>ROLO COMPACTADOR PE DE CARNEIRO VIBRATORIO, POTENCIA 125 HP, PESO OPERACIONAL SEM/COM LASTRO 11,95 / 13,30 T, IMPACTO DINAMICO 38,5 / 22,5 T, LARGURA DE TRABALHO 2,15 M - MATERIAIS NA OPERAÇÃO. AF_06/2014</v>
          </cell>
          <cell r="D2225" t="str">
            <v>H</v>
          </cell>
          <cell r="E2225" t="str">
            <v>57,44</v>
          </cell>
          <cell r="F2225" t="str">
            <v>57,44</v>
          </cell>
        </row>
        <row r="2226">
          <cell r="A2226" t="str">
            <v>7058</v>
          </cell>
          <cell r="B2226" t="str">
            <v>CAMINHÃO BASCULANTE 6 M3 TOCO, PESO BRUTO TOTAL 16.000 KG, CARGA ÚTIL MÁXIMA 11.130 KG, DISTÂNCIA ENTRE EIXOS 5,36 M, POTÊNCIA 185 CV, INCLUSIVE CAÇAMBA METÁLICA - DEPRECIAÇÃO. AF_06/2014</v>
          </cell>
          <cell r="D2226" t="str">
            <v>H</v>
          </cell>
          <cell r="E2226" t="str">
            <v>12,16</v>
          </cell>
          <cell r="F2226" t="str">
            <v>12,16</v>
          </cell>
        </row>
        <row r="2227">
          <cell r="A2227" t="str">
            <v>7059</v>
          </cell>
          <cell r="B2227" t="str">
            <v>CAMINHÃO BASCULANTE 6 M3 TOCO, PESO BRUTO TOTAL 16.000 KG, CARGA ÚTIL MÁXIMA 11.130 KG, DISTÂNCIA ENTRE EIXOS 5,36 M, POTÊNCIA 185 CV, INCLUSIVE CAÇAMBA METÁLICA - JUROS. AF_06/2014</v>
          </cell>
          <cell r="D2227" t="str">
            <v>H</v>
          </cell>
          <cell r="E2227" t="str">
            <v>2,24</v>
          </cell>
          <cell r="F2227" t="str">
            <v>2,24</v>
          </cell>
        </row>
        <row r="2228">
          <cell r="A2228" t="str">
            <v>7060</v>
          </cell>
          <cell r="B2228" t="str">
            <v>CAMINHÃO BASCULANTE 6 M3 TOCO, PESO BRUTO TOTAL 16.000 KG, CARGA ÚTIL MÁXIMA 11.130 KG, DISTÂNCIA ENTRE EIXOS 5,36 M, POTÊNCIA 185 CV, INCLUSIVE CAÇAMBA METÁLICA - MANUTENÇÃO. AF_06/2014</v>
          </cell>
          <cell r="D2228" t="str">
            <v>H</v>
          </cell>
          <cell r="E2228" t="str">
            <v>22,81</v>
          </cell>
          <cell r="F2228" t="str">
            <v>22,81</v>
          </cell>
        </row>
        <row r="2229">
          <cell r="A2229" t="str">
            <v>7061</v>
          </cell>
          <cell r="B2229" t="str">
            <v>CAMINHÃO BASCULANTE 6 M3 TOCO, PESO BRUTO TOTAL 16.000 KG, CARGA ÚTIL MÁXIMA 11.130 KG, DISTÂNCIA ENTRE EIXOS 5,36 M, POTÊNCIA 185 CV, INCLUSIVE CAÇAMBA METÁLICA - MATERIAIS NA OPERAÇÃO. AF_06/2014</v>
          </cell>
          <cell r="D2229" t="str">
            <v>H</v>
          </cell>
          <cell r="E2229" t="str">
            <v>52,43</v>
          </cell>
          <cell r="F2229" t="str">
            <v>52,43</v>
          </cell>
        </row>
        <row r="2230">
          <cell r="A2230" t="str">
            <v>7063</v>
          </cell>
          <cell r="B2230" t="str">
            <v>TRATOR DE PNEUS, POTÊNCIA 122 CV, TRAÇÃO 4X4, PESO COM LASTRO DE 4.510 KG - DEPRECIAÇÃO. AF_06/2014</v>
          </cell>
          <cell r="D2230" t="str">
            <v>H</v>
          </cell>
          <cell r="E2230" t="str">
            <v>9,89</v>
          </cell>
          <cell r="F2230" t="str">
            <v>9,89</v>
          </cell>
        </row>
        <row r="2231">
          <cell r="A2231" t="str">
            <v>7064</v>
          </cell>
          <cell r="B2231" t="str">
            <v>TRATOR DE PNEUS, POTÊNCIA 122 CV, TRAÇÃO 4X4, PESO COM LASTRO DE 4.510 KG - JUROS. AF_06/2014</v>
          </cell>
          <cell r="D2231" t="str">
            <v>H</v>
          </cell>
          <cell r="E2231" t="str">
            <v>1,37</v>
          </cell>
          <cell r="F2231" t="str">
            <v>1,37</v>
          </cell>
        </row>
        <row r="2232">
          <cell r="A2232" t="str">
            <v>7065</v>
          </cell>
          <cell r="B2232" t="str">
            <v>TRATOR DE PNEUS, POTÊNCIA 122 CV, TRAÇÃO 4X4, PESO COM LASTRO DE 4.510 KG - MANUTENÇÃO. AF_06/2014</v>
          </cell>
          <cell r="D2232" t="str">
            <v>H</v>
          </cell>
          <cell r="E2232" t="str">
            <v>10,81</v>
          </cell>
          <cell r="F2232" t="str">
            <v>10,81</v>
          </cell>
        </row>
        <row r="2233">
          <cell r="A2233" t="str">
            <v>7066</v>
          </cell>
          <cell r="B2233" t="str">
            <v>TRATOR DE PNEUS, POTÊNCIA 122 CV, TRAÇÃO 4X4, PESO COM LASTRO DE 4.510 KG - MATERIAIS NA OPERAÇÃO. AF_06/2014</v>
          </cell>
          <cell r="D2233" t="str">
            <v>H</v>
          </cell>
          <cell r="E2233" t="str">
            <v>110,61</v>
          </cell>
          <cell r="F2233" t="str">
            <v>110,61</v>
          </cell>
        </row>
        <row r="2234">
          <cell r="A2234" t="str">
            <v>53786</v>
          </cell>
          <cell r="B2234" t="str">
            <v>RETROESCAVADEIRA SOBRE RODAS COM CARREGADEIRA, TRAÇÃO 4X4, POTÊNCIA LÍQ. 88 HP, CAÇAMBA CARREG. CAP. MÍN. 1 M3, CAÇAMBA RETRO CAP. 0,26 M3, PESO OPERACIONAL MÍN. 6.674 KG, PROFUNDIDADE ESCAVAÇÃO MÁX. 4,37 M - MATERIAIS NA OPERAÇÃO. AF_06/2014</v>
          </cell>
          <cell r="D2234" t="str">
            <v>H</v>
          </cell>
          <cell r="E2234" t="str">
            <v>34,34</v>
          </cell>
          <cell r="F2234" t="str">
            <v>34,34</v>
          </cell>
        </row>
        <row r="2235">
          <cell r="A2235" t="str">
            <v>53788</v>
          </cell>
          <cell r="B2235" t="str">
            <v>ROLO COMPACTADOR VIBRATÓRIO DE UM CILINDRO AÇO LISO, POTÊNCIA 80 HP, PESO OPERACIONAL MÁXIMO 8,1 T, IMPACTO DINÂMICO 16,15 / 9,5 T, LARGURA DE TRABALHO 1,68 M - MATERIAIS NA OPERAÇÃO. AF_06/2014</v>
          </cell>
          <cell r="D2235" t="str">
            <v>H</v>
          </cell>
          <cell r="E2235" t="str">
            <v>36,76</v>
          </cell>
          <cell r="F2235" t="str">
            <v>36,76</v>
          </cell>
        </row>
        <row r="2236">
          <cell r="A2236" t="str">
            <v>53792</v>
          </cell>
          <cell r="B2236" t="str">
            <v>CAMINHÃO BASCULANTE 6 M3, PESO BRUTO TOTAL 16.000 KG, CARGA ÚTIL MÁXIMA 13.071 KG, DISTÂNCIA ENTRE EIXOS 4,80 M, POTÊNCIA 230 CV INCLUSIVE CAÇAMBA METÁLICA - MATERIAIS NA OPERAÇÃO. AF_06/2014</v>
          </cell>
          <cell r="D2236" t="str">
            <v>H</v>
          </cell>
          <cell r="E2236" t="str">
            <v>65,18</v>
          </cell>
          <cell r="F2236" t="str">
            <v>65,18</v>
          </cell>
        </row>
        <row r="2237">
          <cell r="A2237" t="str">
            <v>53794</v>
          </cell>
          <cell r="B2237" t="str">
            <v>USINA DE CONCRETO FIXA, CAPACIDADE NOMINAL DE 90 A 120 M3/H, SEM SILO - MANUTENÇÃO. AF_07/2016</v>
          </cell>
          <cell r="D2237" t="str">
            <v>H</v>
          </cell>
          <cell r="E2237" t="str">
            <v>35,00</v>
          </cell>
          <cell r="F2237" t="str">
            <v>35,00</v>
          </cell>
        </row>
        <row r="2238">
          <cell r="A2238" t="str">
            <v>53797</v>
          </cell>
          <cell r="B2238" t="str">
            <v>CAMINHÃO TOCO, PBT 16.000 KG, CARGA ÚTIL MÁX. 10.685 KG, DIST. ENTRE EIXOS 4,8 M, POTÊNCIA 189 CV, INCLUSIVE CARROCERIA FIXA ABERTA DE MADEIRA P/ TRANSPORTE GERAL DE CARGA SECA, DIMEN. APROX. 2,5 X 7,00 X 0,50 M - MATERIAIS NA OPERAÇÃO. AF_06/2014</v>
          </cell>
          <cell r="D2238" t="str">
            <v>H</v>
          </cell>
          <cell r="E2238" t="str">
            <v>74,95</v>
          </cell>
          <cell r="F2238" t="str">
            <v>74,95</v>
          </cell>
        </row>
        <row r="2239">
          <cell r="A2239" t="str">
            <v>53804</v>
          </cell>
          <cell r="B2239" t="str">
            <v>VASSOURA MECÂNICA REBOCÁVEL COM ESCOVA CILÍNDRICA, LARGURA ÚTIL DE VARRIMENTO DE 2,44 M - MANUTENÇÃO. AF_06/2014</v>
          </cell>
          <cell r="D2239" t="str">
            <v>H</v>
          </cell>
          <cell r="E2239" t="str">
            <v>2,47</v>
          </cell>
          <cell r="F2239" t="str">
            <v>2,47</v>
          </cell>
        </row>
        <row r="2240">
          <cell r="A2240" t="str">
            <v>53806</v>
          </cell>
          <cell r="B2240" t="str">
            <v>TRATOR DE ESTEIRAS, POTÊNCIA 170 HP, PESO OPERACIONAL 19 T, CAÇAMBA 5,2 M3 - MANUTENÇÃO. AF_06/2014</v>
          </cell>
          <cell r="D2240" t="str">
            <v>H</v>
          </cell>
          <cell r="E2240" t="str">
            <v>43,65</v>
          </cell>
          <cell r="F2240" t="str">
            <v>43,65</v>
          </cell>
        </row>
        <row r="2241">
          <cell r="A2241" t="str">
            <v>53810</v>
          </cell>
          <cell r="B2241" t="str">
            <v>TRATOR DE ESTEIRAS, POTÊNCIA 150 HP, PESO OPERACIONAL 16,7 T, COM RODA MOTRIZ ELEVADA E LÂMINA 3,18 M3 - MANUTENÇÃO. AF_06/2014</v>
          </cell>
          <cell r="D2241" t="str">
            <v>H</v>
          </cell>
          <cell r="E2241" t="str">
            <v>43,92</v>
          </cell>
          <cell r="F2241" t="str">
            <v>43,92</v>
          </cell>
        </row>
        <row r="2242">
          <cell r="A2242" t="str">
            <v>53814</v>
          </cell>
          <cell r="B2242" t="str">
            <v>TRATOR DE ESTEIRAS, POTÊNCIA 347 HP, PESO OPERACIONAL 38,5 T, COM LÂMINA 8,70 M3 - MANUTENÇÃO. AF_06/2014</v>
          </cell>
          <cell r="D2242" t="str">
            <v>H</v>
          </cell>
          <cell r="E2242" t="str">
            <v>143,87</v>
          </cell>
          <cell r="F2242" t="str">
            <v>143,87</v>
          </cell>
        </row>
        <row r="2243">
          <cell r="A2243" t="str">
            <v>53817</v>
          </cell>
          <cell r="B2243" t="str">
            <v>TRATOR DE ESTEIRAS, POTÊNCIA 100 HP, PESO OPERACIONAL 9,4 T, COM LÂMINA 2,19 M3 - MATERIAIS NA OPERAÇÃO. AF_06/2014</v>
          </cell>
          <cell r="D2243" t="str">
            <v>H</v>
          </cell>
          <cell r="E2243" t="str">
            <v>40,19</v>
          </cell>
          <cell r="F2243" t="str">
            <v>40,19</v>
          </cell>
        </row>
        <row r="2244">
          <cell r="A2244" t="str">
            <v>53818</v>
          </cell>
          <cell r="B2244" t="str">
            <v>ROLO COMPACTADOR VIBRATÓRIO REBOCÁVEL, CILINDRO DE AÇO LISO, POTÊNCIA DE TRAÇÃO DE 65 CV, PESO 4,7 T, IMPACTO DINÂMICO 18,3 T, LARGURA DE TRABALHO 1,67 M - DEPRECIAÇÃO. AF_02/2016</v>
          </cell>
          <cell r="D2244" t="str">
            <v>H</v>
          </cell>
          <cell r="E2244" t="str">
            <v>4,64</v>
          </cell>
          <cell r="F2244" t="str">
            <v>4,64</v>
          </cell>
        </row>
        <row r="2245">
          <cell r="A2245" t="str">
            <v>53827</v>
          </cell>
          <cell r="B2245" t="str">
            <v>CAMINHÃO TOCO, PESO BRUTO TOTAL 14.300 KG, CARGA ÚTIL MÁXIMA 9590 KG, DISTÂNCIA ENTRE EIXOS 4,76 M, POTÊNCIA 185 CV (NÃO INCLUI CARROCERIA) - MATERIAIS NA OPERAÇÃO. AF_06/2014</v>
          </cell>
          <cell r="D2245" t="str">
            <v>H</v>
          </cell>
          <cell r="E2245" t="str">
            <v>73,38</v>
          </cell>
          <cell r="F2245" t="str">
            <v>73,38</v>
          </cell>
        </row>
        <row r="2246">
          <cell r="A2246" t="str">
            <v>53829</v>
          </cell>
          <cell r="B2246" t="str">
            <v>CAMINHÃO TOCO, PESO BRUTO TOTAL 16.000 KG, CARGA ÚTIL MÁXIMA DE 10.685 KG, DISTÂNCIA ENTRE EIXOS 4,80 M, POTÊNCIA 189 CV EXCLUSIVE CARROCERIA - MATERIAIS NA OPERAÇÃO. AF_06/2014</v>
          </cell>
          <cell r="D2246" t="str">
            <v>H</v>
          </cell>
          <cell r="E2246" t="str">
            <v>74,95</v>
          </cell>
          <cell r="F2246" t="str">
            <v>74,95</v>
          </cell>
        </row>
        <row r="2247">
          <cell r="A2247" t="str">
            <v>53831</v>
          </cell>
          <cell r="B2247" t="str">
            <v>CAMINHÃO PIPA 10.000 L TRUCADO, PESO BRUTO TOTAL 23.000 KG, CARGA ÚTIL MÁXIMA 15.935 KG, DISTÂNCIA ENTRE EIXOS 4,8 M, POTÊNCIA 230 CV, INCLUSIVE TANQUE DE AÇO PARA TRANSPORTE DE ÁGUA - MATERIAIS NA OPERAÇÃO. AF_06/2014</v>
          </cell>
          <cell r="D2247" t="str">
            <v>H</v>
          </cell>
          <cell r="E2247" t="str">
            <v>123,81</v>
          </cell>
          <cell r="F2247" t="str">
            <v>123,81</v>
          </cell>
        </row>
        <row r="2248">
          <cell r="A2248" t="str">
            <v>53840</v>
          </cell>
          <cell r="B2248" t="str">
            <v>GRADE DE DISCO REBOCÁVEL COM 20 DISCOS 24" X 6 MM COM PNEUS PARA TRANSPORTE - DEPRECIAÇÃO. AF_06/2014</v>
          </cell>
          <cell r="D2248" t="str">
            <v>H</v>
          </cell>
          <cell r="E2248" t="str">
            <v>1,34</v>
          </cell>
          <cell r="F2248" t="str">
            <v>1,34</v>
          </cell>
        </row>
        <row r="2249">
          <cell r="A2249" t="str">
            <v>53841</v>
          </cell>
          <cell r="B2249" t="str">
            <v>GRADE DE DISCO REBOCÁVEL COM 20 DISCOS 24" X 6 MM COM PNEUS PARA TRANSPORTE - MANUTENÇÃO. AF_06/2014</v>
          </cell>
          <cell r="D2249" t="str">
            <v>H</v>
          </cell>
          <cell r="E2249" t="str">
            <v>0,93</v>
          </cell>
          <cell r="F2249" t="str">
            <v>0,93</v>
          </cell>
        </row>
        <row r="2250">
          <cell r="A2250" t="str">
            <v>53849</v>
          </cell>
          <cell r="B2250" t="str">
            <v>MOTONIVELADORA POTÊNCIA BÁSICA LÍQUIDA (PRIMEIRA MARCHA) 125 HP, PESO BRUTO 13032 KG, LARGURA DA LÂMINA DE 3,7 M - MATERIAIS NA OPERAÇÃO. AF_06/2014</v>
          </cell>
          <cell r="D2250" t="str">
            <v>H</v>
          </cell>
          <cell r="E2250" t="str">
            <v>53,86</v>
          </cell>
          <cell r="F2250" t="str">
            <v>53,86</v>
          </cell>
        </row>
        <row r="2251">
          <cell r="A2251" t="str">
            <v>53857</v>
          </cell>
          <cell r="B2251" t="str">
            <v>PÁ CARREGADEIRA SOBRE RODAS, POTÊNCIA LÍQUIDA 128 HP, CAPACIDADE DA CAÇAMBA 1,7 A 2,8 M3, PESO OPERACIONAL 11632 KG - MANUTENÇÃO. AF_06/2014</v>
          </cell>
          <cell r="D2251" t="str">
            <v>H</v>
          </cell>
          <cell r="E2251" t="str">
            <v>25,90</v>
          </cell>
          <cell r="F2251" t="str">
            <v>25,90</v>
          </cell>
        </row>
        <row r="2252">
          <cell r="A2252" t="str">
            <v>53858</v>
          </cell>
          <cell r="B2252" t="str">
            <v>PÁ CARREGADEIRA SOBRE RODAS, POTÊNCIA LÍQUIDA 128 HP, CAPACIDADE DA CAÇAMBA 1,7 A 2,8 M3, PESO OPERACIONAL 11632 KG - MATERIAIS NA OPERAÇÃO. AF_06/2014</v>
          </cell>
          <cell r="D2252" t="str">
            <v>H</v>
          </cell>
          <cell r="E2252" t="str">
            <v>51,47</v>
          </cell>
          <cell r="F2252" t="str">
            <v>51,47</v>
          </cell>
        </row>
        <row r="2253">
          <cell r="A2253" t="str">
            <v>53861</v>
          </cell>
          <cell r="B2253" t="str">
            <v>PÁ CARREGADEIRA SOBRE RODAS, POTÊNCIA 197 HP, CAPACIDADE DA CAÇAMBA 2,5 A 3,5 M3, PESO OPERACIONAL 18338 KG - MANUTENÇÃO. AF_06/2014</v>
          </cell>
          <cell r="D2253" t="str">
            <v>H</v>
          </cell>
          <cell r="E2253" t="str">
            <v>35,91</v>
          </cell>
          <cell r="F2253" t="str">
            <v>35,91</v>
          </cell>
        </row>
        <row r="2254">
          <cell r="A2254" t="str">
            <v>53863</v>
          </cell>
          <cell r="B2254" t="str">
            <v>MARTELETE OU ROMPEDOR PNEUMÁTICO MANUAL, 28 KG, COM SILENCIADOR - MANUTENÇÃO. AF_07/2016</v>
          </cell>
          <cell r="D2254" t="str">
            <v>H</v>
          </cell>
          <cell r="E2254" t="str">
            <v>1,32</v>
          </cell>
          <cell r="F2254" t="str">
            <v>1,32</v>
          </cell>
        </row>
        <row r="2255">
          <cell r="A2255" t="str">
            <v>53865</v>
          </cell>
          <cell r="B2255" t="str">
            <v>COMPRESSOR DE AR REBOCÁVEL, VAZÃO 189 PCM, PRESSÃO EFETIVA DE TRABALHO 102 PSI, MOTOR DIESEL, POTÊNCIA 63 CV - MATERIAIS NA OPERAÇÃO. AF_06/2015</v>
          </cell>
          <cell r="D2255" t="str">
            <v>H</v>
          </cell>
          <cell r="E2255" t="str">
            <v>30,33</v>
          </cell>
          <cell r="F2255" t="str">
            <v>30,33</v>
          </cell>
        </row>
        <row r="2256">
          <cell r="A2256" t="str">
            <v>53866</v>
          </cell>
          <cell r="B2256" t="str">
            <v>BOMBA SUBMERSÍVEL ELÉTRICA TRIFÁSICA, POTÊNCIA 2,96 HP, Ø ROTOR 144 MM SEMI-ABERTO, BOCAL DE SAÍDA Ø 2, HM/Q = 2 MCA / 38,8 M3/H A 28 MCA / 5 M3/H - MATERIAIS NA OPERAÇÃO. AF_06/2014</v>
          </cell>
          <cell r="D2256" t="str">
            <v>H</v>
          </cell>
          <cell r="E2256" t="str">
            <v>1,44</v>
          </cell>
          <cell r="F2256" t="str">
            <v>1,44</v>
          </cell>
        </row>
        <row r="2257">
          <cell r="A2257" t="str">
            <v>53882</v>
          </cell>
          <cell r="B2257" t="str">
            <v>CAMINHÃO PIPA 6.000 L, PESO BRUTO TOTAL 13.000 KG, DISTÂNCIA ENTRE EIXOS 4,80 M, POTÊNCIA 189 CV INCLUSIVE TANQUE DE AÇO PARA TRANSPORTE DE ÁGUA, CAPACIDADE 6 M3 - MANUTENÇÃO. AF_06/2014</v>
          </cell>
          <cell r="D2257" t="str">
            <v>H</v>
          </cell>
          <cell r="E2257" t="str">
            <v>18,35</v>
          </cell>
          <cell r="F2257" t="str">
            <v>18,35</v>
          </cell>
        </row>
        <row r="2258">
          <cell r="A2258" t="str">
            <v>55263</v>
          </cell>
          <cell r="B2258" t="str">
            <v>ROLO COMPACTADOR DE PNEUS ESTÁTICO, PRESSÃO VARIÁVEL, POTÊNCIA 111 HP, PESO SEM/COM LASTRO 9,5 / 26 T, LARGURA DE TRABALHO 1,90 M - MATERIAIS NA OPERAÇÃO. AF_07/2014</v>
          </cell>
          <cell r="D2258" t="str">
            <v>H</v>
          </cell>
          <cell r="E2258" t="str">
            <v>41,46</v>
          </cell>
          <cell r="F2258" t="str">
            <v>41,46</v>
          </cell>
        </row>
        <row r="2259">
          <cell r="A2259" t="str">
            <v>73303</v>
          </cell>
          <cell r="B2259" t="str">
            <v>GRUPO GERADOR ESTACIONÁRIO, MOTOR DIESEL POTÊNCIA 170 KVA - DEPRECIAÇÃO. AF_02/2016</v>
          </cell>
          <cell r="D2259" t="str">
            <v>H</v>
          </cell>
          <cell r="E2259" t="str">
            <v>4,17</v>
          </cell>
          <cell r="F2259" t="str">
            <v>4,17</v>
          </cell>
        </row>
        <row r="2260">
          <cell r="A2260" t="str">
            <v>73307</v>
          </cell>
          <cell r="B2260" t="str">
            <v>GRUPO GERADOR ESTACIONÁRIO, MOTOR DIESEL POTÊNCIA 170 KVA - MANUTENÇÃO. AF_02/2016</v>
          </cell>
          <cell r="D2260" t="str">
            <v>H</v>
          </cell>
          <cell r="E2260" t="str">
            <v>3,73</v>
          </cell>
          <cell r="F2260" t="str">
            <v>3,73</v>
          </cell>
        </row>
        <row r="2261">
          <cell r="A2261" t="str">
            <v>73309</v>
          </cell>
          <cell r="B2261" t="str">
            <v>ROLO COMPACTADOR VIBRATÓRIO PÉ DE CARNEIRO PARA SOLOS, POTÊNCIA 80 HP, PESO OPERACIONAL SEM/COM LASTRO 7,4 / 8,8 T, LARGURA DE TRABALHO 1,68 M - DEPRECIAÇÃO. AF_02/2016</v>
          </cell>
          <cell r="D2261" t="str">
            <v>H</v>
          </cell>
          <cell r="E2261" t="str">
            <v>15,99</v>
          </cell>
          <cell r="F2261" t="str">
            <v>15,99</v>
          </cell>
        </row>
        <row r="2262">
          <cell r="A2262" t="str">
            <v>73311</v>
          </cell>
          <cell r="B2262" t="str">
            <v>GRUPO GERADOR ESTACIONÁRIO, MOTOR DIESEL POTÊNCIA 170 KVA - MATERIAIS NA OPERAÇÃO. AF_02/2016</v>
          </cell>
          <cell r="D2262" t="str">
            <v>H</v>
          </cell>
          <cell r="E2262" t="str">
            <v>114,61</v>
          </cell>
          <cell r="F2262" t="str">
            <v>114,61</v>
          </cell>
        </row>
        <row r="2263">
          <cell r="A2263" t="str">
            <v>73313</v>
          </cell>
          <cell r="B2263" t="str">
            <v>ROLO COMPACTADOR VIBRATÓRIO PÉ DE CARNEIRO PARA SOLOS, POTÊNCIA 80 HP, PESO OPERACIONAL SEM/COM LASTRO 7,4 / 8,8 T, LARGURA DE TRABALHO 1,68 M - JUROS. AF_02/2016</v>
          </cell>
          <cell r="D2263" t="str">
            <v>H</v>
          </cell>
          <cell r="E2263" t="str">
            <v>2,22</v>
          </cell>
          <cell r="F2263" t="str">
            <v>2,22</v>
          </cell>
        </row>
        <row r="2264">
          <cell r="A2264" t="str">
            <v>73315</v>
          </cell>
          <cell r="B2264" t="str">
            <v>ROLO COMPACTADOR VIBRATÓRIO PÉ DE CARNEIRO PARA SOLOS, POTÊNCIA 80 HP, PESO OPERACIONAL SEM/COM LASTRO 7,4 / 8,8 T, LARGURA DE TRABALHO 1,68 M - MATERIAIS NA OPERAÇÃO. AF_02/2016</v>
          </cell>
          <cell r="D2264" t="str">
            <v>H</v>
          </cell>
          <cell r="E2264" t="str">
            <v>36,76</v>
          </cell>
          <cell r="F2264" t="str">
            <v>36,76</v>
          </cell>
        </row>
        <row r="2265">
          <cell r="A2265" t="str">
            <v>73335</v>
          </cell>
          <cell r="B2265" t="str">
            <v>CAMINHÃO TOCO, PBT 14.300 KG, CARGA ÚTIL MÁX. 9.710 KG, DIST. ENTRE EIXOS 3,56 M, POTÊNCIA 185 CV, INCLUSIVE CARROCERIA FIXA ABERTA DE MADEIRA P/ TRANSPORTE GERAL DE CARGA SECA, DIMEN. APROX. 2,50 X 6,50 X 0,50 M - MANUTENÇÃO. AF_06/2014</v>
          </cell>
          <cell r="D2265" t="str">
            <v>H</v>
          </cell>
          <cell r="E2265" t="str">
            <v>17,74</v>
          </cell>
          <cell r="F2265" t="str">
            <v>17,74</v>
          </cell>
        </row>
        <row r="2266">
          <cell r="A2266" t="str">
            <v>73340</v>
          </cell>
          <cell r="B2266" t="str">
            <v>CAMINHÃO TOCO, PBT 14.300 KG, CARGA ÚTIL MÁX. 9.710 KG, DIST. ENTRE EIXOS 3,56 M, POTÊNCIA 185 CV, INCLUSIVE CARROCERIA FIXA ABERTA DE MADEIRA P/ TRANSPORTE GERAL DE CARGA SECA, DIMEN. APROX. 2,50 X 6,50 X 0,50 M - MATERIAIS NA OPERAÇÃO. AF_06/2014</v>
          </cell>
          <cell r="D2266" t="str">
            <v>H</v>
          </cell>
          <cell r="E2266" t="str">
            <v>52,43</v>
          </cell>
          <cell r="F2266" t="str">
            <v>52,43</v>
          </cell>
        </row>
        <row r="2267">
          <cell r="A2267" t="str">
            <v>83361</v>
          </cell>
          <cell r="B2267" t="str">
            <v>ESPARGIDOR DE ASFALTO PRESSURIZADO, TANQUE 6 M3 COM ISOLAÇÃO TÉRMICA, AQUECIDO COM 2 MAÇARICOS, COM BARRA ESPARGIDORA 3,60 M, MONTADO SOBRE CAMINHÃO  TOCO, PBT 14.300 KG, POTÊNCIA 185 CV - MANUTENÇÃO. AF_08/2015</v>
          </cell>
          <cell r="D2267" t="str">
            <v>H</v>
          </cell>
          <cell r="E2267" t="str">
            <v>10,74</v>
          </cell>
          <cell r="F2267" t="str">
            <v>10,74</v>
          </cell>
        </row>
        <row r="2268">
          <cell r="A2268" t="str">
            <v>83761</v>
          </cell>
          <cell r="B2268" t="str">
            <v>GRUPO DE SOLDAGEM COM GERADOR A DIESEL 60 CV PARA SOLDA ELÉTRICA, SOBRE 04 RODAS, COM MOTOR 4 CILINDROS 600 A - DEPRECIAÇÃO. AF_02/2016</v>
          </cell>
          <cell r="D2268" t="str">
            <v>H</v>
          </cell>
          <cell r="E2268" t="str">
            <v>8,91</v>
          </cell>
          <cell r="F2268" t="str">
            <v>8,91</v>
          </cell>
        </row>
        <row r="2269">
          <cell r="A2269" t="str">
            <v>83762</v>
          </cell>
          <cell r="B2269" t="str">
            <v>GRUPO DE SOLDAGEM COM GERADOR A DIESEL 60 CV PARA SOLDA ELÉTRICA, SOBRE 04 RODAS, COM MOTOR 4 CILINDROS 600 A - MANUTENÇÃO. AF_02/2016</v>
          </cell>
          <cell r="D2269" t="str">
            <v>H</v>
          </cell>
          <cell r="E2269" t="str">
            <v>11,13</v>
          </cell>
          <cell r="F2269" t="str">
            <v>11,13</v>
          </cell>
        </row>
        <row r="2270">
          <cell r="A2270" t="str">
            <v>83763</v>
          </cell>
          <cell r="B2270" t="str">
            <v>GRUPO DE SOLDAGEM COM GERADOR A DIESEL 60 CV PARA SOLDA ELÉTRICA, SOBRE 04 RODAS, COM MOTOR 4 CILINDROS 600 A - MATERIAIS NA OPERAÇÃO. AF_02/2016</v>
          </cell>
          <cell r="D2270" t="str">
            <v>H</v>
          </cell>
          <cell r="E2270" t="str">
            <v>32,30</v>
          </cell>
          <cell r="F2270" t="str">
            <v>32,30</v>
          </cell>
        </row>
        <row r="2271">
          <cell r="A2271" t="str">
            <v>83764</v>
          </cell>
          <cell r="B2271" t="str">
            <v>GRUPO DE SOLDAGEM COM GERADOR A DIESEL 60 CV PARA SOLDA ELÉTRICA, SOBRE 04 RODAS, COM MOTOR 4 CILINDROS 600 A - JUROS. AF_02/2016</v>
          </cell>
          <cell r="D2271" t="str">
            <v>H</v>
          </cell>
          <cell r="E2271" t="str">
            <v>1,00</v>
          </cell>
          <cell r="F2271" t="str">
            <v>1,00</v>
          </cell>
        </row>
        <row r="2272">
          <cell r="A2272" t="str">
            <v>87026</v>
          </cell>
          <cell r="B2272" t="str">
            <v>GRADE DE DISCO REBOCÁVEL COM 20 DISCOS 24" X 6 MM COM PNEUS PARA TRANSPORTE - JUROS. AF_06/2014</v>
          </cell>
          <cell r="D2272" t="str">
            <v>H</v>
          </cell>
          <cell r="E2272" t="str">
            <v>0,18</v>
          </cell>
          <cell r="F2272" t="str">
            <v>0,18</v>
          </cell>
        </row>
        <row r="2273">
          <cell r="A2273" t="str">
            <v>87441</v>
          </cell>
          <cell r="B2273" t="str">
            <v>BETONEIRA CAPACIDADE NOMINAL 400 L, CAPACIDADE DE MISTURA 310 L, MOTOR A DIESEL POTÊNCIA 5,0 HP, SEM CARREGADOR - DEPRECIAÇÃO. AF_06/2014</v>
          </cell>
          <cell r="D2273" t="str">
            <v>H</v>
          </cell>
          <cell r="E2273" t="str">
            <v>0,27</v>
          </cell>
          <cell r="F2273" t="str">
            <v>0,27</v>
          </cell>
        </row>
        <row r="2274">
          <cell r="A2274" t="str">
            <v>87442</v>
          </cell>
          <cell r="B2274" t="str">
            <v>BETONEIRA CAPACIDADE NOMINAL 400 L, CAPACIDADE DE MISTURA 310 L, MOTOR A DIESEL POTÊNCIA 5,0 HP, SEM CARREGADOR - JUROS. AF_06/2014</v>
          </cell>
          <cell r="D2274" t="str">
            <v>H</v>
          </cell>
          <cell r="E2274" t="str">
            <v>0,03</v>
          </cell>
          <cell r="F2274" t="str">
            <v>0,03</v>
          </cell>
        </row>
        <row r="2275">
          <cell r="A2275" t="str">
            <v>87443</v>
          </cell>
          <cell r="B2275" t="str">
            <v>BETONEIRA CAPACIDADE NOMINAL 400 L, CAPACIDADE DE MISTURA 310 L, MOTOR A DIESEL POTÊNCIA 5,0 HP, SEM CARREGADOR - MANUTENÇÃO. AF_06/2014</v>
          </cell>
          <cell r="D2275" t="str">
            <v>H</v>
          </cell>
          <cell r="E2275" t="str">
            <v>0,25</v>
          </cell>
          <cell r="F2275" t="str">
            <v>0,25</v>
          </cell>
        </row>
        <row r="2276">
          <cell r="A2276" t="str">
            <v>87444</v>
          </cell>
          <cell r="B2276" t="str">
            <v>BETONEIRA CAPACIDADE NOMINAL 400 L, CAPACIDADE DE MISTURA 310 L, MOTOR A DIESEL POTÊNCIA 5,0 HP, SEM CARREGADOR - MATERIAIS NA OPERAÇÃO. AF_06/2014</v>
          </cell>
          <cell r="D2276" t="str">
            <v>H</v>
          </cell>
          <cell r="E2276" t="str">
            <v>2,73</v>
          </cell>
          <cell r="F2276" t="str">
            <v>2,73</v>
          </cell>
        </row>
        <row r="2277">
          <cell r="A2277" t="str">
            <v>88387</v>
          </cell>
          <cell r="B2277" t="str">
            <v>MISTURADOR DE ARGAMASSA, EIXO HORIZONTAL, CAPACIDADE DE MISTURA 300 KG, MOTOR ELÉTRICO POTÊNCIA 5 CV - DEPRECIAÇÃO. AF_06/2014</v>
          </cell>
          <cell r="D2277" t="str">
            <v>H</v>
          </cell>
          <cell r="E2277" t="str">
            <v>0,53</v>
          </cell>
          <cell r="F2277" t="str">
            <v>0,53</v>
          </cell>
        </row>
        <row r="2278">
          <cell r="A2278" t="str">
            <v>88389</v>
          </cell>
          <cell r="B2278" t="str">
            <v>MISTURADOR DE ARGAMASSA, EIXO HORIZONTAL, CAPACIDADE DE MISTURA 300 KG, MOTOR ELÉTRICO POTÊNCIA 5 CV - JUROS. AF_06/2014</v>
          </cell>
          <cell r="D2278" t="str">
            <v>H</v>
          </cell>
          <cell r="E2278" t="str">
            <v>0,06</v>
          </cell>
          <cell r="F2278" t="str">
            <v>0,06</v>
          </cell>
        </row>
        <row r="2279">
          <cell r="A2279" t="str">
            <v>88390</v>
          </cell>
          <cell r="B2279" t="str">
            <v>MISTURADOR DE ARGAMASSA, EIXO HORIZONTAL, CAPACIDADE DE MISTURA 300 KG, MOTOR ELÉTRICO POTÊNCIA 5 CV - MANUTENÇÃO. AF_06/2014</v>
          </cell>
          <cell r="D2279" t="str">
            <v>H</v>
          </cell>
          <cell r="E2279" t="str">
            <v>0,66</v>
          </cell>
          <cell r="F2279" t="str">
            <v>0,66</v>
          </cell>
        </row>
        <row r="2280">
          <cell r="A2280" t="str">
            <v>88391</v>
          </cell>
          <cell r="B2280" t="str">
            <v>MISTURADOR DE ARGAMASSA, EIXO HORIZONTAL, CAPACIDADE DE MISTURA 300 KG, MOTOR ELÉTRICO POTÊNCIA 5 CV - MATERIAIS NA OPERAÇÃO. AF_06/2014</v>
          </cell>
          <cell r="D2280" t="str">
            <v>H</v>
          </cell>
          <cell r="E2280" t="str">
            <v>2,34</v>
          </cell>
          <cell r="F2280" t="str">
            <v>2,34</v>
          </cell>
        </row>
        <row r="2281">
          <cell r="A2281" t="str">
            <v>88394</v>
          </cell>
          <cell r="B2281" t="str">
            <v>MISTURADOR DE ARGAMASSA, EIXO HORIZONTAL, CAPACIDADE DE MISTURA 600 KG, MOTOR ELÉTRICO POTÊNCIA 7,5 CV - DEPRECIAÇÃO. AF_06/2014</v>
          </cell>
          <cell r="D2281" t="str">
            <v>H</v>
          </cell>
          <cell r="E2281" t="str">
            <v>0,63</v>
          </cell>
          <cell r="F2281" t="str">
            <v>0,63</v>
          </cell>
        </row>
        <row r="2282">
          <cell r="A2282" t="str">
            <v>88395</v>
          </cell>
          <cell r="B2282" t="str">
            <v>MISTURADOR DE ARGAMASSA, EIXO HORIZONTAL, CAPACIDADE DE MISTURA 600 KG, MOTOR ELÉTRICO POTÊNCIA 7,5 CV - JUROS. AF_06/2014</v>
          </cell>
          <cell r="D2282" t="str">
            <v>H</v>
          </cell>
          <cell r="E2282" t="str">
            <v>0,07</v>
          </cell>
          <cell r="F2282" t="str">
            <v>0,07</v>
          </cell>
        </row>
        <row r="2283">
          <cell r="A2283" t="str">
            <v>88396</v>
          </cell>
          <cell r="B2283" t="str">
            <v>MISTURADOR DE ARGAMASSA, EIXO HORIZONTAL, CAPACIDADE DE MISTURA 600 KG, MOTOR ELÉTRICO POTÊNCIA 7,5 CV - MANUTENÇÃO. AF_06/2014</v>
          </cell>
          <cell r="D2283" t="str">
            <v>H</v>
          </cell>
          <cell r="E2283" t="str">
            <v>0,79</v>
          </cell>
          <cell r="F2283" t="str">
            <v>0,79</v>
          </cell>
        </row>
        <row r="2284">
          <cell r="A2284" t="str">
            <v>88397</v>
          </cell>
          <cell r="B2284" t="str">
            <v>MISTURADOR DE ARGAMASSA, EIXO HORIZONTAL, CAPACIDADE DE MISTURA 600 KG, MOTOR ELÉTRICO POTÊNCIA 7,5 CV - MATERIAIS NA OPERAÇÃO. AF_06/2014</v>
          </cell>
          <cell r="D2284" t="str">
            <v>H</v>
          </cell>
          <cell r="E2284" t="str">
            <v>3,51</v>
          </cell>
          <cell r="F2284" t="str">
            <v>3,51</v>
          </cell>
        </row>
        <row r="2285">
          <cell r="A2285" t="str">
            <v>88400</v>
          </cell>
          <cell r="B2285" t="str">
            <v>MISTURADOR DE ARGAMASSA, EIXO HORIZONTAL, CAPACIDADE DE MISTURA 160 KG, MOTOR ELÉTRICO POTÊNCIA 3 CV - DEPRECIAÇÃO. AF_06/2014</v>
          </cell>
          <cell r="D2285" t="str">
            <v>H</v>
          </cell>
          <cell r="E2285" t="str">
            <v>0,50</v>
          </cell>
          <cell r="F2285" t="str">
            <v>0,50</v>
          </cell>
        </row>
        <row r="2286">
          <cell r="A2286" t="str">
            <v>88401</v>
          </cell>
          <cell r="B2286" t="str">
            <v>MISTURADOR DE ARGAMASSA, EIXO HORIZONTAL, CAPACIDADE DE MISTURA 160 KG, MOTOR ELÉTRICO POTÊNCIA 3 CV - JUROS. AF_06/2014</v>
          </cell>
          <cell r="D2286" t="str">
            <v>H</v>
          </cell>
          <cell r="E2286" t="str">
            <v>0,05</v>
          </cell>
          <cell r="F2286" t="str">
            <v>0,05</v>
          </cell>
        </row>
        <row r="2287">
          <cell r="A2287" t="str">
            <v>88402</v>
          </cell>
          <cell r="B2287" t="str">
            <v>MISTURADOR DE ARGAMASSA, EIXO HORIZONTAL, CAPACIDADE DE MISTURA 160 KG, MOTOR ELÉTRICO POTÊNCIA 3 CV - MANUTENÇÃO. AF_06/2014</v>
          </cell>
          <cell r="D2287" t="str">
            <v>H</v>
          </cell>
          <cell r="E2287" t="str">
            <v>0,63</v>
          </cell>
          <cell r="F2287" t="str">
            <v>0,63</v>
          </cell>
        </row>
        <row r="2288">
          <cell r="A2288" t="str">
            <v>88403</v>
          </cell>
          <cell r="B2288" t="str">
            <v>MISTURADOR DE ARGAMASSA, EIXO HORIZONTAL, CAPACIDADE DE MISTURA 160 KG, MOTOR ELÉTRICO POTÊNCIA 3 CV - MATERIAIS NA OPERAÇÃO. AF_06/2014</v>
          </cell>
          <cell r="D2288" t="str">
            <v>H</v>
          </cell>
          <cell r="E2288" t="str">
            <v>1,41</v>
          </cell>
          <cell r="F2288" t="str">
            <v>1,41</v>
          </cell>
        </row>
        <row r="2289">
          <cell r="A2289" t="str">
            <v>88419</v>
          </cell>
          <cell r="B2289" t="str">
            <v>PROJETOR DE ARGAMASSA, CAPACIDADE DE PROJEÇÃO 1,5 M3/H, ALCANCE DE 30 ATÉ 60 M, MOTOR ELÉTRICO POTÊNCIA 7,5 HP - DEPRECIAÇÃO. AF_06/2014</v>
          </cell>
          <cell r="D2289" t="str">
            <v>H</v>
          </cell>
          <cell r="E2289" t="str">
            <v>3,28</v>
          </cell>
          <cell r="F2289" t="str">
            <v>3,28</v>
          </cell>
        </row>
        <row r="2290">
          <cell r="A2290" t="str">
            <v>88422</v>
          </cell>
          <cell r="B2290" t="str">
            <v>PROJETOR DE ARGAMASSA, CAPACIDADE DE PROJEÇÃO 1,5 M3/H, ALCANCE DE 30 ATÉ 60 M, MOTOR ELÉTRICO POTÊNCIA 7,5 HP - JUROS. AF_06/2014</v>
          </cell>
          <cell r="D2290" t="str">
            <v>H</v>
          </cell>
          <cell r="E2290" t="str">
            <v>0,39</v>
          </cell>
          <cell r="F2290" t="str">
            <v>0,39</v>
          </cell>
        </row>
        <row r="2291">
          <cell r="A2291" t="str">
            <v>88425</v>
          </cell>
          <cell r="B2291" t="str">
            <v>PROJETOR DE ARGAMASSA, CAPACIDADE DE PROJEÇÃO 1,5 M3/H, ALCANCE DE 30 ATÉ 60 M, MOTOR ELÉTRICO POTÊNCIA 7,5 HP - MANUTENÇÃO. AF_06/2014</v>
          </cell>
          <cell r="D2291" t="str">
            <v>H</v>
          </cell>
          <cell r="E2291" t="str">
            <v>3,59</v>
          </cell>
          <cell r="F2291" t="str">
            <v>3,59</v>
          </cell>
        </row>
        <row r="2292">
          <cell r="A2292" t="str">
            <v>88427</v>
          </cell>
          <cell r="B2292" t="str">
            <v>PROJETOR DE ARGAMASSA, CAPACIDADE DE PROJEÇÃO 1,5 M3/H, ALCANCE DE 30 ATÉ 60 M, MOTOR ELÉTRICO POTÊNCIA 7,5 HP - MATERIAIS NA OPERAÇÃO. AF_06/2014</v>
          </cell>
          <cell r="D2292" t="str">
            <v>H</v>
          </cell>
          <cell r="E2292" t="str">
            <v>3,57</v>
          </cell>
          <cell r="F2292" t="str">
            <v>3,57</v>
          </cell>
        </row>
        <row r="2293">
          <cell r="A2293" t="str">
            <v>88434</v>
          </cell>
          <cell r="B2293" t="str">
            <v>PROJETOR DE ARGAMASSA, CAPACIDADE DE PROJEÇÃO 2 M3/H, ALCANCE ATÉ 50 M, MOTOR ELÉTRICO POTÊNCIA 7,5 HP - DEPRECIAÇÃO. AF_06/2014</v>
          </cell>
          <cell r="D2293" t="str">
            <v>H</v>
          </cell>
          <cell r="E2293" t="str">
            <v>4,35</v>
          </cell>
          <cell r="F2293" t="str">
            <v>4,35</v>
          </cell>
        </row>
        <row r="2294">
          <cell r="A2294" t="str">
            <v>88435</v>
          </cell>
          <cell r="B2294" t="str">
            <v>PROJETOR DE ARGAMASSA, CAPACIDADE DE PROJEÇÃO 2 M3/H, ALCANCE ATÉ 50 M, MOTOR ELÉTRICO POTÊNCIA 7,5 HP - JUROS. AF_06/2014</v>
          </cell>
          <cell r="D2294" t="str">
            <v>H</v>
          </cell>
          <cell r="E2294" t="str">
            <v>0,51</v>
          </cell>
          <cell r="F2294" t="str">
            <v>0,51</v>
          </cell>
        </row>
        <row r="2295">
          <cell r="A2295" t="str">
            <v>88436</v>
          </cell>
          <cell r="B2295" t="str">
            <v>PROJETOR DE ARGAMASSA, CAPACIDADE DE PROJEÇÃO 2 M3/H, ALCANCE ATÉ 50 M, MOTOR ELÉTRICO POTÊNCIA 7,5 HP - MANUTENÇÃO. AF_06/2014</v>
          </cell>
          <cell r="D2295" t="str">
            <v>H</v>
          </cell>
          <cell r="E2295" t="str">
            <v>4,76</v>
          </cell>
          <cell r="F2295" t="str">
            <v>4,76</v>
          </cell>
        </row>
        <row r="2296">
          <cell r="A2296" t="str">
            <v>88437</v>
          </cell>
          <cell r="B2296" t="str">
            <v>PROJETOR DE ARGAMASSA, CAPACIDADE DE PROJEÇÃO 2 M3/H, ALCANCE ATÉ 50 M, MOTOR ELÉTRICO POTÊNCIA 7,5 HP - MATERIAIS NA OPERAÇÃO. AF_06/2014</v>
          </cell>
          <cell r="D2296" t="str">
            <v>H</v>
          </cell>
          <cell r="E2296" t="str">
            <v>3,57</v>
          </cell>
          <cell r="F2296" t="str">
            <v>3,57</v>
          </cell>
        </row>
        <row r="2297">
          <cell r="A2297" t="str">
            <v>88569</v>
          </cell>
          <cell r="B2297" t="str">
            <v>ESPARGIDOR DE ASFALTO PRESSURIZADO COM TANQUE DE 2500 L, REBOCÁVEL COM MOTOR A GASOLINA POTÊNCIA 3,4 HP - DEPRECIAÇÃO. AF_07/2014</v>
          </cell>
          <cell r="D2297" t="str">
            <v>H</v>
          </cell>
          <cell r="E2297" t="str">
            <v>2,46</v>
          </cell>
          <cell r="F2297" t="str">
            <v>2,46</v>
          </cell>
        </row>
        <row r="2298">
          <cell r="A2298" t="str">
            <v>88570</v>
          </cell>
          <cell r="B2298" t="str">
            <v>ESPARGIDOR DE ASFALTO PRESSURIZADO COM TANQUE DE 2500 L, REBOCÁVEL COM MOTOR A GASOLINA POTÊNCIA 3,4 HP - JUROS. AF_07/2014</v>
          </cell>
          <cell r="D2298" t="str">
            <v>H</v>
          </cell>
          <cell r="E2298" t="str">
            <v>0,53</v>
          </cell>
          <cell r="F2298" t="str">
            <v>0,53</v>
          </cell>
        </row>
        <row r="2299">
          <cell r="A2299" t="str">
            <v>88826</v>
          </cell>
          <cell r="B2299" t="str">
            <v>BETONEIRA CAPACIDADE NOMINAL DE 400 L, CAPACIDADE DE MISTURA 280 L, MOTOR ELÉTRICO TRIFÁSICO POTÊNCIA DE 2 CV, SEM CARREGADOR - DEPRECIAÇÃO. AF_10/2014</v>
          </cell>
          <cell r="D2299" t="str">
            <v>H</v>
          </cell>
          <cell r="E2299" t="str">
            <v>0,20</v>
          </cell>
          <cell r="F2299" t="str">
            <v>0,20</v>
          </cell>
        </row>
        <row r="2300">
          <cell r="A2300" t="str">
            <v>88827</v>
          </cell>
          <cell r="B2300" t="str">
            <v>BETONEIRA CAPACIDADE NOMINAL DE 400 L, CAPACIDADE DE MISTURA 280 L, MOTOR ELÉTRICO TRIFÁSICO POTÊNCIA DE 2 CV, SEM CARREGADOR - JUROS. AF_10/2014</v>
          </cell>
          <cell r="D2300" t="str">
            <v>H</v>
          </cell>
          <cell r="E2300" t="str">
            <v>0,02</v>
          </cell>
          <cell r="F2300" t="str">
            <v>0,02</v>
          </cell>
        </row>
        <row r="2301">
          <cell r="A2301" t="str">
            <v>88828</v>
          </cell>
          <cell r="B2301" t="str">
            <v>BETONEIRA CAPACIDADE NOMINAL DE 400 L, CAPACIDADE DE MISTURA 280 L, MOTOR ELÉTRICO TRIFÁSICO POTÊNCIA DE 2 CV, SEM CARREGADOR - MANUTENÇÃO. AF_10/2014</v>
          </cell>
          <cell r="D2301" t="str">
            <v>H</v>
          </cell>
          <cell r="E2301" t="str">
            <v>0,18</v>
          </cell>
          <cell r="F2301" t="str">
            <v>0,18</v>
          </cell>
        </row>
        <row r="2302">
          <cell r="A2302" t="str">
            <v>88829</v>
          </cell>
          <cell r="B2302" t="str">
            <v>BETONEIRA CAPACIDADE NOMINAL DE 400 L, CAPACIDADE DE MISTURA 280 L, MOTOR ELÉTRICO TRIFÁSICO POTÊNCIA DE 2 CV, SEM CARREGADOR - MATERIAIS NA OPERAÇÃO. AF_10/2014</v>
          </cell>
          <cell r="D2302" t="str">
            <v>H</v>
          </cell>
          <cell r="E2302" t="str">
            <v>0,93</v>
          </cell>
          <cell r="F2302" t="str">
            <v>0,93</v>
          </cell>
        </row>
        <row r="2303">
          <cell r="A2303" t="str">
            <v>88832</v>
          </cell>
          <cell r="B2303" t="str">
            <v>ESCAVADEIRA HIDRÁULICA SOBRE ESTEIRAS, CAÇAMBA 0,80 M3, PESO OPERACIONAL 17,8 T, POTÊNCIA LÍQUIDA 110 HP - DEPRECIAÇÃO. AF_10/2014</v>
          </cell>
          <cell r="D2303" t="str">
            <v>H</v>
          </cell>
          <cell r="E2303" t="str">
            <v>25,11</v>
          </cell>
          <cell r="F2303" t="str">
            <v>25,11</v>
          </cell>
        </row>
        <row r="2304">
          <cell r="A2304" t="str">
            <v>88834</v>
          </cell>
          <cell r="B2304" t="str">
            <v>ESCAVADEIRA HIDRÁULICA SOBRE ESTEIRAS, CAÇAMBA 0,80 M3, PESO OPERACIONAL 17,8 T, POTÊNCIA LÍQUIDA 110 HP - JUROS. AF_10/2014</v>
          </cell>
          <cell r="D2304" t="str">
            <v>H</v>
          </cell>
          <cell r="E2304" t="str">
            <v>3,40</v>
          </cell>
          <cell r="F2304" t="str">
            <v>3,40</v>
          </cell>
        </row>
        <row r="2305">
          <cell r="A2305" t="str">
            <v>88835</v>
          </cell>
          <cell r="B2305" t="str">
            <v>ESCAVADEIRA HIDRÁULICA SOBRE ESTEIRAS, CAÇAMBA 0,80 M3, PESO OPERACIONAL 17,8 T, POTÊNCIA LÍQUIDA 110 HP - MANUTENÇÃO. AF_10/2014</v>
          </cell>
          <cell r="D2305" t="str">
            <v>H</v>
          </cell>
          <cell r="E2305" t="str">
            <v>31,39</v>
          </cell>
          <cell r="F2305" t="str">
            <v>31,39</v>
          </cell>
        </row>
        <row r="2306">
          <cell r="A2306" t="str">
            <v>88836</v>
          </cell>
          <cell r="B2306" t="str">
            <v>ESCAVADEIRA HIDRÁULICA SOBRE ESTEIRAS, CAÇAMBA 0,80 M3, PESO OPERACIONAL 17,8 T, POTÊNCIA LÍQUIDA 110 HP - MATERIAIS NA OPERAÇÃO. AF_10/2014</v>
          </cell>
          <cell r="D2306" t="str">
            <v>H</v>
          </cell>
          <cell r="E2306" t="str">
            <v>41,07</v>
          </cell>
          <cell r="F2306" t="str">
            <v>41,07</v>
          </cell>
        </row>
        <row r="2307">
          <cell r="A2307" t="str">
            <v>88839</v>
          </cell>
          <cell r="B2307" t="str">
            <v>TRATOR DE ESTEIRAS, POTÊNCIA 125 HP, PESO OPERACIONAL 12,9 T, COM LÂMINA 2,7 M3 - DEPRECIAÇÃO. AF_10/2014</v>
          </cell>
          <cell r="D2307" t="str">
            <v>H</v>
          </cell>
          <cell r="E2307" t="str">
            <v>19,83</v>
          </cell>
          <cell r="F2307" t="str">
            <v>19,83</v>
          </cell>
        </row>
        <row r="2308">
          <cell r="A2308" t="str">
            <v>88840</v>
          </cell>
          <cell r="B2308" t="str">
            <v>TRATOR DE ESTEIRAS, POTÊNCIA 125 HP, PESO OPERACIONAL 12,9 T, COM LÂMINA 2,7 M3 - JUROS. AF_10/2014</v>
          </cell>
          <cell r="D2308" t="str">
            <v>H</v>
          </cell>
          <cell r="E2308" t="str">
            <v>4,46</v>
          </cell>
          <cell r="F2308" t="str">
            <v>4,46</v>
          </cell>
        </row>
        <row r="2309">
          <cell r="A2309" t="str">
            <v>88841</v>
          </cell>
          <cell r="B2309" t="str">
            <v>TRATOR DE ESTEIRAS, POTÊNCIA 125 HP, PESO OPERACIONAL 12,9 T, COM LÂMINA 2,7 M3 - MANUTENÇÃO. AF_10/2014</v>
          </cell>
          <cell r="D2309" t="str">
            <v>H</v>
          </cell>
          <cell r="E2309" t="str">
            <v>35,46</v>
          </cell>
          <cell r="F2309" t="str">
            <v>35,46</v>
          </cell>
        </row>
        <row r="2310">
          <cell r="A2310" t="str">
            <v>88842</v>
          </cell>
          <cell r="B2310" t="str">
            <v>TRATOR DE ESTEIRAS, POTÊNCIA 125 HP, PESO OPERACIONAL 12,9 T, COM LÂMINA 2,7 M3 - MATERIAIS NA OPERAÇÃO. AF_10/2014</v>
          </cell>
          <cell r="D2310" t="str">
            <v>H</v>
          </cell>
          <cell r="E2310" t="str">
            <v>50,28</v>
          </cell>
          <cell r="F2310" t="str">
            <v>50,28</v>
          </cell>
        </row>
        <row r="2311">
          <cell r="A2311" t="str">
            <v>88847</v>
          </cell>
          <cell r="B2311" t="str">
            <v>USINA DE LAMA ASFÁLTICA, PROD 30 A 50 T/H, SILO DE AGREGADO 7 M3, RESERVATÓRIOS PARA EMULSÃO E ÁGUA DE 2,3 M3 CADA, MISTURADOR TIPO PUG MILL A SER MONTADO SOBRE CAMINHÃO - DEPRECIAÇÃO. AF_10/2014</v>
          </cell>
          <cell r="D2311" t="str">
            <v>H</v>
          </cell>
          <cell r="E2311" t="str">
            <v>14,55</v>
          </cell>
          <cell r="F2311" t="str">
            <v>14,55</v>
          </cell>
        </row>
        <row r="2312">
          <cell r="A2312" t="str">
            <v>88848</v>
          </cell>
          <cell r="B2312" t="str">
            <v>USINA DE LAMA ASFÁLTICA, PROD 30 A 50 T/H, SILO DE AGREGADO 7 M3, RESERVATÓRIOS PARA EMULSÃO E ÁGUA DE 2,3 M3 CADA, MISTURADOR TIPO PUG MILL A SER MONTADO SOBRE CAMINHÃO - JUROS. AF_10/2014</v>
          </cell>
          <cell r="D2312" t="str">
            <v>H</v>
          </cell>
          <cell r="E2312" t="str">
            <v>3,05</v>
          </cell>
          <cell r="F2312" t="str">
            <v>3,05</v>
          </cell>
        </row>
        <row r="2313">
          <cell r="A2313" t="str">
            <v>88853</v>
          </cell>
          <cell r="B2313" t="str">
            <v>MOTOBOMBA CENTRÍFUGA, MOTOR A GASOLINA, POTÊNCIA 5,42 HP, BOCAIS 1 1/2" X 1", DIÂMETRO ROTOR 143 MM HM/Q = 6 MCA / 16,8 M3/H A 38 MCA / 6,6 M3/H - DEPRECIAÇÃO. AF_06/2014</v>
          </cell>
          <cell r="D2313" t="str">
            <v>H</v>
          </cell>
          <cell r="E2313" t="str">
            <v>0,13</v>
          </cell>
          <cell r="F2313" t="str">
            <v>0,13</v>
          </cell>
        </row>
        <row r="2314">
          <cell r="A2314" t="str">
            <v>88854</v>
          </cell>
          <cell r="B2314" t="str">
            <v>MOTOBOMBA CENTRÍFUGA, MOTOR A GASOLINA, POTÊNCIA 5,42 HP, BOCAIS 1 1/2" X 1", DIÂMETRO ROTOR 143 MM HM/Q = 6 MCA / 16,8 M3/H A 38 MCA / 6,6 M3/H - JUROS. AF_06/2014</v>
          </cell>
          <cell r="D2314" t="str">
            <v>H</v>
          </cell>
          <cell r="E2314" t="str">
            <v>0,01</v>
          </cell>
          <cell r="F2314" t="str">
            <v>0,01</v>
          </cell>
        </row>
        <row r="2315">
          <cell r="A2315" t="str">
            <v>88855</v>
          </cell>
          <cell r="B2315" t="str">
            <v>GRADE DE DISCO CONTROLE REMOTO REBOCÁVEL, COM 24 DISCOS 24 X 6 MM COM PNEUS PARA TRANSPORTE - DEPRECIAÇÃO. AF_06/2014</v>
          </cell>
          <cell r="D2315" t="str">
            <v>H</v>
          </cell>
          <cell r="E2315" t="str">
            <v>1,71</v>
          </cell>
          <cell r="F2315" t="str">
            <v>1,71</v>
          </cell>
        </row>
        <row r="2316">
          <cell r="A2316" t="str">
            <v>88856</v>
          </cell>
          <cell r="B2316" t="str">
            <v>GRADE DE DISCO CONTROLE REMOTO REBOCÁVEL, COM 24 DISCOS 24 X 6 MM COM PNEUS PARA TRANSPORTE - JUROS. AF_06/2014</v>
          </cell>
          <cell r="D2316" t="str">
            <v>H</v>
          </cell>
          <cell r="E2316" t="str">
            <v>0,24</v>
          </cell>
          <cell r="F2316" t="str">
            <v>0,24</v>
          </cell>
        </row>
        <row r="2317">
          <cell r="A2317" t="str">
            <v>88857</v>
          </cell>
          <cell r="B2317" t="str">
            <v>RETROESCAVADEIRA SOBRE RODAS COM CARREGADEIRA, TRAÇÃO 4X4, POTÊNCIA LÍQ. 88 HP, CAÇAMBA CARREG. CAP. MÍN. 1 M3, CAÇAMBA RETRO CAP. 0,26 M3, PESO OPERACIONAL MÍN. 6.674 KG, PROFUNDIDADE ESCAVAÇÃO MÁX. 4,37 M - DEPRECIAÇÃO. AF_06/2014</v>
          </cell>
          <cell r="D2317" t="str">
            <v>H</v>
          </cell>
          <cell r="E2317" t="str">
            <v>14,22</v>
          </cell>
          <cell r="F2317" t="str">
            <v>14,22</v>
          </cell>
        </row>
        <row r="2318">
          <cell r="A2318" t="str">
            <v>88858</v>
          </cell>
          <cell r="B2318" t="str">
            <v>RETROESCAVADEIRA SOBRE RODAS COM CARREGADEIRA, TRAÇÃO 4X4, POTÊNCIA LÍQ. 88 HP, CAÇAMBA CARREG. CAP. MÍN. 1 M3, CAÇAMBA RETRO CAP. 0,26 M3, PESO OPERACIONAL MÍN. 6.674 KG, PROFUNDIDADE ESCAVAÇÃO MÁX. 4,37 M - JUROS. AF_06/2014</v>
          </cell>
          <cell r="D2318" t="str">
            <v>H</v>
          </cell>
          <cell r="E2318" t="str">
            <v>1,93</v>
          </cell>
          <cell r="F2318" t="str">
            <v>1,93</v>
          </cell>
        </row>
        <row r="2319">
          <cell r="A2319" t="str">
            <v>88859</v>
          </cell>
          <cell r="B2319" t="str">
            <v>RETROESCAVADEIRA SOBRE RODAS COM CARREGADEIRA, TRAÇÃO 4X2, POTÊNCIA LÍQ. 79 HP, CAÇAMBA CARREG. CAP. MÍN. 1 M3, CAÇAMBA RETRO CAP. 0,20 M3, PESO OPERACIONAL MÍN. 6.570 KG, PROFUNDIDADE ESCAVAÇÃO MÁX. 4,37 M - DEPRECIAÇÃO. AF_06/2014</v>
          </cell>
          <cell r="D2319" t="str">
            <v>H</v>
          </cell>
          <cell r="E2319" t="str">
            <v>12,64</v>
          </cell>
          <cell r="F2319" t="str">
            <v>12,64</v>
          </cell>
        </row>
        <row r="2320">
          <cell r="A2320" t="str">
            <v>88860</v>
          </cell>
          <cell r="B2320" t="str">
            <v>RETROESCAVADEIRA SOBRE RODAS COM CARREGADEIRA, TRAÇÃO 4X2, POTÊNCIA LÍQ. 79 HP, CAÇAMBA CARREG. CAP. MÍN. 1 M3, CAÇAMBA RETRO CAP. 0,20 M3, PESO OPERACIONAL MÍN. 6.570 KG, PROFUNDIDADE ESCAVAÇÃO MÁX. 4,37 M - JUROS. AF_06/2014</v>
          </cell>
          <cell r="D2320" t="str">
            <v>H</v>
          </cell>
          <cell r="E2320" t="str">
            <v>1,71</v>
          </cell>
          <cell r="F2320" t="str">
            <v>1,71</v>
          </cell>
        </row>
        <row r="2321">
          <cell r="A2321" t="str">
            <v>88900</v>
          </cell>
          <cell r="B2321" t="str">
            <v>ESCAVADEIRA HIDRÁULICA SOBRE ESTEIRAS, CAÇAMBA 1,20 M3, PESO OPERACIONAL 21 T, POTÊNCIA BRUTA 155 HP - DEPRECIAÇÃO. AF_06/2014</v>
          </cell>
          <cell r="D2321" t="str">
            <v>H</v>
          </cell>
          <cell r="E2321" t="str">
            <v>29,28</v>
          </cell>
          <cell r="F2321" t="str">
            <v>29,28</v>
          </cell>
        </row>
        <row r="2322">
          <cell r="A2322" t="str">
            <v>88902</v>
          </cell>
          <cell r="B2322" t="str">
            <v>ESCAVADEIRA HIDRÁULICA SOBRE ESTEIRAS, CAÇAMBA 1,20 M3, PESO OPERACIONAL 21 T, POTÊNCIA BRUTA 155 HP - JUROS. AF_06/2014</v>
          </cell>
          <cell r="D2322" t="str">
            <v>H</v>
          </cell>
          <cell r="E2322" t="str">
            <v>3,97</v>
          </cell>
          <cell r="F2322" t="str">
            <v>3,97</v>
          </cell>
        </row>
        <row r="2323">
          <cell r="A2323" t="str">
            <v>88903</v>
          </cell>
          <cell r="B2323" t="str">
            <v>ESCAVADEIRA HIDRÁULICA SOBRE ESTEIRAS, CAÇAMBA 1,20 M3, PESO OPERACIONAL 21 T, POTÊNCIA BRUTA 155 HP - MANUTENÇÃO. AF_06/2014</v>
          </cell>
          <cell r="D2323" t="str">
            <v>H</v>
          </cell>
          <cell r="E2323" t="str">
            <v>36,60</v>
          </cell>
          <cell r="F2323" t="str">
            <v>36,60</v>
          </cell>
        </row>
        <row r="2324">
          <cell r="A2324" t="str">
            <v>88904</v>
          </cell>
          <cell r="B2324" t="str">
            <v>ESCAVADEIRA HIDRÁULICA SOBRE ESTEIRAS, CAÇAMBA 1,20 M3, PESO OPERACIONAL 21 T, POTÊNCIA BRUTA 155 HP - MATERIAIS NA OPERAÇÃO. AF_06/2014</v>
          </cell>
          <cell r="D2324" t="str">
            <v>H</v>
          </cell>
          <cell r="E2324" t="str">
            <v>57,86</v>
          </cell>
          <cell r="F2324" t="str">
            <v>57,86</v>
          </cell>
        </row>
        <row r="2325">
          <cell r="A2325" t="str">
            <v>89009</v>
          </cell>
          <cell r="B2325" t="str">
            <v>TRATOR DE ESTEIRAS, POTÊNCIA 150 HP, PESO OPERACIONAL 16,7 T, COM RODA MOTRIZ ELEVADA E LÂMINA 3,18 M3 - DEPRECIAÇÃO. AF_06/2014</v>
          </cell>
          <cell r="D2325" t="str">
            <v>H</v>
          </cell>
          <cell r="E2325" t="str">
            <v>24,56</v>
          </cell>
          <cell r="F2325" t="str">
            <v>24,56</v>
          </cell>
        </row>
        <row r="2326">
          <cell r="A2326" t="str">
            <v>89010</v>
          </cell>
          <cell r="B2326" t="str">
            <v>TRATOR DE ESTEIRAS, POTÊNCIA 150 HP, PESO OPERACIONAL 16,7 T, COM RODA MOTRIZ ELEVADA E LÂMINA 3,18 M3 - JUROS. AF_06/2014</v>
          </cell>
          <cell r="D2326" t="str">
            <v>H</v>
          </cell>
          <cell r="E2326" t="str">
            <v>5,53</v>
          </cell>
          <cell r="F2326" t="str">
            <v>5,53</v>
          </cell>
        </row>
        <row r="2327">
          <cell r="A2327" t="str">
            <v>89011</v>
          </cell>
          <cell r="B2327" t="str">
            <v>RETROESCAVADEIRA SOBRE RODAS COM CARREGADEIRA, TRAÇÃO 4X4, POTÊNCIA LÍQ. 72 HP, CAÇAMBA CARREG. CAP. MÍN. 0,79 M3, CAÇAMBA RETRO CAP. 0,18 M3, PESO OPERACIONAL MÍN. 7.140 KG, PROFUNDIDADE ESCAVAÇÃO MÁX. 4,50 M - DEPRECIAÇÃO. AF_06/2014</v>
          </cell>
          <cell r="D2327" t="str">
            <v>H</v>
          </cell>
          <cell r="E2327" t="str">
            <v>13,72</v>
          </cell>
          <cell r="F2327" t="str">
            <v>13,72</v>
          </cell>
        </row>
        <row r="2328">
          <cell r="A2328" t="str">
            <v>89012</v>
          </cell>
          <cell r="B2328" t="str">
            <v>RETROESCAVADEIRA SOBRE RODAS COM CARREGADEIRA, TRAÇÃO 4X4, POTÊNCIA LÍQ. 72 HP, CAÇAMBA CARREG. CAP. MÍN. 0,79 M3, CAÇAMBA RETRO CAP. 0,18 M3, PESO OPERACIONAL MÍN. 7.140 KG, PROFUNDIDADE ESCAVAÇÃO MÁX. 4,50 M - JUROS. AF_06/2014</v>
          </cell>
          <cell r="D2328" t="str">
            <v>H</v>
          </cell>
          <cell r="E2328" t="str">
            <v>1,86</v>
          </cell>
          <cell r="F2328" t="str">
            <v>1,86</v>
          </cell>
        </row>
        <row r="2329">
          <cell r="A2329" t="str">
            <v>89013</v>
          </cell>
          <cell r="B2329" t="str">
            <v>TRATOR DE ESTEIRAS, POTÊNCIA 347 HP, PESO OPERACIONAL 38,5 T, COM LÂMINA 8,70 M3 - DEPRECIAÇÃO. AF_06/2014</v>
          </cell>
          <cell r="D2329" t="str">
            <v>H</v>
          </cell>
          <cell r="E2329" t="str">
            <v>80,47</v>
          </cell>
          <cell r="F2329" t="str">
            <v>80,47</v>
          </cell>
        </row>
        <row r="2330">
          <cell r="A2330" t="str">
            <v>89014</v>
          </cell>
          <cell r="B2330" t="str">
            <v>TRATOR DE ESTEIRAS, POTÊNCIA 347 HP, PESO OPERACIONAL 38,5 T, COM LÂMINA 8,70 M3 - JUROS. AF_06/2014</v>
          </cell>
          <cell r="D2330" t="str">
            <v>H</v>
          </cell>
          <cell r="E2330" t="str">
            <v>18,11</v>
          </cell>
          <cell r="F2330" t="str">
            <v>18,11</v>
          </cell>
        </row>
        <row r="2331">
          <cell r="A2331" t="str">
            <v>89015</v>
          </cell>
          <cell r="B2331" t="str">
            <v>VASSOURA MECÂNICA REBOCÁVEL COM ESCOVA CILÍNDRICA, LARGURA ÚTIL DE VARRIMENTO DE 2,44 M - DEPRECIAÇÃO. AF_06/2014</v>
          </cell>
          <cell r="D2331" t="str">
            <v>H</v>
          </cell>
          <cell r="E2331" t="str">
            <v>1,98</v>
          </cell>
          <cell r="F2331" t="str">
            <v>1,98</v>
          </cell>
        </row>
        <row r="2332">
          <cell r="A2332" t="str">
            <v>89016</v>
          </cell>
          <cell r="B2332" t="str">
            <v>VASSOURA MECÂNICA REBOCÁVEL COM ESCOVA CILÍNDRICA, LARGURA ÚTIL DE VARRIMENTO DE 2,44 M - JUROS. AF_06/2014</v>
          </cell>
          <cell r="D2332" t="str">
            <v>H</v>
          </cell>
          <cell r="E2332" t="str">
            <v>0,26</v>
          </cell>
          <cell r="F2332" t="str">
            <v>0,26</v>
          </cell>
        </row>
        <row r="2333">
          <cell r="A2333" t="str">
            <v>89017</v>
          </cell>
          <cell r="B2333" t="str">
            <v>TRATOR DE ESTEIRAS, POTÊNCIA 170 HP, PESO OPERACIONAL 19 T, CAÇAMBA 5,2 M3 - DEPRECIAÇÃO. AF_06/2014</v>
          </cell>
          <cell r="D2333" t="str">
            <v>H</v>
          </cell>
          <cell r="E2333" t="str">
            <v>24,41</v>
          </cell>
          <cell r="F2333" t="str">
            <v>24,41</v>
          </cell>
        </row>
        <row r="2334">
          <cell r="A2334" t="str">
            <v>89018</v>
          </cell>
          <cell r="B2334" t="str">
            <v>TRATOR DE ESTEIRAS, POTÊNCIA 170 HP, PESO OPERACIONAL 19 T, CAÇAMBA 5,2 M3 - JUROS. AF_06/2014</v>
          </cell>
          <cell r="D2334" t="str">
            <v>H</v>
          </cell>
          <cell r="E2334" t="str">
            <v>5,49</v>
          </cell>
          <cell r="F2334" t="str">
            <v>5,49</v>
          </cell>
        </row>
        <row r="2335">
          <cell r="A2335" t="str">
            <v>89019</v>
          </cell>
          <cell r="B2335" t="str">
            <v>BOMBA SUBMERSÍVEL ELÉTRICA TRIFÁSICA, POTÊNCIA 2,96 HP, Ø ROTOR 144 MM SEMI-ABERTO, BOCAL DE SAÍDA Ø 2, HM/Q = 2 MCA / 38,8 M3/H A 28 MCA / 5 M3/H - DEPRECIAÇÃO. AF_06/2014</v>
          </cell>
          <cell r="D2335" t="str">
            <v>H</v>
          </cell>
          <cell r="E2335" t="str">
            <v>0,26</v>
          </cell>
          <cell r="F2335" t="str">
            <v>0,26</v>
          </cell>
        </row>
        <row r="2336">
          <cell r="A2336" t="str">
            <v>89020</v>
          </cell>
          <cell r="B2336" t="str">
            <v>BOMBA SUBMERSÍVEL ELÉTRICA TRIFÁSICA, POTÊNCIA 2,96 HP, Ø ROTOR 144 MM SEMI-ABERTO, BOCAL DE SAÍDA Ø 2, HM/Q = 2 MCA / 38,8 M3/H A 28 MCA / 5 M3/H - JUROS. AF_06/2014</v>
          </cell>
          <cell r="D2336" t="str">
            <v>H</v>
          </cell>
          <cell r="E2336" t="str">
            <v>0,03</v>
          </cell>
          <cell r="F2336" t="str">
            <v>0,03</v>
          </cell>
        </row>
        <row r="2337">
          <cell r="A2337" t="str">
            <v>89023</v>
          </cell>
          <cell r="B2337" t="str">
            <v>TANQUE DE ASFALTO ESTACIONÁRIO COM MAÇARICO, CAPACIDADE 20.000 L - DEPRECIAÇÃO. AF_06/2014</v>
          </cell>
          <cell r="D2337" t="str">
            <v>H</v>
          </cell>
          <cell r="E2337" t="str">
            <v>2,28</v>
          </cell>
          <cell r="F2337" t="str">
            <v>2,28</v>
          </cell>
        </row>
        <row r="2338">
          <cell r="A2338" t="str">
            <v>89024</v>
          </cell>
          <cell r="B2338" t="str">
            <v>TANQUE DE ASFALTO ESTACIONÁRIO COM MAÇARICO, CAPACIDADE 20.000 L - JUROS. AF_06/2014</v>
          </cell>
          <cell r="D2338" t="str">
            <v>H</v>
          </cell>
          <cell r="E2338" t="str">
            <v>0,38</v>
          </cell>
          <cell r="F2338" t="str">
            <v>0,38</v>
          </cell>
        </row>
        <row r="2339">
          <cell r="A2339" t="str">
            <v>89025</v>
          </cell>
          <cell r="B2339" t="str">
            <v>TANQUE DE ASFALTO ESTACIONÁRIO COM MAÇARICO, CAPACIDADE 20.000 L - MANUTENÇÃO. AF_06/2014</v>
          </cell>
          <cell r="D2339" t="str">
            <v>H</v>
          </cell>
          <cell r="E2339" t="str">
            <v>4,29</v>
          </cell>
          <cell r="F2339" t="str">
            <v>4,29</v>
          </cell>
        </row>
        <row r="2340">
          <cell r="A2340" t="str">
            <v>89026</v>
          </cell>
          <cell r="B2340" t="str">
            <v>TANQUE DE ASFALTO ESTACIONÁRIO COM MAÇARICO, CAPACIDADE 20.000 L - MATERIAIS NA OPERAÇÃO. AF_06/2014</v>
          </cell>
          <cell r="D2340" t="str">
            <v>H</v>
          </cell>
          <cell r="E2340" t="str">
            <v>128,12</v>
          </cell>
          <cell r="F2340" t="str">
            <v>128,12</v>
          </cell>
        </row>
        <row r="2341">
          <cell r="A2341" t="str">
            <v>89029</v>
          </cell>
          <cell r="B2341" t="str">
            <v>TRATOR DE ESTEIRAS, POTÊNCIA 100 HP, PESO OPERACIONAL 9,4 T, COM LÂMINA 2,19 M3 - DEPRECIAÇÃO. AF_06/2014</v>
          </cell>
          <cell r="D2341" t="str">
            <v>H</v>
          </cell>
          <cell r="E2341" t="str">
            <v>18,95</v>
          </cell>
          <cell r="F2341" t="str">
            <v>18,95</v>
          </cell>
        </row>
        <row r="2342">
          <cell r="A2342" t="str">
            <v>89030</v>
          </cell>
          <cell r="B2342" t="str">
            <v>TRATOR DE ESTEIRAS, POTÊNCIA 100 HP, PESO OPERACIONAL 9,4 T, COM LÂMINA 2,19 M3 - JUROS. AF_06/2014</v>
          </cell>
          <cell r="D2342" t="str">
            <v>H</v>
          </cell>
          <cell r="E2342" t="str">
            <v>4,26</v>
          </cell>
          <cell r="F2342" t="str">
            <v>4,26</v>
          </cell>
        </row>
        <row r="2343">
          <cell r="A2343" t="str">
            <v>89033</v>
          </cell>
          <cell r="B2343" t="str">
            <v>TRATOR DE PNEUS, POTÊNCIA 85 CV, TRAÇÃO 4X4, PESO COM LASTRO DE 4.675 KG - DEPRECIAÇÃO. AF_06/2014</v>
          </cell>
          <cell r="D2343" t="str">
            <v>H</v>
          </cell>
          <cell r="E2343" t="str">
            <v>7,24</v>
          </cell>
          <cell r="F2343" t="str">
            <v>7,24</v>
          </cell>
        </row>
        <row r="2344">
          <cell r="A2344" t="str">
            <v>89034</v>
          </cell>
          <cell r="B2344" t="str">
            <v>TRATOR DE PNEUS, POTÊNCIA 85 CV, TRAÇÃO 4X4, PESO COM LASTRO DE 4.675 KG - JUROS. AF_06/2014</v>
          </cell>
          <cell r="D2344" t="str">
            <v>H</v>
          </cell>
          <cell r="E2344" t="str">
            <v>1,00</v>
          </cell>
          <cell r="F2344" t="str">
            <v>1,00</v>
          </cell>
        </row>
        <row r="2345">
          <cell r="A2345" t="str">
            <v>89128</v>
          </cell>
          <cell r="B2345" t="str">
            <v>PÁ CARREGADEIRA SOBRE RODAS, POTÊNCIA LÍQUIDA 128 HP, CAPACIDADE DA CAÇAMBA 1,7 A 2,8 M3, PESO OPERACIONAL 11632 KG - DEPRECIAÇÃO. AF_06/2014</v>
          </cell>
          <cell r="D2345" t="str">
            <v>H</v>
          </cell>
          <cell r="E2345" t="str">
            <v>20,72</v>
          </cell>
          <cell r="F2345" t="str">
            <v>20,72</v>
          </cell>
        </row>
        <row r="2346">
          <cell r="A2346" t="str">
            <v>89129</v>
          </cell>
          <cell r="B2346" t="str">
            <v>PÁ CARREGADEIRA SOBRE RODAS, POTÊNCIA LÍQUIDA 128 HP, CAPACIDADE DA CAÇAMBA 1,7 A 2,8 M3, PESO OPERACIONAL 11632 KG - JUROS. AF_06/2014</v>
          </cell>
          <cell r="D2346" t="str">
            <v>H</v>
          </cell>
          <cell r="E2346" t="str">
            <v>2,81</v>
          </cell>
          <cell r="F2346" t="str">
            <v>2,81</v>
          </cell>
        </row>
        <row r="2347">
          <cell r="A2347" t="str">
            <v>89130</v>
          </cell>
          <cell r="B2347" t="str">
            <v>PÁ CARREGADEIRA SOBRE RODAS, POTÊNCIA 197 HP, CAPACIDADE DA CAÇAMBA 2,5 A 3,5 M3, PESO OPERACIONAL 18338 KG - DEPRECIAÇÃO. AF_06/2014</v>
          </cell>
          <cell r="D2347" t="str">
            <v>H</v>
          </cell>
          <cell r="E2347" t="str">
            <v>28,73</v>
          </cell>
          <cell r="F2347" t="str">
            <v>28,73</v>
          </cell>
        </row>
        <row r="2348">
          <cell r="A2348" t="str">
            <v>89131</v>
          </cell>
          <cell r="B2348" t="str">
            <v>PÁ CARREGADEIRA SOBRE RODAS, POTÊNCIA 197 HP, CAPACIDADE DA CAÇAMBA 2,5 A 3,5 M3, PESO OPERACIONAL 18338 KG - JUROS. AF_06/2014</v>
          </cell>
          <cell r="D2348" t="str">
            <v>H</v>
          </cell>
          <cell r="E2348" t="str">
            <v>3,89</v>
          </cell>
          <cell r="F2348" t="str">
            <v>3,89</v>
          </cell>
        </row>
        <row r="2349">
          <cell r="A2349" t="str">
            <v>89210</v>
          </cell>
          <cell r="B2349" t="str">
            <v>ROLO COMPACTADOR VIBRATÓRIO DE UM CILINDRO AÇO LISO, POTÊNCIA 80 HP, PESO OPERACIONAL MÁXIMO 8,1 T, IMPACTO DINÂMICO 16,15 / 9,5 T, LARGURA DE TRABALHO 1,68 M - DEPRECIAÇÃO. AF_06/2014</v>
          </cell>
          <cell r="D2349" t="str">
            <v>H</v>
          </cell>
          <cell r="E2349" t="str">
            <v>15,38</v>
          </cell>
          <cell r="F2349" t="str">
            <v>15,38</v>
          </cell>
        </row>
        <row r="2350">
          <cell r="A2350" t="str">
            <v>89211</v>
          </cell>
          <cell r="B2350" t="str">
            <v>ROLO COMPACTADOR VIBRATÓRIO DE UM CILINDRO AÇO LISO, POTÊNCIA 80 HP, PESO OPERACIONAL MÁXIMO 8,1 T, IMPACTO DINÂMICO 16,15 / 9,5 T, LARGURA DE TRABALHO 1,68 M - JUROS. AF_06/2014</v>
          </cell>
          <cell r="D2350" t="str">
            <v>H</v>
          </cell>
          <cell r="E2350" t="str">
            <v>2,13</v>
          </cell>
          <cell r="F2350" t="str">
            <v>2,13</v>
          </cell>
        </row>
        <row r="2351">
          <cell r="A2351" t="str">
            <v>89212</v>
          </cell>
          <cell r="B2351" t="str">
            <v>BATE-ESTACAS POR GRAVIDADE, POTÊNCIA DE 160 HP, PESO DO MARTELO ATÉ 3 TONELADAS - DEPRECIAÇÃO. AF_11/2014</v>
          </cell>
          <cell r="D2351" t="str">
            <v>H</v>
          </cell>
          <cell r="E2351" t="str">
            <v>15,18</v>
          </cell>
          <cell r="F2351" t="str">
            <v>15,18</v>
          </cell>
        </row>
        <row r="2352">
          <cell r="A2352" t="str">
            <v>89213</v>
          </cell>
          <cell r="B2352" t="str">
            <v>BATE-ESTACAS POR GRAVIDADE, POTÊNCIA DE 160 HP, PESO DO MARTELO ATÉ 3 TONELADAS - JUROS. AF_11/2014</v>
          </cell>
          <cell r="D2352" t="str">
            <v>H</v>
          </cell>
          <cell r="E2352" t="str">
            <v>2,39</v>
          </cell>
          <cell r="F2352" t="str">
            <v>2,39</v>
          </cell>
        </row>
        <row r="2353">
          <cell r="A2353" t="str">
            <v>89214</v>
          </cell>
          <cell r="B2353" t="str">
            <v>BATE-ESTACAS POR GRAVIDADE, POTÊNCIA DE 160 HP, PESO DO MARTELO ATÉ 3 TONELADAS - MANUTENÇÃO. AF_11/2014</v>
          </cell>
          <cell r="D2353" t="str">
            <v>H</v>
          </cell>
          <cell r="E2353" t="str">
            <v>14,25</v>
          </cell>
          <cell r="F2353" t="str">
            <v>14,25</v>
          </cell>
        </row>
        <row r="2354">
          <cell r="A2354" t="str">
            <v>89215</v>
          </cell>
          <cell r="B2354" t="str">
            <v>BATE-ESTACAS POR GRAVIDADE, POTÊNCIA DE 160 HP, PESO DO MARTELO ATÉ 3 TONELADAS - MATERIAIS NA OPERAÇÃO. AF_11/2014</v>
          </cell>
          <cell r="D2354" t="str">
            <v>H</v>
          </cell>
          <cell r="E2354" t="str">
            <v>59,75</v>
          </cell>
          <cell r="F2354" t="str">
            <v>59,75</v>
          </cell>
        </row>
        <row r="2355">
          <cell r="A2355" t="str">
            <v>89221</v>
          </cell>
          <cell r="B2355" t="str">
            <v>BETONEIRA CAPACIDADE NOMINAL DE 600 L, CAPACIDADE DE MISTURA 360 L, MOTOR ELÉTRICO TRIFÁSICO POTÊNCIA DE 4 CV, SEM CARREGADOR - DEPRECIAÇÃO. AF_11/2014</v>
          </cell>
          <cell r="D2355" t="str">
            <v>H</v>
          </cell>
          <cell r="E2355" t="str">
            <v>0,82</v>
          </cell>
          <cell r="F2355" t="str">
            <v>0,82</v>
          </cell>
        </row>
        <row r="2356">
          <cell r="A2356" t="str">
            <v>89222</v>
          </cell>
          <cell r="B2356" t="str">
            <v>BETONEIRA CAPACIDADE NOMINAL DE 600 L, CAPACIDADE DE MISTURA 360 L, MOTOR ELÉTRICO TRIFÁSICO POTÊNCIA DE 4 CV, SEM CARREGADOR - JUROS. AF_11/2014</v>
          </cell>
          <cell r="D2356" t="str">
            <v>H</v>
          </cell>
          <cell r="E2356" t="str">
            <v>0,09</v>
          </cell>
          <cell r="F2356" t="str">
            <v>0,09</v>
          </cell>
        </row>
        <row r="2357">
          <cell r="A2357" t="str">
            <v>89223</v>
          </cell>
          <cell r="B2357" t="str">
            <v>BETONEIRA CAPACIDADE NOMINAL DE 600 L, CAPACIDADE DE MISTURA 360 L, MOTOR ELÉTRICO TRIFÁSICO POTÊNCIA DE 4 CV, SEM CARREGADOR - MANUTENÇÃO. AF_11/2014</v>
          </cell>
          <cell r="D2357" t="str">
            <v>H</v>
          </cell>
          <cell r="E2357" t="str">
            <v>0,76</v>
          </cell>
          <cell r="F2357" t="str">
            <v>0,76</v>
          </cell>
        </row>
        <row r="2358">
          <cell r="A2358" t="str">
            <v>89224</v>
          </cell>
          <cell r="B2358" t="str">
            <v>BETONEIRA CAPACIDADE NOMINAL DE 600 L, CAPACIDADE DE MISTURA 360 L, MOTOR ELÉTRICO TRIFÁSICO POTÊNCIA DE 4 CV, SEM CARREGADOR - MATERIAIS NA OPERAÇÃO. AF_11/2014</v>
          </cell>
          <cell r="D2358" t="str">
            <v>H</v>
          </cell>
          <cell r="E2358" t="str">
            <v>1,87</v>
          </cell>
          <cell r="F2358" t="str">
            <v>1,87</v>
          </cell>
        </row>
        <row r="2359">
          <cell r="A2359" t="str">
            <v>89228</v>
          </cell>
          <cell r="B2359" t="str">
            <v>MOTONIVELADORA POTÊNCIA BÁSICA LÍQUIDA (PRIMEIRA MARCHA) 125 HP, PESO BRUTO 13032 KG, LARGURA DA LÂMINA DE 3,7 M - DEPRECIAÇÃO. AF_06/2014</v>
          </cell>
          <cell r="D2359" t="str">
            <v>H</v>
          </cell>
          <cell r="E2359" t="str">
            <v>22,80</v>
          </cell>
          <cell r="F2359" t="str">
            <v>22,80</v>
          </cell>
        </row>
        <row r="2360">
          <cell r="A2360" t="str">
            <v>89229</v>
          </cell>
          <cell r="B2360" t="str">
            <v>MOTONIVELADORA POTÊNCIA BÁSICA LÍQUIDA (PRIMEIRA MARCHA) 125 HP, PESO BRUTO 13032 KG, LARGURA DA LÂMINA DE 3,7 M - JUROS. AF_06/2014</v>
          </cell>
          <cell r="D2360" t="str">
            <v>H</v>
          </cell>
          <cell r="E2360" t="str">
            <v>4,10</v>
          </cell>
          <cell r="F2360" t="str">
            <v>4,10</v>
          </cell>
        </row>
        <row r="2361">
          <cell r="A2361" t="str">
            <v>89230</v>
          </cell>
          <cell r="B2361" t="str">
            <v>FRESADORA DE ASFALTO A FRIO SOBRE RODAS, LARGURA FRESAGEM DE 1,0 M, POTÊNCIA 208 HP - DEPRECIAÇÃO. AF_11/2014</v>
          </cell>
          <cell r="D2361" t="str">
            <v>H</v>
          </cell>
          <cell r="E2361" t="str">
            <v>90,39</v>
          </cell>
          <cell r="F2361" t="str">
            <v>90,39</v>
          </cell>
        </row>
        <row r="2362">
          <cell r="A2362" t="str">
            <v>89231</v>
          </cell>
          <cell r="B2362" t="str">
            <v>FRESADORA DE ASFALTO A FRIO SOBRE RODAS, LARGURA FRESAGEM DE 1,0 M, POTÊNCIA 208 HP - JUROS. AF_11/2014</v>
          </cell>
          <cell r="D2362" t="str">
            <v>H</v>
          </cell>
          <cell r="E2362" t="str">
            <v>14,32</v>
          </cell>
          <cell r="F2362" t="str">
            <v>14,32</v>
          </cell>
        </row>
        <row r="2363">
          <cell r="A2363" t="str">
            <v>89232</v>
          </cell>
          <cell r="B2363" t="str">
            <v>FRESADORA DE ASFALTO A FRIO SOBRE RODAS, LARGURA FRESAGEM DE 1,0 M, POTÊNCIA 208 HP - MANUTENÇÃO. AF_11/2014</v>
          </cell>
          <cell r="D2363" t="str">
            <v>H</v>
          </cell>
          <cell r="E2363" t="str">
            <v>161,24</v>
          </cell>
          <cell r="F2363" t="str">
            <v>161,24</v>
          </cell>
        </row>
        <row r="2364">
          <cell r="A2364" t="str">
            <v>89233</v>
          </cell>
          <cell r="B2364" t="str">
            <v>FRESADORA DE ASFALTO A FRIO SOBRE RODAS, LARGURA FRESAGEM DE 1,0 M, POTÊNCIA 208 HP - MATERIAIS NA OPERAÇÃO. AF_11/2014</v>
          </cell>
          <cell r="D2364" t="str">
            <v>H</v>
          </cell>
          <cell r="E2364" t="str">
            <v>107,53</v>
          </cell>
          <cell r="F2364" t="str">
            <v>107,53</v>
          </cell>
        </row>
        <row r="2365">
          <cell r="A2365" t="str">
            <v>89236</v>
          </cell>
          <cell r="B2365" t="str">
            <v>FRESADORA DE ASFALTO A FRIO SOBRE RODAS, LARGURA FRESAGEM DE 2,0 M, POTÊNCIA 550 HP - DEPRECIAÇÃO. AF_11/2014</v>
          </cell>
          <cell r="D2365" t="str">
            <v>H</v>
          </cell>
          <cell r="E2365" t="str">
            <v>211,16</v>
          </cell>
          <cell r="F2365" t="str">
            <v>211,16</v>
          </cell>
        </row>
        <row r="2366">
          <cell r="A2366" t="str">
            <v>89237</v>
          </cell>
          <cell r="B2366" t="str">
            <v>FRESADORA DE ASFALTO A FRIO SOBRE RODAS, LARGURA FRESAGEM DE 2,0 M, POTÊNCIA 550 HP - JUROS. AF_11/2014</v>
          </cell>
          <cell r="D2366" t="str">
            <v>H</v>
          </cell>
          <cell r="E2366" t="str">
            <v>33,46</v>
          </cell>
          <cell r="F2366" t="str">
            <v>33,46</v>
          </cell>
        </row>
        <row r="2367">
          <cell r="A2367" t="str">
            <v>89238</v>
          </cell>
          <cell r="B2367" t="str">
            <v>FRESADORA DE ASFALTO A FRIO SOBRE RODAS, LARGURA FRESAGEM DE 2,0 M, POTÊNCIA 550 HP - MANUTENÇÃO. AF_11/2014</v>
          </cell>
          <cell r="D2367" t="str">
            <v>H</v>
          </cell>
          <cell r="E2367" t="str">
            <v>376,65</v>
          </cell>
          <cell r="F2367" t="str">
            <v>376,65</v>
          </cell>
        </row>
        <row r="2368">
          <cell r="A2368" t="str">
            <v>89239</v>
          </cell>
          <cell r="B2368" t="str">
            <v>FRESADORA DE ASFALTO A FRIO SOBRE RODAS, LARGURA FRESAGEM DE 2,0 M, POTÊNCIA 550 HP - MATERIAIS NA OPERAÇÃO. AF_11/2014</v>
          </cell>
          <cell r="D2368" t="str">
            <v>H</v>
          </cell>
          <cell r="E2368" t="str">
            <v>284,36</v>
          </cell>
          <cell r="F2368" t="str">
            <v>284,36</v>
          </cell>
        </row>
        <row r="2369">
          <cell r="A2369" t="str">
            <v>89240</v>
          </cell>
          <cell r="B2369" t="str">
            <v>VIBROACABADORA DE ASFALTO SOBRE ESTEIRAS, LARGURA DE PAVIMENTAÇÃO 1,90 M A 5,30 M, POTÊNCIA 105 HP CAPACIDADE 450 T/H - DEPRECIAÇÃO. AF_11/2014</v>
          </cell>
          <cell r="D2369" t="str">
            <v>H</v>
          </cell>
          <cell r="E2369" t="str">
            <v>64,80</v>
          </cell>
          <cell r="F2369" t="str">
            <v>64,80</v>
          </cell>
        </row>
        <row r="2370">
          <cell r="A2370" t="str">
            <v>89241</v>
          </cell>
          <cell r="B2370" t="str">
            <v>VIBROACABADORA DE ASFALTO SOBRE ESTEIRAS, LARGURA DE PAVIMENTAÇÃO 1,90 M A 5,30 M, POTÊNCIA 105 HP CAPACIDADE 450 T/H - JUROS. AF_11/2014</v>
          </cell>
          <cell r="D2370" t="str">
            <v>H</v>
          </cell>
          <cell r="E2370" t="str">
            <v>11,66</v>
          </cell>
          <cell r="F2370" t="str">
            <v>11,66</v>
          </cell>
        </row>
        <row r="2371">
          <cell r="A2371" t="str">
            <v>89246</v>
          </cell>
          <cell r="B2371" t="str">
            <v>RECICLADORA DE ASFALTO A FRIO SOBRE RODAS, LARGURA FRESAGEM DE 2,0 M, POTÊNCIA 422 HP - DEPRECIAÇÃO. AF_11/2014</v>
          </cell>
          <cell r="D2371" t="str">
            <v>H</v>
          </cell>
          <cell r="E2371" t="str">
            <v>183,48</v>
          </cell>
          <cell r="F2371" t="str">
            <v>183,48</v>
          </cell>
        </row>
        <row r="2372">
          <cell r="A2372" t="str">
            <v>89247</v>
          </cell>
          <cell r="B2372" t="str">
            <v>RECICLADORA DE ASFALTO A FRIO SOBRE RODAS, LARGURA FRESAGEM DE 2,0 M, POTÊNCIA 422 HP - JUROS. AF_11/2014</v>
          </cell>
          <cell r="D2372" t="str">
            <v>H</v>
          </cell>
          <cell r="E2372" t="str">
            <v>29,07</v>
          </cell>
          <cell r="F2372" t="str">
            <v>29,07</v>
          </cell>
        </row>
        <row r="2373">
          <cell r="A2373" t="str">
            <v>89248</v>
          </cell>
          <cell r="B2373" t="str">
            <v>RECICLADORA DE ASFALTO A FRIO SOBRE RODAS, LARGURA FRESAGEM DE 2,0 M, POTÊNCIA 422 HP - MANUTENÇÃO. AF_11/2014</v>
          </cell>
          <cell r="D2373" t="str">
            <v>H</v>
          </cell>
          <cell r="E2373" t="str">
            <v>327,29</v>
          </cell>
          <cell r="F2373" t="str">
            <v>327,29</v>
          </cell>
        </row>
        <row r="2374">
          <cell r="A2374" t="str">
            <v>89249</v>
          </cell>
          <cell r="B2374" t="str">
            <v>RECICLADORA DE ASFALTO A FRIO SOBRE RODAS, LARGURA FRESAGEM DE 2,0 M, POTÊNCIA 422 HP - MATERIAIS NA OPERAÇÃO. AF_11/2014</v>
          </cell>
          <cell r="D2374" t="str">
            <v>H</v>
          </cell>
          <cell r="E2374" t="str">
            <v>242,39</v>
          </cell>
          <cell r="F2374" t="str">
            <v>242,39</v>
          </cell>
        </row>
        <row r="2375">
          <cell r="A2375" t="str">
            <v>89253</v>
          </cell>
          <cell r="B2375" t="str">
            <v>VIBROACABADORA DE ASFALTO SOBRE ESTEIRAS, LARGURA DE PAVIMENTAÇÃO 2,13 M A 4,55 M, POTÊNCIA 100 HP, CAPACIDADE 400 T/H - DEPRECIAÇÃO. AF_11/2014</v>
          </cell>
          <cell r="D2375" t="str">
            <v>H</v>
          </cell>
          <cell r="E2375" t="str">
            <v>53,10</v>
          </cell>
          <cell r="F2375" t="str">
            <v>53,10</v>
          </cell>
        </row>
        <row r="2376">
          <cell r="A2376" t="str">
            <v>89254</v>
          </cell>
          <cell r="B2376" t="str">
            <v>VIBROACABADORA DE ASFALTO SOBRE ESTEIRAS, LARGURA DE PAVIMENTAÇÃO 2,13 M A 4,55 M, POTÊNCIA 100 HP, CAPACIDADE 400 T/H - JUROS. AF_11/2014</v>
          </cell>
          <cell r="D2376" t="str">
            <v>H</v>
          </cell>
          <cell r="E2376" t="str">
            <v>9,55</v>
          </cell>
          <cell r="F2376" t="str">
            <v>9,55</v>
          </cell>
        </row>
        <row r="2377">
          <cell r="A2377" t="str">
            <v>89255</v>
          </cell>
          <cell r="B2377" t="str">
            <v>VIBROACABADORA DE ASFALTO SOBRE ESTEIRAS, LARGURA DE PAVIMENTAÇÃO 2,13 M A 4,55 M, POTÊNCIA 100 HP, CAPACIDADE 400 T/H - MANUTENÇÃO. AF_11/2014</v>
          </cell>
          <cell r="D2377" t="str">
            <v>H</v>
          </cell>
          <cell r="E2377" t="str">
            <v>85,36</v>
          </cell>
          <cell r="F2377" t="str">
            <v>85,36</v>
          </cell>
        </row>
        <row r="2378">
          <cell r="A2378" t="str">
            <v>89256</v>
          </cell>
          <cell r="B2378" t="str">
            <v>VIBROACABADORA DE ASFALTO SOBRE ESTEIRAS, LARGURA DE PAVIMENTAÇÃO 2,13 M A 4,55 M, POTÊNCIA 100 HP, CAPACIDADE 400 T/H - MATERIAIS NA OPERAÇÃO. AF_11/2014</v>
          </cell>
          <cell r="D2378" t="str">
            <v>H</v>
          </cell>
          <cell r="E2378" t="str">
            <v>54,55</v>
          </cell>
          <cell r="F2378" t="str">
            <v>54,55</v>
          </cell>
        </row>
        <row r="2379">
          <cell r="A2379" t="str">
            <v>89259</v>
          </cell>
          <cell r="B2379" t="str">
            <v>GUINDAUTO HIDRÁULICO, CAPACIDADE MÁXIMA DE CARGA 6200 KG, MOMENTO MÁXIMO DE CARGA 11,7 TM, ALCANCE MÁXIMO HORIZONTAL 9,70 M, INCLUSIVE CAMINHÃO TOCO PBT 16.000 KG, POTÊNCIA DE 189 CV - DEPRECIAÇÃO. AF_06/2014</v>
          </cell>
          <cell r="D2379" t="str">
            <v>H</v>
          </cell>
          <cell r="E2379" t="str">
            <v>9,91</v>
          </cell>
          <cell r="F2379" t="str">
            <v>9,91</v>
          </cell>
        </row>
        <row r="2380">
          <cell r="A2380" t="str">
            <v>89260</v>
          </cell>
          <cell r="B2380" t="str">
            <v>GUINDAUTO HIDRÁULICO, CAPACIDADE MÁXIMA DE CARGA 6200 KG, MOMENTO MÁXIMO DE CARGA 11,7 TM, ALCANCE MÁXIMO HORIZONTAL 9,70 M, INCLUSIVE CAMINHÃO TOCO PBT 16.000 KG, POTÊNCIA DE 189 CV - JUROS. AF_06/2014</v>
          </cell>
          <cell r="D2380" t="str">
            <v>H</v>
          </cell>
          <cell r="E2380" t="str">
            <v>2,07</v>
          </cell>
          <cell r="F2380" t="str">
            <v>2,07</v>
          </cell>
        </row>
        <row r="2381">
          <cell r="A2381" t="str">
            <v>89262</v>
          </cell>
          <cell r="B2381" t="str">
            <v>GUINDAUTO HIDRÁULICO, CAPACIDADE MÁXIMA DE CARGA 6200 KG, MOMENTO MÁXIMO DE CARGA 11,7 TM, ALCANCE MÁXIMO HORIZONTAL 9,70 M, INCLUSIVE CAMINHÃO TOCO PBT 16.000 KG, POTÊNCIA DE 189 CV - MANUTENÇÃO. AF_06/2014</v>
          </cell>
          <cell r="D2381" t="str">
            <v>H</v>
          </cell>
          <cell r="E2381" t="str">
            <v>18,59</v>
          </cell>
          <cell r="F2381" t="str">
            <v>18,59</v>
          </cell>
        </row>
        <row r="2382">
          <cell r="A2382" t="str">
            <v>89264</v>
          </cell>
          <cell r="B2382" t="str">
            <v>CAMINHÃO TOCO, PBT 16.000 KG, CARGA ÚTIL MÁX. 10.685 KG, DIST. ENTRE EIXOS 4,8 M, POTÊNCIA 189 CV, INCLUSIVE CARROCERIA FIXA ABERTA DE MADEIRA P/ TRANSPORTE GERAL DE CARGA SECA, DIMEN. APROX. 2,5 X 7,00 X 0,50 M - DEPRECIAÇÃO. AF_06/2014</v>
          </cell>
          <cell r="D2382" t="str">
            <v>H</v>
          </cell>
          <cell r="E2382" t="str">
            <v>7,95</v>
          </cell>
          <cell r="F2382" t="str">
            <v>7,95</v>
          </cell>
        </row>
        <row r="2383">
          <cell r="A2383" t="str">
            <v>89265</v>
          </cell>
          <cell r="B2383" t="str">
            <v>CAMINHÃO TOCO, PBT 16.000 KG, CARGA ÚTIL MÁX. 10.685 KG, DIST. ENTRE EIXOS 4,8 M, POTÊNCIA 189 CV, INCLUSIVE CARROCERIA FIXA ABERTA DE MADEIRA P/ TRANSPORTE GERAL DE CARGA SECA, DIMEN. APROX. 2,5 X 7,00 X 0,50 M - JUROS. AF_06/2014</v>
          </cell>
          <cell r="D2383" t="str">
            <v>H</v>
          </cell>
          <cell r="E2383" t="str">
            <v>1,66</v>
          </cell>
          <cell r="F2383" t="str">
            <v>1,66</v>
          </cell>
        </row>
        <row r="2384">
          <cell r="A2384" t="str">
            <v>89266</v>
          </cell>
          <cell r="B2384" t="str">
            <v>CAMINHÃO TOCO, PBT 16.000 KG, CARGA ÚTIL MÁX. 10.685 KG, DIST. ENTRE EIXOS 4,8 M, POTÊNCIA 189 CV, INCLUSIVE CARROCERIA FIXA ABERTA DE MADEIRA P/ TRANSPORTE GERAL DE CARGA SECA, DIMEN. APROX. 2,5 X 7,00 X 0,50 M - IMPOSTOS E SEGUROS. AF_06/2014</v>
          </cell>
          <cell r="D2384" t="str">
            <v>H</v>
          </cell>
          <cell r="E2384" t="str">
            <v>0,64</v>
          </cell>
          <cell r="F2384" t="str">
            <v>0,64</v>
          </cell>
        </row>
        <row r="2385">
          <cell r="A2385" t="str">
            <v>89267</v>
          </cell>
          <cell r="B2385" t="str">
            <v>GUINDASTE HIDRÁULICO AUTOPROPELIDO, COM LANÇA TELESCÓPICA 28,80 M, CAPACIDADE MÁXIMA 30 T, POTÊNCIA 97 KW, TRAÇÃO 4 X 4 - DEPRECIAÇÃO. AF_11/2014</v>
          </cell>
          <cell r="D2385" t="str">
            <v>H</v>
          </cell>
          <cell r="E2385" t="str">
            <v>26,42</v>
          </cell>
          <cell r="F2385" t="str">
            <v>26,42</v>
          </cell>
        </row>
        <row r="2386">
          <cell r="A2386" t="str">
            <v>89268</v>
          </cell>
          <cell r="B2386" t="str">
            <v>GUINDASTE HIDRÁULICO AUTOPROPELIDO, COM LANÇA TELESCÓPICA 28,80 M, CAPACIDADE MÁXIMA 30 T, POTÊNCIA 97 KW, TRAÇÃO 4 X 4 - JUROS. AF_11/2014</v>
          </cell>
          <cell r="D2386" t="str">
            <v>H</v>
          </cell>
          <cell r="E2386" t="str">
            <v>4,75</v>
          </cell>
          <cell r="F2386" t="str">
            <v>4,75</v>
          </cell>
        </row>
        <row r="2387">
          <cell r="A2387" t="str">
            <v>89269</v>
          </cell>
          <cell r="B2387" t="str">
            <v>GUINDASTE HIDRÁULICO AUTOPROPELIDO, COM LANÇA TELESCÓPICA 28,80 M, CAPACIDADE MÁXIMA 30 T, POTÊNCIA 97 KW, TRAÇÃO 4 X 4 - IMPOSTOS E SEGUROS. AF_11/2014</v>
          </cell>
          <cell r="D2387" t="str">
            <v>H</v>
          </cell>
          <cell r="E2387" t="str">
            <v>1,84</v>
          </cell>
          <cell r="F2387" t="str">
            <v>1,84</v>
          </cell>
        </row>
        <row r="2388">
          <cell r="A2388" t="str">
            <v>89270</v>
          </cell>
          <cell r="B2388" t="str">
            <v>GUINDASTE HIDRÁULICO AUTOPROPELIDO, COM LANÇA TELESCÓPICA 28,80 M, CAPACIDADE MÁXIMA 30 T, POTÊNCIA 97 KW, TRAÇÃO 4 X 4 - MANUTENÇÃO. AF_11/2014</v>
          </cell>
          <cell r="D2388" t="str">
            <v>H</v>
          </cell>
          <cell r="E2388" t="str">
            <v>42,48</v>
          </cell>
          <cell r="F2388" t="str">
            <v>42,48</v>
          </cell>
        </row>
        <row r="2389">
          <cell r="A2389" t="str">
            <v>89271</v>
          </cell>
          <cell r="B2389" t="str">
            <v>GUINDASTE HIDRÁULICO AUTOPROPELIDO, COM LANÇA TELESCÓPICA 28,80 M, CAPACIDADE MÁXIMA 30 T, POTÊNCIA 97 KW, TRAÇÃO 4 X 4 - MATERIAIS NA OPERAÇÃO. AF_11/2014</v>
          </cell>
          <cell r="D2389" t="str">
            <v>H</v>
          </cell>
          <cell r="E2389" t="str">
            <v>18,67</v>
          </cell>
          <cell r="F2389" t="str">
            <v>18,67</v>
          </cell>
        </row>
        <row r="2390">
          <cell r="A2390" t="str">
            <v>89274</v>
          </cell>
          <cell r="B2390" t="str">
            <v>BETONEIRA CAPACIDADE NOMINAL DE 600 L, CAPACIDADE DE MISTURA 440 L, MOTOR A DIESEL POTÊNCIA 10 HP, COM CARREGADOR - DEPRECIAÇÃO. AF_11/2014</v>
          </cell>
          <cell r="D2390" t="str">
            <v>H</v>
          </cell>
          <cell r="E2390" t="str">
            <v>0,99</v>
          </cell>
          <cell r="F2390" t="str">
            <v>0,99</v>
          </cell>
        </row>
        <row r="2391">
          <cell r="A2391" t="str">
            <v>89275</v>
          </cell>
          <cell r="B2391" t="str">
            <v>BETONEIRA CAPACIDADE NOMINAL DE 600 L, CAPACIDADE DE MISTURA 440 L, MOTOR A DIESEL POTÊNCIA 10 HP, COM CARREGADOR - JUROS. AF_11/2014</v>
          </cell>
          <cell r="D2391" t="str">
            <v>H</v>
          </cell>
          <cell r="E2391" t="str">
            <v>0,11</v>
          </cell>
          <cell r="F2391" t="str">
            <v>0,11</v>
          </cell>
        </row>
        <row r="2392">
          <cell r="A2392" t="str">
            <v>89276</v>
          </cell>
          <cell r="B2392" t="str">
            <v>BETONEIRA CAPACIDADE NOMINAL DE 600 L, CAPACIDADE DE MISTURA 440 L, MOTOR A DIESEL POTÊNCIA 10 HP, COM CARREGADOR - MANUTENÇÃO. AF_11/2014</v>
          </cell>
          <cell r="D2392" t="str">
            <v>H</v>
          </cell>
          <cell r="E2392" t="str">
            <v>0,93</v>
          </cell>
          <cell r="F2392" t="str">
            <v>0,93</v>
          </cell>
        </row>
        <row r="2393">
          <cell r="A2393" t="str">
            <v>89277</v>
          </cell>
          <cell r="B2393" t="str">
            <v>BETONEIRA CAPACIDADE NOMINAL DE 600 L, CAPACIDADE DE MISTURA 440 L, MOTOR A DIESEL POTÊNCIA 10 HP, COM CARREGADOR - MATERIAIS NA OPERAÇÃO. AF_11/2014</v>
          </cell>
          <cell r="D2393" t="str">
            <v>H</v>
          </cell>
          <cell r="E2393" t="str">
            <v>5,46</v>
          </cell>
          <cell r="F2393" t="str">
            <v>5,46</v>
          </cell>
        </row>
        <row r="2394">
          <cell r="A2394" t="str">
            <v>89280</v>
          </cell>
          <cell r="B2394" t="str">
            <v>ROLO COMPACTADOR VIBRATÓRIO TANDEM AÇO LISO, POTÊNCIA 58 HP, PESO SEM/COM LASTRO 6,5 / 9,4 T, LARGURA DE TRABALHO 1,2 M - DEPRECIAÇÃO. AF_06/2014</v>
          </cell>
          <cell r="D2394" t="str">
            <v>H</v>
          </cell>
          <cell r="E2394" t="str">
            <v>18,88</v>
          </cell>
          <cell r="F2394" t="str">
            <v>18,88</v>
          </cell>
        </row>
        <row r="2395">
          <cell r="A2395" t="str">
            <v>89281</v>
          </cell>
          <cell r="B2395" t="str">
            <v>ROLO COMPACTADOR VIBRATÓRIO TANDEM AÇO LISO, POTÊNCIA 58 HP, PESO SEM/COM LASTRO 6,5 / 9,4 T, LARGURA DE TRABALHO 1,2 M - JUROS. AF_06/2014</v>
          </cell>
          <cell r="D2395" t="str">
            <v>H</v>
          </cell>
          <cell r="E2395" t="str">
            <v>2,62</v>
          </cell>
          <cell r="F2395" t="str">
            <v>2,62</v>
          </cell>
        </row>
        <row r="2396">
          <cell r="A2396" t="str">
            <v>89870</v>
          </cell>
          <cell r="B2396" t="str">
            <v>CAMINHÃO BASCULANTE 14 M3, COM CAVALO MECÂNICO DE CAPACIDADE MÁXIMA DE TRAÇÃO COMBINADO DE 36000 KG, POTÊNCIA 286 CV, INCLUSIVE SEMIREBOQUE COM CAÇAMBA METÁLICA - DEPRECIAÇÃO. AF_12/2014</v>
          </cell>
          <cell r="D2396" t="str">
            <v>H</v>
          </cell>
          <cell r="E2396" t="str">
            <v>19,53</v>
          </cell>
          <cell r="F2396" t="str">
            <v>19,53</v>
          </cell>
        </row>
        <row r="2397">
          <cell r="A2397" t="str">
            <v>89871</v>
          </cell>
          <cell r="B2397" t="str">
            <v>CAMINHÃO BASCULANTE 14 M3, COM CAVALO MECÂNICO DE CAPACIDADE MÁXIMA DE TRAÇÃO COMBINADO DE 36000 KG, POTÊNCIA 286 CV, INCLUSIVE SEMIREBOQUE COM CAÇAMBA METÁLICA - JUROS. AF_12/2014</v>
          </cell>
          <cell r="D2397" t="str">
            <v>H</v>
          </cell>
          <cell r="E2397" t="str">
            <v>3,60</v>
          </cell>
          <cell r="F2397" t="str">
            <v>3,60</v>
          </cell>
        </row>
        <row r="2398">
          <cell r="A2398" t="str">
            <v>89872</v>
          </cell>
          <cell r="B2398" t="str">
            <v>CAMINHÃO BASCULANTE 14 M3, COM CAVALO MECÂNICO DE CAPACIDADE MÁXIMA DE TRAÇÃO COMBINADO DE 36000 KG, POTÊNCIA 286 CV, INCLUSIVE SEMIREBOQUE COM CAÇAMBA METÁLICA - IMPOSTOS E SEGUROS. AF_12/2014</v>
          </cell>
          <cell r="D2398" t="str">
            <v>H</v>
          </cell>
          <cell r="E2398" t="str">
            <v>1,41</v>
          </cell>
          <cell r="F2398" t="str">
            <v>1,41</v>
          </cell>
        </row>
        <row r="2399">
          <cell r="A2399" t="str">
            <v>89873</v>
          </cell>
          <cell r="B2399" t="str">
            <v>CAMINHÃO BASCULANTE 14 M3, COM CAVALO MECÂNICO DE CAPACIDADE MÁXIMA DE TRAÇÃO COMBINADO DE 36000 KG, POTÊNCIA 286 CV, INCLUSIVE SEMIREBOQUE COM CAÇAMBA METÁLICA - MANUTENÇÃO. AF_12/2014</v>
          </cell>
          <cell r="D2399" t="str">
            <v>H</v>
          </cell>
          <cell r="E2399" t="str">
            <v>36,63</v>
          </cell>
          <cell r="F2399" t="str">
            <v>36,63</v>
          </cell>
        </row>
        <row r="2400">
          <cell r="A2400" t="str">
            <v>89874</v>
          </cell>
          <cell r="B2400" t="str">
            <v>CAMINHÃO BASCULANTE 14 M3, COM CAVALO MECÂNICO DE CAPACIDADE MÁXIMA DE TRAÇÃO COMBINADO DE 36000 KG, POTÊNCIA 286 CV, INCLUSIVE SEMIREBOQUE COM CAÇAMBA METÁLICA - MATERIAIS NA OPERAÇÃO. AF_12/2014</v>
          </cell>
          <cell r="D2400" t="str">
            <v>H</v>
          </cell>
          <cell r="E2400" t="str">
            <v>113,45</v>
          </cell>
          <cell r="F2400" t="str">
            <v>113,45</v>
          </cell>
        </row>
        <row r="2401">
          <cell r="A2401" t="str">
            <v>89878</v>
          </cell>
          <cell r="B2401" t="str">
            <v>CAMINHÃO BASCULANTE 18 M3, COM CAVALO MECÂNICO DE CAPACIDADE MÁXIMA DE TRAÇÃO COMBINADO DE 45000 KG, POTÊNCIA 330 CV, INCLUSIVE SEMIREBOQUE COM CAÇAMBA METÁLICA - DEPRECIAÇÃO. AF_12/2014</v>
          </cell>
          <cell r="D2401" t="str">
            <v>H</v>
          </cell>
          <cell r="E2401" t="str">
            <v>20,55</v>
          </cell>
          <cell r="F2401" t="str">
            <v>20,55</v>
          </cell>
        </row>
        <row r="2402">
          <cell r="A2402" t="str">
            <v>89879</v>
          </cell>
          <cell r="B2402" t="str">
            <v>CAMINHÃO BASCULANTE 18 M3, COM CAVALO MECÂNICO DE CAPACIDADE MÁXIMA DE TRAÇÃO COMBINADO DE 45000 KG, POTÊNCIA 330 CV, INCLUSIVE SEMIREBOQUE COM CAÇAMBA METÁLICA - JUROS. AF_12/2014</v>
          </cell>
          <cell r="D2402" t="str">
            <v>H</v>
          </cell>
          <cell r="E2402" t="str">
            <v>3,80</v>
          </cell>
          <cell r="F2402" t="str">
            <v>3,80</v>
          </cell>
        </row>
        <row r="2403">
          <cell r="A2403" t="str">
            <v>89880</v>
          </cell>
          <cell r="B2403" t="str">
            <v>CAMINHÃO BASCULANTE 18 M3, COM CAVALO MECÂNICO DE CAPACIDADE MÁXIMA DE TRAÇÃO COMBINADO DE 45000 KG, POTÊNCIA 330 CV, INCLUSIVE SEMIREBOQUE COM CAÇAMBA METÁLICA - IMPOSTOS E SEGUROS. AF_12/2014</v>
          </cell>
          <cell r="D2403" t="str">
            <v>H</v>
          </cell>
          <cell r="E2403" t="str">
            <v>1,48</v>
          </cell>
          <cell r="F2403" t="str">
            <v>1,48</v>
          </cell>
        </row>
        <row r="2404">
          <cell r="A2404" t="str">
            <v>89881</v>
          </cell>
          <cell r="B2404" t="str">
            <v>CAMINHÃO BASCULANTE 18 M3, COM CAVALO MECÂNICO DE CAPACIDADE MÁXIMA DE TRAÇÃO COMBINADO DE 45000 KG, POTÊNCIA 330 CV, INCLUSIVE SEMIREBOQUE COM CAÇAMBA METÁLICA - MANUTENÇÃO. AF_12/2014</v>
          </cell>
          <cell r="D2404" t="str">
            <v>H</v>
          </cell>
          <cell r="E2404" t="str">
            <v>38,54</v>
          </cell>
          <cell r="F2404" t="str">
            <v>38,54</v>
          </cell>
        </row>
        <row r="2405">
          <cell r="A2405" t="str">
            <v>89882</v>
          </cell>
          <cell r="B2405" t="str">
            <v>CAMINHÃO BASCULANTE 18 M3, COM CAVALO MECÂNICO DE CAPACIDADE MÁXIMA DE TRAÇÃO COMBINADO DE 45000 KG, POTÊNCIA 330 CV, INCLUSIVE SEMIREBOQUE COM CAÇAMBA METÁLICA - MATERIAIS NA OPERAÇÃO. AF_12/2014</v>
          </cell>
          <cell r="D2405" t="str">
            <v>H</v>
          </cell>
          <cell r="E2405" t="str">
            <v>130,90</v>
          </cell>
          <cell r="F2405" t="str">
            <v>130,90</v>
          </cell>
        </row>
        <row r="2406">
          <cell r="A2406" t="str">
            <v>90582</v>
          </cell>
          <cell r="B2406" t="str">
            <v>VIBRADOR DE IMERSÃO, DIÂMETRO DE PONTEIRA 45MM, MOTOR ELÉTRICO TRIFÁSICO POTÊNCIA DE 2 CV - DEPRECIAÇÃO. AF_06/2015</v>
          </cell>
          <cell r="D2406" t="str">
            <v>H</v>
          </cell>
          <cell r="E2406" t="str">
            <v>0,29</v>
          </cell>
          <cell r="F2406" t="str">
            <v>0,29</v>
          </cell>
        </row>
        <row r="2407">
          <cell r="A2407" t="str">
            <v>90583</v>
          </cell>
          <cell r="B2407" t="str">
            <v>VIBRADOR DE IMERSÃO, DIÂMETRO DE PONTEIRA 45MM, MOTOR ELÉTRICO TRIFÁSICO POTÊNCIA DE 2 CV - JUROS. AF_06/2015</v>
          </cell>
          <cell r="D2407" t="str">
            <v>H</v>
          </cell>
          <cell r="E2407" t="str">
            <v>0,03</v>
          </cell>
          <cell r="F2407" t="str">
            <v>0,03</v>
          </cell>
        </row>
        <row r="2408">
          <cell r="A2408" t="str">
            <v>90584</v>
          </cell>
          <cell r="B2408" t="str">
            <v>VIBRADOR DE IMERSÃO, DIÂMETRO DE PONTEIRA 45MM, MOTOR ELÉTRICO TRIFÁSICO POTÊNCIA DE 2 CV - MANUTENÇÃO. AF_06/2015</v>
          </cell>
          <cell r="D2408" t="str">
            <v>H</v>
          </cell>
          <cell r="E2408" t="str">
            <v>0,22</v>
          </cell>
          <cell r="F2408" t="str">
            <v>0,22</v>
          </cell>
        </row>
        <row r="2409">
          <cell r="A2409" t="str">
            <v>90585</v>
          </cell>
          <cell r="B2409" t="str">
            <v>VIBRADOR DE IMERSÃO, DIÂMETRO DE PONTEIRA 45MM, MOTOR ELÉTRICO TRIFÁSICO POTÊNCIA DE 2 CV - MATERIAIS NA OPERAÇÃO. AF_06/2015</v>
          </cell>
          <cell r="D2409" t="str">
            <v>H</v>
          </cell>
          <cell r="E2409" t="str">
            <v>0,93</v>
          </cell>
          <cell r="F2409" t="str">
            <v>0,93</v>
          </cell>
        </row>
        <row r="2410">
          <cell r="A2410" t="str">
            <v>90621</v>
          </cell>
          <cell r="B2410" t="str">
            <v>PERFURATRIZ MANUAL, TORQUE MÁXIMO 83 N.M, POTÊNCIA 5 CV, COM DIÂMETRO MÁXIMO 4" - DEPRECIAÇÃO. AF_06/2015</v>
          </cell>
          <cell r="D2410" t="str">
            <v>H</v>
          </cell>
          <cell r="E2410" t="str">
            <v>1,41</v>
          </cell>
          <cell r="F2410" t="str">
            <v>1,41</v>
          </cell>
        </row>
        <row r="2411">
          <cell r="A2411" t="str">
            <v>90622</v>
          </cell>
          <cell r="B2411" t="str">
            <v>PERFURATRIZ MANUAL, TORQUE MÁXIMO 83 N.M, POTÊNCIA 5 CV, COM DIÂMETRO MÁXIMO 4" - JUROS. AF_06/2015</v>
          </cell>
          <cell r="D2411" t="str">
            <v>H</v>
          </cell>
          <cell r="E2411" t="str">
            <v>0,16</v>
          </cell>
          <cell r="F2411" t="str">
            <v>0,16</v>
          </cell>
        </row>
        <row r="2412">
          <cell r="A2412" t="str">
            <v>90623</v>
          </cell>
          <cell r="B2412" t="str">
            <v>PERFURATRIZ MANUAL, TORQUE MÁXIMO 83 N.M, POTÊNCIA 5 CV, COM DIÂMETRO MÁXIMO 4" - MANUTENÇÃO. AF_06/2015</v>
          </cell>
          <cell r="D2412" t="str">
            <v>H</v>
          </cell>
          <cell r="E2412" t="str">
            <v>1,77</v>
          </cell>
          <cell r="F2412" t="str">
            <v>1,77</v>
          </cell>
        </row>
        <row r="2413">
          <cell r="A2413" t="str">
            <v>90624</v>
          </cell>
          <cell r="B2413" t="str">
            <v>PERFURATRIZ MANUAL, TORQUE MÁXIMO 83 N.M, POTÊNCIA 5 CV, COM DIÂMETRO MÁXIMO 4" - MATERIAIS NA OPERAÇÃO. AF_06/2015</v>
          </cell>
          <cell r="D2413" t="str">
            <v>H</v>
          </cell>
          <cell r="E2413" t="str">
            <v>2,34</v>
          </cell>
          <cell r="F2413" t="str">
            <v>2,34</v>
          </cell>
        </row>
        <row r="2414">
          <cell r="A2414" t="str">
            <v>90627</v>
          </cell>
          <cell r="B2414" t="str">
            <v>PERFURATRIZ SOBRE ESTEIRA, TORQUE MÁXIMO 600 KGF, PESO MÉDIO 1000 KG, POTÊNCIA 20 HP, DIÂMETRO MÁXIMO 10" - DEPRECIAÇÃO. AF_06/2015</v>
          </cell>
          <cell r="D2414" t="str">
            <v>H</v>
          </cell>
          <cell r="E2414" t="str">
            <v>26,79</v>
          </cell>
          <cell r="F2414" t="str">
            <v>26,79</v>
          </cell>
        </row>
        <row r="2415">
          <cell r="A2415" t="str">
            <v>90628</v>
          </cell>
          <cell r="B2415" t="str">
            <v>PERFURATRIZ SOBRE ESTEIRA, TORQUE MÁXIMO 600 KGF, PESO MÉDIO 1000 KG, POTÊNCIA 20 HP, DIÂMETRO MÁXIMO 10" - JUROS. AF_06/2015</v>
          </cell>
          <cell r="D2415" t="str">
            <v>H</v>
          </cell>
          <cell r="E2415" t="str">
            <v>3,82</v>
          </cell>
          <cell r="F2415" t="str">
            <v>3,82</v>
          </cell>
        </row>
        <row r="2416">
          <cell r="A2416" t="str">
            <v>90629</v>
          </cell>
          <cell r="B2416" t="str">
            <v>PERFURATRIZ SOBRE ESTEIRA, TORQUE MÁXIMO 600 KGF, PESO MÉDIO 1000 KG, POTÊNCIA 20 HP, DIÂMETRO MÁXIMO 10" - MANUTENÇÃO. AF_06/2015</v>
          </cell>
          <cell r="D2416" t="str">
            <v>H</v>
          </cell>
          <cell r="E2416" t="str">
            <v>33,52</v>
          </cell>
          <cell r="F2416" t="str">
            <v>33,52</v>
          </cell>
        </row>
        <row r="2417">
          <cell r="A2417" t="str">
            <v>90630</v>
          </cell>
          <cell r="B2417" t="str">
            <v>PERFURATRIZ SOBRE ESTEIRA, TORQUE MÁXIMO 600 KGF, PESO MÉDIO 1000 KG, POTÊNCIA 20 HP, DIÂMETRO MÁXIMO 10" - MATERIAIS NA OPERAÇÃO. AF_06/2015</v>
          </cell>
          <cell r="D2417" t="str">
            <v>H</v>
          </cell>
          <cell r="E2417" t="str">
            <v>9,51</v>
          </cell>
          <cell r="F2417" t="str">
            <v>9,51</v>
          </cell>
        </row>
        <row r="2418">
          <cell r="A2418" t="str">
            <v>90633</v>
          </cell>
          <cell r="B2418" t="str">
            <v>MISTURADOR DUPLO HORIZONTAL DE ALTA TURBULÊNCIA, CAPACIDADE / VOLUME 2 X 500 LITROS, MOTORES ELÉTRICOS MÍNIMO 5 CV CADA, PARA NATA CIMENTO, ARGAMASSA E OUTROS - DEPRECIAÇÃO. AF_06/2015</v>
          </cell>
          <cell r="D2418" t="str">
            <v>H</v>
          </cell>
          <cell r="E2418" t="str">
            <v>2,52</v>
          </cell>
          <cell r="F2418" t="str">
            <v>2,52</v>
          </cell>
        </row>
        <row r="2419">
          <cell r="A2419" t="str">
            <v>90634</v>
          </cell>
          <cell r="B2419" t="str">
            <v>MISTURADOR DUPLO HORIZONTAL DE ALTA TURBULÊNCIA, CAPACIDADE / VOLUME 2 X 500 LITROS, MOTORES ELÉTRICOS MÍNIMO 5 CV CADA, PARA NATA CIMENTO, ARGAMASSA E OUTROS - JUROS. AF_06/2015</v>
          </cell>
          <cell r="D2419" t="str">
            <v>H</v>
          </cell>
          <cell r="E2419" t="str">
            <v>0,30</v>
          </cell>
          <cell r="F2419" t="str">
            <v>0,30</v>
          </cell>
        </row>
        <row r="2420">
          <cell r="A2420" t="str">
            <v>90635</v>
          </cell>
          <cell r="B2420" t="str">
            <v>MISTURADOR DUPLO HORIZONTAL DE ALTA TURBULÊNCIA, CAPACIDADE / VOLUME 2 X 500 LITROS, MOTORES ELÉTRICOS MÍNIMO 5 CV CADA, PARA NATA CIMENTO, ARGAMASSA E OUTROS - MANUTENÇÃO. AF_06/2015</v>
          </cell>
          <cell r="D2420" t="str">
            <v>H</v>
          </cell>
          <cell r="E2420" t="str">
            <v>2,76</v>
          </cell>
          <cell r="F2420" t="str">
            <v>2,76</v>
          </cell>
        </row>
        <row r="2421">
          <cell r="A2421" t="str">
            <v>90636</v>
          </cell>
          <cell r="B2421" t="str">
            <v>MISTURADOR DUPLO HORIZONTAL DE ALTA TURBULÊNCIA, CAPACIDADE / VOLUME 2 X 500 LITROS, MOTORES ELÉTRICOS MÍNIMO 5 CV CADA, PARA NATA CIMENTO, ARGAMASSA E OUTROS - MATERIAIS NA OPERAÇÃO. AF_06/2015</v>
          </cell>
          <cell r="D2421" t="str">
            <v>H</v>
          </cell>
          <cell r="E2421" t="str">
            <v>4,69</v>
          </cell>
          <cell r="F2421" t="str">
            <v>4,69</v>
          </cell>
        </row>
        <row r="2422">
          <cell r="A2422" t="str">
            <v>90639</v>
          </cell>
          <cell r="B2422" t="str">
            <v>BOMBA TRIPLEX, PARA INJEÇÃO DE NATA DE CIMENTO, VAZÃO MÁXIMA DE 100 LITROS/MINUTO, PRESSÃO MÁXIMA DE 70 BAR - DEPRECIAÇÃO. AF_06/2015</v>
          </cell>
          <cell r="D2422" t="str">
            <v>H</v>
          </cell>
          <cell r="E2422" t="str">
            <v>3,77</v>
          </cell>
          <cell r="F2422" t="str">
            <v>3,77</v>
          </cell>
        </row>
        <row r="2423">
          <cell r="A2423" t="str">
            <v>90640</v>
          </cell>
          <cell r="B2423" t="str">
            <v>BOMBA TRIPLEX, PARA INJEÇÃO DE NATA DE CIMENTO, VAZÃO MÁXIMA DE 100 LITROS/MINUTO, PRESSÃO MÁXIMA DE 70 BAR - JUROS. AF_06/2015</v>
          </cell>
          <cell r="D2423" t="str">
            <v>H</v>
          </cell>
          <cell r="E2423" t="str">
            <v>0,44</v>
          </cell>
          <cell r="F2423" t="str">
            <v>0,44</v>
          </cell>
        </row>
        <row r="2424">
          <cell r="A2424" t="str">
            <v>90641</v>
          </cell>
          <cell r="B2424" t="str">
            <v>BOMBA TRIPLEX, PARA INJEÇÃO DE NATA DE CIMENTO, VAZÃO MÁXIMA DE 100 LITROS/MINUTO, PRESSÃO MÁXIMA DE 70 BAR - MANUTENÇÃO. AF_06/2015</v>
          </cell>
          <cell r="D2424" t="str">
            <v>H</v>
          </cell>
          <cell r="E2424" t="str">
            <v>4,12</v>
          </cell>
          <cell r="F2424" t="str">
            <v>4,12</v>
          </cell>
        </row>
        <row r="2425">
          <cell r="A2425" t="str">
            <v>90642</v>
          </cell>
          <cell r="B2425" t="str">
            <v>BOMBA TRIPLEX, PARA INJEÇÃO DE NATA DE CIMENTO, VAZÃO MÁXIMA DE 100 LITROS/MINUTO, PRESSÃO MÁXIMA DE 70 BAR - MATERIAIS NA OPERAÇÃO. AF_06/2015</v>
          </cell>
          <cell r="D2425" t="str">
            <v>H</v>
          </cell>
          <cell r="E2425" t="str">
            <v>5,92</v>
          </cell>
          <cell r="F2425" t="str">
            <v>5,92</v>
          </cell>
        </row>
        <row r="2426">
          <cell r="A2426" t="str">
            <v>90646</v>
          </cell>
          <cell r="B2426" t="str">
            <v>BOMBA CENTRÍFUGA MONOESTÁGIO COM MOTOR ELÉTRICO MONOFÁSICO, POTÊNCIA 15 HP, DIÂMETRO DO ROTOR 173 MM, HM/Q = 30 MCA / 90 M3/H A 45 MCA / 55 M3/H - DEPRECIAÇÃO. AF_06/2015</v>
          </cell>
          <cell r="D2426" t="str">
            <v>H</v>
          </cell>
          <cell r="E2426" t="str">
            <v>0,47</v>
          </cell>
          <cell r="F2426" t="str">
            <v>0,47</v>
          </cell>
        </row>
        <row r="2427">
          <cell r="A2427" t="str">
            <v>90647</v>
          </cell>
          <cell r="B2427" t="str">
            <v>BOMBA CENTRÍFUGA MONOESTÁGIO COM MOTOR ELÉTRICO MONOFÁSICO, POTÊNCIA 15 HP, DIÂMETRO DO ROTOR 173 MM, HM/Q = 30 MCA / 90 M3/H A 45 MCA / 55 M3/H - JUROS. AF_06/2015</v>
          </cell>
          <cell r="D2427" t="str">
            <v>H</v>
          </cell>
          <cell r="E2427" t="str">
            <v>0,05</v>
          </cell>
          <cell r="F2427" t="str">
            <v>0,05</v>
          </cell>
        </row>
        <row r="2428">
          <cell r="A2428" t="str">
            <v>90648</v>
          </cell>
          <cell r="B2428" t="str">
            <v>BOMBA CENTRÍFUGA MONOESTÁGIO COM MOTOR ELÉTRICO MONOFÁSICO, POTÊNCIA 15 HP, DIÂMETRO DO ROTOR 173 MM, HM/Q = 30 MCA / 90 M3/H A 45 MCA / 55 M3/H - MANUTENÇÃO. AF_06/2015</v>
          </cell>
          <cell r="D2428" t="str">
            <v>H</v>
          </cell>
          <cell r="E2428" t="str">
            <v>0,52</v>
          </cell>
          <cell r="F2428" t="str">
            <v>0,52</v>
          </cell>
        </row>
        <row r="2429">
          <cell r="A2429" t="str">
            <v>90649</v>
          </cell>
          <cell r="B2429" t="str">
            <v>BOMBA CENTRÍFUGA MONOESTÁGIO COM MOTOR ELÉTRICO MONOFÁSICO, POTÊNCIA 15 HP, DIÂMETRO DO ROTOR 173 MM, HM/Q = 30 MCA / 90 M3/H A 45 MCA / 55 M3/H - MATERIAIS NA OPERAÇÃO. AF_06/2015</v>
          </cell>
          <cell r="D2429" t="str">
            <v>H</v>
          </cell>
          <cell r="E2429" t="str">
            <v>7,32</v>
          </cell>
          <cell r="F2429" t="str">
            <v>7,32</v>
          </cell>
        </row>
        <row r="2430">
          <cell r="A2430" t="str">
            <v>90652</v>
          </cell>
          <cell r="B2430" t="str">
            <v>BOMBA DE PROJEÇÃO DE CONCRETO SECO, POTÊNCIA 10 CV, VAZÃO 3 M3/H - DEPRECIAÇÃO. AF_06/2015</v>
          </cell>
          <cell r="D2430" t="str">
            <v>H</v>
          </cell>
          <cell r="E2430" t="str">
            <v>2,45</v>
          </cell>
          <cell r="F2430" t="str">
            <v>2,45</v>
          </cell>
        </row>
        <row r="2431">
          <cell r="A2431" t="str">
            <v>90653</v>
          </cell>
          <cell r="B2431" t="str">
            <v>BOMBA DE PROJEÇÃO DE CONCRETO SECO, POTÊNCIA 10 CV, VAZÃO 3 M3/H - JUROS. AF_06/2015</v>
          </cell>
          <cell r="D2431" t="str">
            <v>H</v>
          </cell>
          <cell r="E2431" t="str">
            <v>0,29</v>
          </cell>
          <cell r="F2431" t="str">
            <v>0,29</v>
          </cell>
        </row>
        <row r="2432">
          <cell r="A2432" t="str">
            <v>90654</v>
          </cell>
          <cell r="B2432" t="str">
            <v>BOMBA DE PROJEÇÃO DE CONCRETO SECO, POTÊNCIA 10 CV, VAZÃO 3 M3/H - MANUTENÇÃO. AF_06/2015</v>
          </cell>
          <cell r="D2432" t="str">
            <v>H</v>
          </cell>
          <cell r="E2432" t="str">
            <v>2,68</v>
          </cell>
          <cell r="F2432" t="str">
            <v>2,68</v>
          </cell>
        </row>
        <row r="2433">
          <cell r="A2433" t="str">
            <v>90655</v>
          </cell>
          <cell r="B2433" t="str">
            <v>BOMBA DE PROJEÇÃO DE CONCRETO SECO, POTÊNCIA 10 CV, VAZÃO 3 M3/H - MATERIAIS NA OPERAÇÃO. AF_06/2015</v>
          </cell>
          <cell r="D2433" t="str">
            <v>H</v>
          </cell>
          <cell r="E2433" t="str">
            <v>4,82</v>
          </cell>
          <cell r="F2433" t="str">
            <v>4,82</v>
          </cell>
        </row>
        <row r="2434">
          <cell r="A2434" t="str">
            <v>90658</v>
          </cell>
          <cell r="B2434" t="str">
            <v>BOMBA DE PROJEÇÃO DE CONCRETO SECO, POTÊNCIA 10 CV, VAZÃO 6 M3/H - DEPRECIAÇÃO. AF_06/2015</v>
          </cell>
          <cell r="D2434" t="str">
            <v>H</v>
          </cell>
          <cell r="E2434" t="str">
            <v>2,63</v>
          </cell>
          <cell r="F2434" t="str">
            <v>2,63</v>
          </cell>
        </row>
        <row r="2435">
          <cell r="A2435" t="str">
            <v>90659</v>
          </cell>
          <cell r="B2435" t="str">
            <v>BOMBA DE PROJEÇÃO DE CONCRETO SECO, POTÊNCIA 10 CV, VAZÃO 6 M3/H - JUROS. AF_06/2015</v>
          </cell>
          <cell r="D2435" t="str">
            <v>H</v>
          </cell>
          <cell r="E2435" t="str">
            <v>0,31</v>
          </cell>
          <cell r="F2435" t="str">
            <v>0,31</v>
          </cell>
        </row>
        <row r="2436">
          <cell r="A2436" t="str">
            <v>90660</v>
          </cell>
          <cell r="B2436" t="str">
            <v>BOMBA DE PROJEÇÃO DE CONCRETO SECO, POTÊNCIA 10 CV, VAZÃO 6 M3/H - MANUTENÇÃO. AF_06/2015</v>
          </cell>
          <cell r="D2436" t="str">
            <v>H</v>
          </cell>
          <cell r="E2436" t="str">
            <v>2,87</v>
          </cell>
          <cell r="F2436" t="str">
            <v>2,87</v>
          </cell>
        </row>
        <row r="2437">
          <cell r="A2437" t="str">
            <v>90661</v>
          </cell>
          <cell r="B2437" t="str">
            <v>BOMBA DE PROJEÇÃO DE CONCRETO SECO, POTÊNCIA 10 CV, VAZÃO 6 M3/H - MATERIAIS NA OPERAÇÃO. AF_06/2015</v>
          </cell>
          <cell r="D2437" t="str">
            <v>H</v>
          </cell>
          <cell r="E2437" t="str">
            <v>4,82</v>
          </cell>
          <cell r="F2437" t="str">
            <v>4,82</v>
          </cell>
        </row>
        <row r="2438">
          <cell r="A2438" t="str">
            <v>90664</v>
          </cell>
          <cell r="B2438" t="str">
            <v>PROJETOR PNEUMÁTICO DE ARGAMASSA PARA CHAPISCO E REBOCO COM RECIPIENTE ACOPLADO, TIPO CANEQUINHA, COM COMPRESSOR DE AR REBOCÁVEL VAZÃO 89 PCM E MOTOR DIESEL DE 20 CV - DEPRECIAÇÃO. AF_06/2015</v>
          </cell>
          <cell r="D2438" t="str">
            <v>H</v>
          </cell>
          <cell r="E2438" t="str">
            <v>3,76</v>
          </cell>
          <cell r="F2438" t="str">
            <v>3,76</v>
          </cell>
        </row>
        <row r="2439">
          <cell r="A2439" t="str">
            <v>90665</v>
          </cell>
          <cell r="B2439" t="str">
            <v>PROJETOR PNEUMÁTICO DE ARGAMASSA PARA CHAPISCO E REBOCO COM RECIPIENTE ACOPLADO, TIPO CANEQUINHA, COM COMPRESSOR DE AR REBOCÁVEL VAZÃO 89 PCM E MOTOR DIESEL DE 20 CV - JUROS. AF_06/2015</v>
          </cell>
          <cell r="D2439" t="str">
            <v>H</v>
          </cell>
          <cell r="E2439" t="str">
            <v>0,43</v>
          </cell>
          <cell r="F2439" t="str">
            <v>0,43</v>
          </cell>
        </row>
        <row r="2440">
          <cell r="A2440" t="str">
            <v>90666</v>
          </cell>
          <cell r="B2440" t="str">
            <v>PROJETOR PNEUMÁTICO DE ARGAMASSA PARA CHAPISCO E REBOCO COM RECIPIENTE ACOPLADO, TIPO CANEQUINHA, COM COMPRESSOR DE AR REBOCÁVEL VAZÃO 89 PCM E MOTOR DIESEL DE 20 CV - MANUTENÇÃO. AF_06/2015</v>
          </cell>
          <cell r="D2440" t="str">
            <v>H</v>
          </cell>
          <cell r="E2440" t="str">
            <v>4,11</v>
          </cell>
          <cell r="F2440" t="str">
            <v>4,11</v>
          </cell>
        </row>
        <row r="2441">
          <cell r="A2441" t="str">
            <v>90667</v>
          </cell>
          <cell r="B2441" t="str">
            <v>PROJETOR PNEUMÁTICO DE ARGAMASSA PARA CHAPISCO E REBOCO COM RECIPIENTE ACOPLADO, TIPO CANEQUINHA, COM COMPRESSOR DE AR REBOCÁVEL VAZÃO 89 PCM E MOTOR DIESEL DE 20 CV - MATERIAIS NA OPERAÇÃO. AF_06/2015</v>
          </cell>
          <cell r="D2441" t="str">
            <v>H</v>
          </cell>
          <cell r="E2441" t="str">
            <v>9,62</v>
          </cell>
          <cell r="F2441" t="str">
            <v>9,62</v>
          </cell>
        </row>
        <row r="2442">
          <cell r="A2442" t="str">
            <v>90670</v>
          </cell>
          <cell r="B2442" t="str">
            <v>PERFURATRIZ COM TORRE METÁLICA PARA EXECUÇÃO DE ESTACA HÉLICE CONTÍNUA, PROFUNDIDADE MÁXIMA DE 30 M, DIÂMETRO MÁXIMO DE 800 MM, POTÊNCIA INSTALADA DE 268 HP, MESA ROTATIVA COM TORQUE MÁXIMO DE 170 KNM - DEPRECIAÇÃO. AF_06/2015</v>
          </cell>
          <cell r="D2442" t="str">
            <v>H</v>
          </cell>
          <cell r="E2442" t="str">
            <v>122,94</v>
          </cell>
          <cell r="F2442" t="str">
            <v>122,94</v>
          </cell>
        </row>
        <row r="2443">
          <cell r="A2443" t="str">
            <v>90671</v>
          </cell>
          <cell r="B2443" t="str">
            <v>PERFURATRIZ COM TORRE METÁLICA PARA EXECUÇÃO DE ESTACA HÉLICE CONTÍNUA, PROFUNDIDADE MÁXIMA DE 30 M, DIÂMETRO MÁXIMO DE 800 MM, POTÊNCIA INSTALADA DE 268 HP, MESA ROTATIVA COM TORQUE MÁXIMO DE 170 KNM - JUROS. AF_06/2015</v>
          </cell>
          <cell r="D2443" t="str">
            <v>H</v>
          </cell>
          <cell r="E2443" t="str">
            <v>17,06</v>
          </cell>
          <cell r="F2443" t="str">
            <v>17,06</v>
          </cell>
        </row>
        <row r="2444">
          <cell r="A2444" t="str">
            <v>90672</v>
          </cell>
          <cell r="B2444" t="str">
            <v>PERFURATRIZ COM TORRE METÁLICA PARA EXECUÇÃO DE ESTACA HÉLICE CONTÍNUA, PROFUNDIDADE MÁXIMA DE 30 M, DIÂMETRO MÁXIMO DE 800 MM, POTÊNCIA INSTALADA DE 268 HP, MESA ROTATIVA COM TORQUE MÁXIMO DE 170 KNM - MANUTENÇÃO. AF_06/2015</v>
          </cell>
          <cell r="D2444" t="str">
            <v>H</v>
          </cell>
          <cell r="E2444" t="str">
            <v>153,85</v>
          </cell>
          <cell r="F2444" t="str">
            <v>153,85</v>
          </cell>
        </row>
        <row r="2445">
          <cell r="A2445" t="str">
            <v>90673</v>
          </cell>
          <cell r="B2445" t="str">
            <v>PERFURATRIZ COM TORRE METÁLICA PARA EXECUÇÃO DE ESTACA HÉLICE CONTÍNUA, PROFUNDIDADE MÁXIMA DE 30 M, DIÂMETRO MÁXIMO DE 800 MM, POTÊNCIA INSTALADA DE 268 HP, MESA ROTATIVA COM TORQUE MÁXIMO DE 170 KNM - MATERIAIS NA OPERAÇÃO. AF_06/2015</v>
          </cell>
          <cell r="D2445" t="str">
            <v>H</v>
          </cell>
          <cell r="E2445" t="str">
            <v>77,00</v>
          </cell>
          <cell r="F2445" t="str">
            <v>77,00</v>
          </cell>
        </row>
        <row r="2446">
          <cell r="A2446" t="str">
            <v>90676</v>
          </cell>
          <cell r="B2446" t="str">
            <v>PERFURATRIZ HIDRÁULICA SOBRE CAMINHÃO COM TRADO CURTO ACOPLADO, PROFUNDIDADE MÁXIMA DE 20 M, DIÂMETRO MÁXIMO DE 1500 MM, POTÊNCIA INSTALADA DE 137 HP, MESA ROTATIVA COM TORQUE MÁXIMO DE 30 KNM - DEPRECIAÇÃO. AF_06/2015</v>
          </cell>
          <cell r="D2446" t="str">
            <v>H</v>
          </cell>
          <cell r="E2446" t="str">
            <v>63,52</v>
          </cell>
          <cell r="F2446" t="str">
            <v>63,52</v>
          </cell>
        </row>
        <row r="2447">
          <cell r="A2447" t="str">
            <v>90677</v>
          </cell>
          <cell r="B2447" t="str">
            <v>PERFURATRIZ HIDRÁULICA SOBRE CAMINHÃO COM TRADO CURTO ACOPLADO, PROFUNDIDADE MÁXIMA DE 20 M, DIÂMETRO MÁXIMO DE 1500 MM, POTÊNCIA INSTALADA DE 137 HP, MESA ROTATIVA COM TORQUE MÁXIMO DE 30 KNM - JUROS. AF_06/2015</v>
          </cell>
          <cell r="D2447" t="str">
            <v>H</v>
          </cell>
          <cell r="E2447" t="str">
            <v>8,81</v>
          </cell>
          <cell r="F2447" t="str">
            <v>8,81</v>
          </cell>
        </row>
        <row r="2448">
          <cell r="A2448" t="str">
            <v>90678</v>
          </cell>
          <cell r="B2448" t="str">
            <v>PERFURATRIZ HIDRÁULICA SOBRE CAMINHÃO COM TRADO CURTO ACOPLADO, PROFUNDIDADE MÁXIMA DE 20 M, DIÂMETRO MÁXIMO DE 1500 MM, POTÊNCIA INSTALADA DE 137 HP, MESA ROTATIVA COM TORQUE MÁXIMO DE 30 KNM - MANUTENÇÃO. AF_06/2015</v>
          </cell>
          <cell r="D2448" t="str">
            <v>H</v>
          </cell>
          <cell r="E2448" t="str">
            <v>79,50</v>
          </cell>
          <cell r="F2448" t="str">
            <v>79,50</v>
          </cell>
        </row>
        <row r="2449">
          <cell r="A2449" t="str">
            <v>90679</v>
          </cell>
          <cell r="B2449" t="str">
            <v>PERFURATRIZ HIDRÁULICA SOBRE CAMINHÃO COM TRADO CURTO ACOPLADO, PROFUNDIDADE MÁXIMA DE 20 M, DIÂMETRO MÁXIMO DE 1500 MM, POTÊNCIA INSTALADA DE 137 HP, MESA ROTATIVA COM TORQUE MÁXIMO DE 30 KNM - MATERIAIS NA OPERAÇÃO. AF_06/2015</v>
          </cell>
          <cell r="D2449" t="str">
            <v>H</v>
          </cell>
          <cell r="E2449" t="str">
            <v>59,02</v>
          </cell>
          <cell r="F2449" t="str">
            <v>59,02</v>
          </cell>
        </row>
        <row r="2450">
          <cell r="A2450" t="str">
            <v>90682</v>
          </cell>
          <cell r="B2450" t="str">
            <v>MANIPULADOR TELESCÓPICO, POTÊNCIA DE 85 HP, CAPACIDADE DE CARGA DE 3.500 KG, ALTURA MÁXIMA DE ELEVAÇÃO DE 12,3 M - DEPRECIAÇÃO. AF_06/2015</v>
          </cell>
          <cell r="D2450" t="str">
            <v>H</v>
          </cell>
          <cell r="E2450" t="str">
            <v>20,89</v>
          </cell>
          <cell r="F2450" t="str">
            <v>20,89</v>
          </cell>
        </row>
        <row r="2451">
          <cell r="A2451" t="str">
            <v>90683</v>
          </cell>
          <cell r="B2451" t="str">
            <v>MANIPULADOR TELESCÓPICO, POTÊNCIA DE 85 HP, CAPACIDADE DE CARGA DE 3.500 KG, ALTURA MÁXIMA DE ELEVAÇÃO DE 12,3 M - JUROS. AF_06/2015</v>
          </cell>
          <cell r="D2451" t="str">
            <v>H</v>
          </cell>
          <cell r="E2451" t="str">
            <v>2,48</v>
          </cell>
          <cell r="F2451" t="str">
            <v>2,48</v>
          </cell>
        </row>
        <row r="2452">
          <cell r="A2452" t="str">
            <v>90684</v>
          </cell>
          <cell r="B2452" t="str">
            <v>MANIPULADOR TELESCÓPICO, POTÊNCIA DE 85 HP, CAPACIDADE DE CARGA DE 3.500 KG, ALTURA MÁXIMA DE ELEVAÇÃO DE 12,3 M - MANUTENÇÃO. AF_06/2015</v>
          </cell>
          <cell r="D2452" t="str">
            <v>H</v>
          </cell>
          <cell r="E2452" t="str">
            <v>22,85</v>
          </cell>
          <cell r="F2452" t="str">
            <v>22,85</v>
          </cell>
        </row>
        <row r="2453">
          <cell r="A2453" t="str">
            <v>90685</v>
          </cell>
          <cell r="B2453" t="str">
            <v>MANIPULADOR TELESCÓPICO, POTÊNCIA DE 85 HP, CAPACIDADE DE CARGA DE 3.500 KG, ALTURA MÁXIMA DE ELEVAÇÃO DE 12,3 M - MATERIAIS NA OPERAÇÃO. AF_06/2015</v>
          </cell>
          <cell r="D2453" t="str">
            <v>H</v>
          </cell>
          <cell r="E2453" t="str">
            <v>36,61</v>
          </cell>
          <cell r="F2453" t="str">
            <v>36,61</v>
          </cell>
        </row>
        <row r="2454">
          <cell r="A2454" t="str">
            <v>90688</v>
          </cell>
          <cell r="B2454" t="str">
            <v>MINICARREGADEIRA SOBRE RODAS, POTÊNCIA LÍQUIDA DE 47 HP, CAPACIDADE NOMINAL DE OPERAÇÃO DE 646 KG - DEPRECIAÇÃO. AF_06/2015</v>
          </cell>
          <cell r="D2454" t="str">
            <v>H</v>
          </cell>
          <cell r="E2454" t="str">
            <v>15,20</v>
          </cell>
          <cell r="F2454" t="str">
            <v>15,20</v>
          </cell>
        </row>
        <row r="2455">
          <cell r="A2455" t="str">
            <v>90689</v>
          </cell>
          <cell r="B2455" t="str">
            <v>MINICARREGADEIRA SOBRE RODAS, POTÊNCIA LÍQUIDA DE 47 HP, CAPACIDADE NOMINAL DE OPERAÇÃO DE 646 KG - JUROS. AF_06/2015</v>
          </cell>
          <cell r="D2455" t="str">
            <v>H</v>
          </cell>
          <cell r="E2455" t="str">
            <v>1,53</v>
          </cell>
          <cell r="F2455" t="str">
            <v>1,53</v>
          </cell>
        </row>
        <row r="2456">
          <cell r="A2456" t="str">
            <v>90690</v>
          </cell>
          <cell r="B2456" t="str">
            <v>MINICARREGADEIRA SOBRE RODAS, POTÊNCIA LÍQUIDA DE 47 HP, CAPACIDADE NOMINAL DE OPERAÇÃO DE 646 KG - MANUTENÇÃO. AF_06/2015</v>
          </cell>
          <cell r="D2456" t="str">
            <v>H</v>
          </cell>
          <cell r="E2456" t="str">
            <v>19,00</v>
          </cell>
          <cell r="F2456" t="str">
            <v>19,00</v>
          </cell>
        </row>
        <row r="2457">
          <cell r="A2457" t="str">
            <v>90691</v>
          </cell>
          <cell r="B2457" t="str">
            <v>MINICARREGADEIRA SOBRE RODAS, POTÊNCIA LÍQUIDA DE 47 HP, CAPACIDADE NOMINAL DE OPERAÇÃO DE 646 KG - MATERIAIS NA OPERAÇÃO. AF_06/2015</v>
          </cell>
          <cell r="D2457" t="str">
            <v>H</v>
          </cell>
          <cell r="E2457" t="str">
            <v>33,72</v>
          </cell>
          <cell r="F2457" t="str">
            <v>33,72</v>
          </cell>
        </row>
        <row r="2458">
          <cell r="A2458" t="str">
            <v>90957</v>
          </cell>
          <cell r="B2458" t="str">
            <v>COMPRESSOR DE AR REBOCÁVEL, VAZÃO 189 PCM, PRESSÃO EFETIVA DE TRABALHO 102 PSI, MOTOR DIESEL, POTÊNCIA 63 CV - DEPRECIAÇÃO. AF_06/2015</v>
          </cell>
          <cell r="D2458" t="str">
            <v>H</v>
          </cell>
          <cell r="E2458" t="str">
            <v>2,33</v>
          </cell>
          <cell r="F2458" t="str">
            <v>2,33</v>
          </cell>
        </row>
        <row r="2459">
          <cell r="A2459" t="str">
            <v>90958</v>
          </cell>
          <cell r="B2459" t="str">
            <v>COMPRESSOR DE AR REBOCÁVEL, VAZÃO 189 PCM, PRESSÃO EFETIVA DE TRABALHO 102 PSI, MOTOR DIESEL, POTÊNCIA 63 CV - JUROS. AF_06/2015</v>
          </cell>
          <cell r="D2459" t="str">
            <v>H</v>
          </cell>
          <cell r="E2459" t="str">
            <v>0,32</v>
          </cell>
          <cell r="F2459" t="str">
            <v>0,32</v>
          </cell>
        </row>
        <row r="2460">
          <cell r="A2460" t="str">
            <v>90960</v>
          </cell>
          <cell r="B2460" t="str">
            <v>COMPRESSOR DE AR REBOCÁVEL, VAZÃO 89 PCM, PRESSÃO EFETIVA DE TRABALHO 102 PSI, MOTOR DIESEL, POTÊNCIA 20 CV - DEPRECIAÇÃO. AF_06/2015</v>
          </cell>
          <cell r="D2460" t="str">
            <v>H</v>
          </cell>
          <cell r="E2460" t="str">
            <v>3,11</v>
          </cell>
          <cell r="F2460" t="str">
            <v>3,11</v>
          </cell>
        </row>
        <row r="2461">
          <cell r="A2461" t="str">
            <v>90961</v>
          </cell>
          <cell r="B2461" t="str">
            <v>COMPRESSOR DE AR REBOCÁVEL, VAZÃO 89 PCM, PRESSÃO EFETIVA DE TRABALHO 102 PSI, MOTOR DIESEL, POTÊNCIA 20 CV - JUROS. AF_06/2015</v>
          </cell>
          <cell r="D2461" t="str">
            <v>H</v>
          </cell>
          <cell r="E2461" t="str">
            <v>0,43</v>
          </cell>
          <cell r="F2461" t="str">
            <v>0,43</v>
          </cell>
        </row>
        <row r="2462">
          <cell r="A2462" t="str">
            <v>90962</v>
          </cell>
          <cell r="B2462" t="str">
            <v>COMPRESSOR DE AR REBOCÁVEL, VAZÃO 89 PCM, PRESSÃO EFETIVA DE TRABALHO 102 PSI, MOTOR DIESEL, POTÊNCIA 20 CV - MANUTENÇÃO. AF_06/2015</v>
          </cell>
          <cell r="D2462" t="str">
            <v>H</v>
          </cell>
          <cell r="E2462" t="str">
            <v>3,89</v>
          </cell>
          <cell r="F2462" t="str">
            <v>3,89</v>
          </cell>
        </row>
        <row r="2463">
          <cell r="A2463" t="str">
            <v>90963</v>
          </cell>
          <cell r="B2463" t="str">
            <v>COMPRESSOR DE AR REBOCÁVEL, VAZÃO 89 PCM, PRESSÃO EFETIVA DE TRABALHO 102 PSI, MOTOR DIESEL, POTÊNCIA 20 CV - MATERIAIS NA OPERAÇÃO. AF_06/2015</v>
          </cell>
          <cell r="D2463" t="str">
            <v>H</v>
          </cell>
          <cell r="E2463" t="str">
            <v>9,62</v>
          </cell>
          <cell r="F2463" t="str">
            <v>9,62</v>
          </cell>
        </row>
        <row r="2464">
          <cell r="A2464" t="str">
            <v>90968</v>
          </cell>
          <cell r="B2464" t="str">
            <v>COMPRESSOR DE AR REBOCAVEL, VAZÃO 250 PCM, PRESSAO DE TRABALHO 102 PSI, MOTOR A DIESEL POTÊNCIA 81 CV - DEPRECIAÇÃO. AF_06/2015</v>
          </cell>
          <cell r="D2464" t="str">
            <v>H</v>
          </cell>
          <cell r="E2464" t="str">
            <v>3,12</v>
          </cell>
          <cell r="F2464" t="str">
            <v>3,12</v>
          </cell>
        </row>
        <row r="2465">
          <cell r="A2465" t="str">
            <v>90969</v>
          </cell>
          <cell r="B2465" t="str">
            <v>COMPRESSOR DE AR REBOCAVEL, VAZÃO 250 PCM, PRESSAO DE TRABALHO 102 PSI, MOTOR A DIESEL POTÊNCIA 81 CV - JUROS. AF_06/2015</v>
          </cell>
          <cell r="D2465" t="str">
            <v>H</v>
          </cell>
          <cell r="E2465" t="str">
            <v>0,43</v>
          </cell>
          <cell r="F2465" t="str">
            <v>0,43</v>
          </cell>
        </row>
        <row r="2466">
          <cell r="A2466" t="str">
            <v>90970</v>
          </cell>
          <cell r="B2466" t="str">
            <v>COMPRESSOR DE AR REBOCAVEL, VAZÃO 250 PCM, PRESSAO DE TRABALHO 102 PSI, MOTOR A DIESEL POTÊNCIA 81 CV - MANUTENÇÃO. AF_06/2015</v>
          </cell>
          <cell r="D2466" t="str">
            <v>H</v>
          </cell>
          <cell r="E2466" t="str">
            <v>3,91</v>
          </cell>
          <cell r="F2466" t="str">
            <v>3,91</v>
          </cell>
        </row>
        <row r="2467">
          <cell r="A2467" t="str">
            <v>90971</v>
          </cell>
          <cell r="B2467" t="str">
            <v>COMPRESSOR DE AR REBOCAVEL, VAZÃO 250 PCM, PRESSAO DE TRABALHO 102 PSI, MOTOR A DIESEL POTÊNCIA 81 CV - MATERIAIS NA OPERAÇÃO. AF_06/2015</v>
          </cell>
          <cell r="D2467" t="str">
            <v>H</v>
          </cell>
          <cell r="E2467" t="str">
            <v>39,00</v>
          </cell>
          <cell r="F2467" t="str">
            <v>39,00</v>
          </cell>
        </row>
        <row r="2468">
          <cell r="A2468" t="str">
            <v>90975</v>
          </cell>
          <cell r="B2468" t="str">
            <v>COMPRESSOR DE AR REBOCÁVEL, VAZÃO 748 PCM, PRESSÃO EFETIVA DE TRABALHO 102 PSI, MOTOR DIESEL, POTÊNCIA 210 CV - DEPRECIAÇÃO. AF_06/2015</v>
          </cell>
          <cell r="D2468" t="str">
            <v>H</v>
          </cell>
          <cell r="E2468" t="str">
            <v>7,93</v>
          </cell>
          <cell r="F2468" t="str">
            <v>7,93</v>
          </cell>
        </row>
        <row r="2469">
          <cell r="A2469" t="str">
            <v>90976</v>
          </cell>
          <cell r="B2469" t="str">
            <v>COMPRESSOR DE AR REBOCÁVEL, VAZÃO 748 PCM, PRESSÃO EFETIVA DE TRABALHO 102 PSI, MOTOR DIESEL, POTÊNCIA 210 CV - JUROS. AF_06/2015</v>
          </cell>
          <cell r="D2469" t="str">
            <v>H</v>
          </cell>
          <cell r="E2469" t="str">
            <v>1,10</v>
          </cell>
          <cell r="F2469" t="str">
            <v>1,10</v>
          </cell>
        </row>
        <row r="2470">
          <cell r="A2470" t="str">
            <v>90977</v>
          </cell>
          <cell r="B2470" t="str">
            <v>COMPRESSOR DE AR REBOCÁVEL, VAZÃO 748 PCM, PRESSÃO EFETIVA DE TRABALHO 102 PSI, MOTOR DIESEL, POTÊNCIA 210 CV - MANUTENÇÃO. AF_06/2015</v>
          </cell>
          <cell r="D2470" t="str">
            <v>H</v>
          </cell>
          <cell r="E2470" t="str">
            <v>9,92</v>
          </cell>
          <cell r="F2470" t="str">
            <v>9,92</v>
          </cell>
        </row>
        <row r="2471">
          <cell r="A2471" t="str">
            <v>90978</v>
          </cell>
          <cell r="B2471" t="str">
            <v>COMPRESSOR DE AR REBOCÁVEL, VAZÃO 748 PCM, PRESSÃO EFETIVA DE TRABALHO 102 PSI, MOTOR DIESEL, POTÊNCIA 210 CV - MATERIAIS NA OPERAÇÃO. AF_06/2015</v>
          </cell>
          <cell r="D2471" t="str">
            <v>H</v>
          </cell>
          <cell r="E2471" t="str">
            <v>101,17</v>
          </cell>
          <cell r="F2471" t="str">
            <v>101,17</v>
          </cell>
        </row>
        <row r="2472">
          <cell r="A2472" t="str">
            <v>90992</v>
          </cell>
          <cell r="B2472" t="str">
            <v>COMPRESSOR DE AR REBOCAVEL, VAZÃO 400 PCM, PRESSAO DE TRABALHO 102 PSI, MOTOR A DIESEL POTÊNCIA 110 CV - DEPRECIAÇÃO. AF_06/2015</v>
          </cell>
          <cell r="D2472" t="str">
            <v>H</v>
          </cell>
          <cell r="E2472" t="str">
            <v>3,70</v>
          </cell>
          <cell r="F2472" t="str">
            <v>3,70</v>
          </cell>
        </row>
        <row r="2473">
          <cell r="A2473" t="str">
            <v>90993</v>
          </cell>
          <cell r="B2473" t="str">
            <v>COMPRESSOR DE AR REBOCAVEL, VAZÃO 400 PCM, PRESSAO DE TRABALHO 102 PSI, MOTOR A DIESEL POTÊNCIA 110 CV - JUROS. AF_06/2015</v>
          </cell>
          <cell r="D2473" t="str">
            <v>H</v>
          </cell>
          <cell r="E2473" t="str">
            <v>0,51</v>
          </cell>
          <cell r="F2473" t="str">
            <v>0,51</v>
          </cell>
        </row>
        <row r="2474">
          <cell r="A2474" t="str">
            <v>90994</v>
          </cell>
          <cell r="B2474" t="str">
            <v>COMPRESSOR DE AR REBOCAVEL, VAZÃO 400 PCM, PRESSAO DE TRABALHO 102 PSI, MOTOR A DIESEL POTÊNCIA 110 CV - MANUTENÇÃO. AF_06/2015</v>
          </cell>
          <cell r="D2474" t="str">
            <v>H</v>
          </cell>
          <cell r="E2474" t="str">
            <v>4,63</v>
          </cell>
          <cell r="F2474" t="str">
            <v>4,63</v>
          </cell>
        </row>
        <row r="2475">
          <cell r="A2475" t="str">
            <v>90995</v>
          </cell>
          <cell r="B2475" t="str">
            <v>COMPRESSOR DE AR REBOCAVEL, VAZÃO 400 PCM, PRESSAO DE TRABALHO 102 PSI, MOTOR A DIESEL POTÊNCIA 110 CV - MATERIAIS NA OPERAÇÃO. AF_06/2015</v>
          </cell>
          <cell r="D2475" t="str">
            <v>H</v>
          </cell>
          <cell r="E2475" t="str">
            <v>52,97</v>
          </cell>
          <cell r="F2475" t="str">
            <v>52,97</v>
          </cell>
        </row>
        <row r="2476">
          <cell r="A2476" t="str">
            <v>91021</v>
          </cell>
          <cell r="B2476" t="str">
            <v>PERFURATRIZ HIDRÁULICA SOBRE CAMINHÃO COM TRADO CURTO ACOPLADO, PROFUNDIDADE MÁXIMA DE 20 M, DIÂMETRO MÁXIMO DE 1500 MM, POTÊNCIA INSTALADA DE 137 HP, MESA ROTATIVA COM TORQUE MÁXIMO DE 30 KNM - IMPOSTOS E SEGUROS. AF_06/2015</v>
          </cell>
          <cell r="D2476" t="str">
            <v>H</v>
          </cell>
          <cell r="E2476" t="str">
            <v>3,45</v>
          </cell>
          <cell r="F2476" t="str">
            <v>3,45</v>
          </cell>
        </row>
        <row r="2477">
          <cell r="A2477" t="str">
            <v>91026</v>
          </cell>
          <cell r="B2477" t="str">
            <v>CAMINHÃO TRUCADO (C/ TERCEIRO EIXO) ELETRÔNICO - POTÊNCIA 231CV - PBT = 22000KG - DIST. ENTRE EIXOS 5170 MM - INCLUI CARROCERIA FIXA ABERTA DE MADEIRA - DEPRECIAÇÃO. AF_06/2015</v>
          </cell>
          <cell r="D2477" t="str">
            <v>H</v>
          </cell>
          <cell r="E2477" t="str">
            <v>11,27</v>
          </cell>
          <cell r="F2477" t="str">
            <v>11,27</v>
          </cell>
        </row>
        <row r="2478">
          <cell r="A2478" t="str">
            <v>91027</v>
          </cell>
          <cell r="B2478" t="str">
            <v>CAMINHÃO TRUCADO (C/ TERCEIRO EIXO) ELETRÔNICO - POTÊNCIA 231CV - PBT = 22000KG - DIST. ENTRE EIXOS 5170 MM - INCLUI CARROCERIA FIXA ABERTA DE MADEIRA - JUROS. AF_06/2015</v>
          </cell>
          <cell r="D2478" t="str">
            <v>H</v>
          </cell>
          <cell r="E2478" t="str">
            <v>2,35</v>
          </cell>
          <cell r="F2478" t="str">
            <v>2,35</v>
          </cell>
        </row>
        <row r="2479">
          <cell r="A2479" t="str">
            <v>91028</v>
          </cell>
          <cell r="B2479" t="str">
            <v>CAMINHÃO TRUCADO (C/ TERCEIRO EIXO) ELETRÔNICO - POTÊNCIA 231CV - PBT = 22000KG - DIST. ENTRE EIXOS 5170 MM - INCLUI CARROCERIA FIXA ABERTA DE MADEIRA - IMPOSTOS E SEGUROS. AF_06/2015</v>
          </cell>
          <cell r="D2479" t="str">
            <v>H</v>
          </cell>
          <cell r="E2479" t="str">
            <v>0,91</v>
          </cell>
          <cell r="F2479" t="str">
            <v>0,91</v>
          </cell>
        </row>
        <row r="2480">
          <cell r="A2480" t="str">
            <v>91029</v>
          </cell>
          <cell r="B2480" t="str">
            <v>CAMINHÃO TRUCADO (C/ TERCEIRO EIXO) ELETRÔNICO - POTÊNCIA 231CV - PBT = 22000KG - DIST. ENTRE EIXOS 5170 MM - INCLUI CARROCERIA FIXA ABERTA DE MADEIRA - MANUTENÇÃO. AF_06/2015</v>
          </cell>
          <cell r="D2480" t="str">
            <v>H</v>
          </cell>
          <cell r="E2480" t="str">
            <v>21,14</v>
          </cell>
          <cell r="F2480" t="str">
            <v>21,14</v>
          </cell>
        </row>
        <row r="2481">
          <cell r="A2481" t="str">
            <v>91030</v>
          </cell>
          <cell r="B2481" t="str">
            <v>CAMINHÃO TRUCADO (C/ TERCEIRO EIXO) ELETRÔNICO - POTÊNCIA 231CV - PBT = 22000KG - DIST. ENTRE EIXOS 5170 MM - INCLUI CARROCERIA FIXA ABERTA DE MADEIRA - MATERIAIS NA OPERAÇÃO. AF_06/2015</v>
          </cell>
          <cell r="D2481" t="str">
            <v>H</v>
          </cell>
          <cell r="E2481" t="str">
            <v>91,63</v>
          </cell>
          <cell r="F2481" t="str">
            <v>91,63</v>
          </cell>
        </row>
        <row r="2482">
          <cell r="A2482" t="str">
            <v>91273</v>
          </cell>
          <cell r="B2482" t="str">
            <v>PLACA VIBRATÓRIA REVERSÍVEL COM MOTOR 4 TEMPOS A GASOLINA, FORÇA CENTRÍFUGA DE 25 KN (2500 KGF), POTÊNCIA 5,5 CV - DEPRECIAÇÃO. AF_08/2015</v>
          </cell>
          <cell r="D2482" t="str">
            <v>H</v>
          </cell>
          <cell r="E2482" t="str">
            <v>0,43</v>
          </cell>
          <cell r="F2482" t="str">
            <v>0,43</v>
          </cell>
        </row>
        <row r="2483">
          <cell r="A2483" t="str">
            <v>91274</v>
          </cell>
          <cell r="B2483" t="str">
            <v>PLACA VIBRATÓRIA REVERSÍVEL COM MOTOR 4 TEMPOS A GASOLINA, FORÇA CENTRÍFUGA DE 25 KN (2500 KGF), POTÊNCIA 5,5 CV - JUROS. AF_08/2015</v>
          </cell>
          <cell r="D2483" t="str">
            <v>H</v>
          </cell>
          <cell r="E2483" t="str">
            <v>0,05</v>
          </cell>
          <cell r="F2483" t="str">
            <v>0,05</v>
          </cell>
        </row>
        <row r="2484">
          <cell r="A2484" t="str">
            <v>91275</v>
          </cell>
          <cell r="B2484" t="str">
            <v>PLACA VIBRATÓRIA REVERSÍVEL COM MOTOR 4 TEMPOS A GASOLINA, FORÇA CENTRÍFUGA DE 25 KN (2500 KGF), POTÊNCIA 5,5 CV - MANUTENÇÃO. AF_08/2015</v>
          </cell>
          <cell r="D2484" t="str">
            <v>H</v>
          </cell>
          <cell r="E2484" t="str">
            <v>0,54</v>
          </cell>
          <cell r="F2484" t="str">
            <v>0,54</v>
          </cell>
        </row>
        <row r="2485">
          <cell r="A2485" t="str">
            <v>91276</v>
          </cell>
          <cell r="B2485" t="str">
            <v>PLACA VIBRATÓRIA REVERSÍVEL COM MOTOR 4 TEMPOS A GASOLINA, FORÇA CENTRÍFUGA DE 25 KN (2500 KGF), POTÊNCIA 5,5 CV - MATERIAIS NA OPERAÇÃO. AF_08/2015</v>
          </cell>
          <cell r="D2485" t="str">
            <v>H</v>
          </cell>
          <cell r="E2485" t="str">
            <v>6,20</v>
          </cell>
          <cell r="F2485" t="str">
            <v>6,20</v>
          </cell>
        </row>
        <row r="2486">
          <cell r="A2486" t="str">
            <v>91279</v>
          </cell>
          <cell r="B2486" t="str">
            <v>CORTADORA DE PISO COM MOTOR 4 TEMPOS A GASOLINA, POTÊNCIA DE 13 HP, COM DISCO DE CORTE DIAMANTADO SEGMENTADO PARA CONCRETO, DIÂMETRO DE 350 MM, FURO DE 1" (14 X 1") - DEPRECIAÇÃO. AF_08/2015</v>
          </cell>
          <cell r="D2486" t="str">
            <v>H</v>
          </cell>
          <cell r="E2486" t="str">
            <v>0,51</v>
          </cell>
          <cell r="F2486" t="str">
            <v>0,51</v>
          </cell>
        </row>
        <row r="2487">
          <cell r="A2487" t="str">
            <v>91280</v>
          </cell>
          <cell r="B2487" t="str">
            <v>CORTADORA DE PISO COM MOTOR 4 TEMPOS A GASOLINA, POTÊNCIA DE 13 HP, COM DISCO DE CORTE DIAMANTADO SEGMENTADO PARA CONCRETO, DIÂMETRO DE 350 MM, FURO DE 1" (14 X 1") - JUROS. AF_08/2015</v>
          </cell>
          <cell r="D2487" t="str">
            <v>H</v>
          </cell>
          <cell r="E2487" t="str">
            <v>0,05</v>
          </cell>
          <cell r="F2487" t="str">
            <v>0,05</v>
          </cell>
        </row>
        <row r="2488">
          <cell r="A2488" t="str">
            <v>91281</v>
          </cell>
          <cell r="B2488" t="str">
            <v>CORTADORA DE PISO COM MOTOR 4 TEMPOS A GASOLINA, POTÊNCIA DE 13 HP, COM DISCO DE CORTE DIAMANTADO SEGMENTADO PARA CONCRETO, DIÂMETRO DE 350 MM, FURO DE 1" (14 X 1") - MANUTENÇÃO. AF_08/2015</v>
          </cell>
          <cell r="D2488" t="str">
            <v>H</v>
          </cell>
          <cell r="E2488" t="str">
            <v>0,63</v>
          </cell>
          <cell r="F2488" t="str">
            <v>0,63</v>
          </cell>
        </row>
        <row r="2489">
          <cell r="A2489" t="str">
            <v>91282</v>
          </cell>
          <cell r="B2489" t="str">
            <v>CORTADORA DE PISO COM MOTOR 4 TEMPOS A GASOLINA, POTÊNCIA DE 13 HP, COM DISCO DE CORTE DIAMANTADO SEGMENTADO PARA CONCRETO, DIÂMETRO DE 350 MM, FURO DE 1" (14 X 1") - MATERIAIS NA OPERAÇÃO. AF_08/2015</v>
          </cell>
          <cell r="D2489" t="str">
            <v>H</v>
          </cell>
          <cell r="E2489" t="str">
            <v>14,83</v>
          </cell>
          <cell r="F2489" t="str">
            <v>14,83</v>
          </cell>
        </row>
        <row r="2490">
          <cell r="A2490" t="str">
            <v>91354</v>
          </cell>
          <cell r="B2490" t="str">
            <v>CAMINHÃO TOCO, PESO BRUTO TOTAL 14.300 KG, CARGA ÚTIL MÁXIMA 9590 KG, DISTÂNCIA ENTRE EIXOS 4,76 M, POTÊNCIA 185 CV (NÃO INCLUI CARROCERIA) - DEPRECIAÇÃO. AF_06/2014</v>
          </cell>
          <cell r="D2490" t="str">
            <v>H</v>
          </cell>
          <cell r="E2490" t="str">
            <v>8,79</v>
          </cell>
          <cell r="F2490" t="str">
            <v>8,79</v>
          </cell>
        </row>
        <row r="2491">
          <cell r="A2491" t="str">
            <v>91355</v>
          </cell>
          <cell r="B2491" t="str">
            <v>CAMINHÃO TOCO, PESO BRUTO TOTAL 14.300 KG, CARGA ÚTIL MÁXIMA 9590 KG, DISTÂNCIA ENTRE EIXOS 4,76 M, POTÊNCIA 185 CV (NÃO INCLUI CARROCERIA) - JUROS. AF_06/2014</v>
          </cell>
          <cell r="D2491" t="str">
            <v>H</v>
          </cell>
          <cell r="E2491" t="str">
            <v>1,84</v>
          </cell>
          <cell r="F2491" t="str">
            <v>1,84</v>
          </cell>
        </row>
        <row r="2492">
          <cell r="A2492" t="str">
            <v>91356</v>
          </cell>
          <cell r="B2492" t="str">
            <v>CAMINHÃO TOCO, PESO BRUTO TOTAL 14.300 KG, CARGA ÚTIL MÁXIMA 9590 KG, DISTÂNCIA ENTRE EIXOS 4,76 M, POTÊNCIA 185 CV (NÃO INCLUI CARROCERIA) - IMPOSTOS E SEGUROS. AF_06/2014</v>
          </cell>
          <cell r="D2492" t="str">
            <v>H</v>
          </cell>
          <cell r="E2492" t="str">
            <v>0,71</v>
          </cell>
          <cell r="F2492" t="str">
            <v>0,71</v>
          </cell>
        </row>
        <row r="2493">
          <cell r="A2493" t="str">
            <v>91359</v>
          </cell>
          <cell r="B2493" t="str">
            <v>CAMINHÃO PIPA 6.000 L, PESO BRUTO TOTAL 13.000 KG, DISTÂNCIA ENTRE EIXOS 4,80 M, POTÊNCIA 189 CV INCLUSIVE TANQUE DE AÇO PARA TRANSPORTE DE ÁGUA, CAPACIDADE 6 M3 - DEPRECIAÇÃO. AF_06/2014</v>
          </cell>
          <cell r="D2493" t="str">
            <v>H</v>
          </cell>
          <cell r="E2493" t="str">
            <v>9,79</v>
          </cell>
          <cell r="F2493" t="str">
            <v>9,79</v>
          </cell>
        </row>
        <row r="2494">
          <cell r="A2494" t="str">
            <v>91360</v>
          </cell>
          <cell r="B2494" t="str">
            <v>CAMINHÃO PIPA 6.000 L, PESO BRUTO TOTAL 13.000 KG, DISTÂNCIA ENTRE EIXOS 4,80 M, POTÊNCIA 189 CV INCLUSIVE TANQUE DE AÇO PARA TRANSPORTE DE ÁGUA, CAPACIDADE 6 M3 - JUROS. AF_06/2014</v>
          </cell>
          <cell r="D2494" t="str">
            <v>H</v>
          </cell>
          <cell r="E2494" t="str">
            <v>2,04</v>
          </cell>
          <cell r="F2494" t="str">
            <v>2,04</v>
          </cell>
        </row>
        <row r="2495">
          <cell r="A2495" t="str">
            <v>91361</v>
          </cell>
          <cell r="B2495" t="str">
            <v>CAMINHÃO PIPA 6.000 L, PESO BRUTO TOTAL 13.000 KG, DISTÂNCIA ENTRE EIXOS 4,80 M, POTÊNCIA 189 CV INCLUSIVE TANQUE DE AÇO PARA TRANSPORTE DE ÁGUA, CAPACIDADE 6 M3 - IMPOSTOS E SEGUROS. AF_06/2014</v>
          </cell>
          <cell r="D2495" t="str">
            <v>H</v>
          </cell>
          <cell r="E2495" t="str">
            <v>0,79</v>
          </cell>
          <cell r="F2495" t="str">
            <v>0,79</v>
          </cell>
        </row>
        <row r="2496">
          <cell r="A2496" t="str">
            <v>91367</v>
          </cell>
          <cell r="B2496" t="str">
            <v>CAMINHÃO BASCULANTE 6 M3, PESO BRUTO TOTAL 16.000 KG, CARGA ÚTIL MÁXIMA 13.071 KG, DISTÂNCIA ENTRE EIXOS 4,80 M, POTÊNCIA 230 CV INCLUSIVE CAÇAMBA METÁLICA - DEPRECIAÇÃO. AF_06/2014</v>
          </cell>
          <cell r="D2496" t="str">
            <v>H</v>
          </cell>
          <cell r="E2496" t="str">
            <v>12,74</v>
          </cell>
          <cell r="F2496" t="str">
            <v>12,74</v>
          </cell>
        </row>
        <row r="2497">
          <cell r="A2497" t="str">
            <v>91368</v>
          </cell>
          <cell r="B2497" t="str">
            <v>CAMINHÃO BASCULANTE 6 M3, PESO BRUTO TOTAL 16.000 KG, CARGA ÚTIL MÁXIMA 13.071 KG, DISTÂNCIA ENTRE EIXOS 4,80 M, POTÊNCIA 230 CV INCLUSIVE CAÇAMBA METÁLICA - JUROS. AF_06/2014</v>
          </cell>
          <cell r="D2497" t="str">
            <v>H</v>
          </cell>
          <cell r="E2497" t="str">
            <v>2,35</v>
          </cell>
          <cell r="F2497" t="str">
            <v>2,35</v>
          </cell>
        </row>
        <row r="2498">
          <cell r="A2498" t="str">
            <v>91369</v>
          </cell>
          <cell r="B2498" t="str">
            <v>CAMINHÃO BASCULANTE 6 M3, PESO BRUTO TOTAL 16.000 KG, CARGA ÚTIL MÁXIMA 13.071 KG, DISTÂNCIA ENTRE EIXOS 4,80 M, POTÊNCIA 230 CV INCLUSIVE CAÇAMBA METÁLICA - IMPOSTOS E SEGUROS. AF_06/2014</v>
          </cell>
          <cell r="D2498" t="str">
            <v>H</v>
          </cell>
          <cell r="E2498" t="str">
            <v>0,91</v>
          </cell>
          <cell r="F2498" t="str">
            <v>0,91</v>
          </cell>
        </row>
        <row r="2499">
          <cell r="A2499" t="str">
            <v>91375</v>
          </cell>
          <cell r="B2499" t="str">
            <v>CAMINHÃO TOCO, PESO BRUTO TOTAL 16.000 KG, CARGA ÚTIL MÁXIMA DE 10.685 KG, DISTÂNCIA ENTRE EIXOS 4,80 M, POTÊNCIA 189 CV EXCLUSIVE CARROCERIA - DEPRECIAÇÃO. AF_06/2014</v>
          </cell>
          <cell r="D2499" t="str">
            <v>H</v>
          </cell>
          <cell r="E2499" t="str">
            <v>7,40</v>
          </cell>
          <cell r="F2499" t="str">
            <v>7,40</v>
          </cell>
        </row>
        <row r="2500">
          <cell r="A2500" t="str">
            <v>91376</v>
          </cell>
          <cell r="B2500" t="str">
            <v>CAMINHÃO TOCO, PESO BRUTO TOTAL 16.000 KG, CARGA ÚTIL MÁXIMA DE 10.685 KG, DISTÂNCIA ENTRE EIXOS 4,80 M, POTÊNCIA 189 CV EXCLUSIVE CARROCERIA - JUROS. AF_06/2014</v>
          </cell>
          <cell r="D2500" t="str">
            <v>H</v>
          </cell>
          <cell r="E2500" t="str">
            <v>1,55</v>
          </cell>
          <cell r="F2500" t="str">
            <v>1,55</v>
          </cell>
        </row>
        <row r="2501">
          <cell r="A2501" t="str">
            <v>91377</v>
          </cell>
          <cell r="B2501" t="str">
            <v>CAMINHÃO TOCO, PESO BRUTO TOTAL 16.000 KG, CARGA ÚTIL MÁXIMA DE 10.685 KG, DISTÂNCIA ENTRE EIXOS 4,80 M, POTÊNCIA 189 CV EXCLUSIVE CARROCERIA - IMPOSTOS E SEGUROS. AF_06/2014</v>
          </cell>
          <cell r="D2501" t="str">
            <v>H</v>
          </cell>
          <cell r="E2501" t="str">
            <v>0,60</v>
          </cell>
          <cell r="F2501" t="str">
            <v>0,60</v>
          </cell>
        </row>
        <row r="2502">
          <cell r="A2502" t="str">
            <v>91380</v>
          </cell>
          <cell r="B2502" t="str">
            <v>CAMINHÃO BASCULANTE 10 M3, TRUCADO CABINE SIMPLES, PESO BRUTO TOTAL 23.000 KG, CARGA ÚTIL MÁXIMA 15.935 KG, DISTÂNCIA ENTRE EIXOS 4,80 M, POTÊNCIA 230 CV INCLUSIVE CAÇAMBA METÁLICA - DEPRECIAÇÃO. AF_06/2014</v>
          </cell>
          <cell r="D2502" t="str">
            <v>H</v>
          </cell>
          <cell r="E2502" t="str">
            <v>14,38</v>
          </cell>
          <cell r="F2502" t="str">
            <v>14,38</v>
          </cell>
        </row>
        <row r="2503">
          <cell r="A2503" t="str">
            <v>91381</v>
          </cell>
          <cell r="B2503" t="str">
            <v>CAMINHÃO BASCULANTE 10 M3, TRUCADO CABINE SIMPLES, PESO BRUTO TOTAL 23.000 KG, CARGA ÚTIL MÁXIMA 15.935 KG, DISTÂNCIA ENTRE EIXOS 4,80 M, POTÊNCIA 230 CV INCLUSIVE CAÇAMBA METÁLICA - JUROS. AF_06/2014</v>
          </cell>
          <cell r="D2503" t="str">
            <v>H</v>
          </cell>
          <cell r="E2503" t="str">
            <v>2,65</v>
          </cell>
          <cell r="F2503" t="str">
            <v>2,65</v>
          </cell>
        </row>
        <row r="2504">
          <cell r="A2504" t="str">
            <v>91382</v>
          </cell>
          <cell r="B2504" t="str">
            <v>CAMINHÃO BASCULANTE 10 M3, TRUCADO CABINE SIMPLES, PESO BRUTO TOTAL 23.000 KG, CARGA ÚTIL MÁXIMA 15.935 KG, DISTÂNCIA ENTRE EIXOS 4,80 M, POTÊNCIA 230 CV INCLUSIVE CAÇAMBA METÁLICA - IMPOSTOS E SEGUROS. AF_06/2014</v>
          </cell>
          <cell r="D2504" t="str">
            <v>H</v>
          </cell>
          <cell r="E2504" t="str">
            <v>1,03</v>
          </cell>
          <cell r="F2504" t="str">
            <v>1,03</v>
          </cell>
        </row>
        <row r="2505">
          <cell r="A2505" t="str">
            <v>91383</v>
          </cell>
          <cell r="B2505" t="str">
            <v>CAMINHÃO BASCULANTE 10 M3, TRUCADO CABINE SIMPLES, PESO BRUTO TOTAL 23.000 KG, CARGA ÚTIL MÁXIMA 15.935 KG, DISTÂNCIA ENTRE EIXOS 4,80 M, POTÊNCIA 230 CV INCLUSIVE CAÇAMBA METÁLICA - MANUTENÇÃO. AF_06/2014</v>
          </cell>
          <cell r="D2505" t="str">
            <v>H</v>
          </cell>
          <cell r="E2505" t="str">
            <v>26,95</v>
          </cell>
          <cell r="F2505" t="str">
            <v>26,95</v>
          </cell>
        </row>
        <row r="2506">
          <cell r="A2506" t="str">
            <v>91384</v>
          </cell>
          <cell r="B2506" t="str">
            <v>CAMINHÃO BASCULANTE 10 M3, TRUCADO CABINE SIMPLES, PESO BRUTO TOTAL 23.000 KG, CARGA ÚTIL MÁXIMA 15.935 KG, DISTÂNCIA ENTRE EIXOS 4,80 M, POTÊNCIA 230 CV INCLUSIVE CAÇAMBA METÁLICA - MATERIAIS NA OPERAÇÃO. AF_06/2014</v>
          </cell>
          <cell r="D2506" t="str">
            <v>H</v>
          </cell>
          <cell r="E2506" t="str">
            <v>91,24</v>
          </cell>
          <cell r="F2506" t="str">
            <v>91,24</v>
          </cell>
        </row>
        <row r="2507">
          <cell r="A2507" t="str">
            <v>91390</v>
          </cell>
          <cell r="B2507" t="str">
            <v>CAMINHÃO TOCO, PBT 14.300 KG, CARGA ÚTIL MÁX. 9.710 KG, DIST. ENTRE EIXOS 3,56 M, POTÊNCIA 185 CV, INCLUSIVE CARROCERIA FIXA ABERTA DE MADEIRA P/ TRANSPORTE GERAL DE CARGA SECA, DIMEN. APROX. 2,50 X 6,50 X 0,50 M - DEPRECIAÇÃO. AF_06/2014</v>
          </cell>
          <cell r="D2507" t="str">
            <v>H</v>
          </cell>
          <cell r="E2507" t="str">
            <v>9,46</v>
          </cell>
          <cell r="F2507" t="str">
            <v>9,46</v>
          </cell>
        </row>
        <row r="2508">
          <cell r="A2508" t="str">
            <v>91391</v>
          </cell>
          <cell r="B2508" t="str">
            <v>CAMINHÃO TOCO, PBT 14.300 KG, CARGA ÚTIL MÁX. 9.710 KG, DIST. ENTRE EIXOS 3,56 M, POTÊNCIA 185 CV, INCLUSIVE CARROCERIA FIXA ABERTA DE MADEIRA P/ TRANSPORTE GERAL DE CARGA SECA, DIMEN. APROX. 2,50 X 6,50 X 0,50 M - JUROS. AF_06/2014</v>
          </cell>
          <cell r="D2508" t="str">
            <v>H</v>
          </cell>
          <cell r="E2508" t="str">
            <v>1,97</v>
          </cell>
          <cell r="F2508" t="str">
            <v>1,97</v>
          </cell>
        </row>
        <row r="2509">
          <cell r="A2509" t="str">
            <v>91392</v>
          </cell>
          <cell r="B2509" t="str">
            <v>CAMINHÃO TOCO, PBT 14.300 KG, CARGA ÚTIL MÁX. 9.710 KG, DIST. ENTRE EIXOS 3,56 M, POTÊNCIA 185 CV, INCLUSIVE CARROCERIA FIXA ABERTA DE MADEIRA P/ TRANSPORTE GERAL DE CARGA SECA, DIMEN. APROX. 2,50 X 6,50 X 0,50 M - IMPOSTOS E SEGUROS. AF_06/2014</v>
          </cell>
          <cell r="D2509" t="str">
            <v>H</v>
          </cell>
          <cell r="E2509" t="str">
            <v>0,77</v>
          </cell>
          <cell r="F2509" t="str">
            <v>0,77</v>
          </cell>
        </row>
        <row r="2510">
          <cell r="A2510" t="str">
            <v>91396</v>
          </cell>
          <cell r="B2510" t="str">
            <v>CAMINHÃO PIPA 10.000 L TRUCADO, PESO BRUTO TOTAL 23.000 KG, CARGA ÚTIL MÁXIMA 15.935 KG, DISTÂNCIA ENTRE EIXOS 4,8 M, POTÊNCIA 230 CV, INCLUSIVE TANQUE DE AÇO PARA TRANSPORTE DE ÁGUA - DEPRECIAÇÃO. AF_06/2014</v>
          </cell>
          <cell r="D2510" t="str">
            <v>H</v>
          </cell>
          <cell r="E2510" t="str">
            <v>12,57</v>
          </cell>
          <cell r="F2510" t="str">
            <v>12,57</v>
          </cell>
        </row>
        <row r="2511">
          <cell r="A2511" t="str">
            <v>91397</v>
          </cell>
          <cell r="B2511" t="str">
            <v>CAMINHÃO PIPA 10.000 L TRUCADO, PESO BRUTO TOTAL 23.000 KG, CARGA ÚTIL MÁXIMA 15.935 KG, DISTÂNCIA ENTRE EIXOS 4,8 M, POTÊNCIA 230 CV, INCLUSIVE TANQUE DE AÇO PARA TRANSPORTE DE ÁGUA - JUROS. AF_06/2014</v>
          </cell>
          <cell r="D2511" t="str">
            <v>H</v>
          </cell>
          <cell r="E2511" t="str">
            <v>2,63</v>
          </cell>
          <cell r="F2511" t="str">
            <v>2,63</v>
          </cell>
        </row>
        <row r="2512">
          <cell r="A2512" t="str">
            <v>91398</v>
          </cell>
          <cell r="B2512" t="str">
            <v>CAMINHÃO PIPA 10.000 L TRUCADO, PESO BRUTO TOTAL 23.000 KG, CARGA ÚTIL MÁXIMA 15.935 KG, DISTÂNCIA ENTRE EIXOS 4,8 M, POTÊNCIA 230 CV, INCLUSIVE TANQUE DE AÇO PARA TRANSPORTE DE ÁGUA - IMPOSTOS E SEGUROS. AF_06/2014</v>
          </cell>
          <cell r="D2512" t="str">
            <v>H</v>
          </cell>
          <cell r="E2512" t="str">
            <v>1,02</v>
          </cell>
          <cell r="F2512" t="str">
            <v>1,02</v>
          </cell>
        </row>
        <row r="2513">
          <cell r="A2513" t="str">
            <v>91402</v>
          </cell>
          <cell r="B2513" t="str">
            <v>CAMINHÃO BASCULANTE 6 M3 TOCO, PESO BRUTO TOTAL 16.000 KG, CARGA ÚTIL MÁXIMA 11.130 KG, DISTÂNCIA ENTRE EIXOS 5,36 M, POTÊNCIA 185 CV, INCLUSIVE CAÇAMBA METÁLICA - IMPOSTOS E SEGUROS. AF_06/2014</v>
          </cell>
          <cell r="D2513" t="str">
            <v>H</v>
          </cell>
          <cell r="E2513" t="str">
            <v>0,87</v>
          </cell>
          <cell r="F2513" t="str">
            <v>0,87</v>
          </cell>
        </row>
        <row r="2514">
          <cell r="A2514" t="str">
            <v>91466</v>
          </cell>
          <cell r="B2514" t="str">
            <v>GUINDAUTO HIDRÁULICO, CAPACIDADE MÁXIMA DE CARGA 6200 KG, MOMENTO MÁXIMO DE CARGA 11,7 TM, ALCANCE MÁXIMO HORIZONTAL 9,70 M, INCLUSIVE CAMINHÃO TOCO PBT 16.000 KG, POTÊNCIA DE 189 CV - IMPOSTOS E SEGUROS. AF_08/2015</v>
          </cell>
          <cell r="D2514" t="str">
            <v>H</v>
          </cell>
          <cell r="E2514" t="str">
            <v>0,80</v>
          </cell>
          <cell r="F2514" t="str">
            <v>0,80</v>
          </cell>
        </row>
        <row r="2515">
          <cell r="A2515" t="str">
            <v>91467</v>
          </cell>
          <cell r="B2515" t="str">
            <v>GUINDAUTO HIDRÁULICO, CAPACIDADE MÁXIMA DE CARGA 6200 KG, MOMENTO MÁXIMO DE CARGA 11,7 TM, ALCANCE MÁXIMO HORIZONTAL 9,70 M, INCLUSIVE CAMINHÃO TOCO PBT 16.000 KG, POTÊNCIA DE 189 CV - MATERIAIS NA OPERAÇÃO. AF_08/2015</v>
          </cell>
          <cell r="D2515" t="str">
            <v>H</v>
          </cell>
          <cell r="E2515" t="str">
            <v>101,75</v>
          </cell>
          <cell r="F2515" t="str">
            <v>101,75</v>
          </cell>
        </row>
        <row r="2516">
          <cell r="A2516" t="str">
            <v>91468</v>
          </cell>
          <cell r="B2516" t="str">
            <v>ESPARGIDOR DE ASFALTO PRESSURIZADO, TANQUE 6 M3 COM ISOLAÇÃO TÉRMICA, AQUECIDO COM 2 MAÇARICOS, COM BARRA ESPARGIDORA 3,60 M, MONTADO SOBRE CAMINHÃO  TOCO, PBT 14.300 KG, POTÊNCIA 185 CV - DEPRECIAÇÃO. AF_08/2015</v>
          </cell>
          <cell r="D2516" t="str">
            <v>H</v>
          </cell>
          <cell r="E2516" t="str">
            <v>13,76</v>
          </cell>
          <cell r="F2516" t="str">
            <v>13,76</v>
          </cell>
        </row>
        <row r="2517">
          <cell r="A2517" t="str">
            <v>91469</v>
          </cell>
          <cell r="B2517" t="str">
            <v>ESPARGIDOR DE ASFALTO PRESSURIZADO, TANQUE 6 M3 COM ISOLAÇÃO TÉRMICA, AQUECIDO COM 2 MAÇARICOS, COM BARRA ESPARGIDORA 3,60 M, MONTADO SOBRE CAMINHÃO  TOCO, PBT 14.300 KG, POTÊNCIA 185 CV - JUROS. AF_08/2015</v>
          </cell>
          <cell r="D2517" t="str">
            <v>H</v>
          </cell>
          <cell r="E2517" t="str">
            <v>2,97</v>
          </cell>
          <cell r="F2517" t="str">
            <v>2,97</v>
          </cell>
        </row>
        <row r="2518">
          <cell r="A2518" t="str">
            <v>91484</v>
          </cell>
          <cell r="B2518" t="str">
            <v>ESPARGIDOR DE ASFALTO PRESSURIZADO, TANQUE 6 M3 COM ISOLAÇÃO TÉRMICA, AQUECIDO COM 2 MAÇARICOS, COM BARRA ESPARGIDORA 3,60 M, MONTADO SOBRE CAMINHÃO  TOCO, PBT 14.300 KG, POTÊNCIA 185 CV - IMPOSTOS E SEGUROS. AF_08/2015</v>
          </cell>
          <cell r="D2518" t="str">
            <v>H</v>
          </cell>
          <cell r="E2518" t="str">
            <v>0,94</v>
          </cell>
          <cell r="F2518" t="str">
            <v>0,94</v>
          </cell>
        </row>
        <row r="2519">
          <cell r="A2519" t="str">
            <v>91485</v>
          </cell>
          <cell r="B2519" t="str">
            <v>ESPARGIDOR DE ASFALTO PRESSURIZADO, TANQUE 6 M3 COM ISOLAÇÃO TÉRMICA, AQUECIDO COM 2 MAÇARICOS, COM BARRA ESPARGIDORA 3,60 M, MONTADO SOBRE CAMINHÃO  TOCO, PBT 14.300 KG, POTÊNCIA 185 CV - MATERIAIS NA OPERAÇÃO. AF_08/2015</v>
          </cell>
          <cell r="D2519" t="str">
            <v>H</v>
          </cell>
          <cell r="E2519" t="str">
            <v>138,09</v>
          </cell>
          <cell r="F2519" t="str">
            <v>138,09</v>
          </cell>
        </row>
        <row r="2520">
          <cell r="A2520" t="str">
            <v>91529</v>
          </cell>
          <cell r="B2520" t="str">
            <v>COMPACTADOR DE SOLOS DE PERCUSSÃO (SOQUETE) COM MOTOR A GASOLINA 4 TEMPOS, POTÊNCIA 4 CV - DEPRECIAÇÃO. AF_08/2015</v>
          </cell>
          <cell r="D2520" t="str">
            <v>H</v>
          </cell>
          <cell r="E2520" t="str">
            <v>0,63</v>
          </cell>
          <cell r="F2520" t="str">
            <v>0,63</v>
          </cell>
        </row>
        <row r="2521">
          <cell r="A2521" t="str">
            <v>91530</v>
          </cell>
          <cell r="B2521" t="str">
            <v>COMPACTADOR DE SOLOS DE PERCUSSÃO (SOQUETE) COM MOTOR A GASOLINA 4 TEMPOS, POTÊNCIA 4 CV - JUROS. AF_08/2015</v>
          </cell>
          <cell r="D2521" t="str">
            <v>H</v>
          </cell>
          <cell r="E2521" t="str">
            <v>0,08</v>
          </cell>
          <cell r="F2521" t="str">
            <v>0,08</v>
          </cell>
        </row>
        <row r="2522">
          <cell r="A2522" t="str">
            <v>91531</v>
          </cell>
          <cell r="B2522" t="str">
            <v>COMPACTADOR DE SOLOS DE PERCUSSÃO (SOQUETE) COM MOTOR A GASOLINA 4 TEMPOS, POTÊNCIA 4 CV - MANUTENÇÃO. AF_08/2015</v>
          </cell>
          <cell r="D2522" t="str">
            <v>H</v>
          </cell>
          <cell r="E2522" t="str">
            <v>0,79</v>
          </cell>
          <cell r="F2522" t="str">
            <v>0,79</v>
          </cell>
        </row>
        <row r="2523">
          <cell r="A2523" t="str">
            <v>91532</v>
          </cell>
          <cell r="B2523" t="str">
            <v>COMPACTADOR DE SOLOS DE PERCUSSÃO (SOQUETE) COM MOTOR A GASOLINA 4 TEMPOS, POTÊNCIA 4 CV - MATERIAIS NA OPERAÇÃO. AF_08/2015</v>
          </cell>
          <cell r="D2523" t="str">
            <v>H</v>
          </cell>
          <cell r="E2523" t="str">
            <v>4,50</v>
          </cell>
          <cell r="F2523" t="str">
            <v>4,50</v>
          </cell>
        </row>
        <row r="2524">
          <cell r="A2524" t="str">
            <v>91629</v>
          </cell>
          <cell r="B2524" t="str">
            <v>GUINDAUTO HIDRÁULICO, CAPACIDADE MÁXIMA DE CARGA 6500 KG, MOMENTO MÁXIMO DE CARGA 5,8 TM, ALCANCE MÁXIMO HORIZONTAL 7,60 M, INCLUSIVE CAMINHÃO TOCO PBT 9.700 KG, POTÊNCIA DE 160 CV - DEPRECIAÇÃO. AF_08/2015</v>
          </cell>
          <cell r="D2524" t="str">
            <v>H</v>
          </cell>
          <cell r="E2524" t="str">
            <v>9,18</v>
          </cell>
          <cell r="F2524" t="str">
            <v>9,18</v>
          </cell>
        </row>
        <row r="2525">
          <cell r="A2525" t="str">
            <v>91630</v>
          </cell>
          <cell r="B2525" t="str">
            <v>GUINDAUTO HIDRÁULICO, CAPACIDADE MÁXIMA DE CARGA 6500 KG, MOMENTO MÁXIMO DE CARGA 5,8 TM, ALCANCE MÁXIMO HORIZONTAL 7,60 M, INCLUSIVE CAMINHÃO TOCO PBT 9.700 KG, POTÊNCIA DE 160 CV - JUROS. AF_08/2015</v>
          </cell>
          <cell r="D2525" t="str">
            <v>H</v>
          </cell>
          <cell r="E2525" t="str">
            <v>1,92</v>
          </cell>
          <cell r="F2525" t="str">
            <v>1,92</v>
          </cell>
        </row>
        <row r="2526">
          <cell r="A2526" t="str">
            <v>91631</v>
          </cell>
          <cell r="B2526" t="str">
            <v>GUINDAUTO HIDRÁULICO, CAPACIDADE MÁXIMA DE CARGA 6500 KG, MOMENTO MÁXIMO DE CARGA 5,8 TM, ALCANCE MÁXIMO HORIZONTAL 7,60 M, INCLUSIVE CAMINHÃO TOCO PBT 9.700 KG, POTÊNCIA DE 160 CV - IMPOSTOS E SEGUROS. AF_08/2015</v>
          </cell>
          <cell r="D2526" t="str">
            <v>H</v>
          </cell>
          <cell r="E2526" t="str">
            <v>0,74</v>
          </cell>
          <cell r="F2526" t="str">
            <v>0,74</v>
          </cell>
        </row>
        <row r="2527">
          <cell r="A2527" t="str">
            <v>91632</v>
          </cell>
          <cell r="B2527" t="str">
            <v>GUINDAUTO HIDRÁULICO, CAPACIDADE MÁXIMA DE CARGA 6500 KG, MOMENTO MÁXIMO DE CARGA 5,8 TM, ALCANCE MÁXIMO HORIZONTAL 7,60 M, INCLUSIVE CAMINHÃO TOCO PBT 9.700 KG, POTÊNCIA DE 160 CV - MANUTENÇÃO. AF_08/2015</v>
          </cell>
          <cell r="D2527" t="str">
            <v>H</v>
          </cell>
          <cell r="E2527" t="str">
            <v>17,23</v>
          </cell>
          <cell r="F2527" t="str">
            <v>17,23</v>
          </cell>
        </row>
        <row r="2528">
          <cell r="A2528" t="str">
            <v>91633</v>
          </cell>
          <cell r="B2528" t="str">
            <v>GUINDAUTO HIDRÁULICO, CAPACIDADE MÁXIMA DE CARGA 6500 KG, MOMENTO MÁXIMO DE CARGA 5,8 TM, ALCANCE MÁXIMO HORIZONTAL 7,60 M, INCLUSIVE CAMINHÃO TOCO PBT 9.700 KG, POTÊNCIA DE 160 CV - MATERIAIS NA OPERAÇÃO. AF_08/2015</v>
          </cell>
          <cell r="D2528" t="str">
            <v>H</v>
          </cell>
          <cell r="E2528" t="str">
            <v>86,12</v>
          </cell>
          <cell r="F2528" t="str">
            <v>86,12</v>
          </cell>
        </row>
        <row r="2529">
          <cell r="A2529" t="str">
            <v>91640</v>
          </cell>
          <cell r="B2529" t="str">
            <v>CAMINHÃO DE TRANSPORTE DE MATERIAL ASFÁLTICO 30.000 L, COM CAVALO MECÂNICO DE CAPACIDADE MÁXIMA DE TRAÇÃO COMBINADO DE 66.000 KG, POTÊNCIA 360 CV, INCLUSIVE TANQUE DE ASFALTO COM SERPENTINA - DEPRECIAÇÃO. AF_08/2015</v>
          </cell>
          <cell r="D2529" t="str">
            <v>H</v>
          </cell>
          <cell r="E2529" t="str">
            <v>20,71</v>
          </cell>
          <cell r="F2529" t="str">
            <v>20,71</v>
          </cell>
        </row>
        <row r="2530">
          <cell r="A2530" t="str">
            <v>91641</v>
          </cell>
          <cell r="B2530" t="str">
            <v>CAMINHÃO DE TRANSPORTE DE MATERIAL ASFÁLTICO 30.000 L, COM CAVALO MECÂNICO DE CAPACIDADE MÁXIMA DE TRAÇÃO COMBINADO DE 66.000 KG, POTÊNCIA 360 CV, INCLUSIVE TANQUE DE ASFALTO COM SERPENTINA - JUROS. AF_08/2015</v>
          </cell>
          <cell r="D2530" t="str">
            <v>H</v>
          </cell>
          <cell r="E2530" t="str">
            <v>4,34</v>
          </cell>
          <cell r="F2530" t="str">
            <v>4,34</v>
          </cell>
        </row>
        <row r="2531">
          <cell r="A2531" t="str">
            <v>91642</v>
          </cell>
          <cell r="B2531" t="str">
            <v>CAMINHÃO DE TRANSPORTE DE MATERIAL ASFÁLTICO 30.000 L, COM CAVALO MECÂNICO DE CAPACIDADE MÁXIMA DE TRAÇÃO COMBINADO DE 66.000 KG, POTÊNCIA 360 CV, INCLUSIVE TANQUE DE ASFALTO COM SERPENTINA - IMPOSTOS E SEGUROS. AF_08/2015</v>
          </cell>
          <cell r="D2531" t="str">
            <v>H</v>
          </cell>
          <cell r="E2531" t="str">
            <v>1,68</v>
          </cell>
          <cell r="F2531" t="str">
            <v>1,68</v>
          </cell>
        </row>
        <row r="2532">
          <cell r="A2532" t="str">
            <v>91643</v>
          </cell>
          <cell r="B2532" t="str">
            <v>CAMINHÃO DE TRANSPORTE DE MATERIAL ASFÁLTICO 30.000 L, COM CAVALO MECÂNICO DE CAPACIDADE MÁXIMA DE TRAÇÃO COMBINADO DE 66.000 KG, POTÊNCIA 360 CV, INCLUSIVE TANQUE DE ASFALTO COM SERPENTINA - MANUTENÇÃO. AF_08/2015</v>
          </cell>
          <cell r="D2532" t="str">
            <v>H</v>
          </cell>
          <cell r="E2532" t="str">
            <v>38,83</v>
          </cell>
          <cell r="F2532" t="str">
            <v>38,83</v>
          </cell>
        </row>
        <row r="2533">
          <cell r="A2533" t="str">
            <v>91644</v>
          </cell>
          <cell r="B2533" t="str">
            <v>CAMINHÃO DE TRANSPORTE DE MATERIAL ASFÁLTICO 30.000 L, COM CAVALO MECÂNICO DE CAPACIDADE MÁXIMA DE TRAÇÃO COMBINADO DE 66.000 KG, POTÊNCIA 360 CV, INCLUSIVE TANQUE DE ASFALTO COM SERPENTINA - MATERIAIS NA OPERAÇÃO. AF_08/2015</v>
          </cell>
          <cell r="D2533" t="str">
            <v>H</v>
          </cell>
          <cell r="E2533" t="str">
            <v>193,80</v>
          </cell>
          <cell r="F2533" t="str">
            <v>193,80</v>
          </cell>
        </row>
        <row r="2534">
          <cell r="A2534" t="str">
            <v>91688</v>
          </cell>
          <cell r="B2534" t="str">
            <v>SERRA CIRCULAR DE BANCADA COM MOTOR ELÉTRICO POTÊNCIA DE 5HP, COM COIFA PARA DISCO 10" - DEPRECIAÇÃO. AF_08/2015</v>
          </cell>
          <cell r="D2534" t="str">
            <v>H</v>
          </cell>
          <cell r="E2534" t="str">
            <v>0,06</v>
          </cell>
          <cell r="F2534" t="str">
            <v>0,06</v>
          </cell>
        </row>
        <row r="2535">
          <cell r="A2535" t="str">
            <v>91689</v>
          </cell>
          <cell r="B2535" t="str">
            <v>SERRA CIRCULAR DE BANCADA COM MOTOR ELÉTRICO POTÊNCIA DE 5HP, COM COIFA PARA DISCO 10" - JUROS. AF_08/2015</v>
          </cell>
          <cell r="D2535" t="str">
            <v>H</v>
          </cell>
          <cell r="E2535" t="str">
            <v>0,01</v>
          </cell>
          <cell r="F2535" t="str">
            <v>0,01</v>
          </cell>
        </row>
        <row r="2536">
          <cell r="A2536" t="str">
            <v>91690</v>
          </cell>
          <cell r="B2536" t="str">
            <v>SERRA CIRCULAR DE BANCADA COM MOTOR ELÉTRICO POTÊNCIA DE 5HP, COM COIFA PARA DISCO 10" - MANUTENÇÃO. AF_08/2015</v>
          </cell>
          <cell r="D2536" t="str">
            <v>H</v>
          </cell>
          <cell r="E2536" t="str">
            <v>0,04</v>
          </cell>
          <cell r="F2536" t="str">
            <v>0,04</v>
          </cell>
        </row>
        <row r="2537">
          <cell r="A2537" t="str">
            <v>91691</v>
          </cell>
          <cell r="B2537" t="str">
            <v>SERRA CIRCULAR DE BANCADA COM MOTOR ELÉTRICO POTÊNCIA DE 5HP, COM COIFA PARA DISCO 10" - MATERIAIS NA OPERAÇÃO. AF_08/2015</v>
          </cell>
          <cell r="D2537" t="str">
            <v>H</v>
          </cell>
          <cell r="E2537" t="str">
            <v>2,37</v>
          </cell>
          <cell r="F2537" t="str">
            <v>2,37</v>
          </cell>
        </row>
        <row r="2538">
          <cell r="A2538" t="str">
            <v>92040</v>
          </cell>
          <cell r="B2538" t="str">
            <v>DISTRIBUIDOR DE AGREGADOS REBOCAVEL, CAPACIDADE 1,9 M³, LARGURA DE TRABALHO 3,66 M - DEPRECIAÇÃO. AF_11/2015</v>
          </cell>
          <cell r="D2538" t="str">
            <v>H</v>
          </cell>
          <cell r="E2538" t="str">
            <v>4,13</v>
          </cell>
          <cell r="F2538" t="str">
            <v>4,13</v>
          </cell>
        </row>
        <row r="2539">
          <cell r="A2539" t="str">
            <v>92041</v>
          </cell>
          <cell r="B2539" t="str">
            <v>DISTRIBUIDOR DE AGREGADOS REBOCAVEL, CAPACIDADE 1,9 M³, LARGURA DE TRABALHO 3,66 M - JUROS. AF_11/2015</v>
          </cell>
          <cell r="D2539" t="str">
            <v>H</v>
          </cell>
          <cell r="E2539" t="str">
            <v>0,43</v>
          </cell>
          <cell r="F2539" t="str">
            <v>0,43</v>
          </cell>
        </row>
        <row r="2540">
          <cell r="A2540" t="str">
            <v>92042</v>
          </cell>
          <cell r="B2540" t="str">
            <v>DISTRIBUIDOR DE AGREGADOS REBOCAVEL, CAPACIDADE 1,9 M³, LARGURA DE TRABALHO 3,66 M - MANUTENÇÃO. AF_11/2015</v>
          </cell>
          <cell r="D2540" t="str">
            <v>H</v>
          </cell>
          <cell r="E2540" t="str">
            <v>3,44</v>
          </cell>
          <cell r="F2540" t="str">
            <v>3,44</v>
          </cell>
        </row>
        <row r="2541">
          <cell r="A2541" t="str">
            <v>92101</v>
          </cell>
          <cell r="B2541" t="str">
            <v>CAMINHÃO PARA EQUIPAMENTO DE LIMPEZA A SUCÇÃO COM CAMINHÃO TRUCADO DE PESO BRUTO TOTAL 23000 KG, CARGA ÚTIL MÁXIMA 15935 KG, DISTÂNCIA ENTRE EIXOS 4,80 M, POTÊNCIA 230 CV, INCLUSIVE LIMPADORA A SUCÇÃO, TANQUE 12000 L - DEPRECIAÇÃO. AF_11/2015</v>
          </cell>
          <cell r="D2541" t="str">
            <v>H</v>
          </cell>
          <cell r="E2541" t="str">
            <v>14,30</v>
          </cell>
          <cell r="F2541" t="str">
            <v>14,30</v>
          </cell>
        </row>
        <row r="2542">
          <cell r="A2542" t="str">
            <v>92102</v>
          </cell>
          <cell r="B2542" t="str">
            <v>CAMINHÃO PARA EQUIPAMENTO DE LIMPEZA A SUCÇÃO COM CAMINHÃO TRUCADO DE PESO BRUTO TOTAL 23000 KG, CARGA ÚTIL MÁXIMA 15935 KG, DISTÂNCIA ENTRE EIXOS 4,80 M, POTÊNCIA 230 CV, INCLUSIVE LIMPADORA A SUCÇÃO, TANQUE 12000 L - JUROS. AF_11/2015</v>
          </cell>
          <cell r="D2542" t="str">
            <v>H</v>
          </cell>
          <cell r="E2542" t="str">
            <v>2,99</v>
          </cell>
          <cell r="F2542" t="str">
            <v>2,99</v>
          </cell>
        </row>
        <row r="2543">
          <cell r="A2543" t="str">
            <v>92103</v>
          </cell>
          <cell r="B2543" t="str">
            <v>CAMINHÃO PARA EQUIPAMENTO DE LIMPEZA A SUCÇÃO COM CAMINHÃO TRUCADO DE PESO BRUTO TOTAL 23000 KG, CARGA ÚTIL MÁXIMA 15935 KG, DISTÂNCIA ENTRE EIXOS 4,80 M, POTÊNCIA 230 CV, INCLUSIVE LIMPADORA A SUCÇÃO, TANQUE 12000 L - IMPOSTOS E SEGUROS. AF_11/2015</v>
          </cell>
          <cell r="D2543" t="str">
            <v>H</v>
          </cell>
          <cell r="E2543" t="str">
            <v>1,16</v>
          </cell>
          <cell r="F2543" t="str">
            <v>1,16</v>
          </cell>
        </row>
        <row r="2544">
          <cell r="A2544" t="str">
            <v>92104</v>
          </cell>
          <cell r="B2544" t="str">
            <v>CAMINHÃO PARA EQUIPAMENTO DE LIMPEZA A SUCÇÃO COM CAMINHÃO TRUCADO DE PESO BRUTO TOTAL 23000 KG, CARGA ÚTIL MÁXIMA 15935 KG, DISTÂNCIA ENTRE EIXOS 4,80 M, POTÊNCIA 230 CV, INCLUSIVE LIMPADORA A SUCÇÃO, TANQUE 12000 L - MANUTENÇÃO. AF_11/2015</v>
          </cell>
          <cell r="D2544" t="str">
            <v>H</v>
          </cell>
          <cell r="E2544" t="str">
            <v>26,82</v>
          </cell>
          <cell r="F2544" t="str">
            <v>26,82</v>
          </cell>
        </row>
        <row r="2545">
          <cell r="A2545" t="str">
            <v>92105</v>
          </cell>
          <cell r="B2545" t="str">
            <v>CAMINHÃO PARA EQUIPAMENTO DE LIMPEZA A SUCÇÃO COM CAMINHÃO TRUCADO DE PESO BRUTO TOTAL 23000 KG, CARGA ÚTIL MÁX. 15935 KG, DISTÂNCIA ENTRE EIXOS 4,80 M, POTÊNCIA 230 CV, INCLUSIVE LIMPADORA A SUCÇÃO, TANQUE 12000 L - MATERIAIS NA OPERAÇÃO. AF_11/2015</v>
          </cell>
          <cell r="D2545" t="str">
            <v>H</v>
          </cell>
          <cell r="E2545" t="str">
            <v>123,81</v>
          </cell>
          <cell r="F2545" t="str">
            <v>123,81</v>
          </cell>
        </row>
        <row r="2546">
          <cell r="A2546" t="str">
            <v>92108</v>
          </cell>
          <cell r="B2546" t="str">
            <v>PENEIRA ROTATIVA COM MOTOR ELÉTRICO TRIFÁSICO DE 2 CV, CILINDRO DE 1 M X 0,60 M, COM FUROS DE 3,17 MM - DEPRECIAÇÃO. AF_11/2015</v>
          </cell>
          <cell r="D2546" t="str">
            <v>H</v>
          </cell>
          <cell r="E2546" t="str">
            <v>0,59</v>
          </cell>
          <cell r="F2546" t="str">
            <v>0,59</v>
          </cell>
        </row>
        <row r="2547">
          <cell r="A2547" t="str">
            <v>92109</v>
          </cell>
          <cell r="B2547" t="str">
            <v>PENEIRA ROTATIVA COM MOTOR ELÉTRICO TRIFÁSICO DE 2 CV, CILINDRO DE 1 M X 0,60 M, COM FUROS DE 3,17 MM - JUROS. AF_11/2015</v>
          </cell>
          <cell r="D2547" t="str">
            <v>H</v>
          </cell>
          <cell r="E2547" t="str">
            <v>0,07</v>
          </cell>
          <cell r="F2547" t="str">
            <v>0,07</v>
          </cell>
        </row>
        <row r="2548">
          <cell r="A2548" t="str">
            <v>92110</v>
          </cell>
          <cell r="B2548" t="str">
            <v>PENEIRA ROTATIVA COM MOTOR ELÉTRICO TRIFÁSICO DE 2 CV, CILINDRO DE 1 M X 0,60 M, COM FUROS DE 3,17 MM - MANUTENÇÃO. AF_11/2015</v>
          </cell>
          <cell r="D2548" t="str">
            <v>H</v>
          </cell>
          <cell r="E2548" t="str">
            <v>0,46</v>
          </cell>
          <cell r="F2548" t="str">
            <v>0,46</v>
          </cell>
        </row>
        <row r="2549">
          <cell r="A2549" t="str">
            <v>92111</v>
          </cell>
          <cell r="B2549" t="str">
            <v>PENEIRA ROTATIVA COM MOTOR ELÉTRICO TRIFÁSICO DE 2 CV, CILINDRO DE 1 M X 0,60 M, COM FUROS DE 3,17 MM - MATERIAIS NA OPERAÇÃO. AF_11/2015</v>
          </cell>
          <cell r="D2549" t="str">
            <v>H</v>
          </cell>
          <cell r="E2549" t="str">
            <v>0,93</v>
          </cell>
          <cell r="F2549" t="str">
            <v>0,93</v>
          </cell>
        </row>
        <row r="2550">
          <cell r="A2550" t="str">
            <v>92114</v>
          </cell>
          <cell r="B2550" t="str">
            <v>DOSADOR DE AREIA, CAPACIDADE DE 26 LITROS - DEPRECIAÇÃO. AF_11/2015</v>
          </cell>
          <cell r="D2550" t="str">
            <v>H</v>
          </cell>
          <cell r="E2550" t="str">
            <v>0,06</v>
          </cell>
          <cell r="F2550" t="str">
            <v>0,06</v>
          </cell>
        </row>
        <row r="2551">
          <cell r="A2551" t="str">
            <v>92115</v>
          </cell>
          <cell r="B2551" t="str">
            <v>DOSADOR DE AREIA, CAPACIDADE DE 26 LITROS - JUROS. AF_11/2015</v>
          </cell>
          <cell r="D2551" t="str">
            <v>H</v>
          </cell>
          <cell r="E2551" t="str">
            <v>0,00</v>
          </cell>
          <cell r="F2551" t="str">
            <v>0,00</v>
          </cell>
        </row>
        <row r="2552">
          <cell r="A2552" t="str">
            <v>92116</v>
          </cell>
          <cell r="B2552" t="str">
            <v>DOSADOR DE AREIA, CAPACIDADE DE 26 LITROS - MANUTENÇÃO. AF_11/2015</v>
          </cell>
          <cell r="D2552" t="str">
            <v>H</v>
          </cell>
          <cell r="E2552" t="str">
            <v>0,08</v>
          </cell>
          <cell r="F2552" t="str">
            <v>0,08</v>
          </cell>
        </row>
        <row r="2553">
          <cell r="A2553" t="str">
            <v>92133</v>
          </cell>
          <cell r="B2553" t="str">
            <v>CAMINHONETE COM MOTOR A DIESEL, POTÊNCIA 180 CV, CABINE DUPLA, 4X4 - DEPRECIAÇÃO. AF_11/2015</v>
          </cell>
          <cell r="D2553" t="str">
            <v>H</v>
          </cell>
          <cell r="E2553" t="str">
            <v>8,01</v>
          </cell>
          <cell r="F2553" t="str">
            <v>8,01</v>
          </cell>
        </row>
        <row r="2554">
          <cell r="A2554" t="str">
            <v>92134</v>
          </cell>
          <cell r="B2554" t="str">
            <v>CAMINHONETE COM MOTOR A DIESEL, POTÊNCIA 180 CV, CABINE DUPLA, 4X4 - JUROS. AF_11/2015</v>
          </cell>
          <cell r="D2554" t="str">
            <v>H</v>
          </cell>
          <cell r="E2554" t="str">
            <v>1,26</v>
          </cell>
          <cell r="F2554" t="str">
            <v>1,26</v>
          </cell>
        </row>
        <row r="2555">
          <cell r="A2555" t="str">
            <v>92135</v>
          </cell>
          <cell r="B2555" t="str">
            <v>CAMINHONETE COM MOTOR A DIESEL, POTÊNCIA 180 CV, CABINE DUPLA, 4X4 - IMPOSTOS E SEGUROS. AF_11/2015</v>
          </cell>
          <cell r="D2555" t="str">
            <v>H</v>
          </cell>
          <cell r="E2555" t="str">
            <v>0,50</v>
          </cell>
          <cell r="F2555" t="str">
            <v>0,50</v>
          </cell>
        </row>
        <row r="2556">
          <cell r="A2556" t="str">
            <v>92136</v>
          </cell>
          <cell r="B2556" t="str">
            <v>CAMINHONETE COM MOTOR A DIESEL, POTÊNCIA 180 CV, CABINE DUPLA, 4X4 - MANUTENÇÃO. AF_11/2015</v>
          </cell>
          <cell r="D2556" t="str">
            <v>H</v>
          </cell>
          <cell r="E2556" t="str">
            <v>10,01</v>
          </cell>
          <cell r="F2556" t="str">
            <v>10,01</v>
          </cell>
        </row>
        <row r="2557">
          <cell r="A2557" t="str">
            <v>92137</v>
          </cell>
          <cell r="B2557" t="str">
            <v>CAMINHONETE COM MOTOR A DIESEL, POTÊNCIA 180 CV, CABINE DUPLA, 4X4 - MATERIAIS NA OPERAÇÃO. AF_11/2015</v>
          </cell>
          <cell r="D2557" t="str">
            <v>H</v>
          </cell>
          <cell r="E2557" t="str">
            <v>25,48</v>
          </cell>
          <cell r="F2557" t="str">
            <v>25,48</v>
          </cell>
        </row>
        <row r="2558">
          <cell r="A2558" t="str">
            <v>92140</v>
          </cell>
          <cell r="B2558" t="str">
            <v>CAMINHONETE CABINE SIMPLES COM MOTOR 1.6 FLEX, CÂMBIO MANUAL, POTÊNCIA 101/104 CV, 2 PORTAS - DEPRECIAÇÃO. AF_11/2015</v>
          </cell>
          <cell r="D2558" t="str">
            <v>H</v>
          </cell>
          <cell r="E2558" t="str">
            <v>2,44</v>
          </cell>
          <cell r="F2558" t="str">
            <v>2,44</v>
          </cell>
        </row>
        <row r="2559">
          <cell r="A2559" t="str">
            <v>92141</v>
          </cell>
          <cell r="B2559" t="str">
            <v>CAMINHONETE CABINE SIMPLES COM MOTOR 1.6 FLEX, CÂMBIO MANUAL, POTÊNCIA 101/104 CV, 2 PORTAS - JUROS. AF_11/2015</v>
          </cell>
          <cell r="D2559" t="str">
            <v>H</v>
          </cell>
          <cell r="E2559" t="str">
            <v>0,38</v>
          </cell>
          <cell r="F2559" t="str">
            <v>0,38</v>
          </cell>
        </row>
        <row r="2560">
          <cell r="A2560" t="str">
            <v>92142</v>
          </cell>
          <cell r="B2560" t="str">
            <v>CAMINHONETE CABINE SIMPLES COM MOTOR 1.6 FLEX, CÂMBIO MANUAL, POTÊNCIA 101/104 CV, 2 PORTAS - IMPOSTOS E SEGUROS. AF_11/2015</v>
          </cell>
          <cell r="D2560" t="str">
            <v>H</v>
          </cell>
          <cell r="E2560" t="str">
            <v>0,15</v>
          </cell>
          <cell r="F2560" t="str">
            <v>0,15</v>
          </cell>
        </row>
        <row r="2561">
          <cell r="A2561" t="str">
            <v>92143</v>
          </cell>
          <cell r="B2561" t="str">
            <v>CAMINHONETE CABINE SIMPLES COM MOTOR 1.6 FLEX, CÂMBIO MANUAL, POTÊNCIA 101/104 CV, 2 PORTAS - MANUTENÇÃO. AF_11/2015</v>
          </cell>
          <cell r="D2561" t="str">
            <v>H</v>
          </cell>
          <cell r="E2561" t="str">
            <v>3,05</v>
          </cell>
          <cell r="F2561" t="str">
            <v>3,05</v>
          </cell>
        </row>
        <row r="2562">
          <cell r="A2562" t="str">
            <v>92144</v>
          </cell>
          <cell r="B2562" t="str">
            <v>CAMINHONETE CABINE SIMPLES COM MOTOR 1.6 FLEX, CÂMBIO MANUAL, POTÊNCIA 101/104 CV, 2 PORTAS - MATERIAIS NA OPERAÇÃO. AF_11/2015</v>
          </cell>
          <cell r="D2562" t="str">
            <v>H</v>
          </cell>
          <cell r="E2562" t="str">
            <v>29,23</v>
          </cell>
          <cell r="F2562" t="str">
            <v>29,23</v>
          </cell>
        </row>
        <row r="2563">
          <cell r="A2563" t="str">
            <v>92237</v>
          </cell>
          <cell r="B2563" t="str">
            <v>CAMINHÃO DE TRANSPORTE DE MATERIAL ASFÁLTICO 20.000 L, COM CAVALO MECÂNICO DE CAPACIDADE MÁXIMA DE TRAÇÃO COMBINADO DE 45.000 KG, POTÊNCIA 330 CV, INCLUSIVE TANQUE DE ASFALTO COM MAÇARICO - DEPRECIAÇÃO. AF_12/2015</v>
          </cell>
          <cell r="D2563" t="str">
            <v>H</v>
          </cell>
          <cell r="E2563" t="str">
            <v>15,12</v>
          </cell>
          <cell r="F2563" t="str">
            <v>15,12</v>
          </cell>
        </row>
        <row r="2564">
          <cell r="A2564" t="str">
            <v>92238</v>
          </cell>
          <cell r="B2564" t="str">
            <v>CAMINHÃO DE TRANSPORTE DE MATERIAL ASFÁLTICO 20.000 L, COM CAVALO MECÂNICO DE CAPACIDADE MÁXIMA DE TRAÇÃO COMBINADO DE 45.000 KG, POTÊNCIA 330 CV, INCLUSIVE TANQUE DE ASFALTO COM MAÇARICO - JUROS. AF_12/2015</v>
          </cell>
          <cell r="D2564" t="str">
            <v>H</v>
          </cell>
          <cell r="E2564" t="str">
            <v>3,17</v>
          </cell>
          <cell r="F2564" t="str">
            <v>3,17</v>
          </cell>
        </row>
        <row r="2565">
          <cell r="A2565" t="str">
            <v>92239</v>
          </cell>
          <cell r="B2565" t="str">
            <v>CAMINHÃO DE TRANSPORTE DE MATERIAL ASFÁLTICO 20.000 L, COM CAVALO MECÂNICO DE CAPACIDADE MÁXIMA DE TRAÇÃO COMBINADO DE 45.000 KG, POTÊNCIA 330 CV, INCLUSIVE TANQUE DE ASFALTO COM MAÇARICO - IMPOSTOS E SEGUROS. AF_12/2015</v>
          </cell>
          <cell r="D2565" t="str">
            <v>H</v>
          </cell>
          <cell r="E2565" t="str">
            <v>1,22</v>
          </cell>
          <cell r="F2565" t="str">
            <v>1,22</v>
          </cell>
        </row>
        <row r="2566">
          <cell r="A2566" t="str">
            <v>92240</v>
          </cell>
          <cell r="B2566" t="str">
            <v>CAMINHÃO DE TRANSPORTE DE MATERIAL ASFÁLTICO 20.000 L, COM CAVALO MECÂNICO DE CAPACIDADE MÁXIMA DE TRAÇÃO COMBINADO DE 45.000 KG, POTÊNCIA 330 CV, INCLUSIVE TANQUE DE ASFALTO COM MAÇARICO - MANUTENÇÃO. AF_12/2015</v>
          </cell>
          <cell r="D2566" t="str">
            <v>H</v>
          </cell>
          <cell r="E2566" t="str">
            <v>28,36</v>
          </cell>
          <cell r="F2566" t="str">
            <v>28,36</v>
          </cell>
        </row>
        <row r="2567">
          <cell r="A2567" t="str">
            <v>92241</v>
          </cell>
          <cell r="B2567" t="str">
            <v>CAMINHÃO DE TRANSPORTE DE MATERIAL ASFÁLTICO 20.000 L, COM CAVALO MECÂNICO DE CAPACIDADE MÁXIMA DE TRAÇÃO COMBINADO DE 45.000 KG, POTÊNCIA 330 CV, INCLUSIVE TANQUE DE ASFALTO COM MAÇARICO - MATERIAIS NA OPERAÇÃO. AF_12/2015</v>
          </cell>
          <cell r="D2567" t="str">
            <v>H</v>
          </cell>
          <cell r="E2567" t="str">
            <v>177,67</v>
          </cell>
          <cell r="F2567" t="str">
            <v>177,67</v>
          </cell>
        </row>
        <row r="2568">
          <cell r="A2568" t="str">
            <v>92712</v>
          </cell>
          <cell r="B2568" t="str">
            <v>APARELHO PARA CORTE E SOLDA OXI-ACETILENO SOBRE RODAS, INCLUSIVE CILINDROS E MAÇARICOS - DEPRECIAÇÃO. AF_12/2015</v>
          </cell>
          <cell r="D2568" t="str">
            <v>H</v>
          </cell>
          <cell r="E2568" t="str">
            <v>0,19</v>
          </cell>
          <cell r="F2568" t="str">
            <v>0,19</v>
          </cell>
        </row>
        <row r="2569">
          <cell r="A2569" t="str">
            <v>92713</v>
          </cell>
          <cell r="B2569" t="str">
            <v>APARELHO PARA CORTE E SOLDA OXI-ACETILENO SOBRE RODAS, INCLUSIVE CILINDROS E MAÇARICOS - JUROS. AF_12/2015</v>
          </cell>
          <cell r="D2569" t="str">
            <v>H</v>
          </cell>
          <cell r="E2569" t="str">
            <v>0,02</v>
          </cell>
          <cell r="F2569" t="str">
            <v>0,02</v>
          </cell>
        </row>
        <row r="2570">
          <cell r="A2570" t="str">
            <v>92714</v>
          </cell>
          <cell r="B2570" t="str">
            <v>APARELHO PARA CORTE E SOLDA OXI-ACETILENO SOBRE RODAS, INCLUSIVE CILINDROS E MAÇARICOS - MANUTENÇÃO. AF_12/2015</v>
          </cell>
          <cell r="D2570" t="str">
            <v>H</v>
          </cell>
          <cell r="E2570" t="str">
            <v>0,24</v>
          </cell>
          <cell r="F2570" t="str">
            <v>0,24</v>
          </cell>
        </row>
        <row r="2571">
          <cell r="A2571" t="str">
            <v>92715</v>
          </cell>
          <cell r="B2571" t="str">
            <v>APARELHO PARA CORTE E SOLDA OXI-ACETILENO SOBRE RODAS, INCLUSIVE CILINDROS E MAÇARICOS - MATERIAIS NA OPERAÇÃO. AF_12/2015</v>
          </cell>
          <cell r="D2571" t="str">
            <v>H</v>
          </cell>
          <cell r="E2571" t="str">
            <v>15,73</v>
          </cell>
          <cell r="F2571" t="str">
            <v>15,73</v>
          </cell>
        </row>
        <row r="2572">
          <cell r="A2572" t="str">
            <v>92956</v>
          </cell>
          <cell r="B2572" t="str">
            <v>MÁQUINA EXTRUSORA DE CONCRETO PARA GUIAS E SARJETAS, MOTOR A DIESEL, POTÊNCIA 14 CV - DEPRECIAÇÃO. AF_12/2015</v>
          </cell>
          <cell r="D2572" t="str">
            <v>H</v>
          </cell>
          <cell r="E2572" t="str">
            <v>5,01</v>
          </cell>
          <cell r="F2572" t="str">
            <v>5,01</v>
          </cell>
        </row>
        <row r="2573">
          <cell r="A2573" t="str">
            <v>92957</v>
          </cell>
          <cell r="B2573" t="str">
            <v>MÁQUINA EXTRUSORA DE CONCRETO PARA GUIAS E SARJETAS, MOTOR A DIESEL, POTÊNCIA 14 CV - JUROS. AF_12/2015</v>
          </cell>
          <cell r="D2573" t="str">
            <v>H</v>
          </cell>
          <cell r="E2573" t="str">
            <v>0,59</v>
          </cell>
          <cell r="F2573" t="str">
            <v>0,59</v>
          </cell>
        </row>
        <row r="2574">
          <cell r="A2574" t="str">
            <v>92958</v>
          </cell>
          <cell r="B2574" t="str">
            <v>MÁQUINA EXTRUSORA DE CONCRETO PARA GUIAS E SARJETAS, MOTOR A DIESEL, POTÊNCIA 14 CV - MANUTENÇÃO. AF_12/2015</v>
          </cell>
          <cell r="D2574" t="str">
            <v>H</v>
          </cell>
          <cell r="E2574" t="str">
            <v>5,48</v>
          </cell>
          <cell r="F2574" t="str">
            <v>5,48</v>
          </cell>
        </row>
        <row r="2575">
          <cell r="A2575" t="str">
            <v>92959</v>
          </cell>
          <cell r="B2575" t="str">
            <v>MÁQUINA EXTRUSORA DE CONCRETO PARA GUIAS E SARJETAS, MOTOR A DIESEL, POTÊNCIA 14 CV - MATERIAIS NA OPERAÇÃO. AF_12/2015</v>
          </cell>
          <cell r="D2575" t="str">
            <v>H</v>
          </cell>
          <cell r="E2575" t="str">
            <v>5,96</v>
          </cell>
          <cell r="F2575" t="str">
            <v>5,96</v>
          </cell>
        </row>
        <row r="2576">
          <cell r="A2576" t="str">
            <v>92963</v>
          </cell>
          <cell r="B2576" t="str">
            <v>MARTELO PERFURADOR PNEUMÁTICO MANUAL, HASTE 25 X 75 MM, 21 KG - DEPRECIAÇÃO. AF_12/2015</v>
          </cell>
          <cell r="D2576" t="str">
            <v>H</v>
          </cell>
          <cell r="E2576" t="str">
            <v>1,09</v>
          </cell>
          <cell r="F2576" t="str">
            <v>1,09</v>
          </cell>
        </row>
        <row r="2577">
          <cell r="A2577" t="str">
            <v>92964</v>
          </cell>
          <cell r="B2577" t="str">
            <v>MARTELO PERFURADOR PNEUMÁTICO MANUAL, HASTE 25 X 75 MM, 21 KG - JUROS. AF_12/2015</v>
          </cell>
          <cell r="D2577" t="str">
            <v>H</v>
          </cell>
          <cell r="E2577" t="str">
            <v>0,12</v>
          </cell>
          <cell r="F2577" t="str">
            <v>0,12</v>
          </cell>
        </row>
        <row r="2578">
          <cell r="A2578" t="str">
            <v>92965</v>
          </cell>
          <cell r="B2578" t="str">
            <v>MARTELO PERFURADOR PNEUMÁTICO MANUAL, HASTE 25 X 75 MM, 21 KG - MANUTENÇÃO. AF_12/2015</v>
          </cell>
          <cell r="D2578" t="str">
            <v>H</v>
          </cell>
          <cell r="E2578" t="str">
            <v>1,36</v>
          </cell>
          <cell r="F2578" t="str">
            <v>1,36</v>
          </cell>
        </row>
        <row r="2579">
          <cell r="A2579" t="str">
            <v>93220</v>
          </cell>
          <cell r="B2579" t="str">
            <v>PERFURATRIZ COM TORRE METÁLICA PARA EXECUÇÃO DE ESTACA HÉLICE CONTÍNUA, PROFUNDIDADE MÁXIMA DE 32 M, DIÂMETRO MÁXIMO DE 1000 MM, POTÊNCIA INSTALADA DE 350 HP, MESA ROTATIVA COM TORQUE MÁXIMO DE 263 KNM - DEPRECIAÇÃO. AF_01/2016</v>
          </cell>
          <cell r="D2579" t="str">
            <v>H</v>
          </cell>
          <cell r="E2579" t="str">
            <v>191,17</v>
          </cell>
          <cell r="F2579" t="str">
            <v>191,17</v>
          </cell>
        </row>
        <row r="2580">
          <cell r="A2580" t="str">
            <v>93221</v>
          </cell>
          <cell r="B2580" t="str">
            <v>PERFURATRIZ COM TORRE METÁLICA PARA EXECUÇÃO DE ESTACA HÉLICE CONTÍNUA, PROFUNDIDADE MÁXIMA DE 32 M, DIÂMETRO MÁXIMO DE 1000 MM, POTÊNCIA INSTALADA DE 350 HP, MESA ROTATIVA COM TORQUE MÁXIMO DE 263 KNM - JUROS. AF_01/2016</v>
          </cell>
          <cell r="D2580" t="str">
            <v>H</v>
          </cell>
          <cell r="E2580" t="str">
            <v>26,54</v>
          </cell>
          <cell r="F2580" t="str">
            <v>26,54</v>
          </cell>
        </row>
        <row r="2581">
          <cell r="A2581" t="str">
            <v>93222</v>
          </cell>
          <cell r="B2581" t="str">
            <v>PERFURATRIZ COM TORRE METÁLICA PARA EXECUÇÃO DE ESTACA HÉLICE CONTÍNUA, PROFUNDIDADE MÁXIMA DE 32 M, DIÂMETRO MÁXIMO DE 1000 MM, POTÊNCIA INSTALADA DE 350 HP, MESA ROTATIVA COM TORQUE MÁXIMO DE 263 KNM - MANUTENÇÃO. AF_01/2016</v>
          </cell>
          <cell r="D2581" t="str">
            <v>H</v>
          </cell>
          <cell r="E2581" t="str">
            <v>239,24</v>
          </cell>
          <cell r="F2581" t="str">
            <v>239,24</v>
          </cell>
        </row>
        <row r="2582">
          <cell r="A2582" t="str">
            <v>93223</v>
          </cell>
          <cell r="B2582" t="str">
            <v>PERFURATRIZ COM TORRE METÁLICA PARA EXECUÇÃO DE ESTACA HÉLICE CONTÍNUA, PROFUNDIDADE MÁXIMA DE 32 M, DIÂMETRO MÁXIMO DE 1000 MM, POTÊNCIA INSTALADA DE 350 HP, MESA ROTATIVA COM TORQUE MÁXIMO DE 263 KNM  MATERIAIS NA OPERAÇÃO. AF_01/2016</v>
          </cell>
          <cell r="D2582" t="str">
            <v>H</v>
          </cell>
          <cell r="E2582" t="str">
            <v>100,56</v>
          </cell>
          <cell r="F2582" t="str">
            <v>100,56</v>
          </cell>
        </row>
        <row r="2583">
          <cell r="A2583" t="str">
            <v>93229</v>
          </cell>
          <cell r="B2583" t="str">
            <v>BETONEIRA CAPACIDADE NOMINAL 400 L, CAPACIDADE DE MISTURA 310 L, MOTOR A GASOLINA POTÊNCIA 5,5 HP, SEM CARREGADOR - DEPRECIAÇÃO. AF_02/2016</v>
          </cell>
          <cell r="D2583" t="str">
            <v>H</v>
          </cell>
          <cell r="E2583" t="str">
            <v>0,25</v>
          </cell>
          <cell r="F2583" t="str">
            <v>0,25</v>
          </cell>
        </row>
        <row r="2584">
          <cell r="A2584" t="str">
            <v>93230</v>
          </cell>
          <cell r="B2584" t="str">
            <v>BETONEIRA CAPACIDADE NOMINAL 400 L, CAPACIDADE DE MISTURA 310 L, MOTOR A GASOLINA POTÊNCIA 5,5 HP, SEM CARREGADOR - JUROS. AF_02/2016</v>
          </cell>
          <cell r="D2584" t="str">
            <v>H</v>
          </cell>
          <cell r="E2584" t="str">
            <v>0,02</v>
          </cell>
          <cell r="F2584" t="str">
            <v>0,02</v>
          </cell>
        </row>
        <row r="2585">
          <cell r="A2585" t="str">
            <v>93231</v>
          </cell>
          <cell r="B2585" t="str">
            <v>BETONEIRA CAPACIDADE NOMINAL 400 L, CAPACIDADE DE MISTURA 310 L, MOTOR A GASOLINA POTÊNCIA 5,5 HP, SEM CARREGADOR - MANUTENÇÃO. AF_02/2016</v>
          </cell>
          <cell r="D2585" t="str">
            <v>H</v>
          </cell>
          <cell r="E2585" t="str">
            <v>0,23</v>
          </cell>
          <cell r="F2585" t="str">
            <v>0,23</v>
          </cell>
        </row>
        <row r="2586">
          <cell r="A2586" t="str">
            <v>93232</v>
          </cell>
          <cell r="B2586" t="str">
            <v>BETONEIRA CAPACIDADE NOMINAL 400 L, CAPACIDADE DE MISTURA 310 L, MOTOR A GASOLINA POTÊNCIA 5,5 HP, SEM CARREGADOR - MATERIAIS NA OPERAÇÃO. AF_02/2016</v>
          </cell>
          <cell r="D2586" t="str">
            <v>H</v>
          </cell>
          <cell r="E2586" t="str">
            <v>6,29</v>
          </cell>
          <cell r="F2586" t="str">
            <v>6,29</v>
          </cell>
        </row>
        <row r="2587">
          <cell r="A2587" t="str">
            <v>93235</v>
          </cell>
          <cell r="B2587" t="str">
            <v>GRUPO GERADOR ESTACIONÁRIO, MOTOR DIESEL POTÊNCIA 170 KVA - JUROS. AF_02/2016</v>
          </cell>
          <cell r="D2587" t="str">
            <v>H</v>
          </cell>
          <cell r="E2587" t="str">
            <v>0,75</v>
          </cell>
          <cell r="F2587" t="str">
            <v>0,75</v>
          </cell>
        </row>
        <row r="2588">
          <cell r="A2588" t="str">
            <v>93238</v>
          </cell>
          <cell r="B2588" t="str">
            <v>ROLO COMPACTADOR VIBRATÓRIO REBOCÁVEL, CILINDRO DE AÇO LISO, POTÊNCIA DE TRAÇÃO DE 65 CV, PESO 4,7 T, IMPACTO DINÂMICO 18,3 T, LARGURA DE TRABALHO 1,67 M - JUROS. AF_02/2016</v>
          </cell>
          <cell r="D2588" t="str">
            <v>H</v>
          </cell>
          <cell r="E2588" t="str">
            <v>0,64</v>
          </cell>
          <cell r="F2588" t="str">
            <v>0,64</v>
          </cell>
        </row>
        <row r="2589">
          <cell r="A2589" t="str">
            <v>93239</v>
          </cell>
          <cell r="B2589" t="str">
            <v>ROLO COMPACTADOR VIBRATÓRIO PÉ DE CARNEIRO, OPERADO POR CONTROLE REMOTO, POTÊNCIA 12,5 KW, PESO OPERACIONAL 1,675 T, LARGURA DE TRABALHO 0,85 M - JUROS. AF_02/2016</v>
          </cell>
          <cell r="D2589" t="str">
            <v>H</v>
          </cell>
          <cell r="E2589" t="str">
            <v>2,91</v>
          </cell>
          <cell r="F2589" t="str">
            <v>2,91</v>
          </cell>
        </row>
        <row r="2590">
          <cell r="A2590" t="str">
            <v>93240</v>
          </cell>
          <cell r="B2590" t="str">
            <v>ROLO COMPACTADOR VIBRATÓRIO PÉ DE CARNEIRO, OPERADO POR CONTROLE REMOTO, POTÊNCIA 12,5 KW, PESO OPERACIONAL 1,675 T, LARGURA DE TRABALHO 0,85 M - MATERIAIS NA OPERAÇÃO. AF_02/2016</v>
          </cell>
          <cell r="D2590" t="str">
            <v>H</v>
          </cell>
          <cell r="E2590" t="str">
            <v>7,70</v>
          </cell>
          <cell r="F2590" t="str">
            <v>7,70</v>
          </cell>
        </row>
        <row r="2591">
          <cell r="A2591" t="str">
            <v>93267</v>
          </cell>
          <cell r="B2591" t="str">
            <v>GRUA ASCENCIONAL, LANÇA DE 30 M, CAPACIDADE DE 1,0 T A 30 M, ALTURA ATÉ 39 M  DEPRECIAÇÃO. AF_03/2016</v>
          </cell>
          <cell r="D2591" t="str">
            <v>H</v>
          </cell>
          <cell r="E2591" t="str">
            <v>24,17</v>
          </cell>
          <cell r="F2591" t="str">
            <v>24,17</v>
          </cell>
        </row>
        <row r="2592">
          <cell r="A2592" t="str">
            <v>93269</v>
          </cell>
          <cell r="B2592" t="str">
            <v>GRUA ASCENCIONAL, LANÇA DE 30 M, CAPACIDADE DE 1,0 T A 30 M, ALTURA ATÉ 39 M   JUROS. AF_03/2016</v>
          </cell>
          <cell r="D2592" t="str">
            <v>H</v>
          </cell>
          <cell r="E2592" t="str">
            <v>2,87</v>
          </cell>
          <cell r="F2592" t="str">
            <v>2,87</v>
          </cell>
        </row>
        <row r="2593">
          <cell r="A2593" t="str">
            <v>93270</v>
          </cell>
          <cell r="B2593" t="str">
            <v>GRUA ASCENCIONAL, LANÇA DE 30 M, CAPACIDADE DE 1,0 T A 30 M, ALTURA ATÉ 39 M   MANUTENÇÃO. AF_03/2016</v>
          </cell>
          <cell r="D2593" t="str">
            <v>H</v>
          </cell>
          <cell r="E2593" t="str">
            <v>26,44</v>
          </cell>
          <cell r="F2593" t="str">
            <v>26,44</v>
          </cell>
        </row>
        <row r="2594">
          <cell r="A2594" t="str">
            <v>93271</v>
          </cell>
          <cell r="B2594" t="str">
            <v>GRUA ASCENCIONAL, LANÇA DE 30 M, CAPACIDADE DE 1,0 T A 30 M, ALTURA ATÉ 39 M   MATERIAIS NA OPERAÇÃO. AF_03/2016</v>
          </cell>
          <cell r="D2594" t="str">
            <v>H</v>
          </cell>
          <cell r="E2594" t="str">
            <v>7,01</v>
          </cell>
          <cell r="F2594" t="str">
            <v>7,01</v>
          </cell>
        </row>
        <row r="2595">
          <cell r="A2595" t="str">
            <v>93277</v>
          </cell>
          <cell r="B2595" t="str">
            <v>GUINCHO ELÉTRICO DE COLUNA, CAPACIDADE 400 KG, COM MOTO FREIO, MOTOR TRIFÁSICO DE 1,25 CV - DEPRECIAÇÃO. AF_03/2016</v>
          </cell>
          <cell r="D2595" t="str">
            <v>H</v>
          </cell>
          <cell r="E2595" t="str">
            <v>0,26</v>
          </cell>
          <cell r="F2595" t="str">
            <v>0,26</v>
          </cell>
        </row>
        <row r="2596">
          <cell r="A2596" t="str">
            <v>93278</v>
          </cell>
          <cell r="B2596" t="str">
            <v>GUINCHO ELÉTRICO DE COLUNA, CAPACIDADE 400 KG, COM MOTO FREIO, MOTOR TRIFÁSICO DE 1,25 CV - JUROS. AF_03/2016</v>
          </cell>
          <cell r="D2596" t="str">
            <v>H</v>
          </cell>
          <cell r="E2596" t="str">
            <v>0,03</v>
          </cell>
          <cell r="F2596" t="str">
            <v>0,03</v>
          </cell>
        </row>
        <row r="2597">
          <cell r="A2597" t="str">
            <v>93279</v>
          </cell>
          <cell r="B2597" t="str">
            <v>GUINCHO ELÉTRICO DE COLUNA, CAPACIDADE 400 KG, COM MOTO FREIO, MOTOR TRIFÁSICO DE 1,25 CV - MANUTENÇÃO. AF_03/2016</v>
          </cell>
          <cell r="D2597" t="str">
            <v>H</v>
          </cell>
          <cell r="E2597" t="str">
            <v>0,24</v>
          </cell>
          <cell r="F2597" t="str">
            <v>0,24</v>
          </cell>
        </row>
        <row r="2598">
          <cell r="A2598" t="str">
            <v>93280</v>
          </cell>
          <cell r="B2598" t="str">
            <v>GUINCHO ELÉTRICO DE COLUNA, CAPACIDADE 400 KG, COM MOTO FREIO, MOTOR TRIFÁSICO DE 1,25 CV - MATERIAIS NA OPERAÇÃO. AF_03/2016</v>
          </cell>
          <cell r="D2598" t="str">
            <v>H</v>
          </cell>
          <cell r="E2598" t="str">
            <v>0,58</v>
          </cell>
          <cell r="F2598" t="str">
            <v>0,58</v>
          </cell>
        </row>
        <row r="2599">
          <cell r="A2599" t="str">
            <v>93283</v>
          </cell>
          <cell r="B2599" t="str">
            <v>GUINDASTE HIDRÁULICO AUTOPROPELIDO, COM LANÇA TELESCÓPICA 40 M, CAPACIDADE MÁXIMA 60 T, POTÊNCIA 260 KW - DEPRECIAÇÃO. AF_03/2016</v>
          </cell>
          <cell r="D2599" t="str">
            <v>H</v>
          </cell>
          <cell r="E2599" t="str">
            <v>50,81</v>
          </cell>
          <cell r="F2599" t="str">
            <v>50,81</v>
          </cell>
        </row>
        <row r="2600">
          <cell r="A2600" t="str">
            <v>93284</v>
          </cell>
          <cell r="B2600" t="str">
            <v>GUINDASTE HIDRÁULICO AUTOPROPELIDO, COM LANÇA TELESCÓPICA 40 M, CAPACIDADE MÁXIMA 60 T, POTÊNCIA 260 KW - JUROS. AF_03/2016</v>
          </cell>
          <cell r="D2600" t="str">
            <v>H</v>
          </cell>
          <cell r="E2600" t="str">
            <v>9,65</v>
          </cell>
          <cell r="F2600" t="str">
            <v>9,65</v>
          </cell>
        </row>
        <row r="2601">
          <cell r="A2601" t="str">
            <v>93285</v>
          </cell>
          <cell r="B2601" t="str">
            <v>GUINDASTE HIDRÁULICO AUTOPROPELIDO, COM LANÇA TELESCÓPICA 40 M, CAPACIDADE MÁXIMA 60 T, POTÊNCIA 260 KW - MANUTENÇÃO. AF_03/2016</v>
          </cell>
          <cell r="D2601" t="str">
            <v>H</v>
          </cell>
          <cell r="E2601" t="str">
            <v>81,69</v>
          </cell>
          <cell r="F2601" t="str">
            <v>81,69</v>
          </cell>
        </row>
        <row r="2602">
          <cell r="A2602" t="str">
            <v>93286</v>
          </cell>
          <cell r="B2602" t="str">
            <v>GUINDASTE HIDRÁULICO AUTOPROPELIDO, COM LANÇA TELESCÓPICA 40 M, CAPACIDADE MÁXIMA 60 T, POTÊNCIA 260 KW - MATERIAIS NA OPERAÇÃO. AF_03/2016</v>
          </cell>
          <cell r="D2602" t="str">
            <v>H</v>
          </cell>
          <cell r="E2602" t="str">
            <v>165,75</v>
          </cell>
          <cell r="F2602" t="str">
            <v>165,75</v>
          </cell>
        </row>
        <row r="2603">
          <cell r="A2603" t="str">
            <v>93296</v>
          </cell>
          <cell r="B2603" t="str">
            <v>GUINDASTE HIDRÁULICO AUTOPROPELIDO, COM LANÇA TELESCÓPICA 40 M, CAPACIDADE MÁXIMA 60 T, POTÊNCIA 260 KW - IMPOSTOS E SEGUROS. AF_03/2016</v>
          </cell>
          <cell r="D2603" t="str">
            <v>H</v>
          </cell>
          <cell r="E2603" t="str">
            <v>3,55</v>
          </cell>
          <cell r="F2603" t="str">
            <v>3,55</v>
          </cell>
        </row>
        <row r="2604">
          <cell r="A2604" t="str">
            <v>93397</v>
          </cell>
          <cell r="B2604" t="str">
            <v>GUINDAUTO HIDRÁULICO, CAPACIDADE MÁXIMA DE CARGA 3300 KG, MOMENTO MÁXIMO DE CARGA 5,8 TM, ALCANCE MÁXIMO HORIZONTAL 7,60 M, INCLUSIVE CAMINHÃO TOCO PBT 16.000 KG, POTÊNCIA DE 189 CV - DEPRECIAÇÃO. AF_03/2016</v>
          </cell>
          <cell r="D2604" t="str">
            <v>H</v>
          </cell>
          <cell r="E2604" t="str">
            <v>9,18</v>
          </cell>
          <cell r="F2604" t="str">
            <v>9,18</v>
          </cell>
        </row>
        <row r="2605">
          <cell r="A2605" t="str">
            <v>93398</v>
          </cell>
          <cell r="B2605" t="str">
            <v>GUINDAUTO HIDRÁULICO, CAPACIDADE MÁXIMA DE CARGA 3300 KG, MOMENTO MÁXIMO DE CARGA 5,8 TM, ALCANCE MÁXIMO HORIZONTAL 7,60 M, INCLUSIVE CAMINHÃO TOCO PBT 16.000 KG, POTÊNCIA DE 189 CV - JUROS. AF_03/2016</v>
          </cell>
          <cell r="D2605" t="str">
            <v>H</v>
          </cell>
          <cell r="E2605" t="str">
            <v>1,92</v>
          </cell>
          <cell r="F2605" t="str">
            <v>1,92</v>
          </cell>
        </row>
        <row r="2606">
          <cell r="A2606" t="str">
            <v>93399</v>
          </cell>
          <cell r="B2606" t="str">
            <v>GUINDAUTO HIDRÁULICO, CAPACIDADE MÁXIMA DE CARGA 3300 KG, MOMENTO MÁXIMO DE CARGA 5,8 TM, ALCANCE MÁXIMO HORIZONTAL 7,60 M, INCLUSIVE CAMINHÃO TOCO PBT 16.000 KG, POTÊNCIA DE 189 CV  IMPOSTOS E SEGUROS. AF_03/2016</v>
          </cell>
          <cell r="D2606" t="str">
            <v>H</v>
          </cell>
          <cell r="E2606" t="str">
            <v>0,74</v>
          </cell>
          <cell r="F2606" t="str">
            <v>0,74</v>
          </cell>
        </row>
        <row r="2607">
          <cell r="A2607" t="str">
            <v>93400</v>
          </cell>
          <cell r="B2607" t="str">
            <v>GUINDAUTO HIDRÁULICO, CAPACIDADE MÁXIMA DE CARGA 3300 KG, MOMENTO MÁXIMO DE CARGA 5,8 TM, ALCANCE MÁXIMO HORIZONTAL 7,60 M, INCLUSIVE CAMINHÃO TOCO PBT 16.000 KG, POTÊNCIA DE 189 CV - MANUTENÇÃO. AF_03/2016</v>
          </cell>
          <cell r="D2607" t="str">
            <v>H</v>
          </cell>
          <cell r="E2607" t="str">
            <v>17,23</v>
          </cell>
          <cell r="F2607" t="str">
            <v>17,23</v>
          </cell>
        </row>
        <row r="2608">
          <cell r="A2608" t="str">
            <v>93401</v>
          </cell>
          <cell r="B2608" t="str">
            <v>GUINDAUTO HIDRÁULICO, CAPACIDADE MÁXIMA DE CARGA 3300 KG, MOMENTO MÁXIMO DE CARGA 5,8 TM, ALCANCE MÁXIMO HORIZONTAL 7,60 M, INCLUSIVE CAMINHÃO TOCO PBT 16.000 KG, POTÊNCIA DE 189 CV - MATERIAIS NA OPERAÇÃO. AF_03/2016</v>
          </cell>
          <cell r="D2608" t="str">
            <v>H</v>
          </cell>
          <cell r="E2608" t="str">
            <v>101,75</v>
          </cell>
          <cell r="F2608" t="str">
            <v>101,75</v>
          </cell>
        </row>
        <row r="2609">
          <cell r="A2609" t="str">
            <v>93404</v>
          </cell>
          <cell r="B2609" t="str">
            <v>MÁQUINA JATO DE PRESSAO PORTÁTIL, CAMARA DE 1 SAIDA, CAPACIDADE 280 L, DIAMETRO 670 MM, BICO DE JATO CURTO VENTURI DE 5/16'' , MANGUEIRA DE 1'' COM COMPRESSOR DE AR REBOCÁVEL 189 PCM E MOTOR DIESEL 63 CV - DEPRECIAÇÃO. AF_03/2016</v>
          </cell>
          <cell r="D2609" t="str">
            <v>H</v>
          </cell>
          <cell r="E2609" t="str">
            <v>4,39</v>
          </cell>
          <cell r="F2609" t="str">
            <v>4,39</v>
          </cell>
        </row>
        <row r="2610">
          <cell r="A2610" t="str">
            <v>93405</v>
          </cell>
          <cell r="B2610" t="str">
            <v>MÁQUINA JATO DE PRESSAO PORTÁTIL, CAMARA DE 1 SAIDA, CAPACIDADE 280 L, DIAMETRO 670 MM, BICO DE JATO CURTO VENTURI DE 5/16'' , MANGUEIRA DE 1'' COM COMPRESSOR DE AR REBOCÁVEL 189 PCM E MOTOR DIESEL 63 CV - JUROS. AF_03/2016</v>
          </cell>
          <cell r="D2610" t="str">
            <v>H</v>
          </cell>
          <cell r="E2610" t="str">
            <v>0,44</v>
          </cell>
          <cell r="F2610" t="str">
            <v>0,44</v>
          </cell>
        </row>
        <row r="2611">
          <cell r="A2611" t="str">
            <v>93406</v>
          </cell>
          <cell r="B2611" t="str">
            <v>MÁQUINA JATO DE PRESSAO PORTÁTIL, CAMARA DE 1 SAIDA, CAPACIDADE 280 L, DIAMETRO 670 MM, BICO DE JATO CURTO VENTURI DE 5/16'' , MANGUEIRA DE 1'' COM COMPRESSOR DE AR REBOCÁVEL 189 PCM E MOTOR DIESEL 63 CV - MANUTENÇÃO. AF_03/2016</v>
          </cell>
          <cell r="D2611" t="str">
            <v>H</v>
          </cell>
          <cell r="E2611" t="str">
            <v>5,49</v>
          </cell>
          <cell r="F2611" t="str">
            <v>5,49</v>
          </cell>
        </row>
        <row r="2612">
          <cell r="A2612" t="str">
            <v>93407</v>
          </cell>
          <cell r="B2612" t="str">
            <v>MÁQUINA JATO DE PRESSAO PORTÁTIL, CAMARA DE 1 SAIDA, CAPACIDADE 280 L, DIAMETRO 670 MM, BICO DE JATO CURTO VENTURI DE 5/16'' , MANGUEIRA DE 1'' COM COMPRESSOR DE AR REBOCÁVEL 189 PCM E MOTOR DIESEL 63 CV - MATERIAIS NA OPERAÇÃO. AF_03/2016</v>
          </cell>
          <cell r="D2612" t="str">
            <v>H</v>
          </cell>
          <cell r="E2612" t="str">
            <v>30,33</v>
          </cell>
          <cell r="F2612" t="str">
            <v>30,33</v>
          </cell>
        </row>
        <row r="2613">
          <cell r="A2613" t="str">
            <v>93411</v>
          </cell>
          <cell r="B2613" t="str">
            <v>GERADOR PORTÁTIL MONOFÁSICO, POTÊNCIA 5500 VA, MOTOR A GASOLINA, POTÊNCIA DO MOTOR 13 CV - DEPRECIAÇÃO. AF_03/2016</v>
          </cell>
          <cell r="D2613" t="str">
            <v>H</v>
          </cell>
          <cell r="E2613" t="str">
            <v>0,20</v>
          </cell>
          <cell r="F2613" t="str">
            <v>0,20</v>
          </cell>
        </row>
        <row r="2614">
          <cell r="A2614" t="str">
            <v>93412</v>
          </cell>
          <cell r="B2614" t="str">
            <v>GERADOR PORTÁTIL MONOFÁSICO, POTÊNCIA 5500 VA, MOTOR A GASOLINA, POTÊNCIA DO MOTOR 13 CV - JUROS. AF_03/2016</v>
          </cell>
          <cell r="D2614" t="str">
            <v>H</v>
          </cell>
          <cell r="E2614" t="str">
            <v>0,03</v>
          </cell>
          <cell r="F2614" t="str">
            <v>0,03</v>
          </cell>
        </row>
        <row r="2615">
          <cell r="A2615" t="str">
            <v>93413</v>
          </cell>
          <cell r="B2615" t="str">
            <v>GERADOR PORTÁTIL MONOFÁSICO, POTÊNCIA 5500 VA, MOTOR A GASOLINA, POTÊNCIA DO MOTOR 13 CV - MANUTENÇÃO. AF_03/2016</v>
          </cell>
          <cell r="D2615" t="str">
            <v>H</v>
          </cell>
          <cell r="E2615" t="str">
            <v>0,17</v>
          </cell>
          <cell r="F2615" t="str">
            <v>0,17</v>
          </cell>
        </row>
        <row r="2616">
          <cell r="A2616" t="str">
            <v>93414</v>
          </cell>
          <cell r="B2616" t="str">
            <v>GERADOR PORTÁTIL MONOFÁSICO, POTÊNCIA 5500 VA, MOTOR A GASOLINA, POTÊNCIA DO MOTOR 13 CV - MATERIAIS NA OPERAÇÃO. AF_03/2016</v>
          </cell>
          <cell r="D2616" t="str">
            <v>H</v>
          </cell>
          <cell r="E2616" t="str">
            <v>10,85</v>
          </cell>
          <cell r="F2616" t="str">
            <v>10,85</v>
          </cell>
        </row>
        <row r="2617">
          <cell r="A2617" t="str">
            <v>93417</v>
          </cell>
          <cell r="B2617" t="str">
            <v>GRUPO GERADOR REBOCÁVEL, POTÊNCIA 66 KVA, MOTOR A DIESEL - DEPRECIAÇÃO. AF_03/2016</v>
          </cell>
          <cell r="D2617" t="str">
            <v>H</v>
          </cell>
          <cell r="E2617" t="str">
            <v>2,62</v>
          </cell>
          <cell r="F2617" t="str">
            <v>2,62</v>
          </cell>
        </row>
        <row r="2618">
          <cell r="A2618" t="str">
            <v>93418</v>
          </cell>
          <cell r="B2618" t="str">
            <v>GRUPO GERADOR REBOCÁVEL, POTÊNCIA 66 KVA, MOTOR A DIESEL - JUROS. AF_03/2016</v>
          </cell>
          <cell r="D2618" t="str">
            <v>H</v>
          </cell>
          <cell r="E2618" t="str">
            <v>0,47</v>
          </cell>
          <cell r="F2618" t="str">
            <v>0,47</v>
          </cell>
        </row>
        <row r="2619">
          <cell r="A2619" t="str">
            <v>93419</v>
          </cell>
          <cell r="B2619" t="str">
            <v>GRUPO GERADOR REBOCÁVEL, POTÊNCIA 66 KVA, MOTOR A DIESEL - MANUTENÇÃO. AF_03/2016</v>
          </cell>
          <cell r="D2619" t="str">
            <v>H</v>
          </cell>
          <cell r="E2619" t="str">
            <v>2,34</v>
          </cell>
          <cell r="F2619" t="str">
            <v>2,34</v>
          </cell>
        </row>
        <row r="2620">
          <cell r="A2620" t="str">
            <v>93420</v>
          </cell>
          <cell r="B2620" t="str">
            <v>GRUPO GERADOR REBOCÁVEL, POTÊNCIA 66 KVA, MOTOR A DIESEL - MATERIAIS NA OPERAÇÃO. AF_03/2016</v>
          </cell>
          <cell r="D2620" t="str">
            <v>H</v>
          </cell>
          <cell r="E2620" t="str">
            <v>43,15</v>
          </cell>
          <cell r="F2620" t="str">
            <v>43,15</v>
          </cell>
        </row>
        <row r="2621">
          <cell r="A2621" t="str">
            <v>93423</v>
          </cell>
          <cell r="B2621" t="str">
            <v>GRUPO GERADOR ESTACIONÁRIO, POTÊNCIA 150 KVA, MOTOR A DIESEL- DEPRECIAÇÃO. AF_03/2016</v>
          </cell>
          <cell r="D2621" t="str">
            <v>H</v>
          </cell>
          <cell r="E2621" t="str">
            <v>3,72</v>
          </cell>
          <cell r="F2621" t="str">
            <v>3,72</v>
          </cell>
        </row>
        <row r="2622">
          <cell r="A2622" t="str">
            <v>93424</v>
          </cell>
          <cell r="B2622" t="str">
            <v>GRUPO GERADOR ESTACIONÁRIO, POTÊNCIA 150 KVA, MOTOR A DIESEL- JUROS. AF_03/2016</v>
          </cell>
          <cell r="D2622" t="str">
            <v>H</v>
          </cell>
          <cell r="E2622" t="str">
            <v>0,66</v>
          </cell>
          <cell r="F2622" t="str">
            <v>0,66</v>
          </cell>
        </row>
        <row r="2623">
          <cell r="A2623" t="str">
            <v>93425</v>
          </cell>
          <cell r="B2623" t="str">
            <v>GRUPO GERADOR ESTACIONÁRIO, POTÊNCIA 150 KVA, MOTOR A DIESEL- MANUTENÇÃO. AF_03/2016</v>
          </cell>
          <cell r="D2623" t="str">
            <v>H</v>
          </cell>
          <cell r="E2623" t="str">
            <v>3,32</v>
          </cell>
          <cell r="F2623" t="str">
            <v>3,32</v>
          </cell>
        </row>
        <row r="2624">
          <cell r="A2624" t="str">
            <v>93426</v>
          </cell>
          <cell r="B2624" t="str">
            <v>GRUPO GERADOR ESTACIONÁRIO, POTÊNCIA 150 KVA, MOTOR A DIESEL- MATERIAIS NA OPERAÇÃO. AF_03/2016</v>
          </cell>
          <cell r="D2624" t="str">
            <v>H</v>
          </cell>
          <cell r="E2624" t="str">
            <v>103,14</v>
          </cell>
          <cell r="F2624" t="str">
            <v>103,14</v>
          </cell>
        </row>
        <row r="2625">
          <cell r="A2625" t="str">
            <v>93429</v>
          </cell>
          <cell r="B2625" t="str">
            <v>USINA DE MISTURA ASFÁLTICA À QUENTE, TIPO CONTRA FLUXO, PROD 40 A 80 TON/HORA - DEPRECIAÇÃO. AF_03/2016</v>
          </cell>
          <cell r="D2625" t="str">
            <v>H</v>
          </cell>
          <cell r="E2625" t="str">
            <v>63,00</v>
          </cell>
          <cell r="F2625" t="str">
            <v>63,00</v>
          </cell>
        </row>
        <row r="2626">
          <cell r="A2626" t="str">
            <v>93430</v>
          </cell>
          <cell r="B2626" t="str">
            <v>USINA DE MISTURA ASFÁLTICA À QUENTE, TIPO CONTRA FLUXO, PROD 40 A 80 TON/HORA - JUROS. AF_03/2016</v>
          </cell>
          <cell r="D2626" t="str">
            <v>H</v>
          </cell>
          <cell r="E2626" t="str">
            <v>11,34</v>
          </cell>
          <cell r="F2626" t="str">
            <v>11,34</v>
          </cell>
        </row>
        <row r="2627">
          <cell r="A2627" t="str">
            <v>93431</v>
          </cell>
          <cell r="B2627" t="str">
            <v>USINA DE MISTURA ASFÁLTICA À QUENTE, TIPO CONTRA FLUXO, PROD 40 A 80 TON/HORA - MANUTENÇÃO. AF_03/2016</v>
          </cell>
          <cell r="D2627" t="str">
            <v>H</v>
          </cell>
          <cell r="E2627" t="str">
            <v>101,27</v>
          </cell>
          <cell r="F2627" t="str">
            <v>101,27</v>
          </cell>
        </row>
        <row r="2628">
          <cell r="A2628" t="str">
            <v>93432</v>
          </cell>
          <cell r="B2628" t="str">
            <v>USINA DE MISTURA ASFÁLTICA À QUENTE, TIPO CONTRA FLUXO, PROD 40 A 80 TON/HORA - MATERIAIS NA OPERAÇÃO. AF_03/2016</v>
          </cell>
          <cell r="D2628" t="str">
            <v>H</v>
          </cell>
          <cell r="E2628" t="str">
            <v>1.848,00</v>
          </cell>
          <cell r="F2628" t="str">
            <v>1.848,00</v>
          </cell>
        </row>
        <row r="2629">
          <cell r="A2629" t="str">
            <v>93435</v>
          </cell>
          <cell r="B2629" t="str">
            <v>USINA DE ASFALTO À FRIO, CAPACIDADE DE 40 A 60 TON/HORA, ELÉTRICA POTÊNCIA 30 CV - DEPRECIAÇÃO. AF_03/2016</v>
          </cell>
          <cell r="D2629" t="str">
            <v>H</v>
          </cell>
          <cell r="E2629" t="str">
            <v>3,41</v>
          </cell>
          <cell r="F2629" t="str">
            <v>3,41</v>
          </cell>
        </row>
        <row r="2630">
          <cell r="A2630" t="str">
            <v>93436</v>
          </cell>
          <cell r="B2630" t="str">
            <v>USINA DE ASFALTO À FRIO, CAPACIDADE DE 40 A 60 TON/HORA, ELÉTRICA POTÊNCIA 30 CV - JUROS. AF_03/2016</v>
          </cell>
          <cell r="D2630" t="str">
            <v>H</v>
          </cell>
          <cell r="E2630" t="str">
            <v>0,71</v>
          </cell>
          <cell r="F2630" t="str">
            <v>0,71</v>
          </cell>
        </row>
        <row r="2631">
          <cell r="A2631" t="str">
            <v>93437</v>
          </cell>
          <cell r="B2631" t="str">
            <v>USINA DE ASFALTO À FRIO, CAPACIDADE DE 40 A 60 TON/HORA, ELÉTRICA POTÊNCIA 30 CV - MANUTENÇÃO. AF_03/2016</v>
          </cell>
          <cell r="D2631" t="str">
            <v>H</v>
          </cell>
          <cell r="E2631" t="str">
            <v>6,39</v>
          </cell>
          <cell r="F2631" t="str">
            <v>6,39</v>
          </cell>
        </row>
        <row r="2632">
          <cell r="A2632" t="str">
            <v>93438</v>
          </cell>
          <cell r="B2632" t="str">
            <v>USINA DE ASFALTO À FRIO, CAPACIDADE DE 40 A 60 TON/HORA, ELÉTRICA POTÊNCIA 30 CV - MATERIAIS NA OPERAÇÃO. AF_03/2016</v>
          </cell>
          <cell r="D2632" t="str">
            <v>H</v>
          </cell>
          <cell r="E2632" t="str">
            <v>19,10</v>
          </cell>
          <cell r="F2632" t="str">
            <v>19,10</v>
          </cell>
        </row>
        <row r="2633">
          <cell r="A2633" t="str">
            <v>95114</v>
          </cell>
          <cell r="B2633" t="str">
            <v>MARTELETE OU ROMPEDOR PNEUMÁTICO MANUAL, 28 KG, COM SILENCIADOR - DEPRECIAÇÃO. AF_07/2016</v>
          </cell>
          <cell r="D2633" t="str">
            <v>H</v>
          </cell>
          <cell r="E2633" t="str">
            <v>1,06</v>
          </cell>
          <cell r="F2633" t="str">
            <v>1,06</v>
          </cell>
        </row>
        <row r="2634">
          <cell r="A2634" t="str">
            <v>95115</v>
          </cell>
          <cell r="B2634" t="str">
            <v>MARTELETE OU ROMPEDOR PNEUMÁTICO MANUAL, 28 KG, COM SILENCIADOR - JUROS. AF_07/2016</v>
          </cell>
          <cell r="D2634" t="str">
            <v>H</v>
          </cell>
          <cell r="E2634" t="str">
            <v>0,12</v>
          </cell>
          <cell r="F2634" t="str">
            <v>0,12</v>
          </cell>
        </row>
        <row r="2635">
          <cell r="A2635" t="str">
            <v>95116</v>
          </cell>
          <cell r="B2635" t="str">
            <v>USINA DE CONCRETO FIXA, CAPACIDADE NOMINAL DE 90 A 120 M3/H, SEM SILO - DEPRECIAÇÃO. AF_07/2016</v>
          </cell>
          <cell r="D2635" t="str">
            <v>H</v>
          </cell>
          <cell r="E2635" t="str">
            <v>31,99</v>
          </cell>
          <cell r="F2635" t="str">
            <v>31,99</v>
          </cell>
        </row>
        <row r="2636">
          <cell r="A2636" t="str">
            <v>95117</v>
          </cell>
          <cell r="B2636" t="str">
            <v>USINA DE CONCRETO FIXA, CAPACIDADE NOMINAL DE 90 A 120 M3/H, SEM SILO - JUROS. AF_07/2016</v>
          </cell>
          <cell r="D2636" t="str">
            <v>H</v>
          </cell>
          <cell r="E2636" t="str">
            <v>5,04</v>
          </cell>
          <cell r="F2636" t="str">
            <v>5,04</v>
          </cell>
        </row>
        <row r="2637">
          <cell r="A2637" t="str">
            <v>95118</v>
          </cell>
          <cell r="B2637" t="str">
            <v>USINA MISTURADORA DE SOLOS, CAPACIDADE DE 200 A 500 TON/H, POTENCIA 75KW - DEPRECIAÇÃO. AF_07/2016</v>
          </cell>
          <cell r="D2637" t="str">
            <v>H</v>
          </cell>
          <cell r="E2637" t="str">
            <v>32,49</v>
          </cell>
          <cell r="F2637" t="str">
            <v>32,49</v>
          </cell>
        </row>
        <row r="2638">
          <cell r="A2638" t="str">
            <v>95119</v>
          </cell>
          <cell r="B2638" t="str">
            <v>USINA MISTURADORA DE SOLOS, CAPACIDADE DE 200 A 500 TON/H, POTENCIA 75KW - JUROS. AF_07/2016</v>
          </cell>
          <cell r="D2638" t="str">
            <v>H</v>
          </cell>
          <cell r="E2638" t="str">
            <v>5,84</v>
          </cell>
          <cell r="F2638" t="str">
            <v>5,84</v>
          </cell>
        </row>
        <row r="2639">
          <cell r="A2639" t="str">
            <v>95120</v>
          </cell>
          <cell r="B2639" t="str">
            <v>USINA MISTURADORA DE SOLOS, CAPACIDADE DE 200 A 500 TON/H, POTENCIA 75KW - MATERIAIS NA OPERAÇÃO. AF_07/2016</v>
          </cell>
          <cell r="D2639" t="str">
            <v>H</v>
          </cell>
          <cell r="E2639" t="str">
            <v>47,81</v>
          </cell>
          <cell r="F2639" t="str">
            <v>47,81</v>
          </cell>
        </row>
        <row r="2640">
          <cell r="A2640" t="str">
            <v>95123</v>
          </cell>
          <cell r="B2640" t="str">
            <v>DISTRIBUIDOR DE AGREGADOS AUTOPROPELIDO, CAP 3 M3, A DIESEL, POTÊNCIA 176CV - DEPRECIAÇÃO. AF_07/2016</v>
          </cell>
          <cell r="D2640" t="str">
            <v>H</v>
          </cell>
          <cell r="E2640" t="str">
            <v>11,40</v>
          </cell>
          <cell r="F2640" t="str">
            <v>11,40</v>
          </cell>
        </row>
        <row r="2641">
          <cell r="A2641" t="str">
            <v>95124</v>
          </cell>
          <cell r="B2641" t="str">
            <v>DISTRIBUIDOR DE AGREGADOS AUTOPROPELIDO, C/AP 3 M3, A DIESEL, POTÊNCIA 176CV - JUROS. AF_07/2016</v>
          </cell>
          <cell r="D2641" t="str">
            <v>H</v>
          </cell>
          <cell r="E2641" t="str">
            <v>1,79</v>
          </cell>
          <cell r="F2641" t="str">
            <v>1,79</v>
          </cell>
        </row>
        <row r="2642">
          <cell r="A2642" t="str">
            <v>95125</v>
          </cell>
          <cell r="B2642" t="str">
            <v>DISTRIBUIDOR DE AGREGADOS AUTOPROPELIDO, CAP 3 M3, A DIESEL, POTÊNCIA 176CV - MANUTENÇÃO. AF_07/2016</v>
          </cell>
          <cell r="D2642" t="str">
            <v>H</v>
          </cell>
          <cell r="E2642" t="str">
            <v>12,47</v>
          </cell>
          <cell r="F2642" t="str">
            <v>12,47</v>
          </cell>
        </row>
        <row r="2643">
          <cell r="A2643" t="str">
            <v>95126</v>
          </cell>
          <cell r="B2643" t="str">
            <v>DISTRIBUIDOR DE AGREGADOS AUTOPROPELIDO, CAP 3 M3, A DIESEL, POTÊNCIA 176CV  MATERIAIS NA OPERAÇÃO. AF_07/2016</v>
          </cell>
          <cell r="D2643" t="str">
            <v>H</v>
          </cell>
          <cell r="E2643" t="str">
            <v>94,74</v>
          </cell>
          <cell r="F2643" t="str">
            <v>94,74</v>
          </cell>
        </row>
        <row r="2644">
          <cell r="A2644" t="str">
            <v>95129</v>
          </cell>
          <cell r="B2644" t="str">
            <v>MÁQUINA DEMARCADORA DE FAIXA DE TRÁFEGO À FRIO, AUTOPROPELIDA, POTÊNCIA 38 HP - DEPRECIAÇÃO. AF_07/2016</v>
          </cell>
          <cell r="D2644" t="str">
            <v>H</v>
          </cell>
          <cell r="E2644" t="str">
            <v>20,23</v>
          </cell>
          <cell r="F2644" t="str">
            <v>20,23</v>
          </cell>
        </row>
        <row r="2645">
          <cell r="A2645" t="str">
            <v>95130</v>
          </cell>
          <cell r="B2645" t="str">
            <v>MÁQUINA DEMARCADORA DE FAIXA DE TRÁFEGO À FRIO, AUTOPROPELIDA, POTÊNCIA 38 HP - JUROS. AF_07/2016</v>
          </cell>
          <cell r="D2645" t="str">
            <v>H</v>
          </cell>
          <cell r="E2645" t="str">
            <v>3,64</v>
          </cell>
          <cell r="F2645" t="str">
            <v>3,64</v>
          </cell>
        </row>
        <row r="2646">
          <cell r="A2646" t="str">
            <v>95131</v>
          </cell>
          <cell r="B2646" t="str">
            <v>MÁQUINA DEMARCADORA DE FAIXA DE TRÁFEGO À FRIO, AUTOPROPELIDA, POTÊNCIA 38 HP - MANUTENÇÃO. AF_07/2016</v>
          </cell>
          <cell r="D2646" t="str">
            <v>H</v>
          </cell>
          <cell r="E2646" t="str">
            <v>37,94</v>
          </cell>
          <cell r="F2646" t="str">
            <v>37,94</v>
          </cell>
        </row>
        <row r="2647">
          <cell r="A2647" t="str">
            <v>95132</v>
          </cell>
          <cell r="B2647" t="str">
            <v>MÁQUINA DEMARCADORA DE FAIXA DE TRÁFEGO À FRIO, AUTOPROPELIDA, POTÊNCIA 38 HP - MATERIAIS NA OPERAÇÃO. AF_07/2016</v>
          </cell>
          <cell r="D2647" t="str">
            <v>H</v>
          </cell>
          <cell r="E2647" t="str">
            <v>20,75</v>
          </cell>
          <cell r="F2647" t="str">
            <v>20,75</v>
          </cell>
        </row>
        <row r="2648">
          <cell r="A2648" t="str">
            <v>95136</v>
          </cell>
          <cell r="B2648" t="str">
            <v>TALHA MANUAL DE CORRENTE, CAPACIDADE DE 2 TON. COM ELEVAÇÃO DE 3 M - DEPRECIAÇÃO. AF_07/2016</v>
          </cell>
          <cell r="D2648" t="str">
            <v>H</v>
          </cell>
          <cell r="E2648" t="str">
            <v>0,03</v>
          </cell>
          <cell r="F2648" t="str">
            <v>0,03</v>
          </cell>
        </row>
        <row r="2649">
          <cell r="A2649" t="str">
            <v>95137</v>
          </cell>
          <cell r="B2649" t="str">
            <v>TALHA MANUAL DE CORRENTE, CAPACIDADE DE 2 TON. COM ELEVAÇÃO DE 3 M - JUROS. AF_07/2016</v>
          </cell>
          <cell r="D2649" t="str">
            <v>H</v>
          </cell>
          <cell r="E2649" t="str">
            <v>0,01</v>
          </cell>
          <cell r="F2649" t="str">
            <v>0,01</v>
          </cell>
        </row>
        <row r="2650">
          <cell r="A2650" t="str">
            <v>95138</v>
          </cell>
          <cell r="B2650" t="str">
            <v>TALHA MANUAL DE CORRENTE, CAPACIDADE DE 2 TON. COM ELEVAÇÃO DE 3 M - MANUTENÇÃO. AF_07/2016</v>
          </cell>
          <cell r="D2650" t="str">
            <v>H</v>
          </cell>
          <cell r="E2650" t="str">
            <v>0,02</v>
          </cell>
          <cell r="F2650" t="str">
            <v>0,02</v>
          </cell>
        </row>
        <row r="2651">
          <cell r="A2651" t="str">
            <v>95208</v>
          </cell>
          <cell r="B2651" t="str">
            <v>GRUA ASCENCIONAL, LANÇA DE 42 M, CAPACIDADE DE 1,5 T A 30 M, ALTURA ATÉ 39 M  DEPRECIAÇÃO. AF_08/2016</v>
          </cell>
          <cell r="D2651" t="str">
            <v>H</v>
          </cell>
          <cell r="E2651" t="str">
            <v>27,39</v>
          </cell>
          <cell r="F2651" t="str">
            <v>27,39</v>
          </cell>
        </row>
        <row r="2652">
          <cell r="A2652" t="str">
            <v>95209</v>
          </cell>
          <cell r="B2652" t="str">
            <v>GRUA ASCENCIONAL, LANCA DE 42 M, CAPACIDADE DE 1,5 T A 30 M, ALTURA ATE 39 M  JUROS. AF_08/2016</v>
          </cell>
          <cell r="D2652" t="str">
            <v>H</v>
          </cell>
          <cell r="E2652" t="str">
            <v>3,25</v>
          </cell>
          <cell r="F2652" t="str">
            <v>3,25</v>
          </cell>
        </row>
        <row r="2653">
          <cell r="A2653" t="str">
            <v>95210</v>
          </cell>
          <cell r="B2653" t="str">
            <v>GRUA ASCENCIONAL, LANCA DE 42 M, CAPACIDADE DE 1,5 T A 30 M, ALTURA ATE 39 M  MANUTENÇÃO. AF_08/2016</v>
          </cell>
          <cell r="D2653" t="str">
            <v>H</v>
          </cell>
          <cell r="E2653" t="str">
            <v>29,96</v>
          </cell>
          <cell r="F2653" t="str">
            <v>29,96</v>
          </cell>
        </row>
        <row r="2654">
          <cell r="A2654" t="str">
            <v>95211</v>
          </cell>
          <cell r="B2654" t="str">
            <v>GRUA ASCENCIONAL, LANCA DE 42 M, CAPACIDADE DE 1,5 T A 30 M, ALTURA ATE 39 M  MATERIAIS NA OPERAÇÃO. AF_08/2016</v>
          </cell>
          <cell r="D2654" t="str">
            <v>H</v>
          </cell>
          <cell r="E2654" t="str">
            <v>7,01</v>
          </cell>
          <cell r="F2654" t="str">
            <v>7,01</v>
          </cell>
        </row>
        <row r="2655">
          <cell r="A2655" t="str">
            <v>95214</v>
          </cell>
          <cell r="B2655" t="str">
            <v>PULVERIZADOR DE TINTA ELÉTRICO/MÁQUINA DE PINTURA AIRLESS, VAZÃO 2 L/MIN - DEPRECIAÇÃO. AF_08/2016</v>
          </cell>
          <cell r="D2655" t="str">
            <v>H</v>
          </cell>
          <cell r="E2655" t="str">
            <v>0,22</v>
          </cell>
          <cell r="F2655" t="str">
            <v>0,22</v>
          </cell>
        </row>
        <row r="2656">
          <cell r="A2656" t="str">
            <v>95215</v>
          </cell>
          <cell r="B2656" t="str">
            <v>PULVERIZADOR DE TINTA ELÉTRICO/MÁQUINA DE PINTURA AIRLESS, VAZÃO 2 L/MIN - JUROS. AF_08/2016</v>
          </cell>
          <cell r="D2656" t="str">
            <v>H</v>
          </cell>
          <cell r="E2656" t="str">
            <v>0,02</v>
          </cell>
          <cell r="F2656" t="str">
            <v>0,02</v>
          </cell>
        </row>
        <row r="2657">
          <cell r="A2657" t="str">
            <v>95216</v>
          </cell>
          <cell r="B2657" t="str">
            <v>PULVERIZADOR DE TINTA ELÉTRICO/MÁQUINA DE PINTURA AIRLESS, VAZÃO 2 L/MIN - MANUTENÇÃO. AF_08/2016</v>
          </cell>
          <cell r="D2657" t="str">
            <v>H</v>
          </cell>
          <cell r="E2657" t="str">
            <v>0,15</v>
          </cell>
          <cell r="F2657" t="str">
            <v>0,15</v>
          </cell>
        </row>
        <row r="2658">
          <cell r="A2658" t="str">
            <v>95217</v>
          </cell>
          <cell r="B2658" t="str">
            <v>PULVERIZADOR DE TINTA ELÉTRICO/MÁQUINA DE PINTURA AIRLESS, VAZÃO 2 L/MIN - MATERIAIS NA OPERAÇÃO. AF_08/2016</v>
          </cell>
          <cell r="D2658" t="str">
            <v>H</v>
          </cell>
          <cell r="E2658" t="str">
            <v>0,47</v>
          </cell>
          <cell r="F2658" t="str">
            <v>0,47</v>
          </cell>
        </row>
        <row r="2659">
          <cell r="A2659" t="str">
            <v>95255</v>
          </cell>
          <cell r="B2659" t="str">
            <v>MARTELO DEMOLIDOR PNEUMÁTICO MANUAL, 32 KG - DEPRECIAÇÃO. AF_09/2016</v>
          </cell>
          <cell r="D2659" t="str">
            <v>H</v>
          </cell>
          <cell r="E2659" t="str">
            <v>0,94</v>
          </cell>
          <cell r="F2659" t="str">
            <v>0,94</v>
          </cell>
        </row>
        <row r="2660">
          <cell r="A2660" t="str">
            <v>95256</v>
          </cell>
          <cell r="B2660" t="str">
            <v>MARTELO DEMOLIDOR PNEUMÁTICO MANUAL, 32 KG - JUROS. AF_09/2016</v>
          </cell>
          <cell r="D2660" t="str">
            <v>H</v>
          </cell>
          <cell r="E2660" t="str">
            <v>0,11</v>
          </cell>
          <cell r="F2660" t="str">
            <v>0,11</v>
          </cell>
        </row>
        <row r="2661">
          <cell r="A2661" t="str">
            <v>95257</v>
          </cell>
          <cell r="B2661" t="str">
            <v>MARTELO DEMOLIDOR PNEUMÁTICO MANUAL, 32 KG - MANUTENÇÃO. AF_09/2016</v>
          </cell>
          <cell r="D2661" t="str">
            <v>H</v>
          </cell>
          <cell r="E2661" t="str">
            <v>1,18</v>
          </cell>
          <cell r="F2661" t="str">
            <v>1,18</v>
          </cell>
        </row>
        <row r="2662">
          <cell r="A2662" t="str">
            <v>95260</v>
          </cell>
          <cell r="B2662" t="str">
            <v>COMPACTADOR DE SOLOS DE PERCUSÃO (SOQUETE) COM MOTOR A GASOLINA, POTÊNCIA 3 CV - DEPRECIAÇÃO. AF_09/2016</v>
          </cell>
          <cell r="D2662" t="str">
            <v>H</v>
          </cell>
          <cell r="E2662" t="str">
            <v>0,51</v>
          </cell>
          <cell r="F2662" t="str">
            <v>0,51</v>
          </cell>
        </row>
        <row r="2663">
          <cell r="A2663" t="str">
            <v>95261</v>
          </cell>
          <cell r="B2663" t="str">
            <v>COMPACTADOR DE SOLOS DE PERCUSÃO (SOQUETE) COM MOTOR A GASOLINA, POTÊNCIA 3 CV - JUROS. AF_09/2016</v>
          </cell>
          <cell r="D2663" t="str">
            <v>H</v>
          </cell>
          <cell r="E2663" t="str">
            <v>0,10</v>
          </cell>
          <cell r="F2663" t="str">
            <v>0,10</v>
          </cell>
        </row>
        <row r="2664">
          <cell r="A2664" t="str">
            <v>95262</v>
          </cell>
          <cell r="B2664" t="str">
            <v>COMPACTADOR DE SOLOS DE PERCUSÃO (SOQUETE) COM MOTOR A GASOLINA, POTÊNCIA 3 CV - MANUTENÇÃO. AF_09/2016</v>
          </cell>
          <cell r="D2664" t="str">
            <v>H</v>
          </cell>
          <cell r="E2664" t="str">
            <v>0,98</v>
          </cell>
          <cell r="F2664" t="str">
            <v>0,98</v>
          </cell>
        </row>
        <row r="2665">
          <cell r="A2665" t="str">
            <v>95263</v>
          </cell>
          <cell r="B2665" t="str">
            <v>COMPACTADOR DE SOLOS DE PERCUSÃO (SOQUETE) COM MOTOR A GASOLINA, POTÊNCIA 3 CV - MATERIAIS NA OPERAÇÃO. AF_09/2016</v>
          </cell>
          <cell r="D2665" t="str">
            <v>H</v>
          </cell>
          <cell r="E2665" t="str">
            <v>3,36</v>
          </cell>
          <cell r="F2665" t="str">
            <v>3,36</v>
          </cell>
        </row>
        <row r="2666">
          <cell r="A2666" t="str">
            <v>95266</v>
          </cell>
          <cell r="B2666" t="str">
            <v>RÉGUA VIBRATÓRIA DUPLA PARA CONCRETO, PESO DE 60KG, COMPRIMENTO 4 M, COM MOTOR A GASOLINA, POTÊNCIA 5,5 HP - DEPRECIAÇÃO. AF_09/2016</v>
          </cell>
          <cell r="D2666" t="str">
            <v>H</v>
          </cell>
          <cell r="E2666" t="str">
            <v>0,36</v>
          </cell>
          <cell r="F2666" t="str">
            <v>0,36</v>
          </cell>
        </row>
        <row r="2667">
          <cell r="A2667" t="str">
            <v>95267</v>
          </cell>
          <cell r="B2667" t="str">
            <v>RÉGUA VIBRATÓRIA DUPLA PARA CONCRETO, PESO DE 60KG, COMPRIMENTO 4 M, COM MOTOR A GASOLINA, POTÊNCIA 5,5 HP - JUROS. AF_09/2016</v>
          </cell>
          <cell r="D2667" t="str">
            <v>H</v>
          </cell>
          <cell r="E2667" t="str">
            <v>0,03</v>
          </cell>
          <cell r="F2667" t="str">
            <v>0,03</v>
          </cell>
        </row>
        <row r="2668">
          <cell r="A2668" t="str">
            <v>95268</v>
          </cell>
          <cell r="B2668" t="str">
            <v>RÉGUA VIBRATÓRIA DUPLA PARA CONCRETO, PESO DE 60KG, COMPRIMENTO 4 M, COM MOTOR A GASOLINA, POTÊNCIA 5,5 HP - MANUTENÇÃO. AF_09/2016</v>
          </cell>
          <cell r="D2668" t="str">
            <v>H</v>
          </cell>
          <cell r="E2668" t="str">
            <v>0,35</v>
          </cell>
          <cell r="F2668" t="str">
            <v>0,35</v>
          </cell>
        </row>
        <row r="2669">
          <cell r="A2669" t="str">
            <v>95269</v>
          </cell>
          <cell r="B2669" t="str">
            <v>RÉGUA VIBRATÓRIA DUPLA PARA CONCRETO, PESO DE 60KG, COMPRIMENTO 4 M, COM MOTOR A GASOLINA, POTÊNCIA 5,5 HP  MATERIAIS NA OPERAÇÃO. AF_09/2016</v>
          </cell>
          <cell r="D2669" t="str">
            <v>H</v>
          </cell>
          <cell r="E2669" t="str">
            <v>6,29</v>
          </cell>
          <cell r="F2669" t="str">
            <v>6,29</v>
          </cell>
        </row>
        <row r="2670">
          <cell r="A2670" t="str">
            <v>95272</v>
          </cell>
          <cell r="B2670" t="str">
            <v>POLIDORA DE PISO (POLITRIZ), PESO DE 100KG, DIÂMETRO 450 MM, MOTOR ELÉTRICO, POTÊNCIA 4 HP - DEPRECIAÇÃO. AF_09/2016</v>
          </cell>
          <cell r="D2670" t="str">
            <v>H</v>
          </cell>
          <cell r="E2670" t="str">
            <v>0,35</v>
          </cell>
          <cell r="F2670" t="str">
            <v>0,35</v>
          </cell>
        </row>
        <row r="2671">
          <cell r="A2671" t="str">
            <v>95273</v>
          </cell>
          <cell r="B2671" t="str">
            <v>POLIDORA DE PISO (POLITRIZ), PESO DE 100KG, DIÂMETRO 450 MM, MOTOR ELÉTRICO, POTÊNCIA 4 HP - JUROS. AF_09/2016</v>
          </cell>
          <cell r="D2671" t="str">
            <v>H</v>
          </cell>
          <cell r="E2671" t="str">
            <v>0,04</v>
          </cell>
          <cell r="F2671" t="str">
            <v>0,04</v>
          </cell>
        </row>
        <row r="2672">
          <cell r="A2672" t="str">
            <v>95274</v>
          </cell>
          <cell r="B2672" t="str">
            <v>POLIDORA DE PISO (POLITRIZ), PESO DE 100KG, DIÂMETRO 450 MM, MOTOR ELÉTRICO, POTÊNCIA 4 HP - MANUTENÇÃO. AF_09/2016</v>
          </cell>
          <cell r="D2672" t="str">
            <v>H</v>
          </cell>
          <cell r="E2672" t="str">
            <v>0,28</v>
          </cell>
          <cell r="F2672" t="str">
            <v>0,28</v>
          </cell>
        </row>
        <row r="2673">
          <cell r="A2673" t="str">
            <v>95275</v>
          </cell>
          <cell r="B2673" t="str">
            <v>POLIDORA DE PISO (POLITRIZ), PESO DE 100KG, DIÂMETRO 450 MM, MOTOR ELÉTRICO, POTÊNCIA 4 HP  MATERIAIS NA OPERAÇÃO. AF_09/2016</v>
          </cell>
          <cell r="D2673" t="str">
            <v>H</v>
          </cell>
          <cell r="E2673" t="str">
            <v>1,90</v>
          </cell>
          <cell r="F2673" t="str">
            <v>1,90</v>
          </cell>
        </row>
        <row r="2674">
          <cell r="A2674" t="str">
            <v>95278</v>
          </cell>
          <cell r="B2674" t="str">
            <v>DESEMPENADEIRA DE CONCRETO, PESO DE 75KG, 4 PÁS, MOTOR A GASOLINA, POTÊNCIA 5,5 HP - DEPRECIAÇÃO. AF_09/2016</v>
          </cell>
          <cell r="D2674" t="str">
            <v>H</v>
          </cell>
          <cell r="E2674" t="str">
            <v>0,39</v>
          </cell>
          <cell r="F2674" t="str">
            <v>0,39</v>
          </cell>
        </row>
        <row r="2675">
          <cell r="A2675" t="str">
            <v>95279</v>
          </cell>
          <cell r="B2675" t="str">
            <v>DESEMPENADEIRA DE CONCRETO, PESO DE 75KG, 4 PÁS, MOTOR A GASOLINA, POTÊNCIA 5,5 HP - JUROS. AF_09/2016</v>
          </cell>
          <cell r="D2675" t="str">
            <v>H</v>
          </cell>
          <cell r="E2675" t="str">
            <v>0,04</v>
          </cell>
          <cell r="F2675" t="str">
            <v>0,04</v>
          </cell>
        </row>
        <row r="2676">
          <cell r="A2676" t="str">
            <v>95280</v>
          </cell>
          <cell r="B2676" t="str">
            <v>DESEMPENADEIRA DE CONCRETO, PESO DE 75KG, 4 PÁS, MOTOR A GASOLINA, POTÊNCIA 5,5 HP - MANUTENÇÃO. AF_09/2016</v>
          </cell>
          <cell r="D2676" t="str">
            <v>H</v>
          </cell>
          <cell r="E2676" t="str">
            <v>0,30</v>
          </cell>
          <cell r="F2676" t="str">
            <v>0,30</v>
          </cell>
        </row>
        <row r="2677">
          <cell r="A2677" t="str">
            <v>95281</v>
          </cell>
          <cell r="B2677" t="str">
            <v>DESEMPENADEIRA DE CONCRETO, PESO DE 75KG, 4 PÁS, MOTOR A GASOLINA, POTÊNCIA 5,5 HP  MATERIAIS NA OPERAÇÃO. AF_09/2016</v>
          </cell>
          <cell r="D2677" t="str">
            <v>H</v>
          </cell>
          <cell r="E2677" t="str">
            <v>6,29</v>
          </cell>
          <cell r="F2677" t="str">
            <v>6,29</v>
          </cell>
        </row>
        <row r="2678">
          <cell r="A2678" t="str">
            <v>95617</v>
          </cell>
          <cell r="B2678" t="str">
            <v>PERFURATRIZ PNEUMATICA MANUAL DE PESO MEDIO, MARTELETE, 18KG, COMPRIMENTO MÁXIMO DE CURSO DE 6 M, DIAMETRO DO PISTAO DE 5,5 CM - DEPRECIAÇÃO. AF_11/2016</v>
          </cell>
          <cell r="D2678" t="str">
            <v>H</v>
          </cell>
          <cell r="E2678" t="str">
            <v>0,77</v>
          </cell>
          <cell r="F2678" t="str">
            <v>0,77</v>
          </cell>
        </row>
        <row r="2679">
          <cell r="A2679" t="str">
            <v>95618</v>
          </cell>
          <cell r="B2679" t="str">
            <v>PERFURATRIZ PNEUMATICA MANUAL DE PESO MEDIO, MARTELETE, 18KG, COMPRIMENTO MÁXIMO DE CURSO DE 6 M, DIAMETRO DO PISTAO DE 5,5 CM - JUROS. AF_11/2016</v>
          </cell>
          <cell r="D2679" t="str">
            <v>H</v>
          </cell>
          <cell r="E2679" t="str">
            <v>0,09</v>
          </cell>
          <cell r="F2679" t="str">
            <v>0,09</v>
          </cell>
        </row>
        <row r="2680">
          <cell r="A2680" t="str">
            <v>95619</v>
          </cell>
          <cell r="B2680" t="str">
            <v>PERFURATRIZ PNEUMATICA MANUAL DE PESO MEDIO, MARTELETE, 18KG, COMPRIMENTO MÁXIMO DE CURSO DE 6 M, DIAMETRO DO PISTAO DE 5,5 CM - MANUTENÇÃO. AF_11/2016</v>
          </cell>
          <cell r="D2680" t="str">
            <v>H</v>
          </cell>
          <cell r="E2680" t="str">
            <v>0,96</v>
          </cell>
          <cell r="F2680" t="str">
            <v>0,96</v>
          </cell>
        </row>
        <row r="2681">
          <cell r="A2681" t="str">
            <v>95627</v>
          </cell>
          <cell r="B2681" t="str">
            <v>ROLO COMPACTADOR VIBRATORIO TANDEM, ACO LISO, POTENCIA 125 HP, PESO SEM/COM LASTRO 10,20/11,65 T, LARGURA DE TRABALHO 1,73 M - DEPRECIAÇÃO. AF_11/2016</v>
          </cell>
          <cell r="D2681" t="str">
            <v>H</v>
          </cell>
          <cell r="E2681" t="str">
            <v>23,01</v>
          </cell>
          <cell r="F2681" t="str">
            <v>23,01</v>
          </cell>
        </row>
        <row r="2682">
          <cell r="A2682" t="str">
            <v>95628</v>
          </cell>
          <cell r="B2682" t="str">
            <v>ROLO COMPACTADOR VIBRATORIO TANDEM, ACO LISO, POTENCIA 125 HP, PESO SEM/COM LASTRO 10,20/11,65 T, LARGURA DE TRABALHO 1,73 M - JUROS. AF_11/2016</v>
          </cell>
          <cell r="D2682" t="str">
            <v>H</v>
          </cell>
          <cell r="E2682" t="str">
            <v>3,19</v>
          </cell>
          <cell r="F2682" t="str">
            <v>3,19</v>
          </cell>
        </row>
        <row r="2683">
          <cell r="A2683" t="str">
            <v>95629</v>
          </cell>
          <cell r="B2683" t="str">
            <v>ROLO COMPACTADOR VIBRATORIO TANDEM, ACO LISO, POTENCIA 125 HP, PESO SEM/COM LASTRO 10,20/11,65 T, LARGURA DE TRABALHO 1,73 M - MANUTENÇÃO. AF_11/2016</v>
          </cell>
          <cell r="D2683" t="str">
            <v>H</v>
          </cell>
          <cell r="E2683" t="str">
            <v>28,79</v>
          </cell>
          <cell r="F2683" t="str">
            <v>28,79</v>
          </cell>
        </row>
        <row r="2684">
          <cell r="A2684" t="str">
            <v>95630</v>
          </cell>
          <cell r="B2684" t="str">
            <v>ROLO COMPACTADOR VIBRATORIO TANDEM, ACO LISO, POTENCIA 125 HP, PESO SEM/COM LASTRO 10,20/11,65 T, LARGURA DE TRABALHO 1,73 M - MATERIAIS NA OPERAÇÃO. AF_11/2016</v>
          </cell>
          <cell r="D2684" t="str">
            <v>H</v>
          </cell>
          <cell r="E2684" t="str">
            <v>57,44</v>
          </cell>
          <cell r="F2684" t="str">
            <v>57,44</v>
          </cell>
        </row>
        <row r="2685">
          <cell r="A2685" t="str">
            <v>95698</v>
          </cell>
          <cell r="B2685" t="str">
            <v>PERFURATRIZ MANUAL, TORQUE MAXIMO 55 KGF.M, POTENCIA 5 CV, COM DIAMETRO MAXIMO 8 1/2" - DEPRECIAÇÃO. AF_11/2016</v>
          </cell>
          <cell r="D2685" t="str">
            <v>H</v>
          </cell>
          <cell r="E2685" t="str">
            <v>3,14</v>
          </cell>
          <cell r="F2685" t="str">
            <v>3,14</v>
          </cell>
        </row>
        <row r="2686">
          <cell r="A2686" t="str">
            <v>95699</v>
          </cell>
          <cell r="B2686" t="str">
            <v>PERFURATRIZ MANUAL, TORQUE MAXIMO 55 KGF.M, POTENCIA 5 CV, COM DIAMETRO MAXIMO 8 1/2" - JUROS. AF_11/2016</v>
          </cell>
          <cell r="D2686" t="str">
            <v>H</v>
          </cell>
          <cell r="E2686" t="str">
            <v>0,37</v>
          </cell>
          <cell r="F2686" t="str">
            <v>0,37</v>
          </cell>
        </row>
        <row r="2687">
          <cell r="A2687" t="str">
            <v>95700</v>
          </cell>
          <cell r="B2687" t="str">
            <v>PERFURATRIZ MANUAL, TORQUE MAXIMO 55 KGF.M, POTENCIA 5 CV, COM DIAMETRO MAXIMO 8 1/2" - MANUTENÇÃO. AF_11/2016</v>
          </cell>
          <cell r="D2687" t="str">
            <v>H</v>
          </cell>
          <cell r="E2687" t="str">
            <v>3,92</v>
          </cell>
          <cell r="F2687" t="str">
            <v>3,92</v>
          </cell>
        </row>
        <row r="2688">
          <cell r="A2688" t="str">
            <v>95701</v>
          </cell>
          <cell r="B2688" t="str">
            <v>PERFURATRIZ MANUAL, TORQUE MAXIMO 55 KGF.M, POTENCIA 5 CV, COM DIAMETRO MAXIMO 8 1/2" - MATERIAIS NA OPERAÇÃO. AF_11/2016</v>
          </cell>
          <cell r="D2688" t="str">
            <v>H</v>
          </cell>
          <cell r="E2688" t="str">
            <v>2,34</v>
          </cell>
          <cell r="F2688" t="str">
            <v>2,34</v>
          </cell>
        </row>
        <row r="2689">
          <cell r="A2689" t="str">
            <v>95704</v>
          </cell>
          <cell r="B2689" t="str">
            <v>PERFURATRIZ SOBRE ESTEIRA, TORQUE MÁXIMO 600 KGF, POTÊNCIA ENTRE 50 E 60 HP, DIÂMETRO MÁXIMO 10 - DEPRECIAÇÃO. AF_11/2016</v>
          </cell>
          <cell r="D2689" t="str">
            <v>H</v>
          </cell>
          <cell r="E2689" t="str">
            <v>25,67</v>
          </cell>
          <cell r="F2689" t="str">
            <v>25,67</v>
          </cell>
        </row>
        <row r="2690">
          <cell r="A2690" t="str">
            <v>95705</v>
          </cell>
          <cell r="B2690" t="str">
            <v>PERFURATRIZ SOBRE ESTEIRA, TORQUE MÁXIMO 600 KGF, POTÊNCIA ENTRE 50 E 60 HP, DIÂMETRO MÁXIMO 10 - JUROS. AF_11/2016</v>
          </cell>
          <cell r="D2690" t="str">
            <v>H</v>
          </cell>
          <cell r="E2690" t="str">
            <v>3,66</v>
          </cell>
          <cell r="F2690" t="str">
            <v>3,66</v>
          </cell>
        </row>
        <row r="2691">
          <cell r="A2691" t="str">
            <v>95706</v>
          </cell>
          <cell r="B2691" t="str">
            <v>PERFURATRIZ SOBRE ESTEIRA, TORQUE MÁXIMO 600 KGF, POTÊNCIA ENTRE 50 E 60 HP, DIÂMETRO MÁXIMO 10 - MANUTENÇÃO. AF_11/2016</v>
          </cell>
          <cell r="D2691" t="str">
            <v>H</v>
          </cell>
          <cell r="E2691" t="str">
            <v>32,13</v>
          </cell>
          <cell r="F2691" t="str">
            <v>32,13</v>
          </cell>
        </row>
        <row r="2692">
          <cell r="A2692" t="str">
            <v>95707</v>
          </cell>
          <cell r="B2692" t="str">
            <v>PERFURATRIZ SOBRE ESTEIRA, TORQUE MÁXIMO 600 KGF, POTÊNCIA ENTRE 50 E 60 HP, DIÂMETRO MÁXIMO 10 - MATERIAIS NA OPERAÇÃO. AF_11/2016</v>
          </cell>
          <cell r="D2692" t="str">
            <v>H</v>
          </cell>
          <cell r="E2692" t="str">
            <v>26,16</v>
          </cell>
          <cell r="F2692" t="str">
            <v>26,16</v>
          </cell>
        </row>
        <row r="2693">
          <cell r="A2693" t="str">
            <v>95710</v>
          </cell>
          <cell r="B2693" t="str">
            <v>ESCAVADEIRA HIDRAULICA SOBRE ESTEIRA, COM GARRA GIRATORIA DE MANDIBULAS, PESO OPERACIONAL ENTRE 22,00 E 25,50 TON, POTENCIA LIQUIDA ENTRE 150 E 160 HP - DEPRECIAÇÃO. AF_11/2016</v>
          </cell>
          <cell r="D2693" t="str">
            <v>H</v>
          </cell>
          <cell r="E2693" t="str">
            <v>30,86</v>
          </cell>
          <cell r="F2693" t="str">
            <v>30,86</v>
          </cell>
        </row>
        <row r="2694">
          <cell r="A2694" t="str">
            <v>95711</v>
          </cell>
          <cell r="B2694" t="str">
            <v>ESCAVADEIRA HIDRAULICA SOBRE ESTEIRA, COM GARRA GIRATORIA DE MANDIBULAS, PESO OPERACIONAL ENTRE 22,00 E 25,50 TON, POTENCIA LIQUIDA ENTRE 150 E 160 HP - JUROS. AF_11/2016</v>
          </cell>
          <cell r="D2694" t="str">
            <v>H</v>
          </cell>
          <cell r="E2694" t="str">
            <v>4,18</v>
          </cell>
          <cell r="F2694" t="str">
            <v>4,18</v>
          </cell>
        </row>
        <row r="2695">
          <cell r="A2695" t="str">
            <v>95712</v>
          </cell>
          <cell r="B2695" t="str">
            <v>ESCAVADEIRA HIDRAULICA SOBRE ESTEIRA, COM GARRA GIRATORIA DE MANDIBULAS, PESO OPERACIONAL ENTRE 22,00 E 25,50 TON, POTENCIA LIQUIDA ENTRE 150 E 160 HP - MANUTENÇÃO. AF_11/2016</v>
          </cell>
          <cell r="D2695" t="str">
            <v>H</v>
          </cell>
          <cell r="E2695" t="str">
            <v>38,57</v>
          </cell>
          <cell r="F2695" t="str">
            <v>38,57</v>
          </cell>
        </row>
        <row r="2696">
          <cell r="A2696" t="str">
            <v>95713</v>
          </cell>
          <cell r="B2696" t="str">
            <v>ESCAVADEIRA HIDRAULICA SOBRE ESTEIRA, COM GARRA GIRATORIA DE MANDIBULAS, PESO OPERACIONAL ENTRE 22,00 E 25,50 TON, POTENCIA LIQUIDA ENTRE 150 E 160 HP - MATERIAIS NA OPERAÇÃO. AF_11/2016</v>
          </cell>
          <cell r="D2696" t="str">
            <v>H</v>
          </cell>
          <cell r="E2696" t="str">
            <v>57,86</v>
          </cell>
          <cell r="F2696" t="str">
            <v>57,86</v>
          </cell>
        </row>
        <row r="2697">
          <cell r="A2697" t="str">
            <v>95716</v>
          </cell>
          <cell r="B2697" t="str">
            <v>ESCAVADEIRA HIDRAULICA SOBRE ESTEIRA, EQUIPADA COM CLAMSHELL, COM CAPACIDADE DA CAÇAMBA ENTRE 1,20 E 1,50 M3, PESO OPERACIONAL ENTRE 20,00 E 22,00 TON, POTENCIA LIQUIDA ENTRE 150 E 160 HP - DEPRECIAÇÃO. AF_11/2016</v>
          </cell>
          <cell r="D2697" t="str">
            <v>H</v>
          </cell>
          <cell r="E2697" t="str">
            <v>29,70</v>
          </cell>
          <cell r="F2697" t="str">
            <v>29,70</v>
          </cell>
        </row>
        <row r="2698">
          <cell r="A2698" t="str">
            <v>95717</v>
          </cell>
          <cell r="B2698" t="str">
            <v>ESCAVADEIRA HIDRAULICA SOBRE ESTEIRA, EQUIPADA COM CLAMSHELL, COM CAPACIDADE DA CAÇAMBA ENTRE 1,20 E 1,50 M3, PESO OPERACIONAL ENTRE 20,00 E 22,00 TON, POTENCIA LIQUIDA ENTRE 150 E 160 HP - JUROS. AF_11/2016</v>
          </cell>
          <cell r="D2698" t="str">
            <v>H</v>
          </cell>
          <cell r="E2698" t="str">
            <v>4,03</v>
          </cell>
          <cell r="F2698" t="str">
            <v>4,03</v>
          </cell>
        </row>
        <row r="2699">
          <cell r="A2699" t="str">
            <v>95718</v>
          </cell>
          <cell r="B2699" t="str">
            <v>ESCAVADEIRA HIDRAULICA SOBRE ESTEIRA, EQUIPADA COM CLAMSHELL, COM CAPACIDADE DA CAÇAMBA ENTRE 1,20 E 1,50 M3, PESO OPERACIONAL ENTRE 20,00 E 22,00 TON, POTENCIA LIQUIDA ENTRE 150 E 160 HP - MANUTENÇÃO. AF_11/2016</v>
          </cell>
          <cell r="D2699" t="str">
            <v>H</v>
          </cell>
          <cell r="E2699" t="str">
            <v>37,13</v>
          </cell>
          <cell r="F2699" t="str">
            <v>37,13</v>
          </cell>
        </row>
        <row r="2700">
          <cell r="A2700" t="str">
            <v>95719</v>
          </cell>
          <cell r="B2700" t="str">
            <v>ESCAVADEIRA HIDRAULICA SOBRE ESTEIRA, EQUIPADA COM CLAMSHELL, COM CAPACIDADE DA CAÇAMBA ENTRE 1,20 E 1,50 M3, PESO OPERACIONAL ENTRE 20,00 E 22,00 TON, POTENCIA LIQUIDA ENTRE 150 E 160 HP - MATERIAIS NA OPERAÇÃO. AF_11/2016</v>
          </cell>
          <cell r="D2700" t="str">
            <v>H</v>
          </cell>
          <cell r="E2700" t="str">
            <v>57,86</v>
          </cell>
          <cell r="F2700" t="str">
            <v>57,86</v>
          </cell>
        </row>
        <row r="2701">
          <cell r="A2701" t="str">
            <v>95869</v>
          </cell>
          <cell r="B2701" t="str">
            <v>GRUPO GERADOR COM CARENAGEM, MOTOR DIESEL POTÊNCIA STANDART ENTRE 250 E 260 KVA - JUROS. AF_12/2016</v>
          </cell>
          <cell r="D2701" t="str">
            <v>H</v>
          </cell>
          <cell r="E2701" t="str">
            <v>1,07</v>
          </cell>
          <cell r="F2701" t="str">
            <v>1,07</v>
          </cell>
        </row>
        <row r="2702">
          <cell r="A2702" t="str">
            <v>95870</v>
          </cell>
          <cell r="B2702" t="str">
            <v>GRUPO GERADOR COM CARENAGEM, MOTOR DIESEL POTÊNCIA STANDART ENTRE 250 E 260 KVA - MANUTENÇÃO. AF_12/2016</v>
          </cell>
          <cell r="D2702" t="str">
            <v>H</v>
          </cell>
          <cell r="E2702" t="str">
            <v>5,30</v>
          </cell>
          <cell r="F2702" t="str">
            <v>5,30</v>
          </cell>
        </row>
        <row r="2703">
          <cell r="A2703" t="str">
            <v>95871</v>
          </cell>
          <cell r="B2703" t="str">
            <v>GRUPO GERADOR COM CARENAGEM, MOTOR DIESEL POTÊNCIA STANDART ENTRE 250 E 260 KVA - MATERIAIS NA OPERAÇÃO. AF_12/2016</v>
          </cell>
          <cell r="D2703" t="str">
            <v>H</v>
          </cell>
          <cell r="E2703" t="str">
            <v>175,71</v>
          </cell>
          <cell r="F2703" t="str">
            <v>175,71</v>
          </cell>
        </row>
        <row r="2704">
          <cell r="A2704" t="str">
            <v>95874</v>
          </cell>
          <cell r="B2704" t="str">
            <v>GRUPO GERADOR COM CARENAGEM, MOTOR DIESEL POTÊNCIA STANDART ENTRE 250 E 260 KVA - DEPRECIAÇÃO. AF_12/2016</v>
          </cell>
          <cell r="D2704" t="str">
            <v>H</v>
          </cell>
          <cell r="E2704" t="str">
            <v>5,94</v>
          </cell>
          <cell r="F2704" t="str">
            <v>5,94</v>
          </cell>
        </row>
        <row r="2705">
          <cell r="A2705" t="str">
            <v>96008</v>
          </cell>
          <cell r="B2705" t="str">
            <v>TRATOR DE PNEUS COM POTÊNCIA DE 122 CV, TRAÇÃO 4X4, COM VASSOURA MECÂNICA ACOPLADA - DEPRECIAÇÃO. AF_02/2017</v>
          </cell>
          <cell r="D2705" t="str">
            <v>H</v>
          </cell>
          <cell r="E2705" t="str">
            <v>11,77</v>
          </cell>
          <cell r="F2705" t="str">
            <v>11,77</v>
          </cell>
        </row>
        <row r="2706">
          <cell r="A2706" t="str">
            <v>96009</v>
          </cell>
          <cell r="B2706" t="str">
            <v>TRATOR DE PNEUS COM POTÊNCIA DE 122 CV, TRAÇÃO 4X4, COM VASSOURA MECÂNICA ACOPLADA - JUROS. AF_02/2017</v>
          </cell>
          <cell r="D2706" t="str">
            <v>H</v>
          </cell>
          <cell r="E2706" t="str">
            <v>1,63</v>
          </cell>
          <cell r="F2706" t="str">
            <v>1,63</v>
          </cell>
        </row>
        <row r="2707">
          <cell r="A2707" t="str">
            <v>96011</v>
          </cell>
          <cell r="B2707" t="str">
            <v>TRATOR DE PNEUS COM POTÊNCIA DE 122 CV, TRAÇÃO 4X4, COM VASSOURA MECÂNICA ACOPLADA - MANUTENÇÃO. AF_02/2017</v>
          </cell>
          <cell r="D2707" t="str">
            <v>H</v>
          </cell>
          <cell r="E2707" t="str">
            <v>12,87</v>
          </cell>
          <cell r="F2707" t="str">
            <v>12,87</v>
          </cell>
        </row>
        <row r="2708">
          <cell r="A2708" t="str">
            <v>96012</v>
          </cell>
          <cell r="B2708" t="str">
            <v>TRATOR DE PNEUS COM POTÊNCIA DE 122 CV, TRAÇÃO 4X4, COM VASSOURA MECÂNICA ACOPLADA - MATERIAIS NA OPERAÇÃO. AF_02/2017</v>
          </cell>
          <cell r="D2708" t="str">
            <v>H</v>
          </cell>
          <cell r="E2708" t="str">
            <v>110,61</v>
          </cell>
          <cell r="F2708" t="str">
            <v>110,61</v>
          </cell>
        </row>
        <row r="2709">
          <cell r="A2709" t="str">
            <v>96015</v>
          </cell>
          <cell r="B2709" t="str">
            <v>TRATOR DE PNEUS COM POTÊNCIA DE 122 CV, TRAÇÃO 4X4, COM GRADE DE DISCOS ACOPLADA - DEPRECIAÇÃO. AF_02/2017</v>
          </cell>
          <cell r="D2709" t="str">
            <v>H</v>
          </cell>
          <cell r="E2709" t="str">
            <v>11,67</v>
          </cell>
          <cell r="F2709" t="str">
            <v>11,67</v>
          </cell>
        </row>
        <row r="2710">
          <cell r="A2710" t="str">
            <v>96016</v>
          </cell>
          <cell r="B2710" t="str">
            <v>TRATOR DE PNEUS COM POTÊNCIA DE 122 CV, TRAÇÃO 4X4, COM GRADE DE DISCOS ACOPLADA - JUROS. AF_02/2017</v>
          </cell>
          <cell r="D2710" t="str">
            <v>H</v>
          </cell>
          <cell r="E2710" t="str">
            <v>1,61</v>
          </cell>
          <cell r="F2710" t="str">
            <v>1,61</v>
          </cell>
        </row>
        <row r="2711">
          <cell r="A2711" t="str">
            <v>96018</v>
          </cell>
          <cell r="B2711" t="str">
            <v>TRATOR DE PNEUS COM POTÊNCIA DE 122 CV, TRAÇÃO 4X4, COM GRADE DE DISCOS ACOPLADA - MANUTENÇÃO. AF_02/2017</v>
          </cell>
          <cell r="D2711" t="str">
            <v>H</v>
          </cell>
          <cell r="E2711" t="str">
            <v>12,75</v>
          </cell>
          <cell r="F2711" t="str">
            <v>12,75</v>
          </cell>
        </row>
        <row r="2712">
          <cell r="A2712" t="str">
            <v>96019</v>
          </cell>
          <cell r="B2712" t="str">
            <v>TRATOR DE PNEUS COM POTÊNCIA DE 122 CV, TRAÇÃO 4X4, COM GRADE DE DISCOS ACOPLADA - MATERIAIS NA OPERAÇÃO. AF_02/2017</v>
          </cell>
          <cell r="D2712" t="str">
            <v>H</v>
          </cell>
          <cell r="E2712" t="str">
            <v>110,61</v>
          </cell>
          <cell r="F2712" t="str">
            <v>110,61</v>
          </cell>
        </row>
        <row r="2713">
          <cell r="A2713" t="str">
            <v>96023</v>
          </cell>
          <cell r="B2713" t="str">
            <v>TRATOR DE PNEUS COM POTÊNCIA DE 85 CV, TRAÇÃO 4X4, COM GRADE DE DISCOS ACOPLADA - DEPRECIAÇÃO. AF_02/2017</v>
          </cell>
          <cell r="D2713" t="str">
            <v>H</v>
          </cell>
          <cell r="E2713" t="str">
            <v>9,02</v>
          </cell>
          <cell r="F2713" t="str">
            <v>9,02</v>
          </cell>
        </row>
        <row r="2714">
          <cell r="A2714" t="str">
            <v>96024</v>
          </cell>
          <cell r="B2714" t="str">
            <v>TRATOR DE PNEUS COM POTÊNCIA DE 85 CV, TRAÇÃO 4X4, COM GRADE DE DISCOS ACOPLADA - JUROS. AF_02/2017</v>
          </cell>
          <cell r="D2714" t="str">
            <v>H</v>
          </cell>
          <cell r="E2714" t="str">
            <v>1,24</v>
          </cell>
          <cell r="F2714" t="str">
            <v>1,24</v>
          </cell>
        </row>
        <row r="2715">
          <cell r="A2715" t="str">
            <v>96026</v>
          </cell>
          <cell r="B2715" t="str">
            <v>TRATOR DE PNEUS COM POTÊNCIA DE 85 CV, TRAÇÃO 4X4, COM GRADE DE DISCOS ACOPLADA - MANUTENÇÃO. AF_02/2017</v>
          </cell>
          <cell r="D2715" t="str">
            <v>H</v>
          </cell>
          <cell r="E2715" t="str">
            <v>9,86</v>
          </cell>
          <cell r="F2715" t="str">
            <v>9,86</v>
          </cell>
        </row>
        <row r="2716">
          <cell r="A2716" t="str">
            <v>96027</v>
          </cell>
          <cell r="B2716" t="str">
            <v>TRATOR DE PNEUS COM POTÊNCIA DE 85 CV, TRAÇÃO 4X4, COM GRADE DE DISCOS ACOPLADA - MATERIAIS NA OPERAÇÃO. AF_02/2017</v>
          </cell>
          <cell r="D2716" t="str">
            <v>H</v>
          </cell>
          <cell r="E2716" t="str">
            <v>77,07</v>
          </cell>
          <cell r="F2716" t="str">
            <v>77,07</v>
          </cell>
        </row>
        <row r="2717">
          <cell r="A2717" t="str">
            <v>96030</v>
          </cell>
          <cell r="B2717" t="str">
            <v>CAMINHÃO BASCULANTE 10 M3, TRUCADO, POTÊNCIA 230 CV, INCLUSIVE CAÇAMBA METÁLICA, COM DISTRIBUIDOR DE AGREGADOS ACOPLADO - DEPRECIAÇÃO. AF_02/2017</v>
          </cell>
          <cell r="D2717" t="str">
            <v>H</v>
          </cell>
          <cell r="E2717" t="str">
            <v>16,67</v>
          </cell>
          <cell r="F2717" t="str">
            <v>16,67</v>
          </cell>
        </row>
        <row r="2718">
          <cell r="A2718" t="str">
            <v>96031</v>
          </cell>
          <cell r="B2718" t="str">
            <v>CAMINHÃO BASCULANTE 10 M3, TRUCADO, POTÊNCIA 230 CV, INCLUSIVE CAÇAMBA METÁLICA, COM DISTRIBUIDOR DE AGREGADOS ACOPLADO - JUROS. AF_02/2017</v>
          </cell>
          <cell r="D2718" t="str">
            <v>H</v>
          </cell>
          <cell r="E2718" t="str">
            <v>3,07</v>
          </cell>
          <cell r="F2718" t="str">
            <v>3,07</v>
          </cell>
        </row>
        <row r="2719">
          <cell r="A2719" t="str">
            <v>96032</v>
          </cell>
          <cell r="B2719" t="str">
            <v>CAMINHÃO BASCULANTE 10 M3, TRUCADO, POTÊNCIA 230 CV, INCLUSIVE CAÇAMBA METÁLICA, COM DISTRIBUIDOR DE AGREGADOS ACOPLADO - IMPOSTOS E SEGUROS. AF_02/2017</v>
          </cell>
          <cell r="D2719" t="str">
            <v>H</v>
          </cell>
          <cell r="E2719" t="str">
            <v>1,19</v>
          </cell>
          <cell r="F2719" t="str">
            <v>1,19</v>
          </cell>
        </row>
        <row r="2720">
          <cell r="A2720" t="str">
            <v>96033</v>
          </cell>
          <cell r="B2720" t="str">
            <v>CAMINHÃO BASCULANTE 10 M3, TRUCADO, POTÊNCIA 230 CV, INCLUSIVE CAÇAMBA METÁLICA, COM DISTRIBUIDOR DE AGREGADOS ACOPLADO - MANUTENÇÃO. AF_02/2017</v>
          </cell>
          <cell r="D2720" t="str">
            <v>H</v>
          </cell>
          <cell r="E2720" t="str">
            <v>31,25</v>
          </cell>
          <cell r="F2720" t="str">
            <v>31,25</v>
          </cell>
        </row>
        <row r="2721">
          <cell r="A2721" t="str">
            <v>96034</v>
          </cell>
          <cell r="B2721" t="str">
            <v>CAMINHÃO BASCULANTE 10 M3, TRUCADO, POTÊNCIA 230 CV, INCLUSIVE CAÇAMBA METÁLICA, COM DISTRIBUIDOR DE AGREGADOS ACOPLADO - MATERIAIS NA OPERAÇÃO. AF_02/2017</v>
          </cell>
          <cell r="D2721" t="str">
            <v>H</v>
          </cell>
          <cell r="E2721" t="str">
            <v>91,24</v>
          </cell>
          <cell r="F2721" t="str">
            <v>91,24</v>
          </cell>
        </row>
        <row r="2722">
          <cell r="A2722" t="str">
            <v>96053</v>
          </cell>
          <cell r="B2722" t="str">
            <v>TRATOR DE PNEUS COM POTÊNCIA DE 85 CV, TRAÇÃO 4X4, COM VASSOURA MECÂNICA ACOPLADA - DEPRECIAÇÃO. AF_03/2017</v>
          </cell>
          <cell r="D2722" t="str">
            <v>H</v>
          </cell>
          <cell r="E2722" t="str">
            <v>9,12</v>
          </cell>
          <cell r="F2722" t="str">
            <v>9,12</v>
          </cell>
        </row>
        <row r="2723">
          <cell r="A2723" t="str">
            <v>96054</v>
          </cell>
          <cell r="B2723" t="str">
            <v>MINICARREGADEIRA SOBRE RODAS POTENCIA 47HP CAPACIDADE OPERACAO 646 KG, COM VASSOURA MECÂNICA ACOPLADA - DEPRECIAÇÃO. AF_03/2017</v>
          </cell>
          <cell r="D2723" t="str">
            <v>H</v>
          </cell>
          <cell r="E2723" t="str">
            <v>18,03</v>
          </cell>
          <cell r="F2723" t="str">
            <v>18,03</v>
          </cell>
        </row>
        <row r="2724">
          <cell r="A2724" t="str">
            <v>96055</v>
          </cell>
          <cell r="B2724" t="str">
            <v>TRATOR DE PNEUS COM POTÊNCIA DE 85 CV, TRAÇÃO 4X4, COM VASSOURA MECÂNICA ACOPLADA - JUROS. AF_03/2017</v>
          </cell>
          <cell r="D2724" t="str">
            <v>H</v>
          </cell>
          <cell r="E2724" t="str">
            <v>1,26</v>
          </cell>
          <cell r="F2724" t="str">
            <v>1,26</v>
          </cell>
        </row>
        <row r="2725">
          <cell r="A2725" t="str">
            <v>96056</v>
          </cell>
          <cell r="B2725" t="str">
            <v>TRATOR DE PNEUS COM POTÊNCIA DE 85 CV, TRAÇÃO 4X4, COM VASSOURA MECÂNICA ACOPLADA - MANUTENÇÃO. AF_03/2017</v>
          </cell>
          <cell r="D2725" t="str">
            <v>H</v>
          </cell>
          <cell r="E2725" t="str">
            <v>9,98</v>
          </cell>
          <cell r="F2725" t="str">
            <v>9,98</v>
          </cell>
        </row>
        <row r="2726">
          <cell r="A2726" t="str">
            <v>96057</v>
          </cell>
          <cell r="B2726" t="str">
            <v>TRATOR DE PNEUS COM POTÊNCIA DE 85 CV, TRAÇÃO 4X4, COM VASSOURA MECÂNICA ACOPLADA - MATERIAIS NA OPERAÇÃO. AF_03/2017</v>
          </cell>
          <cell r="D2726" t="str">
            <v>H</v>
          </cell>
          <cell r="E2726" t="str">
            <v>77,07</v>
          </cell>
          <cell r="F2726" t="str">
            <v>77,07</v>
          </cell>
        </row>
        <row r="2727">
          <cell r="A2727" t="str">
            <v>96060</v>
          </cell>
          <cell r="B2727" t="str">
            <v>MINICARREGADEIRA SOBRE RODAS POTENCIA 47HP CAPACIDADE OPERACAO 646 KG, COM VASSOURA MECÂNICA ACOPLADA - JUROS. AF_03/2017</v>
          </cell>
          <cell r="D2727" t="str">
            <v>H</v>
          </cell>
          <cell r="E2727" t="str">
            <v>1,81</v>
          </cell>
          <cell r="F2727" t="str">
            <v>1,81</v>
          </cell>
        </row>
        <row r="2728">
          <cell r="A2728" t="str">
            <v>96061</v>
          </cell>
          <cell r="B2728" t="str">
            <v>MINICARREGADEIRA SOBRE RODAS POTENCIA 47HP CAPACIDADE OPERACAO 646 KG, COM VASSOURA MECÂNICA ACOPLADA - MANUTENÇÃO. AF_03/2017</v>
          </cell>
          <cell r="D2728" t="str">
            <v>H</v>
          </cell>
          <cell r="E2728" t="str">
            <v>22,54</v>
          </cell>
          <cell r="F2728" t="str">
            <v>22,54</v>
          </cell>
        </row>
        <row r="2729">
          <cell r="A2729" t="str">
            <v>96062</v>
          </cell>
          <cell r="B2729" t="str">
            <v>MINICARREGADEIRA SOBRE RODAS POTENCIA 47HP CAPACIDADE OPERACAO 646 KG, COM VASSOURA MECÂNICA ACOPLADA - MATERIAIS NA OPERAÇÃO. AF_03/2017</v>
          </cell>
          <cell r="D2729" t="str">
            <v>H</v>
          </cell>
          <cell r="E2729" t="str">
            <v>33,72</v>
          </cell>
          <cell r="F2729" t="str">
            <v>33,72</v>
          </cell>
        </row>
        <row r="2730">
          <cell r="A2730" t="str">
            <v>96241</v>
          </cell>
          <cell r="B2730" t="str">
            <v>MINIESCAVADEIRA SOBRE ESTEIRAS, POTENCIA LIQUIDA DE *30* HP, PESO OPERACIONAL DE *3.500* KG - DEPRECIACAO. AF_04/2017</v>
          </cell>
          <cell r="D2730" t="str">
            <v>H</v>
          </cell>
          <cell r="E2730" t="str">
            <v>16,15</v>
          </cell>
          <cell r="F2730" t="str">
            <v>16,15</v>
          </cell>
        </row>
        <row r="2731">
          <cell r="A2731" t="str">
            <v>96242</v>
          </cell>
          <cell r="B2731" t="str">
            <v>MINIESCAVADEIRA SOBRE ESTEIRAS, POTENCIA LIQUIDA DE *30* HP, PESO OPERACIONAL DE *3.500* KG - JUROS. AF_04/2017</v>
          </cell>
          <cell r="D2731" t="str">
            <v>H</v>
          </cell>
          <cell r="E2731" t="str">
            <v>2,19</v>
          </cell>
          <cell r="F2731" t="str">
            <v>2,19</v>
          </cell>
        </row>
        <row r="2732">
          <cell r="A2732" t="str">
            <v>96243</v>
          </cell>
          <cell r="B2732" t="str">
            <v>MINIESCAVADEIRA SOBRE ESTEIRAS, POTENCIA LIQUIDA DE *30* HP, PESO OPERACIONAL DE *3.500* KG - MANUTENCAO. AF_04/2017</v>
          </cell>
          <cell r="D2732" t="str">
            <v>H</v>
          </cell>
          <cell r="E2732" t="str">
            <v>20,18</v>
          </cell>
          <cell r="F2732" t="str">
            <v>20,18</v>
          </cell>
        </row>
        <row r="2733">
          <cell r="A2733" t="str">
            <v>96244</v>
          </cell>
          <cell r="B2733" t="str">
            <v>MINIESCAVADEIRA SOBRE ESTEIRAS, POTENCIA LIQUIDA DE *30* HP, PESO OPERACIONAL DE *3.500* KG - MATERIAIS NA OPERACAO. AF_04/2017</v>
          </cell>
          <cell r="D2733" t="str">
            <v>H</v>
          </cell>
          <cell r="E2733" t="str">
            <v>11,20</v>
          </cell>
          <cell r="F2733" t="str">
            <v>11,20</v>
          </cell>
        </row>
        <row r="2734">
          <cell r="A2734" t="str">
            <v>96298</v>
          </cell>
          <cell r="B2734" t="str">
            <v>PERFURATRIZ ROTATIVA SOBRE ESTEIRA, TORQUE MAXIMO 2500 KGM, POTENCIA 110 HP, MOTOR DIESEL - DEPRECIAÇÃO. AF_05/2017</v>
          </cell>
          <cell r="D2734" t="str">
            <v>H</v>
          </cell>
          <cell r="E2734" t="str">
            <v>40,08</v>
          </cell>
          <cell r="F2734" t="str">
            <v>40,08</v>
          </cell>
        </row>
        <row r="2735">
          <cell r="A2735" t="str">
            <v>96299</v>
          </cell>
          <cell r="B2735" t="str">
            <v>PERFURATRIZ ROTATIVA SOBRE ESTEIRA, TORQUE MAXIMO 2500 KGM, POTENCIA 110 HP, MOTOR DIESEL - JUROS. AF_05/2017</v>
          </cell>
          <cell r="D2735" t="str">
            <v>H</v>
          </cell>
          <cell r="E2735" t="str">
            <v>5,56</v>
          </cell>
          <cell r="F2735" t="str">
            <v>5,56</v>
          </cell>
        </row>
        <row r="2736">
          <cell r="A2736" t="str">
            <v>96300</v>
          </cell>
          <cell r="B2736" t="str">
            <v>PERFURATRIZ ROTATIVA SOBRE ESTEIRA, TORQUE MAXIMO 2500 KGM, POTENCIA 110 HP, MOTOR DIESEL - MANUTENÇÃO. AF_05/2017</v>
          </cell>
          <cell r="D2736" t="str">
            <v>H</v>
          </cell>
          <cell r="E2736" t="str">
            <v>50,16</v>
          </cell>
          <cell r="F2736" t="str">
            <v>50,16</v>
          </cell>
        </row>
        <row r="2737">
          <cell r="A2737" t="str">
            <v>96301</v>
          </cell>
          <cell r="B2737" t="str">
            <v>PERFURATRIZ ROTATIVA SOBRE ESTEIRA, TORQUE MAXIMO 2500 KGM, POTENCIA 110 HP, MOTOR DIESEL - MATERIAIS NA OPERAÇÃO. AF_05/2017</v>
          </cell>
          <cell r="D2737" t="str">
            <v>H</v>
          </cell>
          <cell r="E2737" t="str">
            <v>31,60</v>
          </cell>
          <cell r="F2737" t="str">
            <v>31,60</v>
          </cell>
        </row>
        <row r="2738">
          <cell r="A2738" t="str">
            <v>96304</v>
          </cell>
          <cell r="B2738" t="str">
            <v>COMPRESSOR DE AR, VAZAO DE 10 PCM, RESERVATORIO 100 L, PRESSAO DE TRABALHO ENTRE 6,9 E 9,7 BAR,  POTENCIA 2 HP, TENSAO 110/220 V - DEPRECIAÇÃO. AF_05/2017</v>
          </cell>
          <cell r="D2738" t="str">
            <v>H</v>
          </cell>
          <cell r="E2738" t="str">
            <v>0,11</v>
          </cell>
          <cell r="F2738" t="str">
            <v>0,11</v>
          </cell>
        </row>
        <row r="2739">
          <cell r="A2739" t="str">
            <v>96305</v>
          </cell>
          <cell r="B2739" t="str">
            <v>COMPRESSOR DE AR, VAZAO DE 10 PCM, RESERVATORIO 100 L, PRESSAO DE TRABALHO ENTRE 6,9 E 9,7 BAR,  POTENCIA 2 HP, TENSAO 110/220 V - JUROS. AF_05/2017</v>
          </cell>
          <cell r="D2739" t="str">
            <v>H</v>
          </cell>
          <cell r="E2739" t="str">
            <v>0,01</v>
          </cell>
          <cell r="F2739" t="str">
            <v>0,01</v>
          </cell>
        </row>
        <row r="2740">
          <cell r="A2740" t="str">
            <v>96306</v>
          </cell>
          <cell r="B2740" t="str">
            <v>COMPRESSOR DE AR, VAZAO DE 10 PCM, RESERVATORIO 100 L, PRESSAO DE TRABALHO ENTRE 6,9 E 9,7 BAR,  POTENCIA 2 HP, TENSAO 110/220 V - MANUTENÇÃO. AF_05/2017</v>
          </cell>
          <cell r="D2740" t="str">
            <v>H</v>
          </cell>
          <cell r="E2740" t="str">
            <v>0,14</v>
          </cell>
          <cell r="F2740" t="str">
            <v>0,14</v>
          </cell>
        </row>
        <row r="2741">
          <cell r="A2741" t="str">
            <v>96307</v>
          </cell>
          <cell r="B2741" t="str">
            <v>COMPRESSOR DE AR, VAZAO DE 10 PCM, RESERVATORIO 100 L, PRESSAO DE TRABALHO ENTRE 6,9 E 9,7 BAR, POTENCIA 2 HP, TENSAO 110/220 V - MATERIAIS NA OPERAÇÃO. AF_05/2017</v>
          </cell>
          <cell r="D2741" t="str">
            <v>H</v>
          </cell>
          <cell r="E2741" t="str">
            <v>0,95</v>
          </cell>
          <cell r="F2741" t="str">
            <v>0,95</v>
          </cell>
        </row>
        <row r="2742">
          <cell r="A2742" t="str">
            <v>96457</v>
          </cell>
          <cell r="B2742" t="str">
            <v>ROLO COMPACTADOR DE PNEUS, ESTATICO, PRESSAO VARIAVEL, POTENCIA 110 HP, PESO SEM/COM LASTRO 10,8/27 T, LARGURA DE ROLAGEM 2,30 M - MATERIAIS NA OPERACAO. AF_06/2017</v>
          </cell>
          <cell r="D2742" t="str">
            <v>H</v>
          </cell>
          <cell r="E2742" t="str">
            <v>41,07</v>
          </cell>
          <cell r="F2742" t="str">
            <v>41,07</v>
          </cell>
        </row>
        <row r="2743">
          <cell r="A2743" t="str">
            <v>96458</v>
          </cell>
          <cell r="B2743" t="str">
            <v>ROLO COMPACTADOR DE PNEUS, ESTATICO, PRESSAO VARIAVEL, POTENCIA 110 HP, PESO SEM/COM LASTRO 10,8/27 T, LARGURA DE ROLAGEM 2,30 M - MANUTENCAO. AF_06/2017</v>
          </cell>
          <cell r="D2743" t="str">
            <v>H</v>
          </cell>
          <cell r="E2743" t="str">
            <v>31,93</v>
          </cell>
          <cell r="F2743" t="str">
            <v>31,93</v>
          </cell>
        </row>
        <row r="2744">
          <cell r="A2744" t="str">
            <v>96459</v>
          </cell>
          <cell r="B2744" t="str">
            <v>ROLO COMPACTADOR DE PNEUS, ESTATICO, PRESSAO VARIAVEL, POTENCIA 110 HP, PESO SEM/COM LASTRO 10,8/27 T, LARGURA DE ROLAGEM 2,30 M - JUROS. AF_06/2017</v>
          </cell>
          <cell r="D2744" t="str">
            <v>H</v>
          </cell>
          <cell r="E2744" t="str">
            <v>3,54</v>
          </cell>
          <cell r="F2744" t="str">
            <v>3,54</v>
          </cell>
        </row>
        <row r="2745">
          <cell r="A2745" t="str">
            <v>96460</v>
          </cell>
          <cell r="B2745" t="str">
            <v>ROLO COMPACTADOR DE PNEUS, ESTATICO, PRESSAO VARIAVEL, POTENCIA 110 HP, PESO SEM/COM LASTRO 10,8/27 T, LARGURA DE ROLAGEM 2,30 M - DEPRECIAÇÃO. AF_06/2017</v>
          </cell>
          <cell r="D2745" t="str">
            <v>H</v>
          </cell>
          <cell r="E2745" t="str">
            <v>25,51</v>
          </cell>
          <cell r="F2745" t="str">
            <v>25,51</v>
          </cell>
        </row>
        <row r="2746">
          <cell r="A2746" t="str">
            <v>98760</v>
          </cell>
          <cell r="B2746" t="str">
            <v>INVERSOR DE SOLDA MONOFÁSICO DE 160 A, POTÊNCIA DE 5400 W, TENSÃO DE 220 V, PARA SOLDA COM ELETRODOS DE 2,0 A 4,0 MM E PROCESSO TIG - DEPRECIAÇÃO. AF_06/2018</v>
          </cell>
          <cell r="D2746" t="str">
            <v>H</v>
          </cell>
          <cell r="E2746" t="str">
            <v>0,07</v>
          </cell>
          <cell r="F2746" t="str">
            <v>0,07</v>
          </cell>
        </row>
        <row r="2747">
          <cell r="A2747" t="str">
            <v>98761</v>
          </cell>
          <cell r="B2747" t="str">
            <v>INVERSOR DE SOLDA MONOFÁSICO DE 160 A, POTÊNCIA DE 5400 W, TENSÃO DE 220 V, PARA SOLDA COM ELETRODOS DE 2,0 A 4,0 MM E PROCESSO TIG - JUROS. AF_06/2018</v>
          </cell>
          <cell r="D2747" t="str">
            <v>H</v>
          </cell>
          <cell r="E2747" t="str">
            <v>0,01</v>
          </cell>
          <cell r="F2747" t="str">
            <v>0,01</v>
          </cell>
        </row>
        <row r="2748">
          <cell r="A2748" t="str">
            <v>98762</v>
          </cell>
          <cell r="B2748" t="str">
            <v>INVERSOR DE SOLDA MONOFÁSICO DE 160 A, POTÊNCIA DE 5400 W, TENSÃO DE 220 V, PARA SOLDA COM ELETRODOS DE 2,0 A 4,0 MM E PROCESSO TIG - MANUTENÇÃO. AF_06/2018</v>
          </cell>
          <cell r="D2748" t="str">
            <v>H</v>
          </cell>
          <cell r="E2748" t="str">
            <v>0,09</v>
          </cell>
          <cell r="F2748" t="str">
            <v>0,09</v>
          </cell>
        </row>
        <row r="2749">
          <cell r="A2749" t="str">
            <v>98763</v>
          </cell>
          <cell r="B2749" t="str">
            <v>INVERSOR DE SOLDA MONOFÁSICO DE 160 A, POTÊNCIA DE 5400 W, TENSÃO DE 220 V, PARA SOLDA COM ELETRODOS DE 2,0 A 4,0 MM E PROCESSO TIG - MATERIAIS NA OPERAÇÃO. AF_06/2018</v>
          </cell>
          <cell r="D2749" t="str">
            <v>H</v>
          </cell>
          <cell r="E2749" t="str">
            <v>3,44</v>
          </cell>
          <cell r="F2749" t="str">
            <v>3,44</v>
          </cell>
        </row>
        <row r="2750">
          <cell r="A2750" t="str">
            <v>99829</v>
          </cell>
          <cell r="B2750" t="str">
            <v>LAVADORA DE ALTA PRESSAO (LAVA-JATO) PARA AGUA FRIA, PRESSAO DE OPERACAO ENTRE 1400 E 1900 LIB/POL2, VAZAO MAXIMA ENTRE 400 E 700 L/H - DEPRECIAÇÃO. AF_04/2019</v>
          </cell>
          <cell r="D2750" t="str">
            <v>H</v>
          </cell>
          <cell r="E2750" t="str">
            <v>0,12</v>
          </cell>
          <cell r="F2750" t="str">
            <v>0,12</v>
          </cell>
        </row>
        <row r="2751">
          <cell r="A2751" t="str">
            <v>99830</v>
          </cell>
          <cell r="B2751" t="str">
            <v>LAVADORA DE ALTA PRESSAO (LAVA-JATO) PARA AGUA FRIA, PRESSAO DE OPERACAO ENTRE 1400 E 1900 LIB/POL2, VAZAO MAXIMA ENTRE 400 E 700 L/H - JUROS. AF_04/2019</v>
          </cell>
          <cell r="D2751" t="str">
            <v>H</v>
          </cell>
          <cell r="E2751" t="str">
            <v>0,01</v>
          </cell>
          <cell r="F2751" t="str">
            <v>0,01</v>
          </cell>
        </row>
        <row r="2752">
          <cell r="A2752" t="str">
            <v>99831</v>
          </cell>
          <cell r="B2752" t="str">
            <v>LAVADORA DE ALTA PRESSAO (LAVA-JATO) PARA AGUA FRIA, PRESSAO DE OPERACAO ENTRE 1400 E 1900 LIB/POL2, VAZAO MAXIMA ENTRE 400 E 700 L/H - MANUTENÇÃO. AF_04/2019</v>
          </cell>
          <cell r="D2752" t="str">
            <v>H</v>
          </cell>
          <cell r="E2752" t="str">
            <v>0,17</v>
          </cell>
          <cell r="F2752" t="str">
            <v>0,17</v>
          </cell>
        </row>
        <row r="2753">
          <cell r="A2753" t="str">
            <v>99832</v>
          </cell>
          <cell r="B2753" t="str">
            <v>LAVADORA DE ALTA PRESSAO (LAVA-JATO) PARA AGUA FRIA, PRESSAO DE OPERACAO ENTRE 1400 E 1900 LIB/POL2, VAZAO MAXIMA ENTRE 400 E 700 L/H - MATERIAIS NA OPERAÇÃO. AF_04/2019</v>
          </cell>
          <cell r="D2753" t="str">
            <v>H</v>
          </cell>
          <cell r="E2753" t="str">
            <v>0,89</v>
          </cell>
          <cell r="F2753" t="str">
            <v>0,89</v>
          </cell>
        </row>
        <row r="2754">
          <cell r="A2754" t="str">
            <v>100637</v>
          </cell>
          <cell r="B2754" t="str">
            <v>USINA DE MISTURA ASFÁLTICA À QUENTE, TIPO CONTRA FLUXO, PROD 100 A 140 TON/HORA - DEPRECIAÇÃO. AF_12/2019</v>
          </cell>
          <cell r="D2754" t="str">
            <v>H</v>
          </cell>
          <cell r="E2754" t="str">
            <v>77,38</v>
          </cell>
          <cell r="F2754" t="str">
            <v>77,38</v>
          </cell>
        </row>
        <row r="2755">
          <cell r="A2755" t="str">
            <v>100638</v>
          </cell>
          <cell r="B2755" t="str">
            <v>USINA DE MISTURA ASFÁLTICA À QUENTE, TIPO CONTRA FLUXO, PROD 100 A 140 TON/HORA - JUROS. AF_12/2019</v>
          </cell>
          <cell r="D2755" t="str">
            <v>H</v>
          </cell>
          <cell r="E2755" t="str">
            <v>13,92</v>
          </cell>
          <cell r="F2755" t="str">
            <v>13,92</v>
          </cell>
        </row>
        <row r="2756">
          <cell r="A2756" t="str">
            <v>100639</v>
          </cell>
          <cell r="B2756" t="str">
            <v>USINA DE MISTURA ASFÁLTICA À QUENTE, TIPO CONTRA FLUXO, PROD 100 A 140 TON/HORA - MANUTENÇÃO. AF_12/2019</v>
          </cell>
          <cell r="D2756" t="str">
            <v>H</v>
          </cell>
          <cell r="E2756" t="str">
            <v>124,39</v>
          </cell>
          <cell r="F2756" t="str">
            <v>124,39</v>
          </cell>
        </row>
        <row r="2757">
          <cell r="A2757" t="str">
            <v>100640</v>
          </cell>
          <cell r="B2757" t="str">
            <v>USINA DE MISTURA ASFÁLTICA À QUENTE, TIPO CONTRA FLUXO, PROD 100 A 140 TON/HORA - MATERIAIS NA OPERAÇÃO. AF_12/2019</v>
          </cell>
          <cell r="D2757" t="str">
            <v>H</v>
          </cell>
          <cell r="E2757" t="str">
            <v>178,50</v>
          </cell>
          <cell r="F2757" t="str">
            <v>178,50</v>
          </cell>
        </row>
        <row r="2758">
          <cell r="A2758" t="str">
            <v>100643</v>
          </cell>
          <cell r="B2758" t="str">
            <v>USINA DE ASFALTO, TIPO GRAVIMÉTRICA, PROD 150 TON/HORA - DEPRECIAÇÃO. AF_12/2019</v>
          </cell>
          <cell r="D2758" t="str">
            <v>H</v>
          </cell>
          <cell r="E2758" t="str">
            <v>203,75</v>
          </cell>
          <cell r="F2758" t="str">
            <v>203,75</v>
          </cell>
        </row>
        <row r="2759">
          <cell r="A2759" t="str">
            <v>100644</v>
          </cell>
          <cell r="B2759" t="str">
            <v>USINA DE ASFALTO, TIPO GRAVIMÉTRICA, PROD 150 TON/HORA - JUROS. AF_12/2019</v>
          </cell>
          <cell r="D2759" t="str">
            <v>H</v>
          </cell>
          <cell r="E2759" t="str">
            <v>36,67</v>
          </cell>
          <cell r="F2759" t="str">
            <v>36,67</v>
          </cell>
        </row>
        <row r="2760">
          <cell r="A2760" t="str">
            <v>100645</v>
          </cell>
          <cell r="B2760" t="str">
            <v>USINA DE ASFALTO, TIPO GRAVIMÉTRICA, PROD 150 TON/HORA - MANUTENÇÃO. AF_12/2019</v>
          </cell>
          <cell r="D2760" t="str">
            <v>H</v>
          </cell>
          <cell r="E2760" t="str">
            <v>327,53</v>
          </cell>
          <cell r="F2760" t="str">
            <v>327,53</v>
          </cell>
        </row>
        <row r="2761">
          <cell r="A2761" t="str">
            <v>100646</v>
          </cell>
          <cell r="B2761" t="str">
            <v>USINA DE ASFALTO, TIPO GRAVIMÉTRICA, PROD 150 TON/HORA - MATERIAIS NA OPERAÇÃO. AF_12/2019</v>
          </cell>
          <cell r="D2761" t="str">
            <v>H</v>
          </cell>
          <cell r="E2761" t="str">
            <v>255,00</v>
          </cell>
          <cell r="F2761" t="str">
            <v>255,00</v>
          </cell>
        </row>
        <row r="2762">
          <cell r="A2762" t="str">
            <v>55960</v>
          </cell>
          <cell r="B2762" t="str">
            <v>IMUNIZACAO DE MADEIRAMENTO PARA COBERTURA UTILIZANDO CUPINICIDA INCOLOR</v>
          </cell>
          <cell r="D2762" t="str">
            <v>M2</v>
          </cell>
          <cell r="E2762" t="str">
            <v>4,55</v>
          </cell>
          <cell r="F2762" t="str">
            <v>4,85</v>
          </cell>
        </row>
        <row r="2763">
          <cell r="A2763" t="str">
            <v>92259</v>
          </cell>
          <cell r="B2763" t="str">
            <v>INSTALAÇÃO DE TESOURA (INTEIRA OU MEIA), BIAPOIADA, EM MADEIRA NÃO APARELHADA, PARA VÃOS MAIORES OU IGUAIS A 3,0 M E MENORES QUE 6,0 M, INCLUSO IÇAMENTO. AF_07/2019</v>
          </cell>
          <cell r="D2763" t="str">
            <v>UN</v>
          </cell>
          <cell r="E2763" t="str">
            <v>264,14</v>
          </cell>
          <cell r="F2763" t="str">
            <v>273,78</v>
          </cell>
        </row>
        <row r="2764">
          <cell r="A2764" t="str">
            <v>92260</v>
          </cell>
          <cell r="B2764" t="str">
            <v>INSTALAÇÃO DE TESOURA (INTEIRA OU MEIA), BIAPOIADA, EM MADEIRA NÃO APARELHADA, PARA VÃOS MAIORES OU IGUAIS A 6,0 M E MENORES QUE 8,0 M, INCLUSO IÇAMENTO. AF_07/2019</v>
          </cell>
          <cell r="D2764" t="str">
            <v>UN</v>
          </cell>
          <cell r="E2764" t="str">
            <v>305,34</v>
          </cell>
          <cell r="F2764" t="str">
            <v>319,61</v>
          </cell>
        </row>
        <row r="2765">
          <cell r="A2765" t="str">
            <v>92261</v>
          </cell>
          <cell r="B2765" t="str">
            <v>INSTALAÇÃO DE TESOURA (INTEIRA OU MEIA), BIAPOIADA, EM MADEIRA NÃO APARELHADA, PARA VÃOS MAIORES OU IGUAIS A 8,0 M E MENORES QUE 10,0 M, INCLUSO IÇAMENTO. AF_07/2019</v>
          </cell>
          <cell r="D2765" t="str">
            <v>UN</v>
          </cell>
          <cell r="E2765" t="str">
            <v>345,28</v>
          </cell>
          <cell r="F2765" t="str">
            <v>364,04</v>
          </cell>
        </row>
        <row r="2766">
          <cell r="A2766" t="str">
            <v>92262</v>
          </cell>
          <cell r="B2766" t="str">
            <v>INSTALAÇÃO DE TESOURA (INTEIRA OU MEIA), BIAPOIADA, EM MADEIRA NÃO APARELHADA, PARA VÃOS MAIORES OU IGUAIS A 10,0 M E MENORES QUE 12,0 M, INCLUSO IÇAMENTO. AF_07/2019</v>
          </cell>
          <cell r="D2766" t="str">
            <v>UN</v>
          </cell>
          <cell r="E2766" t="str">
            <v>409,59</v>
          </cell>
          <cell r="F2766" t="str">
            <v>435,57</v>
          </cell>
        </row>
        <row r="2767">
          <cell r="A2767" t="str">
            <v>92539</v>
          </cell>
          <cell r="B2767" t="str">
            <v>TRAMA DE MADEIRA COMPOSTA POR RIPAS, CAIBROS E TERÇAS PARA TELHADOS DE ATÉ 2 ÁGUAS PARA TELHA DE ENCAIXE DE CERÂMICA OU DE CONCRETO, INCLUSO TRANSPORTE VERTICAL. AF_07/2019</v>
          </cell>
          <cell r="D2767" t="str">
            <v>M2</v>
          </cell>
          <cell r="E2767" t="str">
            <v>42,78</v>
          </cell>
          <cell r="F2767" t="str">
            <v>44,34</v>
          </cell>
        </row>
        <row r="2768">
          <cell r="A2768" t="str">
            <v>92540</v>
          </cell>
          <cell r="B2768" t="str">
            <v>TRAMA DE MADEIRA COMPOSTA POR RIPAS, CAIBROS E TERÇAS PARA TELHADOS DE MAIS QUE 2 ÁGUAS PARA TELHA DE ENCAIXE DE CERÂMICA OU DE CONCRETO, INCLUSO TRANSPORTE VERTICAL. AF_07/2019</v>
          </cell>
          <cell r="D2768" t="str">
            <v>M2</v>
          </cell>
          <cell r="E2768" t="str">
            <v>48,88</v>
          </cell>
          <cell r="F2768" t="str">
            <v>51,08</v>
          </cell>
        </row>
        <row r="2769">
          <cell r="A2769" t="str">
            <v>92541</v>
          </cell>
          <cell r="B2769" t="str">
            <v>TRAMA DE MADEIRA COMPOSTA POR RIPAS, CAIBROS E TERÇAS PARA TELHADOS DE ATÉ 2 ÁGUAS PARA TELHA CERÂMICA CAPA-CANAL, INCLUSO TRANSPORTE VERTICAL. AF_07/2019</v>
          </cell>
          <cell r="D2769" t="str">
            <v>M2</v>
          </cell>
          <cell r="E2769" t="str">
            <v>45,72</v>
          </cell>
          <cell r="F2769" t="str">
            <v>47,32</v>
          </cell>
        </row>
        <row r="2770">
          <cell r="A2770" t="str">
            <v>92542</v>
          </cell>
          <cell r="B2770" t="str">
            <v>TRAMA DE MADEIRA COMPOSTA POR RIPAS, CAIBROS E TERÇAS PARA TELHADOS DE MAIS QUE 2 ÁGUAS PARA TELHA CERÂMICA CAPA-CANAL, INCLUSO TRANSPORTE VERTICAL. AF_07/2019</v>
          </cell>
          <cell r="D2770" t="str">
            <v>M2</v>
          </cell>
          <cell r="E2770" t="str">
            <v>55,83</v>
          </cell>
          <cell r="F2770" t="str">
            <v>58,13</v>
          </cell>
        </row>
        <row r="2771">
          <cell r="A2771" t="str">
            <v>92543</v>
          </cell>
          <cell r="B2771" t="str">
            <v>TRAMA DE MADEIRA COMPOSTA POR TERÇAS PARA TELHADOS DE ATÉ 2 ÁGUAS PARA TELHA ONDULADA DE FIBROCIMENTO, METÁLICA, PLÁSTICA OU TERMOACÚSTICA, INCLUSO TRANSPORTE VERTICAL. AF_07/2019</v>
          </cell>
          <cell r="D2771" t="str">
            <v>M2</v>
          </cell>
          <cell r="E2771" t="str">
            <v>11,85</v>
          </cell>
          <cell r="F2771" t="str">
            <v>12,22</v>
          </cell>
        </row>
        <row r="2772">
          <cell r="A2772" t="str">
            <v>92544</v>
          </cell>
          <cell r="B2772" t="str">
            <v>TRAMA DE MADEIRA COMPOSTA POR TERÇAS PARA TELHADOS DE ATÉ 2 ÁGUAS PARA TELHA ESTRUTURAL DE FIBROCIMENTO, INCLUSO TRANSPORTE VERTICAL. AF_07/2019</v>
          </cell>
          <cell r="D2772" t="str">
            <v>M2</v>
          </cell>
          <cell r="E2772" t="str">
            <v>10,02</v>
          </cell>
          <cell r="F2772" t="str">
            <v>10,30</v>
          </cell>
        </row>
        <row r="2773">
          <cell r="A2773" t="str">
            <v>92545</v>
          </cell>
          <cell r="B2773" t="str">
            <v>FABRICAÇÃO E INSTALAÇÃO DE TESOURA INTEIRA EM MADEIRA NÃO APARELHADA, VÃO DE 3 M, PARA TELHA CERÂMICA OU DE CONCRETO, INCLUSO IÇAMENTO. AF_07/2019</v>
          </cell>
          <cell r="D2773" t="str">
            <v>UN</v>
          </cell>
          <cell r="E2773" t="str">
            <v>563,19</v>
          </cell>
          <cell r="F2773" t="str">
            <v>590,20</v>
          </cell>
        </row>
        <row r="2774">
          <cell r="A2774" t="str">
            <v>92546</v>
          </cell>
          <cell r="B2774" t="str">
            <v>FABRICAÇÃO E INSTALAÇÃO DE TESOURA INTEIRA EM MADEIRA NÃO APARELHADA, VÃO DE 4 M, PARA TELHA CERÂMICA OU DE CONCRETO, INCLUSO IÇAMENTO. AF_07/2019</v>
          </cell>
          <cell r="D2774" t="str">
            <v>UN</v>
          </cell>
          <cell r="E2774" t="str">
            <v>691,49</v>
          </cell>
          <cell r="F2774" t="str">
            <v>727,18</v>
          </cell>
        </row>
        <row r="2775">
          <cell r="A2775" t="str">
            <v>92547</v>
          </cell>
          <cell r="B2775" t="str">
            <v>FABRICAÇÃO E INSTALAÇÃO DE TESOURA INTEIRA EM MADEIRA NÃO APARELHADA, VÃO DE 5 M, PARA TELHA CERÂMICA OU DE CONCRETO, INCLUSO IÇAMENTO. AF_07/2019</v>
          </cell>
          <cell r="D2775" t="str">
            <v>UN</v>
          </cell>
          <cell r="E2775" t="str">
            <v>725,37</v>
          </cell>
          <cell r="F2775" t="str">
            <v>761,06</v>
          </cell>
        </row>
        <row r="2776">
          <cell r="A2776" t="str">
            <v>92548</v>
          </cell>
          <cell r="B2776" t="str">
            <v>FABRICAÇÃO E INSTALAÇÃO DE TESOURA INTEIRA EM MADEIRA NÃO APARELHADA, VÃO DE 6 M, PARA TELHA CERÂMICA OU DE CONCRETO, INCLUSO IÇAMENTO. AF_07/2019</v>
          </cell>
          <cell r="D2776" t="str">
            <v>UN</v>
          </cell>
          <cell r="E2776" t="str">
            <v>807,03</v>
          </cell>
          <cell r="F2776" t="str">
            <v>847,35</v>
          </cell>
        </row>
        <row r="2777">
          <cell r="A2777" t="str">
            <v>92549</v>
          </cell>
          <cell r="B2777" t="str">
            <v>FABRICAÇÃO E INSTALAÇÃO DE TESOURA INTEIRA EM MADEIRA NÃO APARELHADA, VÃO DE 7 M, PARA TELHA CERÂMICA OU DE CONCRETO, INCLUSO IÇAMENTO. AF_07/2019</v>
          </cell>
          <cell r="D2777" t="str">
            <v>UN</v>
          </cell>
          <cell r="E2777" t="str">
            <v>1.023,09</v>
          </cell>
          <cell r="F2777" t="str">
            <v>1.080,78</v>
          </cell>
        </row>
        <row r="2778">
          <cell r="A2778" t="str">
            <v>92550</v>
          </cell>
          <cell r="B2778" t="str">
            <v>FABRICAÇÃO E INSTALAÇÃO DE TESOURA INTEIRA EM MADEIRA NÃO APARELHADA, VÃO DE 8 M, PARA TELHA CERÂMICA OU DE CONCRETO, INCLUSO IÇAMENTO. AF_07/2019</v>
          </cell>
          <cell r="D2778" t="str">
            <v>UN</v>
          </cell>
          <cell r="E2778" t="str">
            <v>1.269,09</v>
          </cell>
          <cell r="F2778" t="str">
            <v>1.331,27</v>
          </cell>
        </row>
        <row r="2779">
          <cell r="A2779" t="str">
            <v>92551</v>
          </cell>
          <cell r="B2779" t="str">
            <v>FABRICAÇÃO E INSTALAÇÃO DE TESOURA INTEIRA EM MADEIRA NÃO APARELHADA, VÃO DE 9 M, PARA TELHA CERÂMICA OU DE CONCRETO, INCLUSO IÇAMENTO. AF_07/2019</v>
          </cell>
          <cell r="D2779" t="str">
            <v>UN</v>
          </cell>
          <cell r="E2779" t="str">
            <v>1.313,82</v>
          </cell>
          <cell r="F2779" t="str">
            <v>1.376,00</v>
          </cell>
        </row>
        <row r="2780">
          <cell r="A2780" t="str">
            <v>92552</v>
          </cell>
          <cell r="B2780" t="str">
            <v>FABRICAÇÃO E INSTALAÇÃO DE TESOURA INTEIRA EM MADEIRA NÃO APARELHADA, VÃO DE 10 M, PARA TELHA CERÂMICA OU DE CONCRETO, INCLUSO IÇAMENTO. AF_07/2019</v>
          </cell>
          <cell r="D2780" t="str">
            <v>UN</v>
          </cell>
          <cell r="E2780" t="str">
            <v>1.429,47</v>
          </cell>
          <cell r="F2780" t="str">
            <v>1.498,87</v>
          </cell>
        </row>
        <row r="2781">
          <cell r="A2781" t="str">
            <v>92553</v>
          </cell>
          <cell r="B2781" t="str">
            <v>FABRICAÇÃO E INSTALAÇÃO DE TESOURA INTEIRA EM MADEIRA NÃO APARELHADA, VÃO DE 11 M, PARA TELHA CERÂMICA OU DE CONCRETO, INCLUSO IÇAMENTO. AF_07/2019</v>
          </cell>
          <cell r="D2781" t="str">
            <v>UN</v>
          </cell>
          <cell r="E2781" t="str">
            <v>1.654,03</v>
          </cell>
          <cell r="F2781" t="str">
            <v>1.740,80</v>
          </cell>
        </row>
        <row r="2782">
          <cell r="A2782" t="str">
            <v>92554</v>
          </cell>
          <cell r="B2782" t="str">
            <v>FABRICAÇÃO E INSTALAÇÃO DE TESOURA INTEIRA EM MADEIRA NÃO APARELHADA, VÃO DE 12 M, PARA TELHA CERÂMICA OU DE CONCRETO, INCLUSO IÇAMENTO. AF_07/2019</v>
          </cell>
          <cell r="D2782" t="str">
            <v>UN</v>
          </cell>
          <cell r="E2782" t="str">
            <v>1.704,87</v>
          </cell>
          <cell r="F2782" t="str">
            <v>1.791,64</v>
          </cell>
        </row>
        <row r="2783">
          <cell r="A2783" t="str">
            <v>92555</v>
          </cell>
          <cell r="B2783" t="str">
            <v>FABRICAÇÃO E INSTALAÇÃO DE TESOURA INTEIRA EM MADEIRA NÃO APARELHADA, VÃO DE 3 M, PARA TELHA ONDULADA DE FIBROCIMENTO, METÁLICA, PLÁSTICA OU TERMOACÚSTICA, INCLUSO IÇAMENTO. AF_07/2019</v>
          </cell>
          <cell r="D2783" t="str">
            <v>UN</v>
          </cell>
          <cell r="E2783" t="str">
            <v>556,60</v>
          </cell>
          <cell r="F2783" t="str">
            <v>583,61</v>
          </cell>
        </row>
        <row r="2784">
          <cell r="A2784" t="str">
            <v>92556</v>
          </cell>
          <cell r="B2784" t="str">
            <v>FABRICAÇÃO E INSTALAÇÃO DE TESOURA INTEIRA EM MADEIRA NÃO APARELHADA, VÃO DE 4 M, PARA TELHA ONDULADA DE FIBROCIMENTO, METÁLICA, PLÁSTICA OU TERMOACÚSTICA, INCLUSO IÇAMENTO. AF_07/2019</v>
          </cell>
          <cell r="D2784" t="str">
            <v>UN</v>
          </cell>
          <cell r="E2784" t="str">
            <v>680,60</v>
          </cell>
          <cell r="F2784" t="str">
            <v>716,29</v>
          </cell>
        </row>
        <row r="2785">
          <cell r="A2785" t="str">
            <v>92557</v>
          </cell>
          <cell r="B2785" t="str">
            <v>FABRICAÇÃO E INSTALAÇÃO DE TESOURA INTEIRA EM MADEIRA NÃO APARELHADA, VÃO DE 5 M, PARA TELHA ONDULADA DE FIBROCIMENTO, METÁLICA, PLÁSTICA OU TERMOACÚSTICA, INCLUSO IÇAMENTO. AF_07/2019</v>
          </cell>
          <cell r="D2785" t="str">
            <v>UN</v>
          </cell>
          <cell r="E2785" t="str">
            <v>714,48</v>
          </cell>
          <cell r="F2785" t="str">
            <v>750,17</v>
          </cell>
        </row>
        <row r="2786">
          <cell r="A2786" t="str">
            <v>92558</v>
          </cell>
          <cell r="B2786" t="str">
            <v>FABRICAÇÃO E INSTALAÇÃO DE TESOURA INTEIRA EM MADEIRA NÃO APARELHADA, VÃO DE 6 M, PARA TELHA ONDULADA DE FIBROCIMENTO, METÁLICA, PLÁSTICA OU TERMOACÚSTICA, INCLUSO IÇAMENTO. AF_07/2019</v>
          </cell>
          <cell r="D2786" t="str">
            <v>UN</v>
          </cell>
          <cell r="E2786" t="str">
            <v>800,44</v>
          </cell>
          <cell r="F2786" t="str">
            <v>840,76</v>
          </cell>
        </row>
        <row r="2787">
          <cell r="A2787" t="str">
            <v>92559</v>
          </cell>
          <cell r="B2787" t="str">
            <v>FABRICAÇÃO E INSTALAÇÃO DE TESOURA INTEIRA EM MADEIRA NÃO APARELHADA, VÃO DE 7 M, PARA TELHA ONDULADA DE FIBROCIMENTO, METÁLICA, PLÁSTICA OU TERMOACÚSTICA, INCLUSO IÇAMENTO. AF_07/2019</v>
          </cell>
          <cell r="D2787" t="str">
            <v>UN</v>
          </cell>
          <cell r="E2787" t="str">
            <v>1.011,48</v>
          </cell>
          <cell r="F2787" t="str">
            <v>1.069,17</v>
          </cell>
        </row>
        <row r="2788">
          <cell r="A2788" t="str">
            <v>92560</v>
          </cell>
          <cell r="B2788" t="str">
            <v>FABRICAÇÃO E INSTALAÇÃO DE TESOURA INTEIRA EM MADEIRA NÃO APARELHADA, VÃO DE 8 M, PARA TELHA ONDULADA DE FIBROCIMENTO, METÁLICA, PLÁSTICA OU TERMOACÚSTICA, INCLUSO IÇAMENTO. AF_07/2019</v>
          </cell>
          <cell r="D2788" t="str">
            <v>UN</v>
          </cell>
          <cell r="E2788" t="str">
            <v>1.251,39</v>
          </cell>
          <cell r="F2788" t="str">
            <v>1.313,57</v>
          </cell>
        </row>
        <row r="2789">
          <cell r="A2789" t="str">
            <v>92561</v>
          </cell>
          <cell r="B2789" t="str">
            <v>FABRICAÇÃO E INSTALAÇÃO DE TESOURA INTEIRA EM MADEIRA NÃO APARELHADA, VÃO DE 9 M, PARA TELHA ONDULADA DE FIBROCIMENTO, METÁLICA, PLÁSTICA OU TERMOACÚSTICA, INCLUSO IÇAMENTO. AF_07/2019</v>
          </cell>
          <cell r="D2789" t="str">
            <v>UN</v>
          </cell>
          <cell r="E2789" t="str">
            <v>1.296,91</v>
          </cell>
          <cell r="F2789" t="str">
            <v>1.359,09</v>
          </cell>
        </row>
        <row r="2790">
          <cell r="A2790" t="str">
            <v>92562</v>
          </cell>
          <cell r="B2790" t="str">
            <v>FABRICAÇÃO E INSTALAÇÃO DE TESOURA INTEIRA EM MADEIRA NÃO APARELHADA, VÃO DE 10 M, PARA TELHA ONDULADA DE FIBROCIMENTO, METÁLICA, PLÁSTICA OU TERMOACÚSTICA, INCLUSO IÇAMENTO. AF_07/2019</v>
          </cell>
          <cell r="D2790" t="str">
            <v>UN</v>
          </cell>
          <cell r="E2790" t="str">
            <v>1.401,67</v>
          </cell>
          <cell r="F2790" t="str">
            <v>1.471,07</v>
          </cell>
        </row>
        <row r="2791">
          <cell r="A2791" t="str">
            <v>92563</v>
          </cell>
          <cell r="B2791" t="str">
            <v>FABRICAÇÃO E INSTALAÇÃO DE TESOURA INTEIRA EM MADEIRA NÃO APARELHADA, VÃO DE 11 M, PARA TELHA ONDULADA DE FIBROCIMENTO, METÁLICA, PLÁSTICA OU TERMOACÚSTICA, INCLUSO IÇAMENTO. AF_07/2019</v>
          </cell>
          <cell r="D2791" t="str">
            <v>UN</v>
          </cell>
          <cell r="E2791" t="str">
            <v>1.620,21</v>
          </cell>
          <cell r="F2791" t="str">
            <v>1.706,98</v>
          </cell>
        </row>
        <row r="2792">
          <cell r="A2792" t="str">
            <v>92564</v>
          </cell>
          <cell r="B2792" t="str">
            <v>FABRICAÇÃO E INSTALAÇÃO DE TESOURA INTEIRA EM MADEIRA NÃO APARELHADA, VÃO DE 12 M, PARA TELHA ONDULADA DE FIBROCIMENTO, METÁLICA, PLÁSTICA OU TERMOACÚSTICA, INCLUSO IÇAMENTO. AF_07/2019</v>
          </cell>
          <cell r="D2792" t="str">
            <v>UN</v>
          </cell>
          <cell r="E2792" t="str">
            <v>1.663,74</v>
          </cell>
          <cell r="F2792" t="str">
            <v>1.750,51</v>
          </cell>
        </row>
        <row r="2793">
          <cell r="A2793" t="str">
            <v>92565</v>
          </cell>
          <cell r="B2793" t="str">
            <v>FABRICAÇÃO E INSTALAÇÃO DE ESTRUTURA PONTALETADA DE MADEIRA NÃO APARELHADA PARA TELHADOS COM ATÉ 2 ÁGUAS E PARA TELHA CERÂMICA OU DE CONCRETO, INCLUSO TRANSPORTE VERTICAL. AF_12/2015</v>
          </cell>
          <cell r="D2793" t="str">
            <v>M2</v>
          </cell>
          <cell r="E2793" t="str">
            <v>21,55</v>
          </cell>
          <cell r="F2793" t="str">
            <v>22,53</v>
          </cell>
        </row>
        <row r="2794">
          <cell r="A2794" t="str">
            <v>92566</v>
          </cell>
          <cell r="B2794" t="str">
            <v>FABRICAÇÃO E INSTALAÇÃO DE ESTRUTURA PONTALETADA DE MADEIRA NÃO APARELHADA PARA TELHADOS COM ATÉ 2 ÁGUAS E PARA TELHA ONDULADA DE FIBROCIMENTO, METÁLICA, PLÁSTICA OU TERMOACÚSTICA, INCLUSO TRANSPORTE VERTICAL. AF_12/2015</v>
          </cell>
          <cell r="D2794" t="str">
            <v>M2</v>
          </cell>
          <cell r="E2794" t="str">
            <v>12,73</v>
          </cell>
          <cell r="F2794" t="str">
            <v>13,10</v>
          </cell>
        </row>
        <row r="2795">
          <cell r="A2795" t="str">
            <v>92567</v>
          </cell>
          <cell r="B2795" t="str">
            <v>FABRICAÇÃO E INSTALAÇÃO DE ESTRUTURA PONTALETADA DE MADEIRA NÃO APARELHADA PARA TELHADOS COM MAIS QUE 2 ÁGUAS E PARA TELHA CERÂMICA OU DE CONCRETO, INCLUSO TRANSPORTE VERTICAL. AF_12/2015</v>
          </cell>
          <cell r="D2795" t="str">
            <v>M2</v>
          </cell>
          <cell r="E2795" t="str">
            <v>19,13</v>
          </cell>
          <cell r="F2795" t="str">
            <v>19,86</v>
          </cell>
        </row>
        <row r="2796">
          <cell r="A2796" t="str">
            <v>100379</v>
          </cell>
          <cell r="B2796" t="str">
            <v>FABRICAÇÃO E INSTALAÇÃO DE PONTALETES DE MADEIRA NÃO APARELHADA PARA TELHADOS COM ATÉ 2 ÁGUAS E COM TELHA CERÂMICA OU DE CONCRETO EM EDIFÍCIO RESIDENCIAL TÉRREO, INCLUSO TRANSPORTE VERTICAL. AF_07/2019</v>
          </cell>
          <cell r="D2796" t="str">
            <v>M2</v>
          </cell>
          <cell r="E2796" t="str">
            <v>21,55</v>
          </cell>
          <cell r="F2796" t="str">
            <v>22,53</v>
          </cell>
        </row>
        <row r="2797">
          <cell r="A2797" t="str">
            <v>100380</v>
          </cell>
          <cell r="B2797" t="str">
            <v>FABRICAÇÃO E INSTALAÇÃO DE PONTALETES DE MADEIRA NÃO APARELHADA PARA TELHADOS COM ATÉ 2 ÁGUAS E COM TELHA CERÂMICA OU DE CONCRETO EM EDIFÍCIO RESIDENCIAL DE MÚLTIPLOS PAVIMENTOS, INCLUSO TRANSPORTE VERTICAL. AF_07/2019</v>
          </cell>
          <cell r="D2797" t="str">
            <v>M2</v>
          </cell>
          <cell r="E2797" t="str">
            <v>28,94</v>
          </cell>
          <cell r="F2797" t="str">
            <v>30,48</v>
          </cell>
        </row>
        <row r="2798">
          <cell r="A2798" t="str">
            <v>100381</v>
          </cell>
          <cell r="B2798" t="str">
            <v>FABRICAÇÃO E INSTALAÇÃO DE PONTALETES DE MADEIRA NÃO APARELHADA PARA TELHADOS COM ATÉ 2 ÁGUAS E COM TELHA CERÂMICA OU DE CONCRETO EM EDIFÍCIO INSTITUCIONAL TÉRREO, INCLUSO TRANSPORTE VERTICAL. AF_07/2019</v>
          </cell>
          <cell r="D2798" t="str">
            <v>M2</v>
          </cell>
          <cell r="E2798" t="str">
            <v>32,75</v>
          </cell>
          <cell r="F2798" t="str">
            <v>34,67</v>
          </cell>
        </row>
        <row r="2799">
          <cell r="A2799" t="str">
            <v>100383</v>
          </cell>
          <cell r="B2799" t="str">
            <v>FABRICAÇÃO E INSTALAÇÃO DE PONTALETES DE MADEIRA NÃO APARELHADA PARA TELHADOS COM ATÉ 2 ÁGUAS E COM TELHA ONDULADA DE FIBROCIMENTO, ALUMÍNIO OU PLÁSTICA EM EDIFÍCIO RESIDENCIAL DE MÚLTIPLOS PAVIMENTOS, INCLUSO TRANSPORTE VERTICAL. AF_07/2019</v>
          </cell>
          <cell r="D2799" t="str">
            <v>M2</v>
          </cell>
          <cell r="E2799" t="str">
            <v>13,90</v>
          </cell>
          <cell r="F2799" t="str">
            <v>14,33</v>
          </cell>
        </row>
        <row r="2800">
          <cell r="A2800" t="str">
            <v>100384</v>
          </cell>
          <cell r="B2800" t="str">
            <v>FABRICAÇÃO E INSTALAÇÃO DE PONTALETES DE MADEIRA NÃO APARELHADA PARA TELHADOS COM ATÉ 2 ÁGUAS E COM TELHA ONDULADA DE FIBROCIMENTO, ALUMÍNIO OU PLÁSTICA EM EDIFÍCIO INSTITUCIONAL TÉRREO, INCLUSO TRANSPORTE VERTICAL. AF_07/2019</v>
          </cell>
          <cell r="D2800" t="str">
            <v>M2</v>
          </cell>
          <cell r="E2800" t="str">
            <v>14,75</v>
          </cell>
          <cell r="F2800" t="str">
            <v>15,28</v>
          </cell>
        </row>
        <row r="2801">
          <cell r="A2801" t="str">
            <v>100385</v>
          </cell>
          <cell r="B2801" t="str">
            <v>FABRICAÇÃO E INSTALAÇÃO DE PONTALETES DE MADEIRA NÃO APARELHADA PARA TELHADOS COM MAIS QUE 2 ÁGUAS E COM TELHA CERÂMICA OU DE CONCRETO EM EDIFÍCIO RESIDENCIAL TÉRREO, INCLUSO TRANSPORTE VERTICAL. AF_07/2019</v>
          </cell>
          <cell r="D2801" t="str">
            <v>M2</v>
          </cell>
          <cell r="E2801" t="str">
            <v>19,13</v>
          </cell>
          <cell r="F2801" t="str">
            <v>19,86</v>
          </cell>
        </row>
        <row r="2802">
          <cell r="A2802" t="str">
            <v>100386</v>
          </cell>
          <cell r="B2802" t="str">
            <v>FABRICAÇÃO E INSTALAÇÃO DE PONTALETES DE MADEIRA NÃO APARELHADA PARA TELHADOS COM MAIS QUE 2 ÁGUAS E COM TELHA CERÂMICA OU DE CONCRETO EM EDIFÍCIO RESIDENCIAL DE MÚLTIPLOS PAVIMENTOS. AF_07/2019</v>
          </cell>
          <cell r="D2802" t="str">
            <v>M2</v>
          </cell>
          <cell r="E2802" t="str">
            <v>24,82</v>
          </cell>
          <cell r="F2802" t="str">
            <v>25,91</v>
          </cell>
        </row>
        <row r="2803">
          <cell r="A2803" t="str">
            <v>100387</v>
          </cell>
          <cell r="B2803" t="str">
            <v>FABRICAÇÃO E INSTALAÇÃO DE PONTALETES DE MADEIRA NÃO APARELHADA PARA TELHADOS COM MAIS QUE 2 ÁGUAS E COM TELHA CERÂMICA OU DE CONCRETO EM EDIFÍCIO INSTITUCIONAL TÉRREO, INCLUSO TRANSPORTE VERTICAL. AF_07/2019</v>
          </cell>
          <cell r="D2803" t="str">
            <v>M2</v>
          </cell>
          <cell r="E2803" t="str">
            <v>30,31</v>
          </cell>
          <cell r="F2803" t="str">
            <v>31,71</v>
          </cell>
        </row>
        <row r="2804">
          <cell r="A2804" t="str">
            <v>100388</v>
          </cell>
          <cell r="B2804" t="str">
            <v>RETIRADA E RECOLOCAÇÃO DE RIPA EM TELHADOS DE ATÉ 2 ÁGUAS COM TELHA CERÂMICA OU DE CONCRETO DE ENCAIXE, INCLUSO TRANSPORTE VERTICAL. AF_07/2019</v>
          </cell>
          <cell r="D2804" t="str">
            <v>M2</v>
          </cell>
          <cell r="E2804" t="str">
            <v>12,19</v>
          </cell>
          <cell r="F2804" t="str">
            <v>12,95</v>
          </cell>
        </row>
        <row r="2805">
          <cell r="A2805" t="str">
            <v>100389</v>
          </cell>
          <cell r="B2805" t="str">
            <v>RETIRADA E RECOLOCAÇÃO DE CAIBRO EM TELHADOS DE ATÉ 2 ÁGUAS COM TELHA CERÂMICA OU DE CONCRETO DE ENCAIXE, INCLUSO TRANSPORTE VERTICAL. AF_07/2019</v>
          </cell>
          <cell r="D2805" t="str">
            <v>M2</v>
          </cell>
          <cell r="E2805" t="str">
            <v>10,54</v>
          </cell>
          <cell r="F2805" t="str">
            <v>11,35</v>
          </cell>
        </row>
        <row r="2806">
          <cell r="A2806" t="str">
            <v>100390</v>
          </cell>
          <cell r="B2806" t="str">
            <v>RETIRADA E RECOLOCAÇÃO DE RIPA EM TELHADOS DE MAIS DE 2 ÁGUAS COM TELHA CERÂMICA OU DE CONCRETO DE ENCAIXE, INCLUSO TRANSPORTE VERTICAL. AF_07/2019</v>
          </cell>
          <cell r="D2806" t="str">
            <v>M2</v>
          </cell>
          <cell r="E2806" t="str">
            <v>14,62</v>
          </cell>
          <cell r="F2806" t="str">
            <v>15,64</v>
          </cell>
        </row>
        <row r="2807">
          <cell r="A2807" t="str">
            <v>100391</v>
          </cell>
          <cell r="B2807" t="str">
            <v>RETIRADA E RECOLOCAÇÃO DE CAIBRO EM TELHADOS DE MAIS DE 2 ÁGUAS COM TELHA CERÂMICA OU DE CONCRETO DE ENCAIXE, INCLUSO TRANSPORTE VERTICAL. AF_07/2019</v>
          </cell>
          <cell r="D2807" t="str">
            <v>M2</v>
          </cell>
          <cell r="E2807" t="str">
            <v>12,11</v>
          </cell>
          <cell r="F2807" t="str">
            <v>13,09</v>
          </cell>
        </row>
        <row r="2808">
          <cell r="A2808" t="str">
            <v>100392</v>
          </cell>
          <cell r="B2808" t="str">
            <v>RETIRADA E RECOLOCAÇÃO DE RIPA EM TELHADOS DE ATÉ 2 ÁGUAS COM TELHA CERÂMICA CAPA-CANAL, INCLUSO TRANSPORTE VERTICAL. AF_07/2019</v>
          </cell>
          <cell r="D2808" t="str">
            <v>M2</v>
          </cell>
          <cell r="E2808" t="str">
            <v>9,60</v>
          </cell>
          <cell r="F2808" t="str">
            <v>10,19</v>
          </cell>
        </row>
        <row r="2809">
          <cell r="A2809" t="str">
            <v>100393</v>
          </cell>
          <cell r="B2809" t="str">
            <v>RETIRADA E RECOLOCAÇÃO DE CAIBRO EM TELHADOS DE ATÉ 2 ÁGUAS COM TELHA CERÂMICA CAPA-CANAL, INCLUSO TRANSPORTE VERTICAL. AF_07/2019</v>
          </cell>
          <cell r="D2809" t="str">
            <v>M2</v>
          </cell>
          <cell r="E2809" t="str">
            <v>12,02</v>
          </cell>
          <cell r="F2809" t="str">
            <v>12,92</v>
          </cell>
        </row>
        <row r="2810">
          <cell r="A2810" t="str">
            <v>100394</v>
          </cell>
          <cell r="B2810" t="str">
            <v>RETIRADA E RECOLOCAÇÃO DE RIPA EM TELHADOS DE MAIS DE 2 ÁGUAS COM TELHA CERÂMICA CAPA-CANAL, INCLUSO TRANSPORTE VERTICAL. AF_07/2019</v>
          </cell>
          <cell r="D2810" t="str">
            <v>M2</v>
          </cell>
          <cell r="E2810" t="str">
            <v>11,51</v>
          </cell>
          <cell r="F2810" t="str">
            <v>12,31</v>
          </cell>
        </row>
        <row r="2811">
          <cell r="A2811" t="str">
            <v>100395</v>
          </cell>
          <cell r="B2811" t="str">
            <v>RETIRADA E RECOLOCAÇÃO DE CAIBRO EM TELHADOS DE MAIS DE 2 ÁGUAS COM TELHA CERÂMICA CAPA-CANAL, INCLUSO TRANSPORTE VERTICAL. AF_07/2019</v>
          </cell>
          <cell r="D2811" t="str">
            <v>M2</v>
          </cell>
          <cell r="E2811" t="str">
            <v>14,45</v>
          </cell>
          <cell r="F2811" t="str">
            <v>15,63</v>
          </cell>
        </row>
        <row r="2812">
          <cell r="A2812" t="str">
            <v>94189</v>
          </cell>
          <cell r="B2812" t="str">
            <v>TELHAMENTO COM TELHA DE CONCRETO DE ENCAIXE, COM ATÉ 2 ÁGUAS, INCLUSO TRANSPORTE VERTICAL. AF_07/2019</v>
          </cell>
          <cell r="D2812" t="str">
            <v>M2</v>
          </cell>
          <cell r="E2812" t="str">
            <v>26,87</v>
          </cell>
          <cell r="F2812" t="str">
            <v>27,25</v>
          </cell>
        </row>
        <row r="2813">
          <cell r="A2813" t="str">
            <v>94192</v>
          </cell>
          <cell r="B2813" t="str">
            <v>TELHAMENTO COM TELHA DE CONCRETO DE ENCAIXE, COM MAIS DE 2 ÁGUAS, INCLUSO TRANSPORTE VERTICAL. AF_07/2019</v>
          </cell>
          <cell r="D2813" t="str">
            <v>M2</v>
          </cell>
          <cell r="E2813" t="str">
            <v>28,62</v>
          </cell>
          <cell r="F2813" t="str">
            <v>29,19</v>
          </cell>
        </row>
        <row r="2814">
          <cell r="A2814" t="str">
            <v>94195</v>
          </cell>
          <cell r="B2814" t="str">
            <v>TELHAMENTO COM TELHA CERÂMICA DE ENCAIXE, TIPO PORTUGUESA, COM ATÉ 2 ÁGUAS, INCLUSO TRANSPORTE VERTICAL. AF_07/2019</v>
          </cell>
          <cell r="D2814" t="str">
            <v>M2</v>
          </cell>
          <cell r="E2814" t="str">
            <v>23,79</v>
          </cell>
          <cell r="F2814" t="str">
            <v>24,46</v>
          </cell>
        </row>
        <row r="2815">
          <cell r="A2815" t="str">
            <v>94198</v>
          </cell>
          <cell r="B2815" t="str">
            <v>TELHAMENTO COM TELHA CERÂMICA DE ENCAIXE, TIPO PORTUGUESA, COM MAIS DE 2 ÁGUAS, INCLUSO TRANSPORTE VERTICAL. AF_07/2019</v>
          </cell>
          <cell r="D2815" t="str">
            <v>M2</v>
          </cell>
          <cell r="E2815" t="str">
            <v>26,12</v>
          </cell>
          <cell r="F2815" t="str">
            <v>27,04</v>
          </cell>
        </row>
        <row r="2816">
          <cell r="A2816" t="str">
            <v>94201</v>
          </cell>
          <cell r="B2816" t="str">
            <v>TELHAMENTO COM TELHA CERÂMICA CAPA-CANAL, TIPO COLONIAL, COM ATÉ 2 ÁGUAS, INCLUSO TRANSPORTE VERTICAL. AF_07/2019</v>
          </cell>
          <cell r="D2816" t="str">
            <v>M2</v>
          </cell>
          <cell r="E2816" t="str">
            <v>33,99</v>
          </cell>
          <cell r="F2816" t="str">
            <v>35,03</v>
          </cell>
        </row>
        <row r="2817">
          <cell r="A2817" t="str">
            <v>94204</v>
          </cell>
          <cell r="B2817" t="str">
            <v>TELHAMENTO COM TELHA CERÂMICA CAPA-CANAL, TIPO COLONIAL, COM MAIS DE 2 ÁGUAS, INCLUSO TRANSPORTE VERTICAL. AF_07/2019</v>
          </cell>
          <cell r="D2817" t="str">
            <v>M2</v>
          </cell>
          <cell r="E2817" t="str">
            <v>37,94</v>
          </cell>
          <cell r="F2817" t="str">
            <v>39,41</v>
          </cell>
        </row>
        <row r="2818">
          <cell r="A2818" t="str">
            <v>94224</v>
          </cell>
          <cell r="B2818" t="str">
            <v>EMBOÇAMENTO COM ARGAMASSA TRAÇO 1:2:9 (CIMENTO, CAL E AREIA). AF_07/2019</v>
          </cell>
          <cell r="D2818" t="str">
            <v>M</v>
          </cell>
          <cell r="E2818" t="str">
            <v>17,18</v>
          </cell>
          <cell r="F2818" t="str">
            <v>18,84</v>
          </cell>
        </row>
        <row r="2819">
          <cell r="A2819" t="str">
            <v>94225</v>
          </cell>
          <cell r="B2819" t="str">
            <v>ISOLAMENTO TERMOACÚSTICO COM LÃ MINERAL NA SUBCOBERTURA, INCLUSO TRANSPORTE VERTICAL. AF_07/2019</v>
          </cell>
          <cell r="D2819" t="str">
            <v>M2</v>
          </cell>
          <cell r="E2819" t="str">
            <v>23,42</v>
          </cell>
          <cell r="F2819" t="str">
            <v>23,61</v>
          </cell>
        </row>
        <row r="2820">
          <cell r="A2820" t="str">
            <v>94226</v>
          </cell>
          <cell r="B2820" t="str">
            <v>SUBCOBERTURA COM MANTA PLÁSTICA REVESTIDA POR PELÍCULA DE ALUMÍNO, INCLUSO TRANSPORTE VERTICAL. AF_07/2019</v>
          </cell>
          <cell r="D2820" t="str">
            <v>M2</v>
          </cell>
          <cell r="E2820" t="str">
            <v>13,59</v>
          </cell>
          <cell r="F2820" t="str">
            <v>14,26</v>
          </cell>
        </row>
        <row r="2821">
          <cell r="A2821" t="str">
            <v>94232</v>
          </cell>
          <cell r="B2821" t="str">
            <v>AMARRAÇÃO DE TELHAS CERÂMICAS OU DE CONCRETO. AF_07/2019</v>
          </cell>
          <cell r="D2821" t="str">
            <v>UN</v>
          </cell>
          <cell r="E2821" t="str">
            <v>1,96</v>
          </cell>
          <cell r="F2821" t="str">
            <v>2,18</v>
          </cell>
        </row>
        <row r="2822">
          <cell r="A2822" t="str">
            <v>94440</v>
          </cell>
          <cell r="B2822" t="str">
            <v>TELHAMENTO COM TELHA CERÂMICA DE ENCAIXE, TIPO FRANCESA, COM ATÉ 2 ÁGUAS, INCLUSO TRANSPORTE VERTICAL. AF_07/2019</v>
          </cell>
          <cell r="D2822" t="str">
            <v>M2</v>
          </cell>
          <cell r="E2822" t="str">
            <v>23,79</v>
          </cell>
          <cell r="F2822" t="str">
            <v>24,46</v>
          </cell>
        </row>
        <row r="2823">
          <cell r="A2823" t="str">
            <v>94441</v>
          </cell>
          <cell r="B2823" t="str">
            <v>TELHAMENTO COM TELHA CERÂMICA DE ENCAIXE, TIPO FRANCESA, COM MAIS DE 2 ÁGUAS, INCLUSO TRANSPORTE VERTICAL. AF_07/2019</v>
          </cell>
          <cell r="D2823" t="str">
            <v>M2</v>
          </cell>
          <cell r="E2823" t="str">
            <v>26,12</v>
          </cell>
          <cell r="F2823" t="str">
            <v>27,04</v>
          </cell>
        </row>
        <row r="2824">
          <cell r="A2824" t="str">
            <v>94442</v>
          </cell>
          <cell r="B2824" t="str">
            <v>TELHAMENTO COM TELHA CERÂMICA DE ENCAIXE, TIPO ROMANA, COM ATÉ 2 ÁGUAS, INCLUSO TRANSPORTE VERTICAL. AF_07/2019</v>
          </cell>
          <cell r="D2824" t="str">
            <v>M2</v>
          </cell>
          <cell r="E2824" t="str">
            <v>23,79</v>
          </cell>
          <cell r="F2824" t="str">
            <v>24,46</v>
          </cell>
        </row>
        <row r="2825">
          <cell r="A2825" t="str">
            <v>94443</v>
          </cell>
          <cell r="B2825" t="str">
            <v>TELHAMENTO COM TELHA CERÂMICA DE ENCAIXE, TIPO ROMANA, COM MAIS DE 2 ÁGUAS, INCLUSO TRANSPORTE VERTICAL. AF_07/2019</v>
          </cell>
          <cell r="D2825" t="str">
            <v>M2</v>
          </cell>
          <cell r="E2825" t="str">
            <v>26,12</v>
          </cell>
          <cell r="F2825" t="str">
            <v>27,04</v>
          </cell>
        </row>
        <row r="2826">
          <cell r="A2826" t="str">
            <v>94445</v>
          </cell>
          <cell r="B2826" t="str">
            <v>TELHAMENTO COM TELHA CERÂMICA CAPA-CANAL, TIPO PLAN, COM ATÉ 2 ÁGUAS, INCLUSO TRANSPORTE VERTICAL. AF_07/2019</v>
          </cell>
          <cell r="D2826" t="str">
            <v>M2</v>
          </cell>
          <cell r="E2826" t="str">
            <v>33,99</v>
          </cell>
          <cell r="F2826" t="str">
            <v>35,03</v>
          </cell>
        </row>
        <row r="2827">
          <cell r="A2827" t="str">
            <v>94446</v>
          </cell>
          <cell r="B2827" t="str">
            <v>TELHAMENTO COM TELHA CERÂMICA CAPA-CANAL, TIPO PLAN, COM MAIS DE 2 ÁGUAS, INCLUSO TRANSPORTE VERTICAL. AF_07/2019</v>
          </cell>
          <cell r="D2827" t="str">
            <v>M2</v>
          </cell>
          <cell r="E2827" t="str">
            <v>37,94</v>
          </cell>
          <cell r="F2827" t="str">
            <v>39,41</v>
          </cell>
        </row>
        <row r="2828">
          <cell r="A2828" t="str">
            <v>94447</v>
          </cell>
          <cell r="B2828" t="str">
            <v>TELHAMENTO COM TELHA CERÂMICA CAPA-CANAL, TIPO PAULISTA, COM ATÉ 2 ÁGUAS, INCLUSO TRANSPORTE VERTICAL. AF_07/2019</v>
          </cell>
          <cell r="D2828" t="str">
            <v>M2</v>
          </cell>
          <cell r="E2828" t="str">
            <v>33,99</v>
          </cell>
          <cell r="F2828" t="str">
            <v>35,03</v>
          </cell>
        </row>
        <row r="2829">
          <cell r="A2829" t="str">
            <v>94448</v>
          </cell>
          <cell r="B2829" t="str">
            <v>TELHAMENTO COM TELHA CERÂMICA CAPA-CANAL, TIPO PAULISTA, COM MAIS DE 2 ÁGUAS, INCLUSO TRANSPORTE VERTICAL. AF_07/2019</v>
          </cell>
          <cell r="D2829" t="str">
            <v>M2</v>
          </cell>
          <cell r="E2829" t="str">
            <v>37,94</v>
          </cell>
          <cell r="F2829" t="str">
            <v>39,41</v>
          </cell>
        </row>
        <row r="2830">
          <cell r="A2830" t="str">
            <v>94207</v>
          </cell>
          <cell r="B2830" t="str">
            <v>TELHAMENTO COM TELHA ONDULADA DE FIBROCIMENTO E = 6 MM, COM RECOBRIMENTO LATERAL DE 1/4 DE ONDA PARA TELHADO COM INCLINAÇÃO MAIOR QUE 10°, COM ATÉ 2 ÁGUAS, INCLUSO IÇAMENTO. AF_07/2019</v>
          </cell>
          <cell r="D2830" t="str">
            <v>M2</v>
          </cell>
          <cell r="E2830" t="str">
            <v>32,88</v>
          </cell>
          <cell r="F2830" t="str">
            <v>33,38</v>
          </cell>
        </row>
        <row r="2831">
          <cell r="A2831" t="str">
            <v>94210</v>
          </cell>
          <cell r="B2831" t="str">
            <v>TELHAMENTO COM TELHA ONDULADA DE FIBROCIMENTO E = 6 MM, COM RECOBRIMENTO LATERAL DE 1 1/4 DE ONDA PARA TELHADO COM INCLINAÇÃO MÁXIMA DE 10°, COM ATÉ 2 ÁGUAS, INCLUSO IÇAMENTO. AF_07/2019</v>
          </cell>
          <cell r="D2831" t="str">
            <v>M2</v>
          </cell>
          <cell r="E2831" t="str">
            <v>35,03</v>
          </cell>
          <cell r="F2831" t="str">
            <v>35,56</v>
          </cell>
        </row>
        <row r="2832">
          <cell r="A2832" t="str">
            <v>94218</v>
          </cell>
          <cell r="B2832" t="str">
            <v>TELHAMENTO COM TELHA ESTRUTURAL DE FIBROCIMENTO E= 6 MM, COM ATÉ 2 ÁGUAS, INCLUSO IÇAMENTO. AF_07/2019</v>
          </cell>
          <cell r="D2832" t="str">
            <v>M2</v>
          </cell>
          <cell r="E2832" t="str">
            <v>73,85</v>
          </cell>
          <cell r="F2832" t="str">
            <v>74,39</v>
          </cell>
        </row>
        <row r="2833">
          <cell r="A2833" t="str">
            <v>94213</v>
          </cell>
          <cell r="B2833" t="str">
            <v>TELHAMENTO COM TELHA DE AÇO/ALUMÍNIO E = 0,5 MM, COM ATÉ 2 ÁGUAS, INCLUSO IÇAMENTO. AF_07/2019</v>
          </cell>
          <cell r="D2833" t="str">
            <v>M2</v>
          </cell>
          <cell r="E2833" t="str">
            <v>41,76</v>
          </cell>
          <cell r="F2833" t="str">
            <v>42,09</v>
          </cell>
        </row>
        <row r="2834">
          <cell r="A2834" t="str">
            <v>94216</v>
          </cell>
          <cell r="B2834" t="str">
            <v>TELHAMENTO COM TELHA METÁLICA TERMOACÚSTICA E = 30 MM, COM ATÉ 2 ÁGUAS, INCLUSO IÇAMENTO. AF_07/2019</v>
          </cell>
          <cell r="D2834" t="str">
            <v>M2</v>
          </cell>
          <cell r="E2834" t="str">
            <v>165,43</v>
          </cell>
          <cell r="F2834" t="str">
            <v>165,64</v>
          </cell>
        </row>
        <row r="2835">
          <cell r="A2835" t="str">
            <v>94219</v>
          </cell>
          <cell r="B2835" t="str">
            <v>CUMEEIRA E ESPIGÃO PARA TELHA CERÂMICA EMBOÇADA COM ARGAMASSA TRAÇO 1:2:9 (CIMENTO, CAL E AREIA), PARA TELHADOS COM MAIS DE 2 ÁGUAS, INCLUSO TRANSPORTE VERTICAL. AF_07/2019</v>
          </cell>
          <cell r="D2835" t="str">
            <v>M</v>
          </cell>
          <cell r="E2835" t="str">
            <v>21,51</v>
          </cell>
          <cell r="F2835" t="str">
            <v>22,81</v>
          </cell>
        </row>
        <row r="2836">
          <cell r="A2836" t="str">
            <v>94220</v>
          </cell>
          <cell r="B2836" t="str">
            <v>CUMEEIRA E ESPIGÃO PARA TELHA DE CONCRETO EMBOÇADA COM ARGAMASSA TRAÇO 1:2:9 (CIMENTO, CAL E AREIA), PARA TELHADOS COM MAIS DE 2 ÁGUAS, INCLUSO TRANSPORTE VERTICAL. AF_07/2019</v>
          </cell>
          <cell r="D2836" t="str">
            <v>M</v>
          </cell>
          <cell r="E2836" t="str">
            <v>37,17</v>
          </cell>
          <cell r="F2836" t="str">
            <v>38,47</v>
          </cell>
        </row>
        <row r="2837">
          <cell r="A2837" t="str">
            <v>94221</v>
          </cell>
          <cell r="B2837" t="str">
            <v>CUMEEIRA PARA TELHA CERÂMICA EMBOÇADA COM ARGAMASSA TRAÇO 1:2:9 (CIMENTO, CAL E AREIA) PARA TELHADOS COM ATÉ 2 ÁGUAS, INCLUSO TRANSPORTE VERTICAL. AF_07/2019</v>
          </cell>
          <cell r="D2837" t="str">
            <v>M</v>
          </cell>
          <cell r="E2837" t="str">
            <v>16,93</v>
          </cell>
          <cell r="F2837" t="str">
            <v>17,72</v>
          </cell>
        </row>
        <row r="2838">
          <cell r="A2838" t="str">
            <v>94222</v>
          </cell>
          <cell r="B2838" t="str">
            <v>CUMEEIRA PARA TELHA DE CONCRETO EMBOÇADA COM ARGAMASSA TRAÇO 1:2:9 (CIMENTO, CAL E AREIA) PARA TELHADOS COM ATÉ 2 ÁGUAS, INCLUSO TRANSPORTE VERTICAL. AF_07/2019</v>
          </cell>
          <cell r="D2838" t="str">
            <v>M</v>
          </cell>
          <cell r="E2838" t="str">
            <v>32,59</v>
          </cell>
          <cell r="F2838" t="str">
            <v>33,38</v>
          </cell>
        </row>
        <row r="2839">
          <cell r="A2839" t="str">
            <v>94223</v>
          </cell>
          <cell r="B2839" t="str">
            <v>CUMEEIRA PARA TELHA DE FIBROCIMENTO ONDULADA E = 6 MM, INCLUSO ACESSÓRIOS DE FIXAÇÃO E IÇAMENTO. AF_07/2019</v>
          </cell>
          <cell r="D2839" t="str">
            <v>M</v>
          </cell>
          <cell r="E2839" t="str">
            <v>40,12</v>
          </cell>
          <cell r="F2839" t="str">
            <v>40,35</v>
          </cell>
        </row>
        <row r="2840">
          <cell r="A2840" t="str">
            <v>94451</v>
          </cell>
          <cell r="B2840" t="str">
            <v>CUMEEIRA PARA TELHA DE FIBROCIMENTO ESTRUTURAL E = 6 MM, INCLUSO ACESSÓRIOS DE FIXAÇÃO E IÇAMENTO. AF_07/2019</v>
          </cell>
          <cell r="D2840" t="str">
            <v>M</v>
          </cell>
          <cell r="E2840" t="str">
            <v>94,52</v>
          </cell>
          <cell r="F2840" t="str">
            <v>94,77</v>
          </cell>
        </row>
        <row r="2841">
          <cell r="A2841" t="str">
            <v>100325</v>
          </cell>
          <cell r="B2841" t="str">
            <v>CUMEEIRA SHED PARA TELHA ONDULADA DE FIBROCIMENTO, E = 6 MM, INCLUSO ACESSÓRIOS DE FIXAÇÃO E IÇAMENTO. AF_07/2019</v>
          </cell>
          <cell r="D2841" t="str">
            <v>M</v>
          </cell>
          <cell r="E2841" t="str">
            <v>38,50</v>
          </cell>
          <cell r="F2841" t="str">
            <v>38,67</v>
          </cell>
        </row>
        <row r="2842">
          <cell r="A2842" t="str">
            <v>100327</v>
          </cell>
          <cell r="B2842" t="str">
            <v>RUFO EXTERNO/INTERNO EM CHAPA DE AÇO GALVANIZADO NÚMERO 26, CORTE DE 33 CM, INCLUSO IÇAMENTO. AF_07/2019</v>
          </cell>
          <cell r="D2842" t="str">
            <v>M</v>
          </cell>
          <cell r="E2842" t="str">
            <v>35,75</v>
          </cell>
          <cell r="F2842" t="str">
            <v>36,47</v>
          </cell>
        </row>
        <row r="2843">
          <cell r="A2843" t="str">
            <v>100328</v>
          </cell>
          <cell r="B2843" t="str">
            <v>RETIRADA E RECOLOCAÇÃO DE  TELHA CERÂMICA DE ENCAIXE, COM ATÉ DUAS ÁGUAS, INCLUSO IÇAMENTO. AF_07/2019</v>
          </cell>
          <cell r="D2843" t="str">
            <v>M2</v>
          </cell>
          <cell r="E2843" t="str">
            <v>9,26</v>
          </cell>
          <cell r="F2843" t="str">
            <v>9,88</v>
          </cell>
        </row>
        <row r="2844">
          <cell r="A2844" t="str">
            <v>100329</v>
          </cell>
          <cell r="B2844" t="str">
            <v>RETIRADA E RECOLOCAÇÃO DE  TELHA CERÂMICA DE ENCAIXE, COM MAIS DE DUAS ÁGUAS, INCLUSO IÇAMENTO. AF_07/2019</v>
          </cell>
          <cell r="D2844" t="str">
            <v>M2</v>
          </cell>
          <cell r="E2844" t="str">
            <v>11,58</v>
          </cell>
          <cell r="F2844" t="str">
            <v>12,46</v>
          </cell>
        </row>
        <row r="2845">
          <cell r="A2845" t="str">
            <v>100330</v>
          </cell>
          <cell r="B2845" t="str">
            <v>RETIRADA E RECOLOCAÇÃO DE  TELHA CERÂMICA CAPA-CANAL, COM ATÉ DUAS ÁGUAS, INCLUSO IÇAMENTO. AF_07/2019</v>
          </cell>
          <cell r="D2845" t="str">
            <v>M2</v>
          </cell>
          <cell r="E2845" t="str">
            <v>12,55</v>
          </cell>
          <cell r="F2845" t="str">
            <v>13,39</v>
          </cell>
        </row>
        <row r="2846">
          <cell r="A2846" t="str">
            <v>100331</v>
          </cell>
          <cell r="B2846" t="str">
            <v>RETIRADA E RECOLOCAÇÃO DE  TELHA CERÂMICA CAPA-CANAL, COM MAIS DE DUAS ÁGUAS, INCLUSO IÇAMENTO. AF_07/2019</v>
          </cell>
          <cell r="D2846" t="str">
            <v>M2</v>
          </cell>
          <cell r="E2846" t="str">
            <v>16,52</v>
          </cell>
          <cell r="F2846" t="str">
            <v>17,79</v>
          </cell>
        </row>
        <row r="2847">
          <cell r="A2847" t="str">
            <v>100434</v>
          </cell>
          <cell r="B2847" t="str">
            <v>CALHA DE BEIRAL, SEMICIRCULAR DE PVC, DIAMETRO 125 MM, INCLUINDO CABECEIRAS, EMENDAS, BOCAIS, SUPORTES E VEDAÇÕES, EXCLUINDO CONDUTORES, INCLUSO TRANSPORTE VERTICAL. AF_07/2019</v>
          </cell>
          <cell r="D2847" t="str">
            <v>M</v>
          </cell>
          <cell r="E2847" t="str">
            <v>46,77</v>
          </cell>
          <cell r="F2847" t="str">
            <v>47,53</v>
          </cell>
        </row>
        <row r="2848">
          <cell r="A2848" t="str">
            <v>100435</v>
          </cell>
          <cell r="B2848" t="str">
            <v>RUFO EM FIBROCIMENTO PARA TELHA ONDULADA E = 6 MM, ABA DE 26 CM, INCLUSO TRANSPORTE VERTICAL, EXCETO CONTRARRUFO. AF_07/2019</v>
          </cell>
          <cell r="D2848" t="str">
            <v>M</v>
          </cell>
          <cell r="E2848" t="str">
            <v>22,60</v>
          </cell>
          <cell r="F2848" t="str">
            <v>23,10</v>
          </cell>
        </row>
        <row r="2849">
          <cell r="A2849" t="str">
            <v>94227</v>
          </cell>
          <cell r="B2849" t="str">
            <v>CALHA EM CHAPA DE AÇO GALVANIZADO NÚMERO 24, DESENVOLVIMENTO DE 33 CM, INCLUSO TRANSPORTE VERTICAL. AF_07/2019</v>
          </cell>
          <cell r="D2849" t="str">
            <v>M</v>
          </cell>
          <cell r="E2849" t="str">
            <v>38,82</v>
          </cell>
          <cell r="F2849" t="str">
            <v>39,69</v>
          </cell>
        </row>
        <row r="2850">
          <cell r="A2850" t="str">
            <v>94228</v>
          </cell>
          <cell r="B2850" t="str">
            <v>CALHA EM CHAPA DE AÇO GALVANIZADO NÚMERO 24, DESENVOLVIMENTO DE 50 CM, INCLUSO TRANSPORTE VERTICAL. AF_07/2019</v>
          </cell>
          <cell r="D2850" t="str">
            <v>M</v>
          </cell>
          <cell r="E2850" t="str">
            <v>52,54</v>
          </cell>
          <cell r="F2850" t="str">
            <v>53,74</v>
          </cell>
        </row>
        <row r="2851">
          <cell r="A2851" t="str">
            <v>94229</v>
          </cell>
          <cell r="B2851" t="str">
            <v>CALHA EM CHAPA DE AÇO GALVANIZADO NÚMERO 24, DESENVOLVIMENTO DE 100 CM, INCLUSO TRANSPORTE VERTICAL. AF_07/2019</v>
          </cell>
          <cell r="D2851" t="str">
            <v>M</v>
          </cell>
          <cell r="E2851" t="str">
            <v>101,36</v>
          </cell>
          <cell r="F2851" t="str">
            <v>103,50</v>
          </cell>
        </row>
        <row r="2852">
          <cell r="A2852" t="str">
            <v>94231</v>
          </cell>
          <cell r="B2852" t="str">
            <v>RUFO EM CHAPA DE AÇO GALVANIZADO NÚMERO 24, CORTE DE 25 CM, INCLUSO TRANSPORTE VERTICAL. AF_07/2019</v>
          </cell>
          <cell r="D2852" t="str">
            <v>M</v>
          </cell>
          <cell r="E2852" t="str">
            <v>31,82</v>
          </cell>
          <cell r="F2852" t="str">
            <v>32,42</v>
          </cell>
        </row>
        <row r="2853">
          <cell r="A2853" t="str">
            <v>94449</v>
          </cell>
          <cell r="B2853" t="str">
            <v>TELHAMENTO COM TELHA ONDULADA DE FIBRA DE VIDRO E = 0,6 MM, PARA TELHADO COM INCLINAÇÃO MAIOR QUE 10°, COM ATÉ 2 ÁGUAS, INCLUSO IÇAMENTO. AF_07/2019</v>
          </cell>
          <cell r="D2853" t="str">
            <v>M2</v>
          </cell>
          <cell r="E2853" t="str">
            <v>42,37</v>
          </cell>
          <cell r="F2853" t="str">
            <v>42,87</v>
          </cell>
        </row>
        <row r="2854">
          <cell r="A2854" t="str">
            <v>92255</v>
          </cell>
          <cell r="B2854" t="str">
            <v>INSTALAÇÃO DE TESOURA (INTEIRA OU MEIA), EM AÇO, PARA VÃOS MAIORES OU IGUAIS A 3,0 M E MENORES QUE 6,0 M, INCLUSO IÇAMENTO. AF_07/2019</v>
          </cell>
          <cell r="D2854" t="str">
            <v>UN</v>
          </cell>
          <cell r="E2854" t="str">
            <v>131,93</v>
          </cell>
          <cell r="F2854" t="str">
            <v>139,81</v>
          </cell>
        </row>
        <row r="2855">
          <cell r="A2855" t="str">
            <v>92256</v>
          </cell>
          <cell r="B2855" t="str">
            <v>INSTALAÇÃO DE TESOURA (INTEIRA OU MEIA), EM AÇO, PARA VÃOS MAIORES OU IGUAIS A 6,0 M E MENORES QUE 8,0 M, INCLUSO IÇAMENTO. AF_07/2019</v>
          </cell>
          <cell r="D2855" t="str">
            <v>UN</v>
          </cell>
          <cell r="E2855" t="str">
            <v>162,14</v>
          </cell>
          <cell r="F2855" t="str">
            <v>173,55</v>
          </cell>
        </row>
        <row r="2856">
          <cell r="A2856" t="str">
            <v>92257</v>
          </cell>
          <cell r="B2856" t="str">
            <v>INSTALAÇÃO DE TESOURA (INTEIRA OU MEIA), EM AÇO, PARA VÃOS MAIORES OU IGUAIS A 8,0 M E MENORES QUE 10,0 M, INCLUSO IÇAMENTO. AF_07/2019</v>
          </cell>
          <cell r="D2856" t="str">
            <v>UN</v>
          </cell>
          <cell r="E2856" t="str">
            <v>192,00</v>
          </cell>
          <cell r="F2856" t="str">
            <v>206,88</v>
          </cell>
        </row>
        <row r="2857">
          <cell r="A2857" t="str">
            <v>92258</v>
          </cell>
          <cell r="B2857" t="str">
            <v>INSTALAÇÃO DE TESOURA (INTEIRA OU MEIA), EM AÇO, PARA VÃOS MAIORES OU IGUAIS A 10,0 M E MENORES QUE 12,0 M, INCLUSO IÇAMENTO. AF_07/2019</v>
          </cell>
          <cell r="D2857" t="str">
            <v>UN</v>
          </cell>
          <cell r="E2857" t="str">
            <v>240,02</v>
          </cell>
          <cell r="F2857" t="str">
            <v>260,50</v>
          </cell>
        </row>
        <row r="2858">
          <cell r="A2858" t="str">
            <v>92568</v>
          </cell>
          <cell r="B2858" t="str">
            <v>TRAMA DE AÇO COMPOSTA POR RIPAS, CAIBROS E TERÇAS PARA TELHADOS DE ATÉ 2 ÁGUAS PARA TELHA DE ENCAIXE DE CERÂMICA OU DE CONCRETO, INCLUSO TRANSPORTE VERTICAL. AF_07/2019</v>
          </cell>
          <cell r="D2858" t="str">
            <v>M2</v>
          </cell>
          <cell r="E2858" t="str">
            <v>72,40</v>
          </cell>
          <cell r="F2858" t="str">
            <v>73,44</v>
          </cell>
        </row>
        <row r="2859">
          <cell r="A2859" t="str">
            <v>92569</v>
          </cell>
          <cell r="B2859" t="str">
            <v>TRAMA DE AÇO COMPOSTA POR RIPAS E CAIBROS PARA TELHADOS DE ATÉ 2 ÁGUAS PARA TELHA DE ENCAIXE DE CERÂMICA OU DE CONCRETO, INCLUSO TRANSPORTE VERTICAL. AF_07/2019</v>
          </cell>
          <cell r="D2859" t="str">
            <v>M2</v>
          </cell>
          <cell r="E2859" t="str">
            <v>40,03</v>
          </cell>
          <cell r="F2859" t="str">
            <v>40,48</v>
          </cell>
        </row>
        <row r="2860">
          <cell r="A2860" t="str">
            <v>92570</v>
          </cell>
          <cell r="B2860" t="str">
            <v>TRAMA DE AÇO COMPOSTA POR RIPAS PARA TELHADOS DE ATÉ 2 ÁGUAS PARA TELHA DE ENCAIXE DE CERÂMICA OU DE CONCRETO, INCLUSO TRANSPORTE VERTICAL. AF_07/2019</v>
          </cell>
          <cell r="D2860" t="str">
            <v>M2</v>
          </cell>
          <cell r="E2860" t="str">
            <v>25,20</v>
          </cell>
          <cell r="F2860" t="str">
            <v>25,41</v>
          </cell>
        </row>
        <row r="2861">
          <cell r="A2861" t="str">
            <v>92571</v>
          </cell>
          <cell r="B2861" t="str">
            <v>TRAMA DE AÇO COMPOSTA POR RIPAS, CAIBROS E TERÇAS PARA TELHADOS DE MAIS DE 2 ÁGUAS PARA TELHA DE ENCAIXE DE CERÂMICA OU DE CONCRETO, INCLUSO TRANSPORTE VERTICAL. AF_07/2019</v>
          </cell>
          <cell r="D2861" t="str">
            <v>M2</v>
          </cell>
          <cell r="E2861" t="str">
            <v>78,10</v>
          </cell>
          <cell r="F2861" t="str">
            <v>79,74</v>
          </cell>
        </row>
        <row r="2862">
          <cell r="A2862" t="str">
            <v>92572</v>
          </cell>
          <cell r="B2862" t="str">
            <v>TRAMA DE AÇO COMPOSTA POR RIPAS E CAIBROS PARA TELHADOS DE MAIS DE 2 ÁGUAS PARA TELHA DE ENCAIXE DE CERÂMICA OU DE CONCRETO, INCLUSO TRANSPORTE VERTICAL. AF_07/2019</v>
          </cell>
          <cell r="D2862" t="str">
            <v>M2</v>
          </cell>
          <cell r="E2862" t="str">
            <v>46,47</v>
          </cell>
          <cell r="F2862" t="str">
            <v>47,30</v>
          </cell>
        </row>
        <row r="2863">
          <cell r="A2863" t="str">
            <v>92573</v>
          </cell>
          <cell r="B2863" t="str">
            <v>TRAMA DE AÇO COMPOSTA POR RIPAS PARA TELHADOS DE MAIS DE 2 ÁGUAS PARA TELHA DE ENCAIXE DE CERÂMICA OU DE CONCRETO, INCLUSO TRANSPORTE VERTICAL, INCLUSO TRANSPORTE VERTICAL. AF_07/2019</v>
          </cell>
          <cell r="D2863" t="str">
            <v>M2</v>
          </cell>
          <cell r="E2863" t="str">
            <v>27,65</v>
          </cell>
          <cell r="F2863" t="str">
            <v>28,12</v>
          </cell>
        </row>
        <row r="2864">
          <cell r="A2864" t="str">
            <v>92574</v>
          </cell>
          <cell r="B2864" t="str">
            <v>TRAMA DE AÇO COMPOSTA POR RIPAS, CAIBROS E TERÇAS PARA TELHADOS DE ATÉ 2 ÁGUAS PARA TELHA CERÂMICA CAPA-CANAL, INCLUSO TRANSPORTE VERTICAL. AF_07/2019</v>
          </cell>
          <cell r="D2864" t="str">
            <v>M2</v>
          </cell>
          <cell r="E2864" t="str">
            <v>73,71</v>
          </cell>
          <cell r="F2864" t="str">
            <v>74,84</v>
          </cell>
        </row>
        <row r="2865">
          <cell r="A2865" t="str">
            <v>92575</v>
          </cell>
          <cell r="B2865" t="str">
            <v>TRAMA DE AÇO COMPOSTA POR RIPAS E CAIBROS PARA TELHADOS DE ATÉ 2 ÁGUAS PARA TELHA CERÂMICA CAPA-CANAL, INCLUSO TRANSPORTE VERTICAL. AF_07/2019</v>
          </cell>
          <cell r="D2865" t="str">
            <v>M2</v>
          </cell>
          <cell r="E2865" t="str">
            <v>36,71</v>
          </cell>
          <cell r="F2865" t="str">
            <v>37,16</v>
          </cell>
        </row>
        <row r="2866">
          <cell r="A2866" t="str">
            <v>92576</v>
          </cell>
          <cell r="B2866" t="str">
            <v>TRAMA DE AÇO COMPOSTA POR RIPAS PARA TELHADOS DE ATÉ 2 ÁGUAS PARA TELHA CERÂMICA CAPA-CANAL, INCLUSO TRANSPORTE VERTICAL. AF_07/2019</v>
          </cell>
          <cell r="D2866" t="str">
            <v>M2</v>
          </cell>
          <cell r="E2866" t="str">
            <v>19,93</v>
          </cell>
          <cell r="F2866" t="str">
            <v>20,11</v>
          </cell>
        </row>
        <row r="2867">
          <cell r="A2867" t="str">
            <v>92577</v>
          </cell>
          <cell r="B2867" t="str">
            <v>TRAMA DE AÇO COMPOSTA POR RIPAS, CAIBROS E TERÇAS PARA TELHADOS DE MAIS DE 2 ÁGUAS PARA TELHA CERÂMICA CAPA-CANAL, INCLUSO TRANSPORTE VERTICAL. AF_07/2019</v>
          </cell>
          <cell r="D2867" t="str">
            <v>M2</v>
          </cell>
          <cell r="E2867" t="str">
            <v>79,64</v>
          </cell>
          <cell r="F2867" t="str">
            <v>81,37</v>
          </cell>
        </row>
        <row r="2868">
          <cell r="A2868" t="str">
            <v>92578</v>
          </cell>
          <cell r="B2868" t="str">
            <v>TRAMA DE AÇO COMPOSTA POR RIPAS E CAIBROS PARA TELHADOS DE MAIS DE 2 ÁGUAS PARA TELHA CERÂMICA CAPA-CANAL, INCLUSO TRANSPORTE VERTICAL. AF_07/2019</v>
          </cell>
          <cell r="D2868" t="str">
            <v>M2</v>
          </cell>
          <cell r="E2868" t="str">
            <v>40,05</v>
          </cell>
          <cell r="F2868" t="str">
            <v>40,84</v>
          </cell>
        </row>
        <row r="2869">
          <cell r="A2869" t="str">
            <v>92579</v>
          </cell>
          <cell r="B2869" t="str">
            <v>TRAMA DE AÇO COMPOSTA POR RIPAS PARA TELHADOS DE MAIS DE 2 ÁGUAS PARA TELHA CERÂMICA CAPA-CANAL, INCLUSO TRANSPORTE VERTICAL. AF_07/2019</v>
          </cell>
          <cell r="D2869" t="str">
            <v>M2</v>
          </cell>
          <cell r="E2869" t="str">
            <v>21,88</v>
          </cell>
          <cell r="F2869" t="str">
            <v>22,28</v>
          </cell>
        </row>
        <row r="2870">
          <cell r="A2870" t="str">
            <v>92580</v>
          </cell>
          <cell r="B2870" t="str">
            <v>TRAMA DE AÇO COMPOSTA POR TERÇAS PARA TELHADOS DE ATÉ 2 ÁGUAS PARA TELHA ONDULADA DE FIBROCIMENTO, METÁLICA, PLÁSTICA OU TERMOACÚSTICA, INCLUSO TRANSPORTE VERTICAL. AF_07/2019</v>
          </cell>
          <cell r="D2870" t="str">
            <v>M2</v>
          </cell>
          <cell r="E2870" t="str">
            <v>27,53</v>
          </cell>
          <cell r="F2870" t="str">
            <v>28,14</v>
          </cell>
        </row>
        <row r="2871">
          <cell r="A2871" t="str">
            <v>92581</v>
          </cell>
          <cell r="B2871" t="str">
            <v>TRAMA DE AÇO COMPOSTA POR TERÇAS PARA TELHADOS DE ATÉ 2 ÁGUAS PARA TELHA ESTRUTURAL DE FIBROCIMENTO, INCLUSO TRANSPORTE VERTICAL. AF_07/2019</v>
          </cell>
          <cell r="D2871" t="str">
            <v>M2</v>
          </cell>
          <cell r="E2871" t="str">
            <v>28,55</v>
          </cell>
          <cell r="F2871" t="str">
            <v>29,11</v>
          </cell>
        </row>
        <row r="2872">
          <cell r="A2872" t="str">
            <v>92582</v>
          </cell>
          <cell r="B2872" t="str">
            <v>FABRICAÇÃO E INSTALAÇÃO DE TESOURA INTEIRA EM AÇO, VÃO DE 3 M, PARA TELHA CERÂMICA OU DE CONCRETO, INCLUSO IÇAMENTO. AF_12/2015</v>
          </cell>
          <cell r="D2872" t="str">
            <v>UN</v>
          </cell>
          <cell r="E2872" t="str">
            <v>421,52</v>
          </cell>
          <cell r="F2872" t="str">
            <v>432,74</v>
          </cell>
        </row>
        <row r="2873">
          <cell r="A2873" t="str">
            <v>92584</v>
          </cell>
          <cell r="B2873" t="str">
            <v>FABRICAÇÃO E INSTALAÇÃO DE TESOURA INTEIRA EM AÇO, VÃO DE 4 M, PARA TELHA CERÂMICA OU DE CONCRETO, INCLUSO IÇAMENTO. AF_12/2015</v>
          </cell>
          <cell r="D2873" t="str">
            <v>UN</v>
          </cell>
          <cell r="E2873" t="str">
            <v>487,60</v>
          </cell>
          <cell r="F2873" t="str">
            <v>498,82</v>
          </cell>
        </row>
        <row r="2874">
          <cell r="A2874" t="str">
            <v>92586</v>
          </cell>
          <cell r="B2874" t="str">
            <v>FABRICAÇÃO E INSTALAÇÃO DE TESOURA INTEIRA EM AÇO, VÃO DE 5 M, PARA TELHA CERÂMICA OU DE CONCRETO, INCLUSO IÇAMENTO. AF_12/2015</v>
          </cell>
          <cell r="D2874" t="str">
            <v>UN</v>
          </cell>
          <cell r="E2874" t="str">
            <v>553,68</v>
          </cell>
          <cell r="F2874" t="str">
            <v>564,90</v>
          </cell>
        </row>
        <row r="2875">
          <cell r="A2875" t="str">
            <v>92588</v>
          </cell>
          <cell r="B2875" t="str">
            <v>FABRICAÇÃO E INSTALAÇÃO DE TESOURA INTEIRA EM AÇO, VÃO DE 6 M, PARA TELHA CERÂMICA OU DE CONCRETO, INCLUSO IÇAMENTO. AF_12/2015</v>
          </cell>
          <cell r="D2875" t="str">
            <v>UN</v>
          </cell>
          <cell r="E2875" t="str">
            <v>700,34</v>
          </cell>
          <cell r="F2875" t="str">
            <v>716,76</v>
          </cell>
        </row>
        <row r="2876">
          <cell r="A2876" t="str">
            <v>92590</v>
          </cell>
          <cell r="B2876" t="str">
            <v>FABRICAÇÃO E INSTALAÇÃO DE TESOURA INTEIRA EM AÇO, VÃO DE 7 M, PARA TELHA CERÂMICA OU DE CONCRETO, INCLUSO IÇAMENTO. AF_12/2015</v>
          </cell>
          <cell r="D2876" t="str">
            <v>UN</v>
          </cell>
          <cell r="E2876" t="str">
            <v>766,42</v>
          </cell>
          <cell r="F2876" t="str">
            <v>782,84</v>
          </cell>
        </row>
        <row r="2877">
          <cell r="A2877" t="str">
            <v>92592</v>
          </cell>
          <cell r="B2877" t="str">
            <v>FABRICAÇÃO E INSTALAÇÃO DE TESOURA INTEIRA EM AÇO, VÃO DE 8 M, PARA TELHA CERÂMICA OU DE CONCRETO, INCLUSO IÇAMENTO. AF_12/2015</v>
          </cell>
          <cell r="D2877" t="str">
            <v>UN</v>
          </cell>
          <cell r="E2877" t="str">
            <v>862,36</v>
          </cell>
          <cell r="F2877" t="str">
            <v>882,25</v>
          </cell>
        </row>
        <row r="2878">
          <cell r="A2878" t="str">
            <v>92593</v>
          </cell>
          <cell r="B2878" t="str">
            <v>(COMPOSIÇÃO REPRESENTATIVA) FABRICAÇÃO E INSTALAÇÃO DE TESOURA INTEIRA EM AÇO, PARA VÃOS DE 3 A 12 M E PARA QUALQUER TIPO DE TELHA, INCLUSO IÇAMENTO. AF_12/2015</v>
          </cell>
          <cell r="D2878" t="str">
            <v>KG</v>
          </cell>
          <cell r="E2878" t="str">
            <v>6,52</v>
          </cell>
          <cell r="F2878" t="str">
            <v>6,67</v>
          </cell>
        </row>
        <row r="2879">
          <cell r="A2879" t="str">
            <v>92594</v>
          </cell>
          <cell r="B2879" t="str">
            <v>FABRICAÇÃO E INSTALAÇÃO DE TESOURA INTEIRA EM AÇO, VÃO DE 9 M, PARA TELHA CERÂMICA OU DE CONCRETO, INCLUSO IÇAMENTO. AF_12/2015</v>
          </cell>
          <cell r="D2879" t="str">
            <v>UN</v>
          </cell>
          <cell r="E2879" t="str">
            <v>995,54</v>
          </cell>
          <cell r="F2879" t="str">
            <v>1.017,10</v>
          </cell>
        </row>
        <row r="2880">
          <cell r="A2880" t="str">
            <v>92596</v>
          </cell>
          <cell r="B2880" t="str">
            <v>FABRICAÇÃO E INSTALAÇÃO DE TESOURA INTEIRA EM AÇO, VÃO DE 10 M, PARA TELHA CERÂMICA OU DE CONCRETO, INCLUSO IÇAMENTO. AF_12/2015</v>
          </cell>
          <cell r="D2880" t="str">
            <v>UN</v>
          </cell>
          <cell r="E2880" t="str">
            <v>1.112,47</v>
          </cell>
          <cell r="F2880" t="str">
            <v>1.139,63</v>
          </cell>
        </row>
        <row r="2881">
          <cell r="A2881" t="str">
            <v>92598</v>
          </cell>
          <cell r="B2881" t="str">
            <v>FABRICAÇÃO E INSTALAÇÃO DE TESOURA INTEIRA EM AÇO, VÃO DE 11 M, PARA TELHA CERÂMICA OU DE CONCRETO, INCLUSO IÇAMENTO. AF_12/2015</v>
          </cell>
          <cell r="D2881" t="str">
            <v>UN</v>
          </cell>
          <cell r="E2881" t="str">
            <v>1.178,55</v>
          </cell>
          <cell r="F2881" t="str">
            <v>1.205,71</v>
          </cell>
        </row>
        <row r="2882">
          <cell r="A2882" t="str">
            <v>92600</v>
          </cell>
          <cell r="B2882" t="str">
            <v>FABRICAÇÃO E INSTALAÇÃO DE TESOURA INTEIRA EM AÇO, VÃO DE 12 M, PARA TELHA CERÂMICA OU DE CONCRETO, INCLUSO IÇAMENTO. AF_12/2015</v>
          </cell>
          <cell r="D2882" t="str">
            <v>UN</v>
          </cell>
          <cell r="E2882" t="str">
            <v>1.261,35</v>
          </cell>
          <cell r="F2882" t="str">
            <v>1.288,51</v>
          </cell>
        </row>
        <row r="2883">
          <cell r="A2883" t="str">
            <v>92602</v>
          </cell>
          <cell r="B2883" t="str">
            <v>FABRICAÇÃO E INSTALAÇÃO DE TESOURA INTEIRA EM AÇO, VÃO DE 3 M, PARA TELHA ONDULADA DE FIBROCIMENTO, METÁLICA, PLÁSTICA OU TERMOACÚSTICA, INCLUSO IÇAMENTO.. AF_12/2015</v>
          </cell>
          <cell r="D2883" t="str">
            <v>UN</v>
          </cell>
          <cell r="E2883" t="str">
            <v>421,52</v>
          </cell>
          <cell r="F2883" t="str">
            <v>432,74</v>
          </cell>
        </row>
        <row r="2884">
          <cell r="A2884" t="str">
            <v>92604</v>
          </cell>
          <cell r="B2884" t="str">
            <v>FABRICAÇÃO E INSTALAÇÃO DE TESOURA INTEIRA EM AÇO, VÃO DE 4 M, PARA TELHA ONDULADA DE FIBROCIMENTO, METÁLICA, PLÁSTICA OU TERMOACÚSTICA, INCLUSO IÇAMENTO. AF_12/2015</v>
          </cell>
          <cell r="D2884" t="str">
            <v>UN</v>
          </cell>
          <cell r="E2884" t="str">
            <v>470,87</v>
          </cell>
          <cell r="F2884" t="str">
            <v>482,09</v>
          </cell>
        </row>
        <row r="2885">
          <cell r="A2885" t="str">
            <v>92606</v>
          </cell>
          <cell r="B2885" t="str">
            <v>FABRICAÇÃO E INSTALAÇÃO DE TESOURA INTEIRA EM AÇO, VÃO DE 5 M, PARA TELHA ONDULADA DE FIBROCIMENTO, METÁLICA, PLÁSTICA OU TERMOACÚSTICA, INCLUSO IÇAMENTO. AF_12/2015</v>
          </cell>
          <cell r="D2885" t="str">
            <v>UN</v>
          </cell>
          <cell r="E2885" t="str">
            <v>536,95</v>
          </cell>
          <cell r="F2885" t="str">
            <v>548,17</v>
          </cell>
        </row>
        <row r="2886">
          <cell r="A2886" t="str">
            <v>92608</v>
          </cell>
          <cell r="B2886" t="str">
            <v>FABRICAÇÃO E INSTALAÇÃO DE TESOURA INTEIRA EM AÇO, VÃO DE 6 M, PARA TELHA ONDULADA DE FIBROCIMENTO, METÁLICA, PLÁSTICA OU TERMOACÚSTICA, INCLUSO IÇAMENTO. AF_12/2015</v>
          </cell>
          <cell r="D2886" t="str">
            <v>UN</v>
          </cell>
          <cell r="E2886" t="str">
            <v>666,89</v>
          </cell>
          <cell r="F2886" t="str">
            <v>683,31</v>
          </cell>
        </row>
        <row r="2887">
          <cell r="A2887" t="str">
            <v>92610</v>
          </cell>
          <cell r="B2887" t="str">
            <v>FABRICAÇÃO E INSTALAÇÃO DE TESOURA INTEIRA EM AÇO, VÃO DE 7 M, PARA TELHA ONDULADA DE FIBROCIMENTO, METÁLICA, PLÁSTICA OU TERMOACÚSTICA, INCLUSO IÇAMENTO. AF_12/2015</v>
          </cell>
          <cell r="D2887" t="str">
            <v>UN</v>
          </cell>
          <cell r="E2887" t="str">
            <v>732,97</v>
          </cell>
          <cell r="F2887" t="str">
            <v>749,39</v>
          </cell>
        </row>
        <row r="2888">
          <cell r="A2888" t="str">
            <v>92612</v>
          </cell>
          <cell r="B2888" t="str">
            <v>FABRICAÇÃO E INSTALAÇÃO DE TESOURA INTEIRA EM AÇO, VÃO DE 8 M, PARA TELHA ONDULADA DE FIBROCIMENTO, METÁLICA, PLÁSTICA OU TERMOACÚSTICA, INCLUSO IÇAMENTO, INCLUSO IÇAMENTO. AF_12/2015</v>
          </cell>
          <cell r="D2888" t="str">
            <v>UN</v>
          </cell>
          <cell r="E2888" t="str">
            <v>828,90</v>
          </cell>
          <cell r="F2888" t="str">
            <v>848,79</v>
          </cell>
        </row>
        <row r="2889">
          <cell r="A2889" t="str">
            <v>92614</v>
          </cell>
          <cell r="B2889" t="str">
            <v>FABRICAÇÃO E INSTALAÇÃO DE TESOURA INTEIRA EM AÇO, VÃO DE 9 M, PARA TELHA ONDULADA DE FIBROCIMENTO, METÁLICA, PLÁSTICA OU TERMOACÚSTICA, INCLUSO IÇAMENTO. AF_12/2015</v>
          </cell>
          <cell r="D2889" t="str">
            <v>UN</v>
          </cell>
          <cell r="E2889" t="str">
            <v>928,64</v>
          </cell>
          <cell r="F2889" t="str">
            <v>950,20</v>
          </cell>
        </row>
        <row r="2890">
          <cell r="A2890" t="str">
            <v>92616</v>
          </cell>
          <cell r="B2890" t="str">
            <v>FABRICAÇÃO E INSTALAÇÃO DE TESOURA INTEIRA EM AÇO, VÃO DE 10 M, PARA TELHA ONDULADA DE FIBROCIMENTO, METÁLICA, PLÁSTICA OU TERMOACÚSTICA, INCLUSO IÇAMENTO. AF_12/2015</v>
          </cell>
          <cell r="D2890" t="str">
            <v>UN</v>
          </cell>
          <cell r="E2890" t="str">
            <v>1.062,29</v>
          </cell>
          <cell r="F2890" t="str">
            <v>1.089,45</v>
          </cell>
        </row>
        <row r="2891">
          <cell r="A2891" t="str">
            <v>92618</v>
          </cell>
          <cell r="B2891" t="str">
            <v>FABRICAÇÃO E INSTALAÇÃO DE TESOURA INTEIRA EM AÇO, VÃO DE 11 M, PARA TELHA ONDULADA DE FIBROCIMENTO, METÁLICA, PLÁSTICA OU TERMOACÚSTICA, INCLUSO IÇAMENTO. AF_12/2015</v>
          </cell>
          <cell r="D2891" t="str">
            <v>UN</v>
          </cell>
          <cell r="E2891" t="str">
            <v>1.128,37</v>
          </cell>
          <cell r="F2891" t="str">
            <v>1.155,53</v>
          </cell>
        </row>
        <row r="2892">
          <cell r="A2892" t="str">
            <v>92620</v>
          </cell>
          <cell r="B2892" t="str">
            <v>FABRICAÇÃO E INSTALAÇÃO DE TESOURA INTEIRA EM AÇO, VÃO DE 12 M, PARA TELHA ONDULADA DE FIBROCIMENTO, METÁLICA, PLÁSTICA OU TERMOACÚSTICA, INCLUSO IÇAMENTO. AF_12/2015</v>
          </cell>
          <cell r="D2892" t="str">
            <v>UN</v>
          </cell>
          <cell r="E2892" t="str">
            <v>1.194,45</v>
          </cell>
          <cell r="F2892" t="str">
            <v>1.221,61</v>
          </cell>
        </row>
        <row r="2893">
          <cell r="A2893" t="str">
            <v>100357</v>
          </cell>
          <cell r="B2893" t="str">
            <v>FABRICAÇÃO E INSTALAÇÃO DE MEIA TESOURA DE MADEIRA NÃO APARELHADA, COM VÃO DE 3 M, PARA TELHA CERÂMICA OU DE CONCRETO, INCLUSO IÇAMENTO. AF_07/2019</v>
          </cell>
          <cell r="D2893" t="str">
            <v>UN</v>
          </cell>
          <cell r="E2893" t="str">
            <v>578,64</v>
          </cell>
          <cell r="F2893" t="str">
            <v>605,65</v>
          </cell>
        </row>
        <row r="2894">
          <cell r="A2894" t="str">
            <v>100358</v>
          </cell>
          <cell r="B2894" t="str">
            <v>FABRICAÇÃO E INSTALAÇÃO DE MEIA TESOURA DE MADEIRA NÃO APARELHADA, COM VÃO DE 4 M, PARA TELHA CERÂMICA OU DE CONCRETO, INCLUSO IÇAMENTO. AF_07/2019</v>
          </cell>
          <cell r="D2894" t="str">
            <v>UN</v>
          </cell>
          <cell r="E2894" t="str">
            <v>797,93</v>
          </cell>
          <cell r="F2894" t="str">
            <v>842,30</v>
          </cell>
        </row>
        <row r="2895">
          <cell r="A2895" t="str">
            <v>100359</v>
          </cell>
          <cell r="B2895" t="str">
            <v>FABRICAÇÃO E INSTALAÇÃO DE MEIA TESOURA DE MADEIRA NÃO APARELHADA, COM VÃO DE 5 M, PARA TELHA CERÂMICA OU DE CONCRETO, INCLUSO IÇAMENTO. AF_07/2019</v>
          </cell>
          <cell r="D2895" t="str">
            <v>UN</v>
          </cell>
          <cell r="E2895" t="str">
            <v>832,72</v>
          </cell>
          <cell r="F2895" t="str">
            <v>877,09</v>
          </cell>
        </row>
        <row r="2896">
          <cell r="A2896" t="str">
            <v>100360</v>
          </cell>
          <cell r="B2896" t="str">
            <v>FABRICAÇÃO E INSTALAÇÃO DE MEIA TESOURA DE MADEIRA NÃO APARELHADA, COM VÃO DE 6 M, PARA TELHA CERÂMICA OU DE CONCRETO, INCLUSO IÇAMENTO. AF_07/2019</v>
          </cell>
          <cell r="D2896" t="str">
            <v>UN</v>
          </cell>
          <cell r="E2896" t="str">
            <v>921,10</v>
          </cell>
          <cell r="F2896" t="str">
            <v>970,10</v>
          </cell>
        </row>
        <row r="2897">
          <cell r="A2897" t="str">
            <v>100361</v>
          </cell>
          <cell r="B2897" t="str">
            <v>FABRICAÇÃO E INSTALAÇÃO DE MEIA TESOURA DE MADEIRA NÃO APARELHADA, COM VÃO DE 7 M, PARA TELHA CERÂMICA OU DE CONCRETO, INCLUSO IÇAMENTO. AF_07/2019</v>
          </cell>
          <cell r="D2897" t="str">
            <v>UN</v>
          </cell>
          <cell r="E2897" t="str">
            <v>1.154,99</v>
          </cell>
          <cell r="F2897" t="str">
            <v>1.221,37</v>
          </cell>
        </row>
        <row r="2898">
          <cell r="A2898" t="str">
            <v>100362</v>
          </cell>
          <cell r="B2898" t="str">
            <v>FABRICAÇÃO E INSTALAÇÃO DE MEIA TESOURA DE MADEIRA NÃO APARELHADA, COM VÃO DE 8 M, PARA TELHA CERÂMICA OU DE CONCRETO, INCLUSO IÇAMENTO. AF_07/2019</v>
          </cell>
          <cell r="D2898" t="str">
            <v>UN</v>
          </cell>
          <cell r="E2898" t="str">
            <v>1.541,07</v>
          </cell>
          <cell r="F2898" t="str">
            <v>1.611,94</v>
          </cell>
        </row>
        <row r="2899">
          <cell r="A2899" t="str">
            <v>100363</v>
          </cell>
          <cell r="B2899" t="str">
            <v>FABRICAÇÃO E INSTALAÇÃO DE MEIA TESOURA DE MADEIRA NÃO APARELHADA, COM VÃO DE 9 M, PARA TELHA CERÂMICA OU DE CONCRETO, INCLUSO IÇAMENTO. AF_07/2019</v>
          </cell>
          <cell r="D2899" t="str">
            <v>UN</v>
          </cell>
          <cell r="E2899" t="str">
            <v>1.592,80</v>
          </cell>
          <cell r="F2899" t="str">
            <v>1.663,67</v>
          </cell>
        </row>
        <row r="2900">
          <cell r="A2900" t="str">
            <v>100364</v>
          </cell>
          <cell r="B2900" t="str">
            <v>FABRICAÇÃO E INSTALAÇÃO DE MEIA TESOURA DE MADEIRA NÃO APARELHADA, COM VÃO DE 10 M, PARA TELHA CERÂMICA OU DE CONCRETO, INCLUSO IÇAMENTO. AF_07/2019</v>
          </cell>
          <cell r="D2900" t="str">
            <v>UN</v>
          </cell>
          <cell r="E2900" t="str">
            <v>1.731,28</v>
          </cell>
          <cell r="F2900" t="str">
            <v>1.809,37</v>
          </cell>
        </row>
        <row r="2901">
          <cell r="A2901" t="str">
            <v>100365</v>
          </cell>
          <cell r="B2901" t="str">
            <v>FABRICAÇÃO E INSTALAÇÃO DE MEIA TESOURA DE MADEIRA NÃO APARELHADA, COM VÃO DE 11 M, PARA TELHA CERÂMICA OU DE CONCRETO, INCLUSO IÇAMENTO. AF_07/2019</v>
          </cell>
          <cell r="D2901" t="str">
            <v>UN</v>
          </cell>
          <cell r="E2901" t="str">
            <v>1.994,54</v>
          </cell>
          <cell r="F2901" t="str">
            <v>2.089,99</v>
          </cell>
        </row>
        <row r="2902">
          <cell r="A2902" t="str">
            <v>100366</v>
          </cell>
          <cell r="B2902" t="str">
            <v>FABRICAÇÃO E INSTALAÇÃO DE MEIA TESOURA DE MADEIRA NÃO APARELHADA, COM VÃO DE 12 M, PARA TELHA CERÂMICA OU DE CONCRETO, INCLUSO IÇAMENTO. AF_07/2019</v>
          </cell>
          <cell r="D2902" t="str">
            <v>UN</v>
          </cell>
          <cell r="E2902" t="str">
            <v>2.115,77</v>
          </cell>
          <cell r="F2902" t="str">
            <v>2.211,22</v>
          </cell>
        </row>
        <row r="2903">
          <cell r="A2903" t="str">
            <v>100367</v>
          </cell>
          <cell r="B2903" t="str">
            <v>FABRICAÇÃO E INSTALAÇÃO DE MEIA TESOURA DE MADEIRA NÃO APARELHADA, COM VÃO DE 3 M, PARA TELHA ONDULADA DE FIBROCIMENTO, ALUMÍNIO, PLÁSTICA OU TERMOACÚSTICA, INCLUSO IÇAMENTO. AF_07/2019</v>
          </cell>
          <cell r="D2903" t="str">
            <v>UN</v>
          </cell>
          <cell r="E2903" t="str">
            <v>565,46</v>
          </cell>
          <cell r="F2903" t="str">
            <v>592,47</v>
          </cell>
        </row>
        <row r="2904">
          <cell r="A2904" t="str">
            <v>100368</v>
          </cell>
          <cell r="B2904" t="str">
            <v>FABRICAÇÃO E INSTALAÇÃO DE MEIA TESOURA DE MADEIRA NÃO APARELHADA, COM VÃO DE 4 M, PARA TELHA ONDULADA DE FIBROCIMENTO, ALUMÍNIO, PLÁSTICA OU TERMOACÚSTICA, INCLUSO IÇAMENTO. AF_07/2019</v>
          </cell>
          <cell r="D2904" t="str">
            <v>UN</v>
          </cell>
          <cell r="E2904" t="str">
            <v>781,02</v>
          </cell>
          <cell r="F2904" t="str">
            <v>825,39</v>
          </cell>
        </row>
        <row r="2905">
          <cell r="A2905" t="str">
            <v>100369</v>
          </cell>
          <cell r="B2905" t="str">
            <v>FABRICAÇÃO E INSTALAÇÃO DE MEIA TESOURA DE MADEIRA NÃO APARELHADA, COM VÃO DE 5 M, PARA TELHA ONDULADA DE FIBROCIMENTO, ALUMÍNIO, PLÁSTICA OU TERMOACÚSTICA, INCLUSO IÇAMENTO. AF_07/2019</v>
          </cell>
          <cell r="D2905" t="str">
            <v>UN</v>
          </cell>
          <cell r="E2905" t="str">
            <v>815,81</v>
          </cell>
          <cell r="F2905" t="str">
            <v>860,18</v>
          </cell>
        </row>
        <row r="2906">
          <cell r="A2906" t="str">
            <v>100370</v>
          </cell>
          <cell r="B2906" t="str">
            <v>FABRICAÇÃO E INSTALAÇÃO DE MEIA TESOURA DE MADEIRA NÃO APARELHADA, COM VÃO DE 6 M, PARA TELHA ONDULADA DE FIBROCIMENTO, ALUMÍNIO, PLÁSTICA OU TERMOACÚSTICA, INCLUSO IÇAMENTO. AF_07/2019</v>
          </cell>
          <cell r="D2906" t="str">
            <v>UN</v>
          </cell>
          <cell r="E2906" t="str">
            <v>953,90</v>
          </cell>
          <cell r="F2906" t="str">
            <v>1.002,90</v>
          </cell>
        </row>
        <row r="2907">
          <cell r="A2907" t="str">
            <v>100371</v>
          </cell>
          <cell r="B2907" t="str">
            <v>FABRICAÇÃO E INSTALAÇÃO DE MEIA TESOURA DE MADEIRA NÃO APARELHADA, COM VÃO DE 7 M, PARA TELHA ONDULADA DE FIBROCIMENTO, ALUMÍNIO, PLÁSTICA OU TERMOACÚSTICA, INCLUSO IÇAMENTO. AF_07/2019</v>
          </cell>
          <cell r="D2907" t="str">
            <v>UN</v>
          </cell>
          <cell r="E2907" t="str">
            <v>1.109,35</v>
          </cell>
          <cell r="F2907" t="str">
            <v>1.175,73</v>
          </cell>
        </row>
        <row r="2908">
          <cell r="A2908" t="str">
            <v>100372</v>
          </cell>
          <cell r="B2908" t="str">
            <v>FABRICAÇÃO E INSTALAÇÃO DE MEIA TESOURA DE MADEIRA NÃO APARELHADA, COM VÃO DE 8 M, PARA TELHA ONDULADA DE FIBROCIMENTO, ALUMÍNIO, PLÁSTICA OU TERMOACÚSTICA, INCLUSO IÇAMENTO. AF_07/2019</v>
          </cell>
          <cell r="D2908" t="str">
            <v>UN</v>
          </cell>
          <cell r="E2908" t="str">
            <v>1.468,12</v>
          </cell>
          <cell r="F2908" t="str">
            <v>1.538,99</v>
          </cell>
        </row>
        <row r="2909">
          <cell r="A2909" t="str">
            <v>100373</v>
          </cell>
          <cell r="B2909" t="str">
            <v>FABRICAÇÃO E INSTALAÇÃO DE MEIA TESOURA DE MADEIRA NÃO APARELHADA, COM VÃO DE 9 M, PARA TELHA ONDULADA DE FIBROCIMENTO, ALUMÍNIO, PLÁSTICA OU TERMOACÚSTICA, INCLUSO IÇAMENTO. AF_07/2019</v>
          </cell>
          <cell r="D2909" t="str">
            <v>UN</v>
          </cell>
          <cell r="E2909" t="str">
            <v>1.510,77</v>
          </cell>
          <cell r="F2909" t="str">
            <v>1.581,64</v>
          </cell>
        </row>
        <row r="2910">
          <cell r="A2910" t="str">
            <v>100374</v>
          </cell>
          <cell r="B2910" t="str">
            <v>FABRICAÇÃO E INSTALAÇÃO DE MEIA TESOURA DE MADEIRA NÃO APARELHADA, COM VÃO DE 10 M, PARA TELHA ONDULADA DE FIBROCIMENTO, ALUMÍNIO, PLÁSTICA OU TERMOACÚSTICA, INCLUSO IÇAMENTO. AF_07/2019</v>
          </cell>
          <cell r="D2910" t="str">
            <v>UN</v>
          </cell>
          <cell r="E2910" t="str">
            <v>1.620,74</v>
          </cell>
          <cell r="F2910" t="str">
            <v>1.698,83</v>
          </cell>
        </row>
        <row r="2911">
          <cell r="A2911" t="str">
            <v>100375</v>
          </cell>
          <cell r="B2911" t="str">
            <v>FABRICAÇÃO E INSTALAÇÃO DE MEIA TESOURA DE MADEIRA NÃO APARELHADA, COM VÃO DE 11 M, PARA TELHA ONDULADA DE FIBROCIMENTO, ALUMÍNIO, PLÁSTICA OU TERMOACÚSTICA, INCLUSO IÇAMENTO. AF_07/2019</v>
          </cell>
          <cell r="D2911" t="str">
            <v>UN</v>
          </cell>
          <cell r="E2911" t="str">
            <v>1.834,41</v>
          </cell>
          <cell r="F2911" t="str">
            <v>1.929,86</v>
          </cell>
        </row>
        <row r="2912">
          <cell r="A2912" t="str">
            <v>100376</v>
          </cell>
          <cell r="B2912" t="str">
            <v>FABRICAÇÃO E INSTALAÇÃO DE MEIA TESOURA DE MADEIRA NÃO APARELHADA, COM VÃO DE 12 M, PARA TELHA ONDULADA DE FIBROCIMENTO, ALUMÍNIO, PLÁSTICA OU TERMOACÚSTICA, INCLUSO IÇAMENTO. AF_07/2019</v>
          </cell>
          <cell r="D2912" t="str">
            <v>UN</v>
          </cell>
          <cell r="E2912" t="str">
            <v>1.790,12</v>
          </cell>
          <cell r="F2912" t="str">
            <v>1.885,57</v>
          </cell>
        </row>
        <row r="2913">
          <cell r="A2913" t="str">
            <v>100377</v>
          </cell>
          <cell r="B2913" t="str">
            <v>FABRICAÇÃO E INSTALAÇÃO DE TESOURA (INTEIRA OU MEIA) EM AÇO, VÃOS MAIORES OU IGUAIS A 3,0 M E MENORES OU IGUAL A 6,0 M, INCLUSO IÇAMENTO. AF_07/2019</v>
          </cell>
          <cell r="D2913" t="str">
            <v>KG</v>
          </cell>
          <cell r="E2913" t="str">
            <v>6,86</v>
          </cell>
          <cell r="F2913" t="str">
            <v>7,01</v>
          </cell>
        </row>
        <row r="2914">
          <cell r="A2914" t="str">
            <v>100378</v>
          </cell>
          <cell r="B2914" t="str">
            <v>FABRICAÇÃO E INSTALAÇÃO DE TESOURA (INTEIRA OU MEIA) EM AÇO, VÃOS MAIORES QUE 6,0 M E MENORES QUE 12,0 M, INCLUSO IÇAMENTO. AF_07/2019</v>
          </cell>
          <cell r="D2914" t="str">
            <v>KG</v>
          </cell>
          <cell r="E2914" t="str">
            <v>6,29</v>
          </cell>
          <cell r="F2914" t="str">
            <v>6,42</v>
          </cell>
        </row>
        <row r="2915">
          <cell r="A2915" t="str">
            <v>100382</v>
          </cell>
          <cell r="B2915" t="str">
            <v>FABRICAÇÃO E INSTALAÇÃO DE PONTALETES DE MADEIRA NÃO APARELHADA PARA TELHADOS COM ATÉ 2 ÁGUAS E COM TELHA ONDULADA DE FIBROCIMENTO, ALUMÍNIO OU PLÁSTICA EM EDIFÍCIO RESIDENCIAL TÉRREO, INCLUSO TRANSPORTE VERTICAL. AF_07/2019</v>
          </cell>
          <cell r="D2915" t="str">
            <v>M2</v>
          </cell>
          <cell r="E2915" t="str">
            <v>12,73</v>
          </cell>
          <cell r="F2915" t="str">
            <v>13,10</v>
          </cell>
        </row>
        <row r="2916">
          <cell r="A2916" t="str">
            <v>94444</v>
          </cell>
          <cell r="B2916" t="str">
            <v>TELHAMENTO COM TELHA DE ENCAIXE, TIPO FRANCESA DE VIDRO, COM ATÉ 2 ÁGUAS, INCLUSO TRANSPORTE VERTICAL. AF_07/2019</v>
          </cell>
          <cell r="D2916" t="str">
            <v>M2</v>
          </cell>
          <cell r="E2916" t="str">
            <v>735,88</v>
          </cell>
          <cell r="F2916" t="str">
            <v>736,55</v>
          </cell>
        </row>
        <row r="2917">
          <cell r="A2917" t="str">
            <v>73882/1</v>
          </cell>
          <cell r="B2917" t="str">
            <v>CALHA EM CONCRETO SIMPLES, EM MEIA CANA, DIAMETRO 200 MM</v>
          </cell>
          <cell r="D2917" t="str">
            <v>M</v>
          </cell>
          <cell r="E2917" t="str">
            <v>33,58</v>
          </cell>
          <cell r="F2917" t="str">
            <v>34,56</v>
          </cell>
        </row>
        <row r="2918">
          <cell r="A2918" t="str">
            <v>73882/5</v>
          </cell>
          <cell r="B2918" t="str">
            <v>CALHA EM CONCRETO SIMPLES, EM MEIA CANA DE CONCRETO, DIAMETRO 600 MM</v>
          </cell>
          <cell r="D2918" t="str">
            <v>M</v>
          </cell>
          <cell r="E2918" t="str">
            <v>93,79</v>
          </cell>
          <cell r="F2918" t="str">
            <v>96,77</v>
          </cell>
        </row>
        <row r="2919">
          <cell r="A2919" t="str">
            <v>73816/1</v>
          </cell>
          <cell r="B2919" t="str">
            <v>EXECUCAO DE DRENO COM TUBOS DE PVC CORRUGADO FLEXIVEL PERFURADO - DN 100</v>
          </cell>
          <cell r="D2919" t="str">
            <v>M</v>
          </cell>
          <cell r="E2919" t="str">
            <v>25,45</v>
          </cell>
          <cell r="F2919" t="str">
            <v>26,67</v>
          </cell>
        </row>
        <row r="2920">
          <cell r="A2920" t="str">
            <v>73816/2</v>
          </cell>
          <cell r="B2920" t="str">
            <v>EXECUCAO DE DRENO VERTICAL COM PEDRISCO, DIAMETRO 200MM</v>
          </cell>
          <cell r="D2920" t="str">
            <v>M</v>
          </cell>
          <cell r="E2920" t="str">
            <v>21,77</v>
          </cell>
          <cell r="F2920" t="str">
            <v>23,32</v>
          </cell>
        </row>
        <row r="2921">
          <cell r="A2921" t="str">
            <v>73881/1</v>
          </cell>
          <cell r="B2921" t="str">
            <v>EXECUCAO DE DRENO COM MANTA GEOTEXTIL 200 G/M2</v>
          </cell>
          <cell r="D2921" t="str">
            <v>M2</v>
          </cell>
          <cell r="E2921" t="str">
            <v>6,16</v>
          </cell>
          <cell r="F2921" t="str">
            <v>6,19</v>
          </cell>
        </row>
        <row r="2922">
          <cell r="A2922" t="str">
            <v>73881/3</v>
          </cell>
          <cell r="B2922" t="str">
            <v>EXECUCAO DE DRENO COM MANTA GEOTEXTIL 400 G/M2</v>
          </cell>
          <cell r="D2922" t="str">
            <v>M2</v>
          </cell>
          <cell r="E2922" t="str">
            <v>12,08</v>
          </cell>
          <cell r="F2922" t="str">
            <v>12,11</v>
          </cell>
        </row>
        <row r="2923">
          <cell r="A2923" t="str">
            <v>73883/1</v>
          </cell>
          <cell r="B2923" t="str">
            <v>EXECUCAO DE DRENO FRANCES COM AREIA MEDIA</v>
          </cell>
          <cell r="D2923" t="str">
            <v>M3</v>
          </cell>
          <cell r="E2923" t="str">
            <v>71,16</v>
          </cell>
          <cell r="F2923" t="str">
            <v>73,08</v>
          </cell>
        </row>
        <row r="2924">
          <cell r="A2924" t="str">
            <v>73883/2</v>
          </cell>
          <cell r="B2924" t="str">
            <v>EXECUCAO DE DRENO FRANCES COM BRITA NUM 2</v>
          </cell>
          <cell r="D2924" t="str">
            <v>M3</v>
          </cell>
          <cell r="E2924" t="str">
            <v>94,50</v>
          </cell>
          <cell r="F2924" t="str">
            <v>97,44</v>
          </cell>
        </row>
        <row r="2925">
          <cell r="A2925" t="str">
            <v>73883/3</v>
          </cell>
          <cell r="B2925" t="str">
            <v>EXECUCAO DE DRENO FRANCES COM CASCALHO</v>
          </cell>
          <cell r="D2925" t="str">
            <v>M3</v>
          </cell>
          <cell r="E2925" t="str">
            <v>58,50</v>
          </cell>
          <cell r="F2925" t="str">
            <v>60,42</v>
          </cell>
        </row>
        <row r="2926">
          <cell r="A2926" t="str">
            <v>73969/1</v>
          </cell>
          <cell r="B2926" t="str">
            <v>EXECUCAO DE DRENOS DE CHORUME EM TUBOS DRENANTES DE CONCRETO, DIAM=200MM, ENVOLTOS EM BRITA E GEOTEXTIL</v>
          </cell>
          <cell r="D2926" t="str">
            <v>M</v>
          </cell>
          <cell r="E2926" t="str">
            <v>76,10</v>
          </cell>
          <cell r="F2926" t="str">
            <v>77,31</v>
          </cell>
        </row>
        <row r="2927">
          <cell r="A2927" t="str">
            <v>74017/1</v>
          </cell>
          <cell r="B2927" t="str">
            <v>EXECUCAO DE DRENOS DE CHORUME EM TUBOS DRENANTES, PVC, DIAM=100 MM, ENVOLTOS EM BRITA E GEOTEXTIL</v>
          </cell>
          <cell r="D2927" t="str">
            <v>M</v>
          </cell>
          <cell r="E2927" t="str">
            <v>44,34</v>
          </cell>
          <cell r="F2927" t="str">
            <v>45,55</v>
          </cell>
        </row>
        <row r="2928">
          <cell r="A2928" t="str">
            <v>74017/2</v>
          </cell>
          <cell r="B2928" t="str">
            <v>EXECUCAO DE DRENOS DE CHORUME EM TUBOS DRENANTES, PVC, DIAM=150 MM, ENVOLTOS EM BRITA E GEOTEXTIL</v>
          </cell>
          <cell r="D2928" t="str">
            <v>M</v>
          </cell>
          <cell r="E2928" t="str">
            <v>59,87</v>
          </cell>
          <cell r="F2928" t="str">
            <v>61,08</v>
          </cell>
        </row>
        <row r="2929">
          <cell r="A2929" t="str">
            <v>75029/1</v>
          </cell>
          <cell r="B2929" t="str">
            <v>TUBO PVC CORRUGADO RIGIDO PERFURADO DN 150 PARA DRENAGEM - FORNECIMENTO E INSTALACAO</v>
          </cell>
          <cell r="D2929" t="str">
            <v>M</v>
          </cell>
          <cell r="E2929" t="str">
            <v>38,93</v>
          </cell>
          <cell r="F2929" t="str">
            <v>40,50</v>
          </cell>
        </row>
        <row r="2930">
          <cell r="A2930" t="str">
            <v>83651</v>
          </cell>
          <cell r="B2930" t="str">
            <v>TUBO PVC CORRUGADO PERFURADO 100 MM C/ JUNTA ELASTICA PARA DRENAGEM.</v>
          </cell>
          <cell r="D2930" t="str">
            <v>M</v>
          </cell>
          <cell r="E2930" t="str">
            <v>28,93</v>
          </cell>
          <cell r="F2930" t="str">
            <v>30,67</v>
          </cell>
        </row>
        <row r="2931">
          <cell r="A2931" t="str">
            <v>83658</v>
          </cell>
          <cell r="B2931" t="str">
            <v>EXECUCAO DRENO PROFUNDO, COM CORTE TRAPEZOIDAL EM SOLO, DE 70X80X150CM EXCL TUBO INCL MATERIAL EXECUCAO, COM SELO ENCHIMENTO MATERIAL DRENANTE E ESCAVACAO</v>
          </cell>
          <cell r="D2931" t="str">
            <v>M</v>
          </cell>
          <cell r="E2931" t="str">
            <v>136,95</v>
          </cell>
          <cell r="F2931" t="str">
            <v>145,83</v>
          </cell>
        </row>
        <row r="2932">
          <cell r="A2932" t="str">
            <v>83661</v>
          </cell>
          <cell r="B2932" t="str">
            <v>EXECUCAO DE DRENO PROFUNDO, CORTE EM SOLO, COM TUBO POROSO D=0,20M</v>
          </cell>
          <cell r="D2932" t="str">
            <v>M</v>
          </cell>
          <cell r="E2932" t="str">
            <v>103,71</v>
          </cell>
          <cell r="F2932" t="str">
            <v>107,60</v>
          </cell>
        </row>
        <row r="2933">
          <cell r="A2933" t="str">
            <v>83662</v>
          </cell>
          <cell r="B2933" t="str">
            <v>EXECUCAO DE DRENO CEGO</v>
          </cell>
          <cell r="D2933" t="str">
            <v>M3</v>
          </cell>
          <cell r="E2933" t="str">
            <v>88,37</v>
          </cell>
          <cell r="F2933" t="str">
            <v>91,83</v>
          </cell>
        </row>
        <row r="2934">
          <cell r="A2934" t="str">
            <v>83664</v>
          </cell>
          <cell r="B2934" t="str">
            <v>EXECUCAO DE DRENO DE TUBO DE CONRETO SIMPLES POROSO D=0,20 M (0,5MX0,5M) PARA GALERIAS DE AGUAS PLUVIAIS</v>
          </cell>
          <cell r="D2934" t="str">
            <v>M</v>
          </cell>
          <cell r="E2934" t="str">
            <v>69,53</v>
          </cell>
          <cell r="F2934" t="str">
            <v>71,45</v>
          </cell>
        </row>
        <row r="2935">
          <cell r="A2935" t="str">
            <v>83665</v>
          </cell>
          <cell r="B2935" t="str">
            <v>FORNECIMENTO E INSTALACAO DE MANTA BIDIM RT - 14</v>
          </cell>
          <cell r="D2935" t="str">
            <v>M2</v>
          </cell>
          <cell r="E2935" t="str">
            <v>7,96</v>
          </cell>
          <cell r="F2935" t="str">
            <v>8,00</v>
          </cell>
        </row>
        <row r="2936">
          <cell r="A2936" t="str">
            <v>83669</v>
          </cell>
          <cell r="B2936" t="str">
            <v>FORNECIMENTO/INSTALACAO MANTA BIDIM RT-16</v>
          </cell>
          <cell r="D2936" t="str">
            <v>M2</v>
          </cell>
          <cell r="E2936" t="str">
            <v>9,48</v>
          </cell>
          <cell r="F2936" t="str">
            <v>9,52</v>
          </cell>
        </row>
        <row r="2937">
          <cell r="A2937" t="str">
            <v>83670</v>
          </cell>
          <cell r="B2937" t="str">
            <v>TUBO PVC DN 75 MM PARA DRENAGEM - FORNECIMENTO E INSTALACAO</v>
          </cell>
          <cell r="D2937" t="str">
            <v>M</v>
          </cell>
          <cell r="E2937" t="str">
            <v>43,32</v>
          </cell>
          <cell r="F2937" t="str">
            <v>47,01</v>
          </cell>
        </row>
        <row r="2938">
          <cell r="A2938" t="str">
            <v>83671</v>
          </cell>
          <cell r="B2938" t="str">
            <v>TUBO PVC DN 100 MM PARA DRENAGEM - FORNECIMENTO E INSTALACAO</v>
          </cell>
          <cell r="D2938" t="str">
            <v>M</v>
          </cell>
          <cell r="E2938" t="str">
            <v>46,51</v>
          </cell>
          <cell r="F2938" t="str">
            <v>50,42</v>
          </cell>
        </row>
        <row r="2939">
          <cell r="A2939" t="str">
            <v>83679</v>
          </cell>
          <cell r="B2939" t="str">
            <v>TUBO PVC D=2 COM MATERIAL DRENANTE PARA DRENO/BARBACA - FORNECIMENTO E INSTALACAO</v>
          </cell>
          <cell r="D2939" t="str">
            <v>M</v>
          </cell>
          <cell r="E2939" t="str">
            <v>13,00</v>
          </cell>
          <cell r="F2939" t="str">
            <v>13,74</v>
          </cell>
        </row>
        <row r="2940">
          <cell r="A2940" t="str">
            <v>83680</v>
          </cell>
          <cell r="B2940" t="str">
            <v>TUBO PVC D=3" COM MATERIAL DRENANTE PARA DRENO/BARBACA - FORNECIMENTO E INSTALACAO</v>
          </cell>
          <cell r="D2940" t="str">
            <v>M</v>
          </cell>
          <cell r="E2940" t="str">
            <v>15,68</v>
          </cell>
          <cell r="F2940" t="str">
            <v>16,42</v>
          </cell>
        </row>
        <row r="2941">
          <cell r="A2941" t="str">
            <v>83681</v>
          </cell>
          <cell r="B2941" t="str">
            <v>TUBO PVC D=4" COM MATERIAL DRENANTE PARA DRENO/BARBACA - FORNECIMENTO E INSTALACAO</v>
          </cell>
          <cell r="D2941" t="str">
            <v>M</v>
          </cell>
          <cell r="E2941" t="str">
            <v>16,88</v>
          </cell>
          <cell r="F2941" t="str">
            <v>17,62</v>
          </cell>
        </row>
        <row r="2942">
          <cell r="A2942" t="str">
            <v>83682</v>
          </cell>
          <cell r="B2942" t="str">
            <v>CAMADA VERTICAL DRENANTE C/ PEDRA BRITADA NUMS 1 E 2</v>
          </cell>
          <cell r="D2942" t="str">
            <v>M3</v>
          </cell>
          <cell r="E2942" t="str">
            <v>98,68</v>
          </cell>
          <cell r="F2942" t="str">
            <v>102,36</v>
          </cell>
        </row>
        <row r="2943">
          <cell r="A2943" t="str">
            <v>83729</v>
          </cell>
          <cell r="B2943" t="str">
            <v>FORNECIMENTO/INSTALACAO DE MANTA BIDIM RT-31</v>
          </cell>
          <cell r="D2943" t="str">
            <v>M2</v>
          </cell>
          <cell r="E2943" t="str">
            <v>18,62</v>
          </cell>
          <cell r="F2943" t="str">
            <v>18,66</v>
          </cell>
        </row>
        <row r="2944">
          <cell r="A2944" t="str">
            <v>83739</v>
          </cell>
          <cell r="B2944" t="str">
            <v>FORNECIMENTO/INSTALACAO DE MANTA BIDIM RT-10</v>
          </cell>
          <cell r="D2944" t="str">
            <v>M2</v>
          </cell>
          <cell r="E2944" t="str">
            <v>6,46</v>
          </cell>
          <cell r="F2944" t="str">
            <v>6,50</v>
          </cell>
        </row>
        <row r="2945">
          <cell r="A2945" t="str">
            <v>6454</v>
          </cell>
          <cell r="B2945" t="str">
            <v>FORNECIMENTO E LANCAMENTO DE PEDRA DE MAO</v>
          </cell>
          <cell r="D2945" t="str">
            <v>M3</v>
          </cell>
          <cell r="E2945" t="str">
            <v>151,02</v>
          </cell>
          <cell r="F2945" t="str">
            <v>159,84</v>
          </cell>
        </row>
        <row r="2946">
          <cell r="A2946" t="str">
            <v>73611</v>
          </cell>
          <cell r="B2946" t="str">
            <v>ENROCAMENTO COM PEDRA ARGAMASSADA TRAÇO 1:4 COM PEDRA DE MÃO</v>
          </cell>
          <cell r="D2946" t="str">
            <v>M3</v>
          </cell>
          <cell r="E2946" t="str">
            <v>330,79</v>
          </cell>
          <cell r="F2946" t="str">
            <v>351,65</v>
          </cell>
        </row>
        <row r="2947">
          <cell r="A2947" t="str">
            <v>73697</v>
          </cell>
          <cell r="B2947" t="str">
            <v>ENROCAMENTO MANUAL, SEM ARRUMACAO DO MATERIAL</v>
          </cell>
          <cell r="D2947" t="str">
            <v>M3</v>
          </cell>
          <cell r="E2947" t="str">
            <v>148,29</v>
          </cell>
          <cell r="F2947" t="str">
            <v>156,99</v>
          </cell>
        </row>
        <row r="2948">
          <cell r="A2948" t="str">
            <v>73698</v>
          </cell>
          <cell r="B2948" t="str">
            <v>ENROCAMENTO MANUAL, COM ARRUMACAO DO MATERIAL</v>
          </cell>
          <cell r="D2948" t="str">
            <v>M3</v>
          </cell>
          <cell r="E2948" t="str">
            <v>195,35</v>
          </cell>
          <cell r="F2948" t="str">
            <v>209,15</v>
          </cell>
        </row>
        <row r="2949">
          <cell r="A2949" t="str">
            <v>73890/1</v>
          </cell>
          <cell r="B2949" t="str">
            <v>ENSECADEIRA DE MADEIRA COM PAREDE SIMPLES</v>
          </cell>
          <cell r="D2949" t="str">
            <v>M2</v>
          </cell>
          <cell r="E2949" t="str">
            <v>109,46</v>
          </cell>
          <cell r="F2949" t="str">
            <v>116,32</v>
          </cell>
        </row>
        <row r="2950">
          <cell r="A2950" t="str">
            <v>73890/2</v>
          </cell>
          <cell r="B2950" t="str">
            <v>ENSECADEIRA DE MADEIRA COM PAREDE DUPLA</v>
          </cell>
          <cell r="D2950" t="str">
            <v>M2</v>
          </cell>
          <cell r="E2950" t="str">
            <v>275,66</v>
          </cell>
          <cell r="F2950" t="str">
            <v>292,81</v>
          </cell>
        </row>
        <row r="2951">
          <cell r="A2951" t="str">
            <v>92743</v>
          </cell>
          <cell r="B2951" t="str">
            <v>MURO DE GABIÃO, ENCHIMENTO COM PEDRA DE MÃO TIPO RACHÃO, DE GRAVIDADE, COM GAIOLAS DE COMPRIMENTO IGUAL A 2 M, PARA MUROS COM ALTURA MENOR OU IGUAL A 4 M  FORNECIMENTO E EXECUÇÃO. AF_12/2015</v>
          </cell>
          <cell r="D2951" t="str">
            <v>M3</v>
          </cell>
          <cell r="E2951" t="str">
            <v>470,99</v>
          </cell>
          <cell r="F2951" t="str">
            <v>481,89</v>
          </cell>
        </row>
        <row r="2952">
          <cell r="A2952" t="str">
            <v>92744</v>
          </cell>
          <cell r="B2952" t="str">
            <v>MURO DE GABIÃO, ENCHIMENTO COM PEDRA DE MÃO TIPO RACHÃO, DE GRAVIDADE, COM GAIOLAS DE COMPRIMENTO IGUAL A 5 M, PARA MUROS COM ALTURA MENOR OU IGUAL A 4 M  FORNECIMENTO E EXECUÇÃO. AF_12/2015</v>
          </cell>
          <cell r="D2952" t="str">
            <v>M3</v>
          </cell>
          <cell r="E2952" t="str">
            <v>463,09</v>
          </cell>
          <cell r="F2952" t="str">
            <v>468,36</v>
          </cell>
        </row>
        <row r="2953">
          <cell r="A2953" t="str">
            <v>92745</v>
          </cell>
          <cell r="B2953" t="str">
            <v>MURO DE GABIÃO, ENCHIMENTO COM PEDRA DE MÃO TIPO RACHÃO, DE GRAVIDADE, COM GAIOLAS DE COMPRIMENTO IGUAL A 2 M, PARA MUROS COM ALTURA MAIOR QUE 4 M E MENOR OU IGUAL A 6 M  FORNECIMENTO E EXECUÇÃO. AF_12/2015</v>
          </cell>
          <cell r="D2953" t="str">
            <v>M3</v>
          </cell>
          <cell r="E2953" t="str">
            <v>589,67</v>
          </cell>
          <cell r="F2953" t="str">
            <v>602,78</v>
          </cell>
        </row>
        <row r="2954">
          <cell r="A2954" t="str">
            <v>92746</v>
          </cell>
          <cell r="B2954" t="str">
            <v>MURO DE GABIÃO, ENCHIMENTO COM PEDRA DE MÃO TIPO RACHÃO, DE GRAVIDADE, COM GAIOLAS DE COMPRIMENTO IGUAL A 5 M, PARA MUROS COM ALTURA MAIOR QUE 4 M E MENOR OU IGUAL A 6 M   FORNECIMENTO E EXECUÇÃO. AF_12/2015</v>
          </cell>
          <cell r="D2954" t="str">
            <v>M3</v>
          </cell>
          <cell r="E2954" t="str">
            <v>549,51</v>
          </cell>
          <cell r="F2954" t="str">
            <v>556,91</v>
          </cell>
        </row>
        <row r="2955">
          <cell r="A2955" t="str">
            <v>92747</v>
          </cell>
          <cell r="B2955" t="str">
            <v>MURO DE GABIÃO, ENCHIMENTO COM PEDRA DE MÃO TIPO RACHÃO, DE GRAVIDADE, COM GAIOLAS DE COMPRIMENTO IGUAL A 2 M, PARA MUROS COM ALTURA MAIOR QUE 6 M E MENOR OU IGUAL A 10 M   FORNECIMENTO E EXECUÇÃO. AF_12/2015</v>
          </cell>
          <cell r="D2955" t="str">
            <v>M3</v>
          </cell>
          <cell r="E2955" t="str">
            <v>657,12</v>
          </cell>
          <cell r="F2955" t="str">
            <v>671,49</v>
          </cell>
        </row>
        <row r="2956">
          <cell r="A2956" t="str">
            <v>92748</v>
          </cell>
          <cell r="B2956" t="str">
            <v>MURO DE GABIÃO, ENCHIMENTO COM PEDRA DE MÃO TIPO RACHÃO, DE GRAVIDADE, COM GAIOLAS DE COMPRIMENTO IGUAL A 5 M, PARA MUROS COM ALTURA MAIOR QUE 6 M E MENOR OU IGUAL A 10 M FORNECIMENTO E EXECUÇÃO. AF_12/2015</v>
          </cell>
          <cell r="D2956" t="str">
            <v>M3</v>
          </cell>
          <cell r="E2956" t="str">
            <v>598,83</v>
          </cell>
          <cell r="F2956" t="str">
            <v>607,49</v>
          </cell>
        </row>
        <row r="2957">
          <cell r="A2957" t="str">
            <v>92749</v>
          </cell>
          <cell r="B2957" t="str">
            <v>MURO DE GABIÃO, ENCHIMENTO COM PEDRA DE MÃO TIPO RACHÃO, COM SOLO REFORÇADO, PARA MUROS COM ALTURA MENOR OU IGUAL A 4 M   FORNECIMENTO E EXECUÇÃO. AF_12/2015</v>
          </cell>
          <cell r="D2957" t="str">
            <v>M3</v>
          </cell>
          <cell r="E2957" t="str">
            <v>690,20</v>
          </cell>
          <cell r="F2957" t="str">
            <v>700,96</v>
          </cell>
        </row>
        <row r="2958">
          <cell r="A2958" t="str">
            <v>92750</v>
          </cell>
          <cell r="B2958" t="str">
            <v>MURO DE GABIÃO, ENCHIMENTO COM PEDRA DE MÃO TIPO RACHÃO, COM SOLO REFORÇADO, PARA MUROS COM ALTURA MAIOR QUE 4 M E MENOR OU IGUAL A 12 M   FORNECIMENTO E EXECUÇÃO. AF_12/2015</v>
          </cell>
          <cell r="D2958" t="str">
            <v>M3</v>
          </cell>
          <cell r="E2958" t="str">
            <v>1.208,28</v>
          </cell>
          <cell r="F2958" t="str">
            <v>1.223,09</v>
          </cell>
        </row>
        <row r="2959">
          <cell r="A2959" t="str">
            <v>92751</v>
          </cell>
          <cell r="B2959" t="str">
            <v>MURO DE GABIÃO, ENCHIMENTO COM PEDRA DE MÃO TIPO RACHÃO, COM SOLO REFORÇADO, PARA MUROS COM ALTURA MAIOR QUE 12 M E MENOR OU IGUAL A 20 M    FORNECIMENTO E EXECUÇÃO. AF_12/2015</v>
          </cell>
          <cell r="D2959" t="str">
            <v>M3</v>
          </cell>
          <cell r="E2959" t="str">
            <v>1.509,61</v>
          </cell>
          <cell r="F2959" t="str">
            <v>1.526,69</v>
          </cell>
        </row>
        <row r="2960">
          <cell r="A2960" t="str">
            <v>92752</v>
          </cell>
          <cell r="B2960" t="str">
            <v>MURO DE GABIÃO, ENCHIMENTO COM PEDRA DE MÃO TIPO RACHÃO, COM SOLO REFORÇADO, PARA MUROS COM ALTURA MAIOR QUE 20 M E MENOR OU IGUAL A 28 M   FORNECIMENTO E EXECUÇÃO. AF_12/2015</v>
          </cell>
          <cell r="D2960" t="str">
            <v>M3</v>
          </cell>
          <cell r="E2960" t="str">
            <v>1.809,94</v>
          </cell>
          <cell r="F2960" t="str">
            <v>1.829,20</v>
          </cell>
        </row>
        <row r="2961">
          <cell r="A2961" t="str">
            <v>92753</v>
          </cell>
          <cell r="B2961" t="str">
            <v>MURO DE GABIÃO, ENCHIMENTO COM RESÍDUO DE CONSTRUÇÃO E DEMOLIÇÃO, DE GRAVIDADE, COM GAIOLA TRAPEZOIDAL DE COMPRIMENTO IGUAL A 2 M, PARA MUROS COM ALTURA MENOR OU IGUAL A 2 M   FORNECIMENTO E EXECUÇÃO. AF_12/2015</v>
          </cell>
          <cell r="D2961" t="str">
            <v>M3</v>
          </cell>
          <cell r="E2961" t="str">
            <v>460,87</v>
          </cell>
          <cell r="F2961" t="str">
            <v>468,46</v>
          </cell>
        </row>
        <row r="2962">
          <cell r="A2962" t="str">
            <v>92754</v>
          </cell>
          <cell r="B2962" t="str">
            <v>MURO DE GABIÃO, ENCHIMENTO COM RESÍDUO DE CONSTRUÇÃO E DEMOLIÇÃO, DE GRAVIDADE, COM GAIOLA TRAPEZOIDAL DE COMPRIMENTO IGUAL A 2 M, PARA MUROS COM ALTURA MAIOR QUE 2 M E MENOR OU IGUAL A 4 M    FORNECIMENTO E EXECUÇÃO. AF_12/2015</v>
          </cell>
          <cell r="D2962" t="str">
            <v>M3</v>
          </cell>
          <cell r="E2962" t="str">
            <v>421,57</v>
          </cell>
          <cell r="F2962" t="str">
            <v>428,56</v>
          </cell>
        </row>
        <row r="2963">
          <cell r="A2963" t="str">
            <v>92755</v>
          </cell>
          <cell r="B2963" t="str">
            <v>PROTEÇÃO SUPERFICIAL DE CANAL EM GABIÃO TIPO COLCHÃO, ALTURA DE 17 CENTÍMETROS, ENCHIMENTO COM PEDRA DE MÃO TIPO RACHÃO - FORNECIMENTO E EXECUÇÃO. AF_12/2015</v>
          </cell>
          <cell r="D2963" t="str">
            <v>M2</v>
          </cell>
          <cell r="E2963" t="str">
            <v>176,33</v>
          </cell>
          <cell r="F2963" t="str">
            <v>179,91</v>
          </cell>
        </row>
        <row r="2964">
          <cell r="A2964" t="str">
            <v>92756</v>
          </cell>
          <cell r="B2964" t="str">
            <v>PROTEÇÃO SUPERFICIAL DE CANAL EM GABIÃO TIPO COLCHÃO, ALTURA DE 23 CENTÍMETROS, ENCHIMENTO COM PEDRA DE MÃO TIPO RACHÃO - FORNECIMENTO E EXECUÇÃO. AF_12/2015</v>
          </cell>
          <cell r="D2964" t="str">
            <v>M2</v>
          </cell>
          <cell r="E2964" t="str">
            <v>199,05</v>
          </cell>
          <cell r="F2964" t="str">
            <v>203,31</v>
          </cell>
        </row>
        <row r="2965">
          <cell r="A2965" t="str">
            <v>92757</v>
          </cell>
          <cell r="B2965" t="str">
            <v>PROTEÇÃO SUPERFICIAL DE CANAL EM GABIÃO TIPO COLCHÃO, ALTURA DE 30 CENTÍMETROS, ENCHIMENTO COM PEDRA DE MÃO TIPO RACHÃO - FORNECIMENTO E EXECUÇÃO. AF_12/2015</v>
          </cell>
          <cell r="D2965" t="str">
            <v>M2</v>
          </cell>
          <cell r="E2965" t="str">
            <v>226,75</v>
          </cell>
          <cell r="F2965" t="str">
            <v>231,79</v>
          </cell>
        </row>
        <row r="2966">
          <cell r="A2966" t="str">
            <v>92758</v>
          </cell>
          <cell r="B2966" t="str">
            <v>PROTEÇÃO SUPERFICIAL DE CANAL EM GABIÃO TIPO SACO, DIÂMETRO DE 65 CENTÍMETROS, ENCHIMENTO MANUAL COM PEDRA DE MÃO TIPO RACHÃO - FORNECIMENTO E EXECUÇÃO. AF_12/2015</v>
          </cell>
          <cell r="D2966" t="str">
            <v>M3</v>
          </cell>
          <cell r="E2966" t="str">
            <v>552,81</v>
          </cell>
          <cell r="F2966" t="str">
            <v>560,64</v>
          </cell>
        </row>
        <row r="2967">
          <cell r="A2967" t="str">
            <v>91069</v>
          </cell>
          <cell r="B2967" t="str">
            <v>EXECUÇÃO DE REVESTIMENTO DE CONCRETO PROJETADO COM ESPESSURA DE 7 CM, ARMADO COM TELA, INCLINAÇÃO MENOR QUE 90°, APLICAÇÃO CONTÍNUA, UTILIZANDO EQUIPAMENTO DE PROJEÇÃO COM 6 M³/H DE CAPACIDADE. AF_01/2016</v>
          </cell>
          <cell r="D2967" t="str">
            <v>M2</v>
          </cell>
          <cell r="E2967" t="str">
            <v>72,73</v>
          </cell>
          <cell r="F2967" t="str">
            <v>74,96</v>
          </cell>
        </row>
        <row r="2968">
          <cell r="A2968" t="str">
            <v>91070</v>
          </cell>
          <cell r="B2968" t="str">
            <v>EXECUÇÃO DE REVESTIMENTO DE CONCRETO PROJETADO COM ESPESSURA DE 10 CM, ARMADO COM TELA, INCLINAÇÃO MENOR QUE 90°, APLICAÇÃO CONTÍNUA, UTILIZANDO EQUIPAMENTO DE PROJEÇÃO COM 6 M³/H DE CAPACIDADE. AF_01/2016</v>
          </cell>
          <cell r="D2968" t="str">
            <v>M2</v>
          </cell>
          <cell r="E2968" t="str">
            <v>80,65</v>
          </cell>
          <cell r="F2968" t="str">
            <v>83,02</v>
          </cell>
        </row>
        <row r="2969">
          <cell r="A2969" t="str">
            <v>91071</v>
          </cell>
          <cell r="B2969" t="str">
            <v>EXECUÇÃO DE REVESTIMENTO DE CONCRETO PROJETADO COM ESPESSURA DE 7 CM, ARMADO COM TELA, INCLINAÇÃO DE 90°, APLICAÇÃO CONTÍNUA, UTILIZANDO EQUIPAMENTO DE PROJEÇÃO COM 6 M³/H DE CAPACIDADE. AF_01/2016</v>
          </cell>
          <cell r="D2969" t="str">
            <v>M2</v>
          </cell>
          <cell r="E2969" t="str">
            <v>102,31</v>
          </cell>
          <cell r="F2969" t="str">
            <v>107,54</v>
          </cell>
        </row>
        <row r="2970">
          <cell r="A2970" t="str">
            <v>91072</v>
          </cell>
          <cell r="B2970" t="str">
            <v>EXECUÇÃO DE REVESTIMENTO DE CONCRETO PROJETADO COM ESPESSURA DE 10 CM, ARMADO COM TELA, INCLINAÇÃO DE 90°, APLICAÇÃO CONTÍNUA, UTILIZANDO EQUIPAMENTO DE PROJEÇÃO COM 6 M³/H DE CAPACIDADE. AF_01/2016</v>
          </cell>
          <cell r="D2970" t="str">
            <v>M2</v>
          </cell>
          <cell r="E2970" t="str">
            <v>110,19</v>
          </cell>
          <cell r="F2970" t="str">
            <v>115,58</v>
          </cell>
        </row>
        <row r="2971">
          <cell r="A2971" t="str">
            <v>91073</v>
          </cell>
          <cell r="B2971" t="str">
            <v>EXECUÇÃO DE REVESTIMENTO DE CONCRETO PROJETADO COM ESPESSURA DE 7 CM, ARMADO COM TELA, INCLINAÇÃO MENOR QUE 90°, APLICAÇÃO CONTÍNUA, UTILIZANDO EQUIPAMENTO DE PROJEÇÃO COM 3 M³/H DE CAPACIDADE. AF_01/2016</v>
          </cell>
          <cell r="D2971" t="str">
            <v>M2</v>
          </cell>
          <cell r="E2971" t="str">
            <v>83,45</v>
          </cell>
          <cell r="F2971" t="str">
            <v>86,87</v>
          </cell>
        </row>
        <row r="2972">
          <cell r="A2972" t="str">
            <v>91074</v>
          </cell>
          <cell r="B2972" t="str">
            <v>EXECUÇÃO DE REVESTIMENTO DE CONCRETO PROJETADO COM ESPESSURA DE 10 CM, ARMADO COM TELA, INCLINAÇÃO MENOR QUE 90°, APLICAÇÃO CONTÍNUA, UTILIZANDO EQUIPAMENTO DE PROJEÇÃO COM 3 M³/H DE CAPACIDADE. AF_01/2016</v>
          </cell>
          <cell r="D2972" t="str">
            <v>M2</v>
          </cell>
          <cell r="E2972" t="str">
            <v>92,48</v>
          </cell>
          <cell r="F2972" t="str">
            <v>96,16</v>
          </cell>
        </row>
        <row r="2973">
          <cell r="A2973" t="str">
            <v>91075</v>
          </cell>
          <cell r="B2973" t="str">
            <v>EXECUÇÃO DE REVESTIMENTO DE CONCRETO PROJETADO COM ESPESSURA DE 7 CM, ARMADO COM TELA, INCLINAÇÃO DE 90°, APLICAÇÃO CONTÍNUA, UTILIZANDO EQUIPAMENTO DE PROJEÇÃO COM 3 M³/H DE CAPACIDADE. AF_01/2016</v>
          </cell>
          <cell r="D2973" t="str">
            <v>M2</v>
          </cell>
          <cell r="E2973" t="str">
            <v>114,90</v>
          </cell>
          <cell r="F2973" t="str">
            <v>121,63</v>
          </cell>
        </row>
        <row r="2974">
          <cell r="A2974" t="str">
            <v>91076</v>
          </cell>
          <cell r="B2974" t="str">
            <v>EXECUÇÃO DE REVESTIMENTO DE CONCRETO PROJETADO COM ESPESSURA DE 10 CM, ARMADO COM TELA, INCLINAÇÃO DE 90°, APLICAÇÃO CONTÍNUA, UTILIZANDO EQUIPAMENTO DE PROJEÇÃO COM 3 M³/H DE CAPACIDADE. AF_01/2016</v>
          </cell>
          <cell r="D2974" t="str">
            <v>M2</v>
          </cell>
          <cell r="E2974" t="str">
            <v>123,92</v>
          </cell>
          <cell r="F2974" t="str">
            <v>130,92</v>
          </cell>
        </row>
        <row r="2975">
          <cell r="A2975" t="str">
            <v>91077</v>
          </cell>
          <cell r="B2975" t="str">
            <v>EXECUÇÃO DE REVESTIMENTO DE CONCRETO PROJETADO COM ESPESSURA DE 7 CM, ARMADO COM FIBRAS DE AÇO, INCLINAÇÃO MENOR QUE 90°, APLICAÇÃO CONTÍNUA, UTILIZANDO EQUIPAMENTO DE PROJEÇÃO COM 6 M³/H DE CAPACIDADE. AF_01/2016</v>
          </cell>
          <cell r="D2975" t="str">
            <v>M2</v>
          </cell>
          <cell r="E2975" t="str">
            <v>78,20</v>
          </cell>
          <cell r="F2975" t="str">
            <v>79,74</v>
          </cell>
        </row>
        <row r="2976">
          <cell r="A2976" t="str">
            <v>91078</v>
          </cell>
          <cell r="B2976" t="str">
            <v>EXECUÇÃO DE REVESTIMENTO DE CONCRETO PROJETADO COM ESPESSURA DE 10 CM, ARMADO COM FIBRAS DE AÇO, INCLINAÇÃO MENOR QUE 90°, APLICAÇÃO CONTÍNUA, UTILIZANDO EQUIPAMENTO DE PROJEÇÃO COM 6 M³/H DE CAPACIDADE. AF_01/2016</v>
          </cell>
          <cell r="D2976" t="str">
            <v>M2</v>
          </cell>
          <cell r="E2976" t="str">
            <v>91,40</v>
          </cell>
          <cell r="F2976" t="str">
            <v>93,06</v>
          </cell>
        </row>
        <row r="2977">
          <cell r="A2977" t="str">
            <v>91079</v>
          </cell>
          <cell r="B2977" t="str">
            <v>EXECUÇÃO DE REVESTIMENTO DE CONCRETO PROJETADO COM ESPESSURA DE 7 CM, ARMADO COM FIBRAS DE AÇO, INCLINAÇÃO DE 90°, APLICAÇÃO CONTÍNUA, UTILIZANDO EQUIPAMENTO DE PROJEÇÃO COM 6 M³/H DE CAPACIDADE. AF_01/2016</v>
          </cell>
          <cell r="D2977" t="str">
            <v>M2</v>
          </cell>
          <cell r="E2977" t="str">
            <v>82,35</v>
          </cell>
          <cell r="F2977" t="str">
            <v>84,29</v>
          </cell>
        </row>
        <row r="2978">
          <cell r="A2978" t="str">
            <v>91080</v>
          </cell>
          <cell r="B2978" t="str">
            <v>EXECUÇÃO DE REVESTIMENTO DE CONCRETO PROJETADO COM ESPESSURA DE 10 CM, ARMADO COM FIBRAS DE AÇO, INCLINAÇÃO DE 90°, APLICAÇÃO CONTÍNUA, UTILIZANDO EQUIPAMENTO DE PROJEÇÃO COM 6 M³/H DE CAPACIDADE. AF_01/2016</v>
          </cell>
          <cell r="D2978" t="str">
            <v>M2</v>
          </cell>
          <cell r="E2978" t="str">
            <v>95,40</v>
          </cell>
          <cell r="F2978" t="str">
            <v>97,45</v>
          </cell>
        </row>
        <row r="2979">
          <cell r="A2979" t="str">
            <v>91081</v>
          </cell>
          <cell r="B2979" t="str">
            <v>EXECUÇÃO DE REVESTIMENTO DE CONCRETO PROJETADO COM ESPESSURA DE 7 CM, ARMADO COM FIBRAS DE AÇO, INCLINAÇÃO MENOR QUE 90°, APLICAÇÃO CONTÍNUA, UTILIZANDO EQUIPAMENTO DE PROJEÇÃO COM 3 M³/H DE CAPACIDADE. AF_01/2016</v>
          </cell>
          <cell r="D2979" t="str">
            <v>M2</v>
          </cell>
          <cell r="E2979" t="str">
            <v>90,11</v>
          </cell>
          <cell r="F2979" t="str">
            <v>92,91</v>
          </cell>
        </row>
        <row r="2980">
          <cell r="A2980" t="str">
            <v>91082</v>
          </cell>
          <cell r="B2980" t="str">
            <v>EXECUÇÃO DE REVESTIMENTO DE CONCRETO PROJETADO COM ESPESSURA DE 10 CM, ARMADO COM FIBRAS DE AÇO, INCLINAÇÃO MENOR QUE 90°, APLICAÇÃO CONTÍNUA, UTILIZANDO EQUIPAMENTO DE PROJEÇÃO COM 3 M³/H DE CAPACIDADE. AF_01/2016</v>
          </cell>
          <cell r="D2980" t="str">
            <v>M2</v>
          </cell>
          <cell r="E2980" t="str">
            <v>104,31</v>
          </cell>
          <cell r="F2980" t="str">
            <v>107,35</v>
          </cell>
        </row>
        <row r="2981">
          <cell r="A2981" t="str">
            <v>91083</v>
          </cell>
          <cell r="B2981" t="str">
            <v>EXECUÇÃO DE REVESTIMENTO DE CONCRETO PROJETADO COM ESPESSURA DE 7 CM, ARMADO COM FIBRAS DE AÇO, INCLINAÇÃO DE 90°, APLICAÇÃO CONTÍNUA, UTILIZANDO EQUIPAMENTO DE PROJEÇÃO COM 3 M³/H DE CAPACIDADE. AF_01/2016</v>
          </cell>
          <cell r="D2981" t="str">
            <v>M2</v>
          </cell>
          <cell r="E2981" t="str">
            <v>97,41</v>
          </cell>
          <cell r="F2981" t="str">
            <v>100,98</v>
          </cell>
        </row>
        <row r="2982">
          <cell r="A2982" t="str">
            <v>91084</v>
          </cell>
          <cell r="B2982" t="str">
            <v>EXECUÇÃO DE REVESTIMENTO DE CONCRETO PROJETADO COM ESPESSURA DE 10 CM, ARMADO COM FIBRAS DE AÇO, INCLINAÇÃO DE 90°, APLICAÇÃO CONTÍNUA, UTILIZANDO EQUIPAMENTO DE PROJEÇÃO COM 3 M³/H DE CAPACIDADE. AF_01/2016</v>
          </cell>
          <cell r="D2982" t="str">
            <v>M2</v>
          </cell>
          <cell r="E2982" t="str">
            <v>111,38</v>
          </cell>
          <cell r="F2982" t="str">
            <v>115,14</v>
          </cell>
        </row>
        <row r="2983">
          <cell r="A2983" t="str">
            <v>91086</v>
          </cell>
          <cell r="B2983" t="str">
            <v>EXECUÇÃO DE REVESTIMENTO DE CONCRETO PROJETADO COM ESPESSURA DE 7 CM, ARMADO COM TELA, INCLINAÇÃO MENOR QUE 90°, APLICAÇÃO DESCONTÍNUA, UTILIZANDO EQUIPAMENTO DE PROJEÇÃO COM 6 M³/H DE CAPACIDADE. AF_01/2016</v>
          </cell>
          <cell r="D2983" t="str">
            <v>M2</v>
          </cell>
          <cell r="E2983" t="str">
            <v>80,43</v>
          </cell>
          <cell r="F2983" t="str">
            <v>83,45</v>
          </cell>
        </row>
        <row r="2984">
          <cell r="A2984" t="str">
            <v>91087</v>
          </cell>
          <cell r="B2984" t="str">
            <v>EXECUÇÃO DE REVESTIMENTO DE CONCRETO PROJETADO COM ESPESSURA DE 10 CM, ARMADO COM TELA, INCLINAÇÃO MENOR QUE 90°, APLICAÇÃO DESCONTÍNUA, UTILIZANDO EQUIPAMENTO DE PROJEÇÃO COM 6 M³/H DE CAPACIDADE. AF_01/2016</v>
          </cell>
          <cell r="D2984" t="str">
            <v>M2</v>
          </cell>
          <cell r="E2984" t="str">
            <v>88,59</v>
          </cell>
          <cell r="F2984" t="str">
            <v>91,75</v>
          </cell>
        </row>
        <row r="2985">
          <cell r="A2985" t="str">
            <v>91088</v>
          </cell>
          <cell r="B2985" t="str">
            <v>EXECUÇÃO DE REVESTIMENTO DE CONCRETO PROJETADO COM ESPESSURA DE 7 CM, ARMADO COM TELA, INCLINAÇÃO DE 90°, APLICAÇÃO DESCONTÍNUA, UTILIZANDO EQUIPAMENTO DE PROJEÇÃO COM 6 M³/H DE CAPACIDADE. AF_01/2016</v>
          </cell>
          <cell r="D2985" t="str">
            <v>M2</v>
          </cell>
          <cell r="E2985" t="str">
            <v>110,98</v>
          </cell>
          <cell r="F2985" t="str">
            <v>117,12</v>
          </cell>
        </row>
        <row r="2986">
          <cell r="A2986" t="str">
            <v>91089</v>
          </cell>
          <cell r="B2986" t="str">
            <v>EXECUÇÃO DE REVESTIMENTO DE CONCRETO PROJETADO COM ESPESSURA DE 10 CM, ARMADO COM TELA, INCLINAÇÃO DE 90°, APLICAÇÃO DESCONTÍNUA, UTILIZANDO EQUIPAMENTO DE PROJEÇÃO COM 6 M³/H DE CAPACIDADE. AF_01/2016</v>
          </cell>
          <cell r="D2986" t="str">
            <v>M2</v>
          </cell>
          <cell r="E2986" t="str">
            <v>119,26</v>
          </cell>
          <cell r="F2986" t="str">
            <v>125,55</v>
          </cell>
        </row>
        <row r="2987">
          <cell r="A2987" t="str">
            <v>91090</v>
          </cell>
          <cell r="B2987" t="str">
            <v>EXECUÇÃO DE REVESTIMENTO DE CONCRETO PROJETADO COM ESPESSURA DE 7 CM, ARMADO COM TELA, INCLINAÇÃO MENOR QUE 90°, APLICAÇÃO DESCONTÍNUA, UTILIZANDO EQUIPAMENTO DE PROJEÇÃO COM 3 M³/H DE CAPACIDADE. AF_01/2016</v>
          </cell>
          <cell r="D2987" t="str">
            <v>M2</v>
          </cell>
          <cell r="E2987" t="str">
            <v>89,72</v>
          </cell>
          <cell r="F2987" t="str">
            <v>93,81</v>
          </cell>
        </row>
        <row r="2988">
          <cell r="A2988" t="str">
            <v>91091</v>
          </cell>
          <cell r="B2988" t="str">
            <v>EXECUÇÃO DE REVESTIMENTO DE CONCRETO PROJETADO COM ESPESSURA DE 10 CM, ARMADO COM TELA, INCLINAÇÃO MENOR QUE 90°, APLICAÇÃO DESCONTÍNUA, UTILIZANDO EQUIPAMENTO DE PROJEÇÃO COM 3 M³/H DE CAPACIDADE. AF_01/2016</v>
          </cell>
          <cell r="D2988" t="str">
            <v>M2</v>
          </cell>
          <cell r="E2988" t="str">
            <v>99,14</v>
          </cell>
          <cell r="F2988" t="str">
            <v>103,51</v>
          </cell>
        </row>
        <row r="2989">
          <cell r="A2989" t="str">
            <v>91092</v>
          </cell>
          <cell r="B2989" t="str">
            <v>EXECUÇÃO DE REVESTIMENTO DE CONCRETO PROJETADO COM ESPESSURA DE 7 CM, ARMADO COM TELA, INCLINAÇÃO DE 90°, APLICAÇÃO DESCONTÍNUA, UTILIZANDO EQUIPAMENTO DE PROJEÇÃO COM 3 M³/H DE CAPACIDADE. AF_01/2016</v>
          </cell>
          <cell r="D2989" t="str">
            <v>M2</v>
          </cell>
          <cell r="E2989" t="str">
            <v>121,81</v>
          </cell>
          <cell r="F2989" t="str">
            <v>129,29</v>
          </cell>
        </row>
        <row r="2990">
          <cell r="A2990" t="str">
            <v>91093</v>
          </cell>
          <cell r="B2990" t="str">
            <v>EXECUÇÃO DE REVESTIMENTO DE CONCRETO PROJETADO COM ESPESSURA DE 10 CM, ARMADO COM TELA, INCLINAÇÃO DE 90°, APLICAÇÃO DESCONTÍNUA, UTILIZANDO EQUIPAMENTO DE PROJEÇÃO COM 3 M³/H DE CAPACIDADE. AF_01/2016</v>
          </cell>
          <cell r="D2990" t="str">
            <v>M2</v>
          </cell>
          <cell r="E2990" t="str">
            <v>131,44</v>
          </cell>
          <cell r="F2990" t="str">
            <v>139,23</v>
          </cell>
        </row>
        <row r="2991">
          <cell r="A2991" t="str">
            <v>91094</v>
          </cell>
          <cell r="B2991" t="str">
            <v>EXECUÇÃO DE REVESTIMENTO DE CONCRETO PROJETADO COM ESPESSURA DE 7 CM, ARMADO COM FIBRAS DE AÇO, INCLINAÇÃO MENOR QUE 90°, APLICAÇÃO DESCONTÍNUA, UTILIZANDO EQUIPAMENTO DE PROJEÇÃO COM 6 M³/H DE CAPACIDADE. AF_01/2016</v>
          </cell>
          <cell r="D2991" t="str">
            <v>M2</v>
          </cell>
          <cell r="E2991" t="str">
            <v>82,86</v>
          </cell>
          <cell r="F2991" t="str">
            <v>84,94</v>
          </cell>
        </row>
        <row r="2992">
          <cell r="A2992" t="str">
            <v>91095</v>
          </cell>
          <cell r="B2992" t="str">
            <v>EXECUÇÃO DE REVESTIMENTO DE CONCRETO PROJETADO COM ESPESSURA DE 10 CM, ARMADO COM FIBRAS DE AÇO, INCLINAÇÃO MENOR QUE 90°, APLICAÇÃO DESCONTÍNUA, UTILIZANDO EQUIPAMENTO DE PROJEÇÃO COM 6 M³/H DE CAPACIDADE. AF_01/2016</v>
          </cell>
          <cell r="D2992" t="str">
            <v>M2</v>
          </cell>
          <cell r="E2992" t="str">
            <v>96,40</v>
          </cell>
          <cell r="F2992" t="str">
            <v>98,60</v>
          </cell>
        </row>
        <row r="2993">
          <cell r="A2993" t="str">
            <v>91096</v>
          </cell>
          <cell r="B2993" t="str">
            <v>EXECUÇÃO DE REVESTIMENTO DE CONCRETO PROJETADO COM ESPESSURA DE 7 CM, ARMADO COM FIBRAS DE AÇO, INCLINAÇÃO DE 90°, APLICAÇÃO DESCONTÍNUA, UTILIZANDO EQUIPAMENTO DE PROJEÇÃO COM 6 M³/H DE CAPACIDADE. AF_01/2016</v>
          </cell>
          <cell r="D2993" t="str">
            <v>M2</v>
          </cell>
          <cell r="E2993" t="str">
            <v>84,86</v>
          </cell>
          <cell r="F2993" t="str">
            <v>87,12</v>
          </cell>
        </row>
        <row r="2994">
          <cell r="A2994" t="str">
            <v>91097</v>
          </cell>
          <cell r="B2994" t="str">
            <v>EXECUÇÃO DE REVESTIMENTO DE CONCRETO PROJETADO COM ESPESSURA DE 10 CM, ARMADO COM FIBRAS DE AÇO, INCLINAÇÃO DE 90°, APLICAÇÃO DESCONTÍNUA, UTILIZANDO EQUIPAMENTO DE PROJEÇÃO COM 6 M³/H DE CAPACIDADE. AF_01/2016</v>
          </cell>
          <cell r="D2994" t="str">
            <v>M2</v>
          </cell>
          <cell r="E2994" t="str">
            <v>98,24</v>
          </cell>
          <cell r="F2994" t="str">
            <v>100,63</v>
          </cell>
        </row>
        <row r="2995">
          <cell r="A2995" t="str">
            <v>91098</v>
          </cell>
          <cell r="B2995" t="str">
            <v>EXECUÇÃO DE REVESTIMENTO DE CONCRETO PROJETADO COM ESPESSURA DE 7 CM, ARMADO COM FIBRAS DE AÇO, INCLINAÇÃO MENOR QUE 90°, APLICAÇÃO DESCONTÍNUA, UTILIZANDO EQUIPAMENTO DE PROJEÇÃO COM 3 M³/H DE CAPACIDADE. AF_01/2016</v>
          </cell>
          <cell r="D2995" t="str">
            <v>M2</v>
          </cell>
          <cell r="E2995" t="str">
            <v>94,70</v>
          </cell>
          <cell r="F2995" t="str">
            <v>98,06</v>
          </cell>
        </row>
        <row r="2996">
          <cell r="A2996" t="str">
            <v>91099</v>
          </cell>
          <cell r="B2996" t="str">
            <v>EXECUÇÃO DE REVESTIMENTO DE CONCRETO PROJETADO COM ESPESSURA DE 10 CM, ARMADO COM FIBRAS DE AÇO, INCLINAÇÃO MENOR QUE 90°, APLICAÇÃO DESCONTÍNUA, UTILIZANDO EQUIPAMENTO DE PROJEÇÃO COM 3 M³/H DE CAPACIDADE. AF_01/2016</v>
          </cell>
          <cell r="D2996" t="str">
            <v>M2</v>
          </cell>
          <cell r="E2996" t="str">
            <v>109,27</v>
          </cell>
          <cell r="F2996" t="str">
            <v>112,87</v>
          </cell>
        </row>
        <row r="2997">
          <cell r="A2997" t="str">
            <v>91100</v>
          </cell>
          <cell r="B2997" t="str">
            <v>EXECUÇÃO DE REVESTIMENTO DE CONCRETO PROJETADO COM ESPESSURA DE 7 CM, ARMADO COM FIBRAS DE AÇO, INCLINAÇÃO DE 90°, APLICAÇÃO DESCONTÍNUA, UTILIZANDO EQUIPAMENTO DE PROJEÇÃO COM 3 M³/H DE CAPACIDADE. AF_01/2016</v>
          </cell>
          <cell r="D2997" t="str">
            <v>M2</v>
          </cell>
          <cell r="E2997" t="str">
            <v>100,39</v>
          </cell>
          <cell r="F2997" t="str">
            <v>104,34</v>
          </cell>
        </row>
        <row r="2998">
          <cell r="A2998" t="str">
            <v>91101</v>
          </cell>
          <cell r="B2998" t="str">
            <v>EXECUÇÃO DE REVESTIMENTO DE CONCRETO PROJETADO COM ESPESSURA DE 10 CM, ARMADO COM FIBRAS DE AÇO, INCLINAÇÃO DE 90°, APLICAÇÃO DESCONTÍNUA, UTILIZANDO EQUIPAMENTO DE PROJEÇÃO COM 3 M³/H DE CAPACIDADE. AF_01/2016</v>
          </cell>
          <cell r="D2998" t="str">
            <v>M2</v>
          </cell>
          <cell r="E2998" t="str">
            <v>114,83</v>
          </cell>
          <cell r="F2998" t="str">
            <v>119,03</v>
          </cell>
        </row>
        <row r="2999">
          <cell r="A2999" t="str">
            <v>93952</v>
          </cell>
          <cell r="B2999" t="str">
            <v>EXECUÇÃO DE GRAMPO PARA SOLO GRAMPEADO COM COMPRIMENTO MENOR OU IGUAL A 4 M, DIÂMETRO DE 10 CM, PERFURAÇÃO COM EQUIPAMENTO MANUAL E ARMADURA COM DIÂMETRO DE 16 MM. AF_05/2016</v>
          </cell>
          <cell r="D2999" t="str">
            <v>M</v>
          </cell>
          <cell r="E2999" t="str">
            <v>151,26</v>
          </cell>
          <cell r="F2999" t="str">
            <v>160,87</v>
          </cell>
        </row>
        <row r="3000">
          <cell r="A3000" t="str">
            <v>93953</v>
          </cell>
          <cell r="B3000" t="str">
            <v>EXECUÇÃO DE GRAMPO PARA SOLO GRAMPEADO COM COMPRIMENTO MAIOR QUE 4 M E MENOR OU IGUAL A 6 M, DIÂMETRO DE 10 CM, PERFURAÇÃO COM EQUIPAMENTO MANUAL E ARMADURA COM DIÂMETRO DE 16 MM. AF_05/2016</v>
          </cell>
          <cell r="D3000" t="str">
            <v>M</v>
          </cell>
          <cell r="E3000" t="str">
            <v>140,76</v>
          </cell>
          <cell r="F3000" t="str">
            <v>149,34</v>
          </cell>
        </row>
        <row r="3001">
          <cell r="A3001" t="str">
            <v>93954</v>
          </cell>
          <cell r="B3001" t="str">
            <v>EXECUÇÃO DE GRAMPO PARA SOLO GRAMPEADO COM COMPRIMENTO MAIOR QUE 6 M E MENOR OU IGUAL A 8 M, DIÂMETRO DE 10 CM, PERFURAÇÃO COM EQUIPAMENTO MANUAL E ARMADURA COM DIÂMETRO DE 16 MM. AF_05/2016</v>
          </cell>
          <cell r="D3001" t="str">
            <v>M</v>
          </cell>
          <cell r="E3001" t="str">
            <v>134,46</v>
          </cell>
          <cell r="F3001" t="str">
            <v>142,41</v>
          </cell>
        </row>
        <row r="3002">
          <cell r="A3002" t="str">
            <v>93955</v>
          </cell>
          <cell r="B3002" t="str">
            <v>EXECUÇÃO DE GRAMPO PARA SOLO GRAMPEADO COM COMPRIMENTO MAIOR QUE 8 M E MENOR OU IGUAL A 10 M, DIÂMETRO DE 10 CM, PERFURAÇÃO COM EQUIPAMENTO MANUAL E ARMADURA COM DIÂMETRO DE 16 MM. AF_05/2016</v>
          </cell>
          <cell r="D3002" t="str">
            <v>M</v>
          </cell>
          <cell r="E3002" t="str">
            <v>129,99</v>
          </cell>
          <cell r="F3002" t="str">
            <v>137,52</v>
          </cell>
        </row>
        <row r="3003">
          <cell r="A3003" t="str">
            <v>93956</v>
          </cell>
          <cell r="B3003" t="str">
            <v>EXECUÇÃO DE GRAMPO PARA SOLO GRAMPEADO COM COMPRIMENTO MAIOR QUE 10 M, DIÂMETRO DE 10 CM, PERFURAÇÃO COM EQUIPAMENTO MANUAL E ARMADURA COM DIÂMETRO DE 16 MM. AF_05/2016</v>
          </cell>
          <cell r="D3003" t="str">
            <v>M</v>
          </cell>
          <cell r="E3003" t="str">
            <v>126,46</v>
          </cell>
          <cell r="F3003" t="str">
            <v>133,66</v>
          </cell>
        </row>
        <row r="3004">
          <cell r="A3004" t="str">
            <v>93957</v>
          </cell>
          <cell r="B3004" t="str">
            <v>EXECUÇÃO DE GRAMPO PARA SOLO GRAMPEADO COM COMPRIMENTO MENOR OU IGUAL A 4 M, DIÂMETRO DE 10 CM, PERFURAÇÃO COM EQUIPAMENTO MANUAL E ARMADURA COM DIÂMETRO DE 20 MM. AF_05/2016</v>
          </cell>
          <cell r="D3004" t="str">
            <v>M</v>
          </cell>
          <cell r="E3004" t="str">
            <v>160,67</v>
          </cell>
          <cell r="F3004" t="str">
            <v>170,49</v>
          </cell>
        </row>
        <row r="3005">
          <cell r="A3005" t="str">
            <v>93958</v>
          </cell>
          <cell r="B3005" t="str">
            <v>EXECUÇÃO DE GRAMPO PARA SOLO GRAMPEADO COM COMPRIMENTO MAIOR QUE 4 M E MENOR OU IGUAL A 6 M, DIÂMETRO DE 10 CM, PERFURAÇÃO COM EQUIPAMENTO MANUAL E ARMADURA COM DIÂMETRO DE 20 MM. AF_05/2016</v>
          </cell>
          <cell r="D3005" t="str">
            <v>M</v>
          </cell>
          <cell r="E3005" t="str">
            <v>149,51</v>
          </cell>
          <cell r="F3005" t="str">
            <v>158,23</v>
          </cell>
        </row>
        <row r="3006">
          <cell r="A3006" t="str">
            <v>93959</v>
          </cell>
          <cell r="B3006" t="str">
            <v>EXECUÇÃO DE GRAMPO PARA SOLO GRAMPEADO COM COMPRIMENTO MAIOR QUE 6 M E MENOR OU IGUAL A 8 M, DIÂMETRO DE 10 CM, PERFURAÇÃO COM EQUIPAMENTO MANUAL E ARMADURA COM DIÂMETRO DE 20 MM. AF_05/2016</v>
          </cell>
          <cell r="D3006" t="str">
            <v>M</v>
          </cell>
          <cell r="E3006" t="str">
            <v>142,91</v>
          </cell>
          <cell r="F3006" t="str">
            <v>150,98</v>
          </cell>
        </row>
        <row r="3007">
          <cell r="A3007" t="str">
            <v>93960</v>
          </cell>
          <cell r="B3007" t="str">
            <v>EXECUÇÃO DE GRAMPO PARA SOLO GRAMPEADO COM COMPRIMENTO MAIOR QUE 8 M E MENOR OU IGUAL A 10 M, DIÂMETRO DE 10 CM, PERFURAÇÃO COM EQUIPAMENTO MANUAL E ARMADURA COM DIÂMETRO DE 20 MM. AF_05/2016</v>
          </cell>
          <cell r="D3007" t="str">
            <v>M</v>
          </cell>
          <cell r="E3007" t="str">
            <v>138,27</v>
          </cell>
          <cell r="F3007" t="str">
            <v>145,89</v>
          </cell>
        </row>
        <row r="3008">
          <cell r="A3008" t="str">
            <v>93961</v>
          </cell>
          <cell r="B3008" t="str">
            <v>EXECUÇÃO DE GRAMPO PARA SOLO GRAMPEADO COM COMPRIMENTO MAIOR QUE 10 M, DIÂMETRO DE 10 CM, PERFURAÇÃO COM EQUIPAMENTO MANUAL E ARMADURA COM DIÂMETRO DE 20 MM. AF_05/2016</v>
          </cell>
          <cell r="D3008" t="str">
            <v>M</v>
          </cell>
          <cell r="E3008" t="str">
            <v>134,59</v>
          </cell>
          <cell r="F3008" t="str">
            <v>141,90</v>
          </cell>
        </row>
        <row r="3009">
          <cell r="A3009" t="str">
            <v>93962</v>
          </cell>
          <cell r="B3009" t="str">
            <v>EXECUÇÃO DE GRAMPO PARA SOLO GRAMPEADO COM COMPRIMENTO MENOR OU IGUAL A 4 M, DIÂMETRO DE 7 CM, PERFURAÇÃO COM EQUIPAMENTO MANUAL E ARMADURA COM DIÂMETRO DE 16 MM. AF_05/2016</v>
          </cell>
          <cell r="D3009" t="str">
            <v>M</v>
          </cell>
          <cell r="E3009" t="str">
            <v>142,59</v>
          </cell>
          <cell r="F3009" t="str">
            <v>151,89</v>
          </cell>
        </row>
        <row r="3010">
          <cell r="A3010" t="str">
            <v>93963</v>
          </cell>
          <cell r="B3010" t="str">
            <v>EXECUÇÃO DE GRAMPO PARA SOLO GRAMPEADO COM COMPRIMENTO MAIOR QUE 4 E MENOR OU IGUAL A 6 M, DIÂMETRO DE 7 CM, PERFURAÇÃO COM EQUIPAMENTO MANUAL E ARMADURA COM DIÂMETRO DE 16 MM. AF_05/2016</v>
          </cell>
          <cell r="D3010" t="str">
            <v>M</v>
          </cell>
          <cell r="E3010" t="str">
            <v>132,10</v>
          </cell>
          <cell r="F3010" t="str">
            <v>140,37</v>
          </cell>
        </row>
        <row r="3011">
          <cell r="A3011" t="str">
            <v>93964</v>
          </cell>
          <cell r="B3011" t="str">
            <v>EXECUÇÃO DE GRAMPO PARA SOLO GRAMPEADO COM COMPRIMENTO MAIOR QUE 6 M E MENOR OU IGUAL A 8 M, DIÂMETRO DE 7 CM, PERFURAÇÃO COM EQUIPAMENTO MANUAL E ARMADURA COM DIÂMETRO DE 16 MM. AF_05/2016</v>
          </cell>
          <cell r="D3011" t="str">
            <v>M</v>
          </cell>
          <cell r="E3011" t="str">
            <v>125,84</v>
          </cell>
          <cell r="F3011" t="str">
            <v>133,46</v>
          </cell>
        </row>
        <row r="3012">
          <cell r="A3012" t="str">
            <v>93965</v>
          </cell>
          <cell r="B3012" t="str">
            <v>EXECUÇÃO DE GRAMPO PARA SOLO GRAMPEADO COM COMPRIMENTO MAIOR QUE 8 M E MENOR OU IGUAL A 10 M, DIÂMETRO DE 7 CM, PERFURAÇÃO COM EQUIPAMENTO MANUAL E ARMADURA COM DIÂMETRO DE 16 MM. AF_05/2016</v>
          </cell>
          <cell r="D3012" t="str">
            <v>M</v>
          </cell>
          <cell r="E3012" t="str">
            <v>119,58</v>
          </cell>
          <cell r="F3012" t="str">
            <v>126,56</v>
          </cell>
        </row>
        <row r="3013">
          <cell r="A3013" t="str">
            <v>93966</v>
          </cell>
          <cell r="B3013" t="str">
            <v>EXECUÇÃO DE GRAMPO PARA SOLO GRAMPEADO COM COMPRIMENTO MAIOR QUE 10 M, DIÂMETRO DE 7 CM, PERFURAÇÃO COM EQUIPAMENTO MANUAL E ARMADURA COM DIÂMETRO DE 16 MM. AF_05/2016</v>
          </cell>
          <cell r="D3013" t="str">
            <v>M</v>
          </cell>
          <cell r="E3013" t="str">
            <v>117,92</v>
          </cell>
          <cell r="F3013" t="str">
            <v>124,78</v>
          </cell>
        </row>
        <row r="3014">
          <cell r="A3014" t="str">
            <v>93967</v>
          </cell>
          <cell r="B3014" t="str">
            <v>EXECUÇÃO DE GRAMPO PARA SOLO GRAMPEADO COM COMPRIMENTO MENOR OU IGUAL A 4 M, DIÂMETRO DE 7 CM, PERFURAÇÃO COM EQUIPAMENTO MANUAL E ARMADURA COM DIÂMETRO DE 20 MM. AF_05/2016</v>
          </cell>
          <cell r="D3014" t="str">
            <v>M</v>
          </cell>
          <cell r="E3014" t="str">
            <v>151,98</v>
          </cell>
          <cell r="F3014" t="str">
            <v>161,44</v>
          </cell>
        </row>
        <row r="3015">
          <cell r="A3015" t="str">
            <v>93968</v>
          </cell>
          <cell r="B3015" t="str">
            <v>EXECUÇÃO DE GRAMPO PARA SOLO GRAMPEADO COM COMPRIMENTO MAIOR QUE 4 E MENOR OU IGUAL A 6 M, DIÂMETRO DE 7 CM, PERFURAÇÃO COM EQUIPAMENTO MANUAL E ARMADURA COM DIÂMETRO DE 20 MM. AF_05/2016</v>
          </cell>
          <cell r="D3015" t="str">
            <v>M</v>
          </cell>
          <cell r="E3015" t="str">
            <v>140,88</v>
          </cell>
          <cell r="F3015" t="str">
            <v>149,26</v>
          </cell>
        </row>
        <row r="3016">
          <cell r="A3016" t="str">
            <v>93969</v>
          </cell>
          <cell r="B3016" t="str">
            <v>EXECUÇÃO DE GRAMPO PARA SOLO GRAMPEADO COM COMPRIMENTO MAIOR QUE 6 M E MENOR OU IGUAL A 8 M, DIÂMETRO DE 7 CM, PERFURAÇÃO COM EQUIPAMENTO MANUAL E ARMADURA COM DIÂMETRO DE 20 MM. AF_05/2016</v>
          </cell>
          <cell r="D3016" t="str">
            <v>M</v>
          </cell>
          <cell r="E3016" t="str">
            <v>134,30</v>
          </cell>
          <cell r="F3016" t="str">
            <v>142,04</v>
          </cell>
        </row>
        <row r="3017">
          <cell r="A3017" t="str">
            <v>93970</v>
          </cell>
          <cell r="B3017" t="str">
            <v>EXECUÇÃO DE GRAMPO PARA SOLO GRAMPEADO COM COMPRIMENTO MAIOR QUE 8 MENOR OU IGUAL A 10 M, DIÂMETRO DE 7 CM, PERFURAÇÃO COM EQUIPAMENTO MANUAL E ARMADURA COM DIÂMETRO DE 20 MM. AF_05/2016</v>
          </cell>
          <cell r="D3017" t="str">
            <v>M</v>
          </cell>
          <cell r="E3017" t="str">
            <v>129,70</v>
          </cell>
          <cell r="F3017" t="str">
            <v>136,99</v>
          </cell>
        </row>
        <row r="3018">
          <cell r="A3018" t="str">
            <v>93971</v>
          </cell>
          <cell r="B3018" t="str">
            <v>EXECUÇÃO DE GRAMPO PARA SOLO GRAMPEADO COM COMPRIMENTO MAIOR QUE 10 M, DIÂMETRO DE 7 CM, PERFURAÇÃO COM EQUIPAMENTO MANUAL E ARMADURA COM DIÂMETRO DE 20 MM. AF_05/2016</v>
          </cell>
          <cell r="D3018" t="str">
            <v>M</v>
          </cell>
          <cell r="E3018" t="str">
            <v>122,49</v>
          </cell>
          <cell r="F3018" t="str">
            <v>129,26</v>
          </cell>
        </row>
        <row r="3019">
          <cell r="A3019" t="str">
            <v>95108</v>
          </cell>
          <cell r="B3019" t="str">
            <v>EXECUÇÃO DE PROTEÇÃO DA CABEÇA DO TIRANTE COM USO DE FÔRMAS EM CHAPA COMPENSADA PLASTIFICADA DE MADEIRA E CONCRETO FCK =15 MPA. AF_07/2016</v>
          </cell>
          <cell r="D3019" t="str">
            <v>UN</v>
          </cell>
          <cell r="E3019" t="str">
            <v>20,24</v>
          </cell>
          <cell r="F3019" t="str">
            <v>22,05</v>
          </cell>
        </row>
        <row r="3020">
          <cell r="A3020" t="str">
            <v>100332</v>
          </cell>
          <cell r="B3020" t="str">
            <v>CONTENÇÃO EM PERFIL PRANCHADO COM PRANCHÃO DE MADEIRA, PERFIS ESPAÇADOS A 1,5 M PARA 1 SUBSOLO. AF_07/2019</v>
          </cell>
          <cell r="D3020" t="str">
            <v>M2</v>
          </cell>
          <cell r="E3020" t="str">
            <v>477,18</v>
          </cell>
          <cell r="F3020" t="str">
            <v>484,89</v>
          </cell>
        </row>
        <row r="3021">
          <cell r="A3021" t="str">
            <v>100333</v>
          </cell>
          <cell r="B3021" t="str">
            <v>CONTENÇÃO EM PERFIL PRANCHADO COM PRANCHÃO DE MADEIRA, PERFIS ESPAÇADOS A 1,5 M PARA 2 OU MAIS SUBSOLOS. AF_07/2019</v>
          </cell>
          <cell r="D3021" t="str">
            <v>M2</v>
          </cell>
          <cell r="E3021" t="str">
            <v>296,09</v>
          </cell>
          <cell r="F3021" t="str">
            <v>301,52</v>
          </cell>
        </row>
        <row r="3022">
          <cell r="A3022" t="str">
            <v>100334</v>
          </cell>
          <cell r="B3022" t="str">
            <v>CONTENÇÃO EM PERFIL PRANCHADO COM PRANCHÃO DE MADEIRA, PERFIS ESPAÇADOS A 2 M PARA 1 SUBSOLO. AF_07/2019</v>
          </cell>
          <cell r="D3022" t="str">
            <v>M2</v>
          </cell>
          <cell r="E3022" t="str">
            <v>378,72</v>
          </cell>
          <cell r="F3022" t="str">
            <v>385,07</v>
          </cell>
        </row>
        <row r="3023">
          <cell r="A3023" t="str">
            <v>100335</v>
          </cell>
          <cell r="B3023" t="str">
            <v>CONTENÇÃO EM PERFIL PRANCHADO COM PRANCHÃO DE MADEIRA, PERFIS ESPAÇADOS A 2 M PARA 2 OU MAIS SUBSOLOS. AF_07/2019</v>
          </cell>
          <cell r="D3023" t="str">
            <v>M2</v>
          </cell>
          <cell r="E3023" t="str">
            <v>242,90</v>
          </cell>
          <cell r="F3023" t="str">
            <v>247,54</v>
          </cell>
        </row>
        <row r="3024">
          <cell r="A3024" t="str">
            <v>100341</v>
          </cell>
          <cell r="B3024" t="str">
            <v>FABRICAÇÃO, MONTAGEM E DESMONTAGEM DE FÔRMA PARA CORTINA DE CONTENÇÃO, EM CHAPA DE MADEIRA COMPENSADA PLASTIFICADA, E = 18 MM, 10 UTILIZAÇÕES. AF_07/2019</v>
          </cell>
          <cell r="D3024" t="str">
            <v>M2</v>
          </cell>
          <cell r="E3024" t="str">
            <v>20,46</v>
          </cell>
          <cell r="F3024" t="str">
            <v>21,81</v>
          </cell>
        </row>
        <row r="3025">
          <cell r="A3025" t="str">
            <v>100342</v>
          </cell>
          <cell r="B3025" t="str">
            <v>ARMAÇÃO DE CORTINA DE CONTENÇÃO EM CONCRETO ARMADO, COM AÇO CA-50 DE 6,3 MM - MONTAGEM. AF_07/2019</v>
          </cell>
          <cell r="D3025" t="str">
            <v>KG</v>
          </cell>
          <cell r="E3025" t="str">
            <v>10,11</v>
          </cell>
          <cell r="F3025" t="str">
            <v>10,44</v>
          </cell>
        </row>
        <row r="3026">
          <cell r="A3026" t="str">
            <v>100343</v>
          </cell>
          <cell r="B3026" t="str">
            <v>ARMAÇÃO DE CORTINA DE CONTENÇÃO EM CONCRETO ARMADO, COM AÇO CA-50 DE 8 MM - MONTAGEM. AF_07/2019</v>
          </cell>
          <cell r="D3026" t="str">
            <v>KG</v>
          </cell>
          <cell r="E3026" t="str">
            <v>9,47</v>
          </cell>
          <cell r="F3026" t="str">
            <v>9,70</v>
          </cell>
        </row>
        <row r="3027">
          <cell r="A3027" t="str">
            <v>100344</v>
          </cell>
          <cell r="B3027" t="str">
            <v>ARMAÇÃO DE CORTINA DE CONTENÇÃO EM CONCRETO ARMADO, COM AÇO CA-50 DE 10 MM - MONTAGEM. AF_07/2019</v>
          </cell>
          <cell r="D3027" t="str">
            <v>KG</v>
          </cell>
          <cell r="E3027" t="str">
            <v>8,46</v>
          </cell>
          <cell r="F3027" t="str">
            <v>8,63</v>
          </cell>
        </row>
        <row r="3028">
          <cell r="A3028" t="str">
            <v>100345</v>
          </cell>
          <cell r="B3028" t="str">
            <v>ARMAÇÃO DE CORTINA DE CONTENÇÃO EM CONCRETO ARMADO, COM AÇO CA-50 DE 12,5 MM - MONTAGEM. AF_07/2019</v>
          </cell>
          <cell r="D3028" t="str">
            <v>KG</v>
          </cell>
          <cell r="E3028" t="str">
            <v>7,13</v>
          </cell>
          <cell r="F3028" t="str">
            <v>7,24</v>
          </cell>
        </row>
        <row r="3029">
          <cell r="A3029" t="str">
            <v>100346</v>
          </cell>
          <cell r="B3029" t="str">
            <v>ARMAÇÃO DE CORTINA DE CONTENÇÃO EM CONCRETO ARMADO, COM AÇO CA-50 DE 16 MM - MONTAGEM. AF_07/2019</v>
          </cell>
          <cell r="D3029" t="str">
            <v>KG</v>
          </cell>
          <cell r="E3029" t="str">
            <v>6,75</v>
          </cell>
          <cell r="F3029" t="str">
            <v>6,83</v>
          </cell>
        </row>
        <row r="3030">
          <cell r="A3030" t="str">
            <v>100347</v>
          </cell>
          <cell r="B3030" t="str">
            <v>ARMAÇÃO DE CORTINA DE CONTENÇÃO EM CONCRETO ARMADO, COM AÇO CA-50 DE 20 MM - MONTAGEM. AF_07/2019</v>
          </cell>
          <cell r="D3030" t="str">
            <v>KG</v>
          </cell>
          <cell r="E3030" t="str">
            <v>7,59</v>
          </cell>
          <cell r="F3030" t="str">
            <v>7,63</v>
          </cell>
        </row>
        <row r="3031">
          <cell r="A3031" t="str">
            <v>100348</v>
          </cell>
          <cell r="B3031" t="str">
            <v>ARMAÇÃO DE CORTINA DE CONTENÇÃO EM CONCRETO ARMADO, COM AÇO CA-50 DE 25 MM - MONTAGEM. AF_07/2019</v>
          </cell>
          <cell r="D3031" t="str">
            <v>KG</v>
          </cell>
          <cell r="E3031" t="str">
            <v>7,40</v>
          </cell>
          <cell r="F3031" t="str">
            <v>7,44</v>
          </cell>
        </row>
        <row r="3032">
          <cell r="A3032" t="str">
            <v>100349</v>
          </cell>
          <cell r="B3032" t="str">
            <v>CONCRETAGEM DE CORTINA DE CONTENÇÃO, ATRAVÉS DE BOMBA   LANÇAMENTO, ADENSAMENTO E ACABAMENTO. AF_07/2019</v>
          </cell>
          <cell r="D3032" t="str">
            <v>M3</v>
          </cell>
          <cell r="E3032" t="str">
            <v>384,38</v>
          </cell>
          <cell r="F3032" t="str">
            <v>386,51</v>
          </cell>
        </row>
        <row r="3033">
          <cell r="A3033" t="str">
            <v>73799/1</v>
          </cell>
          <cell r="B3033" t="str">
            <v>GRELHA EM FERRO FUNDIDO SIMPLES COM REQUADRO, CARGA MÁXIMA 12,5 T,  300 X 1000 MM, E = 15 MM, FORNECIDA E ASSENTADA COM ARGAMASSA 1:4 CIMENTO:AREIA.</v>
          </cell>
          <cell r="D3033" t="str">
            <v>UN</v>
          </cell>
          <cell r="E3033" t="str">
            <v>279,30</v>
          </cell>
          <cell r="F3033" t="str">
            <v>288,36</v>
          </cell>
        </row>
        <row r="3034">
          <cell r="A3034" t="str">
            <v>73856/1</v>
          </cell>
          <cell r="B3034" t="str">
            <v>BOCA P/BUEIRO SIMPLES TUBULAR D=0,40M EM CONCRETO CICLOPICO, INCLINDO FORMAS, ESCAVACAO, REATERRO E MATERIAIS, EXCLUINDO MATERIAL REATERRO JAZIDA E TRANSPORTE</v>
          </cell>
          <cell r="D3034" t="str">
            <v>UN</v>
          </cell>
          <cell r="E3034" t="str">
            <v>489,63</v>
          </cell>
          <cell r="F3034" t="str">
            <v>526,02</v>
          </cell>
        </row>
        <row r="3035">
          <cell r="A3035" t="str">
            <v>73856/2</v>
          </cell>
          <cell r="B3035" t="str">
            <v>BOCA PARA BUEIRO SIMPLES TUBULAR, DIAMETRO =0,60M, EM CONCRETO CICLOPICO, INCLUINDO FORMAS, ESCAVACAO, REATERRO E MATERIAIS, EXCLUINDO MATERIAL REATERRO JAZIDA E TRANSPORTE.</v>
          </cell>
          <cell r="D3035" t="str">
            <v>UN</v>
          </cell>
          <cell r="E3035" t="str">
            <v>801,35</v>
          </cell>
          <cell r="F3035" t="str">
            <v>860,21</v>
          </cell>
        </row>
        <row r="3036">
          <cell r="A3036" t="str">
            <v>73856/3</v>
          </cell>
          <cell r="B3036" t="str">
            <v>BOCA PARA BUEIRO SIMPLES TUBULAR, DIAMETRO =0,80M, EM CONCRETO CICLOPICO, INCLUINDO FORMAS, ESCAVACAO, REATERRO E MATERIAIS, EXCLUINDO MATERIAL REATERRO JAZIDA E TRANSPORTE.</v>
          </cell>
          <cell r="D3036" t="str">
            <v>UN</v>
          </cell>
          <cell r="E3036" t="str">
            <v>1.199,76</v>
          </cell>
          <cell r="F3036" t="str">
            <v>1.287,05</v>
          </cell>
        </row>
        <row r="3037">
          <cell r="A3037" t="str">
            <v>73856/4</v>
          </cell>
          <cell r="B3037" t="str">
            <v>BOCA PARA BUEIRO SIMPLES TUBULAR, DIAMETRO =1,00M, EM CONCRETO CICLOPICO, INCLUINDO FORMAS, ESCAVACAO, REATERRO E MATERIAIS, EXCLUINDO MATERIAL REATERRO JAZIDA E TRANSPORTE.</v>
          </cell>
          <cell r="D3037" t="str">
            <v>UN</v>
          </cell>
          <cell r="E3037" t="str">
            <v>1.690,62</v>
          </cell>
          <cell r="F3037" t="str">
            <v>1.812,62</v>
          </cell>
        </row>
        <row r="3038">
          <cell r="A3038" t="str">
            <v>73856/5</v>
          </cell>
          <cell r="B3038" t="str">
            <v>BOCA PARA BUEIRO SIMPLES TUBULAR, DIAMETRO =1,20M, EM CONCRETO CICLOPICO, INCLUINDO FORMAS, ESCAVACAO, REATERRO E MATERIAIS, EXCLUINDO MATERIAL REATERRO JAZIDA E TRANSPORTE.</v>
          </cell>
          <cell r="D3038" t="str">
            <v>UN</v>
          </cell>
          <cell r="E3038" t="str">
            <v>2.278,46</v>
          </cell>
          <cell r="F3038" t="str">
            <v>2.441,73</v>
          </cell>
        </row>
        <row r="3039">
          <cell r="A3039" t="str">
            <v>73856/6</v>
          </cell>
          <cell r="B3039" t="str">
            <v>BOCA PARA BUEIRO DUPLO TUBULAR, DIAMETRO =0,40M, EM CONCRETO CICLOPICO, INCLUINDO FORMAS, ESCAVACAO, REATERRO E MATERIAIS, EXCLUINDO MATERIAL REATERRO JAZIDA E TRANSPORTE.</v>
          </cell>
          <cell r="D3039" t="str">
            <v>UN</v>
          </cell>
          <cell r="E3039" t="str">
            <v>691,10</v>
          </cell>
          <cell r="F3039" t="str">
            <v>742,14</v>
          </cell>
        </row>
        <row r="3040">
          <cell r="A3040" t="str">
            <v>73856/7</v>
          </cell>
          <cell r="B3040" t="str">
            <v>BOCA PARA BUEIRO DUPLO TUBULAR, DIAMETRO =0,60M, EM CONCRETO CICLOPICO, INCLUINDO FORMAS, ESCAVACAO, REATERRO E MATERIAIS, EXCLUINDO MATERIAL REATERRO JAZIDA E TRANSPORTE.</v>
          </cell>
          <cell r="D3040" t="str">
            <v>UN</v>
          </cell>
          <cell r="E3040" t="str">
            <v>1.137,83</v>
          </cell>
          <cell r="F3040" t="str">
            <v>1.220,98</v>
          </cell>
        </row>
        <row r="3041">
          <cell r="A3041" t="str">
            <v>73856/8</v>
          </cell>
          <cell r="B3041" t="str">
            <v>BOCA PARA BUEIRO DUPLO TUBULAR, DIAMETRO =0,80M, EM CONCRETO CICLOPICO, INCLUINDO FORMAS, ESCAVACAO, REATERRO E MATERIAIS, EXCLUINDO MATERIAL REATERRO JAZIDA E TRANSPORTE.</v>
          </cell>
          <cell r="D3041" t="str">
            <v>UN</v>
          </cell>
          <cell r="E3041" t="str">
            <v>1.706,69</v>
          </cell>
          <cell r="F3041" t="str">
            <v>1.830,35</v>
          </cell>
        </row>
        <row r="3042">
          <cell r="A3042" t="str">
            <v>73856/9</v>
          </cell>
          <cell r="B3042" t="str">
            <v>BOCA PARA BUEIRO DUPLO TUBULAR, DIAMETRO =1,00M, EM CONCRETO CICLOPICO, INCLUINDO FORMAS, ESCAVACAO, REATERRO E MATERIAIS, EXCLUINDO MATERIAL REATERRO JAZIDA E TRANSPORTE.</v>
          </cell>
          <cell r="D3042" t="str">
            <v>UN</v>
          </cell>
          <cell r="E3042" t="str">
            <v>2.152,85</v>
          </cell>
          <cell r="F3042" t="str">
            <v>2.307,66</v>
          </cell>
        </row>
        <row r="3043">
          <cell r="A3043" t="str">
            <v>73856/10</v>
          </cell>
          <cell r="B3043" t="str">
            <v>BOCA PARA BUEIRO DUPLOTUBULAR, DIAMETRO =1,20M, EM CONCRETO CICLOPICO, INCLUINDO FORMAS, ESCAVACAO, REATERRO E MATERIAIS, EXCLUINDO MATERIAL REATERRO JAZIDA E TRANSPORTE.</v>
          </cell>
          <cell r="D3043" t="str">
            <v>UN</v>
          </cell>
          <cell r="E3043" t="str">
            <v>3.235,90</v>
          </cell>
          <cell r="F3043" t="str">
            <v>3.467,26</v>
          </cell>
        </row>
        <row r="3044">
          <cell r="A3044" t="str">
            <v>73856/11</v>
          </cell>
          <cell r="B3044" t="str">
            <v>BOCA PARA BUEIRO TRIPLO TUBULAR, DIAMETRO =0,40M, EM CONCRETO CICLOPICO, INCLUINDO FORMAS, ESCAVACAO, REATERRO E MATERIAIS, EXCLUINDO MATERIAL REATERRO JAZIDA E TRANSPORTE.</v>
          </cell>
          <cell r="D3044" t="str">
            <v>UN</v>
          </cell>
          <cell r="E3044" t="str">
            <v>892,19</v>
          </cell>
          <cell r="F3044" t="str">
            <v>957,87</v>
          </cell>
        </row>
        <row r="3045">
          <cell r="A3045" t="str">
            <v>73856/12</v>
          </cell>
          <cell r="B3045" t="str">
            <v>BOCA PARA BUEIRO TRIPLO TUBULAR, DIAMETRO =0,60M, EM CONCRETO CICLOPICO, INCLUINDO FORMAS, ESCAVACAO, REATERRO E MATERIAIS, EXCLUINDO MATERIAL REATERRO JAZIDA E TRANSPORTE.</v>
          </cell>
          <cell r="D3045" t="str">
            <v>UN</v>
          </cell>
          <cell r="E3045" t="str">
            <v>1.473,92</v>
          </cell>
          <cell r="F3045" t="str">
            <v>1.581,32</v>
          </cell>
        </row>
        <row r="3046">
          <cell r="A3046" t="str">
            <v>73856/13</v>
          </cell>
          <cell r="B3046" t="str">
            <v>BOCA PARA BUEIRO TRIPLO TUBULAR, DIAMETRO =0,80M, EM CONCRETO CICLOPICO, INCLUINDO FORMAS, ESCAVACAO, REATERRO E MATERIAIS, EXCLUINDO MATERIAL REATERRO JAZIDA E TRANSPORTE.</v>
          </cell>
          <cell r="D3046" t="str">
            <v>UN</v>
          </cell>
          <cell r="E3046" t="str">
            <v>2.213,30</v>
          </cell>
          <cell r="F3046" t="str">
            <v>2.373,30</v>
          </cell>
        </row>
        <row r="3047">
          <cell r="A3047" t="str">
            <v>73856/14</v>
          </cell>
          <cell r="B3047" t="str">
            <v>BOCA PARA BUEIRO TRIPLO TUBULAR, DIAMETRO =1,00M, EM CONCRETO CICLOPICO, INCLUINDO FORMAS, ESCAVACAO, REATERRO E MATERIAIS, EXCLUINDO MATERIAL REATERRO JAZIDA E TRANSPORTE.</v>
          </cell>
          <cell r="D3047" t="str">
            <v>UN</v>
          </cell>
          <cell r="E3047" t="str">
            <v>3.117,50</v>
          </cell>
          <cell r="F3047" t="str">
            <v>3.341,37</v>
          </cell>
        </row>
        <row r="3048">
          <cell r="A3048" t="str">
            <v>73856/15</v>
          </cell>
          <cell r="B3048" t="str">
            <v>BOCA PARA BUEIRO TRIPLO TUBULAR, DIAMETRO =1,20M, EM CONCRETO CICLOPICO, INCLUINDO FORMAS, ESCAVACAO, REATERRO E MATERIAIS, EXCLUINDO MATERIAL REATERRO JAZIDA E TRANSPORTE.</v>
          </cell>
          <cell r="D3048" t="str">
            <v>UN</v>
          </cell>
          <cell r="E3048" t="str">
            <v>4.193,42</v>
          </cell>
          <cell r="F3048" t="str">
            <v>4.492,84</v>
          </cell>
        </row>
        <row r="3049">
          <cell r="A3049" t="str">
            <v>74224/1</v>
          </cell>
          <cell r="B3049" t="str">
            <v>POCO DE VISITA PARA DRENAGEM PLUVIAL, EM CONCRETO ESTRUTURAL, DIMENSOES INTERNAS DE 90X150X80CM (LARGXCOMPXALT), PARA REDE DE 600 MM, EXCLUSOS TAMPAO E CHAMINE.</v>
          </cell>
          <cell r="D3049" t="str">
            <v>UN</v>
          </cell>
          <cell r="E3049" t="str">
            <v>1.275,85</v>
          </cell>
          <cell r="F3049" t="str">
            <v>1.333,39</v>
          </cell>
        </row>
        <row r="3050">
          <cell r="A3050" t="str">
            <v>83659</v>
          </cell>
          <cell r="B3050" t="str">
            <v>BOCA DE LOBO EM ALVENARIA TIJOLO MACICO, REVESTIDA C/ ARGAMASSA DE CIMENTO E AREIA 1:3, SOBRE LASTRO DE CONCRETO 10CM E TAMPA DE CONCRETO ARMADO</v>
          </cell>
          <cell r="D3050" t="str">
            <v>UN</v>
          </cell>
          <cell r="E3050" t="str">
            <v>708,10</v>
          </cell>
          <cell r="F3050" t="str">
            <v>755,61</v>
          </cell>
        </row>
        <row r="3051">
          <cell r="A3051" t="str">
            <v>83716</v>
          </cell>
          <cell r="B3051" t="str">
            <v>GRELHA FF 30X90CM, 135KG, P/ CX RALO COM ASSENTAMENTO DE ARGAMASSA CIMENTO/AREIA 1:4 - FORNECIMENTO E INSTALAÇÃO</v>
          </cell>
          <cell r="D3051" t="str">
            <v>UN</v>
          </cell>
          <cell r="E3051" t="str">
            <v>278,58</v>
          </cell>
          <cell r="F3051" t="str">
            <v>287,57</v>
          </cell>
        </row>
        <row r="3052">
          <cell r="A3052" t="str">
            <v>97976</v>
          </cell>
          <cell r="B3052" t="str">
            <v>POÇO DE INSPEÇÃO CIRCULAR PARA ESGOTO, EM ALVENARIA COM TIJOLOS CERÂMICOS MACIÇOS, DIÂMETRO INTERNO = 0,6 M, PROFUNDIDADE = 1 M, EXCLUINDO TAMPÃO. AF_05/2018</v>
          </cell>
          <cell r="D3052" t="str">
            <v>UN</v>
          </cell>
          <cell r="E3052" t="str">
            <v>788,93</v>
          </cell>
          <cell r="F3052" t="str">
            <v>832,97</v>
          </cell>
        </row>
        <row r="3053">
          <cell r="A3053" t="str">
            <v>97977</v>
          </cell>
          <cell r="B3053" t="str">
            <v>POÇO DE INSPEÇÃO CIRCULAR PARA ESGOTO, EM ALVENARIA COM TIJOLOS CERÂMICOS MACIÇOS, DIÂMETRO INTERNO = 0,6 M, PROFUNDIDADE = 1,5 M, EXCLUINDO TAMPÃO. AF_05/2018</v>
          </cell>
          <cell r="D3053" t="str">
            <v>UN</v>
          </cell>
          <cell r="E3053" t="str">
            <v>1.150,69</v>
          </cell>
          <cell r="F3053" t="str">
            <v>1.216,63</v>
          </cell>
        </row>
        <row r="3054">
          <cell r="A3054" t="str">
            <v>97980</v>
          </cell>
          <cell r="B3054" t="str">
            <v>BASE PARA POÇO DE VISITA CIRCULAR PARA  ESGOTO, EM ALVENARIA COM TIJOLOS CERÂMICOS MACIÇOS, DIÂMETRO INTERNO = 0,8 M, PROFUNDIDADE = 1,45 M, EXCLUINDO TAMPÃO. AF_05/2018</v>
          </cell>
          <cell r="D3054" t="str">
            <v>UN</v>
          </cell>
          <cell r="E3054" t="str">
            <v>1.477,39</v>
          </cell>
          <cell r="F3054" t="str">
            <v>1.559,38</v>
          </cell>
        </row>
        <row r="3055">
          <cell r="A3055" t="str">
            <v>97981</v>
          </cell>
          <cell r="B3055" t="str">
            <v>ACRÉSCIMO PARA POÇO DE VISITA CIRCULAR PARA ESGOTO, EM ALVENARIA COM TIJOLOS CERÂMICOS MACIÇOS, DIÂMETRO INTERNO = 0,8 M. AF_05/2018</v>
          </cell>
          <cell r="D3055" t="str">
            <v>M</v>
          </cell>
          <cell r="E3055" t="str">
            <v>884,84</v>
          </cell>
          <cell r="F3055" t="str">
            <v>939,34</v>
          </cell>
        </row>
        <row r="3056">
          <cell r="A3056" t="str">
            <v>97983</v>
          </cell>
          <cell r="B3056" t="str">
            <v>ACRÉSCIMO PARA POÇO DE VISITA CIRCULAR PARA ESGOTO, EM CONCRETO PRÉ-MOLDADO, DIÂMETRO INTERNO = 1 M. AF_05/2018</v>
          </cell>
          <cell r="D3056" t="str">
            <v>M</v>
          </cell>
          <cell r="E3056" t="str">
            <v>407,46</v>
          </cell>
          <cell r="F3056" t="str">
            <v>413,07</v>
          </cell>
        </row>
        <row r="3057">
          <cell r="A3057" t="str">
            <v>97985</v>
          </cell>
          <cell r="B3057" t="str">
            <v>ACRÉSCIMO PARA POÇO DE VISITA CIRCULAR PARA  ESGOTO, EM ALVENARIA COM TIJOLOS CERÂMICOS MACIÇOS, DIÂMETRO INTERNO = 1 M. AF_05/2018</v>
          </cell>
          <cell r="D3057" t="str">
            <v>M</v>
          </cell>
          <cell r="E3057" t="str">
            <v>1.071,58</v>
          </cell>
          <cell r="F3057" t="str">
            <v>1.138,27</v>
          </cell>
        </row>
        <row r="3058">
          <cell r="A3058" t="str">
            <v>97987</v>
          </cell>
          <cell r="B3058" t="str">
            <v>ACRÉSCIMO PARA POÇO DE VISITA CIRCULAR PARA ESGOTO, EM CONCRETO PRÉ-MOLDADO, DIÂMETRO INTERNO = 1,2 M. AF_05/2018</v>
          </cell>
          <cell r="D3058" t="str">
            <v>M</v>
          </cell>
          <cell r="E3058" t="str">
            <v>454,29</v>
          </cell>
          <cell r="F3058" t="str">
            <v>460,91</v>
          </cell>
        </row>
        <row r="3059">
          <cell r="A3059" t="str">
            <v>97988</v>
          </cell>
          <cell r="B3059" t="str">
            <v>BASE PARA POÇO DE VISITA CIRCULAR PARA  ESGOTO, EM ALVENARIA COM TIJOLOS CERÂMICOS MACIÇOS, DIÂMETRO INTERNO = 1,2 M, PROFUNDIDADE = 1,45 M, EXCLUINDO TAMPÃO. AF_05/2018</v>
          </cell>
          <cell r="D3059" t="str">
            <v>UN</v>
          </cell>
          <cell r="E3059" t="str">
            <v>2.143,03</v>
          </cell>
          <cell r="F3059" t="str">
            <v>2.258,36</v>
          </cell>
        </row>
        <row r="3060">
          <cell r="A3060" t="str">
            <v>97989</v>
          </cell>
          <cell r="B3060" t="str">
            <v>ACRÉSCIMO PARA POÇO DE VISITA CIRCULAR PARA ESGOTO, EM ALVENARIA COM TIJOLOS CERÂMICOS MACIÇOS, DIÂMETRO INTERNO = 1,2 M. AF_05/2018</v>
          </cell>
          <cell r="D3060" t="str">
            <v>M</v>
          </cell>
          <cell r="E3060" t="str">
            <v>1.258,31</v>
          </cell>
          <cell r="F3060" t="str">
            <v>1.337,20</v>
          </cell>
        </row>
        <row r="3061">
          <cell r="A3061" t="str">
            <v>97991</v>
          </cell>
          <cell r="B3061" t="str">
            <v>ACRÉSCIMO PARA POÇO DE VISITA CIRCULAR PARA  ESGOTO, EM CONCRETO PRÉ-MOLDADO, DIÂMETRO INTERNO = 1,5 M. AF_05/2018</v>
          </cell>
          <cell r="D3061" t="str">
            <v>M</v>
          </cell>
          <cell r="E3061" t="str">
            <v>709,71</v>
          </cell>
          <cell r="F3061" t="str">
            <v>718,17</v>
          </cell>
        </row>
        <row r="3062">
          <cell r="A3062" t="str">
            <v>97992</v>
          </cell>
          <cell r="B3062" t="str">
            <v>BASE PARA POÇO DE VISITA CIRCULAR PARA  ESGOTO, EM ALVENARIA COM TIJOLOS CERÂMICOS MACIÇOS, DIÂMETRO INTERNO = 1,5 M, PROFUNDIDADE = 1,45 M, EXCLUINDO TAMPÃO. AF_05/2018</v>
          </cell>
          <cell r="D3062" t="str">
            <v>UN</v>
          </cell>
          <cell r="E3062" t="str">
            <v>2.725,35</v>
          </cell>
          <cell r="F3062" t="str">
            <v>2.868,01</v>
          </cell>
        </row>
        <row r="3063">
          <cell r="A3063" t="str">
            <v>97993</v>
          </cell>
          <cell r="B3063" t="str">
            <v>ACRÉSCIMO PARA POÇO DE VISITA CIRCULAR PARA  ESGOTO, EM ALVENARIA COM TIJOLOS CERÂMICOS MACIÇOS, DIÂMETRO INTERNO = 1,5 M. AF_05/2018</v>
          </cell>
          <cell r="D3063" t="str">
            <v>M</v>
          </cell>
          <cell r="E3063" t="str">
            <v>1.538,41</v>
          </cell>
          <cell r="F3063" t="str">
            <v>1.635,57</v>
          </cell>
        </row>
        <row r="3064">
          <cell r="A3064" t="str">
            <v>97994</v>
          </cell>
          <cell r="B3064" t="str">
            <v>BASE PARA POÇO DE VISITA RETANGULAR PARA  ESGOTO, EM ALVENARIA COM BLOCOS DE CONCRETO, DIMENSÕES INTERNAS = 1X1 M, PROFUNDIDADE = 1,45 M, EXCLUINDO TAMPÃO. AF_05/2018</v>
          </cell>
          <cell r="D3064" t="str">
            <v>UN</v>
          </cell>
          <cell r="E3064" t="str">
            <v>1.852,91</v>
          </cell>
          <cell r="F3064" t="str">
            <v>1.952,39</v>
          </cell>
        </row>
        <row r="3065">
          <cell r="A3065" t="str">
            <v>97995</v>
          </cell>
          <cell r="B3065" t="str">
            <v>ACRÉSCIMO PARA POÇO DE VISITA RETANGULAR PARA ESGOTO, EM ALVENARIA COM BLOCOS DE CONCRETO, DIMENSÕES INTERNAS = 1X1 M. AF_05/2018</v>
          </cell>
          <cell r="D3065" t="str">
            <v>M</v>
          </cell>
          <cell r="E3065" t="str">
            <v>949,68</v>
          </cell>
          <cell r="F3065" t="str">
            <v>1.008,05</v>
          </cell>
        </row>
        <row r="3066">
          <cell r="A3066" t="str">
            <v>97996</v>
          </cell>
          <cell r="B3066" t="str">
            <v>BASE PARA POÇO DE VISITA RETANGULAR PARA ESGOTO, EM ALVENARIA COM BLOCOS DE CONCRETO, DIMENSÕES INTERNAS = 1X1,5 M, PROFUNDIDADE = 1,45 M, EXCLUINDO TAMPÃO. AF_05/2018</v>
          </cell>
          <cell r="D3066" t="str">
            <v>UN</v>
          </cell>
          <cell r="E3066" t="str">
            <v>2.340,96</v>
          </cell>
          <cell r="F3066" t="str">
            <v>2.465,64</v>
          </cell>
        </row>
        <row r="3067">
          <cell r="A3067" t="str">
            <v>97997</v>
          </cell>
          <cell r="B3067" t="str">
            <v>ACRÉSCIMO PARA POÇO DE VISITA RETANGULAR PARA ESGOTO, EM ALVENARIA COM BLOCOS DE CONCRETO, DIMENSÕES INTERNAS = 1X1,5 M. AF_05/2018</v>
          </cell>
          <cell r="D3067" t="str">
            <v>M</v>
          </cell>
          <cell r="E3067" t="str">
            <v>1.137,26</v>
          </cell>
          <cell r="F3067" t="str">
            <v>1.207,34</v>
          </cell>
        </row>
        <row r="3068">
          <cell r="A3068" t="str">
            <v>97999</v>
          </cell>
          <cell r="B3068" t="str">
            <v>ACRÉSCIMO PARA POÇO DE VISITA RETANGULAR PARA ESGOTO, EM ALVENARIA COM BLOCOS DE CONCRETO, DIMENSÕES INTERNAS = 1X2 M. AF_05/2018</v>
          </cell>
          <cell r="D3068" t="str">
            <v>M</v>
          </cell>
          <cell r="E3068" t="str">
            <v>1.324,87</v>
          </cell>
          <cell r="F3068" t="str">
            <v>1.406,63</v>
          </cell>
        </row>
        <row r="3069">
          <cell r="A3069" t="str">
            <v>98001</v>
          </cell>
          <cell r="B3069" t="str">
            <v>ACRÉSCIMO PARA POÇO DE VISITA RETANGULAR PARA ESGOTO, EM ALVENARIA COM BLOCOS DE CONCRETO, DIMENSÕES INTERNAS = 1X2,5 M. AF_05/2018</v>
          </cell>
          <cell r="D3069" t="str">
            <v>M</v>
          </cell>
          <cell r="E3069" t="str">
            <v>1.512,43</v>
          </cell>
          <cell r="F3069" t="str">
            <v>1.605,89</v>
          </cell>
        </row>
        <row r="3070">
          <cell r="A3070" t="str">
            <v>98002</v>
          </cell>
          <cell r="B3070" t="str">
            <v>BASE PARA POÇO DE VISITA RETANGULAR PARA ESGOTO, EM ALVENARIA COM BLOCOS DE CONCRETO, DIMENSÕES INTERNAS = 1X3 M, PROFUNDIDADE = 1,45 M, EXCLUINDO TAMPÃO. AF_05/2018</v>
          </cell>
          <cell r="D3070" t="str">
            <v>UN</v>
          </cell>
          <cell r="E3070" t="str">
            <v>3.828,61</v>
          </cell>
          <cell r="F3070" t="str">
            <v>4.028,93</v>
          </cell>
        </row>
        <row r="3071">
          <cell r="A3071" t="str">
            <v>98003</v>
          </cell>
          <cell r="B3071" t="str">
            <v>ACRÉSCIMO PARA POÇO DE VISITA RETANGULAR PARA ESGOTO, EM ALVENARIA COM BLOCOS DE CONCRETO, DIMENSÕES INTERNAS = 1X3 M. AF_05/2018</v>
          </cell>
          <cell r="D3071" t="str">
            <v>M</v>
          </cell>
          <cell r="E3071" t="str">
            <v>1.700,06</v>
          </cell>
          <cell r="F3071" t="str">
            <v>1.805,23</v>
          </cell>
        </row>
        <row r="3072">
          <cell r="A3072" t="str">
            <v>98005</v>
          </cell>
          <cell r="B3072" t="str">
            <v>ACRÉSCIMO PARA POÇO DE VISITA RETANGULAR PARA ESGOTO, EM ALVENARIA COM BLOCOS DE CONCRETO, DIMENSÕES INTERNAS = 1X3,5 M. AF_05/2018</v>
          </cell>
          <cell r="D3072" t="str">
            <v>M</v>
          </cell>
          <cell r="E3072" t="str">
            <v>1.887,66</v>
          </cell>
          <cell r="F3072" t="str">
            <v>2.004,52</v>
          </cell>
        </row>
        <row r="3073">
          <cell r="A3073" t="str">
            <v>98006</v>
          </cell>
          <cell r="B3073" t="str">
            <v>BASE PARA POÇO DE VISITA RETANGULAR PARA ESGOTO, EM ALVENARIA COM BLOCOS DE CONCRETO, DIMENSÕES INTERNAS = 1X4 M, PROFUNDIDADE = 1,45 M, EXCLUINDO TAMPÃO. AF_05/2018</v>
          </cell>
          <cell r="D3073" t="str">
            <v>UN</v>
          </cell>
          <cell r="E3073" t="str">
            <v>4.810,55</v>
          </cell>
          <cell r="F3073" t="str">
            <v>5.061,31</v>
          </cell>
        </row>
        <row r="3074">
          <cell r="A3074" t="str">
            <v>98007</v>
          </cell>
          <cell r="B3074" t="str">
            <v>ACRÉSCIMO PARA POÇO DE VISITA RETANGULAR PARA ESGOTO, EM ALVENARIA COM BLOCOS DE CONCRETO, DIMENSÕES INTERNAS = 1X4 M. AF_05/2018</v>
          </cell>
          <cell r="D3074" t="str">
            <v>M</v>
          </cell>
          <cell r="E3074" t="str">
            <v>2.075,21</v>
          </cell>
          <cell r="F3074" t="str">
            <v>2.203,80</v>
          </cell>
        </row>
        <row r="3075">
          <cell r="A3075" t="str">
            <v>98008</v>
          </cell>
          <cell r="B3075" t="str">
            <v>BASE PARA POÇO DE VISITA RETANGULAR PARA ESGOTO, EM ALVENARIA COM BLOCOS DE CONCRETO, DIMENSÕES INTERNAS = 1,5X1,5 M, PROFUNDIDADE = 1,45 M, EXCLUINDO TAMPÃO . AF_05/2018</v>
          </cell>
          <cell r="D3075" t="str">
            <v>UN</v>
          </cell>
          <cell r="E3075" t="str">
            <v>2.900,65</v>
          </cell>
          <cell r="F3075" t="str">
            <v>3.050,94</v>
          </cell>
        </row>
        <row r="3076">
          <cell r="A3076" t="str">
            <v>98009</v>
          </cell>
          <cell r="B3076" t="str">
            <v>ACRÉSCIMO PARA POÇO DE VISITA RETANGULAR PARA ESGOTO, EM ALVENARIA COM BLOCOS DE CONCRETO, DIMENSÕES INTERNAS = 1,5X1,5 M. AF_05/2018</v>
          </cell>
          <cell r="D3076" t="str">
            <v>M</v>
          </cell>
          <cell r="E3076" t="str">
            <v>1.324,87</v>
          </cell>
          <cell r="F3076" t="str">
            <v>1.406,63</v>
          </cell>
        </row>
        <row r="3077">
          <cell r="A3077" t="str">
            <v>98010</v>
          </cell>
          <cell r="B3077" t="str">
            <v>BASE PARA POÇO DE VISITA RETANGULAR PARA ESGOTO, EM ALVENARIA COM BLOCOS DE CONCRETO, DIMENSÕES INTERNAS = 1,5X2 M, PROFUNDIDADE = 1,45 M, EXCLUINDO TAMPÃO. AF_05/2018</v>
          </cell>
          <cell r="D3077" t="str">
            <v>UN</v>
          </cell>
          <cell r="E3077" t="str">
            <v>3.534,54</v>
          </cell>
          <cell r="F3077" t="str">
            <v>3.714,65</v>
          </cell>
        </row>
        <row r="3078">
          <cell r="A3078" t="str">
            <v>98011</v>
          </cell>
          <cell r="B3078" t="str">
            <v>ACRÉSCIMO PARA POÇO DE VISITA RETANGULAR PARA ESGOTO, EM ALVENARIA COM BLOCOS DE CONCRETO, DIMENSÕES INTERNAS = 1,5X2 M. AF_05/2018</v>
          </cell>
          <cell r="D3078" t="str">
            <v>M</v>
          </cell>
          <cell r="E3078" t="str">
            <v>1.512,43</v>
          </cell>
          <cell r="F3078" t="str">
            <v>1.605,89</v>
          </cell>
        </row>
        <row r="3079">
          <cell r="A3079" t="str">
            <v>98012</v>
          </cell>
          <cell r="B3079" t="str">
            <v>BASE PARA POÇO DE VISITA RETANGULAR PARA ESGOTO, EM ALVENARIA COM BLOCOS DE CONCRETO, DIMENSÕES INTERNAS = 1,5X2,5 M, PROFUNDIDADE = 1,45 M, EXCLUINDO TAMPÃO. AF_05/2018</v>
          </cell>
          <cell r="D3079" t="str">
            <v>UN</v>
          </cell>
          <cell r="E3079" t="str">
            <v>4.149,79</v>
          </cell>
          <cell r="F3079" t="str">
            <v>4.359,70</v>
          </cell>
        </row>
        <row r="3080">
          <cell r="A3080" t="str">
            <v>98013</v>
          </cell>
          <cell r="B3080" t="str">
            <v>ACRÉSCIMO PARA POÇO DE VISITA RETANGULAR PARA ESGOTO, EM ALVENARIA COM BLOCOS DE CONCRETO, DIMENSÕES INTERNAS = 1,5X2,5 M. AF_05/2018</v>
          </cell>
          <cell r="D3080" t="str">
            <v>M</v>
          </cell>
          <cell r="E3080" t="str">
            <v>1.700,06</v>
          </cell>
          <cell r="F3080" t="str">
            <v>1.805,23</v>
          </cell>
        </row>
        <row r="3081">
          <cell r="A3081" t="str">
            <v>98014</v>
          </cell>
          <cell r="B3081" t="str">
            <v>BASE PARA POÇO DE VISITA RETANGULAR PARA ESGOTO, EM ALVENARIA COM BLOCOS DE CONCRETO, DIMENSÕES INTERNAS = 1,5X3 M, PROFUNDIDADE = 1,45 M, EXCLUINDO TAMPÃO. AF_05/2018</v>
          </cell>
          <cell r="D3081" t="str">
            <v>UN</v>
          </cell>
          <cell r="E3081" t="str">
            <v>4.764,96</v>
          </cell>
          <cell r="F3081" t="str">
            <v>5.004,68</v>
          </cell>
        </row>
        <row r="3082">
          <cell r="A3082" t="str">
            <v>98015</v>
          </cell>
          <cell r="B3082" t="str">
            <v>ACRÉSCIMO PARA POÇO DE VISITA RETANGULAR PARA ESGOTO, EM ALVENARIA COM BLOCOS DE CONCRETO, DIMENSÕES INTERNAS = 1,5X3 M. AF_05/2018</v>
          </cell>
          <cell r="D3082" t="str">
            <v>M</v>
          </cell>
          <cell r="E3082" t="str">
            <v>1.887,66</v>
          </cell>
          <cell r="F3082" t="str">
            <v>2.004,52</v>
          </cell>
        </row>
        <row r="3083">
          <cell r="A3083" t="str">
            <v>98016</v>
          </cell>
          <cell r="B3083" t="str">
            <v>BASE PARA POÇO DE VISITA RETANGULAR PARA ESGOTO, EM ALVENARIA COM BLOCOS DE CONCRETO, DIMENSÕES INTERNAS = 1,5X3,5 M, PROFUNDIDADE = 1,45 M, EXCLUINDO TAMPÃO. AF_05/2018</v>
          </cell>
          <cell r="D3083" t="str">
            <v>UN</v>
          </cell>
          <cell r="E3083" t="str">
            <v>5.380,23</v>
          </cell>
          <cell r="F3083" t="str">
            <v>5.649,73</v>
          </cell>
        </row>
        <row r="3084">
          <cell r="A3084" t="str">
            <v>98017</v>
          </cell>
          <cell r="B3084" t="str">
            <v>ACRÉSCIMO PARA POÇO DE VISITA RETANGULAR PARA ESGOTO, EM ALVENARIA COM BLOCOS DE CONCRETO, DIMENSÕES INTERNAS = 1,5X3,5 M. AF_05/2018</v>
          </cell>
          <cell r="D3084" t="str">
            <v>M</v>
          </cell>
          <cell r="E3084" t="str">
            <v>2.075,21</v>
          </cell>
          <cell r="F3084" t="str">
            <v>2.203,80</v>
          </cell>
        </row>
        <row r="3085">
          <cell r="A3085" t="str">
            <v>98018</v>
          </cell>
          <cell r="B3085" t="str">
            <v>BASE PARA POÇO DE VISITA RETANGULAR PARA ESGOTO, EM ALVENARIA COM BLOCOS DE CONCRETO, DIMENSÕES INTERNAS = 1,5X4 M, PROFUNDIDADE = 1,45 M, EXCLUINDO TAMPÃO. AF_05/2018</v>
          </cell>
          <cell r="D3085" t="str">
            <v>UN</v>
          </cell>
          <cell r="E3085" t="str">
            <v>5.995,46</v>
          </cell>
          <cell r="F3085" t="str">
            <v>6.294,80</v>
          </cell>
        </row>
        <row r="3086">
          <cell r="A3086" t="str">
            <v>98019</v>
          </cell>
          <cell r="B3086" t="str">
            <v>ACRÉSCIMO PARA POÇO DE VISITA RETANGULAR PARA ESGOTO, EM ALVENARIA COM BLOCOS DE CONCRETO, DIMENSÕES INTERNAS = 1,5X4 M. AF_05/2018</v>
          </cell>
          <cell r="D3086" t="str">
            <v>M</v>
          </cell>
          <cell r="E3086" t="str">
            <v>2.288,39</v>
          </cell>
          <cell r="F3086" t="str">
            <v>2.429,78</v>
          </cell>
        </row>
        <row r="3087">
          <cell r="A3087" t="str">
            <v>98020</v>
          </cell>
          <cell r="B3087" t="str">
            <v>BASE PARA POÇO DE VISITA RETANGULAR PARA ESGOTO, EM ALVENARIA COM BLOCOS DE CONCRETO, DIMENSÕES INTERNAS = 2X2 M, PROFUNDIDADE = 1,45 M, EXCLUINDO TAMPÃO. AF_05/2018</v>
          </cell>
          <cell r="D3087" t="str">
            <v>UN</v>
          </cell>
          <cell r="E3087" t="str">
            <v>4.276,31</v>
          </cell>
          <cell r="F3087" t="str">
            <v>4.491,55</v>
          </cell>
        </row>
        <row r="3088">
          <cell r="A3088" t="str">
            <v>98021</v>
          </cell>
          <cell r="B3088" t="str">
            <v>ACRÉSCIMO PARA POÇO DE VISITA RETANGULAR PARA ESGOTO, EM ALVENARIA COM BLOCOS DE CONCRETO, DIMENSÕES INTERNAS = 2X2 M. AF_05/2018</v>
          </cell>
          <cell r="D3088" t="str">
            <v>M</v>
          </cell>
          <cell r="E3088" t="str">
            <v>1.725,63</v>
          </cell>
          <cell r="F3088" t="str">
            <v>1.831,90</v>
          </cell>
        </row>
        <row r="3089">
          <cell r="A3089" t="str">
            <v>98022</v>
          </cell>
          <cell r="B3089" t="str">
            <v>BASE PARA POÇO DE VISITA RETANGULAR PARA ESGOTO, EM ALVENARIA COM BLOCOS DE CONCRETO, DIMENSÕES INTERNAS = 2X2,5 M, PROFUNDIDADE = 1,45 M, EXCLUINDO TAMPÃO. AF_05/2018</v>
          </cell>
          <cell r="D3089" t="str">
            <v>UN</v>
          </cell>
          <cell r="E3089" t="str">
            <v>5.008,66</v>
          </cell>
          <cell r="F3089" t="str">
            <v>5.258,29</v>
          </cell>
        </row>
        <row r="3090">
          <cell r="A3090" t="str">
            <v>98023</v>
          </cell>
          <cell r="B3090" t="str">
            <v>ACRÉSCIMO PARA POÇO DE VISITA RETANGULAR PARA ESGOTO, EM ALVENARIA COM BLOCOS DE CONCRETO, DIMENSÕES INTERNAS = 2X2,5 M. AF_05/2018</v>
          </cell>
          <cell r="D3090" t="str">
            <v>M</v>
          </cell>
          <cell r="E3090" t="str">
            <v>1.913,21</v>
          </cell>
          <cell r="F3090" t="str">
            <v>2.031,19</v>
          </cell>
        </row>
        <row r="3091">
          <cell r="A3091" t="str">
            <v>98024</v>
          </cell>
          <cell r="B3091" t="str">
            <v>BASE PARA POÇO DE VISITA RETANGULAR PARA ESGOTO, EM ALVENARIA COM BLOCOS DE CONCRETO, DIMENSÕES INTERNAS = 2X3 M, PROFUNDIDADE = 1,45 M, EXCLUINDO TAMPÃO. AF_05/2018</v>
          </cell>
          <cell r="D3091" t="str">
            <v>UN</v>
          </cell>
          <cell r="E3091" t="str">
            <v>5.783,53</v>
          </cell>
          <cell r="F3091" t="str">
            <v>6.067,53</v>
          </cell>
        </row>
        <row r="3092">
          <cell r="A3092" t="str">
            <v>98025</v>
          </cell>
          <cell r="B3092" t="str">
            <v>ACRÉSCIMO PARA POÇO DE VISITA RETANGULAR PARA ESGOTO, EM ALVENARIA COM BLOCOS DE CONCRETO, DIMENSÕES INTERNAS = 2X3 M. AF_05/2018</v>
          </cell>
          <cell r="D3092" t="str">
            <v>M</v>
          </cell>
          <cell r="E3092" t="str">
            <v>2.100,78</v>
          </cell>
          <cell r="F3092" t="str">
            <v>2.230,47</v>
          </cell>
        </row>
        <row r="3093">
          <cell r="A3093" t="str">
            <v>98026</v>
          </cell>
          <cell r="B3093" t="str">
            <v>BASE PARA POÇO DE VISITA RETANGULAR PARA ESGOTO, EM ALVENARIA COM BLOCOS DE CONCRETO, DIMENSÕES INTERNAS = 2X3,5 M, PROFUNDIDADE = 1,45 M, EXCLUINDO TAMPÃO. AF_05/2018</v>
          </cell>
          <cell r="D3093" t="str">
            <v>UN</v>
          </cell>
          <cell r="E3093" t="str">
            <v>6.521,15</v>
          </cell>
          <cell r="F3093" t="str">
            <v>6.839,52</v>
          </cell>
        </row>
        <row r="3094">
          <cell r="A3094" t="str">
            <v>98027</v>
          </cell>
          <cell r="B3094" t="str">
            <v>ACRÉSCIMO PARA POÇO DE VISITA RETANGULAR PARA ESGOTO, EM ALVENARIA COM BLOCOS DE CONCRETO, DIMENSÕES INTERNAS = 2X3,5 M. AF_05/2018</v>
          </cell>
          <cell r="D3094" t="str">
            <v>M</v>
          </cell>
          <cell r="E3094" t="str">
            <v>2.288,39</v>
          </cell>
          <cell r="F3094" t="str">
            <v>2.429,78</v>
          </cell>
        </row>
        <row r="3095">
          <cell r="A3095" t="str">
            <v>98028</v>
          </cell>
          <cell r="B3095" t="str">
            <v>BASE PARA POÇO DE VISITA RETANGULAR PARA ESGOTO, EM ALVENARIA COM BLOCOS DE CONCRETO, DIMENSÕES INTERNAS = 2X4 M, PROFUNDIDADE = 1,45 M, EXCLUINDO TAMPÃO. AF_05/2018</v>
          </cell>
          <cell r="D3095" t="str">
            <v>UN</v>
          </cell>
          <cell r="E3095" t="str">
            <v>7.258,70</v>
          </cell>
          <cell r="F3095" t="str">
            <v>7.611,46</v>
          </cell>
        </row>
        <row r="3096">
          <cell r="A3096" t="str">
            <v>98029</v>
          </cell>
          <cell r="B3096" t="str">
            <v>ACRÉSCIMO PARA POÇO DE VISITA RETANGULAR PARA ESGOTO, EM ALVENARIA COM BLOCOS DE CONCRETO, DIMENSÕES INTERNAS = 2X4 M. AF_05/2018</v>
          </cell>
          <cell r="D3096" t="str">
            <v>M</v>
          </cell>
          <cell r="E3096" t="str">
            <v>2.481,26</v>
          </cell>
          <cell r="F3096" t="str">
            <v>2.634,57</v>
          </cell>
        </row>
        <row r="3097">
          <cell r="A3097" t="str">
            <v>98030</v>
          </cell>
          <cell r="B3097" t="str">
            <v>BASE PARA POÇO DE VISITA RETANGULAR PARA ESGOTO, EM ALVENARIA COM BLOCOS DE CONCRETO, DIMENSÕES INTERNAS = 2,5X2,5 M, PROFUNDIDADE = 1,45 M, EXCLUINDO TAMPÃO. AF_05/2018</v>
          </cell>
          <cell r="D3097" t="str">
            <v>UN</v>
          </cell>
          <cell r="E3097" t="str">
            <v>5.930,43</v>
          </cell>
          <cell r="F3097" t="str">
            <v>6.213,64</v>
          </cell>
        </row>
        <row r="3098">
          <cell r="A3098" t="str">
            <v>98031</v>
          </cell>
          <cell r="B3098" t="str">
            <v>ACRÉSCIMO PARA POÇO DE VISITA RETANGULAR PARA ESGOTO, EM ALVENARIA COM BLOCOS DE CONCRETO, DIMENSÕES INTERNAS = 2,5X2,5 M. AF_05/2018</v>
          </cell>
          <cell r="D3098" t="str">
            <v>M</v>
          </cell>
          <cell r="E3098" t="str">
            <v>2.106,12</v>
          </cell>
          <cell r="F3098" t="str">
            <v>2.236,04</v>
          </cell>
        </row>
        <row r="3099">
          <cell r="A3099" t="str">
            <v>98032</v>
          </cell>
          <cell r="B3099" t="str">
            <v>BASE PARA POÇO DE VISITA RETANGULAR PARA ESGOTO, EM ALVENARIA COM BLOCOS DE CONCRETO, DIMENSÕES INTERNAS = 2,5X3 M, PROFUNDIDADE = 1,45 M, EXCLUINDO TAMPÃO. AF_05/2018</v>
          </cell>
          <cell r="D3099" t="str">
            <v>UN</v>
          </cell>
          <cell r="E3099" t="str">
            <v>6.820,10</v>
          </cell>
          <cell r="F3099" t="str">
            <v>7.142,43</v>
          </cell>
        </row>
        <row r="3100">
          <cell r="A3100" t="str">
            <v>98033</v>
          </cell>
          <cell r="B3100" t="str">
            <v>ACRÉSCIMO PARA POÇO DE VISITA RETANGULAR PARA ESGOTO, EM ALVENARIA COM BLOCOS DE CONCRETO, DIMENSÕES INTERNAS = 2,5X3 M. AF_05/2018</v>
          </cell>
          <cell r="D3100" t="str">
            <v>M</v>
          </cell>
          <cell r="E3100" t="str">
            <v>2.293,73</v>
          </cell>
          <cell r="F3100" t="str">
            <v>2.435,34</v>
          </cell>
        </row>
        <row r="3101">
          <cell r="A3101" t="str">
            <v>98034</v>
          </cell>
          <cell r="B3101" t="str">
            <v>BASE PARA POÇO DE VISITA RETANGULAR PARA ESGOTO, EM ALVENARIA COM BLOCOS DE CONCRETO, DIMENSÕES INTERNAS = 2,5X3,5 M, PROFUNDIDADE = 1,45 M, EXCLUINDO TAMPÃO. AF_05/2018</v>
          </cell>
          <cell r="D3101" t="str">
            <v>UN</v>
          </cell>
          <cell r="E3101" t="str">
            <v>7.709,74</v>
          </cell>
          <cell r="F3101" t="str">
            <v>8.071,19</v>
          </cell>
        </row>
        <row r="3102">
          <cell r="A3102" t="str">
            <v>98035</v>
          </cell>
          <cell r="B3102" t="str">
            <v>ACRÉSCIMO PARA POÇO DE VISITA RETANGULAR PARA ESGOTO, EM ALVENARIA COM BLOCOS DE CONCRETO, DIMENSÕES INTERNAS = 2,5X3,5 M. AF_05/2018</v>
          </cell>
          <cell r="D3102" t="str">
            <v>M</v>
          </cell>
          <cell r="E3102" t="str">
            <v>2.481,26</v>
          </cell>
          <cell r="F3102" t="str">
            <v>2.634,57</v>
          </cell>
        </row>
        <row r="3103">
          <cell r="A3103" t="str">
            <v>98036</v>
          </cell>
          <cell r="B3103" t="str">
            <v>BASE PARA POÇO DE VISITA RETANGULAR PARA ESGOTO, EM ALVENARIA COM BLOCOS DE CONCRETO, DIMENSÕES INTERNAS = 2,5X4 M, PROFUNDIDADE = 1,45 M, EXCLUINDO TAMPÃO. AF_05/2018</v>
          </cell>
          <cell r="D3103" t="str">
            <v>UN</v>
          </cell>
          <cell r="E3103" t="str">
            <v>8.599,42</v>
          </cell>
          <cell r="F3103" t="str">
            <v>8.999,99</v>
          </cell>
        </row>
        <row r="3104">
          <cell r="A3104" t="str">
            <v>98037</v>
          </cell>
          <cell r="B3104" t="str">
            <v>ACRÉSCIMO PARA POÇO DE VISITA RETANGULAR PARA ESGOTO, EM ALVENARIA COM BLOCOS DE CONCRETO, DIMENSÕES INTERNAS = 2,5X4 M. AF_05/2018</v>
          </cell>
          <cell r="D3104" t="str">
            <v>M</v>
          </cell>
          <cell r="E3104" t="str">
            <v>2.674,19</v>
          </cell>
          <cell r="F3104" t="str">
            <v>2.839,42</v>
          </cell>
        </row>
        <row r="3105">
          <cell r="A3105" t="str">
            <v>98038</v>
          </cell>
          <cell r="B3105" t="str">
            <v>BASE PARA POÇO DE VISITA RETANGULAR PARA ESGOTO, EM ALVENARIA COM BLOCOS DE CONCRETO, DIMENSÕES INTERNAS = 3X3 M, PROFUNDIDADE = 1,45 M, EXCLUINDO TAMPÃO. AF_05/2018</v>
          </cell>
          <cell r="D3105" t="str">
            <v>UN</v>
          </cell>
          <cell r="E3105" t="str">
            <v>7.890,04</v>
          </cell>
          <cell r="F3105" t="str">
            <v>8.256,34</v>
          </cell>
        </row>
        <row r="3106">
          <cell r="A3106" t="str">
            <v>98039</v>
          </cell>
          <cell r="B3106" t="str">
            <v>ACRÉSCIMO PARA POÇO DE VISITA RETANGULAR PARA ESGOTO, EM ALVENARIA COM BLOCOS DE CONCRETO, DIMENSÕES INTERNAS = 3X3 M. AF_05/2018</v>
          </cell>
          <cell r="D3106" t="str">
            <v>M</v>
          </cell>
          <cell r="E3106" t="str">
            <v>2.486,60</v>
          </cell>
          <cell r="F3106" t="str">
            <v>2.640,13</v>
          </cell>
        </row>
        <row r="3107">
          <cell r="A3107" t="str">
            <v>98040</v>
          </cell>
          <cell r="B3107" t="str">
            <v>BASE PARA POÇO DE VISITA RETANGULAR PARA ESGOTO, EM ALVENARIA COM BLOCOS DE CONCRETO, DIMENSÕES INTERNAS = 3X3,5 M, PROFUNDIDADE = 1,45 M, EXCLUINDO TAMPÃO. AF_05/2018</v>
          </cell>
          <cell r="D3107" t="str">
            <v>UN</v>
          </cell>
          <cell r="E3107" t="str">
            <v>8.915,64</v>
          </cell>
          <cell r="F3107" t="str">
            <v>9.325,70</v>
          </cell>
        </row>
        <row r="3108">
          <cell r="A3108" t="str">
            <v>98041</v>
          </cell>
          <cell r="B3108" t="str">
            <v>ACRÉSCIMO PARA POÇO DE VISITA RETANGULAR PARA ESGOTO, EM ALVENARIA COM BLOCOS DE CONCRETO, DIMENSÕES INTERNAS = 3X3,5 M. AF_05/2018</v>
          </cell>
          <cell r="D3108" t="str">
            <v>M</v>
          </cell>
          <cell r="E3108" t="str">
            <v>2.674,19</v>
          </cell>
          <cell r="F3108" t="str">
            <v>2.839,42</v>
          </cell>
        </row>
        <row r="3109">
          <cell r="A3109" t="str">
            <v>98042</v>
          </cell>
          <cell r="B3109" t="str">
            <v>BASE PARA POÇO DE VISITA RETANGULAR PARA ESGOTO, EM ALVENARIA COM BLOCOS DE CONCRETO, DIMENSÕES INTERNAS = 3X4 M, PROFUNDIDADE = 1,45 M, EXCLUINDO TAMPÃO. AF_05/2018</v>
          </cell>
          <cell r="D3109" t="str">
            <v>UN</v>
          </cell>
          <cell r="E3109" t="str">
            <v>9.941,25</v>
          </cell>
          <cell r="F3109" t="str">
            <v>10.395,08</v>
          </cell>
        </row>
        <row r="3110">
          <cell r="A3110" t="str">
            <v>98043</v>
          </cell>
          <cell r="B3110" t="str">
            <v>ACRÉSCIMO PARA POÇO DE VISITA RETANGULAR PARA ESGOTO, EM ALVENARIA COM BLOCOS DE CONCRETO, DIMENSÕES INTERNAS = 3X4 M. AF_05/2018</v>
          </cell>
          <cell r="D3110" t="str">
            <v>M</v>
          </cell>
          <cell r="E3110" t="str">
            <v>2.867,11</v>
          </cell>
          <cell r="F3110" t="str">
            <v>3.044,28</v>
          </cell>
        </row>
        <row r="3111">
          <cell r="A3111" t="str">
            <v>98044</v>
          </cell>
          <cell r="B3111" t="str">
            <v>BASE PARA POÇO DE VISITA RETANGULAR PARA ESGOTO, EM ALVENARIA COM BLOCOS DE CONCRETO, DIMENSÕES INTERNAS = 3,5X3,5 M, PROFUNDIDADE = 1,45 M, EXCLUINDO TAMPÃO. AF_05/2018</v>
          </cell>
          <cell r="D3111" t="str">
            <v>UN</v>
          </cell>
          <cell r="E3111" t="str">
            <v>10.129,49</v>
          </cell>
          <cell r="F3111" t="str">
            <v>10.588,22</v>
          </cell>
        </row>
        <row r="3112">
          <cell r="A3112" t="str">
            <v>98045</v>
          </cell>
          <cell r="B3112" t="str">
            <v>ACRÉSCIMO PARA POÇO DE VISITA RETANGULAR PARA ESGOTO, EM ALVENARIA COM BLOCOS DE CONCRETO, DIMENSÕES INTERNAS = 3,5X3,5 M. AF_05/2018</v>
          </cell>
          <cell r="D3112" t="str">
            <v>M</v>
          </cell>
          <cell r="E3112" t="str">
            <v>2.867,11</v>
          </cell>
          <cell r="F3112" t="str">
            <v>3.044,28</v>
          </cell>
        </row>
        <row r="3113">
          <cell r="A3113" t="str">
            <v>98046</v>
          </cell>
          <cell r="B3113" t="str">
            <v>BASE PARA POÇO DE VISITA RETANGULAR PARA ESGOTO, EM ALVENARIA COM BLOCOS DE CONCRETO, DIMENSÕES INTERNAS = 3,5X4 M, PROFUNDIDADE = 1,45 M, EXCLUINDO TAMPÃO. AF_05/2018</v>
          </cell>
          <cell r="D3113" t="str">
            <v>UN</v>
          </cell>
          <cell r="E3113" t="str">
            <v>11.292,23</v>
          </cell>
          <cell r="F3113" t="str">
            <v>11.799,34</v>
          </cell>
        </row>
        <row r="3114">
          <cell r="A3114" t="str">
            <v>98047</v>
          </cell>
          <cell r="B3114" t="str">
            <v>ACRÉSCIMO PARA POÇO DE VISITA RETANGULAR PARA ESGOTO, EM ALVENARIA COM BLOCOS DE CONCRETO, DIMENSÕES INTERNAS = 3,5X4 M. AF_05/2018</v>
          </cell>
          <cell r="D3114" t="str">
            <v>M</v>
          </cell>
          <cell r="E3114" t="str">
            <v>3.060,03</v>
          </cell>
          <cell r="F3114" t="str">
            <v>3.249,13</v>
          </cell>
        </row>
        <row r="3115">
          <cell r="A3115" t="str">
            <v>98048</v>
          </cell>
          <cell r="B3115" t="str">
            <v>BASE PARA POÇO DE VISITA RETANGULAR PARA ESGOTO, EM ALVENARIA COM BLOCOS DE CONCRETO, DIMENSÕES INTERNAS = 4X4 M, PROFUNDIDADE = 1,45 M, EXCLUINDO TAMPÃO. AF_05/2018</v>
          </cell>
          <cell r="D3115" t="str">
            <v>UN</v>
          </cell>
          <cell r="E3115" t="str">
            <v>12.652,44</v>
          </cell>
          <cell r="F3115" t="str">
            <v>13.212,92</v>
          </cell>
        </row>
        <row r="3116">
          <cell r="A3116" t="str">
            <v>98049</v>
          </cell>
          <cell r="B3116" t="str">
            <v>ACRÉSCIMO PARA POÇO DE VISITA RETANGULAR PARA ESGOTO, EM ALVENARIA COM BLOCOS DE CONCRETO, DIMENSÕES INTERNAS = 4X4 M. AF_05/2018</v>
          </cell>
          <cell r="D3116" t="str">
            <v>M</v>
          </cell>
          <cell r="E3116" t="str">
            <v>3.200,73</v>
          </cell>
          <cell r="F3116" t="str">
            <v>3.399,50</v>
          </cell>
        </row>
        <row r="3117">
          <cell r="A3117" t="str">
            <v>98050</v>
          </cell>
          <cell r="B3117" t="str">
            <v>CHAMINÉ CIRCULAR PARA POÇO DE VISITA PARA ESGOTO, EM CONCRETO PRÉ-MOLDADO, DIÂMETRO INTERNO = 0,6 M. AF_05/2018</v>
          </cell>
          <cell r="D3117" t="str">
            <v>M</v>
          </cell>
          <cell r="E3117" t="str">
            <v>222,22</v>
          </cell>
          <cell r="F3117" t="str">
            <v>225,13</v>
          </cell>
        </row>
        <row r="3118">
          <cell r="A3118" t="str">
            <v>98051</v>
          </cell>
          <cell r="B3118" t="str">
            <v>CHAMINÉ CIRCULAR PARA POÇO DE VISITA PARA ESGOTO, EM ALVENARIA COM TIJOLOS CERÂMICOS MACIÇOS, DIÂMETRO INTERNO = 0,6 M. AF_05/2018</v>
          </cell>
          <cell r="D3118" t="str">
            <v>M</v>
          </cell>
          <cell r="E3118" t="str">
            <v>695,80</v>
          </cell>
          <cell r="F3118" t="str">
            <v>738,08</v>
          </cell>
        </row>
        <row r="3119">
          <cell r="A3119" t="str">
            <v>98405</v>
          </cell>
          <cell r="B3119" t="str">
            <v>BASE PARA POÇO DE VISITA CIRCULAR PARA  ESGOTO, EM ALVENARIA COM TIJOLOS CERÂMICOS MACIÇOS, DIÂMETRO INTERNO = 1 M, PROFUNDIDADE = 1,45 M, EXCLUINDO TAMPÃO. AF_05/2018</v>
          </cell>
          <cell r="D3119" t="str">
            <v>UN</v>
          </cell>
          <cell r="E3119" t="str">
            <v>1.812,94</v>
          </cell>
          <cell r="F3119" t="str">
            <v>1.912,17</v>
          </cell>
        </row>
        <row r="3120">
          <cell r="A3120" t="str">
            <v>98406</v>
          </cell>
          <cell r="B3120" t="str">
            <v>BASE PARA POÇO DE VISITA RETANGULAR PARA ESGOTO, EM ALVENARIA COM BLOCOS DE CONCRETO, DIMENSÕES INTERNAS = 1X3,5 M, PROFUNDIDADE = 1,45 M, EXCLUINDO TAMPÃO. AF_05/2018</v>
          </cell>
          <cell r="D3120" t="str">
            <v>UN</v>
          </cell>
          <cell r="E3120" t="str">
            <v>4.319,53</v>
          </cell>
          <cell r="F3120" t="str">
            <v>4.545,07</v>
          </cell>
        </row>
        <row r="3121">
          <cell r="A3121" t="str">
            <v>98407</v>
          </cell>
          <cell r="B3121" t="str">
            <v>BASE PARA POÇO DE VISITA RETANGULAR PARA ESGOTO, EM ALVENARIA COM BLOCOS DE CONCRETO, DIMENSÕES INTERNAS = 1X2 M, PROFUNDIDADE = 1,45 M, EXCLUINDO TAMPÃO. AF_05/2018</v>
          </cell>
          <cell r="D3121" t="str">
            <v>UN</v>
          </cell>
          <cell r="E3121" t="str">
            <v>2.828,92</v>
          </cell>
          <cell r="F3121" t="str">
            <v>2.978,82</v>
          </cell>
        </row>
        <row r="3122">
          <cell r="A3122" t="str">
            <v>98408</v>
          </cell>
          <cell r="B3122" t="str">
            <v>BASE PARA POÇO DE VISITA RETANGULAR PARA ESGOTO, EM ALVENARIA COM BLOCOS DE CONCRETO, DIMENSÕES INTERNAS = 1X2,5 M, PROFUNDIDADE = 1,45 M, EXCLUINDO TAMPÃO. AF_05/2018</v>
          </cell>
          <cell r="D3122" t="str">
            <v>UN</v>
          </cell>
          <cell r="E3122" t="str">
            <v>3.316,91</v>
          </cell>
          <cell r="F3122" t="str">
            <v>3.492,01</v>
          </cell>
        </row>
        <row r="3123">
          <cell r="A3123" t="str">
            <v>98409</v>
          </cell>
          <cell r="B3123" t="str">
            <v>ACRÉSCIMO PARA POÇO DE VISITA CIRCULAR PARA ESGOTO, EM CONCRETO PRÉ-MOLDADO, DIÂMETRO INTERNO = 0,8 M. AF_05/2018</v>
          </cell>
          <cell r="D3123" t="str">
            <v>M</v>
          </cell>
          <cell r="E3123" t="str">
            <v>337,04</v>
          </cell>
          <cell r="F3123" t="str">
            <v>341,66</v>
          </cell>
        </row>
        <row r="3124">
          <cell r="A3124" t="str">
            <v>98414</v>
          </cell>
          <cell r="B3124" t="str">
            <v>BASE PARA POÇO DE VISITA CIRCULAR PARA  ESGOTO, EM CONCRETO PRÉ-MOLDADO, DIÂMETRO INTERNO = 1 M, PROFUNDIDADE = 1,45 M, EXCLUINDO TAMPÃO. AF_05/2018_P</v>
          </cell>
          <cell r="D3124" t="str">
            <v>UN</v>
          </cell>
          <cell r="E3124" t="str">
            <v>927,84</v>
          </cell>
          <cell r="F3124" t="str">
            <v>955,27</v>
          </cell>
        </row>
        <row r="3125">
          <cell r="A3125" t="str">
            <v>98415</v>
          </cell>
          <cell r="B3125" t="str">
            <v>(COMPOSIÇÃO REPRESENTATIVA) POÇO DE VISITA CIRCULAR PARA ESGOTO, EM CONCRETO PRÉ-MOLDADO, DIÂMETRO INTERNO = 1,0 M, PROFUNDIDADE ATÉ 1,50 M, EXCLUINDO TAMPÃO. AF_04/2018</v>
          </cell>
          <cell r="D3125" t="str">
            <v>UN</v>
          </cell>
          <cell r="E3125" t="str">
            <v>927,84</v>
          </cell>
          <cell r="F3125" t="str">
            <v>955,27</v>
          </cell>
        </row>
        <row r="3126">
          <cell r="A3126" t="str">
            <v>98416</v>
          </cell>
          <cell r="B3126" t="str">
            <v>(COMPOSIÇÃO REPRESENTATIVA) POÇO DE VISITA CIRCULAR PARA ESGOTO, EM CONCRETO PRÉ-MOLDADO, DIÂMETRO INTERNO = 1,0 M, PROFUNDIDADE DE 1,50 A 2,00 M, EXCLUINDO TAMPÃO. AF_04/2018</v>
          </cell>
          <cell r="D3126" t="str">
            <v>UN</v>
          </cell>
          <cell r="E3126" t="str">
            <v>1.131,57</v>
          </cell>
          <cell r="F3126" t="str">
            <v>1.161,80</v>
          </cell>
        </row>
        <row r="3127">
          <cell r="A3127" t="str">
            <v>98417</v>
          </cell>
          <cell r="B3127" t="str">
            <v>(COMPOSIÇÃO REPRESENTATIVA) POÇO DE VISITA CIRCULAR PARA ESGOTO, EM CONCRETO PRÉ-MOLDADO, DIÂMETRO INTERNO = 1,0 M, PROFUNDIDADE DE 2,00 A 2,50 M, EXCLUINDO TAMPÃO. AF_04/2018</v>
          </cell>
          <cell r="D3127" t="str">
            <v>UN</v>
          </cell>
          <cell r="E3127" t="str">
            <v>1.335,30</v>
          </cell>
          <cell r="F3127" t="str">
            <v>1.368,34</v>
          </cell>
        </row>
        <row r="3128">
          <cell r="A3128" t="str">
            <v>98418</v>
          </cell>
          <cell r="B3128" t="str">
            <v>(COMPOSIÇÃO REPRESENTATIVA) POÇO DE VISITA CIRCULAR PARA ESGOTO, EM CONCRETO PRÉ-MOLDADO, DIÂMETRO INTERNO = 1,0 M, PROFUNDIDADE DE 2,50 A 3,00 M, EXCLUINDO TAMPÃO. AF_04/2018</v>
          </cell>
          <cell r="D3128" t="str">
            <v>UN</v>
          </cell>
          <cell r="E3128" t="str">
            <v>1.446,41</v>
          </cell>
          <cell r="F3128" t="str">
            <v>1.480,90</v>
          </cell>
        </row>
        <row r="3129">
          <cell r="A3129" t="str">
            <v>98419</v>
          </cell>
          <cell r="B3129" t="str">
            <v>(COMPOSIÇÃO REPRESENTATIVA) POÇO DE VISITA CIRCULAR PARA ESGOTO, EM CONCRETO PRÉ-MOLDADO, DIÂMETRO INTERNO = 1,0 M, PROFUNDIDADE DE 3,00 A 3,50 M, EXCLUINDO TAMPÃO. AF_04/2018</v>
          </cell>
          <cell r="D3129" t="str">
            <v>UN</v>
          </cell>
          <cell r="E3129" t="str">
            <v>1.557,52</v>
          </cell>
          <cell r="F3129" t="str">
            <v>1.593,47</v>
          </cell>
        </row>
        <row r="3130">
          <cell r="A3130" t="str">
            <v>98420</v>
          </cell>
          <cell r="B3130" t="str">
            <v>(COMPOSIÇÃO REPRESENTATIVA) POÇO DE VISITA CIRCULAR PARA ESGOTO, EM CONCRETO PRÉ-MOLDADO, DIÂMETRO INTERNO = 1,0 M, PROFUNDIDADE ATÉ 1,50 M, INCLUINDO TAMPÃO DE FERRO FUNDIDO, DIÂMETRO DE 60 CM. AF_04/2018</v>
          </cell>
          <cell r="D3130" t="str">
            <v>UN</v>
          </cell>
          <cell r="E3130" t="str">
            <v>1.296,96</v>
          </cell>
          <cell r="F3130" t="str">
            <v>1.329,36</v>
          </cell>
        </row>
        <row r="3131">
          <cell r="A3131" t="str">
            <v>98421</v>
          </cell>
          <cell r="B3131" t="str">
            <v>(COMPOSIÇÃO REPRESENTATIVA) POÇO DE VISITA CIRCULAR PARA ESGOTO, EM CONCRETO PRÉ-MOLDADO, DIÂMETRO INTERNO = 1,0 M, PROFUNDIDADE DE 1,50 A 2,00 M, INCLUINDO TAMPÃO DE FERRO FUNDIDO, DIÂMETRO DE 60 CM. AF_04/2018</v>
          </cell>
          <cell r="D3131" t="str">
            <v>UN</v>
          </cell>
          <cell r="E3131" t="str">
            <v>1.500,69</v>
          </cell>
          <cell r="F3131" t="str">
            <v>1.535,89</v>
          </cell>
        </row>
        <row r="3132">
          <cell r="A3132" t="str">
            <v>98422</v>
          </cell>
          <cell r="B3132" t="str">
            <v>(COMPOSIÇÃO REPRESENTATIVA) POÇO DE VISITA CIRCULAR PARA ESGOTO, EM CONCRETO PRÉ-MOLDADO, DIÂMETRO INTERNO = 1,0 M, PROFUNDIDADE DE 2,00 A 2,50 M, INCLUINDO TAMPÃO DE FERRO FUNDIDO, DIÂMETRO DE 60 CM. AF_04/2018</v>
          </cell>
          <cell r="D3132" t="str">
            <v>UN</v>
          </cell>
          <cell r="E3132" t="str">
            <v>1.704,42</v>
          </cell>
          <cell r="F3132" t="str">
            <v>1.742,43</v>
          </cell>
        </row>
        <row r="3133">
          <cell r="A3133" t="str">
            <v>98423</v>
          </cell>
          <cell r="B3133" t="str">
            <v>(COMPOSIÇÃO REPRESENTATIVA) POÇO DE VISITA CIRCULAR PARA ESGOTO, EM CONCRETO PRÉ-MOLDADO, DIÂMETRO INTERNO = 1,0 M, PROFUNDIDADE DE 2,50 A 3,00 M, INCLUINDO TAMPÃO DE FERRO FUNDIDO, DIÂMETRO DE 60 CM. AF_04/2018</v>
          </cell>
          <cell r="D3133" t="str">
            <v>UN</v>
          </cell>
          <cell r="E3133" t="str">
            <v>1.815,53</v>
          </cell>
          <cell r="F3133" t="str">
            <v>1.854,99</v>
          </cell>
        </row>
        <row r="3134">
          <cell r="A3134" t="str">
            <v>98424</v>
          </cell>
          <cell r="B3134" t="str">
            <v>(COMPOSIÇÃO REPRESENTATIVA) POÇO DE VISITA CIRCULAR PARA ESGOTO, EM CONCRETO PRÉ-MOLDADO, DIÂMETRO INTERNO = 1,0 M, PROFUNDIDADE DE 3,00 A 3,50 M, INCLUINDO TAMPÃO DE FERRO FUNDIDO, DIÂMETRO DE 60 CM. AF_04/2018</v>
          </cell>
          <cell r="D3134" t="str">
            <v>UN</v>
          </cell>
          <cell r="E3134" t="str">
            <v>1.926,64</v>
          </cell>
          <cell r="F3134" t="str">
            <v>1.967,56</v>
          </cell>
        </row>
        <row r="3135">
          <cell r="A3135" t="str">
            <v>98425</v>
          </cell>
          <cell r="B3135" t="str">
            <v>(COMPOSIÇÃO REPRESENTATIVA) POÇO DE VISITA CIRCULAR PARA ESGOTO, EM ALVENARIA COM TIJOLOS CERÂMICOS MACIÇOS, DIÂMETRO INTERNO = 1,2 M, PROFUNDIDADE ATÉ 1,50 M, EXCLUINDO TAMPÃO. AF_04/2018</v>
          </cell>
          <cell r="D3135" t="str">
            <v>UN</v>
          </cell>
          <cell r="E3135" t="str">
            <v>2.143,03</v>
          </cell>
          <cell r="F3135" t="str">
            <v>2.258,36</v>
          </cell>
        </row>
        <row r="3136">
          <cell r="A3136" t="str">
            <v>98426</v>
          </cell>
          <cell r="B3136" t="str">
            <v>(COMPOSIÇÃO REPRESENTATIVA) POÇO DE VISITA CIRCULAR PARA ESGOTO, EM ALVENARIA COM TIJOLOS CERÂMICOS MACIÇOS, DIÂMETRO INTERNO = 1,2 M, PROFUNDIDADE DE 1,50 A 2,00 M, EXCLUINDO TAMPÃO. AF_04/2018</v>
          </cell>
          <cell r="D3136" t="str">
            <v>UN</v>
          </cell>
          <cell r="E3136" t="str">
            <v>2.772,18</v>
          </cell>
          <cell r="F3136" t="str">
            <v>2.926,96</v>
          </cell>
        </row>
        <row r="3137">
          <cell r="A3137" t="str">
            <v>98427</v>
          </cell>
          <cell r="B3137" t="str">
            <v>(COMPOSIÇÃO REPRESENTATIVA) POÇO DE VISITA CIRCULAR PARA ESGOTO, EM ALVENARIA COM TIJOLOS CERÂMICOS MACIÇOS, DIÂMETRO INTERNO = 1,2 M, PROFUNDIDADE DE 2,00 A 2,50 M, EXCLUINDO TAMPÃO. AF_04/2018</v>
          </cell>
          <cell r="D3137" t="str">
            <v>UN</v>
          </cell>
          <cell r="E3137" t="str">
            <v>3.401,34</v>
          </cell>
          <cell r="F3137" t="str">
            <v>3.595,56</v>
          </cell>
        </row>
        <row r="3138">
          <cell r="A3138" t="str">
            <v>98428</v>
          </cell>
          <cell r="B3138" t="str">
            <v>(COMPOSIÇÃO REPRESENTATIVA) POÇO DE VISITA CIRCULAR PARA ESGOTO, EM ALVENARIA COM TIJOLOS CERÂMICOS MACIÇOS, DIÂMETRO INTERNO = 1,2 M, PROFUNDIDADE DE 2,50 A 3,00 M, EXCLUINDO TAMPÃO. AF_04/2018</v>
          </cell>
          <cell r="D3138" t="str">
            <v>UN</v>
          </cell>
          <cell r="E3138" t="str">
            <v>3.749,24</v>
          </cell>
          <cell r="F3138" t="str">
            <v>3.964,60</v>
          </cell>
        </row>
        <row r="3139">
          <cell r="A3139" t="str">
            <v>98429</v>
          </cell>
          <cell r="B3139" t="str">
            <v>(COMPOSIÇÃO REPRESENTATIVA) POÇO DE VISITA CIRCULAR PARA ESGOTO, EM ALVENARIA COM TIJOLOS CERÂMICOS MACIÇOS, DIÂMETRO INTERNO = 1,2 M, PROFUNDIDADE DE 3,00 A 3,50 M, EXCLUINDO TAMPÃO. AF_04/2018</v>
          </cell>
          <cell r="D3139" t="str">
            <v>UN</v>
          </cell>
          <cell r="E3139" t="str">
            <v>4.097,14</v>
          </cell>
          <cell r="F3139" t="str">
            <v>4.333,64</v>
          </cell>
        </row>
        <row r="3140">
          <cell r="A3140" t="str">
            <v>98430</v>
          </cell>
          <cell r="B3140" t="str">
            <v>(COMPOSIÇÃO REPRESENTATIVA) POÇO DE VISITA CIRCULAR PARA ESGOTO, EM ALVENARIA COM TIJOLOS CERÂMICOS MACIÇOS, DIÂMETRO INTERNO = 1,2 M, PROFUNDIDADE ATÉ 1,50 M, INCLUINDO TAMPÃO DE FERRO FUNDIDO, DIÂMETRO DE 60 CM. AF_04/2018</v>
          </cell>
          <cell r="D3140" t="str">
            <v>UN</v>
          </cell>
          <cell r="E3140" t="str">
            <v>2.512,15</v>
          </cell>
          <cell r="F3140" t="str">
            <v>2.632,45</v>
          </cell>
        </row>
        <row r="3141">
          <cell r="A3141" t="str">
            <v>98431</v>
          </cell>
          <cell r="B3141" t="str">
            <v>(COMPOSIÇÃO REPRESENTATIVA) POÇO DE VISITA CIRCULAR PARA ESGOTO, EM ALVENARIA COM TIJOLOS CERÂMICOS MACIÇOS, DIÂMETRO INTERNO = 1,2 M, PROFUNDIDADE DE 1,50 A 2,00 M, INCLUINDO TAMPÃO DE FERRO FUNDIDO, DIÂMETRO DE 60 CM. AF_04/2018</v>
          </cell>
          <cell r="D3141" t="str">
            <v>UN</v>
          </cell>
          <cell r="E3141" t="str">
            <v>3.141,30</v>
          </cell>
          <cell r="F3141" t="str">
            <v>3.301,05</v>
          </cell>
        </row>
        <row r="3142">
          <cell r="A3142" t="str">
            <v>98432</v>
          </cell>
          <cell r="B3142" t="str">
            <v>(COMPOSIÇÃO REPRESENTATIVA) POÇO DE VISITA CIRCULAR PARA ESGOTO, EM ALVENARIA COM TIJOLOS CERÂMICOS MACIÇOS, DIÂMETRO INTERNO = 1,2 M, PROFUNDIDADE DE 2,00 A 2,50 M, INCLUINDO TAMPÃO DE FERRO FUNDIDO, DIÂMETRO DE 60 CM. AF_04/2018</v>
          </cell>
          <cell r="D3142" t="str">
            <v>UN</v>
          </cell>
          <cell r="E3142" t="str">
            <v>3.770,46</v>
          </cell>
          <cell r="F3142" t="str">
            <v>3.969,65</v>
          </cell>
        </row>
        <row r="3143">
          <cell r="A3143" t="str">
            <v>98433</v>
          </cell>
          <cell r="B3143" t="str">
            <v>(COMPOSIÇÃO REPRESENTATIVA) POÇO DE VISITA CIRCULAR PARA ESGOTO, EM ALVENARIA COM TIJOLOS CERÂMICOS MACIÇOS, DIÂMETRO INTERNO = 1,2 M, PROFUNDIDADE DE 2,50 A 3,00 M, INCLUINDO TAMPÃO DE FERRO FUNDIDO, DIÂMETRO DE 60 CM. AF_04/2018</v>
          </cell>
          <cell r="D3143" t="str">
            <v>UN</v>
          </cell>
          <cell r="E3143" t="str">
            <v>4.118,36</v>
          </cell>
          <cell r="F3143" t="str">
            <v>4.338,69</v>
          </cell>
        </row>
        <row r="3144">
          <cell r="A3144" t="str">
            <v>98434</v>
          </cell>
          <cell r="B3144" t="str">
            <v>(COMPOSIÇÃO REPRESENTATIVA) POÇO DE VISITA CIRCULAR PARA ESGOTO, EM ALVENARIA COM TIJOLOS CERÂMICOS MACIÇOS, DIÂMETRO INTERNO = 1,2 M, PROFUNDIDADE DE 3,00 A 3,50 M, INCLUINDO TAMPÃO DE FERRO FUNDIDO, DIÂMETRO DE 60 CM. AF_04/2018</v>
          </cell>
          <cell r="D3144" t="str">
            <v>UN</v>
          </cell>
          <cell r="E3144" t="str">
            <v>4.466,26</v>
          </cell>
          <cell r="F3144" t="str">
            <v>4.707,73</v>
          </cell>
        </row>
        <row r="3145">
          <cell r="A3145" t="str">
            <v>99240</v>
          </cell>
          <cell r="B3145" t="str">
            <v>ACRÉSCIMO PARA POÇO DE VISITA CIRCULAR PARA DRENAGEM, EM CONCRETO PRÉ-MOLDADO, DIÂMETRO INTERNO = 1,2 M. AF_05/2018</v>
          </cell>
          <cell r="D3145" t="str">
            <v>M</v>
          </cell>
          <cell r="E3145" t="str">
            <v>444,87</v>
          </cell>
          <cell r="F3145" t="str">
            <v>451,44</v>
          </cell>
        </row>
        <row r="3146">
          <cell r="A3146" t="str">
            <v>99241</v>
          </cell>
          <cell r="B3146" t="str">
            <v>ACRÉSCIMO PARA POÇO DE VISITA RETANGULAR PARA DRENAGEM, EM ALVENARIA COM BLOCOS DE CONCRETO, DIMENSÕES INTERNAS = 1,5X1,5 M. AF_05/2018</v>
          </cell>
          <cell r="D3146" t="str">
            <v>M</v>
          </cell>
          <cell r="E3146" t="str">
            <v>1.275,51</v>
          </cell>
          <cell r="F3146" t="str">
            <v>1.356,98</v>
          </cell>
        </row>
        <row r="3147">
          <cell r="A3147" t="str">
            <v>99242</v>
          </cell>
          <cell r="B3147" t="str">
            <v>BASE PARA POÇO DE VISITA CIRCULAR PARA DRENAGEM, EM ALVENARIA COM TIJOLOS CERÂMICOS MACIÇOS, DIÂMETRO INTERNO = 1,2 M, PROFUNDIDADE = 1,45 M, EXCLUINDO TAMPÃO. AF_05/2018</v>
          </cell>
          <cell r="D3147" t="str">
            <v>UN</v>
          </cell>
          <cell r="E3147" t="str">
            <v>2.063,71</v>
          </cell>
          <cell r="F3147" t="str">
            <v>2.178,59</v>
          </cell>
        </row>
        <row r="3148">
          <cell r="A3148" t="str">
            <v>99243</v>
          </cell>
          <cell r="B3148" t="str">
            <v>ACRÉSCIMO PARA POÇO DE VISITA CIRCULAR PARA DRENAGEM, EM ALVENARIA COM TIJOLOS CERÂMICOS MACIÇOS, DIÂMETRO INTERNO = 1,2 M. AF_05/2018</v>
          </cell>
          <cell r="D3148" t="str">
            <v>M</v>
          </cell>
          <cell r="E3148" t="str">
            <v>1.194,74</v>
          </cell>
          <cell r="F3148" t="str">
            <v>1.273,27</v>
          </cell>
        </row>
        <row r="3149">
          <cell r="A3149" t="str">
            <v>99244</v>
          </cell>
          <cell r="B3149" t="str">
            <v>BASE PARA POÇO DE VISITA RETANGULAR PARA DRENAGEM, EM ALVENARIA COM BLOCOS DE CONCRETO, DIMENSÕES INTERNAS = 1,5X2 M, PROFUNDIDADE = 1,45 M, EXCLUINDO TAMPÃO. AF_05/2018</v>
          </cell>
          <cell r="D3149" t="str">
            <v>UN</v>
          </cell>
          <cell r="E3149" t="str">
            <v>3.432,96</v>
          </cell>
          <cell r="F3149" t="str">
            <v>3.612,49</v>
          </cell>
        </row>
        <row r="3150">
          <cell r="A3150" t="str">
            <v>99246</v>
          </cell>
          <cell r="B3150" t="str">
            <v>ACRÉSCIMO PARA POÇO DE VISITA CIRCULAR PARA DRENAGEM, EM CONCRETO PRÉ-MOLDADO, DIÂMETRO INTERNO = 1,5 M. AF_05/2018</v>
          </cell>
          <cell r="D3150" t="str">
            <v>M</v>
          </cell>
          <cell r="E3150" t="str">
            <v>696,86</v>
          </cell>
          <cell r="F3150" t="str">
            <v>705,25</v>
          </cell>
        </row>
        <row r="3151">
          <cell r="A3151" t="str">
            <v>99247</v>
          </cell>
          <cell r="B3151" t="str">
            <v>ACRÉSCIMO PARA POÇO DE VISITA RETANGULAR PARA DRENAGEM, EM ALVENARIA COM BLOCOS DE CONCRETO, DIMENSÕES INTERNAS = 1,5X2 M. AF_05/2018</v>
          </cell>
          <cell r="D3151" t="str">
            <v>M</v>
          </cell>
          <cell r="E3151" t="str">
            <v>1.455,81</v>
          </cell>
          <cell r="F3151" t="str">
            <v>1.548,96</v>
          </cell>
        </row>
        <row r="3152">
          <cell r="A3152" t="str">
            <v>99248</v>
          </cell>
          <cell r="B3152" t="str">
            <v>BASE PARA POÇO DE VISITA CIRCULAR PARA DRENAGEM, EM ALVENARIA COM TIJOLOS CERÂMICOS MACIÇOS, DIÂMETRO INTERNO = 1,5 M, PROFUNDIDADE = 1,45 M, EXCLUINDO TAMPÃO. AF_05/2018</v>
          </cell>
          <cell r="D3152" t="str">
            <v>UN</v>
          </cell>
          <cell r="E3152" t="str">
            <v>2.626,88</v>
          </cell>
          <cell r="F3152" t="str">
            <v>2.768,98</v>
          </cell>
        </row>
        <row r="3153">
          <cell r="A3153" t="str">
            <v>99249</v>
          </cell>
          <cell r="B3153" t="str">
            <v>ACRÉSCIMO PARA POÇO DE VISITA CIRCULAR PARA DRENAGEM, EM ALVENARIA COM TIJOLOS CERÂMICOS MACIÇOS, DIÂMETRO INTERNO = 1,5 M. AF_05/2018</v>
          </cell>
          <cell r="D3153" t="str">
            <v>M</v>
          </cell>
          <cell r="E3153" t="str">
            <v>1.464,95</v>
          </cell>
          <cell r="F3153" t="str">
            <v>1.561,70</v>
          </cell>
        </row>
        <row r="3154">
          <cell r="A3154" t="str">
            <v>99252</v>
          </cell>
          <cell r="B3154" t="str">
            <v>BASE PARA POÇO DE VISITA RETANGULAR PARA DRENAGEM, EM ALVENARIA COM BLOCOS DE CONCRETO, DIMENSÕES INTERNAS = 1X1 M, PROFUNDIDADE = 1,45 M, EXCLUINDO TAMPÃO. AF_05/2018</v>
          </cell>
          <cell r="D3154" t="str">
            <v>UN</v>
          </cell>
          <cell r="E3154" t="str">
            <v>1.800,84</v>
          </cell>
          <cell r="F3154" t="str">
            <v>1.900,02</v>
          </cell>
        </row>
        <row r="3155">
          <cell r="A3155" t="str">
            <v>99254</v>
          </cell>
          <cell r="B3155" t="str">
            <v>ACRÉSCIMO PARA POÇO DE VISITA RETANGULAR PARA DRENAGEM, EM ALVENARIA COM BLOCOS DE CONCRETO, DIMENSÕES INTERNAS = 1X1 M. AF_05/2018</v>
          </cell>
          <cell r="D3155" t="str">
            <v>M</v>
          </cell>
          <cell r="E3155" t="str">
            <v>914,83</v>
          </cell>
          <cell r="F3155" t="str">
            <v>973,01</v>
          </cell>
        </row>
        <row r="3156">
          <cell r="A3156" t="str">
            <v>99256</v>
          </cell>
          <cell r="B3156" t="str">
            <v>BASE PARA POÇO DE VISITA RETANGULAR PARA DRENAGEM, EM ALVENARIA COM BLOCOS DE CONCRETO, DIMENSÕES INTERNAS = 1,5X2,5 M, PROFUNDIDADE = 1,45 M, EXCLUINDO TAMPÃO. AF_05/2018</v>
          </cell>
          <cell r="D3156" t="str">
            <v>UN</v>
          </cell>
          <cell r="E3156" t="str">
            <v>4.029,84</v>
          </cell>
          <cell r="F3156" t="str">
            <v>4.239,06</v>
          </cell>
        </row>
        <row r="3157">
          <cell r="A3157" t="str">
            <v>99259</v>
          </cell>
          <cell r="B3157" t="str">
            <v>BASE PARA POÇO DE VISITA RETANGULAR PARA DRENAGEM, EM ALVENARIA COM BLOCOS DE CONCRETO, DIMENSÕES INTERNAS = 1X1,5 M, PROFUNDIDADE = 1,45 M, EXCLUINDO TAMPÃO. AF_05/2018</v>
          </cell>
          <cell r="D3157" t="str">
            <v>UN</v>
          </cell>
          <cell r="E3157" t="str">
            <v>2.274,88</v>
          </cell>
          <cell r="F3157" t="str">
            <v>2.399,18</v>
          </cell>
        </row>
        <row r="3158">
          <cell r="A3158" t="str">
            <v>99261</v>
          </cell>
          <cell r="B3158" t="str">
            <v>ACRÉSCIMO PARA POÇO DE VISITA RETANGULAR PARA DRENAGEM, EM ALVENARIA COM BLOCOS DE CONCRETO, DIMENSÕES INTERNAS = 1X1,5 M. AF_05/2018</v>
          </cell>
          <cell r="D3158" t="str">
            <v>M</v>
          </cell>
          <cell r="E3158" t="str">
            <v>1.095,16</v>
          </cell>
          <cell r="F3158" t="str">
            <v>1.165,00</v>
          </cell>
        </row>
        <row r="3159">
          <cell r="A3159" t="str">
            <v>99263</v>
          </cell>
          <cell r="B3159" t="str">
            <v>ACRÉSCIMO PARA POÇO DE VISITA RETANGULAR PARA DRENAGEM, EM ALVENARIA COM BLOCOS DE CONCRETO, DIMENSÕES INTERNAS = 1,5X2,5 M. AF_05/2018</v>
          </cell>
          <cell r="D3159" t="str">
            <v>M</v>
          </cell>
          <cell r="E3159" t="str">
            <v>1.636,19</v>
          </cell>
          <cell r="F3159" t="str">
            <v>1.740,99</v>
          </cell>
        </row>
        <row r="3160">
          <cell r="A3160" t="str">
            <v>99265</v>
          </cell>
          <cell r="B3160" t="str">
            <v>BASE PARA POÇO DE VISITA RETANGULAR PARA DRENAGEM, EM ALVENARIA COM BLOCOS DE CONCRETO, DIMENSÕES INTERNAS = 1X2 M, PROFUNDIDADE = 1,45 M, EXCLUINDO TAMPÃO. AF_05/2018</v>
          </cell>
          <cell r="D3160" t="str">
            <v>UN</v>
          </cell>
          <cell r="E3160" t="str">
            <v>2.748,84</v>
          </cell>
          <cell r="F3160" t="str">
            <v>2.898,28</v>
          </cell>
        </row>
        <row r="3161">
          <cell r="A3161" t="str">
            <v>99266</v>
          </cell>
          <cell r="B3161" t="str">
            <v>ACRÉSCIMO PARA POÇO DE VISITA RETANGULAR PARA DRENAGEM, EM ALVENARIA COM BLOCOS DE CONCRETO, DIMENSÕES INTERNAS = 1X2 M. AF_05/2018</v>
          </cell>
          <cell r="D3161" t="str">
            <v>M</v>
          </cell>
          <cell r="E3161" t="str">
            <v>1.275,51</v>
          </cell>
          <cell r="F3161" t="str">
            <v>1.356,98</v>
          </cell>
        </row>
        <row r="3162">
          <cell r="A3162" t="str">
            <v>99267</v>
          </cell>
          <cell r="B3162" t="str">
            <v>BASE PARA POÇO DE VISITA RETANGULAR PARA DRENAGEM, EM ALVENARIA COM BLOCOS DE CONCRETO, DIMENSÕES INTERNAS = 1X2,5 M, PROFUNDIDADE = 1,45 M, EXCLUINDO TAMPÃO. AF_05/2018</v>
          </cell>
          <cell r="D3162" t="str">
            <v>UN</v>
          </cell>
          <cell r="E3162" t="str">
            <v>3.222,84</v>
          </cell>
          <cell r="F3162" t="str">
            <v>3.397,40</v>
          </cell>
        </row>
        <row r="3163">
          <cell r="A3163" t="str">
            <v>99269</v>
          </cell>
          <cell r="B3163" t="str">
            <v>ACRÉSCIMO PARA POÇO DE VISITA RETANGULAR PARA DRENAGEM, EM ALVENARIA COM BLOCOS DE CONCRETO, DIMENSÕES INTERNAS = 1X2,5 M. AF_05/2018</v>
          </cell>
          <cell r="D3163" t="str">
            <v>M</v>
          </cell>
          <cell r="E3163" t="str">
            <v>1.455,81</v>
          </cell>
          <cell r="F3163" t="str">
            <v>1.548,96</v>
          </cell>
        </row>
        <row r="3164">
          <cell r="A3164" t="str">
            <v>99271</v>
          </cell>
          <cell r="B3164" t="str">
            <v>BASE PARA POÇO DE VISITA RETANGULAR PARA DRENAGEM, EM ALVENARIA COM BLOCOS DE CONCRETO, DIMENSÕES INTERNAS = 1,5X3 M, PROFUNDIDADE = 1,45 M, EXCLUINDO TAMPÃO. AF_05/2018</v>
          </cell>
          <cell r="D3164" t="str">
            <v>UN</v>
          </cell>
          <cell r="E3164" t="str">
            <v>4.626,64</v>
          </cell>
          <cell r="F3164" t="str">
            <v>4.865,58</v>
          </cell>
        </row>
        <row r="3165">
          <cell r="A3165" t="str">
            <v>99272</v>
          </cell>
          <cell r="B3165" t="str">
            <v>POÇO DE INSPEÇÃO CIRCULAR PARA DRENAGEM, EM ALVENARIA COM TIJOLOS CERÂMICOS MACIÇOS, DIÂMETRO INTERNO = 0,6 M, PROFUNDIDADE = 1 M, EXCLUINDO TAMPÃO. AF_05/2018</v>
          </cell>
          <cell r="D3165" t="str">
            <v>UN</v>
          </cell>
          <cell r="E3165" t="str">
            <v>755,41</v>
          </cell>
          <cell r="F3165" t="str">
            <v>799,26</v>
          </cell>
        </row>
        <row r="3166">
          <cell r="A3166" t="str">
            <v>99273</v>
          </cell>
          <cell r="B3166" t="str">
            <v>POÇO DE INSPEÇÃO CIRCULAR PARA DRENAGEM, EM ALVENARIA COM TIJOLOS CERÂMICOS MACIÇOS, DIÂMETRO INTERNO = 0,6 M, PROFUNDIDADE = 1,5 M, EXCLUINDO TAMPÃO. AF_05/2018</v>
          </cell>
          <cell r="D3166" t="str">
            <v>UN</v>
          </cell>
          <cell r="E3166" t="str">
            <v>1.093,82</v>
          </cell>
          <cell r="F3166" t="str">
            <v>1.159,43</v>
          </cell>
        </row>
        <row r="3167">
          <cell r="A3167" t="str">
            <v>99274</v>
          </cell>
          <cell r="B3167" t="str">
            <v>BASE PARA POÇO DE VISITA RETANGULAR PARA DRENAGEM, EM ALVENARIA COM BLOCOS DE CONCRETO, DIMENSÕES INTERNAS = 1X3 M, PROFUNDIDADE = 1,45 M, EXCLUINDO TAMPÃO. AF_05/2018</v>
          </cell>
          <cell r="D3167" t="str">
            <v>UN</v>
          </cell>
          <cell r="E3167" t="str">
            <v>3.720,53</v>
          </cell>
          <cell r="F3167" t="str">
            <v>3.920,23</v>
          </cell>
        </row>
        <row r="3168">
          <cell r="A3168" t="str">
            <v>99276</v>
          </cell>
          <cell r="B3168" t="str">
            <v>ACRÉSCIMO PARA POÇO DE VISITA RETANGULAR PARA DRENAGEM, EM ALVENARIA COM BLOCOS DE CONCRETO, DIMENSÕES INTERNAS = 1,5X3 M. AF_05/2018</v>
          </cell>
          <cell r="D3168" t="str">
            <v>M</v>
          </cell>
          <cell r="E3168" t="str">
            <v>1.816,52</v>
          </cell>
          <cell r="F3168" t="str">
            <v>1.932,98</v>
          </cell>
        </row>
        <row r="3169">
          <cell r="A3169" t="str">
            <v>99277</v>
          </cell>
          <cell r="B3169" t="str">
            <v>ACRÉSCIMO PARA POÇO DE VISITA RETANGULAR PARA DRENAGEM, EM ALVENARIA COM BLOCOS DE CONCRETO, DIMENSÕES INTERNAS = 1X3 M. AF_05/2018</v>
          </cell>
          <cell r="D3169" t="str">
            <v>M</v>
          </cell>
          <cell r="E3169" t="str">
            <v>1.636,19</v>
          </cell>
          <cell r="F3169" t="str">
            <v>1.740,99</v>
          </cell>
        </row>
        <row r="3170">
          <cell r="A3170" t="str">
            <v>99278</v>
          </cell>
          <cell r="B3170" t="str">
            <v>ACRÉSCIMO PARA POÇO DE VISITA CIRCULAR PARA DRENAGEM, EM CONCRETO PRÉ-MOLDADO, DIÂMETRO INTERNO = 0,8 M. AF_05/2018</v>
          </cell>
          <cell r="D3170" t="str">
            <v>M</v>
          </cell>
          <cell r="E3170" t="str">
            <v>331,33</v>
          </cell>
          <cell r="F3170" t="str">
            <v>335,92</v>
          </cell>
        </row>
        <row r="3171">
          <cell r="A3171" t="str">
            <v>99279</v>
          </cell>
          <cell r="B3171" t="str">
            <v>BASE PARA POÇO DE VISITA RETANGULAR PARA DRENAGEM, EM ALVENARIA COM BLOCOS DE CONCRETO, DIMENSÕES INTERNAS = 1X3,5 M, PROFUNDIDADE = 1,45 M, EXCLUINDO TAMPÃO. AF_05/2018</v>
          </cell>
          <cell r="D3171" t="str">
            <v>UN</v>
          </cell>
          <cell r="E3171" t="str">
            <v>4.197,44</v>
          </cell>
          <cell r="F3171" t="str">
            <v>4.422,29</v>
          </cell>
        </row>
        <row r="3172">
          <cell r="A3172" t="str">
            <v>99280</v>
          </cell>
          <cell r="B3172" t="str">
            <v>BASE PARA POÇO DE VISITA CIRCULAR PARA DRENAGEM, EM ALVENARIA COM TIJOLOS CERÂMICOS MACIÇOS, DIÂMETRO INTERNO = 0,8 M, PROFUNDIDADE = 1,45 M, EXCLUINDO TAMPÃO. AF_05/2018</v>
          </cell>
          <cell r="D3172" t="str">
            <v>UN</v>
          </cell>
          <cell r="E3172" t="str">
            <v>1.417,09</v>
          </cell>
          <cell r="F3172" t="str">
            <v>1.498,73</v>
          </cell>
        </row>
        <row r="3173">
          <cell r="A3173" t="str">
            <v>99281</v>
          </cell>
          <cell r="B3173" t="str">
            <v>ACRÉSCIMO PARA POÇO DE VISITA RETANGULAR PARA DRENAGEM, EM ALVENARIA COM BLOCOS DE CONCRETO, DIMENSÕES INTERNAS = 1X3,5 M. AF_05/2018</v>
          </cell>
          <cell r="D3173" t="str">
            <v>M</v>
          </cell>
          <cell r="E3173" t="str">
            <v>1.816,52</v>
          </cell>
          <cell r="F3173" t="str">
            <v>1.932,98</v>
          </cell>
        </row>
        <row r="3174">
          <cell r="A3174" t="str">
            <v>99282</v>
          </cell>
          <cell r="B3174" t="str">
            <v>ACRÉSCIMO PARA POÇO DE VISITA RETANGULAR PARA DRENAGEM, EM ALVENARIA COM BLOCOS DE CONCRETO, DIMENSÕES INTERNAS = 2,5X2,5 M. AF_05/2018</v>
          </cell>
          <cell r="D3174" t="str">
            <v>M</v>
          </cell>
          <cell r="E3174" t="str">
            <v>2.022,46</v>
          </cell>
          <cell r="F3174" t="str">
            <v>2.151,90</v>
          </cell>
        </row>
        <row r="3175">
          <cell r="A3175" t="str">
            <v>99283</v>
          </cell>
          <cell r="B3175" t="str">
            <v>ACRÉSCIMO PARA POÇO DE VISITA CIRCULAR PARA DRENAGEM, EM ALVENARIA COM TIJOLOS CERÂMICOS MACIÇOS, DIÂMETRO INTERNO = 0,8 M. AF_05/2018</v>
          </cell>
          <cell r="D3175" t="str">
            <v>M</v>
          </cell>
          <cell r="E3175" t="str">
            <v>834,46</v>
          </cell>
          <cell r="F3175" t="str">
            <v>888,67</v>
          </cell>
        </row>
        <row r="3176">
          <cell r="A3176" t="str">
            <v>99284</v>
          </cell>
          <cell r="B3176" t="str">
            <v>BASE PARA POÇO DE VISITA RETANGULAR PARA DRENAGEM, EM ALVENARIA COM BLOCOS DE CONCRETO, DIMENSÕES INTERNAS = 1,5X3,5 M, PROFUNDIDADE = 1,45 M, EXCLUINDO TAMPÃO. AF_05/2018</v>
          </cell>
          <cell r="D3176" t="str">
            <v>UN</v>
          </cell>
          <cell r="E3176" t="str">
            <v>5.223,54</v>
          </cell>
          <cell r="F3176" t="str">
            <v>5.492,15</v>
          </cell>
        </row>
        <row r="3177">
          <cell r="A3177" t="str">
            <v>99286</v>
          </cell>
          <cell r="B3177" t="str">
            <v>BASE PARA POÇO DE VISITA RETANGULAR PARA DRENAGEM, EM ALVENARIA COM BLOCOS DE CONCRETO, DIMENSÕES INTERNAS = 1X4 M, PROFUNDIDADE = 1,45 M, EXCLUINDO TAMPÃO. AF_05/2018</v>
          </cell>
          <cell r="D3177" t="str">
            <v>UN</v>
          </cell>
          <cell r="E3177" t="str">
            <v>4.674,47</v>
          </cell>
          <cell r="F3177" t="str">
            <v>4.924,45</v>
          </cell>
        </row>
        <row r="3178">
          <cell r="A3178" t="str">
            <v>99287</v>
          </cell>
          <cell r="B3178" t="str">
            <v>BASE PARA POÇO DE VISITA RETANGULAR PARA DRENAGEM, EM ALVENARIA COM BLOCOS DE CONCRETO, DIMENSÕES INTERNAS = 2,5X3 M, PROFUNDIDADE = 1,45 M, EXCLUINDO TAMPÃO. AF_05/2018</v>
          </cell>
          <cell r="D3178" t="str">
            <v>UN</v>
          </cell>
          <cell r="E3178" t="str">
            <v>6.610,01</v>
          </cell>
          <cell r="F3178" t="str">
            <v>6.931,15</v>
          </cell>
        </row>
        <row r="3179">
          <cell r="A3179" t="str">
            <v>99288</v>
          </cell>
          <cell r="B3179" t="str">
            <v>ACRÉSCIMO PARA POÇO DE VISITA CIRCULAR PARA DRENAGEM, EM CONCRETO PRÉ-MOLDADO, DIÂMETRO INTERNO = 1 M. AF_05/2018</v>
          </cell>
          <cell r="D3179" t="str">
            <v>M</v>
          </cell>
          <cell r="E3179" t="str">
            <v>399,97</v>
          </cell>
          <cell r="F3179" t="str">
            <v>405,54</v>
          </cell>
        </row>
        <row r="3180">
          <cell r="A3180" t="str">
            <v>99289</v>
          </cell>
          <cell r="B3180" t="str">
            <v>ACRÉSCIMO PARA POÇO DE VISITA RETANGULAR PARA DRENAGEM, EM ALVENARIA COM BLOCOS DE CONCRETO, DIMENSÕES INTERNAS = 1X4 M. AF_05/2018</v>
          </cell>
          <cell r="D3180" t="str">
            <v>M</v>
          </cell>
          <cell r="E3180" t="str">
            <v>1.996,82</v>
          </cell>
          <cell r="F3180" t="str">
            <v>2.124,96</v>
          </cell>
        </row>
        <row r="3181">
          <cell r="A3181" t="str">
            <v>99290</v>
          </cell>
          <cell r="B3181" t="str">
            <v>BASE PARA POÇO DE VISITA RETANGULAR PARA DRENAGEM, EM ALVENARIA COM BLOCOS DE CONCRETO, DIMENSÕES INTERNAS = 1,5X1,5 M, PROFUNDIDADE = 1,45 M, EXCLUINDO TAMPÃO. AF_05/2018</v>
          </cell>
          <cell r="D3181" t="str">
            <v>UN</v>
          </cell>
          <cell r="E3181" t="str">
            <v>2.817,43</v>
          </cell>
          <cell r="F3181" t="str">
            <v>2.967,24</v>
          </cell>
        </row>
        <row r="3182">
          <cell r="A3182" t="str">
            <v>99291</v>
          </cell>
          <cell r="B3182" t="str">
            <v>ACRÉSCIMO PARA POÇO DE VISITA RETANGULAR PARA DRENAGEM, EM ALVENARIA COM BLOCOS DE CONCRETO, DIMENSÕES INTERNAS = 1,5X3,5 M. AF_05/2018</v>
          </cell>
          <cell r="D3182" t="str">
            <v>M</v>
          </cell>
          <cell r="E3182" t="str">
            <v>1.996,82</v>
          </cell>
          <cell r="F3182" t="str">
            <v>2.124,96</v>
          </cell>
        </row>
        <row r="3183">
          <cell r="A3183" t="str">
            <v>99292</v>
          </cell>
          <cell r="B3183" t="str">
            <v>BASE PARA POÇO DE VISITA CIRCULAR PARA DRENAGEM, EM ALVENARIA COM TIJOLOS CERÂMICOS MACIÇOS, DIÂMETRO INTERNO = 1 M, PROFUNDIDADE = 1,45 M, EXCLUINDO TAMPÃO. AF_05/2018</v>
          </cell>
          <cell r="D3183" t="str">
            <v>UN</v>
          </cell>
          <cell r="E3183" t="str">
            <v>1.742,97</v>
          </cell>
          <cell r="F3183" t="str">
            <v>1.841,80</v>
          </cell>
        </row>
        <row r="3184">
          <cell r="A3184" t="str">
            <v>99293</v>
          </cell>
          <cell r="B3184" t="str">
            <v>ACRÉSCIMO PARA POÇO DE VISITA CIRCULAR PARA DRENAGEM, EM ALVENARIA COM TIJOLOS CERÂMICOS MACIÇOS, DIÂMETRO INTERNO = 1 M. AF_05/2018</v>
          </cell>
          <cell r="D3184" t="str">
            <v>M</v>
          </cell>
          <cell r="E3184" t="str">
            <v>1.014,60</v>
          </cell>
          <cell r="F3184" t="str">
            <v>1.080,97</v>
          </cell>
        </row>
        <row r="3185">
          <cell r="A3185" t="str">
            <v>99294</v>
          </cell>
          <cell r="B3185" t="str">
            <v>BASE PARA POÇO DE VISITA RETANGULAR PARA DRENAGEM, EM ALVENARIA COM BLOCOS DE CONCRETO, DIMENSÕES INTERNAS = 1,5X4 M, PROFUNDIDADE = 1,45 M, EXCLUINDO TAMPÃO. AF_05/2018</v>
          </cell>
          <cell r="D3185" t="str">
            <v>UN</v>
          </cell>
          <cell r="E3185" t="str">
            <v>5.820,40</v>
          </cell>
          <cell r="F3185" t="str">
            <v>6.118,74</v>
          </cell>
        </row>
        <row r="3186">
          <cell r="A3186" t="str">
            <v>99296</v>
          </cell>
          <cell r="B3186" t="str">
            <v>ACRÉSCIMO PARA POÇO DE VISITA RETANGULAR PARA DRENAGEM, EM ALVENARIA COM BLOCOS DE CONCRETO, DIMENSÕES INTERNAS = 2,5X3 M. AF_05/2018</v>
          </cell>
          <cell r="D3186" t="str">
            <v>M</v>
          </cell>
          <cell r="E3186" t="str">
            <v>2.202,80</v>
          </cell>
          <cell r="F3186" t="str">
            <v>2.343,89</v>
          </cell>
        </row>
        <row r="3187">
          <cell r="A3187" t="str">
            <v>99297</v>
          </cell>
          <cell r="B3187" t="str">
            <v>ACRÉSCIMO PARA POÇO DE VISITA RETANGULAR PARA DRENAGEM, EM ALVENARIA COM BLOCOS DE CONCRETO, DIMENSÕES INTERNAS = 1,5X4 M. AF_05/2018</v>
          </cell>
          <cell r="D3187" t="str">
            <v>M</v>
          </cell>
          <cell r="E3187" t="str">
            <v>2.198,37</v>
          </cell>
          <cell r="F3187" t="str">
            <v>2.339,25</v>
          </cell>
        </row>
        <row r="3188">
          <cell r="A3188" t="str">
            <v>99298</v>
          </cell>
          <cell r="B3188" t="str">
            <v>BASE PARA POÇO DE VISITA RETANGULAR PARA DRENAGEM, EM ALVENARIA COM BLOCOS DE CONCRETO, DIMENSÕES INTERNAS = 2,5X3,5 M, PROFUNDIDADE = 1,45 M, EXCLUINDO TAMPÃO. AF_05/2018</v>
          </cell>
          <cell r="D3188" t="str">
            <v>UN</v>
          </cell>
          <cell r="E3188" t="str">
            <v>7.470,58</v>
          </cell>
          <cell r="F3188" t="str">
            <v>7.830,67</v>
          </cell>
        </row>
        <row r="3189">
          <cell r="A3189" t="str">
            <v>99299</v>
          </cell>
          <cell r="B3189" t="str">
            <v>ACRÉSCIMO PARA POÇO DE VISITA RETANGULAR PARA DRENAGEM, EM ALVENARIA COM BLOCOS DE CONCRETO, DIMENSÕES INTERNAS = 2,5X3,5 M. AF_05/2018</v>
          </cell>
          <cell r="D3189" t="str">
            <v>M</v>
          </cell>
          <cell r="E3189" t="str">
            <v>2.383,08</v>
          </cell>
          <cell r="F3189" t="str">
            <v>2.535,83</v>
          </cell>
        </row>
        <row r="3190">
          <cell r="A3190" t="str">
            <v>99300</v>
          </cell>
          <cell r="B3190" t="str">
            <v>BASE PARA POÇO DE VISITA RETANGULAR PARA DRENAGEM, EM ALVENARIA COM BLOCOS DE CONCRETO, DIMENSÕES INTERNAS = 2,5X4 M, PROFUNDIDADE = 1,45 M, EXCLUINDO TAMPÃO. AF_05/2018</v>
          </cell>
          <cell r="D3190" t="str">
            <v>UN</v>
          </cell>
          <cell r="E3190" t="str">
            <v>8.331,20</v>
          </cell>
          <cell r="F3190" t="str">
            <v>8.730,25</v>
          </cell>
        </row>
        <row r="3191">
          <cell r="A3191" t="str">
            <v>99301</v>
          </cell>
          <cell r="B3191" t="str">
            <v>BASE PARA POÇO DE VISITA RETANGULAR PARA DRENAGEM, EM ALVENARIA COM BLOCOS DE CONCRETO, DIMENSÕES INTERNAS = 2X2 M, PROFUNDIDADE = 1,45 M, EXCLUINDO TAMPÃO. AF_05/2018</v>
          </cell>
          <cell r="D3191" t="str">
            <v>UN</v>
          </cell>
          <cell r="E3191" t="str">
            <v>4.150,73</v>
          </cell>
          <cell r="F3191" t="str">
            <v>4.365,26</v>
          </cell>
        </row>
        <row r="3192">
          <cell r="A3192" t="str">
            <v>99302</v>
          </cell>
          <cell r="B3192" t="str">
            <v>ACRÉSCIMO PARA POÇO DE VISITA RETANGULAR PARA DRENAGEM, EM ALVENARIA COM BLOCOS DE CONCRETO, DIMENSÕES INTERNAS = 2,5X4 M. AF_05/2018</v>
          </cell>
          <cell r="D3192" t="str">
            <v>M</v>
          </cell>
          <cell r="E3192" t="str">
            <v>2.567,84</v>
          </cell>
          <cell r="F3192" t="str">
            <v>2.732,47</v>
          </cell>
        </row>
        <row r="3193">
          <cell r="A3193" t="str">
            <v>99303</v>
          </cell>
          <cell r="B3193" t="str">
            <v>BASE PARA POÇO DE VISITA RETANGULAR PARA DRENAGEM, EM ALVENARIA COM BLOCOS DE CONCRETO, DIMENSÕES INTERNAS = 3X3 M, PROFUNDIDADE = 1,45 M, EXCLUINDO TAMPÃO. AF_05/2018</v>
          </cell>
          <cell r="D3193" t="str">
            <v>UN</v>
          </cell>
          <cell r="E3193" t="str">
            <v>7.642,43</v>
          </cell>
          <cell r="F3193" t="str">
            <v>8.007,32</v>
          </cell>
        </row>
        <row r="3194">
          <cell r="A3194" t="str">
            <v>99304</v>
          </cell>
          <cell r="B3194" t="str">
            <v>ACRÉSCIMO PARA POÇO DE VISITA RETANGULAR PARA DRENAGEM, EM ALVENARIA COM BLOCOS DE CONCRETO, DIMENSÕES INTERNAS = 3X3 M. AF_05/2018</v>
          </cell>
          <cell r="D3194" t="str">
            <v>M</v>
          </cell>
          <cell r="E3194" t="str">
            <v>2.387,50</v>
          </cell>
          <cell r="F3194" t="str">
            <v>2.540,47</v>
          </cell>
        </row>
        <row r="3195">
          <cell r="A3195" t="str">
            <v>99305</v>
          </cell>
          <cell r="B3195" t="str">
            <v>BASE PARA POÇO DE VISITA RETANGULAR PARA DRENAGEM, EM ALVENARIA COM BLOCOS DE CONCRETO, DIMENSÕES INTERNAS = 3X3,5 M, PROFUNDIDADE = 1,45 M, EXCLUINDO TAMPÃO. AF_05/2018</v>
          </cell>
          <cell r="D3195" t="str">
            <v>UN</v>
          </cell>
          <cell r="E3195" t="str">
            <v>8.633,81</v>
          </cell>
          <cell r="F3195" t="str">
            <v>9.042,27</v>
          </cell>
        </row>
        <row r="3196">
          <cell r="A3196" t="str">
            <v>99306</v>
          </cell>
          <cell r="B3196" t="str">
            <v>ACRÉSCIMO PARA POÇO DE VISITA RETANGULAR PARA DRENAGEM, EM ALVENARIA COM BLOCOS DE CONCRETO, DIMENSÕES INTERNAS = 3X3,5 M. AF_05/2018</v>
          </cell>
          <cell r="D3196" t="str">
            <v>M</v>
          </cell>
          <cell r="E3196" t="str">
            <v>2.567,84</v>
          </cell>
          <cell r="F3196" t="str">
            <v>2.732,47</v>
          </cell>
        </row>
        <row r="3197">
          <cell r="A3197" t="str">
            <v>99307</v>
          </cell>
          <cell r="B3197" t="str">
            <v>ACRÉSCIMO PARA POÇO DE VISITA RETANGULAR PARA DRENAGEM, EM ALVENARIA COM BLOCOS DE CONCRETO, DIMENSÕES INTERNAS = 2X2 M. AF_05/2018</v>
          </cell>
          <cell r="D3197" t="str">
            <v>M</v>
          </cell>
          <cell r="E3197" t="str">
            <v>1.657,39</v>
          </cell>
          <cell r="F3197" t="str">
            <v>1.763,28</v>
          </cell>
        </row>
        <row r="3198">
          <cell r="A3198" t="str">
            <v>99308</v>
          </cell>
          <cell r="B3198" t="str">
            <v>BASE PARA POÇO DE VISITA RETANGULAR PARA DRENAGEM, EM ALVENARIA COM BLOCOS DE CONCRETO, DIMENSÕES INTERNAS = 3X4 M, PROFUNDIDADE = 1,45 M, EXCLUINDO TAMPÃO. AF_05/2018</v>
          </cell>
          <cell r="D3198" t="str">
            <v>UN</v>
          </cell>
          <cell r="E3198" t="str">
            <v>9.625,20</v>
          </cell>
          <cell r="F3198" t="str">
            <v>10.077,22</v>
          </cell>
        </row>
        <row r="3199">
          <cell r="A3199" t="str">
            <v>99309</v>
          </cell>
          <cell r="B3199" t="str">
            <v>ACRÉSCIMO PARA POÇO DE VISITA RETANGULAR PARA DRENAGEM, EM ALVENARIA COM BLOCOS DE CONCRETO, DIMENSÕES INTERNAS = 3X4 M. AF_05/2018</v>
          </cell>
          <cell r="D3199" t="str">
            <v>M</v>
          </cell>
          <cell r="E3199" t="str">
            <v>2.752,59</v>
          </cell>
          <cell r="F3199" t="str">
            <v>2.929,10</v>
          </cell>
        </row>
        <row r="3200">
          <cell r="A3200" t="str">
            <v>99310</v>
          </cell>
          <cell r="B3200" t="str">
            <v>BASE PARA POÇO DE VISITA RETANGULAR PARA DRENAGEM, EM ALVENARIA COM BLOCOS DE CONCRETO, DIMENSÕES INTERNAS = 3,5X3,5 M, PROFUNDIDADE = 1,45 M, EXCLUINDO TAMPÃO. AF_05/2018</v>
          </cell>
          <cell r="D3200" t="str">
            <v>UN</v>
          </cell>
          <cell r="E3200" t="str">
            <v>9.804,33</v>
          </cell>
          <cell r="F3200" t="str">
            <v>10.261,21</v>
          </cell>
        </row>
        <row r="3201">
          <cell r="A3201" t="str">
            <v>99311</v>
          </cell>
          <cell r="B3201" t="str">
            <v>ACRÉSCIMO PARA POÇO DE VISITA RETANGULAR PARA DRENAGEM, EM ALVENARIA COM BLOCOS DE CONCRETO, DIMENSÕES INTERNAS = 3,5X3,5 M. AF_05/2018</v>
          </cell>
          <cell r="D3201" t="str">
            <v>M</v>
          </cell>
          <cell r="E3201" t="str">
            <v>2.752,59</v>
          </cell>
          <cell r="F3201" t="str">
            <v>2.929,10</v>
          </cell>
        </row>
        <row r="3202">
          <cell r="A3202" t="str">
            <v>99312</v>
          </cell>
          <cell r="B3202" t="str">
            <v>BASE PARA POÇO DE VISITA RETANGULAR PARA DRENAGEM, EM ALVENARIA COM BLOCOS DE CONCRETO, DIMENSÕES INTERNAS = 2X2,5 M, PROFUNDIDADE = 1,45 M, EXCLUINDO TAMPÃO. AF_05/2018</v>
          </cell>
          <cell r="D3202" t="str">
            <v>UN</v>
          </cell>
          <cell r="E3202" t="str">
            <v>4.860,67</v>
          </cell>
          <cell r="F3202" t="str">
            <v>5.109,45</v>
          </cell>
        </row>
        <row r="3203">
          <cell r="A3203" t="str">
            <v>99313</v>
          </cell>
          <cell r="B3203" t="str">
            <v>BASE PARA POÇO DE VISITA RETANGULAR PARA DRENAGEM, EM ALVENARIA COM BLOCOS DE CONCRETO, DIMENSÕES INTERNAS = 3,5X4 M, PROFUNDIDADE = 1,45 M, EXCLUINDO TAMPÃO. AF_05/2018</v>
          </cell>
          <cell r="D3203" t="str">
            <v>UN</v>
          </cell>
          <cell r="E3203" t="str">
            <v>10.927,58</v>
          </cell>
          <cell r="F3203" t="str">
            <v>11.432,62</v>
          </cell>
        </row>
        <row r="3204">
          <cell r="A3204" t="str">
            <v>99314</v>
          </cell>
          <cell r="B3204" t="str">
            <v>ACRÉSCIMO PARA POÇO DE VISITA RETANGULAR PARA DRENAGEM, EM ALVENARIA COM BLOCOS DE CONCRETO, DIMENSÕES INTERNAS = 3,5X4 M. AF_05/2018</v>
          </cell>
          <cell r="D3204" t="str">
            <v>M</v>
          </cell>
          <cell r="E3204" t="str">
            <v>2.937,35</v>
          </cell>
          <cell r="F3204" t="str">
            <v>3.125,75</v>
          </cell>
        </row>
        <row r="3205">
          <cell r="A3205" t="str">
            <v>99315</v>
          </cell>
          <cell r="B3205" t="str">
            <v>BASE PARA POÇO DE VISITA RETANGULAR PARA DRENAGEM, EM ALVENARIA COM BLOCOS DE CONCRETO, DIMENSÕES INTERNAS = 4X4 M, PROFUNDIDADE = 1,45 M, EXCLUINDO TAMPÃO. AF_05/2018</v>
          </cell>
          <cell r="D3205" t="str">
            <v>UN</v>
          </cell>
          <cell r="E3205" t="str">
            <v>12.238,46</v>
          </cell>
          <cell r="F3205" t="str">
            <v>12.796,58</v>
          </cell>
        </row>
        <row r="3206">
          <cell r="A3206" t="str">
            <v>99317</v>
          </cell>
          <cell r="B3206" t="str">
            <v>ACRÉSCIMO PARA POÇO DE VISITA RETANGULAR PARA DRENAGEM, EM ALVENARIA COM BLOCOS DE CONCRETO, DIMENSÕES INTERNAS = 2X2,5 M. AF_05/2018</v>
          </cell>
          <cell r="D3206" t="str">
            <v>M</v>
          </cell>
          <cell r="E3206" t="str">
            <v>1.837,71</v>
          </cell>
          <cell r="F3206" t="str">
            <v>1.955,26</v>
          </cell>
        </row>
        <row r="3207">
          <cell r="A3207" t="str">
            <v>99318</v>
          </cell>
          <cell r="B3207" t="str">
            <v>CHAMINÉ CIRCULAR PARA POÇO DE VISITA PARA DRENAGEM, EM CONCRETO PRÉ-MOLDADO, DIÂMETRO INTERNO = 0,6 M. AF_05/2018</v>
          </cell>
          <cell r="D3207" t="str">
            <v>M</v>
          </cell>
          <cell r="E3207" t="str">
            <v>219,65</v>
          </cell>
          <cell r="F3207" t="str">
            <v>222,55</v>
          </cell>
        </row>
        <row r="3208">
          <cell r="A3208" t="str">
            <v>99319</v>
          </cell>
          <cell r="B3208" t="str">
            <v>CHAMINÉ CIRCULAR PARA POÇO DE VISITA PARA DRENAGEM, EM ALVENARIA COM TIJOLOS CERÂMICOS MACIÇOS, DIÂMETRO INTERNO = 0,6 M. AF_05/2018</v>
          </cell>
          <cell r="D3208" t="str">
            <v>M</v>
          </cell>
          <cell r="E3208" t="str">
            <v>653,66</v>
          </cell>
          <cell r="F3208" t="str">
            <v>695,69</v>
          </cell>
        </row>
        <row r="3209">
          <cell r="A3209" t="str">
            <v>99320</v>
          </cell>
          <cell r="B3209" t="str">
            <v>BASE PARA POÇO DE VISITA RETANGULAR PARA DRENAGEM, EM ALVENARIA COM BLOCOS DE CONCRETO, DIMENSÕES INTERNAS = 2X3 M, PROFUNDIDADE = 1,45 M, EXCLUINDO TAMPÃO. AF_05/2018</v>
          </cell>
          <cell r="D3209" t="str">
            <v>UN</v>
          </cell>
          <cell r="E3209" t="str">
            <v>5.613,10</v>
          </cell>
          <cell r="F3209" t="str">
            <v>5.896,14</v>
          </cell>
        </row>
        <row r="3210">
          <cell r="A3210" t="str">
            <v>99321</v>
          </cell>
          <cell r="B3210" t="str">
            <v>ACRÉSCIMO PARA POÇO DE VISITA RETANGULAR PARA DRENAGEM, EM ALVENARIA COM BLOCOS DE CONCRETO, DIMENSÕES INTERNAS = 2X3 M. AF_05/2018</v>
          </cell>
          <cell r="D3210" t="str">
            <v>M</v>
          </cell>
          <cell r="E3210" t="str">
            <v>2.018,03</v>
          </cell>
          <cell r="F3210" t="str">
            <v>2.147,25</v>
          </cell>
        </row>
        <row r="3211">
          <cell r="A3211" t="str">
            <v>99322</v>
          </cell>
          <cell r="B3211" t="str">
            <v>BASE PARA POÇO DE VISITA RETANGULAR PARA DRENAGEM, EM ALVENARIA COM BLOCOS DE CONCRETO, DIMENSÕES INTERNAS = 2X3,5 M, PROFUNDIDADE = 1,45 M, EXCLUINDO TAMPÃO. AF_05/2018</v>
          </cell>
          <cell r="D3211" t="str">
            <v>UN</v>
          </cell>
          <cell r="E3211" t="str">
            <v>6.328,30</v>
          </cell>
          <cell r="F3211" t="str">
            <v>6.645,57</v>
          </cell>
        </row>
        <row r="3212">
          <cell r="A3212" t="str">
            <v>99323</v>
          </cell>
          <cell r="B3212" t="str">
            <v>ACRÉSCIMO PARA POÇO DE VISITA RETANGULAR PARA DRENAGEM, EM ALVENARIA COM BLOCOS DE CONCRETO, DIMENSÕES INTERNAS = 2X3,5 M. AF_05/2018</v>
          </cell>
          <cell r="D3212" t="str">
            <v>M</v>
          </cell>
          <cell r="E3212" t="str">
            <v>2.198,37</v>
          </cell>
          <cell r="F3212" t="str">
            <v>2.339,25</v>
          </cell>
        </row>
        <row r="3213">
          <cell r="A3213" t="str">
            <v>99324</v>
          </cell>
          <cell r="B3213" t="str">
            <v>BASE PARA POÇO DE VISITA RETANGULAR PARA DRENAGEM, EM ALVENARIA COM BLOCOS DE CONCRETO, DIMENSÕES INTERNAS = 2X4 M, PROFUNDIDADE = 1,45 M, EXCLUINDO TAMPÃO. AF_05/2018</v>
          </cell>
          <cell r="D3213" t="str">
            <v>UN</v>
          </cell>
          <cell r="E3213" t="str">
            <v>7.043,43</v>
          </cell>
          <cell r="F3213" t="str">
            <v>7.394,96</v>
          </cell>
        </row>
        <row r="3214">
          <cell r="A3214" t="str">
            <v>99325</v>
          </cell>
          <cell r="B3214" t="str">
            <v>ACRÉSCIMO PARA POÇO DE VISITA RETANGULAR PARA DRENAGEM, EM ALVENARIA COM BLOCOS DE CONCRETO, DIMENSÕES INTERNAS = 2X4 M. AF_05/2018</v>
          </cell>
          <cell r="D3214" t="str">
            <v>M</v>
          </cell>
          <cell r="E3214" t="str">
            <v>2.383,08</v>
          </cell>
          <cell r="F3214" t="str">
            <v>2.535,83</v>
          </cell>
        </row>
        <row r="3215">
          <cell r="A3215" t="str">
            <v>99326</v>
          </cell>
          <cell r="B3215" t="str">
            <v>BASE PARA POÇO DE VISITA RETANGULAR PARA DRENAGEM, EM ALVENARIA COM BLOCOS DE CONCRETO, DIMENSÕES INTERNAS = 2,5X2,5 M, PROFUNDIDADE = 1,45 M, EXCLUINDO TAMPÃO. AF_05/2018</v>
          </cell>
          <cell r="D3215" t="str">
            <v>UN</v>
          </cell>
          <cell r="E3215" t="str">
            <v>5.749,39</v>
          </cell>
          <cell r="F3215" t="str">
            <v>6.031,57</v>
          </cell>
        </row>
        <row r="3216">
          <cell r="A3216" t="str">
            <v>99327</v>
          </cell>
          <cell r="B3216" t="str">
            <v>ACRÉSCIMO PARA POÇO DE VISITA RETANGULAR PARA DRENAGEM, EM ALVENARIA COM BLOCOS DE CONCRETO, DIMENSÕES INTERNAS = 4X4 M. AF_05/2018</v>
          </cell>
          <cell r="D3216" t="str">
            <v>M</v>
          </cell>
          <cell r="E3216" t="str">
            <v>3.078,78</v>
          </cell>
          <cell r="F3216" t="str">
            <v>3.276,86</v>
          </cell>
        </row>
        <row r="3217">
          <cell r="A3217" t="str">
            <v>94263</v>
          </cell>
          <cell r="B3217" t="str">
            <v>GUIA (MEIO-FIO) CONCRETO, MOLDADA  IN LOCO  EM TRECHO RETO COM EXTRUSORA, 13 CM BASE X 22 CM ALTURA. AF_06/2016</v>
          </cell>
          <cell r="D3217" t="str">
            <v>M</v>
          </cell>
          <cell r="E3217" t="str">
            <v>21,08</v>
          </cell>
          <cell r="F3217" t="str">
            <v>22,35</v>
          </cell>
        </row>
        <row r="3218">
          <cell r="A3218" t="str">
            <v>94264</v>
          </cell>
          <cell r="B3218" t="str">
            <v>GUIA (MEIO-FIO) CONCRETO, MOLDADA  IN LOCO  EM TRECHO CURVO COM EXTRUSORA, 13 CM BASE X 22 CM ALTURA. AF_06/2016</v>
          </cell>
          <cell r="D3218" t="str">
            <v>M</v>
          </cell>
          <cell r="E3218" t="str">
            <v>23,69</v>
          </cell>
          <cell r="F3218" t="str">
            <v>25,20</v>
          </cell>
        </row>
        <row r="3219">
          <cell r="A3219" t="str">
            <v>94265</v>
          </cell>
          <cell r="B3219" t="str">
            <v>GUIA (MEIO-FIO) CONCRETO, MOLDADA  IN LOCO  EM TRECHO RETO COM EXTRUSORA, 15 CM BASE X 30 CM ALTURA. AF_06/2016</v>
          </cell>
          <cell r="D3219" t="str">
            <v>M</v>
          </cell>
          <cell r="E3219" t="str">
            <v>27,25</v>
          </cell>
          <cell r="F3219" t="str">
            <v>28,61</v>
          </cell>
        </row>
        <row r="3220">
          <cell r="A3220" t="str">
            <v>94266</v>
          </cell>
          <cell r="B3220" t="str">
            <v>GUIA (MEIO-FIO) CONCRETO, MOLDADA  IN LOCO  EM TRECHO CURVO COM EXTRUSORA, 15 CM BASE X 30 CM ALTURA. AF_06/2016</v>
          </cell>
          <cell r="D3220" t="str">
            <v>M</v>
          </cell>
          <cell r="E3220" t="str">
            <v>30,22</v>
          </cell>
          <cell r="F3220" t="str">
            <v>31,87</v>
          </cell>
        </row>
        <row r="3221">
          <cell r="A3221" t="str">
            <v>94267</v>
          </cell>
          <cell r="B3221" t="str">
            <v>GUIA (MEIO-FIO) E SARJETA CONJUGADOS DE CONCRETO, MOLDADA  IN LOCO  EM TRECHO RETO COM EXTRUSORA, 45 CM BASE (15 CM BASE DA GUIA + 30 CM BASE DA SARJETA) X 22 CM ALTURA. AF_06/2016</v>
          </cell>
          <cell r="D3221" t="str">
            <v>M</v>
          </cell>
          <cell r="E3221" t="str">
            <v>32,09</v>
          </cell>
          <cell r="F3221" t="str">
            <v>33,51</v>
          </cell>
        </row>
        <row r="3222">
          <cell r="A3222" t="str">
            <v>94268</v>
          </cell>
          <cell r="B3222" t="str">
            <v>GUIA (MEIO-FIO) E SARJETA CONJUGADOS DE CONCRETO, MOLDADA  IN LOCO  EM TRECHO CURVO COM EXTRUSORA, 45 CM BASE (15 CM BASE DA GUIA + 30 CM BASE DA SARJETA) X 22 CM ALTURA. AF_06/2016</v>
          </cell>
          <cell r="D3222" t="str">
            <v>M</v>
          </cell>
          <cell r="E3222" t="str">
            <v>35,36</v>
          </cell>
          <cell r="F3222" t="str">
            <v>37,11</v>
          </cell>
        </row>
        <row r="3223">
          <cell r="A3223" t="str">
            <v>94269</v>
          </cell>
          <cell r="B3223" t="str">
            <v>GUIA (MEIO-FIO) E SARJETA CONJUGADOS DE CONCRETO, MOLDADA  IN LOCO  EM TRECHO RETO COM EXTRUSORA, 60 CM BASE (15 CM BASE DA GUIA + 45 CM BASE DA SARJETA) X 26 CM ALTURA. AF_06/2016</v>
          </cell>
          <cell r="D3223" t="str">
            <v>M</v>
          </cell>
          <cell r="E3223" t="str">
            <v>45,42</v>
          </cell>
          <cell r="F3223" t="str">
            <v>47,16</v>
          </cell>
        </row>
        <row r="3224">
          <cell r="A3224" t="str">
            <v>94270</v>
          </cell>
          <cell r="B3224" t="str">
            <v>GUIA (MEIO-FIO) E SARJETA CONJUGADOS DE CONCRETO, MOLDADA IN LOCO  EM TRECHO CURVO COM EXTRUSORA, 60 CM BASE (15 CM BASE DA GUIA + 45 CM BASE DA SARJETA) X 26 CM ALTURA. AF_06/2016</v>
          </cell>
          <cell r="D3224" t="str">
            <v>M</v>
          </cell>
          <cell r="E3224" t="str">
            <v>49,99</v>
          </cell>
          <cell r="F3224" t="str">
            <v>52,18</v>
          </cell>
        </row>
        <row r="3225">
          <cell r="A3225" t="str">
            <v>94271</v>
          </cell>
          <cell r="B3225" t="str">
            <v>GUIA (MEIO-FIO) E SARJETA CONJUGADOS DE CONCRETO, MOLDADA  IN LOCO  EM TRECHO RETO COM EXTRUSORA, 65 CM BASE (15 CM BASE DA GUIA + 50 CM BASE DA SARJETA) X 26 CM ALTURA. AF_06/2016</v>
          </cell>
          <cell r="D3225" t="str">
            <v>M</v>
          </cell>
          <cell r="E3225" t="str">
            <v>55,46</v>
          </cell>
          <cell r="F3225" t="str">
            <v>57,56</v>
          </cell>
        </row>
        <row r="3226">
          <cell r="A3226" t="str">
            <v>94272</v>
          </cell>
          <cell r="B3226" t="str">
            <v>GUIA (MEIO-FIO) E SARJETA CONJUGADOS DE CONCRETO, MOLDADA  IN LOCO  EM TRECHO CURVO COM EXTRUSORA, 65 CM BASE (15 CM BASE DA GUIA + 50 CM BASE DA SARJETA) X 26 CM ALTURA. AF_06/2016</v>
          </cell>
          <cell r="D3226" t="str">
            <v>M</v>
          </cell>
          <cell r="E3226" t="str">
            <v>61,54</v>
          </cell>
          <cell r="F3226" t="str">
            <v>64,23</v>
          </cell>
        </row>
        <row r="3227">
          <cell r="A3227" t="str">
            <v>94273</v>
          </cell>
          <cell r="B3227" t="str">
            <v>ASSENTAMENTO DE GUIA (MEIO-FIO) EM TRECHO RETO, CONFECCIONADA EM CONCRETO PRÉ-FABRICADO, DIMENSÕES 100X15X13X30 CM (COMPRIMENTO X BASE INFERIOR X BASE SUPERIOR X ALTURA), PARA VIAS URBANAS (USO VIÁRIO). AF_06/2016</v>
          </cell>
          <cell r="D3227" t="str">
            <v>M</v>
          </cell>
          <cell r="E3227" t="str">
            <v>42,37</v>
          </cell>
          <cell r="F3227" t="str">
            <v>43,74</v>
          </cell>
        </row>
        <row r="3228">
          <cell r="A3228" t="str">
            <v>94274</v>
          </cell>
          <cell r="B3228" t="str">
            <v>ASSENTAMENTO DE GUIA (MEIO-FIO) EM TRECHO CURVO, CONFECCIONADA EM CONCRETO PRÉ-FABRICADO, DIMENSÕES 100X15X13X30 CM (COMPRIMENTO X BASE INFERIOR X BASE SUPERIOR X ALTURA), PARA VIAS URBANAS (USO VIÁRIO). AF_06/2016</v>
          </cell>
          <cell r="D3228" t="str">
            <v>M</v>
          </cell>
          <cell r="E3228" t="str">
            <v>45,17</v>
          </cell>
          <cell r="F3228" t="str">
            <v>46,85</v>
          </cell>
        </row>
        <row r="3229">
          <cell r="A3229" t="str">
            <v>94275</v>
          </cell>
          <cell r="B3229" t="str">
            <v>ASSENTAMENTO DE GUIA (MEIO-FIO) EM TRECHO RETO, CONFECCIONADA EM CONCRETO PRÉ-FABRICADO, DIMENSÕES 100X15X13X20 CM (COMPRIMENTO X BASE INFERIOR X BASE SUPERIOR X ALTURA), PARA URBANIZAÇÃO INTERNA DE EMPREENDIMENTOS. AF_06/2016_P</v>
          </cell>
          <cell r="D3229" t="str">
            <v>M</v>
          </cell>
          <cell r="E3229" t="str">
            <v>40,91</v>
          </cell>
          <cell r="F3229" t="str">
            <v>42,15</v>
          </cell>
        </row>
        <row r="3230">
          <cell r="A3230" t="str">
            <v>94276</v>
          </cell>
          <cell r="B3230" t="str">
            <v>ASSENTAMENTO DE GUIA (MEIO-FIO) EM TRECHO CURVO, CONFECCIONADA EM CONCRETO PRÉ-FABRICADO, DIMENSÕES 100X15X13X20 CM (COMPRIMENTO X BASE INFERIOR X BASE SUPERIOR X ALTURA), PARA URBANIZAÇÃO INTERNA DE EMPREENDIMENTOS. AF_06/2016_P</v>
          </cell>
          <cell r="D3230" t="str">
            <v>M</v>
          </cell>
          <cell r="E3230" t="str">
            <v>43,71</v>
          </cell>
          <cell r="F3230" t="str">
            <v>45,26</v>
          </cell>
        </row>
        <row r="3231">
          <cell r="A3231" t="str">
            <v>94281</v>
          </cell>
          <cell r="B3231" t="str">
            <v>EXECUÇÃO DE SARJETA DE CONCRETO USINADO, MOLDADA  IN LOCO  EM TRECHO RETO, 30 CM BASE X 15 CM ALTURA. AF_06/2016</v>
          </cell>
          <cell r="D3231" t="str">
            <v>M</v>
          </cell>
          <cell r="E3231" t="str">
            <v>32,45</v>
          </cell>
          <cell r="F3231" t="str">
            <v>34,15</v>
          </cell>
        </row>
        <row r="3232">
          <cell r="A3232" t="str">
            <v>94282</v>
          </cell>
          <cell r="B3232" t="str">
            <v>EXECUÇÃO DE SARJETA DE CONCRETO USINADO, MOLDADA  IN LOCO  EM TRECHO CURVO, 30 CM BASE X 15 CM ALTURA. AF_06/2016</v>
          </cell>
          <cell r="D3232" t="str">
            <v>M</v>
          </cell>
          <cell r="E3232" t="str">
            <v>40,98</v>
          </cell>
          <cell r="F3232" t="str">
            <v>43,62</v>
          </cell>
        </row>
        <row r="3233">
          <cell r="A3233" t="str">
            <v>94283</v>
          </cell>
          <cell r="B3233" t="str">
            <v>EXECUÇÃO DE SARJETA DE CONCRETO USINADO, MOLDADA  IN LOCO  EM TRECHO RETO, 45 CM BASE X 15 CM ALTURA. AF_06/2016</v>
          </cell>
          <cell r="D3233" t="str">
            <v>M</v>
          </cell>
          <cell r="E3233" t="str">
            <v>41,49</v>
          </cell>
          <cell r="F3233" t="str">
            <v>43,35</v>
          </cell>
        </row>
        <row r="3234">
          <cell r="A3234" t="str">
            <v>94284</v>
          </cell>
          <cell r="B3234" t="str">
            <v>EXECUÇÃO DE SARJETA DE CONCRETO USINADO, MOLDADA  IN LOCO  EM TRECHO CURVO, 45 CM BASE X 15 CM ALTURA. AF_06/2016</v>
          </cell>
          <cell r="D3234" t="str">
            <v>M</v>
          </cell>
          <cell r="E3234" t="str">
            <v>50,02</v>
          </cell>
          <cell r="F3234" t="str">
            <v>52,81</v>
          </cell>
        </row>
        <row r="3235">
          <cell r="A3235" t="str">
            <v>94285</v>
          </cell>
          <cell r="B3235" t="str">
            <v>EXECUÇÃO DE SARJETA DE CONCRETO USINADO, MOLDADA  IN LOCO  EM TRECHO RETO, 60 CM BASE X 15 CM ALTURA. AF_06/2016</v>
          </cell>
          <cell r="D3235" t="str">
            <v>M</v>
          </cell>
          <cell r="E3235" t="str">
            <v>50,11</v>
          </cell>
          <cell r="F3235" t="str">
            <v>52,09</v>
          </cell>
        </row>
        <row r="3236">
          <cell r="A3236" t="str">
            <v>94286</v>
          </cell>
          <cell r="B3236" t="str">
            <v>EXECUÇÃO DE SARJETA DE CONCRETO USINADO, MOLDADA  IN LOCO  EM TRECHO CURVO, 60 CM BASE X 15 CM ALTURA. AF_06/2016</v>
          </cell>
          <cell r="D3236" t="str">
            <v>M</v>
          </cell>
          <cell r="E3236" t="str">
            <v>58,65</v>
          </cell>
          <cell r="F3236" t="str">
            <v>61,55</v>
          </cell>
        </row>
        <row r="3237">
          <cell r="A3237" t="str">
            <v>94287</v>
          </cell>
          <cell r="B3237" t="str">
            <v>EXECUÇÃO DE SARJETA DE CONCRETO USINADO, MOLDADA  IN LOCO  EM TRECHO RETO, 30 CM BASE X 10 CM ALTURA. AF_06/2016</v>
          </cell>
          <cell r="D3237" t="str">
            <v>M</v>
          </cell>
          <cell r="E3237" t="str">
            <v>25,61</v>
          </cell>
          <cell r="F3237" t="str">
            <v>27,17</v>
          </cell>
        </row>
        <row r="3238">
          <cell r="A3238" t="str">
            <v>94288</v>
          </cell>
          <cell r="B3238" t="str">
            <v>EXECUÇÃO DE SARJETA DE CONCRETO USINADO, MOLDADA  IN LOCO  EM TRECHO CURVO, 30 CM BASE X 10 CM ALTURA. AF_06/2016</v>
          </cell>
          <cell r="D3238" t="str">
            <v>M</v>
          </cell>
          <cell r="E3238" t="str">
            <v>33,08</v>
          </cell>
          <cell r="F3238" t="str">
            <v>35,44</v>
          </cell>
        </row>
        <row r="3239">
          <cell r="A3239" t="str">
            <v>94289</v>
          </cell>
          <cell r="B3239" t="str">
            <v>EXECUÇÃO DE SARJETA DE CONCRETO USINADO, MOLDADA  IN LOCO  EM TRECHO RETO, 45 CM BASE X 10 CM ALTURA. AF_06/2016</v>
          </cell>
          <cell r="D3239" t="str">
            <v>M</v>
          </cell>
          <cell r="E3239" t="str">
            <v>32,12</v>
          </cell>
          <cell r="F3239" t="str">
            <v>33,80</v>
          </cell>
        </row>
        <row r="3240">
          <cell r="A3240" t="str">
            <v>94290</v>
          </cell>
          <cell r="B3240" t="str">
            <v>EXECUÇÃO DE SARJETA DE CONCRETO USINADO, MOLDADA  IN LOCO  EM TRECHO CURVO, 45 CM BASE X 10 CM ALTURA. AF_06/2016</v>
          </cell>
          <cell r="D3240" t="str">
            <v>M</v>
          </cell>
          <cell r="E3240" t="str">
            <v>39,57</v>
          </cell>
          <cell r="F3240" t="str">
            <v>42,09</v>
          </cell>
        </row>
        <row r="3241">
          <cell r="A3241" t="str">
            <v>94291</v>
          </cell>
          <cell r="B3241" t="str">
            <v>EXECUÇÃO DE SARJETA DE CONCRETO USINADO, MOLDADA  IN LOCO  EM TRECHO RETO, 60 CM BASE X 10 CM ALTURA. AF_06/2016</v>
          </cell>
          <cell r="D3241" t="str">
            <v>M</v>
          </cell>
          <cell r="E3241" t="str">
            <v>38,23</v>
          </cell>
          <cell r="F3241" t="str">
            <v>40,03</v>
          </cell>
        </row>
        <row r="3242">
          <cell r="A3242" t="str">
            <v>94292</v>
          </cell>
          <cell r="B3242" t="str">
            <v>EXECUÇÃO DE SARJETA DE CONCRETO USINADO, MOLDADA  IN LOCO  EM TRECHO CURVO, 60 CM BASE X 10 CM ALTURA. AF_06/2016</v>
          </cell>
          <cell r="D3242" t="str">
            <v>M</v>
          </cell>
          <cell r="E3242" t="str">
            <v>45,70</v>
          </cell>
          <cell r="F3242" t="str">
            <v>48,31</v>
          </cell>
        </row>
        <row r="3243">
          <cell r="A3243" t="str">
            <v>94293</v>
          </cell>
          <cell r="B3243" t="str">
            <v>EXECUÇÃO DE SARJETÃO DE CONCRETO USINADO, MOLDADA  IN LOCO  EM TRECHO RETO, 100 CM BASE X 20 CM ALTURA. AF_06/2016</v>
          </cell>
          <cell r="D3243" t="str">
            <v>M</v>
          </cell>
          <cell r="E3243" t="str">
            <v>97,56</v>
          </cell>
          <cell r="F3243" t="str">
            <v>100,41</v>
          </cell>
        </row>
        <row r="3244">
          <cell r="A3244" t="str">
            <v>94294</v>
          </cell>
          <cell r="B3244" t="str">
            <v>EXECUÇÃO DE ESCORAS DE CONCRETO PARA CONTENÇÃO DE GUIAS PRÉ-FABRICADAS. AF_06/2016</v>
          </cell>
          <cell r="D3244" t="str">
            <v>M</v>
          </cell>
          <cell r="E3244" t="str">
            <v>5,44</v>
          </cell>
          <cell r="F3244" t="str">
            <v>5,69</v>
          </cell>
        </row>
        <row r="3245">
          <cell r="A3245" t="str">
            <v>94037</v>
          </cell>
          <cell r="B3245" t="str">
            <v>ESCORAMENTO DE VALA, TIPO PONTALETEAMENTO, COM PROFUNDIDADE DE 0 A 1,5 M, LARGURA MENOR QUE 1,5 M, EM LOCAL COM NÍVEL ALTO DE INTERFERÊNCIA. AF_06/2016</v>
          </cell>
          <cell r="D3245" t="str">
            <v>M2</v>
          </cell>
          <cell r="E3245" t="str">
            <v>14,22</v>
          </cell>
          <cell r="F3245" t="str">
            <v>15,49</v>
          </cell>
        </row>
        <row r="3246">
          <cell r="A3246" t="str">
            <v>94038</v>
          </cell>
          <cell r="B3246" t="str">
            <v>ESCORAMENTO DE VALA, TIPO PONTALETEAMENTO, COM PROFUNDIDADE DE 0 A 1,5 M, LARGURA MAIOR OU IGUAL A 1,5 M E MENOR QUE 2,5 M, EM LOCAL COM NÍVEL ALTO DE INTERFERÊNCIA. AF_06/2016</v>
          </cell>
          <cell r="D3246" t="str">
            <v>M2</v>
          </cell>
          <cell r="E3246" t="str">
            <v>19,69</v>
          </cell>
          <cell r="F3246" t="str">
            <v>21,53</v>
          </cell>
        </row>
        <row r="3247">
          <cell r="A3247" t="str">
            <v>94039</v>
          </cell>
          <cell r="B3247" t="str">
            <v>ESCORAMENTO DE VALA, TIPO PONTALETEAMENTO, COM PROFUNDIDADE DE 1,5 A 3,0 M, LARGURA MENOR QUE 1,5 M, EM LOCAL COM NÍVEL ALTO DE INTERFERÊNCIA. AF_06/2016</v>
          </cell>
          <cell r="D3247" t="str">
            <v>M2</v>
          </cell>
          <cell r="E3247" t="str">
            <v>11,18</v>
          </cell>
          <cell r="F3247" t="str">
            <v>12,15</v>
          </cell>
        </row>
        <row r="3248">
          <cell r="A3248" t="str">
            <v>94040</v>
          </cell>
          <cell r="B3248" t="str">
            <v>ESCORAMENTO DE VALA, TIPO PONTALETEAMENTO, COM PROFUNDIDADE DE 1,5 A 3,0 M, LARGURA MAIOR OU IGUAL A 1,5 M E MENOR QUE 2,5 M, EM LOCAL COM NÍVEL ALTO DE INTERFERÊNCIA. AF_06/2016</v>
          </cell>
          <cell r="D3248" t="str">
            <v>M2</v>
          </cell>
          <cell r="E3248" t="str">
            <v>16,68</v>
          </cell>
          <cell r="F3248" t="str">
            <v>18,22</v>
          </cell>
        </row>
        <row r="3249">
          <cell r="A3249" t="str">
            <v>94041</v>
          </cell>
          <cell r="B3249" t="str">
            <v>ESCORAMENTO DE VALA, TIPO PONTALETEAMENTO, COM PROFUNDIDADE DE 3,0 A 4,5 M, LARGURA MENOR QUE 1,5 M EM LOCAL COM NÍVEL ALTO DE INTERFERÊNCIA. AF_06/2016</v>
          </cell>
          <cell r="D3249" t="str">
            <v>M2</v>
          </cell>
          <cell r="E3249" t="str">
            <v>8,52</v>
          </cell>
          <cell r="F3249" t="str">
            <v>9,18</v>
          </cell>
        </row>
        <row r="3250">
          <cell r="A3250" t="str">
            <v>94042</v>
          </cell>
          <cell r="B3250" t="str">
            <v>ESCORAMENTO DE VALA, TIPO PONTALETEAMENTO, COM PROFUNDIDADE DE 3,0 A 4,5 M, LARGURA MAIOR OU IGUAL A 1,5 M E MENOR QUE 2,5 M, EM LOCAL COM NÍVEL ALTO DE INTERFERÊNCIA. AF_06/2016</v>
          </cell>
          <cell r="D3250" t="str">
            <v>M2</v>
          </cell>
          <cell r="E3250" t="str">
            <v>14,16</v>
          </cell>
          <cell r="F3250" t="str">
            <v>15,39</v>
          </cell>
        </row>
        <row r="3251">
          <cell r="A3251" t="str">
            <v>94043</v>
          </cell>
          <cell r="B3251" t="str">
            <v>ESCORAMENTO DE VALA, TIPO PONTALETEAMENTO, COM PROFUNDIDADE DE 0 A 1,5 M, LARGURA MENOR QUE 1,5 M, EM LOCAL COM NÍVEL BAIXO DE INTERFERÊNCIA. AF_06/2016</v>
          </cell>
          <cell r="D3251" t="str">
            <v>M2</v>
          </cell>
          <cell r="E3251" t="str">
            <v>13,35</v>
          </cell>
          <cell r="F3251" t="str">
            <v>14,53</v>
          </cell>
        </row>
        <row r="3252">
          <cell r="A3252" t="str">
            <v>94044</v>
          </cell>
          <cell r="B3252" t="str">
            <v>ESCORAMENTO DE VALA, TIPO PONTALETEAMENTO, COM PROFUNDIDADE DE 0 A 1,5 M, LARGURA MAIOR OU IGUAL A 1,5 M E MENOR QUE 2,5 M, EM LOCAL COM NÍVEL BAIXO DE INTERFERÊNCIA. AF_06/2016</v>
          </cell>
          <cell r="D3252" t="str">
            <v>M2</v>
          </cell>
          <cell r="E3252" t="str">
            <v>18,85</v>
          </cell>
          <cell r="F3252" t="str">
            <v>20,60</v>
          </cell>
        </row>
        <row r="3253">
          <cell r="A3253" t="str">
            <v>94045</v>
          </cell>
          <cell r="B3253" t="str">
            <v>ESCORAMENTO DE VALA, TIPO PONTALETEAMENTO, COM PROFUNDIDADE DE 1,5 A 3,0 M, LARGURA MENOR QUE 1,5 M, EM LOCAL COM NÍVEL BAIXO DE INTERFERÊNCIA. AF_06/2016</v>
          </cell>
          <cell r="D3253" t="str">
            <v>M2</v>
          </cell>
          <cell r="E3253" t="str">
            <v>10,34</v>
          </cell>
          <cell r="F3253" t="str">
            <v>11,22</v>
          </cell>
        </row>
        <row r="3254">
          <cell r="A3254" t="str">
            <v>94046</v>
          </cell>
          <cell r="B3254" t="str">
            <v>ESCORAMENTO DE VALA, TIPO PONTALETEAMENTO, COM PROFUNDIDADE DE 1,5 A 3,0 M, LARGURA MAIOR OU IGUAL A 1,5 M E MENOR QUE 2,5 M, EM LOCAL COM NÍVEL BAIXO DE INTERFERÊNCIA. AF_06/2016</v>
          </cell>
          <cell r="D3254" t="str">
            <v>M2</v>
          </cell>
          <cell r="E3254" t="str">
            <v>15,82</v>
          </cell>
          <cell r="F3254" t="str">
            <v>17,26</v>
          </cell>
        </row>
        <row r="3255">
          <cell r="A3255" t="str">
            <v>94047</v>
          </cell>
          <cell r="B3255" t="str">
            <v>ESCORAMENTO DE VALA, TIPO PONTALETEAMENTO, COM PROFUNDIDADE DE 3,0 A 4,5 M, LARGURA MENOR QUE 1,5 M EM LOCAL COM NÍVEL BAIXO DE INTERFERÊNCIA. AF_06/2016</v>
          </cell>
          <cell r="D3255" t="str">
            <v>M2</v>
          </cell>
          <cell r="E3255" t="str">
            <v>7,69</v>
          </cell>
          <cell r="F3255" t="str">
            <v>8,26</v>
          </cell>
        </row>
        <row r="3256">
          <cell r="A3256" t="str">
            <v>94048</v>
          </cell>
          <cell r="B3256" t="str">
            <v>ESCORAMENTO DE VALA, TIPO PONTALETEAMENTO, COM PROFUNDIDADE DE 3,0 A 4,5 M, LARGURA MAIOR OU IGUAL A 1,5 M E MENOR QUE 2,5 M, EM LOCAL COM NÍVEL BAIXO DE INTERFERÊNCIA. AF_06/2016</v>
          </cell>
          <cell r="D3256" t="str">
            <v>M2</v>
          </cell>
          <cell r="E3256" t="str">
            <v>13,29</v>
          </cell>
          <cell r="F3256" t="str">
            <v>14,43</v>
          </cell>
        </row>
        <row r="3257">
          <cell r="A3257" t="str">
            <v>94049</v>
          </cell>
          <cell r="B3257" t="str">
            <v>ESCORAMENTO DE VALA, TIPO DESCONTÍNUO, COM PROFUNDIDADE DE 0 A 1,5 M, LARGURA MENOR QUE 1,5 M, EM LOCAL COM NÍVEL ALTO DE INTERFERÊNCIA. AF_06/2016</v>
          </cell>
          <cell r="D3257" t="str">
            <v>M2</v>
          </cell>
          <cell r="E3257" t="str">
            <v>23,25</v>
          </cell>
          <cell r="F3257" t="str">
            <v>24,90</v>
          </cell>
        </row>
        <row r="3258">
          <cell r="A3258" t="str">
            <v>94050</v>
          </cell>
          <cell r="B3258" t="str">
            <v>ESCORAMENTO DE VALA, TIPO DESCONTÍNUO, COM PROFUNDIDADE DE 0 A 1,5 M, LARGURA MAIOR OU IGUAL A 1,5 M E MENOR QUE 2,5 M, EM LOCAL COM NÍVEL ALTO DE INTERFERÊNCIA. AF_06/2016</v>
          </cell>
          <cell r="D3258" t="str">
            <v>M2</v>
          </cell>
          <cell r="E3258" t="str">
            <v>30,39</v>
          </cell>
          <cell r="F3258" t="str">
            <v>32,78</v>
          </cell>
        </row>
        <row r="3259">
          <cell r="A3259" t="str">
            <v>94051</v>
          </cell>
          <cell r="B3259" t="str">
            <v>ESCORAMENTO DE VALA, TIPO DESCONTÍNUO, COM PROFUNDIDADE DE 1,5 M A 3,0 M, LARGURA MENOR QUE 1,5 M, EM LOCAL COM NÍVEL ALTO DE INTERFERÊNCIA. AF_06/2016</v>
          </cell>
          <cell r="D3259" t="str">
            <v>M2</v>
          </cell>
          <cell r="E3259" t="str">
            <v>19,04</v>
          </cell>
          <cell r="F3259" t="str">
            <v>20,31</v>
          </cell>
        </row>
        <row r="3260">
          <cell r="A3260" t="str">
            <v>94052</v>
          </cell>
          <cell r="B3260" t="str">
            <v>ESCORAMENTO DE VALA, TIPO DESCONTÍNUO, COM PROFUNDIDADE DE 1,5 A 3,0 M, LARGURA MAIOR OU IGUAL A 1,5 M E MENOR QUE 2,5 M, EM LOCAL COM NÍVEL ALTO DE INTERFERÊNCIA. AF_06/2016</v>
          </cell>
          <cell r="D3260" t="str">
            <v>M2</v>
          </cell>
          <cell r="E3260" t="str">
            <v>26,05</v>
          </cell>
          <cell r="F3260" t="str">
            <v>28,04</v>
          </cell>
        </row>
        <row r="3261">
          <cell r="A3261" t="str">
            <v>94053</v>
          </cell>
          <cell r="B3261" t="str">
            <v>ESCORAMENTO DE VALA, TIPO DESCONTÍNUO, COM PROFUNDIDADE DE 3,0 A 4,5 M, LARGURA MENOR QUE 1,5 M, EM LOCAL COM NÍVEL ALTO DE INTERFERÊNCIA. AF_06/2016</v>
          </cell>
          <cell r="D3261" t="str">
            <v>M2</v>
          </cell>
          <cell r="E3261" t="str">
            <v>16,29</v>
          </cell>
          <cell r="F3261" t="str">
            <v>17,16</v>
          </cell>
        </row>
        <row r="3262">
          <cell r="A3262" t="str">
            <v>94054</v>
          </cell>
          <cell r="B3262" t="str">
            <v>ESCORAMENTO DE VALA, TIPO DESCONTÍNUO, COM PROFUNDIDADE DE 3,0 A 4,5 M, LARGURA MAIOR OU IGUAL A 1,5 E MENOR QUE 2,5 M, EM LOCAL COM NÍVEL ALTO DE INTERFERÊNCIA. AF_06/2016</v>
          </cell>
          <cell r="D3262" t="str">
            <v>M2</v>
          </cell>
          <cell r="E3262" t="str">
            <v>23,43</v>
          </cell>
          <cell r="F3262" t="str">
            <v>25,03</v>
          </cell>
        </row>
        <row r="3263">
          <cell r="A3263" t="str">
            <v>94055</v>
          </cell>
          <cell r="B3263" t="str">
            <v>ESCORAMENTO DE VALA, TIPO DESCONTÍNUO, COM PROFUNDIDADE DE 0 A 1,5 M, LARGURA MENOR QUE 1,5 M, EM LOCAL COM NÍVEL BAIXO DE INTERFERÊNCIA. AF_06/2016</v>
          </cell>
          <cell r="D3263" t="str">
            <v>M2</v>
          </cell>
          <cell r="E3263" t="str">
            <v>22,15</v>
          </cell>
          <cell r="F3263" t="str">
            <v>23,67</v>
          </cell>
        </row>
        <row r="3264">
          <cell r="A3264" t="str">
            <v>94056</v>
          </cell>
          <cell r="B3264" t="str">
            <v>ESCORAMENTO DE VALA, TIPO DESCONTÍNUO, COM PROFUNDIDADE DE 0 A 1,5 M, LARGURA MAIOR OU IGUAL A 1,5 M E MENOR QUE 2,5 M, EM LOCAL COM NÍVEL BAIXO DE INTERFERÊNCIA. AF_06/2016</v>
          </cell>
          <cell r="D3264" t="str">
            <v>M2</v>
          </cell>
          <cell r="E3264" t="str">
            <v>29,29</v>
          </cell>
          <cell r="F3264" t="str">
            <v>31,57</v>
          </cell>
        </row>
        <row r="3265">
          <cell r="A3265" t="str">
            <v>94057</v>
          </cell>
          <cell r="B3265" t="str">
            <v>ESCORAMENTO DE VALA, TIPO DESCONTÍNUO, COM PROFUNDIDADE DE 1,5 M A 3,0 M, LARGURA MENOR QUE 1,5 M, EM LOCAL COM NÍVEL BAIXO DE INTERFERÊNCIA. AF_06/2016</v>
          </cell>
          <cell r="D3265" t="str">
            <v>M2</v>
          </cell>
          <cell r="E3265" t="str">
            <v>17,95</v>
          </cell>
          <cell r="F3265" t="str">
            <v>19,09</v>
          </cell>
        </row>
        <row r="3266">
          <cell r="A3266" t="str">
            <v>94058</v>
          </cell>
          <cell r="B3266" t="str">
            <v>ESCORAMENTO DE VALA, TIPO DESCONTÍNUO, COM PROFUNDIDADE DE 1,5 A 3,0 M, LARGURA MAIOR OU IGUAL A 1,5 M E MENOR QUE 2,5 M, EM LOCAL COM NÍVEL BAIXO DE INTERFERÊNCIA. AF_06/2016</v>
          </cell>
          <cell r="D3266" t="str">
            <v>M2</v>
          </cell>
          <cell r="E3266" t="str">
            <v>24,94</v>
          </cell>
          <cell r="F3266" t="str">
            <v>26,82</v>
          </cell>
        </row>
        <row r="3267">
          <cell r="A3267" t="str">
            <v>94059</v>
          </cell>
          <cell r="B3267" t="str">
            <v>ESCORAMENTO DE VALA, TIPO DESCONTÍNUO, COM PROFUNDIDADE DE 3,0 A 4,5 M, LARGURA MENOR QUE 1,5 M, EM LOCAL COM NÍVEL BAIXO DE INTERFERÊNCIA. AF_06/2016</v>
          </cell>
          <cell r="D3267" t="str">
            <v>M2</v>
          </cell>
          <cell r="E3267" t="str">
            <v>15,19</v>
          </cell>
          <cell r="F3267" t="str">
            <v>15,94</v>
          </cell>
        </row>
        <row r="3268">
          <cell r="A3268" t="str">
            <v>94060</v>
          </cell>
          <cell r="B3268" t="str">
            <v>ESCORAMENTO DE VALA, TIPO DESCONTÍNUO, COM PROFUNDIDADE DE 3,0 A 4,5 M, LARGURA MAIOR OU IGUAL A 1,5 E MENOR QUE 2,5 M, EM LOCAL COM NÍVEL BAIXO DE INTERFERÊNCIA. AF_06/2016</v>
          </cell>
          <cell r="D3268" t="str">
            <v>M2</v>
          </cell>
          <cell r="E3268" t="str">
            <v>22,32</v>
          </cell>
          <cell r="F3268" t="str">
            <v>23,80</v>
          </cell>
        </row>
        <row r="3269">
          <cell r="A3269" t="str">
            <v>83770</v>
          </cell>
          <cell r="B3269" t="str">
            <v>ESCORAMENTO CONTINUO DE VALAS, MISTO, COM PERFIL I DE 8"</v>
          </cell>
          <cell r="D3269" t="str">
            <v>M2</v>
          </cell>
          <cell r="E3269" t="str">
            <v>127,91</v>
          </cell>
          <cell r="F3269" t="str">
            <v>134,56</v>
          </cell>
        </row>
        <row r="3270">
          <cell r="A3270" t="str">
            <v>73301</v>
          </cell>
          <cell r="B3270" t="str">
            <v>ESCORAMENTO FORMAS ATE H = 3,30M, COM MADEIRA DE 3A QUALIDADE, NAO APARELHADA, APROVEITAMENTO TABUAS 3X E PRUMOS 4X.</v>
          </cell>
          <cell r="D3270" t="str">
            <v>M3</v>
          </cell>
          <cell r="E3270" t="str">
            <v>8,04</v>
          </cell>
          <cell r="F3270" t="str">
            <v>8,62</v>
          </cell>
        </row>
        <row r="3271">
          <cell r="A3271" t="str">
            <v>83515</v>
          </cell>
          <cell r="B3271" t="str">
            <v>ESCORAMENTO FORMAS DE H=3,30 A 3,50 M, COM MADEIRA 3A QUALIDADE, NAO APARELHADA, APROVEITAMENTO TABUAS 3X E PRUMOS 4X</v>
          </cell>
          <cell r="D3271" t="str">
            <v>M3</v>
          </cell>
          <cell r="E3271" t="str">
            <v>14,06</v>
          </cell>
          <cell r="F3271" t="str">
            <v>14,69</v>
          </cell>
        </row>
        <row r="3272">
          <cell r="A3272" t="str">
            <v>83516</v>
          </cell>
          <cell r="B3272" t="str">
            <v>ESCORAMENTO FORMAS H=3,50 A 4,00 M, COM MADEIRA DE 3A QUALIDADE, NAO APARELHADA, APROVEITAMENTO TABUAS 3X E PRUMOS 4X.</v>
          </cell>
          <cell r="D3272" t="str">
            <v>M3</v>
          </cell>
          <cell r="E3272" t="str">
            <v>16,24</v>
          </cell>
          <cell r="F3272" t="str">
            <v>16,97</v>
          </cell>
        </row>
        <row r="3273">
          <cell r="A3273" t="str">
            <v>90788</v>
          </cell>
          <cell r="B3273" t="str">
            <v>KIT DE PORTA-PRONTA DE MADEIRA EM ACABAMENTO MELAMÍNICO BRANCO, FOLHA LEVE OU MÉDIA, 60X210CM, EXCLUSIVE FECHADURA, FIXAÇÃO COM PREENCHIMENTO PARCIAL DE ESPUMA EXPANSIVA - FORNECIMENTO E INSTALAÇÃO. AF_12/2019</v>
          </cell>
          <cell r="D3273" t="str">
            <v>UN</v>
          </cell>
          <cell r="E3273" t="str">
            <v>427,79</v>
          </cell>
          <cell r="F3273" t="str">
            <v>429,11</v>
          </cell>
        </row>
        <row r="3274">
          <cell r="A3274" t="str">
            <v>90789</v>
          </cell>
          <cell r="B3274" t="str">
            <v>KIT DE PORTA-PRONTA DE MADEIRA EM ACABAMENTO MELAMÍNICO BRANCO, FOLHA LEVE OU MÉDIA, 70X210CM, EXCLUSIVE FECHADURA, FIXAÇÃO COM PREENCHIMENTO PARCIAL DE ESPUMA EXPANSIVA - FORNECIMENTO E INSTALAÇÃO. AF_12/2019</v>
          </cell>
          <cell r="D3274" t="str">
            <v>UN</v>
          </cell>
          <cell r="E3274" t="str">
            <v>442,00</v>
          </cell>
          <cell r="F3274" t="str">
            <v>443,47</v>
          </cell>
        </row>
        <row r="3275">
          <cell r="A3275" t="str">
            <v>90790</v>
          </cell>
          <cell r="B3275" t="str">
            <v>KIT DE PORTA-PRONTA DE MADEIRA EM ACABAMENTO MELAMÍNICO BRANCO, FOLHA LEVE OU MÉDIA, 80X210CM, EXCLUSIVE FECHADURA, FIXAÇÃO COM PREENCHIMENTO PARCIAL DE ESPUMA EXPANSIVA - FORNECIMENTO E INSTALAÇÃO. AF_12/2019</v>
          </cell>
          <cell r="D3275" t="str">
            <v>UN</v>
          </cell>
          <cell r="E3275" t="str">
            <v>445,78</v>
          </cell>
          <cell r="F3275" t="str">
            <v>447,37</v>
          </cell>
        </row>
        <row r="3276">
          <cell r="A3276" t="str">
            <v>90791</v>
          </cell>
          <cell r="B3276" t="str">
            <v>KIT DE PORTA-PRONTA DE MADEIRA EM ACABAMENTO MELAMÍNICO BRANCO, FOLHA PESADA OU SUPERPESADA, 80X210CM, EXCLUSIVE FECHADURA, FIXAÇÃO COM PREENCHIMENTO PARCIAL DE ESPUMA EXPANSIVA - FORNECIMENTO E INSTALAÇÃO. AF_12/2019</v>
          </cell>
          <cell r="D3276" t="str">
            <v>UN</v>
          </cell>
          <cell r="E3276" t="str">
            <v>476,71</v>
          </cell>
          <cell r="F3276" t="str">
            <v>478,88</v>
          </cell>
        </row>
        <row r="3277">
          <cell r="A3277" t="str">
            <v>90793</v>
          </cell>
          <cell r="B3277" t="str">
            <v>KIT DE PORTA-PRONTA DE MADEIRA EM ACABAMENTO MELAMÍNICO BRANCO, FOLHA PESADA OU SUPERPESADA, 90X210CM, EXCLUSIVE FECHADURA, FIXAÇÃO COM PREENCHIMENTO TOTAL DE ESPUMA EXPANSIVA - FORNECIMENTO E INSTALAÇÃO. AF_12/2019</v>
          </cell>
          <cell r="D3277" t="str">
            <v>UN</v>
          </cell>
          <cell r="E3277" t="str">
            <v>512,02</v>
          </cell>
          <cell r="F3277" t="str">
            <v>514,69</v>
          </cell>
        </row>
        <row r="3278">
          <cell r="A3278" t="str">
            <v>90794</v>
          </cell>
          <cell r="B3278" t="str">
            <v>KIT DE PORTA-PRONTA DE MADEIRA EM ACABAMENTO MELAMÍNICO BRANCO, FOLHA LEVE OU MÉDIA, E BATENTE METÁLICO, 60X210CM, EXCLUSIVE FECHADURA, FIXAÇÃO COM ARGAMASSA - FORNECIMENTO E INSTALAÇÃO. AF_12/2019</v>
          </cell>
          <cell r="D3278" t="str">
            <v>UN</v>
          </cell>
          <cell r="E3278" t="str">
            <v>458,73</v>
          </cell>
          <cell r="F3278" t="str">
            <v>463,83</v>
          </cell>
        </row>
        <row r="3279">
          <cell r="A3279" t="str">
            <v>90795</v>
          </cell>
          <cell r="B3279" t="str">
            <v>KIT DE PORTA-PRONTA DE MADEIRA EM ACABAMENTO MELAMÍNICO BRANCO, FOLHA LEVE OU MÉDIA, E BATENTE METÁLICO, 70X210CM,  EXCLUSIVE FECHADURA, FIXAÇÃO COM ARGAMASSA - FORNECIMENTO E INSTALAÇÃO. AF_12/2019</v>
          </cell>
          <cell r="D3279" t="str">
            <v>UN</v>
          </cell>
          <cell r="E3279" t="str">
            <v>476,58</v>
          </cell>
          <cell r="F3279" t="str">
            <v>482,21</v>
          </cell>
        </row>
        <row r="3280">
          <cell r="A3280" t="str">
            <v>90796</v>
          </cell>
          <cell r="B3280" t="str">
            <v>KIT DE PORTA-PRONTA DE MADEIRA EM ACABAMENTO MELAMÍNICO BRANCO, FOLHA LEVE OU MÉDIA, E BATENTE METÁLICO, 80X210CM, EXCLUSIVE FECHADURA, FIXAÇÃO COM ARGAMASSA - FORNECIMENTO E INSTALAÇÃO. AF_12/2019</v>
          </cell>
          <cell r="D3280" t="str">
            <v>UN</v>
          </cell>
          <cell r="E3280" t="str">
            <v>484,01</v>
          </cell>
          <cell r="F3280" t="str">
            <v>490,17</v>
          </cell>
        </row>
        <row r="3281">
          <cell r="A3281" t="str">
            <v>90797</v>
          </cell>
          <cell r="B3281" t="str">
            <v>KIT DE PORTA-PRONTA DE MADEIRA EM ACABAMENTO MELAMÍNICO BRANCO, FOLHA LEVE OU MÉDIA, E BATENTE METÁLICO, 90X210CM,  EXCLUSIVE FECHADURA, FIXAÇÃO COM ARGAMASSA - FORNECIMENTO E INSTALAÇÃO. AF_12/2019</v>
          </cell>
          <cell r="D3281" t="str">
            <v>UN</v>
          </cell>
          <cell r="E3281" t="str">
            <v>513,36</v>
          </cell>
          <cell r="F3281" t="str">
            <v>520,05</v>
          </cell>
        </row>
        <row r="3282">
          <cell r="A3282" t="str">
            <v>90798</v>
          </cell>
          <cell r="B3282" t="str">
            <v>KIT DE PORTA-PRONTA DE MADEIRA EM ACABAMENTO MELAMÍNICO BRANCO, FOLHA PESADA OU SUPERPESADA, E BATENTE METÁLICO, 80X210CM, EXCLUSIVE FECHADURA, FIXAÇÃO COM ARGAMASSA - FORNECIMENTO E INSTALAÇÃO. AF_12/2019</v>
          </cell>
          <cell r="D3282" t="str">
            <v>UN</v>
          </cell>
          <cell r="E3282" t="str">
            <v>517,16</v>
          </cell>
          <cell r="F3282" t="str">
            <v>524,10</v>
          </cell>
        </row>
        <row r="3283">
          <cell r="A3283" t="str">
            <v>90799</v>
          </cell>
          <cell r="B3283" t="str">
            <v>KIT DE PORTA-PRONTA DE MADEIRA EM ACABAMENTO MELAMÍNICO BRANCO, FOLHA PESADA OU SUPERPESADA, E BATENTE METÁLICO, 90X210CM, EXCLUSIVE FECHADURA, FIXAÇÃO COM ARGAMASSA - FORNECIMENTO E INSTALAÇÃO. AF_12/2019</v>
          </cell>
          <cell r="D3283" t="str">
            <v>UN</v>
          </cell>
          <cell r="E3283" t="str">
            <v>534,29</v>
          </cell>
          <cell r="F3283" t="str">
            <v>541,84</v>
          </cell>
        </row>
        <row r="3284">
          <cell r="A3284" t="str">
            <v>90801</v>
          </cell>
          <cell r="B3284" t="str">
            <v>BATENTE PARA PORTA DE MADEIRA, PADRÃO MÉDIO - FORNECIMENTO E MONTAGEM. AF_12/2019</v>
          </cell>
          <cell r="D3284" t="str">
            <v>UN</v>
          </cell>
          <cell r="E3284" t="str">
            <v>160,04</v>
          </cell>
          <cell r="F3284" t="str">
            <v>167,90</v>
          </cell>
        </row>
        <row r="3285">
          <cell r="A3285" t="str">
            <v>90806</v>
          </cell>
          <cell r="B3285" t="str">
            <v>BATENTE PARA PORTA DE MADEIRA, FIXAÇÃO COM ARGAMASSA, PADRÃO MÉDIO - FORNECIMENTO E INSTALAÇÃO. AF_12/2019_P</v>
          </cell>
          <cell r="D3285" t="str">
            <v>UN</v>
          </cell>
          <cell r="E3285" t="str">
            <v>219,57</v>
          </cell>
          <cell r="F3285" t="str">
            <v>232,96</v>
          </cell>
        </row>
        <row r="3286">
          <cell r="A3286" t="str">
            <v>90820</v>
          </cell>
          <cell r="B3286" t="str">
            <v>PORTA DE MADEIRA PARA PINTURA, SEMI-OCA (LEVE OU MÉDIA), 60X210CM, ESPESSURA DE 3,5CM, INCLUSO DOBRADIÇAS - FORNECIMENTO E INSTALAÇÃO. AF_12/2019</v>
          </cell>
          <cell r="D3286" t="str">
            <v>UN</v>
          </cell>
          <cell r="E3286" t="str">
            <v>280,25</v>
          </cell>
          <cell r="F3286" t="str">
            <v>283,94</v>
          </cell>
        </row>
        <row r="3287">
          <cell r="A3287" t="str">
            <v>90821</v>
          </cell>
          <cell r="B3287" t="str">
            <v>PORTA DE MADEIRA PARA PINTURA, SEMI-OCA (LEVE OU MÉDIA), 70X210CM, ESPESSURA DE 3,5CM, INCLUSO DOBRADIÇAS - FORNECIMENTO E INSTALAÇÃO. AF_12/2019</v>
          </cell>
          <cell r="D3287" t="str">
            <v>UN</v>
          </cell>
          <cell r="E3287" t="str">
            <v>305,67</v>
          </cell>
          <cell r="F3287" t="str">
            <v>309,74</v>
          </cell>
        </row>
        <row r="3288">
          <cell r="A3288" t="str">
            <v>90822</v>
          </cell>
          <cell r="B3288" t="str">
            <v>PORTA DE MADEIRA PARA PINTURA, SEMI-OCA (LEVE OU MÉDIA), 80X210CM, ESPESSURA DE 3,5CM, INCLUSO DOBRADIÇAS - FORNECIMENTO E INSTALAÇÃO. AF_12/2019</v>
          </cell>
          <cell r="D3288" t="str">
            <v>UN</v>
          </cell>
          <cell r="E3288" t="str">
            <v>301,73</v>
          </cell>
          <cell r="F3288" t="str">
            <v>306,17</v>
          </cell>
        </row>
        <row r="3289">
          <cell r="A3289" t="str">
            <v>90823</v>
          </cell>
          <cell r="B3289" t="str">
            <v>PORTA DE MADEIRA PARA PINTURA, SEMI-OCA (LEVE OU MÉDIA), 90X210CM, ESPESSURA DE 3,5CM, INCLUSO DOBRADIÇAS - FORNECIMENTO E INSTALAÇÃO. AF_12/2019</v>
          </cell>
          <cell r="D3289" t="str">
            <v>UN</v>
          </cell>
          <cell r="E3289" t="str">
            <v>317,71</v>
          </cell>
          <cell r="F3289" t="str">
            <v>322,53</v>
          </cell>
        </row>
        <row r="3290">
          <cell r="A3290" t="str">
            <v>90824</v>
          </cell>
          <cell r="B3290" t="str">
            <v>PORTA DE MADEIRA PARA PINTURA, SEMI-OCA (PESADA OU SUPERPESADA), 80X210CM, ESPESSURA DE 3,5CM, INCLUSO DOBRADIÇAS - FORNECIMENTO E INSTALAÇÃO. AF_12/2019</v>
          </cell>
          <cell r="D3290" t="str">
            <v>UN</v>
          </cell>
          <cell r="E3290" t="str">
            <v>325,79</v>
          </cell>
          <cell r="F3290" t="str">
            <v>331,95</v>
          </cell>
        </row>
        <row r="3291">
          <cell r="A3291" t="str">
            <v>90825</v>
          </cell>
          <cell r="B3291" t="str">
            <v>PORTA DE MADEIRA, MACIÇA (PESADA OU SUPERPESADA), 90X210CM, ESPESSURA DE 3,5CM, INCLUSO DOBRADIÇAS - FORNECIMENTO E INSTALAÇÃO. AF_12/2019</v>
          </cell>
          <cell r="D3291" t="str">
            <v>UN</v>
          </cell>
          <cell r="E3291" t="str">
            <v>349,39</v>
          </cell>
          <cell r="F3291" t="str">
            <v>356,08</v>
          </cell>
        </row>
        <row r="3292">
          <cell r="A3292" t="str">
            <v>90830</v>
          </cell>
          <cell r="B3292" t="str">
            <v>FECHADURA DE EMBUTIR COM CILINDRO, EXTERNA, COMPLETA, ACABAMENTO PADRÃO MÉDIO, INCLUSO EXECUÇÃO DE FURO - FORNECIMENTO E INSTALAÇÃO. AF_12/2019</v>
          </cell>
          <cell r="D3292" t="str">
            <v>UN</v>
          </cell>
          <cell r="E3292" t="str">
            <v>85,73</v>
          </cell>
          <cell r="F3292" t="str">
            <v>88,62</v>
          </cell>
        </row>
        <row r="3293">
          <cell r="A3293" t="str">
            <v>90831</v>
          </cell>
          <cell r="B3293" t="str">
            <v>FECHADURA DE EMBUTIR PARA PORTA DE BANHEIRO, COMPLETA, ACABAMENTO PADRÃO MÉDIO, INCLUSO EXECUÇÃO DE FURO - FORNECIMENTO E INSTALAÇÃO. AF_12/2019</v>
          </cell>
          <cell r="D3293" t="str">
            <v>UN</v>
          </cell>
          <cell r="E3293" t="str">
            <v>67,16</v>
          </cell>
          <cell r="F3293" t="str">
            <v>69,37</v>
          </cell>
        </row>
        <row r="3294">
          <cell r="A3294" t="str">
            <v>90841</v>
          </cell>
          <cell r="B3294" t="str">
            <v>KIT DE PORTA DE MADEIRA PARA PINTURA, SEMI-OCA (LEVE OU MÉDIA), PADRÃO MÉDIO, 60X210CM, ESPESSURA DE 3,5CM, ITENS INCLUSOS: DOBRADIÇAS, MONTAGEM E INSTALAÇÃO DO BATENTE, FECHADURA COM EXECUÇÃO DO FURO - FORNECIMENTO E INSTALAÇÃO. AF_12/2019</v>
          </cell>
          <cell r="D3294" t="str">
            <v>UN</v>
          </cell>
          <cell r="E3294" t="str">
            <v>614,59</v>
          </cell>
          <cell r="F3294" t="str">
            <v>635,71</v>
          </cell>
        </row>
        <row r="3295">
          <cell r="A3295" t="str">
            <v>90842</v>
          </cell>
          <cell r="B3295" t="str">
            <v>KIT DE PORTA DE MADEIRA PARA PINTURA, SEMI-OCA (LEVE OU MÉDIA), PADRÃO MÉDIO, 70X210CM, ESPESSURA DE 3,5CM, ITENS INCLUSOS: DOBRADIÇAS, MONTAGEM E INSTALAÇÃO DO BATENTE, FECHADURA COM EXECUÇÃO DO FURO - FORNECIMENTO E INSTALAÇÃO. AF_12/2019</v>
          </cell>
          <cell r="D3295" t="str">
            <v>UN</v>
          </cell>
          <cell r="E3295" t="str">
            <v>646,85</v>
          </cell>
          <cell r="F3295" t="str">
            <v>668,39</v>
          </cell>
        </row>
        <row r="3296">
          <cell r="A3296" t="str">
            <v>90843</v>
          </cell>
          <cell r="B3296" t="str">
            <v>KIT DE PORTA DE MADEIRA PARA PINTURA, SEMI-OCA (LEVE OU MÉDIA), PADRÃO MÉDIO, 80X210CM, ESPESSURA DE 3,5CM, ITENS INCLUSOS: DOBRADIÇAS, MONTAGEM E INSTALAÇÃO DO BATENTE, FECHADURA COM EXECUÇÃO DO FURO - FORNECIMENTO E INSTALAÇÃO. AF_12/2019</v>
          </cell>
          <cell r="D3296" t="str">
            <v>UN</v>
          </cell>
          <cell r="E3296" t="str">
            <v>656,63</v>
          </cell>
          <cell r="F3296" t="str">
            <v>679,25</v>
          </cell>
        </row>
        <row r="3297">
          <cell r="A3297" t="str">
            <v>90844</v>
          </cell>
          <cell r="B3297" t="str">
            <v>KIT DE PORTA DE MADEIRA PARA PINTURA, SEMI-OCA (LEVE OU MÉDIA), PADRÃO MÉDIO, 90X210CM, ESPESSURA DE 3,5CM, ITENS INCLUSOS: DOBRADIÇAS, MONTAGEM E INSTALAÇÃO DO BATENTE, FECHADURA COM EXECUÇÃO DO FURO - FORNECIMENTO E INSTALAÇÃO. AF_12/2019</v>
          </cell>
          <cell r="D3297" t="str">
            <v>UN</v>
          </cell>
          <cell r="E3297" t="str">
            <v>673,60</v>
          </cell>
          <cell r="F3297" t="str">
            <v>696,64</v>
          </cell>
        </row>
        <row r="3298">
          <cell r="A3298" t="str">
            <v>90847</v>
          </cell>
          <cell r="B3298" t="str">
            <v>KIT DE PORTA DE MADEIRA PARA PINTURA, SEMI-OCA (LEVE OU MÉDIA), PADRÃO MÉDIO, 60X210CM, ESPESSURA DE 3,5CM, ITENS INCLUSOS: DOBRADIÇAS, MONTAGEM E INSTALAÇÃO DO BATENTE, SEM FECHADURA - FORNECIMENTO E INSTALAÇÃO. AF_12/2019</v>
          </cell>
          <cell r="D3298" t="str">
            <v>UN</v>
          </cell>
          <cell r="E3298" t="str">
            <v>547,43</v>
          </cell>
          <cell r="F3298" t="str">
            <v>566,34</v>
          </cell>
        </row>
        <row r="3299">
          <cell r="A3299" t="str">
            <v>90848</v>
          </cell>
          <cell r="B3299" t="str">
            <v>KIT DE PORTA DE MADEIRA PARA PINTURA, SEMI-OCA (LEVE OU MÉDIA), PADRÃO MÉDIO, 70X210CM, ESPESSURA DE 3,5CM, ITENS INCLUSOS: DOBRADIÇAS, MONTAGEM E INSTALAÇÃO DO BATENTE, SEM FECHADURA - FORNECIMENTO E INSTALAÇÃO. AF_12/2019</v>
          </cell>
          <cell r="D3299" t="str">
            <v>UN</v>
          </cell>
          <cell r="E3299" t="str">
            <v>573,84</v>
          </cell>
          <cell r="F3299" t="str">
            <v>593,17</v>
          </cell>
        </row>
        <row r="3300">
          <cell r="A3300" t="str">
            <v>90849</v>
          </cell>
          <cell r="B3300" t="str">
            <v>KIT DE PORTA DE MADEIRA PARA PINTURA, SEMI-OCA (LEVE OU MÉDIA), PADRÃO MÉDIO, 80X210CM, ESPESSURA DE 3,5CM, ITENS INCLUSOS: DOBRADIÇAS, MONTAGEM E INSTALAÇÃO DO BATENTE, SEM FECHADURA - FORNECIMENTO E INSTALAÇÃO. AF_12/2019</v>
          </cell>
          <cell r="D3300" t="str">
            <v>UN</v>
          </cell>
          <cell r="E3300" t="str">
            <v>570,90</v>
          </cell>
          <cell r="F3300" t="str">
            <v>590,63</v>
          </cell>
        </row>
        <row r="3301">
          <cell r="A3301" t="str">
            <v>90850</v>
          </cell>
          <cell r="B3301" t="str">
            <v>KIT DE PORTA DE MADEIRA PARA PINTURA, SEMI-OCA (LEVE OU MÉDIA), PADRÃO MÉDIO, 90X210CM, ESPESSURA DE 3,5CM, ITENS INCLUSOS: DOBRADIÇAS, MONTAGEM E INSTALAÇÃO DO BATENTE, SEM FECHADURA - FORNECIMENTO E INSTALAÇÃO. AF_12/2019</v>
          </cell>
          <cell r="D3301" t="str">
            <v>UN</v>
          </cell>
          <cell r="E3301" t="str">
            <v>587,87</v>
          </cell>
          <cell r="F3301" t="str">
            <v>608,02</v>
          </cell>
        </row>
        <row r="3302">
          <cell r="A3302" t="str">
            <v>91009</v>
          </cell>
          <cell r="B3302" t="str">
            <v>PORTA DE MADEIRA PARA VERNIZ, SEMI-OCA (LEVE OU MÉDIA), 60X210CM, ESPESSURA DE 3,5CM, INCLUSO DOBRADIÇAS - FORNECIMENTO E INSTALAÇÃO. AF_12/2019</v>
          </cell>
          <cell r="D3302" t="str">
            <v>UN</v>
          </cell>
          <cell r="E3302" t="str">
            <v>287,15</v>
          </cell>
          <cell r="F3302" t="str">
            <v>290,84</v>
          </cell>
        </row>
        <row r="3303">
          <cell r="A3303" t="str">
            <v>91010</v>
          </cell>
          <cell r="B3303" t="str">
            <v>PORTA DE MADEIRA PARA VERNIZ, SEMI-OCA (LEVE OU MÉDIA), 70X210CM, ESPESSURA DE 3,5CM, INCLUSO DOBRADIÇAS - FORNECIMENTO E INSTALAÇÃO. AF_12/2019</v>
          </cell>
          <cell r="D3303" t="str">
            <v>UN</v>
          </cell>
          <cell r="E3303" t="str">
            <v>230,01</v>
          </cell>
          <cell r="F3303" t="str">
            <v>234,08</v>
          </cell>
        </row>
        <row r="3304">
          <cell r="A3304" t="str">
            <v>91011</v>
          </cell>
          <cell r="B3304" t="str">
            <v>PORTA DE MADEIRA PARA VERNIZ, SEMI-OCA (LEVE OU MÉDIA), 80X210CM, ESPESSURA DE 3,5CM, INCLUSO DOBRADIÇAS - FORNECIMENTO E INSTALAÇÃO. AF_12/2019</v>
          </cell>
          <cell r="D3304" t="str">
            <v>UN</v>
          </cell>
          <cell r="E3304" t="str">
            <v>327,58</v>
          </cell>
          <cell r="F3304" t="str">
            <v>332,02</v>
          </cell>
        </row>
        <row r="3305">
          <cell r="A3305" t="str">
            <v>91012</v>
          </cell>
          <cell r="B3305" t="str">
            <v>PORTA DE MADEIRA PARA VERNIZ, SEMI-OCA (LEVE OU MÉDIA), 90X210CM, ESPESSURA DE 3,5CM, INCLUSO DOBRADIÇAS - FORNECIMENTO E INSTALAÇÃO. AF_12/2019</v>
          </cell>
          <cell r="D3305" t="str">
            <v>UN</v>
          </cell>
          <cell r="E3305" t="str">
            <v>312,40</v>
          </cell>
          <cell r="F3305" t="str">
            <v>317,22</v>
          </cell>
        </row>
        <row r="3306">
          <cell r="A3306" t="str">
            <v>91013</v>
          </cell>
          <cell r="B3306" t="str">
            <v>KIT DE PORTA DE MADEIRA PARA VERNIZ, SEMI-OCA (LEVE OU MÉDIA), PADRÃO MÉDIO, 60X210CM, ESPESSURA DE 3,5CM, ITENS INCLUSOS: DOBRADIÇAS, MONTAGEM E INSTALAÇÃO DO BATENTE, SEM FECHADURA - FORNECIMENTO E INSTALAÇÃO. AF_12/2019</v>
          </cell>
          <cell r="D3306" t="str">
            <v>UN</v>
          </cell>
          <cell r="E3306" t="str">
            <v>554,33</v>
          </cell>
          <cell r="F3306" t="str">
            <v>573,24</v>
          </cell>
        </row>
        <row r="3307">
          <cell r="A3307" t="str">
            <v>91014</v>
          </cell>
          <cell r="B3307" t="str">
            <v>KIT DE PORTA DE MADEIRA PARA VERNIZ, SEMI-OCA (LEVE OU MÉDIA), PADRÃO MÉDIO, 70X210CM, ESPESSURA DE 3,5CM, ITENS INCLUSOS: DOBRADIÇAS, MONTAGEM E INSTALAÇÃO DO BATENTE, SEM FECHADURA - FORNECIMENTO E INSTALAÇÃO. AF_12/2019</v>
          </cell>
          <cell r="D3307" t="str">
            <v>UN</v>
          </cell>
          <cell r="E3307" t="str">
            <v>498,18</v>
          </cell>
          <cell r="F3307" t="str">
            <v>517,51</v>
          </cell>
        </row>
        <row r="3308">
          <cell r="A3308" t="str">
            <v>91015</v>
          </cell>
          <cell r="B3308" t="str">
            <v>KIT DE PORTA DE MADEIRA PARA VERNIZ, SEMI-OCA (LEVE OU MÉDIA), PADRÃO MÉDIO, 80X210CM, ESPESSURA DE 3,5CM, ITENS INCLUSOS: DOBRADIÇAS, MONTAGEM E INSTALAÇÃO DO BATENTE, SEM FECHADURA - FORNECIMENTO E INSTALAÇÃO. AF_12/2019</v>
          </cell>
          <cell r="D3308" t="str">
            <v>UN</v>
          </cell>
          <cell r="E3308" t="str">
            <v>596,75</v>
          </cell>
          <cell r="F3308" t="str">
            <v>616,48</v>
          </cell>
        </row>
        <row r="3309">
          <cell r="A3309" t="str">
            <v>91016</v>
          </cell>
          <cell r="B3309" t="str">
            <v>KIT DE PORTA DE MADEIRA PARA VERNIZ, SEMI-OCA (LEVE OU MÉDIA), PADRÃO MÉDIO, 90X210CM, ESPESSURA DE 3,5CM, ITENS INCLUSOS: DOBRADIÇAS, MONTAGEM E INSTALAÇÃO DO BATENTE, SEM FECHADURA - FORNECIMENTO E INSTALAÇÃO. AF_12/2019</v>
          </cell>
          <cell r="D3309" t="str">
            <v>UN</v>
          </cell>
          <cell r="E3309" t="str">
            <v>582,56</v>
          </cell>
          <cell r="F3309" t="str">
            <v>602,71</v>
          </cell>
        </row>
        <row r="3310">
          <cell r="A3310" t="str">
            <v>91287</v>
          </cell>
          <cell r="B3310" t="str">
            <v>BATENTE PARA PORTA DE MADEIRA, PADRÃO POPULAR - FORNECIMENTO E MONTAGEM. AF_12/2019</v>
          </cell>
          <cell r="D3310" t="str">
            <v>UN</v>
          </cell>
          <cell r="E3310" t="str">
            <v>129,77</v>
          </cell>
          <cell r="F3310" t="str">
            <v>137,67</v>
          </cell>
        </row>
        <row r="3311">
          <cell r="A3311" t="str">
            <v>91292</v>
          </cell>
          <cell r="B3311" t="str">
            <v>BATENTE PARA PORTA DE MADEIRA, FIXAÇÃO COM ARGAMASSA, PADRÃO POPULAR. FORNECIMENTO E INSTALAÇÃO. AF_12/2019_P</v>
          </cell>
          <cell r="D3311" t="str">
            <v>UN</v>
          </cell>
          <cell r="E3311" t="str">
            <v>189,30</v>
          </cell>
          <cell r="F3311" t="str">
            <v>202,73</v>
          </cell>
        </row>
        <row r="3312">
          <cell r="A3312" t="str">
            <v>91295</v>
          </cell>
          <cell r="B3312" t="str">
            <v>PORTA DE MADEIRA FRISADA, SEMI-OCA (LEVE OU MÉDIA), 60X210CM, ESPESSURA DE 3CM, INCLUSO DOBRADIÇAS - FORNECIMENTO E INSTALAÇÃO. AF_12/2019</v>
          </cell>
          <cell r="D3312" t="str">
            <v>UN</v>
          </cell>
          <cell r="E3312" t="str">
            <v>268,60</v>
          </cell>
          <cell r="F3312" t="str">
            <v>272,29</v>
          </cell>
        </row>
        <row r="3313">
          <cell r="A3313" t="str">
            <v>91296</v>
          </cell>
          <cell r="B3313" t="str">
            <v>PORTA DE MADEIRA FRISADA, SEMI-OCA (LEVE OU MÉDIA), 70X210CM, ESPESSURA DE 3CM, INCLUSO DOBRADIÇAS - FORNECIMENTO E INSTALAÇÃO. AF_12/2019</v>
          </cell>
          <cell r="D3313" t="str">
            <v>UN</v>
          </cell>
          <cell r="E3313" t="str">
            <v>285,50</v>
          </cell>
          <cell r="F3313" t="str">
            <v>289,57</v>
          </cell>
        </row>
        <row r="3314">
          <cell r="A3314" t="str">
            <v>91297</v>
          </cell>
          <cell r="B3314" t="str">
            <v>PORTA DE MADEIRA FRISADA, SEMI-OCA (LEVE OU MÉDIA), 80X210CM, ESPESSURA DE 3,5CM, INCLUSO DOBRADIÇAS - FORNECIMENTO E INSTALAÇÃO. AF_12/2019</v>
          </cell>
          <cell r="D3314" t="str">
            <v>UN</v>
          </cell>
          <cell r="E3314" t="str">
            <v>329,48</v>
          </cell>
          <cell r="F3314" t="str">
            <v>333,92</v>
          </cell>
        </row>
        <row r="3315">
          <cell r="A3315" t="str">
            <v>91298</v>
          </cell>
          <cell r="B3315" t="str">
            <v>PORTA DE MADEIRA TIPO VENEZIANA, 80X210CM, ESPESSURA DE 3CM, INCLUSO DOBRADIÇAS - FORNECIMENTO E INSTALAÇÃO. AF_12/2019</v>
          </cell>
          <cell r="D3315" t="str">
            <v>UN</v>
          </cell>
          <cell r="E3315" t="str">
            <v>543,97</v>
          </cell>
          <cell r="F3315" t="str">
            <v>548,41</v>
          </cell>
        </row>
        <row r="3316">
          <cell r="A3316" t="str">
            <v>91299</v>
          </cell>
          <cell r="B3316" t="str">
            <v>PORTA DE MADEIRA, TIPO MEXICANA, MACIÇA (PESADA OU SUPERPESADA), 80X210CM, ESPESSURA DE 3,5CM, INCLUSO DOBRADIÇAS - FORNECIMENTO E INSTALAÇÃO. AF_12/2019</v>
          </cell>
          <cell r="D3316" t="str">
            <v>UN</v>
          </cell>
          <cell r="E3316" t="str">
            <v>753,46</v>
          </cell>
          <cell r="F3316" t="str">
            <v>759,62</v>
          </cell>
        </row>
        <row r="3317">
          <cell r="A3317" t="str">
            <v>91304</v>
          </cell>
          <cell r="B3317" t="str">
            <v>FECHADURA DE EMBUTIR COM CILINDRO, EXTERNA, COMPLETA, ACABAMENTO PADRÃO POPULAR, INCLUSO EXECUÇÃO DE FURO - FORNECIMENTO E INSTALAÇÃO. AF_12/2019</v>
          </cell>
          <cell r="D3317" t="str">
            <v>UN</v>
          </cell>
          <cell r="E3317" t="str">
            <v>65,30</v>
          </cell>
          <cell r="F3317" t="str">
            <v>68,19</v>
          </cell>
        </row>
        <row r="3318">
          <cell r="A3318" t="str">
            <v>91305</v>
          </cell>
          <cell r="B3318" t="str">
            <v>FECHADURA DE EMBUTIR PARA PORTA DE BANHEIRO, COMPLETA, ACABAMENTO PADRÃO POPULAR, INCLUSO EXECUÇÃO DE FURO - FORNECIMENTO E INSTALAÇÃO. AF_12/2019</v>
          </cell>
          <cell r="D3318" t="str">
            <v>UN</v>
          </cell>
          <cell r="E3318" t="str">
            <v>49,31</v>
          </cell>
          <cell r="F3318" t="str">
            <v>51,52</v>
          </cell>
        </row>
        <row r="3319">
          <cell r="A3319" t="str">
            <v>91306</v>
          </cell>
          <cell r="B3319" t="str">
            <v>FECHADURA DE EMBUTIR PARA PORTAS INTERNAS, COMPLETA, ACABAMENTO PADRÃO MÉDIO, COM EXECUÇÃO DE FURO - FORNECIMENTO E INSTALAÇÃO. AF_12/2019</v>
          </cell>
          <cell r="D3319" t="str">
            <v>UN</v>
          </cell>
          <cell r="E3319" t="str">
            <v>73,01</v>
          </cell>
          <cell r="F3319" t="str">
            <v>75,22</v>
          </cell>
        </row>
        <row r="3320">
          <cell r="A3320" t="str">
            <v>91307</v>
          </cell>
          <cell r="B3320" t="str">
            <v>FECHADURA DE EMBUTIR PARA PORTAS INTERNAS, COMPLETA, ACABAMENTO PADRÃO POPULAR, COM EXECUÇÃO DE FURO - FORNECIMENTO E INSTALAÇÃO. AF_12/2019</v>
          </cell>
          <cell r="D3320" t="str">
            <v>UN</v>
          </cell>
          <cell r="E3320" t="str">
            <v>51,71</v>
          </cell>
          <cell r="F3320" t="str">
            <v>53,92</v>
          </cell>
        </row>
        <row r="3321">
          <cell r="A3321" t="str">
            <v>91312</v>
          </cell>
          <cell r="B3321" t="str">
            <v>KIT DE PORTA DE MADEIRA PARA PINTURA, SEMI-OCA (LEVE OU MÉDIA), PADRÃO POPULAR, 60X210CM, ESPESSURA DE 3,5CM, ITENS INCLUSOS: DOBRADIÇAS, MONTAGEM E INSTALAÇÃO DO BATENTE, FECHADURA COM EXECUÇÃO DO FURO - FORNECIMENTO E INSTALAÇÃO. AF_12/2019</v>
          </cell>
          <cell r="D3321" t="str">
            <v>UN</v>
          </cell>
          <cell r="E3321" t="str">
            <v>559,46</v>
          </cell>
          <cell r="F3321" t="str">
            <v>580,62</v>
          </cell>
        </row>
        <row r="3322">
          <cell r="A3322" t="str">
            <v>91313</v>
          </cell>
          <cell r="B3322" t="str">
            <v>KIT DE PORTA DE MADEIRA PARA PINTURA, SEMI-OCA (LEVE OU MÉDIA), PADRÃO POPULAR, 70X210CM, ESPESSURA DE 3,5CM, ITENS INCLUSOS: DOBRADIÇAS, MONTAGEM E INSTALAÇÃO DO BATENTE, FECHADURA COM EXECUÇÃO DO FURO - FORNECIMENTO E INSTALAÇÃO. AF_12/2019</v>
          </cell>
          <cell r="D3322" t="str">
            <v>UN</v>
          </cell>
          <cell r="E3322" t="str">
            <v>588,13</v>
          </cell>
          <cell r="F3322" t="str">
            <v>609,70</v>
          </cell>
        </row>
        <row r="3323">
          <cell r="A3323" t="str">
            <v>91314</v>
          </cell>
          <cell r="B3323" t="str">
            <v>KIT DE PORTA DE MADEIRA PARA PINTURA, SEMI-OCA (LEVE OU MÉDIA), PADRÃO POPULAR, 80X210CM, ESPESSURA DE 3,5CM, ITENS INCLUSOS: DOBRADIÇAS, MONTAGEM E INSTALAÇÃO DO BATENTE, FECHADURA COM EXECUÇÃO DO FURO - FORNECIMENTO E INSTALAÇÃO. AF_12/2019</v>
          </cell>
          <cell r="D3323" t="str">
            <v>UN</v>
          </cell>
          <cell r="E3323" t="str">
            <v>598,63</v>
          </cell>
          <cell r="F3323" t="str">
            <v>621,29</v>
          </cell>
        </row>
        <row r="3324">
          <cell r="A3324" t="str">
            <v>91315</v>
          </cell>
          <cell r="B3324" t="str">
            <v>KIT DE PORTA DE MADEIRA PARA PINTURA, SEMI-OCA (LEVE OU MÉDIA), PADRÃO POPULAR, 90X210CM, ESPESSURA DE 3,5CM, ITENS INCLUSOS: DOBRADIÇAS, MONTAGEM E INSTALAÇÃO DO BATENTE, FECHADURA COM EXECUÇÃO DO FURO - FORNECIMENTO E INSTALAÇÃO. AF_12/2019</v>
          </cell>
          <cell r="D3324" t="str">
            <v>UN</v>
          </cell>
          <cell r="E3324" t="str">
            <v>615,45</v>
          </cell>
          <cell r="F3324" t="str">
            <v>638,53</v>
          </cell>
        </row>
        <row r="3325">
          <cell r="A3325" t="str">
            <v>91318</v>
          </cell>
          <cell r="B3325" t="str">
            <v>KIT DE PORTA DE MADEIRA PARA PINTURA, SEMI-OCA (LEVE OU MÉDIA), PADRÃO POPULAR, 60X210CM, ESPESSURA DE 3,5CM, ITENS INCLUSOS: DOBRADIÇAS, MONTAGEM E INSTALAÇÃO DO BATENTE, SEM FECHADURA - FORNECIMENTO E INSTALAÇÃO. AF_12/2019</v>
          </cell>
          <cell r="D3325" t="str">
            <v>UN</v>
          </cell>
          <cell r="E3325" t="str">
            <v>510,15</v>
          </cell>
          <cell r="F3325" t="str">
            <v>529,10</v>
          </cell>
        </row>
        <row r="3326">
          <cell r="A3326" t="str">
            <v>91319</v>
          </cell>
          <cell r="B3326" t="str">
            <v>KIT DE PORTA DE MADEIRA PARA PINTURA, SEMI-OCA (LEVE OU MÉDIA), PADRÃO POPULAR, 70X210CM, ESPESSURA DE 3,5CM, ITENS INCLUSOS: DOBRADIÇAS, MONTAGEM E INSTALAÇÃO DO BATENTE, SEM FECHADURA - FORNECIMENTO E INSTALAÇÃO. AF_12/2019</v>
          </cell>
          <cell r="D3326" t="str">
            <v>UN</v>
          </cell>
          <cell r="E3326" t="str">
            <v>536,42</v>
          </cell>
          <cell r="F3326" t="str">
            <v>555,78</v>
          </cell>
        </row>
        <row r="3327">
          <cell r="A3327" t="str">
            <v>91320</v>
          </cell>
          <cell r="B3327" t="str">
            <v>KIT DE PORTA DE MADEIRA PARA PINTURA, SEMI-OCA (LEVE OU MÉDIA), PADRÃO POPULAR, 80X210CM, ESPESSURA DE 3,5CM, ITENS INCLUSOS: DOBRADIÇAS, MONTAGEM E INSTALAÇÃO DO BATENTE, SEM FECHADURA - FORNECIMENTO E INSTALAÇÃO. AF_12/2019</v>
          </cell>
          <cell r="D3327" t="str">
            <v>UN</v>
          </cell>
          <cell r="E3327" t="str">
            <v>533,33</v>
          </cell>
          <cell r="F3327" t="str">
            <v>553,10</v>
          </cell>
        </row>
        <row r="3328">
          <cell r="A3328" t="str">
            <v>91321</v>
          </cell>
          <cell r="B3328" t="str">
            <v>KIT DE PORTA DE MADEIRA PARA PINTURA, SEMI-OCA (LEVE OU MÉDIA), PADRÃO POPULAR, 90X210CM, ESPESSURA DE 3,5CM, ITENS INCLUSOS: DOBRADIÇAS, MONTAGEM E INSTALAÇÃO DO BATENTE, SEM FECHADURA - FORNECIMENTO E INSTALAÇÃO. AF_12/2019</v>
          </cell>
          <cell r="D3328" t="str">
            <v>UN</v>
          </cell>
          <cell r="E3328" t="str">
            <v>550,15</v>
          </cell>
          <cell r="F3328" t="str">
            <v>570,34</v>
          </cell>
        </row>
        <row r="3329">
          <cell r="A3329" t="str">
            <v>91324</v>
          </cell>
          <cell r="B3329" t="str">
            <v>KIT DE PORTA DE MADEIRA PARA VERNIZ, SEMI-OCA (LEVE OU MÉDIA), PADRÃO POPULAR, 60X210CM, ESPESSURA DE 3,5CM, ITENS INCLUSOS: DOBRADIÇAS, MONTAGEM E INSTALAÇÃO DO BATENTE, SEM FECHADURA - FORNECIMENTO E INSTALAÇÃO. AF_12/2019</v>
          </cell>
          <cell r="D3329" t="str">
            <v>UN</v>
          </cell>
          <cell r="E3329" t="str">
            <v>517,05</v>
          </cell>
          <cell r="F3329" t="str">
            <v>536,00</v>
          </cell>
        </row>
        <row r="3330">
          <cell r="A3330" t="str">
            <v>91325</v>
          </cell>
          <cell r="B3330" t="str">
            <v>KIT DE PORTA DE MADEIRA PARA VERNIZ, SEMI-OCA (LEVE OU MÉDIA), PADRÃO POPULAR, 70X210CM, ESPESSURA DE 3,5CM, ITENS INCLUSOS: DOBRADIÇAS, MONTAGEM E INSTALAÇÃO DO BATENTE, SEM FECHADURA - FORNECIMENTO E INSTALAÇÃO. AF_12/2019</v>
          </cell>
          <cell r="D3330" t="str">
            <v>UN</v>
          </cell>
          <cell r="E3330" t="str">
            <v>460,76</v>
          </cell>
          <cell r="F3330" t="str">
            <v>480,12</v>
          </cell>
        </row>
        <row r="3331">
          <cell r="A3331" t="str">
            <v>91326</v>
          </cell>
          <cell r="B3331" t="str">
            <v>KIT DE PORTA DE MADEIRA PARA VERNIZ, SEMI-OCA (LEVE OU MÉDIA), PADRÃO POPULAR, 80X210CM, ESPESSURA DE 3,5CM, ITENS INCLUSOS: DOBRADIÇAS, MONTAGEM E INSTALAÇÃO DO BATENTE, SEM FECHADURA - FORNECIMENTO E INSTALAÇÃO. AF_12/2019</v>
          </cell>
          <cell r="D3331" t="str">
            <v>UN</v>
          </cell>
          <cell r="E3331" t="str">
            <v>559,18</v>
          </cell>
          <cell r="F3331" t="str">
            <v>578,95</v>
          </cell>
        </row>
        <row r="3332">
          <cell r="A3332" t="str">
            <v>91327</v>
          </cell>
          <cell r="B3332" t="str">
            <v>KIT DE PORTA DE MADEIRA PARA VERNIZ, SEMI-OCA (LEVE OU MÉDIA), PADRÃO POPULAR, 90X210CM, ESPESSURA DE 3,5CM, ITENS INCLUSOS: DOBRADIÇAS, MONTAGEM E INSTALAÇÃO DO BATENTE, SEM FECHADURA - FORNECIMENTO E INSTALAÇÃO. AF_12/2019</v>
          </cell>
          <cell r="D3332" t="str">
            <v>UN</v>
          </cell>
          <cell r="E3332" t="str">
            <v>544,84</v>
          </cell>
          <cell r="F3332" t="str">
            <v>565,03</v>
          </cell>
        </row>
        <row r="3333">
          <cell r="A3333" t="str">
            <v>91328</v>
          </cell>
          <cell r="B3333" t="str">
            <v>KIT DE PORTA DE MADEIRA FRISADA, SEMI-OCA (LEVE OU MÉDIA), PADRÃO MÉDIO 60X210CM, ESPESSURA DE 3CM, ITENS INCLUSOS: DOBRADIÇAS, MONTAGEM E INSTALAÇÃO DO BATENTE, SEM FECHADURA - FORNECIMENTO E INSTALAÇÃO. AF_12/2019</v>
          </cell>
          <cell r="D3333" t="str">
            <v>UN</v>
          </cell>
          <cell r="E3333" t="str">
            <v>535,78</v>
          </cell>
          <cell r="F3333" t="str">
            <v>554,69</v>
          </cell>
        </row>
        <row r="3334">
          <cell r="A3334" t="str">
            <v>91329</v>
          </cell>
          <cell r="B3334" t="str">
            <v>KIT DE PORTA DE MADEIRA FRISADA, SEMI-OCA (LEVE OU MÉDIA), PADRÃO POPULAR, 60X210CM, ESPESSURA DE 3CM, ITENS INCLUSOS: DOBRADIÇAS, MONTAGEM E INSTALAÇÃO DO BATENTE, SEM FECHADURA - FORNECIMENTO E INSTALAÇÃO. AF_12/2019</v>
          </cell>
          <cell r="D3334" t="str">
            <v>UN</v>
          </cell>
          <cell r="E3334" t="str">
            <v>498,50</v>
          </cell>
          <cell r="F3334" t="str">
            <v>517,45</v>
          </cell>
        </row>
        <row r="3335">
          <cell r="A3335" t="str">
            <v>91330</v>
          </cell>
          <cell r="B3335" t="str">
            <v>KIT DE PORTA DE MADEIRA FRISADA, SEMI-OCA (LEVE OU MÉDIA), PADRÃO MÉDIO, 70X210CM, ESPESSURA DE 3CM, ITENS INCLUSOS: DOBRADIÇAS, MONTAGEM E INSTALAÇÃO DO BATENTE, SEM FECHADURA - FORNECIMENTO E INSTALAÇÃO. AF_12/2019</v>
          </cell>
          <cell r="D3335" t="str">
            <v>UN</v>
          </cell>
          <cell r="E3335" t="str">
            <v>553,67</v>
          </cell>
          <cell r="F3335" t="str">
            <v>573,00</v>
          </cell>
        </row>
        <row r="3336">
          <cell r="A3336" t="str">
            <v>91331</v>
          </cell>
          <cell r="B3336" t="str">
            <v>KIT DE PORTA DE MADEIRA FRISADA, SEMI-OCA (LEVE OU MÉDIA), PADRÃO POPULAR, 70X210CM, ESPESSURA DE 3CM, ITENS INCLUSOS: DOBRADIÇAS, MONTAGEM E INSTALAÇÃO DO BATENTE, SEM FECHADURA - FORNECIMENTO E INSTALAÇÃO. AF_12/2019</v>
          </cell>
          <cell r="D3336" t="str">
            <v>UN</v>
          </cell>
          <cell r="E3336" t="str">
            <v>516,25</v>
          </cell>
          <cell r="F3336" t="str">
            <v>535,61</v>
          </cell>
        </row>
        <row r="3337">
          <cell r="A3337" t="str">
            <v>91332</v>
          </cell>
          <cell r="B3337" t="str">
            <v>KIT DE PORTA DE MADEIRA FRISADA, SEMI-OCA (LEVE OU MÉDIA), PADRÃO MÉDIO, 80X210CM, ESPESSURA DE 3,5CM, ITENS INCLUSOS: DOBRADIÇAS, MONTAGEM E INSTALAÇÃO DO BATENTE, SEM FECHADURA - FORNECIMENTO E INSTALAÇÃO. AF_12/2019</v>
          </cell>
          <cell r="D3337" t="str">
            <v>UN</v>
          </cell>
          <cell r="E3337" t="str">
            <v>598,65</v>
          </cell>
          <cell r="F3337" t="str">
            <v>618,38</v>
          </cell>
        </row>
        <row r="3338">
          <cell r="A3338" t="str">
            <v>91333</v>
          </cell>
          <cell r="B3338" t="str">
            <v>KIT DE PORTA DE MADEIRA FRISADA, SEMI-OCA (LEVE OU MÉDIA), PADRÃO POPULAR, 80X210CM, ESPESSURA DE 3,5CM, ITENS INCLUSOS: DOBRADIÇAS, MONTAGEM E INSTALAÇÃO DO BATENTE, SEM FECHADURA - FORNECIMENTO E INSTALAÇÃO. AF_12/2019</v>
          </cell>
          <cell r="D3338" t="str">
            <v>UN</v>
          </cell>
          <cell r="E3338" t="str">
            <v>561,08</v>
          </cell>
          <cell r="F3338" t="str">
            <v>580,85</v>
          </cell>
        </row>
        <row r="3339">
          <cell r="A3339" t="str">
            <v>91334</v>
          </cell>
          <cell r="B3339" t="str">
            <v>KIT DE PORTA DE MADEIRA TIPO VENEZIANA, PADRÃO MÉDIO, 80X210CM, ESPESSURA DE 3CM, ITENS INCLUSOS: DOBRADIÇAS, MONTAGEM E INSTALAÇÃO DO BATENTE, SEM FECHADURA - FORNECIMENTO E INSTALAÇÃO. AF_12/2019</v>
          </cell>
          <cell r="D3339" t="str">
            <v>UN</v>
          </cell>
          <cell r="E3339" t="str">
            <v>813,14</v>
          </cell>
          <cell r="F3339" t="str">
            <v>832,87</v>
          </cell>
        </row>
        <row r="3340">
          <cell r="A3340" t="str">
            <v>91335</v>
          </cell>
          <cell r="B3340" t="str">
            <v>KIT DE PORTA DE MADEIRA TIPO VENEZIANA, PADRÃO POPULAR, 80X210CM, ESPESSURA DE 3CM, ITENS INCLUSOS: DOBRADIÇAS, MONTAGEM E INSTALAÇÃO DO BATENTE, SEM FECHADURA - FORNECIMENTO E INSTALAÇÃO. AF_12/2019</v>
          </cell>
          <cell r="D3340" t="str">
            <v>UN</v>
          </cell>
          <cell r="E3340" t="str">
            <v>775,57</v>
          </cell>
          <cell r="F3340" t="str">
            <v>795,34</v>
          </cell>
        </row>
        <row r="3341">
          <cell r="A3341" t="str">
            <v>91336</v>
          </cell>
          <cell r="B3341" t="str">
            <v>KIT DE PORTA DE MADEIRA TIPO MEXICANA, MACIÇA (PESADA OU SUPERPESADA), PADRÃO MÉDIO, 80X210CM, ESPESSURA DE 3CM, ITENS INCLUSOS: DOBRADIÇAS, MONTAGEM E INSTALAÇÃO DO BATENTE, SEM FECHADURA - FORNECIMENTO E INSTALAÇÃO. AF_12/2019</v>
          </cell>
          <cell r="D3341" t="str">
            <v>UN</v>
          </cell>
          <cell r="E3341" t="str">
            <v>1.022,63</v>
          </cell>
          <cell r="F3341" t="str">
            <v>1.044,08</v>
          </cell>
        </row>
        <row r="3342">
          <cell r="A3342" t="str">
            <v>91337</v>
          </cell>
          <cell r="B3342" t="str">
            <v>KIT DE PORTA DE MADEIRA TIPO MEXICANA, MACIÇA (PESADA OU SUPERPESADA), PADRÃO POPULAR, 80X210CM, ESPESSURA DE 3CM, ITENS INCLUSOS: DOBRADIÇAS, MONTAGEM E INSTALAÇÃO DO BATENTE, SEM FECHADURA - FORNECIMENTO E INSTALAÇÃO. AF_12/2019</v>
          </cell>
          <cell r="D3342" t="str">
            <v>UN</v>
          </cell>
          <cell r="E3342" t="str">
            <v>985,06</v>
          </cell>
          <cell r="F3342" t="str">
            <v>1.006,55</v>
          </cell>
        </row>
        <row r="3343">
          <cell r="A3343" t="str">
            <v>100659</v>
          </cell>
          <cell r="B3343" t="str">
            <v>ALIZAR DE 5X1,5CM PARA PORTA FIXADO COM PREGOS, PADRÃO MÉDIO - FORNECIMENTO E INSTALAÇÃO. AF_12/2019</v>
          </cell>
          <cell r="D3343" t="str">
            <v>M</v>
          </cell>
          <cell r="E3343" t="str">
            <v>4,96</v>
          </cell>
          <cell r="F3343" t="str">
            <v>5,15</v>
          </cell>
        </row>
        <row r="3344">
          <cell r="A3344" t="str">
            <v>100660</v>
          </cell>
          <cell r="B3344" t="str">
            <v>ALIZAR DE 5X1,5CM PARA PORTA FIXADO COM PREGOS, PADRÃO POPULAR - FORNECIMENTO E INSTALAÇÃO. AF_12/2019</v>
          </cell>
          <cell r="D3344" t="str">
            <v>M</v>
          </cell>
          <cell r="E3344" t="str">
            <v>4,23</v>
          </cell>
          <cell r="F3344" t="str">
            <v>4,42</v>
          </cell>
        </row>
        <row r="3345">
          <cell r="A3345" t="str">
            <v>100675</v>
          </cell>
          <cell r="B3345" t="str">
            <v>KIT DE PORTA-PRONTA DE MADEIRA EM ACABAMENTO MELAMÍNICO BRANCO, FOLHA LEVE OU MÉDIA, 90X210, EXCLUSIVE FECHADURA, FIXAÇÃO COM PREENCHIMENTO TOTAL DE ESPUMA EXPANSIVA - FORNECIMENTO E INSTALAÇÃO. AF_12/2019</v>
          </cell>
          <cell r="D3345" t="str">
            <v>UN</v>
          </cell>
          <cell r="E3345" t="str">
            <v>492,58</v>
          </cell>
          <cell r="F3345" t="str">
            <v>494,55</v>
          </cell>
        </row>
        <row r="3346">
          <cell r="A3346" t="str">
            <v>100676</v>
          </cell>
          <cell r="B3346" t="str">
            <v>BATENTE PARA PORTA COM BANDEIRA, FIXAÇÃO COM PARAFUSO E BUCHA. AF_12/2019</v>
          </cell>
          <cell r="D3346" t="str">
            <v>UN</v>
          </cell>
          <cell r="E3346" t="str">
            <v>108,22</v>
          </cell>
          <cell r="F3346" t="str">
            <v>114,48</v>
          </cell>
        </row>
        <row r="3347">
          <cell r="A3347" t="str">
            <v>100677</v>
          </cell>
          <cell r="B3347" t="str">
            <v>BANDEIRA PARA PORTA EM MADEIRA. AF_12/2019</v>
          </cell>
          <cell r="D3347" t="str">
            <v>UN</v>
          </cell>
          <cell r="E3347" t="str">
            <v>35,87</v>
          </cell>
          <cell r="F3347" t="str">
            <v>37,72</v>
          </cell>
        </row>
        <row r="3348">
          <cell r="A3348" t="str">
            <v>100678</v>
          </cell>
          <cell r="B3348" t="str">
            <v>KIT DE PORTA DE MADEIRA PARA VERNIZ, SEMI-OCA (LEVE OU MÉDIA), PADRÃO MÉDIO, 60X210CM, ESPESSURA DE 3,5CM, ITENS INCLUSOS: DOBRADIÇAS, MONTAGEM E INSTALAÇÃO DE BATENTE, FECHADURA COM EXECUÇÃO DO FURO - FORNECIMENTO E INSTALAÇÃO. AF_12/2019</v>
          </cell>
          <cell r="D3348" t="str">
            <v>UN</v>
          </cell>
          <cell r="E3348" t="str">
            <v>621,49</v>
          </cell>
          <cell r="F3348" t="str">
            <v>642,61</v>
          </cell>
        </row>
        <row r="3349">
          <cell r="A3349" t="str">
            <v>100679</v>
          </cell>
          <cell r="B3349" t="str">
            <v>KIT DE PORTA DE MADEIRA PARA VERNIZ, SEMI-OCA (LEVE OU MÉDIA), PADRÃO POPULAR, 60X210CM, ESPESSURA DE 3,5CM, ITENS INCLUSOS: DOBRADIÇAS, MONTAGEM E INSTALAÇÃO DE BATENTE, FECHADURA COM EXECUÇÃO DO FURO - FORNECIMENTO E INSTALAÇÃO. AF_12/2019</v>
          </cell>
          <cell r="D3349" t="str">
            <v>UN</v>
          </cell>
          <cell r="E3349" t="str">
            <v>566,36</v>
          </cell>
          <cell r="F3349" t="str">
            <v>587,52</v>
          </cell>
        </row>
        <row r="3350">
          <cell r="A3350" t="str">
            <v>100680</v>
          </cell>
          <cell r="B3350" t="str">
            <v>KIT DE PORTA DE MADEIRA PARA VERNIZ, SEMI-OCA (LEVE OU MÉDIA), PADRÃO MÉDIO, 70X210CM, ESPESSURA DE 3,5CM, ITENS INCLUSOS: DOBRADIÇAS, MONTAGEM E INSTALAÇÃO DE BATENTE, FECHADURA COM EXECUÇÃO DO FURO - FORNECIMENTO E INSTALAÇÃO. AF_12/2019</v>
          </cell>
          <cell r="D3350" t="str">
            <v>UN</v>
          </cell>
          <cell r="E3350" t="str">
            <v>571,19</v>
          </cell>
          <cell r="F3350" t="str">
            <v>592,73</v>
          </cell>
        </row>
        <row r="3351">
          <cell r="A3351" t="str">
            <v>100681</v>
          </cell>
          <cell r="B3351" t="str">
            <v>KIT DE PORTA DE MADEIRA FRISADA, SEMI-OCA (LEVE OU MÉDIA), PADRÃO MÉDIO, 70X210CM, ESPESSURA DE 3CM, ITENS INCLUSOS: DOBRADIÇAS, MONTAGEM E INSTALAÇÃO DE BATENTE, FECHADURA COM EXECUÇÃO DO FURO - FORNECIMENTO E INSTALAÇÃO. AF_12/2019</v>
          </cell>
          <cell r="D3351" t="str">
            <v>UN</v>
          </cell>
          <cell r="E3351" t="str">
            <v>626,68</v>
          </cell>
          <cell r="F3351" t="str">
            <v>648,22</v>
          </cell>
        </row>
        <row r="3352">
          <cell r="A3352" t="str">
            <v>100682</v>
          </cell>
          <cell r="B3352" t="str">
            <v>KIT DE PORTA DE MADEIRA FRISADA, SEMI-OCA (LEVE OU MÉDIA), PADRÃO POPULAR, 70X210CM, ESPESSURA DE 3CM, ITENS INCLUSOS: DOBRADIÇAS, MONTAGEM E INSTALAÇÃO DE BATENTE, FECHADURA COM EXECUÇÃO DO FURO - FORNECIMENTO E INSTALAÇÃO. AF_12/2019</v>
          </cell>
          <cell r="D3352" t="str">
            <v>UN</v>
          </cell>
          <cell r="E3352" t="str">
            <v>567,96</v>
          </cell>
          <cell r="F3352" t="str">
            <v>589,53</v>
          </cell>
        </row>
        <row r="3353">
          <cell r="A3353" t="str">
            <v>100683</v>
          </cell>
          <cell r="B3353" t="str">
            <v>KIT DE PORTA DE MADEIRA PARA VERNIZ, SEMI-OCA (LEVE OU MÉDIA), PADRÃO MÉDIO, 80X210CM, ESPESSURA DE 3,5CM, ITENS INCLUSOS: DOBRADIÇAS, MONTAGEM E INSTALAÇÃO DE BATENTE, FECHADURA COM EXECUÇÃO DO FURO - FORNECIMENTO E INSTALAÇÃO. AF_12/2019</v>
          </cell>
          <cell r="D3353" t="str">
            <v>UN</v>
          </cell>
          <cell r="E3353" t="str">
            <v>682,48</v>
          </cell>
          <cell r="F3353" t="str">
            <v>705,10</v>
          </cell>
        </row>
        <row r="3354">
          <cell r="A3354" t="str">
            <v>100684</v>
          </cell>
          <cell r="B3354" t="str">
            <v>KIT DE PORTA DE MADEIRA PARA VERNIZ, SEMI-OCA (LEVE OU MÉDIA), PADRÃO POPULAR, 80X210CM, ESPESSURA DE 3,5CM, ITENS INCLUSOS: DOBRADIÇAS, MONTAGEM E INSTALAÇÃO DE BATENTE, FECHADURA COM EXECUÇÃO DO FURO - FORNECIMENTO E INSTALAÇÃO. AF_12/2019</v>
          </cell>
          <cell r="D3354" t="str">
            <v>UN</v>
          </cell>
          <cell r="E3354" t="str">
            <v>624,48</v>
          </cell>
          <cell r="F3354" t="str">
            <v>647,14</v>
          </cell>
        </row>
        <row r="3355">
          <cell r="A3355" t="str">
            <v>100685</v>
          </cell>
          <cell r="B3355" t="str">
            <v>KIT DE PORTA DE MADEIRA PARA VERNIZ, SEMI-OCA (LEVE OU MÉDIA), PADRÃO MÉDIO, 90X210CM, ESPESSURA DE 3,5CM, ITENS INCLUSOS: DOBRADIÇAS, MONTAGEM E INSTALAÇÃO DE BATENTE, FECHADURA COM EXECUÇÃO DO FURO - FORNECIMENTO E INSTALAÇÃO. AF_12/2019</v>
          </cell>
          <cell r="D3355" t="str">
            <v>UN</v>
          </cell>
          <cell r="E3355" t="str">
            <v>668,29</v>
          </cell>
          <cell r="F3355" t="str">
            <v>691,33</v>
          </cell>
        </row>
        <row r="3356">
          <cell r="A3356" t="str">
            <v>100686</v>
          </cell>
          <cell r="B3356" t="str">
            <v>KIT DE PORTA DE MADEIRA PARA VERNIZ, SEMI-OCA (LEVE OU MÉDIA), PADRÃO POPULAR, 90X210CM, ESPESSURA DE 3CM, ITENS INCLUSOS: DOBRADIÇAS, MONTAGEM E INSTALAÇÃO DE BATENTE, FECHADURA COM EXECUÇÃO DO FURO - FORNECIMENTO E INSTALAÇÃO. AF_12/2019</v>
          </cell>
          <cell r="D3356" t="str">
            <v>UN</v>
          </cell>
          <cell r="E3356" t="str">
            <v>610,14</v>
          </cell>
          <cell r="F3356" t="str">
            <v>633,22</v>
          </cell>
        </row>
        <row r="3357">
          <cell r="A3357" t="str">
            <v>100687</v>
          </cell>
          <cell r="B3357" t="str">
            <v>KIT DE PORTA DE MADEIRA FRISADA, SEMI-OCA (LEVE OU MÉDIA), PADRÃO MÉDIO, 60X210CM, ESPESSURA DE 3,5CM, ITENS INCLUSOS: DOBRADIÇAS, MONTAGEM E INSTALAÇÃO DE BATENTE, FECHADURA COM EXECUÇÃO DO FURO - FORNECIMENTO E INSTALAÇÃO. AF_12/2019</v>
          </cell>
          <cell r="D3357" t="str">
            <v>UN</v>
          </cell>
          <cell r="E3357" t="str">
            <v>602,94</v>
          </cell>
          <cell r="F3357" t="str">
            <v>624,06</v>
          </cell>
        </row>
        <row r="3358">
          <cell r="A3358" t="str">
            <v>100688</v>
          </cell>
          <cell r="B3358" t="str">
            <v>KIT DE PORTA DE MADEIRA FRISADA, SEMI-OCA (LEVE OU MÉDIA), PADRÃO POPULAR, 60X210CM, ESPESSURA DE 3CM, ITENS INCLUSOS: DOBRADIÇAS, MONTAGEM E INSTALAÇÃO DE BATENTE, FECHADURA COM EXECUÇÃO DO FURO - FORNECIMENTO E INSTALAÇÃO. AF_12/2019</v>
          </cell>
          <cell r="D3358" t="str">
            <v>UN</v>
          </cell>
          <cell r="E3358" t="str">
            <v>547,81</v>
          </cell>
          <cell r="F3358" t="str">
            <v>568,97</v>
          </cell>
        </row>
        <row r="3359">
          <cell r="A3359" t="str">
            <v>100689</v>
          </cell>
          <cell r="B3359" t="str">
            <v>KIT DE PORTA DE MADEIRA FRISADA, SEMI-OCA (LEVE OU MÉDIA), PADRÃO MÉDIO, 80X210CM, ESPESSURA DE 3,5CM, ITENS INCLUSOS: DOBRADIÇAS, MONTAGEM E INSTALAÇÃO DE BATENTE, FECHADURA COM EXECUÇÃO DO FURO - FORNECIMENTO E INSTALAÇÃO. AF_12/2019</v>
          </cell>
          <cell r="D3359" t="str">
            <v>UN</v>
          </cell>
          <cell r="E3359" t="str">
            <v>684,38</v>
          </cell>
          <cell r="F3359" t="str">
            <v>707,00</v>
          </cell>
        </row>
        <row r="3360">
          <cell r="A3360" t="str">
            <v>100690</v>
          </cell>
          <cell r="B3360" t="str">
            <v>KIT DE PORTA DE MADEIRA FRISADA, SEMI-OCA (LEVE OU MÉDIA), PADRÃO POPULAR, 80X210CM, ESPESSURA DE 3,5CM, ITENS INCLUSOS: DOBRADIÇAS, MONTAGEM E INSTALAÇÃO DE BATENTE, FECHADURA COM EXECUÇÃO DO FURO - FORNECIMENTO E INSTALAÇÃO. AF_12/2019</v>
          </cell>
          <cell r="D3360" t="str">
            <v>UN</v>
          </cell>
          <cell r="E3360" t="str">
            <v>626,38</v>
          </cell>
          <cell r="F3360" t="str">
            <v>649,04</v>
          </cell>
        </row>
        <row r="3361">
          <cell r="A3361" t="str">
            <v>100691</v>
          </cell>
          <cell r="B3361" t="str">
            <v>KIT DE PORTA DE MADEIRA TIPO VENEZIANA, 80X210CM (ESPESSURA DE 3CM), PADRÃO MÉDIO, ITENS INCLUSOS: DOBRADIÇAS, MONTAGEM E INSTALAÇÃO DE BATENTE, FECHADURA COM EXECUÇÃO DO FURO - FORNECIMENTO E INSTALAÇÃO. AF_12/2019</v>
          </cell>
          <cell r="D3361" t="str">
            <v>UN</v>
          </cell>
          <cell r="E3361" t="str">
            <v>898,87</v>
          </cell>
          <cell r="F3361" t="str">
            <v>921,49</v>
          </cell>
        </row>
        <row r="3362">
          <cell r="A3362" t="str">
            <v>100692</v>
          </cell>
          <cell r="B3362" t="str">
            <v>KIT DE PORTA DE MADEIRA TIPO VENEZIANA, 80X210CM (ESPESSURA DE 3CM), PADRÃO POPULAR, ITENS INCLUSOS: DOBRADIÇAS, MONTAGEM E INSTALAÇÃO DE BATENTE, FECHADURA COM EXECUÇÃO DO FURO - FORNECIMENTO E INSTALAÇÃO. AF_12/2019</v>
          </cell>
          <cell r="D3362" t="str">
            <v>UN</v>
          </cell>
          <cell r="E3362" t="str">
            <v>840,87</v>
          </cell>
          <cell r="F3362" t="str">
            <v>863,53</v>
          </cell>
        </row>
        <row r="3363">
          <cell r="A3363" t="str">
            <v>100693</v>
          </cell>
          <cell r="B3363" t="str">
            <v>KIT DE PORTA DE MADEIRA TIPO MEXICANA, MACIÇA (PESADA OU SUPERPESADA), PADRÃO MÉDIO, 80X210CM, ESPESSURA DE 3,5CM, ITENS INCLUSOS: DOBRADIÇAS, MONTAGEM E INSTALAÇÃO DE BATENTE, FECHADURA COM EXECUÇÃO DO FURO - FORNECIMENTO E INSTALAÇÃO. AF_12/2019</v>
          </cell>
          <cell r="D3363" t="str">
            <v>UN</v>
          </cell>
          <cell r="E3363" t="str">
            <v>1.108,36</v>
          </cell>
          <cell r="F3363" t="str">
            <v>1.132,70</v>
          </cell>
        </row>
        <row r="3364">
          <cell r="A3364" t="str">
            <v>100694</v>
          </cell>
          <cell r="B3364" t="str">
            <v>KIT DE PORTA DE MADEIRA TIPO MEXICANA, MACIÇA (PESADA OU SUPERPESADA), PADRÃO POPULAR, 80X210CM, ESPESSURA DE 3,5CM, ITENS INCLUSOS: DOBRADIÇAS, MONTAGEM E INSTALAÇÃO DE BATENTE, FECHADURA COM EXECUÇÃO DO FURO - FORNECIMENTO E INSTALAÇÃO. AF_12/2019</v>
          </cell>
          <cell r="D3364" t="str">
            <v>UN</v>
          </cell>
          <cell r="E3364" t="str">
            <v>1.050,36</v>
          </cell>
          <cell r="F3364" t="str">
            <v>1.074,74</v>
          </cell>
        </row>
        <row r="3365">
          <cell r="A3365" t="str">
            <v>100695</v>
          </cell>
          <cell r="B3365" t="str">
            <v>RECOLOCAÇÃO DE FOLHAS DE PORTA DE MADEIRA LEVE OU MÉDIA DE 60CM DE LARGURA, CONSIDERANDO REAPROVEITAMENTO DO MATERIAL. AF_12/2019</v>
          </cell>
          <cell r="D3365" t="str">
            <v>UN</v>
          </cell>
          <cell r="E3365" t="str">
            <v>40,69</v>
          </cell>
          <cell r="F3365" t="str">
            <v>45,18</v>
          </cell>
        </row>
        <row r="3366">
          <cell r="A3366" t="str">
            <v>100696</v>
          </cell>
          <cell r="B3366" t="str">
            <v>RECOLOCAÇÃO DE FOLHAS DE PORTA DE MADEIRA LEVE OU MÉDIA DE 70CM DE LARGURA, CONSIDERANDO REAPROVEITAMENTO DO MATERIAL. AF_12/2019</v>
          </cell>
          <cell r="D3366" t="str">
            <v>UN</v>
          </cell>
          <cell r="E3366" t="str">
            <v>45,29</v>
          </cell>
          <cell r="F3366" t="str">
            <v>50,30</v>
          </cell>
        </row>
        <row r="3367">
          <cell r="A3367" t="str">
            <v>100697</v>
          </cell>
          <cell r="B3367" t="str">
            <v>RECOLOCAÇÃO DE FOLHAS DE PORTA DE MADEIRA LEVE OU MÉDIA DE 80CM DE LARGURA, CONSIDERANDO REAPROVEITAMENTO DO MATERIAL. AF_12/2019</v>
          </cell>
          <cell r="D3367" t="str">
            <v>UN</v>
          </cell>
          <cell r="E3367" t="str">
            <v>49,91</v>
          </cell>
          <cell r="F3367" t="str">
            <v>55,43</v>
          </cell>
        </row>
        <row r="3368">
          <cell r="A3368" t="str">
            <v>100698</v>
          </cell>
          <cell r="B3368" t="str">
            <v>RECOLOCAÇÃO DE FOLHAS DE PORTA DE MADEIRA LEVE OU MÉDIA DE 90CM DE LARGURA, CONSIDERANDO REAPROVEITAMENTO DO MATERIAL. AF_12/2019</v>
          </cell>
          <cell r="D3368" t="str">
            <v>UN</v>
          </cell>
          <cell r="E3368" t="str">
            <v>54,53</v>
          </cell>
          <cell r="F3368" t="str">
            <v>60,56</v>
          </cell>
        </row>
        <row r="3369">
          <cell r="A3369" t="str">
            <v>100699</v>
          </cell>
          <cell r="B3369" t="str">
            <v>RECOLOCAÇÃO DE FOLHAS DE PORTA DE MADEIRA PESADA OU SUPERPESADA DE 80CM DE LARGURA, CONSIDERANDO REAPROVEITAMENTO DO MATERIAL. AF_12/2019</v>
          </cell>
          <cell r="D3369" t="str">
            <v>UN</v>
          </cell>
          <cell r="E3369" t="str">
            <v>65,15</v>
          </cell>
          <cell r="F3369" t="str">
            <v>72,40</v>
          </cell>
        </row>
        <row r="3370">
          <cell r="A3370" t="str">
            <v>100700</v>
          </cell>
          <cell r="B3370" t="str">
            <v>PORTA DE MADEIRA COMPENSADA LISA PARA PINTURA, 120X210X3,5CM, 2 FOLHAS, INCLUSO ADUELA 2A, ALIZAR 2A E DOBRADIÇAS. AF_12/2019</v>
          </cell>
          <cell r="D3370" t="str">
            <v>UN</v>
          </cell>
          <cell r="E3370" t="str">
            <v>627,92</v>
          </cell>
          <cell r="F3370" t="str">
            <v>641,92</v>
          </cell>
        </row>
        <row r="3371">
          <cell r="A3371" t="str">
            <v>100712</v>
          </cell>
          <cell r="B3371" t="str">
            <v>KIT DE PORTA DE MADEIRA PARA VERNIZ, SEMI-OCA (LEVE OU MÉDIA), PADRÃO POPULAR, 70X210CM, ESPESSURA DE 3,5CM, ITENS INCLUSOS: DOBRADIÇAS, MONTAGEM E INSTALAÇÃO DE BATENTE, FECHADURA COM EXECUÇÃO DO FURO - FORNECIMENTO E INSTALAÇÃO. AF_12/2019</v>
          </cell>
          <cell r="D3371" t="str">
            <v>UN</v>
          </cell>
          <cell r="E3371" t="str">
            <v>512,47</v>
          </cell>
          <cell r="F3371" t="str">
            <v>534,04</v>
          </cell>
        </row>
        <row r="3372">
          <cell r="A3372" t="str">
            <v>100665</v>
          </cell>
          <cell r="B3372" t="str">
            <v>JANELA DE MADEIRA - CEDRINHO/ANGELIM OU EQUIVALENTE DA REGIÃO - DE ABRIR COM 4 FOLHAS (2 VENEZIANAS E 2 GUILHOTINAS PARA VIDRO), COM BATENTE, ALIZAR E FERRAGENS. EXCLUSIVE VIDROS, ACABAMENTO E CONTRAMARCO. FORNECIMENTO E INSTALAÇÃO. AF_12/2019</v>
          </cell>
          <cell r="D3372" t="str">
            <v>M2</v>
          </cell>
          <cell r="E3372" t="str">
            <v>697,21</v>
          </cell>
          <cell r="F3372" t="str">
            <v>702,19</v>
          </cell>
        </row>
        <row r="3373">
          <cell r="A3373" t="str">
            <v>100666</v>
          </cell>
          <cell r="B3373" t="str">
            <v>JANELA DE MADEIRA (PINUS/EUCALIPTO OU EQUIV.) DE ABRIR COM 4 FOLHAS (2 VENEZIANAS E 2 GUILHOTINAS PARA VIDRO), COM BATENTE, ALIZAR E FERRAGENS. EXCLUSIVE VIDROS, ACABAMENTO E CONTRAMARCO. FORNECIMENTO E INSTALAÇÃO. AF_12/2019</v>
          </cell>
          <cell r="D3373" t="str">
            <v>M2</v>
          </cell>
          <cell r="E3373" t="str">
            <v>549,98</v>
          </cell>
          <cell r="F3373" t="str">
            <v>554,96</v>
          </cell>
        </row>
        <row r="3374">
          <cell r="A3374" t="str">
            <v>100667</v>
          </cell>
          <cell r="B3374" t="str">
            <v>JANELA DE MADEIRA (IMBUIA/CEDRO OU EQUIV.) DE ABRIR COM 4 FOLHAS (2 VENEZIANAS E 2 GUILHOTINAS PARA VIDRO), COM BATENTE, ALIZAR E FERRAGENS. EXCLUSIVE VIDROS, ACABAMENTO E CONTRAMARCO. FORNECIMENTO E INSTALAÇÃO. AF_12/2019</v>
          </cell>
          <cell r="D3374" t="str">
            <v>M2</v>
          </cell>
          <cell r="E3374" t="str">
            <v>905,34</v>
          </cell>
          <cell r="F3374" t="str">
            <v>910,32</v>
          </cell>
        </row>
        <row r="3375">
          <cell r="A3375" t="str">
            <v>100668</v>
          </cell>
          <cell r="B3375" t="str">
            <v>JANELA DE MADEIRA (CEDRINHO/ANGELIM OU EQUIV.) TIPO MAXIM-AR, PARA VIDRO, COM BATENTE, ALIZAR E FERRAGENS. EXCLUSIVE VIDRO, ACABAMENTO E CONTRAMARCO. FORNECIMENTO E INSTALAÇÃO. AF_12/2019</v>
          </cell>
          <cell r="D3375" t="str">
            <v>M2</v>
          </cell>
          <cell r="E3375" t="str">
            <v>1.083,30</v>
          </cell>
          <cell r="F3375" t="str">
            <v>1.094,51</v>
          </cell>
        </row>
        <row r="3376">
          <cell r="A3376" t="str">
            <v>100669</v>
          </cell>
          <cell r="B3376" t="str">
            <v>JANELA DE MADEIRA (PINUS/EUCALIPTO OU EQUIV.) TIPO BASCULANTE COM 2 FOLHAS PARA VIDRO, COM BATENTE, ALIZAR E FERRAGENS. EXCLUSIVE VIDROS, ACABAMENTO E CONTRAMARCO. FORNECIMENTO E INSTALAÇÃO. AF_12/2019</v>
          </cell>
          <cell r="D3376" t="str">
            <v>M2</v>
          </cell>
          <cell r="E3376" t="str">
            <v>645,63</v>
          </cell>
          <cell r="F3376" t="str">
            <v>652,80</v>
          </cell>
        </row>
        <row r="3377">
          <cell r="A3377" t="str">
            <v>100670</v>
          </cell>
          <cell r="B3377" t="str">
            <v>JANELA DE MADEIRA (CEDRINHO/ANGELIM OU EQUIV.) DE CORRER COM 6 FOLHAS (2 VENEZ. FIXAS, 2 VENEZ. DE CORRER E 2 DE CORRER PARA VIDRO), COM BATENTE, ALIZAR E FERRAGENS. EXCLUSIVE VIDROS, ACABAMENTO E CONTRAMARCO. FORNECIMENTO E INSTALAÇÃO. AF_12/2019</v>
          </cell>
          <cell r="D3377" t="str">
            <v>M2</v>
          </cell>
          <cell r="E3377" t="str">
            <v>867,83</v>
          </cell>
          <cell r="F3377" t="str">
            <v>873,38</v>
          </cell>
        </row>
        <row r="3378">
          <cell r="A3378" t="str">
            <v>100671</v>
          </cell>
          <cell r="B3378" t="str">
            <v>JANELA DE MADEIRA (IMBUIA/CEDRO OU EQUIV) DE CORRER COM 6 FOLHAS (2 VENEZIANAS FIXAS, 2 VENEZIANAS DE CORRER E 2 DE CORRER PARA VIDRO), COM BATENTE, ALIZAR E FERRAGENS. EXCLUSIVE VIDROS, ACABAMENTO E CONTRAMARCO. FORNECIMENTO E INSTALAÇÃO. AF_12/2019</v>
          </cell>
          <cell r="D3378" t="str">
            <v>M2</v>
          </cell>
          <cell r="E3378" t="str">
            <v>1.079,36</v>
          </cell>
          <cell r="F3378" t="str">
            <v>1.084,91</v>
          </cell>
        </row>
        <row r="3379">
          <cell r="A3379" t="str">
            <v>100672</v>
          </cell>
          <cell r="B3379" t="str">
            <v>JANELA DE MADEIRA (PINUS/EUCALIPTO OU EQUIV.) DE CORRER COM 6 FOLHAS (2 VENEZ. FIXAS, 2 VENEZ. DE CORRER E 2 DE CORRER PARA VIDRO), COM BATENTE, ALIZAR E FERRAGENS. EXCLUSIVE VIDROS, ACABAMENTO E CONTRAMARCO. FORNECIMENTO EINSTALAÇÃO. AF_12/2019</v>
          </cell>
          <cell r="D3379" t="str">
            <v>M2</v>
          </cell>
          <cell r="E3379" t="str">
            <v>693,35</v>
          </cell>
          <cell r="F3379" t="str">
            <v>698,90</v>
          </cell>
        </row>
        <row r="3380">
          <cell r="A3380" t="str">
            <v>100673</v>
          </cell>
          <cell r="B3380" t="str">
            <v>JANELA DE MADEIRA (CEDRINHO/ANGELIM OU EQUIV.) DE CORRER COM 4 FOLHAS (2 VENEZIANAS PANTOGRÁFICAS DE CORRER E 2 DE CORRER PARA VIDROS), COM BATENTE, ALIZAR E FERRAGENS. EXCLUSIVE VIDROS, ACABAMENTO E CONTRAMARCO. FORNECIMENTO E INSTALAÇÃO. AF_12/2019</v>
          </cell>
          <cell r="D3380" t="str">
            <v>M2</v>
          </cell>
          <cell r="E3380" t="str">
            <v>80,31</v>
          </cell>
          <cell r="F3380" t="str">
            <v>85,29</v>
          </cell>
        </row>
        <row r="3381">
          <cell r="A3381" t="str">
            <v>100701</v>
          </cell>
          <cell r="B3381" t="str">
            <v>PORTA DE FERRO, DE ABRIR, TIPO GRADE COM CHAPA, COM GUARNIÇÕES. AF_12/2019</v>
          </cell>
          <cell r="D3381" t="str">
            <v>M2</v>
          </cell>
          <cell r="E3381" t="str">
            <v>345,14</v>
          </cell>
          <cell r="F3381" t="str">
            <v>346,54</v>
          </cell>
        </row>
        <row r="3382">
          <cell r="A3382" t="str">
            <v>94559</v>
          </cell>
          <cell r="B3382" t="str">
            <v>JANELA DE AÇO TIPO BASCULANTE PARA VIDROS, COM BATENTE, FERRAGENS E PINTURA ANTICORROSIVA. EXCLUSIVE VIDROS, ACABAMENTO, ALIZAR E CONTRAMARCO. FORNECIMENTO E INSTALAÇÃO. AF_12/2019</v>
          </cell>
          <cell r="D3382" t="str">
            <v>M2</v>
          </cell>
          <cell r="E3382" t="str">
            <v>556,27</v>
          </cell>
          <cell r="F3382" t="str">
            <v>568,88</v>
          </cell>
        </row>
        <row r="3383">
          <cell r="A3383" t="str">
            <v>94560</v>
          </cell>
          <cell r="B3383" t="str">
            <v>JANELA DE AÇO DE CORRER COM 2 FOLHAS PARA VIDRO, COM VIDROS, BATENTE, FERRAGENS E PINTURAS ANTICORROSIVA E DE ACABAMENTO. EXCLUSIVE ALIZAR E CONTRAMARCO. FORNECIMENTO E INSTALAÇÃO. AF_12/2019</v>
          </cell>
          <cell r="D3383" t="str">
            <v>M2</v>
          </cell>
          <cell r="E3383" t="str">
            <v>511,28</v>
          </cell>
          <cell r="F3383" t="str">
            <v>515,97</v>
          </cell>
        </row>
        <row r="3384">
          <cell r="A3384" t="str">
            <v>94562</v>
          </cell>
          <cell r="B3384" t="str">
            <v>JANELA DE AÇO DE CORRER COM 4 FOLHAS PARA VIDRO, COM BATENTE, FERRAGENS E PINTURA ANTICORROSIVA. EXCLUSIVE VIDROS, ALIZAR E CONTRAMARCO. FORNECIMENTO E INSTALAÇÃO. AF_12/2019</v>
          </cell>
          <cell r="D3384" t="str">
            <v>M2</v>
          </cell>
          <cell r="E3384" t="str">
            <v>536,31</v>
          </cell>
          <cell r="F3384" t="str">
            <v>542,07</v>
          </cell>
        </row>
        <row r="3385">
          <cell r="A3385" t="str">
            <v>94563</v>
          </cell>
          <cell r="B3385" t="str">
            <v>JANELA DE AÇO DE CORRER COM 6 FOLHAS (4 VENEZIANAS E 2 PARA VIDRO), COM VIDROS, BATENTE, FERRAGENS E PINTURAS ANTICORROSIVA E DE ACABAMENTO. EXCLUSIVE ALIZAR E CONTRAMARCO. FORNECIMENTO E INSTALAÇÃO. AF_12/2019</v>
          </cell>
          <cell r="D3385" t="str">
            <v>M2</v>
          </cell>
          <cell r="E3385" t="str">
            <v>674,70</v>
          </cell>
          <cell r="F3385" t="str">
            <v>681,26</v>
          </cell>
        </row>
        <row r="3386">
          <cell r="A3386" t="str">
            <v>94587</v>
          </cell>
          <cell r="B3386" t="str">
            <v>CONTRAMARCO DE AÇO, FIXAÇÃO COM ARGAMASSA - FORNECIMENTO E INSTALAÇÃO. AF_12/2019</v>
          </cell>
          <cell r="D3386" t="str">
            <v>M</v>
          </cell>
          <cell r="E3386" t="str">
            <v>37,76</v>
          </cell>
          <cell r="F3386" t="str">
            <v>39,55</v>
          </cell>
        </row>
        <row r="3387">
          <cell r="A3387" t="str">
            <v>94588</v>
          </cell>
          <cell r="B3387" t="str">
            <v>CONTRAMARCO DE AÇO, FIXAÇÃO COM PARAFUSO - FORNECIMENTO E INSTALAÇÃO. AF_12/2019</v>
          </cell>
          <cell r="D3387" t="str">
            <v>M</v>
          </cell>
          <cell r="E3387" t="str">
            <v>32,87</v>
          </cell>
          <cell r="F3387" t="str">
            <v>33,81</v>
          </cell>
        </row>
        <row r="3388">
          <cell r="A3388" t="str">
            <v>99837</v>
          </cell>
          <cell r="B3388" t="str">
            <v>GUARDA-CORPO DE AÇO GALVANIZADO DE 1,10M, MONTANTES TUBULARES DE 1.1/4" ESPAÇADOS DE 1,20M, TRAVESSA SUPERIOR DE 1.1/2", GRADIL FORMADO POR TUBOS HORIZONTAIS DE 1" E VERTICAIS DE 3/4", FIXADO COM CHUMBADOR MECÂNICO. AF_04/2019_P</v>
          </cell>
          <cell r="D3388" t="str">
            <v>M</v>
          </cell>
          <cell r="E3388" t="str">
            <v>416,70</v>
          </cell>
          <cell r="F3388" t="str">
            <v>434,11</v>
          </cell>
        </row>
        <row r="3389">
          <cell r="A3389" t="str">
            <v>99839</v>
          </cell>
          <cell r="B3389" t="str">
            <v>GUARDA-CORPO DE AÇO GALVANIZADO DE 1,10M DE ALTURA, MONTANTES TUBULARES DE 1.1/2 ESPAÇADOS DE 1,20M, TRAVESSA SUPERIOR DE 2, GRADIL FORMADO POR BARRAS CHATAS EM FERRO DE 32X4,8MM, FIXADO COM CHUMBADOR MECÂNICO. AF_04/2019_P</v>
          </cell>
          <cell r="D3389" t="str">
            <v>M</v>
          </cell>
          <cell r="E3389" t="str">
            <v>320,13</v>
          </cell>
          <cell r="F3389" t="str">
            <v>338,39</v>
          </cell>
        </row>
        <row r="3390">
          <cell r="A3390" t="str">
            <v>99841</v>
          </cell>
          <cell r="B3390" t="str">
            <v>GUARDA-CORPO PANORÂMICO COM PERFIS DE ALUMÍNIO E VIDRO LAMINADO 8 MM, FIXADO COM CHUMBADOR MECÂNICO. AF_04/2019_P</v>
          </cell>
          <cell r="D3390" t="str">
            <v>M</v>
          </cell>
          <cell r="E3390" t="str">
            <v>828,14</v>
          </cell>
          <cell r="F3390" t="str">
            <v>838,74</v>
          </cell>
        </row>
        <row r="3391">
          <cell r="A3391" t="str">
            <v>99855</v>
          </cell>
          <cell r="B3391" t="str">
            <v>CORRIMÃO SIMPLES, DIÂMETRO EXTERNO = 1 1/2", EM AÇO GALVANIZADO. AF_04/2019_P</v>
          </cell>
          <cell r="D3391" t="str">
            <v>M</v>
          </cell>
          <cell r="E3391" t="str">
            <v>74,52</v>
          </cell>
          <cell r="F3391" t="str">
            <v>77,51</v>
          </cell>
        </row>
        <row r="3392">
          <cell r="A3392" t="str">
            <v>99857</v>
          </cell>
          <cell r="B3392" t="str">
            <v>CORRIMÃO SIMPLES, DIÂMETRO EXTERNO = 1 1/2", EM ALUMÍNIO. AF_04/2019_P</v>
          </cell>
          <cell r="D3392" t="str">
            <v>M</v>
          </cell>
          <cell r="E3392" t="str">
            <v>61,81</v>
          </cell>
          <cell r="F3392" t="str">
            <v>66,01</v>
          </cell>
        </row>
        <row r="3393">
          <cell r="A3393" t="str">
            <v>99861</v>
          </cell>
          <cell r="B3393" t="str">
            <v>GRADIL EM FERRO FIXADO EM VÃOS DE JANELAS, FORMADO POR BARRAS CHATAS DE 25X4,8 MM. AF_04/2019</v>
          </cell>
          <cell r="D3393" t="str">
            <v>M2</v>
          </cell>
          <cell r="E3393" t="str">
            <v>372,20</v>
          </cell>
          <cell r="F3393" t="str">
            <v>399,09</v>
          </cell>
        </row>
        <row r="3394">
          <cell r="A3394" t="str">
            <v>99862</v>
          </cell>
          <cell r="B3394" t="str">
            <v>GRADIL EM ALUMÍNIO FIXADO EM VÃOS DE JANELAS, FORMADO POR TUBOS DE 3/4". AF_04/2019</v>
          </cell>
          <cell r="D3394" t="str">
            <v>M2</v>
          </cell>
          <cell r="E3394" t="str">
            <v>429,68</v>
          </cell>
          <cell r="F3394" t="str">
            <v>457,60</v>
          </cell>
        </row>
        <row r="3395">
          <cell r="A3395" t="str">
            <v>73665</v>
          </cell>
          <cell r="B3395" t="str">
            <v>ESCADA TIPO MARINHEIRO EM ACO CA-50 9,52MM INCLUSO PINTURA COM FUNDO ANTICORROSIVO TIPO ZARCAO</v>
          </cell>
          <cell r="D3395" t="str">
            <v>M</v>
          </cell>
          <cell r="E3395" t="str">
            <v>59,89</v>
          </cell>
          <cell r="F3395" t="str">
            <v>64,45</v>
          </cell>
        </row>
        <row r="3396">
          <cell r="A3396" t="str">
            <v>74194/1</v>
          </cell>
          <cell r="B3396" t="str">
            <v>ESCADA TIPO MARINHEIRO EM TUBO ACO GALVANIZADO 1 1/2" 5 DEGRAUS</v>
          </cell>
          <cell r="D3396" t="str">
            <v>M</v>
          </cell>
          <cell r="E3396" t="str">
            <v>273,32</v>
          </cell>
          <cell r="F3396" t="str">
            <v>284,79</v>
          </cell>
        </row>
        <row r="3397">
          <cell r="A3397" t="str">
            <v>90838</v>
          </cell>
          <cell r="B3397" t="str">
            <v>PORTA CORTA-FOGO 90X210X4CM - FORNECIMENTO E INSTALAÇÃO. AF_12/2019</v>
          </cell>
          <cell r="D3397" t="str">
            <v>UN</v>
          </cell>
          <cell r="E3397" t="str">
            <v>782,43</v>
          </cell>
          <cell r="F3397" t="str">
            <v>792,29</v>
          </cell>
        </row>
        <row r="3398">
          <cell r="A3398" t="str">
            <v>91338</v>
          </cell>
          <cell r="B3398" t="str">
            <v>PORTA DE ALUMÍNIO DE ABRIR COM LAMBRI, COM GUARNIÇÃO, FIXAÇÃO COM PARAFUSOS - FORNECIMENTO E INSTALAÇÃO. AF_12/2019</v>
          </cell>
          <cell r="D3398" t="str">
            <v>M2</v>
          </cell>
          <cell r="E3398" t="str">
            <v>812,44</v>
          </cell>
          <cell r="F3398" t="str">
            <v>813,40</v>
          </cell>
        </row>
        <row r="3399">
          <cell r="A3399" t="str">
            <v>91341</v>
          </cell>
          <cell r="B3399" t="str">
            <v>PORTA EM ALUMÍNIO DE ABRIR TIPO VENEZIANA COM GUARNIÇÃO, FIXAÇÃO COM PARAFUSOS - FORNECIMENTO E INSTALAÇÃO. AF_12/2019</v>
          </cell>
          <cell r="D3399" t="str">
            <v>M2</v>
          </cell>
          <cell r="E3399" t="str">
            <v>588,54</v>
          </cell>
          <cell r="F3399" t="str">
            <v>589,57</v>
          </cell>
        </row>
        <row r="3400">
          <cell r="A3400" t="str">
            <v>94805</v>
          </cell>
          <cell r="B3400" t="str">
            <v>PORTA DE ALUMÍNIO DE ABRIR PARA VIDRO SEM GUARNIÇÃO, 87X210CM, FIXAÇÃO COM PARAFUSOS, INCLUSIVE VIDROS - FORNECIMENTO E INSTALAÇÃO. AF_12/2019</v>
          </cell>
          <cell r="D3400" t="str">
            <v>UN</v>
          </cell>
          <cell r="E3400" t="str">
            <v>957,63</v>
          </cell>
          <cell r="F3400" t="str">
            <v>959,39</v>
          </cell>
        </row>
        <row r="3401">
          <cell r="A3401" t="str">
            <v>94806</v>
          </cell>
          <cell r="B3401" t="str">
            <v>PORTA EM AÇO DE ABRIR PARA VIDRO SEM GUARNIÇÃO, 87X210CM, FIXAÇÃO COM PARAFUSOS, EXCLUSIVE VIDROS - FORNECIMENTO E INSTALAÇÃO. AF_12/2019</v>
          </cell>
          <cell r="D3401" t="str">
            <v>UN</v>
          </cell>
          <cell r="E3401" t="str">
            <v>371,20</v>
          </cell>
          <cell r="F3401" t="str">
            <v>373,68</v>
          </cell>
        </row>
        <row r="3402">
          <cell r="A3402" t="str">
            <v>94807</v>
          </cell>
          <cell r="B3402" t="str">
            <v>PORTA EM AÇO DE ABRIR TIPO VENEZIANA SEM GUARNIÇÃO, 87X210CM, FIXAÇÃO COM PARAFUSOS - FORNECIMENTO E INSTALAÇÃO. AF_12/2019</v>
          </cell>
          <cell r="D3402" t="str">
            <v>UN</v>
          </cell>
          <cell r="E3402" t="str">
            <v>444,93</v>
          </cell>
          <cell r="F3402" t="str">
            <v>447,55</v>
          </cell>
        </row>
        <row r="3403">
          <cell r="A3403" t="str">
            <v>100702</v>
          </cell>
          <cell r="B3403" t="str">
            <v>PORTA DE CORRER DE ALUMÍNIO, COM DUAS FOLHAS PARA VIDRO, INCLUSO VIDRO LISO INCOLOR, FECHADURA E PUXADOR, SEM ALIZAR. AF_12/2019</v>
          </cell>
          <cell r="D3403" t="str">
            <v>M2</v>
          </cell>
          <cell r="E3403" t="str">
            <v>494,10</v>
          </cell>
          <cell r="F3403" t="str">
            <v>494,86</v>
          </cell>
        </row>
        <row r="3404">
          <cell r="A3404" t="str">
            <v>84885</v>
          </cell>
          <cell r="B3404" t="str">
            <v>JOGO DE FERRAGENS CROMADAS PARA PORTA DE VIDRO TEMPERADO, UMA FOLHA COMPOSTO DE DOBRADICAS SUPERIOR E INFERIOR, TRINCO, FECHADURA, CONTRA FECHADURA COM CAPUCHINHO SEM MOLA E PUXADOR</v>
          </cell>
          <cell r="D3404" t="str">
            <v>UN</v>
          </cell>
          <cell r="E3404" t="str">
            <v>562,94</v>
          </cell>
          <cell r="F3404" t="str">
            <v>588,19</v>
          </cell>
        </row>
        <row r="3405">
          <cell r="A3405" t="str">
            <v>84886</v>
          </cell>
          <cell r="B3405" t="str">
            <v>MOLA HIDRAULICA DE PISO PARA PORTA DE VIDRO TEMPERADO</v>
          </cell>
          <cell r="D3405" t="str">
            <v>UN</v>
          </cell>
          <cell r="E3405" t="str">
            <v>1.019,63</v>
          </cell>
          <cell r="F3405" t="str">
            <v>1.021,31</v>
          </cell>
        </row>
        <row r="3406">
          <cell r="A3406" t="str">
            <v>74046/2</v>
          </cell>
          <cell r="B3406" t="str">
            <v>TARJETA TIPO LIVRE/OCUPADO PARA PORTA DE BANHEIRO</v>
          </cell>
          <cell r="D3406" t="str">
            <v>UN</v>
          </cell>
          <cell r="E3406" t="str">
            <v>31,25</v>
          </cell>
          <cell r="F3406" t="str">
            <v>32,17</v>
          </cell>
        </row>
        <row r="3407">
          <cell r="A3407" t="str">
            <v>100703</v>
          </cell>
          <cell r="B3407" t="str">
            <v>PUXADOR CENTRAL PARA ESQUADRIA DE MADEIRA. AF_12/2019</v>
          </cell>
          <cell r="D3407" t="str">
            <v>UN</v>
          </cell>
          <cell r="E3407" t="str">
            <v>18,50</v>
          </cell>
          <cell r="F3407" t="str">
            <v>19,45</v>
          </cell>
        </row>
        <row r="3408">
          <cell r="A3408" t="str">
            <v>100704</v>
          </cell>
          <cell r="B3408" t="str">
            <v>PORTA CADEADO ZINCADO OXIDADO PRETO COM CADEADO DE AÇO INOX, LARGURA DE *50* MM. AF_12/2019</v>
          </cell>
          <cell r="D3408" t="str">
            <v>UN</v>
          </cell>
          <cell r="E3408" t="str">
            <v>140,60</v>
          </cell>
          <cell r="F3408" t="str">
            <v>142,12</v>
          </cell>
        </row>
        <row r="3409">
          <cell r="A3409" t="str">
            <v>100705</v>
          </cell>
          <cell r="B3409" t="str">
            <v>TARJETA TIPO LIVRE/OCUPADO PARA PORTA DE BANHEIRO. AF_12/2019</v>
          </cell>
          <cell r="D3409" t="str">
            <v>UN</v>
          </cell>
          <cell r="E3409" t="str">
            <v>46,26</v>
          </cell>
          <cell r="F3409" t="str">
            <v>48,89</v>
          </cell>
        </row>
        <row r="3410">
          <cell r="A3410" t="str">
            <v>100706</v>
          </cell>
          <cell r="B3410" t="str">
            <v>CREMONA EM LATÃO CROMADO OU POLIDO, COMPLETA. AF_12/2019</v>
          </cell>
          <cell r="D3410" t="str">
            <v>UN</v>
          </cell>
          <cell r="E3410" t="str">
            <v>84,63</v>
          </cell>
          <cell r="F3410" t="str">
            <v>88,04</v>
          </cell>
        </row>
        <row r="3411">
          <cell r="A3411" t="str">
            <v>100707</v>
          </cell>
          <cell r="B3411" t="str">
            <v>FECHO DE EMBUTIR TIPO UNHA 22CM. AF_12/2019</v>
          </cell>
          <cell r="D3411" t="str">
            <v>UN</v>
          </cell>
          <cell r="E3411" t="str">
            <v>48,32</v>
          </cell>
          <cell r="F3411" t="str">
            <v>51,56</v>
          </cell>
        </row>
        <row r="3412">
          <cell r="A3412" t="str">
            <v>100708</v>
          </cell>
          <cell r="B3412" t="str">
            <v>FECHO DE EMBUTIR TIPO UNHA 40CM. AF_12/2019</v>
          </cell>
          <cell r="D3412" t="str">
            <v>UN</v>
          </cell>
          <cell r="E3412" t="str">
            <v>62,34</v>
          </cell>
          <cell r="F3412" t="str">
            <v>65,93</v>
          </cell>
        </row>
        <row r="3413">
          <cell r="A3413" t="str">
            <v>100709</v>
          </cell>
          <cell r="B3413" t="str">
            <v>DOBRADIÇA EM AÇO/FERRO, 3" X 21/2", E=1,9 A 2MM, SEN ANEL, CROMADO OU ZINCADO, TAMPA BOLA, COM PARAFUSOS. AF_12/2019</v>
          </cell>
          <cell r="D3413" t="str">
            <v>UN</v>
          </cell>
          <cell r="E3413" t="str">
            <v>34,84</v>
          </cell>
          <cell r="F3413" t="str">
            <v>37,47</v>
          </cell>
        </row>
        <row r="3414">
          <cell r="A3414" t="str">
            <v>100710</v>
          </cell>
          <cell r="B3414" t="str">
            <v>DOBRADIÇA TIPO VAI E VEM EM LATÃO POLIDO 3". AF_12/2019</v>
          </cell>
          <cell r="D3414" t="str">
            <v>UN</v>
          </cell>
          <cell r="E3414" t="str">
            <v>92,17</v>
          </cell>
          <cell r="F3414" t="str">
            <v>95,68</v>
          </cell>
        </row>
        <row r="3415">
          <cell r="A3415" t="str">
            <v>72116</v>
          </cell>
          <cell r="B3415" t="str">
            <v>VIDRO LISO COMUM TRANSPARENTE, ESPESSURA 3MM</v>
          </cell>
          <cell r="D3415" t="str">
            <v>M2</v>
          </cell>
          <cell r="E3415" t="str">
            <v>107,57</v>
          </cell>
          <cell r="F3415" t="str">
            <v>108,82</v>
          </cell>
        </row>
        <row r="3416">
          <cell r="A3416" t="str">
            <v>72117</v>
          </cell>
          <cell r="B3416" t="str">
            <v>VIDRO LISO COMUM TRANSPARENTE, ESPESSURA 4MM</v>
          </cell>
          <cell r="D3416" t="str">
            <v>M2</v>
          </cell>
          <cell r="E3416" t="str">
            <v>138,09</v>
          </cell>
          <cell r="F3416" t="str">
            <v>139,50</v>
          </cell>
        </row>
        <row r="3417">
          <cell r="A3417" t="str">
            <v>72118</v>
          </cell>
          <cell r="B3417" t="str">
            <v>VIDRO TEMPERADO INCOLOR, ESPESSURA 6MM, FORNECIMENTO E INSTALACAO, INCLUSIVE MASSA PARA VEDACAO</v>
          </cell>
          <cell r="D3417" t="str">
            <v>M2</v>
          </cell>
          <cell r="E3417" t="str">
            <v>161,90</v>
          </cell>
          <cell r="F3417" t="str">
            <v>163,46</v>
          </cell>
        </row>
        <row r="3418">
          <cell r="A3418" t="str">
            <v>72119</v>
          </cell>
          <cell r="B3418" t="str">
            <v>VIDRO TEMPERADO INCOLOR, ESPESSURA 8MM, FORNECIMENTO E INSTALACAO, INCLUSIVE MASSA PARA VEDACAO</v>
          </cell>
          <cell r="D3418" t="str">
            <v>M2</v>
          </cell>
          <cell r="E3418" t="str">
            <v>203,56</v>
          </cell>
          <cell r="F3418" t="str">
            <v>205,12</v>
          </cell>
        </row>
        <row r="3419">
          <cell r="A3419" t="str">
            <v>72120</v>
          </cell>
          <cell r="B3419" t="str">
            <v>VIDRO TEMPERADO INCOLOR, ESPESSURA 10MM, FORNECIMENTO E INSTALACAO, INCLUSIVE MASSA PARA VEDACAO</v>
          </cell>
          <cell r="D3419" t="str">
            <v>M2</v>
          </cell>
          <cell r="E3419" t="str">
            <v>256,65</v>
          </cell>
          <cell r="F3419" t="str">
            <v>258,21</v>
          </cell>
        </row>
        <row r="3420">
          <cell r="A3420" t="str">
            <v>72122</v>
          </cell>
          <cell r="B3420" t="str">
            <v>VIDRO FANTASIA TIPO CANELADO, ESPESSURA 4MM</v>
          </cell>
          <cell r="D3420" t="str">
            <v>M2</v>
          </cell>
          <cell r="E3420" t="str">
            <v>118,48</v>
          </cell>
          <cell r="F3420" t="str">
            <v>119,89</v>
          </cell>
        </row>
        <row r="3421">
          <cell r="A3421" t="str">
            <v>72123</v>
          </cell>
          <cell r="B3421" t="str">
            <v>VIDRO ARAMADO, ESPESSURA 7MM</v>
          </cell>
          <cell r="D3421" t="str">
            <v>M2</v>
          </cell>
          <cell r="E3421" t="str">
            <v>316,81</v>
          </cell>
          <cell r="F3421" t="str">
            <v>318,22</v>
          </cell>
        </row>
        <row r="3422">
          <cell r="A3422" t="str">
            <v>73838/1</v>
          </cell>
          <cell r="B3422" t="str">
            <v>PORTA DE VIDRO TEMPERADO, 0,9X2,10M, ESPESSURA 10MM, INCLUSIVE ACESSORIOS</v>
          </cell>
          <cell r="D3422" t="str">
            <v>UN</v>
          </cell>
          <cell r="E3422" t="str">
            <v>1.793,51</v>
          </cell>
          <cell r="F3422" t="str">
            <v>1.794,01</v>
          </cell>
        </row>
        <row r="3423">
          <cell r="A3423" t="str">
            <v>74125/1</v>
          </cell>
          <cell r="B3423" t="str">
            <v>ESPELHO CRISTAL ESPESSURA 4MM, COM MOLDURA DE MADEIRA</v>
          </cell>
          <cell r="D3423" t="str">
            <v>M2</v>
          </cell>
          <cell r="E3423" t="str">
            <v>404,08</v>
          </cell>
          <cell r="F3423" t="str">
            <v>411,46</v>
          </cell>
        </row>
        <row r="3424">
          <cell r="A3424" t="str">
            <v>74125/2</v>
          </cell>
          <cell r="B3424" t="str">
            <v>ESPELHO CRISTAL ESPESSURA 4MM, COM MOLDURA EM ALUMINIO E COMPENSADO 6MM PLASTIFICADO COLADO</v>
          </cell>
          <cell r="D3424" t="str">
            <v>M2</v>
          </cell>
          <cell r="E3424" t="str">
            <v>456,53</v>
          </cell>
          <cell r="F3424" t="str">
            <v>462,29</v>
          </cell>
        </row>
        <row r="3425">
          <cell r="A3425" t="str">
            <v>84957</v>
          </cell>
          <cell r="B3425" t="str">
            <v>VIDRO LISO COMUM TRANSPARENTE, ESPESSURA 5MM</v>
          </cell>
          <cell r="D3425" t="str">
            <v>M2</v>
          </cell>
          <cell r="E3425" t="str">
            <v>164,76</v>
          </cell>
          <cell r="F3425" t="str">
            <v>166,71</v>
          </cell>
        </row>
        <row r="3426">
          <cell r="A3426" t="str">
            <v>84959</v>
          </cell>
          <cell r="B3426" t="str">
            <v>VIDRO LISO COMUM TRANSPARENTE, ESPESSURA 6MM</v>
          </cell>
          <cell r="D3426" t="str">
            <v>M2</v>
          </cell>
          <cell r="E3426" t="str">
            <v>193,09</v>
          </cell>
          <cell r="F3426" t="str">
            <v>195,04</v>
          </cell>
        </row>
        <row r="3427">
          <cell r="A3427" t="str">
            <v>85001</v>
          </cell>
          <cell r="B3427" t="str">
            <v>VIDRO LISO FUME, ESPESSURA 4MM</v>
          </cell>
          <cell r="D3427" t="str">
            <v>M2</v>
          </cell>
          <cell r="E3427" t="str">
            <v>183,65</v>
          </cell>
          <cell r="F3427" t="str">
            <v>185,60</v>
          </cell>
        </row>
        <row r="3428">
          <cell r="A3428" t="str">
            <v>85002</v>
          </cell>
          <cell r="B3428" t="str">
            <v>VIDRO LISO FUME, ESPESSURA 6MM</v>
          </cell>
          <cell r="D3428" t="str">
            <v>M2</v>
          </cell>
          <cell r="E3428" t="str">
            <v>259,20</v>
          </cell>
          <cell r="F3428" t="str">
            <v>261,15</v>
          </cell>
        </row>
        <row r="3429">
          <cell r="A3429" t="str">
            <v>85004</v>
          </cell>
          <cell r="B3429" t="str">
            <v>VIDRO FANTASIA MARTELADO 4MM</v>
          </cell>
          <cell r="D3429" t="str">
            <v>M2</v>
          </cell>
          <cell r="E3429" t="str">
            <v>126,98</v>
          </cell>
          <cell r="F3429" t="str">
            <v>128,93</v>
          </cell>
        </row>
        <row r="3430">
          <cell r="A3430" t="str">
            <v>85005</v>
          </cell>
          <cell r="B3430" t="str">
            <v>ESPELHO CRISTAL, ESPESSURA 4MM, COM PARAFUSOS DE FIXACAO, SEM MOLDURA</v>
          </cell>
          <cell r="D3430" t="str">
            <v>M2</v>
          </cell>
          <cell r="E3430" t="str">
            <v>375,61</v>
          </cell>
          <cell r="F3430" t="str">
            <v>379,50</v>
          </cell>
        </row>
        <row r="3431">
          <cell r="A3431" t="str">
            <v>94569</v>
          </cell>
          <cell r="B3431" t="str">
            <v>JANELA DE ALUMÍNIO TIPO MAXIM-AR, COM VIDROS, BATENTE E FERRAGENS. EXCLUSIVE ALIZAR, ACABAMENTO E CONTRAMARCO. FORNECIMENTO E INSTALAÇÃO. AF_12/2019</v>
          </cell>
          <cell r="D3431" t="str">
            <v>M2</v>
          </cell>
          <cell r="E3431" t="str">
            <v>409,60</v>
          </cell>
          <cell r="F3431" t="str">
            <v>414,19</v>
          </cell>
        </row>
        <row r="3432">
          <cell r="A3432" t="str">
            <v>94570</v>
          </cell>
          <cell r="B3432" t="str">
            <v>JANELA DE ALUMÍNIO DE CORRER COM 2 FOLHAS PARA VIDROS, COM VIDROS, BATENTE, ACABAMENTO COM ACETATO OU BRILHANTE E FERRAGENS. EXCLUSIVE ALIZAR E CONTRAMARCO. FORNECIMENTO E INSTALAÇÃO. AF_12/2019</v>
          </cell>
          <cell r="D3432" t="str">
            <v>M2</v>
          </cell>
          <cell r="E3432" t="str">
            <v>256,93</v>
          </cell>
          <cell r="F3432" t="str">
            <v>258,34</v>
          </cell>
        </row>
        <row r="3433">
          <cell r="A3433" t="str">
            <v>94572</v>
          </cell>
          <cell r="B3433" t="str">
            <v>JANELA DE ALUMÍNIO DE CORRER COM 3 FOLHAS (2 VENEZIANAS E 1 PARA VIDRO), COM VIDROS, BATENTE E FERRAGENS. EXCLUSIVE ACABAMENTO, ALIZAR E CONTRAMARCO. FORNECIMENTO E INSTALAÇÃO. AF_12/2019</v>
          </cell>
          <cell r="D3433" t="str">
            <v>M2</v>
          </cell>
          <cell r="E3433" t="str">
            <v>385,11</v>
          </cell>
          <cell r="F3433" t="str">
            <v>386,99</v>
          </cell>
        </row>
        <row r="3434">
          <cell r="A3434" t="str">
            <v>94573</v>
          </cell>
          <cell r="B3434" t="str">
            <v>JANELA DE ALUMÍNIO DE CORRER COM 4 FOLHAS PARA VIDROS, COM VIDROS, BATENTE, ACABAMENTO COM ACETATO OU BRILHANTE E FERRAGENS. EXCLUSIVE ALIZAR E CONTRAMARCO. FORNECIMENTO E INSTALAÇÃO. AF_12/2019</v>
          </cell>
          <cell r="D3434" t="str">
            <v>M2</v>
          </cell>
          <cell r="E3434" t="str">
            <v>296,71</v>
          </cell>
          <cell r="F3434" t="str">
            <v>299,29</v>
          </cell>
        </row>
        <row r="3435">
          <cell r="A3435" t="str">
            <v>94580</v>
          </cell>
          <cell r="B3435" t="str">
            <v>JANELA DE ALUMÍNIO DE CORRER COM 6 FOLHAS (2 VENEZIANAS FIXAS, 2 VENEZIANAS DE CORRER E 2 PARA VIDRO), COM VIDROS, BATENTE, ACABAMENTO COM ACETATO OU BRILHANTE E FERRAGENS. EXCLUSIVE ALIZAR E CONTRAMARCO. FORNECIMENTO E INSTALAÇÃO. AF_12/2019</v>
          </cell>
          <cell r="D3435" t="str">
            <v>M2</v>
          </cell>
          <cell r="E3435" t="str">
            <v>435,38</v>
          </cell>
          <cell r="F3435" t="str">
            <v>438,39</v>
          </cell>
        </row>
        <row r="3436">
          <cell r="A3436" t="str">
            <v>100674</v>
          </cell>
          <cell r="B3436" t="str">
            <v>JANELA FIXA DE ALUMÍNIO PARA VIDRO, COM VIDRO, BATENTE E FERRAGENS. EXCLUSIVE ACABAMENTO, ALIZAR E CONTRAMARCO. FORNECIMENTO E INSTALAÇÃO. AF_12/2019</v>
          </cell>
          <cell r="D3436" t="str">
            <v>M2</v>
          </cell>
          <cell r="E3436" t="str">
            <v>282,34</v>
          </cell>
          <cell r="F3436" t="str">
            <v>284,28</v>
          </cell>
        </row>
        <row r="3437">
          <cell r="A3437" t="str">
            <v>73908/1</v>
          </cell>
          <cell r="B3437" t="str">
            <v>CANTONEIRA DE ALUMINIO 2"X2", PARA PROTECAO DE QUINA DE PAREDE</v>
          </cell>
          <cell r="D3437" t="str">
            <v>M</v>
          </cell>
          <cell r="E3437" t="str">
            <v>49,48</v>
          </cell>
          <cell r="F3437" t="str">
            <v>51,25</v>
          </cell>
        </row>
        <row r="3438">
          <cell r="A3438" t="str">
            <v>73908/2</v>
          </cell>
          <cell r="B3438" t="str">
            <v>CANTONEIRA DE ALUMINIO 1"X1, PARA PROTECAO DE QUINA DE PAREDE</v>
          </cell>
          <cell r="D3438" t="str">
            <v>M</v>
          </cell>
          <cell r="E3438" t="str">
            <v>35,83</v>
          </cell>
          <cell r="F3438" t="str">
            <v>37,60</v>
          </cell>
        </row>
        <row r="3439">
          <cell r="A3439" t="str">
            <v>85015</v>
          </cell>
          <cell r="B3439" t="str">
            <v>CANTONEIRA DE MADEIRA 3,0X3,0X1,0CM</v>
          </cell>
          <cell r="D3439" t="str">
            <v>M</v>
          </cell>
          <cell r="E3439" t="str">
            <v>19,68</v>
          </cell>
          <cell r="F3439" t="str">
            <v>21,53</v>
          </cell>
        </row>
        <row r="3440">
          <cell r="A3440" t="str">
            <v>85016</v>
          </cell>
          <cell r="B3440" t="str">
            <v>CANTONEIRA DE MADEIRA COM LAMINADO MELAMINICO FOSCO 3,0X3,0X1,0CM</v>
          </cell>
          <cell r="D3440" t="str">
            <v>M</v>
          </cell>
          <cell r="E3440" t="str">
            <v>25,28</v>
          </cell>
          <cell r="F3440" t="str">
            <v>27,20</v>
          </cell>
        </row>
        <row r="3441">
          <cell r="A3441" t="str">
            <v>97751</v>
          </cell>
          <cell r="B3441" t="str">
            <v>TUBULÃO A CÉU ABERTO, DIÂMETRO DO FUSTE DE 70 CM, PROFUNDIDADE MENOR OU IGUAL A 5 M, ESCAVAÇÃO MANUAL, SEM ALARGAMENTO DE BASE, CONCRETO FEITO EM OBRA E LANÇADO COM JERICA. AF_01/2018</v>
          </cell>
          <cell r="D3441" t="str">
            <v>M3</v>
          </cell>
          <cell r="E3441" t="str">
            <v>582,07</v>
          </cell>
          <cell r="F3441" t="str">
            <v>617,23</v>
          </cell>
        </row>
        <row r="3442">
          <cell r="A3442" t="str">
            <v>97752</v>
          </cell>
          <cell r="B3442" t="str">
            <v>TUBULÃO A CÉU ABERTO, DIÂMETRO DO FUSTE DE 80 CM, PROFUNDIDADE MENOR OU IGUAL A 5 M, ESCAVAÇÃO MANUAL, SEM ALARGAMENTO DE BASE, CONCRETO FEITO EM OBRA E LANÇADO COM JERICA. AF_01/2018</v>
          </cell>
          <cell r="D3442" t="str">
            <v>M3</v>
          </cell>
          <cell r="E3442" t="str">
            <v>550,14</v>
          </cell>
          <cell r="F3442" t="str">
            <v>582,04</v>
          </cell>
        </row>
        <row r="3443">
          <cell r="A3443" t="str">
            <v>97753</v>
          </cell>
          <cell r="B3443" t="str">
            <v>TUBULÃO A CÉU ABERTO, DIÂMETRO DO FUSTE DE 100 CM, PROFUNDIDADE MENOR OU IGUAL A 5 M, ESCAVAÇÃO MANUAL, SEM ALARGAMENTO DE BASE, CONCRETO FEITO EM OBRA E LANÇADO COM JERICA. AF_01/2018</v>
          </cell>
          <cell r="D3443" t="str">
            <v>M3</v>
          </cell>
          <cell r="E3443" t="str">
            <v>505,65</v>
          </cell>
          <cell r="F3443" t="str">
            <v>533,00</v>
          </cell>
        </row>
        <row r="3444">
          <cell r="A3444" t="str">
            <v>97754</v>
          </cell>
          <cell r="B3444" t="str">
            <v>TUBULÃO A CÉU ABERTO, DIÂMETRO DO FUSTE DE 120 CM, PROFUNDIDADE MENOR OU IGUAL A 5 M, ESCAVAÇÃO MANUAL, SEM ALARGAMENTO DE BASE, CONCRETO FEITO EM OBRA E LANÇADO COM JERICA. AF_01/2018</v>
          </cell>
          <cell r="D3444" t="str">
            <v>M3</v>
          </cell>
          <cell r="E3444" t="str">
            <v>476,42</v>
          </cell>
          <cell r="F3444" t="str">
            <v>500,81</v>
          </cell>
        </row>
        <row r="3445">
          <cell r="A3445" t="str">
            <v>97755</v>
          </cell>
          <cell r="B3445" t="str">
            <v>TUBULÃO A CÉU ABERTO, DIÂMETRO DO FUSTE DE 70 CM, PROFUNDIDADE MAIOR QUE 5 M E MENOR OU IGUAL A 10 M, ESCAVAÇÃO MANUAL, SEM ALARGAMENTO DE BASE, CONCRETO FEITO EM OBRA E LANÇADO COM JERICA. AF_01/2018</v>
          </cell>
          <cell r="D3445" t="str">
            <v>M3</v>
          </cell>
          <cell r="E3445" t="str">
            <v>567,68</v>
          </cell>
          <cell r="F3445" t="str">
            <v>602,64</v>
          </cell>
        </row>
        <row r="3446">
          <cell r="A3446" t="str">
            <v>97756</v>
          </cell>
          <cell r="B3446" t="str">
            <v>TUBULÃO A CÉU ABERTO, DIÂMETRO DO FUSTE DE 80 CM, PROFUNDIDADE MAIOR QUE 5 M E MENOR OU IGUAL A 10 M, ESCAVAÇÃO MANUAL, SEM ALARGAMENTO DE BASE, CONCRETO FEITO EM OBRA E LANÇADO COM JERICA. AF_01/2018</v>
          </cell>
          <cell r="D3446" t="str">
            <v>M3</v>
          </cell>
          <cell r="E3446" t="str">
            <v>537,89</v>
          </cell>
          <cell r="F3446" t="str">
            <v>569,51</v>
          </cell>
        </row>
        <row r="3447">
          <cell r="A3447" t="str">
            <v>97757</v>
          </cell>
          <cell r="B3447" t="str">
            <v>TUBULÃO A CÉU ABERTO, DIÂMETRO DO FUSTE DE 100 CM, PROFUNDIDADE MAIOR QUE 5 M E MENOR OU IGUAL A 10 M, ESCAVAÇÃO MANUAL, SEM ALARGAMENTO DE BASE, CONCRETO FEITO EM OBRA E LANÇADO COM JERICA. AF_01/2018</v>
          </cell>
          <cell r="D3447" t="str">
            <v>M3</v>
          </cell>
          <cell r="E3447" t="str">
            <v>490,23</v>
          </cell>
          <cell r="F3447" t="str">
            <v>517,16</v>
          </cell>
        </row>
        <row r="3448">
          <cell r="A3448" t="str">
            <v>97758</v>
          </cell>
          <cell r="B3448" t="str">
            <v>TUBULÃO A CÉU ABERTO, DIÂMETRO DO FUSTE DE 120 CM, PROFUNDIDADE MAIOR QUE 5 M E MENOR OU IGUAL A 10 M, ESCAVAÇÃO MANUAL, SEM ALARGAMENTO DE BASE, CONCRETO FEITO EM OBRA E LANÇADO COM JERICA. AF_01/2018</v>
          </cell>
          <cell r="D3448" t="str">
            <v>M3</v>
          </cell>
          <cell r="E3448" t="str">
            <v>455,47</v>
          </cell>
          <cell r="F3448" t="str">
            <v>479,28</v>
          </cell>
        </row>
        <row r="3449">
          <cell r="A3449" t="str">
            <v>97759</v>
          </cell>
          <cell r="B3449" t="str">
            <v>TUBULÃO A CÉU ABERTO, DIÂMETRO DO FUSTE DE 70 CM, PROFUNDIDADE MAIOR QUE 10 M, ESCAVAÇÃO MANUAL, SEM ALARGAMENTO DE BASE, CONCRETO FEITO EM OBRA E LANÇADO COM JERICA. AF_01/2018</v>
          </cell>
          <cell r="D3449" t="str">
            <v>M3</v>
          </cell>
          <cell r="E3449" t="str">
            <v>568,53</v>
          </cell>
          <cell r="F3449" t="str">
            <v>604,21</v>
          </cell>
        </row>
        <row r="3450">
          <cell r="A3450" t="str">
            <v>97760</v>
          </cell>
          <cell r="B3450" t="str">
            <v>TUBULÃO A CÉU ABERTO, DIÂMETRO DO FUSTE DE 80 CM, PROFUNDIDADE MAIOR QUE 10 M, ESCAVAÇÃO MANUAL, SEM ALARGAMENTO DE BASE, CONCRETO FEITO EM OBRA E LANÇADO COM JERICA. AF_01/2018</v>
          </cell>
          <cell r="D3450" t="str">
            <v>M3</v>
          </cell>
          <cell r="E3450" t="str">
            <v>531,33</v>
          </cell>
          <cell r="F3450" t="str">
            <v>563,31</v>
          </cell>
        </row>
        <row r="3451">
          <cell r="A3451" t="str">
            <v>97761</v>
          </cell>
          <cell r="B3451" t="str">
            <v>TUBULÃO A CÉU ABERTO, DIÂMETRO DO FUSTE DE 100 CM, PROFUNDIDADE MAIOR QUE 10 M, ESCAVAÇÃO MANUAL, SEM ALARGAMENTO DE BASE, CONCRETO FEITO EM OBRA E LANÇADO COM JERICA. AF_01/2018</v>
          </cell>
          <cell r="D3451" t="str">
            <v>M3</v>
          </cell>
          <cell r="E3451" t="str">
            <v>478,81</v>
          </cell>
          <cell r="F3451" t="str">
            <v>505,78</v>
          </cell>
        </row>
        <row r="3452">
          <cell r="A3452" t="str">
            <v>97762</v>
          </cell>
          <cell r="B3452" t="str">
            <v>TUBULÃO A CÉU ABERTO, DIÂMETRO DO FUSTE DE 120 CM, PROFUNDIDADE MAIOR QUE 10 M, ESCAVAÇÃO MANUAL, SEM ALARGAMENTO DE BASE, CONCRETO FEITO EM OBRA E LANÇADO COM JERICA. AF_01/2018</v>
          </cell>
          <cell r="D3452" t="str">
            <v>M3</v>
          </cell>
          <cell r="E3452" t="str">
            <v>440,29</v>
          </cell>
          <cell r="F3452" t="str">
            <v>463,95</v>
          </cell>
        </row>
        <row r="3453">
          <cell r="A3453" t="str">
            <v>97763</v>
          </cell>
          <cell r="B3453" t="str">
            <v>TUBULÃO A CÉU ABERTO, DIÂMETRO DO FUSTE DE 70 CM, PROFUNDIDADE MENOR OU IGUAL A 5 M, ESCAVAÇÃO MECÂNICA, SEM ALARGAMENTO DE BASE, CONCRETO FEITO EM OBRA E LANÇADO COM JERICA. AF_01/2018</v>
          </cell>
          <cell r="D3453" t="str">
            <v>M3</v>
          </cell>
          <cell r="E3453" t="str">
            <v>477,45</v>
          </cell>
          <cell r="F3453" t="str">
            <v>495,18</v>
          </cell>
        </row>
        <row r="3454">
          <cell r="A3454" t="str">
            <v>97764</v>
          </cell>
          <cell r="B3454" t="str">
            <v>TUBULÃO A CÉU ABERTO, DIÂMETRO DO FUSTE DE 80 CM, PROFUNDIDADE MENOR OU IGUAL A 5 M, ESCAVAÇÃO MECÂNICA, SEM ALARGAMENTO DE BASE, CONCRETO FEITO EM OBRA E LANÇADO COM JERICA. AF_01/2018</v>
          </cell>
          <cell r="D3454" t="str">
            <v>M3</v>
          </cell>
          <cell r="E3454" t="str">
            <v>458,52</v>
          </cell>
          <cell r="F3454" t="str">
            <v>475,08</v>
          </cell>
        </row>
        <row r="3455">
          <cell r="A3455" t="str">
            <v>97765</v>
          </cell>
          <cell r="B3455" t="str">
            <v>TUBULÃO A CÉU ABERTO, DIÂMETRO DO FUSTE DE 100 CM, PROFUNDIDADE MENOR OU IGUAL A 5 M, ESCAVAÇÃO MECÂNICA, SEM ALARGAMENTO DE BASE, CONCRETO FEITO EM OBRA E LANÇADO COM JERICA. AF_01/2018</v>
          </cell>
          <cell r="D3455" t="str">
            <v>M3</v>
          </cell>
          <cell r="E3455" t="str">
            <v>433,08</v>
          </cell>
          <cell r="F3455" t="str">
            <v>448,04</v>
          </cell>
        </row>
        <row r="3456">
          <cell r="A3456" t="str">
            <v>97766</v>
          </cell>
          <cell r="B3456" t="str">
            <v>TUBULÃO A CÉU ABERTO, DIÂMETRO DO FUSTE DE 120 CM, PROFUNDIDADE MENOR OU IGUAL A 5 M, ESCAVAÇÃO MECÂNICA, SEM ALARGAMENTO DE BASE, CONCRETO FEITO EM OBRA E LANÇADO COM JERICA. AF_01/2018</v>
          </cell>
          <cell r="D3456" t="str">
            <v>M3</v>
          </cell>
          <cell r="E3456" t="str">
            <v>417,08</v>
          </cell>
          <cell r="F3456" t="str">
            <v>431,09</v>
          </cell>
        </row>
        <row r="3457">
          <cell r="A3457" t="str">
            <v>97767</v>
          </cell>
          <cell r="B3457" t="str">
            <v>TUBULÃO A CÉU ABERTO, DIÂMETRO DO FUSTE DE 70 CM, PROFUNDIDADE MAIOR QUE 5 M E MENOR OU IGUAL A 10 M, ESCAVAÇÃO MECÂNICA, SEM ALARGAMENTO DE BASE, CONCRETO FEITO EM OBRA E LANÇADO COM JERICA. AF_01/2018</v>
          </cell>
          <cell r="D3457" t="str">
            <v>M3</v>
          </cell>
          <cell r="E3457" t="str">
            <v>433,73</v>
          </cell>
          <cell r="F3457" t="str">
            <v>448,74</v>
          </cell>
        </row>
        <row r="3458">
          <cell r="A3458" t="str">
            <v>97768</v>
          </cell>
          <cell r="B3458" t="str">
            <v>TUBULÃO A CÉU ABERTO, DIÂMETRO DO FUSTE DE 80 CM, PROFUNDIDADE MAIOR QUE 5 M E MENOR OU IGUAL A 10 M, ESCAVAÇÃO MECÂNICA, SEM ALARGAMENTO DE BASE, CONCRETO FEITO EM OBRA E LANÇADO COM JERICA. AF_01/2018</v>
          </cell>
          <cell r="D3458" t="str">
            <v>M3</v>
          </cell>
          <cell r="E3458" t="str">
            <v>422,95</v>
          </cell>
          <cell r="F3458" t="str">
            <v>437,24</v>
          </cell>
        </row>
        <row r="3459">
          <cell r="A3459" t="str">
            <v>97769</v>
          </cell>
          <cell r="B3459" t="str">
            <v>TUBULÃO A CÉU ABERTO, DIÂMETRO DO FUSTE DE 100 CM, PROFUNDIDADE MAIOR QUE 5 M E MENOR OU IGUAL A 10 M, ESCAVAÇÃO MECÂNICA, SEM ALARGAMENTO DE BASE, CONCRETO FEITO EM OBRA E LANÇADO COM JERICA. AF_01/2018</v>
          </cell>
          <cell r="D3459" t="str">
            <v>M3</v>
          </cell>
          <cell r="E3459" t="str">
            <v>401,20</v>
          </cell>
          <cell r="F3459" t="str">
            <v>414,40</v>
          </cell>
        </row>
        <row r="3460">
          <cell r="A3460" t="str">
            <v>97770</v>
          </cell>
          <cell r="B3460" t="str">
            <v>TUBULÃO A CÉU ABERTO, DIÂMETRO DO FUSTE DE 120 CM, PROFUNDIDADE MAIOR QUE 5 M E MENOR OU IGUAL A 10 M, ESCAVAÇÃO MECÂNICA, SEM ALARGAMENTO DE BASE, CONCRETO FEITO EM OBRA E LANÇADO COM JERICA. AF_01/2018</v>
          </cell>
          <cell r="D3460" t="str">
            <v>M3</v>
          </cell>
          <cell r="E3460" t="str">
            <v>383,19</v>
          </cell>
          <cell r="F3460" t="str">
            <v>395,59</v>
          </cell>
        </row>
        <row r="3461">
          <cell r="A3461" t="str">
            <v>97771</v>
          </cell>
          <cell r="B3461" t="str">
            <v>TUBULÃO A CÉU ABERTO, DIÂMETRO DO FUSTE DE 70 CM, PROFUNDIDADE MAIOR QUE 10 M, ESCAVAÇÃO MECÂNICA, SEM ALARGAMENTO DE BASE, CONCRETO FEITO EM OBRA E LANÇADO COM JERICA. AF_01/2018</v>
          </cell>
          <cell r="D3461" t="str">
            <v>M3</v>
          </cell>
          <cell r="E3461" t="str">
            <v>416,28</v>
          </cell>
          <cell r="F3461" t="str">
            <v>430,22</v>
          </cell>
        </row>
        <row r="3462">
          <cell r="A3462" t="str">
            <v>97772</v>
          </cell>
          <cell r="B3462" t="str">
            <v>TUBULÃO A CÉU ABERTO, DIÂMETRO DO FUSTE DE 80 CM, PROFUNDIDADE MAIOR QUE 10 M, ESCAVAÇÃO MECÂNICA, SEM ALARGAMENTO DE BASE, CONCRETO FEITO EM OBRA E LANÇADO COM JERICA. AF_01/2018</v>
          </cell>
          <cell r="D3462" t="str">
            <v>M3</v>
          </cell>
          <cell r="E3462" t="str">
            <v>401,98</v>
          </cell>
          <cell r="F3462" t="str">
            <v>415,26</v>
          </cell>
        </row>
        <row r="3463">
          <cell r="A3463" t="str">
            <v>97773</v>
          </cell>
          <cell r="B3463" t="str">
            <v>TUBULÃO A CÉU ABERTO, DIÂMETRO DO FUSTE DE 100 CM, PROFUNDIDADE MAIOR QUE 10 M, ESCAVAÇÃO MECÂNICA, SEM ALARGAMENTO DE BASE, CONCRETO FEITO EM OBRA E LANÇADO COM JERICA. AF_01/2018</v>
          </cell>
          <cell r="D3463" t="str">
            <v>M3</v>
          </cell>
          <cell r="E3463" t="str">
            <v>379,74</v>
          </cell>
          <cell r="F3463" t="str">
            <v>392,03</v>
          </cell>
        </row>
        <row r="3464">
          <cell r="A3464" t="str">
            <v>97774</v>
          </cell>
          <cell r="B3464" t="str">
            <v>TUBULÃO A CÉU ABERTO, DIÂMETRO DO FUSTE DE 120 CM, PROFUNDIDADE MAIOR QUE 10 M, ESCAVAÇÃO MECÂNICA, SEM ALARGAMENTO DE BASE, CONCRETO FEITO EM OBRA E LANÇADO COM JERICA. AF_01/2018</v>
          </cell>
          <cell r="D3464" t="str">
            <v>M3</v>
          </cell>
          <cell r="E3464" t="str">
            <v>360,57</v>
          </cell>
          <cell r="F3464" t="str">
            <v>372,12</v>
          </cell>
        </row>
        <row r="3465">
          <cell r="A3465" t="str">
            <v>97775</v>
          </cell>
          <cell r="B3465" t="str">
            <v>TUBULÃO A CÉU ABERTO, DIÂMETRO DO FUSTE DE 70 CM, PROFUNDIDADE MENOR OU IGUAL A 5 M, ESCAVAÇÃO MANUAL, SEM ALARGAMENTO DE BASE, CONCRETO USINADO E LANÇADO COM BOMBA OU DIRETAMENTE DO CAMINHÃO. AF_01/2018</v>
          </cell>
          <cell r="D3465" t="str">
            <v>M3</v>
          </cell>
          <cell r="E3465" t="str">
            <v>610,36</v>
          </cell>
          <cell r="F3465" t="str">
            <v>636,68</v>
          </cell>
        </row>
        <row r="3466">
          <cell r="A3466" t="str">
            <v>97776</v>
          </cell>
          <cell r="B3466" t="str">
            <v>TUBULÃO A CÉU ABERTO, DIÂMETRO DO FUSTE DE 80 CM, PROFUNDIDADE MENOR OU IGUAL A 5 M, ESCAVAÇÃO MANUAL, SEM ALARGAMENTO DE BASE, CONCRETO USINADO E LANÇADO COM BOMBA OU DIRETAMENTE DO CAMINHÃO. AF_01/2018</v>
          </cell>
          <cell r="D3466" t="str">
            <v>M3</v>
          </cell>
          <cell r="E3466" t="str">
            <v>577,56</v>
          </cell>
          <cell r="F3466" t="str">
            <v>600,67</v>
          </cell>
        </row>
        <row r="3467">
          <cell r="A3467" t="str">
            <v>97777</v>
          </cell>
          <cell r="B3467" t="str">
            <v>TUBULÃO A CÉU ABERTO, DIÂMETRO DO FUSTE DE 100 CM, PROFUNDIDADE MENOR OU IGUAL A 5 M, ESCAVAÇÃO MANUAL, SEM ALARGAMENTO DE BASE, CONCRETO USINADO E LANÇADO COM BOMBA OU DIRETAMENTE DO CAMINHÃO. AF_01/2018</v>
          </cell>
          <cell r="D3467" t="str">
            <v>M3</v>
          </cell>
          <cell r="E3467" t="str">
            <v>532,27</v>
          </cell>
          <cell r="F3467" t="str">
            <v>551,04</v>
          </cell>
        </row>
        <row r="3468">
          <cell r="A3468" t="str">
            <v>97778</v>
          </cell>
          <cell r="B3468" t="str">
            <v>TUBULÃO A CÉU ABERTO, DIÂMETRO DO FUSTE DE 120 CM, PROFUNDIDADE MENOR OU IGUAL A 5 M, ESCAVAÇÃO MANUAL, SEM ALARGAMENTO DE BASE, CONCRETO USINADO E LANÇADO COM BOMBA OU DIRETAMENTE DO CAMINHÃO. AF_01/2018</v>
          </cell>
          <cell r="D3468" t="str">
            <v>M3</v>
          </cell>
          <cell r="E3468" t="str">
            <v>502,94</v>
          </cell>
          <cell r="F3468" t="str">
            <v>518,90</v>
          </cell>
        </row>
        <row r="3469">
          <cell r="A3469" t="str">
            <v>97779</v>
          </cell>
          <cell r="B3469" t="str">
            <v>TUBULÃO A CÉU ABERTO, DIÂMETRO DO FUSTE DE 70 CM, PROFUNDIDADE MAIOR QUE 5 M E MENOR OU IGUAL A 10 M, ESCAVAÇÃO MANUAL, SEM ALARGAMENTO DE BASE, CONCRETO USINADO E LANÇADO COM BOMBA OU DIRETAMENTE DO CAMINHÃO. AF_01/2018</v>
          </cell>
          <cell r="D3469" t="str">
            <v>M3</v>
          </cell>
          <cell r="E3469" t="str">
            <v>587,70</v>
          </cell>
          <cell r="F3469" t="str">
            <v>614,07</v>
          </cell>
        </row>
        <row r="3470">
          <cell r="A3470" t="str">
            <v>97780</v>
          </cell>
          <cell r="B3470" t="str">
            <v>TUBULÃO A CÉU ABERTO, DIÂMETRO DO FUSTE DE 80 CM, PROFUNDIDADE MAIOR QUE 5 M E MENOR OU IGUAL A 10 M, ESCAVAÇÃO MANUAL, SEM ALARGAMENTO DE BASE, CONCRETO USINADO E LANÇADO COM BOMBA OU DIRETAMENTE DO CAMINHÃO. AF_01/2018</v>
          </cell>
          <cell r="D3470" t="str">
            <v>M3</v>
          </cell>
          <cell r="E3470" t="str">
            <v>558,03</v>
          </cell>
          <cell r="F3470" t="str">
            <v>581,16</v>
          </cell>
        </row>
        <row r="3471">
          <cell r="A3471" t="str">
            <v>97781</v>
          </cell>
          <cell r="B3471" t="str">
            <v>TUBULÃO A CÉU ABERTO, DIÂMETRO DO FUSTE DE 100 CM, PROFUNDIDADE MAIOR QUE 5 M E MENOR OU IGUAL A 10 M, ESCAVAÇÃO MANUAL, SEM ALARGAMENTO DE BASE, CONCRETO USINADO E LANÇADO COM BOMBA OU DIRETAMENTE DO CAMINHÃO. AF_01/2018</v>
          </cell>
          <cell r="D3471" t="str">
            <v>M3</v>
          </cell>
          <cell r="E3471" t="str">
            <v>510,03</v>
          </cell>
          <cell r="F3471" t="str">
            <v>528,79</v>
          </cell>
        </row>
        <row r="3472">
          <cell r="A3472" t="str">
            <v>97782</v>
          </cell>
          <cell r="B3472" t="str">
            <v>TUBULÃO A CÉU ABERTO, DIÂMETRO DO FUSTE DE 120 CM, PROFUNDIDADE MAIOR QUE 5 M E MENOR OU IGUAL A 10 M, ESCAVAÇÃO MANUAL, SEM ALARGAMENTO DE BASE, CONCRETO USINADO E LANÇADO COM BOMBA OU DIRETAMENTE DO CAMINHÃO. AF_01/2018</v>
          </cell>
          <cell r="D3472" t="str">
            <v>M3</v>
          </cell>
          <cell r="E3472" t="str">
            <v>474,88</v>
          </cell>
          <cell r="F3472" t="str">
            <v>490,83</v>
          </cell>
        </row>
        <row r="3473">
          <cell r="A3473" t="str">
            <v>97783</v>
          </cell>
          <cell r="B3473" t="str">
            <v>TUBULÃO A CÉU ABERTO, DIÂMETRO DO FUSTE DE 70 CM, PROFUNDIDADE MAIOR QUE 10 M, ESCAVAÇÃO MANUAL, SEM ALARGAMENTO DE BASE, CONCRETO USINADO E LANÇADO COM BOMBA OU DIRETAMENTE DO CAMINHÃO. AF_01/2018</v>
          </cell>
          <cell r="D3473" t="str">
            <v>M3</v>
          </cell>
          <cell r="E3473" t="str">
            <v>588,58</v>
          </cell>
          <cell r="F3473" t="str">
            <v>615,85</v>
          </cell>
        </row>
        <row r="3474">
          <cell r="A3474" t="str">
            <v>97784</v>
          </cell>
          <cell r="B3474" t="str">
            <v>TUBULÃO A CÉU ABERTO, DIÂMETRO DO FUSTE DE 80 CM, PROFUNDIDADE MAIOR QUE 10 M, ESCAVAÇÃO MANUAL, SEM ALARGAMENTO DE BASE, CONCRETO USINADO E LANÇADO COM BOMBA OU DIRETAMENTE DO CAMINHÃO. AF_01/2018</v>
          </cell>
          <cell r="D3474" t="str">
            <v>M3</v>
          </cell>
          <cell r="E3474" t="str">
            <v>551,02</v>
          </cell>
          <cell r="F3474" t="str">
            <v>574,80</v>
          </cell>
        </row>
        <row r="3475">
          <cell r="A3475" t="str">
            <v>97785</v>
          </cell>
          <cell r="B3475" t="str">
            <v>TUBULÃO A CÉU ABERTO, DIÂMETRO DO FUSTE DE 100 CM, PROFUNDIDADE MAIOR QUE 10 M, ESCAVAÇÃO MANUAL, SEM ALARGAMENTO DE BASE, CONCRETO USINADO E LANÇADO COM BOMBA OU DIRETAMENTE DO CAMINHÃO. AF_01/2018</v>
          </cell>
          <cell r="D3475" t="str">
            <v>M3</v>
          </cell>
          <cell r="E3475" t="str">
            <v>497,97</v>
          </cell>
          <cell r="F3475" t="str">
            <v>517,13</v>
          </cell>
        </row>
        <row r="3476">
          <cell r="A3476" t="str">
            <v>97786</v>
          </cell>
          <cell r="B3476" t="str">
            <v>TUBULÃO A CÉU ABERTO, DIÂMETRO DO FUSTE DE 120 CM, PROFUNDIDADE MAIOR QUE 10 M, ESCAVAÇÃO MANUAL, SEM ALARGAMENTO DE BASE, CONCRETO USINADO E LANÇADO COM BOMBA OU DIRETAMENTE DO CAMINHÃO. AF_01/2018</v>
          </cell>
          <cell r="D3476" t="str">
            <v>M3</v>
          </cell>
          <cell r="E3476" t="str">
            <v>458,76</v>
          </cell>
          <cell r="F3476" t="str">
            <v>474,98</v>
          </cell>
        </row>
        <row r="3477">
          <cell r="A3477" t="str">
            <v>97787</v>
          </cell>
          <cell r="B3477" t="str">
            <v>TUBULÃO A CÉU ABERTO, DIÂMETRO DO FUSTE DE 70 CM, PROFUNDIDADE MENOR OU IGUAL A 5 M, ESCAVAÇÃO MECÂNICA, SEM ALARGAMENTO DE BASE, CONCRETO USINADO E LANÇADO COM BOMBA OU DIRETAMENTE DO CAMINHÃO. AF_01/2018</v>
          </cell>
          <cell r="D3477" t="str">
            <v>M3</v>
          </cell>
          <cell r="E3477" t="str">
            <v>505,74</v>
          </cell>
          <cell r="F3477" t="str">
            <v>514,63</v>
          </cell>
        </row>
        <row r="3478">
          <cell r="A3478" t="str">
            <v>97788</v>
          </cell>
          <cell r="B3478" t="str">
            <v>TUBULÃO A CÉU ABERTO, DIÂMETRO DO FUSTE DE 80 CM, PROFUNDIDADE MENOR OU IGUAL A 5 M, ESCAVAÇÃO MECÂNICA, SEM ALARGAMENTO DE BASE, CONCRETO USINADO E LANÇADO COM BOMBA OU DIRETAMENTE DO CAMINHÃO. AF_01/2018</v>
          </cell>
          <cell r="D3478" t="str">
            <v>M3</v>
          </cell>
          <cell r="E3478" t="str">
            <v>485,94</v>
          </cell>
          <cell r="F3478" t="str">
            <v>493,71</v>
          </cell>
        </row>
        <row r="3479">
          <cell r="A3479" t="str">
            <v>97789</v>
          </cell>
          <cell r="B3479" t="str">
            <v>TUBULÃO A CÉU ABERTO, DIÂMETRO DO FUSTE DE 100 CM, PROFUNDIDADE MENOR OU IGUAL A 5 M, ESCAVAÇÃO MECÂNICA, SEM ALARGAMENTO DE BASE, CONCRETO USINADO E LANÇADO COM BOMBA OU DIRETAMENTE DO CAMINHÃO. AF_01/2018</v>
          </cell>
          <cell r="D3479" t="str">
            <v>M3</v>
          </cell>
          <cell r="E3479" t="str">
            <v>459,70</v>
          </cell>
          <cell r="F3479" t="str">
            <v>466,08</v>
          </cell>
        </row>
        <row r="3480">
          <cell r="A3480" t="str">
            <v>97790</v>
          </cell>
          <cell r="B3480" t="str">
            <v>TUBULÃO A CÉU ABERTO, DIÂMETRO DO FUSTE DE 120 CM, PROFUNDIDADE MENOR OU IGUAL A 5 M, ESCAVAÇÃO MECÂNICA, SEM ALARGAMENTO DE BASE, CONCRETO USINADO E LANÇADO COM BOMBA OU DIRETAMENTE DO CAMINHÃO. AF_01/2018</v>
          </cell>
          <cell r="D3480" t="str">
            <v>M3</v>
          </cell>
          <cell r="E3480" t="str">
            <v>443,60</v>
          </cell>
          <cell r="F3480" t="str">
            <v>449,18</v>
          </cell>
        </row>
        <row r="3481">
          <cell r="A3481" t="str">
            <v>97791</v>
          </cell>
          <cell r="B3481" t="str">
            <v>TUBULÃO A CÉU ABERTO, DIÂMETRO DO FUSTE DE 70 CM, PROFUNDIDADE MAIOR QUE 5 M E MENOR OU IGUAL A 10M, ESCAVAÇÃO MECÂNICA, SEM ALARGAMENTO DE BASE, CONCRETO USINADO E LANÇADO COM BOMBA OU DIRETAMENTE DO CAMINHÃO. AF_01/2018</v>
          </cell>
          <cell r="D3481" t="str">
            <v>M3</v>
          </cell>
          <cell r="E3481" t="str">
            <v>453,75</v>
          </cell>
          <cell r="F3481" t="str">
            <v>460,17</v>
          </cell>
        </row>
        <row r="3482">
          <cell r="A3482" t="str">
            <v>97792</v>
          </cell>
          <cell r="B3482" t="str">
            <v>TUBULÃO A CÉU ABERTO, DIÂMETRO DO FUSTE DE 80 CM, PROFUNDIDADE MAIOR QUE 5 M E MENOR OU IGUAL A 10M, ESCAVAÇÃO MECÂNICA, SEM ALARGAMENTO DE BASE, CONCRETO USINADO E LANÇADO COM BOMBA OU DIRETAMENTE DO CAMINHÃO. AF_01/2018</v>
          </cell>
          <cell r="D3482" t="str">
            <v>M3</v>
          </cell>
          <cell r="E3482" t="str">
            <v>443,09</v>
          </cell>
          <cell r="F3482" t="str">
            <v>448,89</v>
          </cell>
        </row>
        <row r="3483">
          <cell r="A3483" t="str">
            <v>97793</v>
          </cell>
          <cell r="B3483" t="str">
            <v>TUBULÃO A CÉU ABERTO, DIÂMETRO DO FUSTE DE 100 CM, PROFUNDIDADE MAIOR QUE 5 M E MENOR OU IGUAL A 10M, ESCAVAÇÃO MECÂNICA, SEM ALARGAMENTO DE BASE, CONCRETO USINADO E LANÇADO COM BOMBA OU DIRETAMENTE DO CAMINHÃO. AF_01/2018</v>
          </cell>
          <cell r="D3483" t="str">
            <v>M3</v>
          </cell>
          <cell r="E3483" t="str">
            <v>421,00</v>
          </cell>
          <cell r="F3483" t="str">
            <v>426,03</v>
          </cell>
        </row>
        <row r="3484">
          <cell r="A3484" t="str">
            <v>97794</v>
          </cell>
          <cell r="B3484" t="str">
            <v>TUBULÃO A CÉU ABERTO, DIÂMETRO DO FUSTE DE 120 CM, PROFUNDIDADE MAIOR QUE 5 M E MENOR OU IGUAL A 10M, ESCAVAÇÃO MECÂNICA, SEM ALARGAMENTO DE BASE, CONCRETO USINADO E LANÇADO COM BOMBA OU DIRETAMENTE DO CAMINHÃO. AF_01/2018</v>
          </cell>
          <cell r="D3484" t="str">
            <v>M3</v>
          </cell>
          <cell r="E3484" t="str">
            <v>402,60</v>
          </cell>
          <cell r="F3484" t="str">
            <v>407,14</v>
          </cell>
        </row>
        <row r="3485">
          <cell r="A3485" t="str">
            <v>97795</v>
          </cell>
          <cell r="B3485" t="str">
            <v>TUBULÃO A CÉU ABERTO, DIÂMETRO DO FUSTE DE 70 CM, PROFUNDIDADE MAIOR QUE 10M, ESCAVAÇÃO MECÂNICA, SEM ALARGAMENTO DE BASE, CONCRETO USINADO E LANÇADO COM BOMBA OU DIRETAMENTE DO CAMINHÃO. AF_01/2018</v>
          </cell>
          <cell r="D3485" t="str">
            <v>M3</v>
          </cell>
          <cell r="E3485" t="str">
            <v>436,33</v>
          </cell>
          <cell r="F3485" t="str">
            <v>441,86</v>
          </cell>
        </row>
        <row r="3486">
          <cell r="A3486" t="str">
            <v>97796</v>
          </cell>
          <cell r="B3486" t="str">
            <v>TUBULÃO A CÉU ABERTO, DIÂMETRO DO FUSTE DE 80 CM, PROFUNDIDADE MAIOR QUE 10M, ESCAVAÇÃO MECÂNICA, SEM ALARGAMENTO DE BASE, CONCRETO USINADO E LANÇADO COM BOMBA OU DIRETAMENTE DO CAMINHÃO. AF_01/2018</v>
          </cell>
          <cell r="D3486" t="str">
            <v>M3</v>
          </cell>
          <cell r="E3486" t="str">
            <v>421,67</v>
          </cell>
          <cell r="F3486" t="str">
            <v>426,75</v>
          </cell>
        </row>
        <row r="3487">
          <cell r="A3487" t="str">
            <v>97797</v>
          </cell>
          <cell r="B3487" t="str">
            <v>TUBULÃO A CÉU ABERTO, DIÂMETRO DO FUSTE DE 100 CM, PROFUNDIDADE MAIOR QUE 10M, ESCAVAÇÃO MECÂNICA, SEM ALARGAMENTO DE BASE, CONCRETO USINADO E LANÇADO COM BOMBA OU DIRETAMENTE DO CAMINHÃO. AF_01/2018</v>
          </cell>
          <cell r="D3487" t="str">
            <v>M3</v>
          </cell>
          <cell r="E3487" t="str">
            <v>398,90</v>
          </cell>
          <cell r="F3487" t="str">
            <v>403,38</v>
          </cell>
        </row>
        <row r="3488">
          <cell r="A3488" t="str">
            <v>97798</v>
          </cell>
          <cell r="B3488" t="str">
            <v>TUBULÃO A CÉU ABERTO, DIÂMETRO DO FUSTE DE 120 CM, PROFUNDIDADE MAIOR QUE 10M, ESCAVAÇÃO MECÂNICA, SEM ALARGAMENTO DE BASE, CONCRETO USINADO E LANÇADO COM BOMBA OU DIRETAMENTE DO CAMINHÃO. AF_01/2018</v>
          </cell>
          <cell r="D3488" t="str">
            <v>M3</v>
          </cell>
          <cell r="E3488" t="str">
            <v>379,04</v>
          </cell>
          <cell r="F3488" t="str">
            <v>383,15</v>
          </cell>
        </row>
        <row r="3489">
          <cell r="A3489" t="str">
            <v>97799</v>
          </cell>
          <cell r="B3489" t="str">
            <v>ALARGAMENTO DE BASE DE TUBULÃO A CÉU ABERTO, ESCAVAÇÃO MANUAL, CONCRETO FEITO EM OBRA E LANÇADO COM JERICA. AF_01/2018</v>
          </cell>
          <cell r="D3489" t="str">
            <v>M3</v>
          </cell>
          <cell r="E3489" t="str">
            <v>494,33</v>
          </cell>
          <cell r="F3489" t="str">
            <v>519,96</v>
          </cell>
        </row>
        <row r="3490">
          <cell r="A3490" t="str">
            <v>97800</v>
          </cell>
          <cell r="B3490" t="str">
            <v>ALARGAMENTO DE BASE DE TUBULÃO A CÉU ABERTO, ESCAVAÇÃO MANUAL, CONCRETO USINADO E LANÇADO COM BOMBA OU DIRETAMENTE DO CAMINHÃO. AF_01/2018</v>
          </cell>
          <cell r="D3490" t="str">
            <v>M3</v>
          </cell>
          <cell r="E3490" t="str">
            <v>524,58</v>
          </cell>
          <cell r="F3490" t="str">
            <v>541,72</v>
          </cell>
        </row>
        <row r="3491">
          <cell r="A3491" t="str">
            <v>95601</v>
          </cell>
          <cell r="B3491" t="str">
            <v>ARRASAMENTO MECANICO DE ESTACA DE CONCRETO ARMADO, DIAMETROS DE ATÉ 40 CM. AF_11/2016</v>
          </cell>
          <cell r="D3491" t="str">
            <v>UN</v>
          </cell>
          <cell r="E3491" t="str">
            <v>17,53</v>
          </cell>
          <cell r="F3491" t="str">
            <v>19,57</v>
          </cell>
        </row>
        <row r="3492">
          <cell r="A3492" t="str">
            <v>95602</v>
          </cell>
          <cell r="B3492" t="str">
            <v>ARRASAMENTO MECANICO DE ESTACA DE CONCRETO ARMADO, DIAMETROS DE 41 CM A 60 CM. AF_11/2016</v>
          </cell>
          <cell r="D3492" t="str">
            <v>UN</v>
          </cell>
          <cell r="E3492" t="str">
            <v>22,32</v>
          </cell>
          <cell r="F3492" t="str">
            <v>24,89</v>
          </cell>
        </row>
        <row r="3493">
          <cell r="A3493" t="str">
            <v>95603</v>
          </cell>
          <cell r="B3493" t="str">
            <v>ARRASAMENTO MECANICO DE ESTACA DE CONCRETO ARMADO, DIAMETROS DE 61 CM A 80 CM. AF_11/2016</v>
          </cell>
          <cell r="D3493" t="str">
            <v>UN</v>
          </cell>
          <cell r="E3493" t="str">
            <v>29,31</v>
          </cell>
          <cell r="F3493" t="str">
            <v>32,67</v>
          </cell>
        </row>
        <row r="3494">
          <cell r="A3494" t="str">
            <v>95604</v>
          </cell>
          <cell r="B3494" t="str">
            <v>ARRASAMENTO MECANICO DE ESTACA DE CONCRETO ARMADO, DIAMETROS DE 81 CM A 100 CM. AF_11/2016</v>
          </cell>
          <cell r="D3494" t="str">
            <v>UN</v>
          </cell>
          <cell r="E3494" t="str">
            <v>38,60</v>
          </cell>
          <cell r="F3494" t="str">
            <v>43,01</v>
          </cell>
        </row>
        <row r="3495">
          <cell r="A3495" t="str">
            <v>95605</v>
          </cell>
          <cell r="B3495" t="str">
            <v>ARRASAMENTO MECANICO DE ESTACA DE CONCRETO ARMADO, DIAMETROS DE 101 CM A 150 CM. AF_11/2016</v>
          </cell>
          <cell r="D3495" t="str">
            <v>UN</v>
          </cell>
          <cell r="E3495" t="str">
            <v>60,50</v>
          </cell>
          <cell r="F3495" t="str">
            <v>67,44</v>
          </cell>
        </row>
        <row r="3496">
          <cell r="A3496" t="str">
            <v>95607</v>
          </cell>
          <cell r="B3496" t="str">
            <v>ARRASAMENTO DE ESTACA METÁLICA, PERFIL LAMINADO TIPO I FAMÍLIA 250. AF_11/2016</v>
          </cell>
          <cell r="D3496" t="str">
            <v>UN</v>
          </cell>
          <cell r="E3496" t="str">
            <v>4,63</v>
          </cell>
          <cell r="F3496" t="str">
            <v>5,02</v>
          </cell>
        </row>
        <row r="3497">
          <cell r="A3497" t="str">
            <v>95608</v>
          </cell>
          <cell r="B3497" t="str">
            <v>ARRASAMENTO DE ESTACA METÁLICA, PERFIL LAMINADO TIPO H FAMÍLIA 250. AF_11/2016</v>
          </cell>
          <cell r="D3497" t="str">
            <v>UN</v>
          </cell>
          <cell r="E3497" t="str">
            <v>5,34</v>
          </cell>
          <cell r="F3497" t="str">
            <v>5,78</v>
          </cell>
        </row>
        <row r="3498">
          <cell r="A3498" t="str">
            <v>95609</v>
          </cell>
          <cell r="B3498" t="str">
            <v>ARRASAMENTO DE ESTACA METÁLICA, PERFIL LAMINADO TIPO H FAMÍLIA 310. AF_11/2016</v>
          </cell>
          <cell r="D3498" t="str">
            <v>UN</v>
          </cell>
          <cell r="E3498" t="str">
            <v>5,95</v>
          </cell>
          <cell r="F3498" t="str">
            <v>6,45</v>
          </cell>
        </row>
        <row r="3499">
          <cell r="A3499" t="str">
            <v>96160</v>
          </cell>
          <cell r="B3499" t="str">
            <v>ESTACA RAIZ, DIÂMETRO DE 20 CM, COMPRIMENTO DE ATÉ 10 M, SEM PRESENÇA DE ROCHA. AF_04/2017</v>
          </cell>
          <cell r="D3499" t="str">
            <v>M</v>
          </cell>
          <cell r="E3499" t="str">
            <v>186,92</v>
          </cell>
          <cell r="F3499" t="str">
            <v>193,74</v>
          </cell>
        </row>
        <row r="3500">
          <cell r="A3500" t="str">
            <v>96161</v>
          </cell>
          <cell r="B3500" t="str">
            <v>ESTACA RAIZ, DIÂMETRO DE 31 CM, COMPRIMENTO DE ATÉ 10 M, SEM PRESENÇA DE ROCHA. AF_05/2017</v>
          </cell>
          <cell r="D3500" t="str">
            <v>M</v>
          </cell>
          <cell r="E3500" t="str">
            <v>270,50</v>
          </cell>
          <cell r="F3500" t="str">
            <v>280,21</v>
          </cell>
        </row>
        <row r="3501">
          <cell r="A3501" t="str">
            <v>96162</v>
          </cell>
          <cell r="B3501" t="str">
            <v>ESTACA RAIZ, DIÂMETRO DE 40 CM, COMPRIMENTO DE ATÉ 10 M, SEM PRESENÇA DE ROCHA. AF_05/2017</v>
          </cell>
          <cell r="D3501" t="str">
            <v>M</v>
          </cell>
          <cell r="E3501" t="str">
            <v>342,66</v>
          </cell>
          <cell r="F3501" t="str">
            <v>355,55</v>
          </cell>
        </row>
        <row r="3502">
          <cell r="A3502" t="str">
            <v>96163</v>
          </cell>
          <cell r="B3502" t="str">
            <v>ESTACA RAIZ, DIÂMETRO DE 45 CM, COMPRIMENTO DE ATÉ 10 M, SEM PRESENÇA DE ROCHA. AF_05/2017</v>
          </cell>
          <cell r="D3502" t="str">
            <v>M</v>
          </cell>
          <cell r="E3502" t="str">
            <v>379,05</v>
          </cell>
          <cell r="F3502" t="str">
            <v>394,49</v>
          </cell>
        </row>
        <row r="3503">
          <cell r="A3503" t="str">
            <v>96164</v>
          </cell>
          <cell r="B3503" t="str">
            <v>ESTACA RAIZ, DIÂMETRO DE 20 CM, COMPRIMENTO DE 11 A 20 M, SEM PRESENÇA DE ROCHA. AF_05/2017</v>
          </cell>
          <cell r="D3503" t="str">
            <v>M</v>
          </cell>
          <cell r="E3503" t="str">
            <v>174,71</v>
          </cell>
          <cell r="F3503" t="str">
            <v>180,08</v>
          </cell>
        </row>
        <row r="3504">
          <cell r="A3504" t="str">
            <v>96165</v>
          </cell>
          <cell r="B3504" t="str">
            <v>ESTACA RAIZ, DIÂMETRO DE 31 CM, COMPRIMENTO DE 11 A 20 M, SEM PRESENÇA DE ROCHA. AF_05/2017</v>
          </cell>
          <cell r="D3504" t="str">
            <v>M</v>
          </cell>
          <cell r="E3504" t="str">
            <v>253,58</v>
          </cell>
          <cell r="F3504" t="str">
            <v>261,34</v>
          </cell>
        </row>
        <row r="3505">
          <cell r="A3505" t="str">
            <v>96166</v>
          </cell>
          <cell r="B3505" t="str">
            <v>ESTACA RAIZ, DIÂMETRO DE 40 CM, COMPRIMENTO DE 11 A 20 M, SEM PRESENÇA DE ROCHA. AF_05/2017</v>
          </cell>
          <cell r="D3505" t="str">
            <v>M</v>
          </cell>
          <cell r="E3505" t="str">
            <v>315,72</v>
          </cell>
          <cell r="F3505" t="str">
            <v>325,78</v>
          </cell>
        </row>
        <row r="3506">
          <cell r="A3506" t="str">
            <v>96167</v>
          </cell>
          <cell r="B3506" t="str">
            <v>ESTACA RAIZ, DIÂMETRO DE 45 CM, COMPRIMENTO DE 11 A 20 M, SEM PRESENÇA DE ROCHA. AF_05/2017</v>
          </cell>
          <cell r="D3506" t="str">
            <v>M</v>
          </cell>
          <cell r="E3506" t="str">
            <v>339,86</v>
          </cell>
          <cell r="F3506" t="str">
            <v>351,46</v>
          </cell>
        </row>
        <row r="3507">
          <cell r="A3507" t="str">
            <v>96168</v>
          </cell>
          <cell r="B3507" t="str">
            <v>ESTACA RAIZ, DIÂMETRO DE 20 CM, COMPRIMENTO DE 21 A 30 M, SEM PRESENÇA DE ROCHA. AF_05/2017</v>
          </cell>
          <cell r="D3507" t="str">
            <v>M</v>
          </cell>
          <cell r="E3507" t="str">
            <v>168,59</v>
          </cell>
          <cell r="F3507" t="str">
            <v>173,29</v>
          </cell>
        </row>
        <row r="3508">
          <cell r="A3508" t="str">
            <v>96169</v>
          </cell>
          <cell r="B3508" t="str">
            <v>ESTACA RAIZ, DIÂMETRO DE 31 CM, COMPRIMENTO DE 21 A 30 M, SEM PRESENÇA DE ROCHA. AF_05/2017</v>
          </cell>
          <cell r="D3508" t="str">
            <v>M</v>
          </cell>
          <cell r="E3508" t="str">
            <v>245,68</v>
          </cell>
          <cell r="F3508" t="str">
            <v>252,61</v>
          </cell>
        </row>
        <row r="3509">
          <cell r="A3509" t="str">
            <v>96170</v>
          </cell>
          <cell r="B3509" t="str">
            <v>ESTACA RAIZ, DIÂMETRO DE 40 CM, COMPRIMENTO DE 21 A 30 M, SEM PRESENÇA DE ROCHA. AF_05/2017</v>
          </cell>
          <cell r="D3509" t="str">
            <v>M</v>
          </cell>
          <cell r="E3509" t="str">
            <v>305,90</v>
          </cell>
          <cell r="F3509" t="str">
            <v>315,00</v>
          </cell>
        </row>
        <row r="3510">
          <cell r="A3510" t="str">
            <v>96171</v>
          </cell>
          <cell r="B3510" t="str">
            <v>ESTACA RAIZ, DIÂMETRO DE 45 CM, COMPRIMENTO DE 21 A 30 M, SEM PRESENÇA DE ROCHA. AF_05/2017</v>
          </cell>
          <cell r="D3510" t="str">
            <v>M</v>
          </cell>
          <cell r="E3510" t="str">
            <v>326,36</v>
          </cell>
          <cell r="F3510" t="str">
            <v>336,65</v>
          </cell>
        </row>
        <row r="3511">
          <cell r="A3511" t="str">
            <v>96172</v>
          </cell>
          <cell r="B3511" t="str">
            <v>ESTACA RAIZ, DIÂMETRO DE 20 CM, COMPRIMENTO DE ATÉ 10 M, COM PRESENÇA DE ROCHA. AF_05/2017</v>
          </cell>
          <cell r="D3511" t="str">
            <v>M</v>
          </cell>
          <cell r="E3511" t="str">
            <v>196,77</v>
          </cell>
          <cell r="F3511" t="str">
            <v>204,25</v>
          </cell>
        </row>
        <row r="3512">
          <cell r="A3512" t="str">
            <v>96173</v>
          </cell>
          <cell r="B3512" t="str">
            <v>ESTACA RAIZ, DIÂMETRO DE 31 CM, COMPRIMENTO DE ATÉ 10 M, COM PRESENÇA DE ROCHA. AF_05/2017</v>
          </cell>
          <cell r="D3512" t="str">
            <v>M</v>
          </cell>
          <cell r="E3512" t="str">
            <v>282,84</v>
          </cell>
          <cell r="F3512" t="str">
            <v>293,38</v>
          </cell>
        </row>
        <row r="3513">
          <cell r="A3513" t="str">
            <v>96174</v>
          </cell>
          <cell r="B3513" t="str">
            <v>ESTACA RAIZ, DIÂMETRO DE 40 CM, COMPRIMENTO DE ATÉ 10 M, COM PRESENÇA DE ROCHA. AF_05/2017</v>
          </cell>
          <cell r="D3513" t="str">
            <v>M</v>
          </cell>
          <cell r="E3513" t="str">
            <v>358,43</v>
          </cell>
          <cell r="F3513" t="str">
            <v>372,36</v>
          </cell>
        </row>
        <row r="3514">
          <cell r="A3514" t="str">
            <v>96175</v>
          </cell>
          <cell r="B3514" t="str">
            <v>ESTACA RAIZ, DIÂMETRO DE 45 CM, COMPRIMENTO DE ATÉ 10 M, COM PRESENÇA DE ROCHA. AF_05/2017</v>
          </cell>
          <cell r="D3514" t="str">
            <v>M</v>
          </cell>
          <cell r="E3514" t="str">
            <v>397,41</v>
          </cell>
          <cell r="F3514" t="str">
            <v>414,05</v>
          </cell>
        </row>
        <row r="3515">
          <cell r="A3515" t="str">
            <v>96176</v>
          </cell>
          <cell r="B3515" t="str">
            <v>ESTACA RAIZ, DIÂMETRO DE 20 CM, COMPRIMENTO DE 11 A 20 M, COM PRESENÇA DE ROCHA. AF_05/2017</v>
          </cell>
          <cell r="D3515" t="str">
            <v>M</v>
          </cell>
          <cell r="E3515" t="str">
            <v>181,29</v>
          </cell>
          <cell r="F3515" t="str">
            <v>187,10</v>
          </cell>
        </row>
        <row r="3516">
          <cell r="A3516" t="str">
            <v>96177</v>
          </cell>
          <cell r="B3516" t="str">
            <v>ESTACA RAIZ, DIÂMETRO DE 31 CM, COMPRIMENTO DE 11 A 20 M, COM PRESENÇA DE ROCHA. AF_05/2017</v>
          </cell>
          <cell r="D3516" t="str">
            <v>M</v>
          </cell>
          <cell r="E3516" t="str">
            <v>261,16</v>
          </cell>
          <cell r="F3516" t="str">
            <v>269,43</v>
          </cell>
        </row>
        <row r="3517">
          <cell r="A3517" t="str">
            <v>96178</v>
          </cell>
          <cell r="B3517" t="str">
            <v>ESTACA RAIZ, DIÂMETRO DE 40 CM, COMPRIMENTO DE 11 A 20 M, COM PRESENÇA DE ROCHA. AF_05/2017</v>
          </cell>
          <cell r="D3517" t="str">
            <v>M</v>
          </cell>
          <cell r="E3517" t="str">
            <v>324,70</v>
          </cell>
          <cell r="F3517" t="str">
            <v>335,34</v>
          </cell>
        </row>
        <row r="3518">
          <cell r="A3518" t="str">
            <v>96179</v>
          </cell>
          <cell r="B3518" t="str">
            <v>ESTACA RAIZ, DIÂMETRO DE 45 CM, COMPRIMENTO DE 11 A 20 M, COM PRESENÇA DE ROCHA. AF_05/2017</v>
          </cell>
          <cell r="D3518" t="str">
            <v>M</v>
          </cell>
          <cell r="E3518" t="str">
            <v>349,57</v>
          </cell>
          <cell r="F3518" t="str">
            <v>361,81</v>
          </cell>
        </row>
        <row r="3519">
          <cell r="A3519" t="str">
            <v>96180</v>
          </cell>
          <cell r="B3519" t="str">
            <v>ESTACA RAIZ, DIÂMETRO DE 20 CM, COMPRIMENTO DE 21 A 30 M, COM PRESENÇA DE ROCHA. AF_05/2017</v>
          </cell>
          <cell r="D3519" t="str">
            <v>M</v>
          </cell>
          <cell r="E3519" t="str">
            <v>173,44</v>
          </cell>
          <cell r="F3519" t="str">
            <v>178,45</v>
          </cell>
        </row>
        <row r="3520">
          <cell r="A3520" t="str">
            <v>96181</v>
          </cell>
          <cell r="B3520" t="str">
            <v>ESTACA RAIZ, DIÂMETRO DE 31 CM, COMPRIMENTO DE 21 A 30 M, COM PRESENÇA DE ROCHA. AF_05/2017</v>
          </cell>
          <cell r="D3520" t="str">
            <v>M</v>
          </cell>
          <cell r="E3520" t="str">
            <v>251,31</v>
          </cell>
          <cell r="F3520" t="str">
            <v>258,60</v>
          </cell>
        </row>
        <row r="3521">
          <cell r="A3521" t="str">
            <v>96182</v>
          </cell>
          <cell r="B3521" t="str">
            <v>ESTACA RAIZ, DIÂMETRO DE 40 CM, COMPRIMENTO DE 21 A 30 M, COM PRESENÇA DE ROCHA. AF_05/2017</v>
          </cell>
          <cell r="D3521" t="str">
            <v>M</v>
          </cell>
          <cell r="E3521" t="str">
            <v>311,34</v>
          </cell>
          <cell r="F3521" t="str">
            <v>320,74</v>
          </cell>
        </row>
        <row r="3522">
          <cell r="A3522" t="str">
            <v>96183</v>
          </cell>
          <cell r="B3522" t="str">
            <v>ESTACA RAIZ, DIÂMETRO DE 45 CM, COMPRIMENTO DE 21 A 30 M, COM PRESENÇA DE ROCHA. AF_05/2017</v>
          </cell>
          <cell r="D3522" t="str">
            <v>M</v>
          </cell>
          <cell r="E3522" t="str">
            <v>333,00</v>
          </cell>
          <cell r="F3522" t="str">
            <v>343,71</v>
          </cell>
        </row>
        <row r="3523">
          <cell r="A3523" t="str">
            <v>98228</v>
          </cell>
          <cell r="B3523" t="str">
            <v>ESTACA BROCA DE CONCRETO, DIÃMETRO DE 20 CM, PROFUNDIDADE DE ATÉ 3 M, ESCAVAÇÃO MANUAL COM TRADO CONCHA, NÃO ARMADA. AF_03/2018</v>
          </cell>
          <cell r="D3523" t="str">
            <v>M</v>
          </cell>
          <cell r="E3523" t="str">
            <v>46,60</v>
          </cell>
          <cell r="F3523" t="str">
            <v>49,30</v>
          </cell>
        </row>
        <row r="3524">
          <cell r="A3524" t="str">
            <v>98229</v>
          </cell>
          <cell r="B3524" t="str">
            <v>ESTACA BROCA DE CONCRETO, DIÃMETRO DE 25 CM, PROFUNDIDADE DE ATÉ 3 M, ESCAVAÇÃO MANUAL COM TRADO CONCHA, NÃO ARMADA. AF_03/2018</v>
          </cell>
          <cell r="D3524" t="str">
            <v>M</v>
          </cell>
          <cell r="E3524" t="str">
            <v>61,78</v>
          </cell>
          <cell r="F3524" t="str">
            <v>65,67</v>
          </cell>
        </row>
        <row r="3525">
          <cell r="A3525" t="str">
            <v>98230</v>
          </cell>
          <cell r="B3525" t="str">
            <v>ESTACA BROCA DE CONCRETO, DIÂMETRO DE 30 CM, PROFUNDIDADE DE ATÉ 3 M, ESCAVAÇÃO MANUAL COM TRADO CONCHA, NÃO ARMADA. AF_03/2018</v>
          </cell>
          <cell r="D3525" t="str">
            <v>M</v>
          </cell>
          <cell r="E3525" t="str">
            <v>82,58</v>
          </cell>
          <cell r="F3525" t="str">
            <v>87,66</v>
          </cell>
        </row>
        <row r="3526">
          <cell r="A3526" t="str">
            <v>100651</v>
          </cell>
          <cell r="B3526" t="str">
            <v>ESTACA HÉLICE CONTÍNUA, DIÂMETRO DE 30 CM, INCLUSO CONCRETO FCK=20MPA E ARMADURA MÍNIMA (EXCLUSIVE MOBILIZAÇÃO E DESMOBILIZAÇÃO). AF_12/2019</v>
          </cell>
          <cell r="D3526" t="str">
            <v>M</v>
          </cell>
          <cell r="E3526" t="str">
            <v>87,53</v>
          </cell>
          <cell r="F3526" t="str">
            <v>88,84</v>
          </cell>
        </row>
        <row r="3527">
          <cell r="A3527" t="str">
            <v>100652</v>
          </cell>
          <cell r="B3527" t="str">
            <v>ESTACA HÉLICE CONTÍNUA , DIÂMETRO DE 50 CM, INCLUSO CONCRETO FCK=20MPA E ARMADURA MÍNIMA (EXCLUSIVE MOBILIZAÇÃO E DESMOBILIZAÇÃO). AF_12/2019</v>
          </cell>
          <cell r="D3527" t="str">
            <v>M</v>
          </cell>
          <cell r="E3527" t="str">
            <v>168,40</v>
          </cell>
          <cell r="F3527" t="str">
            <v>170,18</v>
          </cell>
        </row>
        <row r="3528">
          <cell r="A3528" t="str">
            <v>100653</v>
          </cell>
          <cell r="B3528" t="str">
            <v>ESTACA HÉLICE CONTÍNUA, DIÂMETRO DE 70 CM, INCLUSO CONCRETO FCK=20MPA E ARMADURA MÍNIMA (EXCLUSIVE MOBILIZAÇÃO E DESMOBILIZAÇÃO). AF_12/2019</v>
          </cell>
          <cell r="D3528" t="str">
            <v>M</v>
          </cell>
          <cell r="E3528" t="str">
            <v>281,98</v>
          </cell>
          <cell r="F3528" t="str">
            <v>284,30</v>
          </cell>
        </row>
        <row r="3529">
          <cell r="A3529" t="str">
            <v>100654</v>
          </cell>
          <cell r="B3529" t="str">
            <v>ESTACA HÉLICE CONTÍNUA, DIÂMETRO DE 80 CM, INCLUSO CONCRETO FCK=20MPA E ARMADURA MÍNIMA (EXCLUSIVE MOBILIZAÇÃO E DESMOBILIZAÇÃO). AF_12/2019.</v>
          </cell>
          <cell r="D3529" t="str">
            <v>M</v>
          </cell>
          <cell r="E3529" t="str">
            <v>382,54</v>
          </cell>
          <cell r="F3529" t="str">
            <v>385,15</v>
          </cell>
        </row>
        <row r="3530">
          <cell r="A3530" t="str">
            <v>100655</v>
          </cell>
          <cell r="B3530" t="str">
            <v>ESTACA HÉLICE CONTÍNUA, DIÂMETRO DE 90 CM, INCLUSO CONCRETO FCK=20MPA E ARMADURA MÍNIMA (EXCLUSIVE MOBILIZAÇÃO E DESMOBILIZAÇÃO). AF_12/2019.</v>
          </cell>
          <cell r="D3530" t="str">
            <v>M</v>
          </cell>
          <cell r="E3530" t="str">
            <v>442,15</v>
          </cell>
          <cell r="F3530" t="str">
            <v>444,44</v>
          </cell>
        </row>
        <row r="3531">
          <cell r="A3531" t="str">
            <v>100656</v>
          </cell>
          <cell r="B3531" t="str">
            <v>ESTACA PRÉ-MOLDADA DE CONCRETO, SEÇÃO QUADRADA, CAPACIDADE DE 25 TONELADAS, INCLUSO EMENDA (EXCLUSIVE MOBILIZAÇÃO E DESMOBILIZAÇÃO). AF_12/2019</v>
          </cell>
          <cell r="D3531" t="str">
            <v>M</v>
          </cell>
          <cell r="E3531" t="str">
            <v>61,10</v>
          </cell>
          <cell r="F3531" t="str">
            <v>62,42</v>
          </cell>
        </row>
        <row r="3532">
          <cell r="A3532" t="str">
            <v>100657</v>
          </cell>
          <cell r="B3532" t="str">
            <v>ESTACA PRÉ-MOLDADA DE CONCRETO SEÇÃO QUADRADA, CAPACIDADE DE 50 TONELADAS, INCLUSO EMENDA (EXCLUSIVE MOBILIZAÇÃO E DESMOBILIZAÇÃO). AF_12/2019</v>
          </cell>
          <cell r="D3532" t="str">
            <v>M</v>
          </cell>
          <cell r="E3532" t="str">
            <v>78,13</v>
          </cell>
          <cell r="F3532" t="str">
            <v>79,49</v>
          </cell>
        </row>
        <row r="3533">
          <cell r="A3533" t="str">
            <v>100658</v>
          </cell>
          <cell r="B3533" t="str">
            <v>ESTACA PRÉ-MOLDADA DE CONCRETO CENTRIFUGADO, SEÇÃO CIRCULAR, CAPACIDADE DE 100 TONELADAS, INCLUSO EMENDA (EXCLUSIVE MOBILIZAÇÃO E DESMOBILIZAÇÃO). AF_12/2019</v>
          </cell>
          <cell r="D3533" t="str">
            <v>M</v>
          </cell>
          <cell r="E3533" t="str">
            <v>177,06</v>
          </cell>
          <cell r="F3533" t="str">
            <v>178,90</v>
          </cell>
        </row>
        <row r="3534">
          <cell r="A3534" t="str">
            <v>100889</v>
          </cell>
          <cell r="B3534" t="str">
            <v>ESTACA METÁLICA PARA FUNDAÇÃO, UTILIZANDO PERFIL LAMINADO HP250X62 (EXCLUSIVE MOBILIZAÇÃO E DESMOBILIZAÇÃO). AF_01/2020</v>
          </cell>
          <cell r="D3534" t="str">
            <v>KG</v>
          </cell>
          <cell r="E3534" t="str">
            <v>7,41</v>
          </cell>
          <cell r="F3534" t="str">
            <v>7,46</v>
          </cell>
        </row>
        <row r="3535">
          <cell r="A3535" t="str">
            <v>100890</v>
          </cell>
          <cell r="B3535" t="str">
            <v>ESTACA METÁLICA PARA FUNDAÇÃO, UTILIZANDO PERFIL LAMINADO HP310X79 (EXCLUSIVE MOBILIZAÇÃO E DESMOBILIZAÇÃO). AF_01/2020</v>
          </cell>
          <cell r="D3535" t="str">
            <v>KG</v>
          </cell>
          <cell r="E3535" t="str">
            <v>7,30</v>
          </cell>
          <cell r="F3535" t="str">
            <v>7,35</v>
          </cell>
        </row>
        <row r="3536">
          <cell r="A3536" t="str">
            <v>100892</v>
          </cell>
          <cell r="B3536" t="str">
            <v>ESTACA METÁLICA PARA CONTENÇÃO, UTILIZANDO PERFIL LAMINADO W250X32,7 (EXCLUSIVE MOBILIZAÇÃO E DESMOBILIZAÇÃO). AF_01/2020</v>
          </cell>
          <cell r="D3536" t="str">
            <v>KG</v>
          </cell>
          <cell r="E3536" t="str">
            <v>7,12</v>
          </cell>
          <cell r="F3536" t="str">
            <v>7,21</v>
          </cell>
        </row>
        <row r="3537">
          <cell r="A3537" t="str">
            <v>100893</v>
          </cell>
          <cell r="B3537" t="str">
            <v>ESTACA METÁLICA PARA CONTENÇÃO, UTILIZANDO PERFIL LAMINADO W250X38,5 (EXCLUSIVE MOBILIZAÇÃO E DESMOBILIZAÇÃO). AF_01/2020</v>
          </cell>
          <cell r="D3537" t="str">
            <v>KG</v>
          </cell>
          <cell r="E3537" t="str">
            <v>7,01</v>
          </cell>
          <cell r="F3537" t="str">
            <v>7,07</v>
          </cell>
        </row>
        <row r="3538">
          <cell r="A3538" t="str">
            <v>100894</v>
          </cell>
          <cell r="B3538" t="str">
            <v>ESTACA METÁLICA PARA CONTENÇÃO, UTILIZANDO PERFIL LAMINADO W250X44,8 (EXCLUSIVE MOBILIZAÇÃO E DESMOBILIZAÇÃO). AF_01/2020</v>
          </cell>
          <cell r="D3538" t="str">
            <v>KG</v>
          </cell>
          <cell r="E3538" t="str">
            <v>6,94</v>
          </cell>
          <cell r="F3538" t="str">
            <v>6,98</v>
          </cell>
        </row>
        <row r="3539">
          <cell r="A3539" t="str">
            <v>100896</v>
          </cell>
          <cell r="B3539" t="str">
            <v>ESTACA ESCAVADA MECANICAMENTE, SEM FLUIDO ESTABILIZANTE, COM 25CM DE DIÂMETRO, CONCRETO LANÇADO POR CAMINHÃO BETONEIRA (EXCLUSIVE MOBILIZAÇÃO E DESMOBILIZAÇÃO). AF_01/2020</v>
          </cell>
          <cell r="D3539" t="str">
            <v>M</v>
          </cell>
          <cell r="E3539" t="str">
            <v>39,35</v>
          </cell>
          <cell r="F3539" t="str">
            <v>40,04</v>
          </cell>
        </row>
        <row r="3540">
          <cell r="A3540" t="str">
            <v>100897</v>
          </cell>
          <cell r="B3540" t="str">
            <v>ESTACA ESCAVADA MECANICAMENTE, SEM FLUIDO ESTABILIZANTE, COM 40CM DE DIÂMETRO, CONCRETO LANÇADO POR CAMINHÃO BETONEIRA (EXCLUSIVE MOBILIZAÇÃO E DESMOBILIZAÇÃO). AF_01/2020</v>
          </cell>
          <cell r="D3540" t="str">
            <v>M</v>
          </cell>
          <cell r="E3540" t="str">
            <v>77,14</v>
          </cell>
          <cell r="F3540" t="str">
            <v>78,00</v>
          </cell>
        </row>
        <row r="3541">
          <cell r="A3541" t="str">
            <v>100898</v>
          </cell>
          <cell r="B3541" t="str">
            <v>ESTACA ESCAVADA MECANICAMENTE, SEM FLUIDO ESTABILIZANTE, COM 60CM DE DIÂMETRO, CONCRETO LANÇADO POR CAMINHÃO BETONEIRA (EXCLUSIVE MOBILIZAÇÃO E DESMOBILIZAÇÃO). AF_01/2020</v>
          </cell>
          <cell r="D3541" t="str">
            <v>M</v>
          </cell>
          <cell r="E3541" t="str">
            <v>149,61</v>
          </cell>
          <cell r="F3541" t="str">
            <v>150,63</v>
          </cell>
        </row>
        <row r="3542">
          <cell r="A3542" t="str">
            <v>100899</v>
          </cell>
          <cell r="B3542" t="str">
            <v>ESTACA ESCAVADA MECANICAMENTE, SEM FLUIDO ESTABILIZANTE, COM 25CM DE DIÂMETRO, CONCRETO LANÇADO MANUALMENTE (EXCLUSIVE MOBILIZAÇÃO E DESMOBILIZAÇÃO). AF_01/2020</v>
          </cell>
          <cell r="D3542" t="str">
            <v>M</v>
          </cell>
          <cell r="E3542" t="str">
            <v>55,30</v>
          </cell>
          <cell r="F3542" t="str">
            <v>57,68</v>
          </cell>
        </row>
        <row r="3543">
          <cell r="A3543" t="str">
            <v>100900</v>
          </cell>
          <cell r="B3543" t="str">
            <v>ESTACA ESCAVADA MECANICAMENTE, SEM FLUIDO ESTABILIZANTE, COM 60CM DE DIÂMETRO, CONCRETO LANÇADO POR BOMBA LANÇA (EXCLUSIVE MOBILIZAÇÃO E DESMOBILIZAÇÃO). AF_01/2020</v>
          </cell>
          <cell r="D3543" t="str">
            <v>M</v>
          </cell>
          <cell r="E3543" t="str">
            <v>172,22</v>
          </cell>
          <cell r="F3543" t="str">
            <v>173,55</v>
          </cell>
        </row>
        <row r="3544">
          <cell r="A3544" t="str">
            <v>83534</v>
          </cell>
          <cell r="B3544" t="str">
            <v>LASTRO DE CONCRETO, PREPARO MECÂNICO, INCLUSOS ADITIVO IMPERMEABILIZANTE, LANÇAMENTO E ADENSAMENTO</v>
          </cell>
          <cell r="D3544" t="str">
            <v>M3</v>
          </cell>
          <cell r="E3544" t="str">
            <v>443,61</v>
          </cell>
          <cell r="F3544" t="str">
            <v>462,47</v>
          </cell>
        </row>
        <row r="3545">
          <cell r="A3545" t="str">
            <v>95240</v>
          </cell>
          <cell r="B3545" t="str">
            <v>LASTRO DE CONCRETO MAGRO, APLICADO EM PISOS OU RADIERS, ESPESSURA DE 3 CM. AF_07/2016</v>
          </cell>
          <cell r="D3545" t="str">
            <v>M2</v>
          </cell>
          <cell r="E3545" t="str">
            <v>10,97</v>
          </cell>
          <cell r="F3545" t="str">
            <v>11,54</v>
          </cell>
        </row>
        <row r="3546">
          <cell r="A3546" t="str">
            <v>95241</v>
          </cell>
          <cell r="B3546" t="str">
            <v>LASTRO DE CONCRETO MAGRO, APLICADO EM PISOS OU RADIERS, ESPESSURA DE 5 CM. AF_07/2016</v>
          </cell>
          <cell r="D3546" t="str">
            <v>M2</v>
          </cell>
          <cell r="E3546" t="str">
            <v>18,29</v>
          </cell>
          <cell r="F3546" t="str">
            <v>19,24</v>
          </cell>
        </row>
        <row r="3547">
          <cell r="A3547" t="str">
            <v>96616</v>
          </cell>
          <cell r="B3547" t="str">
            <v>LASTRO DE CONCRETO MAGRO, APLICADO EM BLOCOS DE COROAMENTO OU SAPATAS. AF_08/2017</v>
          </cell>
          <cell r="D3547" t="str">
            <v>M3</v>
          </cell>
          <cell r="E3547" t="str">
            <v>382,55</v>
          </cell>
          <cell r="F3547" t="str">
            <v>403,44</v>
          </cell>
        </row>
        <row r="3548">
          <cell r="A3548" t="str">
            <v>96617</v>
          </cell>
          <cell r="B3548" t="str">
            <v>LASTRO DE CONCRETO MAGRO, APLICADO EM BLOCOS DE COROAMENTO OU SAPATAS, ESPESSURA DE 3 CM. AF_08/2017</v>
          </cell>
          <cell r="D3548" t="str">
            <v>M2</v>
          </cell>
          <cell r="E3548" t="str">
            <v>11,46</v>
          </cell>
          <cell r="F3548" t="str">
            <v>12,09</v>
          </cell>
        </row>
        <row r="3549">
          <cell r="A3549" t="str">
            <v>96619</v>
          </cell>
          <cell r="B3549" t="str">
            <v>LASTRO DE CONCRETO MAGRO, APLICADO EM BLOCOS DE COROAMENTO OU SAPATAS, ESPESSURA DE 5 CM. AF_08/2017</v>
          </cell>
          <cell r="D3549" t="str">
            <v>M2</v>
          </cell>
          <cell r="E3549" t="str">
            <v>19,11</v>
          </cell>
          <cell r="F3549" t="str">
            <v>20,16</v>
          </cell>
        </row>
        <row r="3550">
          <cell r="A3550" t="str">
            <v>96620</v>
          </cell>
          <cell r="B3550" t="str">
            <v>LASTRO DE CONCRETO MAGRO, APLICADO EM PISOS OU RADIERS. AF_08/2017</v>
          </cell>
          <cell r="D3550" t="str">
            <v>M3</v>
          </cell>
          <cell r="E3550" t="str">
            <v>366,11</v>
          </cell>
          <cell r="F3550" t="str">
            <v>385,17</v>
          </cell>
        </row>
        <row r="3551">
          <cell r="A3551" t="str">
            <v>96621</v>
          </cell>
          <cell r="B3551" t="str">
            <v>LASTRO COM MATERIAL GRANULAR, APLICAÇÃO EM BLOCOS DE COROAMENTO, ESPESSURA DE *5 CM*. AF_08/2017</v>
          </cell>
          <cell r="D3551" t="str">
            <v>M3</v>
          </cell>
          <cell r="E3551" t="str">
            <v>140,44</v>
          </cell>
          <cell r="F3551" t="str">
            <v>148,75</v>
          </cell>
        </row>
        <row r="3552">
          <cell r="A3552" t="str">
            <v>96622</v>
          </cell>
          <cell r="B3552" t="str">
            <v>LASTRO COM MATERIAL GRANULAR, APLICAÇÃO EM PISOS OU RADIERS, ESPESSURA DE *5 CM*. AF_08/2017</v>
          </cell>
          <cell r="D3552" t="str">
            <v>M3</v>
          </cell>
          <cell r="E3552" t="str">
            <v>92,01</v>
          </cell>
          <cell r="F3552" t="str">
            <v>94,98</v>
          </cell>
        </row>
        <row r="3553">
          <cell r="A3553" t="str">
            <v>96623</v>
          </cell>
          <cell r="B3553" t="str">
            <v>LASTRO COM MATERIAL GRANULAR, APLICADO EM BLOCOS DE COROAMENTO, ESPESSURA DE *10 CM*. AF_08/2017</v>
          </cell>
          <cell r="D3553" t="str">
            <v>M3</v>
          </cell>
          <cell r="E3553" t="str">
            <v>129,19</v>
          </cell>
          <cell r="F3553" t="str">
            <v>136,25</v>
          </cell>
        </row>
        <row r="3554">
          <cell r="A3554" t="str">
            <v>96624</v>
          </cell>
          <cell r="B3554" t="str">
            <v>LASTRO COM MATERIAL GRANULAR (PEDRA BRITADA N.2), APLICADO EM PISOS OU RADIERS, ESPESSURA DE *10 CM*. AF_08/2017</v>
          </cell>
          <cell r="D3554" t="str">
            <v>M3</v>
          </cell>
          <cell r="E3554" t="str">
            <v>88,05</v>
          </cell>
          <cell r="F3554" t="str">
            <v>90,57</v>
          </cell>
        </row>
        <row r="3555">
          <cell r="A3555" t="str">
            <v>97082</v>
          </cell>
          <cell r="B3555" t="str">
            <v>ESCAVAÇÃO MANUAL DE VIGA DE BORDA PARA RADIER. AF_09/2017</v>
          </cell>
          <cell r="D3555" t="str">
            <v>M3</v>
          </cell>
          <cell r="E3555" t="str">
            <v>41,03</v>
          </cell>
          <cell r="F3555" t="str">
            <v>45,30</v>
          </cell>
        </row>
        <row r="3556">
          <cell r="A3556" t="str">
            <v>97083</v>
          </cell>
          <cell r="B3556" t="str">
            <v>COMPACTAÇÃO MECÂNICA DE SOLO PARA EXECUÇÃO DE RADIER, COM COMPACTADOR DE SOLOS A PERCUSSÃO. AF_09/2017</v>
          </cell>
          <cell r="D3556" t="str">
            <v>M2</v>
          </cell>
          <cell r="E3556" t="str">
            <v>2,17</v>
          </cell>
          <cell r="F3556" t="str">
            <v>2,38</v>
          </cell>
        </row>
        <row r="3557">
          <cell r="A3557" t="str">
            <v>97084</v>
          </cell>
          <cell r="B3557" t="str">
            <v>COMPACTAÇÃO MECÂNICA DE SOLO PARA EXECUÇÃO DE RADIER, COM COMPACTADOR DE SOLOS TIPO PLACA VIBRATÓRIA. AF_09/2017</v>
          </cell>
          <cell r="D3557" t="str">
            <v>M2</v>
          </cell>
          <cell r="E3557" t="str">
            <v>0,44</v>
          </cell>
          <cell r="F3557" t="str">
            <v>0,49</v>
          </cell>
        </row>
        <row r="3558">
          <cell r="A3558" t="str">
            <v>97086</v>
          </cell>
          <cell r="B3558" t="str">
            <v>FABRICAÇÃO, MONTAGEM E DESMONTAGEM DE FORMA PARA RADIER, EM MADEIRA SERRADA, 4 UTILIZAÇÕES. AF_09/2017</v>
          </cell>
          <cell r="D3558" t="str">
            <v>M2</v>
          </cell>
          <cell r="E3558" t="str">
            <v>73,78</v>
          </cell>
          <cell r="F3558" t="str">
            <v>80,64</v>
          </cell>
        </row>
        <row r="3559">
          <cell r="A3559" t="str">
            <v>97094</v>
          </cell>
          <cell r="B3559" t="str">
            <v>CONCRETAGEM DE RADIER, PISO OU LAJE SOBRE SOLO, FCK 30 MPA, PARA ESPESSURA DE 10 CM - LANÇAMENTO, ADENSAMENTO E ACABAMENTO. AF_09/2017</v>
          </cell>
          <cell r="D3559" t="str">
            <v>M3</v>
          </cell>
          <cell r="E3559" t="str">
            <v>401,20</v>
          </cell>
          <cell r="F3559" t="str">
            <v>402,93</v>
          </cell>
        </row>
        <row r="3560">
          <cell r="A3560" t="str">
            <v>97095</v>
          </cell>
          <cell r="B3560" t="str">
            <v>CONCRETAGEM DE RADIER, PISO OU LAJE SOBRE SOLO, FCK 30 MPA, PARA ESPESSURA DE 15 CM - LANÇAMENTO, ADENSAMENTO E ACABAMENTO. AF_09/2017</v>
          </cell>
          <cell r="D3560" t="str">
            <v>M3</v>
          </cell>
          <cell r="E3560" t="str">
            <v>376,69</v>
          </cell>
          <cell r="F3560" t="str">
            <v>378,21</v>
          </cell>
        </row>
        <row r="3561">
          <cell r="A3561" t="str">
            <v>97096</v>
          </cell>
          <cell r="B3561" t="str">
            <v>CONCRETAGEM DE RADIER, PISO OU LAJE SOBRE SOLO, FCK 30 MPA, PARA ESPESSURA DE 20 CM - LANÇAMENTO, ADENSAMENTO E ACABAMENTO. AF_09/2017</v>
          </cell>
          <cell r="D3561" t="str">
            <v>M3</v>
          </cell>
          <cell r="E3561" t="str">
            <v>364,11</v>
          </cell>
          <cell r="F3561" t="str">
            <v>365,53</v>
          </cell>
        </row>
        <row r="3562">
          <cell r="A3562" t="str">
            <v>97097</v>
          </cell>
          <cell r="B3562" t="str">
            <v>ACABAMENTO POLIDO PARA PISO DE CONCRETO ARMADO DE ALTA RESISTÊNCIA. AF_09/2017</v>
          </cell>
          <cell r="D3562" t="str">
            <v>M2</v>
          </cell>
          <cell r="E3562" t="str">
            <v>26,08</v>
          </cell>
          <cell r="F3562" t="str">
            <v>26,26</v>
          </cell>
        </row>
        <row r="3563">
          <cell r="A3563" t="str">
            <v>100322</v>
          </cell>
          <cell r="B3563" t="str">
            <v>LASTRO COM MATERIAL GRANULAR (PEDRA BRITADA N.3), APLICADO EM PISOS OU RADIERS, ESPESSURA DE *10 CM*. AF_07/2019</v>
          </cell>
          <cell r="D3563" t="str">
            <v>M3</v>
          </cell>
          <cell r="E3563" t="str">
            <v>88,05</v>
          </cell>
          <cell r="F3563" t="str">
            <v>90,57</v>
          </cell>
        </row>
        <row r="3564">
          <cell r="A3564" t="str">
            <v>100323</v>
          </cell>
          <cell r="B3564" t="str">
            <v>LASTRO COM MATERIAL GRANULAR (AREIA MÉDIA), APLICADO EM PISOS OU RADIERS, ESPESSURA DE *10 CM*. AF_07/2019</v>
          </cell>
          <cell r="D3564" t="str">
            <v>M3</v>
          </cell>
          <cell r="E3564" t="str">
            <v>72,69</v>
          </cell>
          <cell r="F3564" t="str">
            <v>75,21</v>
          </cell>
        </row>
        <row r="3565">
          <cell r="A3565" t="str">
            <v>100324</v>
          </cell>
          <cell r="B3565" t="str">
            <v>LASTRO COM MATERIAL GRANULAR (PEDRA BRITADA N.1 E PEDRA BRITADA N.2), APLICADO EM PISOS OU RADIERS, ESPESSURA DE *10 CM*. AF_07/2019</v>
          </cell>
          <cell r="D3565" t="str">
            <v>M3</v>
          </cell>
          <cell r="E3565" t="str">
            <v>88,05</v>
          </cell>
          <cell r="F3565" t="str">
            <v>90,57</v>
          </cell>
        </row>
        <row r="3566">
          <cell r="A3566" t="str">
            <v>90996</v>
          </cell>
          <cell r="B3566" t="str">
            <v>FORMAS MANUSEÁVEIS PARA PAREDES DE CONCRETO MOLDADAS IN LOCO, DE EDIFICAÇÕES DE MULTIPLOS PAVIMENTO, EM PLATIBANDA. AF_06/2015</v>
          </cell>
          <cell r="D3566" t="str">
            <v>M2</v>
          </cell>
          <cell r="E3566" t="str">
            <v>10,85</v>
          </cell>
          <cell r="F3566" t="str">
            <v>11,62</v>
          </cell>
        </row>
        <row r="3567">
          <cell r="A3567" t="str">
            <v>90997</v>
          </cell>
          <cell r="B3567" t="str">
            <v>FORMAS MANUSEÁVEIS PARA PAREDES DE CONCRETO MOLDADAS IN LOCO, DE EDIFICAÇÕES DE MULTIPLOS PAVIMENTOS, EM FACES INTERNAS DE PAREDES. AF_06/2015</v>
          </cell>
          <cell r="D3567" t="str">
            <v>M2</v>
          </cell>
          <cell r="E3567" t="str">
            <v>14,73</v>
          </cell>
          <cell r="F3567" t="str">
            <v>15,93</v>
          </cell>
        </row>
        <row r="3568">
          <cell r="A3568" t="str">
            <v>90998</v>
          </cell>
          <cell r="B3568" t="str">
            <v>FORMAS MANUSEÁVEIS PARA PAREDES DE CONCRETO MOLDADAS IN LOCO, DE EDIFICAÇÕES DE MULTIPLOS PAVIMENTOS, EM LAJES. AF_06/2015</v>
          </cell>
          <cell r="D3568" t="str">
            <v>M2</v>
          </cell>
          <cell r="E3568" t="str">
            <v>17,78</v>
          </cell>
          <cell r="F3568" t="str">
            <v>19,31</v>
          </cell>
        </row>
        <row r="3569">
          <cell r="A3569" t="str">
            <v>91000</v>
          </cell>
          <cell r="B3569" t="str">
            <v>FORMAS MANUSEÁVEIS PARA PAREDES DE CONCRETO MOLDADAS IN LOCO, DE EDIFICAÇÕES DE MULTIPLOS PAVIMENTOS, EM PANOS DE FACHADA COM VÃOS. AF_06/2015</v>
          </cell>
          <cell r="D3569" t="str">
            <v>M2</v>
          </cell>
          <cell r="E3569" t="str">
            <v>13,58</v>
          </cell>
          <cell r="F3569" t="str">
            <v>14,65</v>
          </cell>
        </row>
        <row r="3570">
          <cell r="A3570" t="str">
            <v>91002</v>
          </cell>
          <cell r="B3570" t="str">
            <v>FORMAS MANUSEÁVEIS PARA PAREDES DE CONCRETO MOLDADAS IN LOCO, DE EDIFICAÇÕES DE MULTIPLOS PAVIMENTOS, EM PANOS DE FACHADA SEM VÃOS. AF_06/2015</v>
          </cell>
          <cell r="D3570" t="str">
            <v>M2</v>
          </cell>
          <cell r="E3570" t="str">
            <v>12,49</v>
          </cell>
          <cell r="F3570" t="str">
            <v>13,44</v>
          </cell>
        </row>
        <row r="3571">
          <cell r="A3571" t="str">
            <v>91003</v>
          </cell>
          <cell r="B3571" t="str">
            <v>FORMAS MANUSEÁVEIS PARA PAREDES DE CONCRETO MOLDADAS IN LOCO, DE EDIFICAÇÕES DE MULTIPLOS PAVIMENTOS, EM PANOS DE FACHADA COM VARANDAS. AF_06/2015</v>
          </cell>
          <cell r="D3571" t="str">
            <v>M2</v>
          </cell>
          <cell r="E3571" t="str">
            <v>14,46</v>
          </cell>
          <cell r="F3571" t="str">
            <v>15,62</v>
          </cell>
        </row>
        <row r="3572">
          <cell r="A3572" t="str">
            <v>91004</v>
          </cell>
          <cell r="B3572" t="str">
            <v>FORMAS MANUSEÁVEIS PARA PAREDES DE CONCRETO MOLDADAS IN LOCO, DE EDIFICAÇÕES DE PAVIMENTO ÚNICO, EM FACES INTERNAS DE PAREDES. AF_06/2015</v>
          </cell>
          <cell r="D3572" t="str">
            <v>M2</v>
          </cell>
          <cell r="E3572" t="str">
            <v>11,72</v>
          </cell>
          <cell r="F3572" t="str">
            <v>12,61</v>
          </cell>
        </row>
        <row r="3573">
          <cell r="A3573" t="str">
            <v>91005</v>
          </cell>
          <cell r="B3573" t="str">
            <v>FORMAS MANUSEÁVEIS PARA PAREDES DE CONCRETO MOLDADAS IN LOCO, DE EDIFICAÇÕES DE PAVIMENTO ÚNICO, EM LAJES. AF_06/2015</v>
          </cell>
          <cell r="D3573" t="str">
            <v>M2</v>
          </cell>
          <cell r="E3573" t="str">
            <v>13,99</v>
          </cell>
          <cell r="F3573" t="str">
            <v>15,13</v>
          </cell>
        </row>
        <row r="3574">
          <cell r="A3574" t="str">
            <v>91006</v>
          </cell>
          <cell r="B3574" t="str">
            <v>FORMAS MANUSEÁVEIS PARA PAREDES DE CONCRETO MOLDADAS IN LOCO, DE EDIFICAÇÕES DE PAVIMENTO ÚNICO, EM PANOS DE FACHADA COM VÃOS. AF_06/2015</v>
          </cell>
          <cell r="D3574" t="str">
            <v>M2</v>
          </cell>
          <cell r="E3574" t="str">
            <v>10,86</v>
          </cell>
          <cell r="F3574" t="str">
            <v>11,66</v>
          </cell>
        </row>
        <row r="3575">
          <cell r="A3575" t="str">
            <v>91007</v>
          </cell>
          <cell r="B3575" t="str">
            <v>FORMAS MANUSEÁVEIS PARA PAREDES DE CONCRETO MOLDADAS IN LOCO, DE EDIFICAÇÕES DE PAVIMENTO ÚNICO, EM PANOS DE FACHADA SEM VÃOS. AF_06/2015</v>
          </cell>
          <cell r="D3575" t="str">
            <v>M2</v>
          </cell>
          <cell r="E3575" t="str">
            <v>9,78</v>
          </cell>
          <cell r="F3575" t="str">
            <v>10,45</v>
          </cell>
        </row>
        <row r="3576">
          <cell r="A3576" t="str">
            <v>91008</v>
          </cell>
          <cell r="B3576" t="str">
            <v>FORMAS MANUSEÁVEIS PARA PAREDES DE CONCRETO MOLDADAS IN LOCO, DE EDIFICAÇÕES DE PAVIMENTO ÚNICO, EM PANOS DE FACHADA COM VARANDA. AF_06/2015</v>
          </cell>
          <cell r="D3576" t="str">
            <v>M2</v>
          </cell>
          <cell r="E3576" t="str">
            <v>11,73</v>
          </cell>
          <cell r="F3576" t="str">
            <v>12,63</v>
          </cell>
        </row>
        <row r="3577">
          <cell r="A3577" t="str">
            <v>92263</v>
          </cell>
          <cell r="B3577" t="str">
            <v>FABRICAÇÃO DE FÔRMA PARA PILARES E ESTRUTURAS SIMILARES, EM CHAPA DE MADEIRA COMPENSADA RESINADA, E = 17 MM. AF_12/2015</v>
          </cell>
          <cell r="D3577" t="str">
            <v>M2</v>
          </cell>
          <cell r="E3577" t="str">
            <v>94,88</v>
          </cell>
          <cell r="F3577" t="str">
            <v>98,62</v>
          </cell>
        </row>
        <row r="3578">
          <cell r="A3578" t="str">
            <v>92264</v>
          </cell>
          <cell r="B3578" t="str">
            <v>FABRICAÇÃO DE FÔRMA PARA PILARES E ESTRUTURAS SIMILARES, EM CHAPA DE MADEIRA COMPENSADA PLASTIFICADA, E = 18 MM. AF_12/2015</v>
          </cell>
          <cell r="D3578" t="str">
            <v>M2</v>
          </cell>
          <cell r="E3578" t="str">
            <v>99,51</v>
          </cell>
          <cell r="F3578" t="str">
            <v>103,25</v>
          </cell>
        </row>
        <row r="3579">
          <cell r="A3579" t="str">
            <v>92265</v>
          </cell>
          <cell r="B3579" t="str">
            <v>FABRICAÇÃO DE FÔRMA PARA VIGAS, EM CHAPA DE MADEIRA COMPENSADA RESINADA, E = 17 MM. AF_12/2015</v>
          </cell>
          <cell r="D3579" t="str">
            <v>M2</v>
          </cell>
          <cell r="E3579" t="str">
            <v>75,41</v>
          </cell>
          <cell r="F3579" t="str">
            <v>78,43</v>
          </cell>
        </row>
        <row r="3580">
          <cell r="A3580" t="str">
            <v>92266</v>
          </cell>
          <cell r="B3580" t="str">
            <v>FABRICAÇÃO DE FÔRMA PARA VIGAS, EM CHAPA DE MADEIRA COMPENSADA PLASTIFICADA, E = 18 MM. AF_12/2015</v>
          </cell>
          <cell r="D3580" t="str">
            <v>M2</v>
          </cell>
          <cell r="E3580" t="str">
            <v>79,54</v>
          </cell>
          <cell r="F3580" t="str">
            <v>82,56</v>
          </cell>
        </row>
        <row r="3581">
          <cell r="A3581" t="str">
            <v>92267</v>
          </cell>
          <cell r="B3581" t="str">
            <v>FABRICAÇÃO DE FÔRMA PARA LAJES, EM CHAPA DE MADEIRA COMPENSADA RESINADA, E = 17 MM. AF_12/2015</v>
          </cell>
          <cell r="D3581" t="str">
            <v>M2</v>
          </cell>
          <cell r="E3581" t="str">
            <v>33,47</v>
          </cell>
          <cell r="F3581" t="str">
            <v>33,55</v>
          </cell>
        </row>
        <row r="3582">
          <cell r="A3582" t="str">
            <v>92268</v>
          </cell>
          <cell r="B3582" t="str">
            <v>FABRICAÇÃO DE FÔRMA PARA LAJES, EM CHAPA DE MADEIRA COMPENSADA PLASTIFICADA, E = 18 MM. AF_12/2015</v>
          </cell>
          <cell r="D3582" t="str">
            <v>M2</v>
          </cell>
          <cell r="E3582" t="str">
            <v>37,11</v>
          </cell>
          <cell r="F3582" t="str">
            <v>37,19</v>
          </cell>
        </row>
        <row r="3583">
          <cell r="A3583" t="str">
            <v>92269</v>
          </cell>
          <cell r="B3583" t="str">
            <v>FABRICAÇÃO DE FÔRMA PARA PILARES E ESTRUTURAS SIMILARES, EM MADEIRA SERRADA, E=25 MM. AF_12/2015</v>
          </cell>
          <cell r="D3583" t="str">
            <v>M2</v>
          </cell>
          <cell r="E3583" t="str">
            <v>67,07</v>
          </cell>
          <cell r="F3583" t="str">
            <v>68,91</v>
          </cell>
        </row>
        <row r="3584">
          <cell r="A3584" t="str">
            <v>92270</v>
          </cell>
          <cell r="B3584" t="str">
            <v>FABRICAÇÃO DE FÔRMA PARA VIGAS, COM MADEIRA SERRADA, E = 25 MM. AF_12/2015</v>
          </cell>
          <cell r="D3584" t="str">
            <v>M2</v>
          </cell>
          <cell r="E3584" t="str">
            <v>54,29</v>
          </cell>
          <cell r="F3584" t="str">
            <v>55,49</v>
          </cell>
        </row>
        <row r="3585">
          <cell r="A3585" t="str">
            <v>92271</v>
          </cell>
          <cell r="B3585" t="str">
            <v>FABRICAÇÃO DE FÔRMA PARA LAJES, EM MADEIRA SERRADA, E=25 MM. AF_12/2015</v>
          </cell>
          <cell r="D3585" t="str">
            <v>M2</v>
          </cell>
          <cell r="E3585" t="str">
            <v>38,34</v>
          </cell>
          <cell r="F3585" t="str">
            <v>38,36</v>
          </cell>
        </row>
        <row r="3586">
          <cell r="A3586" t="str">
            <v>92272</v>
          </cell>
          <cell r="B3586" t="str">
            <v>FABRICAÇÃO DE ESCORAS DE VIGA DO TIPO GARFO, EM MADEIRA. AF_12/2015</v>
          </cell>
          <cell r="D3586" t="str">
            <v>M</v>
          </cell>
          <cell r="E3586" t="str">
            <v>16,25</v>
          </cell>
          <cell r="F3586" t="str">
            <v>16,72</v>
          </cell>
        </row>
        <row r="3587">
          <cell r="A3587" t="str">
            <v>92273</v>
          </cell>
          <cell r="B3587" t="str">
            <v>FABRICAÇÃO DE ESCORAS DO TIPO PONTALETE, EM MADEIRA. AF_12/2015</v>
          </cell>
          <cell r="D3587" t="str">
            <v>M</v>
          </cell>
          <cell r="E3587" t="str">
            <v>6,60</v>
          </cell>
          <cell r="F3587" t="str">
            <v>6,80</v>
          </cell>
        </row>
        <row r="3588">
          <cell r="A3588" t="str">
            <v>92408</v>
          </cell>
          <cell r="B3588" t="str">
            <v>MONTAGEM E DESMONTAGEM DE FÔRMA DE PILARES RETANGULARES E ESTRUTURAS SIMILARES COM ÁREA MÉDIA DAS SEÇÕES MENOR OU IGUAL A 0,25 M², PÉ-DIREITO SIMPLES, EM MADEIRA SERRADA, 1 UTILIZAÇÃO. AF_12/2015</v>
          </cell>
          <cell r="D3588" t="str">
            <v>M2</v>
          </cell>
          <cell r="E3588" t="str">
            <v>137,03</v>
          </cell>
          <cell r="F3588" t="str">
            <v>146,58</v>
          </cell>
        </row>
        <row r="3589">
          <cell r="A3589" t="str">
            <v>92409</v>
          </cell>
          <cell r="B3589" t="str">
            <v>MONTAGEM E DESMONTAGEM DE FÔRMA DE PILARES RETANGULARES E ESTRUTURAS SIMILARES COM ÁREA MÉDIA DAS SEÇÕES MAIOR QUE 0,25 M², PÉ-DIREITO SIMPLES, EM MADEIRA SERRADA, 1 UTILIZAÇÃO. AF_12/2015</v>
          </cell>
          <cell r="D3589" t="str">
            <v>M2</v>
          </cell>
          <cell r="E3589" t="str">
            <v>129,07</v>
          </cell>
          <cell r="F3589" t="str">
            <v>137,73</v>
          </cell>
        </row>
        <row r="3590">
          <cell r="A3590" t="str">
            <v>92410</v>
          </cell>
          <cell r="B3590" t="str">
            <v>MONTAGEM E DESMONTAGEM DE FÔRMA DE PILARES RETANGULARES E ESTRUTURAS SIMILARES COM ÁREA MÉDIA DAS SEÇÕES MENOR OU IGUAL A 0,25 M², PÉ-DIREITO SIMPLES, EM MADEIRA SERRADA, 2 UTILIZAÇÕES. AF_12/2015</v>
          </cell>
          <cell r="D3590" t="str">
            <v>M2</v>
          </cell>
          <cell r="E3590" t="str">
            <v>96,17</v>
          </cell>
          <cell r="F3590" t="str">
            <v>103,93</v>
          </cell>
        </row>
        <row r="3591">
          <cell r="A3591" t="str">
            <v>92411</v>
          </cell>
          <cell r="B3591" t="str">
            <v>MONTAGEM E DESMONTAGEM DE FÔRMA DE PILARES RETANGULARES E ESTRUTURAS SIMILARES COM ÁREA MÉDIA DAS SEÇÕES MAIOR QUE 0,25 M², PÉ-DIREITO SIMPLES, EM MADEIRA SERRADA, 2 UTILIZAÇÕES. AF_12/2015</v>
          </cell>
          <cell r="D3591" t="str">
            <v>M2</v>
          </cell>
          <cell r="E3591" t="str">
            <v>89,13</v>
          </cell>
          <cell r="F3591" t="str">
            <v>96,10</v>
          </cell>
        </row>
        <row r="3592">
          <cell r="A3592" t="str">
            <v>92412</v>
          </cell>
          <cell r="B3592" t="str">
            <v>MONTAGEM E DESMONTAGEM DE FÔRMA DE PILARES RETANGULARES E ESTRUTURAS SIMILARES COM ÁREA MÉDIA DAS SEÇÕES MENOR OU IGUAL A 0,25 M², PÉ-DIREITO SIMPLES, EM MADEIRA SERRADA, 4 UTILIZAÇÕES. AF_12/2015</v>
          </cell>
          <cell r="D3592" t="str">
            <v>M2</v>
          </cell>
          <cell r="E3592" t="str">
            <v>65,18</v>
          </cell>
          <cell r="F3592" t="str">
            <v>70,91</v>
          </cell>
        </row>
        <row r="3593">
          <cell r="A3593" t="str">
            <v>92413</v>
          </cell>
          <cell r="B3593" t="str">
            <v>MONTAGEM E DESMONTAGEM DE FÔRMA DE PILARES RETANGULARES E ESTRUTURAS SIMILARES COM ÁREA MÉDIA DAS SEÇÕES MAIOR QUE 0,25 M², PÉ-DIREITO SIMPLES, EM MADEIRA SERRADA, 4 UTILIZAÇÕES. AF_12/2015</v>
          </cell>
          <cell r="D3593" t="str">
            <v>M2</v>
          </cell>
          <cell r="E3593" t="str">
            <v>59,76</v>
          </cell>
          <cell r="F3593" t="str">
            <v>64,87</v>
          </cell>
        </row>
        <row r="3594">
          <cell r="A3594" t="str">
            <v>92414</v>
          </cell>
          <cell r="B3594" t="str">
            <v>MONTAGEM E DESMONTAGEM DE FÔRMA DE PILARES RETANGULARES E ESTRUTURAS SIMILARES COM ÁREA MÉDIA DAS SEÇÕES MENOR OU IGUAL A 0,25 M², PÉ-DIREITO SIMPLES, EM CHAPA DE MADEIRA COMPENSADA RESINADA, 2 UTILIZAÇÕES. AF_12/2015</v>
          </cell>
          <cell r="D3594" t="str">
            <v>M2</v>
          </cell>
          <cell r="E3594" t="str">
            <v>88,13</v>
          </cell>
          <cell r="F3594" t="str">
            <v>93,40</v>
          </cell>
        </row>
        <row r="3595">
          <cell r="A3595" t="str">
            <v>92415</v>
          </cell>
          <cell r="B3595" t="str">
            <v>MONTAGEM E DESMONTAGEM DE FÔRMA DE PILARES RETANGULARES E ESTRUTURAS SIMILARES COM ÁREA MÉDIA DAS SEÇÕES MAIOR QUE 0,25 M², PÉ-DIREITO SIMPLES, EM CHAPA DE MADEIRA COMPENSADA RESINADA, 2 UTILIZAÇÕES. AF_12/2015</v>
          </cell>
          <cell r="D3595" t="str">
            <v>M2</v>
          </cell>
          <cell r="E3595" t="str">
            <v>81,09</v>
          </cell>
          <cell r="F3595" t="str">
            <v>85,58</v>
          </cell>
        </row>
        <row r="3596">
          <cell r="A3596" t="str">
            <v>92416</v>
          </cell>
          <cell r="B3596" t="str">
            <v>MONTAGEM E DESMONTAGEM DE FÔRMA DE PILARES RETANGULARES E ESTRUTURAS SIMILARES COM ÁREA MÉDIA DAS SEÇÕES MENOR OU IGUAL A 0,25 M², PÉ-DIREITO DUPLO, EM CHAPA DE MADEIRA COMPENSADA RESINADA, 2 UTILIZAÇÕES. AF_12/2015</v>
          </cell>
          <cell r="D3596" t="str">
            <v>M2</v>
          </cell>
          <cell r="E3596" t="str">
            <v>102,59</v>
          </cell>
          <cell r="F3596" t="str">
            <v>109,49</v>
          </cell>
        </row>
        <row r="3597">
          <cell r="A3597" t="str">
            <v>92417</v>
          </cell>
          <cell r="B3597" t="str">
            <v>MONTAGEM E DESMONTAGEM DE FÔRMA DE PILARES RETANGULARES E ESTRUTURAS SIMILARES COM ÁREA MÉDIA DAS SEÇÕES MAIOR QUE 0,25 M², PÉ-DIREITO DUPLO, EM CHAPA DE MADEIRA COMPENSADA RESINADA, 2 UTILIZAÇÕES. AF_12/2015</v>
          </cell>
          <cell r="D3597" t="str">
            <v>M2</v>
          </cell>
          <cell r="E3597" t="str">
            <v>95,58</v>
          </cell>
          <cell r="F3597" t="str">
            <v>101,70</v>
          </cell>
        </row>
        <row r="3598">
          <cell r="A3598" t="str">
            <v>92418</v>
          </cell>
          <cell r="B3598" t="str">
            <v>MONTAGEM E DESMONTAGEM DE FÔRMA DE PILARES RETANGULARES E ESTRUTURAS SIMILARES COM ÁREA MÉDIA DAS SEÇÕES MENOR OU IGUAL A 0,25 M², PÉ-DIREITO SIMPLES, EM CHAPA DE MADEIRA COMPENSADA RESINADA, 4 UTILIZAÇÕES. AF_12/2015</v>
          </cell>
          <cell r="D3598" t="str">
            <v>M2</v>
          </cell>
          <cell r="E3598" t="str">
            <v>56,47</v>
          </cell>
          <cell r="F3598" t="str">
            <v>60,01</v>
          </cell>
        </row>
        <row r="3599">
          <cell r="A3599" t="str">
            <v>92419</v>
          </cell>
          <cell r="B3599" t="str">
            <v>MONTAGEM E DESMONTAGEM DE FÔRMA DE PILARES RETANGULARES E ESTRUTURAS SIMILARES COM ÁREA MÉDIA DAS SEÇÕES MAIOR QUE 0,25 M², PÉ-DIREITO SIMPLES, EM CHAPA DE MADEIRA COMPENSADA RESINADA, 4 UTILIZAÇÕES. AF_12/2015</v>
          </cell>
          <cell r="D3599" t="str">
            <v>M2</v>
          </cell>
          <cell r="E3599" t="str">
            <v>51,08</v>
          </cell>
          <cell r="F3599" t="str">
            <v>54,00</v>
          </cell>
        </row>
        <row r="3600">
          <cell r="A3600" t="str">
            <v>92420</v>
          </cell>
          <cell r="B3600" t="str">
            <v>MONTAGEM E DESMONTAGEM DE FÔRMA DE PILARES RETANGULARES E ESTRUTURAS SIMILARES COM ÁREA MÉDIA DAS SEÇÕES MENOR OU IGUAL A 0,25 M², PÉ-DIREITO DUPLO, EM CHAPA DE MADEIRA COMPENSADA RESINADA, 4 UTILIZAÇÕES. AF_12/2015</v>
          </cell>
          <cell r="D3600" t="str">
            <v>M2</v>
          </cell>
          <cell r="E3600" t="str">
            <v>67,60</v>
          </cell>
          <cell r="F3600" t="str">
            <v>72,38</v>
          </cell>
        </row>
        <row r="3601">
          <cell r="A3601" t="str">
            <v>92421</v>
          </cell>
          <cell r="B3601" t="str">
            <v>MONTAGEM E DESMONTAGEM DE FÔRMA DE PILARES RETANGULARES E ESTRUTURAS SIMILARES COM ÁREA MÉDIA DAS SEÇÕES MAIOR QUE 0,25 M², PÉ-DIREITO DUPLO, EM CHAPA DE MADEIRA COMPENSADA RESINADA, 4 UTILIZAÇÕES. AF_12/2015</v>
          </cell>
          <cell r="D3601" t="str">
            <v>M2</v>
          </cell>
          <cell r="E3601" t="str">
            <v>62,19</v>
          </cell>
          <cell r="F3601" t="str">
            <v>66,37</v>
          </cell>
        </row>
        <row r="3602">
          <cell r="A3602" t="str">
            <v>92422</v>
          </cell>
          <cell r="B3602" t="str">
            <v>MONTAGEM E DESMONTAGEM DE FÔRMA DE PILARES RETANGULARES E ESTRUTURAS SIMILARES COM ÁREA MÉDIA DAS SEÇÕES MENOR OU IGUAL A 0,25 M², PÉ-DIREITO SIMPLES, EM CHAPA DE MADEIRA COMPENSADA RESINADA, 6 UTILIZAÇÕES. AF_12/2015</v>
          </cell>
          <cell r="D3602" t="str">
            <v>M2</v>
          </cell>
          <cell r="E3602" t="str">
            <v>46,37</v>
          </cell>
          <cell r="F3602" t="str">
            <v>49,30</v>
          </cell>
        </row>
        <row r="3603">
          <cell r="A3603" t="str">
            <v>92423</v>
          </cell>
          <cell r="B3603" t="str">
            <v>MONTAGEM E DESMONTAGEM DE FÔRMA DE PILARES RETANGULARES E ESTRUTURAS SIMILARES COM ÁREA MÉDIA DAS SEÇÕES MAIOR QUE 0,25 M², PÉ-DIREITO SIMPLES, EM CHAPA DE MADEIRA COMPENSADA RESINADA, 6 UTILIZAÇÕES. AF_12/2015</v>
          </cell>
          <cell r="D3603" t="str">
            <v>M2</v>
          </cell>
          <cell r="E3603" t="str">
            <v>41,69</v>
          </cell>
          <cell r="F3603" t="str">
            <v>44,09</v>
          </cell>
        </row>
        <row r="3604">
          <cell r="A3604" t="str">
            <v>92424</v>
          </cell>
          <cell r="B3604" t="str">
            <v>MONTAGEM E DESMONTAGEM DE FÔRMA DE PILARES RETANGULARES E ESTRUTURAS SIMILARES COM ÁREA MÉDIA DAS SEÇÕES MENOR OU IGUAL A 0,25 M², PÉ-DIREITO DUPLO, EM CHAPA DE MADEIRA COMPENSADA RESINADA, 6 UTILIZAÇÕES. AF_12/2015</v>
          </cell>
          <cell r="D3604" t="str">
            <v>M2</v>
          </cell>
          <cell r="E3604" t="str">
            <v>56,05</v>
          </cell>
          <cell r="F3604" t="str">
            <v>60,07</v>
          </cell>
        </row>
        <row r="3605">
          <cell r="A3605" t="str">
            <v>92425</v>
          </cell>
          <cell r="B3605" t="str">
            <v>MONTAGEM E DESMONTAGEM DE FÔRMA DE PILARES RETANGULARES E ESTRUTURAS SIMILARES COM ÁREA MÉDIA DAS SEÇÕES MAIOR QUE 0,25 M², PÉ-DIREITO DUPLO, EM CHAPA DE MADEIRA COMPENSADA RESINADA, 6 UTILIZAÇÕES. AF_12/2015</v>
          </cell>
          <cell r="D3605" t="str">
            <v>M2</v>
          </cell>
          <cell r="E3605" t="str">
            <v>51,35</v>
          </cell>
          <cell r="F3605" t="str">
            <v>54,84</v>
          </cell>
        </row>
        <row r="3606">
          <cell r="A3606" t="str">
            <v>92426</v>
          </cell>
          <cell r="B3606" t="str">
            <v>MONTAGEM E DESMONTAGEM DE FÔRMA DE PILARES RETANGULARES E ESTRUTURAS SIMILARES COM ÁREA MÉDIA DAS SEÇÕES MENOR OU IGUAL A 0,25 M², PÉ-DIREITO SIMPLES, EM CHAPA DE MADEIRA COMPENSADA RESINADA, 8 UTILIZAÇÕES. AF_12/2015</v>
          </cell>
          <cell r="D3606" t="str">
            <v>M2</v>
          </cell>
          <cell r="E3606" t="str">
            <v>41,29</v>
          </cell>
          <cell r="F3606" t="str">
            <v>43,89</v>
          </cell>
        </row>
        <row r="3607">
          <cell r="A3607" t="str">
            <v>92427</v>
          </cell>
          <cell r="B3607" t="str">
            <v>MONTAGEM E DESMONTAGEM DE FÔRMA DE PILARES RETANGULARES E ESTRUTURAS SIMILARES COM ÁREA MÉDIA DAS SEÇÕES MAIOR QUE 0,25 M², PÉ-DIREITO SIMPLES, EM CHAPA DE MADEIRA COMPENSADA RESINADA, 8 UTILIZAÇÕES. AF_12/2015</v>
          </cell>
          <cell r="D3607" t="str">
            <v>M2</v>
          </cell>
          <cell r="E3607" t="str">
            <v>36,95</v>
          </cell>
          <cell r="F3607" t="str">
            <v>39,07</v>
          </cell>
        </row>
        <row r="3608">
          <cell r="A3608" t="str">
            <v>92428</v>
          </cell>
          <cell r="B3608" t="str">
            <v>MONTAGEM E DESMONTAGEM DE FÔRMA DE PILARES RETANGULARES E ESTRUTURAS SIMILARES COM ÁREA MÉDIA DAS SEÇÕES MENOR OU IGUAL A 0,25 M², PÉ-DIREITO DUPLO, EM CHAPA DE MADEIRA COMPENSADA RESINADA, 8 UTILIZAÇÕES. AF_12/2015</v>
          </cell>
          <cell r="D3608" t="str">
            <v>M2</v>
          </cell>
          <cell r="E3608" t="str">
            <v>50,25</v>
          </cell>
          <cell r="F3608" t="str">
            <v>53,87</v>
          </cell>
        </row>
        <row r="3609">
          <cell r="A3609" t="str">
            <v>92429</v>
          </cell>
          <cell r="B3609" t="str">
            <v>MONTAGEM E DESMONTAGEM DE FÔRMA DE PILARES RETANGULARES E ESTRUTURAS SIMILARES COM ÁREA MÉDIA DAS SEÇÕES MAIOR QUE 0,25 M², PÉ-DIREITO DUPLO, EM CHAPA DE MADEIRA COMPENSADA RESINADA, 8 UTILIZAÇÕES. AF_12/2015</v>
          </cell>
          <cell r="D3609" t="str">
            <v>M2</v>
          </cell>
          <cell r="E3609" t="str">
            <v>45,90</v>
          </cell>
          <cell r="F3609" t="str">
            <v>49,03</v>
          </cell>
        </row>
        <row r="3610">
          <cell r="A3610" t="str">
            <v>92430</v>
          </cell>
          <cell r="B3610" t="str">
            <v>MONTAGEM E DESMONTAGEM DE FÔRMA DE PILARES RETANGULARES E ESTRUTURAS SIMILARES COM ÁREA MÉDIA DAS SEÇÕES MENOR OU IGUAL A 0,25 M², PÉ-DIREITO SIMPLES, EM CHAPA DE MADEIRA COMPENSADA PLASTIFICADA, 10 UTILIZAÇÕES. AF_12/2015</v>
          </cell>
          <cell r="D3610" t="str">
            <v>M2</v>
          </cell>
          <cell r="E3610" t="str">
            <v>36,58</v>
          </cell>
          <cell r="F3610" t="str">
            <v>38,92</v>
          </cell>
        </row>
        <row r="3611">
          <cell r="A3611" t="str">
            <v>92431</v>
          </cell>
          <cell r="B3611" t="str">
            <v>MONTAGEM E DESMONTAGEM DE FÔRMA DE PILARES RETANGULARES E ESTRUTURAS SIMILARES COM ÁREA MÉDIA DAS SEÇÕES MAIOR QUE 0,25 M², PÉ-DIREITO SIMPLES, EM CHAPA DE MADEIRA COMPENSADA PLASTIFICADA, 10 UTILIZAÇÕES. AF_12/2015</v>
          </cell>
          <cell r="D3611" t="str">
            <v>M2</v>
          </cell>
          <cell r="E3611" t="str">
            <v>32,45</v>
          </cell>
          <cell r="F3611" t="str">
            <v>34,34</v>
          </cell>
        </row>
        <row r="3612">
          <cell r="A3612" t="str">
            <v>92432</v>
          </cell>
          <cell r="B3612" t="str">
            <v>MONTAGEM E DESMONTAGEM DE FÔRMA DE PILARES RETANGULARES E ESTRUTURAS SIMILARES COM ÁREA MÉDIA DAS SEÇÕES MENOR OU IGUAL A 0,25 M², PÉ-DIREITO DUPLO, EM CHAPA DE MADEIRA COMPENSADA PLASTIFICADA, 10 UTILIZAÇÕES. AF_12/2015</v>
          </cell>
          <cell r="D3612" t="str">
            <v>M2</v>
          </cell>
          <cell r="E3612" t="str">
            <v>45,08</v>
          </cell>
          <cell r="F3612" t="str">
            <v>48,38</v>
          </cell>
        </row>
        <row r="3613">
          <cell r="A3613" t="str">
            <v>92433</v>
          </cell>
          <cell r="B3613" t="str">
            <v>MONTAGEM E DESMONTAGEM DE FÔRMA DE PILARES RETANGULARES E ESTRUTURAS SIMILARES COM ÁREA MÉDIA DAS SEÇÕES MAIOR QUE 0,25 M², PÉ-DIREITO DUPLO, EM CHAPA DE MADEIRA COMPENSADA PLASTIFICADA, 10 UTILIZAÇÕES. AF_12/2015</v>
          </cell>
          <cell r="D3613" t="str">
            <v>M2</v>
          </cell>
          <cell r="E3613" t="str">
            <v>40,95</v>
          </cell>
          <cell r="F3613" t="str">
            <v>43,79</v>
          </cell>
        </row>
        <row r="3614">
          <cell r="A3614" t="str">
            <v>92434</v>
          </cell>
          <cell r="B3614" t="str">
            <v>MONTAGEM E DESMONTAGEM DE FÔRMA DE PILARES RETANGULARES E ESTRUTURAS SIMILARES COM ÁREA MÉDIA DAS SEÇÕES MENOR OU IGUAL A 0,25 M², PÉ-DIREITO SIMPLES, EM CHAPA DE MADEIRA COMPENSADA PLASTIFICADA, 12 UTILIZAÇÕES. AF_12/2015</v>
          </cell>
          <cell r="D3614" t="str">
            <v>M2</v>
          </cell>
          <cell r="E3614" t="str">
            <v>34,89</v>
          </cell>
          <cell r="F3614" t="str">
            <v>37,12</v>
          </cell>
        </row>
        <row r="3615">
          <cell r="A3615" t="str">
            <v>92435</v>
          </cell>
          <cell r="B3615" t="str">
            <v>MONTAGEM E DESMONTAGEM DE FÔRMA DE PILARES RETANGULARES E ESTRUTURAS SIMILARES COM ÁREA MÉDIA DAS SEÇÕES MAIOR QUE 0,25 M², PÉ-DIREITO SIMPLES, EM CHAPA DE MADEIRA COMPENSADA PLASTIFICADA, 12 UTILIZAÇÕES. AF_12/2015</v>
          </cell>
          <cell r="D3615" t="str">
            <v>M2</v>
          </cell>
          <cell r="E3615" t="str">
            <v>30,90</v>
          </cell>
          <cell r="F3615" t="str">
            <v>32,69</v>
          </cell>
        </row>
        <row r="3616">
          <cell r="A3616" t="str">
            <v>92436</v>
          </cell>
          <cell r="B3616" t="str">
            <v>MONTAGEM E DESMONTAGEM DE FÔRMA DE PILARES RETANGULARES E ESTRUTURAS SIMILARES COM ÁREA MÉDIA DAS SEÇÕES MENOR OU IGUAL A 0,25 M², PÉ-DIREITO DUPLO, EM CHAPA DE MADEIRA COMPENSADA PLASTIFICADA, 12 UTILIZAÇÕES. AF_12/2015</v>
          </cell>
          <cell r="D3616" t="str">
            <v>M2</v>
          </cell>
          <cell r="E3616" t="str">
            <v>43,10</v>
          </cell>
          <cell r="F3616" t="str">
            <v>46,26</v>
          </cell>
        </row>
        <row r="3617">
          <cell r="A3617" t="str">
            <v>92437</v>
          </cell>
          <cell r="B3617" t="str">
            <v>MONTAGEM E DESMONTAGEM DE FÔRMA DE PILARES RETANGULARES E ESTRUTURAS SIMILARES COM ÁREA MÉDIA DAS SEÇÕES MAIOR QUE 0,25 M², PÉ-DIREITO DUPLO, EM CHAPA DE MADEIRA COMPENSADA PLASTIFICADA, 12 UTILIZAÇÕES. AF_12/2015</v>
          </cell>
          <cell r="D3617" t="str">
            <v>M2</v>
          </cell>
          <cell r="E3617" t="str">
            <v>39,12</v>
          </cell>
          <cell r="F3617" t="str">
            <v>41,83</v>
          </cell>
        </row>
        <row r="3618">
          <cell r="A3618" t="str">
            <v>92438</v>
          </cell>
          <cell r="B3618" t="str">
            <v>MONTAGEM E DESMONTAGEM DE FÔRMA DE PILARES RETANGULARES E ESTRUTURAS SIMILARES COM ÁREA MÉDIA DAS SEÇÕES MENOR OU IGUAL A 0,25 M², PÉ-DIREITO SIMPLES, EM CHAPA DE MADEIRA COMPENSADA PLASTIFICADA, 14 UTILIZAÇÕES. AF_12/2015</v>
          </cell>
          <cell r="D3618" t="str">
            <v>M2</v>
          </cell>
          <cell r="E3618" t="str">
            <v>33,68</v>
          </cell>
          <cell r="F3618" t="str">
            <v>35,83</v>
          </cell>
        </row>
        <row r="3619">
          <cell r="A3619" t="str">
            <v>92439</v>
          </cell>
          <cell r="B3619" t="str">
            <v>MONTAGEM E DESMONTAGEM DE FÔRMA DE PILARES RETANGULARES E ESTRUTURAS SIMILARES COM ÁREA MÉDIA DAS SEÇÕES MAIOR QUE 0,25 M², PÉ-DIREITO SIMPLES, EM CHAPA DE MADEIRA COMPENSADA PLASTIFICADA, 14 UTILIZAÇÕES. AF_12/2015</v>
          </cell>
          <cell r="D3619" t="str">
            <v>M2</v>
          </cell>
          <cell r="E3619" t="str">
            <v>29,79</v>
          </cell>
          <cell r="F3619" t="str">
            <v>31,51</v>
          </cell>
        </row>
        <row r="3620">
          <cell r="A3620" t="str">
            <v>92440</v>
          </cell>
          <cell r="B3620" t="str">
            <v>MONTAGEM E DESMONTAGEM DE FÔRMA DE PILARES RETANGULARES E ESTRUTURAS SIMILARES COM ÁREA MÉDIA DAS SEÇÕES MENOR OU IGUAL A 0,25 M², PÉ-DIREITO DUPLO, EM CHAPA DE MADEIRA COMPENSADA PLASTIFICADA, 14 UTILIZAÇÕES. AF_12/2015</v>
          </cell>
          <cell r="D3620" t="str">
            <v>M2</v>
          </cell>
          <cell r="E3620" t="str">
            <v>41,65</v>
          </cell>
          <cell r="F3620" t="str">
            <v>44,71</v>
          </cell>
        </row>
        <row r="3621">
          <cell r="A3621" t="str">
            <v>92441</v>
          </cell>
          <cell r="B3621" t="str">
            <v>MONTAGEM E DESMONTAGEM DE FÔRMA DE PILARES RETANGULARES E ESTRUTURAS SIMILARES COM ÁREA MÉDIA DAS SEÇÕES MAIOR QUE 0,25 M², PÉ-DIREITO DUPLO, EM CHAPA DE MADEIRA COMPENSADA PLASTIFICADA, 14 UTILIZAÇÕES. AF_12/2015</v>
          </cell>
          <cell r="D3621" t="str">
            <v>M2</v>
          </cell>
          <cell r="E3621" t="str">
            <v>37,80</v>
          </cell>
          <cell r="F3621" t="str">
            <v>40,42</v>
          </cell>
        </row>
        <row r="3622">
          <cell r="A3622" t="str">
            <v>92442</v>
          </cell>
          <cell r="B3622" t="str">
            <v>MONTAGEM E DESMONTAGEM DE FÔRMA DE PILARES RETANGULARES E ESTRUTURAS SIMILARES COM ÁREA MÉDIA DAS SEÇÕES MENOR OU IGUAL A 0,25 M², PÉ-DIREITO SIMPLES, EM CHAPA DE MADEIRA COMPENSADA PLASTIFICADA, 18 UTILIZAÇÕES. AF_12/2015</v>
          </cell>
          <cell r="D3622" t="str">
            <v>M2</v>
          </cell>
          <cell r="E3622" t="str">
            <v>31,21</v>
          </cell>
          <cell r="F3622" t="str">
            <v>33,23</v>
          </cell>
        </row>
        <row r="3623">
          <cell r="A3623" t="str">
            <v>92443</v>
          </cell>
          <cell r="B3623" t="str">
            <v>MONTAGEM E DESMONTAGEM DE FÔRMA DE PILARES RETANGULARES E ESTRUTURAS SIMILARES COM ÁREA MÉDIA DAS SEÇÕES MAIOR QUE 0,25 M², PÉ-DIREITO SIMPLES, EM CHAPA DE MADEIRA COMPENSADA PLASTIFICADA, 18 UTILIZAÇÕES. AF_12/2015</v>
          </cell>
          <cell r="D3623" t="str">
            <v>M2</v>
          </cell>
          <cell r="E3623" t="str">
            <v>27,46</v>
          </cell>
          <cell r="F3623" t="str">
            <v>29,06</v>
          </cell>
        </row>
        <row r="3624">
          <cell r="A3624" t="str">
            <v>92444</v>
          </cell>
          <cell r="B3624" t="str">
            <v>MONTAGEM E DESMONTAGEM DE FÔRMA DE PILARES RETANGULARES E ESTRUTURAS SIMILARES COM ÁREA MÉDIA DAS SEÇÕES MENOR OU IGUAL A 0,25 M², PÉ-DIREITO DUPLO, EM CHAPA DE MADEIRA COMPENSADA PLASTIFICADA, 18 UTILIZAÇÕES. AF_12/2015</v>
          </cell>
          <cell r="D3624" t="str">
            <v>M2</v>
          </cell>
          <cell r="E3624" t="str">
            <v>38,94</v>
          </cell>
          <cell r="F3624" t="str">
            <v>41,83</v>
          </cell>
        </row>
        <row r="3625">
          <cell r="A3625" t="str">
            <v>92445</v>
          </cell>
          <cell r="B3625" t="str">
            <v>MONTAGEM E DESMONTAGEM DE FÔRMA DE PILARES RETANGULARES E ESTRUTURAS SIMILARES COM ÁREA MÉDIA DAS SEÇÕES MAIOR QUE 0,25 M², PÉ-DIREITO DUPLO, EM CHAPA DE MADEIRA COMPENSADA PLASTIFICADA, 18 UTILIZAÇÕES. AF_12/2015</v>
          </cell>
          <cell r="D3625" t="str">
            <v>M2</v>
          </cell>
          <cell r="E3625" t="str">
            <v>35,19</v>
          </cell>
          <cell r="F3625" t="str">
            <v>37,65</v>
          </cell>
        </row>
        <row r="3626">
          <cell r="A3626" t="str">
            <v>92446</v>
          </cell>
          <cell r="B3626" t="str">
            <v>MONTAGEM E DESMONTAGEM DE FÔRMA DE VIGA, ESCORAMENTO COM PONTALETE DE MADEIRA, PÉ-DIREITO SIMPLES, EM MADEIRA SERRADA, 1 UTILIZAÇÃO. AF_12/2015</v>
          </cell>
          <cell r="D3626" t="str">
            <v>M2</v>
          </cell>
          <cell r="E3626" t="str">
            <v>123,37</v>
          </cell>
          <cell r="F3626" t="str">
            <v>130,51</v>
          </cell>
        </row>
        <row r="3627">
          <cell r="A3627" t="str">
            <v>92447</v>
          </cell>
          <cell r="B3627" t="str">
            <v>MONTAGEM E DESMONTAGEM DE FÔRMA DE VIGA, ESCORAMENTO COM PONTALETE DE MADEIRA, PÉ-DIREITO SIMPLES, EM MADEIRA SERRADA, 2 UTILIZAÇÕES. AF_12/2015</v>
          </cell>
          <cell r="D3627" t="str">
            <v>M2</v>
          </cell>
          <cell r="E3627" t="str">
            <v>89,52</v>
          </cell>
          <cell r="F3627" t="str">
            <v>95,18</v>
          </cell>
        </row>
        <row r="3628">
          <cell r="A3628" t="str">
            <v>92448</v>
          </cell>
          <cell r="B3628" t="str">
            <v>MONTAGEM E DESMONTAGEM DE FÔRMA DE VIGA, ESCORAMENTO COM PONTALETE DE MADEIRA, PÉ-DIREITO SIMPLES, EM MADEIRA SERRADA, 4 UTILIZAÇÕES. AF_12/2015</v>
          </cell>
          <cell r="D3628" t="str">
            <v>M2</v>
          </cell>
          <cell r="E3628" t="str">
            <v>72,06</v>
          </cell>
          <cell r="F3628" t="str">
            <v>76,73</v>
          </cell>
        </row>
        <row r="3629">
          <cell r="A3629" t="str">
            <v>92449</v>
          </cell>
          <cell r="B3629" t="str">
            <v>MONTAGEM E DESMONTAGEM DE FÔRMA DE VIGA, ESCORAMENTO COM GARFO DE MADEIRA, PÉ-DIREITO DUPLO, EM CHAPA DE MADEIRA RESINADA, 2 UTILIZAÇÕES. AF_12/2015</v>
          </cell>
          <cell r="D3629" t="str">
            <v>M2</v>
          </cell>
          <cell r="E3629" t="str">
            <v>144,51</v>
          </cell>
          <cell r="F3629" t="str">
            <v>151,82</v>
          </cell>
        </row>
        <row r="3630">
          <cell r="A3630" t="str">
            <v>92450</v>
          </cell>
          <cell r="B3630" t="str">
            <v>MONTAGEM E DESMONTAGEM DE FÔRMA DE VIGA, ESCORAMENTO METÁLICO, PÉ-DIREITO DUPLO, EM CHAPA DE MADEIRA RESINADA, 2 UTILIZAÇÕES. AF_12/2015</v>
          </cell>
          <cell r="D3630" t="str">
            <v>M2</v>
          </cell>
          <cell r="E3630" t="str">
            <v>199,43</v>
          </cell>
          <cell r="F3630" t="str">
            <v>206,60</v>
          </cell>
        </row>
        <row r="3631">
          <cell r="A3631" t="str">
            <v>92451</v>
          </cell>
          <cell r="B3631" t="str">
            <v>MONTAGEM E DESMONTAGEM DE FÔRMA DE VIGA, ESCORAMENTO COM GARFO DE MADEIRA, PÉ-DIREITO SIMPLES, EM CHAPA DE MADEIRA RESINADA, 2 UTILIZAÇÕES. AF_12/2015</v>
          </cell>
          <cell r="D3631" t="str">
            <v>M2</v>
          </cell>
          <cell r="E3631" t="str">
            <v>102,72</v>
          </cell>
          <cell r="F3631" t="str">
            <v>107,97</v>
          </cell>
        </row>
        <row r="3632">
          <cell r="A3632" t="str">
            <v>92452</v>
          </cell>
          <cell r="B3632" t="str">
            <v>MONTAGEM E DESMONTAGEM DE FÔRMA DE VIGA, ESCORAMENTO METÁLICO, PÉ-DIREITO SIMPLES, EM CHAPA DE MADEIRA RESINADA, 2 UTILIZAÇÕES. AF_12/2015</v>
          </cell>
          <cell r="D3632" t="str">
            <v>M2</v>
          </cell>
          <cell r="E3632" t="str">
            <v>100,72</v>
          </cell>
          <cell r="F3632" t="str">
            <v>106,57</v>
          </cell>
        </row>
        <row r="3633">
          <cell r="A3633" t="str">
            <v>92453</v>
          </cell>
          <cell r="B3633" t="str">
            <v>MONTAGEM E DESMONTAGEM DE FÔRMA DE VIGA, ESCORAMENTO COM GARFO DE MADEIRA, PÉ-DIREITO DUPLO, EM CHAPA DE MADEIRA RESINADA, 4 UTILIZAÇÕES. AF_12/2015</v>
          </cell>
          <cell r="D3633" t="str">
            <v>M2</v>
          </cell>
          <cell r="E3633" t="str">
            <v>122,06</v>
          </cell>
          <cell r="F3633" t="str">
            <v>128,38</v>
          </cell>
        </row>
        <row r="3634">
          <cell r="A3634" t="str">
            <v>92454</v>
          </cell>
          <cell r="B3634" t="str">
            <v>MONTAGEM E DESMONTAGEM DE FÔRMA DE VIGA, ESCORAMENTO METÁLICO, PÉ-DIREITO DUPLO, EM CHAPA DE MADEIRA RESINADA, 4 UTILIZAÇÕES. AF_12/2015</v>
          </cell>
          <cell r="D3634" t="str">
            <v>M2</v>
          </cell>
          <cell r="E3634" t="str">
            <v>180,28</v>
          </cell>
          <cell r="F3634" t="str">
            <v>186,43</v>
          </cell>
        </row>
        <row r="3635">
          <cell r="A3635" t="str">
            <v>92455</v>
          </cell>
          <cell r="B3635" t="str">
            <v>MONTAGEM E DESMONTAGEM DE FÔRMA DE VIGA, ESCORAMENTO COM GARFO DE MADEIRA, PÉ-DIREITO SIMPLES, EM CHAPA DE MADEIRA RESINADA, 4 UTILIZAÇÕES. AF_12/2015</v>
          </cell>
          <cell r="D3635" t="str">
            <v>M2</v>
          </cell>
          <cell r="E3635" t="str">
            <v>82,97</v>
          </cell>
          <cell r="F3635" t="str">
            <v>87,37</v>
          </cell>
        </row>
        <row r="3636">
          <cell r="A3636" t="str">
            <v>92456</v>
          </cell>
          <cell r="B3636" t="str">
            <v>MONTAGEM E DESMONTAGEM DE FÔRMA DE VIGA, ESCORAMENTO METÁLICO, PÉ-DIREITO SIMPLES, EM CHAPA DE MADEIRA RESINADA, 4 UTILIZAÇÕES. AF_12/2015</v>
          </cell>
          <cell r="D3636" t="str">
            <v>M2</v>
          </cell>
          <cell r="E3636" t="str">
            <v>81,76</v>
          </cell>
          <cell r="F3636" t="str">
            <v>86,69</v>
          </cell>
        </row>
        <row r="3637">
          <cell r="A3637" t="str">
            <v>92457</v>
          </cell>
          <cell r="B3637" t="str">
            <v>MONTAGEM E DESMONTAGEM DE FÔRMA DE VIGA, ESCORAMENTO COM GARFO DE MADEIRA, PÉ-DIREITO DUPLO, EM CHAPA DE MADEIRA RESINADA, 6 UTILIZAÇÕES. AF_12/2015</v>
          </cell>
          <cell r="D3637" t="str">
            <v>M2</v>
          </cell>
          <cell r="E3637" t="str">
            <v>105,13</v>
          </cell>
          <cell r="F3637" t="str">
            <v>110,66</v>
          </cell>
        </row>
        <row r="3638">
          <cell r="A3638" t="str">
            <v>92458</v>
          </cell>
          <cell r="B3638" t="str">
            <v>MONTAGEM E DESMONTAGEM DE FÔRMA DE VIGA, ESCORAMENTO METÁLICO, PÉ-DIREITO DUPLO, EM CHAPA DE MADEIRA RESINADA, 6 UTILIZAÇÕES. AF_12/2015</v>
          </cell>
          <cell r="D3638" t="str">
            <v>M2</v>
          </cell>
          <cell r="E3638" t="str">
            <v>168,17</v>
          </cell>
          <cell r="F3638" t="str">
            <v>173,58</v>
          </cell>
        </row>
        <row r="3639">
          <cell r="A3639" t="str">
            <v>92459</v>
          </cell>
          <cell r="B3639" t="str">
            <v>MONTAGEM E DESMONTAGEM DE FÔRMA DE VIGA, ESCORAMENTO COM GARFO DE MADEIRA, PÉ-DIREITO SIMPLES, EM CHAPA DE MADEIRA RESINADA, 6 UTILIZAÇÕES. AF_12/2015</v>
          </cell>
          <cell r="D3639" t="str">
            <v>M2</v>
          </cell>
          <cell r="E3639" t="str">
            <v>69,69</v>
          </cell>
          <cell r="F3639" t="str">
            <v>73,47</v>
          </cell>
        </row>
        <row r="3640">
          <cell r="A3640" t="str">
            <v>92460</v>
          </cell>
          <cell r="B3640" t="str">
            <v>MONTAGEM E DESMONTAGEM DE FÔRMA DE VIGA, ESCORAMENTO METÁLICO, PÉ-DIREITO SIMPLES, EM CHAPA DE MADEIRA RESINADA, 6 UTILIZAÇÕES. AF_12/2015</v>
          </cell>
          <cell r="D3640" t="str">
            <v>M2</v>
          </cell>
          <cell r="E3640" t="str">
            <v>66,78</v>
          </cell>
          <cell r="F3640" t="str">
            <v>71,08</v>
          </cell>
        </row>
        <row r="3641">
          <cell r="A3641" t="str">
            <v>92461</v>
          </cell>
          <cell r="B3641" t="str">
            <v>MONTAGEM E DESMONTAGEM DE FÔRMA DE VIGA, ESCORAMENTO COM GARFO DE MADEIRA, PÉ-DIREITO DUPLO, EM CHAPA DE MADEIRA RESINADA, 8 UTILIZAÇÕES. AF_12/2015</v>
          </cell>
          <cell r="D3641" t="str">
            <v>M2</v>
          </cell>
          <cell r="E3641" t="str">
            <v>96,16</v>
          </cell>
          <cell r="F3641" t="str">
            <v>101,20</v>
          </cell>
        </row>
        <row r="3642">
          <cell r="A3642" t="str">
            <v>92462</v>
          </cell>
          <cell r="B3642" t="str">
            <v>MONTAGEM E DESMONTAGEM DE FÔRMA DE VIGA, ESCORAMENTO METÁLICO, PÉ-DIREITO DUPLO, EM CHAPA DE MADEIRA RESINADA, 8 UTILIZAÇÕES. AF_12/2015</v>
          </cell>
          <cell r="D3642" t="str">
            <v>M2</v>
          </cell>
          <cell r="E3642" t="str">
            <v>160,52</v>
          </cell>
          <cell r="F3642" t="str">
            <v>165,41</v>
          </cell>
        </row>
        <row r="3643">
          <cell r="A3643" t="str">
            <v>92463</v>
          </cell>
          <cell r="B3643" t="str">
            <v>MONTAGEM E DESMONTAGEM DE FÔRMA DE VIGA, ESCORAMENTO COM GARFO DE MADEIRA, PÉ-DIREITO SIMPLES, EM CHAPA DE MADEIRA RESINADA, 8 UTILIZAÇÕES. AF_12/2015</v>
          </cell>
          <cell r="D3643" t="str">
            <v>M2</v>
          </cell>
          <cell r="E3643" t="str">
            <v>62,53</v>
          </cell>
          <cell r="F3643" t="str">
            <v>65,91</v>
          </cell>
        </row>
        <row r="3644">
          <cell r="A3644" t="str">
            <v>92464</v>
          </cell>
          <cell r="B3644" t="str">
            <v>MONTAGEM E DESMONTAGEM DE FÔRMA DE VIGA, ESCORAMENTO METÁLICO, PÉ-DIREITO SIMPLES, EM CHAPA DE MADEIRA RESINADA, 8 UTILIZAÇÕES. AF_12/2015</v>
          </cell>
          <cell r="D3644" t="str">
            <v>M2</v>
          </cell>
          <cell r="E3644" t="str">
            <v>62,85</v>
          </cell>
          <cell r="F3644" t="str">
            <v>66,69</v>
          </cell>
        </row>
        <row r="3645">
          <cell r="A3645" t="str">
            <v>92465</v>
          </cell>
          <cell r="B3645" t="str">
            <v>MONTAGEM E DESMONTAGEM DE FÔRMA DE VIGA, ESCORAMENTO COM GARFO DE MADEIRA, PÉ-DIREITO DUPLO, EM CHAPA DE MADEIRA PLASTIFICADA, 10 UTILIZAÇÕES. AF_12/2015</v>
          </cell>
          <cell r="D3645" t="str">
            <v>M2</v>
          </cell>
          <cell r="E3645" t="str">
            <v>75,05</v>
          </cell>
          <cell r="F3645" t="str">
            <v>79,24</v>
          </cell>
        </row>
        <row r="3646">
          <cell r="A3646" t="str">
            <v>92466</v>
          </cell>
          <cell r="B3646" t="str">
            <v>MONTAGEM E DESMONTAGEM DE FÔRMA DE VIGA, ESCORAMENTO METÁLICO, PÉ-DIREITO DUPLO, EM CHAPA DE MADEIRA PLASTIFICADA, 10 UTILIZAÇÕES. AF_12/2015</v>
          </cell>
          <cell r="D3646" t="str">
            <v>M2</v>
          </cell>
          <cell r="E3646" t="str">
            <v>153,02</v>
          </cell>
          <cell r="F3646" t="str">
            <v>157,38</v>
          </cell>
        </row>
        <row r="3647">
          <cell r="A3647" t="str">
            <v>92467</v>
          </cell>
          <cell r="B3647" t="str">
            <v>MONTAGEM E DESMONTAGEM DE FÔRMA DE VIGA, ESCORAMENTO COM GARFO DE MADEIRA, PÉ-DIREITO SIMPLES, EM CHAPA DE MADEIRA PLASTIFICADA, 10 UTILIZAÇÕES. AF_12/2015</v>
          </cell>
          <cell r="D3647" t="str">
            <v>M2</v>
          </cell>
          <cell r="E3647" t="str">
            <v>49,28</v>
          </cell>
          <cell r="F3647" t="str">
            <v>52,10</v>
          </cell>
        </row>
        <row r="3648">
          <cell r="A3648" t="str">
            <v>92468</v>
          </cell>
          <cell r="B3648" t="str">
            <v>MONTAGEM E DESMONTAGEM DE FÔRMA DE VIGA, ESCORAMENTO METÁLICO, PÉ-DIREITO SIMPLES, EM CHAPA DE MADEIRA PLASTIFICADA, 10 UTILIZAÇÕES. AF_12/2015</v>
          </cell>
          <cell r="D3648" t="str">
            <v>M2</v>
          </cell>
          <cell r="E3648" t="str">
            <v>55,75</v>
          </cell>
          <cell r="F3648" t="str">
            <v>59,14</v>
          </cell>
        </row>
        <row r="3649">
          <cell r="A3649" t="str">
            <v>92469</v>
          </cell>
          <cell r="B3649" t="str">
            <v>MONTAGEM E DESMONTAGEM DE FÔRMA DE VIGA, ESCORAMENTO COM GARFO DE MADEIRA, PÉ-DIREITO DUPLO, EM CHAPA DE MADEIRA PLASTIFICADA, 12 UTILIZAÇÕES. AF_12/2015</v>
          </cell>
          <cell r="D3649" t="str">
            <v>M2</v>
          </cell>
          <cell r="E3649" t="str">
            <v>68,39</v>
          </cell>
          <cell r="F3649" t="str">
            <v>72,21</v>
          </cell>
        </row>
        <row r="3650">
          <cell r="A3650" t="str">
            <v>92470</v>
          </cell>
          <cell r="B3650" t="str">
            <v>MONTAGEM E DESMONTAGEM DE FÔRMA DE VIGA, ESCORAMENTO METÁLICO, PÉ-DIREITO DUPLO, EM CHAPA DE MADEIRA PLASTIFICADA, 12 UTILIZAÇÕES. AF_12/2015</v>
          </cell>
          <cell r="D3650" t="str">
            <v>M2</v>
          </cell>
          <cell r="E3650" t="str">
            <v>149,08</v>
          </cell>
          <cell r="F3650" t="str">
            <v>153,08</v>
          </cell>
        </row>
        <row r="3651">
          <cell r="A3651" t="str">
            <v>92471</v>
          </cell>
          <cell r="B3651" t="str">
            <v>MONTAGEM E DESMONTAGEM DE FÔRMA DE VIGA, ESCORAMENTO COM GARFO DE MADEIRA, PÉ-DIREITO SIMPLES, EM CHAPA DE MADEIRA PLASTIFICADA, 12 UTILIZAÇÕES. AF_12/2015</v>
          </cell>
          <cell r="D3651" t="str">
            <v>M2</v>
          </cell>
          <cell r="E3651" t="str">
            <v>44,96</v>
          </cell>
          <cell r="F3651" t="str">
            <v>47,53</v>
          </cell>
        </row>
        <row r="3652">
          <cell r="A3652" t="str">
            <v>92472</v>
          </cell>
          <cell r="B3652" t="str">
            <v>MONTAGEM E DESMONTAGEM DE FÔRMA DE VIGA, ESCORAMENTO METÁLICO, PÉ-DIREITO SIMPLES, EM CHAPA DE MADEIRA PLASTIFICADA, 12 UTILIZAÇÕES. AF_12/2015</v>
          </cell>
          <cell r="D3652" t="str">
            <v>M2</v>
          </cell>
          <cell r="E3652" t="str">
            <v>52,37</v>
          </cell>
          <cell r="F3652" t="str">
            <v>55,49</v>
          </cell>
        </row>
        <row r="3653">
          <cell r="A3653" t="str">
            <v>92473</v>
          </cell>
          <cell r="B3653" t="str">
            <v>MONTAGEM E DESMONTAGEM DE FÔRMA DE VIGA, ESCORAMENTO COM GARFO DE MADEIRA, PÉ-DIREITO DUPLO, EM CHAPA DE MADEIRA PLASTIFICADA, 14 UTILIZAÇÕES. AF_12/2015</v>
          </cell>
          <cell r="D3653" t="str">
            <v>M2</v>
          </cell>
          <cell r="E3653" t="str">
            <v>62,94</v>
          </cell>
          <cell r="F3653" t="str">
            <v>66,46</v>
          </cell>
        </row>
        <row r="3654">
          <cell r="A3654" t="str">
            <v>92474</v>
          </cell>
          <cell r="B3654" t="str">
            <v>MONTAGEM E DESMONTAGEM DE FÔRMA DE VIGA, ESCORAMENTO METÁLICO, PÉ-DIREITO DUPLO, EM CHAPA DE MADEIRA PLASTIFICADA, 14 UTILIZAÇÕES. AF_12/2015</v>
          </cell>
          <cell r="D3654" t="str">
            <v>M2</v>
          </cell>
          <cell r="E3654" t="str">
            <v>145,65</v>
          </cell>
          <cell r="F3654" t="str">
            <v>149,36</v>
          </cell>
        </row>
        <row r="3655">
          <cell r="A3655" t="str">
            <v>92475</v>
          </cell>
          <cell r="B3655" t="str">
            <v>MONTAGEM E DESMONTAGEM DE FÔRMA DE VIGA, ESCORAMENTO COM GARFO DE MADEIRA, PÉ-DIREITO SIMPLES, EM CHAPA DE MADEIRA PLASTIFICADA, 14 UTILIZAÇÕES. AF_12/2015</v>
          </cell>
          <cell r="D3655" t="str">
            <v>M2</v>
          </cell>
          <cell r="E3655" t="str">
            <v>41,42</v>
          </cell>
          <cell r="F3655" t="str">
            <v>43,79</v>
          </cell>
        </row>
        <row r="3656">
          <cell r="A3656" t="str">
            <v>92476</v>
          </cell>
          <cell r="B3656" t="str">
            <v>MONTAGEM E DESMONTAGEM DE FÔRMA DE VIGA, ESCORAMENTO METÁLICO, PÉ-DIREITO SIMPLES, EM CHAPA DE MADEIRA PLASTIFICADA, 14 UTILIZAÇÕES. AF_12/2015</v>
          </cell>
          <cell r="D3656" t="str">
            <v>M2</v>
          </cell>
          <cell r="E3656" t="str">
            <v>49,48</v>
          </cell>
          <cell r="F3656" t="str">
            <v>52,36</v>
          </cell>
        </row>
        <row r="3657">
          <cell r="A3657" t="str">
            <v>92477</v>
          </cell>
          <cell r="B3657" t="str">
            <v>MONTAGEM E DESMONTAGEM DE FÔRMA DE VIGA, ESCORAMENTO COM GARFO DE MADEIRA, PÉ-DIREITO DUPLO, EM CHAPA DE MADEIRA PLASTIFICADA, 18 UTILIZAÇÕES. AF_12/2015</v>
          </cell>
          <cell r="D3657" t="str">
            <v>M2</v>
          </cell>
          <cell r="E3657" t="str">
            <v>51,46</v>
          </cell>
          <cell r="F3657" t="str">
            <v>54,37</v>
          </cell>
        </row>
        <row r="3658">
          <cell r="A3658" t="str">
            <v>92478</v>
          </cell>
          <cell r="B3658" t="str">
            <v>MONTAGEM E DESMONTAGEM DE FÔRMA DE VIGA, ESCORAMENTO METÁLICO, PÉ-DIREITO DUPLO, EM CHAPA DE MADEIRA PLASTIFICADA, 18 UTILIZAÇÕES. AF_12/2015</v>
          </cell>
          <cell r="D3658" t="str">
            <v>M2</v>
          </cell>
          <cell r="E3658" t="str">
            <v>138,98</v>
          </cell>
          <cell r="F3658" t="str">
            <v>142,10</v>
          </cell>
        </row>
        <row r="3659">
          <cell r="A3659" t="str">
            <v>92479</v>
          </cell>
          <cell r="B3659" t="str">
            <v>MONTAGEM E DESMONTAGEM DE FÔRMA DE VIGA, ESCORAMENTO COM GARFO DE MADEIRA, PÉ-DIREITO SIMPLES, EM CHAPA DE MADEIRA PLASTIFICADA, 18 UTILIZAÇÕES. AF_12/2015</v>
          </cell>
          <cell r="D3659" t="str">
            <v>M2</v>
          </cell>
          <cell r="E3659" t="str">
            <v>33,94</v>
          </cell>
          <cell r="F3659" t="str">
            <v>35,90</v>
          </cell>
        </row>
        <row r="3660">
          <cell r="A3660" t="str">
            <v>92480</v>
          </cell>
          <cell r="B3660" t="str">
            <v>MONTAGEM E DESMONTAGEM DE FÔRMA DE VIGA, ESCORAMENTO METÁLICO, PÉ-DIREITO SIMPLES, EM CHAPA DE MADEIRA PLASTIFICADA, 18 UTILIZAÇÕES. AF_12/2015</v>
          </cell>
          <cell r="D3660" t="str">
            <v>M2</v>
          </cell>
          <cell r="E3660" t="str">
            <v>43,78</v>
          </cell>
          <cell r="F3660" t="str">
            <v>46,20</v>
          </cell>
        </row>
        <row r="3661">
          <cell r="A3661" t="str">
            <v>92481</v>
          </cell>
          <cell r="B3661" t="str">
            <v>MONTAGEM E DESMONTAGEM DE FÔRMA DE LAJE MACIÇA COM ÁREA MÉDIA MENOR OU IGUAL A 20 M², PÉ-DIREITO SIMPLES, EM MADEIRA SERRADA, 1 UTILIZAÇÃO. AF_12/2015</v>
          </cell>
          <cell r="D3661" t="str">
            <v>M2</v>
          </cell>
          <cell r="E3661" t="str">
            <v>159,59</v>
          </cell>
          <cell r="F3661" t="str">
            <v>169,86</v>
          </cell>
        </row>
        <row r="3662">
          <cell r="A3662" t="str">
            <v>92482</v>
          </cell>
          <cell r="B3662" t="str">
            <v>MONTAGEM E DESMONTAGEM DE FÔRMA DE LAJE MACIÇA COM ÁREA MÉDIA MAIOR QUE 20 M², PÉ-DIREITO SIMPLES, EM MADEIRA SERRADA, 1 UTILIZAÇÃO. AF_12/2015</v>
          </cell>
          <cell r="D3662" t="str">
            <v>M2</v>
          </cell>
          <cell r="E3662" t="str">
            <v>150,31</v>
          </cell>
          <cell r="F3662" t="str">
            <v>159,53</v>
          </cell>
        </row>
        <row r="3663">
          <cell r="A3663" t="str">
            <v>92483</v>
          </cell>
          <cell r="B3663" t="str">
            <v>MONTAGEM E DESMONTAGEM DE FÔRMA DE LAJE MACIÇA COM ÁREA MÉDIA MENOR OU IGUAL A 20 M², PÉ-DIREITO SIMPLES, EM MADEIRA SERRADA, 2 UTILIZAÇÕES. AF_12/2015</v>
          </cell>
          <cell r="D3663" t="str">
            <v>M2</v>
          </cell>
          <cell r="E3663" t="str">
            <v>122,40</v>
          </cell>
          <cell r="F3663" t="str">
            <v>131,47</v>
          </cell>
        </row>
        <row r="3664">
          <cell r="A3664" t="str">
            <v>92484</v>
          </cell>
          <cell r="B3664" t="str">
            <v>MONTAGEM E DESMONTAGEM DE FÔRMA DE LAJE MACIÇA COM ÁREA MÉDIA MAIOR QUE 20 M², PÉ-DIREITO SIMPLES, EM MADEIRA SERRADA, 2 UTILIZAÇÕES. AF_12/2015</v>
          </cell>
          <cell r="D3664" t="str">
            <v>M2</v>
          </cell>
          <cell r="E3664" t="str">
            <v>114,21</v>
          </cell>
          <cell r="F3664" t="str">
            <v>122,34</v>
          </cell>
        </row>
        <row r="3665">
          <cell r="A3665" t="str">
            <v>92485</v>
          </cell>
          <cell r="B3665" t="str">
            <v>MONTAGEM E DESMONTAGEM DE FÔRMA DE LAJE MACIÇA COM ÁREA MÉDIA MENOR OU IGUAL A 20 M², PÉ-DIREITO SIMPLES, EM MADEIRA SERRADA, 4 UTILIZAÇÕES. AF_12/2015</v>
          </cell>
          <cell r="D3665" t="str">
            <v>M2</v>
          </cell>
          <cell r="E3665" t="str">
            <v>88,29</v>
          </cell>
          <cell r="F3665" t="str">
            <v>95,28</v>
          </cell>
        </row>
        <row r="3666">
          <cell r="A3666" t="str">
            <v>92486</v>
          </cell>
          <cell r="B3666" t="str">
            <v>MONTAGEM E DESMONTAGEM DE FÔRMA DE LAJE MACIÇA COM ÁREA MÉDIA MAIOR QUE 20 M², PÉ-DIREITO SIMPLES, EM MADEIRA SERRADA, 4 UTILIZAÇÕES. AF_12/2015</v>
          </cell>
          <cell r="D3666" t="str">
            <v>M2</v>
          </cell>
          <cell r="E3666" t="str">
            <v>81,99</v>
          </cell>
          <cell r="F3666" t="str">
            <v>88,27</v>
          </cell>
        </row>
        <row r="3667">
          <cell r="A3667" t="str">
            <v>92487</v>
          </cell>
          <cell r="B3667" t="str">
            <v>MONTAGEM E DESMONTAGEM DE FÔRMA DE LAJE NERVURADA COM CUBETA E ASSOALHO COM ÁREA MÉDIA MENOR OU IGUAL A 20 M², PÉ-DIREITO DUPLO, EM CHAPA DE MADEIRA COMPENSADA RESINADA, 8 UTILIZAÇÕES. AF_12/2015</v>
          </cell>
          <cell r="D3667" t="str">
            <v>M2</v>
          </cell>
          <cell r="E3667" t="str">
            <v>62,75</v>
          </cell>
          <cell r="F3667" t="str">
            <v>65,70</v>
          </cell>
        </row>
        <row r="3668">
          <cell r="A3668" t="str">
            <v>92488</v>
          </cell>
          <cell r="B3668" t="str">
            <v>MONTAGEM E DESMONTAGEM DE FÔRMA DE LAJE NERVURADA COM CUBETA E ASSOALHO COM ÁREA MÉDIA MAIOR QUE 20 M², PÉ-DIREITO DUPLO, EM CHAPA DE MADEIRA COMPENSADA RESINADA, 8 UTILIZAÇÕES. AF_12/2015</v>
          </cell>
          <cell r="D3668" t="str">
            <v>M2</v>
          </cell>
          <cell r="E3668" t="str">
            <v>60,57</v>
          </cell>
          <cell r="F3668" t="str">
            <v>63,29</v>
          </cell>
        </row>
        <row r="3669">
          <cell r="A3669" t="str">
            <v>92489</v>
          </cell>
          <cell r="B3669" t="str">
            <v>MONTAGEM E DESMONTAGEM DE FÔRMA DE LAJE NERVURADA COM CUBETA E ASSOALHO COM ÁREA MÉDIA MENOR OU IGUAL A 20 M², PÉ-DIREITO SIMPLES, EM CHAPA DE MADEIRA COMPENSADA RESINADA, 8 UTILIZAÇÕES. AF_12/2015</v>
          </cell>
          <cell r="D3669" t="str">
            <v>M2</v>
          </cell>
          <cell r="E3669" t="str">
            <v>36,95</v>
          </cell>
          <cell r="F3669" t="str">
            <v>39,12</v>
          </cell>
        </row>
        <row r="3670">
          <cell r="A3670" t="str">
            <v>92490</v>
          </cell>
          <cell r="B3670" t="str">
            <v>MONTAGEM E DESMONTAGEM DE FÔRMA DE LAJE NERVURADA COM CUBETA E ASSOALHO COM ÁREA MÉDIA MAIOR QUE 20 M², PÉ-DIREITO SIMPLES, EM CHAPA DE MADEIRA COMPENSADA RESINADA, 8 UTILIZAÇÕES. AF_12/2015</v>
          </cell>
          <cell r="D3670" t="str">
            <v>M2</v>
          </cell>
          <cell r="E3670" t="str">
            <v>34,96</v>
          </cell>
          <cell r="F3670" t="str">
            <v>36,91</v>
          </cell>
        </row>
        <row r="3671">
          <cell r="A3671" t="str">
            <v>92491</v>
          </cell>
          <cell r="B3671" t="str">
            <v>MONTAGEM E DESMONTAGEM DE FÔRMA DE LAJE NERVURADA COM CUBETA E ASSOALHO COM ÁREA MÉDIA MENOR OU IGUAL A 20 M², PÉ-DIREITO DUPLO, EM CHAPA DE MADEIRA COMPENSADA RESINADA, 10 UTILIZAÇÕES. AF_12/2015</v>
          </cell>
          <cell r="D3671" t="str">
            <v>M2</v>
          </cell>
          <cell r="E3671" t="str">
            <v>60,27</v>
          </cell>
          <cell r="F3671" t="str">
            <v>63,09</v>
          </cell>
        </row>
        <row r="3672">
          <cell r="A3672" t="str">
            <v>92492</v>
          </cell>
          <cell r="B3672" t="str">
            <v>MONTAGEM E DESMONTAGEM DE FÔRMA DE LAJE NERVURADA COM CUBETA E ASSOALHO COM ÁREA MÉDIA MAIOR QUE 20 M², PÉ-DIREITO DUPLO, EM CHAPA DE MADEIRA COMPENSADA RESINADA, 10 UTILIZAÇÕES. AF_12/2015</v>
          </cell>
          <cell r="D3672" t="str">
            <v>M2</v>
          </cell>
          <cell r="E3672" t="str">
            <v>58,19</v>
          </cell>
          <cell r="F3672" t="str">
            <v>60,78</v>
          </cell>
        </row>
        <row r="3673">
          <cell r="A3673" t="str">
            <v>92493</v>
          </cell>
          <cell r="B3673" t="str">
            <v>MONTAGEM E DESMONTAGEM DE FÔRMA DE LAJE NERVURADA COM CUBETA E ASSOALHO COM ÁREA MÉDIA MENOR OU IGUAL A 20 M², PÉ-DIREITO SIMPLES, EM CHAPA DE MADEIRA COMPENSADA RESINADA, 10 UTILIZAÇÕES. AF_12/2015</v>
          </cell>
          <cell r="D3673" t="str">
            <v>M2</v>
          </cell>
          <cell r="E3673" t="str">
            <v>32,92</v>
          </cell>
          <cell r="F3673" t="str">
            <v>34,98</v>
          </cell>
        </row>
        <row r="3674">
          <cell r="A3674" t="str">
            <v>92494</v>
          </cell>
          <cell r="B3674" t="str">
            <v>MONTAGEM E DESMONTAGEM DE FÔRMA DE LAJE NERVURADA COM CUBETA E ASSOALHO COM ÁREA MÉDIA MAIOR QUE 20 M², PÉ-DIREITO SIMPLES, EM CHAPA DE MADEIRA COMPENSADA RESINADA, 10 UTILIZAÇÕES. AF_12/2015</v>
          </cell>
          <cell r="D3674" t="str">
            <v>M2</v>
          </cell>
          <cell r="E3674" t="str">
            <v>32,91</v>
          </cell>
          <cell r="F3674" t="str">
            <v>34,75</v>
          </cell>
        </row>
        <row r="3675">
          <cell r="A3675" t="str">
            <v>92495</v>
          </cell>
          <cell r="B3675" t="str">
            <v>MONTAGEM E DESMONTAGEM DE FÔRMA DE LAJE NERVURADA COM CUBETA E ASSOALHO COM ÁREA MÉDIA MENOR OU IGUAL A 20 M², PÉ-DIREITO DUPLO, EM CHAPA DE MADEIRA COMPENSADA RESINADA, 12 UTILIZAÇÕES. AF_12/2015</v>
          </cell>
          <cell r="D3675" t="str">
            <v>M2</v>
          </cell>
          <cell r="E3675" t="str">
            <v>58,56</v>
          </cell>
          <cell r="F3675" t="str">
            <v>61,29</v>
          </cell>
        </row>
        <row r="3676">
          <cell r="A3676" t="str">
            <v>92496</v>
          </cell>
          <cell r="B3676" t="str">
            <v>MONTAGEM E DESMONTAGEM DE FÔRMA DE LAJE NERVURADA COM CUBETA E ASSOALHO COM ÁREA MÉDIA MAIOR QUE 20 M², PÉ-DIREITO DUPLO, EM CHAPA DE MADEIRA COMPENSADA RESINADA, 12 UTILIZAÇÕES. AF_12/2015</v>
          </cell>
          <cell r="D3676" t="str">
            <v>M2</v>
          </cell>
          <cell r="E3676" t="str">
            <v>56,58</v>
          </cell>
          <cell r="F3676" t="str">
            <v>59,08</v>
          </cell>
        </row>
        <row r="3677">
          <cell r="A3677" t="str">
            <v>92497</v>
          </cell>
          <cell r="B3677" t="str">
            <v>MONTAGEM E DESMONTAGEM DE FÔRMA DE LAJE NERVURADA COM CUBETA E ASSOALHO COM ÁREA MÉDIA MENOR OU IGUAL A 20 M², PÉ-DIREITO SIMPLES, EM CHAPA DE MADEIRA COMPENSADA RESINADA, 12 UTILIZAÇÕES. AF_12/2015</v>
          </cell>
          <cell r="D3677" t="str">
            <v>M2</v>
          </cell>
          <cell r="E3677" t="str">
            <v>33,36</v>
          </cell>
          <cell r="F3677" t="str">
            <v>35,35</v>
          </cell>
        </row>
        <row r="3678">
          <cell r="A3678" t="str">
            <v>92498</v>
          </cell>
          <cell r="B3678" t="str">
            <v>MONTAGEM E DESMONTAGEM DE FÔRMA DE LAJE NERVURADA COM CUBETA E ASSOALHO COM ÁREA MÉDIA MAIOR QUE 20 M², PÉ-DIREITO SIMPLES, EM CHAPA DE MADEIRA COMPENSADA RESINADA, 12 UTILIZAÇÕES. AF_12/2015</v>
          </cell>
          <cell r="D3678" t="str">
            <v>M2</v>
          </cell>
          <cell r="E3678" t="str">
            <v>31,50</v>
          </cell>
          <cell r="F3678" t="str">
            <v>33,29</v>
          </cell>
        </row>
        <row r="3679">
          <cell r="A3679" t="str">
            <v>92499</v>
          </cell>
          <cell r="B3679" t="str">
            <v>MONTAGEM E DESMONTAGEM DE FÔRMA DE LAJE NERVURADA COM CUBETA E ASSOALHO COM ÁREA MÉDIA MENOR OU IGUAL A 20 M², PÉ-DIREITO DUPLO, EM CHAPA DE MADEIRA COMPENSADA RESINADA, 14 UTILIZAÇÕES. AF_12/2015</v>
          </cell>
          <cell r="D3679" t="str">
            <v>M2</v>
          </cell>
          <cell r="E3679" t="str">
            <v>57,59</v>
          </cell>
          <cell r="F3679" t="str">
            <v>60,24</v>
          </cell>
        </row>
        <row r="3680">
          <cell r="A3680" t="str">
            <v>92500</v>
          </cell>
          <cell r="B3680" t="str">
            <v>MONTAGEM E DESMONTAGEM DE FÔRMA DE LAJE NERVURADA COM CUBETA E ASSOALHO COM ÁREA MÉDIA MAIOR QUE 20 M², PÉ-DIREITO DUPLO, EM CHAPA DE MADEIRA COMPENSADA RESINADA, 14 UTILIZAÇÕES. AF_12/2015</v>
          </cell>
          <cell r="D3680" t="str">
            <v>M2</v>
          </cell>
          <cell r="E3680" t="str">
            <v>55,66</v>
          </cell>
          <cell r="F3680" t="str">
            <v>58,08</v>
          </cell>
        </row>
        <row r="3681">
          <cell r="A3681" t="str">
            <v>92501</v>
          </cell>
          <cell r="B3681" t="str">
            <v>MONTAGEM E DESMONTAGEM DE FÔRMA DE LAJE NERVURADA COM CUBETA E ASSOALHO COM ÁREA MÉDIA MENOR OU IGUAL A 20 M², PÉ-DIREITO SIMPLES, EM CHAPA DE MADEIRA COMPENSADA RESINADA, 14 UTILIZAÇÕES. AF_12/2015</v>
          </cell>
          <cell r="D3681" t="str">
            <v>M2</v>
          </cell>
          <cell r="E3681" t="str">
            <v>32,53</v>
          </cell>
          <cell r="F3681" t="str">
            <v>34,48</v>
          </cell>
        </row>
        <row r="3682">
          <cell r="A3682" t="str">
            <v>92502</v>
          </cell>
          <cell r="B3682" t="str">
            <v>MONTAGEM E DESMONTAGEM DE FÔRMA DE LAJE NERVURADA COM CUBETA E ASSOALHO COM ÁREA MÉDIA MAIOR QUE 20 M², PÉ-DIREITO SIMPLES, EM CHAPA DE MADEIRA COMPENSADA RESINADA, 14 UTILIZAÇÕES. AF_12/2015</v>
          </cell>
          <cell r="D3682" t="str">
            <v>M2</v>
          </cell>
          <cell r="E3682" t="str">
            <v>30,74</v>
          </cell>
          <cell r="F3682" t="str">
            <v>32,47</v>
          </cell>
        </row>
        <row r="3683">
          <cell r="A3683" t="str">
            <v>92503</v>
          </cell>
          <cell r="B3683" t="str">
            <v>MONTAGEM E DESMONTAGEM DE FÔRMA DE LAJE NERVURADA COM CUBETA E ASSOALHO COM ÁREA MÉDIA MENOR OU IGUAL A 20 M², PÉ-DIREITO DUPLO, EM CHAPA DE MADEIRA COMPENSADA RESINADA, 18 UTILIZAÇÕES. AF_12/2015</v>
          </cell>
          <cell r="D3683" t="str">
            <v>M2</v>
          </cell>
          <cell r="E3683" t="str">
            <v>55,96</v>
          </cell>
          <cell r="F3683" t="str">
            <v>58,52</v>
          </cell>
        </row>
        <row r="3684">
          <cell r="A3684" t="str">
            <v>92504</v>
          </cell>
          <cell r="B3684" t="str">
            <v>MONTAGEM E DESMONTAGEM DE FÔRMA DE LAJE NERVURADA COM CUBETA E ASSOALHO COM ÁREA MÉDIA MAIOR QUE 20 M², PÉ-DIREITO DUPLO, EM CHAPA DE MADEIRA COMPENSADA RESINADA, 18 UTILIZAÇÕES. AF_12/2015</v>
          </cell>
          <cell r="D3684" t="str">
            <v>M2</v>
          </cell>
          <cell r="E3684" t="str">
            <v>35,26</v>
          </cell>
          <cell r="F3684" t="str">
            <v>37,59</v>
          </cell>
        </row>
        <row r="3685">
          <cell r="A3685" t="str">
            <v>92505</v>
          </cell>
          <cell r="B3685" t="str">
            <v>MONTAGEM E DESMONTAGEM DE FÔRMA DE LAJE NERVURADA COM CUBETA E ASSOALHO COM ÁREA MÉDIA MENOR OU IGUAL A 20 M², PÉ-DIREITO SIMPLES, EM CHAPA DE MADEIRA COMPENSADA RESINADA, 18 UTILIZAÇÕES. AF_12/2015</v>
          </cell>
          <cell r="D3685" t="str">
            <v>M2</v>
          </cell>
          <cell r="E3685" t="str">
            <v>31,13</v>
          </cell>
          <cell r="F3685" t="str">
            <v>32,99</v>
          </cell>
        </row>
        <row r="3686">
          <cell r="A3686" t="str">
            <v>92506</v>
          </cell>
          <cell r="B3686" t="str">
            <v>MONTAGEM E DESMONTAGEM DE FÔRMA DE LAJE NERVURADA COM CUBETA E ASSOALHO COM ÁREA MÉDIA MAIOR QUE 20 M², PÉ-DIREITO SIMPLES, EM CHAPA DE MADEIRA COMPENSADA RESINADA, 18 UTILIZAÇÕES. AF_12/2015</v>
          </cell>
          <cell r="D3686" t="str">
            <v>M2</v>
          </cell>
          <cell r="E3686" t="str">
            <v>29,39</v>
          </cell>
          <cell r="F3686" t="str">
            <v>31,06</v>
          </cell>
        </row>
        <row r="3687">
          <cell r="A3687" t="str">
            <v>92507</v>
          </cell>
          <cell r="B3687" t="str">
            <v>MONTAGEM E DESMONTAGEM DE FÔRMA DE LAJE MACIÇA COM ÁREA MÉDIA MENOR OU IGUAL A 20 M², PÉ-DIREITO DUPLO, EM CHAPA DE MADEIRA COMPENSADA RESINADA, 2 UTILIZAÇÕES. AF_12/2015</v>
          </cell>
          <cell r="D3687" t="str">
            <v>M2</v>
          </cell>
          <cell r="E3687" t="str">
            <v>67,02</v>
          </cell>
          <cell r="F3687" t="str">
            <v>69,93</v>
          </cell>
        </row>
        <row r="3688">
          <cell r="A3688" t="str">
            <v>92508</v>
          </cell>
          <cell r="B3688" t="str">
            <v>MONTAGEM E DESMONTAGEM DE FÔRMA DE LAJE MACIÇA COM ÁREA MÉDIA MAIOR QUE 20 M², PÉ-DIREITO DUPLO, EM CHAPA DE MADEIRA COMPENSADA RESINADA, 2 UTILIZAÇÕES. AF_12/2015</v>
          </cell>
          <cell r="D3688" t="str">
            <v>M2</v>
          </cell>
          <cell r="E3688" t="str">
            <v>65,29</v>
          </cell>
          <cell r="F3688" t="str">
            <v>67,99</v>
          </cell>
        </row>
        <row r="3689">
          <cell r="A3689" t="str">
            <v>92509</v>
          </cell>
          <cell r="B3689" t="str">
            <v>MONTAGEM E DESMONTAGEM DE FÔRMA DE LAJE MACIÇA COM ÁREA MÉDIA MENOR OU IGUAL A 20 M², PÉ-DIREITO SIMPLES, EM CHAPA DE MADEIRA COMPENSADA RESINADA, 2 UTILIZAÇÕES. AF_12/2015</v>
          </cell>
          <cell r="D3689" t="str">
            <v>M2</v>
          </cell>
          <cell r="E3689" t="str">
            <v>38,15</v>
          </cell>
          <cell r="F3689" t="str">
            <v>39,90</v>
          </cell>
        </row>
        <row r="3690">
          <cell r="A3690" t="str">
            <v>92510</v>
          </cell>
          <cell r="B3690" t="str">
            <v>MONTAGEM E DESMONTAGEM DE FÔRMA DE LAJE MACIÇA COM ÁREA MÉDIA MAIOR QUE 20 M², PÉ-DIREITO SIMPLES, EM CHAPA DE MADEIRA COMPENSADA RESINADA, 2 UTILIZAÇÕES. AF_12/2015</v>
          </cell>
          <cell r="D3690" t="str">
            <v>M2</v>
          </cell>
          <cell r="E3690" t="str">
            <v>36,55</v>
          </cell>
          <cell r="F3690" t="str">
            <v>38,13</v>
          </cell>
        </row>
        <row r="3691">
          <cell r="A3691" t="str">
            <v>92511</v>
          </cell>
          <cell r="B3691" t="str">
            <v>MONTAGEM E DESMONTAGEM DE FÔRMA DE LAJE MACIÇA COM ÁREA MÉDIA MENOR OU IGUAL A 20 M², PÉ-DIREITO DUPLO, EM CHAPA DE MADEIRA COMPENSADA RESINADA, 4 UTILIZAÇÕES. AF_12/2015</v>
          </cell>
          <cell r="D3691" t="str">
            <v>M2</v>
          </cell>
          <cell r="E3691" t="str">
            <v>53,26</v>
          </cell>
          <cell r="F3691" t="str">
            <v>55,49</v>
          </cell>
        </row>
        <row r="3692">
          <cell r="A3692" t="str">
            <v>92512</v>
          </cell>
          <cell r="B3692" t="str">
            <v>MONTAGEM E DESMONTAGEM DE FÔRMA DE LAJE MACIÇA COM ÁREA MÉDIA MAIOR QUE 20 M², PÉ-DIREITO DUPLO, EM CHAPA DE MADEIRA COMPENSADA RESINADA, 4 UTILIZAÇÕES. AF_12/2015</v>
          </cell>
          <cell r="D3692" t="str">
            <v>M2</v>
          </cell>
          <cell r="E3692" t="str">
            <v>51,93</v>
          </cell>
          <cell r="F3692" t="str">
            <v>54,01</v>
          </cell>
        </row>
        <row r="3693">
          <cell r="A3693" t="str">
            <v>92513</v>
          </cell>
          <cell r="B3693" t="str">
            <v>MONTAGEM E DESMONTAGEM DE FÔRMA DE LAJE MACIÇA COM ÁREA MÉDIA MENOR OU IGUAL A 20 M², PÉ-DIREITO SIMPLES, EM CHAPA DE MADEIRA COMPENSADA RESINADA, 4 UTILIZAÇÕES. AF_12/2015</v>
          </cell>
          <cell r="D3693" t="str">
            <v>M2</v>
          </cell>
          <cell r="E3693" t="str">
            <v>26,71</v>
          </cell>
          <cell r="F3693" t="str">
            <v>28,06</v>
          </cell>
        </row>
        <row r="3694">
          <cell r="A3694" t="str">
            <v>92514</v>
          </cell>
          <cell r="B3694" t="str">
            <v>MONTAGEM E DESMONTAGEM DE FÔRMA DE LAJE MACIÇA COM ÁREA MÉDIA MAIOR QUE 20 M², PÉ-DIREITO SIMPLES, EM CHAPA DE MADEIRA COMPENSADA RESINADA, 4 UTILIZAÇÕES. AF_12/2015</v>
          </cell>
          <cell r="D3694" t="str">
            <v>M2</v>
          </cell>
          <cell r="E3694" t="str">
            <v>25,48</v>
          </cell>
          <cell r="F3694" t="str">
            <v>26,69</v>
          </cell>
        </row>
        <row r="3695">
          <cell r="A3695" t="str">
            <v>92515</v>
          </cell>
          <cell r="B3695" t="str">
            <v>MONTAGEM E DESMONTAGEM DE FÔRMA DE LAJE MACIÇA COM ÁREA MÉDIA MAIOR QUE 20 M², PÉ-DIREITO DUPLO, EM CHAPA DE MADEIRA COMPENSADA RESINADA, 6 UTILIZAÇÕES. AF_12/2015</v>
          </cell>
          <cell r="D3695" t="str">
            <v>M2</v>
          </cell>
          <cell r="E3695" t="str">
            <v>47,47</v>
          </cell>
          <cell r="F3695" t="str">
            <v>49,40</v>
          </cell>
        </row>
        <row r="3696">
          <cell r="A3696" t="str">
            <v>92516</v>
          </cell>
          <cell r="B3696" t="str">
            <v>MONTAGEM E DESMONTAGEM DE FÔRMA DE LAJE MACIÇA COM ÁREA MÉDIA MENOR OU IGUAL A 20 M², PÉ-DIREITO DUPLO, EM CHAPA DE MADEIRA COMPENSADA RESINADA, 6 UTILIZAÇÕES. AF_12/2015</v>
          </cell>
          <cell r="D3696" t="str">
            <v>M2</v>
          </cell>
          <cell r="E3696" t="str">
            <v>46,33</v>
          </cell>
          <cell r="F3696" t="str">
            <v>48,12</v>
          </cell>
        </row>
        <row r="3697">
          <cell r="A3697" t="str">
            <v>92517</v>
          </cell>
          <cell r="B3697" t="str">
            <v>MONTAGEM E DESMONTAGEM DE FÔRMA DE LAJE MACIÇA COM ÁREA MÉDIA MENOR OU IGUAL A 20 M², PÉ-DIREITO SIMPLES, EM CHAPA DE MADEIRA COMPENSADA RESINADA, 6 UTILIZAÇÕES. AF_12/2015</v>
          </cell>
          <cell r="D3697" t="str">
            <v>M2</v>
          </cell>
          <cell r="E3697" t="str">
            <v>21,97</v>
          </cell>
          <cell r="F3697" t="str">
            <v>23,12</v>
          </cell>
        </row>
        <row r="3698">
          <cell r="A3698" t="str">
            <v>92518</v>
          </cell>
          <cell r="B3698" t="str">
            <v>MONTAGEM E DESMONTAGEM DE FÔRMA DE LAJE MACIÇA COM ÁREA MÉDIA MAIOR QUE 20 M², PÉ-DIREITO SIMPLES, EM CHAPA DE MADEIRA COMPENSADA RESINADA, 6 UTILIZAÇÕES. AF_12/2015</v>
          </cell>
          <cell r="D3698" t="str">
            <v>M2</v>
          </cell>
          <cell r="E3698" t="str">
            <v>20,89</v>
          </cell>
          <cell r="F3698" t="str">
            <v>21,93</v>
          </cell>
        </row>
        <row r="3699">
          <cell r="A3699" t="str">
            <v>92519</v>
          </cell>
          <cell r="B3699" t="str">
            <v>MONTAGEM E DESMONTAGEM DE FÔRMA DE LAJE MACIÇA COM ÁREA MÉDIA MENOR OU IGUAL A 20 M², PÉ-DIREITO DUPLO, EM CHAPA DE MADEIRA COMPENSADA RESINADA, 8 UTILIZAÇÕES. AF_12/2015</v>
          </cell>
          <cell r="D3699" t="str">
            <v>M2</v>
          </cell>
          <cell r="E3699" t="str">
            <v>44,52</v>
          </cell>
          <cell r="F3699" t="str">
            <v>46,30</v>
          </cell>
        </row>
        <row r="3700">
          <cell r="A3700" t="str">
            <v>92520</v>
          </cell>
          <cell r="B3700" t="str">
            <v>MONTAGEM E DESMONTAGEM DE FÔRMA DE LAJE MACIÇA COM ÁREA MÉDIA MAIOR QUE 20 M², PÉ-DIREITO DUPLO, EM CHAPA DE MADEIRA COMPENSADA RESINADA, 8 UTILIZAÇÕES. AF_12/2015</v>
          </cell>
          <cell r="D3700" t="str">
            <v>M2</v>
          </cell>
          <cell r="E3700" t="str">
            <v>43,46</v>
          </cell>
          <cell r="F3700" t="str">
            <v>45,13</v>
          </cell>
        </row>
        <row r="3701">
          <cell r="A3701" t="str">
            <v>92521</v>
          </cell>
          <cell r="B3701" t="str">
            <v>MONTAGEM E DESMONTAGEM DE FÔRMA DE LAJE MACIÇA COM ÁREA MÉDIA MENOR OU IGUAL A 20 M², PÉ-DIREITO SIMPLES, EM CHAPA DE MADEIRA COMPENSADA RESINADA, 8 UTILIZAÇÕES. AF_12/2015</v>
          </cell>
          <cell r="D3701" t="str">
            <v>M2</v>
          </cell>
          <cell r="E3701" t="str">
            <v>19,52</v>
          </cell>
          <cell r="F3701" t="str">
            <v>20,60</v>
          </cell>
        </row>
        <row r="3702">
          <cell r="A3702" t="str">
            <v>92522</v>
          </cell>
          <cell r="B3702" t="str">
            <v>MONTAGEM E DESMONTAGEM DE FÔRMA DE LAJE MACIÇA COM ÁREA MÉDIA MAIOR QUE 20 M², PÉ-DIREITO SIMPLES, EM CHAPA DE MADEIRA COMPENSADA RESINADA, 8 UTILIZAÇÕES. AF_12/2015</v>
          </cell>
          <cell r="D3702" t="str">
            <v>M2</v>
          </cell>
          <cell r="E3702" t="str">
            <v>18,51</v>
          </cell>
          <cell r="F3702" t="str">
            <v>19,50</v>
          </cell>
        </row>
        <row r="3703">
          <cell r="A3703" t="str">
            <v>92523</v>
          </cell>
          <cell r="B3703" t="str">
            <v>MONTAGEM E DESMONTAGEM DE FÔRMA DE LAJE MACIÇA COM ÁREA MÉDIA MENOR OU IGUAL A 20 M², PÉ-DIREITO DUPLO, EM CHAPA DE MADEIRA COMPENSADA PLASTIFICADA, 10 UTILIZAÇÕES. AF_12/2015</v>
          </cell>
          <cell r="D3703" t="str">
            <v>M2</v>
          </cell>
          <cell r="E3703" t="str">
            <v>42,24</v>
          </cell>
          <cell r="F3703" t="str">
            <v>43,93</v>
          </cell>
        </row>
        <row r="3704">
          <cell r="A3704" t="str">
            <v>92524</v>
          </cell>
          <cell r="B3704" t="str">
            <v>MONTAGEM E DESMONTAGEM DE FÔRMA DE LAJE MACIÇA COM ÁREA MÉDIA MAIOR QUE 20 M², PÉ-DIREITO DUPLO, EM CHAPA DE MADEIRA COMPENSADA PLASTIFICADA, 10 UTILIZAÇÕES. AF_12/2015</v>
          </cell>
          <cell r="D3704" t="str">
            <v>M2</v>
          </cell>
          <cell r="E3704" t="str">
            <v>41,23</v>
          </cell>
          <cell r="F3704" t="str">
            <v>42,80</v>
          </cell>
        </row>
        <row r="3705">
          <cell r="A3705" t="str">
            <v>92525</v>
          </cell>
          <cell r="B3705" t="str">
            <v>MONTAGEM E DESMONTAGEM DE FÔRMA DE LAJE MACIÇA COM ÁREA MÉDIA MENOR OU IGUAL A 20 M², PÉ-DIREITO SIMPLES, EM CHAPA DE MADEIRA COMPENSADA PLASTIFICADA, 10 UTILIZAÇÕES. AF_12/2015</v>
          </cell>
          <cell r="D3705" t="str">
            <v>M2</v>
          </cell>
          <cell r="E3705" t="str">
            <v>17,55</v>
          </cell>
          <cell r="F3705" t="str">
            <v>18,57</v>
          </cell>
        </row>
        <row r="3706">
          <cell r="A3706" t="str">
            <v>92526</v>
          </cell>
          <cell r="B3706" t="str">
            <v>MONTAGEM E DESMONTAGEM DE FÔRMA DE LAJE MACIÇA COM ÁREA MÉDIA MAIOR QUE 20 M², PÉ-DIREITO SIMPLES, EM CHAPA DE MADEIRA COMPENSADA PLASTIFICADA, 10 UTILIZAÇÕES. AF_12/2015</v>
          </cell>
          <cell r="D3706" t="str">
            <v>M2</v>
          </cell>
          <cell r="E3706" t="str">
            <v>16,59</v>
          </cell>
          <cell r="F3706" t="str">
            <v>17,50</v>
          </cell>
        </row>
        <row r="3707">
          <cell r="A3707" t="str">
            <v>92527</v>
          </cell>
          <cell r="B3707" t="str">
            <v>MONTAGEM E DESMONTAGEM DE FÔRMA DE LAJE MACIÇA COM ÁREA MÉDIA MENOR OU IGUAL A 20 M², PÉ-DIREITO DUPLO, EM CHAPA DE MADEIRA COMPENSADA PLASTIFICADA, 12 UTILIZAÇÕES. AF_12/2015</v>
          </cell>
          <cell r="D3707" t="str">
            <v>M2</v>
          </cell>
          <cell r="E3707" t="str">
            <v>41,21</v>
          </cell>
          <cell r="F3707" t="str">
            <v>42,84</v>
          </cell>
        </row>
        <row r="3708">
          <cell r="A3708" t="str">
            <v>92528</v>
          </cell>
          <cell r="B3708" t="str">
            <v>MONTAGEM E DESMONTAGEM DE FÔRMA DE LAJE MACIÇA COM ÁREA MÉDIA MAIOR QUE 20 M², PÉ-DIREITO DUPLO, EM CHAPA DE MADEIRA COMPENSADA PLASTIFICADA, 12 UTILIZAÇÕES. AF_12/2015</v>
          </cell>
          <cell r="D3708" t="str">
            <v>M2</v>
          </cell>
          <cell r="E3708" t="str">
            <v>40,23</v>
          </cell>
          <cell r="F3708" t="str">
            <v>41,76</v>
          </cell>
        </row>
        <row r="3709">
          <cell r="A3709" t="str">
            <v>92529</v>
          </cell>
          <cell r="B3709" t="str">
            <v>MONTAGEM E DESMONTAGEM DE FÔRMA DE LAJE MACIÇA COM ÁREA MÉDIA MENOR OU IGUAL A 20 M², PÉ-DIREITO SIMPLES, EM CHAPA DE MADEIRA COMPENSADA PLASTIFICADA, 12 UTILIZAÇÕES. AF_12/2015</v>
          </cell>
          <cell r="D3709" t="str">
            <v>M2</v>
          </cell>
          <cell r="E3709" t="str">
            <v>16,70</v>
          </cell>
          <cell r="F3709" t="str">
            <v>17,70</v>
          </cell>
        </row>
        <row r="3710">
          <cell r="A3710" t="str">
            <v>92530</v>
          </cell>
          <cell r="B3710" t="str">
            <v>MONTAGEM E DESMONTAGEM DE FÔRMA DE LAJE MACIÇA COM ÁREA MÉDIA MAIOR QUE 20 M², PÉ-DIREITO SIMPLES, EM CHAPA DE MADEIRA COMPENSADA PLASTIFICADA, 12 UTILIZAÇÕES. AF_12/2015</v>
          </cell>
          <cell r="D3710" t="str">
            <v>M2</v>
          </cell>
          <cell r="E3710" t="str">
            <v>15,78</v>
          </cell>
          <cell r="F3710" t="str">
            <v>16,66</v>
          </cell>
        </row>
        <row r="3711">
          <cell r="A3711" t="str">
            <v>92531</v>
          </cell>
          <cell r="B3711" t="str">
            <v>MONTAGEM E DESMONTAGEM DE FÔRMA DE LAJE MACIÇA COM ÁREA MÉDIA MENOR OU IGUAL A 20 M², PÉ-DIREITO DUPLO, EM CHAPA DE MADEIRA COMPENSADA PLASTIFICADA, 14 UTILIZAÇÕES. AF_12/2015</v>
          </cell>
          <cell r="D3711" t="str">
            <v>M2</v>
          </cell>
          <cell r="E3711" t="str">
            <v>40,43</v>
          </cell>
          <cell r="F3711" t="str">
            <v>42,02</v>
          </cell>
        </row>
        <row r="3712">
          <cell r="A3712" t="str">
            <v>92532</v>
          </cell>
          <cell r="B3712" t="str">
            <v>MONTAGEM E DESMONTAGEM DE FÔRMA DE LAJE MACIÇA COM ÁREA MÉDIA MAIOR QUE 20 M², PÉ-DIREITO DUPLO, EM CHAPA DE MADEIRA COMPENSADA PLASTIFICADA, 14 UTILIZAÇÕES. AF_12/2015</v>
          </cell>
          <cell r="D3712" t="str">
            <v>M2</v>
          </cell>
          <cell r="E3712" t="str">
            <v>39,47</v>
          </cell>
          <cell r="F3712" t="str">
            <v>40,95</v>
          </cell>
        </row>
        <row r="3713">
          <cell r="A3713" t="str">
            <v>92533</v>
          </cell>
          <cell r="B3713" t="str">
            <v>MONTAGEM E DESMONTAGEM DE FÔRMA DE LAJE MACIÇA COM ÁREA MÉDIA MENOR OU IGUAL A 20 M², PÉ-DIREITO SIMPLES, EM CHAPA DE MADEIRA COMPENSADA PLASTIFICADA, 14 UTILIZAÇÕES. AF_12/2015</v>
          </cell>
          <cell r="D3713" t="str">
            <v>M2</v>
          </cell>
          <cell r="E3713" t="str">
            <v>16,07</v>
          </cell>
          <cell r="F3713" t="str">
            <v>17,05</v>
          </cell>
        </row>
        <row r="3714">
          <cell r="A3714" t="str">
            <v>92534</v>
          </cell>
          <cell r="B3714" t="str">
            <v>MONTAGEM E DESMONTAGEM DE FÔRMA DE LAJE MACIÇA COM ÁREA MÉDIA MAIOR QUE 20 M², PÉ-DIREITO SIMPLES, EM CHAPA DE MADEIRA COMPENSADA PLASTIFICADA, 14 UTILIZAÇÕES. AF_12/2015</v>
          </cell>
          <cell r="D3714" t="str">
            <v>M2</v>
          </cell>
          <cell r="E3714" t="str">
            <v>15,21</v>
          </cell>
          <cell r="F3714" t="str">
            <v>16,07</v>
          </cell>
        </row>
        <row r="3715">
          <cell r="A3715" t="str">
            <v>92535</v>
          </cell>
          <cell r="B3715" t="str">
            <v>MONTAGEM E DESMONTAGEM DE FÔRMA DE LAJE MACIÇA COM ÁREA MÉDIA MENOR OU IGUAL A 20 M², PÉ-DIREITO DUPLO, EM CHAPA DE MADEIRA COMPENSADA PLASTIFICADA, 18 UTILIZAÇÕES. AF_12/2015</v>
          </cell>
          <cell r="D3715" t="str">
            <v>M2</v>
          </cell>
          <cell r="E3715" t="str">
            <v>39,05</v>
          </cell>
          <cell r="F3715" t="str">
            <v>40,59</v>
          </cell>
        </row>
        <row r="3716">
          <cell r="A3716" t="str">
            <v>92536</v>
          </cell>
          <cell r="B3716" t="str">
            <v>MONTAGEM E DESMONTAGEM DE FÔRMA DE LAJE MACIÇA COM ÁREA MÉDIA MAIOR QUE 20 M², PÉ-DIREITO DUPLO, EM CHAPA DE MADEIRA COMPENSADA PLASTIFICADA, 18 UTILIZAÇÕES. AF_12/2015</v>
          </cell>
          <cell r="D3716" t="str">
            <v>M2</v>
          </cell>
          <cell r="E3716" t="str">
            <v>38,13</v>
          </cell>
          <cell r="F3716" t="str">
            <v>39,56</v>
          </cell>
        </row>
        <row r="3717">
          <cell r="A3717" t="str">
            <v>92537</v>
          </cell>
          <cell r="B3717" t="str">
            <v>MONTAGEM E DESMONTAGEM DE FÔRMA DE LAJE MACIÇA COM ÁREA MÉDIA MENOR OU IGUAL A 20 M², PÉ-DIREITO SIMPLES, EM CHAPA DE MADEIRA COMPENSADA PLASTIFICADA, 18 UTILIZAÇÕES. AF_12/2015</v>
          </cell>
          <cell r="D3717" t="str">
            <v>M2</v>
          </cell>
          <cell r="E3717" t="str">
            <v>14,89</v>
          </cell>
          <cell r="F3717" t="str">
            <v>15,82</v>
          </cell>
        </row>
        <row r="3718">
          <cell r="A3718" t="str">
            <v>92538</v>
          </cell>
          <cell r="B3718" t="str">
            <v>MONTAGEM E DESMONTAGEM DE FÔRMA DE LAJE MACIÇA COM ÁREA MÉDIA MAIOR QUE 20 M², PÉ-DIREITO SIMPLES, EM CHAPA DE MADEIRA COMPENSADA PLASTIFICADA, 18 UTILIZAÇÕES. AF_12/2015</v>
          </cell>
          <cell r="D3718" t="str">
            <v>M2</v>
          </cell>
          <cell r="E3718" t="str">
            <v>14,02</v>
          </cell>
          <cell r="F3718" t="str">
            <v>14,86</v>
          </cell>
        </row>
        <row r="3719">
          <cell r="A3719" t="str">
            <v>95934</v>
          </cell>
          <cell r="B3719" t="str">
            <v>FABRICAÇÃO DE FÔRMA PARA ESCADAS, COM 2 LANCES, EM CHAPA DE MADEIRA COMPENSADA PLASTIFICADA, E=18 MM. AF_01/2017</v>
          </cell>
          <cell r="D3719" t="str">
            <v>M2</v>
          </cell>
          <cell r="E3719" t="str">
            <v>94,94</v>
          </cell>
          <cell r="F3719" t="str">
            <v>97,73</v>
          </cell>
        </row>
        <row r="3720">
          <cell r="A3720" t="str">
            <v>95935</v>
          </cell>
          <cell r="B3720" t="str">
            <v>FABRICAÇÃO DE FÔRMA PARA ESCADAS, COM 2 LANCES, EM CHAPA DE MADEIRA COMPENSADA RESINADA, E= 17 MM. AF_01/2017</v>
          </cell>
          <cell r="D3720" t="str">
            <v>M2</v>
          </cell>
          <cell r="E3720" t="str">
            <v>90,27</v>
          </cell>
          <cell r="F3720" t="str">
            <v>93,06</v>
          </cell>
        </row>
        <row r="3721">
          <cell r="A3721" t="str">
            <v>95936</v>
          </cell>
          <cell r="B3721" t="str">
            <v>FABRICAÇÃO DE FÔRMA PARA ESCADAS, COM 2 LANCES, EM MADEIRA SERRADA, E=25 MM. AF_01/2017</v>
          </cell>
          <cell r="D3721" t="str">
            <v>M2</v>
          </cell>
          <cell r="E3721" t="str">
            <v>92,61</v>
          </cell>
          <cell r="F3721" t="str">
            <v>95,07</v>
          </cell>
        </row>
        <row r="3722">
          <cell r="A3722" t="str">
            <v>95937</v>
          </cell>
          <cell r="B3722" t="str">
            <v>MONTAGEM E DESMONTAGEM DE FÔRMA PARA ESCADAS, COM 2 LANCES, EM MADEIRA SERRADA, 1 UTILIZAÇÃO. AF_01/2017</v>
          </cell>
          <cell r="D3722" t="str">
            <v>M2</v>
          </cell>
          <cell r="E3722" t="str">
            <v>219,98</v>
          </cell>
          <cell r="F3722" t="str">
            <v>233,60</v>
          </cell>
        </row>
        <row r="3723">
          <cell r="A3723" t="str">
            <v>95938</v>
          </cell>
          <cell r="B3723" t="str">
            <v>MONTAGEM E DESMONTAGEM DE FÔRMA PARA ESCADAS, COM 2 LANCES, EM MADEIRA SERRADA, 2 UTILIZAÇÕES. AF_01/2017</v>
          </cell>
          <cell r="D3723" t="str">
            <v>M2</v>
          </cell>
          <cell r="E3723" t="str">
            <v>183,17</v>
          </cell>
          <cell r="F3723" t="str">
            <v>193,63</v>
          </cell>
        </row>
        <row r="3724">
          <cell r="A3724" t="str">
            <v>95939</v>
          </cell>
          <cell r="B3724" t="str">
            <v>MONTAGEM E DESMONTAGEM DE FÔRMA PARA ESCADAS, COM 2 LANCES, EM CHAPA DE MADEIRA COMPENSADA RESINADA, 4 UTILIZAÇÕES. AF_01/2017</v>
          </cell>
          <cell r="D3724" t="str">
            <v>M2</v>
          </cell>
          <cell r="E3724" t="str">
            <v>139,85</v>
          </cell>
          <cell r="F3724" t="str">
            <v>147,33</v>
          </cell>
        </row>
        <row r="3725">
          <cell r="A3725" t="str">
            <v>95940</v>
          </cell>
          <cell r="B3725" t="str">
            <v>MONTAGEM E DESMONTAGEM DE FÔRMA PARA ESCADAS, COM 2 LANCES, EM CHAPA DE MADEIRA COMPENSADA PLASTIFICADA, 6 UTILIZAÇÕES. AF_01/2017</v>
          </cell>
          <cell r="D3725" t="str">
            <v>M2</v>
          </cell>
          <cell r="E3725" t="str">
            <v>106,44</v>
          </cell>
          <cell r="F3725" t="str">
            <v>112,52</v>
          </cell>
        </row>
        <row r="3726">
          <cell r="A3726" t="str">
            <v>95941</v>
          </cell>
          <cell r="B3726" t="str">
            <v>MONTAGEM E DESMONTAGEM DE FÔRMA PARA ESCADAS, COM 2 LANCES, EM CHAPA DE MADEIRA COMPENSADA PLASTIFICADA, 8 UTILIZAÇÕES. AF_01/2017</v>
          </cell>
          <cell r="D3726" t="str">
            <v>M2</v>
          </cell>
          <cell r="E3726" t="str">
            <v>94,16</v>
          </cell>
          <cell r="F3726" t="str">
            <v>99,72</v>
          </cell>
        </row>
        <row r="3727">
          <cell r="A3727" t="str">
            <v>95942</v>
          </cell>
          <cell r="B3727" t="str">
            <v>MONTAGEM E DESMONTAGEM DE FÔRMA PARA ESCADAS, COM 2 LANCES, EM CHAPA DE MADEIRA COMPENSADA PLASTIFICADA, 10 UTILIZAÇÕES. AF_01/2017</v>
          </cell>
          <cell r="D3727" t="str">
            <v>M2</v>
          </cell>
          <cell r="E3727" t="str">
            <v>86,50</v>
          </cell>
          <cell r="F3727" t="str">
            <v>91,75</v>
          </cell>
        </row>
        <row r="3728">
          <cell r="A3728" t="str">
            <v>96252</v>
          </cell>
          <cell r="B3728" t="str">
            <v>FABRICAÇÃO DE FÔRMA PARA PILARES CIRCULARES, EM CHAPA DE MADEIRA COMPENSADA RESINADA. AF_06/2017</v>
          </cell>
          <cell r="D3728" t="str">
            <v>M2</v>
          </cell>
          <cell r="E3728" t="str">
            <v>141,40</v>
          </cell>
          <cell r="F3728" t="str">
            <v>146,75</v>
          </cell>
        </row>
        <row r="3729">
          <cell r="A3729" t="str">
            <v>96257</v>
          </cell>
          <cell r="B3729" t="str">
            <v>MONTAGEM E DESMONTAGEM DE FÔRMA DE PILARES CIRCULARES, COM ÁREA MÉDIA DAS SEÇÕES MENOR OU IGUAL A 0,28 M², PÉ-DIREITO SIMPLES, EM MADEIRA, 2 UTILIZAÇÕES. AF_06/2017</v>
          </cell>
          <cell r="D3729" t="str">
            <v>M2</v>
          </cell>
          <cell r="E3729" t="str">
            <v>119,77</v>
          </cell>
          <cell r="F3729" t="str">
            <v>127,20</v>
          </cell>
        </row>
        <row r="3730">
          <cell r="A3730" t="str">
            <v>96258</v>
          </cell>
          <cell r="B3730" t="str">
            <v>MONTAGEM E DESMONTAGEM DE FÔRMA DE PILARES CIRCULARES, COM ÁREA MÉDIA DAS SEÇÕES MAIOR QUE 0,28 M², PÉ-DIREITO SIMPLES, EM MADEIRA, 2 UTILIZAÇÕES. AF_06/2017</v>
          </cell>
          <cell r="D3730" t="str">
            <v>M2</v>
          </cell>
          <cell r="E3730" t="str">
            <v>112,02</v>
          </cell>
          <cell r="F3730" t="str">
            <v>118,74</v>
          </cell>
        </row>
        <row r="3731">
          <cell r="A3731" t="str">
            <v>96259</v>
          </cell>
          <cell r="B3731" t="str">
            <v>MONTAGEM E DESMONTAGEM DE FÔRMA DE PILARES CIRCULARES, COM ÁREA MÉDIA DAS SEÇÕES MENOR OU IGUAL A 0,28 M², PÉ-DIREITO DUPLO, EM MADEIRA, 2 UTILIZAÇÕES. AF_06/2017</v>
          </cell>
          <cell r="D3731" t="str">
            <v>M2</v>
          </cell>
          <cell r="E3731" t="str">
            <v>135,26</v>
          </cell>
          <cell r="F3731" t="str">
            <v>144,59</v>
          </cell>
        </row>
        <row r="3732">
          <cell r="A3732" t="str">
            <v>96529</v>
          </cell>
          <cell r="B3732" t="str">
            <v>FABRICAÇÃO, MONTAGEM E DESMONTAGEM DE FÔRMA PARA SAPATA, EM MADEIRA SERRADA, E=25 MM, 1 UTILIZAÇÃO. AF_06/2017</v>
          </cell>
          <cell r="D3732" t="str">
            <v>M2</v>
          </cell>
          <cell r="E3732" t="str">
            <v>177,42</v>
          </cell>
          <cell r="F3732" t="str">
            <v>189,14</v>
          </cell>
        </row>
        <row r="3733">
          <cell r="A3733" t="str">
            <v>96530</v>
          </cell>
          <cell r="B3733" t="str">
            <v>FABRICAÇÃO, MONTAGEM E DESMONTAGEM DE FÔRMA PARA VIGA BALDRAME, EM MADEIRA SERRADA, E=25 MM, 1 UTILIZAÇÃO. AF_06/2017</v>
          </cell>
          <cell r="D3733" t="str">
            <v>M2</v>
          </cell>
          <cell r="E3733" t="str">
            <v>87,83</v>
          </cell>
          <cell r="F3733" t="str">
            <v>92,02</v>
          </cell>
        </row>
        <row r="3734">
          <cell r="A3734" t="str">
            <v>96531</v>
          </cell>
          <cell r="B3734" t="str">
            <v>FABRICAÇÃO, MONTAGEM E DESMONTAGEM DE FÔRMA PARA BLOCO DE COROAMENTO, EM MADEIRA SERRADA, E=25 MM, 2 UTILIZAÇÕES. AF_06/2017</v>
          </cell>
          <cell r="D3734" t="str">
            <v>M2</v>
          </cell>
          <cell r="E3734" t="str">
            <v>65,51</v>
          </cell>
          <cell r="F3734" t="str">
            <v>69,67</v>
          </cell>
        </row>
        <row r="3735">
          <cell r="A3735" t="str">
            <v>96532</v>
          </cell>
          <cell r="B3735" t="str">
            <v>FABRICAÇÃO, MONTAGEM E DESMONTAGEM DE FÔRMA PARA SAPATA, EM MADEIRA SERRADA, E=25 MM, 2 UTILIZAÇÕES. AF_06/2017</v>
          </cell>
          <cell r="D3735" t="str">
            <v>M2</v>
          </cell>
          <cell r="E3735" t="str">
            <v>117,11</v>
          </cell>
          <cell r="F3735" t="str">
            <v>125,98</v>
          </cell>
        </row>
        <row r="3736">
          <cell r="A3736" t="str">
            <v>96533</v>
          </cell>
          <cell r="B3736" t="str">
            <v>FABRICAÇÃO, MONTAGEM E DESMONTAGEM DE FÔRMA PARA VIGA BALDRAME, EM MADEIRA SERRADA, E=25 MM, 2 UTILIZAÇÕES. AF_06/2017</v>
          </cell>
          <cell r="D3736" t="str">
            <v>M2</v>
          </cell>
          <cell r="E3736" t="str">
            <v>57,18</v>
          </cell>
          <cell r="F3736" t="str">
            <v>60,61</v>
          </cell>
        </row>
        <row r="3737">
          <cell r="A3737" t="str">
            <v>96534</v>
          </cell>
          <cell r="B3737" t="str">
            <v>FABRICAÇÃO, MONTAGEM E DESMONTAGEM DE FÔRMA PARA BLOCO DE COROAMENTO, EM MADEIRA SERRADA, E=25 MM, 4 UTILIZAÇÕES. AF_06/2017</v>
          </cell>
          <cell r="D3737" t="str">
            <v>M2</v>
          </cell>
          <cell r="E3737" t="str">
            <v>48,59</v>
          </cell>
          <cell r="F3737" t="str">
            <v>52,33</v>
          </cell>
        </row>
        <row r="3738">
          <cell r="A3738" t="str">
            <v>96535</v>
          </cell>
          <cell r="B3738" t="str">
            <v>FABRICAÇÃO, MONTAGEM E DESMONTAGEM DE FÔRMA PARA SAPATA, EM MADEIRA SERRADA, E=25 MM, 4 UTILIZAÇÕES. AF_06/2017</v>
          </cell>
          <cell r="D3738" t="str">
            <v>M2</v>
          </cell>
          <cell r="E3738" t="str">
            <v>85,70</v>
          </cell>
          <cell r="F3738" t="str">
            <v>93,07</v>
          </cell>
        </row>
        <row r="3739">
          <cell r="A3739" t="str">
            <v>96536</v>
          </cell>
          <cell r="B3739" t="str">
            <v>FABRICAÇÃO, MONTAGEM E DESMONTAGEM DE FÔRMA PARA VIGA BALDRAME, EM MADEIRA SERRADA, E=25 MM, 4 UTILIZAÇÕES. AF_06/2017</v>
          </cell>
          <cell r="D3739" t="str">
            <v>M2</v>
          </cell>
          <cell r="E3739" t="str">
            <v>41,23</v>
          </cell>
          <cell r="F3739" t="str">
            <v>44,28</v>
          </cell>
        </row>
        <row r="3740">
          <cell r="A3740" t="str">
            <v>96537</v>
          </cell>
          <cell r="B3740" t="str">
            <v>FABRICAÇÃO, MONTAGEM E DESMONTAGEM DE FÔRMA PARA BLOCO DE COROAMENTO, EM CHAPA DE MADEIRA COMPENSADA RESINADA, E=17 MM, 2 UTILIZAÇÕES. AF_06/2017</v>
          </cell>
          <cell r="D3740" t="str">
            <v>M2</v>
          </cell>
          <cell r="E3740" t="str">
            <v>107,74</v>
          </cell>
          <cell r="F3740" t="str">
            <v>114,62</v>
          </cell>
        </row>
        <row r="3741">
          <cell r="A3741" t="str">
            <v>96538</v>
          </cell>
          <cell r="B3741" t="str">
            <v>FABRICAÇÃO, MONTAGEM E DESMONTAGEM DE FÔRMA PARA SAPATA, EM CHAPA DE MADEIRA COMPENSADA RESINADA, E=17 MM, 2 UTILIZAÇÕES. AF_06/2017</v>
          </cell>
          <cell r="D3741" t="str">
            <v>M2</v>
          </cell>
          <cell r="E3741" t="str">
            <v>163,03</v>
          </cell>
          <cell r="F3741" t="str">
            <v>175,68</v>
          </cell>
        </row>
        <row r="3742">
          <cell r="A3742" t="str">
            <v>96539</v>
          </cell>
          <cell r="B3742" t="str">
            <v>FABRICAÇÃO, MONTAGEM E DESMONTAGEM DE FÔRMA PARA VIGA BALDRAME, EM CHAPA DE MADEIRA COMPENSADA RESINADA, E=17 MM, 2 UTILIZAÇÕES. AF_06/2017</v>
          </cell>
          <cell r="D3742" t="str">
            <v>M2</v>
          </cell>
          <cell r="E3742" t="str">
            <v>74,59</v>
          </cell>
          <cell r="F3742" t="str">
            <v>79,74</v>
          </cell>
        </row>
        <row r="3743">
          <cell r="A3743" t="str">
            <v>96540</v>
          </cell>
          <cell r="B3743" t="str">
            <v>FABRICAÇÃO, MONTAGEM E DESMONTAGEM DE FÔRMA PARA BLOCO DE COROAMENTO, EM CHAPA DE MADEIRA COMPENSADA RESINADA, E=17 MM, 4 UTILIZAÇÕES. AF_06/2017</v>
          </cell>
          <cell r="D3743" t="str">
            <v>M2</v>
          </cell>
          <cell r="E3743" t="str">
            <v>77,37</v>
          </cell>
          <cell r="F3743" t="str">
            <v>83,24</v>
          </cell>
        </row>
        <row r="3744">
          <cell r="A3744" t="str">
            <v>96541</v>
          </cell>
          <cell r="B3744" t="str">
            <v>FABRICAÇÃO, MONTAGEM E DESMONTAGEM DE FÔRMA PARA SAPATA, EM CHAPA DE MADEIRA COMPENSADA RESINADA, E=17 MM, 4 UTILIZAÇÕES. AF_06/2017</v>
          </cell>
          <cell r="D3744" t="str">
            <v>M2</v>
          </cell>
          <cell r="E3744" t="str">
            <v>117,06</v>
          </cell>
          <cell r="F3744" t="str">
            <v>127,16</v>
          </cell>
        </row>
        <row r="3745">
          <cell r="A3745" t="str">
            <v>96542</v>
          </cell>
          <cell r="B3745" t="str">
            <v>FABRICAÇÃO, MONTAGEM E DESMONTAGEM DE FÔRMA PARA VIGA BALDRAME, EM CHAPA DE MADEIRA COMPENSADA RESINADA, E=17 MM, 4 UTILIZAÇÕES. AF_06/2017</v>
          </cell>
          <cell r="D3745" t="str">
            <v>M2</v>
          </cell>
          <cell r="E3745" t="str">
            <v>56,77</v>
          </cell>
          <cell r="F3745" t="str">
            <v>61,41</v>
          </cell>
        </row>
        <row r="3746">
          <cell r="A3746" t="str">
            <v>96543</v>
          </cell>
          <cell r="B3746" t="str">
            <v>ARMAÇÃO DE BLOCO, VIGA BALDRAME E SAPATA UTILIZANDO AÇO CA-60 DE 5 MM - MONTAGEM. AF_06/2017</v>
          </cell>
          <cell r="D3746" t="str">
            <v>KG</v>
          </cell>
          <cell r="E3746" t="str">
            <v>12,32</v>
          </cell>
          <cell r="F3746" t="str">
            <v>12,96</v>
          </cell>
        </row>
        <row r="3747">
          <cell r="A3747" t="str">
            <v>97747</v>
          </cell>
          <cell r="B3747" t="str">
            <v>MONTAGEM E DESMONTAGEM DE FÔRMA DE PILARES CIRCULARES, COM ÁREA MÉDIA DAS SEÇÕES MAIOR QUE 0,28 M², PÉ-DIREITO DUPLO, EM MADEIRA, 2 UTILIZAÇÕES.  AF_06/2017</v>
          </cell>
          <cell r="D3747" t="str">
            <v>M2</v>
          </cell>
          <cell r="E3747" t="str">
            <v>125,33</v>
          </cell>
          <cell r="F3747" t="str">
            <v>133,66</v>
          </cell>
        </row>
        <row r="3748">
          <cell r="A3748" t="str">
            <v>73771/1</v>
          </cell>
          <cell r="B3748" t="str">
            <v>PROTENSAO DE TIRANTES DE BARRA DE ACO CA-50 EXCL MATERIAIS</v>
          </cell>
          <cell r="D3748" t="str">
            <v>UN</v>
          </cell>
          <cell r="E3748" t="str">
            <v>20,44</v>
          </cell>
          <cell r="F3748" t="str">
            <v>22,86</v>
          </cell>
        </row>
        <row r="3749">
          <cell r="A3749" t="str">
            <v>73990/1</v>
          </cell>
          <cell r="B3749" t="str">
            <v>ARMACAO ACO CA-50 P/1,0M3 DE CONCRETO</v>
          </cell>
          <cell r="D3749" t="str">
            <v>UN</v>
          </cell>
          <cell r="E3749" t="str">
            <v>595,21</v>
          </cell>
          <cell r="F3749" t="str">
            <v>605,77</v>
          </cell>
        </row>
        <row r="3750">
          <cell r="A3750" t="str">
            <v>85662</v>
          </cell>
          <cell r="B3750" t="str">
            <v>ARMACAO EM TELA DE ACO SOLDADA NERVURADA Q-92, ACO CA-60, 4,2MM, MALHA 15X15CM</v>
          </cell>
          <cell r="D3750" t="str">
            <v>M2</v>
          </cell>
          <cell r="E3750" t="str">
            <v>9,97</v>
          </cell>
          <cell r="F3750" t="str">
            <v>10,12</v>
          </cell>
        </row>
        <row r="3751">
          <cell r="A3751" t="str">
            <v>89996</v>
          </cell>
          <cell r="B3751" t="str">
            <v>ARMAÇÃO VERTICAL DE ALVENARIA ESTRUTURAL; DIÂMETRO DE 10,0 MM. AF_01/2015</v>
          </cell>
          <cell r="D3751" t="str">
            <v>KG</v>
          </cell>
          <cell r="E3751" t="str">
            <v>7,74</v>
          </cell>
          <cell r="F3751" t="str">
            <v>7,94</v>
          </cell>
        </row>
        <row r="3752">
          <cell r="A3752" t="str">
            <v>89997</v>
          </cell>
          <cell r="B3752" t="str">
            <v>ARMAÇÃO VERTICAL DE ALVENARIA ESTRUTURAL; DIÂMETRO DE 12,5 MM. AF_01/2015</v>
          </cell>
          <cell r="D3752" t="str">
            <v>KG</v>
          </cell>
          <cell r="E3752" t="str">
            <v>6,33</v>
          </cell>
          <cell r="F3752" t="str">
            <v>6,45</v>
          </cell>
        </row>
        <row r="3753">
          <cell r="A3753" t="str">
            <v>89998</v>
          </cell>
          <cell r="B3753" t="str">
            <v>ARMAÇÃO DE CINTA DE ALVENARIA ESTRUTURAL; DIÂMETRO DE 10,0 MM. AF_01/2015</v>
          </cell>
          <cell r="D3753" t="str">
            <v>KG</v>
          </cell>
          <cell r="E3753" t="str">
            <v>7,38</v>
          </cell>
          <cell r="F3753" t="str">
            <v>7,53</v>
          </cell>
        </row>
        <row r="3754">
          <cell r="A3754" t="str">
            <v>89999</v>
          </cell>
          <cell r="B3754" t="str">
            <v>ARMAÇÃO DE VERGA E CONTRAVERGA DE ALVENARIA ESTRUTURAL; DIÂMETRO DE 8,0 MM. AF_01/2015</v>
          </cell>
          <cell r="D3754" t="str">
            <v>KG</v>
          </cell>
          <cell r="E3754" t="str">
            <v>10,54</v>
          </cell>
          <cell r="F3754" t="str">
            <v>11,00</v>
          </cell>
        </row>
        <row r="3755">
          <cell r="A3755" t="str">
            <v>90000</v>
          </cell>
          <cell r="B3755" t="str">
            <v>ARMAÇÃO DE VERGA E CONTRAVERGA DE ALVENARIA ESTRUTURAL; DIÂMETRO DE 10,0 MM. AF_01/2015</v>
          </cell>
          <cell r="D3755" t="str">
            <v>KG</v>
          </cell>
          <cell r="E3755" t="str">
            <v>8,69</v>
          </cell>
          <cell r="F3755" t="str">
            <v>8,98</v>
          </cell>
        </row>
        <row r="3756">
          <cell r="A3756" t="str">
            <v>91593</v>
          </cell>
          <cell r="B3756" t="str">
            <v>ARMAÇÃO DO SISTEMA DE PAREDES DE CONCRETO, EXECUTADA EM PAREDES DE EDIFICAÇÕES DE MÚLTIPLOS PAVIMENTOS, TELA Q-138. AF_06/2019</v>
          </cell>
          <cell r="D3756" t="str">
            <v>KG</v>
          </cell>
          <cell r="E3756" t="str">
            <v>6,60</v>
          </cell>
          <cell r="F3756" t="str">
            <v>6,65</v>
          </cell>
        </row>
        <row r="3757">
          <cell r="A3757" t="str">
            <v>91594</v>
          </cell>
          <cell r="B3757" t="str">
            <v>ARMAÇÃO DO SISTEMA DE PAREDES DE CONCRETO, EXECUTADA EM PAREDES DE EDIFICAÇÕES TÉRREAS OU DE MÚLTIPLOS PAVIMENTOS, TELA Q-92. AF_06/2019</v>
          </cell>
          <cell r="D3757" t="str">
            <v>KG</v>
          </cell>
          <cell r="E3757" t="str">
            <v>6,87</v>
          </cell>
          <cell r="F3757" t="str">
            <v>6,95</v>
          </cell>
        </row>
        <row r="3758">
          <cell r="A3758" t="str">
            <v>91595</v>
          </cell>
          <cell r="B3758" t="str">
            <v>ARMAÇÃO DO SISTEMA DE PAREDES DE CONCRETO, EXECUTADA EM PAREDES DE EDIFICAÇÕES TÉRREAS, TELA Q-61. AF_06/2019</v>
          </cell>
          <cell r="D3758" t="str">
            <v>KG</v>
          </cell>
          <cell r="E3758" t="str">
            <v>7,34</v>
          </cell>
          <cell r="F3758" t="str">
            <v>7,47</v>
          </cell>
        </row>
        <row r="3759">
          <cell r="A3759" t="str">
            <v>91596</v>
          </cell>
          <cell r="B3759" t="str">
            <v>ARMAÇÃO DO SISTEMA DE PAREDES DE CONCRETO, EXECUTADA COMO ARMADURA POSITIVA DE LAJES, TELA Q-138. AF_06/2019</v>
          </cell>
          <cell r="D3759" t="str">
            <v>KG</v>
          </cell>
          <cell r="E3759" t="str">
            <v>6,80</v>
          </cell>
          <cell r="F3759" t="str">
            <v>6,88</v>
          </cell>
        </row>
        <row r="3760">
          <cell r="A3760" t="str">
            <v>91597</v>
          </cell>
          <cell r="B3760" t="str">
            <v>ARMAÇÃO DO SISTEMA DE PAREDES DE CONCRETO, EXECUTADA COMO ARMADURA NEGATIVA DE LAJES, TELA T-196. AF_06/2019</v>
          </cell>
          <cell r="D3760" t="str">
            <v>KG</v>
          </cell>
          <cell r="E3760" t="str">
            <v>4,86</v>
          </cell>
          <cell r="F3760" t="str">
            <v>4,94</v>
          </cell>
        </row>
        <row r="3761">
          <cell r="A3761" t="str">
            <v>91598</v>
          </cell>
          <cell r="B3761" t="str">
            <v>ARMAÇÃO DO SISTEMA DE PAREDES DE CONCRETO, EXECUTADA COMO ARMADURA POSITIVA DE LAJES, TELA Q-113. AF_06/2019</v>
          </cell>
          <cell r="D3761" t="str">
            <v>KG</v>
          </cell>
          <cell r="E3761" t="str">
            <v>6,70</v>
          </cell>
          <cell r="F3761" t="str">
            <v>6,80</v>
          </cell>
        </row>
        <row r="3762">
          <cell r="A3762" t="str">
            <v>91599</v>
          </cell>
          <cell r="B3762" t="str">
            <v>ARMAÇÃO DO SISTEMA DE PAREDES DE CONCRETO, EXECUTADA COMO ARMADURA NEGATIVA DE LAJES, TELA L-159. AF_06/2019</v>
          </cell>
          <cell r="D3762" t="str">
            <v>KG</v>
          </cell>
          <cell r="E3762" t="str">
            <v>5,09</v>
          </cell>
          <cell r="F3762" t="str">
            <v>5,20</v>
          </cell>
        </row>
        <row r="3763">
          <cell r="A3763" t="str">
            <v>91600</v>
          </cell>
          <cell r="B3763" t="str">
            <v>ARMAÇÃO DO SISTEMA DE PAREDES DE CONCRETO, EXECUTADA EM PLATIBANDAS, TELA Q-92. AF_06/2019</v>
          </cell>
          <cell r="D3763" t="str">
            <v>KG</v>
          </cell>
          <cell r="E3763" t="str">
            <v>8,45</v>
          </cell>
          <cell r="F3763" t="str">
            <v>8,71</v>
          </cell>
        </row>
        <row r="3764">
          <cell r="A3764" t="str">
            <v>91601</v>
          </cell>
          <cell r="B3764" t="str">
            <v>ARMAÇÃO DO SISTEMA DE PAREDES DE CONCRETO, EXECUTADA COMO REFORÇO, VERGALHÃO DE 6,3 MM DE DIÂMETRO. AF_06/2019</v>
          </cell>
          <cell r="D3764" t="str">
            <v>KG</v>
          </cell>
          <cell r="E3764" t="str">
            <v>8,86</v>
          </cell>
          <cell r="F3764" t="str">
            <v>9,05</v>
          </cell>
        </row>
        <row r="3765">
          <cell r="A3765" t="str">
            <v>91602</v>
          </cell>
          <cell r="B3765" t="str">
            <v>ARMAÇÃO DO SISTEMA DE PAREDES DE CONCRETO, EXECUTADA COMO REFORÇO, VERGALHÃO DE 8,0 MM DE DIÂMETRO. AF_06/2019</v>
          </cell>
          <cell r="D3765" t="str">
            <v>KG</v>
          </cell>
          <cell r="E3765" t="str">
            <v>8,22</v>
          </cell>
          <cell r="F3765" t="str">
            <v>8,34</v>
          </cell>
        </row>
        <row r="3766">
          <cell r="A3766" t="str">
            <v>91603</v>
          </cell>
          <cell r="B3766" t="str">
            <v>ARMAÇÃO DO SISTEMA DE PAREDES DE CONCRETO, EXECUTADA COMO REFORÇO, VERGALHÃO DE 10,0 MM DE DIÂMETRO. AF_06/2019</v>
          </cell>
          <cell r="D3766" t="str">
            <v>KG</v>
          </cell>
          <cell r="E3766" t="str">
            <v>7,77</v>
          </cell>
          <cell r="F3766" t="str">
            <v>7,88</v>
          </cell>
        </row>
        <row r="3767">
          <cell r="A3767" t="str">
            <v>92759</v>
          </cell>
          <cell r="B3767" t="str">
            <v>ARMAÇÃO DE PILAR OU VIGA DE UMA ESTRUTURA CONVENCIONAL DE CONCRETO ARMADO EM UM EDIFÍCIO DE MÚLTIPLOS PAVIMENTOS UTILIZANDO AÇO CA-60 DE 5,0 MM - MONTAGEM. AF_12/2015</v>
          </cell>
          <cell r="D3767" t="str">
            <v>KG</v>
          </cell>
          <cell r="E3767" t="str">
            <v>10,42</v>
          </cell>
          <cell r="F3767" t="str">
            <v>10,86</v>
          </cell>
        </row>
        <row r="3768">
          <cell r="A3768" t="str">
            <v>92760</v>
          </cell>
          <cell r="B3768" t="str">
            <v>ARMAÇÃO DE PILAR OU VIGA DE UMA ESTRUTURA CONVENCIONAL DE CONCRETO ARMADO EM UM EDIFÍCIO DE MÚLTIPLOS PAVIMENTOS UTILIZANDO AÇO CA-50 DE 6,3 MM - MONTAGEM. AF_12/2015</v>
          </cell>
          <cell r="D3768" t="str">
            <v>KG</v>
          </cell>
          <cell r="E3768" t="str">
            <v>9,85</v>
          </cell>
          <cell r="F3768" t="str">
            <v>10,16</v>
          </cell>
        </row>
        <row r="3769">
          <cell r="A3769" t="str">
            <v>92761</v>
          </cell>
          <cell r="B3769" t="str">
            <v>ARMAÇÃO DE PILAR OU VIGA DE UMA ESTRUTURA CONVENCIONAL DE CONCRETO ARMADO EM UM EDIFÍCIO DE MÚLTIPLOS PAVIMENTOS UTILIZANDO AÇO CA-50 DE 8,0 MM - MONTAGEM. AF_12/2015</v>
          </cell>
          <cell r="D3769" t="str">
            <v>KG</v>
          </cell>
          <cell r="E3769" t="str">
            <v>9,28</v>
          </cell>
          <cell r="F3769" t="str">
            <v>9,49</v>
          </cell>
        </row>
        <row r="3770">
          <cell r="A3770" t="str">
            <v>92762</v>
          </cell>
          <cell r="B3770" t="str">
            <v>ARMAÇÃO DE PILAR OU VIGA DE UMA ESTRUTURA CONVENCIONAL DE CONCRETO ARMADO EM UM EDIFÍCIO DE MÚLTIPLOS PAVIMENTOS UTILIZANDO AÇO CA-50 DE 10,0 MM - MONTAGEM. AF_12/2015</v>
          </cell>
          <cell r="D3770" t="str">
            <v>KG</v>
          </cell>
          <cell r="E3770" t="str">
            <v>8,32</v>
          </cell>
          <cell r="F3770" t="str">
            <v>8,46</v>
          </cell>
        </row>
        <row r="3771">
          <cell r="A3771" t="str">
            <v>92763</v>
          </cell>
          <cell r="B3771" t="str">
            <v>ARMAÇÃO DE PILAR OU VIGA DE UMA ESTRUTURA CONVENCIONAL DE CONCRETO ARMADO EM UM EDIFÍCIO DE MÚLTIPLOS PAVIMENTOS UTILIZANDO AÇO CA-50 DE 12,5 MM - MONTAGEM. AF_12/2015</v>
          </cell>
          <cell r="D3771" t="str">
            <v>KG</v>
          </cell>
          <cell r="E3771" t="str">
            <v>7,01</v>
          </cell>
          <cell r="F3771" t="str">
            <v>7,11</v>
          </cell>
        </row>
        <row r="3772">
          <cell r="A3772" t="str">
            <v>92764</v>
          </cell>
          <cell r="B3772" t="str">
            <v>ARMAÇÃO DE PILAR OU VIGA DE UMA ESTRUTURA CONVENCIONAL DE CONCRETO ARMADO EM UM EDIFÍCIO DE MÚLTIPLOS PAVIMENTOS UTILIZANDO AÇO CA-50 DE 16,0 MM - MONTAGEM. AF_12/2015</v>
          </cell>
          <cell r="D3772" t="str">
            <v>KG</v>
          </cell>
          <cell r="E3772" t="str">
            <v>6,68</v>
          </cell>
          <cell r="F3772" t="str">
            <v>6,75</v>
          </cell>
        </row>
        <row r="3773">
          <cell r="A3773" t="str">
            <v>92765</v>
          </cell>
          <cell r="B3773" t="str">
            <v>ARMAÇÃO DE PILAR OU VIGA DE UMA ESTRUTURA CONVENCIONAL DE CONCRETO ARMADO EM UM EDIFÍCIO DE MÚLTIPLOS PAVIMENTOS UTILIZANDO AÇO CA-50 DE 20,0 MM - MONTAGEM. AF_12/2015</v>
          </cell>
          <cell r="D3773" t="str">
            <v>KG</v>
          </cell>
          <cell r="E3773" t="str">
            <v>7,53</v>
          </cell>
          <cell r="F3773" t="str">
            <v>7,58</v>
          </cell>
        </row>
        <row r="3774">
          <cell r="A3774" t="str">
            <v>92766</v>
          </cell>
          <cell r="B3774" t="str">
            <v>ARMAÇÃO DE PILAR OU VIGA DE UMA ESTRUTURA CONVENCIONAL DE CONCRETO ARMADO EM UM EDIFÍCIO DE MÚLTIPLOS PAVIMENTOS UTILIZANDO AÇO CA-50 DE 25,0 MM - MONTAGEM. AF_12/2015</v>
          </cell>
          <cell r="D3774" t="str">
            <v>KG</v>
          </cell>
          <cell r="E3774" t="str">
            <v>7,37</v>
          </cell>
          <cell r="F3774" t="str">
            <v>7,40</v>
          </cell>
        </row>
        <row r="3775">
          <cell r="A3775" t="str">
            <v>92767</v>
          </cell>
          <cell r="B3775" t="str">
            <v>ARMAÇÃO DE LAJE DE UMA ESTRUTURA CONVENCIONAL DE CONCRETO ARMADO EM UM EDIFÍCIO DE MÚLTIPLOS PAVIMENTOS UTILIZANDO AÇO CA-60 DE 4,2 MM - MONTAGEM. AF_12/2015</v>
          </cell>
          <cell r="D3775" t="str">
            <v>KG</v>
          </cell>
          <cell r="E3775" t="str">
            <v>10,58</v>
          </cell>
          <cell r="F3775" t="str">
            <v>11,00</v>
          </cell>
        </row>
        <row r="3776">
          <cell r="A3776" t="str">
            <v>92768</v>
          </cell>
          <cell r="B3776" t="str">
            <v>ARMAÇÃO DE LAJE DE UMA ESTRUTURA CONVENCIONAL DE CONCRETO ARMADO EM UM EDIFÍCIO DE MÚLTIPLOS PAVIMENTOS UTILIZANDO AÇO CA-60 DE 5,0 MM - MONTAGEM. AF_12/2015</v>
          </cell>
          <cell r="D3776" t="str">
            <v>KG</v>
          </cell>
          <cell r="E3776" t="str">
            <v>9,43</v>
          </cell>
          <cell r="F3776" t="str">
            <v>9,74</v>
          </cell>
        </row>
        <row r="3777">
          <cell r="A3777" t="str">
            <v>92769</v>
          </cell>
          <cell r="B3777" t="str">
            <v>ARMAÇÃO DE LAJE DE UMA ESTRUTURA CONVENCIONAL DE CONCRETO ARMADO EM UM EDIFÍCIO DE MÚLTIPLOS PAVIMENTOS UTILIZANDO AÇO CA-50 DE 6,3 MM - MONTAGEM. AF_12/2015</v>
          </cell>
          <cell r="D3777" t="str">
            <v>KG</v>
          </cell>
          <cell r="E3777" t="str">
            <v>9,11</v>
          </cell>
          <cell r="F3777" t="str">
            <v>9,32</v>
          </cell>
        </row>
        <row r="3778">
          <cell r="A3778" t="str">
            <v>92770</v>
          </cell>
          <cell r="B3778" t="str">
            <v>ARMAÇÃO DE LAJE DE UMA ESTRUTURA CONVENCIONAL DE CONCRETO ARMADO EM UM EDIFÍCIO DE MÚLTIPLOS PAVIMENTOS UTILIZANDO AÇO CA-50 DE 8,0 MM - MONTAGEM. AF_12/2015</v>
          </cell>
          <cell r="D3778" t="str">
            <v>KG</v>
          </cell>
          <cell r="E3778" t="str">
            <v>8,71</v>
          </cell>
          <cell r="F3778" t="str">
            <v>8,85</v>
          </cell>
        </row>
        <row r="3779">
          <cell r="A3779" t="str">
            <v>92771</v>
          </cell>
          <cell r="B3779" t="str">
            <v>ARMAÇÃO DE LAJE DE UMA ESTRUTURA CONVENCIONAL DE CONCRETO ARMADO EM UM EDIFÍCIO DE MÚLTIPLOS PAVIMENTOS UTILIZANDO AÇO CA-50 DE 10,0 MM - MONTAGEM. AF_12/2015</v>
          </cell>
          <cell r="D3779" t="str">
            <v>KG</v>
          </cell>
          <cell r="E3779" t="str">
            <v>7,87</v>
          </cell>
          <cell r="F3779" t="str">
            <v>7,95</v>
          </cell>
        </row>
        <row r="3780">
          <cell r="A3780" t="str">
            <v>92772</v>
          </cell>
          <cell r="B3780" t="str">
            <v>ARMAÇÃO DE LAJE DE UMA ESTRUTURA CONVENCIONAL DE CONCRETO ARMADO EM UM EDIFÍCIO DE MÚLTIPLOS PAVIMENTOS UTILIZANDO AÇO CA-50 DE 12,5 MM - MONTAGEM. AF_12/2015</v>
          </cell>
          <cell r="D3780" t="str">
            <v>KG</v>
          </cell>
          <cell r="E3780" t="str">
            <v>6,66</v>
          </cell>
          <cell r="F3780" t="str">
            <v>6,73</v>
          </cell>
        </row>
        <row r="3781">
          <cell r="A3781" t="str">
            <v>92773</v>
          </cell>
          <cell r="B3781" t="str">
            <v>ARMAÇÃO DE LAJE DE UMA ESTRUTURA CONVENCIONAL DE CONCRETO ARMADO EM UM EDIFÍCIO DE MÚLTIPLOS PAVIMENTOS UTILIZANDO AÇO CA-50 DE 16,0 MM - MONTAGEM. AF_12/2015</v>
          </cell>
          <cell r="D3781" t="str">
            <v>KG</v>
          </cell>
          <cell r="E3781" t="str">
            <v>6,44</v>
          </cell>
          <cell r="F3781" t="str">
            <v>6,47</v>
          </cell>
        </row>
        <row r="3782">
          <cell r="A3782" t="str">
            <v>92774</v>
          </cell>
          <cell r="B3782" t="str">
            <v>ARMAÇÃO DE LAJE DE UMA ESTRUTURA CONVENCIONAL DE CONCRETO ARMADO EM UM EDIFÍCIO DE MÚLTIPLOS PAVIMENTOS UTILIZANDO AÇO CA-50 DE 20,0 MM - MONTAGEM. AF_12/2015</v>
          </cell>
          <cell r="D3782" t="str">
            <v>KG</v>
          </cell>
          <cell r="E3782" t="str">
            <v>7,37</v>
          </cell>
          <cell r="F3782" t="str">
            <v>7,39</v>
          </cell>
        </row>
        <row r="3783">
          <cell r="A3783" t="str">
            <v>92775</v>
          </cell>
          <cell r="B3783" t="str">
            <v>ARMAÇÃO DE PILAR OU VIGA DE UMA ESTRUTURA CONVENCIONAL DE CONCRETO ARMADO EM UMA EDIFICAÇÃO TÉRREA OU SOBRADO UTILIZANDO AÇO CA-60 DE 5,0 MM - MONTAGEM. AF_12/2015</v>
          </cell>
          <cell r="D3783" t="str">
            <v>KG</v>
          </cell>
          <cell r="E3783" t="str">
            <v>12,37</v>
          </cell>
          <cell r="F3783" t="str">
            <v>13,03</v>
          </cell>
        </row>
        <row r="3784">
          <cell r="A3784" t="str">
            <v>92776</v>
          </cell>
          <cell r="B3784" t="str">
            <v>ARMAÇÃO DE PILAR OU VIGA DE UMA ESTRUTURA CONVENCIONAL DE CONCRETO ARMADO EM UMA EDIFICAÇÃO TÉRREA OU SOBRADO UTILIZANDO AÇO CA-50 DE 6,3 MM - MONTAGEM. AF_12/2015</v>
          </cell>
          <cell r="D3784" t="str">
            <v>KG</v>
          </cell>
          <cell r="E3784" t="str">
            <v>11,35</v>
          </cell>
          <cell r="F3784" t="str">
            <v>11,81</v>
          </cell>
        </row>
        <row r="3785">
          <cell r="A3785" t="str">
            <v>92777</v>
          </cell>
          <cell r="B3785" t="str">
            <v>ARMAÇÃO DE PILAR OU VIGA DE UMA ESTRUTURA CONVENCIONAL DE CONCRETO ARMADO EM UMA EDIFICAÇÃO TÉRREA OU SOBRADO UTILIZANDO AÇO CA-50 DE 8,0 MM - MONTAGEM. AF_12/2015</v>
          </cell>
          <cell r="D3785" t="str">
            <v>KG</v>
          </cell>
          <cell r="E3785" t="str">
            <v>10,39</v>
          </cell>
          <cell r="F3785" t="str">
            <v>10,72</v>
          </cell>
        </row>
        <row r="3786">
          <cell r="A3786" t="str">
            <v>92778</v>
          </cell>
          <cell r="B3786" t="str">
            <v>ARMAÇÃO DE PILAR OU VIGA DE UMA ESTRUTURA CONVENCIONAL DE CONCRETO ARMADO EM UMA EDIFICAÇÃO TÉRREA OU SOBRADO UTILIZANDO AÇO CA-50 DE 10,0 MM - MONTAGEM. AF_12/2015</v>
          </cell>
          <cell r="D3786" t="str">
            <v>KG</v>
          </cell>
          <cell r="E3786" t="str">
            <v>9,16</v>
          </cell>
          <cell r="F3786" t="str">
            <v>9,39</v>
          </cell>
        </row>
        <row r="3787">
          <cell r="A3787" t="str">
            <v>92779</v>
          </cell>
          <cell r="B3787" t="str">
            <v>ARMAÇÃO DE PILAR OU VIGA DE UMA ESTRUTURA CONVENCIONAL DE CONCRETO ARMADO EM UMA EDIFICAÇÃO TÉRREA OU SOBRADO UTILIZANDO AÇO CA-50 DE 12,5 MM - MONTAGEM. AF_12/2015</v>
          </cell>
          <cell r="D3787" t="str">
            <v>KG</v>
          </cell>
          <cell r="E3787" t="str">
            <v>7,62</v>
          </cell>
          <cell r="F3787" t="str">
            <v>7,78</v>
          </cell>
        </row>
        <row r="3788">
          <cell r="A3788" t="str">
            <v>92780</v>
          </cell>
          <cell r="B3788" t="str">
            <v>ARMAÇÃO DE PILAR OU VIGA DE UMA ESTRUTURA CONVENCIONAL DE CONCRETO ARMADO EM UMA EDIFICAÇÃO TÉRREA OU SOBRADO UTILIZANDO AÇO CA-50 DE 16,0 MM - MONTAGEM. AF_12/2015</v>
          </cell>
          <cell r="D3788" t="str">
            <v>KG</v>
          </cell>
          <cell r="E3788" t="str">
            <v>7,09</v>
          </cell>
          <cell r="F3788" t="str">
            <v>7,21</v>
          </cell>
        </row>
        <row r="3789">
          <cell r="A3789" t="str">
            <v>92781</v>
          </cell>
          <cell r="B3789" t="str">
            <v>ARMAÇÃO DE PILAR OU VIGA DE UMA ESTRUTURA CONVENCIONAL DE CONCRETO ARMADO EM UMA EDIFICAÇÃO TÉRREA OU SOBRADO UTILIZANDO AÇO CA-50 DE 20,0 MM - MONTAGEM. AF_12/2015</v>
          </cell>
          <cell r="D3789" t="str">
            <v>KG</v>
          </cell>
          <cell r="E3789" t="str">
            <v>7,80</v>
          </cell>
          <cell r="F3789" t="str">
            <v>7,88</v>
          </cell>
        </row>
        <row r="3790">
          <cell r="A3790" t="str">
            <v>92782</v>
          </cell>
          <cell r="B3790" t="str">
            <v>ARMAÇÃO DE PILAR OU VIGA DE UMA ESTRUTURA CONVENCIONAL DE CONCRETO ARMADO EM UMA EDIFICAÇÃO TÉRREA OU SOBRADO UTILIZANDO AÇO CA-50 DE 25,0 MM - MONTAGEM. AF_12/2015</v>
          </cell>
          <cell r="D3790" t="str">
            <v>KG</v>
          </cell>
          <cell r="E3790" t="str">
            <v>7,53</v>
          </cell>
          <cell r="F3790" t="str">
            <v>7,58</v>
          </cell>
        </row>
        <row r="3791">
          <cell r="A3791" t="str">
            <v>92783</v>
          </cell>
          <cell r="B3791" t="str">
            <v>ARMAÇÃO DE LAJE DE UMA ESTRUTURA CONVENCIONAL DE CONCRETO ARMADO EM UMA EDIFICAÇÃO TÉRREA OU SOBRADO UTILIZANDO AÇO CA-60 DE 4,2 MM - MONTAGEM. AF_12/2015</v>
          </cell>
          <cell r="D3791" t="str">
            <v>KG</v>
          </cell>
          <cell r="E3791" t="str">
            <v>12,22</v>
          </cell>
          <cell r="F3791" t="str">
            <v>12,84</v>
          </cell>
        </row>
        <row r="3792">
          <cell r="A3792" t="str">
            <v>92784</v>
          </cell>
          <cell r="B3792" t="str">
            <v>ARMAÇÃO DE LAJE DE UMA ESTRUTURA CONVENCIONAL DE CONCRETO ARMADO EM UMA EDIFICAÇÃO TÉRREA OU SOBRADO UTILIZANDO AÇO CA-60 DE 5,0 MM - MONTAGEM. AF_12/2015</v>
          </cell>
          <cell r="D3792" t="str">
            <v>KG</v>
          </cell>
          <cell r="E3792" t="str">
            <v>10,79</v>
          </cell>
          <cell r="F3792" t="str">
            <v>11,24</v>
          </cell>
        </row>
        <row r="3793">
          <cell r="A3793" t="str">
            <v>92785</v>
          </cell>
          <cell r="B3793" t="str">
            <v>ARMAÇÃO DE LAJE DE UMA ESTRUTURA CONVENCIONAL DE CONCRETO ARMADO EM UMA EDIFICAÇÃO TÉRREA OU SOBRADO UTILIZANDO AÇO CA-50 DE 6,3 MM - MONTAGEM. AF_12/2015</v>
          </cell>
          <cell r="D3793" t="str">
            <v>KG</v>
          </cell>
          <cell r="E3793" t="str">
            <v>10,12</v>
          </cell>
          <cell r="F3793" t="str">
            <v>10,45</v>
          </cell>
        </row>
        <row r="3794">
          <cell r="A3794" t="str">
            <v>92786</v>
          </cell>
          <cell r="B3794" t="str">
            <v>ARMAÇÃO DE LAJE DE UMA ESTRUTURA CONVENCIONAL DE CONCRETO ARMADO EM UMA EDIFICAÇÃO TÉRREA OU SOBRADO UTILIZANDO AÇO CA-50 DE 8,0 MM - MONTAGEM. AF_12/2015</v>
          </cell>
          <cell r="D3794" t="str">
            <v>KG</v>
          </cell>
          <cell r="E3794" t="str">
            <v>9,45</v>
          </cell>
          <cell r="F3794" t="str">
            <v>9,68</v>
          </cell>
        </row>
        <row r="3795">
          <cell r="A3795" t="str">
            <v>92787</v>
          </cell>
          <cell r="B3795" t="str">
            <v>ARMAÇÃO DE LAJE DE UMA ESTRUTURA CONVENCIONAL DE CONCRETO ARMADO EM UMA EDIFICAÇÃO TÉRREA OU SOBRADO UTILIZANDO AÇO CA-50 DE 10,0 MM - MONTAGEM. AF_12/2015</v>
          </cell>
          <cell r="D3795" t="str">
            <v>KG</v>
          </cell>
          <cell r="E3795" t="str">
            <v>8,41</v>
          </cell>
          <cell r="F3795" t="str">
            <v>8,57</v>
          </cell>
        </row>
        <row r="3796">
          <cell r="A3796" t="str">
            <v>92788</v>
          </cell>
          <cell r="B3796" t="str">
            <v>ARMAÇÃO DE LAJE DE UMA ESTRUTURA CONVENCIONAL DE CONCRETO ARMADO EM UMA EDIFICAÇÃO TÉRREA OU SOBRADO UTILIZANDO AÇO CA-50 DE 12,5 MM - MONTAGEM. AF_12/2015</v>
          </cell>
          <cell r="D3796" t="str">
            <v>KG</v>
          </cell>
          <cell r="E3796" t="str">
            <v>7,05</v>
          </cell>
          <cell r="F3796" t="str">
            <v>7,16</v>
          </cell>
        </row>
        <row r="3797">
          <cell r="A3797" t="str">
            <v>92789</v>
          </cell>
          <cell r="B3797" t="str">
            <v>ARMAÇÃO DE LAJE DE UMA ESTRUTURA CONVENCIONAL DE CONCRETO ARMADO EM UMA EDIFICAÇÃO TÉRREA OU SOBRADO UTILIZANDO AÇO CA-50 DE 16,0 MM - MONTAGEM. AF_12/2015</v>
          </cell>
          <cell r="D3797" t="str">
            <v>KG</v>
          </cell>
          <cell r="E3797" t="str">
            <v>6,69</v>
          </cell>
          <cell r="F3797" t="str">
            <v>6,74</v>
          </cell>
        </row>
        <row r="3798">
          <cell r="A3798" t="str">
            <v>92790</v>
          </cell>
          <cell r="B3798" t="str">
            <v>ARMAÇÃO DE LAJE DE UMA ESTRUTURA CONVENCIONAL DE CONCRETO ARMADO EM UMA EDIFICAÇÃO TÉRREA OU SOBRADO UTILIZANDO AÇO CA-50 DE 20,0 MM - MONTAGEM. AF_12/2015</v>
          </cell>
          <cell r="D3798" t="str">
            <v>KG</v>
          </cell>
          <cell r="E3798" t="str">
            <v>7,51</v>
          </cell>
          <cell r="F3798" t="str">
            <v>7,55</v>
          </cell>
        </row>
        <row r="3799">
          <cell r="A3799" t="str">
            <v>92791</v>
          </cell>
          <cell r="B3799" t="str">
            <v>CORTE E DOBRA DE AÇO CA-60, DIÂMETRO DE 5,0 MM, UTILIZADO EM ESTRUTURAS DIVERSAS, EXCETO LAJES. AF_12/2015</v>
          </cell>
          <cell r="D3799" t="str">
            <v>KG</v>
          </cell>
          <cell r="E3799" t="str">
            <v>7,56</v>
          </cell>
          <cell r="F3799" t="str">
            <v>7,73</v>
          </cell>
        </row>
        <row r="3800">
          <cell r="A3800" t="str">
            <v>92792</v>
          </cell>
          <cell r="B3800" t="str">
            <v>CORTE E DOBRA DE AÇO CA-50, DIÂMETRO DE 6,3 MM, UTILIZADO EM ESTRUTURAS DIVERSAS, EXCETO LAJES. AF_12/2015</v>
          </cell>
          <cell r="D3800" t="str">
            <v>KG</v>
          </cell>
          <cell r="E3800" t="str">
            <v>7,60</v>
          </cell>
          <cell r="F3800" t="str">
            <v>7,69</v>
          </cell>
        </row>
        <row r="3801">
          <cell r="A3801" t="str">
            <v>92793</v>
          </cell>
          <cell r="B3801" t="str">
            <v>CORTE E DOBRA DE AÇO CA-50, DIÂMETRO DE 8,0 MM, UTILIZADO EM ESTRUTURAS DIVERSAS, EXCETO LAJES. AF_12/2015</v>
          </cell>
          <cell r="D3801" t="str">
            <v>KG</v>
          </cell>
          <cell r="E3801" t="str">
            <v>7,52</v>
          </cell>
          <cell r="F3801" t="str">
            <v>7,57</v>
          </cell>
        </row>
        <row r="3802">
          <cell r="A3802" t="str">
            <v>92794</v>
          </cell>
          <cell r="B3802" t="str">
            <v>CORTE E DOBRA DE AÇO CA-50, DIÂMETRO DE 10,0 MM, UTILIZADO EM ESTRUTURAS DIVERSAS, EXCETO LAJES. AF_12/2015</v>
          </cell>
          <cell r="D3802" t="str">
            <v>KG</v>
          </cell>
          <cell r="E3802" t="str">
            <v>6,93</v>
          </cell>
          <cell r="F3802" t="str">
            <v>6,96</v>
          </cell>
        </row>
        <row r="3803">
          <cell r="A3803" t="str">
            <v>92795</v>
          </cell>
          <cell r="B3803" t="str">
            <v>CORTE E DOBRA DE AÇO CA-50, DIÂMETRO DE 12,5 MM, UTILIZADO EM ESTRUTURAS DIVERSAS, EXCETO LAJES. AF_12/2015</v>
          </cell>
          <cell r="D3803" t="str">
            <v>KG</v>
          </cell>
          <cell r="E3803" t="str">
            <v>5,93</v>
          </cell>
          <cell r="F3803" t="str">
            <v>5,94</v>
          </cell>
        </row>
        <row r="3804">
          <cell r="A3804" t="str">
            <v>92796</v>
          </cell>
          <cell r="B3804" t="str">
            <v>CORTE E DOBRA DE AÇO CA-50, DIÂMETRO DE 16,0 MM, UTILIZADO EM ESTRUTURAS DIVERSAS, EXCETO LAJES. AF_12/2015</v>
          </cell>
          <cell r="D3804" t="str">
            <v>KG</v>
          </cell>
          <cell r="E3804" t="str">
            <v>5,86</v>
          </cell>
          <cell r="F3804" t="str">
            <v>5,87</v>
          </cell>
        </row>
        <row r="3805">
          <cell r="A3805" t="str">
            <v>92797</v>
          </cell>
          <cell r="B3805" t="str">
            <v>CORTE E DOBRA DE AÇO CA-50, DIÂMETRO DE 20,0 MM, UTILIZADO EM ESTRUTURAS DIVERSAS, EXCETO LAJES. AF_12/2015</v>
          </cell>
          <cell r="D3805" t="str">
            <v>KG</v>
          </cell>
          <cell r="E3805" t="str">
            <v>6,90</v>
          </cell>
          <cell r="F3805" t="str">
            <v>6,90</v>
          </cell>
        </row>
        <row r="3806">
          <cell r="A3806" t="str">
            <v>92798</v>
          </cell>
          <cell r="B3806" t="str">
            <v>CORTE E DOBRA DE AÇO CA-50, DIÂMETRO DE 25,0 MM, UTILIZADO EM ESTRUTURAS DIVERSAS, EXCETO LAJES. AF_12/2015</v>
          </cell>
          <cell r="D3806" t="str">
            <v>KG</v>
          </cell>
          <cell r="E3806" t="str">
            <v>6,88</v>
          </cell>
          <cell r="F3806" t="str">
            <v>6,89</v>
          </cell>
        </row>
        <row r="3807">
          <cell r="A3807" t="str">
            <v>92799</v>
          </cell>
          <cell r="B3807" t="str">
            <v>CORTE E DOBRA DE AÇO CA-60, DIÂMETRO DE 4,2 MM, UTILIZADO EM LAJE. AF_12/2015</v>
          </cell>
          <cell r="D3807" t="str">
            <v>KG</v>
          </cell>
          <cell r="E3807" t="str">
            <v>7,88</v>
          </cell>
          <cell r="F3807" t="str">
            <v>8,08</v>
          </cell>
        </row>
        <row r="3808">
          <cell r="A3808" t="str">
            <v>92800</v>
          </cell>
          <cell r="B3808" t="str">
            <v>CORTE E DOBRA DE AÇO CA-60, DIÂMETRO DE 5,0 MM, UTILIZADO EM LAJE. AF_12/2015</v>
          </cell>
          <cell r="D3808" t="str">
            <v>KG</v>
          </cell>
          <cell r="E3808" t="str">
            <v>7,21</v>
          </cell>
          <cell r="F3808" t="str">
            <v>7,33</v>
          </cell>
        </row>
        <row r="3809">
          <cell r="A3809" t="str">
            <v>92801</v>
          </cell>
          <cell r="B3809" t="str">
            <v>CORTE E DOBRA DE AÇO CA-50, DIÂMETRO DE 6,3 MM, UTILIZADO EM LAJE. AF_12/2015</v>
          </cell>
          <cell r="D3809" t="str">
            <v>KG</v>
          </cell>
          <cell r="E3809" t="str">
            <v>7,39</v>
          </cell>
          <cell r="F3809" t="str">
            <v>7,46</v>
          </cell>
        </row>
        <row r="3810">
          <cell r="A3810" t="str">
            <v>92802</v>
          </cell>
          <cell r="B3810" t="str">
            <v>CORTE E DOBRA DE AÇO CA-50, DIÂMETRO DE 8,0 MM, UTILIZADO EM LAJE. AF_12/2015</v>
          </cell>
          <cell r="D3810" t="str">
            <v>KG</v>
          </cell>
          <cell r="E3810" t="str">
            <v>7,40</v>
          </cell>
          <cell r="F3810" t="str">
            <v>7,44</v>
          </cell>
        </row>
        <row r="3811">
          <cell r="A3811" t="str">
            <v>92803</v>
          </cell>
          <cell r="B3811" t="str">
            <v>CORTE E DOBRA DE AÇO CA-50, DIÂMETRO DE 10,0 MM, UTILIZADO EM LAJE. AF_12/2015</v>
          </cell>
          <cell r="D3811" t="str">
            <v>KG</v>
          </cell>
          <cell r="E3811" t="str">
            <v>6,86</v>
          </cell>
          <cell r="F3811" t="str">
            <v>6,87</v>
          </cell>
        </row>
        <row r="3812">
          <cell r="A3812" t="str">
            <v>92804</v>
          </cell>
          <cell r="B3812" t="str">
            <v>CORTE E DOBRA DE AÇO CA-50, DIÂMETRO DE 12,5 MM, UTILIZADO EM LAJE. AF_12/2015</v>
          </cell>
          <cell r="D3812" t="str">
            <v>KG</v>
          </cell>
          <cell r="E3812" t="str">
            <v>5,88</v>
          </cell>
          <cell r="F3812" t="str">
            <v>5,90</v>
          </cell>
        </row>
        <row r="3813">
          <cell r="A3813" t="str">
            <v>92805</v>
          </cell>
          <cell r="B3813" t="str">
            <v>CORTE E DOBRA DE AÇO CA-50, DIÂMETRO DE 16,0 MM, UTILIZADO EM LAJE. AF_12/2015</v>
          </cell>
          <cell r="D3813" t="str">
            <v>KG</v>
          </cell>
          <cell r="E3813" t="str">
            <v>5,84</v>
          </cell>
          <cell r="F3813" t="str">
            <v>5,84</v>
          </cell>
        </row>
        <row r="3814">
          <cell r="A3814" t="str">
            <v>92806</v>
          </cell>
          <cell r="B3814" t="str">
            <v>CORTE E DOBRA DE AÇO CA-50, DIÂMETRO DE 20,0 MM, UTILIZADO EM LAJE. AF_12/2015</v>
          </cell>
          <cell r="D3814" t="str">
            <v>KG</v>
          </cell>
          <cell r="E3814" t="str">
            <v>6,89</v>
          </cell>
          <cell r="F3814" t="str">
            <v>6,89</v>
          </cell>
        </row>
        <row r="3815">
          <cell r="A3815" t="str">
            <v>92875</v>
          </cell>
          <cell r="B3815" t="str">
            <v>CORTE E DOBRA DE AÇO CA-25, DIÂMETRO DE 6,3 MM. AF_12/2015</v>
          </cell>
          <cell r="D3815" t="str">
            <v>KG</v>
          </cell>
          <cell r="E3815" t="str">
            <v>6,98</v>
          </cell>
          <cell r="F3815" t="str">
            <v>7,07</v>
          </cell>
        </row>
        <row r="3816">
          <cell r="A3816" t="str">
            <v>92876</v>
          </cell>
          <cell r="B3816" t="str">
            <v>CORTE E DOBRA DE AÇO CA-25, DIÂMETRO DE 8,0 MM. AF_12/2015</v>
          </cell>
          <cell r="D3816" t="str">
            <v>KG</v>
          </cell>
          <cell r="E3816" t="str">
            <v>6,84</v>
          </cell>
          <cell r="F3816" t="str">
            <v>6,89</v>
          </cell>
        </row>
        <row r="3817">
          <cell r="A3817" t="str">
            <v>92877</v>
          </cell>
          <cell r="B3817" t="str">
            <v>CORTE E DOBRA DE AÇO CA-25, DIÂMETRO DE 10,0 MM. AF_12/2015</v>
          </cell>
          <cell r="D3817" t="str">
            <v>KG</v>
          </cell>
          <cell r="E3817" t="str">
            <v>7,42</v>
          </cell>
          <cell r="F3817" t="str">
            <v>7,45</v>
          </cell>
        </row>
        <row r="3818">
          <cell r="A3818" t="str">
            <v>92878</v>
          </cell>
          <cell r="B3818" t="str">
            <v>CORTE E DOBRA DE AÇO CA-25, DIÂMETRO DE 12,5 MM. AF_12/2015</v>
          </cell>
          <cell r="D3818" t="str">
            <v>KG</v>
          </cell>
          <cell r="E3818" t="str">
            <v>7,32</v>
          </cell>
          <cell r="F3818" t="str">
            <v>7,33</v>
          </cell>
        </row>
        <row r="3819">
          <cell r="A3819" t="str">
            <v>92879</v>
          </cell>
          <cell r="B3819" t="str">
            <v>CORTE E DOBRA DE AÇO CA-25, DIÂMETRO DE 16,0 MM. AF_12/2015</v>
          </cell>
          <cell r="D3819" t="str">
            <v>KG</v>
          </cell>
          <cell r="E3819" t="str">
            <v>7,25</v>
          </cell>
          <cell r="F3819" t="str">
            <v>7,26</v>
          </cell>
        </row>
        <row r="3820">
          <cell r="A3820" t="str">
            <v>92880</v>
          </cell>
          <cell r="B3820" t="str">
            <v>CORTE E DOBRA DE AÇO CA-25, DIÂMETRO DE 20,0 MM. AF_12/2015</v>
          </cell>
          <cell r="D3820" t="str">
            <v>KG</v>
          </cell>
          <cell r="E3820" t="str">
            <v>7,41</v>
          </cell>
          <cell r="F3820" t="str">
            <v>7,41</v>
          </cell>
        </row>
        <row r="3821">
          <cell r="A3821" t="str">
            <v>92881</v>
          </cell>
          <cell r="B3821" t="str">
            <v>CORTE E DOBRA DE AÇO CA-25, DIÂMETRO DE 25,0 MM. AF_12/2015</v>
          </cell>
          <cell r="D3821" t="str">
            <v>KG</v>
          </cell>
          <cell r="E3821" t="str">
            <v>7,39</v>
          </cell>
          <cell r="F3821" t="str">
            <v>7,40</v>
          </cell>
        </row>
        <row r="3822">
          <cell r="A3822" t="str">
            <v>92882</v>
          </cell>
          <cell r="B3822" t="str">
            <v>ARMAÇÃO UTILIZANDO AÇO CA-25 DE 6,3 MM - MONTAGEM. AF_12/2015</v>
          </cell>
          <cell r="D3822" t="str">
            <v>KG</v>
          </cell>
          <cell r="E3822" t="str">
            <v>9,23</v>
          </cell>
          <cell r="F3822" t="str">
            <v>9,54</v>
          </cell>
        </row>
        <row r="3823">
          <cell r="A3823" t="str">
            <v>92883</v>
          </cell>
          <cell r="B3823" t="str">
            <v>ARMAÇÃO UTILIZANDO AÇO CA-25 DE 8,0 MM - MONTAGEM. AF_12/2015</v>
          </cell>
          <cell r="D3823" t="str">
            <v>KG</v>
          </cell>
          <cell r="E3823" t="str">
            <v>8,60</v>
          </cell>
          <cell r="F3823" t="str">
            <v>8,81</v>
          </cell>
        </row>
        <row r="3824">
          <cell r="A3824" t="str">
            <v>92884</v>
          </cell>
          <cell r="B3824" t="str">
            <v>ARMAÇÃO UTILIZANDO AÇO CA-25 DE 10,0 MM - MONTAGEM. AF_12/2015</v>
          </cell>
          <cell r="D3824" t="str">
            <v>KG</v>
          </cell>
          <cell r="E3824" t="str">
            <v>8,81</v>
          </cell>
          <cell r="F3824" t="str">
            <v>8,95</v>
          </cell>
        </row>
        <row r="3825">
          <cell r="A3825" t="str">
            <v>92885</v>
          </cell>
          <cell r="B3825" t="str">
            <v>ARMAÇÃO UTILIZANDO AÇO CA-25 DE 12,5 MM - MONTAGEM. AF_12/2015</v>
          </cell>
          <cell r="D3825" t="str">
            <v>KG</v>
          </cell>
          <cell r="E3825" t="str">
            <v>8,40</v>
          </cell>
          <cell r="F3825" t="str">
            <v>8,50</v>
          </cell>
        </row>
        <row r="3826">
          <cell r="A3826" t="str">
            <v>92886</v>
          </cell>
          <cell r="B3826" t="str">
            <v>ARMAÇÃO UTILIZANDO AÇO CA-25 DE 16,0 MM - MONTAGEM. AF_12/2015</v>
          </cell>
          <cell r="D3826" t="str">
            <v>KG</v>
          </cell>
          <cell r="E3826" t="str">
            <v>8,07</v>
          </cell>
          <cell r="F3826" t="str">
            <v>8,14</v>
          </cell>
        </row>
        <row r="3827">
          <cell r="A3827" t="str">
            <v>92887</v>
          </cell>
          <cell r="B3827" t="str">
            <v>ARMAÇÃO UTILIZANDO AÇO CA-25 DE 20,0 MM - MONTAGEM. AF_12/2015</v>
          </cell>
          <cell r="D3827" t="str">
            <v>KG</v>
          </cell>
          <cell r="E3827" t="str">
            <v>8,04</v>
          </cell>
          <cell r="F3827" t="str">
            <v>8,09</v>
          </cell>
        </row>
        <row r="3828">
          <cell r="A3828" t="str">
            <v>92888</v>
          </cell>
          <cell r="B3828" t="str">
            <v>ARMAÇÃO UTILIZANDO AÇO CA-25 DE 25,0 MM - MONTAGEM. AF_12/2015</v>
          </cell>
          <cell r="D3828" t="str">
            <v>KG</v>
          </cell>
          <cell r="E3828" t="str">
            <v>7,88</v>
          </cell>
          <cell r="F3828" t="str">
            <v>7,91</v>
          </cell>
        </row>
        <row r="3829">
          <cell r="A3829" t="str">
            <v>92915</v>
          </cell>
          <cell r="B3829" t="str">
            <v>ARMAÇÃO DE ESTRUTURAS DE CONCRETO ARMADO, EXCETO VIGAS, PILARES, LAJES E FUNDAÇÕES, UTILIZANDO AÇO CA-60 DE 5,0 MM - MONTAGEM. AF_12/2015</v>
          </cell>
          <cell r="D3829" t="str">
            <v>KG</v>
          </cell>
          <cell r="E3829" t="str">
            <v>11,40</v>
          </cell>
          <cell r="F3829" t="str">
            <v>11,95</v>
          </cell>
        </row>
        <row r="3830">
          <cell r="A3830" t="str">
            <v>92916</v>
          </cell>
          <cell r="B3830" t="str">
            <v>ARMAÇÃO DE ESTRUTURAS DE CONCRETO ARMADO, EXCETO VIGAS, PILARES, LAJES E FUNDAÇÕES, UTILIZANDO AÇO CA-50 DE 6,3 MM - MONTAGEM. AF_12/2015</v>
          </cell>
          <cell r="D3830" t="str">
            <v>KG</v>
          </cell>
          <cell r="E3830" t="str">
            <v>10,60</v>
          </cell>
          <cell r="F3830" t="str">
            <v>10,98</v>
          </cell>
        </row>
        <row r="3831">
          <cell r="A3831" t="str">
            <v>92917</v>
          </cell>
          <cell r="B3831" t="str">
            <v>ARMAÇÃO DE ESTRUTURAS DE CONCRETO ARMADO, EXCETO VIGAS, PILARES, LAJES E FUNDAÇÕES, UTILIZANDO AÇO CA-50 DE 8,0 MM - MONTAGEM. AF_12/2015</v>
          </cell>
          <cell r="D3831" t="str">
            <v>KG</v>
          </cell>
          <cell r="E3831" t="str">
            <v>9,83</v>
          </cell>
          <cell r="F3831" t="str">
            <v>10,11</v>
          </cell>
        </row>
        <row r="3832">
          <cell r="A3832" t="str">
            <v>92919</v>
          </cell>
          <cell r="B3832" t="str">
            <v>ARMAÇÃO DE ESTRUTURAS DE CONCRETO ARMADO, EXCETO VIGAS, PILARES, LAJES E FUNDAÇÕES, UTILIZANDO AÇO CA-50 DE 10,0 MM - MONTAGEM. AF_12/2015</v>
          </cell>
          <cell r="D3832" t="str">
            <v>KG</v>
          </cell>
          <cell r="E3832" t="str">
            <v>8,74</v>
          </cell>
          <cell r="F3832" t="str">
            <v>8,93</v>
          </cell>
        </row>
        <row r="3833">
          <cell r="A3833" t="str">
            <v>92921</v>
          </cell>
          <cell r="B3833" t="str">
            <v>ARMAÇÃO DE ESTRUTURAS DE CONCRETO ARMADO, EXCETO VIGAS, PILARES, LAJES E FUNDAÇÕES, UTILIZANDO AÇO CA-50 DE 12,5 MM - MONTAGEM. AF_12/2015</v>
          </cell>
          <cell r="D3833" t="str">
            <v>KG</v>
          </cell>
          <cell r="E3833" t="str">
            <v>7,32</v>
          </cell>
          <cell r="F3833" t="str">
            <v>7,45</v>
          </cell>
        </row>
        <row r="3834">
          <cell r="A3834" t="str">
            <v>92922</v>
          </cell>
          <cell r="B3834" t="str">
            <v>ARMAÇÃO DE ESTRUTURAS DE CONCRETO ARMADO, EXCETO VIGAS, PILARES, LAJES E FUNDAÇÕES, UTILIZANDO AÇO CA-50 DE 16,0 MM - MONTAGEM. AF_12/2015</v>
          </cell>
          <cell r="D3834" t="str">
            <v>KG</v>
          </cell>
          <cell r="E3834" t="str">
            <v>6,89</v>
          </cell>
          <cell r="F3834" t="str">
            <v>6,97</v>
          </cell>
        </row>
        <row r="3835">
          <cell r="A3835" t="str">
            <v>92923</v>
          </cell>
          <cell r="B3835" t="str">
            <v>ARMAÇÃO DE ESTRUTURAS DE CONCRETO ARMADO, EXCETO VIGAS, PILARES, LAJES E FUNDAÇÕES, UTILIZANDO AÇO CA-50 DE 20,0 MM - MONTAGEM. AF_12/2015</v>
          </cell>
          <cell r="D3835" t="str">
            <v>KG</v>
          </cell>
          <cell r="E3835" t="str">
            <v>7,67</v>
          </cell>
          <cell r="F3835" t="str">
            <v>7,72</v>
          </cell>
        </row>
        <row r="3836">
          <cell r="A3836" t="str">
            <v>92924</v>
          </cell>
          <cell r="B3836" t="str">
            <v>ARMAÇÃO DE ESTRUTURAS DE CONCRETO ARMADO, EXCETO VIGAS, PILARES, LAJES E FUNDAÇÕES, UTILIZANDO AÇO CA-50 DE 25,0 MM - MONTAGEM. AF_12/2015</v>
          </cell>
          <cell r="D3836" t="str">
            <v>KG</v>
          </cell>
          <cell r="E3836" t="str">
            <v>7,45</v>
          </cell>
          <cell r="F3836" t="str">
            <v>7,49</v>
          </cell>
        </row>
        <row r="3837">
          <cell r="A3837" t="str">
            <v>95445</v>
          </cell>
          <cell r="B3837" t="str">
            <v>CORTE E DOBRA DE AÇO CA-60, DIÂMETRO DE 5,0 MM, UTILIZADO EM ESTRIBO CONTÍNUO HELICOIDAL. AF_10/2016</v>
          </cell>
          <cell r="D3837" t="str">
            <v>KG</v>
          </cell>
          <cell r="E3837" t="str">
            <v>6,20</v>
          </cell>
          <cell r="F3837" t="str">
            <v>6,25</v>
          </cell>
        </row>
        <row r="3838">
          <cell r="A3838" t="str">
            <v>95446</v>
          </cell>
          <cell r="B3838" t="str">
            <v>CORTE E DOBRA DE AÇO CA-50, DIÂMETRO DE 6,3 MM, UTILIZADO EM ESTRIBO CONTÍNUO HELICOIDAL. AF_10/2016</v>
          </cell>
          <cell r="D3838" t="str">
            <v>KG</v>
          </cell>
          <cell r="E3838" t="str">
            <v>6,72</v>
          </cell>
          <cell r="F3838" t="str">
            <v>6,76</v>
          </cell>
        </row>
        <row r="3839">
          <cell r="A3839" t="str">
            <v>95448</v>
          </cell>
          <cell r="B3839" t="str">
            <v>CORTE E DOBRA DE AÇO CA-50, DIÂMERO DE 32 MM, UTILIZADO EM ESTRUTURAS DIVERSAS, EXCETO LAJE. AF_10/2016</v>
          </cell>
          <cell r="D3839" t="str">
            <v>KG</v>
          </cell>
          <cell r="E3839" t="str">
            <v>7,55</v>
          </cell>
          <cell r="F3839" t="str">
            <v>7,56</v>
          </cell>
        </row>
        <row r="3840">
          <cell r="A3840" t="str">
            <v>95576</v>
          </cell>
          <cell r="B3840" t="str">
            <v>MONTAGEM DE ARMADURA LONGITUDINAL/TRANSVERSAL DE ESTACAS DE SEÇÃO CIRCULAR, DIÂMETRO = 8,0 MM. AF_11/2016</v>
          </cell>
          <cell r="D3840" t="str">
            <v>KG</v>
          </cell>
          <cell r="E3840" t="str">
            <v>9,39</v>
          </cell>
          <cell r="F3840" t="str">
            <v>9,62</v>
          </cell>
        </row>
        <row r="3841">
          <cell r="A3841" t="str">
            <v>95577</v>
          </cell>
          <cell r="B3841" t="str">
            <v>MONTAGEM DE ARMADURA LONGITUDINAL DE ESTACAS DE SEÇÃO CIRCULAR, DIÂMETRO = 10,0 MM. AF_11/2016</v>
          </cell>
          <cell r="D3841" t="str">
            <v>KG</v>
          </cell>
          <cell r="E3841" t="str">
            <v>8,47</v>
          </cell>
          <cell r="F3841" t="str">
            <v>8,65</v>
          </cell>
        </row>
        <row r="3842">
          <cell r="A3842" t="str">
            <v>95578</v>
          </cell>
          <cell r="B3842" t="str">
            <v>MONTAGEM DE ARMADURA LONGITUDINAL/TRANSVERSAL DE ESTACAS DE SEÇÃO CIRCULAR, DIÂMETRO = 12,5 MM. AF_11/2016</v>
          </cell>
          <cell r="D3842" t="str">
            <v>KG</v>
          </cell>
          <cell r="E3842" t="str">
            <v>7,23</v>
          </cell>
          <cell r="F3842" t="str">
            <v>7,35</v>
          </cell>
        </row>
        <row r="3843">
          <cell r="A3843" t="str">
            <v>95579</v>
          </cell>
          <cell r="B3843" t="str">
            <v>MONTAGEM DE ARMADURA LONGITUDINAL DE ESTACAS DE SEÇÃO CIRCULAR, DIÂMETRO = 16,0 MM. AF_11/2016</v>
          </cell>
          <cell r="D3843" t="str">
            <v>KG</v>
          </cell>
          <cell r="E3843" t="str">
            <v>6,92</v>
          </cell>
          <cell r="F3843" t="str">
            <v>7,02</v>
          </cell>
        </row>
        <row r="3844">
          <cell r="A3844" t="str">
            <v>95580</v>
          </cell>
          <cell r="B3844" t="str">
            <v>MONTAGEM DE ARMADURA LONGITUDINAL DE ESTACAS DE SEÇÃO CIRCULAR, DIÂMETRO = 20,0 MM. AF_11/2016</v>
          </cell>
          <cell r="D3844" t="str">
            <v>KG</v>
          </cell>
          <cell r="E3844" t="str">
            <v>7,81</v>
          </cell>
          <cell r="F3844" t="str">
            <v>7,88</v>
          </cell>
        </row>
        <row r="3845">
          <cell r="A3845" t="str">
            <v>95581</v>
          </cell>
          <cell r="B3845" t="str">
            <v>MONTAGEM DE ARMADURA LONGITUDINAL DE ESTACAS DE SEÇÃO CIRCULAR, DIÂMETRO = 25,0 MM. AF_11/2016</v>
          </cell>
          <cell r="D3845" t="str">
            <v>KG</v>
          </cell>
          <cell r="E3845" t="str">
            <v>7,66</v>
          </cell>
          <cell r="F3845" t="str">
            <v>7,72</v>
          </cell>
        </row>
        <row r="3846">
          <cell r="A3846" t="str">
            <v>95583</v>
          </cell>
          <cell r="B3846" t="str">
            <v>MONTAGEM DE ARMADURA TRANSVERSAL DE ESTACAS DE SEÇÃO CIRCULAR, DIÂMETRO = 5,0 MM. AF_11/2016</v>
          </cell>
          <cell r="D3846" t="str">
            <v>KG</v>
          </cell>
          <cell r="E3846" t="str">
            <v>11,67</v>
          </cell>
          <cell r="F3846" t="str">
            <v>12,31</v>
          </cell>
        </row>
        <row r="3847">
          <cell r="A3847" t="str">
            <v>95584</v>
          </cell>
          <cell r="B3847" t="str">
            <v>MONTAGEM DE ARMADURA TRANSVERSAL DE ESTACAS DE SEÇÃO CIRCULAR, DIÂMETRO = 6,3 MM. AF_11/2016</v>
          </cell>
          <cell r="D3847" t="str">
            <v>KG</v>
          </cell>
          <cell r="E3847" t="str">
            <v>10,21</v>
          </cell>
          <cell r="F3847" t="str">
            <v>10,62</v>
          </cell>
        </row>
        <row r="3848">
          <cell r="A3848" t="str">
            <v>95585</v>
          </cell>
          <cell r="B3848" t="str">
            <v>MONTAGEM DE ARMADURA LONGITUDINAL/TRANSVERSAL DE ESTACAS DE SEÇÃO RETANGULAR (BARRETE), DIÂMETRO = 8,0 MM. AF_11/2016</v>
          </cell>
          <cell r="D3848" t="str">
            <v>KG</v>
          </cell>
          <cell r="E3848" t="str">
            <v>9,73</v>
          </cell>
          <cell r="F3848" t="str">
            <v>10,00</v>
          </cell>
        </row>
        <row r="3849">
          <cell r="A3849" t="str">
            <v>95586</v>
          </cell>
          <cell r="B3849" t="str">
            <v>MONTAGEM DE ARMADURA LONGITUDINAL DE ESTACAS DE SEÇÃO RETANGULAR (BARRETE), DIÂMETRO = 10,0 MM. AF_11/2016</v>
          </cell>
          <cell r="D3849" t="str">
            <v>KG</v>
          </cell>
          <cell r="E3849" t="str">
            <v>8,74</v>
          </cell>
          <cell r="F3849" t="str">
            <v>8,94</v>
          </cell>
        </row>
        <row r="3850">
          <cell r="A3850" t="str">
            <v>95587</v>
          </cell>
          <cell r="B3850" t="str">
            <v>MONTAGEM DE ARMADURA LONGITUDINAL/TRANSVERSAL DE ESTACAS DE SEÇÃO RETANGULAR (BARRETE), DIÂMETRO = 12,5 MM. AF_11/2016</v>
          </cell>
          <cell r="D3850" t="str">
            <v>KG</v>
          </cell>
          <cell r="E3850" t="str">
            <v>7,44</v>
          </cell>
          <cell r="F3850" t="str">
            <v>7,59</v>
          </cell>
        </row>
        <row r="3851">
          <cell r="A3851" t="str">
            <v>95588</v>
          </cell>
          <cell r="B3851" t="str">
            <v>MONTAGEM DE ARMADURA LONGITUDINAL DE ESTACAS DE SEÇÃO RETANGULAR (BARRETE), DIÂMETRO = 16,0 MM. AF_11/2016</v>
          </cell>
          <cell r="D3851" t="str">
            <v>KG</v>
          </cell>
          <cell r="E3851" t="str">
            <v>7,09</v>
          </cell>
          <cell r="F3851" t="str">
            <v>7,20</v>
          </cell>
        </row>
        <row r="3852">
          <cell r="A3852" t="str">
            <v>95589</v>
          </cell>
          <cell r="B3852" t="str">
            <v>MONTAGEM DE ARMADURA LONGITUDINAL DE ESTACAS DE SEÇÃO RETANGULAR (BARRETE), DIÂMETRO = 20,0 MM. AF_11/2016</v>
          </cell>
          <cell r="D3852" t="str">
            <v>KG</v>
          </cell>
          <cell r="E3852" t="str">
            <v>7,94</v>
          </cell>
          <cell r="F3852" t="str">
            <v>8,03</v>
          </cell>
        </row>
        <row r="3853">
          <cell r="A3853" t="str">
            <v>95590</v>
          </cell>
          <cell r="B3853" t="str">
            <v>MONTAGEM DE ARMADURA LONGITUDINAL DE ESTACAS DE SEÇÃO RETANGULAR (BARRETE), DIÂMETRO = 25,0 MM. AF_11/2016</v>
          </cell>
          <cell r="D3853" t="str">
            <v>KG</v>
          </cell>
          <cell r="E3853" t="str">
            <v>7,77</v>
          </cell>
          <cell r="F3853" t="str">
            <v>7,85</v>
          </cell>
        </row>
        <row r="3854">
          <cell r="A3854" t="str">
            <v>95592</v>
          </cell>
          <cell r="B3854" t="str">
            <v>MONTAGEM DE ARMADURA TRANSVERSAL DE ESTACAS DE SEÇÃO RETANGULAR (BARRETE), DIÂMETRO = 5,0 MM. AF_11/2016</v>
          </cell>
          <cell r="D3854" t="str">
            <v>KG</v>
          </cell>
          <cell r="E3854" t="str">
            <v>14,07</v>
          </cell>
          <cell r="F3854" t="str">
            <v>14,96</v>
          </cell>
        </row>
        <row r="3855">
          <cell r="A3855" t="str">
            <v>95593</v>
          </cell>
          <cell r="B3855" t="str">
            <v>MONTAGEM DE ARMADURA TRANSVERSAL DE ESTACAS DE SEÇÃO RETANGULAR (BARRETE), DIÂMETRO = 6,3 MM. AF_11/2016</v>
          </cell>
          <cell r="D3855" t="str">
            <v>KG</v>
          </cell>
          <cell r="E3855" t="str">
            <v>11,74</v>
          </cell>
          <cell r="F3855" t="str">
            <v>12,27</v>
          </cell>
        </row>
        <row r="3856">
          <cell r="A3856" t="str">
            <v>95943</v>
          </cell>
          <cell r="B3856" t="str">
            <v>ARMAÇÃO DE ESCADA, COM 2 LANCES, DE UMA ESTRUTURA CONVENCIONAL DE CONCRETO ARMADO UTILIZANDO AÇO CA-60 DE 5,0 MM - MONTAGEM. AF_01/2017</v>
          </cell>
          <cell r="D3856" t="str">
            <v>KG</v>
          </cell>
          <cell r="E3856" t="str">
            <v>14,74</v>
          </cell>
          <cell r="F3856" t="str">
            <v>15,66</v>
          </cell>
        </row>
        <row r="3857">
          <cell r="A3857" t="str">
            <v>95944</v>
          </cell>
          <cell r="B3857" t="str">
            <v>ARMAÇÃO DE ESCADA, COM 2 LANCES, DE UMA ESTRUTURA CONVENCIONAL DE CONCRETO ARMADO UTILIZANDO AÇO CA-50 DE 6,3 MM - MONTAGEM. AF_01/2017</v>
          </cell>
          <cell r="D3857" t="str">
            <v>KG</v>
          </cell>
          <cell r="E3857" t="str">
            <v>13,55</v>
          </cell>
          <cell r="F3857" t="str">
            <v>14,26</v>
          </cell>
        </row>
        <row r="3858">
          <cell r="A3858" t="str">
            <v>95945</v>
          </cell>
          <cell r="B3858" t="str">
            <v>ARMAÇÃO DE ESCADA, COM 2 LANCES, DE UMA ESTRUTURA CONVENCIONAL DE CONCRETO ARMADO UTILIZANDO AÇO CA-50 DE 8,0 MM - MONTAGEM. AF_01/2017</v>
          </cell>
          <cell r="D3858" t="str">
            <v>KG</v>
          </cell>
          <cell r="E3858" t="str">
            <v>11,16</v>
          </cell>
          <cell r="F3858" t="str">
            <v>11,58</v>
          </cell>
        </row>
        <row r="3859">
          <cell r="A3859" t="str">
            <v>95946</v>
          </cell>
          <cell r="B3859" t="str">
            <v>ARMAÇÃO DE ESCADA, COM 2 LANCES, DE UMA ESTRUTURA CONVENCIONAL DE CONCRETO ARMADO UTILIZANDO AÇO CA-50 DE 10,0 MM - MONTAGEM. AF_01/2017</v>
          </cell>
          <cell r="D3859" t="str">
            <v>KG</v>
          </cell>
          <cell r="E3859" t="str">
            <v>9,03</v>
          </cell>
          <cell r="F3859" t="str">
            <v>9,24</v>
          </cell>
        </row>
        <row r="3860">
          <cell r="A3860" t="str">
            <v>95947</v>
          </cell>
          <cell r="B3860" t="str">
            <v>ARMAÇÃO DE ESCADA, COM 2 LANCES, DE UMA ESTRUTURA CONVENCIONAL DE CONCRETO ARMADO UTILIZANDO AÇO CA-50 DE 12,5 MM - MONTAGEM. AF_01/2017</v>
          </cell>
          <cell r="D3860" t="str">
            <v>KG</v>
          </cell>
          <cell r="E3860" t="str">
            <v>7,02</v>
          </cell>
          <cell r="F3860" t="str">
            <v>7,13</v>
          </cell>
        </row>
        <row r="3861">
          <cell r="A3861" t="str">
            <v>95948</v>
          </cell>
          <cell r="B3861" t="str">
            <v>ARMAÇÃO DE ESCADA, COM 2 LANCES, DE UMA ESTRUTURA CONVENCIONAL DE CONCRETO ARMADO UTILIZANDO AÇO CA-50 DE 16,0 MM - MONTAGEM. AF_01/2017</v>
          </cell>
          <cell r="D3861" t="str">
            <v>KG</v>
          </cell>
          <cell r="E3861" t="str">
            <v>6,28</v>
          </cell>
          <cell r="F3861" t="str">
            <v>6,29</v>
          </cell>
        </row>
        <row r="3862">
          <cell r="A3862" t="str">
            <v>96544</v>
          </cell>
          <cell r="B3862" t="str">
            <v>ARMAÇÃO DE BLOCO, VIGA BALDRAME OU SAPATA UTILIZANDO AÇO CA-50 DE 6,3 MM - MONTAGEM. AF_06/2017</v>
          </cell>
          <cell r="D3862" t="str">
            <v>KG</v>
          </cell>
          <cell r="E3862" t="str">
            <v>11,31</v>
          </cell>
          <cell r="F3862" t="str">
            <v>11,76</v>
          </cell>
        </row>
        <row r="3863">
          <cell r="A3863" t="str">
            <v>96545</v>
          </cell>
          <cell r="B3863" t="str">
            <v>ARMAÇÃO DE BLOCO, VIGA BALDRAME OU SAPATA UTILIZANDO AÇO CA-50 DE 8 MM - MONTAGEM. AF_06/2017</v>
          </cell>
          <cell r="D3863" t="str">
            <v>KG</v>
          </cell>
          <cell r="E3863" t="str">
            <v>10,40</v>
          </cell>
          <cell r="F3863" t="str">
            <v>10,73</v>
          </cell>
        </row>
        <row r="3864">
          <cell r="A3864" t="str">
            <v>96546</v>
          </cell>
          <cell r="B3864" t="str">
            <v>ARMAÇÃO DE BLOCO, VIGA BALDRAME OU SAPATA UTILIZANDO AÇO CA-50 DE 10 MM - MONTAGEM. AF_06/2017</v>
          </cell>
          <cell r="D3864" t="str">
            <v>KG</v>
          </cell>
          <cell r="E3864" t="str">
            <v>9,21</v>
          </cell>
          <cell r="F3864" t="str">
            <v>9,46</v>
          </cell>
        </row>
        <row r="3865">
          <cell r="A3865" t="str">
            <v>96547</v>
          </cell>
          <cell r="B3865" t="str">
            <v>ARMAÇÃO DE BLOCO, VIGA BALDRAME OU SAPATA UTILIZANDO AÇO CA-50 DE 12,5 MM - MONTAGEM. AF_06/2017</v>
          </cell>
          <cell r="D3865" t="str">
            <v>KG</v>
          </cell>
          <cell r="E3865" t="str">
            <v>7,72</v>
          </cell>
          <cell r="F3865" t="str">
            <v>7,89</v>
          </cell>
        </row>
        <row r="3866">
          <cell r="A3866" t="str">
            <v>96548</v>
          </cell>
          <cell r="B3866" t="str">
            <v>ARMAÇÃO DE BLOCO, VIGA BALDRAME OU SAPATA UTILIZANDO AÇO CA-50 DE 16 MM - MONTAGEM. AF_06/2017</v>
          </cell>
          <cell r="D3866" t="str">
            <v>KG</v>
          </cell>
          <cell r="E3866" t="str">
            <v>7,24</v>
          </cell>
          <cell r="F3866" t="str">
            <v>7,37</v>
          </cell>
        </row>
        <row r="3867">
          <cell r="A3867" t="str">
            <v>96549</v>
          </cell>
          <cell r="B3867" t="str">
            <v>ARMAÇÃO DE BLOCO, VIGA BALDRAME OU SAPATA UTILIZANDO AÇO CA-50 DE 20 MM - MONTAGEM. AF_06/2017</v>
          </cell>
          <cell r="D3867" t="str">
            <v>KG</v>
          </cell>
          <cell r="E3867" t="str">
            <v>8,00</v>
          </cell>
          <cell r="F3867" t="str">
            <v>8,08</v>
          </cell>
        </row>
        <row r="3868">
          <cell r="A3868" t="str">
            <v>96550</v>
          </cell>
          <cell r="B3868" t="str">
            <v>ARMAÇÃO DE BLOCO, VIGA BALDRAME OU SAPATA UTILIZANDO AÇO CA-50 DE 25 MM - MONTAGEM. AF_06/2017</v>
          </cell>
          <cell r="D3868" t="str">
            <v>KG</v>
          </cell>
          <cell r="E3868" t="str">
            <v>7,74</v>
          </cell>
          <cell r="F3868" t="str">
            <v>7,82</v>
          </cell>
        </row>
        <row r="3869">
          <cell r="A3869" t="str">
            <v>100066</v>
          </cell>
          <cell r="B3869" t="str">
            <v>ARMAÇÃO DO SISTEMA DE PAREDES DE CONCRETO, EXECUTADA COMO ARMADURA POSITIVA DE LAJES, TELA Q-196. AF_06/2019</v>
          </cell>
          <cell r="D3869" t="str">
            <v>KG</v>
          </cell>
          <cell r="E3869" t="str">
            <v>6,70</v>
          </cell>
          <cell r="F3869" t="str">
            <v>6,76</v>
          </cell>
        </row>
        <row r="3870">
          <cell r="A3870" t="str">
            <v>100067</v>
          </cell>
          <cell r="B3870" t="str">
            <v>ARMAÇÃO DO SISTEMA DE PAREDES DE CONCRETO, EXECUTADA COMO REFORÇO, VERGALHÃO DE 5,0 MM DE DIÂMETRO. AF_06/2019</v>
          </cell>
          <cell r="D3870" t="str">
            <v>KG</v>
          </cell>
          <cell r="E3870" t="str">
            <v>8,54</v>
          </cell>
          <cell r="F3870" t="str">
            <v>8,78</v>
          </cell>
        </row>
        <row r="3871">
          <cell r="A3871" t="str">
            <v>100068</v>
          </cell>
          <cell r="B3871" t="str">
            <v>ARMAÇÃO DO SISTEMA DE PAREDES DE CONCRETO, EXECUTADA COMO REFORÇO, VERGALHÃO DE 12,5 MM DE DIÂMETRO. AF_06/2019</v>
          </cell>
          <cell r="D3871" t="str">
            <v>KG</v>
          </cell>
          <cell r="E3871" t="str">
            <v>6,66</v>
          </cell>
          <cell r="F3871" t="str">
            <v>6,74</v>
          </cell>
        </row>
        <row r="3872">
          <cell r="A3872" t="str">
            <v>40780</v>
          </cell>
          <cell r="B3872" t="str">
            <v>REGULARIZAÇÃO DE SUPERFICIE DE CONCRETO APARENTE</v>
          </cell>
          <cell r="D3872" t="str">
            <v>M2</v>
          </cell>
          <cell r="E3872" t="str">
            <v>8,26</v>
          </cell>
          <cell r="F3872" t="str">
            <v>9,14</v>
          </cell>
        </row>
        <row r="3873">
          <cell r="A3873" t="str">
            <v>74157/4</v>
          </cell>
          <cell r="B3873" t="str">
            <v>LANCAMENTO/APLICACAO MANUAL DE CONCRETO EM FUNDACOES</v>
          </cell>
          <cell r="D3873" t="str">
            <v>M3</v>
          </cell>
          <cell r="E3873" t="str">
            <v>92,68</v>
          </cell>
          <cell r="F3873" t="str">
            <v>102,53</v>
          </cell>
        </row>
        <row r="3874">
          <cell r="A3874" t="str">
            <v>89993</v>
          </cell>
          <cell r="B3874" t="str">
            <v>GRAUTEAMENTO VERTICAL EM ALVENARIA ESTRUTURAL. AF_01/2015</v>
          </cell>
          <cell r="D3874" t="str">
            <v>M3</v>
          </cell>
          <cell r="E3874" t="str">
            <v>568,93</v>
          </cell>
          <cell r="F3874" t="str">
            <v>599,45</v>
          </cell>
        </row>
        <row r="3875">
          <cell r="A3875" t="str">
            <v>89994</v>
          </cell>
          <cell r="B3875" t="str">
            <v>GRAUTEAMENTO DE CINTA INTERMEDIÁRIA OU DE CONTRAVERGA EM ALVENARIA ESTRUTURAL. AF_01/2015</v>
          </cell>
          <cell r="D3875" t="str">
            <v>M3</v>
          </cell>
          <cell r="E3875" t="str">
            <v>476,75</v>
          </cell>
          <cell r="F3875" t="str">
            <v>497,17</v>
          </cell>
        </row>
        <row r="3876">
          <cell r="A3876" t="str">
            <v>89995</v>
          </cell>
          <cell r="B3876" t="str">
            <v>GRAUTEAMENTO DE CINTA SUPERIOR OU DE VERGA EM ALVENARIA ESTRUTURAL. AF_01/2015</v>
          </cell>
          <cell r="D3876" t="str">
            <v>M3</v>
          </cell>
          <cell r="E3876" t="str">
            <v>545,35</v>
          </cell>
          <cell r="F3876" t="str">
            <v>573,29</v>
          </cell>
        </row>
        <row r="3877">
          <cell r="A3877" t="str">
            <v>90278</v>
          </cell>
          <cell r="B3877" t="str">
            <v>GRAUTE FGK=15 MPA; TRAÇO 1:0,04:2,0:2,4 (CIMENTO/ CAL/ AREIA GROSSA/ BRITA 0) - PREPARO MECÂNICO COM BETONEIRA 400 L. AF_02/2015</v>
          </cell>
          <cell r="D3877" t="str">
            <v>M3</v>
          </cell>
          <cell r="E3877" t="str">
            <v>271,63</v>
          </cell>
          <cell r="F3877" t="str">
            <v>277,39</v>
          </cell>
        </row>
        <row r="3878">
          <cell r="A3878" t="str">
            <v>90279</v>
          </cell>
          <cell r="B3878" t="str">
            <v>GRAUTE FGK=20 MPA; TRAÇO 1:0,04:1,6:1,9 (CIMENTO/ CAL/ AREIA GROSSA/ BRITA 0) - PREPARO MECÂNICO COM BETONEIRA 400 L. AF_02/2015</v>
          </cell>
          <cell r="D3878" t="str">
            <v>M3</v>
          </cell>
          <cell r="E3878" t="str">
            <v>288,69</v>
          </cell>
          <cell r="F3878" t="str">
            <v>293,87</v>
          </cell>
        </row>
        <row r="3879">
          <cell r="A3879" t="str">
            <v>90280</v>
          </cell>
          <cell r="B3879" t="str">
            <v>GRAUTE FGK=25 MPA; TRAÇO 1:0,02:1,2:1,5 (CIMENTO/ CAL/ AREIA GROSSA/ BRITA 0) - PREPARO MECÂNICO COM BETONEIRA 400 L. AF_02/2015</v>
          </cell>
          <cell r="D3879" t="str">
            <v>M3</v>
          </cell>
          <cell r="E3879" t="str">
            <v>321,77</v>
          </cell>
          <cell r="F3879" t="str">
            <v>327,41</v>
          </cell>
        </row>
        <row r="3880">
          <cell r="A3880" t="str">
            <v>90281</v>
          </cell>
          <cell r="B3880" t="str">
            <v>GRAUTE FGK=30 MPA; TRAÇO 1:0,02:0,8:1,1 (CIMENTO/ CAL/ AREIA GROSSA/ BRITA 0) - PREPARO MECÂNICO COM BETONEIRA 400 L. AF_02/2015</v>
          </cell>
          <cell r="D3880" t="str">
            <v>M3</v>
          </cell>
          <cell r="E3880" t="str">
            <v>367,89</v>
          </cell>
          <cell r="F3880" t="str">
            <v>373,30</v>
          </cell>
        </row>
        <row r="3881">
          <cell r="A3881" t="str">
            <v>90282</v>
          </cell>
          <cell r="B3881" t="str">
            <v>GRAUTE FGK=15 MPA; TRAÇO 1:2,0:2,4 (CIMENTO/ AREIA GROSSA/ BRITA 0/ ADITIVO) - PREPARO MECÂNICO COM BETONEIRA 400 L. AF_02/2015</v>
          </cell>
          <cell r="D3881" t="str">
            <v>M3</v>
          </cell>
          <cell r="E3881" t="str">
            <v>274,22</v>
          </cell>
          <cell r="F3881" t="str">
            <v>280,17</v>
          </cell>
        </row>
        <row r="3882">
          <cell r="A3882" t="str">
            <v>90283</v>
          </cell>
          <cell r="B3882" t="str">
            <v>GRAUTE FGK=20 MPA; TRAÇO 1:1,6:1,9 (CIMENTO/ AREIA GROSSA/ BRITA 0/ ADITIVO) - PREPARO MECÂNICO COM BETONEIRA 400 L. AF_02/2015</v>
          </cell>
          <cell r="D3882" t="str">
            <v>M3</v>
          </cell>
          <cell r="E3882" t="str">
            <v>292,03</v>
          </cell>
          <cell r="F3882" t="str">
            <v>297,39</v>
          </cell>
        </row>
        <row r="3883">
          <cell r="A3883" t="str">
            <v>90284</v>
          </cell>
          <cell r="B3883" t="str">
            <v>GRAUTE FGK=25 MPA; TRAÇO 1:1,2:1,5 (CIMENTO/ AREIA GROSSA/ BRITA 0/ ADITIVO) - PREPARO MECÂNICO COM BETONEIRA 400 L. AF_02/2015</v>
          </cell>
          <cell r="D3883" t="str">
            <v>M3</v>
          </cell>
          <cell r="E3883" t="str">
            <v>326,66</v>
          </cell>
          <cell r="F3883" t="str">
            <v>332,49</v>
          </cell>
        </row>
        <row r="3884">
          <cell r="A3884" t="str">
            <v>90285</v>
          </cell>
          <cell r="B3884" t="str">
            <v>GRAUTE FGK=30 MPA; TRAÇO 1:0,8:1,1 (CIMENTO/ AREIA GROSSA/ BRITA 0/ ADITIVO) - PREPARO MECÂNICO COM BETONEIRA 400 L. AF_02/2015</v>
          </cell>
          <cell r="D3884" t="str">
            <v>M3</v>
          </cell>
          <cell r="E3884" t="str">
            <v>374,82</v>
          </cell>
          <cell r="F3884" t="str">
            <v>380,40</v>
          </cell>
        </row>
        <row r="3885">
          <cell r="A3885" t="str">
            <v>90853</v>
          </cell>
          <cell r="B3885" t="str">
            <v>CONCRETAGEM DE LAJES EM EDIFICAÇÕES UNIFAMILIARES FEITAS COM SISTEMA DE FÔRMAS MANUSEÁVEIS, COM CONCRETO USINADO BOMBEÁVEL FCK 20 MPA - LANÇAMENTO, ADENSAMENTO E ACABAMENTO. AF_06/2015</v>
          </cell>
          <cell r="D3885" t="str">
            <v>M3</v>
          </cell>
          <cell r="E3885" t="str">
            <v>383,66</v>
          </cell>
          <cell r="F3885" t="str">
            <v>386,30</v>
          </cell>
        </row>
        <row r="3886">
          <cell r="A3886" t="str">
            <v>90854</v>
          </cell>
          <cell r="B3886" t="str">
            <v>CONCRETAGEM DE PAREDES EM EDIFICAÇÕES UNIFAMILIARES FEITAS COM SISTEMA DE FÔRMAS MANUSEÁVEIS, COM CONCRETO USINADO BOMBEÁVEL FCK 20 MPA - LANÇAMENTO, ADENSAMENTO E ACABAMENTO. AF_06/2015</v>
          </cell>
          <cell r="D3886" t="str">
            <v>M3</v>
          </cell>
          <cell r="E3886" t="str">
            <v>371,94</v>
          </cell>
          <cell r="F3886" t="str">
            <v>374,35</v>
          </cell>
        </row>
        <row r="3887">
          <cell r="A3887" t="str">
            <v>90855</v>
          </cell>
          <cell r="B3887" t="str">
            <v>CONCRETAGEM DE PLATIBANDA EM EDIFICAÇÕES UNIFAMILIARES FEITAS COM SISTEMA DE FÔRMAS MANUSEÁVEIS, COM CONCRETO USINADO BOMBEÁVEL FCK 20 MPA - LANÇAMENTO, ADENSAMENTO E ACABAMENTO. AF_06/2015</v>
          </cell>
          <cell r="D3887" t="str">
            <v>M3</v>
          </cell>
          <cell r="E3887" t="str">
            <v>406,98</v>
          </cell>
          <cell r="F3887" t="str">
            <v>410,73</v>
          </cell>
        </row>
        <row r="3888">
          <cell r="A3888" t="str">
            <v>90856</v>
          </cell>
          <cell r="B3888" t="str">
            <v>CONCRETAGEM DE LAJES EM EDIFICAÇÕES MULTIFAMILIARES FEITAS COM SISTEMA DE FÔRMAS MANUSEÁVEIS, COM CONCRETO USINADO BOMBEÁVEL FCK 20 MPA - LANÇAMENTO, ADENSAMENTO E ACABAMENTO. AF_06/2015</v>
          </cell>
          <cell r="D3888" t="str">
            <v>M3</v>
          </cell>
          <cell r="E3888" t="str">
            <v>386,83</v>
          </cell>
          <cell r="F3888" t="str">
            <v>389,79</v>
          </cell>
        </row>
        <row r="3889">
          <cell r="A3889" t="str">
            <v>90857</v>
          </cell>
          <cell r="B3889" t="str">
            <v>CONCRETAGEM DE PAREDES EM EDIFICAÇÕES MULTIFAMILIARES FEITAS COM SISTEMA DE FÔRMAS MANUSEÁVEIS, COM CONCRETO USINADO BOMBEÁVEL FCK 20 MPA - LANÇAMENTO, ADENSAMENTO E ACABAMENTO. AF_06/2015</v>
          </cell>
          <cell r="D3889" t="str">
            <v>M3</v>
          </cell>
          <cell r="E3889" t="str">
            <v>374,04</v>
          </cell>
          <cell r="F3889" t="str">
            <v>376,68</v>
          </cell>
        </row>
        <row r="3890">
          <cell r="A3890" t="str">
            <v>90858</v>
          </cell>
          <cell r="B3890" t="str">
            <v>CONCRETAGEM DE PLATIBANDA EM EDIFICAÇÕES MULTIFAMILIARES FEITAS COM SISTEMA DE FÔRMAS MANUSEÁVEIS, COM CONCRETO USINADO BOMBEÁVEL FCK 20 MPA - LANÇAMENTO, ADENSAMENTO E ACABAMENTO. AF_06/2015</v>
          </cell>
          <cell r="D3890" t="str">
            <v>M3</v>
          </cell>
          <cell r="E3890" t="str">
            <v>421,50</v>
          </cell>
          <cell r="F3890" t="str">
            <v>426,83</v>
          </cell>
        </row>
        <row r="3891">
          <cell r="A3891" t="str">
            <v>90859</v>
          </cell>
          <cell r="B3891" t="str">
            <v>CONCRETAGEM DE PLATIBANDA EM EDIFICAÇÕES UNIFAMILIARES FEITAS COM SISTEMA DE FÔRMAS MANUSEÁVEIS, COM CONCRETO USINADO AUTOADENSÁVEL FCK 20 MPA - LANÇAMENTO E ACABAMENTO. AF_06/2015</v>
          </cell>
          <cell r="D3891" t="str">
            <v>M3</v>
          </cell>
          <cell r="E3891" t="str">
            <v>365,54</v>
          </cell>
          <cell r="F3891" t="str">
            <v>367,51</v>
          </cell>
        </row>
        <row r="3892">
          <cell r="A3892" t="str">
            <v>90860</v>
          </cell>
          <cell r="B3892" t="str">
            <v>CONCRETAGEM DE PLATIBANDA EM EDIFICAÇÕES MULTIFAMILIARES FEITAS COM SISTEMA DE FÔRMAS MANUSEÁVEIS, COM CONCRETO USINADO AUTOADENSÁVEL FCK 20 MPA - LANÇAMENTO E ACABAMENTO. AF_06/2015</v>
          </cell>
          <cell r="D3892" t="str">
            <v>M3</v>
          </cell>
          <cell r="E3892" t="str">
            <v>369,92</v>
          </cell>
          <cell r="F3892" t="str">
            <v>372,37</v>
          </cell>
        </row>
        <row r="3893">
          <cell r="A3893" t="str">
            <v>90861</v>
          </cell>
          <cell r="B3893" t="str">
            <v>CONCRETAGEM DE EDIFICAÇÕES (PAREDES E LAJES) FEITAS COM SISTEMA DE FÔRMAS MANUSEÁVEIS, COM CONCRETO USINADO BOMBEÁVEL FCK 20 MPA - LANÇAMENTO, ADENSAMENTO E ACABAMENTO. AF_06/2015</v>
          </cell>
          <cell r="D3893" t="str">
            <v>M3</v>
          </cell>
          <cell r="E3893" t="str">
            <v>377,62</v>
          </cell>
          <cell r="F3893" t="str">
            <v>380,29</v>
          </cell>
        </row>
        <row r="3894">
          <cell r="A3894" t="str">
            <v>90862</v>
          </cell>
          <cell r="B3894" t="str">
            <v>CONCRETAGEM DE EDIFICAÇÕES (PAREDES E LAJES) FEITAS COM SISTEMA DE FÔRMAS MANUSEÁVEIS, COM CONCRETO USINADO AUTOADENSÁVEL FCK 20 MPA - LANÇAMENTO E ACABAMENTO. AF_06/2015</v>
          </cell>
          <cell r="D3894" t="str">
            <v>M3</v>
          </cell>
          <cell r="E3894" t="str">
            <v>343,48</v>
          </cell>
          <cell r="F3894" t="str">
            <v>345,03</v>
          </cell>
        </row>
        <row r="3895">
          <cell r="A3895" t="str">
            <v>92718</v>
          </cell>
          <cell r="B3895" t="str">
            <v>CONCRETAGEM DE PILARES, FCK = 25 MPA,  COM USO DE BALDES EM EDIFICAÇÃO COM SEÇÃO MÉDIA DE PILARES MENOR OU IGUAL A 0,25 M² - LANÇAMENTO, ADENSAMENTO E ACABAMENTO. AF_12/2015</v>
          </cell>
          <cell r="D3895" t="str">
            <v>M3</v>
          </cell>
          <cell r="E3895" t="str">
            <v>446,35</v>
          </cell>
          <cell r="F3895" t="str">
            <v>461,73</v>
          </cell>
        </row>
        <row r="3896">
          <cell r="A3896" t="str">
            <v>92719</v>
          </cell>
          <cell r="B3896" t="str">
            <v>CONCRETAGEM DE PILARES, FCK = 25 MPA, COM USO DE GRUA EM EDIFICAÇÃO COM SEÇÃO MÉDIA DE PILARES MENOR OU IGUAL A 0,25 M² - LANÇAMENTO, ADENSAMENTO E ACABAMENTO. AF_12/2015</v>
          </cell>
          <cell r="D3896" t="str">
            <v>M3</v>
          </cell>
          <cell r="E3896" t="str">
            <v>330,31</v>
          </cell>
          <cell r="F3896" t="str">
            <v>333,25</v>
          </cell>
        </row>
        <row r="3897">
          <cell r="A3897" t="str">
            <v>92720</v>
          </cell>
          <cell r="B3897" t="str">
            <v>CONCRETAGEM DE PILARES, FCK = 25 MPA, COM USO DE BOMBA EM EDIFICAÇÃO COM SEÇÃO MÉDIA DE PILARES MENOR OU IGUAL A 0,25 M² - LANÇAMENTO, ADENSAMENTO E ACABAMENTO. AF_12/2015</v>
          </cell>
          <cell r="D3897" t="str">
            <v>M3</v>
          </cell>
          <cell r="E3897" t="str">
            <v>377,29</v>
          </cell>
          <cell r="F3897" t="str">
            <v>379,82</v>
          </cell>
        </row>
        <row r="3898">
          <cell r="A3898" t="str">
            <v>92721</v>
          </cell>
          <cell r="B3898" t="str">
            <v>CONCRETAGEM DE PILARES, FCK = 25 MPA, COM USO DE GRUA EM EDIFICAÇÃO COM SEÇÃO MÉDIA DE PILARES MAIOR QUE 0,25 M² - LANÇAMENTO, ADENSAMENTO E ACABAMENTO. AF_12/2015</v>
          </cell>
          <cell r="D3898" t="str">
            <v>M3</v>
          </cell>
          <cell r="E3898" t="str">
            <v>323,21</v>
          </cell>
          <cell r="F3898" t="str">
            <v>325,39</v>
          </cell>
        </row>
        <row r="3899">
          <cell r="A3899" t="str">
            <v>92722</v>
          </cell>
          <cell r="B3899" t="str">
            <v>CONCRETAGEM DE PILARES, FCK = 25 MPA, COM USO DE BOMBA EM EDIFICAÇÃO COM SEÇÃO MÉDIA DE PILARES MAIOR QUE 0,25 M² - LANÇAMENTO, ADENSAMENTO E ACABAMENTO. AF_12/2015</v>
          </cell>
          <cell r="D3899" t="str">
            <v>M3</v>
          </cell>
          <cell r="E3899" t="str">
            <v>374,32</v>
          </cell>
          <cell r="F3899" t="str">
            <v>376,55</v>
          </cell>
        </row>
        <row r="3900">
          <cell r="A3900" t="str">
            <v>92723</v>
          </cell>
          <cell r="B3900" t="str">
            <v>CONCRETAGEM DE VIGAS E LAJES, FCK=20 MPA, PARA LAJES PREMOLDADAS COM USO DE BOMBA EM EDIFICAÇÃO COM ÁREA MÉDIA DE LAJES MENOR OU IGUAL A 20 M² - LANÇAMENTO, ADENSAMENTO E ACABAMENTO. AF_12/2015</v>
          </cell>
          <cell r="D3900" t="str">
            <v>M3</v>
          </cell>
          <cell r="E3900" t="str">
            <v>363,39</v>
          </cell>
          <cell r="F3900" t="str">
            <v>366,02</v>
          </cell>
        </row>
        <row r="3901">
          <cell r="A3901" t="str">
            <v>92724</v>
          </cell>
          <cell r="B3901" t="str">
            <v>CONCRETAGEM DE VIGAS E LAJES, FCK=20 MPA, PARA LAJES PREMOLDADAS COM USO DE BOMBA EM EDIFICAÇÃO COM ÁREA MÉDIA DE LAJES MAIOR QUE 20 M² - LANÇAMENTO, ADENSAMENTO E ACABAMENTO. AF_12/2015</v>
          </cell>
          <cell r="D3901" t="str">
            <v>M3</v>
          </cell>
          <cell r="E3901" t="str">
            <v>360,81</v>
          </cell>
          <cell r="F3901" t="str">
            <v>363,17</v>
          </cell>
        </row>
        <row r="3902">
          <cell r="A3902" t="str">
            <v>92725</v>
          </cell>
          <cell r="B3902" t="str">
            <v>CONCRETAGEM DE VIGAS E LAJES, FCK=20 MPA, PARA LAJES MACIÇAS OU NERVURADAS COM USO DE BOMBA EM EDIFICAÇÃO COM ÁREA MÉDIA DE LAJES MENOR OU IGUAL A 20 M² - LANÇAMENTO, ADENSAMENTO E ACABAMENTO. AF_12/2015</v>
          </cell>
          <cell r="D3902" t="str">
            <v>M3</v>
          </cell>
          <cell r="E3902" t="str">
            <v>359,73</v>
          </cell>
          <cell r="F3902" t="str">
            <v>361,96</v>
          </cell>
        </row>
        <row r="3903">
          <cell r="A3903" t="str">
            <v>92726</v>
          </cell>
          <cell r="B3903" t="str">
            <v>CONCRETAGEM DE VIGAS E LAJES, FCK=20 MPA, PARA LAJES MACIÇAS OU NERVURADAS COM USO DE BOMBA EM EDIFICAÇÃO COM ÁREA MÉDIA DE LAJES MAIOR QUE 20 M² - LANÇAMENTO, ADENSAMENTO E ACABAMENTO. AF_12/2015</v>
          </cell>
          <cell r="D3903" t="str">
            <v>M3</v>
          </cell>
          <cell r="E3903" t="str">
            <v>357,90</v>
          </cell>
          <cell r="F3903" t="str">
            <v>359,93</v>
          </cell>
        </row>
        <row r="3904">
          <cell r="A3904" t="str">
            <v>92727</v>
          </cell>
          <cell r="B3904" t="str">
            <v>CONCRETAGEM DE VIGAS E LAJES, FCK=20 MPA, PARA LAJES PREMOLDADAS COM JERICAS EM ELEVADOR DE CABO EM EDIFICAÇÃO DE MULTIPAVIMENTOS ATÉ 16 ANDARES, COM ÁREA MÉDIA DE LAJES MENOR OU IGUAL A 20 M² - LANÇAMENTO, ADENSAMENTO E ACABAMENTO. AF_12/2015</v>
          </cell>
          <cell r="D3904" t="str">
            <v>M3</v>
          </cell>
          <cell r="E3904" t="str">
            <v>392,56</v>
          </cell>
          <cell r="F3904" t="str">
            <v>403,34</v>
          </cell>
        </row>
        <row r="3905">
          <cell r="A3905" t="str">
            <v>92728</v>
          </cell>
          <cell r="B3905" t="str">
            <v>CONCRETAGEM DE VIGAS E LAJES, FCK=20 MPA, PARA LAJES PREMOLDADAS COM JERICAS EM ELEVADOR DE CABO EM EDIFICAÇÃO DE MULTIPAVIMENTOS ATÉ 16 ANDARES, COM ÁREA MÉDIA DE LAJES MAIOR QUE 20 M² - LANÇAMENTO, ADENSAMENTO E ACABAMENTO. AF_12/2015</v>
          </cell>
          <cell r="D3905" t="str">
            <v>M3</v>
          </cell>
          <cell r="E3905" t="str">
            <v>374,01</v>
          </cell>
          <cell r="F3905" t="str">
            <v>382,81</v>
          </cell>
        </row>
        <row r="3906">
          <cell r="A3906" t="str">
            <v>92729</v>
          </cell>
          <cell r="B3906" t="str">
            <v>CONCRETAGEM DE VIGAS E LAJES, FCK=20 MPA, PARA LAJES MACIÇAS OU NERVURADAS COM JERICAS EM ELEVADOR DE CABO EM EDIFICAÇÃO DE ATÉ 16 ANDARES, COM ÁREA MÉDIA DE LAJES MENOR OU IGUAL A 20 M² - LANÇAMENTO, ADENSAMENTO E ACABAMENTO. AF_12/2015</v>
          </cell>
          <cell r="D3906" t="str">
            <v>M3</v>
          </cell>
          <cell r="E3906" t="str">
            <v>366,16</v>
          </cell>
          <cell r="F3906" t="str">
            <v>374,13</v>
          </cell>
        </row>
        <row r="3907">
          <cell r="A3907" t="str">
            <v>92730</v>
          </cell>
          <cell r="B3907" t="str">
            <v>CONCRETAGEM DE VIGAS E LAJES, FCK=20 MPA, PARA LAJES MACIÇAS OU NERVURADAS COM JERICAS EM ELEVADOR DE CABO EM EDIFICAÇÃO DE MULTIPAVIMENTOS ATÉ 16 ANDARES, COM ÁREA MÉDIA DE LAJES MAIOR QUE 20 M² - LANÇAMENTO, ADENSAMENTO E ACABAMENTO. AF_12/2015</v>
          </cell>
          <cell r="D3907" t="str">
            <v>M3</v>
          </cell>
          <cell r="E3907" t="str">
            <v>353,07</v>
          </cell>
          <cell r="F3907" t="str">
            <v>359,63</v>
          </cell>
        </row>
        <row r="3908">
          <cell r="A3908" t="str">
            <v>92731</v>
          </cell>
          <cell r="B3908" t="str">
            <v>CONCRETAGEM DE VIGAS E LAJES, FCK=20 MPA, PARA LAJES PREMOLDADAS COM JERICAS EM CREMALHEIRA EM EDIFICAÇÃO DE MULTIPAVIMENTOS ATÉ 16 ANDARES, COM ÁREA MÉDIA DE LAJES MENOR OU IGUAL A 20 M² - LANÇAMENTO, ADENSAMENTO E ACABAMENTO. AF_12/2015</v>
          </cell>
          <cell r="D3908" t="str">
            <v>M3</v>
          </cell>
          <cell r="E3908" t="str">
            <v>368,30</v>
          </cell>
          <cell r="F3908" t="str">
            <v>376,49</v>
          </cell>
        </row>
        <row r="3909">
          <cell r="A3909" t="str">
            <v>92732</v>
          </cell>
          <cell r="B3909" t="str">
            <v>CONCRETAGEM DE VIGAS E LAJES, FCK=20 MPA, PARA LAJES PREMOLDADAS COM JERICAS EM CREMALHEIRA EM EDIFICAÇÃO DE MULTIPAVIMENTOS ATÉ 16 ANDARES, COM ÁREA MÉDIA DE LAJES MAIOR QUE 20 M² - LANÇAMENTO, ADENSAMENTO E ACABAMENTO. AF_12/2015</v>
          </cell>
          <cell r="D3909" t="str">
            <v>M3</v>
          </cell>
          <cell r="E3909" t="str">
            <v>355,56</v>
          </cell>
          <cell r="F3909" t="str">
            <v>362,39</v>
          </cell>
        </row>
        <row r="3910">
          <cell r="A3910" t="str">
            <v>92733</v>
          </cell>
          <cell r="B3910" t="str">
            <v>CONCRETAGEM DE VIGAS E LAJES, FCK=20 MPA, PARA LAJES MACIÇAS OU NERVURADAS COM JERICAS EM CREMALHEIRA EM EDIFICAÇÃO DE MULTIPAVIMENTOS ATÉ 16 ANDARES, COM ÁREA MÉDIA DE LAJES MENOR OU IGUAL A 20 M² - LANÇAMENTO, ADENSAMENTO E ACABAMENTO. AF_12/2015</v>
          </cell>
          <cell r="D3910" t="str">
            <v>M3</v>
          </cell>
          <cell r="E3910" t="str">
            <v>350,16</v>
          </cell>
          <cell r="F3910" t="str">
            <v>356,41</v>
          </cell>
        </row>
        <row r="3911">
          <cell r="A3911" t="str">
            <v>92734</v>
          </cell>
          <cell r="B3911" t="str">
            <v>CONCRETAGEM DE VIGAS E LAJES, FCK=20 MPA, PARA LAJES MACIÇAS OU NERVURADAS COM JERICAS EM CREMALHEIRA EM EDIFICAÇÃO DE MULTIPAVIMENTOS ATÉ 16 ANDARES, COM ÁREA MÉDIA DE LAJES MAIOR QUE 20 M² - LANÇAMENTO, ADENSAMENTO E ACABAMENTO. AF_12/2015</v>
          </cell>
          <cell r="D3911" t="str">
            <v>M3</v>
          </cell>
          <cell r="E3911" t="str">
            <v>341,19</v>
          </cell>
          <cell r="F3911" t="str">
            <v>346,47</v>
          </cell>
        </row>
        <row r="3912">
          <cell r="A3912" t="str">
            <v>92735</v>
          </cell>
          <cell r="B3912" t="str">
            <v>CONCRETAGEM DE VIGAS E LAJES, FCK=20 MPA, PARA LAJES PREMOLDADAS COM GRUA DE CAÇAMBA DE 350 L EM EDIFICAÇÃO DE MULTIPAVIMENTOS ATÉ 16 ANDARES, COM ÁREA MÉDIA DE LAJES MENOR OU IGUAL A 20 M² - LANÇAMENTO, ADENSAMENTO E ACABAMENTO. AF_12/2015</v>
          </cell>
          <cell r="D3912" t="str">
            <v>M3</v>
          </cell>
          <cell r="E3912" t="str">
            <v>345,90</v>
          </cell>
          <cell r="F3912" t="str">
            <v>351,84</v>
          </cell>
        </row>
        <row r="3913">
          <cell r="A3913" t="str">
            <v>92736</v>
          </cell>
          <cell r="B3913" t="str">
            <v>CONCRETAGEM DE VIGAS E LAJES, FCK=20 MPA, PARA LAJES PREMOLDADAS COM GRUA DE CAÇAMBA DE 350 L EM EDIFICAÇÃO DE MULTIPAVIMENTOS ATÉ 16 ANDARES, COM ÁREA MÉDIA DE LAJES MAIOR QUE 20 M² - LANÇAMENTO, ADENSAMENTO E ACABAMENTO. AF_12/2015</v>
          </cell>
          <cell r="D3913" t="str">
            <v>M3</v>
          </cell>
          <cell r="E3913" t="str">
            <v>336,28</v>
          </cell>
          <cell r="F3913" t="str">
            <v>341,16</v>
          </cell>
        </row>
        <row r="3914">
          <cell r="A3914" t="str">
            <v>92739</v>
          </cell>
          <cell r="B3914" t="str">
            <v>CONCRETAGEM DE VIGAS E LAJES, FCK=20 MPA, PARA LAJES MACIÇAS OU NERVURADAS COM GRUA DE CAÇAMBA DE 500 L EM EDIFICAÇÃO DE MULTIPAVIMENTOS ATÉ 16 ANDARES, COM ÁREA MÉDIA DE LAJES MENOR OU IGUAL A 20 M² - LANÇAMENTO, ADENSAMENTO E ACABAMENTO. AF_12/2015</v>
          </cell>
          <cell r="D3914" t="str">
            <v>M3</v>
          </cell>
          <cell r="E3914" t="str">
            <v>322,32</v>
          </cell>
          <cell r="F3914" t="str">
            <v>325,68</v>
          </cell>
        </row>
        <row r="3915">
          <cell r="A3915" t="str">
            <v>92740</v>
          </cell>
          <cell r="B3915" t="str">
            <v>CONCRETAGEM DE VIGAS E LAJES, FCK=20 MPA, PARA LAJES MACIÇAS OU NERVURADAS COM GRUA DE CAÇAMBA DE 500 L EM EDIFICAÇÃO DE MULTIPAVIMENTOS ATÉ 16 ANDARES, COM ÁREA MÉDIA DE LAJES MAIOR QUE 20 M² - LANÇAMENTO, ADENSAMENTO E ACABAMENTO. AF_12/2015</v>
          </cell>
          <cell r="D3915" t="str">
            <v>M3</v>
          </cell>
          <cell r="E3915" t="str">
            <v>317,56</v>
          </cell>
          <cell r="F3915" t="str">
            <v>320,40</v>
          </cell>
        </row>
        <row r="3916">
          <cell r="A3916" t="str">
            <v>92741</v>
          </cell>
          <cell r="B3916" t="str">
            <v>CONCRETAGEM DE VIGAS E LAJES, FCK=20 MPA, PARA QUALQUER TIPO DE LAJE COM BALDES EM EDIFICAÇÃO TÉRREA, COM ÁREA MÉDIA DE LAJES MENOR OU IGUAL A 20 M² - LANÇAMENTO, ADENSAMENTO E ACABAMENTO. AF_12/2015</v>
          </cell>
          <cell r="D3916" t="str">
            <v>M3</v>
          </cell>
          <cell r="E3916" t="str">
            <v>493,96</v>
          </cell>
          <cell r="F3916" t="str">
            <v>515,64</v>
          </cell>
        </row>
        <row r="3917">
          <cell r="A3917" t="str">
            <v>92742</v>
          </cell>
          <cell r="B3917" t="str">
            <v>CONCRETAGEM DE VIGAS E LAJES, FCK=20 MPA, PARA QUALQUER TIPO DE LAJE COM BALDES EM EDIFICAÇÃO DE MULTIPAVIMENTOS ATÉ 04 ANDARES, COM ÁREA MÉDIA DE LAJES MENOR OU IGUAL A 20 M² - LANÇAMENTO, ADENSAMENTO E ACABAMENTO. AF_12/2015</v>
          </cell>
          <cell r="D3917" t="str">
            <v>M3</v>
          </cell>
          <cell r="E3917" t="str">
            <v>679,27</v>
          </cell>
          <cell r="F3917" t="str">
            <v>720,82</v>
          </cell>
        </row>
        <row r="3918">
          <cell r="A3918" t="str">
            <v>92873</v>
          </cell>
          <cell r="B3918" t="str">
            <v>LANÇAMENTO COM USO DE BALDES, ADENSAMENTO E ACABAMENTO DE CONCRETO EM ESTRUTURAS. AF_12/2015</v>
          </cell>
          <cell r="D3918" t="str">
            <v>M3</v>
          </cell>
          <cell r="E3918" t="str">
            <v>143,48</v>
          </cell>
          <cell r="F3918" t="str">
            <v>158,86</v>
          </cell>
        </row>
        <row r="3919">
          <cell r="A3919" t="str">
            <v>92874</v>
          </cell>
          <cell r="B3919" t="str">
            <v>LANÇAMENTO COM USO DE BOMBA, ADENSAMENTO E ACABAMENTO DE CONCRETO EM ESTRUTURAS. AF_12/2015</v>
          </cell>
          <cell r="D3919" t="str">
            <v>M3</v>
          </cell>
          <cell r="E3919" t="str">
            <v>23,85</v>
          </cell>
          <cell r="F3919" t="str">
            <v>26,38</v>
          </cell>
        </row>
        <row r="3920">
          <cell r="A3920" t="str">
            <v>94962</v>
          </cell>
          <cell r="B3920" t="str">
            <v>CONCRETO MAGRO PARA LASTRO, TRAÇO 1:4,5:4,5 (CIMENTO/ AREIA MÉDIA/ BRITA 1)  - PREPARO MECÂNICO COM BETONEIRA 400 L. AF_07/2016</v>
          </cell>
          <cell r="D3920" t="str">
            <v>M3</v>
          </cell>
          <cell r="E3920" t="str">
            <v>224,49</v>
          </cell>
          <cell r="F3920" t="str">
            <v>230,61</v>
          </cell>
        </row>
        <row r="3921">
          <cell r="A3921" t="str">
            <v>94963</v>
          </cell>
          <cell r="B3921" t="str">
            <v>CONCRETO FCK = 15MPA, TRAÇO 1:3,4:3,5 (CIMENTO/ AREIA MÉDIA/ BRITA 1)  - PREPARO MECÂNICO COM BETONEIRA 400 L. AF_07/2016</v>
          </cell>
          <cell r="D3921" t="str">
            <v>M3</v>
          </cell>
          <cell r="E3921" t="str">
            <v>251,38</v>
          </cell>
          <cell r="F3921" t="str">
            <v>257,46</v>
          </cell>
        </row>
        <row r="3922">
          <cell r="A3922" t="str">
            <v>94964</v>
          </cell>
          <cell r="B3922" t="str">
            <v>CONCRETO FCK = 20MPA, TRAÇO 1:2,7:3 (CIMENTO/ AREIA MÉDIA/ BRITA 1)  - PREPARO MECÂNICO COM BETONEIRA 400 L. AF_07/2016</v>
          </cell>
          <cell r="D3922" t="str">
            <v>M3</v>
          </cell>
          <cell r="E3922" t="str">
            <v>277,60</v>
          </cell>
          <cell r="F3922" t="str">
            <v>284,21</v>
          </cell>
        </row>
        <row r="3923">
          <cell r="A3923" t="str">
            <v>94965</v>
          </cell>
          <cell r="B3923" t="str">
            <v>CONCRETO FCK = 25MPA, TRAÇO 1:2,3:2,7 (CIMENTO/ AREIA MÉDIA/ BRITA 1)  - PREPARO MECÂNICO COM BETONEIRA 400 L. AF_07/2016</v>
          </cell>
          <cell r="D3923" t="str">
            <v>M3</v>
          </cell>
          <cell r="E3923" t="str">
            <v>289,33</v>
          </cell>
          <cell r="F3923" t="str">
            <v>295,36</v>
          </cell>
        </row>
        <row r="3924">
          <cell r="A3924" t="str">
            <v>94966</v>
          </cell>
          <cell r="B3924" t="str">
            <v>CONCRETO FCK = 30MPA, TRAÇO 1:2,1:2,5 (CIMENTO/ AREIA MÉDIA/ BRITA 1)  - PREPARO MECÂNICO COM BETONEIRA 400 L. AF_07/2016</v>
          </cell>
          <cell r="D3924" t="str">
            <v>M3</v>
          </cell>
          <cell r="E3924" t="str">
            <v>300,20</v>
          </cell>
          <cell r="F3924" t="str">
            <v>306,21</v>
          </cell>
        </row>
        <row r="3925">
          <cell r="A3925" t="str">
            <v>94967</v>
          </cell>
          <cell r="B3925" t="str">
            <v>CONCRETO FCK = 40MPA, TRAÇO 1:1,6:1,9 (CIMENTO/ AREIA MÉDIA/ BRITA 1)  - PREPARO MECÂNICO COM BETONEIRA 400 L. AF_07/2016</v>
          </cell>
          <cell r="D3925" t="str">
            <v>M3</v>
          </cell>
          <cell r="E3925" t="str">
            <v>345,66</v>
          </cell>
          <cell r="F3925" t="str">
            <v>352,04</v>
          </cell>
        </row>
        <row r="3926">
          <cell r="A3926" t="str">
            <v>94968</v>
          </cell>
          <cell r="B3926" t="str">
            <v>CONCRETO MAGRO PARA LASTRO, TRAÇO 1:4,5:4,5 (CIMENTO/ AREIA MÉDIA/ BRITA 1)  - PREPARO MECÂNICO COM BETONEIRA 600 L. AF_07/2016</v>
          </cell>
          <cell r="D3926" t="str">
            <v>M3</v>
          </cell>
          <cell r="E3926" t="str">
            <v>221,88</v>
          </cell>
          <cell r="F3926" t="str">
            <v>227,39</v>
          </cell>
        </row>
        <row r="3927">
          <cell r="A3927" t="str">
            <v>94969</v>
          </cell>
          <cell r="B3927" t="str">
            <v>CONCRETO FCK = 15MPA, TRAÇO 1:3,4:3,5 (CIMENTO/ AREIA MÉDIA/ BRITA 1)  - PREPARO MECÂNICO COM BETONEIRA 600 L. AF_07/2016</v>
          </cell>
          <cell r="D3927" t="str">
            <v>M3</v>
          </cell>
          <cell r="E3927" t="str">
            <v>246,60</v>
          </cell>
          <cell r="F3927" t="str">
            <v>251,90</v>
          </cell>
        </row>
        <row r="3928">
          <cell r="A3928" t="str">
            <v>94970</v>
          </cell>
          <cell r="B3928" t="str">
            <v>CONCRETO FCK = 20MPA, TRAÇO 1:2,7:3 (CIMENTO/ AREIA MÉDIA/ BRITA 1)  - PREPARO MECÂNICO COM BETONEIRA 600 L. AF_07/2016</v>
          </cell>
          <cell r="D3928" t="str">
            <v>M3</v>
          </cell>
          <cell r="E3928" t="str">
            <v>268,62</v>
          </cell>
          <cell r="F3928" t="str">
            <v>273,92</v>
          </cell>
        </row>
        <row r="3929">
          <cell r="A3929" t="str">
            <v>94971</v>
          </cell>
          <cell r="B3929" t="str">
            <v>CONCRETO FCK = 25MPA, TRAÇO 1:2,3:2,7 (CIMENTO/ AREIA MÉDIA/ BRITA 1)  - PREPARO MECÂNICO COM BETONEIRA 600 L. AF_07/2016</v>
          </cell>
          <cell r="D3929" t="str">
            <v>M3</v>
          </cell>
          <cell r="E3929" t="str">
            <v>284,51</v>
          </cell>
          <cell r="F3929" t="str">
            <v>289,68</v>
          </cell>
        </row>
        <row r="3930">
          <cell r="A3930" t="str">
            <v>94972</v>
          </cell>
          <cell r="B3930" t="str">
            <v>CONCRETO FCK = 30MPA, TRAÇO 1:2,1:2,5 (CIMENTO/ AREIA MÉDIA/ BRITA 1)  - PREPARO MECÂNICO COM BETONEIRA 600 L. AF_07/2016</v>
          </cell>
          <cell r="D3930" t="str">
            <v>M3</v>
          </cell>
          <cell r="E3930" t="str">
            <v>295,22</v>
          </cell>
          <cell r="F3930" t="str">
            <v>300,34</v>
          </cell>
        </row>
        <row r="3931">
          <cell r="A3931" t="str">
            <v>94973</v>
          </cell>
          <cell r="B3931" t="str">
            <v>CONCRETO FCK = 40MPA, TRAÇO 1:1,6:1,9 (CIMENTO/ AREIA MÉDIA/ BRITA 1)  - PREPARO MECÂNICO COM BETONEIRA 600 L. AF_07/2016</v>
          </cell>
          <cell r="D3931" t="str">
            <v>M3</v>
          </cell>
          <cell r="E3931" t="str">
            <v>339,55</v>
          </cell>
          <cell r="F3931" t="str">
            <v>344,85</v>
          </cell>
        </row>
        <row r="3932">
          <cell r="A3932" t="str">
            <v>94974</v>
          </cell>
          <cell r="B3932" t="str">
            <v>CONCRETO MAGRO PARA LASTRO, TRAÇO 1:4,5:4,5 (CIMENTO/ AREIA MÉDIA/ BRITA 1)  - PREPARO MANUAL. AF_07/2016</v>
          </cell>
          <cell r="D3932" t="str">
            <v>M3</v>
          </cell>
          <cell r="E3932" t="str">
            <v>313,72</v>
          </cell>
          <cell r="F3932" t="str">
            <v>328,42</v>
          </cell>
        </row>
        <row r="3933">
          <cell r="A3933" t="str">
            <v>94975</v>
          </cell>
          <cell r="B3933" t="str">
            <v>CONCRETO FCK = 15MPA, TRAÇO 1:3,4:3,5 (CIMENTO/ AREIA MÉDIA/ BRITA 1)  - PREPARO MANUAL. AF_07/2016</v>
          </cell>
          <cell r="D3933" t="str">
            <v>M3</v>
          </cell>
          <cell r="E3933" t="str">
            <v>339,24</v>
          </cell>
          <cell r="F3933" t="str">
            <v>353,97</v>
          </cell>
        </row>
        <row r="3934">
          <cell r="A3934" t="str">
            <v>96555</v>
          </cell>
          <cell r="B3934" t="str">
            <v>CONCRETAGEM DE BLOCOS DE COROAMENTO E VIGAS BALDRAME, FCK 30 MPA, COM USO DE JERICA  LANÇAMENTO, ADENSAMENTO E ACABAMENTO. AF_06/2017</v>
          </cell>
          <cell r="D3934" t="str">
            <v>M3</v>
          </cell>
          <cell r="E3934" t="str">
            <v>416,30</v>
          </cell>
          <cell r="F3934" t="str">
            <v>430,48</v>
          </cell>
        </row>
        <row r="3935">
          <cell r="A3935" t="str">
            <v>96556</v>
          </cell>
          <cell r="B3935" t="str">
            <v>CONCRETAGEM DE SAPATAS, FCK 30 MPA, COM USO DE JERICA  LANÇAMENTO, ADENSAMENTO E ACABAMENTO. AF_06/2017</v>
          </cell>
          <cell r="D3935" t="str">
            <v>M3</v>
          </cell>
          <cell r="E3935" t="str">
            <v>472,29</v>
          </cell>
          <cell r="F3935" t="str">
            <v>492,64</v>
          </cell>
        </row>
        <row r="3936">
          <cell r="A3936" t="str">
            <v>96557</v>
          </cell>
          <cell r="B3936" t="str">
            <v>CONCRETAGEM DE BLOCOS DE COROAMENTO E VIGAS BALDRAMES, FCK 30 MPA, COM USO DE BOMBA  LANÇAMENTO, ADENSAMENTO E ACABAMENTO. AF_06/2017</v>
          </cell>
          <cell r="D3936" t="str">
            <v>M3</v>
          </cell>
          <cell r="E3936" t="str">
            <v>395,03</v>
          </cell>
          <cell r="F3936" t="str">
            <v>396,54</v>
          </cell>
        </row>
        <row r="3937">
          <cell r="A3937" t="str">
            <v>96558</v>
          </cell>
          <cell r="B3937" t="str">
            <v>CONCRETAGEM DE SAPATAS, FCK 30 MPA, COM USO DE BOMBA  LANÇAMENTO, ADENSAMENTO E ACABAMENTO. AF_11/2016</v>
          </cell>
          <cell r="D3937" t="str">
            <v>M3</v>
          </cell>
          <cell r="E3937" t="str">
            <v>400,13</v>
          </cell>
          <cell r="F3937" t="str">
            <v>402,18</v>
          </cell>
        </row>
        <row r="3938">
          <cell r="A3938" t="str">
            <v>99235</v>
          </cell>
          <cell r="B3938" t="str">
            <v>CONCRETAGEM DE EDIFICAÇÕES (PAREDES E LAJES) FEITAS COM SISTEMA DE FÔRMAS MANUSEÁVEIS, COM CONCRETO USINADO AUTOADENSÁVEL FCK 25 MPA - LANÇAMENTO E ACABAMENTO. AF_06/2015</v>
          </cell>
          <cell r="D3938" t="str">
            <v>M3</v>
          </cell>
          <cell r="E3938" t="str">
            <v>355,25</v>
          </cell>
          <cell r="F3938" t="str">
            <v>356,80</v>
          </cell>
        </row>
        <row r="3939">
          <cell r="A3939" t="str">
            <v>99431</v>
          </cell>
          <cell r="B3939" t="str">
            <v>CONCRETAGEM DE LAJES EM EDIFICAÇÕES UNIFAMILIARES FEITAS COM SISTEMA DE FÔRMAS MANUSEÁVEIS, COM CONCRETO USINADO BOMBEÁVEL FCK 25 MPA - LANÇAMENTO, ADENSAMENTO E ACABAMENTO (EXCLUSIVE BOMBA LANÇA). AF_06/2015</v>
          </cell>
          <cell r="D3939" t="str">
            <v>M3</v>
          </cell>
          <cell r="E3939" t="str">
            <v>421,28</v>
          </cell>
          <cell r="F3939" t="str">
            <v>423,92</v>
          </cell>
        </row>
        <row r="3940">
          <cell r="A3940" t="str">
            <v>99432</v>
          </cell>
          <cell r="B3940" t="str">
            <v>CONCRETAGEM DE PAREDES EM EDIFICAÇÕES UNIFAMILIARES FEITAS COM SISTEMA DE FÔRMAS MANUSEÁVEIS, COM CONCRETO USINADO BOMBEÁVEL FCK 25 MPA - LANÇAMENTO, ADENSAMENTO E ACABAMENTO (EXCLUSIVE BOMBA LANÇA). AF_06/2015</v>
          </cell>
          <cell r="D3940" t="str">
            <v>M3</v>
          </cell>
          <cell r="E3940" t="str">
            <v>399,19</v>
          </cell>
          <cell r="F3940" t="str">
            <v>400,63</v>
          </cell>
        </row>
        <row r="3941">
          <cell r="A3941" t="str">
            <v>99433</v>
          </cell>
          <cell r="B3941" t="str">
            <v>CONCRETAGEM DE PLATIBANDA EM EDIFICAÇÕES UNIFAMILIARES FEITAS COM SISTEMA DE FÔRMAS MANUSEÁVEIS, COM CONCRETO USINADO BOMBEÁVEL FCK 25 MPA, - LANÇAMENTO, ADENSAMENTO E ACABAMENTO (EXCLUSIVE BOMBA LANÇA). AF_06/2015</v>
          </cell>
          <cell r="D3941" t="str">
            <v>M3</v>
          </cell>
          <cell r="E3941" t="str">
            <v>445,96</v>
          </cell>
          <cell r="F3941" t="str">
            <v>449,71</v>
          </cell>
        </row>
        <row r="3942">
          <cell r="A3942" t="str">
            <v>99434</v>
          </cell>
          <cell r="B3942" t="str">
            <v>CONCRETAGEM DE LAJES EM EDIFICAÇÕES MULTIFAMILIARES FEITAS COM SISTEMA DE FÔRMAS MANUSEÁVEIS, COM CONCRETO USINADO BOMBEÁVEL FCK 25 MPA - LANÇAMENTO, ADENSAMENTO E ACABAMENTO (EXCLUSIVE BOMBA LANÇA). AF_06/2015</v>
          </cell>
          <cell r="D3942" t="str">
            <v>M3</v>
          </cell>
          <cell r="E3942" t="str">
            <v>424,45</v>
          </cell>
          <cell r="F3942" t="str">
            <v>427,41</v>
          </cell>
        </row>
        <row r="3943">
          <cell r="A3943" t="str">
            <v>99435</v>
          </cell>
          <cell r="B3943" t="str">
            <v>CONCRETAGEM DE PAREDES EM EDIFICAÇÕES MULTIFAMILIARES FEITAS COM SISTEMA DE FÔRMAS MANUSEÁVEIS, COM CONCRETO USINADO BOMBEÁVEL FCK 25 MPA - LANÇAMENTO, ADENSAMENTO E ACABAMENTO (EXCLUSIVE BOMBA LANÇA). AF_06/2015</v>
          </cell>
          <cell r="D3943" t="str">
            <v>M3</v>
          </cell>
          <cell r="E3943" t="str">
            <v>410,64</v>
          </cell>
          <cell r="F3943" t="str">
            <v>413,28</v>
          </cell>
        </row>
        <row r="3944">
          <cell r="A3944" t="str">
            <v>99436</v>
          </cell>
          <cell r="B3944" t="str">
            <v>CONCRETAGEM DE PLATIBANDA EM EDIFICAÇÕES MULTIFAMILIARES FEITAS COM SISTEMA DE FÔRMAS MANUSEÁVEIS, COM CONCRETO USINADO BOMBEÁVEL FCK 25 MPA - LANÇAMENTO, ADENSAMENTO E ACABAMENTO (EXCLUSIVE BOMBA LANÇA). AF_06/2015</v>
          </cell>
          <cell r="D3944" t="str">
            <v>M3</v>
          </cell>
          <cell r="E3944" t="str">
            <v>460,48</v>
          </cell>
          <cell r="F3944" t="str">
            <v>465,81</v>
          </cell>
        </row>
        <row r="3945">
          <cell r="A3945" t="str">
            <v>99437</v>
          </cell>
          <cell r="B3945" t="str">
            <v>CONCRETAGEM DE PLATIBANDA EM EDIFICAÇÕES UNIFAMILIARES FEITAS COM SISTEMA DE FÔRMAS MANUSEÁVEIS, COM CONCRETO USINADO AUTOADENSÁVEL FCK 25 MPA - LANÇAMENTO E ACABAMENTO. AF_06/2015</v>
          </cell>
          <cell r="D3945" t="str">
            <v>M3</v>
          </cell>
          <cell r="E3945" t="str">
            <v>377,95</v>
          </cell>
          <cell r="F3945" t="str">
            <v>379,92</v>
          </cell>
        </row>
        <row r="3946">
          <cell r="A3946" t="str">
            <v>99438</v>
          </cell>
          <cell r="B3946" t="str">
            <v>CONCRETAGEM DE PLATIBANDA EM EDIFICAÇÕES MULTIFAMILIARES FEITAS COM SISTEMA DE FÔRMAS MANUSEÁVEIS, COM CONCRETO USINADO AUTOADENSÁVEL FCK 25 MPA - LANÇAMENTO E ACABAMENTO. AF_06/2015</v>
          </cell>
          <cell r="D3946" t="str">
            <v>M3</v>
          </cell>
          <cell r="E3946" t="str">
            <v>382,33</v>
          </cell>
          <cell r="F3946" t="str">
            <v>384,78</v>
          </cell>
        </row>
        <row r="3947">
          <cell r="A3947" t="str">
            <v>99439</v>
          </cell>
          <cell r="B3947" t="str">
            <v>CONCRETAGEM DE EDIFICAÇÕES (PAREDES E LAJES) FEITAS COM SISTEMA DE FÔRMAS MANUSEÁVEIS, COM CONCRETO USINADO BOMBEÁVEL FCK 25 MPA - LANÇAMENTO, ADENSAMENTO E ACABAMENTO (EXCLUSIVE BOMBA LANÇA). AF_06/2015</v>
          </cell>
          <cell r="D3947" t="str">
            <v>M3</v>
          </cell>
          <cell r="E3947" t="str">
            <v>414,56</v>
          </cell>
          <cell r="F3947" t="str">
            <v>417,23</v>
          </cell>
        </row>
        <row r="3948">
          <cell r="A3948" t="str">
            <v>74141/1</v>
          </cell>
          <cell r="B3948" t="str">
            <v>LAJE PRE-MOLD BETA 11 P/1KN/M2 VAOS 4,40M/INCL VIGOTAS TIJOLOS ARMADURA NEGATIVA CAPEAMENTO 3CM CONCRETO 20MPA ESCORAMENTO MATERIAL E MAO  DE OBRA.</v>
          </cell>
          <cell r="D3948" t="str">
            <v>M2</v>
          </cell>
          <cell r="E3948" t="str">
            <v>66,62</v>
          </cell>
          <cell r="F3948" t="str">
            <v>68,97</v>
          </cell>
        </row>
        <row r="3949">
          <cell r="A3949" t="str">
            <v>74141/2</v>
          </cell>
          <cell r="B3949" t="str">
            <v>LAJE PRE-MOLD BETA 12 P/3,5KN/M2 VAO 4,1M INCL VIGOTAS TIJOLOS ARMADU-RA NEGATIVA CAPEAMENTO 3CM CONCRETO 15MPA ESCORAMENTO MATERIAIS E MAO DE OBRA.</v>
          </cell>
          <cell r="D3949" t="str">
            <v>M2</v>
          </cell>
          <cell r="E3949" t="str">
            <v>73,56</v>
          </cell>
          <cell r="F3949" t="str">
            <v>76,22</v>
          </cell>
        </row>
        <row r="3950">
          <cell r="A3950" t="str">
            <v>74141/3</v>
          </cell>
          <cell r="B3950" t="str">
            <v>LAJE PRE-MOLD BETA 16 P/3,5KN/M2 VAO 5,2M INCL VIGOTAS TIJOLOS ARMADU-RA NEGATIVA CAPEAMENTO 3CM CONCRETO 15MPA ESCORAMENTO MATERIAL E MAO  DE OBRA.</v>
          </cell>
          <cell r="D3950" t="str">
            <v>M2</v>
          </cell>
          <cell r="E3950" t="str">
            <v>87,84</v>
          </cell>
          <cell r="F3950" t="str">
            <v>90,88</v>
          </cell>
        </row>
        <row r="3951">
          <cell r="A3951" t="str">
            <v>74141/4</v>
          </cell>
          <cell r="B3951" t="str">
            <v>LAJE PRE-MOLD BETA 20 P/3,5KN/M2 VAO 6,2M INCL VIGOTAS TIJOLOS ARMADU-RA NEGATIVA CAPEAMENTO 3CM CONCRETO 15MPA ESCORAMENTO MATERIAL E MAO  DE OBRA.</v>
          </cell>
          <cell r="D3951" t="str">
            <v>M2</v>
          </cell>
          <cell r="E3951" t="str">
            <v>100,82</v>
          </cell>
          <cell r="F3951" t="str">
            <v>104,04</v>
          </cell>
        </row>
        <row r="3952">
          <cell r="A3952" t="str">
            <v>74202/1</v>
          </cell>
          <cell r="B3952" t="str">
            <v>LAJE PRE-MOLDADA P/FORRO, SOBRECARGA 100KG/M2, VAOS ATE 3,50M/E=8CM, C/LAJOTAS E CAP.C/CONC FCK=20MPA, 3CM, INTER-EIXO 38CM, C/ESCORAMENTO (REAPR.3X) E FERRAGEM NEGATIVA</v>
          </cell>
          <cell r="D3952" t="str">
            <v>M2</v>
          </cell>
          <cell r="E3952" t="str">
            <v>60,51</v>
          </cell>
          <cell r="F3952" t="str">
            <v>62,56</v>
          </cell>
        </row>
        <row r="3953">
          <cell r="A3953" t="str">
            <v>74202/2</v>
          </cell>
          <cell r="B3953" t="str">
            <v>LAJE PRE-MOLDADA P/PISO, SOBRECARGA 200KG/M2, VAOS ATE 3,50M/E=8CM, C/LAJOTAS E CAP.C/CONC FCK=20MPA, 4CM, INTER-EIXO 38CM, C/ESCORAMENTO (REAPR.3X) E FERRAGEM NEGATIVA</v>
          </cell>
          <cell r="D3953" t="str">
            <v>M2</v>
          </cell>
          <cell r="E3953" t="str">
            <v>66,56</v>
          </cell>
          <cell r="F3953" t="str">
            <v>68,90</v>
          </cell>
        </row>
        <row r="3954">
          <cell r="A3954" t="str">
            <v>73817/1</v>
          </cell>
          <cell r="B3954" t="str">
            <v>EMBASAMENTO DE MATERIAL GRANULAR - PO DE PEDRA</v>
          </cell>
          <cell r="D3954" t="str">
            <v>M3</v>
          </cell>
          <cell r="E3954" t="str">
            <v>81,58</v>
          </cell>
          <cell r="F3954" t="str">
            <v>83,50</v>
          </cell>
        </row>
        <row r="3955">
          <cell r="A3955" t="str">
            <v>73817/2</v>
          </cell>
          <cell r="B3955" t="str">
            <v>EMBASAMENTO DE MATERIAL GRANULAR - RACHAO</v>
          </cell>
          <cell r="D3955" t="str">
            <v>M3</v>
          </cell>
          <cell r="E3955" t="str">
            <v>107,58</v>
          </cell>
          <cell r="F3955" t="str">
            <v>111,26</v>
          </cell>
        </row>
        <row r="3956">
          <cell r="A3956" t="str">
            <v>74078/1</v>
          </cell>
          <cell r="B3956" t="str">
            <v>AGULHAMENTO FUNDO DE VALAS C/MACO 30KG PEDRA-DE-MAO H=10CM</v>
          </cell>
          <cell r="D3956" t="str">
            <v>M2</v>
          </cell>
          <cell r="E3956" t="str">
            <v>27,21</v>
          </cell>
          <cell r="F3956" t="str">
            <v>29,42</v>
          </cell>
        </row>
        <row r="3957">
          <cell r="A3957" t="str">
            <v>83518</v>
          </cell>
          <cell r="B3957" t="str">
            <v>ALVENARIA EMBASAMENTO E=20 CM BLOCO CONCRETO</v>
          </cell>
          <cell r="D3957" t="str">
            <v>M3</v>
          </cell>
          <cell r="E3957" t="str">
            <v>320,82</v>
          </cell>
          <cell r="F3957" t="str">
            <v>334,37</v>
          </cell>
        </row>
        <row r="3958">
          <cell r="A3958" t="str">
            <v>95467</v>
          </cell>
          <cell r="B3958" t="str">
            <v>EMBASAMENTO C/PEDRA ARGAMASSADA UTILIZANDO ARG.CIM/AREIA 1:4</v>
          </cell>
          <cell r="D3958" t="str">
            <v>M3</v>
          </cell>
          <cell r="E3958" t="str">
            <v>340,32</v>
          </cell>
          <cell r="F3958" t="str">
            <v>363,42</v>
          </cell>
        </row>
        <row r="3959">
          <cell r="A3959" t="str">
            <v>68328</v>
          </cell>
          <cell r="B3959" t="str">
            <v>JUNTA DE DILATACAO COM ISOPOR 10 MM</v>
          </cell>
          <cell r="D3959" t="str">
            <v>M2</v>
          </cell>
          <cell r="E3959" t="str">
            <v>13,32</v>
          </cell>
          <cell r="F3959" t="str">
            <v>13,52</v>
          </cell>
        </row>
        <row r="3960">
          <cell r="A3960" t="str">
            <v>73898/1</v>
          </cell>
          <cell r="B3960" t="str">
            <v>JUNTA DE DILATACAO ELASTICA (PVC) O-220/6 PRESSAO ATE 30 MCA</v>
          </cell>
          <cell r="D3960" t="str">
            <v>M</v>
          </cell>
          <cell r="E3960" t="str">
            <v>96,00</v>
          </cell>
          <cell r="F3960" t="str">
            <v>96,41</v>
          </cell>
        </row>
        <row r="3961">
          <cell r="A3961" t="str">
            <v>79471</v>
          </cell>
          <cell r="B3961" t="str">
            <v>PINTURA ADESIVA P/ CONCRETO, A BASE DE RESINA EPOXI ( SIKADUR 32 )</v>
          </cell>
          <cell r="D3961" t="str">
            <v>KG</v>
          </cell>
          <cell r="E3961" t="str">
            <v>51,61</v>
          </cell>
          <cell r="F3961" t="str">
            <v>52,82</v>
          </cell>
        </row>
        <row r="3962">
          <cell r="A3962" t="str">
            <v>98576</v>
          </cell>
          <cell r="B3962" t="str">
            <v>TRATAMENTO DE JUNTA DE DILATAÇÃO COM MANTA ASFÁLTICA ADERIDA COM MAÇARICO. AF_06/2018</v>
          </cell>
          <cell r="D3962" t="str">
            <v>M</v>
          </cell>
          <cell r="E3962" t="str">
            <v>16,46</v>
          </cell>
          <cell r="F3962" t="str">
            <v>16,51</v>
          </cell>
        </row>
        <row r="3963">
          <cell r="A3963" t="str">
            <v>93182</v>
          </cell>
          <cell r="B3963" t="str">
            <v>VERGA PRÉ-MOLDADA PARA JANELAS COM ATÉ 1,5 M DE VÃO. AF_03/2016</v>
          </cell>
          <cell r="D3963" t="str">
            <v>M</v>
          </cell>
          <cell r="E3963" t="str">
            <v>22,07</v>
          </cell>
          <cell r="F3963" t="str">
            <v>22,76</v>
          </cell>
        </row>
        <row r="3964">
          <cell r="A3964" t="str">
            <v>93183</v>
          </cell>
          <cell r="B3964" t="str">
            <v>VERGA PRÉ-MOLDADA PARA JANELAS COM MAIS DE 1,5 M DE VÃO. AF_03/2016</v>
          </cell>
          <cell r="D3964" t="str">
            <v>M</v>
          </cell>
          <cell r="E3964" t="str">
            <v>28,08</v>
          </cell>
          <cell r="F3964" t="str">
            <v>28,80</v>
          </cell>
        </row>
        <row r="3965">
          <cell r="A3965" t="str">
            <v>93184</v>
          </cell>
          <cell r="B3965" t="str">
            <v>VERGA PRÉ-MOLDADA PARA PORTAS COM ATÉ 1,5 M DE VÃO. AF_03/2016</v>
          </cell>
          <cell r="D3965" t="str">
            <v>M</v>
          </cell>
          <cell r="E3965" t="str">
            <v>16,71</v>
          </cell>
          <cell r="F3965" t="str">
            <v>17,32</v>
          </cell>
        </row>
        <row r="3966">
          <cell r="A3966" t="str">
            <v>93185</v>
          </cell>
          <cell r="B3966" t="str">
            <v>VERGA PRÉ-MOLDADA PARA PORTAS COM MAIS DE 1,5 M DE VÃO. AF_03/2016</v>
          </cell>
          <cell r="D3966" t="str">
            <v>M</v>
          </cell>
          <cell r="E3966" t="str">
            <v>27,62</v>
          </cell>
          <cell r="F3966" t="str">
            <v>28,32</v>
          </cell>
        </row>
        <row r="3967">
          <cell r="A3967" t="str">
            <v>93186</v>
          </cell>
          <cell r="B3967" t="str">
            <v>VERGA MOLDADA IN LOCO EM CONCRETO PARA JANELAS COM ATÉ 1,5 M DE VÃO. AF_03/2016</v>
          </cell>
          <cell r="D3967" t="str">
            <v>M</v>
          </cell>
          <cell r="E3967" t="str">
            <v>38,70</v>
          </cell>
          <cell r="F3967" t="str">
            <v>40,27</v>
          </cell>
        </row>
        <row r="3968">
          <cell r="A3968" t="str">
            <v>93187</v>
          </cell>
          <cell r="B3968" t="str">
            <v>VERGA MOLDADA IN LOCO EM CONCRETO PARA JANELAS COM MAIS DE 1,5 M DE VÃO. AF_03/2016</v>
          </cell>
          <cell r="D3968" t="str">
            <v>M</v>
          </cell>
          <cell r="E3968" t="str">
            <v>44,42</v>
          </cell>
          <cell r="F3968" t="str">
            <v>46,03</v>
          </cell>
        </row>
        <row r="3969">
          <cell r="A3969" t="str">
            <v>93188</v>
          </cell>
          <cell r="B3969" t="str">
            <v>VERGA MOLDADA IN LOCO EM CONCRETO PARA PORTAS COM ATÉ 1,5 M DE VÃO. AF_03/2016</v>
          </cell>
          <cell r="D3969" t="str">
            <v>M</v>
          </cell>
          <cell r="E3969" t="str">
            <v>36,12</v>
          </cell>
          <cell r="F3969" t="str">
            <v>37,65</v>
          </cell>
        </row>
        <row r="3970">
          <cell r="A3970" t="str">
            <v>93189</v>
          </cell>
          <cell r="B3970" t="str">
            <v>VERGA MOLDADA IN LOCO EM CONCRETO PARA PORTAS COM MAIS DE 1,5 M DE VÃO. AF_03/2016</v>
          </cell>
          <cell r="D3970" t="str">
            <v>M</v>
          </cell>
          <cell r="E3970" t="str">
            <v>44,70</v>
          </cell>
          <cell r="F3970" t="str">
            <v>46,30</v>
          </cell>
        </row>
        <row r="3971">
          <cell r="A3971" t="str">
            <v>93190</v>
          </cell>
          <cell r="B3971" t="str">
            <v>VERGA MOLDADA IN LOCO COM UTILIZAÇÃO DE BLOCOS CANALETA PARA JANELAS COM ATÉ 1,5 M DE VÃO. AF_03/2016</v>
          </cell>
          <cell r="D3971" t="str">
            <v>M</v>
          </cell>
          <cell r="E3971" t="str">
            <v>28,76</v>
          </cell>
          <cell r="F3971" t="str">
            <v>29,61</v>
          </cell>
        </row>
        <row r="3972">
          <cell r="A3972" t="str">
            <v>93191</v>
          </cell>
          <cell r="B3972" t="str">
            <v>VERGA MOLDADA IN LOCO COM UTILIZAÇÃO DE BLOCOS CANALETA PARA JANELAS COM MAIS DE 1,5 M DE VÃO. AF_03/2016</v>
          </cell>
          <cell r="D3972" t="str">
            <v>M</v>
          </cell>
          <cell r="E3972" t="str">
            <v>30,20</v>
          </cell>
          <cell r="F3972" t="str">
            <v>31,01</v>
          </cell>
        </row>
        <row r="3973">
          <cell r="A3973" t="str">
            <v>93192</v>
          </cell>
          <cell r="B3973" t="str">
            <v>VERGA MOLDADA IN LOCO COM UTILIZAÇÃO DE BLOCOS CANALETA PARA PORTAS COM ATÉ 1,5 M DE VÃO. AF_03/2016</v>
          </cell>
          <cell r="D3973" t="str">
            <v>M</v>
          </cell>
          <cell r="E3973" t="str">
            <v>30,48</v>
          </cell>
          <cell r="F3973" t="str">
            <v>31,38</v>
          </cell>
        </row>
        <row r="3974">
          <cell r="A3974" t="str">
            <v>93193</v>
          </cell>
          <cell r="B3974" t="str">
            <v>VERGA MOLDADA IN LOCO COM UTILIZAÇÃO DE BLOCOS CANALETA PARA PORTAS COM MAIS DE 1,5 M DE VÃO. AF_03/2016</v>
          </cell>
          <cell r="D3974" t="str">
            <v>M</v>
          </cell>
          <cell r="E3974" t="str">
            <v>30,53</v>
          </cell>
          <cell r="F3974" t="str">
            <v>31,31</v>
          </cell>
        </row>
        <row r="3975">
          <cell r="A3975" t="str">
            <v>93194</v>
          </cell>
          <cell r="B3975" t="str">
            <v>CONTRAVERGA PRÉ-MOLDADA PARA VÃOS DE ATÉ 1,5 M DE COMPRIMENTO. AF_03/2016</v>
          </cell>
          <cell r="D3975" t="str">
            <v>M</v>
          </cell>
          <cell r="E3975" t="str">
            <v>21,75</v>
          </cell>
          <cell r="F3975" t="str">
            <v>22,43</v>
          </cell>
        </row>
        <row r="3976">
          <cell r="A3976" t="str">
            <v>93195</v>
          </cell>
          <cell r="B3976" t="str">
            <v>CONTRAVERGA PRÉ-MOLDADA PARA VÃOS DE MAIS DE 1,5 M DE COMPRIMENTO. AF_03/2016</v>
          </cell>
          <cell r="D3976" t="str">
            <v>M</v>
          </cell>
          <cell r="E3976" t="str">
            <v>25,64</v>
          </cell>
          <cell r="F3976" t="str">
            <v>26,35</v>
          </cell>
        </row>
        <row r="3977">
          <cell r="A3977" t="str">
            <v>93196</v>
          </cell>
          <cell r="B3977" t="str">
            <v>CONTRAVERGA MOLDADA IN LOCO EM CONCRETO PARA VÃOS DE ATÉ 1,5 M DE COMPRIMENTO. AF_03/2016</v>
          </cell>
          <cell r="D3977" t="str">
            <v>M</v>
          </cell>
          <cell r="E3977" t="str">
            <v>37,53</v>
          </cell>
          <cell r="F3977" t="str">
            <v>39,10</v>
          </cell>
        </row>
        <row r="3978">
          <cell r="A3978" t="str">
            <v>93197</v>
          </cell>
          <cell r="B3978" t="str">
            <v>CONTRAVERGA MOLDADA IN LOCO EM CONCRETO PARA VÃOS DE MAIS DE 1,5 M DE COMPRIMENTO. AF_03/2016</v>
          </cell>
          <cell r="D3978" t="str">
            <v>M</v>
          </cell>
          <cell r="E3978" t="str">
            <v>41,47</v>
          </cell>
          <cell r="F3978" t="str">
            <v>43,08</v>
          </cell>
        </row>
        <row r="3979">
          <cell r="A3979" t="str">
            <v>93198</v>
          </cell>
          <cell r="B3979" t="str">
            <v>CONTRAVERGA MOLDADA IN LOCO COM UTILIZAÇÃO DE BLOCOS CANALETA PARA VÃOS DE ATÉ 1,5 M DE COMPRIMENTO. AF_03/2016</v>
          </cell>
          <cell r="D3979" t="str">
            <v>M</v>
          </cell>
          <cell r="E3979" t="str">
            <v>26,35</v>
          </cell>
          <cell r="F3979" t="str">
            <v>27,20</v>
          </cell>
        </row>
        <row r="3980">
          <cell r="A3980" t="str">
            <v>93199</v>
          </cell>
          <cell r="B3980" t="str">
            <v>CONTRAVERGA MOLDADA IN LOCO COM UTILIZAÇÃO DE BLOCOS CANALETA PARA VÃOS DE MAIS DE 1,5 M DE COMPRIMENTO. AF_03/2016</v>
          </cell>
          <cell r="D3980" t="str">
            <v>M</v>
          </cell>
          <cell r="E3980" t="str">
            <v>25,96</v>
          </cell>
          <cell r="F3980" t="str">
            <v>26,77</v>
          </cell>
        </row>
        <row r="3981">
          <cell r="A3981" t="str">
            <v>93200</v>
          </cell>
          <cell r="B3981" t="str">
            <v>FIXAÇÃO (ENCUNHAMENTO) DE ALVENARIA DE VEDAÇÃO COM ARGAMASSA APLICADA COM BISNAGA. AF_03/2016</v>
          </cell>
          <cell r="D3981" t="str">
            <v>M</v>
          </cell>
          <cell r="E3981" t="str">
            <v>1,99</v>
          </cell>
          <cell r="F3981" t="str">
            <v>2,13</v>
          </cell>
        </row>
        <row r="3982">
          <cell r="A3982" t="str">
            <v>93201</v>
          </cell>
          <cell r="B3982" t="str">
            <v>FIXAÇÃO (ENCUNHAMENTO) DE ALVENARIA DE VEDAÇÃO COM ARGAMASSA APLICADA COM COLHER. AF_03/2016</v>
          </cell>
          <cell r="D3982" t="str">
            <v>M</v>
          </cell>
          <cell r="E3982" t="str">
            <v>4,15</v>
          </cell>
          <cell r="F3982" t="str">
            <v>4,51</v>
          </cell>
        </row>
        <row r="3983">
          <cell r="A3983" t="str">
            <v>93202</v>
          </cell>
          <cell r="B3983" t="str">
            <v>FIXAÇÃO (ENCUNHAMENTO) DE ALVENARIA DE VEDAÇÃO COM TIJOLO MACIÇO. AF_03/2016</v>
          </cell>
          <cell r="D3983" t="str">
            <v>M</v>
          </cell>
          <cell r="E3983" t="str">
            <v>16,61</v>
          </cell>
          <cell r="F3983" t="str">
            <v>17,85</v>
          </cell>
        </row>
        <row r="3984">
          <cell r="A3984" t="str">
            <v>93203</v>
          </cell>
          <cell r="B3984" t="str">
            <v>FIXAÇÃO (ENCUNHAMENTO) DE ALVENARIA DE VEDAÇÃO COM ESPUMA DE POLIURETANO EXPANSIVA. AF_03/2016</v>
          </cell>
          <cell r="D3984" t="str">
            <v>M</v>
          </cell>
          <cell r="E3984" t="str">
            <v>11,65</v>
          </cell>
          <cell r="F3984" t="str">
            <v>11,83</v>
          </cell>
        </row>
        <row r="3985">
          <cell r="A3985" t="str">
            <v>93204</v>
          </cell>
          <cell r="B3985" t="str">
            <v>CINTA DE AMARRAÇÃO DE ALVENARIA MOLDADA IN LOCO EM CONCRETO. AF_03/2016</v>
          </cell>
          <cell r="D3985" t="str">
            <v>M</v>
          </cell>
          <cell r="E3985" t="str">
            <v>30,50</v>
          </cell>
          <cell r="F3985" t="str">
            <v>31,82</v>
          </cell>
        </row>
        <row r="3986">
          <cell r="A3986" t="str">
            <v>93205</v>
          </cell>
          <cell r="B3986" t="str">
            <v>CINTA DE AMARRAÇÃO DE ALVENARIA MOLDADA IN LOCO COM UTILIZAÇÃO DE BLOCOS CANALETA. AF_03/2016</v>
          </cell>
          <cell r="D3986" t="str">
            <v>M</v>
          </cell>
          <cell r="E3986" t="str">
            <v>23,64</v>
          </cell>
          <cell r="F3986" t="str">
            <v>24,43</v>
          </cell>
        </row>
        <row r="3987">
          <cell r="A3987" t="str">
            <v>71623</v>
          </cell>
          <cell r="B3987" t="str">
            <v>CHAPIM DE CONCRETO APARENTE COM ACABAMENTO DESEMPENADO, FORMA DE COMPENSADO PLASTIFICADO (MADEIRIT) DE 14 X 10 CM, FUNDIDO NO LOCAL.</v>
          </cell>
          <cell r="D3987" t="str">
            <v>M</v>
          </cell>
          <cell r="E3987" t="str">
            <v>23,96</v>
          </cell>
          <cell r="F3987" t="str">
            <v>25,53</v>
          </cell>
        </row>
        <row r="3988">
          <cell r="A3988" t="str">
            <v>74144/2</v>
          </cell>
          <cell r="B3988" t="str">
            <v>SUPORTE APOIO CAIXA D AGUA BARROTES MADEIRA DE 1</v>
          </cell>
          <cell r="D3988" t="str">
            <v>UN</v>
          </cell>
          <cell r="E3988" t="str">
            <v>16,48</v>
          </cell>
          <cell r="F3988" t="str">
            <v>16,48</v>
          </cell>
        </row>
        <row r="3989">
          <cell r="A3989" t="str">
            <v>84153</v>
          </cell>
          <cell r="B3989" t="str">
            <v>APARELHO DE APOIO NEOPRENE NAO FRETADO (1,4KG/DM3)</v>
          </cell>
          <cell r="D3989" t="str">
            <v>KG</v>
          </cell>
          <cell r="E3989" t="str">
            <v>66,07</v>
          </cell>
          <cell r="F3989" t="str">
            <v>66,28</v>
          </cell>
        </row>
        <row r="3990">
          <cell r="A3990" t="str">
            <v>84154</v>
          </cell>
          <cell r="B3990" t="str">
            <v>APARELHO APOIO NEOPRENE FRETADO</v>
          </cell>
          <cell r="D3990" t="str">
            <v>DM3</v>
          </cell>
          <cell r="E3990" t="str">
            <v>137,49</v>
          </cell>
          <cell r="F3990" t="str">
            <v>137,70</v>
          </cell>
        </row>
        <row r="3991">
          <cell r="A3991" t="str">
            <v>85233</v>
          </cell>
          <cell r="B3991" t="str">
            <v>ESCADA EM CONCRETO ARMADO, FCK = 15 MPA, MOLDADA IN LOCO</v>
          </cell>
          <cell r="D3991" t="str">
            <v>M3</v>
          </cell>
          <cell r="E3991" t="str">
            <v>2.178,51</v>
          </cell>
          <cell r="F3991" t="str">
            <v>2.292,73</v>
          </cell>
        </row>
        <row r="3992">
          <cell r="A3992" t="str">
            <v>95952</v>
          </cell>
          <cell r="B3992" t="str">
            <v>(COMPOSIÇÃO REPRESENTATIVA) EXECUÇÃO DE ESTRUTURAS DE CONCRETO ARMADO CONVENCIONAL, PARA EDIFICAÇÃO HABITACIONAL MULTIFAMILIAR (PRÉDIO), FCK = 25 MPA. AF_01/2017</v>
          </cell>
          <cell r="D3992" t="str">
            <v>M3</v>
          </cell>
          <cell r="E3992" t="str">
            <v>1.412,95</v>
          </cell>
          <cell r="F3992" t="str">
            <v>1.454,50</v>
          </cell>
        </row>
        <row r="3993">
          <cell r="A3993" t="str">
            <v>95953</v>
          </cell>
          <cell r="B3993" t="str">
            <v>(COMPOSIÇÃO REPRESENTATIVA) EXECUÇÃO DE ESTRUTURAS DE CONCRETO ARMADO, PARA EDIFICAÇÃO HABITACIONAL UNIFAMILIAR COM DOIS PAVIMENTOS (CASA ISOLADA), FCK = 25 MPA. AF_01/2017</v>
          </cell>
          <cell r="D3993" t="str">
            <v>M3</v>
          </cell>
          <cell r="E3993" t="str">
            <v>2.272,50</v>
          </cell>
          <cell r="F3993" t="str">
            <v>2.364,78</v>
          </cell>
        </row>
        <row r="3994">
          <cell r="A3994" t="str">
            <v>95954</v>
          </cell>
          <cell r="B3994" t="str">
            <v>(COMPOSIÇÃO REPRESENTATIVA) EXECUÇÃO DE ESTRUTURAS DE CONCRETO ARMADO, PARA EDIFICAÇÃO HABITACIONAL UNIFAMILIAR COM DOIS PAVIMENTOS (CASA EM EMPREENDIMENTOS), FCK = 25 MPA. AF_01/2017</v>
          </cell>
          <cell r="D3994" t="str">
            <v>M3</v>
          </cell>
          <cell r="E3994" t="str">
            <v>1.596,87</v>
          </cell>
          <cell r="F3994" t="str">
            <v>1.656,31</v>
          </cell>
        </row>
        <row r="3995">
          <cell r="A3995" t="str">
            <v>95955</v>
          </cell>
          <cell r="B3995" t="str">
            <v>(COMPOSIÇÃO REPRESENTATIVA) EXECUÇÃO DE ESTRUTURAS DE CONCRETO ARMADO, PARA EDIFICAÇÃO HABITACIONAL UNIFAMILIAR TÉRREA (CASA ISOLADA), FCK = 25 MPA. AF_01/2017</v>
          </cell>
          <cell r="D3995" t="str">
            <v>M3</v>
          </cell>
          <cell r="E3995" t="str">
            <v>2.004,62</v>
          </cell>
          <cell r="F3995" t="str">
            <v>2.083,33</v>
          </cell>
        </row>
        <row r="3996">
          <cell r="A3996" t="str">
            <v>95956</v>
          </cell>
          <cell r="B3996" t="str">
            <v>(COMPOSIÇÃO REPRESENTATIVA) EXECUÇÃO DE ESTRUTURAS DE CONCRETO ARMADO, PARA EDIFICAÇÃO HABITACIONAL UNIFAMILIAR TÉRREA (CASA EM EMPREENDIMENTOS), FCK = 25 MPA. AF_01/2017</v>
          </cell>
          <cell r="D3996" t="str">
            <v>M3</v>
          </cell>
          <cell r="E3996" t="str">
            <v>1.550,46</v>
          </cell>
          <cell r="F3996" t="str">
            <v>1.607,61</v>
          </cell>
        </row>
        <row r="3997">
          <cell r="A3997" t="str">
            <v>95957</v>
          </cell>
          <cell r="B3997" t="str">
            <v>(COMPOSIÇÃO REPRESENTATIVA) EXECUÇÃO DE ESTRUTURAS DE CONCRETO ARMADO, PARA EDIFICAÇÃO INSTITUCIONAL TÉRREA, FCK = 25 MPA. AF_01/2017</v>
          </cell>
          <cell r="D3997" t="str">
            <v>M3</v>
          </cell>
          <cell r="E3997" t="str">
            <v>2.048,10</v>
          </cell>
          <cell r="F3997" t="str">
            <v>2.115,54</v>
          </cell>
        </row>
        <row r="3998">
          <cell r="A3998" t="str">
            <v>95969</v>
          </cell>
          <cell r="B3998" t="str">
            <v>(COMPOSIÇÃO REPRESENTATIVA) EXECUÇÃO DE ESCADA EM CONCRETO ARMADO, MOLDADA IN LOCO, FCK = 25 MPA. AF_02/2017</v>
          </cell>
          <cell r="D3998" t="str">
            <v>M3</v>
          </cell>
          <cell r="E3998" t="str">
            <v>1.907,10</v>
          </cell>
          <cell r="F3998" t="str">
            <v>1.987,27</v>
          </cell>
        </row>
        <row r="3999">
          <cell r="A3999" t="str">
            <v>97733</v>
          </cell>
          <cell r="B3999" t="str">
            <v>PEÇA RETANGULAR PRÉ-MOLDADA, VOLUME DE CONCRETO DE ATÉ 10 LITROS, TAXA DE AÇO APROXIMADA DE 30KG/M³. AF_01/2018</v>
          </cell>
          <cell r="D3999" t="str">
            <v>M3</v>
          </cell>
          <cell r="E3999" t="str">
            <v>2.222,67</v>
          </cell>
          <cell r="F3999" t="str">
            <v>2.392,00</v>
          </cell>
        </row>
        <row r="4000">
          <cell r="A4000" t="str">
            <v>97734</v>
          </cell>
          <cell r="B4000" t="str">
            <v>PEÇA RETANGULAR PRÉ-MOLDADA, VOLUME DE CONCRETO DE 10 A 30 LITROS, TAXA DE AÇO APROXIMADA DE 30KG/M³. AF_01/2018</v>
          </cell>
          <cell r="D4000" t="str">
            <v>M3</v>
          </cell>
          <cell r="E4000" t="str">
            <v>1.915,13</v>
          </cell>
          <cell r="F4000" t="str">
            <v>2.064,09</v>
          </cell>
        </row>
        <row r="4001">
          <cell r="A4001" t="str">
            <v>97735</v>
          </cell>
          <cell r="B4001" t="str">
            <v>PEÇA RETANGULAR PRÉ-MOLDADA, VOLUME DE CONCRETO DE 30 A 100 LITROS, TAXA DE AÇO APROXIMADA DE 30KG/M³. AF_01/2018</v>
          </cell>
          <cell r="D4001" t="str">
            <v>M3</v>
          </cell>
          <cell r="E4001" t="str">
            <v>1.582,66</v>
          </cell>
          <cell r="F4001" t="str">
            <v>1.695,89</v>
          </cell>
        </row>
        <row r="4002">
          <cell r="A4002" t="str">
            <v>97736</v>
          </cell>
          <cell r="B4002" t="str">
            <v>PEÇA RETANGULAR PRÉ-MOLDADA, VOLUME DE CONCRETO ACIMA DE 100 LITROS, TAXA DE AÇO APROXIMADA DE 30KG/M³. AF_01/2018</v>
          </cell>
          <cell r="D4002" t="str">
            <v>M3</v>
          </cell>
          <cell r="E4002" t="str">
            <v>988,88</v>
          </cell>
          <cell r="F4002" t="str">
            <v>1.034,66</v>
          </cell>
        </row>
        <row r="4003">
          <cell r="A4003" t="str">
            <v>97737</v>
          </cell>
          <cell r="B4003" t="str">
            <v>PEÇA RETANGULAR PRÉ-MOLDADA, VOLUME DE CONCRETO DE 30 A 70 LITROS , TAXA DE AÇO APROXIMADA DE 70KG/M³. AF_01/2018</v>
          </cell>
          <cell r="D4003" t="str">
            <v>M3</v>
          </cell>
          <cell r="E4003" t="str">
            <v>2.216,33</v>
          </cell>
          <cell r="F4003" t="str">
            <v>2.362,92</v>
          </cell>
        </row>
        <row r="4004">
          <cell r="A4004" t="str">
            <v>97738</v>
          </cell>
          <cell r="B4004" t="str">
            <v>PEÇA CIRCULAR PRÉ-MOLDADA, VOLUME DE CONCRETO DE 10 A 30 LITROS, TAXA DE FIBRA DE POLIPROPILENO APROXIMADA DE 6 KG/M³. AF_01/2018_P</v>
          </cell>
          <cell r="D4004" t="str">
            <v>M3</v>
          </cell>
          <cell r="E4004" t="str">
            <v>3.163,70</v>
          </cell>
          <cell r="F4004" t="str">
            <v>3.341,88</v>
          </cell>
        </row>
        <row r="4005">
          <cell r="A4005" t="str">
            <v>97739</v>
          </cell>
          <cell r="B4005" t="str">
            <v>PEÇA CIRCULAR PRÉ-MOLDADA, VOLUME DE CONCRETO DE 30 A 100 LITROS, TAXA DE AÇO APROXIMADA DE 30KG/M³. AF_01/2018</v>
          </cell>
          <cell r="D4005" t="str">
            <v>M3</v>
          </cell>
          <cell r="E4005" t="str">
            <v>1.847,86</v>
          </cell>
          <cell r="F4005" t="str">
            <v>1.967,13</v>
          </cell>
        </row>
        <row r="4006">
          <cell r="A4006" t="str">
            <v>97740</v>
          </cell>
          <cell r="B4006" t="str">
            <v>PEÇA CIRCULAR PRÉ-MOLDADA, VOLUME DE CONCRETO ACIMA DE 100 LITROS, TAXA DE AÇO APROXIMADA DE 30KG/M³. AF_01/2018</v>
          </cell>
          <cell r="D4006" t="str">
            <v>M3</v>
          </cell>
          <cell r="E4006" t="str">
            <v>1.347,18</v>
          </cell>
          <cell r="F4006" t="str">
            <v>1.406,79</v>
          </cell>
        </row>
        <row r="4007">
          <cell r="A4007" t="str">
            <v>98615</v>
          </cell>
          <cell r="B4007" t="str">
            <v>CONTENÇÃO EM CORTINA COM ESTACAS ESPAÇADAS COM 30 CM DE DIÂMETRO E PROFUNDIDADE MENOR OU IGUAL A 10 M. AF_06/2018</v>
          </cell>
          <cell r="D4007" t="str">
            <v>M2</v>
          </cell>
          <cell r="E4007" t="str">
            <v>82,63</v>
          </cell>
          <cell r="F4007" t="str">
            <v>84,13</v>
          </cell>
        </row>
        <row r="4008">
          <cell r="A4008" t="str">
            <v>98616</v>
          </cell>
          <cell r="B4008" t="str">
            <v>CONTENÇÃO EM CORTINA COM ESTACAS ESPAÇADAS COM 30 CM DE DIÂMETRO E PROFUNDIDADE MAIOR QUE 10 M E MENOR OU IGUAL A 15 M. AF_06/2018</v>
          </cell>
          <cell r="D4008" t="str">
            <v>M2</v>
          </cell>
          <cell r="E4008" t="str">
            <v>63,96</v>
          </cell>
          <cell r="F4008" t="str">
            <v>64,91</v>
          </cell>
        </row>
        <row r="4009">
          <cell r="A4009" t="str">
            <v>98617</v>
          </cell>
          <cell r="B4009" t="str">
            <v>CONTENÇÃO EM CORTINA COM ESTACAS ESPAÇADAS COM 30 CM DE DIÂMETRO E PROFUNDIDADE MAIOR QUE 15 M. AF_06/2018</v>
          </cell>
          <cell r="D4009" t="str">
            <v>M2</v>
          </cell>
          <cell r="E4009" t="str">
            <v>58,88</v>
          </cell>
          <cell r="F4009" t="str">
            <v>59,60</v>
          </cell>
        </row>
        <row r="4010">
          <cell r="A4010" t="str">
            <v>98618</v>
          </cell>
          <cell r="B4010" t="str">
            <v>CONTENÇÃO EM CORTINA COM ESTACAS ESPAÇADAS COM 40 CM DE DIÂMETRO E PROFUNDIDADE MENOR OU IGUAL A 10 M. AF_06/2018</v>
          </cell>
          <cell r="D4010" t="str">
            <v>M2</v>
          </cell>
          <cell r="E4010" t="str">
            <v>80,96</v>
          </cell>
          <cell r="F4010" t="str">
            <v>82,04</v>
          </cell>
        </row>
        <row r="4011">
          <cell r="A4011" t="str">
            <v>98619</v>
          </cell>
          <cell r="B4011" t="str">
            <v>CONTENÇÃO EM CORTINA COM ESTACAS ESPAÇADAS COM 40 CM DE DIÂMETRO E PROFUNDIDADE MAIOR QUE 10 M E MENOR OU IGUAL A 15 M. AF_06/2018</v>
          </cell>
          <cell r="D4011" t="str">
            <v>M2</v>
          </cell>
          <cell r="E4011" t="str">
            <v>73,23</v>
          </cell>
          <cell r="F4011" t="str">
            <v>74,00</v>
          </cell>
        </row>
        <row r="4012">
          <cell r="A4012" t="str">
            <v>98620</v>
          </cell>
          <cell r="B4012" t="str">
            <v>CONTENÇÃO EM CORTINA COM ESTACAS ESPAÇADAS COM 40 CM DE DIÂMETRO E PROFUNDIDADE MAIOR QUE 15 M. AF_06/2018</v>
          </cell>
          <cell r="D4012" t="str">
            <v>M2</v>
          </cell>
          <cell r="E4012" t="str">
            <v>69,35</v>
          </cell>
          <cell r="F4012" t="str">
            <v>69,97</v>
          </cell>
        </row>
        <row r="4013">
          <cell r="A4013" t="str">
            <v>98621</v>
          </cell>
          <cell r="B4013" t="str">
            <v>CONTENÇÃO EM CORTINA COM ESTACAS ESPAÇADAS COM 50 CM DE DIÂMETRO E PROFUNDIDADE MENOR OU IGUAL A 10 M. AF_06/2018</v>
          </cell>
          <cell r="D4013" t="str">
            <v>M2</v>
          </cell>
          <cell r="E4013" t="str">
            <v>91,22</v>
          </cell>
          <cell r="F4013" t="str">
            <v>92,17</v>
          </cell>
        </row>
        <row r="4014">
          <cell r="A4014" t="str">
            <v>98622</v>
          </cell>
          <cell r="B4014" t="str">
            <v>CONTENÇÃO EM CORTINA COM ESTACAS ESPAÇADAS COM 50 CM DE DIÂMETRO E PROFUNDIDADE MAIOR QUE 10 M E MENOR OU IGUAL A 15 M. AF_06/2018</v>
          </cell>
          <cell r="D4014" t="str">
            <v>M2</v>
          </cell>
          <cell r="E4014" t="str">
            <v>85,03</v>
          </cell>
          <cell r="F4014" t="str">
            <v>85,71</v>
          </cell>
        </row>
        <row r="4015">
          <cell r="A4015" t="str">
            <v>98623</v>
          </cell>
          <cell r="B4015" t="str">
            <v>CONTENÇÃO EM CORTINA COM ESTACAS ESPAÇADAS COM 50 CM DE DIÂMETRO E PROFUNDIDADE MAIOR QUE 15 M. AF_06/2018</v>
          </cell>
          <cell r="D4015" t="str">
            <v>M2</v>
          </cell>
          <cell r="E4015" t="str">
            <v>81,86</v>
          </cell>
          <cell r="F4015" t="str">
            <v>82,45</v>
          </cell>
        </row>
        <row r="4016">
          <cell r="A4016" t="str">
            <v>98624</v>
          </cell>
          <cell r="B4016" t="str">
            <v>CONTENÇÃO EM CORTINA COM ESTACAS ESPAÇADAS COM 60 CM DE DIÂMETRO E PROFUNDIDADE MENOR OU IGUAL A 10 M. AF_06/2018</v>
          </cell>
          <cell r="D4016" t="str">
            <v>M2</v>
          </cell>
          <cell r="E4016" t="str">
            <v>102,53</v>
          </cell>
          <cell r="F4016" t="str">
            <v>103,38</v>
          </cell>
        </row>
        <row r="4017">
          <cell r="A4017" t="str">
            <v>98625</v>
          </cell>
          <cell r="B4017" t="str">
            <v>CONTENÇÃO EM CORTINA COM ESTACAS ESPAÇADAS COM 60 CM DE DIÂMETRO E PROFUNDIDADE MAIOR QUE 10 M E MENOR OU IGUAL A 15 M. AF_06/2018</v>
          </cell>
          <cell r="D4017" t="str">
            <v>M2</v>
          </cell>
          <cell r="E4017" t="str">
            <v>97,28</v>
          </cell>
          <cell r="F4017" t="str">
            <v>97,94</v>
          </cell>
        </row>
        <row r="4018">
          <cell r="A4018" t="str">
            <v>98626</v>
          </cell>
          <cell r="B4018" t="str">
            <v>CONTENÇÃO EM CORTINA COM ESTACAS ESPAÇADAS COM 60 CM DE DIÂMETRO E PROFUNDIDADE MAIOR QUE 15 M. AF_06/2018</v>
          </cell>
          <cell r="D4018" t="str">
            <v>M2</v>
          </cell>
          <cell r="E4018" t="str">
            <v>94,59</v>
          </cell>
          <cell r="F4018" t="str">
            <v>95,15</v>
          </cell>
        </row>
        <row r="4019">
          <cell r="A4019" t="str">
            <v>98655</v>
          </cell>
          <cell r="B4019" t="str">
            <v>EXECUÇÃO DE MURETA GUIA PARA CONTENÇÃO/ FUNDAÇÃO COM 30 CM DE ESPESSURA. AF_06/2018</v>
          </cell>
          <cell r="D4019" t="str">
            <v>M</v>
          </cell>
          <cell r="E4019" t="str">
            <v>409,36</v>
          </cell>
          <cell r="F4019" t="str">
            <v>424,93</v>
          </cell>
        </row>
        <row r="4020">
          <cell r="A4020" t="str">
            <v>98656</v>
          </cell>
          <cell r="B4020" t="str">
            <v>EXECUÇÃO DE MURETA GUIA PARA CONTENÇÃO/ FUNDAÇÃO COM 40 CM DE ESPESSURA. AF_06/2018</v>
          </cell>
          <cell r="D4020" t="str">
            <v>M</v>
          </cell>
          <cell r="E4020" t="str">
            <v>415,72</v>
          </cell>
          <cell r="F4020" t="str">
            <v>431,44</v>
          </cell>
        </row>
        <row r="4021">
          <cell r="A4021" t="str">
            <v>98657</v>
          </cell>
          <cell r="B4021" t="str">
            <v>EXECUÇÃO DE MURETA GUIA PARA CONTENÇÃO/ FUNDAÇÃO COM 50 CM DE ESPESSURA. AF_06/2018</v>
          </cell>
          <cell r="D4021" t="str">
            <v>M</v>
          </cell>
          <cell r="E4021" t="str">
            <v>422,08</v>
          </cell>
          <cell r="F4021" t="str">
            <v>437,96</v>
          </cell>
        </row>
        <row r="4022">
          <cell r="A4022" t="str">
            <v>98658</v>
          </cell>
          <cell r="B4022" t="str">
            <v>EXECUÇÃO DE MURETA GUIA PARA CONTENÇÃO/ FUNDAÇÃO COM 60 CM DE ESPESSURA. AF_06/2018</v>
          </cell>
          <cell r="D4022" t="str">
            <v>M</v>
          </cell>
          <cell r="E4022" t="str">
            <v>428,44</v>
          </cell>
          <cell r="F4022" t="str">
            <v>444,47</v>
          </cell>
        </row>
        <row r="4023">
          <cell r="A4023" t="str">
            <v>98659</v>
          </cell>
          <cell r="B4023" t="str">
            <v>EXECUÇÃO DE MURETA GUIA PARA CONTENÇÃO/ FUNDAÇÃO COM 80 CM DE ESPESSURA. AF_06/2018</v>
          </cell>
          <cell r="D4023" t="str">
            <v>M</v>
          </cell>
          <cell r="E4023" t="str">
            <v>441,14</v>
          </cell>
          <cell r="F4023" t="str">
            <v>457,48</v>
          </cell>
        </row>
        <row r="4024">
          <cell r="A4024" t="str">
            <v>98746</v>
          </cell>
          <cell r="B4024" t="str">
            <v>SOLDA DE TOPO EM CHAPA/PERFIL/TUBO DE AÇO CHANFRADO, ESPESSURA=1/4''. AF_06/2018</v>
          </cell>
          <cell r="D4024" t="str">
            <v>M</v>
          </cell>
          <cell r="E4024" t="str">
            <v>39,23</v>
          </cell>
          <cell r="F4024" t="str">
            <v>42,28</v>
          </cell>
        </row>
        <row r="4025">
          <cell r="A4025" t="str">
            <v>98749</v>
          </cell>
          <cell r="B4025" t="str">
            <v>SOLDA DE TOPO EM CHAPA/PERFIL/TUBO DE AÇO CHANFRADO, ESPESSURA=5/16''. AF_06/2018</v>
          </cell>
          <cell r="D4025" t="str">
            <v>M</v>
          </cell>
          <cell r="E4025" t="str">
            <v>45,97</v>
          </cell>
          <cell r="F4025" t="str">
            <v>49,14</v>
          </cell>
        </row>
        <row r="4026">
          <cell r="A4026" t="str">
            <v>98750</v>
          </cell>
          <cell r="B4026" t="str">
            <v>SOLDA DE TOPO EM CHAPA/PERFIL/TUBO DE AÇO CHANFRADO, ESPESSURA=3/8''. AF_06/2018</v>
          </cell>
          <cell r="D4026" t="str">
            <v>M</v>
          </cell>
          <cell r="E4026" t="str">
            <v>54,04</v>
          </cell>
          <cell r="F4026" t="str">
            <v>57,31</v>
          </cell>
        </row>
        <row r="4027">
          <cell r="A4027" t="str">
            <v>98751</v>
          </cell>
          <cell r="B4027" t="str">
            <v>SOLDA DE TOPO EM CHAPA/PERFIL/TUBO DE AÇO CHANFRADO, ESPESSURA=1/2''. AF_06/2018</v>
          </cell>
          <cell r="D4027" t="str">
            <v>M</v>
          </cell>
          <cell r="E4027" t="str">
            <v>75,06</v>
          </cell>
          <cell r="F4027" t="str">
            <v>78,57</v>
          </cell>
        </row>
        <row r="4028">
          <cell r="A4028" t="str">
            <v>98752</v>
          </cell>
          <cell r="B4028" t="str">
            <v>SOLDA DE TOPO EM CHAPA/PERFIL/TUBO DE AÇO CHANFRADO, ESPESSURA=5/8''. AF_06/2018</v>
          </cell>
          <cell r="D4028" t="str">
            <v>M</v>
          </cell>
          <cell r="E4028" t="str">
            <v>100,24</v>
          </cell>
          <cell r="F4028" t="str">
            <v>103,97</v>
          </cell>
        </row>
        <row r="4029">
          <cell r="A4029" t="str">
            <v>98753</v>
          </cell>
          <cell r="B4029" t="str">
            <v>SOLDA DE TOPO EM CHAPA/PERFIL/TUBO DE AÇO CHANFRADO, ESPESSURA=3/4''. AF_06/2018</v>
          </cell>
          <cell r="D4029" t="str">
            <v>M</v>
          </cell>
          <cell r="E4029" t="str">
            <v>131,46</v>
          </cell>
          <cell r="F4029" t="str">
            <v>135,39</v>
          </cell>
        </row>
        <row r="4030">
          <cell r="A4030" t="str">
            <v>100763</v>
          </cell>
          <cell r="B4030" t="str">
            <v>VIGA METÁLICA EM PERFIL LAMINADO OU SOLDADO EM AÇO ESTRUTURAL, COM CONEXÕES PARAFUSADAS, INCLUSOS MÃO DE OBRA, TRANSPORTE E IÇAMENTO UTILIZANDO GUINDASTE - FORNECIMENTO E INSTALAÇÃO. AF_01/2020_P</v>
          </cell>
          <cell r="D4030" t="str">
            <v>KG</v>
          </cell>
          <cell r="E4030" t="str">
            <v>9,20</v>
          </cell>
          <cell r="F4030" t="str">
            <v>9,29</v>
          </cell>
        </row>
        <row r="4031">
          <cell r="A4031" t="str">
            <v>100764</v>
          </cell>
          <cell r="B4031" t="str">
            <v>VIGA METÁLICA EM PERFIL LAMINADO OU SOLDADO EM AÇO ESTRUTURAL, COM CONEXÕES SOLDADAS, INCLUSOS MÃO DE OBRA, TRANSPORTE E IÇAMENTO UTILIZANDO GUINDASTE - FORNECIMENTO E INSTALAÇÃO. AF_01/2020_P</v>
          </cell>
          <cell r="D4031" t="str">
            <v>KG</v>
          </cell>
          <cell r="E4031" t="str">
            <v>9,06</v>
          </cell>
          <cell r="F4031" t="str">
            <v>9,17</v>
          </cell>
        </row>
        <row r="4032">
          <cell r="A4032" t="str">
            <v>100765</v>
          </cell>
          <cell r="B4032" t="str">
            <v>PILAR METÁLICO PERFIL LAMINADO/SOLDADO EM AÇO ESTRUTURAL, COM CONEXÕES PARAFUSADAS, INCLUSOS MÃO DE OBRA, TRANSPORTE E IÇAMENTO UTILIZANDO GUINDASTE - FORNECIMENTO E INSTALAÇÃO. AF_01/2020_P</v>
          </cell>
          <cell r="D4032" t="str">
            <v>KG</v>
          </cell>
          <cell r="E4032" t="str">
            <v>8,24</v>
          </cell>
          <cell r="F4032" t="str">
            <v>8,30</v>
          </cell>
        </row>
        <row r="4033">
          <cell r="A4033" t="str">
            <v>100766</v>
          </cell>
          <cell r="B4033" t="str">
            <v>PILAR METÁLICO PERFIL LAMINADO OU SOLDADO EM AÇO ESTRUTURAL, COM CONEXÕES SOLDADAS, INCLUSOS MÃO DE OBRA, TRANSPORTE E IÇAMENTO UTILIZANDO GUINDASTE - FORNECIMENTO E INSTALAÇÃO. AF_01/2020</v>
          </cell>
          <cell r="D4033" t="str">
            <v>KG</v>
          </cell>
          <cell r="E4033" t="str">
            <v>8,37</v>
          </cell>
          <cell r="F4033" t="str">
            <v>8,47</v>
          </cell>
        </row>
        <row r="4034">
          <cell r="A4034" t="str">
            <v>100767</v>
          </cell>
          <cell r="B4034" t="str">
            <v>CONTRAVENTAMENTO COM CANTONEIRAS DE AÇO, ABAS IGUAIS, COM CONEXÕES PARAFUSADAS, INCLUSOS MÃO DE OBRA, TRANSPORTE E IÇAMENTO UTILIZANDO TALHA MANUAL, PARA EDIFÍCIOS DE ATÉ 2 PAVIMENTOS - FORNECIMENTO E INSTALAÇÃO. AF_01/2020_P</v>
          </cell>
          <cell r="D4034" t="str">
            <v>KG</v>
          </cell>
          <cell r="E4034" t="str">
            <v>9,36</v>
          </cell>
          <cell r="F4034" t="str">
            <v>9,70</v>
          </cell>
        </row>
        <row r="4035">
          <cell r="A4035" t="str">
            <v>100768</v>
          </cell>
          <cell r="B4035" t="str">
            <v>CONTRAVENTAMENTO COM CANTONEIRAS DE AÇO, ABAS IGUAIS, COM CONEXÕES SOLDADAS, INCLUSOS MÃO DE OBRA, TRANSPORTE E IÇAMENTO UTILIZANDO TALHA MANUAL, PARA EDIFÍCIOS DE ATÉ 2 PAVIMENTOS - FORNECIMENTO E INSTALAÇÃO. AF_01/2020</v>
          </cell>
          <cell r="D4035" t="str">
            <v>KG</v>
          </cell>
          <cell r="E4035" t="str">
            <v>13,22</v>
          </cell>
          <cell r="F4035" t="str">
            <v>13,87</v>
          </cell>
        </row>
        <row r="4036">
          <cell r="A4036" t="str">
            <v>100769</v>
          </cell>
          <cell r="B4036" t="str">
            <v>CONTRAVENTAMENTO COM CANTONEIRAS DE AÇO, ABAS IGUAIS, COM CONEXÕES PARAFUSADAS, INCLUSOS MÃO DE OBRA, TRANSPORTE E IÇAMENTO UTILIZANDO GUINDASTE, PARA EDIFÍCIOS DE 3 A 5 PAVIMENTOS - FORNECIMENTO E INSTALAÇÃO. AF_01/2020_P</v>
          </cell>
          <cell r="D4036" t="str">
            <v>KG</v>
          </cell>
          <cell r="E4036" t="str">
            <v>14,10</v>
          </cell>
          <cell r="F4036" t="str">
            <v>14,38</v>
          </cell>
        </row>
        <row r="4037">
          <cell r="A4037" t="str">
            <v>100770</v>
          </cell>
          <cell r="B4037" t="str">
            <v>CONTRAVENTAMENTO COM CANTONEIRAS DE AÇO, ABAS IGUAIS, COM CONEXÕES SOLDADAS, INCLUSOS MÃO DE OBRA, TRANSPORTE E IÇAMENTO UTILIZANDO GUINDASTE, PARA EDIFÍCIOS DE 3 A 5 PAVIMENTOS - FORNECIMENTO E INSTALAÇÃO. AF_01/2020</v>
          </cell>
          <cell r="D4037" t="str">
            <v>KG</v>
          </cell>
          <cell r="E4037" t="str">
            <v>13,51</v>
          </cell>
          <cell r="F4037" t="str">
            <v>13,80</v>
          </cell>
        </row>
        <row r="4038">
          <cell r="A4038" t="str">
            <v>100771</v>
          </cell>
          <cell r="B4038" t="str">
            <v>CONTRAVENTAMENTO COM CANTONEIRAS DE AÇO, ABAS IGUAIS, COM CONEXÕES PARAFUSADAS, INCLUSOS MÃO DE OBRA, TRANSPORTE E IÇAMENTO UTILIZANDO GRUA, PARA EDIFÍCIOS DE 6 A 10 PAVIMENTOS - FORNECIMENTO E INSTALAÇÃO. AF_01/2020_P</v>
          </cell>
          <cell r="D4038" t="str">
            <v>KG</v>
          </cell>
          <cell r="E4038" t="str">
            <v>16,16</v>
          </cell>
          <cell r="F4038" t="str">
            <v>16,58</v>
          </cell>
        </row>
        <row r="4039">
          <cell r="A4039" t="str">
            <v>100772</v>
          </cell>
          <cell r="B4039" t="str">
            <v>CONTRAVENTAMENTO COM CANTONEIRAS DE AÇO, ABAS IGUAIS, COM CONEXÕES SOLDADAS, INCLUSOS MÃO DE OBRA, TRANSPORTE E IÇAMENTO UTILIZANDO GRUA, PARA EDIFÍCIOS DE 6 A 10 PAVIMENTOS - FORNECIMENTO E INSTALAÇÃO. AF_01/2020</v>
          </cell>
          <cell r="D4039" t="str">
            <v>KG</v>
          </cell>
          <cell r="E4039" t="str">
            <v>9,05</v>
          </cell>
          <cell r="F4039" t="str">
            <v>9,30</v>
          </cell>
        </row>
        <row r="4040">
          <cell r="A4040" t="str">
            <v>100773</v>
          </cell>
          <cell r="B4040" t="str">
            <v>ESTRUTURA TRELIÇADA DE COBERTURA, TIPO ARCO, COM LIGAÇÕES SOLDADAS, INCLUSOS PERFIS METÁLICOS, CHAPAS METÁLICAS, MÃO DE OBRA E TRANSPORTE COM GUINDASTE - FORNECIMENTO E INSTALAÇÃO. AF_01/2020_P</v>
          </cell>
          <cell r="D4040" t="str">
            <v>KG</v>
          </cell>
          <cell r="E4040" t="str">
            <v>12,13</v>
          </cell>
          <cell r="F4040" t="str">
            <v>12,26</v>
          </cell>
        </row>
        <row r="4041">
          <cell r="A4041" t="str">
            <v>100774</v>
          </cell>
          <cell r="B4041" t="str">
            <v>ESTRUTURA TRELIÇADA DE COBERTURA, TIPO SHED, COM LIGAÇÕES SOLDADAS, INCLUSOS PERFIS METÁLICOS, CHAPAS METÁLICAS, MÃO DE OBRA E TRANSPORTE COM GUINDASTE - FORNECIMENTO E INSTALAÇÃO. AF_01/2020_P</v>
          </cell>
          <cell r="D4041" t="str">
            <v>KG</v>
          </cell>
          <cell r="E4041" t="str">
            <v>6,40</v>
          </cell>
          <cell r="F4041" t="str">
            <v>6,44</v>
          </cell>
        </row>
        <row r="4042">
          <cell r="A4042" t="str">
            <v>100775</v>
          </cell>
          <cell r="B4042" t="str">
            <v>ESTRUTURA TRELIÇADA DE COBERTURA, TIPO FINK, COM LIGAÇÕES SOLDADAS, INCLUSOS PERFIS METÁLICOS, CHAPAS METÁLICAS, MÃO DE OBRA E TRANSPORTE COM GUINDASTE - FORNECIMENTO E INSTALAÇÃO. AF_01/2020_P</v>
          </cell>
          <cell r="D4042" t="str">
            <v>KG</v>
          </cell>
          <cell r="E4042" t="str">
            <v>7,87</v>
          </cell>
          <cell r="F4042" t="str">
            <v>7,95</v>
          </cell>
        </row>
        <row r="4043">
          <cell r="A4043" t="str">
            <v>100776</v>
          </cell>
          <cell r="B4043" t="str">
            <v>ESTRUTURA TRELIÇADA DE COBERTURA, TIPO ARCO, COM LIGAÇÕES PARAFUSADAS, INCLUSOS PERFIS METÁLICOS, CHAPAS METÁLICAS, MÃO DE OBRA E TRANSPORTE COM GUINDASTE - FORNECIMENTO E INSTALAÇÃO. AF_01/2020_P</v>
          </cell>
          <cell r="D4043" t="str">
            <v>KG</v>
          </cell>
          <cell r="E4043" t="str">
            <v>12,19</v>
          </cell>
          <cell r="F4043" t="str">
            <v>12,33</v>
          </cell>
        </row>
        <row r="4044">
          <cell r="A4044" t="str">
            <v>100777</v>
          </cell>
          <cell r="B4044" t="str">
            <v>ESTRUTURA TRELIÇADA DE COBERTURA, TIPO SHED, COM LIGAÇÕES PARAFUSADAS, INCLUSOS PERFIS METÁLICOS, CHAPAS METÁLICAS, MÃO DE OBRA E TRANSPORTE COM GUINDASTE - FORNECIMENTO E INSTALAÇÃO. AF_01/2020_P</v>
          </cell>
          <cell r="D4044" t="str">
            <v>KG</v>
          </cell>
          <cell r="E4044" t="str">
            <v>8,57</v>
          </cell>
          <cell r="F4044" t="str">
            <v>8,69</v>
          </cell>
        </row>
        <row r="4045">
          <cell r="A4045" t="str">
            <v>100778</v>
          </cell>
          <cell r="B4045" t="str">
            <v>ESTRUTURA TRELIÇADA DE COBERTURA, TIPO FINK, COM LIGAÇÕES PARAFUSADAS, INCLUSOS PERFIS METÁLICOS, CHAPAS METÁLICAS, MÃO DE OBRA E TRANSPORTE COM GUINDASTE - FORNECIMENTO E INSTALAÇÃO. AF_01/2020_P</v>
          </cell>
          <cell r="D4045" t="str">
            <v>KG</v>
          </cell>
          <cell r="E4045" t="str">
            <v>5,29</v>
          </cell>
          <cell r="F4045" t="str">
            <v>5,32</v>
          </cell>
        </row>
        <row r="4046">
          <cell r="A4046" t="str">
            <v>98560</v>
          </cell>
          <cell r="B4046" t="str">
            <v>IMPERMEABILIZAÇÃO DE PISO COM ARGAMASSA DE CIMENTO E AREIA, COM ADITIVO IMPERMEABILIZANTE, E = 2CM. AF_06/2018</v>
          </cell>
          <cell r="D4046" t="str">
            <v>M2</v>
          </cell>
          <cell r="E4046" t="str">
            <v>30,86</v>
          </cell>
          <cell r="F4046" t="str">
            <v>33,26</v>
          </cell>
        </row>
        <row r="4047">
          <cell r="A4047" t="str">
            <v>98561</v>
          </cell>
          <cell r="B4047" t="str">
            <v>IMPERMEABILIZAÇÃO DE PAREDES COM ARGAMASSA DE CIMENTO E AREIA, COM ADITIVO IMPERMEABILIZANTE, E = 2CM. AF_06/2018</v>
          </cell>
          <cell r="D4047" t="str">
            <v>M2</v>
          </cell>
          <cell r="E4047" t="str">
            <v>28,04</v>
          </cell>
          <cell r="F4047" t="str">
            <v>30,23</v>
          </cell>
        </row>
        <row r="4048">
          <cell r="A4048" t="str">
            <v>98562</v>
          </cell>
          <cell r="B4048" t="str">
            <v>IMPERMEABILIZAÇÃO DE FLOREIRA OU VIGA BALDRAME COM ARGAMASSA DE CIMENTO E AREIA, COM ADITIVO IMPERMEABILIZANTE, E = 2 CM. AF_06/2018</v>
          </cell>
          <cell r="D4048" t="str">
            <v>M2</v>
          </cell>
          <cell r="E4048" t="str">
            <v>27,31</v>
          </cell>
          <cell r="F4048" t="str">
            <v>29,15</v>
          </cell>
        </row>
        <row r="4049">
          <cell r="A4049" t="str">
            <v>83735</v>
          </cell>
          <cell r="B4049" t="str">
            <v>IMPERMEABILIZACAO DE SUPERFICIE COM CIMENTO IMPERMEABILIZANTE DE PEGA ULTRA RAPIDA, TRACO 1:1, E=0,5 CM</v>
          </cell>
          <cell r="D4049" t="str">
            <v>M2</v>
          </cell>
          <cell r="E4049" t="str">
            <v>55,94</v>
          </cell>
          <cell r="F4049" t="str">
            <v>58,00</v>
          </cell>
        </row>
        <row r="4050">
          <cell r="A4050" t="str">
            <v>98555</v>
          </cell>
          <cell r="B4050" t="str">
            <v>IMPERMEABILIZAÇÃO DE SUPERFÍCIE COM ARGAMASSA POLIMÉRICA / MEMBRANA ACRÍLICA, 3 DEMÃOS. AF_06/2018</v>
          </cell>
          <cell r="D4050" t="str">
            <v>M2</v>
          </cell>
          <cell r="E4050" t="str">
            <v>18,59</v>
          </cell>
          <cell r="F4050" t="str">
            <v>19,89</v>
          </cell>
        </row>
        <row r="4051">
          <cell r="A4051" t="str">
            <v>98556</v>
          </cell>
          <cell r="B4051" t="str">
            <v>IMPERMEABILIZAÇÃO DE SUPERFÍCIE COM ARGAMASSA POLIMÉRICA / MEMBRANA ACRÍLICA, 4 DEMÃOS, REFORÇADA COM VÉU DE POLIÉSTER (MAV). AF_06/2018</v>
          </cell>
          <cell r="D4051" t="str">
            <v>M2</v>
          </cell>
          <cell r="E4051" t="str">
            <v>35,30</v>
          </cell>
          <cell r="F4051" t="str">
            <v>37,45</v>
          </cell>
        </row>
        <row r="4052">
          <cell r="A4052" t="str">
            <v>98558</v>
          </cell>
          <cell r="B4052" t="str">
            <v>TRATAMENTO DE RALO OU PONTO EMERGENTE COM ARGAMASSA POLIMÉRICA / MEMBRANA ACRÍLICA REFORÇADO COM VÉU DE POLIÉSTER (MAV). AF_06/2018</v>
          </cell>
          <cell r="D4052" t="str">
            <v>UN</v>
          </cell>
          <cell r="E4052" t="str">
            <v>5,44</v>
          </cell>
          <cell r="F4052" t="str">
            <v>5,72</v>
          </cell>
        </row>
        <row r="4053">
          <cell r="A4053" t="str">
            <v>98559</v>
          </cell>
          <cell r="B4053" t="str">
            <v>TRATAMENTO DE RODAPÉ COM VÉU DE POLIÉSTER. AF_06/2018</v>
          </cell>
          <cell r="D4053" t="str">
            <v>M</v>
          </cell>
          <cell r="E4053" t="str">
            <v>3,31</v>
          </cell>
          <cell r="F4053" t="str">
            <v>3,45</v>
          </cell>
        </row>
        <row r="4054">
          <cell r="A4054" t="str">
            <v>68053</v>
          </cell>
          <cell r="B4054" t="str">
            <v>FORNECIMENTO/INSTALACAO LONA PLASTICA PRETA, PARA IMPERMEABILIZACAO, ESPESSURA 150 MICRAS.</v>
          </cell>
          <cell r="D4054" t="str">
            <v>M2</v>
          </cell>
          <cell r="E4054" t="str">
            <v>4,67</v>
          </cell>
          <cell r="F4054" t="str">
            <v>5,08</v>
          </cell>
        </row>
        <row r="4055">
          <cell r="A4055" t="str">
            <v>74033/1</v>
          </cell>
          <cell r="B4055" t="str">
            <v>IMPERMEABILIZACAO DE SUPERFICIE COM GEOMEMBRANA (MANTA TERMOPLASTICA LISA) TIPO PEAD, E=2MM.</v>
          </cell>
          <cell r="D4055" t="str">
            <v>M2</v>
          </cell>
          <cell r="E4055" t="str">
            <v>45,62</v>
          </cell>
          <cell r="F4055" t="str">
            <v>46,31</v>
          </cell>
        </row>
        <row r="4056">
          <cell r="A4056" t="str">
            <v>98546</v>
          </cell>
          <cell r="B4056" t="str">
            <v>IMPERMEABILIZAÇÃO DE SUPERFÍCIE COM MANTA ASFÁLTICA, UMA CAMADA, INCLUSIVE APLICAÇÃO DE PRIMER ASFÁLTICO, E=3MM. AF_06/2018</v>
          </cell>
          <cell r="D4056" t="str">
            <v>M2</v>
          </cell>
          <cell r="E4056" t="str">
            <v>75,90</v>
          </cell>
          <cell r="F4056" t="str">
            <v>78,21</v>
          </cell>
        </row>
        <row r="4057">
          <cell r="A4057" t="str">
            <v>98547</v>
          </cell>
          <cell r="B4057" t="str">
            <v>IMPERMEABILIZAÇÃO DE SUPERFÍCIE COM MANTA ASFÁLTICA, DUAS CAMADAS, INCLUSIVE APLICAÇÃO DE PRIMER ASFÁLTICO, E=3MM E E=4MM. AF_06/2018</v>
          </cell>
          <cell r="D4057" t="str">
            <v>M2</v>
          </cell>
          <cell r="E4057" t="str">
            <v>141,21</v>
          </cell>
          <cell r="F4057" t="str">
            <v>144,56</v>
          </cell>
        </row>
        <row r="4058">
          <cell r="A4058" t="str">
            <v>73762/4</v>
          </cell>
          <cell r="B4058" t="str">
            <v>IMPERMEABILIZACAO DE SUPERFICIE COM ASFALTO ELASTOMERICO, INCLUSOS PRIMER E VEU DE FIBRA DE VIDRO.</v>
          </cell>
          <cell r="D4058" t="str">
            <v>M2</v>
          </cell>
          <cell r="E4058" t="str">
            <v>133,64</v>
          </cell>
          <cell r="F4058" t="str">
            <v>137,87</v>
          </cell>
        </row>
        <row r="4059">
          <cell r="A4059" t="str">
            <v>74066/2</v>
          </cell>
          <cell r="B4059" t="str">
            <v>IMPERMEABILIZACAO DE SUPERFICIE, COM IMPERMEABILIZANTE FLEXIVEL A BASE ACRILICA.</v>
          </cell>
          <cell r="D4059" t="str">
            <v>M2</v>
          </cell>
          <cell r="E4059" t="str">
            <v>67,60</v>
          </cell>
          <cell r="F4059" t="str">
            <v>71,50</v>
          </cell>
        </row>
        <row r="4060">
          <cell r="A4060" t="str">
            <v>74106/1</v>
          </cell>
          <cell r="B4060" t="str">
            <v>IMPERMEABILIZACAO DE ESTRUTURAS ENTERRADAS, COM TINTA ASFALTICA, DUAS DEMAOS.</v>
          </cell>
          <cell r="D4060" t="str">
            <v>M2</v>
          </cell>
          <cell r="E4060" t="str">
            <v>8,57</v>
          </cell>
          <cell r="F4060" t="str">
            <v>9,16</v>
          </cell>
        </row>
        <row r="4061">
          <cell r="A4061" t="str">
            <v>98557</v>
          </cell>
          <cell r="B4061" t="str">
            <v>IMPERMEABILIZAÇÃO DE SUPERFÍCIE COM EMULSÃO ASFÁLTICA, 2 DEMÃOS AF_06/2018</v>
          </cell>
          <cell r="D4061" t="str">
            <v>M2</v>
          </cell>
          <cell r="E4061" t="str">
            <v>26,15</v>
          </cell>
          <cell r="F4061" t="str">
            <v>27,18</v>
          </cell>
        </row>
        <row r="4062">
          <cell r="A4062" t="str">
            <v>73872/1</v>
          </cell>
          <cell r="B4062" t="str">
            <v>IMPERMEABILIZACAO COM PINTURA A BASE DE RESINA EPOXI ALCATRAO, UMA DEMAO.</v>
          </cell>
          <cell r="D4062" t="str">
            <v>M2</v>
          </cell>
          <cell r="E4062" t="str">
            <v>28,15</v>
          </cell>
          <cell r="F4062" t="str">
            <v>29,83</v>
          </cell>
        </row>
        <row r="4063">
          <cell r="A4063" t="str">
            <v>73872/2</v>
          </cell>
          <cell r="B4063" t="str">
            <v>IMPERMEABILIZACAO COM PINTURA A BASE DE RESINA EPOXI ALCATRAO, DUAS DEMAOS.</v>
          </cell>
          <cell r="D4063" t="str">
            <v>M2</v>
          </cell>
          <cell r="E4063" t="str">
            <v>55,13</v>
          </cell>
          <cell r="F4063" t="str">
            <v>58,48</v>
          </cell>
        </row>
        <row r="4064">
          <cell r="A4064" t="str">
            <v>72124</v>
          </cell>
          <cell r="B4064" t="str">
            <v>IMPERMEABILIZACAO DE SUPERFICIE COM MASTIQUE ELASTICO A BASE DE SILICONE, POR VOLUME.</v>
          </cell>
          <cell r="D4064" t="str">
            <v>DM3</v>
          </cell>
          <cell r="E4064" t="str">
            <v>82,92</v>
          </cell>
          <cell r="F4064" t="str">
            <v>83,59</v>
          </cell>
        </row>
        <row r="4065">
          <cell r="A4065" t="str">
            <v>74025/1</v>
          </cell>
          <cell r="B4065" t="str">
            <v>IMPERMEABILIZACAO DE SUPERFICIE COM MASTIQUE BETUMINOSO A FRIO, POR METRO.</v>
          </cell>
          <cell r="D4065" t="str">
            <v>M</v>
          </cell>
          <cell r="E4065" t="str">
            <v>45,01</v>
          </cell>
          <cell r="F4065" t="str">
            <v>46,98</v>
          </cell>
        </row>
        <row r="4066">
          <cell r="A4066" t="str">
            <v>74190/1</v>
          </cell>
          <cell r="B4066" t="str">
            <v>IMPERMEABILIZACAO DE SUPERFICIE COM MASTIQUE BETUMINOSO A FRIO, POR AREA.</v>
          </cell>
          <cell r="D4066" t="str">
            <v>M2</v>
          </cell>
          <cell r="E4066" t="str">
            <v>149,36</v>
          </cell>
          <cell r="F4066" t="str">
            <v>155,87</v>
          </cell>
        </row>
        <row r="4067">
          <cell r="A4067" t="str">
            <v>98563</v>
          </cell>
          <cell r="B4067" t="str">
            <v>PROTEÇÃO MECÂNICA DE SUPERFÍCIE HORIZONTAL COM ARGAMASSA DE CIMENTO E AREIA, TRAÇO 1:3, E=2CM. AF_06/2018</v>
          </cell>
          <cell r="D4067" t="str">
            <v>M2</v>
          </cell>
          <cell r="E4067" t="str">
            <v>22,03</v>
          </cell>
          <cell r="F4067" t="str">
            <v>23,39</v>
          </cell>
        </row>
        <row r="4068">
          <cell r="A4068" t="str">
            <v>98564</v>
          </cell>
          <cell r="B4068" t="str">
            <v>PROTEÇÃO MECÂNICA DE SUPERFÍCIE VERTICAL COM ARGAMASSA DE CIMENTO E AREIA, TRAÇO 1:3, E=2CM. AF_06/2018</v>
          </cell>
          <cell r="D4068" t="str">
            <v>M2</v>
          </cell>
          <cell r="E4068" t="str">
            <v>29,31</v>
          </cell>
          <cell r="F4068" t="str">
            <v>30,78</v>
          </cell>
        </row>
        <row r="4069">
          <cell r="A4069" t="str">
            <v>98565</v>
          </cell>
          <cell r="B4069" t="str">
            <v>PROTEÇÃO MECÂNICA DE SUPERFICIE HORIZONTAL COM ARGAMASSA DE CIMENTO E AREIA, TRAÇO 1:3, E=3CM. AF_06/2018</v>
          </cell>
          <cell r="D4069" t="str">
            <v>M2</v>
          </cell>
          <cell r="E4069" t="str">
            <v>31,66</v>
          </cell>
          <cell r="F4069" t="str">
            <v>33,74</v>
          </cell>
        </row>
        <row r="4070">
          <cell r="A4070" t="str">
            <v>98566</v>
          </cell>
          <cell r="B4070" t="str">
            <v>PROTEÇÃO MECÂNICA DE SUPERFÍCIE VERTICAL COM ARGAMASSA DE CIMENTO E AREIA, TRAÇO 1:3, E=3CM. AF_06/2018</v>
          </cell>
          <cell r="D4070" t="str">
            <v>M2</v>
          </cell>
          <cell r="E4070" t="str">
            <v>38,95</v>
          </cell>
          <cell r="F4070" t="str">
            <v>41,13</v>
          </cell>
        </row>
        <row r="4071">
          <cell r="A4071" t="str">
            <v>98567</v>
          </cell>
          <cell r="B4071" t="str">
            <v>PROTEÇÃO MECÂNICA DE SUPERFICIE HORIZONTAL COM ARGAMASSA DE CIMENTO E AREIA, TRAÇO 1:3, E=4CM. AF_06/2018</v>
          </cell>
          <cell r="D4071" t="str">
            <v>M2</v>
          </cell>
          <cell r="E4071" t="str">
            <v>40,83</v>
          </cell>
          <cell r="F4071" t="str">
            <v>43,61</v>
          </cell>
        </row>
        <row r="4072">
          <cell r="A4072" t="str">
            <v>98568</v>
          </cell>
          <cell r="B4072" t="str">
            <v>PROTEÇÃO MECÂNICA DE SUPERFÍCIE VERTICAL COM ARGAMASSA DE CIMENTO E AREIA, TRAÇO 1:3, E=4CM. AF_06/2018</v>
          </cell>
          <cell r="D4072" t="str">
            <v>M2</v>
          </cell>
          <cell r="E4072" t="str">
            <v>48,09</v>
          </cell>
          <cell r="F4072" t="str">
            <v>50,98</v>
          </cell>
        </row>
        <row r="4073">
          <cell r="A4073" t="str">
            <v>98569</v>
          </cell>
          <cell r="B4073" t="str">
            <v>PROTEÇÃO MECÂNICA DE SUPERFICIE HORIZONTAL COM ARGAMASSA DE CIMENTO E AREIA, TRAÇO 1:3, E=5CM. AF_06/2018</v>
          </cell>
          <cell r="D4073" t="str">
            <v>M2</v>
          </cell>
          <cell r="E4073" t="str">
            <v>50,44</v>
          </cell>
          <cell r="F4073" t="str">
            <v>53,94</v>
          </cell>
        </row>
        <row r="4074">
          <cell r="A4074" t="str">
            <v>98570</v>
          </cell>
          <cell r="B4074" t="str">
            <v>PROTEÇÃO MECÂNICA DE SUPERFÍCIE VERTICAL COM ARGAMASSA DE CIMENTO E AREIA, TRAÇO 1:3, E=5CM. AF_06/2018</v>
          </cell>
          <cell r="D4074" t="str">
            <v>M2</v>
          </cell>
          <cell r="E4074" t="str">
            <v>57,75</v>
          </cell>
          <cell r="F4074" t="str">
            <v>61,35</v>
          </cell>
        </row>
        <row r="4075">
          <cell r="A4075" t="str">
            <v>98571</v>
          </cell>
          <cell r="B4075" t="str">
            <v>PROTEÇÃO MECÂNICA DE SUPERFICIE HORIZONTAL COM CONCRETO 15 MPA, E=4CM. AF_06/2018</v>
          </cell>
          <cell r="D4075" t="str">
            <v>M2</v>
          </cell>
          <cell r="E4075" t="str">
            <v>26,18</v>
          </cell>
          <cell r="F4075" t="str">
            <v>27,62</v>
          </cell>
        </row>
        <row r="4076">
          <cell r="A4076" t="str">
            <v>98572</v>
          </cell>
          <cell r="B4076" t="str">
            <v>PROTEÇÃO MECÂNICA DE SUPERFICIE HORIZONTAL COM CONCRETO 15 MPA, E=5CM. AF_06/2018</v>
          </cell>
          <cell r="D4076" t="str">
            <v>M2</v>
          </cell>
          <cell r="E4076" t="str">
            <v>32,24</v>
          </cell>
          <cell r="F4076" t="str">
            <v>34,06</v>
          </cell>
        </row>
        <row r="4077">
          <cell r="A4077" t="str">
            <v>98573</v>
          </cell>
          <cell r="B4077" t="str">
            <v>PROTEÇÃO MECÂNICA DE SUPERFÍCIE VERTICAL COM CONCRETO 15 MPA, E=5CM. AF_06/2018</v>
          </cell>
          <cell r="D4077" t="str">
            <v>M2</v>
          </cell>
          <cell r="E4077" t="str">
            <v>39,25</v>
          </cell>
          <cell r="F4077" t="str">
            <v>41,14</v>
          </cell>
        </row>
        <row r="4078">
          <cell r="A4078" t="str">
            <v>73798/1</v>
          </cell>
          <cell r="B4078" t="str">
            <v>DUTO ESPIRAL FLEXIVEL SINGELO PEAD D=50MM(2") REVESTIDO COM PVC COM FIO GUIA DE ACO GALVANIZADO, LANCADO DIRETO NO SOLO, INCL CONEXOES</v>
          </cell>
          <cell r="D4078" t="str">
            <v>M</v>
          </cell>
          <cell r="E4078" t="str">
            <v>22,34</v>
          </cell>
          <cell r="F4078" t="str">
            <v>24,27</v>
          </cell>
        </row>
        <row r="4079">
          <cell r="A4079" t="str">
            <v>73798/3</v>
          </cell>
          <cell r="B4079" t="str">
            <v>DUTO ESPIRAL FLEXIVEL SINGELO PEAD D=75MM(3") REVESTIDO COM PVC COM FIO GUIA DE ACO GALVANIZADO, LANCADO DIRETO NO SOLO, INCL CONEXOES</v>
          </cell>
          <cell r="D4079" t="str">
            <v>M</v>
          </cell>
          <cell r="E4079" t="str">
            <v>34,71</v>
          </cell>
          <cell r="F4079" t="str">
            <v>37,80</v>
          </cell>
        </row>
        <row r="4080">
          <cell r="A4080" t="str">
            <v>91831</v>
          </cell>
          <cell r="B4080" t="str">
            <v>ELETRODUTO FLEXÍVEL CORRUGADO, PVC, DN 20 MM (1/2"), PARA CIRCUITOS TERMINAIS, INSTALADO EM FORRO - FORNECIMENTO E INSTALAÇÃO. AF_12/2015</v>
          </cell>
          <cell r="D4080" t="str">
            <v>M</v>
          </cell>
          <cell r="E4080" t="str">
            <v>5,54</v>
          </cell>
          <cell r="F4080" t="str">
            <v>5,90</v>
          </cell>
        </row>
        <row r="4081">
          <cell r="A4081" t="str">
            <v>91833</v>
          </cell>
          <cell r="B4081" t="str">
            <v>ELETRODUTO FLEXÍVEL CORRUGADO REFORÇADO, PVC, DN 20 MM (1/2"), PARA CIRCUITOS TERMINAIS, INSTALADO EM FORRO - FORNECIMENTO E INSTALAÇÃO. AF_12/2015</v>
          </cell>
          <cell r="D4081" t="str">
            <v>M</v>
          </cell>
          <cell r="E4081" t="str">
            <v>5,87</v>
          </cell>
          <cell r="F4081" t="str">
            <v>6,23</v>
          </cell>
        </row>
        <row r="4082">
          <cell r="A4082" t="str">
            <v>91834</v>
          </cell>
          <cell r="B4082" t="str">
            <v>ELETRODUTO FLEXÍVEL CORRUGADO, PVC, DN 25 MM (3/4"), PARA CIRCUITOS TERMINAIS, INSTALADO EM FORRO - FORNECIMENTO E INSTALAÇÃO. AF_12/2015</v>
          </cell>
          <cell r="D4082" t="str">
            <v>M</v>
          </cell>
          <cell r="E4082" t="str">
            <v>6,18</v>
          </cell>
          <cell r="F4082" t="str">
            <v>6,59</v>
          </cell>
        </row>
        <row r="4083">
          <cell r="A4083" t="str">
            <v>91835</v>
          </cell>
          <cell r="B4083" t="str">
            <v>ELETRODUTO FLEXÍVEL CORRUGADO REFORÇADO, PVC, DN 25 MM (3/4"), PARA CIRCUITOS TERMINAIS, INSTALADO EM FORRO - FORNECIMENTO E INSTALAÇÃO. AF_12/2015</v>
          </cell>
          <cell r="D4083" t="str">
            <v>M</v>
          </cell>
          <cell r="E4083" t="str">
            <v>7,03</v>
          </cell>
          <cell r="F4083" t="str">
            <v>7,44</v>
          </cell>
        </row>
        <row r="4084">
          <cell r="A4084" t="str">
            <v>91836</v>
          </cell>
          <cell r="B4084" t="str">
            <v>ELETRODUTO FLEXÍVEL CORRUGADO, PVC, DN 32 MM (1"), PARA CIRCUITOS TERMINAIS, INSTALADO EM FORRO - FORNECIMENTO E INSTALAÇÃO. AF_12/2015</v>
          </cell>
          <cell r="D4084" t="str">
            <v>M</v>
          </cell>
          <cell r="E4084" t="str">
            <v>8,02</v>
          </cell>
          <cell r="F4084" t="str">
            <v>8,52</v>
          </cell>
        </row>
        <row r="4085">
          <cell r="A4085" t="str">
            <v>91837</v>
          </cell>
          <cell r="B4085" t="str">
            <v>ELETRODUTO FLEXÍVEL CORRUGADO REFORÇADO, PVC, DN 32 MM (1"), PARA CIRCUITOS TERMINAIS, INSTALADO EM FORRO - FORNECIMENTO E INSTALAÇÃO. AF_12/2015</v>
          </cell>
          <cell r="D4085" t="str">
            <v>M</v>
          </cell>
          <cell r="E4085" t="str">
            <v>10,00</v>
          </cell>
          <cell r="F4085" t="str">
            <v>10,50</v>
          </cell>
        </row>
        <row r="4086">
          <cell r="A4086" t="str">
            <v>91839</v>
          </cell>
          <cell r="B4086" t="str">
            <v>ELETRODUTO FLEXÍVEL LISO, PEAD, DN 32 MM (1"), PARA CIRCUITOS TERMINAIS, INSTALADO EM FORRO - FORNECIMENTO E INSTALAÇÃO. AF_12/2015</v>
          </cell>
          <cell r="D4086" t="str">
            <v>M</v>
          </cell>
          <cell r="E4086" t="str">
            <v>7,53</v>
          </cell>
          <cell r="F4086" t="str">
            <v>8,03</v>
          </cell>
        </row>
        <row r="4087">
          <cell r="A4087" t="str">
            <v>91840</v>
          </cell>
          <cell r="B4087" t="str">
            <v>ELETRODUTO FLEXÍVEL CORRUGADO, PEAD, DN 40 MM (1 1/4"), PARA CIRCUITOS TERMINAIS, INSTALADO EM FORRO - FORNECIMENTO E INSTALAÇÃO. AF_12/2015</v>
          </cell>
          <cell r="D4087" t="str">
            <v>M</v>
          </cell>
          <cell r="E4087" t="str">
            <v>9,50</v>
          </cell>
          <cell r="F4087" t="str">
            <v>10,08</v>
          </cell>
        </row>
        <row r="4088">
          <cell r="A4088" t="str">
            <v>91841</v>
          </cell>
          <cell r="B4088" t="str">
            <v>ELETRODUTO FLEXÍVEL LISO, PEAD, DN 40 MM (1 1/4"), PARA CIRCUITOS TERMINAIS, INSTALADO EM FORRO - FORNECIMENTO E INSTALAÇÃO. AF_12/2015</v>
          </cell>
          <cell r="D4088" t="str">
            <v>M</v>
          </cell>
          <cell r="E4088" t="str">
            <v>8,97</v>
          </cell>
          <cell r="F4088" t="str">
            <v>9,55</v>
          </cell>
        </row>
        <row r="4089">
          <cell r="A4089" t="str">
            <v>91842</v>
          </cell>
          <cell r="B4089" t="str">
            <v>ELETRODUTO FLEXÍVEL CORRUGADO, PVC, DN 20 MM (1/2"), PARA CIRCUITOS TERMINAIS, INSTALADO EM LAJE - FORNECIMENTO E INSTALAÇÃO. AF_12/2015</v>
          </cell>
          <cell r="D4089" t="str">
            <v>M</v>
          </cell>
          <cell r="E4089" t="str">
            <v>3,96</v>
          </cell>
          <cell r="F4089" t="str">
            <v>4,24</v>
          </cell>
        </row>
        <row r="4090">
          <cell r="A4090" t="str">
            <v>91843</v>
          </cell>
          <cell r="B4090" t="str">
            <v>ELETRODUTO FLEXÍVEL CORRUGADO REFORÇADO, PVC, DN 20 MM (1/2"), PARA CIRCUITOS TERMINAIS, INSTALADO EM LAJE - FORNECIMENTO E INSTALAÇÃO. AF_12/2015</v>
          </cell>
          <cell r="D4090" t="str">
            <v>M</v>
          </cell>
          <cell r="E4090" t="str">
            <v>4,29</v>
          </cell>
          <cell r="F4090" t="str">
            <v>4,57</v>
          </cell>
        </row>
        <row r="4091">
          <cell r="A4091" t="str">
            <v>91844</v>
          </cell>
          <cell r="B4091" t="str">
            <v>ELETRODUTO FLEXÍVEL CORRUGADO, PVC, DN 25 MM (3/4"), PARA CIRCUITOS TERMINAIS, INSTALADO EM LAJE - FORNECIMENTO E INSTALAÇÃO. AF_12/2015</v>
          </cell>
          <cell r="D4091" t="str">
            <v>M</v>
          </cell>
          <cell r="E4091" t="str">
            <v>4,60</v>
          </cell>
          <cell r="F4091" t="str">
            <v>4,94</v>
          </cell>
        </row>
        <row r="4092">
          <cell r="A4092" t="str">
            <v>91845</v>
          </cell>
          <cell r="B4092" t="str">
            <v>ELETRODUTO FLEXÍVEL CORRUGADO REFORÇADO, PVC, DN 25 MM (3/4"), PARA CIRCUITOS TERMINAIS, INSTALADO EM LAJE - FORNECIMENTO E INSTALAÇÃO. AF_12/2015</v>
          </cell>
          <cell r="D4092" t="str">
            <v>M</v>
          </cell>
          <cell r="E4092" t="str">
            <v>5,45</v>
          </cell>
          <cell r="F4092" t="str">
            <v>5,79</v>
          </cell>
        </row>
        <row r="4093">
          <cell r="A4093" t="str">
            <v>91846</v>
          </cell>
          <cell r="B4093" t="str">
            <v>ELETRODUTO FLEXÍVEL CORRUGADO, PVC, DN 32 MM (1"), PARA CIRCUITOS TERMINAIS, INSTALADO EM LAJE - FORNECIMENTO E INSTALAÇÃO. AF_12/2015</v>
          </cell>
          <cell r="D4093" t="str">
            <v>M</v>
          </cell>
          <cell r="E4093" t="str">
            <v>6,45</v>
          </cell>
          <cell r="F4093" t="str">
            <v>6,86</v>
          </cell>
        </row>
        <row r="4094">
          <cell r="A4094" t="str">
            <v>91847</v>
          </cell>
          <cell r="B4094" t="str">
            <v>ELETRODUTO FLEXÍVEL CORRUGADO REFORÇADO, PVC, DN 32 MM (1"), PARA CIRCUITOS TERMINAIS, INSTALADO EM LAJE - FORNECIMENTO E INSTALAÇÃO. AF_12/2015</v>
          </cell>
          <cell r="D4094" t="str">
            <v>M</v>
          </cell>
          <cell r="E4094" t="str">
            <v>8,43</v>
          </cell>
          <cell r="F4094" t="str">
            <v>8,84</v>
          </cell>
        </row>
        <row r="4095">
          <cell r="A4095" t="str">
            <v>91849</v>
          </cell>
          <cell r="B4095" t="str">
            <v>ELETRODUTO FLEXÍVEL LISO, PEAD, DN 32 MM (1"), PARA CIRCUITOS TERMINAIS, INSTALADO EM LAJE - FORNECIMENTO E INSTALAÇÃO. AF_12/2015</v>
          </cell>
          <cell r="D4095" t="str">
            <v>M</v>
          </cell>
          <cell r="E4095" t="str">
            <v>5,96</v>
          </cell>
          <cell r="F4095" t="str">
            <v>6,37</v>
          </cell>
        </row>
        <row r="4096">
          <cell r="A4096" t="str">
            <v>91850</v>
          </cell>
          <cell r="B4096" t="str">
            <v>ELETRODUTO FLEXÍVEL CORRUGADO, PEAD, DN 40 MM (1 1/4"), PARA CIRCUITOS TERMINAIS, INSTALADO EM LAJE - FORNECIMENTO E INSTALAÇÃO. AF_12/2015</v>
          </cell>
          <cell r="D4096" t="str">
            <v>M</v>
          </cell>
          <cell r="E4096" t="str">
            <v>7,96</v>
          </cell>
          <cell r="F4096" t="str">
            <v>8,47</v>
          </cell>
        </row>
        <row r="4097">
          <cell r="A4097" t="str">
            <v>91851</v>
          </cell>
          <cell r="B4097" t="str">
            <v>ELETRODUTO FLEXÍVEL LISO, PEAD, DN 40 MM (1 1/4"), PARA CIRCUITOS TERMINAIS, INSTALADO EM LAJE - FORNECIMENTO E INSTALAÇÃO. AF_12/2015</v>
          </cell>
          <cell r="D4097" t="str">
            <v>M</v>
          </cell>
          <cell r="E4097" t="str">
            <v>7,43</v>
          </cell>
          <cell r="F4097" t="str">
            <v>7,94</v>
          </cell>
        </row>
        <row r="4098">
          <cell r="A4098" t="str">
            <v>91852</v>
          </cell>
          <cell r="B4098" t="str">
            <v>ELETRODUTO FLEXÍVEL CORRUGADO, PVC, DN 20 MM (1/2"), PARA CIRCUITOS TERMINAIS, INSTALADO EM PAREDE - FORNECIMENTO E INSTALAÇÃO. AF_12/2015</v>
          </cell>
          <cell r="D4098" t="str">
            <v>M</v>
          </cell>
          <cell r="E4098" t="str">
            <v>5,79</v>
          </cell>
          <cell r="F4098" t="str">
            <v>6,30</v>
          </cell>
        </row>
        <row r="4099">
          <cell r="A4099" t="str">
            <v>91853</v>
          </cell>
          <cell r="B4099" t="str">
            <v>ELETRODUTO FLEXÍVEL CORRUGADO REFORÇADO, PVC, DN 20 MM (1/2"), PARA CIRCUITOS TERMINAIS, INSTALADO EM PAREDE - FORNECIMENTO E INSTALAÇÃO. AF_12/2015</v>
          </cell>
          <cell r="D4099" t="str">
            <v>M</v>
          </cell>
          <cell r="E4099" t="str">
            <v>6,09</v>
          </cell>
          <cell r="F4099" t="str">
            <v>6,60</v>
          </cell>
        </row>
        <row r="4100">
          <cell r="A4100" t="str">
            <v>91854</v>
          </cell>
          <cell r="B4100" t="str">
            <v>ELETRODUTO FLEXÍVEL CORRUGADO, PVC, DN 25 MM (3/4"), PARA CIRCUITOS TERMINAIS, INSTALADO EM PAREDE - FORNECIMENTO E INSTALAÇÃO. AF_12/2015</v>
          </cell>
          <cell r="D4100" t="str">
            <v>M</v>
          </cell>
          <cell r="E4100" t="str">
            <v>6,42</v>
          </cell>
          <cell r="F4100" t="str">
            <v>6,98</v>
          </cell>
        </row>
        <row r="4101">
          <cell r="A4101" t="str">
            <v>91855</v>
          </cell>
          <cell r="B4101" t="str">
            <v>ELETRODUTO FLEXÍVEL CORRUGADO REFORÇADO, PVC, DN 25 MM (3/4"), PARA CIRCUITOS TERMINAIS, INSTALADO EM PAREDE - FORNECIMENTO E INSTALAÇÃO. AF_12/2015</v>
          </cell>
          <cell r="D4101" t="str">
            <v>M</v>
          </cell>
          <cell r="E4101" t="str">
            <v>7,20</v>
          </cell>
          <cell r="F4101" t="str">
            <v>7,76</v>
          </cell>
        </row>
        <row r="4102">
          <cell r="A4102" t="str">
            <v>91856</v>
          </cell>
          <cell r="B4102" t="str">
            <v>ELETRODUTO FLEXÍVEL CORRUGADO, PVC, DN 32 MM (1"), PARA CIRCUITOS TERMINAIS, INSTALADO EM PAREDE - FORNECIMENTO E INSTALAÇÃO. AF_12/2015</v>
          </cell>
          <cell r="D4102" t="str">
            <v>M</v>
          </cell>
          <cell r="E4102" t="str">
            <v>8,18</v>
          </cell>
          <cell r="F4102" t="str">
            <v>8,81</v>
          </cell>
        </row>
        <row r="4103">
          <cell r="A4103" t="str">
            <v>91857</v>
          </cell>
          <cell r="B4103" t="str">
            <v>ELETRODUTO FLEXÍVEL CORRUGADO REFORÇADO, PVC, DN 32 MM (1"), PARA CIRCUITOS TERMINAIS, INSTALADO EM PAREDE - FORNECIMENTO E INSTALAÇÃO. AF_12/2015</v>
          </cell>
          <cell r="D4103" t="str">
            <v>M</v>
          </cell>
          <cell r="E4103" t="str">
            <v>10,01</v>
          </cell>
          <cell r="F4103" t="str">
            <v>10,64</v>
          </cell>
        </row>
        <row r="4104">
          <cell r="A4104" t="str">
            <v>91859</v>
          </cell>
          <cell r="B4104" t="str">
            <v>ELETRODUTO FLEXÍVEL LISO, PEAD, DN 32 MM (1"), PARA CIRCUITOS TERMINAIS, INSTALADO EM PAREDE - FORNECIMENTO E INSTALAÇÃO. AF_12/2015</v>
          </cell>
          <cell r="D4104" t="str">
            <v>M</v>
          </cell>
          <cell r="E4104" t="str">
            <v>7,73</v>
          </cell>
          <cell r="F4104" t="str">
            <v>8,36</v>
          </cell>
        </row>
        <row r="4105">
          <cell r="A4105" t="str">
            <v>91860</v>
          </cell>
          <cell r="B4105" t="str">
            <v>ELETRODUTO FLEXÍVEL CORRUGADO, PEAD, DN 40 MM (1 1/4"), PARA CIRCUITOS TERMINAIS, INSTALADO EM PAREDE - FORNECIMENTO E INSTALAÇÃO. AF_12/2015</v>
          </cell>
          <cell r="D4105" t="str">
            <v>M</v>
          </cell>
          <cell r="E4105" t="str">
            <v>9,64</v>
          </cell>
          <cell r="F4105" t="str">
            <v>10,37</v>
          </cell>
        </row>
        <row r="4106">
          <cell r="A4106" t="str">
            <v>91861</v>
          </cell>
          <cell r="B4106" t="str">
            <v>ELETRODUTO FLEXÍVEL LISO, PEAD, DN 40 MM (1 1/4"), PARA CIRCUITOS TERMINAIS, INSTALADO EM PAREDE - FORNECIMENTO E INSTALAÇÃO. AF_12/2015</v>
          </cell>
          <cell r="D4106" t="str">
            <v>M</v>
          </cell>
          <cell r="E4106" t="str">
            <v>9,15</v>
          </cell>
          <cell r="F4106" t="str">
            <v>9,88</v>
          </cell>
        </row>
        <row r="4107">
          <cell r="A4107" t="str">
            <v>91862</v>
          </cell>
          <cell r="B4107" t="str">
            <v>ELETRODUTO RÍGIDO ROSCÁVEL, PVC, DN 20 MM (1/2"), PARA CIRCUITOS TERMINAIS, INSTALADO EM FORRO - FORNECIMENTO E INSTALAÇÃO. AF_12/2015</v>
          </cell>
          <cell r="D4107" t="str">
            <v>M</v>
          </cell>
          <cell r="E4107" t="str">
            <v>6,67</v>
          </cell>
          <cell r="F4107" t="str">
            <v>7,07</v>
          </cell>
        </row>
        <row r="4108">
          <cell r="A4108" t="str">
            <v>91863</v>
          </cell>
          <cell r="B4108" t="str">
            <v>ELETRODUTO RÍGIDO ROSCÁVEL, PVC, DN 25 MM (3/4"), PARA CIRCUITOS TERMINAIS, INSTALADO EM FORRO - FORNECIMENTO E INSTALAÇÃO. AF_12/2015</v>
          </cell>
          <cell r="D4108" t="str">
            <v>M</v>
          </cell>
          <cell r="E4108" t="str">
            <v>7,82</v>
          </cell>
          <cell r="F4108" t="str">
            <v>8,28</v>
          </cell>
        </row>
        <row r="4109">
          <cell r="A4109" t="str">
            <v>91864</v>
          </cell>
          <cell r="B4109" t="str">
            <v>ELETRODUTO RÍGIDO ROSCÁVEL, PVC, DN 32 MM (1"), PARA CIRCUITOS TERMINAIS, INSTALADO EM FORRO - FORNECIMENTO E INSTALAÇÃO. AF_12/2015</v>
          </cell>
          <cell r="D4109" t="str">
            <v>M</v>
          </cell>
          <cell r="E4109" t="str">
            <v>10,24</v>
          </cell>
          <cell r="F4109" t="str">
            <v>10,80</v>
          </cell>
        </row>
        <row r="4110">
          <cell r="A4110" t="str">
            <v>91865</v>
          </cell>
          <cell r="B4110" t="str">
            <v>ELETRODUTO RÍGIDO ROSCÁVEL, PVC, DN 40 MM (1 1/4"), PARA CIRCUITOS TERMINAIS, INSTALADO EM FORRO - FORNECIMENTO E INSTALAÇÃO. AF_12/2015</v>
          </cell>
          <cell r="D4110" t="str">
            <v>M</v>
          </cell>
          <cell r="E4110" t="str">
            <v>12,68</v>
          </cell>
          <cell r="F4110" t="str">
            <v>13,35</v>
          </cell>
        </row>
        <row r="4111">
          <cell r="A4111" t="str">
            <v>91866</v>
          </cell>
          <cell r="B4111" t="str">
            <v>ELETRODUTO RÍGIDO ROSCÁVEL, PVC, DN 20 MM (1/2"), PARA CIRCUITOS TERMINAIS, INSTALADO EM LAJE - FORNECIMENTO E INSTALAÇÃO. AF_12/2015</v>
          </cell>
          <cell r="D4111" t="str">
            <v>M</v>
          </cell>
          <cell r="E4111" t="str">
            <v>5,20</v>
          </cell>
          <cell r="F4111" t="str">
            <v>5,53</v>
          </cell>
        </row>
        <row r="4112">
          <cell r="A4112" t="str">
            <v>91867</v>
          </cell>
          <cell r="B4112" t="str">
            <v>ELETRODUTO RÍGIDO ROSCÁVEL, PVC, DN 25 MM (3/4"), PARA CIRCUITOS TERMINAIS, INSTALADO EM LAJE - FORNECIMENTO E INSTALAÇÃO. AF_12/2015</v>
          </cell>
          <cell r="D4112" t="str">
            <v>M</v>
          </cell>
          <cell r="E4112" t="str">
            <v>6,35</v>
          </cell>
          <cell r="F4112" t="str">
            <v>6,75</v>
          </cell>
        </row>
        <row r="4113">
          <cell r="A4113" t="str">
            <v>91868</v>
          </cell>
          <cell r="B4113" t="str">
            <v>ELETRODUTO RÍGIDO ROSCÁVEL, PVC, DN 32 MM (1"), PARA CIRCUITOS TERMINAIS, INSTALADO EM LAJE - FORNECIMENTO E INSTALAÇÃO. AF_12/2015</v>
          </cell>
          <cell r="D4113" t="str">
            <v>M</v>
          </cell>
          <cell r="E4113" t="str">
            <v>8,78</v>
          </cell>
          <cell r="F4113" t="str">
            <v>9,26</v>
          </cell>
        </row>
        <row r="4114">
          <cell r="A4114" t="str">
            <v>91869</v>
          </cell>
          <cell r="B4114" t="str">
            <v>ELETRODUTO RÍGIDO ROSCÁVEL, PVC, DN 40 MM (1 1/4"), PARA CIRCUITOS TERMINAIS, INSTALADO EM LAJE - FORNECIMENTO E INSTALAÇÃO. AF_12/2015</v>
          </cell>
          <cell r="D4114" t="str">
            <v>M</v>
          </cell>
          <cell r="E4114" t="str">
            <v>11,22</v>
          </cell>
          <cell r="F4114" t="str">
            <v>11,81</v>
          </cell>
        </row>
        <row r="4115">
          <cell r="A4115" t="str">
            <v>91870</v>
          </cell>
          <cell r="B4115" t="str">
            <v>ELETRODUTO RÍGIDO ROSCÁVEL, PVC, DN 20 MM (1/2"), PARA CIRCUITOS TERMINAIS, INSTALADO EM PAREDE - FORNECIMENTO E INSTALAÇÃO. AF_12/2015</v>
          </cell>
          <cell r="D4115" t="str">
            <v>M</v>
          </cell>
          <cell r="E4115" t="str">
            <v>7,49</v>
          </cell>
          <cell r="F4115" t="str">
            <v>8,07</v>
          </cell>
        </row>
        <row r="4116">
          <cell r="A4116" t="str">
            <v>91871</v>
          </cell>
          <cell r="B4116" t="str">
            <v>ELETRODUTO RÍGIDO ROSCÁVEL, PVC, DN 25 MM (3/4"), PARA CIRCUITOS TERMINAIS, INSTALADO EM PAREDE - FORNECIMENTO E INSTALAÇÃO. AF_12/2015</v>
          </cell>
          <cell r="D4116" t="str">
            <v>M</v>
          </cell>
          <cell r="E4116" t="str">
            <v>8,67</v>
          </cell>
          <cell r="F4116" t="str">
            <v>9,32</v>
          </cell>
        </row>
        <row r="4117">
          <cell r="A4117" t="str">
            <v>91872</v>
          </cell>
          <cell r="B4117" t="str">
            <v>ELETRODUTO RÍGIDO ROSCÁVEL, PVC, DN 32 MM (1"), PARA CIRCUITOS TERMINAIS, INSTALADO EM PAREDE - FORNECIMENTO E INSTALAÇÃO. AF_12/2015</v>
          </cell>
          <cell r="D4117" t="str">
            <v>M</v>
          </cell>
          <cell r="E4117" t="str">
            <v>11,09</v>
          </cell>
          <cell r="F4117" t="str">
            <v>11,84</v>
          </cell>
        </row>
        <row r="4118">
          <cell r="A4118" t="str">
            <v>91873</v>
          </cell>
          <cell r="B4118" t="str">
            <v>ELETRODUTO RÍGIDO ROSCÁVEL, PVC, DN 40 MM (1 1/4"), PARA CIRCUITOS TERMINAIS, INSTALADO EM PAREDE - FORNECIMENTO E INSTALAÇÃO. AF_12/2015</v>
          </cell>
          <cell r="D4118" t="str">
            <v>M</v>
          </cell>
          <cell r="E4118" t="str">
            <v>13,49</v>
          </cell>
          <cell r="F4118" t="str">
            <v>14,35</v>
          </cell>
        </row>
        <row r="4119">
          <cell r="A4119" t="str">
            <v>93008</v>
          </cell>
          <cell r="B4119" t="str">
            <v>ELETRODUTO RÍGIDO ROSCÁVEL, PVC, DN 50 MM (1 1/2") - FORNECIMENTO E INSTALAÇÃO. AF_12/2015</v>
          </cell>
          <cell r="D4119" t="str">
            <v>M</v>
          </cell>
          <cell r="E4119" t="str">
            <v>10,88</v>
          </cell>
          <cell r="F4119" t="str">
            <v>11,31</v>
          </cell>
        </row>
        <row r="4120">
          <cell r="A4120" t="str">
            <v>93009</v>
          </cell>
          <cell r="B4120" t="str">
            <v>ELETRODUTO RÍGIDO ROSCÁVEL, PVC, DN 60 MM (2") - FORNECIMENTO E INSTALAÇÃO. AF_12/2015</v>
          </cell>
          <cell r="D4120" t="str">
            <v>M</v>
          </cell>
          <cell r="E4120" t="str">
            <v>15,92</v>
          </cell>
          <cell r="F4120" t="str">
            <v>16,43</v>
          </cell>
        </row>
        <row r="4121">
          <cell r="A4121" t="str">
            <v>93010</v>
          </cell>
          <cell r="B4121" t="str">
            <v>ELETRODUTO RÍGIDO ROSCÁVEL, PVC, DN 75 MM (2 1/2") - FORNECIMENTO E INSTALAÇÃO. AF_12/2015</v>
          </cell>
          <cell r="D4121" t="str">
            <v>M</v>
          </cell>
          <cell r="E4121" t="str">
            <v>22,07</v>
          </cell>
          <cell r="F4121" t="str">
            <v>22,66</v>
          </cell>
        </row>
        <row r="4122">
          <cell r="A4122" t="str">
            <v>93011</v>
          </cell>
          <cell r="B4122" t="str">
            <v>ELETRODUTO RÍGIDO ROSCÁVEL, PVC, DN 85 MM (3") - FORNECIMENTO E INSTALAÇÃO. AF_12/2015</v>
          </cell>
          <cell r="D4122" t="str">
            <v>M</v>
          </cell>
          <cell r="E4122" t="str">
            <v>26,92</v>
          </cell>
          <cell r="F4122" t="str">
            <v>27,58</v>
          </cell>
        </row>
        <row r="4123">
          <cell r="A4123" t="str">
            <v>93012</v>
          </cell>
          <cell r="B4123" t="str">
            <v>ELETRODUTO RÍGIDO ROSCÁVEL, PVC, DN 110 MM (4") - FORNECIMENTO E INSTALAÇÃO. AF_12/2015</v>
          </cell>
          <cell r="D4123" t="str">
            <v>M</v>
          </cell>
          <cell r="E4123" t="str">
            <v>40,49</v>
          </cell>
          <cell r="F4123" t="str">
            <v>41,31</v>
          </cell>
        </row>
        <row r="4124">
          <cell r="A4124" t="str">
            <v>95726</v>
          </cell>
          <cell r="B4124" t="str">
            <v>ELETRODUTO RÍGIDO SOLDÁVEL, PVC, DN 20 MM (½), APARENTE, INSTALADO EM TETO - FORNECIMENTO E INSTALAÇÃO. AF_11/2016_P</v>
          </cell>
          <cell r="D4124" t="str">
            <v>M</v>
          </cell>
          <cell r="E4124" t="str">
            <v>4,58</v>
          </cell>
          <cell r="F4124" t="str">
            <v>4,85</v>
          </cell>
        </row>
        <row r="4125">
          <cell r="A4125" t="str">
            <v>95727</v>
          </cell>
          <cell r="B4125" t="str">
            <v>ELETRODUTO RÍGIDO SOLDÁVEL, PVC, DN 25 MM (3/4), APARENTE, INSTALADO EM TETO - FORNECIMENTO E INSTALAÇÃO. AF_11/2016_P</v>
          </cell>
          <cell r="D4125" t="str">
            <v>M</v>
          </cell>
          <cell r="E4125" t="str">
            <v>5,20</v>
          </cell>
          <cell r="F4125" t="str">
            <v>5,50</v>
          </cell>
        </row>
        <row r="4126">
          <cell r="A4126" t="str">
            <v>95728</v>
          </cell>
          <cell r="B4126" t="str">
            <v>ELETRODUTO RÍGIDO SOLDÁVEL, PVC, DN 32 MM (1), APARENTE, INSTALADO EM TETO - FORNECIMENTO E INSTALAÇÃO. AF_11/2016_P</v>
          </cell>
          <cell r="D4126" t="str">
            <v>M</v>
          </cell>
          <cell r="E4126" t="str">
            <v>6,53</v>
          </cell>
          <cell r="F4126" t="str">
            <v>6,89</v>
          </cell>
        </row>
        <row r="4127">
          <cell r="A4127" t="str">
            <v>95729</v>
          </cell>
          <cell r="B4127" t="str">
            <v>ELETRODUTO RÍGIDO SOLDÁVEL, PVC, DN 20 MM (½), APARENTE, INSTALADO EM PAREDE - FORNECIMENTO E INSTALAÇÃO. AF_11/2016_P</v>
          </cell>
          <cell r="D4127" t="str">
            <v>M</v>
          </cell>
          <cell r="E4127" t="str">
            <v>6,05</v>
          </cell>
          <cell r="F4127" t="str">
            <v>6,50</v>
          </cell>
        </row>
        <row r="4128">
          <cell r="A4128" t="str">
            <v>95730</v>
          </cell>
          <cell r="B4128" t="str">
            <v>ELETRODUTO RÍGIDO SOLDÁVEL, PVC, DN 25 MM (3/4), APARENTE, INSTALADO EM PAREDE - FORNECIMENTO E INSTALAÇÃO. AF_11/2016_P</v>
          </cell>
          <cell r="D4128" t="str">
            <v>M</v>
          </cell>
          <cell r="E4128" t="str">
            <v>6,67</v>
          </cell>
          <cell r="F4128" t="str">
            <v>7,14</v>
          </cell>
        </row>
        <row r="4129">
          <cell r="A4129" t="str">
            <v>95731</v>
          </cell>
          <cell r="B4129" t="str">
            <v>ELETRODUTO RÍGIDO SOLDÁVEL, PVC, DN 32 MM (1), APARENTE, INSTALADO EM PAREDE - FORNECIMENTO E INSTALAÇÃO. AF_11/2016_P</v>
          </cell>
          <cell r="D4129" t="str">
            <v>M</v>
          </cell>
          <cell r="E4129" t="str">
            <v>8,00</v>
          </cell>
          <cell r="F4129" t="str">
            <v>8,52</v>
          </cell>
        </row>
        <row r="4130">
          <cell r="A4130" t="str">
            <v>95732</v>
          </cell>
          <cell r="B4130" t="str">
            <v>LUVA PARA ELETRODUTO, PVC, SOLDÁVEL, DN 20 MM (1/2), APARENTE, INSTALADA EM TETO - FORNECIMENTO E INSTALAÇÃO. AF_11/2016_P</v>
          </cell>
          <cell r="D4130" t="str">
            <v>UN</v>
          </cell>
          <cell r="E4130" t="str">
            <v>3,30</v>
          </cell>
          <cell r="F4130" t="str">
            <v>3,53</v>
          </cell>
        </row>
        <row r="4131">
          <cell r="A4131" t="str">
            <v>95745</v>
          </cell>
          <cell r="B4131" t="str">
            <v>ELETRODUTO DE AÇO GALVANIZADO, CLASSE LEVE, DN 20 MM (3/4), APARENTE, INSTALADO EM TETO - FORNECIMENTO E INSTALAÇÃO. AF_11/2016_P</v>
          </cell>
          <cell r="D4131" t="str">
            <v>M</v>
          </cell>
          <cell r="E4131" t="str">
            <v>10,71</v>
          </cell>
          <cell r="F4131" t="str">
            <v>11,30</v>
          </cell>
        </row>
        <row r="4132">
          <cell r="A4132" t="str">
            <v>95746</v>
          </cell>
          <cell r="B4132" t="str">
            <v>ELETRODUTO DE AÇO GALVANIZADO, CLASSE LEVE, DN 25 MM (1), APARENTE, INSTALADO EM TETO - FORNECIMENTO E INSTALAÇÃO. AF_11/2016_P</v>
          </cell>
          <cell r="D4132" t="str">
            <v>M</v>
          </cell>
          <cell r="E4132" t="str">
            <v>13,09</v>
          </cell>
          <cell r="F4132" t="str">
            <v>13,82</v>
          </cell>
        </row>
        <row r="4133">
          <cell r="A4133" t="str">
            <v>95747</v>
          </cell>
          <cell r="B4133" t="str">
            <v>ELETRODUTO DE AÇO GALVANIZADO, CLASSE SEMI PESADO, DN 32 MM (1 1/4), APARENTE, INSTALADO EM TETO - FORNECIMENTO E INSTALAÇÃO. AF_11/2016_P</v>
          </cell>
          <cell r="D4133" t="str">
            <v>M</v>
          </cell>
          <cell r="E4133" t="str">
            <v>19,94</v>
          </cell>
          <cell r="F4133" t="str">
            <v>20,84</v>
          </cell>
        </row>
        <row r="4134">
          <cell r="A4134" t="str">
            <v>95748</v>
          </cell>
          <cell r="B4134" t="str">
            <v>ELETRODUTO DE AÇO GALVANIZADO, CLASSE SEMI PESADO, DN 40 MM (1 1/2 ), APARENTE, INSTALADO EM TETO - FORNECIMENTO E INSTALAÇÃO. AF_11/2016_P</v>
          </cell>
          <cell r="D4134" t="str">
            <v>M</v>
          </cell>
          <cell r="E4134" t="str">
            <v>22,09</v>
          </cell>
          <cell r="F4134" t="str">
            <v>23,18</v>
          </cell>
        </row>
        <row r="4135">
          <cell r="A4135" t="str">
            <v>95749</v>
          </cell>
          <cell r="B4135" t="str">
            <v>ELETRODUTO DE AÇO GALVANIZADO, CLASSE LEVE, DN 20 MM (3/4), APARENTE, INSTALADO EM PAREDE - FORNECIMENTO E INSTALAÇÃO. AF_11/2016_P</v>
          </cell>
          <cell r="D4135" t="str">
            <v>M</v>
          </cell>
          <cell r="E4135" t="str">
            <v>15,46</v>
          </cell>
          <cell r="F4135" t="str">
            <v>16,61</v>
          </cell>
        </row>
        <row r="4136">
          <cell r="A4136" t="str">
            <v>95750</v>
          </cell>
          <cell r="B4136" t="str">
            <v>ELETRODUTO DE AÇO GALVANIZADO, CLASSE LEVE, DN 25 MM (1), APARENTE, INSTALADO EM PAREDE - FORNECIMENTO E INSTALAÇÃO. AF_11/2016_P</v>
          </cell>
          <cell r="D4136" t="str">
            <v>M</v>
          </cell>
          <cell r="E4136" t="str">
            <v>17,74</v>
          </cell>
          <cell r="F4136" t="str">
            <v>19,00</v>
          </cell>
        </row>
        <row r="4137">
          <cell r="A4137" t="str">
            <v>95751</v>
          </cell>
          <cell r="B4137" t="str">
            <v>ELETRODUTO DE AÇO GALVANIZADO, CLASSE SEMI PESADO, DN 32 MM (1 1/4), APARENTE, INSTALADO EM PAREDE - FORNECIMENTO E INSTALAÇÃO. AF_11/2016_P</v>
          </cell>
          <cell r="D4137" t="str">
            <v>M</v>
          </cell>
          <cell r="E4137" t="str">
            <v>24,44</v>
          </cell>
          <cell r="F4137" t="str">
            <v>25,86</v>
          </cell>
        </row>
        <row r="4138">
          <cell r="A4138" t="str">
            <v>95752</v>
          </cell>
          <cell r="B4138" t="str">
            <v>ELETRODUTO DE AÇO GALVANIZADO, CLASSE SEMI PESADO, DN 40 MM (1 1/2  ), APARENTE, INSTALADO EM PAREDE - FORNECIMENTO E INSTALAÇÃO. AF_11/2016_P</v>
          </cell>
          <cell r="D4138" t="str">
            <v>M</v>
          </cell>
          <cell r="E4138" t="str">
            <v>26,42</v>
          </cell>
          <cell r="F4138" t="str">
            <v>28,02</v>
          </cell>
        </row>
        <row r="4139">
          <cell r="A4139" t="str">
            <v>97667</v>
          </cell>
          <cell r="B4139" t="str">
            <v>ELETRODUTO FLEXÍVEL CORRUGADO, PEAD, DN 50 (1 ½)  - FORNECIMENTO E INSTALAÇÃO. AF_04/2016</v>
          </cell>
          <cell r="D4139" t="str">
            <v>M</v>
          </cell>
          <cell r="E4139" t="str">
            <v>6,09</v>
          </cell>
          <cell r="F4139" t="str">
            <v>6,32</v>
          </cell>
        </row>
        <row r="4140">
          <cell r="A4140" t="str">
            <v>97668</v>
          </cell>
          <cell r="B4140" t="str">
            <v>ELETRODUTO FLEXÍVEL CORRUGADO, PEAD, DN 63 (2")  - FORNECIMENTO E INSTALAÇÃO. AF_04/2016</v>
          </cell>
          <cell r="D4140" t="str">
            <v>M</v>
          </cell>
          <cell r="E4140" t="str">
            <v>9,29</v>
          </cell>
          <cell r="F4140" t="str">
            <v>9,70</v>
          </cell>
        </row>
        <row r="4141">
          <cell r="A4141" t="str">
            <v>97669</v>
          </cell>
          <cell r="B4141" t="str">
            <v>ELETRODUTO FLEXÍVEL CORRUGADO, PEAD, DN 90 (3) - FORNECIMENTO E INSTALAÇÃO. AF_04/2016</v>
          </cell>
          <cell r="D4141" t="str">
            <v>M</v>
          </cell>
          <cell r="E4141" t="str">
            <v>14,71</v>
          </cell>
          <cell r="F4141" t="str">
            <v>15,46</v>
          </cell>
        </row>
        <row r="4142">
          <cell r="A4142" t="str">
            <v>97670</v>
          </cell>
          <cell r="B4142" t="str">
            <v>ELETRODUTO FLEXÍVEL CORRUGADO, PEAD, DN 100 (4) - FORNECIMENTO E INSTALAÇÃO. AF_04/2016</v>
          </cell>
          <cell r="D4142" t="str">
            <v>M</v>
          </cell>
          <cell r="E4142" t="str">
            <v>19,02</v>
          </cell>
          <cell r="F4142" t="str">
            <v>19,92</v>
          </cell>
        </row>
        <row r="4143">
          <cell r="A4143" t="str">
            <v>72263</v>
          </cell>
          <cell r="B4143" t="str">
            <v>TERMINAL OU CONECTOR DE PRESSAO - PARA CABO 50MM2 - FORNECIMENTO E INSTALACAO</v>
          </cell>
          <cell r="D4143" t="str">
            <v>UN</v>
          </cell>
          <cell r="E4143" t="str">
            <v>19,63</v>
          </cell>
          <cell r="F4143" t="str">
            <v>21,17</v>
          </cell>
        </row>
        <row r="4144">
          <cell r="A4144" t="str">
            <v>72271</v>
          </cell>
          <cell r="B4144" t="str">
            <v>CONECTOR PARAFUSO FENDIDO SPLIT-BOLT - PARA CABO DE 16MM2 - FORNECIMENTO E INSTALACAO</v>
          </cell>
          <cell r="D4144" t="str">
            <v>UN</v>
          </cell>
          <cell r="E4144" t="str">
            <v>11,65</v>
          </cell>
          <cell r="F4144" t="str">
            <v>12,42</v>
          </cell>
        </row>
        <row r="4145">
          <cell r="A4145" t="str">
            <v>72272</v>
          </cell>
          <cell r="B4145" t="str">
            <v>CONECTOR PARAFUSO FENDIDO SPLIT-BOLT - PARA CABO DE 35MM2 - FORNECIMENTO E INSTALACAO</v>
          </cell>
          <cell r="D4145" t="str">
            <v>UN</v>
          </cell>
          <cell r="E4145" t="str">
            <v>13,18</v>
          </cell>
          <cell r="F4145" t="str">
            <v>13,95</v>
          </cell>
        </row>
        <row r="4146">
          <cell r="A4146" t="str">
            <v>91874</v>
          </cell>
          <cell r="B4146" t="str">
            <v>LUVA PARA ELETRODUTO, PVC, ROSCÁVEL, DN 20 MM (1/2"), PARA CIRCUITOS TERMINAIS, INSTALADA EM FORRO - FORNECIMENTO E INSTALAÇÃO. AF_12/2015</v>
          </cell>
          <cell r="D4146" t="str">
            <v>UN</v>
          </cell>
          <cell r="E4146" t="str">
            <v>3,54</v>
          </cell>
          <cell r="F4146" t="str">
            <v>3,86</v>
          </cell>
        </row>
        <row r="4147">
          <cell r="A4147" t="str">
            <v>91875</v>
          </cell>
          <cell r="B4147" t="str">
            <v>LUVA PARA ELETRODUTO, PVC, ROSCÁVEL, DN 25 MM (3/4"), PARA CIRCUITOS TERMINAIS, INSTALADA EM FORRO - FORNECIMENTO E INSTALAÇÃO. AF_12/2015</v>
          </cell>
          <cell r="D4147" t="str">
            <v>UN</v>
          </cell>
          <cell r="E4147" t="str">
            <v>4,69</v>
          </cell>
          <cell r="F4147" t="str">
            <v>5,10</v>
          </cell>
        </row>
        <row r="4148">
          <cell r="A4148" t="str">
            <v>91876</v>
          </cell>
          <cell r="B4148" t="str">
            <v>LUVA PARA ELETRODUTO, PVC, ROSCÁVEL, DN 32 MM (1"), PARA CIRCUITOS TERMINAIS, INSTALADA EM FORRO - FORNECIMENTO E INSTALAÇÃO. AF_12/2015</v>
          </cell>
          <cell r="D4148" t="str">
            <v>UN</v>
          </cell>
          <cell r="E4148" t="str">
            <v>6,20</v>
          </cell>
          <cell r="F4148" t="str">
            <v>6,73</v>
          </cell>
        </row>
        <row r="4149">
          <cell r="A4149" t="str">
            <v>91877</v>
          </cell>
          <cell r="B4149" t="str">
            <v>LUVA PARA ELETRODUTO, PVC, ROSCÁVEL, DN 40 MM (1 1/4"), PARA CIRCUITOS TERMINAIS, INSTALADA EM FORRO - FORNECIMENTO E INSTALAÇÃO. AF_12/2015</v>
          </cell>
          <cell r="D4149" t="str">
            <v>UN</v>
          </cell>
          <cell r="E4149" t="str">
            <v>8,27</v>
          </cell>
          <cell r="F4149" t="str">
            <v>8,95</v>
          </cell>
        </row>
        <row r="4150">
          <cell r="A4150" t="str">
            <v>91878</v>
          </cell>
          <cell r="B4150" t="str">
            <v>LUVA PARA ELETRODUTO, PVC, ROSCÁVEL, DN 20 MM (1/2"), PARA CIRCUITOS TERMINAIS, INSTALADA EM LAJE - FORNECIMENTO E INSTALAÇÃO. AF_12/2015</v>
          </cell>
          <cell r="D4150" t="str">
            <v>UN</v>
          </cell>
          <cell r="E4150" t="str">
            <v>4,54</v>
          </cell>
          <cell r="F4150" t="str">
            <v>4,97</v>
          </cell>
        </row>
        <row r="4151">
          <cell r="A4151" t="str">
            <v>91879</v>
          </cell>
          <cell r="B4151" t="str">
            <v>LUVA PARA ELETRODUTO, PVC, ROSCÁVEL, DN 25 MM (3/4"), PARA CIRCUITOS TERMINAIS, INSTALADA EM LAJE - FORNECIMENTO E INSTALAÇÃO. AF_12/2015</v>
          </cell>
          <cell r="D4151" t="str">
            <v>UN</v>
          </cell>
          <cell r="E4151" t="str">
            <v>5,65</v>
          </cell>
          <cell r="F4151" t="str">
            <v>6,18</v>
          </cell>
        </row>
        <row r="4152">
          <cell r="A4152" t="str">
            <v>91880</v>
          </cell>
          <cell r="B4152" t="str">
            <v>LUVA PARA ELETRODUTO, PVC, ROSCÁVEL, DN 32 MM (1"), PARA CIRCUITOS TERMINAIS, INSTALADA EM LAJE - FORNECIMENTO E INSTALAÇÃO. AF_12/2015</v>
          </cell>
          <cell r="D4152" t="str">
            <v>UN</v>
          </cell>
          <cell r="E4152" t="str">
            <v>7,20</v>
          </cell>
          <cell r="F4152" t="str">
            <v>7,85</v>
          </cell>
        </row>
        <row r="4153">
          <cell r="A4153" t="str">
            <v>91881</v>
          </cell>
          <cell r="B4153" t="str">
            <v>LUVA PARA ELETRODUTO, PVC, ROSCÁVEL, DN 40 MM (1 1/4"), PARA CIRCUITOS TERMINAIS, INSTALADA EM LAJE - FORNECIMENTO E INSTALAÇÃO. AF_12/2015</v>
          </cell>
          <cell r="D4153" t="str">
            <v>UN</v>
          </cell>
          <cell r="E4153" t="str">
            <v>9,26</v>
          </cell>
          <cell r="F4153" t="str">
            <v>10,06</v>
          </cell>
        </row>
        <row r="4154">
          <cell r="A4154" t="str">
            <v>91882</v>
          </cell>
          <cell r="B4154" t="str">
            <v>LUVA PARA ELETRODUTO, PVC, ROSCÁVEL, DN 20 MM (1/2"), PARA CIRCUITOS TERMINAIS, INSTALADA EM PAREDE - FORNECIMENTO E INSTALAÇÃO. AF_12/2015</v>
          </cell>
          <cell r="D4154" t="str">
            <v>UN</v>
          </cell>
          <cell r="E4154" t="str">
            <v>5,59</v>
          </cell>
          <cell r="F4154" t="str">
            <v>6,15</v>
          </cell>
        </row>
        <row r="4155">
          <cell r="A4155" t="str">
            <v>91884</v>
          </cell>
          <cell r="B4155" t="str">
            <v>LUVA PARA ELETRODUTO, PVC, ROSCÁVEL, DN 25 MM (3/4"), PARA CIRCUITOS TERMINAIS, INSTALADA EM PAREDE - FORNECIMENTO E INSTALAÇÃO. AF_12/2015</v>
          </cell>
          <cell r="D4155" t="str">
            <v>UN</v>
          </cell>
          <cell r="E4155" t="str">
            <v>6,47</v>
          </cell>
          <cell r="F4155" t="str">
            <v>7,09</v>
          </cell>
        </row>
        <row r="4156">
          <cell r="A4156" t="str">
            <v>91885</v>
          </cell>
          <cell r="B4156" t="str">
            <v>LUVA PARA ELETRODUTO, PVC, ROSCÁVEL, DN 32 MM (1"), PARA CIRCUITOS TERMINAIS, INSTALADA EM PAREDE - FORNECIMENTO E INSTALAÇÃO. AF_12/2015</v>
          </cell>
          <cell r="D4156" t="str">
            <v>UN</v>
          </cell>
          <cell r="E4156" t="str">
            <v>7,68</v>
          </cell>
          <cell r="F4156" t="str">
            <v>8,38</v>
          </cell>
        </row>
        <row r="4157">
          <cell r="A4157" t="str">
            <v>91886</v>
          </cell>
          <cell r="B4157" t="str">
            <v>LUVA PARA ELETRODUTO, PVC, ROSCÁVEL, DN 40 MM (1 1/4"), PARA CIRCUITOS TERMINAIS, INSTALADA EM PAREDE - FORNECIMENTO E INSTALAÇÃO. AF_12/2015</v>
          </cell>
          <cell r="D4157" t="str">
            <v>UN</v>
          </cell>
          <cell r="E4157" t="str">
            <v>9,37</v>
          </cell>
          <cell r="F4157" t="str">
            <v>10,17</v>
          </cell>
        </row>
        <row r="4158">
          <cell r="A4158" t="str">
            <v>91887</v>
          </cell>
          <cell r="B4158" t="str">
            <v>CURVA 90 GRAUS PARA ELETRODUTO, PVC, ROSCÁVEL, DN 20 MM (1/2"), PARA CIRCUITOS TERMINAIS, INSTALADA EM FORRO - FORNECIMENTO E INSTALAÇÃO. AF_12/2015</v>
          </cell>
          <cell r="D4158" t="str">
            <v>UN</v>
          </cell>
          <cell r="E4158" t="str">
            <v>6,63</v>
          </cell>
          <cell r="F4158" t="str">
            <v>7,11</v>
          </cell>
        </row>
        <row r="4159">
          <cell r="A4159" t="str">
            <v>91889</v>
          </cell>
          <cell r="B4159" t="str">
            <v>CURVA 180 GRAUS PARA ELETRODUTO, PVC, ROSCÁVEL, DN 20 MM (1/2"), PARA CIRCUITOS TERMINAIS, INSTALADA EM FORRO - FORNECIMENTO E INSTALAÇÃO. AF_12/2015</v>
          </cell>
          <cell r="D4159" t="str">
            <v>UN</v>
          </cell>
          <cell r="E4159" t="str">
            <v>6,37</v>
          </cell>
          <cell r="F4159" t="str">
            <v>6,85</v>
          </cell>
        </row>
        <row r="4160">
          <cell r="A4160" t="str">
            <v>91890</v>
          </cell>
          <cell r="B4160" t="str">
            <v>CURVA 90 GRAUS PARA ELETRODUTO, PVC, ROSCÁVEL, DN 25 MM (3/4"), PARA CIRCUITOS TERMINAIS, INSTALADA EM FORRO - FORNECIMENTO E INSTALAÇÃO. AF_12/2015</v>
          </cell>
          <cell r="D4160" t="str">
            <v>UN</v>
          </cell>
          <cell r="E4160" t="str">
            <v>7,86</v>
          </cell>
          <cell r="F4160" t="str">
            <v>8,48</v>
          </cell>
        </row>
        <row r="4161">
          <cell r="A4161" t="str">
            <v>91892</v>
          </cell>
          <cell r="B4161" t="str">
            <v>CURVA 180 GRAUS PARA ELETRODUTO, PVC, ROSCÁVEL, DN 25 MM (3/4"), PARA CIRCUITOS TERMINAIS, INSTALADA EM FORRO - FORNECIMENTO E INSTALAÇÃO. AF_12/2015</v>
          </cell>
          <cell r="D4161" t="str">
            <v>UN</v>
          </cell>
          <cell r="E4161" t="str">
            <v>9,56</v>
          </cell>
          <cell r="F4161" t="str">
            <v>10,18</v>
          </cell>
        </row>
        <row r="4162">
          <cell r="A4162" t="str">
            <v>91893</v>
          </cell>
          <cell r="B4162" t="str">
            <v>CURVA 90 GRAUS PARA ELETRODUTO, PVC, ROSCÁVEL, DN 32 MM (1"), PARA CIRCUITOS TERMINAIS, INSTALADA EM FORRO - FORNECIMENTO E INSTALAÇÃO. AF_12/2015</v>
          </cell>
          <cell r="D4162" t="str">
            <v>UN</v>
          </cell>
          <cell r="E4162" t="str">
            <v>10,77</v>
          </cell>
          <cell r="F4162" t="str">
            <v>11,58</v>
          </cell>
        </row>
        <row r="4163">
          <cell r="A4163" t="str">
            <v>91895</v>
          </cell>
          <cell r="B4163" t="str">
            <v>CURVA 180 GRAUS PARA ELETRODUTO, PVC, ROSCÁVEL, DN 32 MM (1"), PARA CIRCUITOS TERMINAIS, INSTALADA EM FORRO - FORNECIMENTO E INSTALAÇÃO. AF_12/2015</v>
          </cell>
          <cell r="D4163" t="str">
            <v>UN</v>
          </cell>
          <cell r="E4163" t="str">
            <v>12,50</v>
          </cell>
          <cell r="F4163" t="str">
            <v>13,31</v>
          </cell>
        </row>
        <row r="4164">
          <cell r="A4164" t="str">
            <v>91896</v>
          </cell>
          <cell r="B4164" t="str">
            <v>CURVA 90 GRAUS PARA ELETRODUTO, PVC, ROSCÁVEL, DN 40 MM (1 1/4"), PARA CIRCUITOS TERMINAIS, INSTALADA EM FORRO - FORNECIMENTO E INSTALAÇÃO. AF_12/2015</v>
          </cell>
          <cell r="D4164" t="str">
            <v>UN</v>
          </cell>
          <cell r="E4164" t="str">
            <v>13,12</v>
          </cell>
          <cell r="F4164" t="str">
            <v>14,14</v>
          </cell>
        </row>
        <row r="4165">
          <cell r="A4165" t="str">
            <v>91898</v>
          </cell>
          <cell r="B4165" t="str">
            <v>CURVA 180 GRAUS PARA ELETRODUTO, PVC, ROSCÁVEL, DN 40 MM (1 1/4"), PARA CIRCUITOS TERMINAIS, INSTALADA EM FORRO - FORNECIMENTO E INSTALAÇÃO. AF_12/2015</v>
          </cell>
          <cell r="D4165" t="str">
            <v>UN</v>
          </cell>
          <cell r="E4165" t="str">
            <v>14,97</v>
          </cell>
          <cell r="F4165" t="str">
            <v>15,99</v>
          </cell>
        </row>
        <row r="4166">
          <cell r="A4166" t="str">
            <v>91899</v>
          </cell>
          <cell r="B4166" t="str">
            <v>CURVA 90 GRAUS PARA ELETRODUTO, PVC, ROSCÁVEL, DN 20 MM (1/2"), PARA CIRCUITOS TERMINAIS, INSTALADA EM LAJE - FORNECIMENTO E INSTALAÇÃO. AF_12/2015</v>
          </cell>
          <cell r="D4166" t="str">
            <v>UN</v>
          </cell>
          <cell r="E4166" t="str">
            <v>8,07</v>
          </cell>
          <cell r="F4166" t="str">
            <v>8,72</v>
          </cell>
        </row>
        <row r="4167">
          <cell r="A4167" t="str">
            <v>91901</v>
          </cell>
          <cell r="B4167" t="str">
            <v>CURVA 180 GRAUS PARA ELETRODUTO, PVC, ROSCÁVEL, DN 20 MM (1/2"), PARA CIRCUITOS TERMINAIS, INSTALADA EM LAJE - FORNECIMENTO E INSTALAÇÃO. AF_12/2015</v>
          </cell>
          <cell r="D4167" t="str">
            <v>UN</v>
          </cell>
          <cell r="E4167" t="str">
            <v>7,81</v>
          </cell>
          <cell r="F4167" t="str">
            <v>8,46</v>
          </cell>
        </row>
        <row r="4168">
          <cell r="A4168" t="str">
            <v>91902</v>
          </cell>
          <cell r="B4168" t="str">
            <v>CURVA 90 GRAUS PARA ELETRODUTO, PVC, ROSCÁVEL, DN 25 MM (3/4"), PARA CIRCUITOS TERMINAIS, INSTALADA EM LAJE - FORNECIMENTO E INSTALAÇÃO. AF_12/2015</v>
          </cell>
          <cell r="D4168" t="str">
            <v>UN</v>
          </cell>
          <cell r="E4168" t="str">
            <v>9,30</v>
          </cell>
          <cell r="F4168" t="str">
            <v>10,08</v>
          </cell>
        </row>
        <row r="4169">
          <cell r="A4169" t="str">
            <v>91904</v>
          </cell>
          <cell r="B4169" t="str">
            <v>CURVA 180 GRAUS PARA ELETRODUTO, PVC, ROSCÁVEL, DN 25 MM (3/4"), PARA CIRCUITOS TERMINAIS, INSTALADA EM LAJE - FORNECIMENTO E INSTALAÇÃO. AF_12/2015</v>
          </cell>
          <cell r="D4169" t="str">
            <v>UN</v>
          </cell>
          <cell r="E4169" t="str">
            <v>11,00</v>
          </cell>
          <cell r="F4169" t="str">
            <v>11,78</v>
          </cell>
        </row>
        <row r="4170">
          <cell r="A4170" t="str">
            <v>91905</v>
          </cell>
          <cell r="B4170" t="str">
            <v>CURVA 90 GRAUS PARA ELETRODUTO, PVC, ROSCÁVEL, DN 32 MM (1"), PARA CIRCUITOS TERMINAIS, INSTALADA EM LAJE - FORNECIMENTO E INSTALAÇÃO. AF_12/2015</v>
          </cell>
          <cell r="D4170" t="str">
            <v>UN</v>
          </cell>
          <cell r="E4170" t="str">
            <v>12,21</v>
          </cell>
          <cell r="F4170" t="str">
            <v>13,18</v>
          </cell>
        </row>
        <row r="4171">
          <cell r="A4171" t="str">
            <v>91907</v>
          </cell>
          <cell r="B4171" t="str">
            <v>CURVA 180 GRAUS PARA ELETRODUTO, PVC, ROSCÁVEL, DN 32 MM (1), PARA CIRCUITOS TERMINAIS, INSTALADA EM LAJE - FORNECIMENTO E INSTALAÇÃO. AF_12/2015</v>
          </cell>
          <cell r="D4171" t="str">
            <v>UN</v>
          </cell>
          <cell r="E4171" t="str">
            <v>13,94</v>
          </cell>
          <cell r="F4171" t="str">
            <v>14,91</v>
          </cell>
        </row>
        <row r="4172">
          <cell r="A4172" t="str">
            <v>91908</v>
          </cell>
          <cell r="B4172" t="str">
            <v>CURVA 90 GRAUS PARA ELETRODUTO, PVC, ROSCÁVEL, DN 40 MM (1 1/4"), PARA CIRCUITOS TERMINAIS, INSTALADA EM LAJE - FORNECIMENTO E INSTALAÇÃO. AF_12/2015</v>
          </cell>
          <cell r="D4172" t="str">
            <v>UN</v>
          </cell>
          <cell r="E4172" t="str">
            <v>14,59</v>
          </cell>
          <cell r="F4172" t="str">
            <v>15,78</v>
          </cell>
        </row>
        <row r="4173">
          <cell r="A4173" t="str">
            <v>91910</v>
          </cell>
          <cell r="B4173" t="str">
            <v>CURVA 180 GRAUS PARA ELETRODUTO, PVC, ROSCÁVEL, DN 40 MM (1 1/4"), PARA CIRCUITOS TERMINAIS, INSTALADA EM LAJE - FORNECIMENTO E INSTALAÇÃO. AF_12/2015</v>
          </cell>
          <cell r="D4173" t="str">
            <v>UN</v>
          </cell>
          <cell r="E4173" t="str">
            <v>16,44</v>
          </cell>
          <cell r="F4173" t="str">
            <v>17,63</v>
          </cell>
        </row>
        <row r="4174">
          <cell r="A4174" t="str">
            <v>91911</v>
          </cell>
          <cell r="B4174" t="str">
            <v>CURVA 90 GRAUS PARA ELETRODUTO, PVC, ROSCÁVEL, DN 20 MM (1/2"), PARA CIRCUITOS TERMINAIS, INSTALADA EM PAREDE - FORNECIMENTO E INSTALAÇÃO. AF_12/2015</v>
          </cell>
          <cell r="D4174" t="str">
            <v>UN</v>
          </cell>
          <cell r="E4174" t="str">
            <v>9,71</v>
          </cell>
          <cell r="F4174" t="str">
            <v>10,55</v>
          </cell>
        </row>
        <row r="4175">
          <cell r="A4175" t="str">
            <v>91913</v>
          </cell>
          <cell r="B4175" t="str">
            <v>CURVA 180 GRAUS PARA ELETRODUTO, PVC, ROSCÁVEL, DN 20 MM (1/2"), PARA CIRCUITOS TERMINAIS, INSTALADA EM PAREDE - FORNECIMENTO E INSTALAÇÃO. AF_12/2015</v>
          </cell>
          <cell r="D4175" t="str">
            <v>UN</v>
          </cell>
          <cell r="E4175" t="str">
            <v>9,45</v>
          </cell>
          <cell r="F4175" t="str">
            <v>10,29</v>
          </cell>
        </row>
        <row r="4176">
          <cell r="A4176" t="str">
            <v>91914</v>
          </cell>
          <cell r="B4176" t="str">
            <v>CURVA 90 GRAUS PARA ELETRODUTO, PVC, ROSCÁVEL, DN 25 MM (3/4"), PARA CIRCUITOS TERMINAIS, INSTALADA EM PAREDE - FORNECIMENTO E INSTALAÇÃO. AF_12/2015</v>
          </cell>
          <cell r="D4176" t="str">
            <v>UN</v>
          </cell>
          <cell r="E4176" t="str">
            <v>10,57</v>
          </cell>
          <cell r="F4176" t="str">
            <v>11,49</v>
          </cell>
        </row>
        <row r="4177">
          <cell r="A4177" t="str">
            <v>91916</v>
          </cell>
          <cell r="B4177" t="str">
            <v>CURVA 180 GRAUS PARA ELETRODUTO, PVC, ROSCÁVEL, DN 25 MM (3/4"), PARA CIRCUITOS TERMINAIS, INSTALADA EM PAREDE - FORNECIMENTO E INSTALAÇÃO. AF_12/2015</v>
          </cell>
          <cell r="D4177" t="str">
            <v>UN</v>
          </cell>
          <cell r="E4177" t="str">
            <v>12,27</v>
          </cell>
          <cell r="F4177" t="str">
            <v>13,19</v>
          </cell>
        </row>
        <row r="4178">
          <cell r="A4178" t="str">
            <v>91917</v>
          </cell>
          <cell r="B4178" t="str">
            <v>CURVA 90 GRAUS PARA ELETRODUTO, PVC, ROSCÁVEL, DN 32 MM (1"), PARA CIRCUITOS TERMINAIS, INSTALADA EM PAREDE - FORNECIMENTO E INSTALAÇÃO. AF_12/2015</v>
          </cell>
          <cell r="D4178" t="str">
            <v>UN</v>
          </cell>
          <cell r="E4178" t="str">
            <v>12,96</v>
          </cell>
          <cell r="F4178" t="str">
            <v>14,02</v>
          </cell>
        </row>
        <row r="4179">
          <cell r="A4179" t="str">
            <v>91919</v>
          </cell>
          <cell r="B4179" t="str">
            <v>CURVA 180 GRAUS PARA ELETRODUTO, PVC, ROSCÁVEL, DN 32 MM (1), PARA CIRCUITOS TERMINAIS, INSTALADA EM PAREDE - FORNECIMENTO E INSTALAÇÃO. AF_12/2015</v>
          </cell>
          <cell r="D4179" t="str">
            <v>UN</v>
          </cell>
          <cell r="E4179" t="str">
            <v>14,69</v>
          </cell>
          <cell r="F4179" t="str">
            <v>15,75</v>
          </cell>
        </row>
        <row r="4180">
          <cell r="A4180" t="str">
            <v>91920</v>
          </cell>
          <cell r="B4180" t="str">
            <v>CURVA 90 GRAUS PARA ELETRODUTO, PVC, ROSCÁVEL, DN 40 MM (1 1/4"), PARA CIRCUITOS TERMINAIS, INSTALADA EM PAREDE - FORNECIMENTO E INSTALAÇÃO. AF_12/2015</v>
          </cell>
          <cell r="D4180" t="str">
            <v>UN</v>
          </cell>
          <cell r="E4180" t="str">
            <v>14,77</v>
          </cell>
          <cell r="F4180" t="str">
            <v>15,97</v>
          </cell>
        </row>
        <row r="4181">
          <cell r="A4181" t="str">
            <v>91922</v>
          </cell>
          <cell r="B4181" t="str">
            <v>CURVA 180 GRAUS PARA ELETRODUTO, PVC, ROSCÁVEL, DN 40 MM (1 1/4"), PARA CIRCUITOS TERMINAIS, INSTALADA EM PAREDE - FORNECIMENTO E INSTALAÇÃO. AF_12/2015</v>
          </cell>
          <cell r="D4181" t="str">
            <v>UN</v>
          </cell>
          <cell r="E4181" t="str">
            <v>16,62</v>
          </cell>
          <cell r="F4181" t="str">
            <v>17,82</v>
          </cell>
        </row>
        <row r="4182">
          <cell r="A4182" t="str">
            <v>93013</v>
          </cell>
          <cell r="B4182" t="str">
            <v>LUVA PARA ELETRODUTO, PVC, ROSCÁVEL, DN 50 MM (1 1/2") - FORNECIMENTO E INSTALAÇÃO. AF_12/2015</v>
          </cell>
          <cell r="D4182" t="str">
            <v>UN</v>
          </cell>
          <cell r="E4182" t="str">
            <v>10,75</v>
          </cell>
          <cell r="F4182" t="str">
            <v>11,62</v>
          </cell>
        </row>
        <row r="4183">
          <cell r="A4183" t="str">
            <v>93014</v>
          </cell>
          <cell r="B4183" t="str">
            <v>LUVA PARA ELETRODUTO, PVC, ROSCÁVEL, DN 60 MM (2") - FORNECIMENTO E INSTALAÇÃO. AF_12/2015</v>
          </cell>
          <cell r="D4183" t="str">
            <v>UN</v>
          </cell>
          <cell r="E4183" t="str">
            <v>13,29</v>
          </cell>
          <cell r="F4183" t="str">
            <v>14,29</v>
          </cell>
        </row>
        <row r="4184">
          <cell r="A4184" t="str">
            <v>93015</v>
          </cell>
          <cell r="B4184" t="str">
            <v>LUVA PARA ELETRODUTO, PVC, ROSCÁVEL, DN 75 MM (2 1/2") - FORNECIMENTO E INSTALAÇÃO. AF_12/2015</v>
          </cell>
          <cell r="D4184" t="str">
            <v>UN</v>
          </cell>
          <cell r="E4184" t="str">
            <v>20,46</v>
          </cell>
          <cell r="F4184" t="str">
            <v>21,65</v>
          </cell>
        </row>
        <row r="4185">
          <cell r="A4185" t="str">
            <v>93016</v>
          </cell>
          <cell r="B4185" t="str">
            <v>LUVA PARA ELETRODUTO, PVC, ROSCÁVEL, DN 85 MM (3") - FORNECIMENTO E INSTALAÇÃO. AF_12/2015</v>
          </cell>
          <cell r="D4185" t="str">
            <v>UN</v>
          </cell>
          <cell r="E4185" t="str">
            <v>25,02</v>
          </cell>
          <cell r="F4185" t="str">
            <v>26,34</v>
          </cell>
        </row>
        <row r="4186">
          <cell r="A4186" t="str">
            <v>93017</v>
          </cell>
          <cell r="B4186" t="str">
            <v>LUVA PARA ELETRODUTO, PVC, ROSCÁVEL, DN 110 MM (4") - FORNECIMENTO E INSTALAÇÃO. AF_12/2015</v>
          </cell>
          <cell r="D4186" t="str">
            <v>UN</v>
          </cell>
          <cell r="E4186" t="str">
            <v>37,97</v>
          </cell>
          <cell r="F4186" t="str">
            <v>39,61</v>
          </cell>
        </row>
        <row r="4187">
          <cell r="A4187" t="str">
            <v>93018</v>
          </cell>
          <cell r="B4187" t="str">
            <v>CURVA 90 GRAUS PARA ELETRODUTO, PVC, ROSCÁVEL, DN 50 MM (1 1/2") - FORNECIMENTO E INSTALAÇÃO. AF_12/2015</v>
          </cell>
          <cell r="D4187" t="str">
            <v>UN</v>
          </cell>
          <cell r="E4187" t="str">
            <v>16,45</v>
          </cell>
          <cell r="F4187" t="str">
            <v>17,75</v>
          </cell>
        </row>
        <row r="4188">
          <cell r="A4188" t="str">
            <v>93020</v>
          </cell>
          <cell r="B4188" t="str">
            <v>CURVA 90 GRAUS PARA ELETRODUTO, PVC, ROSCÁVEL, DN 60 MM (2") - FORNECIMENTO E INSTALAÇÃO. AF_12/2015</v>
          </cell>
          <cell r="D4188" t="str">
            <v>UN</v>
          </cell>
          <cell r="E4188" t="str">
            <v>21,27</v>
          </cell>
          <cell r="F4188" t="str">
            <v>22,77</v>
          </cell>
        </row>
        <row r="4189">
          <cell r="A4189" t="str">
            <v>93022</v>
          </cell>
          <cell r="B4189" t="str">
            <v>CURVA 90 GRAUS PARA ELETRODUTO, PVC, ROSCÁVEL, DN 75 MM (2 1/2") - FORNECIMENTO E INSTALAÇÃO. AF_12/2015</v>
          </cell>
          <cell r="D4189" t="str">
            <v>UN</v>
          </cell>
          <cell r="E4189" t="str">
            <v>36,30</v>
          </cell>
          <cell r="F4189" t="str">
            <v>38,10</v>
          </cell>
        </row>
        <row r="4190">
          <cell r="A4190" t="str">
            <v>93024</v>
          </cell>
          <cell r="B4190" t="str">
            <v>CURVA 90 GRAUS PARA ELETRODUTO, PVC, ROSCÁVEL, DN 85 MM (3") - FORNECIMENTO E INSTALAÇÃO. AF_12/2015</v>
          </cell>
          <cell r="D4190" t="str">
            <v>UN</v>
          </cell>
          <cell r="E4190" t="str">
            <v>38,06</v>
          </cell>
          <cell r="F4190" t="str">
            <v>40,04</v>
          </cell>
        </row>
        <row r="4191">
          <cell r="A4191" t="str">
            <v>93026</v>
          </cell>
          <cell r="B4191" t="str">
            <v>CURVA 90 GRAUS PARA ELETRODUTO, PVC, ROSCÁVEL, DN 110 MM (4") - FORNECIMENTO E INSTALAÇÃO. AF_12/2015</v>
          </cell>
          <cell r="D4191" t="str">
            <v>UN</v>
          </cell>
          <cell r="E4191" t="str">
            <v>63,02</v>
          </cell>
          <cell r="F4191" t="str">
            <v>65,49</v>
          </cell>
        </row>
        <row r="4192">
          <cell r="A4192" t="str">
            <v>95733</v>
          </cell>
          <cell r="B4192" t="str">
            <v>LUVA PARA ELETRODUTO, PVC, SOLDÁVEL, DN 25 MM (3/4), APARENTE, INSTALADA EM TETO - FORNECIMENTO E INSTALAÇÃO. AF_11/2016_P</v>
          </cell>
          <cell r="D4192" t="str">
            <v>UN</v>
          </cell>
          <cell r="E4192" t="str">
            <v>4,31</v>
          </cell>
          <cell r="F4192" t="str">
            <v>4,62</v>
          </cell>
        </row>
        <row r="4193">
          <cell r="A4193" t="str">
            <v>95734</v>
          </cell>
          <cell r="B4193" t="str">
            <v>LUVA PARA ELETRODUTO, PVC, SOLDÁVEL, DN 32 MM (1), APARENTE, INSTALADA EM TETO - FORNECIMENTO E INSTALAÇÃO. AF_11/2016_P</v>
          </cell>
          <cell r="D4193" t="str">
            <v>UN</v>
          </cell>
          <cell r="E4193" t="str">
            <v>5,75</v>
          </cell>
          <cell r="F4193" t="str">
            <v>6,15</v>
          </cell>
        </row>
        <row r="4194">
          <cell r="A4194" t="str">
            <v>95735</v>
          </cell>
          <cell r="B4194" t="str">
            <v>LUVA PARA ELETRODUTO, PVC, SOLDÁVEL, DN 20 MM (1/2), APARENTE, INSTALADA EM PAREDE - FORNECIMENTO E INSTALAÇÃO. AF_11/2016_P</v>
          </cell>
          <cell r="D4194" t="str">
            <v>UN</v>
          </cell>
          <cell r="E4194" t="str">
            <v>4,81</v>
          </cell>
          <cell r="F4194" t="str">
            <v>5,22</v>
          </cell>
        </row>
        <row r="4195">
          <cell r="A4195" t="str">
            <v>95736</v>
          </cell>
          <cell r="B4195" t="str">
            <v>LUVA PARA ELETRODUTO, PVC, SOLDÁVEL, DN 25 MM (3/4), APARENTE, INSTALADA EM PAREDE - FORNECIMENTO E INSTALAÇÃO. AF_11/2016_P</v>
          </cell>
          <cell r="D4195" t="str">
            <v>UN</v>
          </cell>
          <cell r="E4195" t="str">
            <v>5,65</v>
          </cell>
          <cell r="F4195" t="str">
            <v>6,11</v>
          </cell>
        </row>
        <row r="4196">
          <cell r="A4196" t="str">
            <v>95738</v>
          </cell>
          <cell r="B4196" t="str">
            <v>LUVA PARA ELETRODUTO, PVC, SOLDÁVEL, DN 32 MM (1), APARENTE, INSTALADA EM PAREDE - FORNECIMENTO E INSTALAÇÃO. AF_11/2016_P</v>
          </cell>
          <cell r="D4196" t="str">
            <v>UN</v>
          </cell>
          <cell r="E4196" t="str">
            <v>6,84</v>
          </cell>
          <cell r="F4196" t="str">
            <v>7,36</v>
          </cell>
        </row>
        <row r="4197">
          <cell r="A4197" t="str">
            <v>95753</v>
          </cell>
          <cell r="B4197" t="str">
            <v>LUVA DE EMENDA PARA ELETRODUTO, AÇO GALVANIZADO, DN 20 MM (3/4  ), APARENTE, INSTALADA EM TETO - FORNECIMENTO E INSTALAÇÃO. AF_11/2016_P</v>
          </cell>
          <cell r="D4197" t="str">
            <v>UN</v>
          </cell>
          <cell r="E4197" t="str">
            <v>4,37</v>
          </cell>
          <cell r="F4197" t="str">
            <v>4,77</v>
          </cell>
        </row>
        <row r="4198">
          <cell r="A4198" t="str">
            <v>95754</v>
          </cell>
          <cell r="B4198" t="str">
            <v>LUVA DE EMENDA PARA ELETRODUTO, AÇO GALVANIZADO, DN 25 MM (1''), APARENTE, INSTALADA EM TETO - FORNECIMENTO E INSTALAÇÃO. AF_11/2016_P</v>
          </cell>
          <cell r="D4198" t="str">
            <v>UN</v>
          </cell>
          <cell r="E4198" t="str">
            <v>5,51</v>
          </cell>
          <cell r="F4198" t="str">
            <v>6,03</v>
          </cell>
        </row>
        <row r="4199">
          <cell r="A4199" t="str">
            <v>95755</v>
          </cell>
          <cell r="B4199" t="str">
            <v>LUVA DE EMENDA PARA ELETRODUTO, AÇO GALVANIZADO, DN 32 MM (1 1/4''), APARENTE, INSTALADA EM TETO - FORNECIMENTO E INSTALAÇÃO. AF_11/2016_P</v>
          </cell>
          <cell r="D4199" t="str">
            <v>UN</v>
          </cell>
          <cell r="E4199" t="str">
            <v>7,60</v>
          </cell>
          <cell r="F4199" t="str">
            <v>8,28</v>
          </cell>
        </row>
        <row r="4200">
          <cell r="A4200" t="str">
            <v>95756</v>
          </cell>
          <cell r="B4200" t="str">
            <v>LUVA DE EMENDA PARA ELETRODUTO, AÇO GALVANIZADO, DN 40 MM (1 1/2''), APARENTE, INSTALADA EM TETO - FORNECIMENTO E INSTALAÇÃO. AF_11/2016_P</v>
          </cell>
          <cell r="D4200" t="str">
            <v>UN</v>
          </cell>
          <cell r="E4200" t="str">
            <v>9,93</v>
          </cell>
          <cell r="F4200" t="str">
            <v>10,80</v>
          </cell>
        </row>
        <row r="4201">
          <cell r="A4201" t="str">
            <v>95757</v>
          </cell>
          <cell r="B4201" t="str">
            <v>LUVA DE EMENDA PARA ELETRODUTO, AÇO GALVANIZADO, DN 20 MM (3/4''), APARENTE, INSTALADA EM PAREDE - FORNECIMENTO E INSTALAÇÃO. AF_11/2016_P</v>
          </cell>
          <cell r="D4201" t="str">
            <v>UN</v>
          </cell>
          <cell r="E4201" t="str">
            <v>7,01</v>
          </cell>
          <cell r="F4201" t="str">
            <v>7,72</v>
          </cell>
        </row>
        <row r="4202">
          <cell r="A4202" t="str">
            <v>95758</v>
          </cell>
          <cell r="B4202" t="str">
            <v>LUVA DE EMENDA PARA ELETRODUTO, AÇO GALVANIZADO, DN 25 MM (1''), APARENTE, INSTALADA EM PAREDE - FORNECIMENTO E INSTALAÇÃO. AF_11/2016_P</v>
          </cell>
          <cell r="D4202" t="str">
            <v>UN</v>
          </cell>
          <cell r="E4202" t="str">
            <v>7,84</v>
          </cell>
          <cell r="F4202" t="str">
            <v>8,62</v>
          </cell>
        </row>
        <row r="4203">
          <cell r="A4203" t="str">
            <v>95759</v>
          </cell>
          <cell r="B4203" t="str">
            <v>LUVA DE EMENDA PARA ELETRODUTO, AÇO GALVANIZADO, DN 32 MM (1 1/4''), APARENTE, INSTALADA EM PAREDE - FORNECIMENTO E INSTALAÇÃO. AF_11/2016_P</v>
          </cell>
          <cell r="D4203" t="str">
            <v>UN</v>
          </cell>
          <cell r="E4203" t="str">
            <v>9,50</v>
          </cell>
          <cell r="F4203" t="str">
            <v>10,39</v>
          </cell>
        </row>
        <row r="4204">
          <cell r="A4204" t="str">
            <v>95760</v>
          </cell>
          <cell r="B4204" t="str">
            <v>LUVA DE EMENDA PARA ELETRODUTO, AÇO GALVANIZADO, DN 40 MM (1 1/2''), APARENTE, INSTALADA EM PAREDE - FORNECIMENTO E INSTALAÇÃO. AF_11/2016_P</v>
          </cell>
          <cell r="D4204" t="str">
            <v>UN</v>
          </cell>
          <cell r="E4204" t="str">
            <v>11,31</v>
          </cell>
          <cell r="F4204" t="str">
            <v>12,34</v>
          </cell>
        </row>
        <row r="4205">
          <cell r="A4205" t="str">
            <v>97559</v>
          </cell>
          <cell r="B4205" t="str">
            <v>CURVA 135 GRAUS PARA ELETRODUTO, PVC, ROSCÁVEL, DN 25 MM (3/4), PARA CIRCUITOS TERMINAIS, INSTALADA EM FORRO - FORNECIMENTO E INSTALAÇÃO. AF_12/2015</v>
          </cell>
          <cell r="D4205" t="str">
            <v>UN</v>
          </cell>
          <cell r="E4205" t="str">
            <v>7,67</v>
          </cell>
          <cell r="F4205" t="str">
            <v>8,29</v>
          </cell>
        </row>
        <row r="4206">
          <cell r="A4206" t="str">
            <v>97562</v>
          </cell>
          <cell r="B4206" t="str">
            <v>CURVA 135 GRAUS PARA ELETRODUTO, PVC, ROSCÁVEL, DN 25 MM (3/4), PARA CIRCUITOS TERMINAIS, INSTALADA EM LAJE - FORNECIMENTO E INSTALAÇÃO. AF_12/2015</v>
          </cell>
          <cell r="D4206" t="str">
            <v>UN</v>
          </cell>
          <cell r="E4206" t="str">
            <v>9,11</v>
          </cell>
          <cell r="F4206" t="str">
            <v>9,89</v>
          </cell>
        </row>
        <row r="4207">
          <cell r="A4207" t="str">
            <v>97564</v>
          </cell>
          <cell r="B4207" t="str">
            <v>CURVA 135 GRAUS PARA ELETRODUTO, PVC, ROSCÁVEL, DN 25 MM (3/4), PARA CIRCUITOS TERMINAIS, INSTALADA EM PAREDE - FORNECIMENTO E INSTALAÇÃO. AF_12/2015</v>
          </cell>
          <cell r="D4207" t="str">
            <v>UN</v>
          </cell>
          <cell r="E4207" t="str">
            <v>10,38</v>
          </cell>
          <cell r="F4207" t="str">
            <v>11,30</v>
          </cell>
        </row>
        <row r="4208">
          <cell r="A4208" t="str">
            <v>91924</v>
          </cell>
          <cell r="B4208" t="str">
            <v>CABO DE COBRE FLEXÍVEL ISOLADO, 1,5 MM², ANTI-CHAMA 450/750 V, PARA CIRCUITOS TERMINAIS - FORNECIMENTO E INSTALAÇÃO. AF_12/2015</v>
          </cell>
          <cell r="D4208" t="str">
            <v>M</v>
          </cell>
          <cell r="E4208" t="str">
            <v>1,67</v>
          </cell>
          <cell r="F4208" t="str">
            <v>1,75</v>
          </cell>
        </row>
        <row r="4209">
          <cell r="A4209" t="str">
            <v>91925</v>
          </cell>
          <cell r="B4209" t="str">
            <v>CABO DE COBRE FLEXÍVEL ISOLADO, 1,5 MM², ANTI-CHAMA 0,6/1,0 KV, PARA CIRCUITOS TERMINAIS - FORNECIMENTO E INSTALAÇÃO. AF_12/2015</v>
          </cell>
          <cell r="D4209" t="str">
            <v>M</v>
          </cell>
          <cell r="E4209" t="str">
            <v>2,28</v>
          </cell>
          <cell r="F4209" t="str">
            <v>2,36</v>
          </cell>
        </row>
        <row r="4210">
          <cell r="A4210" t="str">
            <v>91926</v>
          </cell>
          <cell r="B4210" t="str">
            <v>CABO DE COBRE FLEXÍVEL ISOLADO, 2,5 MM², ANTI-CHAMA 450/750 V, PARA CIRCUITOS TERMINAIS - FORNECIMENTO E INSTALAÇÃO. AF_12/2015</v>
          </cell>
          <cell r="D4210" t="str">
            <v>M</v>
          </cell>
          <cell r="E4210" t="str">
            <v>2,38</v>
          </cell>
          <cell r="F4210" t="str">
            <v>2,49</v>
          </cell>
        </row>
        <row r="4211">
          <cell r="A4211" t="str">
            <v>91927</v>
          </cell>
          <cell r="B4211" t="str">
            <v>CABO DE COBRE FLEXÍVEL ISOLADO, 2,5 MM², ANTI-CHAMA 0,6/1,0 KV, PARA CIRCUITOS TERMINAIS - FORNECIMENTO E INSTALAÇÃO. AF_12/2015</v>
          </cell>
          <cell r="D4211" t="str">
            <v>M</v>
          </cell>
          <cell r="E4211" t="str">
            <v>3,04</v>
          </cell>
          <cell r="F4211" t="str">
            <v>3,15</v>
          </cell>
        </row>
        <row r="4212">
          <cell r="A4212" t="str">
            <v>91928</v>
          </cell>
          <cell r="B4212" t="str">
            <v>CABO DE COBRE FLEXÍVEL ISOLADO, 4 MM², ANTI-CHAMA 450/750 V, PARA CIRCUITOS TERMINAIS - FORNECIMENTO E INSTALAÇÃO. AF_12/2015</v>
          </cell>
          <cell r="D4212" t="str">
            <v>M</v>
          </cell>
          <cell r="E4212" t="str">
            <v>3,79</v>
          </cell>
          <cell r="F4212" t="str">
            <v>3,94</v>
          </cell>
        </row>
        <row r="4213">
          <cell r="A4213" t="str">
            <v>91929</v>
          </cell>
          <cell r="B4213" t="str">
            <v>CABO DE COBRE FLEXÍVEL ISOLADO, 4 MM², ANTI-CHAMA 0,6/1,0 KV, PARA CIRCUITOS TERMINAIS - FORNECIMENTO E INSTALAÇÃO. AF_12/2015</v>
          </cell>
          <cell r="D4213" t="str">
            <v>M</v>
          </cell>
          <cell r="E4213" t="str">
            <v>4,25</v>
          </cell>
          <cell r="F4213" t="str">
            <v>4,40</v>
          </cell>
        </row>
        <row r="4214">
          <cell r="A4214" t="str">
            <v>91930</v>
          </cell>
          <cell r="B4214" t="str">
            <v>CABO DE COBRE FLEXÍVEL ISOLADO, 6 MM², ANTI-CHAMA 450/750 V, PARA CIRCUITOS TERMINAIS - FORNECIMENTO E INSTALAÇÃO. AF_12/2015</v>
          </cell>
          <cell r="D4214" t="str">
            <v>M</v>
          </cell>
          <cell r="E4214" t="str">
            <v>5,18</v>
          </cell>
          <cell r="F4214" t="str">
            <v>5,38</v>
          </cell>
        </row>
        <row r="4215">
          <cell r="A4215" t="str">
            <v>91931</v>
          </cell>
          <cell r="B4215" t="str">
            <v>CABO DE COBRE FLEXÍVEL ISOLADO, 6 MM², ANTI-CHAMA 0,6/1,0 KV, PARA CIRCUITOS TERMINAIS - FORNECIMENTO E INSTALAÇÃO. AF_12/2015</v>
          </cell>
          <cell r="D4215" t="str">
            <v>M</v>
          </cell>
          <cell r="E4215" t="str">
            <v>5,72</v>
          </cell>
          <cell r="F4215" t="str">
            <v>5,92</v>
          </cell>
        </row>
        <row r="4216">
          <cell r="A4216" t="str">
            <v>91932</v>
          </cell>
          <cell r="B4216" t="str">
            <v>CABO DE COBRE FLEXÍVEL ISOLADO, 10 MM², ANTI-CHAMA 450/750 V, PARA CIRCUITOS TERMINAIS - FORNECIMENTO E INSTALAÇÃO. AF_12/2015</v>
          </cell>
          <cell r="D4216" t="str">
            <v>M</v>
          </cell>
          <cell r="E4216" t="str">
            <v>8,43</v>
          </cell>
          <cell r="F4216" t="str">
            <v>8,73</v>
          </cell>
        </row>
        <row r="4217">
          <cell r="A4217" t="str">
            <v>91933</v>
          </cell>
          <cell r="B4217" t="str">
            <v>CABO DE COBRE FLEXÍVEL ISOLADO, 10 MM², ANTI-CHAMA 0,6/1,0 KV, PARA CIRCUITOS TERMINAIS - FORNECIMENTO E INSTALAÇÃO. AF_12/2015</v>
          </cell>
          <cell r="D4217" t="str">
            <v>M</v>
          </cell>
          <cell r="E4217" t="str">
            <v>8,95</v>
          </cell>
          <cell r="F4217" t="str">
            <v>9,25</v>
          </cell>
        </row>
        <row r="4218">
          <cell r="A4218" t="str">
            <v>91934</v>
          </cell>
          <cell r="B4218" t="str">
            <v>CABO DE COBRE FLEXÍVEL ISOLADO, 16 MM², ANTI-CHAMA 450/750 V, PARA CIRCUITOS TERMINAIS - FORNECIMENTO E INSTALAÇÃO. AF_12/2015</v>
          </cell>
          <cell r="D4218" t="str">
            <v>M</v>
          </cell>
          <cell r="E4218" t="str">
            <v>12,87</v>
          </cell>
          <cell r="F4218" t="str">
            <v>13,33</v>
          </cell>
        </row>
        <row r="4219">
          <cell r="A4219" t="str">
            <v>91935</v>
          </cell>
          <cell r="B4219" t="str">
            <v>CABO DE COBRE FLEXÍVEL ISOLADO, 16 MM², ANTI-CHAMA 0,6/1,0 KV, PARA CIRCUITOS TERMINAIS - FORNECIMENTO E INSTALAÇÃO. AF_12/2015</v>
          </cell>
          <cell r="D4219" t="str">
            <v>M</v>
          </cell>
          <cell r="E4219" t="str">
            <v>13,63</v>
          </cell>
          <cell r="F4219" t="str">
            <v>14,09</v>
          </cell>
        </row>
        <row r="4220">
          <cell r="A4220" t="str">
            <v>92979</v>
          </cell>
          <cell r="B4220" t="str">
            <v>CABO DE COBRE FLEXÍVEL ISOLADO, 10 MM², ANTI-CHAMA 450/750 V, PARA DISTRIBUIÇÃO - FORNECIMENTO E INSTALAÇÃO. AF_12/2015</v>
          </cell>
          <cell r="D4220" t="str">
            <v>M</v>
          </cell>
          <cell r="E4220" t="str">
            <v>5,32</v>
          </cell>
          <cell r="F4220" t="str">
            <v>5,35</v>
          </cell>
        </row>
        <row r="4221">
          <cell r="A4221" t="str">
            <v>92980</v>
          </cell>
          <cell r="B4221" t="str">
            <v>CABO DE COBRE FLEXÍVEL ISOLADO, 10 MM², ANTI-CHAMA 0,6/1,0 KV, PARA DISTRIBUIÇÃO - FORNECIMENTO E INSTALAÇÃO. AF_12/2015</v>
          </cell>
          <cell r="D4221" t="str">
            <v>M</v>
          </cell>
          <cell r="E4221" t="str">
            <v>5,77</v>
          </cell>
          <cell r="F4221" t="str">
            <v>5,80</v>
          </cell>
        </row>
        <row r="4222">
          <cell r="A4222" t="str">
            <v>92981</v>
          </cell>
          <cell r="B4222" t="str">
            <v>CABO DE COBRE FLEXÍVEL ISOLADO, 16 MM², ANTI-CHAMA 450/750 V, PARA DISTRIBUIÇÃO - FORNECIMENTO E INSTALAÇÃO. AF_12/2015</v>
          </cell>
          <cell r="D4222" t="str">
            <v>M</v>
          </cell>
          <cell r="E4222" t="str">
            <v>8,17</v>
          </cell>
          <cell r="F4222" t="str">
            <v>8,22</v>
          </cell>
        </row>
        <row r="4223">
          <cell r="A4223" t="str">
            <v>92982</v>
          </cell>
          <cell r="B4223" t="str">
            <v>CABO DE COBRE FLEXÍVEL ISOLADO, 16 MM², ANTI-CHAMA 0,6/1,0 KV, PARA DISTRIBUIÇÃO - FORNECIMENTO E INSTALAÇÃO. AF_12/2015</v>
          </cell>
          <cell r="D4223" t="str">
            <v>M</v>
          </cell>
          <cell r="E4223" t="str">
            <v>8,83</v>
          </cell>
          <cell r="F4223" t="str">
            <v>8,88</v>
          </cell>
        </row>
        <row r="4224">
          <cell r="A4224" t="str">
            <v>92983</v>
          </cell>
          <cell r="B4224" t="str">
            <v>CABO DE COBRE FLEXÍVEL ISOLADO, 25 MM², ANTI-CHAMA 450/750 V, PARA DISTRIBUIÇÃO - FORNECIMENTO E INSTALAÇÃO. AF_12/2015</v>
          </cell>
          <cell r="D4224" t="str">
            <v>M</v>
          </cell>
          <cell r="E4224" t="str">
            <v>14,43</v>
          </cell>
          <cell r="F4224" t="str">
            <v>14,68</v>
          </cell>
        </row>
        <row r="4225">
          <cell r="A4225" t="str">
            <v>92984</v>
          </cell>
          <cell r="B4225" t="str">
            <v>CABO DE COBRE FLEXÍVEL ISOLADO, 25 MM², ANTI-CHAMA 0,6/1,0 KV, PARA DISTRIBUIÇÃO - FORNECIMENTO E INSTALAÇÃO. AF_12/2015</v>
          </cell>
          <cell r="D4225" t="str">
            <v>M</v>
          </cell>
          <cell r="E4225" t="str">
            <v>14,78</v>
          </cell>
          <cell r="F4225" t="str">
            <v>15,03</v>
          </cell>
        </row>
        <row r="4226">
          <cell r="A4226" t="str">
            <v>92985</v>
          </cell>
          <cell r="B4226" t="str">
            <v>CABO DE COBRE FLEXÍVEL ISOLADO, 35 MM², ANTI-CHAMA 450/750 V, PARA DISTRIBUIÇÃO - FORNECIMENTO E INSTALAÇÃO. AF_12/2015</v>
          </cell>
          <cell r="D4226" t="str">
            <v>M</v>
          </cell>
          <cell r="E4226" t="str">
            <v>19,30</v>
          </cell>
          <cell r="F4226" t="str">
            <v>19,59</v>
          </cell>
        </row>
        <row r="4227">
          <cell r="A4227" t="str">
            <v>92986</v>
          </cell>
          <cell r="B4227" t="str">
            <v>CABO DE COBRE FLEXÍVEL ISOLADO, 35 MM², ANTI-CHAMA 0,6/1,0 KV, PARA DISTRIBUIÇÃO - FORNECIMENTO E INSTALAÇÃO. AF_12/2015</v>
          </cell>
          <cell r="D4227" t="str">
            <v>M</v>
          </cell>
          <cell r="E4227" t="str">
            <v>19,85</v>
          </cell>
          <cell r="F4227" t="str">
            <v>20,14</v>
          </cell>
        </row>
        <row r="4228">
          <cell r="A4228" t="str">
            <v>92987</v>
          </cell>
          <cell r="B4228" t="str">
            <v>CABO DE COBRE FLEXÍVEL ISOLADO, 50 MM², ANTI-CHAMA 450/750 V, PARA DISTRIBUIÇÃO - FORNECIMENTO E INSTALAÇÃO. AF_12/2015</v>
          </cell>
          <cell r="D4228" t="str">
            <v>M</v>
          </cell>
          <cell r="E4228" t="str">
            <v>27,65</v>
          </cell>
          <cell r="F4228" t="str">
            <v>27,99</v>
          </cell>
        </row>
        <row r="4229">
          <cell r="A4229" t="str">
            <v>92988</v>
          </cell>
          <cell r="B4229" t="str">
            <v>CABO DE COBRE FLEXÍVEL ISOLADO, 50 MM², ANTI-CHAMA 0,6/1,0 KV, PARA DISTRIBUIÇÃO - FORNECIMENTO E INSTALAÇÃO. AF_12/2015</v>
          </cell>
          <cell r="D4229" t="str">
            <v>M</v>
          </cell>
          <cell r="E4229" t="str">
            <v>27,71</v>
          </cell>
          <cell r="F4229" t="str">
            <v>28,05</v>
          </cell>
        </row>
        <row r="4230">
          <cell r="A4230" t="str">
            <v>92989</v>
          </cell>
          <cell r="B4230" t="str">
            <v>CABO DE COBRE FLEXÍVEL ISOLADO, 70 MM², ANTI-CHAMA 450/750 V, PARA DISTRIBUIÇÃO - FORNECIMENTO E INSTALAÇÃO. AF_12/2015</v>
          </cell>
          <cell r="D4230" t="str">
            <v>M</v>
          </cell>
          <cell r="E4230" t="str">
            <v>38,30</v>
          </cell>
          <cell r="F4230" t="str">
            <v>38,71</v>
          </cell>
        </row>
        <row r="4231">
          <cell r="A4231" t="str">
            <v>92990</v>
          </cell>
          <cell r="B4231" t="str">
            <v>CABO DE COBRE FLEXÍVEL ISOLADO, 70 MM², ANTI-CHAMA 0,6/1,0 KV, PARA DISTRIBUIÇÃO - FORNECIMENTO E INSTALAÇÃO. AF_12/2015</v>
          </cell>
          <cell r="D4231" t="str">
            <v>M</v>
          </cell>
          <cell r="E4231" t="str">
            <v>37,86</v>
          </cell>
          <cell r="F4231" t="str">
            <v>38,27</v>
          </cell>
        </row>
        <row r="4232">
          <cell r="A4232" t="str">
            <v>92991</v>
          </cell>
          <cell r="B4232" t="str">
            <v>CABO DE COBRE FLEXÍVEL ISOLADO, 95 MM², ANTI-CHAMA 450/750 V, PARA DISTRIBUIÇÃO - FORNECIMENTO E INSTALAÇÃO. AF_12/2015</v>
          </cell>
          <cell r="D4232" t="str">
            <v>M</v>
          </cell>
          <cell r="E4232" t="str">
            <v>49,89</v>
          </cell>
          <cell r="F4232" t="str">
            <v>50,38</v>
          </cell>
        </row>
        <row r="4233">
          <cell r="A4233" t="str">
            <v>92992</v>
          </cell>
          <cell r="B4233" t="str">
            <v>CABO DE COBRE FLEXÍVEL ISOLADO, 95 MM², ANTI-CHAMA 0,6/1,0 KV, PARA DISTRIBUIÇÃO - FORNECIMENTO E INSTALAÇÃO. AF_12/2015</v>
          </cell>
          <cell r="D4233" t="str">
            <v>M</v>
          </cell>
          <cell r="E4233" t="str">
            <v>49,92</v>
          </cell>
          <cell r="F4233" t="str">
            <v>50,41</v>
          </cell>
        </row>
        <row r="4234">
          <cell r="A4234" t="str">
            <v>92993</v>
          </cell>
          <cell r="B4234" t="str">
            <v>CABO DE COBRE FLEXÍVEL ISOLADO, 120 MM², ANTI-CHAMA 450/750 V, PARA DISTRIBUIÇÃO - FORNECIMENTO E INSTALAÇÃO. AF_12/2015</v>
          </cell>
          <cell r="D4234" t="str">
            <v>M</v>
          </cell>
          <cell r="E4234" t="str">
            <v>63,86</v>
          </cell>
          <cell r="F4234" t="str">
            <v>64,44</v>
          </cell>
        </row>
        <row r="4235">
          <cell r="A4235" t="str">
            <v>92994</v>
          </cell>
          <cell r="B4235" t="str">
            <v>CABO DE COBRE FLEXÍVEL ISOLADO, 120 MM², ANTI-CHAMA 0,6/1,0 KV, PARA DISTRIBUIÇÃO - FORNECIMENTO E INSTALAÇÃO. AF_12/2015</v>
          </cell>
          <cell r="D4235" t="str">
            <v>M</v>
          </cell>
          <cell r="E4235" t="str">
            <v>64,48</v>
          </cell>
          <cell r="F4235" t="str">
            <v>65,06</v>
          </cell>
        </row>
        <row r="4236">
          <cell r="A4236" t="str">
            <v>92995</v>
          </cell>
          <cell r="B4236" t="str">
            <v>CABO DE COBRE FLEXÍVEL ISOLADO, 150 MM², ANTI-CHAMA 450/750 V, PARA DISTRIBUIÇÃO - FORNECIMENTO E INSTALAÇÃO. AF_12/2015</v>
          </cell>
          <cell r="D4236" t="str">
            <v>M</v>
          </cell>
          <cell r="E4236" t="str">
            <v>79,35</v>
          </cell>
          <cell r="F4236" t="str">
            <v>80,05</v>
          </cell>
        </row>
        <row r="4237">
          <cell r="A4237" t="str">
            <v>92996</v>
          </cell>
          <cell r="B4237" t="str">
            <v>CABO DE COBRE FLEXÍVEL ISOLADO, 150 MM², ANTI-CHAMA 0,6/1,0 KV, PARA DISTRIBUIÇÃO - FORNECIMENTO E INSTALAÇÃO. AF_12/2015</v>
          </cell>
          <cell r="D4237" t="str">
            <v>M</v>
          </cell>
          <cell r="E4237" t="str">
            <v>79,56</v>
          </cell>
          <cell r="F4237" t="str">
            <v>80,26</v>
          </cell>
        </row>
        <row r="4238">
          <cell r="A4238" t="str">
            <v>92997</v>
          </cell>
          <cell r="B4238" t="str">
            <v>CABO DE COBRE FLEXÍVEL ISOLADO, 185 MM², ANTI-CHAMA 450/750 V, PARA DISTRIBUIÇÃO - FORNECIMENTO E INSTALAÇÃO. AF_12/2015</v>
          </cell>
          <cell r="D4238" t="str">
            <v>M</v>
          </cell>
          <cell r="E4238" t="str">
            <v>96,38</v>
          </cell>
          <cell r="F4238" t="str">
            <v>97,20</v>
          </cell>
        </row>
        <row r="4239">
          <cell r="A4239" t="str">
            <v>92998</v>
          </cell>
          <cell r="B4239" t="str">
            <v>CABO DE COBRE FLEXÍVEL ISOLADO, 185 MM², ANTI-CHAMA 0,6/1,0 KV, PARA DISTRIBUIÇÃO - FORNECIMENTO E INSTALAÇÃO. AF_12/2015</v>
          </cell>
          <cell r="D4239" t="str">
            <v>M</v>
          </cell>
          <cell r="E4239" t="str">
            <v>97,29</v>
          </cell>
          <cell r="F4239" t="str">
            <v>98,11</v>
          </cell>
        </row>
        <row r="4240">
          <cell r="A4240" t="str">
            <v>92999</v>
          </cell>
          <cell r="B4240" t="str">
            <v>CABO DE COBRE FLEXÍVEL ISOLADO, 240 MM², ANTI-CHAMA 450/750 V, PARA DISTRIBUIÇÃO - FORNECIMENTO E INSTALAÇÃO. AF_12/2015</v>
          </cell>
          <cell r="D4240" t="str">
            <v>M</v>
          </cell>
          <cell r="E4240" t="str">
            <v>126,79</v>
          </cell>
          <cell r="F4240" t="str">
            <v>127,81</v>
          </cell>
        </row>
        <row r="4241">
          <cell r="A4241" t="str">
            <v>93000</v>
          </cell>
          <cell r="B4241" t="str">
            <v>CABO DE COBRE FLEXÍVEL ISOLADO, 240 MM², ANTI-CHAMA 0,6/1,0 KV, PARA DISTRIBUIÇÃO - FORNECIMENTO E INSTALAÇÃO. AF_12/2015</v>
          </cell>
          <cell r="D4241" t="str">
            <v>M</v>
          </cell>
          <cell r="E4241" t="str">
            <v>127,55</v>
          </cell>
          <cell r="F4241" t="str">
            <v>128,57</v>
          </cell>
        </row>
        <row r="4242">
          <cell r="A4242" t="str">
            <v>93001</v>
          </cell>
          <cell r="B4242" t="str">
            <v>CABO DE COBRE RÍGIDO ISOLADO, 300 MM², ANTI-CHAMA 450/750 V, PARA DISTRIBUIÇÃO - FORNECIMENTO E INSTALAÇÃO. AF_12/2015</v>
          </cell>
          <cell r="D4242" t="str">
            <v>M</v>
          </cell>
          <cell r="E4242" t="str">
            <v>154,76</v>
          </cell>
          <cell r="F4242" t="str">
            <v>155,96</v>
          </cell>
        </row>
        <row r="4243">
          <cell r="A4243" t="str">
            <v>93002</v>
          </cell>
          <cell r="B4243" t="str">
            <v>CABO DE COBRE FLEXÍVEL ISOLADO, 300 MM², ANTI-CHAMA 0,6/1,0 KV, PARA DISTRIBUIÇÃO - FORNECIMENTO E INSTALAÇÃO. AF_12/2015</v>
          </cell>
          <cell r="D4243" t="str">
            <v>M</v>
          </cell>
          <cell r="E4243" t="str">
            <v>159,00</v>
          </cell>
          <cell r="F4243" t="str">
            <v>160,20</v>
          </cell>
        </row>
        <row r="4244">
          <cell r="A4244" t="str">
            <v>83446</v>
          </cell>
          <cell r="B4244" t="str">
            <v>CAIXA DE PASSAGEM 30X30X40 COM TAMPA E DRENO BRITA</v>
          </cell>
          <cell r="D4244" t="str">
            <v>UN</v>
          </cell>
          <cell r="E4244" t="str">
            <v>145,62</v>
          </cell>
          <cell r="F4244" t="str">
            <v>155,50</v>
          </cell>
        </row>
        <row r="4245">
          <cell r="A4245" t="str">
            <v>91936</v>
          </cell>
          <cell r="B4245" t="str">
            <v>CAIXA OCTOGONAL 4" X 4", PVC, INSTALADA EM LAJE - FORNECIMENTO E INSTALAÇÃO. AF_12/2015</v>
          </cell>
          <cell r="D4245" t="str">
            <v>UN</v>
          </cell>
          <cell r="E4245" t="str">
            <v>10,20</v>
          </cell>
          <cell r="F4245" t="str">
            <v>10,76</v>
          </cell>
        </row>
        <row r="4246">
          <cell r="A4246" t="str">
            <v>91937</v>
          </cell>
          <cell r="B4246" t="str">
            <v>CAIXA OCTOGONAL 3" X 3", PVC, INSTALADA EM LAJE - FORNECIMENTO E INSTALAÇÃO. AF_12/2015</v>
          </cell>
          <cell r="D4246" t="str">
            <v>UN</v>
          </cell>
          <cell r="E4246" t="str">
            <v>8,56</v>
          </cell>
          <cell r="F4246" t="str">
            <v>9,12</v>
          </cell>
        </row>
        <row r="4247">
          <cell r="A4247" t="str">
            <v>91939</v>
          </cell>
          <cell r="B4247" t="str">
            <v>CAIXA RETANGULAR 4" X 2" ALTA (2,00 M DO PISO), PVC, INSTALADA EM PAREDE - FORNECIMENTO E INSTALAÇÃO. AF_12/2015</v>
          </cell>
          <cell r="D4247" t="str">
            <v>UN</v>
          </cell>
          <cell r="E4247" t="str">
            <v>20,20</v>
          </cell>
          <cell r="F4247" t="str">
            <v>22,22</v>
          </cell>
        </row>
        <row r="4248">
          <cell r="A4248" t="str">
            <v>91940</v>
          </cell>
          <cell r="B4248" t="str">
            <v>CAIXA RETANGULAR 4" X 2" MÉDIA (1,30 M DO PISO), PVC, INSTALADA EM PAREDE - FORNECIMENTO E INSTALAÇÃO. AF_12/2015</v>
          </cell>
          <cell r="D4248" t="str">
            <v>UN</v>
          </cell>
          <cell r="E4248" t="str">
            <v>10,86</v>
          </cell>
          <cell r="F4248" t="str">
            <v>11,83</v>
          </cell>
        </row>
        <row r="4249">
          <cell r="A4249" t="str">
            <v>91941</v>
          </cell>
          <cell r="B4249" t="str">
            <v>CAIXA RETANGULAR 4" X 2" BAIXA (0,30 M DO PISO), PVC, INSTALADA EM PAREDE - FORNECIMENTO E INSTALAÇÃO. AF_12/2015</v>
          </cell>
          <cell r="D4249" t="str">
            <v>UN</v>
          </cell>
          <cell r="E4249" t="str">
            <v>7,36</v>
          </cell>
          <cell r="F4249" t="str">
            <v>7,93</v>
          </cell>
        </row>
        <row r="4250">
          <cell r="A4250" t="str">
            <v>91942</v>
          </cell>
          <cell r="B4250" t="str">
            <v>CAIXA RETANGULAR 4" X 4" ALTA (2,00 M DO PISO), PVC, INSTALADA EM PAREDE - FORNECIMENTO E INSTALAÇÃO. AF_12/2015</v>
          </cell>
          <cell r="D4250" t="str">
            <v>UN</v>
          </cell>
          <cell r="E4250" t="str">
            <v>24,98</v>
          </cell>
          <cell r="F4250" t="str">
            <v>27,30</v>
          </cell>
        </row>
        <row r="4251">
          <cell r="A4251" t="str">
            <v>91943</v>
          </cell>
          <cell r="B4251" t="str">
            <v>CAIXA RETANGULAR 4" X 4" MÉDIA (1,30 M DO PISO), PVC, INSTALADA EM PAREDE - FORNECIMENTO E INSTALAÇÃO. AF_12/2015</v>
          </cell>
          <cell r="D4251" t="str">
            <v>UN</v>
          </cell>
          <cell r="E4251" t="str">
            <v>14,24</v>
          </cell>
          <cell r="F4251" t="str">
            <v>15,36</v>
          </cell>
        </row>
        <row r="4252">
          <cell r="A4252" t="str">
            <v>91944</v>
          </cell>
          <cell r="B4252" t="str">
            <v>CAIXA RETANGULAR 4" X 4" BAIXA (0,30 M DO PISO), PVC, INSTALADA EM PAREDE - FORNECIMENTO E INSTALAÇÃO. AF_12/2015</v>
          </cell>
          <cell r="D4252" t="str">
            <v>UN</v>
          </cell>
          <cell r="E4252" t="str">
            <v>10,23</v>
          </cell>
          <cell r="F4252" t="str">
            <v>10,89</v>
          </cell>
        </row>
        <row r="4253">
          <cell r="A4253" t="str">
            <v>92865</v>
          </cell>
          <cell r="B4253" t="str">
            <v>CAIXA OCTOGONAL 4" X 4", METÁLICA, INSTALADA EM LAJE - FORNECIMENTO E INSTALAÇÃO. AF_12/2015</v>
          </cell>
          <cell r="D4253" t="str">
            <v>UN</v>
          </cell>
          <cell r="E4253" t="str">
            <v>6,96</v>
          </cell>
          <cell r="F4253" t="str">
            <v>7,52</v>
          </cell>
        </row>
        <row r="4254">
          <cell r="A4254" t="str">
            <v>92866</v>
          </cell>
          <cell r="B4254" t="str">
            <v>CAIXA SEXTAVADA 3" X 3", METÁLICA, INSTALADA EM LAJE - FORNECIMENTO E INSTALAÇÃO. AF_12/2015</v>
          </cell>
          <cell r="D4254" t="str">
            <v>UN</v>
          </cell>
          <cell r="E4254" t="str">
            <v>5,84</v>
          </cell>
          <cell r="F4254" t="str">
            <v>6,40</v>
          </cell>
        </row>
        <row r="4255">
          <cell r="A4255" t="str">
            <v>92867</v>
          </cell>
          <cell r="B4255" t="str">
            <v>CAIXA RETANGULAR 4" X 2" ALTA (2,00 M DO PISO), METÁLICA, INSTALADA EM PAREDE - FORNECIMENTO E INSTALAÇÃO. AF_12/2015</v>
          </cell>
          <cell r="D4255" t="str">
            <v>UN</v>
          </cell>
          <cell r="E4255" t="str">
            <v>19,13</v>
          </cell>
          <cell r="F4255" t="str">
            <v>21,15</v>
          </cell>
        </row>
        <row r="4256">
          <cell r="A4256" t="str">
            <v>92868</v>
          </cell>
          <cell r="B4256" t="str">
            <v>CAIXA RETANGULAR 4" X 2" MÉDIA (1,30 M DO PISO), METÁLICA, INSTALADA EM PAREDE - FORNECIMENTO E INSTALAÇÃO. AF_12/2015</v>
          </cell>
          <cell r="D4256" t="str">
            <v>UN</v>
          </cell>
          <cell r="E4256" t="str">
            <v>9,79</v>
          </cell>
          <cell r="F4256" t="str">
            <v>10,76</v>
          </cell>
        </row>
        <row r="4257">
          <cell r="A4257" t="str">
            <v>92869</v>
          </cell>
          <cell r="B4257" t="str">
            <v>CAIXA RETANGULAR 4" X 2" BAIXA (0,30 M DO PISO), METÁLICA, INSTALADA EM PAREDE - FORNECIMENTO E INSTALAÇÃO. AF_12/2015</v>
          </cell>
          <cell r="D4257" t="str">
            <v>UN</v>
          </cell>
          <cell r="E4257" t="str">
            <v>6,29</v>
          </cell>
          <cell r="F4257" t="str">
            <v>6,86</v>
          </cell>
        </row>
        <row r="4258">
          <cell r="A4258" t="str">
            <v>92870</v>
          </cell>
          <cell r="B4258" t="str">
            <v>CAIXA RETANGULAR 4" X 4" ALTA (2,00 M DO PISO), METÁLICA, INSTALADA EM PAREDE - FORNECIMENTO E INSTALAÇÃO. AF_12/2015</v>
          </cell>
          <cell r="D4258" t="str">
            <v>UN</v>
          </cell>
          <cell r="E4258" t="str">
            <v>22,97</v>
          </cell>
          <cell r="F4258" t="str">
            <v>25,29</v>
          </cell>
        </row>
        <row r="4259">
          <cell r="A4259" t="str">
            <v>92871</v>
          </cell>
          <cell r="B4259" t="str">
            <v>CAIXA RETANGULAR 4" X 4" MÉDIA (1,30 M DO PISO), METÁLICA, INSTALADA EM PAREDE - FORNECIMENTO E INSTALAÇÃO. AF_12/2015</v>
          </cell>
          <cell r="D4259" t="str">
            <v>UN</v>
          </cell>
          <cell r="E4259" t="str">
            <v>12,23</v>
          </cell>
          <cell r="F4259" t="str">
            <v>13,35</v>
          </cell>
        </row>
        <row r="4260">
          <cell r="A4260" t="str">
            <v>92872</v>
          </cell>
          <cell r="B4260" t="str">
            <v>CAIXA RETANGULAR 4" X 4" BAIXA (0,30 M DO PISO), METÁLICA, INSTALADA EM PAREDE - FORNECIMENTO E INSTALAÇÃO. AF_12/2015</v>
          </cell>
          <cell r="D4260" t="str">
            <v>UN</v>
          </cell>
          <cell r="E4260" t="str">
            <v>8,22</v>
          </cell>
          <cell r="F4260" t="str">
            <v>8,88</v>
          </cell>
        </row>
        <row r="4261">
          <cell r="A4261" t="str">
            <v>95777</v>
          </cell>
          <cell r="B4261" t="str">
            <v>CONDULETE DE ALUMÍNIO, TIPO B, PARA ELETRODUTO DE AÇO GALVANIZADO DN 20 MM (3/4''), APARENTE - FORNECIMENTO E INSTALAÇÃO. AF_11/2016_P</v>
          </cell>
          <cell r="D4261" t="str">
            <v>UN</v>
          </cell>
          <cell r="E4261" t="str">
            <v>17,54</v>
          </cell>
          <cell r="F4261" t="str">
            <v>18,87</v>
          </cell>
        </row>
        <row r="4262">
          <cell r="A4262" t="str">
            <v>95778</v>
          </cell>
          <cell r="B4262" t="str">
            <v>CONDULETE DE ALUMÍNIO, TIPO C, PARA ELETRODUTO DE AÇO GALVANIZADO DN 20 MM (3/4''), APARENTE - FORNECIMENTO E INSTALAÇÃO. AF_11/2016_P</v>
          </cell>
          <cell r="D4262" t="str">
            <v>UN</v>
          </cell>
          <cell r="E4262" t="str">
            <v>17,87</v>
          </cell>
          <cell r="F4262" t="str">
            <v>19,20</v>
          </cell>
        </row>
        <row r="4263">
          <cell r="A4263" t="str">
            <v>95779</v>
          </cell>
          <cell r="B4263" t="str">
            <v>CONDULETE DE ALUMÍNIO, TIPO E, PARA ELETRODUTO DE AÇO GALVANIZADO DN 20 MM (3/4''), APARENTE - FORNECIMENTO E INSTALAÇÃO. AF_11/2016_P</v>
          </cell>
          <cell r="D4263" t="str">
            <v>UN</v>
          </cell>
          <cell r="E4263" t="str">
            <v>16,76</v>
          </cell>
          <cell r="F4263" t="str">
            <v>18,09</v>
          </cell>
        </row>
        <row r="4264">
          <cell r="A4264" t="str">
            <v>95780</v>
          </cell>
          <cell r="B4264" t="str">
            <v>CONDULETE DE ALUMÍNIO, TIPO B, PARA ELETRODUTO DE AÇO GALVANIZADO DN 25 MM (1''), APARENTE - FORNECIMENTO E INSTALAÇÃO. AF_11/2016_P</v>
          </cell>
          <cell r="D4264" t="str">
            <v>UN</v>
          </cell>
          <cell r="E4264" t="str">
            <v>19,55</v>
          </cell>
          <cell r="F4264" t="str">
            <v>20,93</v>
          </cell>
        </row>
        <row r="4265">
          <cell r="A4265" t="str">
            <v>95781</v>
          </cell>
          <cell r="B4265" t="str">
            <v>CONDULETE DE ALUMÍNIO, TIPO C, PARA ELETRODUTO DE AÇO GALVANIZADO DN 25 MM (1''), APARENTE - FORNECIMENTO E INSTALAÇÃO. AF_11/2016_P</v>
          </cell>
          <cell r="D4265" t="str">
            <v>UN</v>
          </cell>
          <cell r="E4265" t="str">
            <v>19,79</v>
          </cell>
          <cell r="F4265" t="str">
            <v>21,17</v>
          </cell>
        </row>
        <row r="4266">
          <cell r="A4266" t="str">
            <v>95782</v>
          </cell>
          <cell r="B4266" t="str">
            <v>CONDULETE DE ALUMÍNIO, TIPO E, ELETRODUTO DE AÇO GALVANIZADO DN 25 MM (1''), APARENTE - FORNECIMENTO E INSTALAÇÃO. AF_11/2016_P</v>
          </cell>
          <cell r="D4266" t="str">
            <v>UN</v>
          </cell>
          <cell r="E4266" t="str">
            <v>20,44</v>
          </cell>
          <cell r="F4266" t="str">
            <v>21,82</v>
          </cell>
        </row>
        <row r="4267">
          <cell r="A4267" t="str">
            <v>95785</v>
          </cell>
          <cell r="B4267" t="str">
            <v>CONDULETE DE ALUMÍNIO, TIPO E, PARA ELETRODUTO DE AÇO GALVANIZADO DN 32 MM (1 1/4''), APARENTE - FORNECIMENTO E INSTALAÇÃO. AF_11/2016_P</v>
          </cell>
          <cell r="D4267" t="str">
            <v>UN</v>
          </cell>
          <cell r="E4267" t="str">
            <v>22,89</v>
          </cell>
          <cell r="F4267" t="str">
            <v>24,34</v>
          </cell>
        </row>
        <row r="4268">
          <cell r="A4268" t="str">
            <v>95787</v>
          </cell>
          <cell r="B4268" t="str">
            <v>CONDULETE DE ALUMÍNIO, TIPO LR, PARA ELETRODUTO DE AÇO GALVANIZADO DN 20 MM (3/4''), APARENTE - FORNECIMENTO E INSTALAÇÃO. AF_11/2016_P</v>
          </cell>
          <cell r="D4268" t="str">
            <v>UN</v>
          </cell>
          <cell r="E4268" t="str">
            <v>18,07</v>
          </cell>
          <cell r="F4268" t="str">
            <v>19,53</v>
          </cell>
        </row>
        <row r="4269">
          <cell r="A4269" t="str">
            <v>95789</v>
          </cell>
          <cell r="B4269" t="str">
            <v>CONDULETE DE ALUMÍNIO, TIPO LR, PARA ELETRODUTO DE AÇO GALVANIZADO DN 25 MM (1''), APARENTE - FORNECIMENTO E INSTALAÇÃO. AF_11/2016_P</v>
          </cell>
          <cell r="D4269" t="str">
            <v>UN</v>
          </cell>
          <cell r="E4269" t="str">
            <v>21,57</v>
          </cell>
          <cell r="F4269" t="str">
            <v>23,11</v>
          </cell>
        </row>
        <row r="4270">
          <cell r="A4270" t="str">
            <v>95791</v>
          </cell>
          <cell r="B4270" t="str">
            <v>CONDULETE DE ALUMÍNIO, TIPO LR, PARA ELETRODUTO DE AÇO GALVANIZADO DN 32 MM (1 1/4''), APARENTE - FORNECIMENTO E INSTALAÇÃO. AF_11/2016_P</v>
          </cell>
          <cell r="D4270" t="str">
            <v>UN</v>
          </cell>
          <cell r="E4270" t="str">
            <v>26,78</v>
          </cell>
          <cell r="F4270" t="str">
            <v>28,43</v>
          </cell>
        </row>
        <row r="4271">
          <cell r="A4271" t="str">
            <v>95795</v>
          </cell>
          <cell r="B4271" t="str">
            <v>CONDULETE DE ALUMÍNIO, TIPO T, PARA ELETRODUTO DE AÇO GALVANIZADO DN 20 MM (3/4''), APARENTE - FORNECIMENTO E INSTALAÇÃO. AF_11/2016_P</v>
          </cell>
          <cell r="D4271" t="str">
            <v>UN</v>
          </cell>
          <cell r="E4271" t="str">
            <v>20,87</v>
          </cell>
          <cell r="F4271" t="str">
            <v>22,56</v>
          </cell>
        </row>
        <row r="4272">
          <cell r="A4272" t="str">
            <v>95796</v>
          </cell>
          <cell r="B4272" t="str">
            <v>CONDULETE DE ALUMÍNIO, TIPO T, PARA ELETRODUTO DE AÇO GALVANIZADO DN 25 MM (1''), APARENTE - FORNECIMENTO E INSTALAÇÃO. AF_11/2016_P</v>
          </cell>
          <cell r="D4272" t="str">
            <v>UN</v>
          </cell>
          <cell r="E4272" t="str">
            <v>25,37</v>
          </cell>
          <cell r="F4272" t="str">
            <v>27,18</v>
          </cell>
        </row>
        <row r="4273">
          <cell r="A4273" t="str">
            <v>95797</v>
          </cell>
          <cell r="B4273" t="str">
            <v>CONDULETE DE ALUMÍNIO, TIPO T, PARA ELETRODUTO DE AÇO GALVANIZADO DN 32 MM (1 1/4''), APARENTE - FORNECIMENTO E INSTALAÇÃO. AF_11/2016_P</v>
          </cell>
          <cell r="D4273" t="str">
            <v>UN</v>
          </cell>
          <cell r="E4273" t="str">
            <v>31,28</v>
          </cell>
          <cell r="F4273" t="str">
            <v>33,26</v>
          </cell>
        </row>
        <row r="4274">
          <cell r="A4274" t="str">
            <v>95801</v>
          </cell>
          <cell r="B4274" t="str">
            <v>CONDULETE DE ALUMÍNIO, TIPO X, PARA ELETRODUTO DE AÇO GALVANIZADO DN 20 MM (3/4''), APARENTE - FORNECIMENTO E INSTALAÇÃO. AF_11/2016_P</v>
          </cell>
          <cell r="D4274" t="str">
            <v>UN</v>
          </cell>
          <cell r="E4274" t="str">
            <v>24,72</v>
          </cell>
          <cell r="F4274" t="str">
            <v>26,65</v>
          </cell>
        </row>
        <row r="4275">
          <cell r="A4275" t="str">
            <v>95802</v>
          </cell>
          <cell r="B4275" t="str">
            <v>CONDULETE DE ALUMÍNIO, TIPO X, PARA ELETRODUTO DE AÇO GALVANIZADO DN 25 MM (1''), APARENTE - FORNECIMENTO E INSTALAÇÃO. AF_11/2016_P</v>
          </cell>
          <cell r="D4275" t="str">
            <v>UN</v>
          </cell>
          <cell r="E4275" t="str">
            <v>27,41</v>
          </cell>
          <cell r="F4275" t="str">
            <v>29,49</v>
          </cell>
        </row>
        <row r="4276">
          <cell r="A4276" t="str">
            <v>95803</v>
          </cell>
          <cell r="B4276" t="str">
            <v>CONDULETE DE ALUMÍNIO, TIPO X, PARA ELETRODUTO DE AÇO GALVANIZADO DN 32 MM (1 1/4''), APARENTE - FORNECIMENTO E INSTALAÇÃO. AF_11/2016_P</v>
          </cell>
          <cell r="D4276" t="str">
            <v>UN</v>
          </cell>
          <cell r="E4276" t="str">
            <v>34,97</v>
          </cell>
          <cell r="F4276" t="str">
            <v>37,27</v>
          </cell>
        </row>
        <row r="4277">
          <cell r="A4277" t="str">
            <v>95804</v>
          </cell>
          <cell r="B4277" t="str">
            <v>CONDULETE DE PVC, TIPO B, PARA ELETRODUTO DE PVC SOLDÁVEL DN 20 MM (1/2''), APARENTE - FORNECIMENTO E INSTALAÇÃO. AF_11/2016</v>
          </cell>
          <cell r="D4277" t="str">
            <v>UN</v>
          </cell>
          <cell r="E4277" t="str">
            <v>18,65</v>
          </cell>
          <cell r="F4277" t="str">
            <v>19,76</v>
          </cell>
        </row>
        <row r="4278">
          <cell r="A4278" t="str">
            <v>95805</v>
          </cell>
          <cell r="B4278" t="str">
            <v>CONDULETE DE PVC, TIPO B, PARA ELETRODUTO DE PVC SOLDÁVEL DN 25 MM (3/4''), APARENTE - FORNECIMENTO E INSTALAÇÃO. AF_11/2016</v>
          </cell>
          <cell r="D4278" t="str">
            <v>UN</v>
          </cell>
          <cell r="E4278" t="str">
            <v>18,81</v>
          </cell>
          <cell r="F4278" t="str">
            <v>19,93</v>
          </cell>
        </row>
        <row r="4279">
          <cell r="A4279" t="str">
            <v>95806</v>
          </cell>
          <cell r="B4279" t="str">
            <v>CONDULETE DE PVC, TIPO B, PARA ELETRODUTO DE PVC SOLDÁVEL DN 32 MM (1''), APARENTE - FORNECIMENTO E INSTALAÇÃO. AF_11/2016</v>
          </cell>
          <cell r="D4279" t="str">
            <v>UN</v>
          </cell>
          <cell r="E4279" t="str">
            <v>19,44</v>
          </cell>
          <cell r="F4279" t="str">
            <v>20,58</v>
          </cell>
        </row>
        <row r="4280">
          <cell r="A4280" t="str">
            <v>95807</v>
          </cell>
          <cell r="B4280" t="str">
            <v>CONDULETE DE PVC, TIPO LL, PARA ELETRODUTO DE PVC SOLDÁVEL DN 20 MM (1/2''), APARENTE - FORNECIMENTO E INSTALAÇÃO. AF_11/2016</v>
          </cell>
          <cell r="D4280" t="str">
            <v>UN</v>
          </cell>
          <cell r="E4280" t="str">
            <v>21,38</v>
          </cell>
          <cell r="F4280" t="str">
            <v>22,69</v>
          </cell>
        </row>
        <row r="4281">
          <cell r="A4281" t="str">
            <v>95808</v>
          </cell>
          <cell r="B4281" t="str">
            <v>CONDULETE DE PVC, TIPO LL, PARA ELETRODUTO DE PVC SOLDÁVEL DN 25 MM (3/4''), APARENTE - FORNECIMENTO E INSTALAÇÃO. AF_11/2016</v>
          </cell>
          <cell r="D4281" t="str">
            <v>UN</v>
          </cell>
          <cell r="E4281" t="str">
            <v>21,86</v>
          </cell>
          <cell r="F4281" t="str">
            <v>23,23</v>
          </cell>
        </row>
        <row r="4282">
          <cell r="A4282" t="str">
            <v>95809</v>
          </cell>
          <cell r="B4282" t="str">
            <v>CONDULETE DE PVC, TIPO LL, PARA ELETRODUTO DE PVC SOLDÁVEL DN 32 MM (1''), APARENTE - FORNECIMENTO E INSTALAÇÃO. AF_11/2016</v>
          </cell>
          <cell r="D4282" t="str">
            <v>UN</v>
          </cell>
          <cell r="E4282" t="str">
            <v>24,11</v>
          </cell>
          <cell r="F4282" t="str">
            <v>25,55</v>
          </cell>
        </row>
        <row r="4283">
          <cell r="A4283" t="str">
            <v>95810</v>
          </cell>
          <cell r="B4283" t="str">
            <v>CONDULETE DE PVC, TIPO LB, PARA ELETRODUTO DE PVC SOLDÁVEL DN 20 MM (1/2''), APARENTE - FORNECIMENTO E INSTALAÇÃO. AF_11/2016</v>
          </cell>
          <cell r="D4283" t="str">
            <v>UN</v>
          </cell>
          <cell r="E4283" t="str">
            <v>12,28</v>
          </cell>
          <cell r="F4283" t="str">
            <v>12,59</v>
          </cell>
        </row>
        <row r="4284">
          <cell r="A4284" t="str">
            <v>95811</v>
          </cell>
          <cell r="B4284" t="str">
            <v>CONDULETE DE PVC, TIPO LB, PARA ELETRODUTO DE PVC SOLDÁVEL DN 25 MM (3/4''), APARENTE - FORNECIMENTO E INSTALAÇÃO. AF_11/2016</v>
          </cell>
          <cell r="D4284" t="str">
            <v>UN</v>
          </cell>
          <cell r="E4284" t="str">
            <v>12,76</v>
          </cell>
          <cell r="F4284" t="str">
            <v>13,14</v>
          </cell>
        </row>
        <row r="4285">
          <cell r="A4285" t="str">
            <v>95812</v>
          </cell>
          <cell r="B4285" t="str">
            <v>CONDULETE DE PVC, TIPO LB, PARA ELETRODUTO DE PVC SOLDÁVEL DN 32 MM (1''), APARENTE - FORNECIMENTO E INSTALAÇÃO. AF_11/2016</v>
          </cell>
          <cell r="D4285" t="str">
            <v>UN</v>
          </cell>
          <cell r="E4285" t="str">
            <v>15,00</v>
          </cell>
          <cell r="F4285" t="str">
            <v>15,46</v>
          </cell>
        </row>
        <row r="4286">
          <cell r="A4286" t="str">
            <v>95813</v>
          </cell>
          <cell r="B4286" t="str">
            <v>CONDULETE DE PVC, TIPO TB, PARA ELETRODUTO DE PVC SOLDÁVEL DN 20 MM (1/2''), APARENTE - FORNECIMENTO E INSTALAÇÃO. AF_11/2016</v>
          </cell>
          <cell r="D4286" t="str">
            <v>UN</v>
          </cell>
          <cell r="E4286" t="str">
            <v>14,65</v>
          </cell>
          <cell r="F4286" t="str">
            <v>15,12</v>
          </cell>
        </row>
        <row r="4287">
          <cell r="A4287" t="str">
            <v>95814</v>
          </cell>
          <cell r="B4287" t="str">
            <v>CONDULETE DE PVC, TIPO TB, PARA ELETRODUTO DE PVC SOLDÁVEL DN 25 MM (3/4''), APARENTE - FORNECIMENTO E INSTALAÇÃO. AF_11/2016</v>
          </cell>
          <cell r="D4287" t="str">
            <v>UN</v>
          </cell>
          <cell r="E4287" t="str">
            <v>15,38</v>
          </cell>
          <cell r="F4287" t="str">
            <v>15,94</v>
          </cell>
        </row>
        <row r="4288">
          <cell r="A4288" t="str">
            <v>95815</v>
          </cell>
          <cell r="B4288" t="str">
            <v>CONDULETE DE PVC, TIPO TB, PARA ELETRODUTO DE PVC SOLDÁVEL DN 32 MM (1''), APARENTE - FORNECIMENTO E INSTALAÇÃO. AF_11/2016</v>
          </cell>
          <cell r="D4288" t="str">
            <v>UN</v>
          </cell>
          <cell r="E4288" t="str">
            <v>19,74</v>
          </cell>
          <cell r="F4288" t="str">
            <v>20,42</v>
          </cell>
        </row>
        <row r="4289">
          <cell r="A4289" t="str">
            <v>95816</v>
          </cell>
          <cell r="B4289" t="str">
            <v>CONDULETE DE PVC, TIPO X, PARA ELETRODUTO DE PVC SOLDÁVEL DN 20 MM (1/2''), APARENTE - FORNECIMENTO E INSTALAÇÃO. AF_11/2016</v>
          </cell>
          <cell r="D4289" t="str">
            <v>UN</v>
          </cell>
          <cell r="E4289" t="str">
            <v>26,34</v>
          </cell>
          <cell r="F4289" t="str">
            <v>27,96</v>
          </cell>
        </row>
        <row r="4290">
          <cell r="A4290" t="str">
            <v>95817</v>
          </cell>
          <cell r="B4290" t="str">
            <v>CONDULETE DE PVC, TIPO X, PARA ELETRODUTO DE PVC SOLDÁVEL DN 25 MM (3/4''), APARENTE - FORNECIMENTO E INSTALAÇÃO. AF_11/2016</v>
          </cell>
          <cell r="D4290" t="str">
            <v>UN</v>
          </cell>
          <cell r="E4290" t="str">
            <v>26,92</v>
          </cell>
          <cell r="F4290" t="str">
            <v>28,66</v>
          </cell>
        </row>
        <row r="4291">
          <cell r="A4291" t="str">
            <v>95818</v>
          </cell>
          <cell r="B4291" t="str">
            <v>CONDULETE DE PVC, TIPO X, PARA ELETRODUTO DE PVC SOLDÁVEL DN 32 MM (1''), APARENTE - FORNECIMENTO E INSTALAÇÃO. AF_11/2016</v>
          </cell>
          <cell r="D4291" t="str">
            <v>UN</v>
          </cell>
          <cell r="E4291" t="str">
            <v>32,80</v>
          </cell>
          <cell r="F4291" t="str">
            <v>34,68</v>
          </cell>
        </row>
        <row r="4292">
          <cell r="A4292" t="str">
            <v>97886</v>
          </cell>
          <cell r="B4292" t="str">
            <v>CAIXA ENTERRADA ELÉTRICA RETANGULAR, EM ALVENARIA COM TIJOLOS CERÂMICOS MACIÇOS, FUNDO COM BRITA, DIMENSÕES INTERNAS: 0,3X0,3X0,3 M. AF_05/2018</v>
          </cell>
          <cell r="D4292" t="str">
            <v>UN</v>
          </cell>
          <cell r="E4292" t="str">
            <v>116,09</v>
          </cell>
          <cell r="F4292" t="str">
            <v>124,53</v>
          </cell>
        </row>
        <row r="4293">
          <cell r="A4293" t="str">
            <v>97887</v>
          </cell>
          <cell r="B4293" t="str">
            <v>CAIXA ENTERRADA ELÉTRICA RETANGULAR, EM ALVENARIA COM TIJOLOS CERÂMICOS MACIÇOS, FUNDO COM BRITA, DIMENSÕES INTERNAS: 0,4X0,4X0,4 M. AF_05/2018</v>
          </cell>
          <cell r="D4293" t="str">
            <v>UN</v>
          </cell>
          <cell r="E4293" t="str">
            <v>183,38</v>
          </cell>
          <cell r="F4293" t="str">
            <v>196,71</v>
          </cell>
        </row>
        <row r="4294">
          <cell r="A4294" t="str">
            <v>97888</v>
          </cell>
          <cell r="B4294" t="str">
            <v>CAIXA ENTERRADA ELÉTRICA RETANGULAR, EM ALVENARIA COM TIJOLOS CERÂMICOS MACIÇOS, FUNDO COM BRITA, DIMENSÕES INTERNAS: 0,6X0,6X0,6 M. AF_05/2018</v>
          </cell>
          <cell r="D4294" t="str">
            <v>UN</v>
          </cell>
          <cell r="E4294" t="str">
            <v>354,37</v>
          </cell>
          <cell r="F4294" t="str">
            <v>379,35</v>
          </cell>
        </row>
        <row r="4295">
          <cell r="A4295" t="str">
            <v>97889</v>
          </cell>
          <cell r="B4295" t="str">
            <v>CAIXA ENTERRADA ELÉTRICA RETANGULAR, EM ALVENARIA COM TIJOLOS CERÂMICOS MACIÇOS, FUNDO COM BRITA, DIMENSÕES INTERNAS: 0,8X0,8X0,6 M. AF_05/2018</v>
          </cell>
          <cell r="D4295" t="str">
            <v>UN</v>
          </cell>
          <cell r="E4295" t="str">
            <v>474,57</v>
          </cell>
          <cell r="F4295" t="str">
            <v>507,94</v>
          </cell>
        </row>
        <row r="4296">
          <cell r="A4296" t="str">
            <v>97890</v>
          </cell>
          <cell r="B4296" t="str">
            <v>CAIXA ENTERRADA ELÉTRICA RETANGULAR, EM ALVENARIA COM TIJOLOS CERÂMICOS MACIÇOS, FUNDO COM BRITA, DIMENSÕES INTERNAS: 1X1X0,6 M. AF_05/2018</v>
          </cell>
          <cell r="D4296" t="str">
            <v>UN</v>
          </cell>
          <cell r="E4296" t="str">
            <v>546,12</v>
          </cell>
          <cell r="F4296" t="str">
            <v>581,89</v>
          </cell>
        </row>
        <row r="4297">
          <cell r="A4297" t="str">
            <v>97891</v>
          </cell>
          <cell r="B4297" t="str">
            <v>CAIXA ENTERRADA ELÉTRICA RETANGULAR, EM ALVENARIA COM BLOCOS DE CONCRETO, FUNDO COM BRITA, DIMENSÕES INTERNAS: 0,4X0,4X0,4 M. AF_05/2018</v>
          </cell>
          <cell r="D4297" t="str">
            <v>UN</v>
          </cell>
          <cell r="E4297" t="str">
            <v>138,33</v>
          </cell>
          <cell r="F4297" t="str">
            <v>148,43</v>
          </cell>
        </row>
        <row r="4298">
          <cell r="A4298" t="str">
            <v>97892</v>
          </cell>
          <cell r="B4298" t="str">
            <v>CAIXA ENTERRADA ELÉTRICA RETANGULAR, EM ALVENARIA COM BLOCOS DE CONCRETO, FUNDO COM BRITA, DIMENSÕES INTERNAS: 0,6X0,6X0,6 M. AF_05/2018</v>
          </cell>
          <cell r="D4298" t="str">
            <v>UN</v>
          </cell>
          <cell r="E4298" t="str">
            <v>259,10</v>
          </cell>
          <cell r="F4298" t="str">
            <v>277,25</v>
          </cell>
        </row>
        <row r="4299">
          <cell r="A4299" t="str">
            <v>97893</v>
          </cell>
          <cell r="B4299" t="str">
            <v>CAIXA ENTERRADA ELÉTRICA RETANGULAR, EM ALVENARIA COM BLOCOS DE CONCRETO, FUNDO COM BRITA, DIMENSÕES INTERNAS: 0,8X0,8X0,6 M. AF_05/2018</v>
          </cell>
          <cell r="D4299" t="str">
            <v>UN</v>
          </cell>
          <cell r="E4299" t="str">
            <v>353,08</v>
          </cell>
          <cell r="F4299" t="str">
            <v>377,76</v>
          </cell>
        </row>
        <row r="4300">
          <cell r="A4300" t="str">
            <v>97894</v>
          </cell>
          <cell r="B4300" t="str">
            <v>CAIXA ENTERRADA ELÉTRICA RETANGULAR, EM ALVENARIA COM BLOCOS DE CONCRETO, FUNDO COM BRITA, DIMENSÕES INTERNAS: 1X1X0,6 M. AF_05/2018</v>
          </cell>
          <cell r="D4300" t="str">
            <v>UN</v>
          </cell>
          <cell r="E4300" t="str">
            <v>398,89</v>
          </cell>
          <cell r="F4300" t="str">
            <v>424,13</v>
          </cell>
        </row>
        <row r="4301">
          <cell r="A4301" t="str">
            <v>68066</v>
          </cell>
          <cell r="B4301" t="str">
            <v>CAIXA DE PROTECAO PARA MEDIDOR MONOFASICO, FORNECIMENTO E INSTALACAO</v>
          </cell>
          <cell r="D4301" t="str">
            <v>UN</v>
          </cell>
          <cell r="E4301" t="str">
            <v>146,74</v>
          </cell>
          <cell r="F4301" t="str">
            <v>151,34</v>
          </cell>
        </row>
        <row r="4302">
          <cell r="A4302" t="str">
            <v>72319</v>
          </cell>
          <cell r="B4302" t="str">
            <v>DISJUNTOR BAIXA TENSAO TRIPOLAR A SECO  800A/600V, INCLUSIVE ELETROTÉCNICO</v>
          </cell>
          <cell r="D4302" t="str">
            <v>UN</v>
          </cell>
          <cell r="E4302" t="str">
            <v>4.529,81</v>
          </cell>
          <cell r="F4302" t="str">
            <v>4.575,57</v>
          </cell>
        </row>
        <row r="4303">
          <cell r="A4303" t="str">
            <v>72341</v>
          </cell>
          <cell r="B4303" t="str">
            <v>CONTATOR TRIPOLAR I NOMINAL 12A - FORNECIMENTO E INSTALACAO INCLUSIVE ELETROTÉCNICO</v>
          </cell>
          <cell r="D4303" t="str">
            <v>UN</v>
          </cell>
          <cell r="E4303" t="str">
            <v>244,50</v>
          </cell>
          <cell r="F4303" t="str">
            <v>257,96</v>
          </cell>
        </row>
        <row r="4304">
          <cell r="A4304" t="str">
            <v>72343</v>
          </cell>
          <cell r="B4304" t="str">
            <v>CONTATOR TRIPOLAR I NOMINAL 22A - FORNECIMENTO E INSTALACAO INCLUSIVE ELETROTÉCNICO</v>
          </cell>
          <cell r="D4304" t="str">
            <v>UN</v>
          </cell>
          <cell r="E4304" t="str">
            <v>290,47</v>
          </cell>
          <cell r="F4304" t="str">
            <v>305,86</v>
          </cell>
        </row>
        <row r="4305">
          <cell r="A4305" t="str">
            <v>72344</v>
          </cell>
          <cell r="B4305" t="str">
            <v>CONTATOR TRIPOLAR I NOMINAL 36A - FORNECIMENTO E INSTALACAO INCLUSIVE ELETROTÉCNICO</v>
          </cell>
          <cell r="D4305" t="str">
            <v>UN</v>
          </cell>
          <cell r="E4305" t="str">
            <v>473,66</v>
          </cell>
          <cell r="F4305" t="str">
            <v>490,21</v>
          </cell>
        </row>
        <row r="4306">
          <cell r="A4306" t="str">
            <v>72345</v>
          </cell>
          <cell r="B4306" t="str">
            <v>CONTATOR TRIPOLAR I NOMIMAL 94A - FORNECIMENTO E INSTALACAO INCLUSIVE ELETROTÉCNICO</v>
          </cell>
          <cell r="D4306" t="str">
            <v>UN</v>
          </cell>
          <cell r="E4306" t="str">
            <v>1.420,52</v>
          </cell>
          <cell r="F4306" t="str">
            <v>1.439,78</v>
          </cell>
        </row>
        <row r="4307">
          <cell r="A4307" t="str">
            <v>74130/1</v>
          </cell>
          <cell r="B4307" t="str">
            <v>DISJUNTOR TERMOMAGNETICO MONOPOLAR PADRAO NEMA (AMERICANO) 10 A 30A 240V, FORNECIMENTO E INSTALACAO</v>
          </cell>
          <cell r="D4307" t="str">
            <v>UN</v>
          </cell>
          <cell r="E4307" t="str">
            <v>13,27</v>
          </cell>
          <cell r="F4307" t="str">
            <v>13,55</v>
          </cell>
        </row>
        <row r="4308">
          <cell r="A4308" t="str">
            <v>74130/2</v>
          </cell>
          <cell r="B4308" t="str">
            <v>DISJUNTOR TERMOMAGNETICO MONOPOLAR PADRAO NEMA (AMERICANO) 35 A 50A 240V, FORNECIMENTO E INSTALACAO</v>
          </cell>
          <cell r="D4308" t="str">
            <v>UN</v>
          </cell>
          <cell r="E4308" t="str">
            <v>20,63</v>
          </cell>
          <cell r="F4308" t="str">
            <v>20,91</v>
          </cell>
        </row>
        <row r="4309">
          <cell r="A4309" t="str">
            <v>74130/3</v>
          </cell>
          <cell r="B4309" t="str">
            <v>DISJUNTOR TERMOMAGNETICO BIPOLAR PADRAO NEMA (AMERICANO) 10 A 50A 240V, FORNECIMENTO E INSTALACAO</v>
          </cell>
          <cell r="D4309" t="str">
            <v>UN</v>
          </cell>
          <cell r="E4309" t="str">
            <v>61,34</v>
          </cell>
          <cell r="F4309" t="str">
            <v>61,68</v>
          </cell>
        </row>
        <row r="4310">
          <cell r="A4310" t="str">
            <v>74130/4</v>
          </cell>
          <cell r="B4310" t="str">
            <v>DISJUNTOR TERMOMAGNETICO TRIPOLAR PADRAO NEMA (AMERICANO) 10 A 50A 240V, FORNECIMENTO E INSTALACAO</v>
          </cell>
          <cell r="D4310" t="str">
            <v>UN</v>
          </cell>
          <cell r="E4310" t="str">
            <v>86,62</v>
          </cell>
          <cell r="F4310" t="str">
            <v>88,16</v>
          </cell>
        </row>
        <row r="4311">
          <cell r="A4311" t="str">
            <v>74130/5</v>
          </cell>
          <cell r="B4311" t="str">
            <v>DISJUNTOR TERMOMAGNETICO TRIPOLAR PADRAO NEMA (AMERICANO) 60 A 100A 240V, FORNECIMENTO E INSTALACAO</v>
          </cell>
          <cell r="D4311" t="str">
            <v>UN</v>
          </cell>
          <cell r="E4311" t="str">
            <v>116,43</v>
          </cell>
          <cell r="F4311" t="str">
            <v>117,97</v>
          </cell>
        </row>
        <row r="4312">
          <cell r="A4312" t="str">
            <v>74130/6</v>
          </cell>
          <cell r="B4312" t="str">
            <v>DISJUNTOR TERMOMAGNETICO TRIPOLAR PADRAO NEMA (AMERICANO) 125 A 150A 240V, FORNECIMENTO E INSTALACAO</v>
          </cell>
          <cell r="D4312" t="str">
            <v>UN</v>
          </cell>
          <cell r="E4312" t="str">
            <v>334,93</v>
          </cell>
          <cell r="F4312" t="str">
            <v>336,47</v>
          </cell>
        </row>
        <row r="4313">
          <cell r="A4313" t="str">
            <v>74130/7</v>
          </cell>
          <cell r="B4313" t="str">
            <v>DISJUNTOR TERMOMAGNETICO TRIPOLAR EM CAIXA MOLDADA 250A 600V, FORNECIMENTO E INSTALACAO</v>
          </cell>
          <cell r="D4313" t="str">
            <v>UN</v>
          </cell>
          <cell r="E4313" t="str">
            <v>870,14</v>
          </cell>
          <cell r="F4313" t="str">
            <v>871,68</v>
          </cell>
        </row>
        <row r="4314">
          <cell r="A4314" t="str">
            <v>74130/8</v>
          </cell>
          <cell r="B4314" t="str">
            <v>DISJUNTOR TERMOMAGNETICO TRIPOLAR EM CAIXA MOLDADA 300 A 400A 600V, FORNECIMENTO E INSTALACAO</v>
          </cell>
          <cell r="D4314" t="str">
            <v>UN</v>
          </cell>
          <cell r="E4314" t="str">
            <v>1.190,12</v>
          </cell>
          <cell r="F4314" t="str">
            <v>1.191,66</v>
          </cell>
        </row>
        <row r="4315">
          <cell r="A4315" t="str">
            <v>74130/9</v>
          </cell>
          <cell r="B4315" t="str">
            <v>DISJUNTOR TERMOMAGNETICO TRIPOLAR EM CAIXA MOLDADA 500 A 600A 600V, FORNECIMENTO E INSTALACAO</v>
          </cell>
          <cell r="D4315" t="str">
            <v>UN</v>
          </cell>
          <cell r="E4315" t="str">
            <v>1.951,25</v>
          </cell>
          <cell r="F4315" t="str">
            <v>1.952,79</v>
          </cell>
        </row>
        <row r="4316">
          <cell r="A4316" t="str">
            <v>74130/10</v>
          </cell>
          <cell r="B4316" t="str">
            <v>DISJUNTOR TERMOMAGNETICO TRIPOLAR EM CAIXA MOLDADA 175 A 225A 240V, FORNECIMENTO E INSTALACAO</v>
          </cell>
          <cell r="D4316" t="str">
            <v>UN</v>
          </cell>
          <cell r="E4316" t="str">
            <v>525,13</v>
          </cell>
          <cell r="F4316" t="str">
            <v>526,67</v>
          </cell>
        </row>
        <row r="4317">
          <cell r="A4317" t="str">
            <v>74131/1</v>
          </cell>
          <cell r="B4317" t="str">
            <v>QUADRO DE DISTRIBUICAO DE ENERGIA DE EMBUTIR, EM CHAPA METALICA, PARA 3 DISJUNTORES TERMOMAGNETICOS MONOPOLARES SEM BARRAMENTO FORNECIMENTO E INSTALACAO</v>
          </cell>
          <cell r="D4317" t="str">
            <v>UN</v>
          </cell>
          <cell r="E4317" t="str">
            <v>66,08</v>
          </cell>
          <cell r="F4317" t="str">
            <v>69,95</v>
          </cell>
        </row>
        <row r="4318">
          <cell r="A4318" t="str">
            <v>74131/4</v>
          </cell>
          <cell r="B4318" t="str">
            <v>QUADRO DE DISTRIBUICAO DE ENERGIA DE EMBUTIR, EM CHAPA METALICA, PARA 18 DISJUNTORES TERMOMAGNETICOS MONOPOLARES, COM BARRAMENTO TRIFASICO E NEUTRO, FORNECIMENTO E INSTALACAO</v>
          </cell>
          <cell r="D4318" t="str">
            <v>UN</v>
          </cell>
          <cell r="E4318" t="str">
            <v>374,41</v>
          </cell>
          <cell r="F4318" t="str">
            <v>384,08</v>
          </cell>
        </row>
        <row r="4319">
          <cell r="A4319" t="str">
            <v>74131/5</v>
          </cell>
          <cell r="B4319" t="str">
            <v>QUADRO DE DISTRIBUICAO DE ENERGIA DE EMBUTIR, EM CHAPA METALICA, PARA 24 DISJUNTORES TERMOMAGNETICOS MONOPOLARES, COM BARRAMENTO TRIFASICO E NEUTRO, FORNECIMENTO E INSTALACAO</v>
          </cell>
          <cell r="D4319" t="str">
            <v>UN</v>
          </cell>
          <cell r="E4319" t="str">
            <v>430,67</v>
          </cell>
          <cell r="F4319" t="str">
            <v>442,28</v>
          </cell>
        </row>
        <row r="4320">
          <cell r="A4320" t="str">
            <v>74131/6</v>
          </cell>
          <cell r="B4320" t="str">
            <v>QUADRO DE DISTRIBUICAO DE ENERGIA DE EMBUTIR, EM CHAPA METALICA, PARA 32 DISJUNTORES TERMOMAGNETICOS MONOPOLARES, COM BARRAMENTO TRIFASICO E NEUTRO, FORNECIMENTO E INSTALACAO</v>
          </cell>
          <cell r="D4320" t="str">
            <v>UN</v>
          </cell>
          <cell r="E4320" t="str">
            <v>495,93</v>
          </cell>
          <cell r="F4320" t="str">
            <v>509,47</v>
          </cell>
        </row>
        <row r="4321">
          <cell r="A4321" t="str">
            <v>74131/7</v>
          </cell>
          <cell r="B4321" t="str">
            <v>QUADRO DE DISTRIBUICAO DE ENERGIA DE EMBUTIR, EM CHAPA METALICA, PARA 40 DISJUNTORES TERMOMAGNETICOS MONOPOLARES, COM BARRAMENTO TRIFASICO E NEUTRO, FORNECIMENTO E INSTALACAO</v>
          </cell>
          <cell r="D4321" t="str">
            <v>UN</v>
          </cell>
          <cell r="E4321" t="str">
            <v>688,75</v>
          </cell>
          <cell r="F4321" t="str">
            <v>704,23</v>
          </cell>
        </row>
        <row r="4322">
          <cell r="A4322" t="str">
            <v>74131/8</v>
          </cell>
          <cell r="B4322" t="str">
            <v>QUADRO DE DISTRIBUICAO DE ENERGIA DE EMBUTIR, EM CHAPA METALICA, PARA 50 DISJUNTORES TERMOMAGNETICOS MONOPOLARES, COM BARRAMENTO TRIFASICO E NEUTRO, FORNECIMENTO E INSTALACAO</v>
          </cell>
          <cell r="D4322" t="str">
            <v>UN</v>
          </cell>
          <cell r="E4322" t="str">
            <v>999,42</v>
          </cell>
          <cell r="F4322" t="str">
            <v>1.022,64</v>
          </cell>
        </row>
        <row r="4323">
          <cell r="A4323" t="str">
            <v>83463</v>
          </cell>
          <cell r="B4323" t="str">
            <v>QUADRO DE DISTRIBUICAO DE ENERGIA EM CHAPA DE ACO GALVANIZADO, PARA 12 DISJUNTORES TERMOMAGNETICOS MONOPOLARES, COM BARRAMENTO TRIFASICO E NEUTRO - FORNECIMENTO E INSTALACAO</v>
          </cell>
          <cell r="D4323" t="str">
            <v>UN</v>
          </cell>
          <cell r="E4323" t="str">
            <v>291,16</v>
          </cell>
          <cell r="F4323" t="str">
            <v>298,90</v>
          </cell>
        </row>
        <row r="4324">
          <cell r="A4324" t="str">
            <v>84402</v>
          </cell>
          <cell r="B4324" t="str">
            <v>QUADRO DE DISTRIBUICAO DE ENERGIA P/ 6 DISJUNTORES TERMOMAGNETICOS MONOPOLARES SEM BARRAMENTO, DE EMBUTIR, EM CHAPA METALICA - FORNECIMENTO E INSTALACAO</v>
          </cell>
          <cell r="D4324" t="str">
            <v>UN</v>
          </cell>
          <cell r="E4324" t="str">
            <v>78,00</v>
          </cell>
          <cell r="F4324" t="str">
            <v>81,87</v>
          </cell>
        </row>
        <row r="4325">
          <cell r="A4325" t="str">
            <v>93653</v>
          </cell>
          <cell r="B4325" t="str">
            <v>DISJUNTOR MONOPOLAR TIPO DIN, CORRENTE NOMINAL DE 10A - FORNECIMENTO E INSTALAÇÃO. AF_04/2016</v>
          </cell>
          <cell r="D4325" t="str">
            <v>UN</v>
          </cell>
          <cell r="E4325" t="str">
            <v>10,19</v>
          </cell>
          <cell r="F4325" t="str">
            <v>10,33</v>
          </cell>
        </row>
        <row r="4326">
          <cell r="A4326" t="str">
            <v>93654</v>
          </cell>
          <cell r="B4326" t="str">
            <v>DISJUNTOR MONOPOLAR TIPO DIN, CORRENTE NOMINAL DE 16A - FORNECIMENTO E INSTALAÇÃO. AF_04/2016</v>
          </cell>
          <cell r="D4326" t="str">
            <v>UN</v>
          </cell>
          <cell r="E4326" t="str">
            <v>10,64</v>
          </cell>
          <cell r="F4326" t="str">
            <v>10,82</v>
          </cell>
        </row>
        <row r="4327">
          <cell r="A4327" t="str">
            <v>93655</v>
          </cell>
          <cell r="B4327" t="str">
            <v>DISJUNTOR MONOPOLAR TIPO DIN, CORRENTE NOMINAL DE 20A - FORNECIMENTO E INSTALAÇÃO. AF_04/2016</v>
          </cell>
          <cell r="D4327" t="str">
            <v>UN</v>
          </cell>
          <cell r="E4327" t="str">
            <v>11,44</v>
          </cell>
          <cell r="F4327" t="str">
            <v>11,69</v>
          </cell>
        </row>
        <row r="4328">
          <cell r="A4328" t="str">
            <v>93656</v>
          </cell>
          <cell r="B4328" t="str">
            <v>DISJUNTOR MONOPOLAR TIPO DIN, CORRENTE NOMINAL DE 25A - FORNECIMENTO E INSTALAÇÃO. AF_04/2016</v>
          </cell>
          <cell r="D4328" t="str">
            <v>UN</v>
          </cell>
          <cell r="E4328" t="str">
            <v>11,44</v>
          </cell>
          <cell r="F4328" t="str">
            <v>11,69</v>
          </cell>
        </row>
        <row r="4329">
          <cell r="A4329" t="str">
            <v>93657</v>
          </cell>
          <cell r="B4329" t="str">
            <v>DISJUNTOR MONOPOLAR TIPO DIN, CORRENTE NOMINAL DE 32A - FORNECIMENTO E INSTALAÇÃO. AF_04/2016</v>
          </cell>
          <cell r="D4329" t="str">
            <v>UN</v>
          </cell>
          <cell r="E4329" t="str">
            <v>12,45</v>
          </cell>
          <cell r="F4329" t="str">
            <v>12,81</v>
          </cell>
        </row>
        <row r="4330">
          <cell r="A4330" t="str">
            <v>93658</v>
          </cell>
          <cell r="B4330" t="str">
            <v>DISJUNTOR MONOPOLAR TIPO DIN, CORRENTE NOMINAL DE 40A - FORNECIMENTO E INSTALAÇÃO. AF_04/2016</v>
          </cell>
          <cell r="D4330" t="str">
            <v>UN</v>
          </cell>
          <cell r="E4330" t="str">
            <v>18,09</v>
          </cell>
          <cell r="F4330" t="str">
            <v>18,62</v>
          </cell>
        </row>
        <row r="4331">
          <cell r="A4331" t="str">
            <v>93659</v>
          </cell>
          <cell r="B4331" t="str">
            <v>DISJUNTOR MONOPOLAR TIPO DIN, CORRENTE NOMINAL DE 50A - FORNECIMENTO E INSTALAÇÃO. AF_04/2016</v>
          </cell>
          <cell r="D4331" t="str">
            <v>UN</v>
          </cell>
          <cell r="E4331" t="str">
            <v>20,13</v>
          </cell>
          <cell r="F4331" t="str">
            <v>20,86</v>
          </cell>
        </row>
        <row r="4332">
          <cell r="A4332" t="str">
            <v>93660</v>
          </cell>
          <cell r="B4332" t="str">
            <v>DISJUNTOR BIPOLAR TIPO DIN, CORRENTE NOMINAL DE 10A - FORNECIMENTO E INSTALAÇÃO. AF_04/2016</v>
          </cell>
          <cell r="D4332" t="str">
            <v>UN</v>
          </cell>
          <cell r="E4332" t="str">
            <v>51,70</v>
          </cell>
          <cell r="F4332" t="str">
            <v>51,96</v>
          </cell>
        </row>
        <row r="4333">
          <cell r="A4333" t="str">
            <v>93661</v>
          </cell>
          <cell r="B4333" t="str">
            <v>DISJUNTOR BIPOLAR TIPO DIN, CORRENTE NOMINAL DE 16A - FORNECIMENTO E INSTALAÇÃO. AF_04/2016</v>
          </cell>
          <cell r="D4333" t="str">
            <v>UN</v>
          </cell>
          <cell r="E4333" t="str">
            <v>52,55</v>
          </cell>
          <cell r="F4333" t="str">
            <v>52,91</v>
          </cell>
        </row>
        <row r="4334">
          <cell r="A4334" t="str">
            <v>93662</v>
          </cell>
          <cell r="B4334" t="str">
            <v>DISJUNTOR BIPOLAR TIPO DIN, CORRENTE NOMINAL DE 20A - FORNECIMENTO E INSTALAÇÃO. AF_04/2016</v>
          </cell>
          <cell r="D4334" t="str">
            <v>UN</v>
          </cell>
          <cell r="E4334" t="str">
            <v>54,21</v>
          </cell>
          <cell r="F4334" t="str">
            <v>54,72</v>
          </cell>
        </row>
        <row r="4335">
          <cell r="A4335" t="str">
            <v>93663</v>
          </cell>
          <cell r="B4335" t="str">
            <v>DISJUNTOR BIPOLAR TIPO DIN, CORRENTE NOMINAL DE 25A - FORNECIMENTO E INSTALAÇÃO. AF_04/2016</v>
          </cell>
          <cell r="D4335" t="str">
            <v>UN</v>
          </cell>
          <cell r="E4335" t="str">
            <v>54,21</v>
          </cell>
          <cell r="F4335" t="str">
            <v>54,72</v>
          </cell>
        </row>
        <row r="4336">
          <cell r="A4336" t="str">
            <v>93664</v>
          </cell>
          <cell r="B4336" t="str">
            <v>DISJUNTOR BIPOLAR TIPO DIN, CORRENTE NOMINAL DE 32A - FORNECIMENTO E INSTALAÇÃO. AF_04/2016</v>
          </cell>
          <cell r="D4336" t="str">
            <v>UN</v>
          </cell>
          <cell r="E4336" t="str">
            <v>56,22</v>
          </cell>
          <cell r="F4336" t="str">
            <v>56,92</v>
          </cell>
        </row>
        <row r="4337">
          <cell r="A4337" t="str">
            <v>93665</v>
          </cell>
          <cell r="B4337" t="str">
            <v>DISJUNTOR BIPOLAR TIPO DIN, CORRENTE NOMINAL DE 40A - FORNECIMENTO E INSTALAÇÃO. AF_04/2016</v>
          </cell>
          <cell r="D4337" t="str">
            <v>UN</v>
          </cell>
          <cell r="E4337" t="str">
            <v>58,66</v>
          </cell>
          <cell r="F4337" t="str">
            <v>59,70</v>
          </cell>
        </row>
        <row r="4338">
          <cell r="A4338" t="str">
            <v>93666</v>
          </cell>
          <cell r="B4338" t="str">
            <v>DISJUNTOR BIPOLAR TIPO DIN, CORRENTE NOMINAL DE 50A - FORNECIMENTO E INSTALAÇÃO. AF_04/2016</v>
          </cell>
          <cell r="D4338" t="str">
            <v>UN</v>
          </cell>
          <cell r="E4338" t="str">
            <v>62,74</v>
          </cell>
          <cell r="F4338" t="str">
            <v>64,20</v>
          </cell>
        </row>
        <row r="4339">
          <cell r="A4339" t="str">
            <v>93667</v>
          </cell>
          <cell r="B4339" t="str">
            <v>DISJUNTOR TRIPOLAR TIPO DIN, CORRENTE NOMINAL DE 10A - FORNECIMENTO E INSTALAÇÃO. AF_04/2016</v>
          </cell>
          <cell r="D4339" t="str">
            <v>UN</v>
          </cell>
          <cell r="E4339" t="str">
            <v>64,34</v>
          </cell>
          <cell r="F4339" t="str">
            <v>64,75</v>
          </cell>
        </row>
        <row r="4340">
          <cell r="A4340" t="str">
            <v>93668</v>
          </cell>
          <cell r="B4340" t="str">
            <v>DISJUNTOR TRIPOLAR TIPO DIN, CORRENTE NOMINAL DE 16A - FORNECIMENTO E INSTALAÇÃO. AF_04/2016</v>
          </cell>
          <cell r="D4340" t="str">
            <v>UN</v>
          </cell>
          <cell r="E4340" t="str">
            <v>65,64</v>
          </cell>
          <cell r="F4340" t="str">
            <v>66,20</v>
          </cell>
        </row>
        <row r="4341">
          <cell r="A4341" t="str">
            <v>93669</v>
          </cell>
          <cell r="B4341" t="str">
            <v>DISJUNTOR TRIPOLAR TIPO DIN, CORRENTE NOMINAL DE 20A - FORNECIMENTO E INSTALAÇÃO. AF_04/2016</v>
          </cell>
          <cell r="D4341" t="str">
            <v>UN</v>
          </cell>
          <cell r="E4341" t="str">
            <v>68,11</v>
          </cell>
          <cell r="F4341" t="str">
            <v>68,88</v>
          </cell>
        </row>
        <row r="4342">
          <cell r="A4342" t="str">
            <v>93670</v>
          </cell>
          <cell r="B4342" t="str">
            <v>DISJUNTOR TRIPOLAR TIPO DIN, CORRENTE NOMINAL DE 25A - FORNECIMENTO E INSTALAÇÃO. AF_04/2016</v>
          </cell>
          <cell r="D4342" t="str">
            <v>UN</v>
          </cell>
          <cell r="E4342" t="str">
            <v>68,11</v>
          </cell>
          <cell r="F4342" t="str">
            <v>68,88</v>
          </cell>
        </row>
        <row r="4343">
          <cell r="A4343" t="str">
            <v>93671</v>
          </cell>
          <cell r="B4343" t="str">
            <v>DISJUNTOR TRIPOLAR TIPO DIN, CORRENTE NOMINAL DE 32A - FORNECIMENTO E INSTALAÇÃO. AF_04/2016</v>
          </cell>
          <cell r="D4343" t="str">
            <v>UN</v>
          </cell>
          <cell r="E4343" t="str">
            <v>71,12</v>
          </cell>
          <cell r="F4343" t="str">
            <v>72,18</v>
          </cell>
        </row>
        <row r="4344">
          <cell r="A4344" t="str">
            <v>93672</v>
          </cell>
          <cell r="B4344" t="str">
            <v>DISJUNTOR TRIPOLAR TIPO DIN, CORRENTE NOMINAL DE 40A - FORNECIMENTO E INSTALAÇÃO. AF_04/2016</v>
          </cell>
          <cell r="D4344" t="str">
            <v>UN</v>
          </cell>
          <cell r="E4344" t="str">
            <v>75,93</v>
          </cell>
          <cell r="F4344" t="str">
            <v>77,50</v>
          </cell>
        </row>
        <row r="4345">
          <cell r="A4345" t="str">
            <v>93673</v>
          </cell>
          <cell r="B4345" t="str">
            <v>DISJUNTOR TRIPOLAR TIPO DIN, CORRENTE NOMINAL DE 50A - FORNECIMENTO E INSTALAÇÃO. AF_04/2016</v>
          </cell>
          <cell r="D4345" t="str">
            <v>UN</v>
          </cell>
          <cell r="E4345" t="str">
            <v>82,06</v>
          </cell>
          <cell r="F4345" t="str">
            <v>84,26</v>
          </cell>
        </row>
        <row r="4346">
          <cell r="A4346" t="str">
            <v>97359</v>
          </cell>
          <cell r="B4346" t="str">
            <v>QUADRO DE MEDIÇÃO GERAL DE ENERGIA COM 8 MEDIDORES - FORNECIMENTO E INSTALAÇÃO. AF_04/2016</v>
          </cell>
          <cell r="D4346" t="str">
            <v>UN</v>
          </cell>
          <cell r="E4346" t="str">
            <v>2.252,43</v>
          </cell>
          <cell r="F4346" t="str">
            <v>2.266,60</v>
          </cell>
        </row>
        <row r="4347">
          <cell r="A4347" t="str">
            <v>97360</v>
          </cell>
          <cell r="B4347" t="str">
            <v>QUADRO DE MEDIÇÃO GERAL DE ENERGIA COM 12 MEDIDORES - FORNECIMENTO E INSTALAÇÃO. AF_04/2016</v>
          </cell>
          <cell r="D4347" t="str">
            <v>UN</v>
          </cell>
          <cell r="E4347" t="str">
            <v>4.335,76</v>
          </cell>
          <cell r="F4347" t="str">
            <v>4.357,00</v>
          </cell>
        </row>
        <row r="4348">
          <cell r="A4348" t="str">
            <v>97361</v>
          </cell>
          <cell r="B4348" t="str">
            <v>QUADRO DE MEDIÇÃO GERAL DE ENERGIA COM 16 MEDIDORES - FORNECIMENTO E INSTALAÇÃO. AF_04/2016</v>
          </cell>
          <cell r="D4348" t="str">
            <v>UN</v>
          </cell>
          <cell r="E4348" t="str">
            <v>5.781,02</v>
          </cell>
          <cell r="F4348" t="str">
            <v>5.809,35</v>
          </cell>
        </row>
        <row r="4349">
          <cell r="A4349" t="str">
            <v>72339</v>
          </cell>
          <cell r="B4349" t="str">
            <v>TOMADA 3P+T 30A/440V SEM PLACA - FORNECIMENTO E INSTALACAO</v>
          </cell>
          <cell r="D4349" t="str">
            <v>UN</v>
          </cell>
          <cell r="E4349" t="str">
            <v>47,44</v>
          </cell>
          <cell r="F4349" t="str">
            <v>49,18</v>
          </cell>
        </row>
        <row r="4350">
          <cell r="A4350" t="str">
            <v>83403</v>
          </cell>
          <cell r="B4350" t="str">
            <v>INTERRUPTOR PULSADOR DE CAMPAINHA OU MINUTERIA 2A/250V C/ CAIXA - FORNECIMENTO E INSTALACAO</v>
          </cell>
          <cell r="D4350" t="str">
            <v>UN</v>
          </cell>
          <cell r="E4350" t="str">
            <v>15,31</v>
          </cell>
          <cell r="F4350" t="str">
            <v>16,11</v>
          </cell>
        </row>
        <row r="4351">
          <cell r="A4351" t="str">
            <v>83465</v>
          </cell>
          <cell r="B4351" t="str">
            <v>INTERRUPTOR INTERMEDIARIO (FOUR-WAY) - FORNECIMENTO E INSTALACAO</v>
          </cell>
          <cell r="D4351" t="str">
            <v>UN</v>
          </cell>
          <cell r="E4351" t="str">
            <v>39,37</v>
          </cell>
          <cell r="F4351" t="str">
            <v>41,43</v>
          </cell>
        </row>
        <row r="4352">
          <cell r="A4352" t="str">
            <v>91945</v>
          </cell>
          <cell r="B4352" t="str">
            <v>SUPORTE PARAFUSADO COM PLACA DE ENCAIXE 4" X 2" ALTO (2,00 M DO PISO) PARA PONTO ELÉTRICO - FORNECIMENTO E INSTALAÇÃO. AF_12/2015</v>
          </cell>
          <cell r="D4352" t="str">
            <v>UN</v>
          </cell>
          <cell r="E4352" t="str">
            <v>6,82</v>
          </cell>
          <cell r="F4352" t="str">
            <v>7,23</v>
          </cell>
        </row>
        <row r="4353">
          <cell r="A4353" t="str">
            <v>91946</v>
          </cell>
          <cell r="B4353" t="str">
            <v>SUPORTE PARAFUSADO COM PLACA DE ENCAIXE 4" X 2" MÉDIO (1,30 M DO PISO) PARA PONTO ELÉTRICO - FORNECIMENTO E INSTALAÇÃO. AF_12/2015</v>
          </cell>
          <cell r="D4353" t="str">
            <v>UN</v>
          </cell>
          <cell r="E4353" t="str">
            <v>5,70</v>
          </cell>
          <cell r="F4353" t="str">
            <v>5,98</v>
          </cell>
        </row>
        <row r="4354">
          <cell r="A4354" t="str">
            <v>91947</v>
          </cell>
          <cell r="B4354" t="str">
            <v>SUPORTE PARAFUSADO COM PLACA DE ENCAIXE 4" X 2" BAIXO (0,30 M DO PISO) PARA PONTO ELÉTRICO - FORNECIMENTO E INSTALAÇÃO. AF_12/2015</v>
          </cell>
          <cell r="D4354" t="str">
            <v>UN</v>
          </cell>
          <cell r="E4354" t="str">
            <v>5,00</v>
          </cell>
          <cell r="F4354" t="str">
            <v>5,20</v>
          </cell>
        </row>
        <row r="4355">
          <cell r="A4355" t="str">
            <v>91949</v>
          </cell>
          <cell r="B4355" t="str">
            <v>SUPORTE PARAFUSADO COM PLACA DE ENCAIXE 4" X 4" ALTO (2,00 M DO PISO) PARA PONTO ELÉTRICO - FORNECIMENTO E INSTALAÇÃO. AF_12/2015</v>
          </cell>
          <cell r="D4355" t="str">
            <v>UN</v>
          </cell>
          <cell r="E4355" t="str">
            <v>10,45</v>
          </cell>
          <cell r="F4355" t="str">
            <v>10,94</v>
          </cell>
        </row>
        <row r="4356">
          <cell r="A4356" t="str">
            <v>91950</v>
          </cell>
          <cell r="B4356" t="str">
            <v>SUPORTE PARAFUSADO COM PLACA DE ENCAIXE 4" X 4" MÉDIO (1,30 M DO PISO) PARA PONTO ELÉTRICO - FORNECIMENTO E INSTALAÇÃO. AF_12/2015</v>
          </cell>
          <cell r="D4356" t="str">
            <v>UN</v>
          </cell>
          <cell r="E4356" t="str">
            <v>9,10</v>
          </cell>
          <cell r="F4356" t="str">
            <v>9,43</v>
          </cell>
        </row>
        <row r="4357">
          <cell r="A4357" t="str">
            <v>91951</v>
          </cell>
          <cell r="B4357" t="str">
            <v>SUPORTE PARAFUSADO COM PLACA DE ENCAIXE 4" X 4" BAIXO (0,30 M DO PISO) PARA PONTO ELÉTRICO - FORNECIMENTO E INSTALAÇÃO. AF_12/2015</v>
          </cell>
          <cell r="D4357" t="str">
            <v>UN</v>
          </cell>
          <cell r="E4357" t="str">
            <v>8,29</v>
          </cell>
          <cell r="F4357" t="str">
            <v>8,53</v>
          </cell>
        </row>
        <row r="4358">
          <cell r="A4358" t="str">
            <v>91952</v>
          </cell>
          <cell r="B4358" t="str">
            <v>INTERRUPTOR SIMPLES (1 MÓDULO), 10A/250V, SEM SUPORTE E SEM PLACA - FORNECIMENTO E INSTALAÇÃO. AF_12/2015</v>
          </cell>
          <cell r="D4358" t="str">
            <v>UN</v>
          </cell>
          <cell r="E4358" t="str">
            <v>12,87</v>
          </cell>
          <cell r="F4358" t="str">
            <v>13,74</v>
          </cell>
        </row>
        <row r="4359">
          <cell r="A4359" t="str">
            <v>91953</v>
          </cell>
          <cell r="B4359" t="str">
            <v>INTERRUPTOR SIMPLES (1 MÓDULO), 10A/250V, INCLUINDO SUPORTE E PLACA - FORNECIMENTO E INSTALAÇÃO. AF_12/2015</v>
          </cell>
          <cell r="D4359" t="str">
            <v>UN</v>
          </cell>
          <cell r="E4359" t="str">
            <v>18,57</v>
          </cell>
          <cell r="F4359" t="str">
            <v>19,72</v>
          </cell>
        </row>
        <row r="4360">
          <cell r="A4360" t="str">
            <v>91954</v>
          </cell>
          <cell r="B4360" t="str">
            <v>INTERRUPTOR PARALELO (1 MÓDULO), 10A/250V, SEM SUPORTE E SEM PLACA - FORNECIMENTO E INSTALAÇÃO. AF_12/2015</v>
          </cell>
          <cell r="D4360" t="str">
            <v>UN</v>
          </cell>
          <cell r="E4360" t="str">
            <v>17,28</v>
          </cell>
          <cell r="F4360" t="str">
            <v>18,47</v>
          </cell>
        </row>
        <row r="4361">
          <cell r="A4361" t="str">
            <v>91955</v>
          </cell>
          <cell r="B4361" t="str">
            <v>INTERRUPTOR PARALELO (1 MÓDULO), 10A/250V, INCLUINDO SUPORTE E PLACA - FORNECIMENTO E INSTALAÇÃO. AF_12/2015</v>
          </cell>
          <cell r="D4361" t="str">
            <v>UN</v>
          </cell>
          <cell r="E4361" t="str">
            <v>22,98</v>
          </cell>
          <cell r="F4361" t="str">
            <v>24,45</v>
          </cell>
        </row>
        <row r="4362">
          <cell r="A4362" t="str">
            <v>91956</v>
          </cell>
          <cell r="B4362" t="str">
            <v>INTERRUPTOR SIMPLES (1 MÓDULO) COM INTERRUPTOR PARALELO (1 MÓDULO), 10A/250V, SEM SUPORTE E SEM PLACA - FORNECIMENTO E INSTALAÇÃO. AF_12/2015</v>
          </cell>
          <cell r="D4362" t="str">
            <v>UN</v>
          </cell>
          <cell r="E4362" t="str">
            <v>28,06</v>
          </cell>
          <cell r="F4362" t="str">
            <v>29,89</v>
          </cell>
        </row>
        <row r="4363">
          <cell r="A4363" t="str">
            <v>91957</v>
          </cell>
          <cell r="B4363" t="str">
            <v>INTERRUPTOR SIMPLES (1 MÓDULO) COM INTERRUPTOR PARALELO (1 MÓDULO), 10A/250V, INCLUINDO SUPORTE E PLACA - FORNECIMENTO E INSTALAÇÃO. AF_12/2015</v>
          </cell>
          <cell r="D4363" t="str">
            <v>UN</v>
          </cell>
          <cell r="E4363" t="str">
            <v>33,76</v>
          </cell>
          <cell r="F4363" t="str">
            <v>35,87</v>
          </cell>
        </row>
        <row r="4364">
          <cell r="A4364" t="str">
            <v>91958</v>
          </cell>
          <cell r="B4364" t="str">
            <v>INTERRUPTOR SIMPLES (2 MÓDULOS), 10A/250V, SEM SUPORTE E SEM PLACA - FORNECIMENTO E INSTALAÇÃO. AF_12/2015</v>
          </cell>
          <cell r="D4364" t="str">
            <v>UN</v>
          </cell>
          <cell r="E4364" t="str">
            <v>23,69</v>
          </cell>
          <cell r="F4364" t="str">
            <v>25,20</v>
          </cell>
        </row>
        <row r="4365">
          <cell r="A4365" t="str">
            <v>91959</v>
          </cell>
          <cell r="B4365" t="str">
            <v>INTERRUPTOR SIMPLES (2 MÓDULOS), 10A/250V, INCLUINDO SUPORTE E PLACA - FORNECIMENTO E INSTALAÇÃO. AF_12/2015</v>
          </cell>
          <cell r="D4365" t="str">
            <v>UN</v>
          </cell>
          <cell r="E4365" t="str">
            <v>29,39</v>
          </cell>
          <cell r="F4365" t="str">
            <v>31,18</v>
          </cell>
        </row>
        <row r="4366">
          <cell r="A4366" t="str">
            <v>91960</v>
          </cell>
          <cell r="B4366" t="str">
            <v>INTERRUPTOR PARALELO (2 MÓDULOS), 10A/250V, SEM SUPORTE E SEM PLACA - FORNECIMENTO E INSTALAÇÃO. AF_12/2015</v>
          </cell>
          <cell r="D4366" t="str">
            <v>UN</v>
          </cell>
          <cell r="E4366" t="str">
            <v>32,48</v>
          </cell>
          <cell r="F4366" t="str">
            <v>34,62</v>
          </cell>
        </row>
        <row r="4367">
          <cell r="A4367" t="str">
            <v>91961</v>
          </cell>
          <cell r="B4367" t="str">
            <v>INTERRUPTOR PARALELO (2 MÓDULOS), 10A/250V, INCLUINDO SUPORTE E PLACA - FORNECIMENTO E INSTALAÇÃO. AF_12/2015</v>
          </cell>
          <cell r="D4367" t="str">
            <v>UN</v>
          </cell>
          <cell r="E4367" t="str">
            <v>38,18</v>
          </cell>
          <cell r="F4367" t="str">
            <v>40,60</v>
          </cell>
        </row>
        <row r="4368">
          <cell r="A4368" t="str">
            <v>91962</v>
          </cell>
          <cell r="B4368" t="str">
            <v>INTERRUPTOR SIMPLES (1 MÓDULO) COM INTERRUPTOR PARALELO (2 MÓDULOS), 10A/250V, SEM SUPORTE E SEM PLACA - FORNECIMENTO E INSTALAÇÃO. AF_12/2015</v>
          </cell>
          <cell r="D4368" t="str">
            <v>UN</v>
          </cell>
          <cell r="E4368" t="str">
            <v>43,29</v>
          </cell>
          <cell r="F4368" t="str">
            <v>46,08</v>
          </cell>
        </row>
        <row r="4369">
          <cell r="A4369" t="str">
            <v>91963</v>
          </cell>
          <cell r="B4369" t="str">
            <v>INTERRUPTOR SIMPLES (1 MÓDULO) COM INTERRUPTOR PARALELO (2 MÓDULOS), 10A/250V, INCLUINDO SUPORTE E PLACA - FORNECIMENTO E INSTALAÇÃO. AF_12/2015</v>
          </cell>
          <cell r="D4369" t="str">
            <v>UN</v>
          </cell>
          <cell r="E4369" t="str">
            <v>48,99</v>
          </cell>
          <cell r="F4369" t="str">
            <v>52,06</v>
          </cell>
        </row>
        <row r="4370">
          <cell r="A4370" t="str">
            <v>91964</v>
          </cell>
          <cell r="B4370" t="str">
            <v>INTERRUPTOR SIMPLES (2 MÓDULOS) COM INTERRUPTOR PARALELO (1 MÓDULO), 10A/250V, SEM SUPORTE E SEM PLACA - FORNECIMENTO E INSTALAÇÃO. AF_12/2015</v>
          </cell>
          <cell r="D4370" t="str">
            <v>UN</v>
          </cell>
          <cell r="E4370" t="str">
            <v>38,89</v>
          </cell>
          <cell r="F4370" t="str">
            <v>41,36</v>
          </cell>
        </row>
        <row r="4371">
          <cell r="A4371" t="str">
            <v>91965</v>
          </cell>
          <cell r="B4371" t="str">
            <v>INTERRUPTOR SIMPLES (2 MÓDULOS) COM INTERRUPTOR PARALELO (1 MÓDULO), 10A/250V, INCLUINDO SUPORTE E PLACA - FORNECIMENTO E INSTALAÇÃO. AF_12/2015</v>
          </cell>
          <cell r="D4371" t="str">
            <v>UN</v>
          </cell>
          <cell r="E4371" t="str">
            <v>44,59</v>
          </cell>
          <cell r="F4371" t="str">
            <v>47,34</v>
          </cell>
        </row>
        <row r="4372">
          <cell r="A4372" t="str">
            <v>91966</v>
          </cell>
          <cell r="B4372" t="str">
            <v>INTERRUPTOR SIMPLES (3 MÓDULOS), 10A/250V, SEM SUPORTE E SEM PLACA - FORNECIMENTO E INSTALAÇÃO. AF_12/2015</v>
          </cell>
          <cell r="D4372" t="str">
            <v>UN</v>
          </cell>
          <cell r="E4372" t="str">
            <v>34,52</v>
          </cell>
          <cell r="F4372" t="str">
            <v>36,66</v>
          </cell>
        </row>
        <row r="4373">
          <cell r="A4373" t="str">
            <v>91967</v>
          </cell>
          <cell r="B4373" t="str">
            <v>INTERRUPTOR SIMPLES (3 MÓDULOS), 10A/250V, INCLUINDO SUPORTE E PLACA - FORNECIMENTO E INSTALAÇÃO. AF_12/2015</v>
          </cell>
          <cell r="D4373" t="str">
            <v>UN</v>
          </cell>
          <cell r="E4373" t="str">
            <v>40,22</v>
          </cell>
          <cell r="F4373" t="str">
            <v>42,64</v>
          </cell>
        </row>
        <row r="4374">
          <cell r="A4374" t="str">
            <v>91968</v>
          </cell>
          <cell r="B4374" t="str">
            <v>INTERRUPTOR PARALELO (3 MÓDULOS), 10A/250V, SEM SUPORTE E SEM PLACA - FORNECIMENTO E INSTALAÇÃO. AF_12/2015</v>
          </cell>
          <cell r="D4374" t="str">
            <v>UN</v>
          </cell>
          <cell r="E4374" t="str">
            <v>47,66</v>
          </cell>
          <cell r="F4374" t="str">
            <v>50,77</v>
          </cell>
        </row>
        <row r="4375">
          <cell r="A4375" t="str">
            <v>91969</v>
          </cell>
          <cell r="B4375" t="str">
            <v>INTERRUPTOR PARALELO (3 MÓDULOS), 10A/250V, INCLUINDO SUPORTE E PLACA - FORNECIMENTO E INSTALAÇÃO. AF_12/2015</v>
          </cell>
          <cell r="D4375" t="str">
            <v>UN</v>
          </cell>
          <cell r="E4375" t="str">
            <v>53,36</v>
          </cell>
          <cell r="F4375" t="str">
            <v>56,75</v>
          </cell>
        </row>
        <row r="4376">
          <cell r="A4376" t="str">
            <v>91970</v>
          </cell>
          <cell r="B4376" t="str">
            <v>INTERRUPTOR SIMPLES (3 MÓDULOS) COM INTERRUPTOR PARALELO (1 MÓDULO), 10A/250V, SEM SUPORTE E SEM PLACA - FORNECIMENTO E INSTALAÇÃO. AF_12/2015</v>
          </cell>
          <cell r="D4376" t="str">
            <v>UN</v>
          </cell>
          <cell r="E4376" t="str">
            <v>49,95</v>
          </cell>
          <cell r="F4376" t="str">
            <v>53,08</v>
          </cell>
        </row>
        <row r="4377">
          <cell r="A4377" t="str">
            <v>91971</v>
          </cell>
          <cell r="B4377" t="str">
            <v>INTERRUPTOR SIMPLES (3 MÓDULOS) COM INTERRUPTOR PARALELO (1 MÓDULO), 10A/250V, INCLUINDO SUPORTE E PLACA - FORNECIMENTO E INSTALAÇÃO. AF_12/2015</v>
          </cell>
          <cell r="D4377" t="str">
            <v>UN</v>
          </cell>
          <cell r="E4377" t="str">
            <v>59,05</v>
          </cell>
          <cell r="F4377" t="str">
            <v>62,51</v>
          </cell>
        </row>
        <row r="4378">
          <cell r="A4378" t="str">
            <v>91972</v>
          </cell>
          <cell r="B4378" t="str">
            <v>INTERRUPTOR SIMPLES (2 MÓDULOS) COM INTERRUPTOR PARALELO (2 MÓDULOS), 10A/250V, SEM SUPORTE E SEM PLACA - FORNECIMENTO E INSTALAÇÃO. AF_12/2015</v>
          </cell>
          <cell r="D4378" t="str">
            <v>UN</v>
          </cell>
          <cell r="E4378" t="str">
            <v>54,35</v>
          </cell>
          <cell r="F4378" t="str">
            <v>57,81</v>
          </cell>
        </row>
        <row r="4379">
          <cell r="A4379" t="str">
            <v>91973</v>
          </cell>
          <cell r="B4379" t="str">
            <v>INTERRUPTOR SIMPLES (2 MÓDULOS) COM INTERRUPTOR PARALELO (2 MÓDULOS), 10A/250V, INCLUINDO SUPORTE E PLACA - FORNECIMENTO E INSTALAÇÃO. AF_12/2015</v>
          </cell>
          <cell r="D4379" t="str">
            <v>UN</v>
          </cell>
          <cell r="E4379" t="str">
            <v>63,45</v>
          </cell>
          <cell r="F4379" t="str">
            <v>67,24</v>
          </cell>
        </row>
        <row r="4380">
          <cell r="A4380" t="str">
            <v>91974</v>
          </cell>
          <cell r="B4380" t="str">
            <v>INTERRUPTOR SIMPLES (4 MÓDULOS), 10A/250V, SEM SUPORTE E SEM PLACA - FORNECIMENTO E INSTALAÇÃO. AF_12/2015</v>
          </cell>
          <cell r="D4380" t="str">
            <v>UN</v>
          </cell>
          <cell r="E4380" t="str">
            <v>45,54</v>
          </cell>
          <cell r="F4380" t="str">
            <v>48,34</v>
          </cell>
        </row>
        <row r="4381">
          <cell r="A4381" t="str">
            <v>91975</v>
          </cell>
          <cell r="B4381" t="str">
            <v>INTERRUPTOR SIMPLES (4 MÓDULOS), 10A/250V, INCLUINDO SUPORTE E PLACA - FORNECIMENTO E INSTALAÇÃO. AF_12/2015</v>
          </cell>
          <cell r="D4381" t="str">
            <v>UN</v>
          </cell>
          <cell r="E4381" t="str">
            <v>54,64</v>
          </cell>
          <cell r="F4381" t="str">
            <v>57,77</v>
          </cell>
        </row>
        <row r="4382">
          <cell r="A4382" t="str">
            <v>91976</v>
          </cell>
          <cell r="B4382" t="str">
            <v>INTERRUPTOR SIMPLES (6 MÓDULOS), 10A/250V, SEM SUPORTE E SEM PLACA - FORNECIMENTO E INSTALAÇÃO. AF_12/2015</v>
          </cell>
          <cell r="D4382" t="str">
            <v>UN</v>
          </cell>
          <cell r="E4382" t="str">
            <v>67,25</v>
          </cell>
          <cell r="F4382" t="str">
            <v>71,35</v>
          </cell>
        </row>
        <row r="4383">
          <cell r="A4383" t="str">
            <v>91977</v>
          </cell>
          <cell r="B4383" t="str">
            <v>INTERRUPTOR SIMPLES (6 MÓDULOS), 10A/250V, INCLUINDO SUPORTE E PLACA - FORNECIMENTO E INSTALAÇÃO. AF_12/2015</v>
          </cell>
          <cell r="D4383" t="str">
            <v>UN</v>
          </cell>
          <cell r="E4383" t="str">
            <v>76,35</v>
          </cell>
          <cell r="F4383" t="str">
            <v>80,78</v>
          </cell>
        </row>
        <row r="4384">
          <cell r="A4384" t="str">
            <v>91978</v>
          </cell>
          <cell r="B4384" t="str">
            <v>INTERRUPTOR INTERMEDIÁRIO (1 MÓDULO), 10A/250V, SEM SUPORTE E SEM PLACA - FORNECIMENTO E INSTALAÇÃO. AF_09/2017</v>
          </cell>
          <cell r="D4384" t="str">
            <v>UN</v>
          </cell>
          <cell r="E4384" t="str">
            <v>27,64</v>
          </cell>
          <cell r="F4384" t="str">
            <v>29,15</v>
          </cell>
        </row>
        <row r="4385">
          <cell r="A4385" t="str">
            <v>91979</v>
          </cell>
          <cell r="B4385" t="str">
            <v>INTERRUPTOR INTERMEDIÁRIO (1 MÓDULO), 10A/250V, INCLUINDO SUPORTE E PLACA - FORNECIMENTO E INSTALAÇÃO. AF_09/2017</v>
          </cell>
          <cell r="D4385" t="str">
            <v>UN</v>
          </cell>
          <cell r="E4385" t="str">
            <v>33,34</v>
          </cell>
          <cell r="F4385" t="str">
            <v>35,13</v>
          </cell>
        </row>
        <row r="4386">
          <cell r="A4386" t="str">
            <v>91980</v>
          </cell>
          <cell r="B4386" t="str">
            <v>INTERRUPTOR BIPOLAR (1 MÓDULO), 10A/250V, SEM SUPORTE E SEM PLACA - FORNECIMENTO E INSTALAÇÃO. AF_09/2017</v>
          </cell>
          <cell r="D4386" t="str">
            <v>UN</v>
          </cell>
          <cell r="E4386" t="str">
            <v>26,74</v>
          </cell>
          <cell r="F4386" t="str">
            <v>28,25</v>
          </cell>
        </row>
        <row r="4387">
          <cell r="A4387" t="str">
            <v>91981</v>
          </cell>
          <cell r="B4387" t="str">
            <v>INTERRUPTOR BIPOLAR (1 MÓDULO), 10A/250V, INCLUINDO SUPORTE E PLACA - FORNECIMENTO E INSTALAÇÃO. AF_09/2017</v>
          </cell>
          <cell r="D4387" t="str">
            <v>UN</v>
          </cell>
          <cell r="E4387" t="str">
            <v>32,44</v>
          </cell>
          <cell r="F4387" t="str">
            <v>34,23</v>
          </cell>
        </row>
        <row r="4388">
          <cell r="A4388" t="str">
            <v>91982</v>
          </cell>
          <cell r="B4388" t="str">
            <v>DIMMER ROTATIVO (1 MÓDULO), 220V/600W, SEM SUPORTE E SEM PLACA - FORNECIMENTO E INSTALAÇÃO. AF_09/2017</v>
          </cell>
          <cell r="D4388" t="str">
            <v>UN</v>
          </cell>
          <cell r="E4388" t="str">
            <v>65,14</v>
          </cell>
          <cell r="F4388" t="str">
            <v>66,01</v>
          </cell>
        </row>
        <row r="4389">
          <cell r="A4389" t="str">
            <v>91983</v>
          </cell>
          <cell r="B4389" t="str">
            <v>DIMMER ROTATIVO (1 MÓDULO), 220V/600W, INCLUINDO SUPORTE E PLACA - FORNECIMENTO E INSTALAÇÃO. AF_09/2017</v>
          </cell>
          <cell r="D4389" t="str">
            <v>UN</v>
          </cell>
          <cell r="E4389" t="str">
            <v>70,84</v>
          </cell>
          <cell r="F4389" t="str">
            <v>71,99</v>
          </cell>
        </row>
        <row r="4390">
          <cell r="A4390" t="str">
            <v>91984</v>
          </cell>
          <cell r="B4390" t="str">
            <v>INTERRUPTOR PULSADOR CAMPAINHA (1 MÓDULO), 10A/250V, SEM SUPORTE E SEM PLACA - FORNECIMENTO E INSTALAÇÃO. AF_09/2017</v>
          </cell>
          <cell r="D4390" t="str">
            <v>UN</v>
          </cell>
          <cell r="E4390" t="str">
            <v>12,03</v>
          </cell>
          <cell r="F4390" t="str">
            <v>12,90</v>
          </cell>
        </row>
        <row r="4391">
          <cell r="A4391" t="str">
            <v>91985</v>
          </cell>
          <cell r="B4391" t="str">
            <v>INTERRUPTOR PULSADOR CAMPAINHA (1 MÓDULO), 10A/250V, INCLUINDO SUPORTE E PLACA - FORNECIMENTO E INSTALAÇÃO. AF_09/2017</v>
          </cell>
          <cell r="D4391" t="str">
            <v>UN</v>
          </cell>
          <cell r="E4391" t="str">
            <v>17,73</v>
          </cell>
          <cell r="F4391" t="str">
            <v>18,88</v>
          </cell>
        </row>
        <row r="4392">
          <cell r="A4392" t="str">
            <v>91986</v>
          </cell>
          <cell r="B4392" t="str">
            <v>CAMPAINHA CIGARRA (1 MÓDULO), 10A/250V, SEM SUPORTE E SEM PLACA - FORNECIMENTO E INSTALAÇÃO. AF_09/2017</v>
          </cell>
          <cell r="D4392" t="str">
            <v>UN</v>
          </cell>
          <cell r="E4392" t="str">
            <v>25,85</v>
          </cell>
          <cell r="F4392" t="str">
            <v>27,22</v>
          </cell>
        </row>
        <row r="4393">
          <cell r="A4393" t="str">
            <v>91987</v>
          </cell>
          <cell r="B4393" t="str">
            <v>CAMPAINHA CIGARRA (1 MÓDULO), 10A/250V, INCLUINDO SUPORTE E PLACA - FORNECIMENTO E INSTALAÇÃO. AF_09/2017</v>
          </cell>
          <cell r="D4393" t="str">
            <v>UN</v>
          </cell>
          <cell r="E4393" t="str">
            <v>31,55</v>
          </cell>
          <cell r="F4393" t="str">
            <v>33,20</v>
          </cell>
        </row>
        <row r="4394">
          <cell r="A4394" t="str">
            <v>91988</v>
          </cell>
          <cell r="B4394" t="str">
            <v>INTERRUPTOR PULSADOR MINUTERIA (1 MÓDULO), 10A/250V, SEM SUPORTE E SEM PLACA - FORNECIMENTO E INSTALAÇÃO. AF_09/2017</v>
          </cell>
          <cell r="D4394" t="str">
            <v>UN</v>
          </cell>
          <cell r="E4394" t="str">
            <v>15,07</v>
          </cell>
          <cell r="F4394" t="str">
            <v>15,94</v>
          </cell>
        </row>
        <row r="4395">
          <cell r="A4395" t="str">
            <v>91989</v>
          </cell>
          <cell r="B4395" t="str">
            <v>INTERRUPTOR PULSADOR MINUTERIA (1 MÓDULO), 10A/250V, INCLUINDO SUPORTE E PLACA - FORNECIMENTO E INSTALAÇÃO. AF_09/2017</v>
          </cell>
          <cell r="D4395" t="str">
            <v>UN</v>
          </cell>
          <cell r="E4395" t="str">
            <v>20,77</v>
          </cell>
          <cell r="F4395" t="str">
            <v>21,92</v>
          </cell>
        </row>
        <row r="4396">
          <cell r="A4396" t="str">
            <v>91990</v>
          </cell>
          <cell r="B4396" t="str">
            <v>TOMADA ALTA DE EMBUTIR (1 MÓDULO), 2P+T 10 A, SEM SUPORTE E SEM PLACA - FORNECIMENTO E INSTALAÇÃO. AF_12/2015</v>
          </cell>
          <cell r="D4396" t="str">
            <v>UN</v>
          </cell>
          <cell r="E4396" t="str">
            <v>22,88</v>
          </cell>
          <cell r="F4396" t="str">
            <v>24,79</v>
          </cell>
        </row>
        <row r="4397">
          <cell r="A4397" t="str">
            <v>91991</v>
          </cell>
          <cell r="B4397" t="str">
            <v>TOMADA ALTA DE EMBUTIR (1 MÓDULO), 2P+T 20 A, SEM SUPORTE E SEM PLACA - FORNECIMENTO E INSTALAÇÃO. AF_12/2015</v>
          </cell>
          <cell r="D4397" t="str">
            <v>UN</v>
          </cell>
          <cell r="E4397" t="str">
            <v>24,52</v>
          </cell>
          <cell r="F4397" t="str">
            <v>26,43</v>
          </cell>
        </row>
        <row r="4398">
          <cell r="A4398" t="str">
            <v>91992</v>
          </cell>
          <cell r="B4398" t="str">
            <v>TOMADA ALTA DE EMBUTIR (1 MÓDULO), 2P+T 10 A, INCLUINDO SUPORTE E PLACA - FORNECIMENTO E INSTALAÇÃO. AF_12/2015</v>
          </cell>
          <cell r="D4398" t="str">
            <v>UN</v>
          </cell>
          <cell r="E4398" t="str">
            <v>28,58</v>
          </cell>
          <cell r="F4398" t="str">
            <v>30,77</v>
          </cell>
        </row>
        <row r="4399">
          <cell r="A4399" t="str">
            <v>91993</v>
          </cell>
          <cell r="B4399" t="str">
            <v>TOMADA ALTA DE EMBUTIR (1 MÓDULO), 2P+T 20 A, INCLUINDO SUPORTE E PLACA - FORNECIMENTO E INSTALAÇÃO. AF_12/2015</v>
          </cell>
          <cell r="D4399" t="str">
            <v>UN</v>
          </cell>
          <cell r="E4399" t="str">
            <v>30,22</v>
          </cell>
          <cell r="F4399" t="str">
            <v>32,41</v>
          </cell>
        </row>
        <row r="4400">
          <cell r="A4400" t="str">
            <v>91994</v>
          </cell>
          <cell r="B4400" t="str">
            <v>TOMADA MÉDIA DE EMBUTIR (1 MÓDULO), 2P+T 10 A, SEM SUPORTE E SEM PLACA - FORNECIMENTO E INSTALAÇÃO. AF_12/2015</v>
          </cell>
          <cell r="D4400" t="str">
            <v>UN</v>
          </cell>
          <cell r="E4400" t="str">
            <v>16,43</v>
          </cell>
          <cell r="F4400" t="str">
            <v>17,62</v>
          </cell>
        </row>
        <row r="4401">
          <cell r="A4401" t="str">
            <v>91995</v>
          </cell>
          <cell r="B4401" t="str">
            <v>TOMADA MÉDIA DE EMBUTIR (1 MÓDULO), 2P+T 20 A, SEM SUPORTE E SEM PLACA - FORNECIMENTO E INSTALAÇÃO. AF_12/2015</v>
          </cell>
          <cell r="D4401" t="str">
            <v>UN</v>
          </cell>
          <cell r="E4401" t="str">
            <v>18,07</v>
          </cell>
          <cell r="F4401" t="str">
            <v>19,26</v>
          </cell>
        </row>
        <row r="4402">
          <cell r="A4402" t="str">
            <v>91996</v>
          </cell>
          <cell r="B4402" t="str">
            <v>TOMADA MÉDIA DE EMBUTIR (1 MÓDULO), 2P+T 10 A, INCLUINDO SUPORTE E PLACA - FORNECIMENTO E INSTALAÇÃO. AF_12/2015</v>
          </cell>
          <cell r="D4402" t="str">
            <v>UN</v>
          </cell>
          <cell r="E4402" t="str">
            <v>22,13</v>
          </cell>
          <cell r="F4402" t="str">
            <v>23,60</v>
          </cell>
        </row>
        <row r="4403">
          <cell r="A4403" t="str">
            <v>91997</v>
          </cell>
          <cell r="B4403" t="str">
            <v>TOMADA MÉDIA DE EMBUTIR (1 MÓDULO), 2P+T 20 A, INCLUINDO SUPORTE E PLACA - FORNECIMENTO E INSTALAÇÃO. AF_12/2015</v>
          </cell>
          <cell r="D4403" t="str">
            <v>UN</v>
          </cell>
          <cell r="E4403" t="str">
            <v>23,77</v>
          </cell>
          <cell r="F4403" t="str">
            <v>25,24</v>
          </cell>
        </row>
        <row r="4404">
          <cell r="A4404" t="str">
            <v>91998</v>
          </cell>
          <cell r="B4404" t="str">
            <v>TOMADA BAIXA DE EMBUTIR (1 MÓDULO), 2P+T 10 A, SEM SUPORTE E SEM PLACA - FORNECIMENTO E INSTALAÇÃO. AF_12/2015</v>
          </cell>
          <cell r="D4404" t="str">
            <v>UN</v>
          </cell>
          <cell r="E4404" t="str">
            <v>13,92</v>
          </cell>
          <cell r="F4404" t="str">
            <v>14,83</v>
          </cell>
        </row>
        <row r="4405">
          <cell r="A4405" t="str">
            <v>91999</v>
          </cell>
          <cell r="B4405" t="str">
            <v>TOMADA BAIXA DE EMBUTIR (1 MÓDULO), 2P+T 20 A, SEM SUPORTE E SEM PLACA - FORNECIMENTO E INSTALAÇÃO. AF_12/2015</v>
          </cell>
          <cell r="D4405" t="str">
            <v>UN</v>
          </cell>
          <cell r="E4405" t="str">
            <v>15,56</v>
          </cell>
          <cell r="F4405" t="str">
            <v>16,47</v>
          </cell>
        </row>
        <row r="4406">
          <cell r="A4406" t="str">
            <v>92000</v>
          </cell>
          <cell r="B4406" t="str">
            <v>TOMADA BAIXA DE EMBUTIR (1 MÓDULO), 2P+T 10 A, INCLUINDO SUPORTE E PLACA - FORNECIMENTO E INSTALAÇÃO. AF_12/2015</v>
          </cell>
          <cell r="D4406" t="str">
            <v>UN</v>
          </cell>
          <cell r="E4406" t="str">
            <v>19,62</v>
          </cell>
          <cell r="F4406" t="str">
            <v>20,81</v>
          </cell>
        </row>
        <row r="4407">
          <cell r="A4407" t="str">
            <v>92001</v>
          </cell>
          <cell r="B4407" t="str">
            <v>TOMADA BAIXA DE EMBUTIR (1 MÓDULO), 2P+T 20 A, INCLUINDO SUPORTE E PLACA - FORNECIMENTO E INSTALAÇÃO. AF_12/2015</v>
          </cell>
          <cell r="D4407" t="str">
            <v>UN</v>
          </cell>
          <cell r="E4407" t="str">
            <v>21,26</v>
          </cell>
          <cell r="F4407" t="str">
            <v>22,45</v>
          </cell>
        </row>
        <row r="4408">
          <cell r="A4408" t="str">
            <v>92002</v>
          </cell>
          <cell r="B4408" t="str">
            <v>TOMADA MÉDIA DE EMBUTIR (2 MÓDULOS), 2P+T 10 A, SEM SUPORTE E SEM PLACA - FORNECIMENTO E INSTALAÇÃO. AF_12/2015</v>
          </cell>
          <cell r="D4408" t="str">
            <v>UN</v>
          </cell>
          <cell r="E4408" t="str">
            <v>30,78</v>
          </cell>
          <cell r="F4408" t="str">
            <v>32,92</v>
          </cell>
        </row>
        <row r="4409">
          <cell r="A4409" t="str">
            <v>92003</v>
          </cell>
          <cell r="B4409" t="str">
            <v>TOMADA MÉDIA DE EMBUTIR (2 MÓDULOS), 2P+T 20 A, SEM SUPORTE E SEM PLACA - FORNECIMENTO E INSTALAÇÃO. AF_12/2015</v>
          </cell>
          <cell r="D4409" t="str">
            <v>UN</v>
          </cell>
          <cell r="E4409" t="str">
            <v>34,06</v>
          </cell>
          <cell r="F4409" t="str">
            <v>36,20</v>
          </cell>
        </row>
        <row r="4410">
          <cell r="A4410" t="str">
            <v>92004</v>
          </cell>
          <cell r="B4410" t="str">
            <v>TOMADA MÉDIA DE EMBUTIR (2 MÓDULOS), 2P+T 10 A, INCLUINDO SUPORTE E PLACA - FORNECIMENTO E INSTALAÇÃO. AF_12/2015</v>
          </cell>
          <cell r="D4410" t="str">
            <v>UN</v>
          </cell>
          <cell r="E4410" t="str">
            <v>36,48</v>
          </cell>
          <cell r="F4410" t="str">
            <v>38,90</v>
          </cell>
        </row>
        <row r="4411">
          <cell r="A4411" t="str">
            <v>92005</v>
          </cell>
          <cell r="B4411" t="str">
            <v>TOMADA MÉDIA DE EMBUTIR (2 MÓDULOS), 2P+T 20 A, INCLUINDO SUPORTE E PLACA - FORNECIMENTO E INSTALAÇÃO. AF_12/2015</v>
          </cell>
          <cell r="D4411" t="str">
            <v>UN</v>
          </cell>
          <cell r="E4411" t="str">
            <v>39,76</v>
          </cell>
          <cell r="F4411" t="str">
            <v>42,18</v>
          </cell>
        </row>
        <row r="4412">
          <cell r="A4412" t="str">
            <v>92006</v>
          </cell>
          <cell r="B4412" t="str">
            <v>TOMADA BAIXA DE EMBUTIR (2 MÓDULOS), 2P+T 10 A, SEM SUPORTE E SEM PLACA - FORNECIMENTO E INSTALAÇÃO. AF_12/2015</v>
          </cell>
          <cell r="D4412" t="str">
            <v>UN</v>
          </cell>
          <cell r="E4412" t="str">
            <v>25,76</v>
          </cell>
          <cell r="F4412" t="str">
            <v>27,35</v>
          </cell>
        </row>
        <row r="4413">
          <cell r="A4413" t="str">
            <v>92007</v>
          </cell>
          <cell r="B4413" t="str">
            <v>TOMADA BAIXA DE EMBUTIR (2 MÓDULOS), 2P+T 20 A, SEM SUPORTE E SEM PLACA - FORNECIMENTO E INSTALAÇÃO. AF_12/2015</v>
          </cell>
          <cell r="D4413" t="str">
            <v>UN</v>
          </cell>
          <cell r="E4413" t="str">
            <v>29,04</v>
          </cell>
          <cell r="F4413" t="str">
            <v>30,63</v>
          </cell>
        </row>
        <row r="4414">
          <cell r="A4414" t="str">
            <v>92008</v>
          </cell>
          <cell r="B4414" t="str">
            <v>TOMADA BAIXA DE EMBUTIR (2 MÓDULOS), 2P+T 10 A, INCLUINDO SUPORTE E PLACA - FORNECIMENTO E INSTALAÇÃO. AF_12/2015</v>
          </cell>
          <cell r="D4414" t="str">
            <v>UN</v>
          </cell>
          <cell r="E4414" t="str">
            <v>31,46</v>
          </cell>
          <cell r="F4414" t="str">
            <v>33,33</v>
          </cell>
        </row>
        <row r="4415">
          <cell r="A4415" t="str">
            <v>92009</v>
          </cell>
          <cell r="B4415" t="str">
            <v>TOMADA BAIXA DE EMBUTIR (2 MÓDULOS), 2P+T 20 A, INCLUINDO SUPORTE E PLACA - FORNECIMENTO E INSTALAÇÃO. AF_12/2015</v>
          </cell>
          <cell r="D4415" t="str">
            <v>UN</v>
          </cell>
          <cell r="E4415" t="str">
            <v>34,74</v>
          </cell>
          <cell r="F4415" t="str">
            <v>36,61</v>
          </cell>
        </row>
        <row r="4416">
          <cell r="A4416" t="str">
            <v>92010</v>
          </cell>
          <cell r="B4416" t="str">
            <v>TOMADA MÉDIA DE EMBUTIR (3 MÓDULOS), 2P+T 10 A, SEM SUPORTE E SEM PLACA - FORNECIMENTO E INSTALAÇÃO. AF_12/2015</v>
          </cell>
          <cell r="D4416" t="str">
            <v>UN</v>
          </cell>
          <cell r="E4416" t="str">
            <v>45,11</v>
          </cell>
          <cell r="F4416" t="str">
            <v>48,22</v>
          </cell>
        </row>
        <row r="4417">
          <cell r="A4417" t="str">
            <v>92011</v>
          </cell>
          <cell r="B4417" t="str">
            <v>TOMADA MÉDIA DE EMBUTIR (3 MÓDULOS), 2P+T 20 A, SEM SUPORTE E SEM PLACA - FORNECIMENTO E INSTALAÇÃO. AF_12/2015</v>
          </cell>
          <cell r="D4417" t="str">
            <v>UN</v>
          </cell>
          <cell r="E4417" t="str">
            <v>50,03</v>
          </cell>
          <cell r="F4417" t="str">
            <v>53,14</v>
          </cell>
        </row>
        <row r="4418">
          <cell r="A4418" t="str">
            <v>92012</v>
          </cell>
          <cell r="B4418" t="str">
            <v>TOMADA MÉDIA DE EMBUTIR (3 MÓDULOS), 2P+T 10 A, INCLUINDO SUPORTE E PLACA - FORNECIMENTO E INSTALAÇÃO. AF_12/2015</v>
          </cell>
          <cell r="D4418" t="str">
            <v>UN</v>
          </cell>
          <cell r="E4418" t="str">
            <v>50,81</v>
          </cell>
          <cell r="F4418" t="str">
            <v>54,20</v>
          </cell>
        </row>
        <row r="4419">
          <cell r="A4419" t="str">
            <v>92013</v>
          </cell>
          <cell r="B4419" t="str">
            <v>TOMADA MÉDIA DE EMBUTIR (3 MÓDULOS), 2P+T 20 A, INCLUINDO SUPORTE E PLACA - FORNECIMENTO E INSTALAÇÃO. AF_12/2015</v>
          </cell>
          <cell r="D4419" t="str">
            <v>UN</v>
          </cell>
          <cell r="E4419" t="str">
            <v>55,73</v>
          </cell>
          <cell r="F4419" t="str">
            <v>59,12</v>
          </cell>
        </row>
        <row r="4420">
          <cell r="A4420" t="str">
            <v>92014</v>
          </cell>
          <cell r="B4420" t="str">
            <v>TOMADA BAIXA DE EMBUTIR (3 MÓDULOS), 2P+T 10 A, SEM SUPORTE E SEM PLACA - FORNECIMENTO E INSTALAÇÃO. AF_12/2015</v>
          </cell>
          <cell r="D4420" t="str">
            <v>UN</v>
          </cell>
          <cell r="E4420" t="str">
            <v>37,61</v>
          </cell>
          <cell r="F4420" t="str">
            <v>39,86</v>
          </cell>
        </row>
        <row r="4421">
          <cell r="A4421" t="str">
            <v>92015</v>
          </cell>
          <cell r="B4421" t="str">
            <v>TOMADA BAIXA DE EMBUTIR (3 MÓDULOS), 2P+T 20 A, SEM SUPORTE E SEM PLACA - FORNECIMENTO E INSTALAÇÃO. AF_12/2015</v>
          </cell>
          <cell r="D4421" t="str">
            <v>UN</v>
          </cell>
          <cell r="E4421" t="str">
            <v>42,53</v>
          </cell>
          <cell r="F4421" t="str">
            <v>44,78</v>
          </cell>
        </row>
        <row r="4422">
          <cell r="A4422" t="str">
            <v>92016</v>
          </cell>
          <cell r="B4422" t="str">
            <v>TOMADA BAIXA DE EMBUTIR (3 MÓDULOS), 2P+T 10 A, INCLUINDO SUPORTE E PLACA - FORNECIMENTO E INSTALAÇÃO. AF_12/2015</v>
          </cell>
          <cell r="D4422" t="str">
            <v>UN</v>
          </cell>
          <cell r="E4422" t="str">
            <v>43,31</v>
          </cell>
          <cell r="F4422" t="str">
            <v>45,84</v>
          </cell>
        </row>
        <row r="4423">
          <cell r="A4423" t="str">
            <v>92017</v>
          </cell>
          <cell r="B4423" t="str">
            <v>TOMADA BAIXA DE EMBUTIR (3 MÓDULOS), 2P+T 20 A, INCLUINDO SUPORTE E PLACA - FORNECIMENTO E INSTALAÇÃO. AF_12/2015</v>
          </cell>
          <cell r="D4423" t="str">
            <v>UN</v>
          </cell>
          <cell r="E4423" t="str">
            <v>48,23</v>
          </cell>
          <cell r="F4423" t="str">
            <v>50,76</v>
          </cell>
        </row>
        <row r="4424">
          <cell r="A4424" t="str">
            <v>92018</v>
          </cell>
          <cell r="B4424" t="str">
            <v>TOMADA BAIXA DE EMBUTIR (4 MÓDULOS), 2P+T 10 A, SEM SUPORTE E SEM PLACA - FORNECIMENTO E INSTALAÇÃO. AF_12/2015</v>
          </cell>
          <cell r="D4424" t="str">
            <v>UN</v>
          </cell>
          <cell r="E4424" t="str">
            <v>49,79</v>
          </cell>
          <cell r="F4424" t="str">
            <v>52,75</v>
          </cell>
        </row>
        <row r="4425">
          <cell r="A4425" t="str">
            <v>92019</v>
          </cell>
          <cell r="B4425" t="str">
            <v>TOMADA BAIXA DE EMBUTIR (4 MÓDULOS), 2P+T 10 A, INCLUINDO SUPORTE E PLACA - FORNECIMENTO E INSTALAÇÃO. AF_12/2015</v>
          </cell>
          <cell r="D4425" t="str">
            <v>UN</v>
          </cell>
          <cell r="E4425" t="str">
            <v>58,89</v>
          </cell>
          <cell r="F4425" t="str">
            <v>62,18</v>
          </cell>
        </row>
        <row r="4426">
          <cell r="A4426" t="str">
            <v>92020</v>
          </cell>
          <cell r="B4426" t="str">
            <v>TOMADA BAIXA DE EMBUTIR (6 MÓDULOS), 2P+T 10 A, SEM SUPORTE E SEM PLACA - FORNECIMENTO E INSTALAÇÃO. AF_12/2015</v>
          </cell>
          <cell r="D4426" t="str">
            <v>UN</v>
          </cell>
          <cell r="E4426" t="str">
            <v>73,64</v>
          </cell>
          <cell r="F4426" t="str">
            <v>77,97</v>
          </cell>
        </row>
        <row r="4427">
          <cell r="A4427" t="str">
            <v>92021</v>
          </cell>
          <cell r="B4427" t="str">
            <v>TOMADA BAIXA DE EMBUTIR (6 MÓDULOS), 2P+T 10 A, INCLUINDO SUPORTE E PLACA - FORNECIMENTO E INSTALAÇÃO. AF_12/2015</v>
          </cell>
          <cell r="D4427" t="str">
            <v>UN</v>
          </cell>
          <cell r="E4427" t="str">
            <v>82,74</v>
          </cell>
          <cell r="F4427" t="str">
            <v>87,40</v>
          </cell>
        </row>
        <row r="4428">
          <cell r="A4428" t="str">
            <v>92022</v>
          </cell>
          <cell r="B4428" t="str">
            <v>INTERRUPTOR SIMPLES (1 MÓDULO) COM 1 TOMADA DE EMBUTIR 2P+T 10 A,  SEM SUPORTE E SEM PLACA - FORNECIMENTO E INSTALAÇÃO. AF_12/2015</v>
          </cell>
          <cell r="D4428" t="str">
            <v>UN</v>
          </cell>
          <cell r="E4428" t="str">
            <v>27,21</v>
          </cell>
          <cell r="F4428" t="str">
            <v>29,04</v>
          </cell>
        </row>
        <row r="4429">
          <cell r="A4429" t="str">
            <v>92023</v>
          </cell>
          <cell r="B4429" t="str">
            <v>INTERRUPTOR SIMPLES (1 MÓDULO) COM 1 TOMADA DE EMBUTIR 2P+T 10 A,  INCLUINDO SUPORTE E PLACA - FORNECIMENTO E INSTALAÇÃO. AF_12/2015</v>
          </cell>
          <cell r="D4429" t="str">
            <v>UN</v>
          </cell>
          <cell r="E4429" t="str">
            <v>32,91</v>
          </cell>
          <cell r="F4429" t="str">
            <v>35,02</v>
          </cell>
        </row>
        <row r="4430">
          <cell r="A4430" t="str">
            <v>92024</v>
          </cell>
          <cell r="B4430" t="str">
            <v>INTERRUPTOR SIMPLES (1 MÓDULO) COM 2 TOMADAS DE EMBUTIR 2P+T 10 A,  SEM SUPORTE E SEM PLACA - FORNECIMENTO E INSTALAÇÃO. AF_12/2015</v>
          </cell>
          <cell r="D4430" t="str">
            <v>UN</v>
          </cell>
          <cell r="E4430" t="str">
            <v>41,59</v>
          </cell>
          <cell r="F4430" t="str">
            <v>44,38</v>
          </cell>
        </row>
        <row r="4431">
          <cell r="A4431" t="str">
            <v>92025</v>
          </cell>
          <cell r="B4431" t="str">
            <v>INTERRUPTOR SIMPLES (1 MÓDULO) COM 2 TOMADAS DE EMBUTIR 2P+T 10 A,  INCLUINDO SUPORTE E PLACA - FORNECIMENTO E INSTALAÇÃO. AF_12/2015</v>
          </cell>
          <cell r="D4431" t="str">
            <v>UN</v>
          </cell>
          <cell r="E4431" t="str">
            <v>47,29</v>
          </cell>
          <cell r="F4431" t="str">
            <v>50,36</v>
          </cell>
        </row>
        <row r="4432">
          <cell r="A4432" t="str">
            <v>92026</v>
          </cell>
          <cell r="B4432" t="str">
            <v>INTERRUPTOR SIMPLES (2 MÓDULOS) COM 1 TOMADA DE EMBUTIR 2P+T 10 A,  SEM SUPORTE E SEM PLACA - FORNECIMENTO E INSTALAÇÃO. AF_12/2015</v>
          </cell>
          <cell r="D4432" t="str">
            <v>UN</v>
          </cell>
          <cell r="E4432" t="str">
            <v>38,04</v>
          </cell>
          <cell r="F4432" t="str">
            <v>40,51</v>
          </cell>
        </row>
        <row r="4433">
          <cell r="A4433" t="str">
            <v>92027</v>
          </cell>
          <cell r="B4433" t="str">
            <v>INTERRUPTOR SIMPLES (2 MÓDULOS) COM 1 TOMADA DE EMBUTIR 2P+T 10 A,  INCLUINDO SUPORTE E PLACA - FORNECIMENTO E INSTALAÇÃO. AF_12/2015</v>
          </cell>
          <cell r="D4433" t="str">
            <v>UN</v>
          </cell>
          <cell r="E4433" t="str">
            <v>43,74</v>
          </cell>
          <cell r="F4433" t="str">
            <v>46,49</v>
          </cell>
        </row>
        <row r="4434">
          <cell r="A4434" t="str">
            <v>92028</v>
          </cell>
          <cell r="B4434" t="str">
            <v>INTERRUPTOR PARALELO (1 MÓDULO) COM 1 TOMADA DE EMBUTIR 2P+T 10 A,  SEM SUPORTE E SEM PLACA - FORNECIMENTO E INSTALAÇÃO. AF_12/2015</v>
          </cell>
          <cell r="D4434" t="str">
            <v>UN</v>
          </cell>
          <cell r="E4434" t="str">
            <v>31,63</v>
          </cell>
          <cell r="F4434" t="str">
            <v>33,77</v>
          </cell>
        </row>
        <row r="4435">
          <cell r="A4435" t="str">
            <v>92029</v>
          </cell>
          <cell r="B4435" t="str">
            <v>INTERRUPTOR PARALELO (1 MÓDULO) COM 1 TOMADA DE EMBUTIR 2P+T 10 A,  INCLUINDO SUPORTE E PLACA - FORNECIMENTO E INSTALAÇÃO. AF_12/2015</v>
          </cell>
          <cell r="D4435" t="str">
            <v>UN</v>
          </cell>
          <cell r="E4435" t="str">
            <v>37,33</v>
          </cell>
          <cell r="F4435" t="str">
            <v>39,75</v>
          </cell>
        </row>
        <row r="4436">
          <cell r="A4436" t="str">
            <v>92030</v>
          </cell>
          <cell r="B4436" t="str">
            <v>INTERRUPTOR PARALELO (1 MÓDULO) COM 2 TOMADAS DE EMBUTIR 2P+T 10 A,  SEM SUPORTE E SEM PLACA - FORNECIMENTO E INSTALAÇÃO. AF_12/2015</v>
          </cell>
          <cell r="D4436" t="str">
            <v>UN</v>
          </cell>
          <cell r="E4436" t="str">
            <v>45,96</v>
          </cell>
          <cell r="F4436" t="str">
            <v>49,07</v>
          </cell>
        </row>
        <row r="4437">
          <cell r="A4437" t="str">
            <v>92031</v>
          </cell>
          <cell r="B4437" t="str">
            <v>INTERRUPTOR PARALELO (1 MÓDULO) COM 2 TOMADAS DE EMBUTIR 2P+T 10 A,  INCLUINDO SUPORTE E PLACA - FORNECIMENTO E INSTALAÇÃO. AF_12/2015</v>
          </cell>
          <cell r="D4437" t="str">
            <v>UN</v>
          </cell>
          <cell r="E4437" t="str">
            <v>51,66</v>
          </cell>
          <cell r="F4437" t="str">
            <v>55,05</v>
          </cell>
        </row>
        <row r="4438">
          <cell r="A4438" t="str">
            <v>92032</v>
          </cell>
          <cell r="B4438" t="str">
            <v>INTERRUPTOR PARALELO (2 MÓDULOS) COM 1 TOMADA DE EMBUTIR 2P+T 10 A,  SEM SUPORTE E SEM PLACA - FORNECIMENTO E INSTALAÇÃO. AF_12/2015</v>
          </cell>
          <cell r="D4438" t="str">
            <v>UN</v>
          </cell>
          <cell r="E4438" t="str">
            <v>46,81</v>
          </cell>
          <cell r="F4438" t="str">
            <v>49,92</v>
          </cell>
        </row>
        <row r="4439">
          <cell r="A4439" t="str">
            <v>92033</v>
          </cell>
          <cell r="B4439" t="str">
            <v>INTERRUPTOR PARALELO (2 MÓDULOS) COM 1 TOMADA DE EMBUTIR 2P+T 10 A,  INCLUINDO SUPORTE E PLACA - FORNECIMENTO E INSTALAÇÃO. AF_12/2015</v>
          </cell>
          <cell r="D4439" t="str">
            <v>UN</v>
          </cell>
          <cell r="E4439" t="str">
            <v>52,51</v>
          </cell>
          <cell r="F4439" t="str">
            <v>55,90</v>
          </cell>
        </row>
        <row r="4440">
          <cell r="A4440" t="str">
            <v>92034</v>
          </cell>
          <cell r="B4440" t="str">
            <v>INTERRUPTOR SIMPLES (1 MÓDULO), INTERRUPTOR PARALELO (1 MÓDULO) E 1 TOMADA DE EMBUTIR 2P+T 10 A,  SEM SUPORTE E SEM PLACA - FORNECIMENTO E INSTALAÇÃO. AF_12/2015</v>
          </cell>
          <cell r="D4440" t="str">
            <v>UN</v>
          </cell>
          <cell r="E4440" t="str">
            <v>42,44</v>
          </cell>
          <cell r="F4440" t="str">
            <v>45,23</v>
          </cell>
        </row>
        <row r="4441">
          <cell r="A4441" t="str">
            <v>92035</v>
          </cell>
          <cell r="B4441" t="str">
            <v>INTERRUPTOR SIMPLES (1 MÓDULO), INTERRUPTOR PARALELO (1 MÓDULO) E 1 TOMADA DE EMBUTIR 2P+T 10 A,  INCLUINDO SUPORTE E PLACA - FORNECIMENTO E INSTALAÇÃO. AF_12/2015</v>
          </cell>
          <cell r="D4441" t="str">
            <v>UN</v>
          </cell>
          <cell r="E4441" t="str">
            <v>48,14</v>
          </cell>
          <cell r="F4441" t="str">
            <v>51,21</v>
          </cell>
        </row>
        <row r="4442">
          <cell r="A4442" t="str">
            <v>72278</v>
          </cell>
          <cell r="B4442" t="str">
            <v>LAMPADA VAPOR METALICO 400W - FORNECIMENTO E INSTALACAO</v>
          </cell>
          <cell r="D4442" t="str">
            <v>UN</v>
          </cell>
          <cell r="E4442" t="str">
            <v>64,32</v>
          </cell>
          <cell r="F4442" t="str">
            <v>65,48</v>
          </cell>
        </row>
        <row r="4443">
          <cell r="A4443" t="str">
            <v>72280</v>
          </cell>
          <cell r="B4443" t="str">
            <v>IGNITOR PARA PARTIDA LÂMPADA VAPOR SÓDIO ALTA PRESSÃO ATÉ 400W</v>
          </cell>
          <cell r="D4443" t="str">
            <v>UN</v>
          </cell>
          <cell r="E4443" t="str">
            <v>38,65</v>
          </cell>
          <cell r="F4443" t="str">
            <v>40,58</v>
          </cell>
        </row>
        <row r="4444">
          <cell r="A4444" t="str">
            <v>73953/4</v>
          </cell>
          <cell r="B4444" t="str">
            <v>LUMINÁRIAS TIPO CALHA, DE SOBREPOR, COM REATORES DE PARTIDA RÁPIDA E LÂMPADAS FLUORESCENTES 2X2X18W, COMPLETAS, FORNECIMENTO E INSTALAÇÃO</v>
          </cell>
          <cell r="D4444" t="str">
            <v>UN</v>
          </cell>
          <cell r="E4444" t="str">
            <v>133,71</v>
          </cell>
          <cell r="F4444" t="str">
            <v>138,20</v>
          </cell>
        </row>
        <row r="4445">
          <cell r="A4445" t="str">
            <v>73953/8</v>
          </cell>
          <cell r="B4445" t="str">
            <v>LUMINÁRIAS TIPO CALHA, DE SOBREPOR, COM REATORES DE PARTIDA RÁPIDA E LÂMPADAS FLUORESCENTES 2X2X36W, COMPLETAS, FORNECIMENTO E INSTALAÇÃO</v>
          </cell>
          <cell r="D4445" t="str">
            <v>UN</v>
          </cell>
          <cell r="E4445" t="str">
            <v>177,50</v>
          </cell>
          <cell r="F4445" t="str">
            <v>182,55</v>
          </cell>
        </row>
        <row r="4446">
          <cell r="A4446" t="str">
            <v>73953/9</v>
          </cell>
          <cell r="B4446" t="str">
            <v>LUMINARIA SOBREPOR TP CALHA C/REATOR PART CONVENC LAMP 1X20W E STARTERFIX EM LAJE OU FORRO - FORNECIMENTO E COLOCACAO</v>
          </cell>
          <cell r="D4446" t="str">
            <v>UN</v>
          </cell>
          <cell r="E4446" t="str">
            <v>50,48</v>
          </cell>
          <cell r="F4446" t="str">
            <v>52,35</v>
          </cell>
        </row>
        <row r="4447">
          <cell r="A4447" t="str">
            <v>83391</v>
          </cell>
          <cell r="B4447" t="str">
            <v>REATOR PARA LAMPADA FLUORESCENTE 2X40W PARTIDA RAPIDA FORNECIMENTO E INSTALACAO</v>
          </cell>
          <cell r="D4447" t="str">
            <v>UN</v>
          </cell>
          <cell r="E4447" t="str">
            <v>27,53</v>
          </cell>
          <cell r="F4447" t="str">
            <v>28,55</v>
          </cell>
        </row>
        <row r="4448">
          <cell r="A4448" t="str">
            <v>83392</v>
          </cell>
          <cell r="B4448" t="str">
            <v>REATOR PARA LAMPADA FLUORESCENTE 1X20W PARTIDA RAPIDA FORNECIMENTO E INSTALACAO</v>
          </cell>
          <cell r="D4448" t="str">
            <v>UN</v>
          </cell>
          <cell r="E4448" t="str">
            <v>20,25</v>
          </cell>
          <cell r="F4448" t="str">
            <v>21,00</v>
          </cell>
        </row>
        <row r="4449">
          <cell r="A4449" t="str">
            <v>83393</v>
          </cell>
          <cell r="B4449" t="str">
            <v>REATOR PARA LAMPADA FLUORESCENTE 1X40W PARTIDA RAPIDA FORNECIMENTO E INSTALACAO</v>
          </cell>
          <cell r="D4449" t="str">
            <v>UN</v>
          </cell>
          <cell r="E4449" t="str">
            <v>26,03</v>
          </cell>
          <cell r="F4449" t="str">
            <v>27,05</v>
          </cell>
        </row>
        <row r="4450">
          <cell r="A4450" t="str">
            <v>83470</v>
          </cell>
          <cell r="B4450" t="str">
            <v>LAMPADA FLUORESCENTE TP HO 85W - FORNECIMENTO E INSTALACAO</v>
          </cell>
          <cell r="D4450" t="str">
            <v>UN</v>
          </cell>
          <cell r="E4450" t="str">
            <v>60,25</v>
          </cell>
          <cell r="F4450" t="str">
            <v>60,47</v>
          </cell>
        </row>
        <row r="4451">
          <cell r="A4451" t="str">
            <v>93040</v>
          </cell>
          <cell r="B4451" t="str">
            <v>LÂMPADA FLUORESCENTE COMPACTA 15 W 2U, BASE E27 - FORNECIMENTO E INSTALAÇÃO</v>
          </cell>
          <cell r="D4451" t="str">
            <v>UN</v>
          </cell>
          <cell r="E4451" t="str">
            <v>9,86</v>
          </cell>
          <cell r="F4451" t="str">
            <v>10,02</v>
          </cell>
        </row>
        <row r="4452">
          <cell r="A4452" t="str">
            <v>93041</v>
          </cell>
          <cell r="B4452" t="str">
            <v>LÂMPADA FLUORESCENTE ESPIRAL BRANCA 65 W, BASE E27 - FORNECIMENTO E INSTALAÇÃO</v>
          </cell>
          <cell r="D4452" t="str">
            <v>UN</v>
          </cell>
          <cell r="E4452" t="str">
            <v>59,82</v>
          </cell>
          <cell r="F4452" t="str">
            <v>59,98</v>
          </cell>
        </row>
        <row r="4453">
          <cell r="A4453" t="str">
            <v>93044</v>
          </cell>
          <cell r="B4453" t="str">
            <v>LÂMPADA FLUORESCENTE COMPACTA 3U BRANCA 20 W, BASE E27 - FORNECIMENTO E INSTALAÇÃO</v>
          </cell>
          <cell r="D4453" t="str">
            <v>UN</v>
          </cell>
          <cell r="E4453" t="str">
            <v>11,04</v>
          </cell>
          <cell r="F4453" t="str">
            <v>11,20</v>
          </cell>
        </row>
        <row r="4454">
          <cell r="A4454" t="str">
            <v>93045</v>
          </cell>
          <cell r="B4454" t="str">
            <v>LÂMPADA FLUORESCENTE ESPIRAL BRANCA 45 W, BASE E27 - FORNECIMENTO E INSTALAÇÃO</v>
          </cell>
          <cell r="D4454" t="str">
            <v>UN</v>
          </cell>
          <cell r="E4454" t="str">
            <v>33,73</v>
          </cell>
          <cell r="F4454" t="str">
            <v>33,89</v>
          </cell>
        </row>
        <row r="4455">
          <cell r="A4455" t="str">
            <v>97583</v>
          </cell>
          <cell r="B4455" t="str">
            <v>LUMINÁRIA TIPO CALHA, DE SOBREPOR, COM 1 LÂMPADA TUBULAR DE 18 W - FORNECIMENTO E INSTALAÇÃO. AF_11/2017</v>
          </cell>
          <cell r="D4455" t="str">
            <v>UN</v>
          </cell>
          <cell r="E4455" t="str">
            <v>43,08</v>
          </cell>
          <cell r="F4455" t="str">
            <v>44,15</v>
          </cell>
        </row>
        <row r="4456">
          <cell r="A4456" t="str">
            <v>97584</v>
          </cell>
          <cell r="B4456" t="str">
            <v>LUMINÁRIA TIPO CALHA, DE SOBREPOR, COM 1 LÂMPADA TUBULAR DE 36 W - FORNECIMENTO E INSTALAÇÃO. AF_11/2017</v>
          </cell>
          <cell r="D4456" t="str">
            <v>UN</v>
          </cell>
          <cell r="E4456" t="str">
            <v>59,14</v>
          </cell>
          <cell r="F4456" t="str">
            <v>60,21</v>
          </cell>
        </row>
        <row r="4457">
          <cell r="A4457" t="str">
            <v>97585</v>
          </cell>
          <cell r="B4457" t="str">
            <v>LUMINÁRIA TIPO CALHA, DE SOBREPOR, COM 2 LÂMPADAS TUBULARES DE 18 W - FORNECIMENTO E INSTALAÇÃO. AF_11/2017</v>
          </cell>
          <cell r="D4457" t="str">
            <v>UN</v>
          </cell>
          <cell r="E4457" t="str">
            <v>58,83</v>
          </cell>
          <cell r="F4457" t="str">
            <v>60,21</v>
          </cell>
        </row>
        <row r="4458">
          <cell r="A4458" t="str">
            <v>97586</v>
          </cell>
          <cell r="B4458" t="str">
            <v>LUMINÁRIA TIPO CALHA, DE SOBREPOR, COM 2 LÂMPADAS TUBULARES DE 36 W - FORNECIMENTO E INSTALAÇÃO. AF_11/2017</v>
          </cell>
          <cell r="D4458" t="str">
            <v>UN</v>
          </cell>
          <cell r="E4458" t="str">
            <v>78,22</v>
          </cell>
          <cell r="F4458" t="str">
            <v>79,60</v>
          </cell>
        </row>
        <row r="4459">
          <cell r="A4459" t="str">
            <v>97587</v>
          </cell>
          <cell r="B4459" t="str">
            <v>LUMINÁRIA TIPO CALHA, DE EMBUTIR, COM 2 LÂMPADAS DE 14 W COM REFLETOR - FORNECIMENTO E INSTALAÇÃO. AF_11/2017</v>
          </cell>
          <cell r="D4459" t="str">
            <v>UN</v>
          </cell>
          <cell r="E4459" t="str">
            <v>135,81</v>
          </cell>
          <cell r="F4459" t="str">
            <v>136,72</v>
          </cell>
        </row>
        <row r="4460">
          <cell r="A4460" t="str">
            <v>97589</v>
          </cell>
          <cell r="B4460" t="str">
            <v>LUMINÁRIA TIPO PLAFON EM PLÁSTICO, DE SOBREPOR, COM 1 LÂMPADA DE 15 W, - FORNECIMENTO E INSTALAÇÃO. AF_11/2017</v>
          </cell>
          <cell r="D4460" t="str">
            <v>UN</v>
          </cell>
          <cell r="E4460" t="str">
            <v>25,20</v>
          </cell>
          <cell r="F4460" t="str">
            <v>26,78</v>
          </cell>
        </row>
        <row r="4461">
          <cell r="A4461" t="str">
            <v>97590</v>
          </cell>
          <cell r="B4461" t="str">
            <v>LUMINÁRIA TIPO PLAFON REDONDO COM VIDRO FOSCO, DE SOBREPOR, COM 1 LÂMPADA DE 15 W - FORNECIMENTO E INSTALAÇÃO. AF_11/2017</v>
          </cell>
          <cell r="D4461" t="str">
            <v>UN</v>
          </cell>
          <cell r="E4461" t="str">
            <v>52,00</v>
          </cell>
          <cell r="F4461" t="str">
            <v>53,58</v>
          </cell>
        </row>
        <row r="4462">
          <cell r="A4462" t="str">
            <v>97591</v>
          </cell>
          <cell r="B4462" t="str">
            <v>LUMINÁRIA TIPO PLAFON REDONDO COM VIDRO FOSCO, DE SOBREPOR, COM 2 LÂMPADAS DE 15 W - FORNECIMENTO E INSTALAÇÃO. AF_11/2017</v>
          </cell>
          <cell r="D4462" t="str">
            <v>UN</v>
          </cell>
          <cell r="E4462" t="str">
            <v>69,09</v>
          </cell>
          <cell r="F4462" t="str">
            <v>71,12</v>
          </cell>
        </row>
        <row r="4463">
          <cell r="A4463" t="str">
            <v>97592</v>
          </cell>
          <cell r="B4463" t="str">
            <v>LUMINÁRIA TIPO PLAFON, DE SOBREPOR, COM 1 LÂMPADA LED - FORNECIMENTO E INSTALAÇÃO. AF_11/2017</v>
          </cell>
          <cell r="D4463" t="str">
            <v>UN</v>
          </cell>
          <cell r="E4463" t="str">
            <v>95,85</v>
          </cell>
          <cell r="F4463" t="str">
            <v>97,88</v>
          </cell>
        </row>
        <row r="4464">
          <cell r="A4464" t="str">
            <v>97593</v>
          </cell>
          <cell r="B4464" t="str">
            <v>LUMINÁRIA TIPO SPOT, DE SOBREPOR, COM 1 LÂMPADA DE 15 W - FORNECIMENTO E INSTALAÇÃO. AF_11/2017</v>
          </cell>
          <cell r="D4464" t="str">
            <v>UN</v>
          </cell>
          <cell r="E4464" t="str">
            <v>71,87</v>
          </cell>
          <cell r="F4464" t="str">
            <v>73,19</v>
          </cell>
        </row>
        <row r="4465">
          <cell r="A4465" t="str">
            <v>97594</v>
          </cell>
          <cell r="B4465" t="str">
            <v>LUMINÁRIA TIPO SPOT, DE SOBREPOR, COM 2 LÂMPADAS DE 15 W - FORNECIMENTO E INSTALAÇÃO. AF_11/2017</v>
          </cell>
          <cell r="D4465" t="str">
            <v>UN</v>
          </cell>
          <cell r="E4465" t="str">
            <v>68,53</v>
          </cell>
          <cell r="F4465" t="str">
            <v>70,25</v>
          </cell>
        </row>
        <row r="4466">
          <cell r="A4466" t="str">
            <v>97595</v>
          </cell>
          <cell r="B4466" t="str">
            <v>SENSOR DE PRESENÇA COM FOTOCÉLULA, FIXAÇÃO EM PAREDE - FORNECIMENTO E INSTALAÇÃO. AF_11/2017</v>
          </cell>
          <cell r="D4466" t="str">
            <v>UN</v>
          </cell>
          <cell r="E4466" t="str">
            <v>47,53</v>
          </cell>
          <cell r="F4466" t="str">
            <v>48,63</v>
          </cell>
        </row>
        <row r="4467">
          <cell r="A4467" t="str">
            <v>97596</v>
          </cell>
          <cell r="B4467" t="str">
            <v>SENSOR DE PRESENÇA SEM FOTOCÉLULA, FIXAÇÃO EM PAREDE - FORNECIMENTO E INSTALAÇÃO. AF_11/2017</v>
          </cell>
          <cell r="D4467" t="str">
            <v>UN</v>
          </cell>
          <cell r="E4467" t="str">
            <v>33,06</v>
          </cell>
          <cell r="F4467" t="str">
            <v>34,16</v>
          </cell>
        </row>
        <row r="4468">
          <cell r="A4468" t="str">
            <v>97597</v>
          </cell>
          <cell r="B4468" t="str">
            <v>SENSOR DE PRESENÇA COM FOTOCÉLULA, FIXAÇÃO EM TETO - FORNECIMENTO E INSTALAÇÃO. AF_11/2017</v>
          </cell>
          <cell r="D4468" t="str">
            <v>UN</v>
          </cell>
          <cell r="E4468" t="str">
            <v>40,82</v>
          </cell>
          <cell r="F4468" t="str">
            <v>42,47</v>
          </cell>
        </row>
        <row r="4469">
          <cell r="A4469" t="str">
            <v>97598</v>
          </cell>
          <cell r="B4469" t="str">
            <v>SENSOR DE PRESENÇA SEM FOTOCÉLULA, FIXAÇÃO EM TETO - FORNECIMENTO E INSTALAÇÃO. AF_11/2017</v>
          </cell>
          <cell r="D4469" t="str">
            <v>UN</v>
          </cell>
          <cell r="E4469" t="str">
            <v>38,97</v>
          </cell>
          <cell r="F4469" t="str">
            <v>40,62</v>
          </cell>
        </row>
        <row r="4470">
          <cell r="A4470" t="str">
            <v>97599</v>
          </cell>
          <cell r="B4470" t="str">
            <v>LUMINÁRIA DE EMERGÊNCIA - FORNECIMENTO E INSTALAÇÃO. AF_11/2017</v>
          </cell>
          <cell r="D4470" t="str">
            <v>UN</v>
          </cell>
          <cell r="E4470" t="str">
            <v>36,62</v>
          </cell>
          <cell r="F4470" t="str">
            <v>37,15</v>
          </cell>
        </row>
        <row r="4471">
          <cell r="A4471" t="str">
            <v>97609</v>
          </cell>
          <cell r="B4471" t="str">
            <v>LÂMPADA COMPACTA DE LED 6 W, BASE E27 - FORNECIMENTO E INSTALAÇÃO. AF_11/2017</v>
          </cell>
          <cell r="D4471" t="str">
            <v>UN</v>
          </cell>
          <cell r="E4471" t="str">
            <v>24,42</v>
          </cell>
          <cell r="F4471" t="str">
            <v>24,90</v>
          </cell>
        </row>
        <row r="4472">
          <cell r="A4472" t="str">
            <v>97610</v>
          </cell>
          <cell r="B4472" t="str">
            <v>LÂMPADA COMPACTA DE LED 10 W, BASE E27 - FORNECIMENTO E INSTALAÇÃO. AF_11/2017</v>
          </cell>
          <cell r="D4472" t="str">
            <v>UN</v>
          </cell>
          <cell r="E4472" t="str">
            <v>30,80</v>
          </cell>
          <cell r="F4472" t="str">
            <v>31,28</v>
          </cell>
        </row>
        <row r="4473">
          <cell r="A4473" t="str">
            <v>97611</v>
          </cell>
          <cell r="B4473" t="str">
            <v>LÂMPADA COMPACTA FLUORESCENTE DE 15 W, BASE E27 - FORNECIMENTO E INSTALAÇÃO. AF_11/2017</v>
          </cell>
          <cell r="D4473" t="str">
            <v>UN</v>
          </cell>
          <cell r="E4473" t="str">
            <v>14,66</v>
          </cell>
          <cell r="F4473" t="str">
            <v>15,14</v>
          </cell>
        </row>
        <row r="4474">
          <cell r="A4474" t="str">
            <v>97612</v>
          </cell>
          <cell r="B4474" t="str">
            <v>LÂMPADA COMPACTA FLUORESCENTE DE 20 W, BASE E27 - FORNECIMENTO E INSTALAÇÃO. AF_11/2017</v>
          </cell>
          <cell r="D4474" t="str">
            <v>UN</v>
          </cell>
          <cell r="E4474" t="str">
            <v>15,84</v>
          </cell>
          <cell r="F4474" t="str">
            <v>16,32</v>
          </cell>
        </row>
        <row r="4475">
          <cell r="A4475" t="str">
            <v>97613</v>
          </cell>
          <cell r="B4475" t="str">
            <v>LÂMPADA COMPACTA DE VAPOR MERCURIO 125 W, BASE E27 - FORNECIMENTO E INSTALAÇÃO. AF_11/2017</v>
          </cell>
          <cell r="D4475" t="str">
            <v>UN</v>
          </cell>
          <cell r="E4475" t="str">
            <v>19,76</v>
          </cell>
          <cell r="F4475" t="str">
            <v>20,24</v>
          </cell>
        </row>
        <row r="4476">
          <cell r="A4476" t="str">
            <v>97614</v>
          </cell>
          <cell r="B4476" t="str">
            <v>LÂMPADA COMPACTA DE VAPOR METÁLICO OVOIDE 150 W, BASE E27 - FORNECIMENTO E INSTALAÇÃO. AF_11/2017</v>
          </cell>
          <cell r="D4476" t="str">
            <v>UN</v>
          </cell>
          <cell r="E4476" t="str">
            <v>33,91</v>
          </cell>
          <cell r="F4476" t="str">
            <v>34,39</v>
          </cell>
        </row>
        <row r="4477">
          <cell r="A4477" t="str">
            <v>97615</v>
          </cell>
          <cell r="B4477" t="str">
            <v>LÂMPADA TUBULAR FLUORESCENTE T8 DE 16/18 W, BASE G13 - FORNECIMENTO E INSTALAÇÃO. AF_11/2017_P</v>
          </cell>
          <cell r="D4477" t="str">
            <v>UN</v>
          </cell>
          <cell r="E4477" t="str">
            <v>29,37</v>
          </cell>
          <cell r="F4477" t="str">
            <v>30,09</v>
          </cell>
        </row>
        <row r="4478">
          <cell r="A4478" t="str">
            <v>97616</v>
          </cell>
          <cell r="B4478" t="str">
            <v>LÂMPADA TUBULAR FLUORESCENTE T8 DE 32/36 W, BASE G13 - FORNECIMENTO E INSTALAÇÃO. AF_11/2017_P</v>
          </cell>
          <cell r="D4478" t="str">
            <v>UN</v>
          </cell>
          <cell r="E4478" t="str">
            <v>33,13</v>
          </cell>
          <cell r="F4478" t="str">
            <v>33,85</v>
          </cell>
        </row>
        <row r="4479">
          <cell r="A4479" t="str">
            <v>97617</v>
          </cell>
          <cell r="B4479" t="str">
            <v>LÂMPADA TUBULAR FLUORESCENTE T10 DE 20/40 W, BASE G13 - FORNECIMENTO E INSTALAÇÃO. AF_11/2017_P</v>
          </cell>
          <cell r="D4479" t="str">
            <v>UN</v>
          </cell>
          <cell r="E4479" t="str">
            <v>32,94</v>
          </cell>
          <cell r="F4479" t="str">
            <v>33,66</v>
          </cell>
        </row>
        <row r="4480">
          <cell r="A4480" t="str">
            <v>97618</v>
          </cell>
          <cell r="B4480" t="str">
            <v>LÂMPADA TUBULAR FLUORESCENTE T5 DE 14 W, BASE G13 - FORNECIMENTO E INSTALAÇÃO. AF_11/2017_P</v>
          </cell>
          <cell r="D4480" t="str">
            <v>UN</v>
          </cell>
          <cell r="E4480" t="str">
            <v>31,02</v>
          </cell>
          <cell r="F4480" t="str">
            <v>31,74</v>
          </cell>
        </row>
        <row r="4481">
          <cell r="A4481" t="str">
            <v>41598</v>
          </cell>
          <cell r="B4481" t="str">
            <v>ENTRADA PROVISORIA DE ENERGIA ELETRICA AEREA TRIFASICA 40A EM POSTE MADEIRA</v>
          </cell>
          <cell r="D4481" t="str">
            <v>UN</v>
          </cell>
          <cell r="E4481" t="str">
            <v>1.624,24</v>
          </cell>
          <cell r="F4481" t="str">
            <v>1.654,16</v>
          </cell>
        </row>
        <row r="4482">
          <cell r="A4482" t="str">
            <v>72941</v>
          </cell>
          <cell r="B4482" t="str">
            <v>APARELHO SINALIZADOR DE SAIDA DE GARAGEM, COM CELULA FOTOELETRICA - FORNECIMENTO E INSTALACAO</v>
          </cell>
          <cell r="D4482" t="str">
            <v>UN</v>
          </cell>
          <cell r="E4482" t="str">
            <v>172,69</v>
          </cell>
          <cell r="F4482" t="str">
            <v>178,49</v>
          </cell>
        </row>
        <row r="4483">
          <cell r="A4483" t="str">
            <v>73624</v>
          </cell>
          <cell r="B4483" t="str">
            <v>SUPORTE PARA TRANSFORMADOR EM POSTE DE CONCRETO CIRCULAR</v>
          </cell>
          <cell r="D4483" t="str">
            <v>UN</v>
          </cell>
          <cell r="E4483" t="str">
            <v>78,85</v>
          </cell>
          <cell r="F4483" t="str">
            <v>84,65</v>
          </cell>
        </row>
        <row r="4484">
          <cell r="A4484" t="str">
            <v>73767/1</v>
          </cell>
          <cell r="B4484" t="str">
            <v>GRAMPO PARALELO EM ALUMINIO FUNDIDO OU ESTRUDADO DE 2 PARAFUSOS, PARA CABO DE 6 A 50 MM2, PASTA ANTIOXIDANTE. FORNEC E INSTALAÇÃO.</v>
          </cell>
          <cell r="D4484" t="str">
            <v>UN</v>
          </cell>
          <cell r="E4484" t="str">
            <v>9,69</v>
          </cell>
          <cell r="F4484" t="str">
            <v>10,00</v>
          </cell>
        </row>
        <row r="4485">
          <cell r="A4485" t="str">
            <v>73767/2</v>
          </cell>
          <cell r="B4485" t="str">
            <v>ALCA PRE-FORMADA DISTRIBUIÇÃO EM  ACO RECOBERTO COM ALUMINIO PARA CABO 25MM2, ENCAPADO. FORNECIMENTO E INSTALAÇÃO.</v>
          </cell>
          <cell r="D4485" t="str">
            <v>UN</v>
          </cell>
          <cell r="E4485" t="str">
            <v>10,79</v>
          </cell>
          <cell r="F4485" t="str">
            <v>11,10</v>
          </cell>
        </row>
        <row r="4486">
          <cell r="A4486" t="str">
            <v>73767/3</v>
          </cell>
          <cell r="B4486" t="str">
            <v>LACO DE ROLDANA PRE-FORMADO ACO RECOBERTO DE ALUMINIO PARA CABO DE ALUMINIO NU BITOLA 25MM2 - FORNECIMENTO E COLOCACAO</v>
          </cell>
          <cell r="D4486" t="str">
            <v>UN</v>
          </cell>
          <cell r="E4486" t="str">
            <v>7,58</v>
          </cell>
          <cell r="F4486" t="str">
            <v>7,89</v>
          </cell>
        </row>
        <row r="4487">
          <cell r="A4487" t="str">
            <v>73767/4</v>
          </cell>
          <cell r="B4487" t="str">
            <v>ALCA PRE-FORMADA DISTRIBUICAO EM ACO RECOBERTO COM ALUMINIO NU PARA CABO 25MM2, ENCAPADO. FORNECIMENTO E INSTALACAO.</v>
          </cell>
          <cell r="D4487" t="str">
            <v>UN</v>
          </cell>
          <cell r="E4487" t="str">
            <v>4,66</v>
          </cell>
          <cell r="F4487" t="str">
            <v>4,97</v>
          </cell>
        </row>
        <row r="4488">
          <cell r="A4488" t="str">
            <v>73767/5</v>
          </cell>
          <cell r="B4488" t="str">
            <v>ALCA PRE-FORMADA SERV DE ACO RECOB C/ALUM NU ENCAPADO 25MM2 (BITOLA)  CONF PROJ A4-148-CP RIOLUZ FORNECIMENTO E COLOCACAO</v>
          </cell>
          <cell r="D4488" t="str">
            <v>UN</v>
          </cell>
          <cell r="E4488" t="str">
            <v>4,19</v>
          </cell>
          <cell r="F4488" t="str">
            <v>4,50</v>
          </cell>
        </row>
        <row r="4489">
          <cell r="A4489" t="str">
            <v>73781/2</v>
          </cell>
          <cell r="B4489" t="str">
            <v>ISOLADOR DE PINO TP HI-POT CILINDRICO CLASSE 15KV. FORNECIMENTO E INSTALACAO.</v>
          </cell>
          <cell r="D4489" t="str">
            <v>UN</v>
          </cell>
          <cell r="E4489" t="str">
            <v>26,04</v>
          </cell>
          <cell r="F4489" t="str">
            <v>26,79</v>
          </cell>
        </row>
        <row r="4490">
          <cell r="A4490" t="str">
            <v>73781/3</v>
          </cell>
          <cell r="B4490" t="str">
            <v>ISOLADOR DE SUSPENSAO (DISCO) TP CAVILHA CLASSE 15KV - 6''. FORNECIMENTO E INSTALACAO.</v>
          </cell>
          <cell r="D4490" t="str">
            <v>UN</v>
          </cell>
          <cell r="E4490" t="str">
            <v>79,96</v>
          </cell>
          <cell r="F4490" t="str">
            <v>81,83</v>
          </cell>
        </row>
        <row r="4491">
          <cell r="A4491" t="str">
            <v>88543</v>
          </cell>
          <cell r="B4491" t="str">
            <v>ARMACAO SECUNDARIA OU REX COMPLETA PARA TRESLINHAS-FORNECIMENTO E INSTALACAO.</v>
          </cell>
          <cell r="D4491" t="str">
            <v>UN</v>
          </cell>
          <cell r="E4491" t="str">
            <v>150,19</v>
          </cell>
          <cell r="F4491" t="str">
            <v>156,92</v>
          </cell>
        </row>
        <row r="4492">
          <cell r="A4492" t="str">
            <v>88544</v>
          </cell>
          <cell r="B4492" t="str">
            <v>ARMACAO SECUNDARIA OU REX COMPLETA PARA DUAS LINHAS-FORNECIMENTO E INSTALACAO.</v>
          </cell>
          <cell r="D4492" t="str">
            <v>UN</v>
          </cell>
          <cell r="E4492" t="str">
            <v>90,90</v>
          </cell>
          <cell r="F4492" t="str">
            <v>96,51</v>
          </cell>
        </row>
        <row r="4493">
          <cell r="A4493" t="str">
            <v>88545</v>
          </cell>
          <cell r="B4493" t="str">
            <v>ARMACAO SECUNDARIA OU REX COMPLETA PARA QUATRO LINHAS-FORNECIMENTO E INSTALACAO.</v>
          </cell>
          <cell r="D4493" t="str">
            <v>UN</v>
          </cell>
          <cell r="E4493" t="str">
            <v>173,97</v>
          </cell>
          <cell r="F4493" t="str">
            <v>181,45</v>
          </cell>
        </row>
        <row r="4494">
          <cell r="A4494" t="str">
            <v>100578</v>
          </cell>
          <cell r="B4494" t="str">
            <v>ASSENTAMENTO DE POSTE DE CONCRETO COM COMPRIMENTO NOMINAL DE 9 M, CARGA NOMINAL MENOR OU IGUAL A 1000 DAN, ENGASTAMENTO SIMPLES COM 1,5 M DE SOLO (NÃO INCLUI FORNECIMENTO). AF_11/2019</v>
          </cell>
          <cell r="D4494" t="str">
            <v>UN</v>
          </cell>
          <cell r="E4494" t="str">
            <v>255,56</v>
          </cell>
          <cell r="F4494" t="str">
            <v>266,81</v>
          </cell>
        </row>
        <row r="4495">
          <cell r="A4495" t="str">
            <v>100579</v>
          </cell>
          <cell r="B4495" t="str">
            <v>ASSENTAMENTO DE POSTE DE CONCRETO COM COMPRIMENTO NOMINAL DE 10 M, CARGA NOMINAL MENOR OU IGUAL A 1000 DAN, ENGASTAMENTO SIMPLES COM 1,6 M DE SOLO (NÃO INCLUI FORNECIMENTO). AF_11/2019</v>
          </cell>
          <cell r="D4495" t="str">
            <v>UN</v>
          </cell>
          <cell r="E4495" t="str">
            <v>279,44</v>
          </cell>
          <cell r="F4495" t="str">
            <v>291,53</v>
          </cell>
        </row>
        <row r="4496">
          <cell r="A4496" t="str">
            <v>100580</v>
          </cell>
          <cell r="B4496" t="str">
            <v>ASSENTAMENTO DE POSTE DE CONCRETO COM COMPRIMENTO NOMINAL DE 10 M, CARGA NOMINAL MAIOR QUE 1000 DAN, ENGASTAMENTO SIMPLES COM 1,6 M DE SOLO (NÃO INCLUI FORNECIMENTO). AF_11/2019</v>
          </cell>
          <cell r="D4496" t="str">
            <v>UN</v>
          </cell>
          <cell r="E4496" t="str">
            <v>312,50</v>
          </cell>
          <cell r="F4496" t="str">
            <v>328,26</v>
          </cell>
        </row>
        <row r="4497">
          <cell r="A4497" t="str">
            <v>100581</v>
          </cell>
          <cell r="B4497" t="str">
            <v>ASSENTAMENTO DE POSTE DE CONCRETO COM COMPRIMENTO NOMINAL DE 10,5 M, CARGA NOMINAL MENOR OU IGUAL A 1000 DAN, ENGASTAMENTO SIMPLES COM 1,65 M DE SOLO (NÃO INCLUI FORNECIMENTO). AF_11/2019</v>
          </cell>
          <cell r="D4497" t="str">
            <v>UN</v>
          </cell>
          <cell r="E4497" t="str">
            <v>291,24</v>
          </cell>
          <cell r="F4497" t="str">
            <v>303,75</v>
          </cell>
        </row>
        <row r="4498">
          <cell r="A4498" t="str">
            <v>100582</v>
          </cell>
          <cell r="B4498" t="str">
            <v>ASSENTAMENTO DE POSTE DE CONCRETO COM COMPRIMENTO NOMINAL DE 10,5 M, CARGA NOMINAL MAIOR QUE 1000 DAN, ENGASTAMENTO SIMPLES COM 1,65 M DE SOLO (NÃO INCLUI FORNECIMENTO). AF_11/2019</v>
          </cell>
          <cell r="D4498" t="str">
            <v>UN</v>
          </cell>
          <cell r="E4498" t="str">
            <v>350,88</v>
          </cell>
          <cell r="F4498" t="str">
            <v>370,04</v>
          </cell>
        </row>
        <row r="4499">
          <cell r="A4499" t="str">
            <v>100583</v>
          </cell>
          <cell r="B4499" t="str">
            <v>ASSENTAMENTO DE POSTE DE CONCRETO COM COMPRIMENTO NOMINAL DE 11 M, CARGA NOMINAL MENOR OU IGUAL A 1000 DAN, ENGASTAMENTO SIMPLES COM 1,7 M DE SOLO (NÃO INCLUI FORNECIMENTO). AF_11/2019</v>
          </cell>
          <cell r="D4499" t="str">
            <v>UN</v>
          </cell>
          <cell r="E4499" t="str">
            <v>304,12</v>
          </cell>
          <cell r="F4499" t="str">
            <v>317,15</v>
          </cell>
        </row>
        <row r="4500">
          <cell r="A4500" t="str">
            <v>100584</v>
          </cell>
          <cell r="B4500" t="str">
            <v>ASSENTAMENTO DE POSTE DE CONCRETO COM COMPRIMENTO NOMINAL DE 11 M, CARGA NOMINAL MAIOR QUE 1000 DAN, ENGASTAMENTO SIMPLES COM 1,7 M DE SOLO (NÃO INCLUI FORNECIMENTO). AF_11/2019</v>
          </cell>
          <cell r="D4500" t="str">
            <v>UN</v>
          </cell>
          <cell r="E4500" t="str">
            <v>339,96</v>
          </cell>
          <cell r="F4500" t="str">
            <v>356,96</v>
          </cell>
        </row>
        <row r="4501">
          <cell r="A4501" t="str">
            <v>100585</v>
          </cell>
          <cell r="B4501" t="str">
            <v>ASSENTAMENTO DE POSTE DE CONCRETO COM COMPRIMENTO NOMINAL DE 12 M, CARGA NOMINAL MENOR OU IGUAL A 1000 DAN, ENGASTAMENTO SIMPLES COM 1,8 M DE SOLO (NÃO INCLUI FORNECIMENTO). AF_11/2019</v>
          </cell>
          <cell r="D4501" t="str">
            <v>UN</v>
          </cell>
          <cell r="E4501" t="str">
            <v>328,98</v>
          </cell>
          <cell r="F4501" t="str">
            <v>342,95</v>
          </cell>
        </row>
        <row r="4502">
          <cell r="A4502" t="str">
            <v>100586</v>
          </cell>
          <cell r="B4502" t="str">
            <v>ASSENTAMENTO DE POSTE DE CONCRETO COM COMPRIMENTO NOMINAL DE 12 M, CARGA NOMINAL MAIOR QUE 1000 DAN, ENGASTAMENTO SIMPLES COM 1,8 M DE SOLO (NÃO INCLUI FORNECIMENTO). AF_11/2019</v>
          </cell>
          <cell r="D4502" t="str">
            <v>UN</v>
          </cell>
          <cell r="E4502" t="str">
            <v>386,05</v>
          </cell>
          <cell r="F4502" t="str">
            <v>406,32</v>
          </cell>
        </row>
        <row r="4503">
          <cell r="A4503" t="str">
            <v>100587</v>
          </cell>
          <cell r="B4503" t="str">
            <v>ASSENTAMENTO DE POSTE DE CONCRETO COM COMPRIMENTO NOMINAL DE 13 M, CARGA NOMINAL MENOR OU IGUAL A 1000 DAN, ENGASTAMENTO SIMPLES COM 1,9 M DE SOLO (NÃO INCLUI FORNECIMENTO). AF_11/2019</v>
          </cell>
          <cell r="D4503" t="str">
            <v>UN</v>
          </cell>
          <cell r="E4503" t="str">
            <v>354,95</v>
          </cell>
          <cell r="F4503" t="str">
            <v>370,02</v>
          </cell>
        </row>
        <row r="4504">
          <cell r="A4504" t="str">
            <v>100588</v>
          </cell>
          <cell r="B4504" t="str">
            <v>ASSENTAMENTO DE POSTE DE CONCRETO COM COMPRIMENTO NOMINAL DE 13 M, CARGA NOMINAL MAIOR QUE 1000 DAN, ENGASTAMENTO SIMPLES COM 1,9 M DE SOLO (NÃO INCLUI FORNECIMENTO). AF_11/2019</v>
          </cell>
          <cell r="D4504" t="str">
            <v>UN</v>
          </cell>
          <cell r="E4504" t="str">
            <v>399,32</v>
          </cell>
          <cell r="F4504" t="str">
            <v>419,28</v>
          </cell>
        </row>
        <row r="4505">
          <cell r="A4505" t="str">
            <v>100589</v>
          </cell>
          <cell r="B4505" t="str">
            <v>ASSENTAMENTO DE POSTE DE CONCRETO COM COMPRIMENTO NOMINAL DE 13,5 M, CARGA NOMINAL MENOR OU IGUAL A 1000 DAN, ENGASTAMENTO SIMPLES COM 1,95 M DE SOLO (NÃO INCLUI FORNECIMENTO). AF_11/2019</v>
          </cell>
          <cell r="D4505" t="str">
            <v>UN</v>
          </cell>
          <cell r="E4505" t="str">
            <v>398,81</v>
          </cell>
          <cell r="F4505" t="str">
            <v>417,89</v>
          </cell>
        </row>
        <row r="4506">
          <cell r="A4506" t="str">
            <v>100590</v>
          </cell>
          <cell r="B4506" t="str">
            <v>ASSENTAMENTO DE POSTE DE CONCRETO COM COMPRIMENTO NOMINAL DE 13,5 M, CARGA NOMINAL MAIOR QUE 1000 DAN, ENGASTAMENTO SIMPLES COM 1,95 M DE SOLO (NÃO INCLUI FORNECIMENTO). AF_11/2019</v>
          </cell>
          <cell r="D4506" t="str">
            <v>UN</v>
          </cell>
          <cell r="E4506" t="str">
            <v>442,72</v>
          </cell>
          <cell r="F4506" t="str">
            <v>466,71</v>
          </cell>
        </row>
        <row r="4507">
          <cell r="A4507" t="str">
            <v>100591</v>
          </cell>
          <cell r="B4507" t="str">
            <v>ASSENTAMENTO DE POSTE DE CONCRETO COM COMPRIMENTO NOMINAL DE 14 M, CARGA NOMINAL MENOR OU IGUAL A 1000 DAN, ENGASTAMENTO SIMPLES COM 2 M DE SOLO (NÃO INCLUI FORNECIMENTO). AF_11/2019</v>
          </cell>
          <cell r="D4507" t="str">
            <v>UN</v>
          </cell>
          <cell r="E4507" t="str">
            <v>392,53</v>
          </cell>
          <cell r="F4507" t="str">
            <v>409,93</v>
          </cell>
        </row>
        <row r="4508">
          <cell r="A4508" t="str">
            <v>100592</v>
          </cell>
          <cell r="B4508" t="str">
            <v>ASSENTAMENTO DE POSTE DE CONCRETO COM COMPRIMENTO NOMINAL DE 14 M, CARGA NOMINAL MAIOR QUE 1000 DAN, ENGASTAMENTO SIMPLES COM 2 M DE SOLO (NÃO INCLUI FORNECIMENTO). AF_11/2019</v>
          </cell>
          <cell r="D4508" t="str">
            <v>UN</v>
          </cell>
          <cell r="E4508" t="str">
            <v>428,92</v>
          </cell>
          <cell r="F4508" t="str">
            <v>450,36</v>
          </cell>
        </row>
        <row r="4509">
          <cell r="A4509" t="str">
            <v>100593</v>
          </cell>
          <cell r="B4509" t="str">
            <v>ASSENTAMENTO DE POSTE DE CONCRETO COM COMPRIMENTO NOMINAL DE 15 M, CARGA NOMINAL MENOR OU IGUAL A 1000 DAN, ENGASTAMENTO SIMPLES COM 2,1 M DE SOLO (NÃO INCLUI FORNECIMENTO). AF_11/2019</v>
          </cell>
          <cell r="D4509" t="str">
            <v>UN</v>
          </cell>
          <cell r="E4509" t="str">
            <v>420,51</v>
          </cell>
          <cell r="F4509" t="str">
            <v>439,20</v>
          </cell>
        </row>
        <row r="4510">
          <cell r="A4510" t="str">
            <v>100594</v>
          </cell>
          <cell r="B4510" t="str">
            <v>ASSENTAMENTO DE POSTE DE CONCRETO COM COMPRIMENTO NOMINAL DE 15 M, CARGA NOMINAL MAIOR QUE 1000 DAN, ENGASTAMENTO SIMPLES COM 2,1 M DE SOLO (NÃO INCLUI FORNECIMENTO). AF_11/2019</v>
          </cell>
          <cell r="D4510" t="str">
            <v>UN</v>
          </cell>
          <cell r="E4510" t="str">
            <v>482,11</v>
          </cell>
          <cell r="F4510" t="str">
            <v>507,63</v>
          </cell>
        </row>
        <row r="4511">
          <cell r="A4511" t="str">
            <v>100595</v>
          </cell>
          <cell r="B4511" t="str">
            <v>ASSENTAMENTO DE POSTE DE CONCRETO COM COMPRIMENTO NOMINAL DE 18 M, CARGA NOMINAL MENOR OU IGUAL A 1000 DAN, ENGASTAMENTO SIMPLES COM 2,4 M DE SOLO (NÃO INCLUI FORNECIMENTO). AF_11/2019</v>
          </cell>
          <cell r="D4511" t="str">
            <v>UN</v>
          </cell>
          <cell r="E4511" t="str">
            <v>504,43</v>
          </cell>
          <cell r="F4511" t="str">
            <v>527,08</v>
          </cell>
        </row>
        <row r="4512">
          <cell r="A4512" t="str">
            <v>100596</v>
          </cell>
          <cell r="B4512" t="str">
            <v>ASSENTAMENTO DE POSTE DE CONCRETO COM COMPRIMENTO NOMINAL DE 18 M, CARGA NOMINAL MAIOR QUE 1000 DAN, ENGASTAMENTO SIMPLES COM 2,4 M DE SOLO (NÃO INCLUI FORNECIMENTO). AF_11/2019</v>
          </cell>
          <cell r="D4512" t="str">
            <v>UN</v>
          </cell>
          <cell r="E4512" t="str">
            <v>587,52</v>
          </cell>
          <cell r="F4512" t="str">
            <v>619,28</v>
          </cell>
        </row>
        <row r="4513">
          <cell r="A4513" t="str">
            <v>100597</v>
          </cell>
          <cell r="B4513" t="str">
            <v>ASSENTAMENTO DE POSTE DE CONCRETO COM COMPRIMENTO NOMINAL DE 20 M, CARGA NOMINAL MENOR OU IGUAL A 1000 DAN, ENGASTAMENTO SIMPLES COM 2,6 M DE SOLO (NÃO INCLUI FORNECIMENTO). AF_11/2019</v>
          </cell>
          <cell r="D4513" t="str">
            <v>UN</v>
          </cell>
          <cell r="E4513" t="str">
            <v>588,67</v>
          </cell>
          <cell r="F4513" t="str">
            <v>617,05</v>
          </cell>
        </row>
        <row r="4514">
          <cell r="A4514" t="str">
            <v>100598</v>
          </cell>
          <cell r="B4514" t="str">
            <v>ASSENTAMENTO DE POSTE DE CONCRETO COM COMPRIMENTO NOMINAL DE 20 M, CARGA NOMINAL MAIOR QUE 1000, ENGASTAMENTO SIMPLES COM 2,6 M DE SOLO (NÃO INCLUI FORNECIMENTO). AF_11/2019</v>
          </cell>
          <cell r="D4514" t="str">
            <v>UN</v>
          </cell>
          <cell r="E4514" t="str">
            <v>657,15</v>
          </cell>
          <cell r="F4514" t="str">
            <v>693,05</v>
          </cell>
        </row>
        <row r="4515">
          <cell r="A4515" t="str">
            <v>100599</v>
          </cell>
          <cell r="B4515" t="str">
            <v>ASSENTAMENTO DE POSTE DE CONCRETO COM COMPRIMENTO NOMINAL DE 9 M, CARGA NOMINAL DE 150 DAN, ENGASTAMENTO BASE CONCRETADA COM 1 M DE CONCRETO E 0,5 M DE SOLO (NÃO INCLUI FORNECIMENTO). AF_11/2019</v>
          </cell>
          <cell r="D4515" t="str">
            <v>UN</v>
          </cell>
          <cell r="E4515" t="str">
            <v>263,68</v>
          </cell>
          <cell r="F4515" t="str">
            <v>273,04</v>
          </cell>
        </row>
        <row r="4516">
          <cell r="A4516" t="str">
            <v>100600</v>
          </cell>
          <cell r="B4516" t="str">
            <v>ASSENTAMENTO DE POSTE DE CONCRETO COM COMPRIMENTO NOMINAL DE 9 M, CARGA NOMINAL DE 300 DAN, ENGASTAMENTO BASE CONCRETADA COM 1 M DE CONCRETO E 0,5 M DE SOLO (NÃO INCLUI FORNECIMENTO). AF_11/2019</v>
          </cell>
          <cell r="D4516" t="str">
            <v>UN</v>
          </cell>
          <cell r="E4516" t="str">
            <v>322,63</v>
          </cell>
          <cell r="F4516" t="str">
            <v>336,28</v>
          </cell>
        </row>
        <row r="4517">
          <cell r="A4517" t="str">
            <v>100601</v>
          </cell>
          <cell r="B4517" t="str">
            <v>ASSENTAMENTO DE POSTE DE CONCRETO COM COMPRIMENTO NOMINAL DE 9 M, CARGA NOMINAL DE 400 DAN, ENGASTAMENTO BASE CONCRETADA COM 1 M DE CONCRETO E 0,5 M DE SOLO (NÃO INCLUI FORNECIMENTO). AF_11/2019</v>
          </cell>
          <cell r="D4517" t="str">
            <v>UN</v>
          </cell>
          <cell r="E4517" t="str">
            <v>421,41</v>
          </cell>
          <cell r="F4517" t="str">
            <v>441,48</v>
          </cell>
        </row>
        <row r="4518">
          <cell r="A4518" t="str">
            <v>100602</v>
          </cell>
          <cell r="B4518" t="str">
            <v>ASSENTAMENTO DE POSTE DE CONCRETO COM COMPRIMENTO NOMINAL DE 9 M, CARGA NOMINAL DE 600 DAN, ENGASTAMENTO BASE CONCRETADA COM 1 M DE CONCRETO E 0,5 M DE SOLO (NÃO INCLUI FORNECIMENTO). AF_11/2019</v>
          </cell>
          <cell r="D4518" t="str">
            <v>UN</v>
          </cell>
          <cell r="E4518" t="str">
            <v>544,65</v>
          </cell>
          <cell r="F4518" t="str">
            <v>572,72</v>
          </cell>
        </row>
        <row r="4519">
          <cell r="A4519" t="str">
            <v>100603</v>
          </cell>
          <cell r="B4519" t="str">
            <v>ASSENTAMENTO DE POSTE DE CONCRETO COM COMPRIMENTO NOMINAL DE 9 M, CARGA NOMINAL DE 1000 DAN, ENGASTAMENTO BASE CONCRETADA COM 1 M DE CONCRETO E 0,5 M DE SOLO (NÃO INCLUI FORNECIMENTO). AF_11/2019</v>
          </cell>
          <cell r="D4519" t="str">
            <v>UN</v>
          </cell>
          <cell r="E4519" t="str">
            <v>861,92</v>
          </cell>
          <cell r="F4519" t="str">
            <v>910,92</v>
          </cell>
        </row>
        <row r="4520">
          <cell r="A4520" t="str">
            <v>100604</v>
          </cell>
          <cell r="B4520" t="str">
            <v>ASSENTAMENTO DE POSTE DE CONCRETO COM COMPRIMENTO NOMINAL DE 10 M, CARGA NOMINAL DE 300 DAN, ENGASTAMENTO BASE CONCRETADA COM 1 M DE CONCRETO E 0,6 M DE SOLO (NÃO INCLUI FORNECIMENTO). AF_11/2019</v>
          </cell>
          <cell r="D4520" t="str">
            <v>UN</v>
          </cell>
          <cell r="E4520" t="str">
            <v>340,52</v>
          </cell>
          <cell r="F4520" t="str">
            <v>354,62</v>
          </cell>
        </row>
        <row r="4521">
          <cell r="A4521" t="str">
            <v>100605</v>
          </cell>
          <cell r="B4521" t="str">
            <v>ASSENTAMENTO DE POSTE DE CONCRETO COM COMPRIMENTO NOMINAL DE 10 M, CARGA NOMINAL DE 600 DAN, ENGASTAMENTO BASE CONCRETADA COM 1 M DE CONCRETO E 0,6 M DE SOLO (NÃO INCLUI FORNECIMENTO). AF_11/2019</v>
          </cell>
          <cell r="D4521" t="str">
            <v>UN</v>
          </cell>
          <cell r="E4521" t="str">
            <v>568,64</v>
          </cell>
          <cell r="F4521" t="str">
            <v>597,88</v>
          </cell>
        </row>
        <row r="4522">
          <cell r="A4522" t="str">
            <v>100606</v>
          </cell>
          <cell r="B4522" t="str">
            <v>ASSENTAMENTO DE POSTE DE CONCRETO COM COMPRIMENTO NOMINAL DE 10 M, CARGA NOMINAL DE 1000 DAN, ENGASTAMENTO BASE CONCRETADA COM 1 M DE CONCRETO E 0,6 M DE SOLO (NÃO INCLUI FORNECIMENTO). AF_11/2019</v>
          </cell>
          <cell r="D4522" t="str">
            <v>UN</v>
          </cell>
          <cell r="E4522" t="str">
            <v>893,81</v>
          </cell>
          <cell r="F4522" t="str">
            <v>944,94</v>
          </cell>
        </row>
        <row r="4523">
          <cell r="A4523" t="str">
            <v>100607</v>
          </cell>
          <cell r="B4523" t="str">
            <v>ASSENTAMENTO DE POSTE DE CONCRETO COM COMPRIMENTO NOMINAL DE 10,5 M, CARGA NOMINAL DE 300 DAN, ENGASTAMENTO BASE CONCRETADA COM 1 M DE CONCRETO E 0,65 M DE SOLO (NÃO INCLUI FORNECIMENTO). AF_11/2019</v>
          </cell>
          <cell r="D4523" t="str">
            <v>UN</v>
          </cell>
          <cell r="E4523" t="str">
            <v>348,93</v>
          </cell>
          <cell r="F4523" t="str">
            <v>363,23</v>
          </cell>
        </row>
        <row r="4524">
          <cell r="A4524" t="str">
            <v>100608</v>
          </cell>
          <cell r="B4524" t="str">
            <v>ASSENTAMENTO DE POSTE DE CONCRETO COM COMPRIMENTO NOMINAL DE 10,5 M, CARGA NOMINAL DE 600 DAN, ENGASTAMENTO BASE CONCRETADA COM 1 M DE CONCRETO E 0,65 M DE SOLO (NÃO INCLUI FORNECIMENTO). AF_11/2019</v>
          </cell>
          <cell r="D4524" t="str">
            <v>UN</v>
          </cell>
          <cell r="E4524" t="str">
            <v>580,43</v>
          </cell>
          <cell r="F4524" t="str">
            <v>610,26</v>
          </cell>
        </row>
        <row r="4525">
          <cell r="A4525" t="str">
            <v>100609</v>
          </cell>
          <cell r="B4525" t="str">
            <v>ASSENTAMENTO DE POSTE DE CONCRETO COM COMPRIMENTO NOMINAL DE 10,5 M, CARGA NOMINAL DE 1000 DAN, ENGASTAMENTO BASE CONCRETADA COM 1 M DE CONCRETO E 0,65 M DE SOLO (NÃO INCLUI FORNECIMENTO). AF_11/2019</v>
          </cell>
          <cell r="D4525" t="str">
            <v>UN</v>
          </cell>
          <cell r="E4525" t="str">
            <v>911,06</v>
          </cell>
          <cell r="F4525" t="str">
            <v>963,36</v>
          </cell>
        </row>
        <row r="4526">
          <cell r="A4526" t="str">
            <v>100610</v>
          </cell>
          <cell r="B4526" t="str">
            <v>ASSENTAMENTO DE POSTE DE CONCRETO COM COMPRIMENTO NOMINAL DE 11 M, CARGA NOMINAL DE 300 DAN, ENGASTAMENTO BASE CONCRETADA COM 1 M DE CONCRETO E 0,7 M DE SOLO (NÃO INCLUI FORNECIMENTO). AF_11/2019</v>
          </cell>
          <cell r="D4526" t="str">
            <v>UN</v>
          </cell>
          <cell r="E4526" t="str">
            <v>357,29</v>
          </cell>
          <cell r="F4526" t="str">
            <v>371,76</v>
          </cell>
        </row>
        <row r="4527">
          <cell r="A4527" t="str">
            <v>100611</v>
          </cell>
          <cell r="B4527" t="str">
            <v>ASSENTAMENTO DE POSTE DE CONCRETO COM COMPRIMENTO NOMINAL DE 11 M, CARGA NOMINAL DE 400 DAN, ENGASTAMENTO BASE CONCRETADA COM 1 M DE CONCRETO E 0,7 M DE SOLO (NÃO INCLUI FORNECIMENTO). AF_11/2019</v>
          </cell>
          <cell r="D4527" t="str">
            <v>UN</v>
          </cell>
          <cell r="E4527" t="str">
            <v>461,47</v>
          </cell>
          <cell r="F4527" t="str">
            <v>482,99</v>
          </cell>
        </row>
        <row r="4528">
          <cell r="A4528" t="str">
            <v>100612</v>
          </cell>
          <cell r="B4528" t="str">
            <v>ASSENTAMENTO DE POSTE DE CONCRETO COM COMPRIMENTO NOMINAL DE 11 M, CARGA NOMINAL DE 600 DAN, ENGASTAMENTO BASE CONCRETADA COM 1 M DE CONCRETO E 0,7 M DE SOLO (NÃO INCLUI FORNECIMENTO). AF_11/2019</v>
          </cell>
          <cell r="D4528" t="str">
            <v>UN</v>
          </cell>
          <cell r="E4528" t="str">
            <v>591,97</v>
          </cell>
          <cell r="F4528" t="str">
            <v>622,33</v>
          </cell>
        </row>
        <row r="4529">
          <cell r="A4529" t="str">
            <v>100613</v>
          </cell>
          <cell r="B4529" t="str">
            <v>ASSENTAMENTO DE POSTE DE CONCRETO COM COMPRIMENTO NOMINAL DE 11 M, CARGA NOMINAL DE 1000 DAN, ENGASTAMENTO BASE CONCRETADA COM 1 M DE CONCRETO E 0,7 M DE SOLO (NÃO INCLUI FORNECIMENTO). AF_11/2019</v>
          </cell>
          <cell r="D4529" t="str">
            <v>UN</v>
          </cell>
          <cell r="E4529" t="str">
            <v>927,88</v>
          </cell>
          <cell r="F4529" t="str">
            <v>981,37</v>
          </cell>
        </row>
        <row r="4530">
          <cell r="A4530" t="str">
            <v>100614</v>
          </cell>
          <cell r="B4530" t="str">
            <v>ASSENTAMENTO DE POSTE DE CONCRETO COM COMPRIMENTO NOMINAL DE 12 M, CARGA NOMINAL DE 400 DAN, ENGASTAMENTO BASE CONCRETADA COM 1 M DE CONCRETO E 0,8 M DE SOLO (NÃO INCLUI FORNECIMENTO). AF_11/2019</v>
          </cell>
          <cell r="D4530" t="str">
            <v>UN</v>
          </cell>
          <cell r="E4530" t="str">
            <v>481,04</v>
          </cell>
          <cell r="F4530" t="str">
            <v>503,25</v>
          </cell>
        </row>
        <row r="4531">
          <cell r="A4531" t="str">
            <v>100615</v>
          </cell>
          <cell r="B4531" t="str">
            <v>ASSENTAMENTO DE POSTE DE CONCRETO COM COMPRIMENTO NOMINAL DE 12 M, CARGA NOMINAL DE 600 DAN, ENGASTAMENTO BASE CONCRETADA COM 1 M DE CONCRETO E 0,8 M DE SOLO (NÃO INCLUI FORNECIMENTO). AF_11/2019</v>
          </cell>
          <cell r="D4531" t="str">
            <v>UN</v>
          </cell>
          <cell r="E4531" t="str">
            <v>614,83</v>
          </cell>
          <cell r="F4531" t="str">
            <v>646,28</v>
          </cell>
        </row>
        <row r="4532">
          <cell r="A4532" t="str">
            <v>100616</v>
          </cell>
          <cell r="B4532" t="str">
            <v>ASSENTAMENTO DE POSTE DE CONCRETO COM COMPRIMENTO NOMINAL DE 12 M, CARGA NOMINAL DE 1000 DAN, ENGASTAMENTO BASE CONCRETADA COM 1 M DE CONCRETO E 0,8 M DE SOLO (NÃO INCLUI FORNECIMENTO). AF_11/2019</v>
          </cell>
          <cell r="D4532" t="str">
            <v>UN</v>
          </cell>
          <cell r="E4532" t="str">
            <v>963,50</v>
          </cell>
          <cell r="F4532" t="str">
            <v>1.019,54</v>
          </cell>
        </row>
        <row r="4533">
          <cell r="A4533" t="str">
            <v>100617</v>
          </cell>
          <cell r="B4533" t="str">
            <v>ASSENTAMENTO DE POSTE DE CONCRETO COM COMPRIMENTO NOMINAL DE 13 M, CARGA NOMINAL DE 600 DAN, ENGASTAMENTO BASE CONCRETADA COM 1 M DE CONCRETO E 0,9 M DE SOLO (NÃO INCLUI FORNECIMENTO). AF_11/2019</v>
          </cell>
          <cell r="D4533" t="str">
            <v>UN</v>
          </cell>
          <cell r="E4533" t="str">
            <v>637,60</v>
          </cell>
          <cell r="F4533" t="str">
            <v>670,13</v>
          </cell>
        </row>
        <row r="4534">
          <cell r="A4534" t="str">
            <v>100618</v>
          </cell>
          <cell r="B4534" t="str">
            <v>ASSENTAMENTO DE POSTE DE CONCRETO COM COMPRIMENTO NOMINAL DE 13 M, CARGA NOMINAL DE 1000 DAN, ENGASTAMENTO BASE CONCRETADA COM 1 M DE CONCRETO E 0,9 M DE SOLO - SOMENTE INSTALAÇÃO, SEM FORNECIMENTO. AF_11/2019</v>
          </cell>
          <cell r="D4534" t="str">
            <v>UN</v>
          </cell>
          <cell r="E4534" t="str">
            <v>1.001,83</v>
          </cell>
          <cell r="F4534" t="str">
            <v>1.060,23</v>
          </cell>
        </row>
        <row r="4535">
          <cell r="A4535" t="str">
            <v>100619</v>
          </cell>
          <cell r="B4535" t="str">
            <v>POSTE DECORATIVO PARA JARDIM EM AÇO TUBULAR, H = *2,5* M, SEM LUMINÁRIA - FORNECIMENTO E INSTALAÇÃO. AF_11/2019</v>
          </cell>
          <cell r="D4535" t="str">
            <v>UN</v>
          </cell>
          <cell r="E4535" t="str">
            <v>327,48</v>
          </cell>
          <cell r="F4535" t="str">
            <v>336,97</v>
          </cell>
        </row>
        <row r="4536">
          <cell r="A4536" t="str">
            <v>100620</v>
          </cell>
          <cell r="B4536" t="str">
            <v>POSTE DE AÇO CONICO CONTÍNUO CURVO SIMPLES, FLANGEADO, H=9M, INCLUSIVE LUMINÁRIA, SEM LÂMPADA - FORNECIMENTO E INSTALACAO. AF_11/2019</v>
          </cell>
          <cell r="D4536" t="str">
            <v>UN</v>
          </cell>
          <cell r="E4536" t="str">
            <v>1.928,19</v>
          </cell>
          <cell r="F4536" t="str">
            <v>1.934,35</v>
          </cell>
        </row>
        <row r="4537">
          <cell r="A4537" t="str">
            <v>100621</v>
          </cell>
          <cell r="B4537" t="str">
            <v>POSTE DE AÇO CONICO CONTÍNUO CURVO DUPLO, FLANGEADO, H=9M, INCLUSIVE LUMINÁRIAS, SEM LÂMPADAS - FORNECIMENTO E INSTALACAO. AF_11/2019</v>
          </cell>
          <cell r="D4537" t="str">
            <v>UN</v>
          </cell>
          <cell r="E4537" t="str">
            <v>2.169,59</v>
          </cell>
          <cell r="F4537" t="str">
            <v>2.178,35</v>
          </cell>
        </row>
        <row r="4538">
          <cell r="A4538" t="str">
            <v>100622</v>
          </cell>
          <cell r="B4538" t="str">
            <v>POSTE DE AÇO CONICO CONTÍNUO CURVO SIMPLES, ENGASTADO, H=9M, INCLUSIVE LUMINÁRIA, SEM LÂMPADA - FORNECIMENTO E INSTALACAO. AF_11/2019</v>
          </cell>
          <cell r="D4538" t="str">
            <v>UN</v>
          </cell>
          <cell r="E4538" t="str">
            <v>1.299,33</v>
          </cell>
          <cell r="F4538" t="str">
            <v>1.309,66</v>
          </cell>
        </row>
        <row r="4539">
          <cell r="A4539" t="str">
            <v>100623</v>
          </cell>
          <cell r="B4539" t="str">
            <v>POSTE DE AÇO CONICO CONTÍNUO CURVO DUPLO, ENGASTADO, H=9M, INCLUSIVE LUMINÁRIAS, SEM LÂMPADAS - FORNECIMENTO E INSTALACAO. AF_11/2019</v>
          </cell>
          <cell r="D4539" t="str">
            <v>UN</v>
          </cell>
          <cell r="E4539" t="str">
            <v>1.397,02</v>
          </cell>
          <cell r="F4539" t="str">
            <v>1.409,96</v>
          </cell>
        </row>
        <row r="4540">
          <cell r="A4540" t="str">
            <v>72281</v>
          </cell>
          <cell r="B4540" t="str">
            <v>REATOR PARA LAMPADA VAPOR DE MERCURIO USO EXTERNO 220V/400W</v>
          </cell>
          <cell r="D4540" t="str">
            <v>UN</v>
          </cell>
          <cell r="E4540" t="str">
            <v>102,08</v>
          </cell>
          <cell r="F4540" t="str">
            <v>105,17</v>
          </cell>
        </row>
        <row r="4541">
          <cell r="A4541" t="str">
            <v>72282</v>
          </cell>
          <cell r="B4541" t="str">
            <v>REATOR PARA LAMPADA VAPOR DE SODIO ALTA PRESSAO - 220V/250W - USO EXTERNO</v>
          </cell>
          <cell r="D4541" t="str">
            <v>UN</v>
          </cell>
          <cell r="E4541" t="str">
            <v>139,12</v>
          </cell>
          <cell r="F4541" t="str">
            <v>141,44</v>
          </cell>
        </row>
        <row r="4542">
          <cell r="A4542" t="str">
            <v>73831/2</v>
          </cell>
          <cell r="B4542" t="str">
            <v>LAMPADA DE VAPOR DE MERCURIO DE 250W - FORNECIMENTO E INSTALACAO</v>
          </cell>
          <cell r="D4542" t="str">
            <v>UN</v>
          </cell>
          <cell r="E4542" t="str">
            <v>27,86</v>
          </cell>
          <cell r="F4542" t="str">
            <v>28,31</v>
          </cell>
        </row>
        <row r="4543">
          <cell r="A4543" t="str">
            <v>73831/3</v>
          </cell>
          <cell r="B4543" t="str">
            <v>LAMPADA DE VAPOR DE MERCURIO DE 400W/250V - FORNECIMENTO E INSTALACAO</v>
          </cell>
          <cell r="D4543" t="str">
            <v>UN</v>
          </cell>
          <cell r="E4543" t="str">
            <v>36,61</v>
          </cell>
          <cell r="F4543" t="str">
            <v>37,06</v>
          </cell>
        </row>
        <row r="4544">
          <cell r="A4544" t="str">
            <v>73831/4</v>
          </cell>
          <cell r="B4544" t="str">
            <v>LAMPADA MISTA DE 160W - FORNECIMENTO E INSTALACAO</v>
          </cell>
          <cell r="D4544" t="str">
            <v>UN</v>
          </cell>
          <cell r="E4544" t="str">
            <v>17,99</v>
          </cell>
          <cell r="F4544" t="str">
            <v>18,33</v>
          </cell>
        </row>
        <row r="4545">
          <cell r="A4545" t="str">
            <v>73831/5</v>
          </cell>
          <cell r="B4545" t="str">
            <v>LAMPADA MISTA DE 250W - FORNECIMENTO E INSTALACAO</v>
          </cell>
          <cell r="D4545" t="str">
            <v>UN</v>
          </cell>
          <cell r="E4545" t="str">
            <v>23,19</v>
          </cell>
          <cell r="F4545" t="str">
            <v>23,53</v>
          </cell>
        </row>
        <row r="4546">
          <cell r="A4546" t="str">
            <v>73831/6</v>
          </cell>
          <cell r="B4546" t="str">
            <v>LAMPADA MISTA DE 500W - FORNECIMENTO E INSTALACAO</v>
          </cell>
          <cell r="D4546" t="str">
            <v>UN</v>
          </cell>
          <cell r="E4546" t="str">
            <v>40,82</v>
          </cell>
          <cell r="F4546" t="str">
            <v>41,16</v>
          </cell>
        </row>
        <row r="4547">
          <cell r="A4547" t="str">
            <v>73831/7</v>
          </cell>
          <cell r="B4547" t="str">
            <v>LAMPADA DE VAPOR DE SODIO DE 150WX220V - FORNECIMENTO E INSTALACAO</v>
          </cell>
          <cell r="D4547" t="str">
            <v>UN</v>
          </cell>
          <cell r="E4547" t="str">
            <v>33,03</v>
          </cell>
          <cell r="F4547" t="str">
            <v>33,48</v>
          </cell>
        </row>
        <row r="4548">
          <cell r="A4548" t="str">
            <v>73831/8</v>
          </cell>
          <cell r="B4548" t="str">
            <v>LAMPADA DE VAPOR DE SODIO DE 250WX220V - FORNECIMENTO E INSTALACAO</v>
          </cell>
          <cell r="D4548" t="str">
            <v>UN</v>
          </cell>
          <cell r="E4548" t="str">
            <v>37,58</v>
          </cell>
          <cell r="F4548" t="str">
            <v>38,03</v>
          </cell>
        </row>
        <row r="4549">
          <cell r="A4549" t="str">
            <v>73831/9</v>
          </cell>
          <cell r="B4549" t="str">
            <v>LAMPADA DE VAPOR DE SODIO DE 400WX220V - FORNECIMENTO E INSTALACAO</v>
          </cell>
          <cell r="D4549" t="str">
            <v>UN</v>
          </cell>
          <cell r="E4549" t="str">
            <v>43,18</v>
          </cell>
          <cell r="F4549" t="str">
            <v>43,63</v>
          </cell>
        </row>
        <row r="4550">
          <cell r="A4550" t="str">
            <v>74231/1</v>
          </cell>
          <cell r="B4550" t="str">
            <v>LUMINARIA ABERTA PARA ILUMINACAO PUBLICA, PARA LAMPADA A VAPOR DE MERCURIO ATE 400W E MISTA ATE 500W, COM BRACO EM TUBO DE ACO GALV D=50MM PROJ HOR=2.500MM E PROJ VERT= 2.200MM, FORNECIMENTO E INSTALACAO</v>
          </cell>
          <cell r="D4550" t="str">
            <v>UN</v>
          </cell>
          <cell r="E4550" t="str">
            <v>126,21</v>
          </cell>
          <cell r="F4550" t="str">
            <v>133,69</v>
          </cell>
        </row>
        <row r="4551">
          <cell r="A4551" t="str">
            <v>74246/1</v>
          </cell>
          <cell r="B4551" t="str">
            <v>REFLETOR RETANGULAR FECHADO COM LAMPADA VAPOR METALICO 400 W</v>
          </cell>
          <cell r="D4551" t="str">
            <v>UN</v>
          </cell>
          <cell r="E4551" t="str">
            <v>249,58</v>
          </cell>
          <cell r="F4551" t="str">
            <v>257,32</v>
          </cell>
        </row>
        <row r="4552">
          <cell r="A4552" t="str">
            <v>83399</v>
          </cell>
          <cell r="B4552" t="str">
            <v>RELE FOTOELETRICO P/ COMANDO DE ILUMINACAO EXTERNA 220V/1000W - FORNECIMENTO E INSTALACAO</v>
          </cell>
          <cell r="D4552" t="str">
            <v>UN</v>
          </cell>
          <cell r="E4552" t="str">
            <v>28,86</v>
          </cell>
          <cell r="F4552" t="str">
            <v>30,17</v>
          </cell>
        </row>
        <row r="4553">
          <cell r="A4553" t="str">
            <v>83400</v>
          </cell>
          <cell r="B4553" t="str">
            <v>BRACO P/ ILUMINACAO DE RUAS EM TUBO ACO GALV 1" COMP = 1,20M E INCLINACAO 25GRAUS EM RELACAO AO PLANO VERTICAL P/ FIXACAO EM POSTE OU PAREDE - FORNECIMENTO E INSTALACAO</v>
          </cell>
          <cell r="D4553" t="str">
            <v>UN</v>
          </cell>
          <cell r="E4553" t="str">
            <v>91,38</v>
          </cell>
          <cell r="F4553" t="str">
            <v>96,88</v>
          </cell>
        </row>
        <row r="4554">
          <cell r="A4554" t="str">
            <v>83401</v>
          </cell>
          <cell r="B4554" t="str">
            <v>BRACO P/ LUMINARIA PUBLICA 1 X 1,50 M, EM TUBO ACO GALV 3/4, P/ FIXACAO EM POSTE OU PAREDE - FORNECIMENTO E INSTALACAO</v>
          </cell>
          <cell r="D4554" t="str">
            <v>UN</v>
          </cell>
          <cell r="E4554" t="str">
            <v>91,38</v>
          </cell>
          <cell r="F4554" t="str">
            <v>96,88</v>
          </cell>
        </row>
        <row r="4555">
          <cell r="A4555" t="str">
            <v>83402</v>
          </cell>
          <cell r="B4555" t="str">
            <v>ABRACADEIRA DE FIXACAO DE BRACOS DE LUMINARIAS DE 4" - FORNECIMENTO E INSTALACAO</v>
          </cell>
          <cell r="D4555" t="str">
            <v>UN</v>
          </cell>
          <cell r="E4555" t="str">
            <v>50,59</v>
          </cell>
          <cell r="F4555" t="str">
            <v>52,72</v>
          </cell>
        </row>
        <row r="4556">
          <cell r="A4556" t="str">
            <v>83475</v>
          </cell>
          <cell r="B4556" t="str">
            <v>LUMINARIA FECHADA PARA ILUMINACAO PUBLICA COM REATOR DE PARTIDA RAPIDA COM LAMPADA A VAPOR DE MERCURIO 250W - FORNECIMENTO E INSTALACAO</v>
          </cell>
          <cell r="D4556" t="str">
            <v>UN</v>
          </cell>
          <cell r="E4556" t="str">
            <v>359,34</v>
          </cell>
          <cell r="F4556" t="str">
            <v>361,80</v>
          </cell>
        </row>
        <row r="4557">
          <cell r="A4557" t="str">
            <v>83478</v>
          </cell>
          <cell r="B4557" t="str">
            <v>LUMINARIA FECHADA PARA ILUMINACAO PUBLICA - LAMPADAS DE 250/500W - FORNECIMENTO E INSTALACAO (EXCLUINDO LAMPADAS)</v>
          </cell>
          <cell r="D4557" t="str">
            <v>UN</v>
          </cell>
          <cell r="E4557" t="str">
            <v>262,94</v>
          </cell>
          <cell r="F4557" t="str">
            <v>267,95</v>
          </cell>
        </row>
        <row r="4558">
          <cell r="A4558" t="str">
            <v>83479</v>
          </cell>
          <cell r="B4558" t="str">
            <v>LUMINARIA ESTANQUE - PROTECAO CONTRA AGUA, POEIRA OU IMPACTOS - TIPO AQUATIC PIAL OU EQUIVALENTE</v>
          </cell>
          <cell r="D4558" t="str">
            <v>UN</v>
          </cell>
          <cell r="E4558" t="str">
            <v>104,32</v>
          </cell>
          <cell r="F4558" t="str">
            <v>107,41</v>
          </cell>
        </row>
        <row r="4559">
          <cell r="A4559" t="str">
            <v>83480</v>
          </cell>
          <cell r="B4559" t="str">
            <v>REATOR PARA LAMPADA VAPOR DE MERCURIO 125W  USO EXTERNO</v>
          </cell>
          <cell r="D4559" t="str">
            <v>UN</v>
          </cell>
          <cell r="E4559" t="str">
            <v>81,77</v>
          </cell>
          <cell r="F4559" t="str">
            <v>84,86</v>
          </cell>
        </row>
        <row r="4560">
          <cell r="A4560" t="str">
            <v>83481</v>
          </cell>
          <cell r="B4560" t="str">
            <v>REATOR PARA LAMPADA VAPOR DE MERCURIO 250W USO EXTERNO</v>
          </cell>
          <cell r="D4560" t="str">
            <v>UN</v>
          </cell>
          <cell r="E4560" t="str">
            <v>92,23</v>
          </cell>
          <cell r="F4560" t="str">
            <v>95,32</v>
          </cell>
        </row>
        <row r="4561">
          <cell r="A4561" t="str">
            <v>97600</v>
          </cell>
          <cell r="B4561" t="str">
            <v>REFLETOR EM ALUMÍNIO COM SUPORTE E ALÇA, LÂMPADA 125 W - FORNECIMENTO E INSTALAÇÃO. AF_11/2017</v>
          </cell>
          <cell r="D4561" t="str">
            <v>UN</v>
          </cell>
          <cell r="E4561" t="str">
            <v>229,16</v>
          </cell>
          <cell r="F4561" t="str">
            <v>230,39</v>
          </cell>
        </row>
        <row r="4562">
          <cell r="A4562" t="str">
            <v>97601</v>
          </cell>
          <cell r="B4562" t="str">
            <v>REFLETOR EM ALUMÍNIO COM SUPORTE E ALÇA, LÂMPADA 250 W - FORNECIMENTO E INSTALAÇÃO. AF_11/2017</v>
          </cell>
          <cell r="D4562" t="str">
            <v>UN</v>
          </cell>
          <cell r="E4562" t="str">
            <v>239,70</v>
          </cell>
          <cell r="F4562" t="str">
            <v>240,93</v>
          </cell>
        </row>
        <row r="4563">
          <cell r="A4563" t="str">
            <v>97605</v>
          </cell>
          <cell r="B4563" t="str">
            <v>LUMINÁRIA ARANDELA TIPO MEIA-LUA, PARA 1 LÂMPADA LED - FORNECIMENTO E INSTALAÇÃO. AF_11/2017</v>
          </cell>
          <cell r="D4563" t="str">
            <v>UN</v>
          </cell>
          <cell r="E4563" t="str">
            <v>61,80</v>
          </cell>
          <cell r="F4563" t="str">
            <v>63,19</v>
          </cell>
        </row>
        <row r="4564">
          <cell r="A4564" t="str">
            <v>97606</v>
          </cell>
          <cell r="B4564" t="str">
            <v>LUMINÁRIA ARANDELA TIPO MEIA-LUA, PARA 1 LÂMPADA DE 15 W - FORNECIMENTO E INSTALAÇÃO. AF_11/2017</v>
          </cell>
          <cell r="D4564" t="str">
            <v>UN</v>
          </cell>
          <cell r="E4564" t="str">
            <v>52,04</v>
          </cell>
          <cell r="F4564" t="str">
            <v>53,43</v>
          </cell>
        </row>
        <row r="4565">
          <cell r="A4565" t="str">
            <v>97607</v>
          </cell>
          <cell r="B4565" t="str">
            <v>LUMINÁRIA ARANDELA TIPO TARTARUGA PARA 1 LÂMPADA LED - FORNECIMENTO E INSTALAÇÃO. AF_11/2017</v>
          </cell>
          <cell r="D4565" t="str">
            <v>UN</v>
          </cell>
          <cell r="E4565" t="str">
            <v>71,33</v>
          </cell>
          <cell r="F4565" t="str">
            <v>72,95</v>
          </cell>
        </row>
        <row r="4566">
          <cell r="A4566" t="str">
            <v>97608</v>
          </cell>
          <cell r="B4566" t="str">
            <v>LUMINÁRIA ARANDELA TIPO TARTARUGA, COM GRADE, PARA 1 LÂMPADA DE 15 W - FORNECIMENTO E INSTALAÇÃO. AF_11/2017</v>
          </cell>
          <cell r="D4566" t="str">
            <v>UN</v>
          </cell>
          <cell r="E4566" t="str">
            <v>61,57</v>
          </cell>
          <cell r="F4566" t="str">
            <v>63,19</v>
          </cell>
        </row>
        <row r="4567">
          <cell r="A4567" t="str">
            <v>73857/1</v>
          </cell>
          <cell r="B4567" t="str">
            <v>TRANSFORMADOR DISTRIBUICAO  75KVA TRIFASICO 60HZ CLASSE 15KV IMERSO EM ÓLEO MINERAL FORNECIMENTO E INSTALACAO</v>
          </cell>
          <cell r="D4567" t="str">
            <v>UN</v>
          </cell>
          <cell r="E4567" t="str">
            <v>6.666,86</v>
          </cell>
          <cell r="F4567" t="str">
            <v>6.674,34</v>
          </cell>
        </row>
        <row r="4568">
          <cell r="A4568" t="str">
            <v>73857/2</v>
          </cell>
          <cell r="B4568" t="str">
            <v>TRANSFORMADOR DISTRIBUICAO  112,5KVA TRIFASICO 60HZ CLASSE 15KV IMERSO EM ÓLEO MINERAL FORNECIMENTO E INSTALACAO</v>
          </cell>
          <cell r="D4568" t="str">
            <v>UN</v>
          </cell>
          <cell r="E4568" t="str">
            <v>8.238,71</v>
          </cell>
          <cell r="F4568" t="str">
            <v>8.248,06</v>
          </cell>
        </row>
        <row r="4569">
          <cell r="A4569" t="str">
            <v>73857/3</v>
          </cell>
          <cell r="B4569" t="str">
            <v>TRANSFORMADOR DISTRIBUICAO  150KVA TRIFASICO 60HZ CLASSE 15KV IMERSO EM ÓLEO MINERAL FORNECIMENTO E INSTALACAO</v>
          </cell>
          <cell r="D4569" t="str">
            <v>UN</v>
          </cell>
          <cell r="E4569" t="str">
            <v>10.385,86</v>
          </cell>
          <cell r="F4569" t="str">
            <v>10.397,08</v>
          </cell>
        </row>
        <row r="4570">
          <cell r="A4570" t="str">
            <v>73857/4</v>
          </cell>
          <cell r="B4570" t="str">
            <v>TRANSFORMADOR DISTRIBUICAO  225KVA TRIFASICO 60HZ CLASSE 15KV IMERSO EM ÓLEO MINERAL FORNECIMENTO E INSTALACAO</v>
          </cell>
          <cell r="D4570" t="str">
            <v>UN</v>
          </cell>
          <cell r="E4570" t="str">
            <v>14.546,14</v>
          </cell>
          <cell r="F4570" t="str">
            <v>14.559,23</v>
          </cell>
        </row>
        <row r="4571">
          <cell r="A4571" t="str">
            <v>73857/5</v>
          </cell>
          <cell r="B4571" t="str">
            <v>TRANSFORMADOR DISTRIBUICAO  300KVA TRIFASICO 60HZ CLASSE 15KV IMERSO EM ÓLEO MINERAL FORNECIMENTO E INSTALACAO</v>
          </cell>
          <cell r="D4571" t="str">
            <v>UN</v>
          </cell>
          <cell r="E4571" t="str">
            <v>16.967,72</v>
          </cell>
          <cell r="F4571" t="str">
            <v>16.982,68</v>
          </cell>
        </row>
        <row r="4572">
          <cell r="A4572" t="str">
            <v>73857/6</v>
          </cell>
          <cell r="B4572" t="str">
            <v>TRANSFORMADOR DISTRIBUICAO  500KVA TRIFASICO 60HZ CLASSE 15KV IMERSO EM ÓLEO MINERAL FORNECIMENTO E INSTALACAO</v>
          </cell>
          <cell r="D4572" t="str">
            <v>UN</v>
          </cell>
          <cell r="E4572" t="str">
            <v>27.620,85</v>
          </cell>
          <cell r="F4572" t="str">
            <v>27.637,68</v>
          </cell>
        </row>
        <row r="4573">
          <cell r="A4573" t="str">
            <v>73857/7</v>
          </cell>
          <cell r="B4573" t="str">
            <v>TRANSFORMADOR DISTRIBUICAO  30KVA TRIFASICO 60HZ CLASSE 15KV IMERSO EM ÓLEO MINERAL FORNECIMENTO E INSTALACAO</v>
          </cell>
          <cell r="D4573" t="str">
            <v>UN</v>
          </cell>
          <cell r="E4573" t="str">
            <v>4.602,66</v>
          </cell>
          <cell r="F4573" t="str">
            <v>4.606,40</v>
          </cell>
        </row>
        <row r="4574">
          <cell r="A4574" t="str">
            <v>73857/8</v>
          </cell>
          <cell r="B4574" t="str">
            <v>TRANSFORMADOR DISTRIBUICAO  45KVA TRIFASICO 60HZ CLASSE 15KV IMERSO EM ÓLEO MINERAL FORNECIMENTO E INSTALACAO</v>
          </cell>
          <cell r="D4574" t="str">
            <v>UN</v>
          </cell>
          <cell r="E4574" t="str">
            <v>5.153,78</v>
          </cell>
          <cell r="F4574" t="str">
            <v>5.159,39</v>
          </cell>
        </row>
        <row r="4575">
          <cell r="A4575" t="str">
            <v>73857/9</v>
          </cell>
          <cell r="B4575" t="str">
            <v>TRANSFORMADOR DISTRIBUICAO  750KVA TRIFASICO 60HZ CLASSE 15KV IMERSO EM ÓLEO MINERAL FORNECIMENTO E INSTALACAO</v>
          </cell>
          <cell r="D4575" t="str">
            <v>UN</v>
          </cell>
          <cell r="E4575" t="str">
            <v>37.847,53</v>
          </cell>
          <cell r="F4575" t="str">
            <v>37.866,23</v>
          </cell>
        </row>
        <row r="4576">
          <cell r="A4576" t="str">
            <v>73857/10</v>
          </cell>
          <cell r="B4576" t="str">
            <v>TRANSFORMADOR DISTRIBUICAO  1000KVA TRIFASICO 60HZ CLASSE 15KV IMERSO EM ÓLEO MINERAL FORNECIMENTO E INSTALACAO</v>
          </cell>
          <cell r="D4576" t="str">
            <v>UN</v>
          </cell>
          <cell r="E4576" t="str">
            <v>52.941,10</v>
          </cell>
          <cell r="F4576" t="str">
            <v>52.961,67</v>
          </cell>
        </row>
        <row r="4577">
          <cell r="A4577" t="str">
            <v>93128</v>
          </cell>
          <cell r="B4577" t="str">
            <v>PONTO DE ILUMINAÇÃO RESIDENCIAL INCLUINDO INTERRUPTOR SIMPLES, CAIXA ELÉTRICA, ELETRODUTO, CABO, RASGO, QUEBRA E CHUMBAMENTO (EXCLUINDO LUMINÁRIA E LÂMPADA). AF_01/2016</v>
          </cell>
          <cell r="D4577" t="str">
            <v>UN</v>
          </cell>
          <cell r="E4577" t="str">
            <v>99,06</v>
          </cell>
          <cell r="F4577" t="str">
            <v>107,17</v>
          </cell>
        </row>
        <row r="4578">
          <cell r="A4578" t="str">
            <v>93137</v>
          </cell>
          <cell r="B4578" t="str">
            <v>PONTO DE ILUMINAÇÃO RESIDENCIAL INCLUINDO INTERRUPTOR SIMPLES (2 MÓDULOS), CAIXA ELÉTRICA, ELETRODUTO, CABO, RASGO, QUEBRA E CHUMBAMENTO (EXCLUINDO LUMINÁRIA E LÂMPADA). AF_01/2016</v>
          </cell>
          <cell r="D4578" t="str">
            <v>UN</v>
          </cell>
          <cell r="E4578" t="str">
            <v>116,90</v>
          </cell>
          <cell r="F4578" t="str">
            <v>125,98</v>
          </cell>
        </row>
        <row r="4579">
          <cell r="A4579" t="str">
            <v>93138</v>
          </cell>
          <cell r="B4579" t="str">
            <v>PONTO DE ILUMINAÇÃO RESIDENCIAL INCLUINDO INTERRUPTOR PARALELO, CAIXA ELÉTRICA, ELETRODUTO, CABO, RASGO, QUEBRA E CHUMBAMENTO (EXCLUINDO LUMINÁRIA E LÂMPADA). AF_01/2016</v>
          </cell>
          <cell r="D4579" t="str">
            <v>UN</v>
          </cell>
          <cell r="E4579" t="str">
            <v>110,49</v>
          </cell>
          <cell r="F4579" t="str">
            <v>119,25</v>
          </cell>
        </row>
        <row r="4580">
          <cell r="A4580" t="str">
            <v>93139</v>
          </cell>
          <cell r="B4580" t="str">
            <v>PONTO DE ILUMINAÇÃO RESIDENCIAL INCLUINDO INTERRUPTOR PARALELO (2 MÓDULOS), CAIXA ELÉTRICA, ELETRODUTO, CABO, RASGO, QUEBRA E CHUMBAMENTO (EXCLUINDO LUMINÁRIA E LÂMPADA). AF_01/2016</v>
          </cell>
          <cell r="D4580" t="str">
            <v>UN</v>
          </cell>
          <cell r="E4580" t="str">
            <v>139,72</v>
          </cell>
          <cell r="F4580" t="str">
            <v>150,10</v>
          </cell>
        </row>
        <row r="4581">
          <cell r="A4581" t="str">
            <v>93140</v>
          </cell>
          <cell r="B4581" t="str">
            <v>PONTO DE ILUMINAÇÃO RESIDENCIAL INCLUINDO INTERRUPTOR SIMPLES CONJUGADO COM PARALELO, CAIXA ELÉTRICA, ELETRODUTO, CABO, RASGO, QUEBRA E CHUMBAMENTO (EXCLUINDO LUMINÁRIA E LÂMPADA). AF_01/2016</v>
          </cell>
          <cell r="D4581" t="str">
            <v>UN</v>
          </cell>
          <cell r="E4581" t="str">
            <v>131,79</v>
          </cell>
          <cell r="F4581" t="str">
            <v>141,69</v>
          </cell>
        </row>
        <row r="4582">
          <cell r="A4582" t="str">
            <v>93141</v>
          </cell>
          <cell r="B4582" t="str">
            <v>PONTO DE TOMADA RESIDENCIAL INCLUINDO TOMADA 10A/250V, CAIXA ELÉTRICA, ELETRODUTO, CABO, RASGO, QUEBRA E CHUMBAMENTO. AF_01/2016</v>
          </cell>
          <cell r="D4582" t="str">
            <v>UN</v>
          </cell>
          <cell r="E4582" t="str">
            <v>118,58</v>
          </cell>
          <cell r="F4582" t="str">
            <v>127,72</v>
          </cell>
        </row>
        <row r="4583">
          <cell r="A4583" t="str">
            <v>93142</v>
          </cell>
          <cell r="B4583" t="str">
            <v>PONTO DE TOMADA RESIDENCIAL INCLUINDO TOMADA (2 MÓDULOS) 10A/250V, CAIXA ELÉTRICA, ELETRODUTO, CABO, RASGO, QUEBRA E CHUMBAMENTO. AF_01/2016</v>
          </cell>
          <cell r="D4583" t="str">
            <v>UN</v>
          </cell>
          <cell r="E4583" t="str">
            <v>132,93</v>
          </cell>
          <cell r="F4583" t="str">
            <v>143,02</v>
          </cell>
        </row>
        <row r="4584">
          <cell r="A4584" t="str">
            <v>93143</v>
          </cell>
          <cell r="B4584" t="str">
            <v>PONTO DE TOMADA RESIDENCIAL INCLUINDO TOMADA 20A/250V, CAIXA ELÉTRICA, ELETRODUTO, CABO, RASGO, QUEBRA E CHUMBAMENTO. AF_01/2016</v>
          </cell>
          <cell r="D4584" t="str">
            <v>UN</v>
          </cell>
          <cell r="E4584" t="str">
            <v>120,22</v>
          </cell>
          <cell r="F4584" t="str">
            <v>129,36</v>
          </cell>
        </row>
        <row r="4585">
          <cell r="A4585" t="str">
            <v>93144</v>
          </cell>
          <cell r="B4585" t="str">
            <v>PONTO DE UTILIZAÇÃO DE EQUIPAMENTOS ELÉTRICOS, RESIDENCIAL, INCLUINDO SUPORTE E PLACA, CAIXA ELÉTRICA, ELETRODUTO, CABO, RASGO, QUEBRA E CHUMBAMENTO. AF_01/2016</v>
          </cell>
          <cell r="D4585" t="str">
            <v>UN</v>
          </cell>
          <cell r="E4585" t="str">
            <v>149,43</v>
          </cell>
          <cell r="F4585" t="str">
            <v>159,38</v>
          </cell>
        </row>
        <row r="4586">
          <cell r="A4586" t="str">
            <v>93145</v>
          </cell>
          <cell r="B4586" t="str">
            <v>PONTO DE ILUMINAÇÃO E TOMADA, RESIDENCIAL, INCLUINDO INTERRUPTOR SIMPLES E TOMADA 10A/250V, CAIXA ELÉTRICA, ELETRODUTO, CABO, RASGO, QUEBRA E CHUMBAMENTO (EXCLUINDO LUMINÁRIA E LÂMPADA). AF_01/2016</v>
          </cell>
          <cell r="D4586" t="str">
            <v>UN</v>
          </cell>
          <cell r="E4586" t="str">
            <v>143,38</v>
          </cell>
          <cell r="F4586" t="str">
            <v>153,84</v>
          </cell>
        </row>
        <row r="4587">
          <cell r="A4587" t="str">
            <v>93146</v>
          </cell>
          <cell r="B4587" t="str">
            <v>PONTO DE ILUMINAÇÃO E TOMADA, RESIDENCIAL, INCLUINDO INTERRUPTOR PARALELO E TOMADA 10A/250V, CAIXA ELÉTRICA, ELETRODUTO, CABO, RASGO, QUEBRA E CHUMBAMENTO (EXCLUINDO LUMINÁRIA E LÂMPADA). AF_01/2016</v>
          </cell>
          <cell r="D4587" t="str">
            <v>UN</v>
          </cell>
          <cell r="E4587" t="str">
            <v>154,82</v>
          </cell>
          <cell r="F4587" t="str">
            <v>165,92</v>
          </cell>
        </row>
        <row r="4588">
          <cell r="A4588" t="str">
            <v>93147</v>
          </cell>
          <cell r="B4588" t="str">
            <v>PONTO DE ILUMINAÇÃO E TOMADA, RESIDENCIAL, INCLUINDO INTERRUPTOR SIMPLES, INTERRUPTOR PARALELO E TOMADA 10A/250V, CAIXA ELÉTRICA, ELETRODUTO, CABO, RASGO, QUEBRA E CHUMBAMENTO (EXCLUINDO LUMINÁRIA E LÂMPADA). AF_01/2016</v>
          </cell>
          <cell r="D4588" t="str">
            <v>UN</v>
          </cell>
          <cell r="E4588" t="str">
            <v>176,15</v>
          </cell>
          <cell r="F4588" t="str">
            <v>188,40</v>
          </cell>
        </row>
        <row r="4589">
          <cell r="A4589" t="str">
            <v>8260</v>
          </cell>
          <cell r="B4589" t="str">
            <v>INSTALACAO PARA-RAIOS P/RESERVATORIO</v>
          </cell>
          <cell r="D4589" t="str">
            <v>UN</v>
          </cell>
          <cell r="E4589" t="str">
            <v>3.137,96</v>
          </cell>
          <cell r="F4589" t="str">
            <v>3.167,88</v>
          </cell>
        </row>
        <row r="4590">
          <cell r="A4590" t="str">
            <v>72315</v>
          </cell>
          <cell r="B4590" t="str">
            <v>TERMINAL AEREO EM ACO GALVANIZADO COM BASE DE FIXACAO H = 30CM</v>
          </cell>
          <cell r="D4590" t="str">
            <v>UN</v>
          </cell>
          <cell r="E4590" t="str">
            <v>30,27</v>
          </cell>
          <cell r="F4590" t="str">
            <v>32,20</v>
          </cell>
        </row>
        <row r="4591">
          <cell r="A4591" t="str">
            <v>96971</v>
          </cell>
          <cell r="B4591" t="str">
            <v>CORDOALHA DE COBRE NU 16 MM², NÃO ENTERRADA, COM ISOLADOR - FORNECIMENTO E INSTALAÇÃO. AF_12/2017</v>
          </cell>
          <cell r="D4591" t="str">
            <v>M</v>
          </cell>
          <cell r="E4591" t="str">
            <v>22,32</v>
          </cell>
          <cell r="F4591" t="str">
            <v>23,30</v>
          </cell>
        </row>
        <row r="4592">
          <cell r="A4592" t="str">
            <v>96972</v>
          </cell>
          <cell r="B4592" t="str">
            <v>CORDOALHA DE COBRE NU 25 MM², NÃO ENTERRADA, COM ISOLADOR - FORNECIMENTO E INSTALAÇÃO. AF_12/2017</v>
          </cell>
          <cell r="D4592" t="str">
            <v>M</v>
          </cell>
          <cell r="E4592" t="str">
            <v>29,81</v>
          </cell>
          <cell r="F4592" t="str">
            <v>31,14</v>
          </cell>
        </row>
        <row r="4593">
          <cell r="A4593" t="str">
            <v>96973</v>
          </cell>
          <cell r="B4593" t="str">
            <v>CORDOALHA DE COBRE NU 35 MM², NÃO ENTERRADA, COM ISOLADOR - FORNECIMENTO E INSTALAÇÃO. AF_12/2017</v>
          </cell>
          <cell r="D4593" t="str">
            <v>M</v>
          </cell>
          <cell r="E4593" t="str">
            <v>36,91</v>
          </cell>
          <cell r="F4593" t="str">
            <v>38,50</v>
          </cell>
        </row>
        <row r="4594">
          <cell r="A4594" t="str">
            <v>96974</v>
          </cell>
          <cell r="B4594" t="str">
            <v>CORDOALHA DE COBRE NU 50 MM², NÃO ENTERRADA, COM ISOLADOR - FORNECIMENTO E INSTALAÇÃO. AF_12/2017</v>
          </cell>
          <cell r="D4594" t="str">
            <v>M</v>
          </cell>
          <cell r="E4594" t="str">
            <v>46,15</v>
          </cell>
          <cell r="F4594" t="str">
            <v>48,02</v>
          </cell>
        </row>
        <row r="4595">
          <cell r="A4595" t="str">
            <v>96975</v>
          </cell>
          <cell r="B4595" t="str">
            <v>CORDOALHA DE COBRE NU 70 MM², NÃO ENTERRADA, COM ISOLADOR - FORNECIMENTO E INSTALAÇÃO. AF_12/2017</v>
          </cell>
          <cell r="D4595" t="str">
            <v>M</v>
          </cell>
          <cell r="E4595" t="str">
            <v>58,32</v>
          </cell>
          <cell r="F4595" t="str">
            <v>60,45</v>
          </cell>
        </row>
        <row r="4596">
          <cell r="A4596" t="str">
            <v>96976</v>
          </cell>
          <cell r="B4596" t="str">
            <v>CORDOALHA DE COBRE NU 95 MM², NÃO ENTERRADA, COM ISOLADOR - FORNECIMENTO E INSTALAÇÃO. AF_12/2017</v>
          </cell>
          <cell r="D4596" t="str">
            <v>M</v>
          </cell>
          <cell r="E4596" t="str">
            <v>74,26</v>
          </cell>
          <cell r="F4596" t="str">
            <v>76,63</v>
          </cell>
        </row>
        <row r="4597">
          <cell r="A4597" t="str">
            <v>96977</v>
          </cell>
          <cell r="B4597" t="str">
            <v>CORDOALHA DE COBRE NU 50 MM², ENTERRADA, SEM ISOLADOR - FORNECIMENTO E INSTALAÇÃO. AF_12/2017</v>
          </cell>
          <cell r="D4597" t="str">
            <v>M</v>
          </cell>
          <cell r="E4597" t="str">
            <v>26,35</v>
          </cell>
          <cell r="F4597" t="str">
            <v>26,47</v>
          </cell>
        </row>
        <row r="4598">
          <cell r="A4598" t="str">
            <v>96978</v>
          </cell>
          <cell r="B4598" t="str">
            <v>CORDOALHA DE COBRE NU 70 MM², ENTERRADA, SEM ISOLADOR - FORNECIMENTO E INSTALAÇÃO. AF_12/2017</v>
          </cell>
          <cell r="D4598" t="str">
            <v>M</v>
          </cell>
          <cell r="E4598" t="str">
            <v>36,89</v>
          </cell>
          <cell r="F4598" t="str">
            <v>37,04</v>
          </cell>
        </row>
        <row r="4599">
          <cell r="A4599" t="str">
            <v>96979</v>
          </cell>
          <cell r="B4599" t="str">
            <v>CORDOALHA DE COBRE NU 95 MM², ENTERRADA, SEM ISOLADOR - FORNECIMENTO E INSTALAÇÃO. AF_12/2017</v>
          </cell>
          <cell r="D4599" t="str">
            <v>M</v>
          </cell>
          <cell r="E4599" t="str">
            <v>51,60</v>
          </cell>
          <cell r="F4599" t="str">
            <v>51,79</v>
          </cell>
        </row>
        <row r="4600">
          <cell r="A4600" t="str">
            <v>96984</v>
          </cell>
          <cell r="B4600" t="str">
            <v>ELETRODUTO PVC 40MM (1 ¼ ) PARA SPDA - FORNECIMENTO E INSTALAÇÃO. AF_12/2017</v>
          </cell>
          <cell r="D4600" t="str">
            <v>UN</v>
          </cell>
          <cell r="E4600" t="str">
            <v>40,00</v>
          </cell>
          <cell r="F4600" t="str">
            <v>43,20</v>
          </cell>
        </row>
        <row r="4601">
          <cell r="A4601" t="str">
            <v>96985</v>
          </cell>
          <cell r="B4601" t="str">
            <v>HASTE DE ATERRAMENTO 5/8  PARA SPDA - FORNECIMENTO E INSTALAÇÃO. AF_12/2017</v>
          </cell>
          <cell r="D4601" t="str">
            <v>UN</v>
          </cell>
          <cell r="E4601" t="str">
            <v>44,60</v>
          </cell>
          <cell r="F4601" t="str">
            <v>45,58</v>
          </cell>
        </row>
        <row r="4602">
          <cell r="A4602" t="str">
            <v>96986</v>
          </cell>
          <cell r="B4602" t="str">
            <v>HASTE DE ATERRAMENTO 3/4  PARA SPDA - FORNECIMENTO E INSTALAÇÃO. AF_12/2017</v>
          </cell>
          <cell r="D4602" t="str">
            <v>UN</v>
          </cell>
          <cell r="E4602" t="str">
            <v>66,73</v>
          </cell>
          <cell r="F4602" t="str">
            <v>68,26</v>
          </cell>
        </row>
        <row r="4603">
          <cell r="A4603" t="str">
            <v>96987</v>
          </cell>
          <cell r="B4603" t="str">
            <v>BASE METÁLICA PARA MASTRO 1 ½  PARA SPDA - FORNECIMENTO E INSTALAÇÃO. AF_12/2017</v>
          </cell>
          <cell r="D4603" t="str">
            <v>UN</v>
          </cell>
          <cell r="E4603" t="str">
            <v>122,10</v>
          </cell>
          <cell r="F4603" t="str">
            <v>126,48</v>
          </cell>
        </row>
        <row r="4604">
          <cell r="A4604" t="str">
            <v>96988</v>
          </cell>
          <cell r="B4604" t="str">
            <v>MASTRO 1 ½  PARA SPDA - FORNECIMENTO E INSTALAÇÃO. AF_12/2017</v>
          </cell>
          <cell r="D4604" t="str">
            <v>UN</v>
          </cell>
          <cell r="E4604" t="str">
            <v>196,18</v>
          </cell>
          <cell r="F4604" t="str">
            <v>196,79</v>
          </cell>
        </row>
        <row r="4605">
          <cell r="A4605" t="str">
            <v>96989</v>
          </cell>
          <cell r="B4605" t="str">
            <v>CAPTOR TIPO FRANKLIN PARA SPDA - FORNECIMENTO E INSTALAÇÃO. AF_12/2017</v>
          </cell>
          <cell r="D4605" t="str">
            <v>UN</v>
          </cell>
          <cell r="E4605" t="str">
            <v>128,84</v>
          </cell>
          <cell r="F4605" t="str">
            <v>129,33</v>
          </cell>
        </row>
        <row r="4606">
          <cell r="A4606" t="str">
            <v>98463</v>
          </cell>
          <cell r="B4606" t="str">
            <v>SUPORTE ISOLADOR PARA CORDOALHA DE COBRE - FORNECIMENTO E INSTALAÇÃO. AF_12/2017</v>
          </cell>
          <cell r="D4606" t="str">
            <v>UN</v>
          </cell>
          <cell r="E4606" t="str">
            <v>21,92</v>
          </cell>
          <cell r="F4606" t="str">
            <v>23,15</v>
          </cell>
        </row>
        <row r="4607">
          <cell r="A4607" t="str">
            <v>9535</v>
          </cell>
          <cell r="B4607" t="str">
            <v>CHUVEIRO ELETRICO COMUM CORPO PLASTICO TIPO DUCHA, FORNECIMENTO E INSTALACAO</v>
          </cell>
          <cell r="D4607" t="str">
            <v>UN</v>
          </cell>
          <cell r="E4607" t="str">
            <v>64,00</v>
          </cell>
          <cell r="F4607" t="str">
            <v>65,47</v>
          </cell>
        </row>
        <row r="4608">
          <cell r="A4608" t="str">
            <v>88547</v>
          </cell>
          <cell r="B4608" t="str">
            <v>CHAVE DE BOIA AUTOMÁTICA SUPERIOR 10A/250V - FORNECIMENTO E INSTALACAO</v>
          </cell>
          <cell r="D4608" t="str">
            <v>UN</v>
          </cell>
          <cell r="E4608" t="str">
            <v>75,96</v>
          </cell>
          <cell r="F4608" t="str">
            <v>79,83</v>
          </cell>
        </row>
        <row r="4609">
          <cell r="A4609" t="str">
            <v>72283</v>
          </cell>
          <cell r="B4609" t="str">
            <v>ABRIGO PARA HIDRANTE, 75X45X17CM, COM REGISTRO GLOBO ANGULAR 45º 2.1/2", ADAPTADOR STORZ 2.1/2", MANGUEIRA DE INCÊNDIO 15M, REDUÇÃO 2.1/2X1.1/2" E ESGUICHO EM LATÃO 1.1/2" - FORNECIMENTO E INSTALAÇÃO</v>
          </cell>
          <cell r="D4609" t="str">
            <v>UN</v>
          </cell>
          <cell r="E4609" t="str">
            <v>974,65</v>
          </cell>
          <cell r="F4609" t="str">
            <v>986,66</v>
          </cell>
        </row>
        <row r="4610">
          <cell r="A4610" t="str">
            <v>72287</v>
          </cell>
          <cell r="B4610" t="str">
            <v>CAIXA DE INCÊNDIO 45X75X17CM - FORNECIMENTO E INSTALAÇÃO</v>
          </cell>
          <cell r="D4610" t="str">
            <v>UN</v>
          </cell>
          <cell r="E4610" t="str">
            <v>288,44</v>
          </cell>
          <cell r="F4610" t="str">
            <v>290,89</v>
          </cell>
        </row>
        <row r="4611">
          <cell r="A4611" t="str">
            <v>72288</v>
          </cell>
          <cell r="B4611" t="str">
            <v>CAIXA DE INCÊNDIO 60X90X17CM - FORNECIMENTO E INSTALAÇÃO</v>
          </cell>
          <cell r="D4611" t="str">
            <v>UN</v>
          </cell>
          <cell r="E4611" t="str">
            <v>360,26</v>
          </cell>
          <cell r="F4611" t="str">
            <v>362,96</v>
          </cell>
        </row>
        <row r="4612">
          <cell r="A4612" t="str">
            <v>72553</v>
          </cell>
          <cell r="B4612" t="str">
            <v>EXTINTOR DE PQS 4KG - FORNECIMENTO E INSTALACAO</v>
          </cell>
          <cell r="D4612" t="str">
            <v>UN</v>
          </cell>
          <cell r="E4612" t="str">
            <v>138,43</v>
          </cell>
          <cell r="F4612" t="str">
            <v>139,47</v>
          </cell>
        </row>
        <row r="4613">
          <cell r="A4613" t="str">
            <v>72554</v>
          </cell>
          <cell r="B4613" t="str">
            <v>EXTINTOR DE CO2 6KG - FORNECIMENTO E INSTALACAO</v>
          </cell>
          <cell r="D4613" t="str">
            <v>UN</v>
          </cell>
          <cell r="E4613" t="str">
            <v>466,10</v>
          </cell>
          <cell r="F4613" t="str">
            <v>467,14</v>
          </cell>
        </row>
        <row r="4614">
          <cell r="A4614" t="str">
            <v>73775/1</v>
          </cell>
          <cell r="B4614" t="str">
            <v>EXTINTOR INCENDIO TP PO QUIMICO 4KG FORNECIMENTO E COLOCACAO</v>
          </cell>
          <cell r="D4614" t="str">
            <v>UN</v>
          </cell>
          <cell r="E4614" t="str">
            <v>144,46</v>
          </cell>
          <cell r="F4614" t="str">
            <v>146,18</v>
          </cell>
        </row>
        <row r="4615">
          <cell r="A4615" t="str">
            <v>73775/2</v>
          </cell>
          <cell r="B4615" t="str">
            <v>EXTINTOR INCENDIO AGUA-PRESSURIZADA 10L INCL SUPORTE PAREDE CARGA     COMPLETA FORNECIMENTO E COLOCACAO</v>
          </cell>
          <cell r="D4615" t="str">
            <v>UN</v>
          </cell>
          <cell r="E4615" t="str">
            <v>148,85</v>
          </cell>
          <cell r="F4615" t="str">
            <v>150,57</v>
          </cell>
        </row>
        <row r="4616">
          <cell r="A4616" t="str">
            <v>83633</v>
          </cell>
          <cell r="B4616" t="str">
            <v>HIDRANTE SUBTERRANEO FERRO FUNDIDO C/ CURVA LONGA E CAIXA DN=75MM</v>
          </cell>
          <cell r="D4616" t="str">
            <v>UN</v>
          </cell>
          <cell r="E4616" t="str">
            <v>1.899,51</v>
          </cell>
          <cell r="F4616" t="str">
            <v>1.903,37</v>
          </cell>
        </row>
        <row r="4617">
          <cell r="A4617" t="str">
            <v>83634</v>
          </cell>
          <cell r="B4617" t="str">
            <v>EXTINTOR INCENDIO TP GAS CARBONICO 4KG COMPLETO - FORNECIMENTO E INSTALACAO</v>
          </cell>
          <cell r="D4617" t="str">
            <v>UN</v>
          </cell>
          <cell r="E4617" t="str">
            <v>437,02</v>
          </cell>
          <cell r="F4617" t="str">
            <v>438,74</v>
          </cell>
        </row>
        <row r="4618">
          <cell r="A4618" t="str">
            <v>83635</v>
          </cell>
          <cell r="B4618" t="str">
            <v>EXTINTOR INCENDIO TP PO QUIMICO 6KG - FORNECIMENTO E INSTALACAO</v>
          </cell>
          <cell r="D4618" t="str">
            <v>UN</v>
          </cell>
          <cell r="E4618" t="str">
            <v>167,87</v>
          </cell>
          <cell r="F4618" t="str">
            <v>169,59</v>
          </cell>
        </row>
        <row r="4619">
          <cell r="A4619" t="str">
            <v>96765</v>
          </cell>
          <cell r="B4619" t="str">
            <v>ABRIGO PARA HIDRANTE, 90X60X17CM, COM REGISTRO GLOBO ANGULAR 45 GRAUS 2 1/2", ADAPTADOR STORZ 2 1/2", MANGUEIRA DE INCÊNDIO 20M, REDUÇÃO 2 1/2 X 1 1/2" E ESGUICHO EM LATÃO 1 1/2" - FORNECIMENTO E INSTALAÇÃO. AF_08/2017</v>
          </cell>
          <cell r="D4619" t="str">
            <v>UN</v>
          </cell>
          <cell r="E4619" t="str">
            <v>1.155,84</v>
          </cell>
          <cell r="F4619" t="str">
            <v>1.166,04</v>
          </cell>
        </row>
        <row r="4620">
          <cell r="A4620" t="str">
            <v>73749/1</v>
          </cell>
          <cell r="B4620" t="str">
            <v>CAIXA ENTERRADA PARA INSTALACOES TELEFONICAS TIPO R1 0,60X0,35X0,50M EM BLOCOS DE CONCRETO ESTRUTURAL</v>
          </cell>
          <cell r="D4620" t="str">
            <v>UN</v>
          </cell>
          <cell r="E4620" t="str">
            <v>170,49</v>
          </cell>
          <cell r="F4620" t="str">
            <v>179,49</v>
          </cell>
        </row>
        <row r="4621">
          <cell r="A4621" t="str">
            <v>73749/2</v>
          </cell>
          <cell r="B4621" t="str">
            <v>CAIXA ENTERRADA PARA INSTALACOES TELEFONICAS TIPO R2 1,07X0,52X0,50M EM BLOCOS DE CONCRETO ESTRUTURAL</v>
          </cell>
          <cell r="D4621" t="str">
            <v>UN</v>
          </cell>
          <cell r="E4621" t="str">
            <v>313,64</v>
          </cell>
          <cell r="F4621" t="str">
            <v>328,99</v>
          </cell>
        </row>
        <row r="4622">
          <cell r="A4622" t="str">
            <v>73749/3</v>
          </cell>
          <cell r="B4622" t="str">
            <v>CAIXA ENTERRADA PARA INSTALACOES TELEFONICAS TIPO R3 1,30X1,20X1,20M EM BLOCOS DE CONCRETO ESTRUTURAL</v>
          </cell>
          <cell r="D4622" t="str">
            <v>UN</v>
          </cell>
          <cell r="E4622" t="str">
            <v>1.020,87</v>
          </cell>
          <cell r="F4622" t="str">
            <v>1.072,83</v>
          </cell>
        </row>
        <row r="4623">
          <cell r="A4623" t="str">
            <v>84796</v>
          </cell>
          <cell r="B4623" t="str">
            <v>TAMPAO FOFO P/ CAIXA R2 PADRAO TELEBRAS COMPLETO - FORNECIMENTO E INSTALACAO</v>
          </cell>
          <cell r="D4623" t="str">
            <v>UN</v>
          </cell>
          <cell r="E4623" t="str">
            <v>467,18</v>
          </cell>
          <cell r="F4623" t="str">
            <v>473,08</v>
          </cell>
        </row>
        <row r="4624">
          <cell r="A4624" t="str">
            <v>84798</v>
          </cell>
          <cell r="B4624" t="str">
            <v>TAMPAO FOFO P/ CAIXA R1 PADRAO TELEBRAS COMPLETO - FORNECIMENTO E INSTALACAO</v>
          </cell>
          <cell r="D4624" t="str">
            <v>UN</v>
          </cell>
          <cell r="E4624" t="str">
            <v>210,76</v>
          </cell>
          <cell r="F4624" t="str">
            <v>215,95</v>
          </cell>
        </row>
        <row r="4625">
          <cell r="A4625" t="str">
            <v>98261</v>
          </cell>
          <cell r="B4625" t="str">
            <v>CABO TELEFÔNICO CCI-50 1 PAR, INSTALADO EM ENTRADA DE EDIFICAÇÃO - FORNECIMENTO E INSTALAÇÃO. AF_11/2019</v>
          </cell>
          <cell r="D4625" t="str">
            <v>M</v>
          </cell>
          <cell r="E4625" t="str">
            <v>2,58</v>
          </cell>
          <cell r="F4625" t="str">
            <v>2,81</v>
          </cell>
        </row>
        <row r="4626">
          <cell r="A4626" t="str">
            <v>98262</v>
          </cell>
          <cell r="B4626" t="str">
            <v>CABO TELEFÔNICO CCI-50 2 PARES, SEM BLINDAGEM, INSTALADO EM ENTRADA DE EDIFICAÇÃO - FORNECIMENTO E INSTALAÇÃO. AF_11/2019</v>
          </cell>
          <cell r="D4626" t="str">
            <v>M</v>
          </cell>
          <cell r="E4626" t="str">
            <v>3,03</v>
          </cell>
          <cell r="F4626" t="str">
            <v>3,28</v>
          </cell>
        </row>
        <row r="4627">
          <cell r="A4627" t="str">
            <v>98263</v>
          </cell>
          <cell r="B4627" t="str">
            <v>CABO TELEFÔNICO CCI-50 3 PARES, SEM BLINDAGEM, INSTALADO EM ENTRADA DE EDIFICAÇÃO - FORNECIMENTO E INSTALAÇÃO. AF_11/2019</v>
          </cell>
          <cell r="D4627" t="str">
            <v>M</v>
          </cell>
          <cell r="E4627" t="str">
            <v>3,57</v>
          </cell>
          <cell r="F4627" t="str">
            <v>3,83</v>
          </cell>
        </row>
        <row r="4628">
          <cell r="A4628" t="str">
            <v>98264</v>
          </cell>
          <cell r="B4628" t="str">
            <v>CABO TELEFÔNICO CCI-50 4 PARES, SEM BLINDAGEM, INSTALADO EM ENTRADA DE EDIFICAÇÃO - FORNECIMENTO E INSTALAÇÃO. AF_11/2019</v>
          </cell>
          <cell r="D4628" t="str">
            <v>M</v>
          </cell>
          <cell r="E4628" t="str">
            <v>3,98</v>
          </cell>
          <cell r="F4628" t="str">
            <v>4,24</v>
          </cell>
        </row>
        <row r="4629">
          <cell r="A4629" t="str">
            <v>98265</v>
          </cell>
          <cell r="B4629" t="str">
            <v>CABO TELEFÔNICO CCI-50 5 PARES, SEM BLINDAGEM, INSTALADO EM ENTRADA DE EDIFICAÇÃO - FORNECIMENTO E INSTALAÇÃO. AF_11/2019</v>
          </cell>
          <cell r="D4629" t="str">
            <v>M</v>
          </cell>
          <cell r="E4629" t="str">
            <v>4,62</v>
          </cell>
          <cell r="F4629" t="str">
            <v>4,89</v>
          </cell>
        </row>
        <row r="4630">
          <cell r="A4630" t="str">
            <v>98266</v>
          </cell>
          <cell r="B4630" t="str">
            <v>CABO TELEFÔNICO CCI-50 6 PARES, SEM BLINDAGEM, INSTALADO EM ENTRADA DE EDIFICAÇÃO - FORNECIMENTO E INSTALAÇÃO. AF_11/2019</v>
          </cell>
          <cell r="D4630" t="str">
            <v>M</v>
          </cell>
          <cell r="E4630" t="str">
            <v>4,99</v>
          </cell>
          <cell r="F4630" t="str">
            <v>5,27</v>
          </cell>
        </row>
        <row r="4631">
          <cell r="A4631" t="str">
            <v>98267</v>
          </cell>
          <cell r="B4631" t="str">
            <v>CABO TELEFÔNICO CI-50 10 PARES INSTALADO EM ENTRADA DE EDIFICAÇÃO - FORNECIMENTO E INSTALAÇÃO. AF_11/2019</v>
          </cell>
          <cell r="D4631" t="str">
            <v>M</v>
          </cell>
          <cell r="E4631" t="str">
            <v>8,16</v>
          </cell>
          <cell r="F4631" t="str">
            <v>8,52</v>
          </cell>
        </row>
        <row r="4632">
          <cell r="A4632" t="str">
            <v>98268</v>
          </cell>
          <cell r="B4632" t="str">
            <v>CABO TELEFÔNICO CI-50 20 PARES INSTALADO EM ENTRADA DE EDIFICAÇÃO - FORNECIMENTO E INSTALAÇÃO. AF_11/2019</v>
          </cell>
          <cell r="D4632" t="str">
            <v>M</v>
          </cell>
          <cell r="E4632" t="str">
            <v>13,30</v>
          </cell>
          <cell r="F4632" t="str">
            <v>13,70</v>
          </cell>
        </row>
        <row r="4633">
          <cell r="A4633" t="str">
            <v>98269</v>
          </cell>
          <cell r="B4633" t="str">
            <v>CABO TELEFÔNICO CI-50 30 PARES INSTALADO EM ENTRADA DE EDIFICAÇÃO - FORNECIMENTO E INSTALAÇÃO. AF_11/2019</v>
          </cell>
          <cell r="D4633" t="str">
            <v>M</v>
          </cell>
          <cell r="E4633" t="str">
            <v>17,17</v>
          </cell>
          <cell r="F4633" t="str">
            <v>17,61</v>
          </cell>
        </row>
        <row r="4634">
          <cell r="A4634" t="str">
            <v>98270</v>
          </cell>
          <cell r="B4634" t="str">
            <v>CABO TELEFÔNICO CI-50 50 PARES INSTALADO EM ENTRADA DE EDIFICAÇÃO - FORNECIMENTO E INSTALAÇÃO. AF_11/2019</v>
          </cell>
          <cell r="D4634" t="str">
            <v>M</v>
          </cell>
          <cell r="E4634" t="str">
            <v>27,89</v>
          </cell>
          <cell r="F4634" t="str">
            <v>28,38</v>
          </cell>
        </row>
        <row r="4635">
          <cell r="A4635" t="str">
            <v>98271</v>
          </cell>
          <cell r="B4635" t="str">
            <v>CABO TELEFÔNICO CI-50 75 PARES INSTALADO EM ENTRADA DE EDIFICAÇÃO - FORNECIMENTO E INSTALAÇÃO. AF_11/2019</v>
          </cell>
          <cell r="D4635" t="str">
            <v>M</v>
          </cell>
          <cell r="E4635" t="str">
            <v>43,22</v>
          </cell>
          <cell r="F4635" t="str">
            <v>43,76</v>
          </cell>
        </row>
        <row r="4636">
          <cell r="A4636" t="str">
            <v>98272</v>
          </cell>
          <cell r="B4636" t="str">
            <v>CABO TELEFÔNICO CI-50 200 PARES INSTALADO EM ENTRADA DE EDIFICAÇÃO - FORNECIMENTO E INSTALAÇÃO. AF_11/2019</v>
          </cell>
          <cell r="D4636" t="str">
            <v>M</v>
          </cell>
          <cell r="E4636" t="str">
            <v>101,28</v>
          </cell>
          <cell r="F4636" t="str">
            <v>102,02</v>
          </cell>
        </row>
        <row r="4637">
          <cell r="A4637" t="str">
            <v>98273</v>
          </cell>
          <cell r="B4637" t="str">
            <v>CABO TELEFÔNICO CCI-50 4 PARES, SEM BLINDAGEM, INSTALADO EM PRUMADA - FORNECIMENTO E INSTALAÇÃO. AF_11/2019</v>
          </cell>
          <cell r="D4637" t="str">
            <v>M</v>
          </cell>
          <cell r="E4637" t="str">
            <v>1,92</v>
          </cell>
          <cell r="F4637" t="str">
            <v>1,95</v>
          </cell>
        </row>
        <row r="4638">
          <cell r="A4638" t="str">
            <v>98274</v>
          </cell>
          <cell r="B4638" t="str">
            <v>CABO TELEFÔNICO CCI-50 5 PARES, SEM BLINDAGEM, INSTALADO EM PRUMADA - FORNECIMENTO E INSTALAÇÃO. AF_11/2019</v>
          </cell>
          <cell r="D4638" t="str">
            <v>M</v>
          </cell>
          <cell r="E4638" t="str">
            <v>2,56</v>
          </cell>
          <cell r="F4638" t="str">
            <v>2,59</v>
          </cell>
        </row>
        <row r="4639">
          <cell r="A4639" t="str">
            <v>98275</v>
          </cell>
          <cell r="B4639" t="str">
            <v>CABO TELEFÔNICO CCI-50 6 PARES, SEM BLINDAGEM, INSTALADO EM PRUMADA - FORNECIMENTO E INSTALAÇÃO. AF_11/2019</v>
          </cell>
          <cell r="D4639" t="str">
            <v>M</v>
          </cell>
          <cell r="E4639" t="str">
            <v>2,92</v>
          </cell>
          <cell r="F4639" t="str">
            <v>2,96</v>
          </cell>
        </row>
        <row r="4640">
          <cell r="A4640" t="str">
            <v>98276</v>
          </cell>
          <cell r="B4640" t="str">
            <v>CABO TELEFÔNICO CI-50 10 PARES INSTALADO EM PRUMADA - FORNECIMENTO E INSTALAÇÃO. AF_11/2019</v>
          </cell>
          <cell r="D4640" t="str">
            <v>M</v>
          </cell>
          <cell r="E4640" t="str">
            <v>6,09</v>
          </cell>
          <cell r="F4640" t="str">
            <v>6,22</v>
          </cell>
        </row>
        <row r="4641">
          <cell r="A4641" t="str">
            <v>98277</v>
          </cell>
          <cell r="B4641" t="str">
            <v>CABO TELEFÔNICO CI-50 20 PARES INSTALADO EM PRUMADA - FORNECIMENTO E INSTALAÇÃO. AF_11/2019</v>
          </cell>
          <cell r="D4641" t="str">
            <v>M</v>
          </cell>
          <cell r="E4641" t="str">
            <v>11,23</v>
          </cell>
          <cell r="F4641" t="str">
            <v>11,40</v>
          </cell>
        </row>
        <row r="4642">
          <cell r="A4642" t="str">
            <v>98278</v>
          </cell>
          <cell r="B4642" t="str">
            <v>CABO TELEFÔNICO CI-50 30 PARES INSTALADO EM PRUMADA - FORNECIMENTO E INSTALAÇÃO. AF_11/2019</v>
          </cell>
          <cell r="D4642" t="str">
            <v>M</v>
          </cell>
          <cell r="E4642" t="str">
            <v>15,11</v>
          </cell>
          <cell r="F4642" t="str">
            <v>15,31</v>
          </cell>
        </row>
        <row r="4643">
          <cell r="A4643" t="str">
            <v>98279</v>
          </cell>
          <cell r="B4643" t="str">
            <v>CABO TELEFÔNICO CI-50 50 PARES INSTALADO EM PRUMADA - FORNECIMENTO E INSTALAÇÃO. AF_11/2019</v>
          </cell>
          <cell r="D4643" t="str">
            <v>M</v>
          </cell>
          <cell r="E4643" t="str">
            <v>25,81</v>
          </cell>
          <cell r="F4643" t="str">
            <v>26,08</v>
          </cell>
        </row>
        <row r="4644">
          <cell r="A4644" t="str">
            <v>98280</v>
          </cell>
          <cell r="B4644" t="str">
            <v>CABO TELEFÔNICO CCI-50 1 PAR, SEM BLINDAGEM, INSTALADO EM DISTRIBUIÇÃO DE EDIFICAÇÃO RESIDENCIAL - FORNECIMENTO E INSTALAÇÃO. AF_11/2019</v>
          </cell>
          <cell r="D4644" t="str">
            <v>M</v>
          </cell>
          <cell r="E4644" t="str">
            <v>5,23</v>
          </cell>
          <cell r="F4644" t="str">
            <v>5,77</v>
          </cell>
        </row>
        <row r="4645">
          <cell r="A4645" t="str">
            <v>98281</v>
          </cell>
          <cell r="B4645" t="str">
            <v>CABO TELEFÔNICO CCI-50 2 PARES, SEM BLINDAGEM, INSTALADO EM DISTRIBUIÇÃO DE EDIFICAÇÃO RESIDENCIAL - FORNECIMENTO E INSTALAÇÃO. AF_11/2019</v>
          </cell>
          <cell r="D4645" t="str">
            <v>M</v>
          </cell>
          <cell r="E4645" t="str">
            <v>5,69</v>
          </cell>
          <cell r="F4645" t="str">
            <v>6,24</v>
          </cell>
        </row>
        <row r="4646">
          <cell r="A4646" t="str">
            <v>98282</v>
          </cell>
          <cell r="B4646" t="str">
            <v>CABO TELEFÔNICO CCI-50 3 PARES, SEM BLINDAGEM, INSTALADO EM DISTRIBUIÇÃO DE EDIFICAÇÃO RESIDENCIAL - FORNECIMENTO E INSTALAÇÃO. AF_11/2019</v>
          </cell>
          <cell r="D4646" t="str">
            <v>M</v>
          </cell>
          <cell r="E4646" t="str">
            <v>6,24</v>
          </cell>
          <cell r="F4646" t="str">
            <v>6,79</v>
          </cell>
        </row>
        <row r="4647">
          <cell r="A4647" t="str">
            <v>98283</v>
          </cell>
          <cell r="B4647" t="str">
            <v>CABO TELEFÔNICO CCI-50 4 PARES, SEM BLINDAGEM, INSTALADO EM DISTRIBUIÇÃO DE EDIFICAÇÃO RESIDENCIAL - FORNECIMENTO E INSTALAÇÃO. AF_11/2019</v>
          </cell>
          <cell r="D4647" t="str">
            <v>M</v>
          </cell>
          <cell r="E4647" t="str">
            <v>6,64</v>
          </cell>
          <cell r="F4647" t="str">
            <v>7,21</v>
          </cell>
        </row>
        <row r="4648">
          <cell r="A4648" t="str">
            <v>98284</v>
          </cell>
          <cell r="B4648" t="str">
            <v>CABO TELEFÔNICO CCI-50 5 PARES, SEM BLINDAGEM, INSTALADO EM DISTRIBUIÇÃO DE EDIFICAÇÃO RESIDENCIAL - FORNECIMENTO E INSTALAÇÃO. AF_11/2019</v>
          </cell>
          <cell r="D4648" t="str">
            <v>M</v>
          </cell>
          <cell r="E4648" t="str">
            <v>7,28</v>
          </cell>
          <cell r="F4648" t="str">
            <v>7,85</v>
          </cell>
        </row>
        <row r="4649">
          <cell r="A4649" t="str">
            <v>98285</v>
          </cell>
          <cell r="B4649" t="str">
            <v>CABO TELEFÔNICO CCI-50 6 PARES, SEM BLINDAGEM, INSTALADO EM DISTRIBUIÇÃO DE EDIFICAÇÃO RESIDENCIAL - FORNECIMENTO E INSTALAÇÃO. AF_11/2019</v>
          </cell>
          <cell r="D4649" t="str">
            <v>M</v>
          </cell>
          <cell r="E4649" t="str">
            <v>7,65</v>
          </cell>
          <cell r="F4649" t="str">
            <v>8,22</v>
          </cell>
        </row>
        <row r="4650">
          <cell r="A4650" t="str">
            <v>98286</v>
          </cell>
          <cell r="B4650" t="str">
            <v>CABO TELEFÔNICO CI-50 10 PARES INSTALADO EM DISTRIBUIÇÃO DE EDIFICAÇÃO RESIDENCIAL - FORNECIMENTO E INSTALAÇÃO. AF_11/2019</v>
          </cell>
          <cell r="D4650" t="str">
            <v>M</v>
          </cell>
          <cell r="E4650" t="str">
            <v>10,82</v>
          </cell>
          <cell r="F4650" t="str">
            <v>11,48</v>
          </cell>
        </row>
        <row r="4651">
          <cell r="A4651" t="str">
            <v>98287</v>
          </cell>
          <cell r="B4651" t="str">
            <v>CABO TELEFÔNICO CCI-50 1 PAR, SEM BLINDAGEM, INSTALADO EM DISTRIBUIÇÃO DE EDIFICAÇÃO INSTITUCIONAL - FORNECIMENTO E INSTALAÇÃO. AF_11/2019</v>
          </cell>
          <cell r="D4651" t="str">
            <v>M</v>
          </cell>
          <cell r="E4651" t="str">
            <v>0,98</v>
          </cell>
          <cell r="F4651" t="str">
            <v>1,03</v>
          </cell>
        </row>
        <row r="4652">
          <cell r="A4652" t="str">
            <v>98288</v>
          </cell>
          <cell r="B4652" t="str">
            <v>CABO TELEFÔNICO CCI-50 2 PARES, SEM BLINDAGEM, INSTALADO EM DISTRIBUIÇÃO DE EDIFICAÇÃO INSTITUCIONAL - FORNECIMENTO E INSTALAÇÃO. AF_11/2019</v>
          </cell>
          <cell r="D4652" t="str">
            <v>M</v>
          </cell>
          <cell r="E4652" t="str">
            <v>1,43</v>
          </cell>
          <cell r="F4652" t="str">
            <v>1,50</v>
          </cell>
        </row>
        <row r="4653">
          <cell r="A4653" t="str">
            <v>98289</v>
          </cell>
          <cell r="B4653" t="str">
            <v>CABO TELEFÔNICO CCI-50 3 PARES, SEM BLINDAGEM, INSTALADO EM DISTRIBUIÇÃO DE EDIFICAÇÃO INSTITUCIONAL - FORNECIMENTO E INSTALAÇÃO. AF_11/2019</v>
          </cell>
          <cell r="D4653" t="str">
            <v>M</v>
          </cell>
          <cell r="E4653" t="str">
            <v>1,98</v>
          </cell>
          <cell r="F4653" t="str">
            <v>2,06</v>
          </cell>
        </row>
        <row r="4654">
          <cell r="A4654" t="str">
            <v>98290</v>
          </cell>
          <cell r="B4654" t="str">
            <v>CABO TELEFÔNICO CCI-50 4 PARES, SEM BLINDAGEM, INSTALADO EM DISTRIBUIÇÃO DE EDIFICAÇÃO INSTITUCIONAL - FORNECIMENTO E INSTALAÇÃO. AF_11/2019</v>
          </cell>
          <cell r="D4654" t="str">
            <v>M</v>
          </cell>
          <cell r="E4654" t="str">
            <v>2,39</v>
          </cell>
          <cell r="F4654" t="str">
            <v>2,47</v>
          </cell>
        </row>
        <row r="4655">
          <cell r="A4655" t="str">
            <v>98291</v>
          </cell>
          <cell r="B4655" t="str">
            <v>CABO TELEFÔNICO CCI-50 5 PARES, SEM BLINDAGEM, INSTALADO EM DISTRIBUIÇÃO DE EDIFICAÇÃO INSTITUCIONAL - FORNECIMENTO E INSTALAÇÃO. AF_11/2019</v>
          </cell>
          <cell r="D4655" t="str">
            <v>M</v>
          </cell>
          <cell r="E4655" t="str">
            <v>3,02</v>
          </cell>
          <cell r="F4655" t="str">
            <v>3,12</v>
          </cell>
        </row>
        <row r="4656">
          <cell r="A4656" t="str">
            <v>98292</v>
          </cell>
          <cell r="B4656" t="str">
            <v>CABO TELEFÔNICO CCI-50 6 PARES, SEM BLINDAGEM, INSTALADO EM DISTRIBUIÇÃO DE EDIFICAÇÃO INSTITUCIONAL - FORNECIMENTO E INSTALAÇÃO. AF_11/2019</v>
          </cell>
          <cell r="D4656" t="str">
            <v>M</v>
          </cell>
          <cell r="E4656" t="str">
            <v>3,39</v>
          </cell>
          <cell r="F4656" t="str">
            <v>3,49</v>
          </cell>
        </row>
        <row r="4657">
          <cell r="A4657" t="str">
            <v>98293</v>
          </cell>
          <cell r="B4657" t="str">
            <v>CABO TELEFÔNICO CI-50 10 PARES INSTALADO EM DISTRIBUIÇÃO DE EDIFICAÇÃO INSTITUCIONAL - FORNECIMENTO E INSTALAÇÃO. AF_11/2019</v>
          </cell>
          <cell r="D4657" t="str">
            <v>M</v>
          </cell>
          <cell r="E4657" t="str">
            <v>6,57</v>
          </cell>
          <cell r="F4657" t="str">
            <v>6,74</v>
          </cell>
        </row>
        <row r="4658">
          <cell r="A4658" t="str">
            <v>98400</v>
          </cell>
          <cell r="B4658" t="str">
            <v>CABO TELEFÔNICO CTP-APL-50 10 PARES INSTALADO EM ENTRADA DE EDIFICAÇÃO - FORNECIMENTO E INSTALAÇÃO. AF_11/2019</v>
          </cell>
          <cell r="D4658" t="str">
            <v>M</v>
          </cell>
          <cell r="E4658" t="str">
            <v>9,67</v>
          </cell>
          <cell r="F4658" t="str">
            <v>10,03</v>
          </cell>
        </row>
        <row r="4659">
          <cell r="A4659" t="str">
            <v>98401</v>
          </cell>
          <cell r="B4659" t="str">
            <v>CABO TELEFÔNICO CTP-APL-50 20 PARES INSTALADO EM ENTRADA DE EDIFICAÇÃO - FORNECIMENTO E INSTALAÇÃO. AF_11/2019</v>
          </cell>
          <cell r="D4659" t="str">
            <v>M</v>
          </cell>
          <cell r="E4659" t="str">
            <v>14,92</v>
          </cell>
          <cell r="F4659" t="str">
            <v>15,32</v>
          </cell>
        </row>
        <row r="4660">
          <cell r="A4660" t="str">
            <v>98402</v>
          </cell>
          <cell r="B4660" t="str">
            <v>CABO TELEFÔNICO CTP-APL-50 30 PARES INSTALADO EM ENTRADA DE EDIFICAÇÃO - FORNECIMENTO E INSTALAÇÃO. AF_11/2019</v>
          </cell>
          <cell r="D4660" t="str">
            <v>M</v>
          </cell>
          <cell r="E4660" t="str">
            <v>19,32</v>
          </cell>
          <cell r="F4660" t="str">
            <v>19,76</v>
          </cell>
        </row>
        <row r="4661">
          <cell r="A4661" t="str">
            <v>100556</v>
          </cell>
          <cell r="B4661" t="str">
            <v>CAIXA DE PASSAGEM PARA TELEFONE 15X15X10CM (SOBREPOR), FORNECIMENTO E INSTALACAO. AF_11/2019</v>
          </cell>
          <cell r="D4661" t="str">
            <v>UN</v>
          </cell>
          <cell r="E4661" t="str">
            <v>25,85</v>
          </cell>
          <cell r="F4661" t="str">
            <v>27,19</v>
          </cell>
        </row>
        <row r="4662">
          <cell r="A4662" t="str">
            <v>100557</v>
          </cell>
          <cell r="B4662" t="str">
            <v>CAIXA DE PASSAGEM PARA TELEFONE 80X80X15CM (SOBREPOR) FORNECIMENTO E INSTALACAO. AF_11/2019</v>
          </cell>
          <cell r="D4662" t="str">
            <v>UN</v>
          </cell>
          <cell r="E4662" t="str">
            <v>296,94</v>
          </cell>
          <cell r="F4662" t="str">
            <v>300,94</v>
          </cell>
        </row>
        <row r="4663">
          <cell r="A4663" t="str">
            <v>100559</v>
          </cell>
          <cell r="B4663" t="str">
            <v>CAIXA DE PASSAGEM PARA TELEFONE 150X150X15CM (SOBREPOR) FORNECIMENTO E INSTALACAO. AF_11/2019</v>
          </cell>
          <cell r="D4663" t="str">
            <v>UN</v>
          </cell>
          <cell r="E4663" t="str">
            <v>67,23</v>
          </cell>
          <cell r="F4663" t="str">
            <v>73,23</v>
          </cell>
        </row>
        <row r="4664">
          <cell r="A4664" t="str">
            <v>100560</v>
          </cell>
          <cell r="B4664" t="str">
            <v>QUADRO DE DISTRIBUIÇÃO PARA TELEFONE N.2, 20X20X12CM EM CHAPA METALICA, DE EMBUTIR, SEM ACESSORIOS, PADRÃO TELEBRAS, FORNECIMENTO E INSTALAÇÃO. AF_11/2019</v>
          </cell>
          <cell r="D4664" t="str">
            <v>UN</v>
          </cell>
          <cell r="E4664" t="str">
            <v>70,01</v>
          </cell>
          <cell r="F4664" t="str">
            <v>73,49</v>
          </cell>
        </row>
        <row r="4665">
          <cell r="A4665" t="str">
            <v>100561</v>
          </cell>
          <cell r="B4665" t="str">
            <v>QUADRO DE DISTRIBUICAO PARA TELEFONE N.3, 40X40X12CM EM CHAPA METALICA, DE EMBUTIR, SEM ACESSORIOS, PADRAO TELEBRAS, FORNECIMENTO E INSTALAÇÃO. AF_11/2019</v>
          </cell>
          <cell r="D4665" t="str">
            <v>UN</v>
          </cell>
          <cell r="E4665" t="str">
            <v>123,20</v>
          </cell>
          <cell r="F4665" t="str">
            <v>127,16</v>
          </cell>
        </row>
        <row r="4666">
          <cell r="A4666" t="str">
            <v>100562</v>
          </cell>
          <cell r="B4666" t="str">
            <v>QUADRO DE DISTRIBUICAO PARA TELEFONE N.4, 60X60X12CM EM CHAPA METALICA, DE EMBUTIR, SEM ACESSORIOS, PADRAO TELEBRAS, FORNECIMENTO E INSTALAÇÃO. AF_11/2019</v>
          </cell>
          <cell r="D4666" t="str">
            <v>UN</v>
          </cell>
          <cell r="E4666" t="str">
            <v>187,54</v>
          </cell>
          <cell r="F4666" t="str">
            <v>192,06</v>
          </cell>
        </row>
        <row r="4667">
          <cell r="A4667" t="str">
            <v>100563</v>
          </cell>
          <cell r="B4667" t="str">
            <v>QUADRO DE DISTRIBUIÇÃO PARA TELEFONE N.5, 80X80X12CM EM CHAPA METALICA, SEM ACESSORIOS, PADRAO TELEBRAS, FORNECIMENTO E INSTALAÇÃO. AF_11/2019</v>
          </cell>
          <cell r="D4667" t="str">
            <v>UN</v>
          </cell>
          <cell r="E4667" t="str">
            <v>267,68</v>
          </cell>
          <cell r="F4667" t="str">
            <v>272,82</v>
          </cell>
        </row>
        <row r="4668">
          <cell r="A4668" t="str">
            <v>98397</v>
          </cell>
          <cell r="B4668" t="str">
            <v>PINTURA ANTICORROSIVA DE DUTO METÁLICO. AF_04/2018</v>
          </cell>
          <cell r="D4668" t="str">
            <v>M2</v>
          </cell>
          <cell r="E4668" t="str">
            <v>7,53</v>
          </cell>
          <cell r="F4668" t="str">
            <v>8,00</v>
          </cell>
        </row>
        <row r="4669">
          <cell r="A4669" t="str">
            <v>74003/1</v>
          </cell>
          <cell r="B4669" t="str">
            <v>INSTALACOES GAS CENTRAL P/ EDIFICIO RESIDENCIAL C/ 4 PAVTOS 16 UNID.  UMA CENTRAL POR BLOCO COM 16 PONTOS</v>
          </cell>
          <cell r="D4669" t="str">
            <v>UN</v>
          </cell>
          <cell r="E4669" t="str">
            <v>5.566,49</v>
          </cell>
          <cell r="F4669" t="str">
            <v>5.801,76</v>
          </cell>
        </row>
        <row r="4670">
          <cell r="A4670" t="str">
            <v>85120</v>
          </cell>
          <cell r="B4670" t="str">
            <v>MANOMETRO 0 A 200 PSI (0 A 14 KGF/CM2), D = 50MM - FORNECIMENTO E COLOCACAO</v>
          </cell>
          <cell r="D4670" t="str">
            <v>UN</v>
          </cell>
          <cell r="E4670" t="str">
            <v>117,44</v>
          </cell>
          <cell r="F4670" t="str">
            <v>119,63</v>
          </cell>
        </row>
        <row r="4671">
          <cell r="A4671" t="str">
            <v>83486</v>
          </cell>
          <cell r="B4671" t="str">
            <v>BOMBA CENTRIFUGA C/ MOTOR ELETRICO TRIFASICO 1CV</v>
          </cell>
          <cell r="D4671" t="str">
            <v>UN</v>
          </cell>
          <cell r="E4671" t="str">
            <v>1.088,45</v>
          </cell>
          <cell r="F4671" t="str">
            <v>1.115,33</v>
          </cell>
        </row>
        <row r="4672">
          <cell r="A4672" t="str">
            <v>83643</v>
          </cell>
          <cell r="B4672" t="str">
            <v>BOMBA SUBMERSIVEL ELETRICA, TRIFASICA, POTÊNCIA 3,75 HP, DIAMETRO DO ROTOR 90 MM SEMIABERTO, BOCAL DE SAIDA DIAMETRO DE 2 POLEGADAS, HM/Q = 5 M / 61,2 M3/H A 25,5 M / 3,6 M3/H</v>
          </cell>
          <cell r="D4672" t="str">
            <v>UN</v>
          </cell>
          <cell r="E4672" t="str">
            <v>3.743,58</v>
          </cell>
          <cell r="F4672" t="str">
            <v>3.770,34</v>
          </cell>
        </row>
        <row r="4673">
          <cell r="A4673" t="str">
            <v>83644</v>
          </cell>
          <cell r="B4673" t="str">
            <v>BOMBA RECALQUE D'AGUA TRIFASICA 10,0 HP</v>
          </cell>
          <cell r="D4673" t="str">
            <v>UN</v>
          </cell>
          <cell r="E4673" t="str">
            <v>4.699,40</v>
          </cell>
          <cell r="F4673" t="str">
            <v>4.727,03</v>
          </cell>
        </row>
        <row r="4674">
          <cell r="A4674" t="str">
            <v>83645</v>
          </cell>
          <cell r="B4674" t="str">
            <v>BOMBA RECALQUE D'AGUA TRIFASICA 3,0 HP</v>
          </cell>
          <cell r="D4674" t="str">
            <v>UN</v>
          </cell>
          <cell r="E4674" t="str">
            <v>1.500,46</v>
          </cell>
          <cell r="F4674" t="str">
            <v>1.528,09</v>
          </cell>
        </row>
        <row r="4675">
          <cell r="A4675" t="str">
            <v>83646</v>
          </cell>
          <cell r="B4675" t="str">
            <v>BOMBA RECALQUE D'AGUA DE ESTAGIOS TRIFASICA 2,0 HP</v>
          </cell>
          <cell r="D4675" t="str">
            <v>UN</v>
          </cell>
          <cell r="E4675" t="str">
            <v>1.740,13</v>
          </cell>
          <cell r="F4675" t="str">
            <v>1.767,76</v>
          </cell>
        </row>
        <row r="4676">
          <cell r="A4676" t="str">
            <v>83647</v>
          </cell>
          <cell r="B4676" t="str">
            <v>BOMBA RECALQUE D'AGUA TRIFASICA 1,5HP</v>
          </cell>
          <cell r="D4676" t="str">
            <v>UN</v>
          </cell>
          <cell r="E4676" t="str">
            <v>1.141,78</v>
          </cell>
          <cell r="F4676" t="str">
            <v>1.169,41</v>
          </cell>
        </row>
        <row r="4677">
          <cell r="A4677" t="str">
            <v>83648</v>
          </cell>
          <cell r="B4677" t="str">
            <v>BOMBA RECALQUE D'AGUA TRIFASICA 0,5 HP</v>
          </cell>
          <cell r="D4677" t="str">
            <v>UN</v>
          </cell>
          <cell r="E4677" t="str">
            <v>736,57</v>
          </cell>
          <cell r="F4677" t="str">
            <v>764,20</v>
          </cell>
        </row>
        <row r="4678">
          <cell r="A4678" t="str">
            <v>83649</v>
          </cell>
          <cell r="B4678" t="str">
            <v>BOMBA RECALQUE D'AGUA PREDIO 6 A 10 PAVTOS - 2UD</v>
          </cell>
          <cell r="D4678" t="str">
            <v>UN</v>
          </cell>
          <cell r="E4678" t="str">
            <v>4.188,69</v>
          </cell>
          <cell r="F4678" t="str">
            <v>4.306,85</v>
          </cell>
        </row>
        <row r="4679">
          <cell r="A4679" t="str">
            <v>83650</v>
          </cell>
          <cell r="B4679" t="str">
            <v>BOMBA RECALQUE D'AGUA PREDIO 3 A 5 PAVTOS - 2UD</v>
          </cell>
          <cell r="D4679" t="str">
            <v>UN</v>
          </cell>
          <cell r="E4679" t="str">
            <v>3.471,33</v>
          </cell>
          <cell r="F4679" t="str">
            <v>3.589,49</v>
          </cell>
        </row>
        <row r="4680">
          <cell r="A4680" t="str">
            <v>98294</v>
          </cell>
          <cell r="B4680" t="str">
            <v>CABO ELETRÔNICO CATEGORIA 5E, INSTALADO EM EDIFICAÇÃO RESIDENCIAL - FORNECIMENTO E INSTALAÇÃO. AF_11/2019</v>
          </cell>
          <cell r="D4680" t="str">
            <v>M</v>
          </cell>
          <cell r="E4680" t="str">
            <v>1,59</v>
          </cell>
          <cell r="F4680" t="str">
            <v>1,66</v>
          </cell>
        </row>
        <row r="4681">
          <cell r="A4681" t="str">
            <v>98295</v>
          </cell>
          <cell r="B4681" t="str">
            <v>CABO ELETRÔNICO CATEGORIA 5E, INSTALADO EM EDIFICAÇÃO INSTITUCIONAL - FORNECIMENTO E INSTALAÇÃO. AF_11/2019</v>
          </cell>
          <cell r="D4681" t="str">
            <v>M</v>
          </cell>
          <cell r="E4681" t="str">
            <v>1,11</v>
          </cell>
          <cell r="F4681" t="str">
            <v>1,12</v>
          </cell>
        </row>
        <row r="4682">
          <cell r="A4682" t="str">
            <v>98296</v>
          </cell>
          <cell r="B4682" t="str">
            <v>CABO ELETRÔNICO CATEGORIA 6, INSTALADO EM EDIFICAÇÃO RESIDENCIAL - FORNECIMENTO E INSTALAÇÃO. AF_11/2019</v>
          </cell>
          <cell r="D4682" t="str">
            <v>M</v>
          </cell>
          <cell r="E4682" t="str">
            <v>2,47</v>
          </cell>
          <cell r="F4682" t="str">
            <v>2,58</v>
          </cell>
        </row>
        <row r="4683">
          <cell r="A4683" t="str">
            <v>98297</v>
          </cell>
          <cell r="B4683" t="str">
            <v>CABO ELETRÔNICO CATEGORIA 6, INSTALADO EM EDIFICAÇÃO INSTITUCIONAL - FORNECIMENTO E INSTALAÇÃO. AF_11/2019</v>
          </cell>
          <cell r="D4683" t="str">
            <v>M</v>
          </cell>
          <cell r="E4683" t="str">
            <v>1,70</v>
          </cell>
          <cell r="F4683" t="str">
            <v>1,72</v>
          </cell>
        </row>
        <row r="4684">
          <cell r="A4684" t="str">
            <v>98301</v>
          </cell>
          <cell r="B4684" t="str">
            <v>PATCH PANEL 24 PORTAS, CATEGORIA 5E - FORNECIMENTO E INSTALAÇÃO. AF_11/2019</v>
          </cell>
          <cell r="D4684" t="str">
            <v>UN</v>
          </cell>
          <cell r="E4684" t="str">
            <v>371,99</v>
          </cell>
          <cell r="F4684" t="str">
            <v>395,98</v>
          </cell>
        </row>
        <row r="4685">
          <cell r="A4685" t="str">
            <v>98302</v>
          </cell>
          <cell r="B4685" t="str">
            <v>PATCH PANEL 24 PORTAS, CATEGORIA 6 - FORNECIMENTO E INSTALAÇÃO. AF_11/2019</v>
          </cell>
          <cell r="D4685" t="str">
            <v>UN</v>
          </cell>
          <cell r="E4685" t="str">
            <v>490,30</v>
          </cell>
          <cell r="F4685" t="str">
            <v>514,29</v>
          </cell>
        </row>
        <row r="4686">
          <cell r="A4686" t="str">
            <v>98304</v>
          </cell>
          <cell r="B4686" t="str">
            <v>PATCH PANEL 48 PORTAS, CATEGORIA 6 - FORNECIMENTO E INSTALAÇÃO. AF_11/2019</v>
          </cell>
          <cell r="D4686" t="str">
            <v>UN</v>
          </cell>
          <cell r="E4686" t="str">
            <v>797,12</v>
          </cell>
          <cell r="F4686" t="str">
            <v>844,82</v>
          </cell>
        </row>
        <row r="4687">
          <cell r="A4687" t="str">
            <v>98307</v>
          </cell>
          <cell r="B4687" t="str">
            <v>TOMADA DE REDE RJ45 - FORNECIMENTO E INSTALAÇÃO. AF_11/2019</v>
          </cell>
          <cell r="D4687" t="str">
            <v>UN</v>
          </cell>
          <cell r="E4687" t="str">
            <v>33,90</v>
          </cell>
          <cell r="F4687" t="str">
            <v>34,70</v>
          </cell>
        </row>
        <row r="4688">
          <cell r="A4688" t="str">
            <v>98308</v>
          </cell>
          <cell r="B4688" t="str">
            <v>TOMADA PARA TELEFONE RJ11 - FORNECIMENTO E INSTALAÇÃO. AF_11/2019</v>
          </cell>
          <cell r="D4688" t="str">
            <v>UN</v>
          </cell>
          <cell r="E4688" t="str">
            <v>22,27</v>
          </cell>
          <cell r="F4688" t="str">
            <v>23,07</v>
          </cell>
        </row>
        <row r="4689">
          <cell r="A4689" t="str">
            <v>98593</v>
          </cell>
          <cell r="B4689" t="str">
            <v>PATCH PANEL 48 PORTAS, CATEGORIA 5E - FORNECIMENTO E INSTALAÇÃO. AF_11/2019</v>
          </cell>
          <cell r="D4689" t="str">
            <v>UN</v>
          </cell>
          <cell r="E4689" t="str">
            <v>655,80</v>
          </cell>
          <cell r="F4689" t="str">
            <v>703,50</v>
          </cell>
        </row>
        <row r="4690">
          <cell r="A4690" t="str">
            <v>89355</v>
          </cell>
          <cell r="B4690" t="str">
            <v>TUBO, PVC, SOLDÁVEL, DN 20MM, INSTALADO EM RAMAL OU SUB-RAMAL DE ÁGUA - FORNECIMENTO E INSTALAÇÃO. AF_12/2014</v>
          </cell>
          <cell r="D4690" t="str">
            <v>M</v>
          </cell>
          <cell r="E4690" t="str">
            <v>12,02</v>
          </cell>
          <cell r="F4690" t="str">
            <v>13,10</v>
          </cell>
        </row>
        <row r="4691">
          <cell r="A4691" t="str">
            <v>89356</v>
          </cell>
          <cell r="B4691" t="str">
            <v>TUBO, PVC, SOLDÁVEL, DN 25MM, INSTALADO EM RAMAL OU SUB-RAMAL DE ÁGUA - FORNECIMENTO E INSTALAÇÃO. AF_12/2014</v>
          </cell>
          <cell r="D4691" t="str">
            <v>M</v>
          </cell>
          <cell r="E4691" t="str">
            <v>14,20</v>
          </cell>
          <cell r="F4691" t="str">
            <v>15,43</v>
          </cell>
        </row>
        <row r="4692">
          <cell r="A4692" t="str">
            <v>89357</v>
          </cell>
          <cell r="B4692" t="str">
            <v>TUBO, PVC, SOLDÁVEL, DN 32MM, INSTALADO EM RAMAL OU SUB-RAMAL DE ÁGUA - FORNECIMENTO E INSTALAÇÃO. AF_12/2014</v>
          </cell>
          <cell r="D4692" t="str">
            <v>M</v>
          </cell>
          <cell r="E4692" t="str">
            <v>19,88</v>
          </cell>
          <cell r="F4692" t="str">
            <v>21,37</v>
          </cell>
        </row>
        <row r="4693">
          <cell r="A4693" t="str">
            <v>89401</v>
          </cell>
          <cell r="B4693" t="str">
            <v>TUBO, PVC, SOLDÁVEL, DN 20MM, INSTALADO EM RAMAL DE DISTRIBUIÇÃO DE ÁGUA - FORNECIMENTO E INSTALAÇÃO. AF_12/2014</v>
          </cell>
          <cell r="D4693" t="str">
            <v>M</v>
          </cell>
          <cell r="E4693" t="str">
            <v>5,17</v>
          </cell>
          <cell r="F4693" t="str">
            <v>5,49</v>
          </cell>
        </row>
        <row r="4694">
          <cell r="A4694" t="str">
            <v>89402</v>
          </cell>
          <cell r="B4694" t="str">
            <v>TUBO, PVC, SOLDÁVEL, DN 25MM, INSTALADO EM RAMAL DE DISTRIBUIÇÃO DE ÁGUA - FORNECIMENTO E INSTALAÇÃO. AF_12/2014</v>
          </cell>
          <cell r="D4694" t="str">
            <v>M</v>
          </cell>
          <cell r="E4694" t="str">
            <v>6,29</v>
          </cell>
          <cell r="F4694" t="str">
            <v>6,67</v>
          </cell>
        </row>
        <row r="4695">
          <cell r="A4695" t="str">
            <v>89403</v>
          </cell>
          <cell r="B4695" t="str">
            <v>TUBO, PVC, SOLDÁVEL, DN 32MM, INSTALADO EM RAMAL DE DISTRIBUIÇÃO DE ÁGUA - FORNECIMENTO E INSTALAÇÃO. AF_12/2014</v>
          </cell>
          <cell r="D4695" t="str">
            <v>M</v>
          </cell>
          <cell r="E4695" t="str">
            <v>10,44</v>
          </cell>
          <cell r="F4695" t="str">
            <v>10,89</v>
          </cell>
        </row>
        <row r="4696">
          <cell r="A4696" t="str">
            <v>89446</v>
          </cell>
          <cell r="B4696" t="str">
            <v>TUBO, PVC, SOLDÁVEL, DN 25MM, INSTALADO EM PRUMADA DE ÁGUA - FORNECIMENTO E INSTALAÇÃO. AF_12/2014</v>
          </cell>
          <cell r="D4696" t="str">
            <v>M</v>
          </cell>
          <cell r="E4696" t="str">
            <v>3,29</v>
          </cell>
          <cell r="F4696" t="str">
            <v>3,34</v>
          </cell>
        </row>
        <row r="4697">
          <cell r="A4697" t="str">
            <v>89447</v>
          </cell>
          <cell r="B4697" t="str">
            <v>TUBO, PVC, SOLDÁVEL, DN 32MM, INSTALADO EM PRUMADA DE ÁGUA - FORNECIMENTO E INSTALAÇÃO. AF_12/2014</v>
          </cell>
          <cell r="D4697" t="str">
            <v>M</v>
          </cell>
          <cell r="E4697" t="str">
            <v>6,90</v>
          </cell>
          <cell r="F4697" t="str">
            <v>6,97</v>
          </cell>
        </row>
        <row r="4698">
          <cell r="A4698" t="str">
            <v>89448</v>
          </cell>
          <cell r="B4698" t="str">
            <v>TUBO, PVC, SOLDÁVEL, DN 40MM, INSTALADO EM PRUMADA DE ÁGUA - FORNECIMENTO E INSTALAÇÃO. AF_12/2014</v>
          </cell>
          <cell r="D4698" t="str">
            <v>M</v>
          </cell>
          <cell r="E4698" t="str">
            <v>9,90</v>
          </cell>
          <cell r="F4698" t="str">
            <v>9,99</v>
          </cell>
        </row>
        <row r="4699">
          <cell r="A4699" t="str">
            <v>89449</v>
          </cell>
          <cell r="B4699" t="str">
            <v>TUBO, PVC, SOLDÁVEL, DN 50MM, INSTALADO EM PRUMADA DE ÁGUA - FORNECIMENTO E INSTALAÇÃO. AF_12/2014</v>
          </cell>
          <cell r="D4699" t="str">
            <v>M</v>
          </cell>
          <cell r="E4699" t="str">
            <v>11,40</v>
          </cell>
          <cell r="F4699" t="str">
            <v>11,49</v>
          </cell>
        </row>
        <row r="4700">
          <cell r="A4700" t="str">
            <v>89450</v>
          </cell>
          <cell r="B4700" t="str">
            <v>TUBO, PVC, SOLDÁVEL, DN 60MM, INSTALADO EM PRUMADA DE ÁGUA - FORNECIMENTO E INSTALAÇÃO. AF_12/2014</v>
          </cell>
          <cell r="D4700" t="str">
            <v>M</v>
          </cell>
          <cell r="E4700" t="str">
            <v>18,80</v>
          </cell>
          <cell r="F4700" t="str">
            <v>18,92</v>
          </cell>
        </row>
        <row r="4701">
          <cell r="A4701" t="str">
            <v>89451</v>
          </cell>
          <cell r="B4701" t="str">
            <v>TUBO, PVC, SOLDÁVEL, DN 75MM, INSTALADO EM PRUMADA DE ÁGUA - FORNECIMENTO E INSTALAÇÃO. AF_12/2014</v>
          </cell>
          <cell r="D4701" t="str">
            <v>M</v>
          </cell>
          <cell r="E4701" t="str">
            <v>31,03</v>
          </cell>
          <cell r="F4701" t="str">
            <v>31,17</v>
          </cell>
        </row>
        <row r="4702">
          <cell r="A4702" t="str">
            <v>89452</v>
          </cell>
          <cell r="B4702" t="str">
            <v>TUBO, PVC, SOLDÁVEL, DN 85MM, INSTALADO EM PRUMADA DE ÁGUA - FORNECIMENTO E INSTALAÇÃO. AF_12/2014</v>
          </cell>
          <cell r="D4702" t="str">
            <v>M</v>
          </cell>
          <cell r="E4702" t="str">
            <v>38,61</v>
          </cell>
          <cell r="F4702" t="str">
            <v>38,77</v>
          </cell>
        </row>
        <row r="4703">
          <cell r="A4703" t="str">
            <v>89508</v>
          </cell>
          <cell r="B4703" t="str">
            <v>TUBO PVC, SÉRIE R, ÁGUA PLUVIAL, DN 40 MM, FORNECIDO E INSTALADO EM RAMAL DE ENCAMINHAMENTO. AF_12/2014</v>
          </cell>
          <cell r="D4703" t="str">
            <v>M</v>
          </cell>
          <cell r="E4703" t="str">
            <v>13,24</v>
          </cell>
          <cell r="F4703" t="str">
            <v>13,80</v>
          </cell>
        </row>
        <row r="4704">
          <cell r="A4704" t="str">
            <v>89509</v>
          </cell>
          <cell r="B4704" t="str">
            <v>TUBO PVC, SÉRIE R, ÁGUA PLUVIAL, DN 50 MM, FORNECIDO E INSTALADO EM RAMAL DE ENCAMINHAMENTO. AF_12/2014</v>
          </cell>
          <cell r="D4704" t="str">
            <v>M</v>
          </cell>
          <cell r="E4704" t="str">
            <v>18,31</v>
          </cell>
          <cell r="F4704" t="str">
            <v>19,02</v>
          </cell>
        </row>
        <row r="4705">
          <cell r="A4705" t="str">
            <v>89511</v>
          </cell>
          <cell r="B4705" t="str">
            <v>TUBO PVC, SÉRIE R, ÁGUA PLUVIAL, DN 75 MM, FORNECIDO E INSTALADO EM RAMAL DE ENCAMINHAMENTO. AF_12/2014</v>
          </cell>
          <cell r="D4705" t="str">
            <v>M</v>
          </cell>
          <cell r="E4705" t="str">
            <v>27,34</v>
          </cell>
          <cell r="F4705" t="str">
            <v>28,44</v>
          </cell>
        </row>
        <row r="4706">
          <cell r="A4706" t="str">
            <v>89512</v>
          </cell>
          <cell r="B4706" t="str">
            <v>TUBO PVC, SÉRIE R, ÁGUA PLUVIAL, DN 100 MM, FORNECIDO E INSTALADO EM RAMAL DE ENCAMINHAMENTO. AF_12/2014</v>
          </cell>
          <cell r="D4706" t="str">
            <v>M</v>
          </cell>
          <cell r="E4706" t="str">
            <v>43,14</v>
          </cell>
          <cell r="F4706" t="str">
            <v>44,63</v>
          </cell>
        </row>
        <row r="4707">
          <cell r="A4707" t="str">
            <v>89576</v>
          </cell>
          <cell r="B4707" t="str">
            <v>TUBO PVC, SÉRIE R, ÁGUA PLUVIAL, DN 75 MM, FORNECIDO E INSTALADO EM CONDUTORES VERTICAIS DE ÁGUAS PLUVIAIS. AF_12/2014</v>
          </cell>
          <cell r="D4707" t="str">
            <v>M</v>
          </cell>
          <cell r="E4707" t="str">
            <v>15,96</v>
          </cell>
          <cell r="F4707" t="str">
            <v>16,19</v>
          </cell>
        </row>
        <row r="4708">
          <cell r="A4708" t="str">
            <v>89578</v>
          </cell>
          <cell r="B4708" t="str">
            <v>TUBO PVC, SÉRIE R, ÁGUA PLUVIAL, DN 100 MM, FORNECIDO E INSTALADO EM CONDUTORES VERTICAIS DE ÁGUAS PLUVIAIS. AF_12/2014</v>
          </cell>
          <cell r="D4708" t="str">
            <v>M</v>
          </cell>
          <cell r="E4708" t="str">
            <v>27,49</v>
          </cell>
          <cell r="F4708" t="str">
            <v>27,86</v>
          </cell>
        </row>
        <row r="4709">
          <cell r="A4709" t="str">
            <v>89580</v>
          </cell>
          <cell r="B4709" t="str">
            <v>TUBO PVC, SÉRIE R, ÁGUA PLUVIAL, DN 150 MM, FORNECIDO E INSTALADO EM CONDUTORES VERTICAIS DE ÁGUAS PLUVIAIS. AF_12/2014</v>
          </cell>
          <cell r="D4709" t="str">
            <v>M</v>
          </cell>
          <cell r="E4709" t="str">
            <v>54,03</v>
          </cell>
          <cell r="F4709" t="str">
            <v>54,63</v>
          </cell>
        </row>
        <row r="4710">
          <cell r="A4710" t="str">
            <v>89633</v>
          </cell>
          <cell r="B4710" t="str">
            <v>TUBO, CPVC, SOLDÁVEL, DN 15MM, INSTALADO EM RAMAL OU SUB-RAMAL DE ÁGUA - FORNECIMENTO E INSTALAÇÃO. AF_12/2014</v>
          </cell>
          <cell r="D4710" t="str">
            <v>M</v>
          </cell>
          <cell r="E4710" t="str">
            <v>16,49</v>
          </cell>
          <cell r="F4710" t="str">
            <v>17,39</v>
          </cell>
        </row>
        <row r="4711">
          <cell r="A4711" t="str">
            <v>89634</v>
          </cell>
          <cell r="B4711" t="str">
            <v>TUBO, CPVC, SOLDÁVEL, DN 22MM, INSTALADO EM RAMAL OU SUB-RAMAL DE ÁGUA - FORNECIMENTO E INSTALAÇÃO. AF_12/2014</v>
          </cell>
          <cell r="D4711" t="str">
            <v>M</v>
          </cell>
          <cell r="E4711" t="str">
            <v>25,12</v>
          </cell>
          <cell r="F4711" t="str">
            <v>26,26</v>
          </cell>
        </row>
        <row r="4712">
          <cell r="A4712" t="str">
            <v>89635</v>
          </cell>
          <cell r="B4712" t="str">
            <v>TUBO, CPVC, SOLDÁVEL, DN 28MM, INSTALADO EM RAMAL OU SUB-RAMAL DE ÁGUA - FORNECIMENTO E INSTALAÇÃO. AF_12/2014</v>
          </cell>
          <cell r="D4712" t="str">
            <v>M</v>
          </cell>
          <cell r="E4712" t="str">
            <v>35,98</v>
          </cell>
          <cell r="F4712" t="str">
            <v>37,32</v>
          </cell>
        </row>
        <row r="4713">
          <cell r="A4713" t="str">
            <v>89636</v>
          </cell>
          <cell r="B4713" t="str">
            <v>TUBO, CPVC, SOLDÁVEL, DN 35MM, INSTALADO EM RAMAL OU SUB-RAMAL DE ÁGUA  FORNECIMENTO E INSTALAÇÃO. AF_12/2014</v>
          </cell>
          <cell r="D4713" t="str">
            <v>M</v>
          </cell>
          <cell r="E4713" t="str">
            <v>43,81</v>
          </cell>
          <cell r="F4713" t="str">
            <v>45,39</v>
          </cell>
        </row>
        <row r="4714">
          <cell r="A4714" t="str">
            <v>89711</v>
          </cell>
          <cell r="B4714" t="str">
            <v>TUBO PVC, SERIE NORMAL, ESGOTO PREDIAL, DN 40 MM, FORNECIDO E INSTALADO EM RAMAL DE DESCARGA OU RAMAL DE ESGOTO SANITÁRIO. AF_12/2014</v>
          </cell>
          <cell r="D4714" t="str">
            <v>M</v>
          </cell>
          <cell r="E4714" t="str">
            <v>12,71</v>
          </cell>
          <cell r="F4714" t="str">
            <v>13,72</v>
          </cell>
        </row>
        <row r="4715">
          <cell r="A4715" t="str">
            <v>89712</v>
          </cell>
          <cell r="B4715" t="str">
            <v>TUBO PVC, SERIE NORMAL, ESGOTO PREDIAL, DN 50 MM, FORNECIDO E INSTALADO EM RAMAL DE DESCARGA OU RAMAL DE ESGOTO SANITÁRIO. AF_12/2014</v>
          </cell>
          <cell r="D4715" t="str">
            <v>M</v>
          </cell>
          <cell r="E4715" t="str">
            <v>19,04</v>
          </cell>
          <cell r="F4715" t="str">
            <v>20,31</v>
          </cell>
        </row>
        <row r="4716">
          <cell r="A4716" t="str">
            <v>89713</v>
          </cell>
          <cell r="B4716" t="str">
            <v>TUBO PVC, SERIE NORMAL, ESGOTO PREDIAL, DN 75 MM, FORNECIDO E INSTALADO EM RAMAL DE DESCARGA OU RAMAL DE ESGOTO SANITÁRIO. AF_12/2014</v>
          </cell>
          <cell r="D4716" t="str">
            <v>M</v>
          </cell>
          <cell r="E4716" t="str">
            <v>29,11</v>
          </cell>
          <cell r="F4716" t="str">
            <v>30,98</v>
          </cell>
        </row>
        <row r="4717">
          <cell r="A4717" t="str">
            <v>89714</v>
          </cell>
          <cell r="B4717" t="str">
            <v>TUBO PVC, SERIE NORMAL, ESGOTO PREDIAL, DN 100 MM, FORNECIDO E INSTALADO EM RAMAL DE DESCARGA OU RAMAL DE ESGOTO SANITÁRIO. AF_12/2014</v>
          </cell>
          <cell r="D4717" t="str">
            <v>M</v>
          </cell>
          <cell r="E4717" t="str">
            <v>37,46</v>
          </cell>
          <cell r="F4717" t="str">
            <v>39,95</v>
          </cell>
        </row>
        <row r="4718">
          <cell r="A4718" t="str">
            <v>89716</v>
          </cell>
          <cell r="B4718" t="str">
            <v>TUBO, CPVC, SOLDÁVEL, DN 22MM, INSTALADO EM RAMAL DE DISTRIBUIÇÃO DE ÁGUA - FORNECIMENTO E INSTALAÇÃO. AF_12/2014</v>
          </cell>
          <cell r="D4718" t="str">
            <v>M</v>
          </cell>
          <cell r="E4718" t="str">
            <v>17,98</v>
          </cell>
          <cell r="F4718" t="str">
            <v>18,32</v>
          </cell>
        </row>
        <row r="4719">
          <cell r="A4719" t="str">
            <v>89717</v>
          </cell>
          <cell r="B4719" t="str">
            <v>TUBO, CPVC, SOLDÁVEL, DN 28MM, INSTALADO EM RAMAL DE DISTRIBUIÇÃO DE ÁGUA - FORNECIMENTO E INSTALAÇÃO. AF_12/2014</v>
          </cell>
          <cell r="D4719" t="str">
            <v>M</v>
          </cell>
          <cell r="E4719" t="str">
            <v>27,56</v>
          </cell>
          <cell r="F4719" t="str">
            <v>27,97</v>
          </cell>
        </row>
        <row r="4720">
          <cell r="A4720" t="str">
            <v>89770</v>
          </cell>
          <cell r="B4720" t="str">
            <v>TUBO, CPVC, SOLDÁVEL, DN 35MM, INSTALADO EM PRUMADA DE ÁGUA  FORNECIMENTO E INSTALAÇÃO. AF_12/2014</v>
          </cell>
          <cell r="D4720" t="str">
            <v>M</v>
          </cell>
          <cell r="E4720" t="str">
            <v>30,19</v>
          </cell>
          <cell r="F4720" t="str">
            <v>30,26</v>
          </cell>
        </row>
        <row r="4721">
          <cell r="A4721" t="str">
            <v>89771</v>
          </cell>
          <cell r="B4721" t="str">
            <v>TUBO, CPVC, SOLDÁVEL, DN 42MM, INSTALADO EM PRUMADA DE ÁGUA  FORNECIMENTO E INSTALAÇÃO. AF_12/2014</v>
          </cell>
          <cell r="D4721" t="str">
            <v>M</v>
          </cell>
          <cell r="E4721" t="str">
            <v>41,28</v>
          </cell>
          <cell r="F4721" t="str">
            <v>41,36</v>
          </cell>
        </row>
        <row r="4722">
          <cell r="A4722" t="str">
            <v>89773</v>
          </cell>
          <cell r="B4722" t="str">
            <v>TUBO, CPVC, SOLDÁVEL, DN 73MM, INSTALADO EM PRUMADA DE ÁGUA  FORNECIMENTO E INSTALAÇÃO. AF_12/2014</v>
          </cell>
          <cell r="D4722" t="str">
            <v>M</v>
          </cell>
          <cell r="E4722" t="str">
            <v>96,12</v>
          </cell>
          <cell r="F4722" t="str">
            <v>96,26</v>
          </cell>
        </row>
        <row r="4723">
          <cell r="A4723" t="str">
            <v>89775</v>
          </cell>
          <cell r="B4723" t="str">
            <v>TUBO, CPVC, SOLDÁVEL, DN 89MM, INSTALADO EM PRUMADA DE ÁGUA  FORNECIMENTO E INSTALAÇÃO. AF_12/2014</v>
          </cell>
          <cell r="D4723" t="str">
            <v>M</v>
          </cell>
          <cell r="E4723" t="str">
            <v>151,85</v>
          </cell>
          <cell r="F4723" t="str">
            <v>152,01</v>
          </cell>
        </row>
        <row r="4724">
          <cell r="A4724">
            <v>89798</v>
          </cell>
          <cell r="B4724" t="str">
            <v>TUBO PVC, SERIE NORMAL, ESGOTO PREDIAL, DN 50 MM, FORNECIDO E INSTALADO EM PRUMADA DE ESGOTO SANITÁRIO OU VENTILAÇÃO. AF_12/2014</v>
          </cell>
          <cell r="D4724" t="str">
            <v>M</v>
          </cell>
          <cell r="E4724" t="str">
            <v>7,85</v>
          </cell>
          <cell r="F4724" t="str">
            <v>8,02</v>
          </cell>
        </row>
        <row r="4725">
          <cell r="A4725" t="str">
            <v>89799</v>
          </cell>
          <cell r="B4725" t="str">
            <v>TUBO PVC, SERIE NORMAL, ESGOTO PREDIAL, DN 75 MM, FORNECIDO E INSTALADO EM PRUMADA DE ESGOTO SANITÁRIO OU VENTILAÇÃO. AF_12/2014</v>
          </cell>
          <cell r="D4725" t="str">
            <v>M</v>
          </cell>
          <cell r="E4725" t="str">
            <v>12,95</v>
          </cell>
          <cell r="F4725" t="str">
            <v>13,32</v>
          </cell>
        </row>
        <row r="4726">
          <cell r="A4726" t="str">
            <v>89800</v>
          </cell>
          <cell r="B4726" t="str">
            <v>TUBO PVC, SERIE NORMAL, ESGOTO PREDIAL, DN 100 MM, FORNECIDO E INSTALADO EM PRUMADA DE ESGOTO SANITÁRIO OU VENTILAÇÃO. AF_12/2014</v>
          </cell>
          <cell r="D4726" t="str">
            <v>M</v>
          </cell>
          <cell r="E4726" t="str">
            <v>16,14</v>
          </cell>
          <cell r="F4726" t="str">
            <v>16,68</v>
          </cell>
        </row>
        <row r="4727">
          <cell r="A4727" t="str">
            <v>89848</v>
          </cell>
          <cell r="B4727" t="str">
            <v>TUBO PVC, SERIE NORMAL, ESGOTO PREDIAL, DN 100 MM, FORNECIDO E INSTALADO EM SUBCOLETOR AÉREO DE ESGOTO SANITÁRIO. AF_12/2014</v>
          </cell>
          <cell r="D4727" t="str">
            <v>M</v>
          </cell>
          <cell r="E4727" t="str">
            <v>19,83</v>
          </cell>
          <cell r="F4727" t="str">
            <v>20,74</v>
          </cell>
        </row>
        <row r="4728">
          <cell r="A4728" t="str">
            <v>89849</v>
          </cell>
          <cell r="B4728" t="str">
            <v>TUBO PVC, SERIE NORMAL, ESGOTO PREDIAL, DN 150 MM, FORNECIDO E INSTALADO EM SUBCOLETOR AÉREO DE ESGOTO SANITÁRIO. AF_12/2014</v>
          </cell>
          <cell r="D4728" t="str">
            <v>M</v>
          </cell>
          <cell r="E4728" t="str">
            <v>38,34</v>
          </cell>
          <cell r="F4728" t="str">
            <v>39,58</v>
          </cell>
        </row>
        <row r="4729">
          <cell r="A4729" t="str">
            <v>89865</v>
          </cell>
          <cell r="B4729" t="str">
            <v>TUBO, PVC, SOLDÁVEL, DN 25MM, INSTALADO EM DRENO DE AR-CONDICIONADO - FORNECIMENTO E INSTALAÇÃO. AF_12/2014</v>
          </cell>
          <cell r="D4729" t="str">
            <v>M</v>
          </cell>
          <cell r="E4729" t="str">
            <v>8,63</v>
          </cell>
          <cell r="F4729" t="str">
            <v>9,27</v>
          </cell>
        </row>
        <row r="4730">
          <cell r="A4730" t="str">
            <v>91784</v>
          </cell>
          <cell r="B4730" t="str">
            <v>(COMPOSIÇÃO REPRESENTATIVA) DO SERVIÇO DE INSTALAÇÃO DE TUBOS DE PVC, SOLDÁVEL, ÁGUA FRIA, DN 20 MM (INSTALADO EM RAMAL, SUB-RAMAL OU RAMAL DE DISTRIBUIÇÃO), INCLUSIVE CONEXÕES, CORTES E FIXAÇÕES, PARA PRÉDIOS. AF_10/2015</v>
          </cell>
          <cell r="D4730" t="str">
            <v>M</v>
          </cell>
          <cell r="E4730" t="str">
            <v>28,77</v>
          </cell>
          <cell r="F4730" t="str">
            <v>31,20</v>
          </cell>
        </row>
        <row r="4731">
          <cell r="A4731" t="str">
            <v>91785</v>
          </cell>
          <cell r="B4731" t="str">
            <v>(COMPOSIÇÃO REPRESENTATIVA) DO SERVIÇO DE INSTALAÇÃO DE TUBOS DE PVC, SOLDÁVEL, ÁGUA FRIA, DN 25 MM (INSTALADO EM RAMAL, SUB-RAMAL, RAMAL DE DISTRIBUIÇÃO OU PRUMADA), INCLUSIVE CONEXÕES, CORTES E FIXAÇÕES, PARA PRÉDIOS. AF_10/2015</v>
          </cell>
          <cell r="D4731" t="str">
            <v>M</v>
          </cell>
          <cell r="E4731" t="str">
            <v>28,47</v>
          </cell>
          <cell r="F4731" t="str">
            <v>30,81</v>
          </cell>
        </row>
        <row r="4732">
          <cell r="A4732" t="str">
            <v>91786</v>
          </cell>
          <cell r="B4732" t="str">
            <v>(COMPOSIÇÃO REPRESENTATIVA) DO SERVIÇO DE INSTALAÇÃO TUBOS DE PVC, SOLDÁVEL, ÁGUA FRIA, DN 32 MM (INSTALADO EM RAMAL, SUB-RAMAL, RAMAL DE DISTRIBUIÇÃO OU PRUMADA), INCLUSIVE CONEXÕES, CORTES E FIXAÇÕES, PARA PRÉDIOS. AF_10/2015</v>
          </cell>
          <cell r="D4732" t="str">
            <v>M</v>
          </cell>
          <cell r="E4732" t="str">
            <v>19,35</v>
          </cell>
          <cell r="F4732" t="str">
            <v>20,25</v>
          </cell>
        </row>
        <row r="4733">
          <cell r="A4733" t="str">
            <v>91787</v>
          </cell>
          <cell r="B4733" t="str">
            <v>(COMPOSIÇÃO REPRESENTATIVA) DO SERVIÇO DE INSTALAÇÃO DE TUBOS DE PVC, SOLDÁVEL, ÁGUA FRIA, DN 40 MM (INSTALADO EM PRUMADA), INCLUSIVE CONEXÕES, CORTES E FIXAÇÕES, PARA PRÉDIOS. AF_10/2015</v>
          </cell>
          <cell r="D4733" t="str">
            <v>M</v>
          </cell>
          <cell r="E4733" t="str">
            <v>21,44</v>
          </cell>
          <cell r="F4733" t="str">
            <v>21,86</v>
          </cell>
        </row>
        <row r="4734">
          <cell r="A4734" t="str">
            <v>91788</v>
          </cell>
          <cell r="B4734" t="str">
            <v>(COMPOSIÇÃO REPRESENTATIVA) DO SERVIÇO DE INSTALAÇÃO DE TUBOS DE PVC, SOLDÁVEL, ÁGUA FRIA, DN 50 MM (INSTALADO EM PRUMADA), INCLUSIVE CONEXÕES, CORTES E FIXAÇÕES, PARA PRÉDIOS. AF_10/2015</v>
          </cell>
          <cell r="D4734" t="str">
            <v>M</v>
          </cell>
          <cell r="E4734" t="str">
            <v>27,48</v>
          </cell>
          <cell r="F4734" t="str">
            <v>28,18</v>
          </cell>
        </row>
        <row r="4735">
          <cell r="A4735" t="str">
            <v>91789</v>
          </cell>
          <cell r="B4735" t="str">
            <v>(COMPOSIÇÃO REPRESENTATIVA) DO SERVIÇO DE INSTALAÇÃO DE TUBOS DE PVC, SÉRIE R, ÁGUA PLUVIAL, DN 75 MM (INSTALADO EM RAMAL DE ENCAMINHAMENTO, OU CONDUTORES VERTICAIS), INCLUSIVE CONEXÕES, CORTE E FIXAÇÕES, PARA PRÉDIOS. AF_10/2015</v>
          </cell>
          <cell r="D4735" t="str">
            <v>M</v>
          </cell>
          <cell r="E4735" t="str">
            <v>29,31</v>
          </cell>
          <cell r="F4735" t="str">
            <v>29,94</v>
          </cell>
        </row>
        <row r="4736">
          <cell r="A4736" t="str">
            <v>91790</v>
          </cell>
          <cell r="B4736" t="str">
            <v>(COMPOSIÇÃO REPRESENTATIVA) DO SERVIÇO DE INSTALAÇÃO DE TUBOS DE PVC, SÉRIE R, ÁGUA PLUVIAL, DN 100 MM (INSTALADO EM RAMAL DE ENCAMINHAMENTO, OU CONDUTORES VERTICAIS), INCLUSIVE CONEXÕES, CORTES E FIXAÇÕES, PARA PRÉDIOS. AF_10/2015</v>
          </cell>
          <cell r="D4736" t="str">
            <v>M</v>
          </cell>
          <cell r="E4736" t="str">
            <v>44,37</v>
          </cell>
          <cell r="F4736" t="str">
            <v>45,59</v>
          </cell>
        </row>
        <row r="4737">
          <cell r="A4737" t="str">
            <v>91791</v>
          </cell>
          <cell r="B4737" t="str">
            <v>(COMPOSIÇÃO REPRESENTATIVA) DO SERVIÇO DE INSTALAÇÃO DE TUBOS DE PVC, SÉRIE R, ÁGUA PLUVIAL, DN 150 MM (INSTALADO EM CONDUTORES VERTICAIS), INCLUSIVE CONEXÕES, CORTES E FIXAÇÕES, PARA PRÉDIOS. AF_10/2015</v>
          </cell>
          <cell r="D4737" t="str">
            <v>M</v>
          </cell>
          <cell r="E4737" t="str">
            <v>57,74</v>
          </cell>
          <cell r="F4737" t="str">
            <v>58,39</v>
          </cell>
        </row>
        <row r="4738">
          <cell r="A4738" t="str">
            <v>91792</v>
          </cell>
          <cell r="B4738" t="str">
            <v>(COMPOSIÇÃO REPRESENTATIVA) DO SERVIÇO DE INSTALAÇÃO DE TUBO DE PVC, SÉRIE NORMAL, ESGOTO PREDIAL, DN 40 MM (INSTALADO EM RAMAL DE DESCARGA OU RAMAL DE ESGOTO SANITÁRIO), INCLUSIVE CONEXÕES, CORTES E FIXAÇÕES, PARA PRÉDIOS. AF_10/2015</v>
          </cell>
          <cell r="D4738" t="str">
            <v>M</v>
          </cell>
          <cell r="E4738" t="str">
            <v>37,86</v>
          </cell>
          <cell r="F4738" t="str">
            <v>40,88</v>
          </cell>
        </row>
        <row r="4739">
          <cell r="A4739" t="str">
            <v>91793</v>
          </cell>
          <cell r="B4739" t="str">
            <v>(COMPOSIÇÃO REPRESENTATIVA) DO SERVIÇO DE INSTALAÇÃO DE TUBO DE PVC, SÉRIE NORMAL, ESGOTO PREDIAL, DN 50 MM (INSTALADO EM RAMAL DE DESCARGA OU RAMAL DE ESGOTO SANITÁRIO), INCLUSIVE CONEXÕES, CORTES E FIXAÇÕES PARA, PRÉDIOS. AF_10/2015</v>
          </cell>
          <cell r="D4739" t="str">
            <v>M</v>
          </cell>
          <cell r="E4739" t="str">
            <v>58,25</v>
          </cell>
          <cell r="F4739" t="str">
            <v>61,97</v>
          </cell>
        </row>
        <row r="4740">
          <cell r="A4740" t="str">
            <v>91794</v>
          </cell>
          <cell r="B4740" t="str">
            <v>(COMPOSIÇÃO REPRESENTATIVA) DO SERVIÇO DE INST. TUBO PVC, SÉRIE N, ESGOTO PREDIAL, DN 75 MM, (INST. EM RAMAL DE DESCARGA, RAMAL DE ESG. SANITÁRIO, PRUMADA DE ESG. SANITÁRIO OU VENTILAÇÃO), INCL. CONEXÕES, CORTES E FIXAÇÕES, P/ PRÉDIOS. AF_10/2015</v>
          </cell>
          <cell r="D4740" t="str">
            <v>M</v>
          </cell>
          <cell r="E4740" t="str">
            <v>26,71</v>
          </cell>
          <cell r="F4740" t="str">
            <v>27,85</v>
          </cell>
        </row>
        <row r="4741">
          <cell r="A4741" t="str">
            <v>91795</v>
          </cell>
          <cell r="B4741" t="str">
            <v>(COMPOSIÇÃO REPRESENTATIVA) DO SERVIÇO DE INST. TUBO PVC, SÉRIE N, ESGOTO PREDIAL, 100 MM (INST. RAMAL DESCARGA, RAMAL DE ESG. SANIT., PRUMADA ESG. SANIT., VENTILAÇÃO OU SUB-COLETOR AÉREO), INCL. CONEXÕES E CORTES, FIXAÇÕES, P/ PRÉDIOS. AF_10/2015</v>
          </cell>
          <cell r="D4741" t="str">
            <v>M</v>
          </cell>
          <cell r="E4741" t="str">
            <v>45,24</v>
          </cell>
          <cell r="F4741" t="str">
            <v>47,44</v>
          </cell>
        </row>
        <row r="4742">
          <cell r="A4742" t="str">
            <v>91796</v>
          </cell>
          <cell r="B4742" t="str">
            <v>(COMPOSIÇÃO REPRESENTATIVA) DO SERVIÇO DE INSTALAÇÃO DE TUBO DE PVC, SÉRIE NORMAL, ESGOTO PREDIAL, DN 150 MM (INSTALADO EM SUB-COLETOR AÉREO), INCLUSIVE CONEXÕES, CORTES E FIXAÇÕES, PARA PRÉDIOS. AF_10/2015</v>
          </cell>
          <cell r="D4742" t="str">
            <v>M</v>
          </cell>
          <cell r="E4742" t="str">
            <v>47,79</v>
          </cell>
          <cell r="F4742" t="str">
            <v>49,73</v>
          </cell>
        </row>
        <row r="4743">
          <cell r="A4743" t="str">
            <v>92275</v>
          </cell>
          <cell r="B4743" t="str">
            <v>TUBO EM COBRE RÍGIDO, DN 22 MM, CLASSE E, SEM ISOLAMENTO, INSTALADO EM PRUMADA  FORNECIMENTO E INSTALAÇÃO. AF_12/2015</v>
          </cell>
          <cell r="D4743" t="str">
            <v>M</v>
          </cell>
          <cell r="E4743" t="str">
            <v>32,44</v>
          </cell>
          <cell r="F4743" t="str">
            <v>32,60</v>
          </cell>
        </row>
        <row r="4744">
          <cell r="A4744" t="str">
            <v>92276</v>
          </cell>
          <cell r="B4744" t="str">
            <v>TUBO EM COBRE RÍGIDO, DN 28 MM, CLASSE E, SEM ISOLAMENTO, INSTALADO EM PRUMADA  FORNECIMENTO E INSTALAÇÃO. AF_12/2015</v>
          </cell>
          <cell r="D4744" t="str">
            <v>M</v>
          </cell>
          <cell r="E4744" t="str">
            <v>41,06</v>
          </cell>
          <cell r="F4744" t="str">
            <v>41,25</v>
          </cell>
        </row>
        <row r="4745">
          <cell r="A4745" t="str">
            <v>92277</v>
          </cell>
          <cell r="B4745" t="str">
            <v>TUBO EM COBRE RÍGIDO, DN 35 MM, CLASSE E, SEM ISOLAMENTO, INSTALADO EM PRUMADA  FORNECIMENTO E INSTALAÇÃO. AF_12/2015</v>
          </cell>
          <cell r="D4745" t="str">
            <v>M</v>
          </cell>
          <cell r="E4745" t="str">
            <v>59,18</v>
          </cell>
          <cell r="F4745" t="str">
            <v>59,41</v>
          </cell>
        </row>
        <row r="4746">
          <cell r="A4746" t="str">
            <v>92278</v>
          </cell>
          <cell r="B4746" t="str">
            <v>TUBO EM COBRE RÍGIDO, DN 42 MM, CLASSE E, SEM ISOLAMENTO, INSTALADO EM PRUMADA  FORNECIMENTO E INSTALAÇÃO. AF_12/2015</v>
          </cell>
          <cell r="D4746" t="str">
            <v>M</v>
          </cell>
          <cell r="E4746" t="str">
            <v>79,53</v>
          </cell>
          <cell r="F4746" t="str">
            <v>79,78</v>
          </cell>
        </row>
        <row r="4747">
          <cell r="A4747" t="str">
            <v>92279</v>
          </cell>
          <cell r="B4747" t="str">
            <v>TUBO EM COBRE RÍGIDO, DN 54 MM, CLASSE E, SEM ISOLAMENTO, INSTALADO EM PRUMADA  FORNECIMENTO E INSTALAÇÃO. AF_12/2015</v>
          </cell>
          <cell r="D4747" t="str">
            <v>M</v>
          </cell>
          <cell r="E4747" t="str">
            <v>114,86</v>
          </cell>
          <cell r="F4747" t="str">
            <v>115,17</v>
          </cell>
        </row>
        <row r="4748">
          <cell r="A4748" t="str">
            <v>92280</v>
          </cell>
          <cell r="B4748" t="str">
            <v>TUBO EM COBRE RÍGIDO, DN 66 MM, CLASSE E, SEM ISOLAMENTO, INSTALADO EM PRUMADA  FORNECIMENTO E INSTALAÇÃO. AF_12/2015</v>
          </cell>
          <cell r="D4748" t="str">
            <v>M</v>
          </cell>
          <cell r="E4748" t="str">
            <v>161,17</v>
          </cell>
          <cell r="F4748" t="str">
            <v>161,54</v>
          </cell>
        </row>
        <row r="4749">
          <cell r="A4749" t="str">
            <v>92281</v>
          </cell>
          <cell r="B4749" t="str">
            <v>TUBO EM COBRE RÍGIDO, DN 22 MM, CLASSE E, COM ISOLAMENTO, INSTALADO EM PRUMADA  FORNECIMENTO E INSTALAÇÃO. AF_12/2015</v>
          </cell>
          <cell r="D4749" t="str">
            <v>M</v>
          </cell>
          <cell r="E4749" t="str">
            <v>94,17</v>
          </cell>
          <cell r="F4749" t="str">
            <v>94,41</v>
          </cell>
        </row>
        <row r="4750">
          <cell r="A4750" t="str">
            <v>92282</v>
          </cell>
          <cell r="B4750" t="str">
            <v>TUBO EM COBRE RÍGIDO, DN 28 MM, CLASSE E, COM ISOLAMENTO, INSTALADO EM PRUMADA  FORNECIMENTO E INSTALAÇÃO. AF_12/2015</v>
          </cell>
          <cell r="D4750" t="str">
            <v>M</v>
          </cell>
          <cell r="E4750" t="str">
            <v>105,29</v>
          </cell>
          <cell r="F4750" t="str">
            <v>105,55</v>
          </cell>
        </row>
        <row r="4751">
          <cell r="A4751" t="str">
            <v>92283</v>
          </cell>
          <cell r="B4751" t="str">
            <v>TUBO EM COBRE RÍGIDO, DN 35 MM, CLASSE E, COM ISOLAMENTO, INSTALADO EM PRUMADA  FORNECIMENTO E INSTALAÇÃO. AF_12/2015</v>
          </cell>
          <cell r="D4751" t="str">
            <v>M</v>
          </cell>
          <cell r="E4751" t="str">
            <v>140,40</v>
          </cell>
          <cell r="F4751" t="str">
            <v>140,69</v>
          </cell>
        </row>
        <row r="4752">
          <cell r="A4752" t="str">
            <v>92284</v>
          </cell>
          <cell r="B4752" t="str">
            <v>TUBO EM COBRE RÍGIDO, DN 42 MM, CLASSE E, COM ISOLAMENTO, INSTALADO EM PRUMADA  FORNECIMENTO E INSTALAÇÃO. AF_12/2015</v>
          </cell>
          <cell r="D4752" t="str">
            <v>M</v>
          </cell>
          <cell r="E4752" t="str">
            <v>172,16</v>
          </cell>
          <cell r="F4752" t="str">
            <v>172,49</v>
          </cell>
        </row>
        <row r="4753">
          <cell r="A4753" t="str">
            <v>92285</v>
          </cell>
          <cell r="B4753" t="str">
            <v>TUBO EM COBRE RÍGIDO, DN 54 MM, CLASSE E, COM ISOLAMENTO, INSTALADO EM PRUMADA  FORNECIMENTO E INSTALAÇÃO. AF_12/2015</v>
          </cell>
          <cell r="D4753" t="str">
            <v>M</v>
          </cell>
          <cell r="E4753" t="str">
            <v>225,54</v>
          </cell>
          <cell r="F4753" t="str">
            <v>225,93</v>
          </cell>
        </row>
        <row r="4754">
          <cell r="A4754" t="str">
            <v>92286</v>
          </cell>
          <cell r="B4754" t="str">
            <v>TUBO EM COBRE RÍGIDO, DN 66 MM, CLASSE E, COM ISOLAMENTO, INSTALADO EM PRUMADA  FORNECIMENTO E INSTALAÇÃO. AF_12/2015</v>
          </cell>
          <cell r="D4754" t="str">
            <v>M</v>
          </cell>
          <cell r="E4754" t="str">
            <v>273,41</v>
          </cell>
          <cell r="F4754" t="str">
            <v>273,86</v>
          </cell>
        </row>
        <row r="4755">
          <cell r="A4755" t="str">
            <v>92305</v>
          </cell>
          <cell r="B4755" t="str">
            <v>TUBO EM COBRE RÍGIDO, DN 15 MM, CLASSE E, SEM ISOLAMENTO, INSTALADO EM RAMAL DE DISTRIBUIÇÃO  FORNECIMENTO E INSTALAÇÃO. AF_12/2015</v>
          </cell>
          <cell r="D4755" t="str">
            <v>M</v>
          </cell>
          <cell r="E4755" t="str">
            <v>21,81</v>
          </cell>
          <cell r="F4755" t="str">
            <v>22,23</v>
          </cell>
        </row>
        <row r="4756">
          <cell r="A4756" t="str">
            <v>92306</v>
          </cell>
          <cell r="B4756" t="str">
            <v>TUBO EM COBRE RÍGIDO, DN 22 MM, CLASSE E, SEM ISOLAMENTO, INSTALADO EM RAMAL DE DISTRIBUIÇÃO  FORNECIMENTO E INSTALAÇÃO. AF_12/2015</v>
          </cell>
          <cell r="D4756" t="str">
            <v>M</v>
          </cell>
          <cell r="E4756" t="str">
            <v>35,38</v>
          </cell>
          <cell r="F4756" t="str">
            <v>35,86</v>
          </cell>
        </row>
        <row r="4757">
          <cell r="A4757" t="str">
            <v>92307</v>
          </cell>
          <cell r="B4757" t="str">
            <v>TUBO EM COBRE RÍGIDO, DN 28 MM, CLASSE E, SEM ISOLAMENTO, INSTALADO EM RAMAL DE DISTRIBUIÇÃO  FORNECIMENTO E INSTALAÇÃO. AF_12/2015</v>
          </cell>
          <cell r="D4757" t="str">
            <v>M</v>
          </cell>
          <cell r="E4757" t="str">
            <v>44,21</v>
          </cell>
          <cell r="F4757" t="str">
            <v>44,75</v>
          </cell>
        </row>
        <row r="4758">
          <cell r="A4758" t="str">
            <v>92308</v>
          </cell>
          <cell r="B4758" t="str">
            <v>TUBO EM COBRE RÍGIDO, DN 15 MM, CLASSE E, COM ISOLAMENTO, INSTALADO EM RAMAL DE DISTRIBUIÇÃO  FORNECIMENTO E INSTALAÇÃO. AF_12/2015</v>
          </cell>
          <cell r="D4758" t="str">
            <v>M</v>
          </cell>
          <cell r="E4758" t="str">
            <v>36,29</v>
          </cell>
          <cell r="F4758" t="str">
            <v>36,94</v>
          </cell>
        </row>
        <row r="4759">
          <cell r="A4759" t="str">
            <v>92309</v>
          </cell>
          <cell r="B4759" t="str">
            <v>TUBO EM COBRE RÍGIDO, DN 22 MM, CLASSE E, COM ISOLAMENTO, INSTALADO EM RAMAL DE DISTRIBUIÇÃO  FORNECIMENTO E INSTALAÇÃO. AF_12/2015</v>
          </cell>
          <cell r="D4759" t="str">
            <v>M</v>
          </cell>
          <cell r="E4759" t="str">
            <v>98,60</v>
          </cell>
          <cell r="F4759" t="str">
            <v>99,32</v>
          </cell>
        </row>
        <row r="4760">
          <cell r="A4760" t="str">
            <v>92310</v>
          </cell>
          <cell r="B4760" t="str">
            <v>TUBO EM COBRE RÍGIDO, DN 28 MM, CLASSE E, COM ISOLAMENTO, INSTALADO EM RAMAL DE DISTRIBUIÇÃO  FORNECIMENTO E INSTALAÇÃO. AF_12/2015</v>
          </cell>
          <cell r="D4760" t="str">
            <v>M</v>
          </cell>
          <cell r="E4760" t="str">
            <v>109,95</v>
          </cell>
          <cell r="F4760" t="str">
            <v>110,72</v>
          </cell>
        </row>
        <row r="4761">
          <cell r="A4761" t="str">
            <v>92320</v>
          </cell>
          <cell r="B4761" t="str">
            <v>TUBO EM COBRE RÍGIDO, DN 15 MM, CLASSE E, SEM ISOLAMENTO, INSTALADO EM RAMAL E SUB-RAMAL  FORNECIMENTO E INSTALAÇÃO. AF_12/2015</v>
          </cell>
          <cell r="D4761" t="str">
            <v>M</v>
          </cell>
          <cell r="E4761" t="str">
            <v>28,25</v>
          </cell>
          <cell r="F4761" t="str">
            <v>29,40</v>
          </cell>
        </row>
        <row r="4762">
          <cell r="A4762" t="str">
            <v>92321</v>
          </cell>
          <cell r="B4762" t="str">
            <v>TUBO EM COBRE RÍGIDO, DN 22 MM, CLASSE E, SEM ISOLAMENTO, INSTALADO EM RAMAL E SUB-RAMAL  FORNECIMENTO E INSTALAÇÃO. AF_12/2015</v>
          </cell>
          <cell r="D4762" t="str">
            <v>M</v>
          </cell>
          <cell r="E4762" t="str">
            <v>46,45</v>
          </cell>
          <cell r="F4762" t="str">
            <v>48,17</v>
          </cell>
        </row>
        <row r="4763">
          <cell r="A4763" t="str">
            <v>92322</v>
          </cell>
          <cell r="B4763" t="str">
            <v>TUBO EM COBRE RÍGIDO, DN 28 MM, CLASSE E, SEM ISOLAMENTO, INSTALADO EM RAMAL E SUB-RAMAL  FORNECIMENTO E INSTALAÇÃO. AF_12/2015</v>
          </cell>
          <cell r="D4763" t="str">
            <v>M</v>
          </cell>
          <cell r="E4763" t="str">
            <v>59,32</v>
          </cell>
          <cell r="F4763" t="str">
            <v>61,53</v>
          </cell>
        </row>
        <row r="4764">
          <cell r="A4764" t="str">
            <v>92323</v>
          </cell>
          <cell r="B4764" t="str">
            <v>TUBO EM COBRE RÍGIDO, DN 15 MM, CLASSE E, COM ISOLAMENTO, INSTALADO EM RAMAL E SUB-RAMAL  FORNECIMENTO E INSTALAÇÃO. AF_12/2015</v>
          </cell>
          <cell r="D4764" t="str">
            <v>M</v>
          </cell>
          <cell r="E4764" t="str">
            <v>41,20</v>
          </cell>
          <cell r="F4764" t="str">
            <v>42,40</v>
          </cell>
        </row>
        <row r="4765">
          <cell r="A4765" t="str">
            <v>92324</v>
          </cell>
          <cell r="B4765" t="str">
            <v>TUBO EM COBRE RÍGIDO, DN 22 MM, CLASSE E, COM ISOLAMENTO, INSTALADO EM RAMAL E SUB-RAMAL  FORNECIMENTO E INSTALAÇÃO. AF_12/2015</v>
          </cell>
          <cell r="D4765" t="str">
            <v>M</v>
          </cell>
          <cell r="E4765" t="str">
            <v>108,13</v>
          </cell>
          <cell r="F4765" t="str">
            <v>109,91</v>
          </cell>
        </row>
        <row r="4766">
          <cell r="A4766" t="str">
            <v>92325</v>
          </cell>
          <cell r="B4766" t="str">
            <v>TUBO EM COBRE RÍGIDO, DN 28 MM, CLASSE E, COM ISOLAMENTO, INSTALADO EM RAMAL E SUB-RAMAL  FORNECIMENTO E INSTALAÇÃO. AF_12/2015</v>
          </cell>
          <cell r="D4766" t="str">
            <v>M</v>
          </cell>
          <cell r="E4766" t="str">
            <v>123,48</v>
          </cell>
          <cell r="F4766" t="str">
            <v>125,76</v>
          </cell>
        </row>
        <row r="4767">
          <cell r="A4767" t="str">
            <v>92335</v>
          </cell>
          <cell r="B4767" t="str">
            <v>TUBO DE AÇO GALVANIZADO COM COSTURA, CLASSE MÉDIA, CONEXÃO RANHURADA, DN 50 (2"), INSTALADO EM PRUMADAS - FORNECIMENTO E INSTALAÇÃO. AF_12/2015</v>
          </cell>
          <cell r="D4767" t="str">
            <v>M</v>
          </cell>
          <cell r="E4767" t="str">
            <v>69,38</v>
          </cell>
          <cell r="F4767" t="str">
            <v>70,27</v>
          </cell>
        </row>
        <row r="4768">
          <cell r="A4768" t="str">
            <v>92336</v>
          </cell>
          <cell r="B4768" t="str">
            <v>TUBO DE AÇO GALVANIZADO COM COSTURA, CLASSE MÉDIA, CONEXÃO RANHURADA, DN 65 (2 1/2"), INSTALADO EM PRUMADAS - FORNECIMENTO E INSTALAÇÃO. AF_12/2015</v>
          </cell>
          <cell r="D4768" t="str">
            <v>M</v>
          </cell>
          <cell r="E4768" t="str">
            <v>85,41</v>
          </cell>
          <cell r="F4768" t="str">
            <v>86,44</v>
          </cell>
        </row>
        <row r="4769">
          <cell r="A4769" t="str">
            <v>92337</v>
          </cell>
          <cell r="B4769" t="str">
            <v>TUBO DE AÇO GALVANIZADO COM COSTURA, CLASSE MÉDIA, CONEXÃO RANHURADA, DN 80 (3"), INSTALADO EM PRUMADAS - FORNECIMENTO E INSTALAÇÃO. AF_12/2015</v>
          </cell>
          <cell r="D4769" t="str">
            <v>M</v>
          </cell>
          <cell r="E4769" t="str">
            <v>112,95</v>
          </cell>
          <cell r="F4769" t="str">
            <v>114,11</v>
          </cell>
        </row>
        <row r="4770">
          <cell r="A4770" t="str">
            <v>92338</v>
          </cell>
          <cell r="B4770" t="str">
            <v>TUBO DE AÇO PRETO SEM COSTURA, CONEXÃO SOLDADA, DN 50 (2"), INSTALADO EM PRUMADAS - FORNECIMENTO E INSTALAÇÃO. AF_12/2015</v>
          </cell>
          <cell r="D4770" t="str">
            <v>M</v>
          </cell>
          <cell r="E4770" t="str">
            <v>72,28</v>
          </cell>
          <cell r="F4770" t="str">
            <v>74,29</v>
          </cell>
        </row>
        <row r="4771">
          <cell r="A4771" t="str">
            <v>92339</v>
          </cell>
          <cell r="B4771" t="str">
            <v>TUBO DE AÇO PRETO SEM COSTURA, CONEXÃO SOLDADA, DN 65 (2 1/2"), INSTALADO EM PRUMADAS - FORNECIMENTO E INSTALAÇÃO. AF_12/2015</v>
          </cell>
          <cell r="D4771" t="str">
            <v>M</v>
          </cell>
          <cell r="E4771" t="str">
            <v>107,78</v>
          </cell>
          <cell r="F4771" t="str">
            <v>110,01</v>
          </cell>
        </row>
        <row r="4772">
          <cell r="A4772" t="str">
            <v>92341</v>
          </cell>
          <cell r="B4772" t="str">
            <v>TUBO DE AÇO GALVANIZADO COM COSTURA, CLASSE MÉDIA, DN 50 (2"), CONEXÃO ROSQUEADA, INSTALADO EM PRUMADAS - FORNECIMENTO E INSTALAÇÃO. AF_12/2015</v>
          </cell>
          <cell r="D4772" t="str">
            <v>M</v>
          </cell>
          <cell r="E4772" t="str">
            <v>75,83</v>
          </cell>
          <cell r="F4772" t="str">
            <v>77,43</v>
          </cell>
        </row>
        <row r="4773">
          <cell r="A4773" t="str">
            <v>92342</v>
          </cell>
          <cell r="B4773" t="str">
            <v>TUBO DE AÇO GALVANIZADO COM COSTURA, CLASSE MÉDIA, DN 65 (2 1/2"), CONEXÃO ROSQUEADA, INSTALADO EM PRUMADAS - FORNECIMENTO E INSTALAÇÃO. AF_12/2015</v>
          </cell>
          <cell r="D4773" t="str">
            <v>M</v>
          </cell>
          <cell r="E4773" t="str">
            <v>91,89</v>
          </cell>
          <cell r="F4773" t="str">
            <v>93,63</v>
          </cell>
        </row>
        <row r="4774">
          <cell r="A4774" t="str">
            <v>92343</v>
          </cell>
          <cell r="B4774" t="str">
            <v>TUBO DE AÇO GALVANIZADO COM COSTURA, CLASSE MÉDIA, DN 80 (3"), CONEXÃO ROSQUEADA, INSTALADO EM PRUMADAS - FORNECIMENTO E INSTALAÇÃO. AF_12/2015</v>
          </cell>
          <cell r="D4774" t="str">
            <v>M</v>
          </cell>
          <cell r="E4774" t="str">
            <v>119,49</v>
          </cell>
          <cell r="F4774" t="str">
            <v>121,37</v>
          </cell>
        </row>
        <row r="4775">
          <cell r="A4775" t="str">
            <v>92361</v>
          </cell>
          <cell r="B4775" t="str">
            <v>TUBO DE AÇO PRETO SEM COSTURA, CONEXÃO SOLDADA, DN 50 (2"), INSTALADO EM REDE DE ALIMENTAÇÃO PARA HIDRANTE - FORNECIMENTO E INSTALAÇÃO. AF_12/2015</v>
          </cell>
          <cell r="D4775" t="str">
            <v>M</v>
          </cell>
          <cell r="E4775" t="str">
            <v>58,86</v>
          </cell>
          <cell r="F4775" t="str">
            <v>59,39</v>
          </cell>
        </row>
        <row r="4776">
          <cell r="A4776" t="str">
            <v>92362</v>
          </cell>
          <cell r="B4776" t="str">
            <v>TUBO DE AÇO PRETO SEM COSTURA, CONEXÃO SOLDADA, DN 65 (2 1/2"), INSTALADO EM REDE DE ALIMENTAÇÃO PARA HIDRANTE - FORNECIMENTO E INSTALAÇÃO. AF_12/2015</v>
          </cell>
          <cell r="D4776" t="str">
            <v>M</v>
          </cell>
          <cell r="E4776" t="str">
            <v>93,83</v>
          </cell>
          <cell r="F4776" t="str">
            <v>94,51</v>
          </cell>
        </row>
        <row r="4777">
          <cell r="A4777" t="str">
            <v>92364</v>
          </cell>
          <cell r="B4777" t="str">
            <v>TUBO DE AÇO GALVANIZADO COM COSTURA, CLASSE MÉDIA, DN 32 (1 1/4"), CONEXÃO ROSQUEADA, INSTALADO EM REDE DE ALIMENTAÇÃO PARA HIDRANTE - FORNECIMENTO E INSTALAÇÃO. AF_12/2015</v>
          </cell>
          <cell r="D4777" t="str">
            <v>M</v>
          </cell>
          <cell r="E4777" t="str">
            <v>42,00</v>
          </cell>
          <cell r="F4777" t="str">
            <v>42,60</v>
          </cell>
        </row>
        <row r="4778">
          <cell r="A4778" t="str">
            <v>92365</v>
          </cell>
          <cell r="B4778" t="str">
            <v>TUBO DE AÇO GALVANIZADO COM COSTURA, CLASSE MÉDIA, DN 40 (1 1/2"), CONEXÃO ROSQUEADA, INSTALADO EM REDE DE ALIMENTAÇÃO PARA HIDRANTE - FORNECIMENTO E INSTALAÇÃO. AF_12/2015</v>
          </cell>
          <cell r="D4778" t="str">
            <v>M</v>
          </cell>
          <cell r="E4778" t="str">
            <v>48,41</v>
          </cell>
          <cell r="F4778" t="str">
            <v>49,06</v>
          </cell>
        </row>
        <row r="4779">
          <cell r="A4779" t="str">
            <v>92366</v>
          </cell>
          <cell r="B4779" t="str">
            <v>TUBO DE AÇO GALVANIZADO COM COSTURA, CLASSE MÉDIA, DN 50 (2"), CONEXÃO ROSQUEADA, INSTALADO EM REDE DE ALIMENTAÇÃO PARA HIDRANTE - FORNECIMENTO E INSTALAÇÃO. AF_12/2015</v>
          </cell>
          <cell r="D4779" t="str">
            <v>M</v>
          </cell>
          <cell r="E4779" t="str">
            <v>67,87</v>
          </cell>
          <cell r="F4779" t="str">
            <v>68,59</v>
          </cell>
        </row>
        <row r="4780">
          <cell r="A4780" t="str">
            <v>92367</v>
          </cell>
          <cell r="B4780" t="str">
            <v>TUBO DE AÇO GALVANIZADO COM COSTURA, CLASSE MÉDIA, DN 65 (2 1/2"), CONEXÃO ROSQUEADA, INSTALADO EM REDE DE ALIMENTAÇÃO PARA HIDRANTE - FORNECIMENTO E INSTALAÇÃO. AF_12/2015</v>
          </cell>
          <cell r="D4780" t="str">
            <v>M</v>
          </cell>
          <cell r="E4780" t="str">
            <v>83,57</v>
          </cell>
          <cell r="F4780" t="str">
            <v>84,39</v>
          </cell>
        </row>
        <row r="4781">
          <cell r="A4781" t="str">
            <v>92368</v>
          </cell>
          <cell r="B4781" t="str">
            <v>TUBO DE AÇO GALVANIZADO COM COSTURA, CLASSE MÉDIA, DN 80 (3"), CONEXÃO ROSQUEADA, INSTALADO EM REDE DE ALIMENTAÇÃO PARA HIDRANTE - FORNECIMENTO E INSTALAÇÃO. AF_12/2015</v>
          </cell>
          <cell r="D4781" t="str">
            <v>M</v>
          </cell>
          <cell r="E4781" t="str">
            <v>110,83</v>
          </cell>
          <cell r="F4781" t="str">
            <v>111,75</v>
          </cell>
        </row>
        <row r="4782">
          <cell r="A4782" t="str">
            <v>92648</v>
          </cell>
          <cell r="B4782" t="str">
            <v>TUBO DE AÇO PRETO SEM COSTURA, CONEXÃO SOLDADA, DN 40 (1 1/2"), INSTALADO EM REDE DE ALIMENTAÇÃO PARA SPRINKLER - FORNECIMENTO E INSTALAÇÃO. AF_12/2015</v>
          </cell>
          <cell r="D4782" t="str">
            <v>M</v>
          </cell>
          <cell r="E4782" t="str">
            <v>50,31</v>
          </cell>
          <cell r="F4782" t="str">
            <v>50,99</v>
          </cell>
        </row>
        <row r="4783">
          <cell r="A4783" t="str">
            <v>92649</v>
          </cell>
          <cell r="B4783" t="str">
            <v>TUBO DE AÇO PRETO SEM COSTURA, CONEXÃO SOLDADA, DN 50 (2"), INSTALADO EM REDE DE ALIMENTAÇÃO PARA SPRINKLER - FORNECIMENTO E INSTALAÇÃO. AF_12/2015</v>
          </cell>
          <cell r="D4783" t="str">
            <v>M</v>
          </cell>
          <cell r="E4783" t="str">
            <v>61,27</v>
          </cell>
          <cell r="F4783" t="str">
            <v>62,06</v>
          </cell>
        </row>
        <row r="4784">
          <cell r="A4784" t="str">
            <v>92650</v>
          </cell>
          <cell r="B4784" t="str">
            <v>TUBO DE AÇO PRETO SEM COSTURA, CONEXÃO SOLDADA, DN 65 (2 1/2"), INSTALADO EM REDE DE ALIMENTAÇÃO PARA SPRINKLER - FORNECIMENTO E INSTALAÇÃO. AF_12/2015</v>
          </cell>
          <cell r="D4784" t="str">
            <v>M</v>
          </cell>
          <cell r="E4784" t="str">
            <v>96,24</v>
          </cell>
          <cell r="F4784" t="str">
            <v>97,19</v>
          </cell>
        </row>
        <row r="4785">
          <cell r="A4785" t="str">
            <v>92652</v>
          </cell>
          <cell r="B4785" t="str">
            <v>TUBO DE AÇO GALVANIZADO COM COSTURA, CLASSE MÉDIA, CONEXÃO ROSQUEADA, DN 32 (1 1/4"), INSTALADO EM REDE DE ALIMENTAÇÃO PARA SPRINKLER - FORNECIMENTO E INSTALAÇÃO. AF_12/2015</v>
          </cell>
          <cell r="D4785" t="str">
            <v>M</v>
          </cell>
          <cell r="E4785" t="str">
            <v>44,95</v>
          </cell>
          <cell r="F4785" t="str">
            <v>45,87</v>
          </cell>
        </row>
        <row r="4786">
          <cell r="A4786" t="str">
            <v>92653</v>
          </cell>
          <cell r="B4786" t="str">
            <v>TUBO DE AÇO GALVANIZADO COM COSTURA, CLASSE MÉDIA, CONEXÃO ROSQUEADA, DN 40 (1 1/2"), INSTALADO EM REDE DE ALIMENTAÇÃO PARA SPRINKLER - FORNECIMENTO E INSTALAÇÃO. AF_12/2015</v>
          </cell>
          <cell r="D4786" t="str">
            <v>M</v>
          </cell>
          <cell r="E4786" t="str">
            <v>51,37</v>
          </cell>
          <cell r="F4786" t="str">
            <v>52,36</v>
          </cell>
        </row>
        <row r="4787">
          <cell r="A4787" t="str">
            <v>92654</v>
          </cell>
          <cell r="B4787" t="str">
            <v>TUBO DE AÇO GALVANIZADO COM COSTURA, CLASSE MÉDIA, CONEXÃO ROSQUEADA, DN 50 (2"), INSTALADO EM REDE DE ALIMENTAÇÃO PARA SPRINKLER - FORNECIMENTO E INSTALAÇÃO. AF_12/2015</v>
          </cell>
          <cell r="D4787" t="str">
            <v>M</v>
          </cell>
          <cell r="E4787" t="str">
            <v>70,83</v>
          </cell>
          <cell r="F4787" t="str">
            <v>71,88</v>
          </cell>
        </row>
        <row r="4788">
          <cell r="A4788" t="str">
            <v>92655</v>
          </cell>
          <cell r="B4788" t="str">
            <v>TUBO DE AÇO GALVANIZADO COM COSTURA, CLASSE MÉDIA, CONEXÃO ROSQUEADA, DN 65 (2 1/2"), INSTALADO EM REDE DE ALIMENTAÇÃO PARA SPRINKLER - FORNECIMENTO E INSTALAÇÃO. AF_12/2015</v>
          </cell>
          <cell r="D4788" t="str">
            <v>M</v>
          </cell>
          <cell r="E4788" t="str">
            <v>86,59</v>
          </cell>
          <cell r="F4788" t="str">
            <v>87,75</v>
          </cell>
        </row>
        <row r="4789">
          <cell r="A4789" t="str">
            <v>92656</v>
          </cell>
          <cell r="B4789" t="str">
            <v>TUBO DE AÇO GALVANIZADO COM COSTURA, CLASSE MÉDIA, CONEXÃO ROSQUEADA, DN 80 (3"), INSTALADO EM REDE DE ALIMENTAÇÃO PARA SPRINKLER - FORNECIMENTO E INSTALAÇÃO. AF_12/2015</v>
          </cell>
          <cell r="D4789" t="str">
            <v>M</v>
          </cell>
          <cell r="E4789" t="str">
            <v>113,86</v>
          </cell>
          <cell r="F4789" t="str">
            <v>115,13</v>
          </cell>
        </row>
        <row r="4790">
          <cell r="A4790" t="str">
            <v>92687</v>
          </cell>
          <cell r="B4790" t="str">
            <v>TUBO DE AÇO GALVANIZADO COM COSTURA, CLASSE MÉDIA, CONEXÃO ROSQUEADA, DN 15 (1/2"), INSTALADO EM RAMAIS E SUB-RAMAIS DE GÁS - FORNECIMENTO E INSTALAÇÃO. AF_12/2015</v>
          </cell>
          <cell r="D4790" t="str">
            <v>M</v>
          </cell>
          <cell r="E4790" t="str">
            <v>20,71</v>
          </cell>
          <cell r="F4790" t="str">
            <v>21,29</v>
          </cell>
        </row>
        <row r="4791">
          <cell r="A4791" t="str">
            <v>92688</v>
          </cell>
          <cell r="B4791" t="str">
            <v>TUBO DE AÇO GALVANIZADO COM COSTURA, CLASSE MÉDIA, CONEXÃO ROSQUEADA, DN 20 (3/4"), INSTALADO EM RAMAIS E SUB-RAMAIS DE GÁS - FORNECIMENTO E INSTALAÇÃO. AF_12/2015</v>
          </cell>
          <cell r="D4791" t="str">
            <v>M</v>
          </cell>
          <cell r="E4791" t="str">
            <v>28,55</v>
          </cell>
          <cell r="F4791" t="str">
            <v>29,54</v>
          </cell>
        </row>
        <row r="4792">
          <cell r="A4792" t="str">
            <v>92689</v>
          </cell>
          <cell r="B4792" t="str">
            <v>TUBO DE AÇO PRETO SEM COSTURA, CLASSE MÉDIA, CONEXÃO SOLDADA, DN 15 (1/2"), INSTALADO EM RAMAIS E SUB-RAMAIS DE GÁS - FORNECIMENTO E INSTALAÇÃO. AF_12/2015</v>
          </cell>
          <cell r="D4792" t="str">
            <v>M</v>
          </cell>
          <cell r="E4792" t="str">
            <v>25,12</v>
          </cell>
          <cell r="F4792" t="str">
            <v>25,72</v>
          </cell>
        </row>
        <row r="4793">
          <cell r="A4793" t="str">
            <v>92690</v>
          </cell>
          <cell r="B4793" t="str">
            <v>TUBO DE AÇO PRETO SEM COSTURA, CLASSE MÉDIA, CONEXÃO SOLDADA, DN 20 (3/4"), INSTALADO EM RAMAIS E SUB-RAMAIS DE GÁS - FORNECIMENTO E INSTALAÇÃO. AF_12/2015</v>
          </cell>
          <cell r="D4793" t="str">
            <v>M</v>
          </cell>
          <cell r="E4793" t="str">
            <v>36,24</v>
          </cell>
          <cell r="F4793" t="str">
            <v>37,28</v>
          </cell>
        </row>
        <row r="4794">
          <cell r="A4794" t="str">
            <v>94462</v>
          </cell>
          <cell r="B4794" t="str">
            <v>TUBO DE AÇO GALVANIZADO COM COSTURA, CLASSE MÉDIA, DN 50 (2), CONEXÃO ROSQUEADA, INSTALADO EM RESERVAÇÃO DE ÁGUA DE EDIFICAÇÃO QUE POSSUA RESERVATÓRIO DE FIBRA/FIBROCIMENTO  FORNECIMENTO E INSTALAÇÃO. AF_06/2016</v>
          </cell>
          <cell r="D4794" t="str">
            <v>M</v>
          </cell>
          <cell r="E4794" t="str">
            <v>74,12</v>
          </cell>
          <cell r="F4794" t="str">
            <v>76,07</v>
          </cell>
        </row>
        <row r="4795">
          <cell r="A4795" t="str">
            <v>94463</v>
          </cell>
          <cell r="B4795" t="str">
            <v>TUBO DE AÇO GALVANIZADO COM COSTURA, CLASSE MÉDIA, DN 65 (2 1/2), CONEXÃO ROSQUEADA, INSTALADO EM RESERVAÇÃO DE ÁGUA DE EDIFICAÇÃO QUE POSSUA RESERVATÓRIO DE FIBRA/FIBROCIMENTO  FORNECIMENTO E INSTALAÇÃO. AF_06/2016</v>
          </cell>
          <cell r="D4795" t="str">
            <v>M</v>
          </cell>
          <cell r="E4795" t="str">
            <v>87,77</v>
          </cell>
          <cell r="F4795" t="str">
            <v>89,72</v>
          </cell>
        </row>
        <row r="4796">
          <cell r="A4796" t="str">
            <v>94464</v>
          </cell>
          <cell r="B4796" t="str">
            <v>TUBO DE AÇO GALVANIZADO COM COSTURA, CLASSE MÉDIA, DN 80 (3), CONEXÃO ROSQUEADA, INSTALADO EM RESERVAÇÃO DE ÁGUA DE EDIFICAÇÃO QUE POSSUA RESERVATÓRIO DE FIBRA/FIBROCIMENTO  FORNECIMENTO E INSTALAÇÃO. AF_06/2016</v>
          </cell>
          <cell r="D4796" t="str">
            <v>M</v>
          </cell>
          <cell r="E4796" t="str">
            <v>124,41</v>
          </cell>
          <cell r="F4796" t="str">
            <v>126,85</v>
          </cell>
        </row>
        <row r="4797">
          <cell r="A4797" t="str">
            <v>94602</v>
          </cell>
          <cell r="B4797" t="str">
            <v>TUBO EM COBRE RÍGIDO, DN 54 MM, CLASSE E, SEM ISOLAMENTO, INSTALADO EM RESERVAÇÃO DE ÁGUA DE EDIFICAÇÃO QUE POSSUA RESERVATÓRIO DE FIBRA/FIBROCIMENTO  FORNECIMENTO E INSTALAÇÃO. AF_06/2016</v>
          </cell>
          <cell r="D4797" t="str">
            <v>M</v>
          </cell>
          <cell r="E4797" t="str">
            <v>125,06</v>
          </cell>
          <cell r="F4797" t="str">
            <v>127,36</v>
          </cell>
        </row>
        <row r="4798">
          <cell r="A4798" t="str">
            <v>94603</v>
          </cell>
          <cell r="B4798" t="str">
            <v>TUBO EM COBRE RÍGIDO, DN 66 MM, CLASSE E, SEM ISOLAMENTO, INSTALADO EM RESERVAÇÃO DE ÁGUA DE EDIFICAÇÃO QUE POSSUA RESERVATÓRIO DE FIBRA/FIBROCIMENTO  FORNECIMENTO E INSTALAÇÃO. AF_06/2016</v>
          </cell>
          <cell r="D4798" t="str">
            <v>M</v>
          </cell>
          <cell r="E4798" t="str">
            <v>167,76</v>
          </cell>
          <cell r="F4798" t="str">
            <v>170,06</v>
          </cell>
        </row>
        <row r="4799">
          <cell r="A4799" t="str">
            <v>94604</v>
          </cell>
          <cell r="B4799" t="str">
            <v>TUBO EM COBRE RÍGIDO, DN 79 MM, CLASSE E, SEM ISOLAMENTO, INSTALADO EM RESERVAÇÃO DE ÁGUA DE EDIFICAÇÃO QUE POSSUA RESERVATÓRIO DE FIBRA/FIBROCIMENTO  FORNECIMENTO E INSTALAÇÃO. AF_06/2016</v>
          </cell>
          <cell r="D4799" t="str">
            <v>M</v>
          </cell>
          <cell r="E4799" t="str">
            <v>228,97</v>
          </cell>
          <cell r="F4799" t="str">
            <v>231,47</v>
          </cell>
        </row>
        <row r="4800">
          <cell r="A4800" t="str">
            <v>94605</v>
          </cell>
          <cell r="B4800" t="str">
            <v>TUBO EM COBRE RÍGIDO, DN 104 MM, CLASSE E, SEM ISOLAMENTO, INSTALADO EM RESERVAÇÃO DE ÁGUA DE EDIFICAÇÃO QUE POSSUA RESERVATÓRIO DE FIBRA/FIBROCIMENTO  FORNECIMENTO E INSTALAÇÃO. AF_06/2016</v>
          </cell>
          <cell r="D4800" t="str">
            <v>M</v>
          </cell>
          <cell r="E4800" t="str">
            <v>326,98</v>
          </cell>
          <cell r="F4800" t="str">
            <v>329,48</v>
          </cell>
        </row>
        <row r="4801">
          <cell r="A4801" t="str">
            <v>94648</v>
          </cell>
          <cell r="B4801" t="str">
            <v>TUBO, PVC, SOLDÁVEL, DN  25 MM, INSTALADO EM RESERVAÇÃO DE ÁGUA DE EDIFICAÇÃO QUE POSSUA RESERVATÓRIO DE FIBRA/FIBROCIMENTO   FORNECIMENTO E INSTALAÇÃO. AF_06/2016</v>
          </cell>
          <cell r="D4801" t="str">
            <v>M</v>
          </cell>
          <cell r="E4801" t="str">
            <v>6,78</v>
          </cell>
          <cell r="F4801" t="str">
            <v>7,22</v>
          </cell>
        </row>
        <row r="4802">
          <cell r="A4802" t="str">
            <v>94649</v>
          </cell>
          <cell r="B4802" t="str">
            <v>TUBO, PVC, SOLDÁVEL, DN 32 MM, INSTALADO EM RESERVAÇÃO DE ÁGUA DE EDIFICAÇÃO QUE POSSUA RESERVATÓRIO DE FIBRA/FIBROCIMENTO   FORNECIMENTO E INSTALAÇÃO. AF_06/2016</v>
          </cell>
          <cell r="D4802" t="str">
            <v>M</v>
          </cell>
          <cell r="E4802" t="str">
            <v>10,22</v>
          </cell>
          <cell r="F4802" t="str">
            <v>10,66</v>
          </cell>
        </row>
        <row r="4803">
          <cell r="A4803" t="str">
            <v>94650</v>
          </cell>
          <cell r="B4803" t="str">
            <v>TUBO, PVC, SOLDÁVEL, DN 40 MM, INSTALADO EM RESERVAÇÃO DE ÁGUA DE EDIFICAÇÃO QUE POSSUA RESERVATÓRIO DE FIBRA/FIBROCIMENTO   FORNECIMENTO E INSTALAÇÃO. AF_06/2016</v>
          </cell>
          <cell r="D4803" t="str">
            <v>M</v>
          </cell>
          <cell r="E4803" t="str">
            <v>14,62</v>
          </cell>
          <cell r="F4803" t="str">
            <v>15,26</v>
          </cell>
        </row>
        <row r="4804">
          <cell r="A4804" t="str">
            <v>94651</v>
          </cell>
          <cell r="B4804" t="str">
            <v>TUBO, PVC, SOLDÁVEL, DN 50 MM, INSTALADO EM RESERVAÇÃO DE ÁGUA DE EDIFICAÇÃO QUE POSSUA RESERVATÓRIO DE FIBRA/FIBROCIMENTO   FORNECIMENTO E INSTALAÇÃO. AF_06/2016</v>
          </cell>
          <cell r="D4804" t="str">
            <v>M</v>
          </cell>
          <cell r="E4804" t="str">
            <v>15,91</v>
          </cell>
          <cell r="F4804" t="str">
            <v>16,55</v>
          </cell>
        </row>
        <row r="4805">
          <cell r="A4805" t="str">
            <v>94652</v>
          </cell>
          <cell r="B4805" t="str">
            <v>TUBO, PVC, SOLDÁVEL, DN 60 MM, INSTALADO EM RESERVAÇÃO DE ÁGUA DE EDIFICAÇÃO QUE POSSUA RESERVATÓRIO DE FIBRA/FIBROCIMENTO   FORNECIMENTO E INSTALAÇÃO. AF_06/2016</v>
          </cell>
          <cell r="D4805" t="str">
            <v>M</v>
          </cell>
          <cell r="E4805" t="str">
            <v>25,89</v>
          </cell>
          <cell r="F4805" t="str">
            <v>26,92</v>
          </cell>
        </row>
        <row r="4806">
          <cell r="A4806" t="str">
            <v>94653</v>
          </cell>
          <cell r="B4806" t="str">
            <v>TUBO, PVC, SOLDÁVEL, DN 75 MM, INSTALADO EM RESERVAÇÃO DE ÁGUA DE EDIFICAÇÃO QUE POSSUA RESERVATÓRIO DE FIBRA/FIBROCIMENTO   FORNECIMENTO E INSTALAÇÃO. AF_06/2016</v>
          </cell>
          <cell r="D4806" t="str">
            <v>M</v>
          </cell>
          <cell r="E4806" t="str">
            <v>37,09</v>
          </cell>
          <cell r="F4806" t="str">
            <v>38,12</v>
          </cell>
        </row>
        <row r="4807">
          <cell r="A4807" t="str">
            <v>94654</v>
          </cell>
          <cell r="B4807" t="str">
            <v>TUBO, PVC, SOLDÁVEL, DN 85 MM, INSTALADO EM RESERVAÇÃO DE ÁGUA DE EDIFICAÇÃO QUE POSSUA RESERVATÓRIO DE FIBRA/FIBROCIMENTO   FORNECIMENTO E INSTALAÇÃO. AF_06/2016</v>
          </cell>
          <cell r="D4807" t="str">
            <v>M</v>
          </cell>
          <cell r="E4807" t="str">
            <v>49,32</v>
          </cell>
          <cell r="F4807" t="str">
            <v>51,13</v>
          </cell>
        </row>
        <row r="4808">
          <cell r="A4808" t="str">
            <v>94655</v>
          </cell>
          <cell r="B4808" t="str">
            <v>TUBO, PVC, SOLDÁVEL, DN 110 MM, INSTALADO EM RESERVAÇÃO DE ÁGUA DE EDIFICAÇÃO QUE POSSUA RESERVATÓRIO DE FIBRA/FIBROCIMENTO   FORNECIMENTO E INSTALAÇÃO. AF_06/2016</v>
          </cell>
          <cell r="D4808" t="str">
            <v>M</v>
          </cell>
          <cell r="E4808" t="str">
            <v>69,27</v>
          </cell>
          <cell r="F4808" t="str">
            <v>71,08</v>
          </cell>
        </row>
        <row r="4809">
          <cell r="A4809" t="str">
            <v>94716</v>
          </cell>
          <cell r="B4809" t="str">
            <v>TUBO, CPVC, SOLDÁVEL, DN 22 MM, INSTALADO EM RESERVAÇÃO DE ÁGUA DE EDIFICAÇÃO QUE POSSUA RESERVATÓRIO DE FIBRA/FIBROCIMENTO  FORNECIMENTO E INSTALAÇÃO. AF_06/2016</v>
          </cell>
          <cell r="D4809" t="str">
            <v>M</v>
          </cell>
          <cell r="E4809" t="str">
            <v>18,14</v>
          </cell>
          <cell r="F4809" t="str">
            <v>18,55</v>
          </cell>
        </row>
        <row r="4810">
          <cell r="A4810" t="str">
            <v>94717</v>
          </cell>
          <cell r="B4810" t="str">
            <v>TUBO, CPVC, SOLDÁVEL, DN 28 MM, INSTALADO EM RESERVAÇÃO DE ÁGUA DE EDIFICAÇÃO QUE POSSUA RESERVATÓRIO DE FIBRA/FIBROCIMENTO  FORNECIMENTO E INSTALAÇÃO. AF_06/2016</v>
          </cell>
          <cell r="D4810" t="str">
            <v>M</v>
          </cell>
          <cell r="E4810" t="str">
            <v>26,86</v>
          </cell>
          <cell r="F4810" t="str">
            <v>27,27</v>
          </cell>
        </row>
        <row r="4811">
          <cell r="A4811" t="str">
            <v>94718</v>
          </cell>
          <cell r="B4811" t="str">
            <v>TUBO, CPVC, SOLDÁVEL, DN 35 MM, INSTALADO EM RESERVAÇÃO DE ÁGUA DE EDIFICAÇÃO QUE POSSUA RESERVATÓRIO DE FIBRA/FIBROCIMENTO  FORNECIMENTO E INSTALAÇÃO. AF_06/2016</v>
          </cell>
          <cell r="D4811" t="str">
            <v>M</v>
          </cell>
          <cell r="E4811" t="str">
            <v>33,18</v>
          </cell>
          <cell r="F4811" t="str">
            <v>33,74</v>
          </cell>
        </row>
        <row r="4812">
          <cell r="A4812" t="str">
            <v>94719</v>
          </cell>
          <cell r="B4812" t="str">
            <v>TUBO, CPVC, SOLDÁVEL, DN 42 MM, INSTALADO EM RESERVAÇÃO DE ÁGUA DE EDIFICAÇÃO QUE POSSUA RESERVATÓRIO DE FIBRA/FIBROCIMENTO  FORNECIMENTO E INSTALAÇÃO. AF_06/2016</v>
          </cell>
          <cell r="D4812" t="str">
            <v>M</v>
          </cell>
          <cell r="E4812" t="str">
            <v>43,64</v>
          </cell>
          <cell r="F4812" t="str">
            <v>44,20</v>
          </cell>
        </row>
        <row r="4813">
          <cell r="A4813" t="str">
            <v>94720</v>
          </cell>
          <cell r="B4813" t="str">
            <v>TUBO, CPVC, SOLDÁVEL, DN 54 MM, INSTALADO EM RESERVAÇÃO DE ÁGUA DE EDIFICAÇÃO QUE POSSUA RESERVATÓRIO DE FIBRA/FIBROCIMENTO  FORNECIMENTO E INSTALAÇÃO. AF_06/2016</v>
          </cell>
          <cell r="D4813" t="str">
            <v>M</v>
          </cell>
          <cell r="E4813" t="str">
            <v>65,77</v>
          </cell>
          <cell r="F4813" t="str">
            <v>66,72</v>
          </cell>
        </row>
        <row r="4814">
          <cell r="A4814" t="str">
            <v>94721</v>
          </cell>
          <cell r="B4814" t="str">
            <v>TUBO, CPVC, SOLDÁVEL, DN 73 MM, INSTALADO EM RESERVAÇÃO DE ÁGUA DE EDIFICAÇÃO QUE POSSUA RESERVATÓRIO DE FIBRA/FIBROCIMENTO  FORNECIMENTO E INSTALAÇÃO. AF_06/2016</v>
          </cell>
          <cell r="D4814" t="str">
            <v>M</v>
          </cell>
          <cell r="E4814" t="str">
            <v>96,42</v>
          </cell>
          <cell r="F4814" t="str">
            <v>97,37</v>
          </cell>
        </row>
        <row r="4815">
          <cell r="A4815" t="str">
            <v>94722</v>
          </cell>
          <cell r="B4815" t="str">
            <v>TUBO, CPVC, SOLDÁVEL, DN 89 MM, INSTALADO EM RESERVAÇÃO DE ÁGUA DE EDIFICAÇÃO QUE POSSUA RESERVATÓRIO DE FIBRA/FIBROCIMENTO  FORNECIMENTO E INSTALAÇÃO. AF_06/2016</v>
          </cell>
          <cell r="D4815" t="str">
            <v>M</v>
          </cell>
          <cell r="E4815" t="str">
            <v>167,76</v>
          </cell>
          <cell r="F4815" t="str">
            <v>169,69</v>
          </cell>
        </row>
        <row r="4816">
          <cell r="A4816" t="str">
            <v>95697</v>
          </cell>
          <cell r="B4816" t="str">
            <v>TUBO DE AÇO PRETO SEM COSTURA, CONEXÃO SOLDADA, DN 40 (1 1/2"), INSTALADO EM REDE DE ALIMENTAÇÃO PARA HIDRANTE - FORNECIMENTO E INSTALAÇÃO. AF_12/2015</v>
          </cell>
          <cell r="D4816" t="str">
            <v>M</v>
          </cell>
          <cell r="E4816" t="str">
            <v>47,89</v>
          </cell>
          <cell r="F4816" t="str">
            <v>48,31</v>
          </cell>
        </row>
        <row r="4817">
          <cell r="A4817" t="str">
            <v>96635</v>
          </cell>
          <cell r="B4817" t="str">
            <v>TUBO, PPR, DN 25, CLASSE PN 20,  INSTALADO EM RAMAL OU SUB-RAMAL DE ÁGUA  FORNECIMENTO E INSTALAÇÃO. AF_06/2015</v>
          </cell>
          <cell r="D4817" t="str">
            <v>M</v>
          </cell>
          <cell r="E4817" t="str">
            <v>19,21</v>
          </cell>
          <cell r="F4817" t="str">
            <v>20,57</v>
          </cell>
        </row>
        <row r="4818">
          <cell r="A4818" t="str">
            <v>96636</v>
          </cell>
          <cell r="B4818" t="str">
            <v>TUBO, PPR, DN 25, CLASSE PN 25 INSTALADO EM RAMAL OU SUB-RAMAL DE ÁGUA  FORNECIMENTO E INSTALAÇÃO. AF_06/2015</v>
          </cell>
          <cell r="D4818" t="str">
            <v>M</v>
          </cell>
          <cell r="E4818" t="str">
            <v>20,30</v>
          </cell>
          <cell r="F4818" t="str">
            <v>21,78</v>
          </cell>
        </row>
        <row r="4819">
          <cell r="A4819" t="str">
            <v>96644</v>
          </cell>
          <cell r="B4819" t="str">
            <v>TUBO, PPR, DN 25, CLASSE PN 20,  INSTALADO EM RAMAL DE DISTRIBUIÇÃO DE ÁGUA  FORNECIMENTO E INSTALAÇÃO. AF_06/2015</v>
          </cell>
          <cell r="D4819" t="str">
            <v>M</v>
          </cell>
          <cell r="E4819" t="str">
            <v>12,52</v>
          </cell>
          <cell r="F4819" t="str">
            <v>13,14</v>
          </cell>
        </row>
        <row r="4820">
          <cell r="A4820" t="str">
            <v>96645</v>
          </cell>
          <cell r="B4820" t="str">
            <v>TUBO, PPR, DN 32, CLASSE PN 12,  INSTALADO EM RAMAL DE DISTRIBUIÇÃO DE ÁGUA  FORNECIMENTO E INSTALAÇÃO. AF_06/2015</v>
          </cell>
          <cell r="D4820" t="str">
            <v>M</v>
          </cell>
          <cell r="E4820" t="str">
            <v>16,22</v>
          </cell>
          <cell r="F4820" t="str">
            <v>17,05</v>
          </cell>
        </row>
        <row r="4821">
          <cell r="A4821" t="str">
            <v>96646</v>
          </cell>
          <cell r="B4821" t="str">
            <v>TUBO, PPR, DN 40, CLASSE PN 12,  INSTALADO EM RAMAL DE DISTRIBUIÇÃO DE ÁGUA  FORNECIMENTO E INSTALAÇÃO. AF_06/2015</v>
          </cell>
          <cell r="D4821" t="str">
            <v>M</v>
          </cell>
          <cell r="E4821" t="str">
            <v>25,14</v>
          </cell>
          <cell r="F4821" t="str">
            <v>26,47</v>
          </cell>
        </row>
        <row r="4822">
          <cell r="A4822" t="str">
            <v>96647</v>
          </cell>
          <cell r="B4822" t="str">
            <v>TUBO, PPR, DN 25, CLASSE PN 25,  INSTALADO EM RAMAL DE DISTRIBUIÇÃO DE ÁGUA  FORNECIMENTO E INSTALAÇÃO. AF_06/2015</v>
          </cell>
          <cell r="D4822" t="str">
            <v>M</v>
          </cell>
          <cell r="E4822" t="str">
            <v>11,30</v>
          </cell>
          <cell r="F4822" t="str">
            <v>11,80</v>
          </cell>
        </row>
        <row r="4823">
          <cell r="A4823" t="str">
            <v>96648</v>
          </cell>
          <cell r="B4823" t="str">
            <v>TUBO, PPR, DN 32, CLASSE PN 25,  INSTALADO EM RAMAL DE DISTRIBUIÇÃO DE ÁGUA  FORNECIMENTO E INSTALAÇÃO. AF_06/2015</v>
          </cell>
          <cell r="D4823" t="str">
            <v>M</v>
          </cell>
          <cell r="E4823" t="str">
            <v>20,59</v>
          </cell>
          <cell r="F4823" t="str">
            <v>21,59</v>
          </cell>
        </row>
        <row r="4824">
          <cell r="A4824" t="str">
            <v>96649</v>
          </cell>
          <cell r="B4824" t="str">
            <v>TUBO, PPR, DN 40, CLASSE PN 25,  INSTALADO EM RAMAL DE DISTRIBUIÇÃO DE ÁGUA  FORNECIMENTO E INSTALAÇÃO. AF_06/2015</v>
          </cell>
          <cell r="D4824" t="str">
            <v>M</v>
          </cell>
          <cell r="E4824" t="str">
            <v>30,34</v>
          </cell>
          <cell r="F4824" t="str">
            <v>31,93</v>
          </cell>
        </row>
        <row r="4825">
          <cell r="A4825" t="str">
            <v>96668</v>
          </cell>
          <cell r="B4825" t="str">
            <v>TUBO, PPR, DN 25, CLASSE PN 20,  INSTALADO EM PRUMADA DE ÁGUA  FORNECIMENTO E INSTALAÇÃO. AF_06/2015</v>
          </cell>
          <cell r="D4825" t="str">
            <v>M</v>
          </cell>
          <cell r="E4825" t="str">
            <v>7,86</v>
          </cell>
          <cell r="F4825" t="str">
            <v>7,96</v>
          </cell>
        </row>
        <row r="4826">
          <cell r="A4826" t="str">
            <v>96669</v>
          </cell>
          <cell r="B4826" t="str">
            <v>TUBO, PPR, DN 32, CLASSE PN 12,  INSTALADO EM PRUMADA DE ÁGUA  FORNECIMENTO E INSTALAÇÃO. AF_06/2015</v>
          </cell>
          <cell r="D4826" t="str">
            <v>M</v>
          </cell>
          <cell r="E4826" t="str">
            <v>9,77</v>
          </cell>
          <cell r="F4826" t="str">
            <v>9,89</v>
          </cell>
        </row>
        <row r="4827">
          <cell r="A4827" t="str">
            <v>96670</v>
          </cell>
          <cell r="B4827" t="str">
            <v>TUBO, PPR, DN 40, CLASSE PN 12,  INSTALADO EM PRUMADA DE ÁGUA  FORNECIMENTO E INSTALAÇÃO. AF_06/2015</v>
          </cell>
          <cell r="D4827" t="str">
            <v>M</v>
          </cell>
          <cell r="E4827" t="str">
            <v>14,82</v>
          </cell>
          <cell r="F4827" t="str">
            <v>15,00</v>
          </cell>
        </row>
        <row r="4828">
          <cell r="A4828" t="str">
            <v>96671</v>
          </cell>
          <cell r="B4828" t="str">
            <v>TUBO, PPR, DN 50, CLASSE PN 12,  INSTALADO EM PRUMADA DE ÁGUA  FORNECIMENTO E INSTALAÇÃO. AF_06/2015</v>
          </cell>
          <cell r="D4828" t="str">
            <v>M</v>
          </cell>
          <cell r="E4828" t="str">
            <v>19,85</v>
          </cell>
          <cell r="F4828" t="str">
            <v>20,11</v>
          </cell>
        </row>
        <row r="4829">
          <cell r="A4829" t="str">
            <v>96672</v>
          </cell>
          <cell r="B4829" t="str">
            <v>TUBO, PPR, DN 63, CLASSE PN 12,  INSTALADO EM PRUMADA DE ÁGUA  FORNECIMENTO E INSTALAÇÃO. AF_06/2015</v>
          </cell>
          <cell r="D4829" t="str">
            <v>M</v>
          </cell>
          <cell r="E4829" t="str">
            <v>29,15</v>
          </cell>
          <cell r="F4829" t="str">
            <v>29,55</v>
          </cell>
        </row>
        <row r="4830">
          <cell r="A4830" t="str">
            <v>96673</v>
          </cell>
          <cell r="B4830" t="str">
            <v>TUBO, PPR, DN 75, CLASSE PN 12,  INSTALADO EM PRUMADA DE ÁGUA  FORNECIMENTO E INSTALAÇÃO. AF_06/2015</v>
          </cell>
          <cell r="D4830" t="str">
            <v>M</v>
          </cell>
          <cell r="E4830" t="str">
            <v>47,61</v>
          </cell>
          <cell r="F4830" t="str">
            <v>48,16</v>
          </cell>
        </row>
        <row r="4831">
          <cell r="A4831" t="str">
            <v>96674</v>
          </cell>
          <cell r="B4831" t="str">
            <v>TUBO, PPR, DN 90, CLASSE PN 12,  INSTALADO EM PRUMADA DE ÁGUA  FORNECIMENTO E INSTALAÇÃO. AF_06/2015</v>
          </cell>
          <cell r="D4831" t="str">
            <v>M</v>
          </cell>
          <cell r="E4831" t="str">
            <v>66,88</v>
          </cell>
          <cell r="F4831" t="str">
            <v>67,69</v>
          </cell>
        </row>
        <row r="4832">
          <cell r="A4832" t="str">
            <v>96675</v>
          </cell>
          <cell r="B4832" t="str">
            <v>TUBO, PPR, DN 110, CLASSE PN 12,  INSTALADO EM PRUMADA DE ÁGUA  FORNECIMENTO E INSTALAÇÃO. AF_06/2015</v>
          </cell>
          <cell r="D4832" t="str">
            <v>M</v>
          </cell>
          <cell r="E4832" t="str">
            <v>116,16</v>
          </cell>
          <cell r="F4832" t="str">
            <v>117,34</v>
          </cell>
        </row>
        <row r="4833">
          <cell r="A4833" t="str">
            <v>96676</v>
          </cell>
          <cell r="B4833" t="str">
            <v>TUBO, PPR, DN 25, CLASSE PN 25,  INSTALADO EM PRUMADA DE ÁGUA  FORNECIMENTO E INSTALAÇÃO. AF_06/2015</v>
          </cell>
          <cell r="D4833" t="str">
            <v>M</v>
          </cell>
          <cell r="E4833" t="str">
            <v>7,82</v>
          </cell>
          <cell r="F4833" t="str">
            <v>7,93</v>
          </cell>
        </row>
        <row r="4834">
          <cell r="A4834" t="str">
            <v>96677</v>
          </cell>
          <cell r="B4834" t="str">
            <v>TUBO, PPR, DN 32, CLASSE PN 25,  INSTALADO EM PRUMADA DE ÁGUA  FORNECIMENTO E INSTALAÇÃO. AF_06/2015</v>
          </cell>
          <cell r="D4834" t="str">
            <v>M</v>
          </cell>
          <cell r="E4834" t="str">
            <v>12,90</v>
          </cell>
          <cell r="F4834" t="str">
            <v>13,05</v>
          </cell>
        </row>
        <row r="4835">
          <cell r="A4835" t="str">
            <v>96678</v>
          </cell>
          <cell r="B4835" t="str">
            <v>TUBO, PPR, DN 40, CLASSE PN 25,  INSTALADO EM PRUMADA DE ÁGUA  FORNECIMENTO E INSTALAÇÃO. AF_06/2015</v>
          </cell>
          <cell r="D4835" t="str">
            <v>M</v>
          </cell>
          <cell r="E4835" t="str">
            <v>17,93</v>
          </cell>
          <cell r="F4835" t="str">
            <v>18,15</v>
          </cell>
        </row>
        <row r="4836">
          <cell r="A4836" t="str">
            <v>96679</v>
          </cell>
          <cell r="B4836" t="str">
            <v>TUBO, PPR, DN 50, CLASSE PN 25,  INSTALADO EM PRUMADA DE ÁGUA  FORNECIMENTO E INSTALAÇÃO. AF_06/2015</v>
          </cell>
          <cell r="D4836" t="str">
            <v>M</v>
          </cell>
          <cell r="E4836" t="str">
            <v>26,19</v>
          </cell>
          <cell r="F4836" t="str">
            <v>26,50</v>
          </cell>
        </row>
        <row r="4837">
          <cell r="A4837" t="str">
            <v>96680</v>
          </cell>
          <cell r="B4837" t="str">
            <v>TUBO, PPR, DN 63, CLASSE PN 25,  INSTALADO EM PRUMADA DE ÁGUA  FORNECIMENTO E INSTALAÇÃO. AF_06/2015</v>
          </cell>
          <cell r="D4837" t="str">
            <v>M</v>
          </cell>
          <cell r="E4837" t="str">
            <v>35,32</v>
          </cell>
          <cell r="F4837" t="str">
            <v>35,80</v>
          </cell>
        </row>
        <row r="4838">
          <cell r="A4838" t="str">
            <v>96681</v>
          </cell>
          <cell r="B4838" t="str">
            <v>TUBO, PPR, DN 75, CLASSE PN 25,  INSTALADO EM PRUMADA DE ÁGUA  FORNECIMENTO E INSTALAÇÃO. AF_06/2015</v>
          </cell>
          <cell r="D4838" t="str">
            <v>M</v>
          </cell>
          <cell r="E4838" t="str">
            <v>65,80</v>
          </cell>
          <cell r="F4838" t="str">
            <v>66,48</v>
          </cell>
        </row>
        <row r="4839">
          <cell r="A4839" t="str">
            <v>96682</v>
          </cell>
          <cell r="B4839" t="str">
            <v>TUBO, PPR, DN 90, CLASSE PN 25,  INSTALADO EM PRUMADA DE ÁGUA  FORNECIMENTO E INSTALAÇÃO. AF_06/2015</v>
          </cell>
          <cell r="D4839" t="str">
            <v>M</v>
          </cell>
          <cell r="E4839" t="str">
            <v>97,04</v>
          </cell>
          <cell r="F4839" t="str">
            <v>97,99</v>
          </cell>
        </row>
        <row r="4840">
          <cell r="A4840" t="str">
            <v>96683</v>
          </cell>
          <cell r="B4840" t="str">
            <v>TUBO, PPR, DN 110, CLASSE PN 25,  INSTALADO EM PRUMADA DE ÁGUA  FORNECIMENTO E INSTALAÇÃO. AF_06/2015</v>
          </cell>
          <cell r="D4840" t="str">
            <v>M</v>
          </cell>
          <cell r="E4840" t="str">
            <v>132,89</v>
          </cell>
          <cell r="F4840" t="str">
            <v>134,31</v>
          </cell>
        </row>
        <row r="4841">
          <cell r="A4841" t="str">
            <v>96718</v>
          </cell>
          <cell r="B4841" t="str">
            <v>TUBO, PPR, DN 20, CLASSE PN 20,  INSTALADO EM RESERVAÇÃO DE ÁGUA DE EDIFICAÇÃO QUE POSSUA RESERVATÓRIO DE FIBRA/FIBROCIMENTO  FORNECIMENTO E INSTALAÇÃO. AF_06/2016</v>
          </cell>
          <cell r="D4841" t="str">
            <v>M</v>
          </cell>
          <cell r="E4841" t="str">
            <v>5,13</v>
          </cell>
          <cell r="F4841" t="str">
            <v>5,16</v>
          </cell>
        </row>
        <row r="4842">
          <cell r="A4842" t="str">
            <v>96719</v>
          </cell>
          <cell r="B4842" t="str">
            <v>TUBO, PPR, DN 25, CLASSE PN 20,  INSTALADO EM RESERVAÇÃO DE ÁGUA DE EDIFICAÇÃO QUE POSSUA RESERVATÓRIO DE FIBRA/FIBROCIMENTO  FORNECIMENTO E INSTALAÇÃO. AF_06/2016</v>
          </cell>
          <cell r="D4842" t="str">
            <v>M</v>
          </cell>
          <cell r="E4842" t="str">
            <v>10,65</v>
          </cell>
          <cell r="F4842" t="str">
            <v>11,08</v>
          </cell>
        </row>
        <row r="4843">
          <cell r="A4843" t="str">
            <v>96720</v>
          </cell>
          <cell r="B4843" t="str">
            <v>TUBO, PPR, DN 32, CLASSE PN 12,  INSTALADO EM RESERVAÇÃO DE ÁGUA DE EDIFICAÇÃO QUE POSSUA RESERVATÓRIO DE FIBRA/FIBROCIMENTO  FORNECIMENTO E INSTALAÇÃO. AF_06/2016</v>
          </cell>
          <cell r="D4843" t="str">
            <v>M</v>
          </cell>
          <cell r="E4843" t="str">
            <v>12,92</v>
          </cell>
          <cell r="F4843" t="str">
            <v>13,44</v>
          </cell>
        </row>
        <row r="4844">
          <cell r="A4844" t="str">
            <v>96721</v>
          </cell>
          <cell r="B4844" t="str">
            <v>TUBO, PPR, DN 40, CLASSE PN 12,  INSTALADO EM RESERVAÇÃO DE ÁGUA DE EDIFICAÇÃO QUE POSSUA RESERVATÓRIO DE FIBRA/FIBROCIMENTO  FORNECIMENTO E INSTALAÇÃO. AF_06/2016</v>
          </cell>
          <cell r="D4844" t="str">
            <v>M</v>
          </cell>
          <cell r="E4844" t="str">
            <v>17,27</v>
          </cell>
          <cell r="F4844" t="str">
            <v>17,79</v>
          </cell>
        </row>
        <row r="4845">
          <cell r="A4845" t="str">
            <v>96722</v>
          </cell>
          <cell r="B4845" t="str">
            <v>TUBO, PPR, DN 50, CLASSE PN 12,  INSTALADO EM RESERVAÇÃO DE ÁGUA DE EDIFICAÇÃO QUE POSSUA RESERVATÓRIO DE FIBRA/FIBROCIMENTO  FORNECIMENTO E INSTALAÇÃO. AF_06/2016</v>
          </cell>
          <cell r="D4845" t="str">
            <v>M</v>
          </cell>
          <cell r="E4845" t="str">
            <v>23,62</v>
          </cell>
          <cell r="F4845" t="str">
            <v>24,40</v>
          </cell>
        </row>
        <row r="4846">
          <cell r="A4846" t="str">
            <v>96723</v>
          </cell>
          <cell r="B4846" t="str">
            <v>TUBO, PPR, DN 63, CLASSE PN 12,  INSTALADO EM RESERVAÇÃO DE ÁGUA DE EDIFICAÇÃO QUE POSSUA RESERVATÓRIO DE FIBRA/FIBROCIMENTO  FORNECIMENTO E INSTALAÇÃO. AF_06/2016</v>
          </cell>
          <cell r="D4846" t="str">
            <v>M</v>
          </cell>
          <cell r="E4846" t="str">
            <v>31,23</v>
          </cell>
          <cell r="F4846" t="str">
            <v>32,01</v>
          </cell>
        </row>
        <row r="4847">
          <cell r="A4847" t="str">
            <v>96724</v>
          </cell>
          <cell r="B4847" t="str">
            <v>TUBO, PPR, DN 75, CLASSE PN 12,  INSTALADO EM RESERVAÇÃO DE ÁGUA DE EDIFICAÇÃO QUE POSSUA RESERVATÓRIO DE FIBRA/FIBROCIMENTO  FORNECIMENTO E INSTALAÇÃO. AF_06/2016</v>
          </cell>
          <cell r="D4847" t="str">
            <v>M</v>
          </cell>
          <cell r="E4847" t="str">
            <v>51,02</v>
          </cell>
          <cell r="F4847" t="str">
            <v>52,31</v>
          </cell>
        </row>
        <row r="4848">
          <cell r="A4848" t="str">
            <v>96725</v>
          </cell>
          <cell r="B4848" t="str">
            <v>TUBO, PPR, DN 90, CLASSE PN 12,  INSTALADO EM RESERVAÇÃO DE ÁGUA DE EDIFICAÇÃO QUE POSSUA RESERVATÓRIO DE FIBRA/FIBROCIMENTO  FORNECIMENTO E INSTALAÇÃO. AF_06/2016</v>
          </cell>
          <cell r="D4848" t="str">
            <v>M</v>
          </cell>
          <cell r="E4848" t="str">
            <v>66,87</v>
          </cell>
          <cell r="F4848" t="str">
            <v>68,16</v>
          </cell>
        </row>
        <row r="4849">
          <cell r="A4849" t="str">
            <v>96726</v>
          </cell>
          <cell r="B4849" t="str">
            <v>TUBO, PPR, DN 110, CLASSE PN 12,  INSTALADO EM RESERVAÇÃO DE ÁGUA DE EDIFICAÇÃO QUE POSSUA RESERVATÓRIO DE FIBRA/FIBROCIMENTO  FORNECIMENTO E INSTALAÇÃO. AF_06/2016</v>
          </cell>
          <cell r="D4849" t="str">
            <v>M</v>
          </cell>
          <cell r="E4849" t="str">
            <v>108,99</v>
          </cell>
          <cell r="F4849" t="str">
            <v>111,02</v>
          </cell>
        </row>
        <row r="4850">
          <cell r="A4850" t="str">
            <v>96727</v>
          </cell>
          <cell r="B4850" t="str">
            <v>TUBO, PPR, DN 20, CLASSE PN 25,  INSTALADO EM RESERVAÇÃO DE ÁGUA DE EDIFICAÇÃO QUE POSSUA RESERVATÓRIO DE FIBRA/FIBROCIMENTO  FORNECIMENTO E INSTALAÇÃO. AF_06/2016</v>
          </cell>
          <cell r="D4850" t="str">
            <v>M</v>
          </cell>
          <cell r="E4850" t="str">
            <v>9,25</v>
          </cell>
          <cell r="F4850" t="str">
            <v>9,73</v>
          </cell>
        </row>
        <row r="4851">
          <cell r="A4851" t="str">
            <v>96728</v>
          </cell>
          <cell r="B4851" t="str">
            <v>TUBO, PPR, DN 25, CLASSE PN 25,  INSTALADO EM RESERVAÇÃO DE ÁGUA DE EDIFICAÇÃO QUE POSSUA RESERVATÓRIO DE FIBRA/FIBROCIMENTO  FORNECIMENTO E INSTALAÇÃO. AF_06/2016</v>
          </cell>
          <cell r="D4851" t="str">
            <v>M</v>
          </cell>
          <cell r="E4851" t="str">
            <v>11,01</v>
          </cell>
          <cell r="F4851" t="str">
            <v>11,49</v>
          </cell>
        </row>
        <row r="4852">
          <cell r="A4852" t="str">
            <v>96729</v>
          </cell>
          <cell r="B4852" t="str">
            <v>TUBO, PPR, DN 32, CLASSE PN 25,  INSTALADO EM RESERVAÇÃO DE ÁGUA DE EDIFICAÇÃO QUE POSSUA RESERVATÓRIO DE FIBRA/FIBROCIMENTO  FORNECIMENTO E INSTALAÇÃO. AF_06/2016</v>
          </cell>
          <cell r="D4852" t="str">
            <v>M</v>
          </cell>
          <cell r="E4852" t="str">
            <v>16,60</v>
          </cell>
          <cell r="F4852" t="str">
            <v>17,22</v>
          </cell>
        </row>
        <row r="4853">
          <cell r="A4853" t="str">
            <v>96730</v>
          </cell>
          <cell r="B4853" t="str">
            <v>TUBO, PPR, DN 40, CLASSE PN 25,  INSTALADO EM RESERVAÇÃO DE ÁGUA DE EDIFICAÇÃO QUE POSSUA RESERVATÓRIO DE FIBRA/FIBROCIMENTO  FORNECIMENTO E INSTALAÇÃO. AF_06/2016</v>
          </cell>
          <cell r="D4853" t="str">
            <v>M</v>
          </cell>
          <cell r="E4853" t="str">
            <v>20,87</v>
          </cell>
          <cell r="F4853" t="str">
            <v>21,49</v>
          </cell>
        </row>
        <row r="4854">
          <cell r="A4854" t="str">
            <v>96731</v>
          </cell>
          <cell r="B4854" t="str">
            <v>TUBO, PPR, DN 50, CLASSE PN 25,  INSTALADO EM RESERVAÇÃO DE ÁGUA DE EDIFICAÇÃO QUE POSSUA RESERVATÓRIO DE FIBRA/FIBROCIMENTO  FORNECIMENTO E INSTALAÇÃO. AF_06/2016</v>
          </cell>
          <cell r="D4854" t="str">
            <v>M</v>
          </cell>
          <cell r="E4854" t="str">
            <v>30,55</v>
          </cell>
          <cell r="F4854" t="str">
            <v>31,49</v>
          </cell>
        </row>
        <row r="4855">
          <cell r="A4855" t="str">
            <v>96732</v>
          </cell>
          <cell r="B4855" t="str">
            <v>TUBO, PPR, DN 63, CLASSE PN 25,  INSTALADO EM RESERVAÇÃO DE ÁGUA DE EDIFICAÇÃO QUE POSSUA RESERVATÓRIO DE FIBRA/FIBROCIMENTO  FORNECIMENTO E INSTALAÇÃO. AF_06/2016</v>
          </cell>
          <cell r="D4855" t="str">
            <v>M</v>
          </cell>
          <cell r="E4855" t="str">
            <v>37,77</v>
          </cell>
          <cell r="F4855" t="str">
            <v>38,71</v>
          </cell>
        </row>
        <row r="4856">
          <cell r="A4856" t="str">
            <v>96733</v>
          </cell>
          <cell r="B4856" t="str">
            <v>TUBO, PPR, DN 75, CLASSE PN 25,  INSTALADO EM RESERVAÇÃO DE ÁGUA DE EDIFICAÇÃO QUE POSSUA RESERVATÓRIO DE FIBRA/FIBROCIMENTO  FORNECIMENTO E INSTALAÇÃO. AF_06/2016</v>
          </cell>
          <cell r="D4856" t="str">
            <v>M</v>
          </cell>
          <cell r="E4856" t="str">
            <v>69,24</v>
          </cell>
          <cell r="F4856" t="str">
            <v>70,79</v>
          </cell>
        </row>
        <row r="4857">
          <cell r="A4857" t="str">
            <v>96734</v>
          </cell>
          <cell r="B4857" t="str">
            <v>TUBO, PPR, DN 90, CLASSE PN 25,  INSTALADO EM RESERVAÇÃO DE ÁGUA DE EDIFICAÇÃO QUE POSSUA RESERVATÓRIO DE FIBRA/FIBROCIMENTO  FORNECIMENTO E INSTALAÇÃO. AF_06/2016</v>
          </cell>
          <cell r="D4857" t="str">
            <v>M</v>
          </cell>
          <cell r="E4857" t="str">
            <v>95,80</v>
          </cell>
          <cell r="F4857" t="str">
            <v>97,35</v>
          </cell>
        </row>
        <row r="4858">
          <cell r="A4858" t="str">
            <v>96735</v>
          </cell>
          <cell r="B4858" t="str">
            <v>TUBO, PPR, DN 110, CLASSE PN 25,  INSTALADO EM RESERVAÇÃO DE ÁGUA DE EDIFICAÇÃO QUE POSSUA RESERVATÓRIO DE FIBRA/FIBROCIMENTO  FORNECIMENTO E INSTALAÇÃO. AF_06/2016</v>
          </cell>
          <cell r="D4858" t="str">
            <v>M</v>
          </cell>
          <cell r="E4858" t="str">
            <v>125,19</v>
          </cell>
          <cell r="F4858" t="str">
            <v>127,62</v>
          </cell>
        </row>
        <row r="4859">
          <cell r="A4859" t="str">
            <v>96794</v>
          </cell>
          <cell r="B4859" t="str">
            <v>TUBO, PEX, MONOCAMADA, DN 16, INSTALADO EM RAMAL OU SUB-RAMAL DE ÁGUA  FORNECIMENTO E INSTALAÇÃO. AF_06/2015</v>
          </cell>
          <cell r="D4859" t="str">
            <v>M</v>
          </cell>
          <cell r="E4859" t="str">
            <v>6,08</v>
          </cell>
          <cell r="F4859" t="str">
            <v>6,29</v>
          </cell>
        </row>
        <row r="4860">
          <cell r="A4860" t="str">
            <v>96795</v>
          </cell>
          <cell r="B4860" t="str">
            <v>TUBO, PEX, MONOCAMADA, DN 20, INSTALADO EM RAMAL OU SUB-RAMAL DE ÁGUA  FORNECIMENTO E INSTALAÇÃO. AF_06/2015</v>
          </cell>
          <cell r="D4860" t="str">
            <v>M</v>
          </cell>
          <cell r="E4860" t="str">
            <v>7,73</v>
          </cell>
          <cell r="F4860" t="str">
            <v>7,98</v>
          </cell>
        </row>
        <row r="4861">
          <cell r="A4861" t="str">
            <v>96796</v>
          </cell>
          <cell r="B4861" t="str">
            <v>TUBO, PEX, MONOCAMADA, DN 25, INSTALADO EM RAMAL OU SUB-RAMAL DE ÁGUA  FORNECIMENTO E INSTALAÇÃO. AF_06/2015</v>
          </cell>
          <cell r="D4861" t="str">
            <v>M</v>
          </cell>
          <cell r="E4861" t="str">
            <v>10,82</v>
          </cell>
          <cell r="F4861" t="str">
            <v>11,13</v>
          </cell>
        </row>
        <row r="4862">
          <cell r="A4862" t="str">
            <v>96797</v>
          </cell>
          <cell r="B4862" t="str">
            <v>TUBO, PEX, MONOCAMADA, DN 32, INSTALADO EM RAMAL OU SUB-RAMAL DE ÁGUA  FORNECIMENTO E INSTALAÇÃO. AF_06/2015</v>
          </cell>
          <cell r="D4862" t="str">
            <v>M</v>
          </cell>
          <cell r="E4862" t="str">
            <v>16,38</v>
          </cell>
          <cell r="F4862" t="str">
            <v>16,76</v>
          </cell>
        </row>
        <row r="4863">
          <cell r="A4863" t="str">
            <v>96798</v>
          </cell>
          <cell r="B4863" t="str">
            <v>TUBO, PEX, MONOCAMADA, DN 16, INSTALADO EM RAMAL DE DISTRIBUIÇÃO DE ÁGUA  FORNECIMENTO E INSTALAÇÃO. AF_06/2015</v>
          </cell>
          <cell r="D4863" t="str">
            <v>M</v>
          </cell>
          <cell r="E4863" t="str">
            <v>6,17</v>
          </cell>
          <cell r="F4863" t="str">
            <v>6,39</v>
          </cell>
        </row>
        <row r="4864">
          <cell r="A4864" t="str">
            <v>96799</v>
          </cell>
          <cell r="B4864" t="str">
            <v>TUBO, PEX, MONOCAMADA, DN 20, INSTALADO EM RAMAL DE DISTRIBUIÇÃO DE ÁGUA  FORNECIMENTO E INSTALAÇÃO. AF_06/2015</v>
          </cell>
          <cell r="D4864" t="str">
            <v>M</v>
          </cell>
          <cell r="E4864" t="str">
            <v>8,26</v>
          </cell>
          <cell r="F4864" t="str">
            <v>8,57</v>
          </cell>
        </row>
        <row r="4865">
          <cell r="A4865" t="str">
            <v>96800</v>
          </cell>
          <cell r="B4865" t="str">
            <v>TUBO, PEX, MONOCAMADA, DN 25, INSTALADO EM RAMAL DE DISTRIBUIÇÃO DE ÁGUA  FORNECIMENTO E INSTALAÇÃO. AF_06/2015</v>
          </cell>
          <cell r="D4865" t="str">
            <v>M</v>
          </cell>
          <cell r="E4865" t="str">
            <v>11,92</v>
          </cell>
          <cell r="F4865" t="str">
            <v>12,34</v>
          </cell>
        </row>
        <row r="4866">
          <cell r="A4866" t="str">
            <v>96801</v>
          </cell>
          <cell r="B4866" t="str">
            <v>TUBO, PEX, MONOCAMADA, DN 32, INSTALADO EM RAMAL DE DISTRIBUIÇÃO DE ÁGUA  FORNECIMENTO E INSTALAÇÃO. AF_06/2015</v>
          </cell>
          <cell r="D4866" t="str">
            <v>M</v>
          </cell>
          <cell r="E4866" t="str">
            <v>18,26</v>
          </cell>
          <cell r="F4866" t="str">
            <v>18,84</v>
          </cell>
        </row>
        <row r="4867">
          <cell r="A4867" t="str">
            <v>97327</v>
          </cell>
          <cell r="B4867" t="str">
            <v>TUBO EM COBRE FLEXÍVEL, DN 1/4, COM ISOLAMENTO, INSTALADO EM RAMAL DE ALIMENTAÇÃO DE AR CONDICIONADO COM CONDENSADORA INDIVIDUAL   FORNECIMENTO E INSTALAÇÃO. AF_12/2015</v>
          </cell>
          <cell r="D4867" t="str">
            <v>M</v>
          </cell>
          <cell r="E4867" t="str">
            <v>17,43</v>
          </cell>
          <cell r="F4867" t="str">
            <v>17,60</v>
          </cell>
        </row>
        <row r="4868">
          <cell r="A4868" t="str">
            <v>97328</v>
          </cell>
          <cell r="B4868" t="str">
            <v>TUBO EM COBRE FLEXÍVEL, DN 3/8", COM ISOLAMENTO, INSTALADO EM RAMAL DE ALIMENTAÇÃO DE AR CONDICIONADO COM CONDENSADORA INDIVIDUAL  FORNECIMENTO E INSTALAÇÃO. AF_12/2015</v>
          </cell>
          <cell r="D4868" t="str">
            <v>M</v>
          </cell>
          <cell r="E4868" t="str">
            <v>30,48</v>
          </cell>
          <cell r="F4868" t="str">
            <v>30,67</v>
          </cell>
        </row>
        <row r="4869">
          <cell r="A4869" t="str">
            <v>97329</v>
          </cell>
          <cell r="B4869" t="str">
            <v>TUBO EM COBRE FLEXÍVEL, DN 1/2", COM ISOLAMENTO, INSTALADO EM RAMAL DE ALIMENTAÇÃO DE AR CONDICIONADO COM CONDENSADORA INDIVIDUAL  FORNECIMENTO E INSTALAÇÃO. AF_12/2015</v>
          </cell>
          <cell r="D4869" t="str">
            <v>M</v>
          </cell>
          <cell r="E4869" t="str">
            <v>37,97</v>
          </cell>
          <cell r="F4869" t="str">
            <v>38,17</v>
          </cell>
        </row>
        <row r="4870">
          <cell r="A4870" t="str">
            <v>97330</v>
          </cell>
          <cell r="B4870" t="str">
            <v>TUBO EM COBRE FLEXÍVEL, DN 5/8", COM ISOLAMENTO, INSTALADO EM RAMAL DE ALIMENTAÇÃO DE AR CONDICIONADO COM CONDENSADORA INDIVIDUAL  FORNECIMENTO E INSTALAÇÃO. AF_12/2015</v>
          </cell>
          <cell r="D4870" t="str">
            <v>M</v>
          </cell>
          <cell r="E4870" t="str">
            <v>46,26</v>
          </cell>
          <cell r="F4870" t="str">
            <v>46,48</v>
          </cell>
        </row>
        <row r="4871">
          <cell r="A4871" t="str">
            <v>97331</v>
          </cell>
          <cell r="B4871" t="str">
            <v>TUBO EM COBRE FLEXÍVEL, DN 1/4", COM ISOLAMENTO, INSTALADO EM RAMAL DE ALIMENTAÇÃO DE AR CONDICIONADO COM CONDENSADORA CENTRAL  FORNECIMENTO E INSTALAÇÃO. AF_12/2015</v>
          </cell>
          <cell r="D4871" t="str">
            <v>M</v>
          </cell>
          <cell r="E4871" t="str">
            <v>17,64</v>
          </cell>
          <cell r="F4871" t="str">
            <v>17,83</v>
          </cell>
        </row>
        <row r="4872">
          <cell r="A4872" t="str">
            <v>97332</v>
          </cell>
          <cell r="B4872" t="str">
            <v>TUBO EM COBRE FLEXÍVEL, DN 3/8", COM ISOLAMENTO, INSTALADO EM RAMAL DE ALIMENTAÇÃO DE AR CONDICIONADO COM CONDENSADORA CENTRAL  FORNECIMENTO E INSTALAÇÃO. AF_12/2015</v>
          </cell>
          <cell r="D4872" t="str">
            <v>M</v>
          </cell>
          <cell r="E4872" t="str">
            <v>30,73</v>
          </cell>
          <cell r="F4872" t="str">
            <v>30,94</v>
          </cell>
        </row>
        <row r="4873">
          <cell r="A4873" t="str">
            <v>97333</v>
          </cell>
          <cell r="B4873" t="str">
            <v>TUBO EM COBRE FLEXÍVEL, DN 1/2", COM ISOLAMENTO, INSTALADO EM RAMAL DE ALIMENTAÇÃO DE AR CONDICIONADO COM CONDENSADORA CENTRAL  FORNECIMENTO E INSTALAÇÃO. AF_12/2015</v>
          </cell>
          <cell r="D4873" t="str">
            <v>M</v>
          </cell>
          <cell r="E4873" t="str">
            <v>38,27</v>
          </cell>
          <cell r="F4873" t="str">
            <v>38,51</v>
          </cell>
        </row>
        <row r="4874">
          <cell r="A4874" t="str">
            <v>97334</v>
          </cell>
          <cell r="B4874" t="str">
            <v>TUBO EM COBRE FLEXÍVEL, DN 5/8, COM ISOLAMENTO, INSTALADO EM RAMAL DE ALIMENTAÇÃO DE AR CONDICIONADO COM CONDENSADORA CENTRAL   FORNECIMENTO E INSTALAÇÃO. AF_12/2015</v>
          </cell>
          <cell r="D4874" t="str">
            <v>M</v>
          </cell>
          <cell r="E4874" t="str">
            <v>46,59</v>
          </cell>
          <cell r="F4874" t="str">
            <v>46,84</v>
          </cell>
        </row>
        <row r="4875">
          <cell r="A4875" t="str">
            <v>97335</v>
          </cell>
          <cell r="B4875" t="str">
            <v>TUBO EM COBRE RÍGIDO, DN 22 MM, CLASSE A, SEM ISOLAMENTO, INSTALADO EM PRUMADA  FORNECIMENTO E INSTALAÇÃO. AF_12/2015</v>
          </cell>
          <cell r="D4875" t="str">
            <v>M</v>
          </cell>
          <cell r="E4875" t="str">
            <v>46,60</v>
          </cell>
          <cell r="F4875" t="str">
            <v>46,76</v>
          </cell>
        </row>
        <row r="4876">
          <cell r="A4876" t="str">
            <v>97336</v>
          </cell>
          <cell r="B4876" t="str">
            <v>TUBO EM COBRE RÍGIDO, DN 28 MM, CLASSE A, SEM ISOLAMENTO, INSTALADO EM PRUMADA  FORNECIMENTO E INSTALAÇÃO. AF_12/2015</v>
          </cell>
          <cell r="D4876" t="str">
            <v>M</v>
          </cell>
          <cell r="E4876" t="str">
            <v>59,17</v>
          </cell>
          <cell r="F4876" t="str">
            <v>59,36</v>
          </cell>
        </row>
        <row r="4877">
          <cell r="A4877" t="str">
            <v>97337</v>
          </cell>
          <cell r="B4877" t="str">
            <v>TUBO EM COBRE RÍGIDO, DN 35 MM, CLASSE A, SEM ISOLAMENTO, INSTALADO EM PRUMADA  FORNECIMENTO E INSTALAÇÃO. AF_12/2015</v>
          </cell>
          <cell r="D4877" t="str">
            <v>M</v>
          </cell>
          <cell r="E4877" t="str">
            <v>88,82</v>
          </cell>
          <cell r="F4877" t="str">
            <v>89,05</v>
          </cell>
        </row>
        <row r="4878">
          <cell r="A4878" t="str">
            <v>97338</v>
          </cell>
          <cell r="B4878" t="str">
            <v>TUBO EM COBRE RÍGIDO, DN 42 MM, CLASSE A, SEM ISOLAMENTO, INSTALADO EM PRUMADA  FORNECIMENTO E INSTALAÇÃO. AF_12/2015</v>
          </cell>
          <cell r="D4878" t="str">
            <v>M</v>
          </cell>
          <cell r="E4878" t="str">
            <v>106,76</v>
          </cell>
          <cell r="F4878" t="str">
            <v>107,01</v>
          </cell>
        </row>
        <row r="4879">
          <cell r="A4879" t="str">
            <v>97339</v>
          </cell>
          <cell r="B4879" t="str">
            <v>TUBO EM COBRE RÍGIDO, DN 54 MM, CLASSE A, SEM ISOLAMENTO, INSTALADO EM PRUMADA  FORNECIMENTO E INSTALAÇÃO. AF_12/2015</v>
          </cell>
          <cell r="D4879" t="str">
            <v>M</v>
          </cell>
          <cell r="E4879" t="str">
            <v>114,86</v>
          </cell>
          <cell r="F4879" t="str">
            <v>115,17</v>
          </cell>
        </row>
        <row r="4880">
          <cell r="A4880" t="str">
            <v>97340</v>
          </cell>
          <cell r="B4880" t="str">
            <v>TUBO EM COBRE RÍGIDO, DN 66 MM, CLASSE A, SEM ISOLAMENTO, INSTALADO EM PRUMADA  FORNECIMENTO E INSTALAÇÃO. AF_12/2015</v>
          </cell>
          <cell r="D4880" t="str">
            <v>M</v>
          </cell>
          <cell r="E4880" t="str">
            <v>115,37</v>
          </cell>
          <cell r="F4880" t="str">
            <v>115,74</v>
          </cell>
        </row>
        <row r="4881">
          <cell r="A4881" t="str">
            <v>97341</v>
          </cell>
          <cell r="B4881" t="str">
            <v>TUBO EM COBRE RÍGIDO, DN 15 MM, CLASSE A, SEM ISOLAMENTO, INSTALADO EM RAMAL DE DISTRIBUIÇÃO  FORNECIMENTO E INSTALAÇÃO. AF_12/2015</v>
          </cell>
          <cell r="D4881" t="str">
            <v>M</v>
          </cell>
          <cell r="E4881" t="str">
            <v>31,69</v>
          </cell>
          <cell r="F4881" t="str">
            <v>32,11</v>
          </cell>
        </row>
        <row r="4882">
          <cell r="A4882" t="str">
            <v>97342</v>
          </cell>
          <cell r="B4882" t="str">
            <v>TUBO EM COBRE RÍGIDO, DN 22 MM, CLASSE A, SEM ISOLAMENTO, INSTALADO EM RAMAL DE DISTRIBUIÇÃO FORNECIMENTO E INSTALAÇÃO. AF_12/2015</v>
          </cell>
          <cell r="D4882" t="str">
            <v>M</v>
          </cell>
          <cell r="E4882" t="str">
            <v>49,54</v>
          </cell>
          <cell r="F4882" t="str">
            <v>50,02</v>
          </cell>
        </row>
        <row r="4883">
          <cell r="A4883" t="str">
            <v>97343</v>
          </cell>
          <cell r="B4883" t="str">
            <v>TUBO EM COBRE RÍGIDO, DN 28 MM, CLASSE A, SEM ISOLAMENTO, INSTALADO EM RAMAL DE DISTRIBUIÇÃO FORNECIMENTO E INSTALAÇÃO. AF_12/2015</v>
          </cell>
          <cell r="D4883" t="str">
            <v>M</v>
          </cell>
          <cell r="E4883" t="str">
            <v>62,32</v>
          </cell>
          <cell r="F4883" t="str">
            <v>62,86</v>
          </cell>
        </row>
        <row r="4884">
          <cell r="A4884" t="str">
            <v>97344</v>
          </cell>
          <cell r="B4884" t="str">
            <v>TUBO EM COBRE RÍGIDO, DN 15 MM, CLASSE A, SEM ISOLAMENTO, INSTALADO EM RAMAL E SUB-RAMAL  FORNECIMENTO E INSTALAÇÃO. AF_12/2015</v>
          </cell>
          <cell r="D4884" t="str">
            <v>M</v>
          </cell>
          <cell r="E4884" t="str">
            <v>38,13</v>
          </cell>
          <cell r="F4884" t="str">
            <v>39,28</v>
          </cell>
        </row>
        <row r="4885">
          <cell r="A4885" t="str">
            <v>97345</v>
          </cell>
          <cell r="B4885" t="str">
            <v>TUBO EM COBRE RÍGIDO, DN 22 MM, CLASSE A, SEM ISOLAMENTO, INSTALADO EM RAMAL E SUB-RAMAL  FORNECIMENTO E INSTALAÇÃO. AF_12/2015</v>
          </cell>
          <cell r="D4885" t="str">
            <v>M</v>
          </cell>
          <cell r="E4885" t="str">
            <v>60,61</v>
          </cell>
          <cell r="F4885" t="str">
            <v>62,33</v>
          </cell>
        </row>
        <row r="4886">
          <cell r="A4886" t="str">
            <v>97346</v>
          </cell>
          <cell r="B4886" t="str">
            <v>TUBO EM COBRE RÍGIDO, DN 28 MM, CLASSE A, SEM ISOLAMENTO, INSTALADO EM RAMAL E SUB-RAMAL  FORNECIMENTO E INSTALAÇÃO. AF_12/2015</v>
          </cell>
          <cell r="D4886" t="str">
            <v>M</v>
          </cell>
          <cell r="E4886" t="str">
            <v>77,43</v>
          </cell>
          <cell r="F4886" t="str">
            <v>79,64</v>
          </cell>
        </row>
        <row r="4887">
          <cell r="A4887" t="str">
            <v>97347</v>
          </cell>
          <cell r="B4887" t="str">
            <v>TUBO EM COBRE RÍGIDO, DN 22 MM, CLASSE I, SEM ISOLAMENTO, INSTALADO EM PRUMADA  FORNECIMENTO E INSTALAÇÃO. AF_12/2015</v>
          </cell>
          <cell r="D4887" t="str">
            <v>M</v>
          </cell>
          <cell r="E4887" t="str">
            <v>56,10</v>
          </cell>
          <cell r="F4887" t="str">
            <v>56,26</v>
          </cell>
        </row>
        <row r="4888">
          <cell r="A4888" t="str">
            <v>97348</v>
          </cell>
          <cell r="B4888" t="str">
            <v>TUBO EM COBRE RÍGIDO, DN 28 MM, CLASSE I, SEM ISOLAMENTO, INSTALADO EM PRUMADA  FORNECIMENTO E INSTALAÇÃO. AF_12/2015</v>
          </cell>
          <cell r="D4888" t="str">
            <v>M</v>
          </cell>
          <cell r="E4888" t="str">
            <v>77,45</v>
          </cell>
          <cell r="F4888" t="str">
            <v>77,64</v>
          </cell>
        </row>
        <row r="4889">
          <cell r="A4889" t="str">
            <v>97349</v>
          </cell>
          <cell r="B4889" t="str">
            <v>TUBO EM COBRE RÍGIDO, DN 35 MM, CLASSE I, SEM ISOLAMENTO, INSTALADO EM PRUMADA  FORNECIMENTO E INSTALAÇÃO. AF_12/2015</v>
          </cell>
          <cell r="D4889" t="str">
            <v>M</v>
          </cell>
          <cell r="E4889" t="str">
            <v>111,57</v>
          </cell>
          <cell r="F4889" t="str">
            <v>111,80</v>
          </cell>
        </row>
        <row r="4890">
          <cell r="A4890" t="str">
            <v>97350</v>
          </cell>
          <cell r="B4890" t="str">
            <v>TUBO EM COBRE RÍGIDO, DN 42 MM, CLASSE I, SEM ISOLAMENTO, INSTALADO EM PRUMADA  FORNECIMENTO E INSTALAÇÃO. AF_12/2015</v>
          </cell>
          <cell r="D4890" t="str">
            <v>M</v>
          </cell>
          <cell r="E4890" t="str">
            <v>135,47</v>
          </cell>
          <cell r="F4890" t="str">
            <v>135,72</v>
          </cell>
        </row>
        <row r="4891">
          <cell r="A4891" t="str">
            <v>97351</v>
          </cell>
          <cell r="B4891" t="str">
            <v>TUBO EM COBRE RÍGIDO, DN 54 MM, CLASSE I, SEM ISOLAMENTO, INSTALADO EM PRUMADA  FORNECIMENTO E INSTALAÇÃO. AF_12/2015</v>
          </cell>
          <cell r="D4891" t="str">
            <v>M</v>
          </cell>
          <cell r="E4891" t="str">
            <v>187,27</v>
          </cell>
          <cell r="F4891" t="str">
            <v>187,58</v>
          </cell>
        </row>
        <row r="4892">
          <cell r="A4892" t="str">
            <v>97352</v>
          </cell>
          <cell r="B4892" t="str">
            <v>TUBO EM COBRE RÍGIDO, DN 66 MM, CLASSE I, SEM ISOLAMENTO, INSTALADO EM PRUMADA  FORNECIMENTO E INSTALAÇÃO. AF_12/2015</v>
          </cell>
          <cell r="D4892" t="str">
            <v>M</v>
          </cell>
          <cell r="E4892" t="str">
            <v>242,64</v>
          </cell>
          <cell r="F4892" t="str">
            <v>243,01</v>
          </cell>
        </row>
        <row r="4893">
          <cell r="A4893" t="str">
            <v>97353</v>
          </cell>
          <cell r="B4893" t="str">
            <v>TUBO EM COBRE RÍGIDO, DN 15 MM, CLASSE I, SEM ISOLAMENTO, INSTALADO EM RAMAL DE DISTRIBUIÇÃO  FORNECIMENTO E INSTALAÇÃO. AF_12/2015</v>
          </cell>
          <cell r="D4893" t="str">
            <v>M</v>
          </cell>
          <cell r="E4893" t="str">
            <v>37,32</v>
          </cell>
          <cell r="F4893" t="str">
            <v>37,74</v>
          </cell>
        </row>
        <row r="4894">
          <cell r="A4894" t="str">
            <v>97354</v>
          </cell>
          <cell r="B4894" t="str">
            <v>TUBO EM COBRE RÍGIDO, DN 22 MM, CLASSE I, SEM ISOLAMENTO, INSTALADO EM RAMAL DE DISTRIBUIÇÃO FORNECIMENTO E INSTALAÇÃO. AF_12/2015</v>
          </cell>
          <cell r="D4894" t="str">
            <v>M</v>
          </cell>
          <cell r="E4894" t="str">
            <v>59,04</v>
          </cell>
          <cell r="F4894" t="str">
            <v>59,52</v>
          </cell>
        </row>
        <row r="4895">
          <cell r="A4895" t="str">
            <v>97355</v>
          </cell>
          <cell r="B4895" t="str">
            <v>TUBO EM COBRE RÍGIDO, DN 28 MM, CLASSE I, SEM ISOLAMENTO, INSTALADO EM RAMAL DE DISTRIBUIÇÃO FORNECIMENTO E INSTALAÇÃO. AF_12/2015</v>
          </cell>
          <cell r="D4895" t="str">
            <v>M</v>
          </cell>
          <cell r="E4895" t="str">
            <v>80,60</v>
          </cell>
          <cell r="F4895" t="str">
            <v>81,14</v>
          </cell>
        </row>
        <row r="4896">
          <cell r="A4896" t="str">
            <v>97356</v>
          </cell>
          <cell r="B4896" t="str">
            <v>TUBO EM COBRE RÍGIDO, DN 15 MM, CLASSE I, SEM ISOLAMENTO, INSTALADO EM RAMAL E SUB-RAMAL  FORNECIMENTO E INSTALAÇÃO. AF_12/2015</v>
          </cell>
          <cell r="D4896" t="str">
            <v>M</v>
          </cell>
          <cell r="E4896" t="str">
            <v>43,76</v>
          </cell>
          <cell r="F4896" t="str">
            <v>44,91</v>
          </cell>
        </row>
        <row r="4897">
          <cell r="A4897" t="str">
            <v>97357</v>
          </cell>
          <cell r="B4897" t="str">
            <v>TUBO EM COBRE RÍGIDO, DN 22 MM, CLASSE I, SEM ISOLAMENTO, INSTALADO EM RAMAL E SUB-RAMAL  FORNECIMENTO E INSTALAÇÃO. AF_12/2015</v>
          </cell>
          <cell r="D4897" t="str">
            <v>M</v>
          </cell>
          <cell r="E4897" t="str">
            <v>70,11</v>
          </cell>
          <cell r="F4897" t="str">
            <v>71,83</v>
          </cell>
        </row>
        <row r="4898">
          <cell r="A4898" t="str">
            <v>97358</v>
          </cell>
          <cell r="B4898" t="str">
            <v>TUBO EM COBRE RÍGIDO, DN 28 MM, CLASSE I, SEM ISOLAMENTO, INSTALADO EM RAMAL E SUB-RAMAL  FORNECIMENTO E INSTALAÇÃO. AF_12/2015</v>
          </cell>
          <cell r="D4898" t="str">
            <v>M</v>
          </cell>
          <cell r="E4898" t="str">
            <v>95,71</v>
          </cell>
          <cell r="F4898" t="str">
            <v>97,92</v>
          </cell>
        </row>
        <row r="4899">
          <cell r="A4899" t="str">
            <v>97498</v>
          </cell>
          <cell r="B4899" t="str">
            <v>TUBO DE AÇO GALVANIZADO COM COSTURA, CLASSE MÉDIA, DN 25 (1"), CONEXÃO ROSQUEADA, INSTALADO EM REDE DE ALIMENTAÇÃO PARA HIDRANTE - FORNECIMENTO E INSTALAÇÃO. AF_12/2015</v>
          </cell>
          <cell r="D4899" t="str">
            <v>M</v>
          </cell>
          <cell r="E4899" t="str">
            <v>33,97</v>
          </cell>
          <cell r="F4899" t="str">
            <v>34,52</v>
          </cell>
        </row>
        <row r="4900">
          <cell r="A4900" t="str">
            <v>97535</v>
          </cell>
          <cell r="B4900" t="str">
            <v>TUBO DE AÇO GALVANIZADO COM COSTURA, CLASSE MÉDIA, CONEXÃO ROSQUEADA, DN 25 (1"), INSTALADO EM REDE DE ALIMENTAÇÃO PARA SPRINKLER - FORNECIMENTO E INSTALAÇÃO. AF_12/2015</v>
          </cell>
          <cell r="D4900" t="str">
            <v>M</v>
          </cell>
          <cell r="E4900" t="str">
            <v>36,91</v>
          </cell>
          <cell r="F4900" t="str">
            <v>37,78</v>
          </cell>
        </row>
        <row r="4901">
          <cell r="A4901" t="str">
            <v>97536</v>
          </cell>
          <cell r="B4901" t="str">
            <v>TUBO DE AÇO GALVANIZADO COM COSTURA, CLASSE MÉDIA, CONEXÃO ROSQUEADA, DN 25 (1"), INSTALADO EM RAMAIS  E SUB-RAMAIS DE GÁS - FORNECIMENTO E INSTALAÇÃO. AF_12/2015</v>
          </cell>
          <cell r="D4901" t="str">
            <v>M</v>
          </cell>
          <cell r="E4901" t="str">
            <v>43,65</v>
          </cell>
          <cell r="F4901" t="str">
            <v>45,28</v>
          </cell>
        </row>
        <row r="4902">
          <cell r="A4902" t="str">
            <v>100788</v>
          </cell>
          <cell r="B4902" t="str">
            <v>KIT CAVALETE PARA GÁS - SEM MEDIDOR OU REGULADOR - ENTRADA INDIVIDUAL PRINCIPAL, EM AÇO GALVANIZADO DN 15 E 25 MM (1/2" E 1") - FORNECIMENTO E INSTALAÇÃO. AF_01/2020</v>
          </cell>
          <cell r="D4902" t="str">
            <v>UN</v>
          </cell>
          <cell r="E4902" t="str">
            <v>441,71</v>
          </cell>
          <cell r="F4902" t="str">
            <v>454,66</v>
          </cell>
        </row>
        <row r="4903">
          <cell r="A4903" t="str">
            <v>100791</v>
          </cell>
          <cell r="B4903" t="str">
            <v>TUBO, PEX, MULTICAMADA, DN 16, INSTALADO EM IMPLANTAÇÃO DE INSTALAÇÕES DE GÁS - FORNECIMENTO E INSTALAÇÃO. AF_01/2020</v>
          </cell>
          <cell r="D4903" t="str">
            <v>M</v>
          </cell>
          <cell r="E4903" t="str">
            <v>12,64</v>
          </cell>
          <cell r="F4903" t="str">
            <v>13,19</v>
          </cell>
        </row>
        <row r="4904">
          <cell r="A4904" t="str">
            <v>100792</v>
          </cell>
          <cell r="B4904" t="str">
            <v>TUBO, PEX, MULTICAMADA, DN 20, INSTALADO EM IMPLANTAÇÃO DE INSTALAÇÕES DE GÁS - FORNECIMENTO E INSTALAÇÃO. AF_01/2020</v>
          </cell>
          <cell r="D4904" t="str">
            <v>M</v>
          </cell>
          <cell r="E4904" t="str">
            <v>18,57</v>
          </cell>
          <cell r="F4904" t="str">
            <v>19,22</v>
          </cell>
        </row>
        <row r="4905">
          <cell r="A4905" t="str">
            <v>100793</v>
          </cell>
          <cell r="B4905" t="str">
            <v>TUBO, PEX, MULTICAMADA, DN 26, INSTALADO EM IMPLANTAÇÃO DE INSTALAÇÕES DE GÁS - FORNECIMENTO E INSTALAÇÃO. AF_01/2020</v>
          </cell>
          <cell r="D4905" t="str">
            <v>M</v>
          </cell>
          <cell r="E4905" t="str">
            <v>24,65</v>
          </cell>
          <cell r="F4905" t="str">
            <v>25,42</v>
          </cell>
        </row>
        <row r="4906">
          <cell r="A4906" t="str">
            <v>100794</v>
          </cell>
          <cell r="B4906" t="str">
            <v>TUBO, PEX, MULTICAMADA, DN 32, INSTALADO EM IMPLANTAÇÃO DE INSTALAÇÕES DE GÁS - FORNECIMENTO E INSTALAÇÃO. AF_01/2020</v>
          </cell>
          <cell r="D4906" t="str">
            <v>M</v>
          </cell>
          <cell r="E4906" t="str">
            <v>33,27</v>
          </cell>
          <cell r="F4906" t="str">
            <v>34,20</v>
          </cell>
        </row>
        <row r="4907">
          <cell r="A4907" t="str">
            <v>100803</v>
          </cell>
          <cell r="B4907" t="str">
            <v>TUBO, PEX, MULTICAMADA, DN 16, INSTALADO EM RAMAL INTERNO DE INSTALAÇÕES DE GÁS - FORNECIMENTO E INSTALAÇÃO. AF_01/2020</v>
          </cell>
          <cell r="D4907" t="str">
            <v>M</v>
          </cell>
          <cell r="E4907" t="str">
            <v>12,02</v>
          </cell>
          <cell r="F4907" t="str">
            <v>12,50</v>
          </cell>
        </row>
        <row r="4908">
          <cell r="A4908" t="str">
            <v>100804</v>
          </cell>
          <cell r="B4908" t="str">
            <v>TUBO, PEX, MULTICAMADA, DN 20, INSTALADO EM RAMAL INTERNO DE INSTALAÇÕES DE GÁS - FORNECIMENTO E INSTALAÇÃO. AF_01/2020</v>
          </cell>
          <cell r="D4908" t="str">
            <v>M</v>
          </cell>
          <cell r="E4908" t="str">
            <v>17,84</v>
          </cell>
          <cell r="F4908" t="str">
            <v>18,40</v>
          </cell>
        </row>
        <row r="4909">
          <cell r="A4909" t="str">
            <v>100805</v>
          </cell>
          <cell r="B4909" t="str">
            <v>TUBO, PEX, MULTICAMADA, DN 26, INSTALADO EM RAMAL INTERNO DE INSTALAÇÕES DE GÁS - FORNECIMENTO E INSTALAÇÃO. AF_01/2020</v>
          </cell>
          <cell r="D4909" t="str">
            <v>M</v>
          </cell>
          <cell r="E4909" t="str">
            <v>23,77</v>
          </cell>
          <cell r="F4909" t="str">
            <v>24,44</v>
          </cell>
        </row>
        <row r="4910">
          <cell r="A4910" t="str">
            <v>100806</v>
          </cell>
          <cell r="B4910" t="str">
            <v>TUBO, PEX, MULTICAMADA, DN 32, INSTALADO EM RAMAL INTERNO DE INSTALAÇÕES DE GÁS - FORNECIMENTO E INSTALAÇÃO. AF_01/2020</v>
          </cell>
          <cell r="D4910" t="str">
            <v>M</v>
          </cell>
          <cell r="E4910" t="str">
            <v>32,18</v>
          </cell>
          <cell r="F4910" t="str">
            <v>33,01</v>
          </cell>
        </row>
        <row r="4911">
          <cell r="A4911" t="str">
            <v>72293</v>
          </cell>
          <cell r="B4911" t="str">
            <v>CAP PVC ESGOTO 50MM (TAMPÃO) - FORNECIMENTO E INSTALAÇÃO</v>
          </cell>
          <cell r="D4911" t="str">
            <v>UN</v>
          </cell>
          <cell r="E4911" t="str">
            <v>5,21</v>
          </cell>
          <cell r="F4911" t="str">
            <v>5,43</v>
          </cell>
        </row>
        <row r="4912">
          <cell r="A4912" t="str">
            <v>72306</v>
          </cell>
          <cell r="B4912" t="str">
            <v>COTOVELO DE AÇO GALVANIZADO 4" - FORNECIMENTO E INSTALAÇÃO</v>
          </cell>
          <cell r="D4912" t="str">
            <v>UN</v>
          </cell>
          <cell r="E4912" t="str">
            <v>187,75</v>
          </cell>
          <cell r="F4912" t="str">
            <v>191,01</v>
          </cell>
        </row>
        <row r="4913">
          <cell r="A4913" t="str">
            <v>72307</v>
          </cell>
          <cell r="B4913" t="str">
            <v>COTOVELO DE AÇO GALVANIZADO 5" - FORNECIMENTO E INSTALAÇÃO</v>
          </cell>
          <cell r="D4913" t="str">
            <v>UN</v>
          </cell>
          <cell r="E4913" t="str">
            <v>265,06</v>
          </cell>
          <cell r="F4913" t="str">
            <v>268,84</v>
          </cell>
        </row>
        <row r="4914">
          <cell r="A4914" t="str">
            <v>72313</v>
          </cell>
          <cell r="B4914" t="str">
            <v>COTOVELO DE AÇO GALVANIZADO 6" - FORNECIMENTO E INSTALAÇÃO</v>
          </cell>
          <cell r="D4914" t="str">
            <v>UN</v>
          </cell>
          <cell r="E4914" t="str">
            <v>628,97</v>
          </cell>
          <cell r="F4914" t="str">
            <v>633,26</v>
          </cell>
        </row>
        <row r="4915">
          <cell r="A4915" t="str">
            <v>72482</v>
          </cell>
          <cell r="B4915" t="str">
            <v>UNIAO DE ACO GALVANIZADO 4" - FORNECIMENTO E INSTALACAO</v>
          </cell>
          <cell r="D4915" t="str">
            <v>UN</v>
          </cell>
          <cell r="E4915" t="str">
            <v>267,04</v>
          </cell>
          <cell r="F4915" t="str">
            <v>270,13</v>
          </cell>
        </row>
        <row r="4916">
          <cell r="A4916" t="str">
            <v>72619</v>
          </cell>
          <cell r="B4916" t="str">
            <v>LUVA DE ACO GALVANIZADO 4" - FORNECIMENTO E INSTALACAO</v>
          </cell>
          <cell r="D4916" t="str">
            <v>UN</v>
          </cell>
          <cell r="E4916" t="str">
            <v>111,45</v>
          </cell>
          <cell r="F4916" t="str">
            <v>112,82</v>
          </cell>
        </row>
        <row r="4917">
          <cell r="A4917" t="str">
            <v>72620</v>
          </cell>
          <cell r="B4917" t="str">
            <v>LUVA DE ACO GALVANIZADO 5" - FORNECIMENTO E INSTALACAO</v>
          </cell>
          <cell r="D4917" t="str">
            <v>UN</v>
          </cell>
          <cell r="E4917" t="str">
            <v>195,93</v>
          </cell>
          <cell r="F4917" t="str">
            <v>197,65</v>
          </cell>
        </row>
        <row r="4918">
          <cell r="A4918" t="str">
            <v>72621</v>
          </cell>
          <cell r="B4918" t="str">
            <v>LUVA DE ACO GALVANIZADO 6" - FORNECIMENTO E INSTALACAO</v>
          </cell>
          <cell r="D4918" t="str">
            <v>UN</v>
          </cell>
          <cell r="E4918" t="str">
            <v>316,19</v>
          </cell>
          <cell r="F4918" t="str">
            <v>318,25</v>
          </cell>
        </row>
        <row r="4919">
          <cell r="A4919" t="str">
            <v>72667</v>
          </cell>
          <cell r="B4919" t="str">
            <v>LUVA REDUCAO ACO GALVANIZADO 4X2.1/2" - FORNECIMENTO E INSTALACAO</v>
          </cell>
          <cell r="D4919" t="str">
            <v>UN</v>
          </cell>
          <cell r="E4919" t="str">
            <v>149,39</v>
          </cell>
          <cell r="F4919" t="str">
            <v>152,82</v>
          </cell>
        </row>
        <row r="4920">
          <cell r="A4920" t="str">
            <v>72668</v>
          </cell>
          <cell r="B4920" t="str">
            <v>LUVA REDUCAO ACO GALVANIZADO 4X2" - FORNECIMENTO E INSTALACAO</v>
          </cell>
          <cell r="D4920" t="str">
            <v>UN</v>
          </cell>
          <cell r="E4920" t="str">
            <v>148,73</v>
          </cell>
          <cell r="F4920" t="str">
            <v>152,09</v>
          </cell>
        </row>
        <row r="4921">
          <cell r="A4921" t="str">
            <v>72669</v>
          </cell>
          <cell r="B4921" t="str">
            <v>LUVA REDUCAO ACO GALVANIZADO 4X3" - FORNECIMENTO E INSTALACAO</v>
          </cell>
          <cell r="D4921" t="str">
            <v>UN</v>
          </cell>
          <cell r="E4921" t="str">
            <v>152,56</v>
          </cell>
          <cell r="F4921" t="str">
            <v>156,34</v>
          </cell>
        </row>
        <row r="4922">
          <cell r="A4922" t="str">
            <v>72681</v>
          </cell>
          <cell r="B4922" t="str">
            <v>NIPLE DE ACO GALVANIZADO 4" - FORNECIMENTO E INSTALACAO</v>
          </cell>
          <cell r="D4922" t="str">
            <v>UN</v>
          </cell>
          <cell r="E4922" t="str">
            <v>107,06</v>
          </cell>
          <cell r="F4922" t="str">
            <v>108,78</v>
          </cell>
        </row>
        <row r="4923">
          <cell r="A4923" t="str">
            <v>72682</v>
          </cell>
          <cell r="B4923" t="str">
            <v>NIPLE DE ACO GALVANIZADO 5" - FORNECIMENTO E INSTALACAO</v>
          </cell>
          <cell r="D4923" t="str">
            <v>UN</v>
          </cell>
          <cell r="E4923" t="str">
            <v>219,14</v>
          </cell>
          <cell r="F4923" t="str">
            <v>221,03</v>
          </cell>
        </row>
        <row r="4924">
          <cell r="A4924" t="str">
            <v>72683</v>
          </cell>
          <cell r="B4924" t="str">
            <v>NIPLE DE ACO GALVANIZADO 6" - FORNECIMENTO E INSTALACAO</v>
          </cell>
          <cell r="D4924" t="str">
            <v>UN</v>
          </cell>
          <cell r="E4924" t="str">
            <v>354,35</v>
          </cell>
          <cell r="F4924" t="str">
            <v>356,41</v>
          </cell>
        </row>
        <row r="4925">
          <cell r="A4925" t="str">
            <v>72719</v>
          </cell>
          <cell r="B4925" t="str">
            <v>TE DE ACO GALVANIZADO 4" - FORNECIMENTO E INSTALACAO</v>
          </cell>
          <cell r="D4925" t="str">
            <v>UN</v>
          </cell>
          <cell r="E4925" t="str">
            <v>236,23</v>
          </cell>
          <cell r="F4925" t="str">
            <v>240,01</v>
          </cell>
        </row>
        <row r="4926">
          <cell r="A4926" t="str">
            <v>72720</v>
          </cell>
          <cell r="B4926" t="str">
            <v>TE DE ACO GALVANIZADO 5" - FORNECIMENTO E INSTALACAO</v>
          </cell>
          <cell r="D4926" t="str">
            <v>UN</v>
          </cell>
          <cell r="E4926" t="str">
            <v>327,46</v>
          </cell>
          <cell r="F4926" t="str">
            <v>331,75</v>
          </cell>
        </row>
        <row r="4927">
          <cell r="A4927" t="str">
            <v>72721</v>
          </cell>
          <cell r="B4927" t="str">
            <v>TE DE ACO GALVANIZADO 6" - FORNECIMENTO E INSTALACAO</v>
          </cell>
          <cell r="D4927" t="str">
            <v>UN</v>
          </cell>
          <cell r="E4927" t="str">
            <v>720,01</v>
          </cell>
          <cell r="F4927" t="str">
            <v>724,81</v>
          </cell>
        </row>
        <row r="4928">
          <cell r="A4928" t="str">
            <v>89358</v>
          </cell>
          <cell r="B4928" t="str">
            <v>JOELHO 90 GRAUS, PVC, SOLDÁVEL, DN 20MM, INSTALADO EM RAMAL OU SUB-RAMAL DE ÁGUA - FORNECIMENTO E INSTALAÇÃO. AF_12/2014</v>
          </cell>
          <cell r="D4928" t="str">
            <v>UN</v>
          </cell>
          <cell r="E4928" t="str">
            <v>4,98</v>
          </cell>
          <cell r="F4928" t="str">
            <v>5,41</v>
          </cell>
        </row>
        <row r="4929">
          <cell r="A4929" t="str">
            <v>89359</v>
          </cell>
          <cell r="B4929" t="str">
            <v>JOELHO 45 GRAUS, PVC, SOLDÁVEL, DN 20MM, INSTALADO EM RAMAL OU SUB-RAMAL DE ÁGUA - FORNECIMENTO E INSTALAÇÃO. AF_12/2014</v>
          </cell>
          <cell r="D4929" t="str">
            <v>UN</v>
          </cell>
          <cell r="E4929" t="str">
            <v>5,23</v>
          </cell>
          <cell r="F4929" t="str">
            <v>5,66</v>
          </cell>
        </row>
        <row r="4930">
          <cell r="A4930" t="str">
            <v>89360</v>
          </cell>
          <cell r="B4930" t="str">
            <v>CURVA 90 GRAUS, PVC, SOLDÁVEL, DN 20MM, INSTALADO EM RAMAL OU SUB-RAMAL DE ÁGUA - FORNECIMENTO E INSTALAÇÃO. AF_12/2014</v>
          </cell>
          <cell r="D4930" t="str">
            <v>UN</v>
          </cell>
          <cell r="E4930" t="str">
            <v>6,30</v>
          </cell>
          <cell r="F4930" t="str">
            <v>6,73</v>
          </cell>
        </row>
        <row r="4931">
          <cell r="A4931" t="str">
            <v>89361</v>
          </cell>
          <cell r="B4931" t="str">
            <v>CURVA 45 GRAUS, PVC, SOLDÁVEL, DN 20MM, INSTALADO EM RAMAL OU SUB-RAMAL DE ÁGUA - FORNECIMENTO E INSTALAÇÃO. AF_12/2014</v>
          </cell>
          <cell r="D4931" t="str">
            <v>UN</v>
          </cell>
          <cell r="E4931" t="str">
            <v>5,88</v>
          </cell>
          <cell r="F4931" t="str">
            <v>6,31</v>
          </cell>
        </row>
        <row r="4932">
          <cell r="A4932" t="str">
            <v>89362</v>
          </cell>
          <cell r="B4932" t="str">
            <v>JOELHO 90 GRAUS, PVC, SOLDÁVEL, DN 25MM, INSTALADO EM RAMAL OU SUB-RAMAL DE ÁGUA - FORNECIMENTO E INSTALAÇÃO. AF_12/2014</v>
          </cell>
          <cell r="D4932" t="str">
            <v>UN</v>
          </cell>
          <cell r="E4932" t="str">
            <v>5,93</v>
          </cell>
          <cell r="F4932" t="str">
            <v>6,43</v>
          </cell>
        </row>
        <row r="4933">
          <cell r="A4933" t="str">
            <v>89363</v>
          </cell>
          <cell r="B4933" t="str">
            <v>JOELHO 45 GRAUS, PVC, SOLDÁVEL, DN 25MM, INSTALADO EM RAMAL OU SUB-RAMAL DE ÁGUA - FORNECIMENTO E INSTALAÇÃO. AF_12/2014</v>
          </cell>
          <cell r="D4933" t="str">
            <v>UN</v>
          </cell>
          <cell r="E4933" t="str">
            <v>6,48</v>
          </cell>
          <cell r="F4933" t="str">
            <v>6,98</v>
          </cell>
        </row>
        <row r="4934">
          <cell r="A4934" t="str">
            <v>89364</v>
          </cell>
          <cell r="B4934" t="str">
            <v>CURVA 90 GRAUS, PVC, SOLDÁVEL, DN 25MM, INSTALADO EM RAMAL OU SUB-RAMAL DE ÁGUA - FORNECIMENTO E INSTALAÇÃO. AF_12/2014</v>
          </cell>
          <cell r="D4934" t="str">
            <v>UN</v>
          </cell>
          <cell r="E4934" t="str">
            <v>7,60</v>
          </cell>
          <cell r="F4934" t="str">
            <v>8,10</v>
          </cell>
        </row>
        <row r="4935">
          <cell r="A4935" t="str">
            <v>89365</v>
          </cell>
          <cell r="B4935" t="str">
            <v>CURVA 45 GRAUS, PVC, SOLDÁVEL, DN 25MM, INSTALADO EM RAMAL OU SUB-RAMAL DE ÁGUA - FORNECIMENTO E INSTALAÇÃO. AF_12/2014</v>
          </cell>
          <cell r="D4935" t="str">
            <v>UN</v>
          </cell>
          <cell r="E4935" t="str">
            <v>7,10</v>
          </cell>
          <cell r="F4935" t="str">
            <v>7,60</v>
          </cell>
        </row>
        <row r="4936">
          <cell r="A4936" t="str">
            <v>89366</v>
          </cell>
          <cell r="B4936" t="str">
            <v>JOELHO 90 GRAUS COM BUCHA DE LATÃO, PVC, SOLDÁVEL, DN 25MM, X 3/4 INSTALADO EM RAMAL OU SUB-RAMAL DE ÁGUA - FORNECIMENTO E INSTALAÇÃO. AF_12/2014</v>
          </cell>
          <cell r="D4936" t="str">
            <v>UN</v>
          </cell>
          <cell r="E4936" t="str">
            <v>10,58</v>
          </cell>
          <cell r="F4936" t="str">
            <v>11,08</v>
          </cell>
        </row>
        <row r="4937">
          <cell r="A4937" t="str">
            <v>89367</v>
          </cell>
          <cell r="B4937" t="str">
            <v>JOELHO 90 GRAUS, PVC, SOLDÁVEL, DN 32MM, INSTALADO EM RAMAL OU SUB-RAMAL DE ÁGUA - FORNECIMENTO E INSTALAÇÃO. AF_12/2014</v>
          </cell>
          <cell r="D4937" t="str">
            <v>UN</v>
          </cell>
          <cell r="E4937" t="str">
            <v>8,13</v>
          </cell>
          <cell r="F4937" t="str">
            <v>8,73</v>
          </cell>
        </row>
        <row r="4938">
          <cell r="A4938" t="str">
            <v>89368</v>
          </cell>
          <cell r="B4938" t="str">
            <v>JOELHO 45 GRAUS, PVC, SOLDÁVEL, DN 32MM, INSTALADO EM RAMAL OU SUB-RAMAL DE ÁGUA - FORNECIMENTO E INSTALAÇÃO. AF_12/2014</v>
          </cell>
          <cell r="D4938" t="str">
            <v>UN</v>
          </cell>
          <cell r="E4938" t="str">
            <v>9,66</v>
          </cell>
          <cell r="F4938" t="str">
            <v>10,26</v>
          </cell>
        </row>
        <row r="4939">
          <cell r="A4939" t="str">
            <v>89369</v>
          </cell>
          <cell r="B4939" t="str">
            <v>CURVA 90 GRAUS, PVC, SOLDÁVEL, DN 32MM, INSTALADO EM RAMAL OU SUB-RAMAL DE ÁGUA - FORNECIMENTO E INSTALAÇÃO. AF_12/2014</v>
          </cell>
          <cell r="D4939" t="str">
            <v>UN</v>
          </cell>
          <cell r="E4939" t="str">
            <v>11,55</v>
          </cell>
          <cell r="F4939" t="str">
            <v>12,15</v>
          </cell>
        </row>
        <row r="4940">
          <cell r="A4940" t="str">
            <v>89370</v>
          </cell>
          <cell r="B4940" t="str">
            <v>CURVA 45 GRAUS, PVC, SOLDÁVEL, DN 32MM, INSTALADO EM RAMAL OU SUB-RAMAL DE ÁGUA - FORNECIMENTO E INSTALAÇÃO. AF_12/2014</v>
          </cell>
          <cell r="D4940" t="str">
            <v>UN</v>
          </cell>
          <cell r="E4940" t="str">
            <v>9,34</v>
          </cell>
          <cell r="F4940" t="str">
            <v>9,94</v>
          </cell>
        </row>
        <row r="4941">
          <cell r="A4941" t="str">
            <v>89371</v>
          </cell>
          <cell r="B4941" t="str">
            <v>LUVA, PVC, SOLDÁVEL, DN 20MM, INSTALADO EM RAMAL OU SUB-RAMAL DE ÁGUA - FORNECIMENTO E INSTALAÇÃO. AF_12/2014</v>
          </cell>
          <cell r="D4941" t="str">
            <v>UN</v>
          </cell>
          <cell r="E4941" t="str">
            <v>3,76</v>
          </cell>
          <cell r="F4941" t="str">
            <v>4,05</v>
          </cell>
        </row>
        <row r="4942">
          <cell r="A4942" t="str">
            <v>89372</v>
          </cell>
          <cell r="B4942" t="str">
            <v>LUVA DE CORRER, PVC, SOLDÁVEL, DN 20MM, INSTALADO EM RAMAL OU SUB-RAMAL DE ÁGUA - FORNECIMENTO E INSTALAÇÃO. AF_12/2014</v>
          </cell>
          <cell r="D4942" t="str">
            <v>UN</v>
          </cell>
          <cell r="E4942" t="str">
            <v>8,80</v>
          </cell>
          <cell r="F4942" t="str">
            <v>9,09</v>
          </cell>
        </row>
        <row r="4943">
          <cell r="A4943" t="str">
            <v>89373</v>
          </cell>
          <cell r="B4943" t="str">
            <v>LUVA DE REDUÇÃO, PVC, SOLDÁVEL, DN 25MM X 20MM, INSTALADO EM RAMAL OU SUB-RAMAL DE ÁGUA - FORNECIMENTO E INSTALAÇÃO. AF_12/2014</v>
          </cell>
          <cell r="D4943" t="str">
            <v>UN</v>
          </cell>
          <cell r="E4943" t="str">
            <v>4,21</v>
          </cell>
          <cell r="F4943" t="str">
            <v>4,50</v>
          </cell>
        </row>
        <row r="4944">
          <cell r="A4944">
            <v>89374</v>
          </cell>
          <cell r="B4944" t="str">
            <v>LUVA COM BUCHA DE LATÃO, PVC, SOLDÁVEL, DN 20MM X 1/2, INSTALADO EM RAMAL OU SUB-RAMAL DE ÁGUA - FORNECIMENTO E INSTALAÇÃO. AF_12/2014</v>
          </cell>
          <cell r="D4944" t="str">
            <v>UN</v>
          </cell>
          <cell r="E4944" t="str">
            <v>6,95</v>
          </cell>
          <cell r="F4944" t="str">
            <v>7,24</v>
          </cell>
        </row>
        <row r="4945">
          <cell r="A4945" t="str">
            <v>89375</v>
          </cell>
          <cell r="B4945" t="str">
            <v>UNIÃO, PVC, SOLDÁVEL, DN 20MM, INSTALADO EM RAMAL OU SUB-RAMAL DE ÁGUA - FORNECIMENTO E INSTALAÇÃO. AF_12/2014</v>
          </cell>
          <cell r="D4945" t="str">
            <v>UN</v>
          </cell>
          <cell r="E4945" t="str">
            <v>8,60</v>
          </cell>
          <cell r="F4945" t="str">
            <v>8,89</v>
          </cell>
        </row>
        <row r="4946">
          <cell r="A4946" t="str">
            <v>89376</v>
          </cell>
          <cell r="B4946" t="str">
            <v>ADAPTADOR CURTO COM BOLSA E ROSCA PARA REGISTRO, PVC, SOLDÁVEL, DN 20MM X 1/2, INSTALADO EM RAMAL OU SUB-RAMAL DE ÁGUA - FORNECIMENTO E INSTALAÇÃO. AF_12/2014</v>
          </cell>
          <cell r="D4946" t="str">
            <v>UN</v>
          </cell>
          <cell r="E4946" t="str">
            <v>3,81</v>
          </cell>
          <cell r="F4946" t="str">
            <v>4,10</v>
          </cell>
        </row>
        <row r="4947">
          <cell r="A4947" t="str">
            <v>89377</v>
          </cell>
          <cell r="B4947" t="str">
            <v>CURVA DE TRANSPOSIÇÃO, PVC, SOLDÁVEL, DN 20MM, INSTALADO EM RAMAL OU SUB-RAMAL DE ÁGUA - FORNECIMENTO E INSTALAÇÃO. AF_12/2014</v>
          </cell>
          <cell r="D4947" t="str">
            <v>UN</v>
          </cell>
          <cell r="E4947" t="str">
            <v>6,25</v>
          </cell>
          <cell r="F4947" t="str">
            <v>6,54</v>
          </cell>
        </row>
        <row r="4948">
          <cell r="A4948" t="str">
            <v>89378</v>
          </cell>
          <cell r="B4948" t="str">
            <v>LUVA, PVC, SOLDÁVEL, DN 25MM, INSTALADO EM RAMAL OU SUB-RAMAL DE ÁGUA - FORNECIMENTO E INSTALAÇÃO. AF_12/2014</v>
          </cell>
          <cell r="D4948" t="str">
            <v>UN</v>
          </cell>
          <cell r="E4948" t="str">
            <v>4,46</v>
          </cell>
          <cell r="F4948" t="str">
            <v>4,80</v>
          </cell>
        </row>
        <row r="4949">
          <cell r="A4949" t="str">
            <v>89379</v>
          </cell>
          <cell r="B4949" t="str">
            <v>LUVA DE CORRER, PVC, SOLDÁVEL, DN 25MM, INSTALADO EM RAMAL OU SUB-RAMAL DE ÁGUA - FORNECIMENTO E INSTALAÇÃO. AF_12/2014</v>
          </cell>
          <cell r="D4949" t="str">
            <v>UN</v>
          </cell>
          <cell r="E4949" t="str">
            <v>11,19</v>
          </cell>
          <cell r="F4949" t="str">
            <v>11,53</v>
          </cell>
        </row>
        <row r="4950">
          <cell r="A4950" t="str">
            <v>89380</v>
          </cell>
          <cell r="B4950" t="str">
            <v>LUVA DE REDUÇÃO, PVC, SOLDÁVEL, DN 32MM X 25MM, INSTALADO EM RAMAL OU SUB-RAMAL DE ÁGUA - FORNECIMENTO E INSTALAÇÃO. AF_12/2014</v>
          </cell>
          <cell r="D4950" t="str">
            <v>UN</v>
          </cell>
          <cell r="E4950" t="str">
            <v>6,52</v>
          </cell>
          <cell r="F4950" t="str">
            <v>6,86</v>
          </cell>
        </row>
        <row r="4951">
          <cell r="A4951" t="str">
            <v>89381</v>
          </cell>
          <cell r="B4951" t="str">
            <v>LUVA COM BUCHA DE LATÃO, PVC, SOLDÁVEL, DN 25MM X 3/4, INSTALADO EM RAMAL OU SUB-RAMAL DE ÁGUA - FORNECIMENTO E INSTALAÇÃO. AF_12/2014</v>
          </cell>
          <cell r="D4951" t="str">
            <v>UN</v>
          </cell>
          <cell r="E4951" t="str">
            <v>8,71</v>
          </cell>
          <cell r="F4951" t="str">
            <v>9,05</v>
          </cell>
        </row>
        <row r="4952">
          <cell r="A4952" t="str">
            <v>89382</v>
          </cell>
          <cell r="B4952" t="str">
            <v>UNIÃO, PVC, SOLDÁVEL, DN 25MM, INSTALADO EM RAMAL OU SUB-RAMAL DE ÁGUA - FORNECIMENTO E INSTALAÇÃO. AF_12/2014</v>
          </cell>
          <cell r="D4952" t="str">
            <v>UN</v>
          </cell>
          <cell r="E4952" t="str">
            <v>10,25</v>
          </cell>
          <cell r="F4952" t="str">
            <v>10,59</v>
          </cell>
        </row>
        <row r="4953">
          <cell r="A4953" t="str">
            <v>89383</v>
          </cell>
          <cell r="B4953" t="str">
            <v>ADAPTADOR CURTO COM BOLSA E ROSCA PARA REGISTRO, PVC, SOLDÁVEL, DN 25MM X 3/4, INSTALADO EM RAMAL OU SUB-RAMAL DE ÁGUA - FORNECIMENTO E INSTALAÇÃO. AF_12/2014</v>
          </cell>
          <cell r="D4953" t="str">
            <v>UN</v>
          </cell>
          <cell r="E4953" t="str">
            <v>4,52</v>
          </cell>
          <cell r="F4953" t="str">
            <v>4,86</v>
          </cell>
        </row>
        <row r="4954">
          <cell r="A4954" t="str">
            <v>89384</v>
          </cell>
          <cell r="B4954" t="str">
            <v>CURVA DE TRANSPOSIÇÃO, PVC, SOLDÁVEL, DN 25MM, INSTALADO EM RAMAL OU SUB-RAMAL DE ÁGUA   FORNECIMENTO E INSTALAÇÃO. AF_12/2014</v>
          </cell>
          <cell r="D4954" t="str">
            <v>UN</v>
          </cell>
          <cell r="E4954" t="str">
            <v>8,82</v>
          </cell>
          <cell r="F4954" t="str">
            <v>9,16</v>
          </cell>
        </row>
        <row r="4955">
          <cell r="A4955" t="str">
            <v>89385</v>
          </cell>
          <cell r="B4955" t="str">
            <v>LUVA SOLDÁVEL E COM ROSCA, PVC, SOLDÁVEL, DN 25MM X 3/4, INSTALADO EM RAMAL OU SUB-RAMAL DE ÁGUA - FORNECIMENTO E INSTALAÇÃO. AF_12/2014</v>
          </cell>
          <cell r="D4955" t="str">
            <v>UN</v>
          </cell>
          <cell r="E4955" t="str">
            <v>5,06</v>
          </cell>
          <cell r="F4955" t="str">
            <v>5,40</v>
          </cell>
        </row>
        <row r="4956">
          <cell r="A4956" t="str">
            <v>89386</v>
          </cell>
          <cell r="B4956" t="str">
            <v>LUVA, PVC, SOLDÁVEL, DN 32MM, INSTALADO EM RAMAL OU SUB-RAMAL DE ÁGUA - FORNECIMENTO E INSTALAÇÃO. AF_12/2014</v>
          </cell>
          <cell r="D4956" t="str">
            <v>UN</v>
          </cell>
          <cell r="E4956" t="str">
            <v>6,12</v>
          </cell>
          <cell r="F4956" t="str">
            <v>6,53</v>
          </cell>
        </row>
        <row r="4957">
          <cell r="A4957" t="str">
            <v>89387</v>
          </cell>
          <cell r="B4957" t="str">
            <v>LUVA DE CORRER, PVC, SOLDÁVEL, DN 32MM, INSTALADO EM RAMAL OU SUB-RAMAL DE ÁGUA   FORNECIMENTO E INSTALAÇÃO. AF_12/2014</v>
          </cell>
          <cell r="D4957" t="str">
            <v>UN</v>
          </cell>
          <cell r="E4957" t="str">
            <v>22,18</v>
          </cell>
          <cell r="F4957" t="str">
            <v>22,59</v>
          </cell>
        </row>
        <row r="4958">
          <cell r="A4958" t="str">
            <v>89388</v>
          </cell>
          <cell r="B4958" t="str">
            <v>LUVA DE REDUÇÃO, PVC, SOLDÁVEL, DN 40MM X 32MM, INSTALADO EM RAMAL OU SUB-RAMAL DE ÁGUA - FORNECIMENTO E INSTALAÇÃO. AF_12/2014</v>
          </cell>
          <cell r="D4958" t="str">
            <v>UN</v>
          </cell>
          <cell r="E4958" t="str">
            <v>7,94</v>
          </cell>
          <cell r="F4958" t="str">
            <v>8,35</v>
          </cell>
        </row>
        <row r="4959">
          <cell r="A4959" t="str">
            <v>89389</v>
          </cell>
          <cell r="B4959" t="str">
            <v>LUVA SOLDÁVEL E COM ROSCA, PVC, SOLDÁVEL, DN 32MM X 1, INSTALADO EM RAMAL OU SUB-RAMAL DE ÁGUA - FORNECIMENTO E INSTALAÇÃO. AF_12/2014</v>
          </cell>
          <cell r="D4959" t="str">
            <v>UN</v>
          </cell>
          <cell r="E4959" t="str">
            <v>8,56</v>
          </cell>
          <cell r="F4959" t="str">
            <v>8,97</v>
          </cell>
        </row>
        <row r="4960">
          <cell r="A4960" t="str">
            <v>89390</v>
          </cell>
          <cell r="B4960" t="str">
            <v>UNIÃO, PVC, SOLDÁVEL, DN 32MM, INSTALADO EM RAMAL OU SUB-RAMAL DE ÁGUA - FORNECIMENTO E INSTALAÇÃO. AF_12/2014</v>
          </cell>
          <cell r="D4960" t="str">
            <v>UN</v>
          </cell>
          <cell r="E4960" t="str">
            <v>15,18</v>
          </cell>
          <cell r="F4960" t="str">
            <v>15,59</v>
          </cell>
        </row>
        <row r="4961">
          <cell r="A4961" t="str">
            <v>89391</v>
          </cell>
          <cell r="B4961" t="str">
            <v>ADAPTADOR CURTO COM BOLSA E ROSCA PARA REGISTRO, PVC, SOLDÁVEL, DN 32MM X 1, INSTALADO EM RAMAL OU SUB-RAMAL DE ÁGUA - FORNECIMENTO E INSTALAÇÃO. AF_12/2014</v>
          </cell>
          <cell r="D4961" t="str">
            <v>UN</v>
          </cell>
          <cell r="E4961" t="str">
            <v>6,05</v>
          </cell>
          <cell r="F4961" t="str">
            <v>6,46</v>
          </cell>
        </row>
        <row r="4962">
          <cell r="A4962" t="str">
            <v>89392</v>
          </cell>
          <cell r="B4962" t="str">
            <v>CURVA DE TRANSPOSIÇÃO, PVC, SOLDÁVEL, DN 32MM, INSTALADO EM RAMAL OU SUB-RAMAL DE ÁGUA   FORNECIMENTO E INSTALAÇÃO. AF_12/2014</v>
          </cell>
          <cell r="D4962" t="str">
            <v>UN</v>
          </cell>
          <cell r="E4962" t="str">
            <v>17,94</v>
          </cell>
          <cell r="F4962" t="str">
            <v>18,35</v>
          </cell>
        </row>
        <row r="4963">
          <cell r="A4963" t="str">
            <v>89393</v>
          </cell>
          <cell r="B4963" t="str">
            <v>TE, PVC, SOLDÁVEL, DN 20MM, INSTALADO EM RAMAL OU SUB-RAMAL DE ÁGUA - FORNECIMENTO E INSTALAÇÃO. AF_12/2014</v>
          </cell>
          <cell r="D4963" t="str">
            <v>UN</v>
          </cell>
          <cell r="E4963" t="str">
            <v>6,93</v>
          </cell>
          <cell r="F4963" t="str">
            <v>7,52</v>
          </cell>
        </row>
        <row r="4964">
          <cell r="A4964" t="str">
            <v>89394</v>
          </cell>
          <cell r="B4964" t="str">
            <v>TÊ COM BUCHA DE LATÃO NA BOLSA CENTRAL, PVC, SOLDÁVEL, DN 20MM X 1/2, INSTALADO EM RAMAL OU SUB-RAMAL DE ÁGUA - FORNECIMENTO E INSTALAÇÃO. AF_12/2014</v>
          </cell>
          <cell r="D4964" t="str">
            <v>UN</v>
          </cell>
          <cell r="E4964" t="str">
            <v>13,23</v>
          </cell>
          <cell r="F4964" t="str">
            <v>13,82</v>
          </cell>
        </row>
        <row r="4965">
          <cell r="A4965" t="str">
            <v>89395</v>
          </cell>
          <cell r="B4965" t="str">
            <v>TE, PVC, SOLDÁVEL, DN 25MM, INSTALADO EM RAMAL OU SUB-RAMAL DE ÁGUA - FORNECIMENTO E INSTALAÇÃO. AF_12/2014</v>
          </cell>
          <cell r="D4965" t="str">
            <v>UN</v>
          </cell>
          <cell r="E4965" t="str">
            <v>8,29</v>
          </cell>
          <cell r="F4965" t="str">
            <v>8,96</v>
          </cell>
        </row>
        <row r="4966">
          <cell r="A4966" t="str">
            <v>89396</v>
          </cell>
          <cell r="B4966" t="str">
            <v>TÊ COM BUCHA DE LATÃO NA BOLSA CENTRAL, PVC, SOLDÁVEL, DN 25MM X 1/2, INSTALADO EM RAMAL OU SUB-RAMAL DE ÁGUA - FORNECIMENTO E INSTALAÇÃO. AF_12/2014</v>
          </cell>
          <cell r="D4966" t="str">
            <v>UN</v>
          </cell>
          <cell r="E4966" t="str">
            <v>13,69</v>
          </cell>
          <cell r="F4966" t="str">
            <v>14,36</v>
          </cell>
        </row>
        <row r="4967">
          <cell r="A4967" t="str">
            <v>89397</v>
          </cell>
          <cell r="B4967" t="str">
            <v>TÊ DE REDUÇÃO, PVC, SOLDÁVEL, DN 25MM X 20MM, INSTALADO EM RAMAL OU SUB-RAMAL DE ÁGUA - FORNECIMENTO E INSTALAÇÃO. AF_12/2014</v>
          </cell>
          <cell r="D4967" t="str">
            <v>UN</v>
          </cell>
          <cell r="E4967" t="str">
            <v>9,73</v>
          </cell>
          <cell r="F4967" t="str">
            <v>10,40</v>
          </cell>
        </row>
        <row r="4968">
          <cell r="A4968" t="str">
            <v>89398</v>
          </cell>
          <cell r="B4968" t="str">
            <v>TE, PVC, SOLDÁVEL, DN 32MM, INSTALADO EM RAMAL OU SUB-RAMAL DE ÁGUA - FORNECIMENTO E INSTALAÇÃO. AF_12/2014</v>
          </cell>
          <cell r="D4968" t="str">
            <v>UN</v>
          </cell>
          <cell r="E4968" t="str">
            <v>11,94</v>
          </cell>
          <cell r="F4968" t="str">
            <v>12,75</v>
          </cell>
        </row>
        <row r="4969">
          <cell r="A4969" t="str">
            <v>89399</v>
          </cell>
          <cell r="B4969" t="str">
            <v>TÊ COM BUCHA DE LATÃO NA BOLSA CENTRAL, PVC, SOLDÁVEL, DN 32MM X 3/4, INSTALADO EM RAMAL OU SUB-RAMAL DE ÁGUA - FORNECIMENTO E INSTALAÇÃO. AF_12/2014</v>
          </cell>
          <cell r="D4969" t="str">
            <v>UN</v>
          </cell>
          <cell r="E4969" t="str">
            <v>21,09</v>
          </cell>
          <cell r="F4969" t="str">
            <v>21,90</v>
          </cell>
        </row>
        <row r="4970">
          <cell r="A4970">
            <v>89400</v>
          </cell>
          <cell r="B4970" t="str">
            <v>TÊ DE REDUÇÃO, PVC, SOLDÁVEL, DN 32MM X 25MM, INSTALADO EM RAMAL OU SUB-RAMAL DE ÁGUA - FORNECIMENTO E INSTALAÇÃO. AF_12/2014</v>
          </cell>
          <cell r="D4970" t="str">
            <v>UN</v>
          </cell>
          <cell r="E4970" t="str">
            <v>13,36</v>
          </cell>
          <cell r="F4970" t="str">
            <v>14,17</v>
          </cell>
        </row>
        <row r="4971">
          <cell r="A4971">
            <v>89404</v>
          </cell>
          <cell r="B4971" t="str">
            <v>JOELHO 90 GRAUS, PVC, SOLDÁVEL, DN 20MM, INSTALADO EM RAMAL DE DISTRIBUIÇÃO DE ÁGUA - FORNECIMENTO E INSTALAÇÃO. AF_12/2014</v>
          </cell>
          <cell r="D4971" t="str">
            <v>UN</v>
          </cell>
          <cell r="E4971" t="str">
            <v>3,37</v>
          </cell>
          <cell r="F4971" t="str">
            <v>3,63</v>
          </cell>
        </row>
        <row r="4972">
          <cell r="A4972" t="str">
            <v>89405</v>
          </cell>
          <cell r="B4972" t="str">
            <v>JOELHO 45 GRAUS, PVC, SOLDÁVEL, DN 20MM, INSTALADO EM RAMAL DE DISTRIBUIÇÃO DE ÁGUA - FORNECIMENTO E INSTALAÇÃO. AF_12/2014</v>
          </cell>
          <cell r="D4972" t="str">
            <v>UN</v>
          </cell>
          <cell r="E4972" t="str">
            <v>3,62</v>
          </cell>
          <cell r="F4972" t="str">
            <v>3,88</v>
          </cell>
        </row>
        <row r="4973">
          <cell r="A4973" t="str">
            <v>89406</v>
          </cell>
          <cell r="B4973" t="str">
            <v>CURVA 90 GRAUS, PVC, SOLDÁVEL, DN 20MM, INSTALADO EM RAMAL DE DISTRIBUIÇÃO DE ÁGUA - FORNECIMENTO E INSTALAÇÃO. AF_12/2014</v>
          </cell>
          <cell r="D4973" t="str">
            <v>UN</v>
          </cell>
          <cell r="E4973" t="str">
            <v>4,69</v>
          </cell>
          <cell r="F4973" t="str">
            <v>4,95</v>
          </cell>
        </row>
        <row r="4974">
          <cell r="A4974" t="str">
            <v>89407</v>
          </cell>
          <cell r="B4974" t="str">
            <v>CURVA 45 GRAUS, PVC, SOLDÁVEL, DN 20MM, INSTALADO EM RAMAL DE DISTRIBUIÇÃO DE ÁGUA - FORNECIMENTO E INSTALAÇÃO. AF_12/2014</v>
          </cell>
          <cell r="D4974" t="str">
            <v>UN</v>
          </cell>
          <cell r="E4974" t="str">
            <v>4,27</v>
          </cell>
          <cell r="F4974" t="str">
            <v>4,53</v>
          </cell>
        </row>
        <row r="4975">
          <cell r="A4975" t="str">
            <v>89408</v>
          </cell>
          <cell r="B4975" t="str">
            <v>JOELHO 90 GRAUS, PVC, SOLDÁVEL, DN 25MM, INSTALADO EM RAMAL DE DISTRIBUIÇÃO DE ÁGUA - FORNECIMENTO E INSTALAÇÃO. AF_12/2014</v>
          </cell>
          <cell r="D4975" t="str">
            <v>UN</v>
          </cell>
          <cell r="E4975" t="str">
            <v>4,07</v>
          </cell>
          <cell r="F4975" t="str">
            <v>4,38</v>
          </cell>
        </row>
        <row r="4976">
          <cell r="A4976" t="str">
            <v>89409</v>
          </cell>
          <cell r="B4976" t="str">
            <v>JOELHO 45 GRAUS, PVC, SOLDÁVEL, DN 25MM, INSTALADO EM RAMAL DE DISTRIBUIÇÃO DE ÁGUA - FORNECIMENTO E INSTALAÇÃO. AF_12/2014</v>
          </cell>
          <cell r="D4976" t="str">
            <v>UN</v>
          </cell>
          <cell r="E4976" t="str">
            <v>4,62</v>
          </cell>
          <cell r="F4976" t="str">
            <v>4,93</v>
          </cell>
        </row>
        <row r="4977">
          <cell r="A4977" t="str">
            <v>89410</v>
          </cell>
          <cell r="B4977" t="str">
            <v>CURVA 90 GRAUS, PVC, SOLDÁVEL, DN 25MM, INSTALADO EM RAMAL DE DISTRIBUIÇÃO DE ÁGUA - FORNECIMENTO E INSTALAÇÃO. AF_12/2014</v>
          </cell>
          <cell r="D4977" t="str">
            <v>UN</v>
          </cell>
          <cell r="E4977" t="str">
            <v>5,74</v>
          </cell>
          <cell r="F4977" t="str">
            <v>6,05</v>
          </cell>
        </row>
        <row r="4978">
          <cell r="A4978" t="str">
            <v>89411</v>
          </cell>
          <cell r="B4978" t="str">
            <v>CURVA 45 GRAUS, PVC, SOLDÁVEL, DN 25MM, INSTALADO EM RAMAL DE DISTRIBUIÇÃO DE ÁGUA - FORNECIMENTO E INSTALAÇÃO. AF_12/2014</v>
          </cell>
          <cell r="D4978" t="str">
            <v>UN</v>
          </cell>
          <cell r="E4978" t="str">
            <v>5,24</v>
          </cell>
          <cell r="F4978" t="str">
            <v>5,55</v>
          </cell>
        </row>
        <row r="4979">
          <cell r="A4979" t="str">
            <v>89412</v>
          </cell>
          <cell r="B4979" t="str">
            <v>JOELHO 90 GRAUS, PVC, SOLDÁVEL, DN 25MM, X 3/4 INSTALADO EM RAMAL DE DISTRIBUIÇÃO DE ÁGUA - FORNECIMENTO E INSTALAÇÃO. AF_12/2014</v>
          </cell>
          <cell r="D4979" t="str">
            <v>UN</v>
          </cell>
          <cell r="E4979" t="str">
            <v>5,93</v>
          </cell>
          <cell r="F4979" t="str">
            <v>6,24</v>
          </cell>
        </row>
        <row r="4980">
          <cell r="A4980" t="str">
            <v>89413</v>
          </cell>
          <cell r="B4980" t="str">
            <v>JOELHO 90 GRAUS, PVC, SOLDÁVEL, DN 32MM, INSTALADO EM RAMAL DE DISTRIBUIÇÃO DE ÁGUA - FORNECIMENTO E INSTALAÇÃO. AF_12/2014</v>
          </cell>
          <cell r="D4980" t="str">
            <v>UN</v>
          </cell>
          <cell r="E4980" t="str">
            <v>5,90</v>
          </cell>
          <cell r="F4980" t="str">
            <v>6,26</v>
          </cell>
        </row>
        <row r="4981">
          <cell r="A4981" t="str">
            <v>89414</v>
          </cell>
          <cell r="B4981" t="str">
            <v>JOELHO 45 GRAUS, PVC, SOLDÁVEL, DN 32MM, INSTALADO EM RAMAL DE DISTRIBUIÇÃO DE ÁGUA - FORNECIMENTO E INSTALAÇÃO. AF_12/2014</v>
          </cell>
          <cell r="D4981" t="str">
            <v>UN</v>
          </cell>
          <cell r="E4981" t="str">
            <v>7,43</v>
          </cell>
          <cell r="F4981" t="str">
            <v>7,79</v>
          </cell>
        </row>
        <row r="4982">
          <cell r="A4982" t="str">
            <v>89415</v>
          </cell>
          <cell r="B4982" t="str">
            <v>CURVA 90 GRAUS, PVC, SOLDÁVEL, DN 32MM, INSTALADO EM RAMAL DE DISTRIBUIÇÃO DE ÁGUA - FORNECIMENTO E INSTALAÇÃO. AF_12/2014</v>
          </cell>
          <cell r="D4982" t="str">
            <v>UN</v>
          </cell>
          <cell r="E4982" t="str">
            <v>9,32</v>
          </cell>
          <cell r="F4982" t="str">
            <v>9,68</v>
          </cell>
        </row>
        <row r="4983">
          <cell r="A4983" t="str">
            <v>89416</v>
          </cell>
          <cell r="B4983" t="str">
            <v>CURVA 45 GRAUS, PVC, SOLDÁVEL, DN 32MM, INSTALADO EM RAMAL DE DISTRIBUIÇÃO DE ÁGUA - FORNECIMENTO E INSTALAÇÃO. AF_12/2014</v>
          </cell>
          <cell r="D4983" t="str">
            <v>UN</v>
          </cell>
          <cell r="E4983" t="str">
            <v>7,11</v>
          </cell>
          <cell r="F4983" t="str">
            <v>7,47</v>
          </cell>
        </row>
        <row r="4984">
          <cell r="A4984" t="str">
            <v>89417</v>
          </cell>
          <cell r="B4984" t="str">
            <v>LUVA, PVC, SOLDÁVEL, DN 20MM, INSTALADO EM RAMAL DE DISTRIBUIÇÃO DE ÁGUA - FORNECIMENTO E INSTALAÇÃO. AF_12/2014</v>
          </cell>
          <cell r="D4984" t="str">
            <v>UN</v>
          </cell>
          <cell r="E4984" t="str">
            <v>2,70</v>
          </cell>
          <cell r="F4984" t="str">
            <v>2,87</v>
          </cell>
        </row>
        <row r="4985">
          <cell r="A4985" t="str">
            <v>89418</v>
          </cell>
          <cell r="B4985" t="str">
            <v>LUVA DE CORRER, PVC, SOLDÁVEL, DN 20MM, INSTALADO EM RAMAL DE DISTRIBUIÇÃO DE ÁGUA - FORNECIMENTO E INSTALAÇÃO. AF_12/2014</v>
          </cell>
          <cell r="D4985" t="str">
            <v>UN</v>
          </cell>
          <cell r="E4985" t="str">
            <v>7,74</v>
          </cell>
          <cell r="F4985" t="str">
            <v>7,91</v>
          </cell>
        </row>
        <row r="4986">
          <cell r="A4986" t="str">
            <v>89419</v>
          </cell>
          <cell r="B4986" t="str">
            <v>LUVA DE REDUÇÃO, PVC, SOLDÁVEL, DN 25MM X 20MM, INSTALADO EM RAMAL DE DISTRIBUIÇÃO DE ÁGUA - FORNECIMENTO E INSTALAÇÃO. AF_12/2014</v>
          </cell>
          <cell r="D4986" t="str">
            <v>UN</v>
          </cell>
          <cell r="E4986" t="str">
            <v>3,15</v>
          </cell>
          <cell r="F4986" t="str">
            <v>3,32</v>
          </cell>
        </row>
        <row r="4987">
          <cell r="A4987" t="str">
            <v>89420</v>
          </cell>
          <cell r="B4987" t="str">
            <v>LUVA COM BUCHA DE LATÃO, PVC, SOLDÁVEL, DN 20MM X 1/2, INSTALADO EM RAMAL DE DISTRIBUIÇÃO DE ÁGUA - FORNECIMENTO E INSTALAÇÃO. AF_12/2014</v>
          </cell>
          <cell r="D4987" t="str">
            <v>UN</v>
          </cell>
          <cell r="E4987" t="str">
            <v>5,89</v>
          </cell>
          <cell r="F4987" t="str">
            <v>6,06</v>
          </cell>
        </row>
        <row r="4988">
          <cell r="A4988" t="str">
            <v>89421</v>
          </cell>
          <cell r="B4988" t="str">
            <v>UNIÃO, PVC, SOLDÁVEL, DN 20MM, INSTALADO EM RAMAL DE DISTRIBUIÇÃO DE ÁGUA - FORNECIMENTO E INSTALAÇÃO. AF_12/2014</v>
          </cell>
          <cell r="D4988" t="str">
            <v>UN</v>
          </cell>
          <cell r="E4988" t="str">
            <v>7,54</v>
          </cell>
          <cell r="F4988" t="str">
            <v>7,71</v>
          </cell>
        </row>
        <row r="4989">
          <cell r="A4989" t="str">
            <v>89422</v>
          </cell>
          <cell r="B4989" t="str">
            <v>ADAPTADOR CURTO COM BOLSA E ROSCA PARA REGISTRO, PVC, SOLDÁVEL, DN 20MM X 1/2, INSTALADO EM RAMAL DE DISTRIBUIÇÃO DE ÁGUA - FORNECIMENTO E INSTALAÇÃO. AF_12/2014</v>
          </cell>
          <cell r="D4989" t="str">
            <v>UN</v>
          </cell>
          <cell r="E4989" t="str">
            <v>2,75</v>
          </cell>
          <cell r="F4989" t="str">
            <v>2,92</v>
          </cell>
        </row>
        <row r="4990">
          <cell r="A4990" t="str">
            <v>89423</v>
          </cell>
          <cell r="B4990" t="str">
            <v>CURVA DE TRANSPOSIÇÃO, PVC, SOLDÁVEL, DN 20MM, INSTALADO EM RAMAL DE DISTRIBUIÇÃO DE ÁGUA   FORNECIMENTO E INSTALAÇÃO. AF_12/2014</v>
          </cell>
          <cell r="D4990" t="str">
            <v>UN</v>
          </cell>
          <cell r="E4990" t="str">
            <v>5,64</v>
          </cell>
          <cell r="F4990" t="str">
            <v>5,81</v>
          </cell>
        </row>
        <row r="4991">
          <cell r="A4991" t="str">
            <v>89424</v>
          </cell>
          <cell r="B4991" t="str">
            <v>LUVA, PVC, SOLDÁVEL, DN 25MM, INSTALADO EM RAMAL DE DISTRIBUIÇÃO DE ÁGUA - FORNECIMENTO E INSTALAÇÃO. AF_12/2014</v>
          </cell>
          <cell r="D4991" t="str">
            <v>UN</v>
          </cell>
          <cell r="E4991" t="str">
            <v>3,20</v>
          </cell>
          <cell r="F4991" t="str">
            <v>3,41</v>
          </cell>
        </row>
        <row r="4992">
          <cell r="A4992" t="str">
            <v>89425</v>
          </cell>
          <cell r="B4992" t="str">
            <v>LUVA DE CORRER, PVC, SOLDÁVEL, DN 25MM, INSTALADO EM RAMAL DE DISTRIBUIÇÃO DE ÁGUA - FORNECIMENTO E INSTALAÇÃO. AF_12/2014</v>
          </cell>
          <cell r="D4992" t="str">
            <v>UN</v>
          </cell>
          <cell r="E4992" t="str">
            <v>9,93</v>
          </cell>
          <cell r="F4992" t="str">
            <v>10,14</v>
          </cell>
        </row>
        <row r="4993">
          <cell r="A4993" t="str">
            <v>89426</v>
          </cell>
          <cell r="B4993" t="str">
            <v>LUVA DE REDUÇÃO, PVC, SOLDÁVEL, DN 32MM X 25MM, INSTALADO EM RAMAL DE DISTRIBUIÇÃO DE ÁGUA - FORNECIMENTO E INSTALAÇÃO. AF_12/2014</v>
          </cell>
          <cell r="D4993" t="str">
            <v>UN</v>
          </cell>
          <cell r="E4993" t="str">
            <v>5,26</v>
          </cell>
          <cell r="F4993" t="str">
            <v>5,47</v>
          </cell>
        </row>
        <row r="4994">
          <cell r="A4994" t="str">
            <v>89427</v>
          </cell>
          <cell r="B4994" t="str">
            <v>LUVA COM BUCHA DE LATÃO, PVC, SOLDÁVEL, DN 25MM X 3/4, INSTALADO EM RAMAL DE DISTRIBUIÇÃO DE ÁGUA - FORNECIMENTO E INSTALAÇÃO. AF_12/2014</v>
          </cell>
          <cell r="D4994" t="str">
            <v>UN</v>
          </cell>
          <cell r="E4994" t="str">
            <v>7,45</v>
          </cell>
          <cell r="F4994" t="str">
            <v>7,66</v>
          </cell>
        </row>
        <row r="4995">
          <cell r="A4995" t="str">
            <v>89428</v>
          </cell>
          <cell r="B4995" t="str">
            <v>UNIÃO, PVC, SOLDÁVEL, DN 25MM, INSTALADO EM RAMAL DE DISTRIBUIÇÃO DE ÁGUA - FORNECIMENTO E INSTALAÇÃO. AF_12/2014</v>
          </cell>
          <cell r="D4995" t="str">
            <v>UN</v>
          </cell>
          <cell r="E4995" t="str">
            <v>8,99</v>
          </cell>
          <cell r="F4995" t="str">
            <v>9,20</v>
          </cell>
        </row>
        <row r="4996">
          <cell r="A4996" t="str">
            <v>89429</v>
          </cell>
          <cell r="B4996" t="str">
            <v>ADAPTADOR CURTO COM BOLSA E ROSCA PARA REGISTRO, PVC, SOLDÁVEL, DN 25MM X 3/4, INSTALADO EM RAMAL DE DISTRIBUIÇÃO DE ÁGUA - FORNECIMENTO E INSTALAÇÃO. AF_12/2014</v>
          </cell>
          <cell r="D4996" t="str">
            <v>UN</v>
          </cell>
          <cell r="E4996" t="str">
            <v>3,26</v>
          </cell>
          <cell r="F4996" t="str">
            <v>3,47</v>
          </cell>
        </row>
        <row r="4997">
          <cell r="A4997" t="str">
            <v>89430</v>
          </cell>
          <cell r="B4997" t="str">
            <v>CURVA DE TRANSPOSIÇÃO, PVC, SOLDÁVEL, DN 25MM, INSTALADO EM RAMAL DE DISTRIBUIÇÃO DE ÁGUA   FORNECIMENTO E INSTALAÇÃO. AF_12/2014</v>
          </cell>
          <cell r="D4997" t="str">
            <v>UN</v>
          </cell>
          <cell r="E4997" t="str">
            <v>7,56</v>
          </cell>
          <cell r="F4997" t="str">
            <v>7,77</v>
          </cell>
        </row>
        <row r="4998">
          <cell r="A4998" t="str">
            <v>89431</v>
          </cell>
          <cell r="B4998" t="str">
            <v>LUVA, PVC, SOLDÁVEL, DN 32MM, INSTALADO EM RAMAL DE DISTRIBUIÇÃO DE ÁGUA - FORNECIMENTO E INSTALAÇÃO. AF_12/2014</v>
          </cell>
          <cell r="D4998" t="str">
            <v>UN</v>
          </cell>
          <cell r="E4998" t="str">
            <v>4,62</v>
          </cell>
          <cell r="F4998" t="str">
            <v>4,86</v>
          </cell>
        </row>
        <row r="4999">
          <cell r="A4999" t="str">
            <v>89432</v>
          </cell>
          <cell r="B4999" t="str">
            <v>LUVA DE CORRER, PVC, SOLDÁVEL, DN 32MM, INSTALADO EM RAMAL DE DISTRIBUIÇÃO DE ÁGUA   FORNECIMENTO E INSTALAÇÃO. AF_12/2014</v>
          </cell>
          <cell r="D4999" t="str">
            <v>UN</v>
          </cell>
          <cell r="E4999" t="str">
            <v>20,68</v>
          </cell>
          <cell r="F4999" t="str">
            <v>20,92</v>
          </cell>
        </row>
        <row r="5000">
          <cell r="A5000" t="str">
            <v>89433</v>
          </cell>
          <cell r="B5000" t="str">
            <v>LUVA DE REDUÇÃO, PVC, SOLDÁVEL, DN 40MM X 32MM, INSTALADO EM RAMAL DE DISTRIBUIÇÃO DE ÁGUA - FORNECIMENTO E INSTALAÇÃO. AF_12/2014</v>
          </cell>
          <cell r="D5000" t="str">
            <v>UN</v>
          </cell>
          <cell r="E5000" t="str">
            <v>6,44</v>
          </cell>
          <cell r="F5000" t="str">
            <v>6,68</v>
          </cell>
        </row>
        <row r="5001">
          <cell r="A5001" t="str">
            <v>89434</v>
          </cell>
          <cell r="B5001" t="str">
            <v>LUVA SOLDÁVEL E COM ROSCA, PVC, SOLDÁVEL, DN 32MM X 1, INSTALADO EM RAMAL DE DISTRIBUIÇÃO DE ÁGUA - FORNECIMENTO E INSTALAÇÃO. AF_12/2014</v>
          </cell>
          <cell r="D5001" t="str">
            <v>UN</v>
          </cell>
          <cell r="E5001" t="str">
            <v>7,06</v>
          </cell>
          <cell r="F5001" t="str">
            <v>7,30</v>
          </cell>
        </row>
        <row r="5002">
          <cell r="A5002" t="str">
            <v>89435</v>
          </cell>
          <cell r="B5002" t="str">
            <v>UNIÃO, PVC, SOLDÁVEL, DN 32MM, INSTALADO EM RAMAL DE DISTRIBUIÇÃO DE ÁGUA - FORNECIMENTO E INSTALAÇÃO. AF_12/2014</v>
          </cell>
          <cell r="D5002" t="str">
            <v>UN</v>
          </cell>
          <cell r="E5002" t="str">
            <v>13,68</v>
          </cell>
          <cell r="F5002" t="str">
            <v>13,92</v>
          </cell>
        </row>
        <row r="5003">
          <cell r="A5003" t="str">
            <v>89436</v>
          </cell>
          <cell r="B5003" t="str">
            <v>ADAPTADOR CURTO COM BOLSA E ROSCA PARA REGISTRO, PVC, SOLDÁVEL, DN 32MM X 1, INSTALADO EM RAMAL DE DISTRIBUIÇÃO DE ÁGUA - FORNECIMENTO E INSTALAÇÃO. AF_12/2014</v>
          </cell>
          <cell r="D5003" t="str">
            <v>UN</v>
          </cell>
          <cell r="E5003" t="str">
            <v>4,55</v>
          </cell>
          <cell r="F5003" t="str">
            <v>4,79</v>
          </cell>
        </row>
        <row r="5004">
          <cell r="A5004" t="str">
            <v>89437</v>
          </cell>
          <cell r="B5004" t="str">
            <v>CURVA DE TRANSPOSIÇÃO, PVC, SOLDÁVEL, DN 32MM, INSTALADO EM RAMAL DE DISTRIBUIÇÃO DE ÁGUA   FORNECIMENTO E INSTALAÇÃO. AF_12/2014</v>
          </cell>
          <cell r="D5004" t="str">
            <v>UN</v>
          </cell>
          <cell r="E5004" t="str">
            <v>16,44</v>
          </cell>
          <cell r="F5004" t="str">
            <v>16,68</v>
          </cell>
        </row>
        <row r="5005">
          <cell r="A5005" t="str">
            <v>89438</v>
          </cell>
          <cell r="B5005" t="str">
            <v>TE, PVC, SOLDÁVEL, DN 20MM, INSTALADO EM RAMAL DE DISTRIBUIÇÃO DE ÁGUA - FORNECIMENTO E INSTALAÇÃO. AF_12/2014</v>
          </cell>
          <cell r="D5005" t="str">
            <v>UN</v>
          </cell>
          <cell r="E5005" t="str">
            <v>4,80</v>
          </cell>
          <cell r="F5005" t="str">
            <v>5,14</v>
          </cell>
        </row>
        <row r="5006">
          <cell r="A5006" t="str">
            <v>89439</v>
          </cell>
          <cell r="B5006" t="str">
            <v>TÊ SOLDÁVEL E COM ROSCA NA BOLSA CENTRAL, PVC, SOLDÁVEL, DN 20MM X 1/2, INSTALADO EM RAMAL DE DISTRIBUIÇÃO DE ÁGUA - FORNECIMENTO E INSTALAÇÃO. AF_12/2014</v>
          </cell>
          <cell r="D5006" t="str">
            <v>UN</v>
          </cell>
          <cell r="E5006" t="str">
            <v>6,25</v>
          </cell>
          <cell r="F5006" t="str">
            <v>6,59</v>
          </cell>
        </row>
        <row r="5007">
          <cell r="A5007" t="str">
            <v>89440</v>
          </cell>
          <cell r="B5007" t="str">
            <v>TE, PVC, SOLDÁVEL, DN 25MM, INSTALADO EM RAMAL DE DISTRIBUIÇÃO DE ÁGUA - FORNECIMENTO E INSTALAÇÃO. AF_12/2014</v>
          </cell>
          <cell r="D5007" t="str">
            <v>UN</v>
          </cell>
          <cell r="E5007" t="str">
            <v>5,80</v>
          </cell>
          <cell r="F5007" t="str">
            <v>6,20</v>
          </cell>
        </row>
        <row r="5008">
          <cell r="A5008" t="str">
            <v>89441</v>
          </cell>
          <cell r="B5008" t="str">
            <v>TÊ COM BUCHA DE LATÃO NA BOLSA CENTRAL, PVC, SOLDÁVEL, DN 25MM X 1/2, INSTALADO EM RAMAL DE DISTRIBUIÇÃO DE ÁGUA - FORNECIMENTO E INSTALAÇÃO. AF_12/2014</v>
          </cell>
          <cell r="D5008" t="str">
            <v>UN</v>
          </cell>
          <cell r="E5008" t="str">
            <v>11,20</v>
          </cell>
          <cell r="F5008" t="str">
            <v>11,60</v>
          </cell>
        </row>
        <row r="5009">
          <cell r="A5009" t="str">
            <v>89442</v>
          </cell>
          <cell r="B5009" t="str">
            <v>TÊ DE REDUÇÃO, PVC, SOLDÁVEL, DN 25MM X 20MM, INSTALADO EM RAMAL DE DISTRIBUIÇÃO DE ÁGUA - FORNECIMENTO E INSTALAÇÃO. AF_12/2014</v>
          </cell>
          <cell r="D5009" t="str">
            <v>UN</v>
          </cell>
          <cell r="E5009" t="str">
            <v>7,24</v>
          </cell>
          <cell r="F5009" t="str">
            <v>7,64</v>
          </cell>
        </row>
        <row r="5010">
          <cell r="A5010" t="str">
            <v>89443</v>
          </cell>
          <cell r="B5010" t="str">
            <v>TE, PVC, SOLDÁVEL, DN 32MM, INSTALADO EM RAMAL DE DISTRIBUIÇÃO DE ÁGUA - FORNECIMENTO E INSTALAÇÃO. AF_12/2014</v>
          </cell>
          <cell r="D5010" t="str">
            <v>UN</v>
          </cell>
          <cell r="E5010" t="str">
            <v>9,01</v>
          </cell>
          <cell r="F5010" t="str">
            <v>9,49</v>
          </cell>
        </row>
        <row r="5011">
          <cell r="A5011" t="str">
            <v>89444</v>
          </cell>
          <cell r="B5011" t="str">
            <v>TÊ COM BUCHA DE LATÃO NA BOLSA CENTRAL, PVC, SOLDÁVEL, DN 32MM X 3/4, INSTALADO EM RAMAL DE DISTRIBUIÇÃO DE ÁGUA - FORNECIMENTO E INSTALAÇÃO. AF_12/2014</v>
          </cell>
          <cell r="D5011" t="str">
            <v>UN</v>
          </cell>
          <cell r="E5011" t="str">
            <v>18,16</v>
          </cell>
          <cell r="F5011" t="str">
            <v>18,64</v>
          </cell>
        </row>
        <row r="5012">
          <cell r="A5012" t="str">
            <v>89445</v>
          </cell>
          <cell r="B5012" t="str">
            <v>TÊ DE REDUÇÃO, PVC, SOLDÁVEL, DN 32MM X 25MM, INSTALADO EM RAMAL DE DISTRIBUIÇÃO DE ÁGUA - FORNECIMENTO E INSTALAÇÃO. AF_12/2014</v>
          </cell>
          <cell r="D5012" t="str">
            <v>UN</v>
          </cell>
          <cell r="E5012" t="str">
            <v>10,43</v>
          </cell>
          <cell r="F5012" t="str">
            <v>10,91</v>
          </cell>
        </row>
        <row r="5013">
          <cell r="A5013" t="str">
            <v>89481</v>
          </cell>
          <cell r="B5013" t="str">
            <v>JOELHO 90 GRAUS, PVC, SOLDÁVEL, DN 25MM, INSTALADO EM PRUMADA DE ÁGUA - FORNECIMENTO E INSTALAÇÃO. AF_12/2014</v>
          </cell>
          <cell r="D5013" t="str">
            <v>UN</v>
          </cell>
          <cell r="E5013" t="str">
            <v>3,13</v>
          </cell>
          <cell r="F5013" t="str">
            <v>3,34</v>
          </cell>
        </row>
        <row r="5014">
          <cell r="A5014" t="str">
            <v>89485</v>
          </cell>
          <cell r="B5014" t="str">
            <v>JOELHO 45 GRAUS, PVC, SOLDÁVEL, DN 25MM, INSTALADO EM PRUMADA DE ÁGUA - FORNECIMENTO E INSTALAÇÃO. AF_12/2014</v>
          </cell>
          <cell r="D5014" t="str">
            <v>UN</v>
          </cell>
          <cell r="E5014" t="str">
            <v>3,68</v>
          </cell>
          <cell r="F5014" t="str">
            <v>3,89</v>
          </cell>
        </row>
        <row r="5015">
          <cell r="A5015" t="str">
            <v>89489</v>
          </cell>
          <cell r="B5015" t="str">
            <v>CURVA 90 GRAUS, PVC, SOLDÁVEL, DN 25MM, INSTALADO EM PRUMADA DE ÁGUA - FORNECIMENTO E INSTALAÇÃO. AF_12/2014</v>
          </cell>
          <cell r="D5015" t="str">
            <v>UN</v>
          </cell>
          <cell r="E5015" t="str">
            <v>4,80</v>
          </cell>
          <cell r="F5015" t="str">
            <v>5,01</v>
          </cell>
        </row>
        <row r="5016">
          <cell r="A5016" t="str">
            <v>89490</v>
          </cell>
          <cell r="B5016" t="str">
            <v>CURVA 45 GRAUS, PVC, SOLDÁVEL, DN 25MM, INSTALADO EM PRUMADA DE ÁGUA - FORNECIMENTO E INSTALAÇÃO. AF_12/2014</v>
          </cell>
          <cell r="D5016" t="str">
            <v>UN</v>
          </cell>
          <cell r="E5016" t="str">
            <v>4,30</v>
          </cell>
          <cell r="F5016" t="str">
            <v>4,51</v>
          </cell>
        </row>
        <row r="5017">
          <cell r="A5017" t="str">
            <v>89492</v>
          </cell>
          <cell r="B5017" t="str">
            <v>JOELHO 90 GRAUS, PVC, SOLDÁVEL, DN 32MM, INSTALADO EM PRUMADA DE ÁGUA - FORNECIMENTO E INSTALAÇÃO. AF_12/2014</v>
          </cell>
          <cell r="D5017" t="str">
            <v>UN</v>
          </cell>
          <cell r="E5017" t="str">
            <v>4,84</v>
          </cell>
          <cell r="F5017" t="str">
            <v>5,09</v>
          </cell>
        </row>
        <row r="5018">
          <cell r="A5018" t="str">
            <v>89493</v>
          </cell>
          <cell r="B5018" t="str">
            <v>JOELHO 45 GRAUS, PVC, SOLDÁVEL, DN 32MM, INSTALADO EM PRUMADA DE ÁGUA - FORNECIMENTO E INSTALAÇÃO. AF_12/2014</v>
          </cell>
          <cell r="D5018" t="str">
            <v>UN</v>
          </cell>
          <cell r="E5018" t="str">
            <v>6,37</v>
          </cell>
          <cell r="F5018" t="str">
            <v>6,62</v>
          </cell>
        </row>
        <row r="5019">
          <cell r="A5019" t="str">
            <v>89494</v>
          </cell>
          <cell r="B5019" t="str">
            <v>CURVA 90 GRAUS, PVC, SOLDÁVEL, DN 32MM, INSTALADO EM PRUMADA DE ÁGUA - FORNECIMENTO E INSTALAÇÃO. AF_12/2014</v>
          </cell>
          <cell r="D5019" t="str">
            <v>UN</v>
          </cell>
          <cell r="E5019" t="str">
            <v>8,26</v>
          </cell>
          <cell r="F5019" t="str">
            <v>8,51</v>
          </cell>
        </row>
        <row r="5020">
          <cell r="A5020" t="str">
            <v>89496</v>
          </cell>
          <cell r="B5020" t="str">
            <v>CURVA 45 GRAUS, PVC, SOLDÁVEL, DN 32MM, INSTALADO EM PRUMADA DE ÁGUA - FORNECIMENTO E INSTALAÇÃO. AF_12/2014</v>
          </cell>
          <cell r="D5020" t="str">
            <v>UN</v>
          </cell>
          <cell r="E5020" t="str">
            <v>6,05</v>
          </cell>
          <cell r="F5020" t="str">
            <v>6,30</v>
          </cell>
        </row>
        <row r="5021">
          <cell r="A5021" t="str">
            <v>89497</v>
          </cell>
          <cell r="B5021" t="str">
            <v>JOELHO 90 GRAUS, PVC, SOLDÁVEL, DN 40MM, INSTALADO EM PRUMADA DE ÁGUA - FORNECIMENTO E INSTALAÇÃO. AF_12/2014</v>
          </cell>
          <cell r="D5021" t="str">
            <v>UN</v>
          </cell>
          <cell r="E5021" t="str">
            <v>7,78</v>
          </cell>
          <cell r="F5021" t="str">
            <v>8,08</v>
          </cell>
        </row>
        <row r="5022">
          <cell r="A5022" t="str">
            <v>89498</v>
          </cell>
          <cell r="B5022" t="str">
            <v>JOELHO 45 GRAUS, PVC, SOLDÁVEL, DN 40MM, INSTALADO EM PRUMADA DE ÁGUA - FORNECIMENTO E INSTALAÇÃO. AF_12/2014</v>
          </cell>
          <cell r="D5022" t="str">
            <v>UN</v>
          </cell>
          <cell r="E5022" t="str">
            <v>8,48</v>
          </cell>
          <cell r="F5022" t="str">
            <v>8,78</v>
          </cell>
        </row>
        <row r="5023">
          <cell r="A5023" t="str">
            <v>89499</v>
          </cell>
          <cell r="B5023" t="str">
            <v>CURVA 90 GRAUS, PVC, SOLDÁVEL, DN 40MM, INSTALADO EM PRUMADA DE ÁGUA - FORNECIMENTO E INSTALAÇÃO. AF_12/2014</v>
          </cell>
          <cell r="D5023" t="str">
            <v>UN</v>
          </cell>
          <cell r="E5023" t="str">
            <v>12,93</v>
          </cell>
          <cell r="F5023" t="str">
            <v>13,23</v>
          </cell>
        </row>
        <row r="5024">
          <cell r="A5024" t="str">
            <v>89500</v>
          </cell>
          <cell r="B5024" t="str">
            <v>CURVA 45 GRAUS, PVC, SOLDÁVEL, DN 40MM, INSTALADO EM PRUMADA DE ÁGUA - FORNECIMENTO E INSTALAÇÃO. AF_12/2014</v>
          </cell>
          <cell r="D5024" t="str">
            <v>UN</v>
          </cell>
          <cell r="E5024" t="str">
            <v>8,61</v>
          </cell>
          <cell r="F5024" t="str">
            <v>8,91</v>
          </cell>
        </row>
        <row r="5025">
          <cell r="A5025">
            <v>89501</v>
          </cell>
          <cell r="B5025" t="str">
            <v>JOELHO 90 GRAUS, PVC, SOLDÁVEL, DN 50MM, INSTALADO EM PRUMADA DE ÁGUA - FORNECIMENTO E INSTALAÇÃO. AF_12/2014</v>
          </cell>
          <cell r="D5025" t="str">
            <v>UN</v>
          </cell>
          <cell r="E5025" t="str">
            <v>9,42</v>
          </cell>
          <cell r="F5025" t="str">
            <v>9,78</v>
          </cell>
        </row>
        <row r="5026">
          <cell r="A5026" t="str">
            <v>89502</v>
          </cell>
          <cell r="B5026" t="str">
            <v>JOELHO 45 GRAUS, PVC, SOLDÁVEL, DN 50MM, INSTALADO EM PRUMADA DE ÁGUA - FORNECIMENTO E INSTALAÇÃO. AF_12/2014</v>
          </cell>
          <cell r="D5026" t="str">
            <v>UN</v>
          </cell>
          <cell r="E5026" t="str">
            <v>10,68</v>
          </cell>
          <cell r="F5026" t="str">
            <v>11,04</v>
          </cell>
        </row>
        <row r="5027">
          <cell r="A5027" t="str">
            <v>89503</v>
          </cell>
          <cell r="B5027" t="str">
            <v>CURVA 90 GRAUS, PVC, SOLDÁVEL, DN 50MM, INSTALADO EM PRUMADA DE ÁGUA - FORNECIMENTO E INSTALAÇÃO. AF_12/2014</v>
          </cell>
          <cell r="D5027" t="str">
            <v>UN</v>
          </cell>
          <cell r="E5027" t="str">
            <v>16,21</v>
          </cell>
          <cell r="F5027" t="str">
            <v>16,57</v>
          </cell>
        </row>
        <row r="5028">
          <cell r="A5028" t="str">
            <v>89504</v>
          </cell>
          <cell r="B5028" t="str">
            <v>CURVA 45 GRAUS, PVC, SOLDÁVEL, DN 50MM, INSTALADO EM PRUMADA DE ÁGUA - FORNECIMENTO E INSTALAÇÃO. AF_12/2014</v>
          </cell>
          <cell r="D5028" t="str">
            <v>UN</v>
          </cell>
          <cell r="E5028" t="str">
            <v>14,21</v>
          </cell>
          <cell r="F5028" t="str">
            <v>14,57</v>
          </cell>
        </row>
        <row r="5029">
          <cell r="A5029" t="str">
            <v>89505</v>
          </cell>
          <cell r="B5029" t="str">
            <v>JOELHO 90 GRAUS, PVC, SOLDÁVEL, DN 60MM, INSTALADO EM PRUMADA DE ÁGUA - FORNECIMENTO E INSTALAÇÃO. AF_12/2014</v>
          </cell>
          <cell r="D5029" t="str">
            <v>UN</v>
          </cell>
          <cell r="E5029" t="str">
            <v>24,15</v>
          </cell>
          <cell r="F5029" t="str">
            <v>24,59</v>
          </cell>
        </row>
        <row r="5030">
          <cell r="A5030" t="str">
            <v>89506</v>
          </cell>
          <cell r="B5030" t="str">
            <v>JOELHO 45 GRAUS, PVC, SOLDÁVEL, DN 60MM, INSTALADO EM PRUMADA DE ÁGUA - FORNECIMENTO E INSTALAÇÃO. AF_12/2014</v>
          </cell>
          <cell r="D5030" t="str">
            <v>UN</v>
          </cell>
          <cell r="E5030" t="str">
            <v>27,16</v>
          </cell>
          <cell r="F5030" t="str">
            <v>27,60</v>
          </cell>
        </row>
        <row r="5031">
          <cell r="A5031" t="str">
            <v>89507</v>
          </cell>
          <cell r="B5031" t="str">
            <v>CURVA 90 GRAUS, PVC, SOLDÁVEL, DN 60MM, INSTALADO EM PRUMADA DE ÁGUA - FORNECIMENTO E INSTALAÇÃO. AF_12/2014</v>
          </cell>
          <cell r="D5031" t="str">
            <v>UN</v>
          </cell>
          <cell r="E5031" t="str">
            <v>33,45</v>
          </cell>
          <cell r="F5031" t="str">
            <v>33,89</v>
          </cell>
        </row>
        <row r="5032">
          <cell r="A5032" t="str">
            <v>89510</v>
          </cell>
          <cell r="B5032" t="str">
            <v>CURVA 45 GRAUS, PVC, SOLDÁVEL, DN 60MM, INSTALADO EM PRUMADA DE ÁGUA - FORNECIMENTO E INSTALAÇÃO. AF_12/2014</v>
          </cell>
          <cell r="D5032" t="str">
            <v>UN</v>
          </cell>
          <cell r="E5032" t="str">
            <v>21,92</v>
          </cell>
          <cell r="F5032" t="str">
            <v>22,36</v>
          </cell>
        </row>
        <row r="5033">
          <cell r="A5033" t="str">
            <v>89513</v>
          </cell>
          <cell r="B5033" t="str">
            <v>JOELHO 90 GRAUS, PVC, SOLDÁVEL, DN 75MM, INSTALADO EM PRUMADA DE ÁGUA - FORNECIMENTO E INSTALAÇÃO. AF_12/2014</v>
          </cell>
          <cell r="D5033" t="str">
            <v>UN</v>
          </cell>
          <cell r="E5033" t="str">
            <v>74,92</v>
          </cell>
          <cell r="F5033" t="str">
            <v>75,44</v>
          </cell>
        </row>
        <row r="5034">
          <cell r="A5034" t="str">
            <v>89514</v>
          </cell>
          <cell r="B5034" t="str">
            <v>JOELHO 90 GRAUS, PVC, SERIE R, ÁGUA PLUVIAL, DN 40 MM, JUNTA SOLDÁVEL, FORNECIDO E INSTALADO EM RAMAL DE ENCAMINHAMENTO. AF_12/2014</v>
          </cell>
          <cell r="D5034" t="str">
            <v>UN</v>
          </cell>
          <cell r="E5034" t="str">
            <v>6,52</v>
          </cell>
          <cell r="F5034" t="str">
            <v>6,69</v>
          </cell>
        </row>
        <row r="5035">
          <cell r="A5035" t="str">
            <v>89515</v>
          </cell>
          <cell r="B5035" t="str">
            <v>JOELHO 45 GRAUS, PVC, SOLDÁVEL, DN 75MM, INSTALADO EM PRUMADA DE ÁGUA - FORNECIMENTO E INSTALAÇÃO. AF_12/2014</v>
          </cell>
          <cell r="D5035" t="str">
            <v>UN</v>
          </cell>
          <cell r="E5035" t="str">
            <v>56,55</v>
          </cell>
          <cell r="F5035" t="str">
            <v>57,07</v>
          </cell>
        </row>
        <row r="5036">
          <cell r="A5036" t="str">
            <v>89516</v>
          </cell>
          <cell r="B5036" t="str">
            <v>JOELHO 45 GRAUS, PVC, SERIE R, ÁGUA PLUVIAL, DN 40 MM, JUNTA SOLDÁVEL, FORNECIDO E INSTALADO EM RAMAL DE ENCAMINHAMENTO. AF_12/2014</v>
          </cell>
          <cell r="D5036" t="str">
            <v>UN</v>
          </cell>
          <cell r="E5036" t="str">
            <v>5,70</v>
          </cell>
          <cell r="F5036" t="str">
            <v>5,87</v>
          </cell>
        </row>
        <row r="5037">
          <cell r="A5037" t="str">
            <v>89517</v>
          </cell>
          <cell r="B5037" t="str">
            <v>CURVA 90 GRAUS, PVC, SOLDÁVEL, DN 75MM, INSTALADO EM PRUMADA DE ÁGUA - FORNECIMENTO E INSTALAÇÃO. AF_12/2014</v>
          </cell>
          <cell r="D5037" t="str">
            <v>UN</v>
          </cell>
          <cell r="E5037" t="str">
            <v>47,61</v>
          </cell>
          <cell r="F5037" t="str">
            <v>48,13</v>
          </cell>
        </row>
        <row r="5038">
          <cell r="A5038" t="str">
            <v>89518</v>
          </cell>
          <cell r="B5038" t="str">
            <v>JOELHO 90 GRAUS, PVC, SERIE R, ÁGUA PLUVIAL, DN 50 MM, JUNTA ELÁSTICA, FORNECIDO E INSTALADO EM RAMAL DE ENCAMINHAMENTO. AF_12/2014</v>
          </cell>
          <cell r="D5038" t="str">
            <v>UN</v>
          </cell>
          <cell r="E5038" t="str">
            <v>9,40</v>
          </cell>
          <cell r="F5038" t="str">
            <v>9,61</v>
          </cell>
        </row>
        <row r="5039">
          <cell r="A5039" t="str">
            <v>89519</v>
          </cell>
          <cell r="B5039" t="str">
            <v>CURVA 45 GRAUS, PVC, SOLDÁVEL, DN 75MM, INSTALADO EM PRUMADA DE ÁGUA - FORNECIMENTO E INSTALAÇÃO. AF_12/2014</v>
          </cell>
          <cell r="D5039" t="str">
            <v>UN</v>
          </cell>
          <cell r="E5039" t="str">
            <v>32,18</v>
          </cell>
          <cell r="F5039" t="str">
            <v>32,70</v>
          </cell>
        </row>
        <row r="5040">
          <cell r="A5040" t="str">
            <v>89520</v>
          </cell>
          <cell r="B5040" t="str">
            <v>JOELHO 45 GRAUS, PVC, SERIE R, ÁGUA PLUVIAL, DN 50 MM, JUNTA ELÁSTICA, FORNECIDO E INSTALADO EM RAMAL DE ENCAMINHAMENTO. AF_12/2014</v>
          </cell>
          <cell r="D5040" t="str">
            <v>UN</v>
          </cell>
          <cell r="E5040" t="str">
            <v>8,32</v>
          </cell>
          <cell r="F5040" t="str">
            <v>8,53</v>
          </cell>
        </row>
        <row r="5041">
          <cell r="A5041" t="str">
            <v>89521</v>
          </cell>
          <cell r="B5041" t="str">
            <v>JOELHO 90 GRAUS, PVC, SOLDÁVEL, DN 85MM, INSTALADO EM PRUMADA DE ÁGUA - FORNECIMENTO E INSTALAÇÃO. AF_12/2014</v>
          </cell>
          <cell r="D5041" t="str">
            <v>UN</v>
          </cell>
          <cell r="E5041" t="str">
            <v>88,30</v>
          </cell>
          <cell r="F5041" t="str">
            <v>88,88</v>
          </cell>
        </row>
        <row r="5042">
          <cell r="A5042" t="str">
            <v>89522</v>
          </cell>
          <cell r="B5042" t="str">
            <v>JOELHO 90 GRAUS, PVC, SERIE R, ÁGUA PLUVIAL, DN 75 MM, JUNTA ELÁSTICA, FORNECIDO E INSTALADO EM RAMAL DE ENCAMINHAMENTO. AF_12/2014</v>
          </cell>
          <cell r="D5042" t="str">
            <v>UN</v>
          </cell>
          <cell r="E5042" t="str">
            <v>18,79</v>
          </cell>
          <cell r="F5042" t="str">
            <v>19,13</v>
          </cell>
        </row>
        <row r="5043">
          <cell r="A5043" t="str">
            <v>89523</v>
          </cell>
          <cell r="B5043" t="str">
            <v>JOELHO 45 GRAUS, PVC, SOLDÁVEL, DN 85MM, INSTALADO EM PRUMADA DE ÁGUA - FORNECIMENTO E INSTALAÇÃO. AF_12/2014</v>
          </cell>
          <cell r="D5043" t="str">
            <v>UN</v>
          </cell>
          <cell r="E5043" t="str">
            <v>66,66</v>
          </cell>
          <cell r="F5043" t="str">
            <v>67,24</v>
          </cell>
        </row>
        <row r="5044">
          <cell r="A5044" t="str">
            <v>89524</v>
          </cell>
          <cell r="B5044" t="str">
            <v>JOELHO 45 GRAUS, PVC, SERIE R, ÁGUA PLUVIAL, DN 75 MM, JUNTA ELÁSTICA, FORNECIDO E INSTALADO EM RAMAL DE ENCAMINHAMENTO. AF_12/2014</v>
          </cell>
          <cell r="D5044" t="str">
            <v>UN</v>
          </cell>
          <cell r="E5044" t="str">
            <v>16,72</v>
          </cell>
          <cell r="F5044" t="str">
            <v>17,06</v>
          </cell>
        </row>
        <row r="5045">
          <cell r="A5045" t="str">
            <v>89525</v>
          </cell>
          <cell r="B5045" t="str">
            <v>CURVA 90 GRAUS, PVC, SOLDÁVEL, DN 85MM, INSTALADO EM PRUMADA DE ÁGUA - FORNECIMENTO E INSTALAÇÃO. AF_12/2014</v>
          </cell>
          <cell r="D5045" t="str">
            <v>UN</v>
          </cell>
          <cell r="E5045" t="str">
            <v>65,57</v>
          </cell>
          <cell r="F5045" t="str">
            <v>66,15</v>
          </cell>
        </row>
        <row r="5046">
          <cell r="A5046" t="str">
            <v>89526</v>
          </cell>
          <cell r="B5046" t="str">
            <v>CURVA 87 GRAUS E 30 MINUTOS, PVC, SERIE R, ÁGUA PLUVIAL, DN 75 MM, JUNTA ELÁSTICA, FORNECIDO E INSTALADO EM RAMAL DE ENCAMINHAMENTO. AF_12/2014</v>
          </cell>
          <cell r="D5046" t="str">
            <v>UN</v>
          </cell>
          <cell r="E5046" t="str">
            <v>24,26</v>
          </cell>
          <cell r="F5046" t="str">
            <v>24,60</v>
          </cell>
        </row>
        <row r="5047">
          <cell r="A5047" t="str">
            <v>89527</v>
          </cell>
          <cell r="B5047" t="str">
            <v>CURVA 45 GRAUS, PVC, SOLDÁVEL, DN 85MM, INSTALADO EM PRUMADA DE ÁGUA - FORNECIMENTO E INSTALAÇÃO. AF_12/2014</v>
          </cell>
          <cell r="D5047" t="str">
            <v>UN</v>
          </cell>
          <cell r="E5047" t="str">
            <v>50,39</v>
          </cell>
          <cell r="F5047" t="str">
            <v>50,97</v>
          </cell>
        </row>
        <row r="5048">
          <cell r="A5048" t="str">
            <v>89528</v>
          </cell>
          <cell r="B5048" t="str">
            <v>LUVA, PVC, SOLDÁVEL, DN 25MM, INSTALADO EM PRUMADA DE ÁGUA - FORNECIMENTO E INSTALAÇÃO. AF_12/2014</v>
          </cell>
          <cell r="D5048" t="str">
            <v>UN</v>
          </cell>
          <cell r="E5048" t="str">
            <v>2,57</v>
          </cell>
          <cell r="F5048" t="str">
            <v>2,70</v>
          </cell>
        </row>
        <row r="5049">
          <cell r="A5049" t="str">
            <v>89529</v>
          </cell>
          <cell r="B5049" t="str">
            <v>JOELHO 90 GRAUS, PVC, SERIE R, ÁGUA PLUVIAL, DN 100 MM, JUNTA ELÁSTICA, FORNECIDO E INSTALADO EM RAMAL DE ENCAMINHAMENTO. AF_12/2014</v>
          </cell>
          <cell r="D5049" t="str">
            <v>UN</v>
          </cell>
          <cell r="E5049" t="str">
            <v>27,62</v>
          </cell>
          <cell r="F5049" t="str">
            <v>28,08</v>
          </cell>
        </row>
        <row r="5050">
          <cell r="A5050" t="str">
            <v>89530</v>
          </cell>
          <cell r="B5050" t="str">
            <v>LUVA DE CORRER, PVC, SOLDÁVEL, DN 25MM, INSTALADO EM PRUMADA DE ÁGUA - FORNECIMENTO E INSTALAÇÃO. AF_12/2014</v>
          </cell>
          <cell r="D5050" t="str">
            <v>UN</v>
          </cell>
          <cell r="E5050" t="str">
            <v>9,30</v>
          </cell>
          <cell r="F5050" t="str">
            <v>9,43</v>
          </cell>
        </row>
        <row r="5051">
          <cell r="A5051" t="str">
            <v>89531</v>
          </cell>
          <cell r="B5051" t="str">
            <v>JOELHO 45 GRAUS, PVC, SERIE R, ÁGUA PLUVIAL, DN 100 MM, JUNTA ELÁSTICA, FORNECIDO E INSTALADO EM RAMAL DE ENCAMINHAMENTO. AF_12/2014</v>
          </cell>
          <cell r="D5051" t="str">
            <v>UN</v>
          </cell>
          <cell r="E5051" t="str">
            <v>22,58</v>
          </cell>
          <cell r="F5051" t="str">
            <v>23,04</v>
          </cell>
        </row>
        <row r="5052">
          <cell r="A5052" t="str">
            <v>89532</v>
          </cell>
          <cell r="B5052" t="str">
            <v>LUVA DE REDUÇÃO, PVC, SOLDÁVEL, DN 32MM X 25MM, INSTALADO EM PRUMADA DE ÁGUA - FORNECIMENTO E INSTALAÇÃO. AF_12/2014</v>
          </cell>
          <cell r="D5052" t="str">
            <v>UN</v>
          </cell>
          <cell r="E5052" t="str">
            <v>4,63</v>
          </cell>
          <cell r="F5052" t="str">
            <v>4,76</v>
          </cell>
        </row>
        <row r="5053">
          <cell r="A5053" t="str">
            <v>89533</v>
          </cell>
          <cell r="B5053" t="str">
            <v>JOELHO 45 GRAUS PARA PÉ DE COLUNA, PVC, SERIE R, ÁGUA PLUVIAL, DN 100 MM, JUNTA ELÁSTICA, FORNECIDO E INSTALADO EM RAMAL DE ENCAMINHAMENTO. AF_12/2014</v>
          </cell>
          <cell r="D5053" t="str">
            <v>UN</v>
          </cell>
          <cell r="E5053" t="str">
            <v>22,58</v>
          </cell>
          <cell r="F5053" t="str">
            <v>23,04</v>
          </cell>
        </row>
        <row r="5054">
          <cell r="A5054" t="str">
            <v>89534</v>
          </cell>
          <cell r="B5054" t="str">
            <v>LUVA SOLDÁVEL E COM ROSCA, PVC, SOLDÁVEL, DN 25MM X 3/4, INSTALADO EM PRUMADA DE ÁGUA - FORNECIMENTO E INSTALAÇÃO. AF_12/2014</v>
          </cell>
          <cell r="D5054" t="str">
            <v>UN</v>
          </cell>
          <cell r="E5054" t="str">
            <v>3,17</v>
          </cell>
          <cell r="F5054" t="str">
            <v>3,30</v>
          </cell>
        </row>
        <row r="5055">
          <cell r="A5055" t="str">
            <v>89535</v>
          </cell>
          <cell r="B5055" t="str">
            <v>CURVA 87 GRAUS E 30 MINUTOS, PVC, SERIE R, ÁGUA PLUVIAL, DN 100 MM, JUNTA ELÁSTICA, FORNECIDO E INSTALADO EM RAMAL DE ENCAMINHAMENTO. AF_12/2014</v>
          </cell>
          <cell r="D5055" t="str">
            <v>UN</v>
          </cell>
          <cell r="E5055" t="str">
            <v>35,51</v>
          </cell>
          <cell r="F5055" t="str">
            <v>35,97</v>
          </cell>
        </row>
        <row r="5056">
          <cell r="A5056" t="str">
            <v>89536</v>
          </cell>
          <cell r="B5056" t="str">
            <v>UNIÃO, PVC, SOLDÁVEL, DN 25MM, INSTALADO EM PRUMADA DE ÁGUA - FORNECIMENTO E INSTALAÇÃO. AF_12/2014</v>
          </cell>
          <cell r="D5056" t="str">
            <v>UN</v>
          </cell>
          <cell r="E5056" t="str">
            <v>8,36</v>
          </cell>
          <cell r="F5056" t="str">
            <v>8,49</v>
          </cell>
        </row>
        <row r="5057">
          <cell r="A5057" t="str">
            <v>89538</v>
          </cell>
          <cell r="B5057" t="str">
            <v>ADAPTADOR CURTO COM BOLSA E ROSCA PARA REGISTRO, PVC, SOLDÁVEL, DN 25MM X 3/4, INSTALADO EM PRUMADA DE ÁGUA - FORNECIMENTO E INSTALAÇÃO. AF_12/2014</v>
          </cell>
          <cell r="D5057" t="str">
            <v>UN</v>
          </cell>
          <cell r="E5057" t="str">
            <v>2,63</v>
          </cell>
          <cell r="F5057" t="str">
            <v>2,76</v>
          </cell>
        </row>
        <row r="5058">
          <cell r="A5058" t="str">
            <v>89540</v>
          </cell>
          <cell r="B5058" t="str">
            <v>CURVA DE TRANSPOSIÇÃO, PVC, SOLDÁVEL, DN 25MM, INSTALADO EM PRUMADA DE ÁGUA  - FORNECIMENTO E INSTALAÇÃO. AF_12/2014</v>
          </cell>
          <cell r="D5058" t="str">
            <v>UN</v>
          </cell>
          <cell r="E5058" t="str">
            <v>6,93</v>
          </cell>
          <cell r="F5058" t="str">
            <v>7,06</v>
          </cell>
        </row>
        <row r="5059">
          <cell r="A5059" t="str">
            <v>89541</v>
          </cell>
          <cell r="B5059" t="str">
            <v>LUVA, PVC, SOLDÁVEL, DN 32MM, INSTALADO EM PRUMADA DE ÁGUA - FORNECIMENTO E INSTALAÇÃO. AF_12/2014</v>
          </cell>
          <cell r="D5059" t="str">
            <v>UN</v>
          </cell>
          <cell r="E5059" t="str">
            <v>3,93</v>
          </cell>
          <cell r="F5059" t="str">
            <v>4,09</v>
          </cell>
        </row>
        <row r="5060">
          <cell r="A5060" t="str">
            <v>89542</v>
          </cell>
          <cell r="B5060" t="str">
            <v>LUVA DE CORRER, PVC, SOLDÁVEL, DN 32MM, INSTALADO EM PRUMADA DE ÁGUA - FORNECIMENTO E INSTALAÇÃO. AF_12/2014</v>
          </cell>
          <cell r="D5060" t="str">
            <v>UN</v>
          </cell>
          <cell r="E5060" t="str">
            <v>19,99</v>
          </cell>
          <cell r="F5060" t="str">
            <v>20,15</v>
          </cell>
        </row>
        <row r="5061">
          <cell r="A5061" t="str">
            <v>89544</v>
          </cell>
          <cell r="B5061" t="str">
            <v>LUVA SIMPLES, PVC, SERIE R, ÁGUA PLUVIAL, DN 40 MM, JUNTA SOLDÁVEL, FORNECIDO E INSTALADO EM RAMAL DE ENCAMINHAMENTO. AF_12/2014</v>
          </cell>
          <cell r="D5061" t="str">
            <v>UN</v>
          </cell>
          <cell r="E5061" t="str">
            <v>5,76</v>
          </cell>
          <cell r="F5061" t="str">
            <v>5,88</v>
          </cell>
        </row>
        <row r="5062">
          <cell r="A5062" t="str">
            <v>89545</v>
          </cell>
          <cell r="B5062" t="str">
            <v>LUVA SIMPLES, PVC, SERIE R, ÁGUA PLUVIAL, DN 50 MM, JUNTA ELÁSTICA, FORNECIDO E INSTALADO EM RAMAL DE ENCAMINHAMENTO. AF_12/2014</v>
          </cell>
          <cell r="D5062" t="str">
            <v>UN</v>
          </cell>
          <cell r="E5062" t="str">
            <v>8,55</v>
          </cell>
          <cell r="F5062" t="str">
            <v>8,71</v>
          </cell>
        </row>
        <row r="5063">
          <cell r="A5063" t="str">
            <v>89546</v>
          </cell>
          <cell r="B5063" t="str">
            <v>BUCHA DE REDUÇÃO LONGA, PVC, SERIE R, ÁGUA PLUVIAL, DN 50 X 40 MM, JUNTA ELÁSTICA, FORNECIDO E INSTALADO EM RAMAL DE ENCAMINHAMENTO. AF_12/2014</v>
          </cell>
          <cell r="D5063" t="str">
            <v>UN</v>
          </cell>
          <cell r="E5063" t="str">
            <v>7,46</v>
          </cell>
          <cell r="F5063" t="str">
            <v>7,62</v>
          </cell>
        </row>
        <row r="5064">
          <cell r="A5064" t="str">
            <v>89547</v>
          </cell>
          <cell r="B5064" t="str">
            <v>LUVA SIMPLES, PVC, SERIE R, ÁGUA PLUVIAL, DN 75 MM, JUNTA ELÁSTICA, FORNECIDO E INSTALADO EM RAMAL DE ENCAMINHAMENTO. AF_12/2014</v>
          </cell>
          <cell r="D5064" t="str">
            <v>UN</v>
          </cell>
          <cell r="E5064" t="str">
            <v>12,94</v>
          </cell>
          <cell r="F5064" t="str">
            <v>13,17</v>
          </cell>
        </row>
        <row r="5065">
          <cell r="A5065" t="str">
            <v>89548</v>
          </cell>
          <cell r="B5065" t="str">
            <v>LUVA DE CORRER, PVC, SERIE R, ÁGUA PLUVIAL, DN 75 MM, JUNTA ELÁSTICA, FORNECIDO E INSTALADO EM RAMAL DE ENCAMINHAMENTO. AF_12/2014</v>
          </cell>
          <cell r="D5065" t="str">
            <v>UN</v>
          </cell>
          <cell r="E5065" t="str">
            <v>13,97</v>
          </cell>
          <cell r="F5065" t="str">
            <v>14,20</v>
          </cell>
        </row>
        <row r="5066">
          <cell r="A5066" t="str">
            <v>89549</v>
          </cell>
          <cell r="B5066" t="str">
            <v>REDUÇÃO EXCÊNTRICA, PVC, SERIE R, ÁGUA PLUVIAL, DN 75 X 50 MM, JUNTA ELÁSTICA, FORNECIDO E INSTALADO EM RAMAL DE ENCAMINHAMENTO. AF_12/2014</v>
          </cell>
          <cell r="D5066" t="str">
            <v>UN</v>
          </cell>
          <cell r="E5066" t="str">
            <v>10,18</v>
          </cell>
          <cell r="F5066" t="str">
            <v>10,41</v>
          </cell>
        </row>
        <row r="5067">
          <cell r="A5067" t="str">
            <v>89550</v>
          </cell>
          <cell r="B5067" t="str">
            <v>TÊ DE INSPEÇÃO, PVC, SERIE R, ÁGUA PLUVIAL, DN 75 MM, JUNTA ELÁSTICA, FORNECIDO E INSTALADO EM RAMAL DE ENCAMINHAMENTO. AF_12/2014</v>
          </cell>
          <cell r="D5067" t="str">
            <v>UN</v>
          </cell>
          <cell r="E5067" t="str">
            <v>24,24</v>
          </cell>
          <cell r="F5067" t="str">
            <v>24,47</v>
          </cell>
        </row>
        <row r="5068">
          <cell r="A5068" t="str">
            <v>89551</v>
          </cell>
          <cell r="B5068" t="str">
            <v>LUVA SOLDÁVEL E COM ROSCA, PVC, SOLDÁVEL, DN 32MM X 1, INSTALADO EM PRUMADA DE ÁGUA - FORNECIMENTO E INSTALAÇÃO. AF_12/2014</v>
          </cell>
          <cell r="D5068" t="str">
            <v>UN</v>
          </cell>
          <cell r="E5068" t="str">
            <v>6,37</v>
          </cell>
          <cell r="F5068" t="str">
            <v>6,53</v>
          </cell>
        </row>
        <row r="5069">
          <cell r="A5069" t="str">
            <v>89552</v>
          </cell>
          <cell r="B5069" t="str">
            <v>UNIÃO, PVC, SOLDÁVEL, DN 32MM, INSTALADO EM PRUMADA DE ÁGUA - FORNECIMENTO E INSTALAÇÃO. AF_12/2014</v>
          </cell>
          <cell r="D5069" t="str">
            <v>UN</v>
          </cell>
          <cell r="E5069" t="str">
            <v>12,99</v>
          </cell>
          <cell r="F5069" t="str">
            <v>13,15</v>
          </cell>
        </row>
        <row r="5070">
          <cell r="A5070" t="str">
            <v>89553</v>
          </cell>
          <cell r="B5070" t="str">
            <v>ADAPTADOR CURTO COM BOLSA E ROSCA PARA REGISTRO, PVC, SOLDÁVEL, DN 32MM X 1, INSTALADO EM PRUMADA DE ÁGUA - FORNECIMENTO E INSTALAÇÃO. AF_12/2014</v>
          </cell>
          <cell r="D5070" t="str">
            <v>UN</v>
          </cell>
          <cell r="E5070" t="str">
            <v>3,86</v>
          </cell>
          <cell r="F5070" t="str">
            <v>4,02</v>
          </cell>
        </row>
        <row r="5071">
          <cell r="A5071" t="str">
            <v>89554</v>
          </cell>
          <cell r="B5071" t="str">
            <v>LUVA SIMPLES, PVC, SERIE R, ÁGUA PLUVIAL, DN 100 MM, JUNTA ELÁSTICA, FORNECIDO E INSTALADO EM RAMAL DE ENCAMINHAMENTO. AF_12/2014</v>
          </cell>
          <cell r="D5071" t="str">
            <v>UN</v>
          </cell>
          <cell r="E5071" t="str">
            <v>15,88</v>
          </cell>
          <cell r="F5071" t="str">
            <v>16,19</v>
          </cell>
        </row>
        <row r="5072">
          <cell r="A5072" t="str">
            <v>89555</v>
          </cell>
          <cell r="B5072" t="str">
            <v>CURVA DE TRANSPOSIÇÃO, PVC, SOLDÁVEL, DN 32MM, INSTALADO EM PRUMADA DE ÁGUA   FORNECIMENTO E INSTALAÇÃO. AF_12/2014</v>
          </cell>
          <cell r="D5072" t="str">
            <v>UN</v>
          </cell>
          <cell r="E5072" t="str">
            <v>15,75</v>
          </cell>
          <cell r="F5072" t="str">
            <v>15,91</v>
          </cell>
        </row>
        <row r="5073">
          <cell r="A5073" t="str">
            <v>89556</v>
          </cell>
          <cell r="B5073" t="str">
            <v>LUVA DE CORRER, PVC, SERIE R, ÁGUA PLUVIAL, DN 100 MM, JUNTA ELÁSTICA, FORNECIDO E INSTALADO EM RAMAL DE ENCAMINHAMENTO. AF_12/2014</v>
          </cell>
          <cell r="D5073" t="str">
            <v>UN</v>
          </cell>
          <cell r="E5073" t="str">
            <v>22,92</v>
          </cell>
          <cell r="F5073" t="str">
            <v>23,23</v>
          </cell>
        </row>
        <row r="5074">
          <cell r="A5074" t="str">
            <v>89557</v>
          </cell>
          <cell r="B5074" t="str">
            <v>REDUÇÃO EXCÊNTRICA, PVC, SERIE R, ÁGUA PLUVIAL, DN 100 X 75 MM, JUNTA ELÁSTICA, FORNECIDO E INSTALADO EM RAMAL DE ENCAMINHAMENTO. AF_12/2014</v>
          </cell>
          <cell r="D5074" t="str">
            <v>UN</v>
          </cell>
          <cell r="E5074" t="str">
            <v>18,30</v>
          </cell>
          <cell r="F5074" t="str">
            <v>18,61</v>
          </cell>
        </row>
        <row r="5075">
          <cell r="A5075" t="str">
            <v>89558</v>
          </cell>
          <cell r="B5075" t="str">
            <v>LUVA, PVC, SOLDÁVEL, DN 40MM, INSTALADO EM PRUMADA DE ÁGUA - FORNECIMENTO E INSTALAÇÃO. AF_12/2014</v>
          </cell>
          <cell r="D5075" t="str">
            <v>UN</v>
          </cell>
          <cell r="E5075" t="str">
            <v>5,97</v>
          </cell>
          <cell r="F5075" t="str">
            <v>6,16</v>
          </cell>
        </row>
        <row r="5076">
          <cell r="A5076" t="str">
            <v>89559</v>
          </cell>
          <cell r="B5076" t="str">
            <v>TÊ DE INSPEÇÃO, PVC, SERIE R, ÁGUA PLUVIAL, DN 100 MM, JUNTA ELÁSTICA, FORNECIDO E INSTALADO EM RAMAL DE ENCAMINHAMENTO. AF_12/2014</v>
          </cell>
          <cell r="D5076" t="str">
            <v>UN</v>
          </cell>
          <cell r="E5076" t="str">
            <v>39,71</v>
          </cell>
          <cell r="F5076" t="str">
            <v>40,02</v>
          </cell>
        </row>
        <row r="5077">
          <cell r="A5077" t="str">
            <v>89561</v>
          </cell>
          <cell r="B5077" t="str">
            <v>JUNÇÃO SIMPLES, PVC, SERIE R, ÁGUA PLUVIAL, DN 40 MM, JUNTA SOLDÁVEL, FORNECIDO E INSTALADO EM RAMAL DE ENCAMINHAMENTO. AF_12/2014</v>
          </cell>
          <cell r="D5077" t="str">
            <v>UN</v>
          </cell>
          <cell r="E5077" t="str">
            <v>8,49</v>
          </cell>
          <cell r="F5077" t="str">
            <v>8,72</v>
          </cell>
        </row>
        <row r="5078">
          <cell r="A5078" t="str">
            <v>89562</v>
          </cell>
          <cell r="B5078" t="str">
            <v>LUVA DE REDUÇÃO, PVC, SOLDÁVEL, DN 40MM X 32MM, INSTALADO EM PRUMADA DE ÁGUA - FORNECIMENTO E INSTALAÇÃO. AF_12/2014</v>
          </cell>
          <cell r="D5078" t="str">
            <v>UN</v>
          </cell>
          <cell r="E5078" t="str">
            <v>6,37</v>
          </cell>
          <cell r="F5078" t="str">
            <v>6,56</v>
          </cell>
        </row>
        <row r="5079">
          <cell r="A5079" t="str">
            <v>89563</v>
          </cell>
          <cell r="B5079" t="str">
            <v>JUNÇÃO SIMPLES, PVC, SERIE R, ÁGUA PLUVIAL, DN 50 MM, JUNTA ELÁSTICA, FORNECIDO E INSTALADO EM RAMAL DE ENCAMINHAMENTO. AF_12/2014</v>
          </cell>
          <cell r="D5079" t="str">
            <v>UN</v>
          </cell>
          <cell r="E5079" t="str">
            <v>14,20</v>
          </cell>
          <cell r="F5079" t="str">
            <v>14,51</v>
          </cell>
        </row>
        <row r="5080">
          <cell r="A5080" t="str">
            <v>89564</v>
          </cell>
          <cell r="B5080" t="str">
            <v>LUVA COM ROSCA, PVC, SOLDÁVEL, DN 40MM X 1.1/4, INSTALADO EM PRUMADA DE ÁGUA - FORNECIMENTO E INSTALAÇÃO. AF_12/2014</v>
          </cell>
          <cell r="D5080" t="str">
            <v>UN</v>
          </cell>
          <cell r="E5080" t="str">
            <v>11,61</v>
          </cell>
          <cell r="F5080" t="str">
            <v>11,80</v>
          </cell>
        </row>
        <row r="5081">
          <cell r="A5081" t="str">
            <v>89565</v>
          </cell>
          <cell r="B5081" t="str">
            <v>JUNÇÃO SIMPLES, PVC, SERIE R, ÁGUA PLUVIAL, DN 75 X 75 MM, JUNTA ELÁSTICA, FORNECIDO E INSTALADO EM RAMAL DE ENCAMINHAMENTO. AF_12/2014</v>
          </cell>
          <cell r="D5081" t="str">
            <v>UN</v>
          </cell>
          <cell r="E5081" t="str">
            <v>34,19</v>
          </cell>
          <cell r="F5081" t="str">
            <v>34,65</v>
          </cell>
        </row>
        <row r="5082">
          <cell r="A5082" t="str">
            <v>89566</v>
          </cell>
          <cell r="B5082" t="str">
            <v>TÊ, PVC, SERIE R, ÁGUA PLUVIAL, DN 75 MM, JUNTA ELÁSTICA, FORNECIDO E INSTALADO EM RAMAL DE ENCAMINHAMENTO. AF_12/2014</v>
          </cell>
          <cell r="D5082" t="str">
            <v>UN</v>
          </cell>
          <cell r="E5082" t="str">
            <v>29,73</v>
          </cell>
          <cell r="F5082" t="str">
            <v>30,19</v>
          </cell>
        </row>
        <row r="5083">
          <cell r="A5083" t="str">
            <v>89567</v>
          </cell>
          <cell r="B5083" t="str">
            <v>JUNÇÃO SIMPLES, PVC, SERIE R, ÁGUA PLUVIAL, DN 100 X 100 MM, JUNTA ELÁSTICA, FORNECIDO E INSTALADO EM RAMAL DE ENCAMINHAMENTO. AF_12/2014</v>
          </cell>
          <cell r="D5083" t="str">
            <v>UN</v>
          </cell>
          <cell r="E5083" t="str">
            <v>50,13</v>
          </cell>
          <cell r="F5083" t="str">
            <v>50,75</v>
          </cell>
        </row>
        <row r="5084">
          <cell r="A5084" t="str">
            <v>89568</v>
          </cell>
          <cell r="B5084" t="str">
            <v>UNIÃO, PVC, SOLDÁVEL, DN 40MM, INSTALADO EM PRUMADA DE ÁGUA - FORNECIMENTO E INSTALAÇÃO. AF_12/2014</v>
          </cell>
          <cell r="D5084" t="str">
            <v>UN</v>
          </cell>
          <cell r="E5084" t="str">
            <v>23,49</v>
          </cell>
          <cell r="F5084" t="str">
            <v>23,68</v>
          </cell>
        </row>
        <row r="5085">
          <cell r="A5085" t="str">
            <v>89569</v>
          </cell>
          <cell r="B5085" t="str">
            <v>JUNÇÃO SIMPLES, PVC, SERIE R, ÁGUA PLUVIAL, DN 100 X 75 MM, JUNTA ELÁSTICA, FORNECIDO E INSTALADO EM RAMAL DE ENCAMINHAMENTO. AF_12/2014</v>
          </cell>
          <cell r="D5085" t="str">
            <v>UN</v>
          </cell>
          <cell r="E5085" t="str">
            <v>47,45</v>
          </cell>
          <cell r="F5085" t="str">
            <v>48,07</v>
          </cell>
        </row>
        <row r="5086">
          <cell r="A5086" t="str">
            <v>89570</v>
          </cell>
          <cell r="B5086" t="str">
            <v>ADAPTADOR CURTO COM BOLSA E ROSCA PARA REGISTRO, PVC, SOLDÁVEL, DN 40MM X 1.1/2, INSTALADO EM PRUMADA DE ÁGUA - FORNECIMENTO E INSTALAÇÃO. AF_12/2014</v>
          </cell>
          <cell r="D5086" t="str">
            <v>UN</v>
          </cell>
          <cell r="E5086" t="str">
            <v>8,20</v>
          </cell>
          <cell r="F5086" t="str">
            <v>8,39</v>
          </cell>
        </row>
        <row r="5087">
          <cell r="A5087" t="str">
            <v>89571</v>
          </cell>
          <cell r="B5087" t="str">
            <v>TÊ, PVC, SERIE R, ÁGUA PLUVIAL, DN 100 X 100 MM, JUNTA ELÁSTICA, FORNECIDO E INSTALADO EM RAMAL DE ENCAMINHAMENTO. AF_12/2014</v>
          </cell>
          <cell r="D5087" t="str">
            <v>UN</v>
          </cell>
          <cell r="E5087" t="str">
            <v>46,22</v>
          </cell>
          <cell r="F5087" t="str">
            <v>46,84</v>
          </cell>
        </row>
        <row r="5088">
          <cell r="A5088" t="str">
            <v>89572</v>
          </cell>
          <cell r="B5088" t="str">
            <v>ADAPTADOR CURTO COM BOLSA E ROSCA PARA REGISTRO, PVC, SOLDÁVEL, DN 40MM X 1.1/4, INSTALADO EM PRUMADA DE ÁGUA - FORNECIMENTO E INSTALAÇÃO. AF_12/2014</v>
          </cell>
          <cell r="D5088" t="str">
            <v>UN</v>
          </cell>
          <cell r="E5088" t="str">
            <v>5,65</v>
          </cell>
          <cell r="F5088" t="str">
            <v>5,84</v>
          </cell>
        </row>
        <row r="5089">
          <cell r="A5089" t="str">
            <v>89573</v>
          </cell>
          <cell r="B5089" t="str">
            <v>TÊ, PVC, SERIE R, ÁGUA PLUVIAL, DN 100 X 75 MM, JUNTA ELÁSTICA, FORNECIDO E INSTALADO EM RAMAL DE ENCAMINHAMENTO. AF_12/2014</v>
          </cell>
          <cell r="D5089" t="str">
            <v>UN</v>
          </cell>
          <cell r="E5089" t="str">
            <v>42,15</v>
          </cell>
          <cell r="F5089" t="str">
            <v>42,77</v>
          </cell>
        </row>
        <row r="5090">
          <cell r="A5090" t="str">
            <v>89574</v>
          </cell>
          <cell r="B5090" t="str">
            <v>JUNÇÃO DUPLA, PVC, SERIE R, ÁGUA PLUVIAL, DN 100 X 100 X 100 MM, JUNTA ELÁSTICA, FORNECIDO E INSTALADO EM RAMAL DE ENCAMINHAMENTO. AF_12/2014</v>
          </cell>
          <cell r="D5090" t="str">
            <v>UN</v>
          </cell>
          <cell r="E5090" t="str">
            <v>81,61</v>
          </cell>
          <cell r="F5090" t="str">
            <v>82,56</v>
          </cell>
        </row>
        <row r="5091">
          <cell r="A5091" t="str">
            <v>89575</v>
          </cell>
          <cell r="B5091" t="str">
            <v>LUVA, PVC, SOLDÁVEL, DN 50MM, INSTALADO EM PRUMADA DE ÁGUA - FORNECIMENTO E INSTALAÇÃO. AF_12/2014</v>
          </cell>
          <cell r="D5091" t="str">
            <v>UN</v>
          </cell>
          <cell r="E5091" t="str">
            <v>7,61</v>
          </cell>
          <cell r="F5091" t="str">
            <v>7,85</v>
          </cell>
        </row>
        <row r="5092">
          <cell r="A5092" t="str">
            <v>89577</v>
          </cell>
          <cell r="B5092" t="str">
            <v>LUVA DE CORRER, PVC, SOLDÁVEL, DN 50MM, INSTALADO EM PRUMADA DE ÁGUA - FORNECIMENTO E INSTALAÇÃO. AF_12/2014</v>
          </cell>
          <cell r="D5092" t="str">
            <v>UN</v>
          </cell>
          <cell r="E5092" t="str">
            <v>24,11</v>
          </cell>
          <cell r="F5092" t="str">
            <v>24,35</v>
          </cell>
        </row>
        <row r="5093">
          <cell r="A5093" t="str">
            <v>89579</v>
          </cell>
          <cell r="B5093" t="str">
            <v>LUVA DE REDUÇÃO, PVC, SOLDÁVEL, DN 50MM X 25MM, INSTALADO EM PRUMADA DE ÁGUA   FORNECIMENTO E INSTALAÇÃO. AF_12/2014</v>
          </cell>
          <cell r="D5093" t="str">
            <v>UN</v>
          </cell>
          <cell r="E5093" t="str">
            <v>7,79</v>
          </cell>
          <cell r="F5093" t="str">
            <v>8,03</v>
          </cell>
        </row>
        <row r="5094">
          <cell r="A5094" t="str">
            <v>89581</v>
          </cell>
          <cell r="B5094" t="str">
            <v>JOELHO 90 GRAUS, PVC, SERIE R, ÁGUA PLUVIAL, DN 75 MM, JUNTA ELÁSTICA, FORNECIDO E INSTALADO EM CONDUTORES VERTICAIS DE ÁGUAS PLUVIAIS. AF_12/2014</v>
          </cell>
          <cell r="D5094" t="str">
            <v>UN</v>
          </cell>
          <cell r="E5094" t="str">
            <v>17,57</v>
          </cell>
          <cell r="F5094" t="str">
            <v>17,78</v>
          </cell>
        </row>
        <row r="5095">
          <cell r="A5095" t="str">
            <v>89582</v>
          </cell>
          <cell r="B5095" t="str">
            <v>JOELHO 45 GRAUS, PVC, SERIE R, ÁGUA PLUVIAL, DN 75 MM, JUNTA ELÁSTICA, FORNECIDO E INSTALADO EM CONDUTORES VERTICAIS DE ÁGUAS PLUVIAIS. AF_12/2014</v>
          </cell>
          <cell r="D5095" t="str">
            <v>UN</v>
          </cell>
          <cell r="E5095" t="str">
            <v>15,50</v>
          </cell>
          <cell r="F5095" t="str">
            <v>15,71</v>
          </cell>
        </row>
        <row r="5096">
          <cell r="A5096" t="str">
            <v>89583</v>
          </cell>
          <cell r="B5096" t="str">
            <v>CURVA 87 GRAUS E 30 MINUTOS, PVC, SERIE R, ÁGUA PLUVIAL, DN 75 MM, JUNTA ELÁSTICA, FORNECIDO E INSTALADO EM CONDUTORES VERTICAIS DE ÁGUAS PLUVIAIS. AF_12/2014</v>
          </cell>
          <cell r="D5096" t="str">
            <v>UN</v>
          </cell>
          <cell r="E5096" t="str">
            <v>23,04</v>
          </cell>
          <cell r="F5096" t="str">
            <v>23,25</v>
          </cell>
        </row>
        <row r="5097">
          <cell r="A5097" t="str">
            <v>89584</v>
          </cell>
          <cell r="B5097" t="str">
            <v>JOELHO 90 GRAUS, PVC, SERIE R, ÁGUA PLUVIAL, DN 100 MM, JUNTA ELÁSTICA, FORNECIDO E INSTALADO EM CONDUTORES VERTICAIS DE ÁGUAS PLUVIAIS. AF_12/2014</v>
          </cell>
          <cell r="D5097" t="str">
            <v>UN</v>
          </cell>
          <cell r="E5097" t="str">
            <v>26,41</v>
          </cell>
          <cell r="F5097" t="str">
            <v>26,75</v>
          </cell>
        </row>
        <row r="5098">
          <cell r="A5098" t="str">
            <v>89585</v>
          </cell>
          <cell r="B5098" t="str">
            <v>JOELHO 45 GRAUS, PVC, SERIE R, ÁGUA PLUVIAL, DN 100 MM, JUNTA ELÁSTICA, FORNECIDO E INSTALADO EM CONDUTORES VERTICAIS DE ÁGUAS PLUVIAIS. AF_12/2014</v>
          </cell>
          <cell r="D5098" t="str">
            <v>UN</v>
          </cell>
          <cell r="E5098" t="str">
            <v>21,37</v>
          </cell>
          <cell r="F5098" t="str">
            <v>21,71</v>
          </cell>
        </row>
        <row r="5099">
          <cell r="A5099" t="str">
            <v>89586</v>
          </cell>
          <cell r="B5099" t="str">
            <v>JOELHO 45 GRAUS PARA PÉ DE COLUNA, PVC, SERIE R, ÁGUA PLUVIAL, DN 100 MM, JUNTA ELÁSTICA, FORNECIDO E INSTALADO EM CONDUTORES VERTICAIS DE ÁGUAS PLUVIAIS. AF_12/2014</v>
          </cell>
          <cell r="D5099" t="str">
            <v>UN</v>
          </cell>
          <cell r="E5099" t="str">
            <v>21,37</v>
          </cell>
          <cell r="F5099" t="str">
            <v>21,71</v>
          </cell>
        </row>
        <row r="5100">
          <cell r="A5100" t="str">
            <v>89587</v>
          </cell>
          <cell r="B5100" t="str">
            <v>CURVA 87 GRAUS E 30 MINUTOS, PVC, SERIE R, ÁGUA PLUVIAL, DN 100 MM, JUNTA ELÁSTICA, FORNECIDO E INSTALADO EM CONDUTORES VERTICAIS DE ÁGUAS PLUVIAIS. AF_12/2014</v>
          </cell>
          <cell r="D5100" t="str">
            <v>UN</v>
          </cell>
          <cell r="E5100" t="str">
            <v>34,30</v>
          </cell>
          <cell r="F5100" t="str">
            <v>34,64</v>
          </cell>
        </row>
        <row r="5101">
          <cell r="A5101" t="str">
            <v>89590</v>
          </cell>
          <cell r="B5101" t="str">
            <v>JOELHO 90 GRAUS, PVC, SERIE R, ÁGUA PLUVIAL, DN 150 MM, JUNTA ELÁSTICA, FORNECIDO E INSTALADO EM CONDUTORES VERTICAIS DE ÁGUAS PLUVIAIS. AF_12/2014</v>
          </cell>
          <cell r="D5101" t="str">
            <v>UN</v>
          </cell>
          <cell r="E5101" t="str">
            <v>83,75</v>
          </cell>
          <cell r="F5101" t="str">
            <v>84,32</v>
          </cell>
        </row>
        <row r="5102">
          <cell r="A5102" t="str">
            <v>89591</v>
          </cell>
          <cell r="B5102" t="str">
            <v>JOELHO 45 GRAUS, PVC, SERIE R, ÁGUA PLUVIAL, DN 150 MM, JUNTA ELÁSTICA, FORNECIDO E INSTALADO EM CONDUTORES VERTICAIS DE ÁGUAS PLUVIAIS. AF_12/2014</v>
          </cell>
          <cell r="D5102" t="str">
            <v>UN</v>
          </cell>
          <cell r="E5102" t="str">
            <v>69,29</v>
          </cell>
          <cell r="F5102" t="str">
            <v>69,86</v>
          </cell>
        </row>
        <row r="5103">
          <cell r="A5103" t="str">
            <v>89592</v>
          </cell>
          <cell r="B5103" t="str">
            <v>CURVA 87 GRAUS E 30 MINUTOS, PVC, SERIE R, ÁGUA PLUVIAL, DN 150 MM, JUNTA ELÁSTICA, FORNECIDO E INSTALADO EM CONDUTORES VERTICAIS DE ÁGUAS PLUVIAIS. AF_12/2014</v>
          </cell>
          <cell r="D5103" t="str">
            <v>UN</v>
          </cell>
          <cell r="E5103" t="str">
            <v>111,33</v>
          </cell>
          <cell r="F5103" t="str">
            <v>111,90</v>
          </cell>
        </row>
        <row r="5104">
          <cell r="A5104" t="str">
            <v>89593</v>
          </cell>
          <cell r="B5104" t="str">
            <v>LUVA COM ROSCA, PVC, SOLDÁVEL, DN 50MM X 1.1/2, INSTALADO EM PRUMADA DE ÁGUA - FORNECIMENTO E INSTALAÇÃO. AF_12/2014</v>
          </cell>
          <cell r="D5104" t="str">
            <v>UN</v>
          </cell>
          <cell r="E5104" t="str">
            <v>21,83</v>
          </cell>
          <cell r="F5104" t="str">
            <v>22,07</v>
          </cell>
        </row>
        <row r="5105">
          <cell r="A5105" t="str">
            <v>89594</v>
          </cell>
          <cell r="B5105" t="str">
            <v>UNIÃO, PVC, SOLDÁVEL, DN 50MM, INSTALADO EM PRUMADA DE ÁGUA - FORNECIMENTO E INSTALAÇÃO. AF_12/2014</v>
          </cell>
          <cell r="D5105" t="str">
            <v>UN</v>
          </cell>
          <cell r="E5105" t="str">
            <v>26,32</v>
          </cell>
          <cell r="F5105" t="str">
            <v>26,56</v>
          </cell>
        </row>
        <row r="5106">
          <cell r="A5106" t="str">
            <v>89595</v>
          </cell>
          <cell r="B5106" t="str">
            <v>ADAPTADOR CURTO COM BOLSA E ROSCA PARA REGISTRO, PVC, SOLDÁVEL, DN 50MM X 1.1/4, INSTALADO EM PRUMADA DE ÁGUA - FORNECIMENTO E INSTALAÇÃO. AF_12/2014</v>
          </cell>
          <cell r="D5106" t="str">
            <v>UN</v>
          </cell>
          <cell r="E5106" t="str">
            <v>10,12</v>
          </cell>
          <cell r="F5106" t="str">
            <v>10,36</v>
          </cell>
        </row>
        <row r="5107">
          <cell r="A5107" t="str">
            <v>89596</v>
          </cell>
          <cell r="B5107" t="str">
            <v>ADAPTADOR CURTO COM BOLSA E ROSCA PARA REGISTRO, PVC, SOLDÁVEL, DN 50MM X 1.1/2, INSTALADO EM PRUMADA DE ÁGUA - FORNECIMENTO E INSTALAÇÃO. AF_12/2014</v>
          </cell>
          <cell r="D5107" t="str">
            <v>UN</v>
          </cell>
          <cell r="E5107" t="str">
            <v>7,48</v>
          </cell>
          <cell r="F5107" t="str">
            <v>7,72</v>
          </cell>
        </row>
        <row r="5108">
          <cell r="A5108" t="str">
            <v>89597</v>
          </cell>
          <cell r="B5108" t="str">
            <v>LUVA, PVC, SOLDÁVEL, DN 60MM, INSTALADO EM PRUMADA DE ÁGUA - FORNECIMENTO E INSTALAÇÃO. AF_12/2014</v>
          </cell>
          <cell r="D5108" t="str">
            <v>UN</v>
          </cell>
          <cell r="E5108" t="str">
            <v>14,02</v>
          </cell>
          <cell r="F5108" t="str">
            <v>14,30</v>
          </cell>
        </row>
        <row r="5109">
          <cell r="A5109" t="str">
            <v>89598</v>
          </cell>
          <cell r="B5109" t="str">
            <v>LUVA DE CORRER, PVC, SOLDÁVEL, DN 60MM, INSTALADO EM PRUMADA DE ÁGUA   FORNECIMENTO E INSTALAÇÃO. AF_12/2014</v>
          </cell>
          <cell r="D5109" t="str">
            <v>UN</v>
          </cell>
          <cell r="E5109" t="str">
            <v>36,38</v>
          </cell>
          <cell r="F5109" t="str">
            <v>36,66</v>
          </cell>
        </row>
        <row r="5110">
          <cell r="A5110" t="str">
            <v>89599</v>
          </cell>
          <cell r="B5110" t="str">
            <v>LUVA SIMPLES, PVC, SERIE R, ÁGUA PLUVIAL, DN 75 MM, JUNTA ELÁSTICA, FORNECIDO E INSTALADO EM CONDUTORES VERTICAIS DE ÁGUAS PLUVIAIS. AF_12/2014</v>
          </cell>
          <cell r="D5110" t="str">
            <v>UN</v>
          </cell>
          <cell r="E5110" t="str">
            <v>12,03</v>
          </cell>
          <cell r="F5110" t="str">
            <v>12,16</v>
          </cell>
        </row>
        <row r="5111">
          <cell r="A5111" t="str">
            <v>89600</v>
          </cell>
          <cell r="B5111" t="str">
            <v>LUVA DE CORRER, PVC, SERIE R, ÁGUA PLUVIAL, DN 75 MM, JUNTA ELÁSTICA, FORNECIDO E INSTALADO EM CONDUTORES VERTICAIS DE ÁGUAS PLUVIAIS. AF_12/2014</v>
          </cell>
          <cell r="D5111" t="str">
            <v>UN</v>
          </cell>
          <cell r="E5111" t="str">
            <v>13,06</v>
          </cell>
          <cell r="F5111" t="str">
            <v>13,19</v>
          </cell>
        </row>
        <row r="5112">
          <cell r="A5112" t="str">
            <v>89605</v>
          </cell>
          <cell r="B5112" t="str">
            <v>LUVA DE REDUÇÃO, PVC, SOLDÁVEL, DN 60MM X 50MM, INSTALADO EM PRUMADA DE ÁGUA - FORNECIMENTO E INSTALAÇÃO. AF_12/2014</v>
          </cell>
          <cell r="D5112" t="str">
            <v>UN</v>
          </cell>
          <cell r="E5112" t="str">
            <v>13,70</v>
          </cell>
          <cell r="F5112" t="str">
            <v>13,98</v>
          </cell>
        </row>
        <row r="5113">
          <cell r="A5113" t="str">
            <v>89609</v>
          </cell>
          <cell r="B5113" t="str">
            <v>UNIÃO, PVC, SOLDÁVEL, DN 60MM, INSTALADO EM PRUMADA DE ÁGUA - FORNECIMENTO E INSTALAÇÃO. AF_12/2014</v>
          </cell>
          <cell r="D5113" t="str">
            <v>UN</v>
          </cell>
          <cell r="E5113" t="str">
            <v>60,85</v>
          </cell>
          <cell r="F5113" t="str">
            <v>61,13</v>
          </cell>
        </row>
        <row r="5114">
          <cell r="A5114" t="str">
            <v>89610</v>
          </cell>
          <cell r="B5114" t="str">
            <v>ADAPTADOR CURTO COM BOLSA E ROSCA PARA REGISTRO, PVC, SOLDÁVEL, DN 60MM X 2, INSTALADO EM PRUMADA DE ÁGUA - FORNECIMENTO E INSTALAÇÃO. AF_12/2014</v>
          </cell>
          <cell r="D5114" t="str">
            <v>UN</v>
          </cell>
          <cell r="E5114" t="str">
            <v>14,04</v>
          </cell>
          <cell r="F5114" t="str">
            <v>14,32</v>
          </cell>
        </row>
        <row r="5115">
          <cell r="A5115" t="str">
            <v>89611</v>
          </cell>
          <cell r="B5115" t="str">
            <v>LUVA, PVC, SOLDÁVEL, DN 75MM, INSTALADO EM PRUMADA DE ÁGUA - FORNECIMENTO E INSTALAÇÃO. AF_12/2014</v>
          </cell>
          <cell r="D5115" t="str">
            <v>UN</v>
          </cell>
          <cell r="E5115" t="str">
            <v>22,95</v>
          </cell>
          <cell r="F5115" t="str">
            <v>23,29</v>
          </cell>
        </row>
        <row r="5116">
          <cell r="A5116" t="str">
            <v>89612</v>
          </cell>
          <cell r="B5116" t="str">
            <v>UNIÃO, PVC, SOLDÁVEL, DN 75MM, INSTALADO EM PRUMADA DE ÁGUA - FORNECIMENTO E INSTALAÇÃO. AF_12/2014</v>
          </cell>
          <cell r="D5116" t="str">
            <v>UN</v>
          </cell>
          <cell r="E5116" t="str">
            <v>119,81</v>
          </cell>
          <cell r="F5116" t="str">
            <v>120,15</v>
          </cell>
        </row>
        <row r="5117">
          <cell r="A5117" t="str">
            <v>89613</v>
          </cell>
          <cell r="B5117" t="str">
            <v>ADAPTADOR CURTO COM BOLSA E ROSCA PARA REGISTRO, PVC, SOLDÁVEL, DN 75MM X 2.1/2, INSTALADO EM PRUMADA DE ÁGUA - FORNECIMENTO E INSTALAÇÃO. AF_12/2014</v>
          </cell>
          <cell r="D5117" t="str">
            <v>UN</v>
          </cell>
          <cell r="E5117" t="str">
            <v>20,52</v>
          </cell>
          <cell r="F5117" t="str">
            <v>20,86</v>
          </cell>
        </row>
        <row r="5118">
          <cell r="A5118" t="str">
            <v>89614</v>
          </cell>
          <cell r="B5118" t="str">
            <v>LUVA, PVC, SOLDÁVEL, DN 85MM, INSTALADO EM PRUMADA DE ÁGUA - FORNECIMENTO E INSTALAÇÃO. AF_12/2014</v>
          </cell>
          <cell r="D5118" t="str">
            <v>UN</v>
          </cell>
          <cell r="E5118" t="str">
            <v>43,30</v>
          </cell>
          <cell r="F5118" t="str">
            <v>43,70</v>
          </cell>
        </row>
        <row r="5119">
          <cell r="A5119" t="str">
            <v>89615</v>
          </cell>
          <cell r="B5119" t="str">
            <v>UNIÃO, PVC, SOLDÁVEL, DN 85MM, INSTALADO EM PRUMADA DE ÁGUA - FORNECIMENTO E INSTALAÇÃO. AF_12/2014</v>
          </cell>
          <cell r="D5119" t="str">
            <v>UN</v>
          </cell>
          <cell r="E5119" t="str">
            <v>181,06</v>
          </cell>
          <cell r="F5119" t="str">
            <v>181,46</v>
          </cell>
        </row>
        <row r="5120">
          <cell r="A5120" t="str">
            <v>89616</v>
          </cell>
          <cell r="B5120" t="str">
            <v>ADAPTADOR CURTO COM BOLSA E ROSCA PARA REGISTRO, PVC, SOLDÁVEL, DN 85MM X 3, INSTALADO EM PRUMADA DE ÁGUA - FORNECIMENTO E INSTALAÇÃO. AF_12/2014</v>
          </cell>
          <cell r="D5120" t="str">
            <v>UN</v>
          </cell>
          <cell r="E5120" t="str">
            <v>29,70</v>
          </cell>
          <cell r="F5120" t="str">
            <v>30,10</v>
          </cell>
        </row>
        <row r="5121">
          <cell r="A5121" t="str">
            <v>89617</v>
          </cell>
          <cell r="B5121" t="str">
            <v>TE, PVC, SOLDÁVEL, DN 25MM, INSTALADO EM PRUMADA DE ÁGUA - FORNECIMENTO E INSTALAÇÃO. AF_12/2014</v>
          </cell>
          <cell r="D5121" t="str">
            <v>UN</v>
          </cell>
          <cell r="E5121" t="str">
            <v>4,54</v>
          </cell>
          <cell r="F5121" t="str">
            <v>4,81</v>
          </cell>
        </row>
        <row r="5122">
          <cell r="A5122" t="str">
            <v>89618</v>
          </cell>
          <cell r="B5122" t="str">
            <v>TÊ COM BUCHA DE LATÃO NA BOLSA CENTRAL, PVC, SOLDÁVEL, DN 25MM X 1/2, INSTALADO EM PRUMADA DE ÁGUA - FORNECIMENTO E INSTALAÇÃO. AF_12/2014</v>
          </cell>
          <cell r="D5122" t="str">
            <v>UN</v>
          </cell>
          <cell r="E5122" t="str">
            <v>9,94</v>
          </cell>
          <cell r="F5122" t="str">
            <v>10,21</v>
          </cell>
        </row>
        <row r="5123">
          <cell r="A5123" t="str">
            <v>89619</v>
          </cell>
          <cell r="B5123" t="str">
            <v>TÊ DE REDUÇÃO, PVC, SOLDÁVEL, DN 25MM X 20MM, INSTALADO EM PRUMADA DE ÁGUA - FORNECIMENTO E INSTALAÇÃO. AF_12/2014</v>
          </cell>
          <cell r="D5123" t="str">
            <v>UN</v>
          </cell>
          <cell r="E5123" t="str">
            <v>5,98</v>
          </cell>
          <cell r="F5123" t="str">
            <v>6,25</v>
          </cell>
        </row>
        <row r="5124">
          <cell r="A5124" t="str">
            <v>89620</v>
          </cell>
          <cell r="B5124" t="str">
            <v>TE, PVC, SOLDÁVEL, DN 32MM, INSTALADO EM PRUMADA DE ÁGUA - FORNECIMENTO E INSTALAÇÃO. AF_12/2014</v>
          </cell>
          <cell r="D5124" t="str">
            <v>UN</v>
          </cell>
          <cell r="E5124" t="str">
            <v>7,59</v>
          </cell>
          <cell r="F5124" t="str">
            <v>7,92</v>
          </cell>
        </row>
        <row r="5125">
          <cell r="A5125" t="str">
            <v>89621</v>
          </cell>
          <cell r="B5125" t="str">
            <v>TÊ COM BUCHA DE LATÃO NA BOLSA CENTRAL, PVC, SOLDÁVEL, DN 32MM X 3/4, INSTALADO EM PRUMADA DE ÁGUA - FORNECIMENTO E INSTALAÇÃO. AF_12/2014</v>
          </cell>
          <cell r="D5125" t="str">
            <v>UN</v>
          </cell>
          <cell r="E5125" t="str">
            <v>16,74</v>
          </cell>
          <cell r="F5125" t="str">
            <v>17,07</v>
          </cell>
        </row>
        <row r="5126">
          <cell r="A5126" t="str">
            <v>89622</v>
          </cell>
          <cell r="B5126" t="str">
            <v>TÊ DE REDUÇÃO, PVC, SOLDÁVEL, DN 32MM X 25MM, INSTALADO EM PRUMADA DE ÁGUA - FORNECIMENTO E INSTALAÇÃO. AF_12/2014</v>
          </cell>
          <cell r="D5126" t="str">
            <v>UN</v>
          </cell>
          <cell r="E5126" t="str">
            <v>9,01</v>
          </cell>
          <cell r="F5126" t="str">
            <v>9,34</v>
          </cell>
        </row>
        <row r="5127">
          <cell r="A5127" t="str">
            <v>89623</v>
          </cell>
          <cell r="B5127" t="str">
            <v>TE, PVC, SOLDÁVEL, DN 40MM, INSTALADO EM PRUMADA DE ÁGUA - FORNECIMENTO E INSTALAÇÃO. AF_12/2014</v>
          </cell>
          <cell r="D5127" t="str">
            <v>UN</v>
          </cell>
          <cell r="E5127" t="str">
            <v>12,16</v>
          </cell>
          <cell r="F5127" t="str">
            <v>12,57</v>
          </cell>
        </row>
        <row r="5128">
          <cell r="A5128" t="str">
            <v>89624</v>
          </cell>
          <cell r="B5128" t="str">
            <v>TÊ DE REDUÇÃO, PVC, SOLDÁVEL, DN 40MM X 32MM, INSTALADO EM PRUMADA DE ÁGUA - FORNECIMENTO E INSTALAÇÃO. AF_12/2014</v>
          </cell>
          <cell r="D5128" t="str">
            <v>UN</v>
          </cell>
          <cell r="E5128" t="str">
            <v>12,88</v>
          </cell>
          <cell r="F5128" t="str">
            <v>13,29</v>
          </cell>
        </row>
        <row r="5129">
          <cell r="A5129" t="str">
            <v>89625</v>
          </cell>
          <cell r="B5129" t="str">
            <v>TE, PVC, SOLDÁVEL, DN 50MM, INSTALADO EM PRUMADA DE ÁGUA - FORNECIMENTO E INSTALAÇÃO. AF_12/2014</v>
          </cell>
          <cell r="D5129" t="str">
            <v>UN</v>
          </cell>
          <cell r="E5129" t="str">
            <v>14,75</v>
          </cell>
          <cell r="F5129" t="str">
            <v>15,23</v>
          </cell>
        </row>
        <row r="5130">
          <cell r="A5130" t="str">
            <v>89626</v>
          </cell>
          <cell r="B5130" t="str">
            <v>TÊ DE REDUÇÃO, PVC, SOLDÁVEL, DN 50MM X 40MM, INSTALADO EM PRUMADA DE ÁGUA - FORNECIMENTO E INSTALAÇÃO. AF_12/2014</v>
          </cell>
          <cell r="D5130" t="str">
            <v>UN</v>
          </cell>
          <cell r="E5130" t="str">
            <v>20,30</v>
          </cell>
          <cell r="F5130" t="str">
            <v>20,78</v>
          </cell>
        </row>
        <row r="5131">
          <cell r="A5131" t="str">
            <v>89627</v>
          </cell>
          <cell r="B5131" t="str">
            <v>TÊ DE REDUÇÃO, PVC, SOLDÁVEL, DN 50MM X 25MM, INSTALADO EM PRUMADA DE ÁGUA - FORNECIMENTO E INSTALAÇÃO. AF_12/2014</v>
          </cell>
          <cell r="D5131" t="str">
            <v>UN</v>
          </cell>
          <cell r="E5131" t="str">
            <v>13,92</v>
          </cell>
          <cell r="F5131" t="str">
            <v>14,40</v>
          </cell>
        </row>
        <row r="5132">
          <cell r="A5132" t="str">
            <v>89628</v>
          </cell>
          <cell r="B5132" t="str">
            <v>TE, PVC, SOLDÁVEL, DN 60MM, INSTALADO EM PRUMADA DE ÁGUA - FORNECIMENTO E INSTALAÇÃO. AF_12/2014</v>
          </cell>
          <cell r="D5132" t="str">
            <v>UN</v>
          </cell>
          <cell r="E5132" t="str">
            <v>30,95</v>
          </cell>
          <cell r="F5132" t="str">
            <v>31,52</v>
          </cell>
        </row>
        <row r="5133">
          <cell r="A5133" t="str">
            <v>89629</v>
          </cell>
          <cell r="B5133" t="str">
            <v>TE, PVC, SOLDÁVEL, DN 75MM, INSTALADO EM PRUMADA DE ÁGUA - FORNECIMENTO E INSTALAÇÃO. AF_12/2014</v>
          </cell>
          <cell r="D5133" t="str">
            <v>UN</v>
          </cell>
          <cell r="E5133" t="str">
            <v>56,72</v>
          </cell>
          <cell r="F5133" t="str">
            <v>57,42</v>
          </cell>
        </row>
        <row r="5134">
          <cell r="A5134" t="str">
            <v>89630</v>
          </cell>
          <cell r="B5134" t="str">
            <v>TE DE REDUÇÃO, PVC, SOLDÁVEL, DN 75MM X 50MM, INSTALADO EM PRUMADA DE ÁGUA - FORNECIMENTO E INSTALAÇÃO. AF_12/2014</v>
          </cell>
          <cell r="D5134" t="str">
            <v>UN</v>
          </cell>
          <cell r="E5134" t="str">
            <v>49,16</v>
          </cell>
          <cell r="F5134" t="str">
            <v>49,86</v>
          </cell>
        </row>
        <row r="5135">
          <cell r="A5135" t="str">
            <v>89631</v>
          </cell>
          <cell r="B5135" t="str">
            <v>TE, PVC, SOLDÁVEL, DN 85MM, INSTALADO EM PRUMADA DE ÁGUA - FORNECIMENTO E INSTALAÇÃO. AF_12/2014</v>
          </cell>
          <cell r="D5135" t="str">
            <v>UN</v>
          </cell>
          <cell r="E5135" t="str">
            <v>86,25</v>
          </cell>
          <cell r="F5135" t="str">
            <v>87,04</v>
          </cell>
        </row>
        <row r="5136">
          <cell r="A5136" t="str">
            <v>89632</v>
          </cell>
          <cell r="B5136" t="str">
            <v>TE DE REDUÇÃO, PVC, SOLDÁVEL, DN 85MM X 60MM, INSTALADO EM PRUMADA DE ÁGUA - FORNECIMENTO E INSTALAÇÃO. AF_12/2014</v>
          </cell>
          <cell r="D5136" t="str">
            <v>UN</v>
          </cell>
          <cell r="E5136" t="str">
            <v>70,78</v>
          </cell>
          <cell r="F5136" t="str">
            <v>71,57</v>
          </cell>
        </row>
        <row r="5137">
          <cell r="A5137" t="str">
            <v>89637</v>
          </cell>
          <cell r="B5137" t="str">
            <v>JOELHO 90 GRAUS, CPVC, SOLDÁVEL, DN 15MM, INSTALADO EM RAMAL OU SUB-RAMAL DE ÁGUA - FORNECIMENTO E INSTALAÇÃO. AF_12/2014</v>
          </cell>
          <cell r="D5137" t="str">
            <v>UN</v>
          </cell>
          <cell r="E5137" t="str">
            <v>5,99</v>
          </cell>
          <cell r="F5137" t="str">
            <v>6,36</v>
          </cell>
        </row>
        <row r="5138">
          <cell r="A5138" t="str">
            <v>89638</v>
          </cell>
          <cell r="B5138" t="str">
            <v>JOELHO 45 GRAUS, CPVC, SOLDÁVEL, DN 15MM, INSTALADO EM RAMAL OU SUB-RAMAL DE ÁGUA - FORNECIMENTO E INSTALAÇÃO. AF_12/2014</v>
          </cell>
          <cell r="D5138" t="str">
            <v>UN</v>
          </cell>
          <cell r="E5138" t="str">
            <v>6,58</v>
          </cell>
          <cell r="F5138" t="str">
            <v>6,95</v>
          </cell>
        </row>
        <row r="5139">
          <cell r="A5139" t="str">
            <v>89639</v>
          </cell>
          <cell r="B5139" t="str">
            <v>CURVA 90 GRAUS, CPVC, SOLDÁVEL, DN 15MM, INSTALADO EM RAMAL OU SUB-RAMAL DE ÁGUA - FORNECIMENTO E INSTALAÇÃO. AF_12/2014</v>
          </cell>
          <cell r="D5139" t="str">
            <v>UN</v>
          </cell>
          <cell r="E5139" t="str">
            <v>6,82</v>
          </cell>
          <cell r="F5139" t="str">
            <v>7,19</v>
          </cell>
        </row>
        <row r="5140">
          <cell r="A5140" t="str">
            <v>89640</v>
          </cell>
          <cell r="B5140" t="str">
            <v>JOELHO DE TRANSIÇÃO, 90 GRAUS, CPVC, SOLDÁVEL, DN 15MM X 1/2", INSTALADO EM RAMAL OU SUB-RAMAL DE ÁGUA - FORNECIMENTO E INSTALAÇÃO. AF_12/2014</v>
          </cell>
          <cell r="D5140" t="str">
            <v>UN</v>
          </cell>
          <cell r="E5140" t="str">
            <v>10,39</v>
          </cell>
          <cell r="F5140" t="str">
            <v>10,76</v>
          </cell>
        </row>
        <row r="5141">
          <cell r="A5141" t="str">
            <v>89641</v>
          </cell>
          <cell r="B5141" t="str">
            <v>JOELHO 90 GRAUS, CPVC, SOLDÁVEL, DN 22MM, INSTALADO EM RAMAL OU SUB-RAMAL DE ÁGUA - FORNECIMENTO E INSTALAÇÃO. AF_12/2014</v>
          </cell>
          <cell r="D5141" t="str">
            <v>UN</v>
          </cell>
          <cell r="E5141" t="str">
            <v>8,37</v>
          </cell>
          <cell r="F5141" t="str">
            <v>8,83</v>
          </cell>
        </row>
        <row r="5142">
          <cell r="A5142" t="str">
            <v>89642</v>
          </cell>
          <cell r="B5142" t="str">
            <v>JOELHO 45 GRAUS, CPVC, SOLDÁVEL, DN 22MM, INSTALADO EM RAMAL OU SUB-RAMAL DE ÁGUA - FORNECIMENTO E INSTALAÇÃO. AF_12/2014</v>
          </cell>
          <cell r="D5142" t="str">
            <v>UN</v>
          </cell>
          <cell r="E5142" t="str">
            <v>9,52</v>
          </cell>
          <cell r="F5142" t="str">
            <v>9,98</v>
          </cell>
        </row>
        <row r="5143">
          <cell r="A5143" t="str">
            <v>89643</v>
          </cell>
          <cell r="B5143" t="str">
            <v>CURVA 90 GRAUS, CPVC, SOLDÁVEL, DN 22MM, INSTALADO EM RAMAL OU SUB-RAMAL DE ÁGUA - FORNECIMENTO E INSTALAÇÃO. AF_12/2014</v>
          </cell>
          <cell r="D5143" t="str">
            <v>UN</v>
          </cell>
          <cell r="E5143" t="str">
            <v>9,90</v>
          </cell>
          <cell r="F5143" t="str">
            <v>10,36</v>
          </cell>
        </row>
        <row r="5144">
          <cell r="A5144" t="str">
            <v>89644</v>
          </cell>
          <cell r="B5144" t="str">
            <v>JOELHO DE TRANSIÇÃO, 90 GRAUS, CPVC, SOLDÁVEL, DN 22MM X 1/2", INSTALADO EM RAMAL OU SUB-RAMAL DE ÁGUA - FORNECIMENTO E INSTALAÇÃO. AF_12/2014</v>
          </cell>
          <cell r="D5144" t="str">
            <v>UN</v>
          </cell>
          <cell r="E5144" t="str">
            <v>15,34</v>
          </cell>
          <cell r="F5144" t="str">
            <v>15,80</v>
          </cell>
        </row>
        <row r="5145">
          <cell r="A5145" t="str">
            <v>89645</v>
          </cell>
          <cell r="B5145" t="str">
            <v>JOELHO DE TRANSIÇÃO, 90 GRAUS, CPVC, SOLDÁVEL, DN 22MM X 3/4", INSTALADO EM RAMAL OU SUB-RAMAL DE ÁGUA - FORNECIMENTO E INSTALAÇÃO. AF_12/2014</v>
          </cell>
          <cell r="D5145" t="str">
            <v>UN</v>
          </cell>
          <cell r="E5145" t="str">
            <v>16,78</v>
          </cell>
          <cell r="F5145" t="str">
            <v>17,15</v>
          </cell>
        </row>
        <row r="5146">
          <cell r="A5146" t="str">
            <v>89646</v>
          </cell>
          <cell r="B5146" t="str">
            <v>JOELHO 90 GRAUS, CPVC, SOLDÁVEL, DN 28MM, INSTALADO EM RAMAL OU SUB-RAMAL DE ÁGUA - FORNECIMENTO E INSTALAÇÃO. AF_12/2014</v>
          </cell>
          <cell r="D5146" t="str">
            <v>UN</v>
          </cell>
          <cell r="E5146" t="str">
            <v>12,79</v>
          </cell>
          <cell r="F5146" t="str">
            <v>13,34</v>
          </cell>
        </row>
        <row r="5147">
          <cell r="A5147" t="str">
            <v>89647</v>
          </cell>
          <cell r="B5147" t="str">
            <v>JOELHO 45 GRAUS, CPVC, SOLDÁVEL, DN 28MM, INSTALADO EM RAMAL OU SUB-RAMAL DE ÁGUA  FORNECIMENTO E INSTALAÇÃO. AF_12/2014</v>
          </cell>
          <cell r="D5147" t="str">
            <v>UN</v>
          </cell>
          <cell r="E5147" t="str">
            <v>12,52</v>
          </cell>
          <cell r="F5147" t="str">
            <v>13,07</v>
          </cell>
        </row>
        <row r="5148">
          <cell r="A5148" t="str">
            <v>89648</v>
          </cell>
          <cell r="B5148" t="str">
            <v>CURVA 90 GRAUS, CPVC, SOLDÁVEL, DN 28MM, INSTALADO EM RAMAL OU SUB-RAMAL DE ÁGUA  FORNECIMENTO E INSTALAÇÃO. AF_12/2014</v>
          </cell>
          <cell r="D5148" t="str">
            <v>UN</v>
          </cell>
          <cell r="E5148" t="str">
            <v>13,76</v>
          </cell>
          <cell r="F5148" t="str">
            <v>14,31</v>
          </cell>
        </row>
        <row r="5149">
          <cell r="A5149" t="str">
            <v>89649</v>
          </cell>
          <cell r="B5149" t="str">
            <v>JOELHO 90 GRAUS, CPVC, SOLDÁVEL, DN 35MM, INSTALADO EM RAMAL OU SUB-RAMAL DE ÁGUA  FORNECIMENTO E INSTALAÇÃO. AF_12/2014</v>
          </cell>
          <cell r="D5149" t="str">
            <v>UN</v>
          </cell>
          <cell r="E5149" t="str">
            <v>18,61</v>
          </cell>
          <cell r="F5149" t="str">
            <v>19,25</v>
          </cell>
        </row>
        <row r="5150">
          <cell r="A5150" t="str">
            <v>89650</v>
          </cell>
          <cell r="B5150" t="str">
            <v>JOELHO 45 GRAUS, CPVC, SOLDÁVEL, DN 35MM, INSTALADO EM RAMAL OU SUB-RAMAL DE ÁGUA  FORNECIMENTO E INSTALAÇÃO. AF_12/2014</v>
          </cell>
          <cell r="D5150" t="str">
            <v>UN</v>
          </cell>
          <cell r="E5150" t="str">
            <v>18,61</v>
          </cell>
          <cell r="F5150" t="str">
            <v>19,25</v>
          </cell>
        </row>
        <row r="5151">
          <cell r="A5151" t="str">
            <v>89651</v>
          </cell>
          <cell r="B5151" t="str">
            <v>LUVA, CPVC, SOLDÁVEL, DN 15MM, INSTALADO EM RAMAL OU SUB-RAMAL DE ÁGUA - FORNECIMENTO E INSTALAÇÃO. AF_12/2014</v>
          </cell>
          <cell r="D5151" t="str">
            <v>UN</v>
          </cell>
          <cell r="E5151" t="str">
            <v>4,15</v>
          </cell>
          <cell r="F5151" t="str">
            <v>4,40</v>
          </cell>
        </row>
        <row r="5152">
          <cell r="A5152" t="str">
            <v>89652</v>
          </cell>
          <cell r="B5152" t="str">
            <v>LUVA DE CORRER, CPVC, SOLDÁVEL, DN 15MM, INSTALADO EM RAMAL OU SUB-RAMAL DE ÁGUA  FORNECIMENTO E INSTALAÇÃO. AF_12/2014</v>
          </cell>
          <cell r="D5152" t="str">
            <v>UN</v>
          </cell>
          <cell r="E5152" t="str">
            <v>6,78</v>
          </cell>
          <cell r="F5152" t="str">
            <v>7,03</v>
          </cell>
        </row>
        <row r="5153">
          <cell r="A5153" t="str">
            <v>89653</v>
          </cell>
          <cell r="B5153" t="str">
            <v>LUVA DE TRANSIÇÃO, CPVC, SOLDÁVEL, DN15MM X 1/2", INSTALADO EM RAMAL OU SUB-RAMAL DE ÁGUA - FORNECIMENTO E INSTALAÇÃO. AF_12/2014</v>
          </cell>
          <cell r="D5153" t="str">
            <v>UN</v>
          </cell>
          <cell r="E5153" t="str">
            <v>10,83</v>
          </cell>
          <cell r="F5153" t="str">
            <v>11,08</v>
          </cell>
        </row>
        <row r="5154">
          <cell r="A5154" t="str">
            <v>89654</v>
          </cell>
          <cell r="B5154" t="str">
            <v>UNIÃO, CPVC, SOLDÁVEL, DN15MM, INSTALADO EM RAMAL OU SUB-RAMAL DE ÁGUA  FORNECIMENTO E INSTALAÇÃO. AF_12/2014</v>
          </cell>
          <cell r="D5154" t="str">
            <v>UN</v>
          </cell>
          <cell r="E5154" t="str">
            <v>10,56</v>
          </cell>
          <cell r="F5154" t="str">
            <v>10,81</v>
          </cell>
        </row>
        <row r="5155">
          <cell r="A5155" t="str">
            <v>89655</v>
          </cell>
          <cell r="B5155" t="str">
            <v>CONECTOR, CPVC, SOLDÁVEL, DN 15MM X 1/2, INSTALADO EM RAMAL OU SUB-RAMAL DE ÁGUA  FORNECIMENTO E INSTALAÇÃO. AF_12/2014</v>
          </cell>
          <cell r="D5155" t="str">
            <v>UN</v>
          </cell>
          <cell r="E5155" t="str">
            <v>15,51</v>
          </cell>
          <cell r="F5155" t="str">
            <v>15,76</v>
          </cell>
        </row>
        <row r="5156">
          <cell r="A5156" t="str">
            <v>89656</v>
          </cell>
          <cell r="B5156" t="str">
            <v>ADAPTADOR, CPVC, SOLDÁVEL, DN15MM, INSTALADO EM RAMAL OU SUB-RAMAL DE ÁGUA  FORNECIMENTO E INSTALAÇÃO. AF_12/2014</v>
          </cell>
          <cell r="D5156" t="str">
            <v>UN</v>
          </cell>
          <cell r="E5156" t="str">
            <v>7,19</v>
          </cell>
          <cell r="F5156" t="str">
            <v>7,44</v>
          </cell>
        </row>
        <row r="5157">
          <cell r="A5157" t="str">
            <v>89657</v>
          </cell>
          <cell r="B5157" t="str">
            <v>CURVA DE TRANSPOSIÇÃO, CPVC, SOLDÁVEL, DN15MM, INSTALADO EM RAMAL OU SUB-RAMAL DE ÁGUA  FORNECIMENTO E INSTALAÇÃO. AF_12/2014</v>
          </cell>
          <cell r="D5157" t="str">
            <v>UN</v>
          </cell>
          <cell r="E5157" t="str">
            <v>7,33</v>
          </cell>
          <cell r="F5157" t="str">
            <v>7,58</v>
          </cell>
        </row>
        <row r="5158">
          <cell r="A5158" t="str">
            <v>89658</v>
          </cell>
          <cell r="B5158" t="str">
            <v>LUVA, CPVC, SOLDÁVEL, DN 22MM, INSTALADO EM RAMAL OU SUB-RAMAL DE ÁGUA  FORNECIMENTO E INSTALAÇÃO. AF_12/2014</v>
          </cell>
          <cell r="D5158" t="str">
            <v>UN</v>
          </cell>
          <cell r="E5158" t="str">
            <v>5,68</v>
          </cell>
          <cell r="F5158" t="str">
            <v>5,99</v>
          </cell>
        </row>
        <row r="5159">
          <cell r="A5159" t="str">
            <v>89659</v>
          </cell>
          <cell r="B5159" t="str">
            <v>LUVA DE CORRER, CPVC, SOLDÁVEL, DN 22MM, INSTALADO EM RAMAL OU SUB-RAMAL DE ÁGUA  FORNECIMENTO E INSTALAÇÃO. AF_12/2014</v>
          </cell>
          <cell r="D5159" t="str">
            <v>UN</v>
          </cell>
          <cell r="E5159" t="str">
            <v>9,71</v>
          </cell>
          <cell r="F5159" t="str">
            <v>10,02</v>
          </cell>
        </row>
        <row r="5160">
          <cell r="A5160" t="str">
            <v>89660</v>
          </cell>
          <cell r="B5160" t="str">
            <v>LUVA DE TRANSIÇÃO, CPVC, SOLDÁVEL, DN22MM X 25MM, INSTALADO EM RAMAL OU SUB-RAMAL DE ÁGUA - FORNECIMENTO E INSTALAÇÃO. AF_12/2014</v>
          </cell>
          <cell r="D5160" t="str">
            <v>UN</v>
          </cell>
          <cell r="E5160" t="str">
            <v>5,33</v>
          </cell>
          <cell r="F5160" t="str">
            <v>5,64</v>
          </cell>
        </row>
        <row r="5161">
          <cell r="A5161" t="str">
            <v>89661</v>
          </cell>
          <cell r="B5161" t="str">
            <v>UNIÃO, CPVC, SOLDÁVEL, DN22MM, INSTALADO EM RAMAL OU SUB-RAMAL DE ÁGUA  FORNECIMENTO E INSTALAÇÃO. AF_12/2014</v>
          </cell>
          <cell r="D5161" t="str">
            <v>UN</v>
          </cell>
          <cell r="E5161" t="str">
            <v>12,78</v>
          </cell>
          <cell r="F5161" t="str">
            <v>13,09</v>
          </cell>
        </row>
        <row r="5162">
          <cell r="A5162" t="str">
            <v>89662</v>
          </cell>
          <cell r="B5162" t="str">
            <v>CONECTOR, CPVC, SOLDÁVEL, DN 22MM X 1/2, INSTALADO EM RAMAL OU SUB-RAMAL DE ÁGUA  FORNECIMENTO E INSTALAÇÃO. AF_12/2014</v>
          </cell>
          <cell r="D5162" t="str">
            <v>UN</v>
          </cell>
          <cell r="E5162" t="str">
            <v>19,35</v>
          </cell>
          <cell r="F5162" t="str">
            <v>19,66</v>
          </cell>
        </row>
        <row r="5163">
          <cell r="A5163" t="str">
            <v>89663</v>
          </cell>
          <cell r="B5163" t="str">
            <v>ADAPTADOR, CPVC, SOLDÁVEL, DN22MM, INSTALADO EM RAMAL OU SUB-RAMAL DE ÁGUA  FORNECIMENTO E INSTALAÇÃO. AF_12/2014</v>
          </cell>
          <cell r="D5163" t="str">
            <v>UN</v>
          </cell>
          <cell r="E5163" t="str">
            <v>8,34</v>
          </cell>
          <cell r="F5163" t="str">
            <v>8,65</v>
          </cell>
        </row>
        <row r="5164">
          <cell r="A5164" t="str">
            <v>89664</v>
          </cell>
          <cell r="B5164" t="str">
            <v>CURVA DE TRANSPOSIÇÃO, CPVC, SOLDÁVEL, DN22MM, INSTALADO EM RAMAL OU SUB-RAMAL DE ÁGUA  FORNECIMENTO E INSTALAÇÃO. AF_12/2014</v>
          </cell>
          <cell r="D5164" t="str">
            <v>UN</v>
          </cell>
          <cell r="E5164" t="str">
            <v>9,71</v>
          </cell>
          <cell r="F5164" t="str">
            <v>10,02</v>
          </cell>
        </row>
        <row r="5165">
          <cell r="A5165" t="str">
            <v>89665</v>
          </cell>
          <cell r="B5165" t="str">
            <v>REDUÇÃO EXCÊNTRICA, PVC, SERIE R, ÁGUA PLUVIAL, DN 75 X 50 MM, JUNTA ELÁSTICA, FORNECIDO E INSTALADO EM CONDUTORES VERTICAIS DE ÁGUAS PLUVIAIS. AF_12/2014</v>
          </cell>
          <cell r="D5165" t="str">
            <v>UN</v>
          </cell>
          <cell r="E5165" t="str">
            <v>9,27</v>
          </cell>
          <cell r="F5165" t="str">
            <v>9,40</v>
          </cell>
        </row>
        <row r="5166">
          <cell r="A5166" t="str">
            <v>89666</v>
          </cell>
          <cell r="B5166" t="str">
            <v>BUCHA DE REDUÇÃO, CPVC, SOLDÁVEL, DN22MM X 15MM, INSTALADO EM RAMAL OU SUB-RAMAL DE ÁGUA  FORNECIMENTO E INSTALAÇÃO. AF_12/2014</v>
          </cell>
          <cell r="D5166" t="str">
            <v>UN</v>
          </cell>
          <cell r="E5166" t="str">
            <v>4,73</v>
          </cell>
          <cell r="F5166" t="str">
            <v>5,04</v>
          </cell>
        </row>
        <row r="5167">
          <cell r="A5167" t="str">
            <v>89667</v>
          </cell>
          <cell r="B5167" t="str">
            <v>TÊ DE INSPEÇÃO, PVC, SERIE R, ÁGUA PLUVIAL, DN 75 MM, JUNTA ELÁSTICA, FORNECIDO E INSTALADO EM CONDUTORES VERTICAIS DE ÁGUAS PLUVIAIS. AF_12/2014</v>
          </cell>
          <cell r="D5167" t="str">
            <v>UN</v>
          </cell>
          <cell r="E5167" t="str">
            <v>23,33</v>
          </cell>
          <cell r="F5167" t="str">
            <v>23,46</v>
          </cell>
        </row>
        <row r="5168">
          <cell r="A5168" t="str">
            <v>89668</v>
          </cell>
          <cell r="B5168" t="str">
            <v>CONECTOR, CPVC, SOLDÁVEL, DN22MM X 3/4", INSTALADO EM RAMAL OU SUB-RAMAL DE ÁGUA - FORNECIMENTO E INSTALAÇÃO. AF_12/2014</v>
          </cell>
          <cell r="D5168" t="str">
            <v>UN</v>
          </cell>
          <cell r="E5168" t="str">
            <v>18,38</v>
          </cell>
          <cell r="F5168" t="str">
            <v>18,69</v>
          </cell>
        </row>
        <row r="5169">
          <cell r="A5169" t="str">
            <v>89669</v>
          </cell>
          <cell r="B5169" t="str">
            <v>LUVA SIMPLES, PVC, SERIE R, ÁGUA PLUVIAL, DN 100 MM, JUNTA ELÁSTICA, FORNECIDO E INSTALADO EM CONDUTORES VERTICAIS DE ÁGUAS PLUVIAIS. AF_12/2014</v>
          </cell>
          <cell r="D5169" t="str">
            <v>UN</v>
          </cell>
          <cell r="E5169" t="str">
            <v>15,12</v>
          </cell>
          <cell r="F5169" t="str">
            <v>15,35</v>
          </cell>
        </row>
        <row r="5170">
          <cell r="A5170" t="str">
            <v>89670</v>
          </cell>
          <cell r="B5170" t="str">
            <v>LUVA, CPVC, SOLDÁVEL, DN 28MM, INSTALADO EM RAMAL OU SUB-RAMAL DE ÁGUA  FORNECIMENTO E INSTALAÇÃO. AF_12/2014</v>
          </cell>
          <cell r="D5170" t="str">
            <v>UN</v>
          </cell>
          <cell r="E5170" t="str">
            <v>8,29</v>
          </cell>
          <cell r="F5170" t="str">
            <v>8,65</v>
          </cell>
        </row>
        <row r="5171">
          <cell r="A5171" t="str">
            <v>89671</v>
          </cell>
          <cell r="B5171" t="str">
            <v>LUVA DE CORRER, PVC, SERIE R, ÁGUA PLUVIAL, DN 100 MM, JUNTA ELÁSTICA, FORNECIDO E INSTALADO EM CONDUTORES VERTICAIS DE ÁGUAS PLUVIAIS. AF_12/2014</v>
          </cell>
          <cell r="D5171" t="str">
            <v>UN</v>
          </cell>
          <cell r="E5171" t="str">
            <v>22,16</v>
          </cell>
          <cell r="F5171" t="str">
            <v>22,39</v>
          </cell>
        </row>
        <row r="5172">
          <cell r="A5172" t="str">
            <v>89672</v>
          </cell>
          <cell r="B5172" t="str">
            <v>LUVA DE CORRER, CPVC, SOLDÁVEL, DN 28MM, INSTALADO EM RAMAL OU SUB-RAMAL DE ÁGUA  FORNECIMENTO E INSTALAÇÃO. AF_12/2014</v>
          </cell>
          <cell r="D5172" t="str">
            <v>UN</v>
          </cell>
          <cell r="E5172" t="str">
            <v>12,91</v>
          </cell>
          <cell r="F5172" t="str">
            <v>13,27</v>
          </cell>
        </row>
        <row r="5173">
          <cell r="A5173" t="str">
            <v>89673</v>
          </cell>
          <cell r="B5173" t="str">
            <v>REDUÇÃO EXCÊNTRICA, PVC, SERIE R, ÁGUA PLUVIAL, DN 100 X 75 MM, JUNTA ELÁSTICA, FORNECIDO E INSTALADO EM CONDUTORES VERTICAIS DE ÁGUAS PLUVIAIS. AF_12/2014</v>
          </cell>
          <cell r="D5173" t="str">
            <v>UN</v>
          </cell>
          <cell r="E5173" t="str">
            <v>17,54</v>
          </cell>
          <cell r="F5173" t="str">
            <v>17,77</v>
          </cell>
        </row>
        <row r="5174">
          <cell r="A5174" t="str">
            <v>89674</v>
          </cell>
          <cell r="B5174" t="str">
            <v>UNIÃO, CPVC, SOLDÁVEL, DN28MM, INSTALADO EM RAMAL OU SUB-RAMAL DE ÁGUA  FORNECIMENTO E INSTALAÇÃO. AF_12/2014</v>
          </cell>
          <cell r="D5174" t="str">
            <v>UN</v>
          </cell>
          <cell r="E5174" t="str">
            <v>18,79</v>
          </cell>
          <cell r="F5174" t="str">
            <v>19,15</v>
          </cell>
        </row>
        <row r="5175">
          <cell r="A5175" t="str">
            <v>89675</v>
          </cell>
          <cell r="B5175" t="str">
            <v>TÊ DE INSPEÇÃO, PVC, SERIE R, ÁGUA PLUVIAL, DN 100 MM, JUNTA ELÁSTICA, FORNECIDO E INSTALADO EM CONDUTORES VERTICAIS DE ÁGUAS PLUVIAIS. AF_12/2014</v>
          </cell>
          <cell r="D5175" t="str">
            <v>UN</v>
          </cell>
          <cell r="E5175" t="str">
            <v>38,95</v>
          </cell>
          <cell r="F5175" t="str">
            <v>39,18</v>
          </cell>
        </row>
        <row r="5176">
          <cell r="A5176" t="str">
            <v>89676</v>
          </cell>
          <cell r="B5176" t="str">
            <v>CONECTOR, CPVC, SOLDÁVEL, DN 28MM X 1, INSTALADO EM RAMAL OU SUB-RAMAL DE ÁGUA  FORNECIMENTO E INSTALAÇÃO. AF_12/2014</v>
          </cell>
          <cell r="D5176" t="str">
            <v>UN</v>
          </cell>
          <cell r="E5176" t="str">
            <v>28,39</v>
          </cell>
          <cell r="F5176" t="str">
            <v>28,75</v>
          </cell>
        </row>
        <row r="5177">
          <cell r="A5177" t="str">
            <v>89677</v>
          </cell>
          <cell r="B5177" t="str">
            <v>LUVA SIMPLES, PVC, SERIE R, ÁGUA PLUVIAL, DN 150 MM, JUNTA ELÁSTICA, FORNECIDO E INSTALADO EM CONDUTORES VERTICAIS DE ÁGUAS PLUVIAIS. AF_12/2014</v>
          </cell>
          <cell r="D5177" t="str">
            <v>UN</v>
          </cell>
          <cell r="E5177" t="str">
            <v>44,26</v>
          </cell>
          <cell r="F5177" t="str">
            <v>44,63</v>
          </cell>
        </row>
        <row r="5178">
          <cell r="A5178" t="str">
            <v>89678</v>
          </cell>
          <cell r="B5178" t="str">
            <v>BUCHA DE REDUÇÃO, CPVC, SOLDÁVEL, DN28MM X 22MM, INSTALADO EM RAMAL OU SUB-RAMAL DE ÁGUA  FORNECIMENTO E INSTALAÇÃO. AF_12/2014</v>
          </cell>
          <cell r="D5178" t="str">
            <v>UN</v>
          </cell>
          <cell r="E5178" t="str">
            <v>6,24</v>
          </cell>
          <cell r="F5178" t="str">
            <v>6,60</v>
          </cell>
        </row>
        <row r="5179">
          <cell r="A5179" t="str">
            <v>89679</v>
          </cell>
          <cell r="B5179" t="str">
            <v>LUVA DE CORRER, PVC, SERIE R, ÁGUA PLUVIAL, DN 150 MM, JUNTA ELÁSTICA, FORNECIDO E INSTALADO EM CONDUTORES VERTICAIS DE ÁGUAS PLUVIAIS. AF_12/2014</v>
          </cell>
          <cell r="D5179" t="str">
            <v>UN</v>
          </cell>
          <cell r="E5179" t="str">
            <v>69,39</v>
          </cell>
          <cell r="F5179" t="str">
            <v>69,76</v>
          </cell>
        </row>
        <row r="5180">
          <cell r="A5180" t="str">
            <v>89680</v>
          </cell>
          <cell r="B5180" t="str">
            <v>LUVA, CPVC, SOLDÁVEL, DN 35MM, INSTALADO EM RAMAL OU SUB-RAMAL DE ÁGUA  FORNECIMENTO E INSTALAÇÃO. AF_12/2014</v>
          </cell>
          <cell r="D5180" t="str">
            <v>UN</v>
          </cell>
          <cell r="E5180" t="str">
            <v>12,77</v>
          </cell>
          <cell r="F5180" t="str">
            <v>13,19</v>
          </cell>
        </row>
        <row r="5181">
          <cell r="A5181" t="str">
            <v>89681</v>
          </cell>
          <cell r="B5181" t="str">
            <v>REDUÇÃO EXCÊNTRICA, PVC, SERIE R, ÁGUA PLUVIAL, DN 150 X 100 MM, JUNTA ELÁSTICA, FORNECIDO E INSTALADO EM CONDUTORES VERTICAIS DE ÁGUAS PLUVIAIS. AF_12/2014</v>
          </cell>
          <cell r="D5181" t="str">
            <v>UN</v>
          </cell>
          <cell r="E5181" t="str">
            <v>48,70</v>
          </cell>
          <cell r="F5181" t="str">
            <v>49,07</v>
          </cell>
        </row>
        <row r="5182">
          <cell r="A5182" t="str">
            <v>89682</v>
          </cell>
          <cell r="B5182" t="str">
            <v>LUVA DE CORRER, CPVC, SOLDÁVEL, DN 35MM, INSTALADO EM RAMAL OU SUB-RAMAL DE ÁGUA  FORNECIMENTO E INSTALAÇÃO. AF_12/2014</v>
          </cell>
          <cell r="D5182" t="str">
            <v>UN</v>
          </cell>
          <cell r="E5182" t="str">
            <v>19,66</v>
          </cell>
          <cell r="F5182" t="str">
            <v>20,08</v>
          </cell>
        </row>
        <row r="5183">
          <cell r="A5183" t="str">
            <v>89684</v>
          </cell>
          <cell r="B5183" t="str">
            <v>UNIÃO, CPVC, SOLDÁVEL, DN35MM, INSTALADO EM RAMAL OU SUB-RAMAL DE ÁGUA  FORNECIMENTO E INSTALAÇÃO. AF_12/2014</v>
          </cell>
          <cell r="D5183" t="str">
            <v>UN</v>
          </cell>
          <cell r="E5183" t="str">
            <v>27,06</v>
          </cell>
          <cell r="F5183" t="str">
            <v>27,48</v>
          </cell>
        </row>
        <row r="5184">
          <cell r="A5184" t="str">
            <v>89685</v>
          </cell>
          <cell r="B5184" t="str">
            <v>JUNÇÃO SIMPLES, PVC, SERIE R, ÁGUA PLUVIAL, DN 75 X 75 MM, JUNTA ELÁSTICA, FORNECIDO E INSTALADO EM CONDUTORES VERTICAIS DE ÁGUAS PLUVIAIS. AF_12/2014</v>
          </cell>
          <cell r="D5184" t="str">
            <v>UN</v>
          </cell>
          <cell r="E5184" t="str">
            <v>32,53</v>
          </cell>
          <cell r="F5184" t="str">
            <v>32,80</v>
          </cell>
        </row>
        <row r="5185">
          <cell r="A5185" t="str">
            <v>89686</v>
          </cell>
          <cell r="B5185" t="str">
            <v>CONECTOR, CPVC, SOLDÁVEL, DN 35MM X 1 1/4, INSTALADO EM RAMAL OU SUB-RAMAL DE ÁGUA  FORNECIMENTO E INSTALAÇÃO. AF_12/2014</v>
          </cell>
          <cell r="D5185" t="str">
            <v>UN</v>
          </cell>
          <cell r="E5185" t="str">
            <v>100,27</v>
          </cell>
          <cell r="F5185" t="str">
            <v>100,69</v>
          </cell>
        </row>
        <row r="5186">
          <cell r="A5186" t="str">
            <v>89687</v>
          </cell>
          <cell r="B5186" t="str">
            <v>TÊ, PVC, SERIE R, ÁGUA PLUVIAL, DN 75 X 75 MM, JUNTA ELÁSTICA, FORNECIDO E INSTALADO EM CONDUTORES VERTICAIS DE ÁGUAS PLUVIAIS. AF_12/2014</v>
          </cell>
          <cell r="D5186" t="str">
            <v>UN</v>
          </cell>
          <cell r="E5186" t="str">
            <v>28,07</v>
          </cell>
          <cell r="F5186" t="str">
            <v>28,34</v>
          </cell>
        </row>
        <row r="5187">
          <cell r="A5187" t="str">
            <v>89689</v>
          </cell>
          <cell r="B5187" t="str">
            <v>BUCHA DE REDUÇÃO, CPVC, SOLDÁVEL, DN35MM X 28MM, INSTALADO EM RAMAL OU SUB-RAMAL DE ÁGUA  FORNECIMENTO E INSTALAÇÃO. AF_12/2014</v>
          </cell>
          <cell r="D5187" t="str">
            <v>UN</v>
          </cell>
          <cell r="E5187" t="str">
            <v>21,15</v>
          </cell>
          <cell r="F5187" t="str">
            <v>21,57</v>
          </cell>
        </row>
        <row r="5188">
          <cell r="A5188" t="str">
            <v>89690</v>
          </cell>
          <cell r="B5188" t="str">
            <v>JUNÇÃO SIMPLES, PVC, SERIE R, ÁGUA PLUVIAL, DN 100 X 100 MM, JUNTA ELÁSTICA, FORNECIDO E INSTALADO EM CONDUTORES VERTICAIS DE ÁGUAS PLUVIAIS. AF_12/2014</v>
          </cell>
          <cell r="D5188" t="str">
            <v>UN</v>
          </cell>
          <cell r="E5188" t="str">
            <v>48,47</v>
          </cell>
          <cell r="F5188" t="str">
            <v>48,90</v>
          </cell>
        </row>
        <row r="5189">
          <cell r="A5189" t="str">
            <v>89691</v>
          </cell>
          <cell r="B5189" t="str">
            <v>TE, CPVC, SOLDÁVEL, DN 15MM, INSTALADO EM RAMAL OU SUB-RAMAL DE ÁGUA - FORNECIMENTO E INSTALAÇÃO. AF_12/2014</v>
          </cell>
          <cell r="D5189" t="str">
            <v>UN</v>
          </cell>
          <cell r="E5189" t="str">
            <v>7,74</v>
          </cell>
          <cell r="F5189" t="str">
            <v>8,24</v>
          </cell>
        </row>
        <row r="5190">
          <cell r="A5190" t="str">
            <v>89692</v>
          </cell>
          <cell r="B5190" t="str">
            <v>JUNÇÃO SIMPLES, PVC, SERIE R, ÁGUA PLUVIAL, DN 100 X 75 MM, JUNTA ELÁSTICA, FORNECIDO E INSTALADO EM CONDUTORES VERTICAIS DE ÁGUAS PLUVIAIS. AF_12/2014</v>
          </cell>
          <cell r="D5190" t="str">
            <v>UN</v>
          </cell>
          <cell r="E5190" t="str">
            <v>45,79</v>
          </cell>
          <cell r="F5190" t="str">
            <v>46,22</v>
          </cell>
        </row>
        <row r="5191">
          <cell r="A5191" t="str">
            <v>89693</v>
          </cell>
          <cell r="B5191" t="str">
            <v>TÊ, PVC, SERIE R, ÁGUA PLUVIAL, DN 100 X 100 MM, JUNTA ELÁSTICA, FORNECIDO E INSTALADO EM CONDUTORES VERTICAIS DE ÁGUAS PLUVIAIS. AF_12/2014</v>
          </cell>
          <cell r="D5191" t="str">
            <v>UN</v>
          </cell>
          <cell r="E5191" t="str">
            <v>44,56</v>
          </cell>
          <cell r="F5191" t="str">
            <v>44,99</v>
          </cell>
        </row>
        <row r="5192">
          <cell r="A5192" t="str">
            <v>89694</v>
          </cell>
          <cell r="B5192" t="str">
            <v>TE DE TRANSIÇÃO, CPVC, SOLDÁVEL, DN 15MM X 1/2, INSTALADO EM RAMAL OU SUB-RAMAL DE ÁGUA  FORNECIMENTO E INSTALAÇÃO. AF_12/2014</v>
          </cell>
          <cell r="D5192" t="str">
            <v>UN</v>
          </cell>
          <cell r="E5192" t="str">
            <v>12,26</v>
          </cell>
          <cell r="F5192" t="str">
            <v>12,76</v>
          </cell>
        </row>
        <row r="5193">
          <cell r="A5193" t="str">
            <v>89695</v>
          </cell>
          <cell r="B5193" t="str">
            <v>TÊ MISTURADOR, CPVC, SOLDÁVEL, DN15MM, INSTALADO EM RAMAL OU SUB-RAMAL DE ÁGUA  FORNECIMENTO E INSTALAÇÃO. AF_12/2014</v>
          </cell>
          <cell r="D5193" t="str">
            <v>UN</v>
          </cell>
          <cell r="E5193" t="str">
            <v>11,41</v>
          </cell>
          <cell r="F5193" t="str">
            <v>11,91</v>
          </cell>
        </row>
        <row r="5194">
          <cell r="A5194" t="str">
            <v>89696</v>
          </cell>
          <cell r="B5194" t="str">
            <v>TÊ, PVC, SERIE R, ÁGUA PLUVIAL, DN 100 X 75 MM, JUNTA ELÁSTICA, FORNECIDO E INSTALADO EM CONDUTORES VERTICAIS DE ÁGUAS PLUVIAIS. AF_12/2014</v>
          </cell>
          <cell r="D5194" t="str">
            <v>UN</v>
          </cell>
          <cell r="E5194" t="str">
            <v>40,49</v>
          </cell>
          <cell r="F5194" t="str">
            <v>40,92</v>
          </cell>
        </row>
        <row r="5195">
          <cell r="A5195" t="str">
            <v>89697</v>
          </cell>
          <cell r="B5195" t="str">
            <v>TE, CPVC, SOLDÁVEL, DN 22MM, INSTALADO EM RAMAL OU SUB-RAMAL DE ÁGUA - FORNECIMENTO E INSTALAÇÃO. AF_12/2014</v>
          </cell>
          <cell r="D5195" t="str">
            <v>UN</v>
          </cell>
          <cell r="E5195" t="str">
            <v>9,15</v>
          </cell>
          <cell r="F5195" t="str">
            <v>9,77</v>
          </cell>
        </row>
        <row r="5196">
          <cell r="A5196" t="str">
            <v>89698</v>
          </cell>
          <cell r="B5196" t="str">
            <v>JUNÇÃO SIMPLES, PVC, SERIE R, ÁGUA PLUVIAL, DN 150 X 150 MM, JUNTA ELÁSTICA, FORNECIDO E INSTALADO EM CONDUTORES VERTICAIS DE ÁGUAS PLUVIAIS. AF_12/2014</v>
          </cell>
          <cell r="D5196" t="str">
            <v>UN</v>
          </cell>
          <cell r="E5196" t="str">
            <v>144,47</v>
          </cell>
          <cell r="F5196" t="str">
            <v>145,24</v>
          </cell>
        </row>
        <row r="5197">
          <cell r="A5197" t="str">
            <v>89699</v>
          </cell>
          <cell r="B5197" t="str">
            <v>JUNÇÃO SIMPLES, PVC, SERIE R, ÁGUA PLUVIAL, DN 150 X 100 MM, JUNTA ELÁSTICA, FORNECIDO E INSTALADO EM CONDUTORES VERTICAIS DE ÁGUAS PLUVIAIS. AF_12/2014</v>
          </cell>
          <cell r="D5197" t="str">
            <v>UN</v>
          </cell>
          <cell r="E5197" t="str">
            <v>122,53</v>
          </cell>
          <cell r="F5197" t="str">
            <v>123,30</v>
          </cell>
        </row>
        <row r="5198">
          <cell r="A5198" t="str">
            <v>89700</v>
          </cell>
          <cell r="B5198" t="str">
            <v>TE DE TRANSIÇÃO, CPVC, SOLDÁVEL, DN 22MM X 1/2, INSTALADO EM RAMAL OU SUB-RAMAL DE ÁGUA  FORNECIMENTO E INSTALAÇÃO. AF_12/2014</v>
          </cell>
          <cell r="D5198" t="str">
            <v>UN</v>
          </cell>
          <cell r="E5198" t="str">
            <v>13,01</v>
          </cell>
          <cell r="F5198" t="str">
            <v>13,63</v>
          </cell>
        </row>
        <row r="5199">
          <cell r="A5199" t="str">
            <v>89701</v>
          </cell>
          <cell r="B5199" t="str">
            <v>TÊ, PVC, SERIE R, ÁGUA PLUVIAL, DN 150 X 150 MM, JUNTA ELÁSTICA, FORNECIDO E INSTALADO EM CONDUTORES VERTICAIS DE ÁGUAS PLUVIAIS. AF_12/2014</v>
          </cell>
          <cell r="D5199" t="str">
            <v>UN</v>
          </cell>
          <cell r="E5199" t="str">
            <v>94,71</v>
          </cell>
          <cell r="F5199" t="str">
            <v>95,48</v>
          </cell>
        </row>
        <row r="5200">
          <cell r="A5200" t="str">
            <v>89702</v>
          </cell>
          <cell r="B5200" t="str">
            <v>TÊ MISTURADOR, CPVC, SOLDÁVEL, DN22MM, INSTALADO EM RAMAL OU SUB-RAMAL DE ÁGUA  FORNECIMENTO E INSTALAÇÃO. AF_12/2014</v>
          </cell>
          <cell r="D5200" t="str">
            <v>UN</v>
          </cell>
          <cell r="E5200" t="str">
            <v>13,01</v>
          </cell>
          <cell r="F5200" t="str">
            <v>13,63</v>
          </cell>
        </row>
        <row r="5201">
          <cell r="A5201" t="str">
            <v>89703</v>
          </cell>
          <cell r="B5201" t="str">
            <v>TE MISTURADOR DE TRANSIÇÃO, CPVC, SOLDÁVEL, DN 22MM X 3/4", INSTALADO EM RAMAL OU SUB-RAMAL DE ÁGUA - FORNECIMENTO E INSTALAÇÃO. AF_12/2014</v>
          </cell>
          <cell r="D5201" t="str">
            <v>UN</v>
          </cell>
          <cell r="E5201" t="str">
            <v>28,71</v>
          </cell>
          <cell r="F5201" t="str">
            <v>29,33</v>
          </cell>
        </row>
        <row r="5202">
          <cell r="A5202" t="str">
            <v>89704</v>
          </cell>
          <cell r="B5202" t="str">
            <v>TÊ, PVC, SERIE R, ÁGUA PLUVIAL, DN 150 X 100 MM, JUNTA ELÁSTICA, FORNECIDO E INSTALADO EM CONDUTORES VERTICAIS DE ÁGUAS PLUVIAIS. AF_12/2014</v>
          </cell>
          <cell r="D5202" t="str">
            <v>UN</v>
          </cell>
          <cell r="E5202" t="str">
            <v>78,55</v>
          </cell>
          <cell r="F5202" t="str">
            <v>79,32</v>
          </cell>
        </row>
        <row r="5203">
          <cell r="A5203" t="str">
            <v>89705</v>
          </cell>
          <cell r="B5203" t="str">
            <v>TÊ, CPVC, SOLDÁVEL, DN28MM, INSTALADO EM RAMAL OU SUB-RAMAL DE ÁGUA   FORNECIMENTO E INSTALAÇÃO. AF_12/2014</v>
          </cell>
          <cell r="D5203" t="str">
            <v>UN</v>
          </cell>
          <cell r="E5203" t="str">
            <v>15,43</v>
          </cell>
          <cell r="F5203" t="str">
            <v>16,15</v>
          </cell>
        </row>
        <row r="5204">
          <cell r="A5204" t="str">
            <v>89706</v>
          </cell>
          <cell r="B5204" t="str">
            <v>TÊ, CPVC, SOLDÁVEL, DN35MM, INSTALADO EM RAMAL OU SUB-RAMAL DE ÁGUA  FORNECIMENTO E INSTALAÇÃO. AF_12/2014</v>
          </cell>
          <cell r="D5204" t="str">
            <v>UN</v>
          </cell>
          <cell r="E5204" t="str">
            <v>32,55</v>
          </cell>
          <cell r="F5204" t="str">
            <v>33,41</v>
          </cell>
        </row>
        <row r="5205">
          <cell r="A5205" t="str">
            <v>89718</v>
          </cell>
          <cell r="B5205" t="str">
            <v>TUBO, CPVC, SOLDÁVEL, DN 35MM, INSTALADO EM RAMAL DE DISTRIBUIÇÃO DE ÁGUA   FORNECIMENTO E INSTALAÇÃO. AF_12/2014</v>
          </cell>
          <cell r="D5205" t="str">
            <v>M</v>
          </cell>
          <cell r="E5205" t="str">
            <v>33,92</v>
          </cell>
          <cell r="F5205" t="str">
            <v>34,40</v>
          </cell>
        </row>
        <row r="5206">
          <cell r="A5206" t="str">
            <v>89719</v>
          </cell>
          <cell r="B5206" t="str">
            <v>JOELHO 90 GRAUS, CPVC, SOLDÁVEL, DN 22MM, INSTALADO EM RAMAL DE DISTRIBUIÇÃO DE ÁGUA   FORNECIMENTO E INSTALAÇÃO. AF_12/2014</v>
          </cell>
          <cell r="D5206" t="str">
            <v>UN</v>
          </cell>
          <cell r="E5206" t="str">
            <v>6,68</v>
          </cell>
          <cell r="F5206" t="str">
            <v>6,96</v>
          </cell>
        </row>
        <row r="5207">
          <cell r="A5207" t="str">
            <v>89720</v>
          </cell>
          <cell r="B5207" t="str">
            <v>JOELHO 45 GRAUS, CPVC, SOLDÁVEL, DN 22MM, INSTALADO EM RAMAL DE DISTRIBUIÇÃO DE ÁGUA   FORNECIMENTO E INSTALAÇÃO. AF_12/2014</v>
          </cell>
          <cell r="D5207" t="str">
            <v>UN</v>
          </cell>
          <cell r="E5207" t="str">
            <v>7,83</v>
          </cell>
          <cell r="F5207" t="str">
            <v>8,11</v>
          </cell>
        </row>
        <row r="5208">
          <cell r="A5208" t="str">
            <v>89721</v>
          </cell>
          <cell r="B5208" t="str">
            <v>CURVA 90 GRAUS, CPVC, SOLDÁVEL, DN 22MM, INSTALADO EM RAMAL DE DISTRIBUIÇÃO DE ÁGUA - FORNECIMENTO E INSTALAÇÃO. AF_12/2014</v>
          </cell>
          <cell r="D5208" t="str">
            <v>UN</v>
          </cell>
          <cell r="E5208" t="str">
            <v>8,21</v>
          </cell>
          <cell r="F5208" t="str">
            <v>8,49</v>
          </cell>
        </row>
        <row r="5209">
          <cell r="A5209" t="str">
            <v>89722</v>
          </cell>
          <cell r="B5209" t="str">
            <v>JOELHO DE TRANSIÇÃO, 90 GRAUS, CPVC, SOLDÁVEL, DN 22MM X 1/2", INSTALADO EM RAMAL DE ALIMENTAÇAÕ DE ÁGUA - FORNECIMENTO E INSTALAÇÃO. AF_12/2014</v>
          </cell>
          <cell r="D5209" t="str">
            <v>UN</v>
          </cell>
          <cell r="E5209" t="str">
            <v>13,65</v>
          </cell>
          <cell r="F5209" t="str">
            <v>13,93</v>
          </cell>
        </row>
        <row r="5210">
          <cell r="A5210" t="str">
            <v>89723</v>
          </cell>
          <cell r="B5210" t="str">
            <v>JOELHO 90 GRAUS, CPVC, SOLDÁVEL, DN 28MM, INSTALADO EM RAMAL DE DISTRIBUIÇÃO DE ÁGUA   FORNECIMENTO E INSTALAÇÃO. AF_12/2014</v>
          </cell>
          <cell r="D5210" t="str">
            <v>UN</v>
          </cell>
          <cell r="E5210" t="str">
            <v>10,83</v>
          </cell>
          <cell r="F5210" t="str">
            <v>11,15</v>
          </cell>
        </row>
        <row r="5211">
          <cell r="A5211" t="str">
            <v>89724</v>
          </cell>
          <cell r="B5211" t="str">
            <v>JOELHO 90 GRAUS, PVC, SERIE NORMAL, ESGOTO PREDIAL, DN 40 MM, JUNTA SOLDÁVEL, FORNECIDO E INSTALADO EM RAMAL DE DESCARGA OU RAMAL DE ESGOTO SANITÁRIO. AF_12/2014</v>
          </cell>
          <cell r="D5211" t="str">
            <v>UN</v>
          </cell>
          <cell r="E5211" t="str">
            <v>6,63</v>
          </cell>
          <cell r="F5211" t="str">
            <v>6,97</v>
          </cell>
        </row>
        <row r="5212">
          <cell r="A5212" t="str">
            <v>89725</v>
          </cell>
          <cell r="B5212" t="str">
            <v>JOELHO 45 GRAUS, CPVC, SOLDÁVEL, DN 28MM, INSTALADO EM RAMAL DE DISTRIBUIÇÃO DE ÁGUA   FORNECIMENTO E INSTALAÇÃO. AF_12/2014</v>
          </cell>
          <cell r="D5212" t="str">
            <v>UN</v>
          </cell>
          <cell r="E5212" t="str">
            <v>10,56</v>
          </cell>
          <cell r="F5212" t="str">
            <v>10,88</v>
          </cell>
        </row>
        <row r="5213">
          <cell r="A5213" t="str">
            <v>89726</v>
          </cell>
          <cell r="B5213" t="str">
            <v>JOELHO 45 GRAUS, PVC, SERIE NORMAL, ESGOTO PREDIAL, DN 40 MM, JUNTA SOLDÁVEL, FORNECIDO E INSTALADO EM RAMAL DE DESCARGA OU RAMAL DE ESGOTO SANITÁRIO. AF_12/2014</v>
          </cell>
          <cell r="D5213" t="str">
            <v>UN</v>
          </cell>
          <cell r="E5213" t="str">
            <v>5,00</v>
          </cell>
          <cell r="F5213" t="str">
            <v>5,34</v>
          </cell>
        </row>
        <row r="5214">
          <cell r="A5214" t="str">
            <v>89727</v>
          </cell>
          <cell r="B5214" t="str">
            <v>CURVA 90 GRAUS, CPVC, SOLDÁVEL, DN 28MM, INSTALADO EM RAMAL DE DISTRIBUIÇÃO DE ÁGUA   FORNECIMENTO E INSTALAÇÃO. AF_12/2014</v>
          </cell>
          <cell r="D5214" t="str">
            <v>UN</v>
          </cell>
          <cell r="E5214" t="str">
            <v>11,80</v>
          </cell>
          <cell r="F5214" t="str">
            <v>12,12</v>
          </cell>
        </row>
        <row r="5215">
          <cell r="A5215" t="str">
            <v>89728</v>
          </cell>
          <cell r="B5215" t="str">
            <v>CURVA CURTA 90 GRAUS, PVC, SERIE NORMAL, ESGOTO PREDIAL, DN 40 MM, JUNTA SOLDÁVEL, FORNECIDO E INSTALADO EM RAMAL DE DESCARGA OU RAMAL DE ESGOTO SANITÁRIO. AF_12/2014</v>
          </cell>
          <cell r="D5215" t="str">
            <v>UN</v>
          </cell>
          <cell r="E5215" t="str">
            <v>7,04</v>
          </cell>
          <cell r="F5215" t="str">
            <v>7,38</v>
          </cell>
        </row>
        <row r="5216">
          <cell r="A5216" t="str">
            <v>89729</v>
          </cell>
          <cell r="B5216" t="str">
            <v>JOELHO 90 GRAUS, CPVC, SOLDÁVEL, DN 35MM, INSTALADO EM RAMAL DE DISTRIBUIÇÃO DE ÁGUA   FORNECIMENTO E INSTALAÇÃO. AF_12/2014</v>
          </cell>
          <cell r="D5216" t="str">
            <v>UN</v>
          </cell>
          <cell r="E5216" t="str">
            <v>16,28</v>
          </cell>
          <cell r="F5216" t="str">
            <v>16,66</v>
          </cell>
        </row>
        <row r="5217">
          <cell r="A5217" t="str">
            <v>89730</v>
          </cell>
          <cell r="B5217" t="str">
            <v>CURVA LONGA 90 GRAUS, PVC, SERIE NORMAL, ESGOTO PREDIAL, DN 40 MM, JUNTA SOLDÁVEL, FORNECIDO E INSTALADO EM RAMAL DE DESCARGA OU RAMAL DE ESGOTO SANITÁRIO. AF_12/2014</v>
          </cell>
          <cell r="D5217" t="str">
            <v>UN</v>
          </cell>
          <cell r="E5217" t="str">
            <v>7,57</v>
          </cell>
          <cell r="F5217" t="str">
            <v>7,91</v>
          </cell>
        </row>
        <row r="5218">
          <cell r="A5218" t="str">
            <v>89731</v>
          </cell>
          <cell r="B5218" t="str">
            <v>JOELHO 90 GRAUS, PVC, SERIE NORMAL, ESGOTO PREDIAL, DN 50 MM, JUNTA ELÁSTICA, FORNECIDO E INSTALADO EM RAMAL DE DESCARGA OU RAMAL DE ESGOTO SANITÁRIO. AF_12/2014</v>
          </cell>
          <cell r="D5218" t="str">
            <v>UN</v>
          </cell>
          <cell r="E5218" t="str">
            <v>7,60</v>
          </cell>
          <cell r="F5218" t="str">
            <v>8,03</v>
          </cell>
        </row>
        <row r="5219">
          <cell r="A5219" t="str">
            <v>89732</v>
          </cell>
          <cell r="B5219" t="str">
            <v>JOELHO 45 GRAUS, PVC, SERIE NORMAL, ESGOTO PREDIAL, DN 50 MM, JUNTA ELÁSTICA, FORNECIDO E INSTALADO EM RAMAL DE DESCARGA OU RAMAL DE ESGOTO SANITÁRIO. AF_12/2014</v>
          </cell>
          <cell r="D5219" t="str">
            <v>UN</v>
          </cell>
          <cell r="E5219" t="str">
            <v>7,99</v>
          </cell>
          <cell r="F5219" t="str">
            <v>8,42</v>
          </cell>
        </row>
        <row r="5220">
          <cell r="A5220" t="str">
            <v>89733</v>
          </cell>
          <cell r="B5220" t="str">
            <v>CURVA CURTA 90 GRAUS, PVC, SERIE NORMAL, ESGOTO PREDIAL, DN 50 MM, JUNTA ELÁSTICA, FORNECIDO E INSTALADO EM RAMAL DE DESCARGA OU RAMAL DE ESGOTO SANITÁRIO. AF_12/2014</v>
          </cell>
          <cell r="D5220" t="str">
            <v>UN</v>
          </cell>
          <cell r="E5220" t="str">
            <v>12,14</v>
          </cell>
          <cell r="F5220" t="str">
            <v>12,57</v>
          </cell>
        </row>
        <row r="5221">
          <cell r="A5221" t="str">
            <v>89734</v>
          </cell>
          <cell r="B5221" t="str">
            <v>JOELHO 45 GRAUS, CPVC, SOLDÁVEL, DN 35MM, INSTALADO EM RAMAL DE DISTRIBUIÇÃO DE ÁGUA   FORNECIMENTO E INSTALAÇÃO. AF_12/2014</v>
          </cell>
          <cell r="D5221" t="str">
            <v>UN</v>
          </cell>
          <cell r="E5221" t="str">
            <v>16,28</v>
          </cell>
          <cell r="F5221" t="str">
            <v>16,66</v>
          </cell>
        </row>
        <row r="5222">
          <cell r="A5222" t="str">
            <v>89735</v>
          </cell>
          <cell r="B5222" t="str">
            <v>CURVA LONGA 90 GRAUS, PVC, SERIE NORMAL, ESGOTO PREDIAL, DN 50 MM, JUNTA ELÁSTICA, FORNECIDO E INSTALADO EM RAMAL DE DESCARGA OU RAMAL DE ESGOTO SANITÁRIO. AF_12/2014</v>
          </cell>
          <cell r="D5222" t="str">
            <v>UN</v>
          </cell>
          <cell r="E5222" t="str">
            <v>12,78</v>
          </cell>
          <cell r="F5222" t="str">
            <v>13,21</v>
          </cell>
        </row>
        <row r="5223">
          <cell r="A5223" t="str">
            <v>89736</v>
          </cell>
          <cell r="B5223" t="str">
            <v>LUVA, CPVC, SOLDÁVEL, DN 22MM, INSTALADO EM RAMAL DE DISTRIBUIÇÃO DE ÁGUA   FORNECIMENTO E INSTALAÇÃO. AF_12/2014</v>
          </cell>
          <cell r="D5223" t="str">
            <v>UN</v>
          </cell>
          <cell r="E5223" t="str">
            <v>4,57</v>
          </cell>
          <cell r="F5223" t="str">
            <v>4,75</v>
          </cell>
        </row>
        <row r="5224">
          <cell r="A5224" t="str">
            <v>89737</v>
          </cell>
          <cell r="B5224" t="str">
            <v>JOELHO 90 GRAUS, PVC, SERIE NORMAL, ESGOTO PREDIAL, DN 75 MM, JUNTA ELÁSTICA, FORNECIDO E INSTALADO EM RAMAL DE DESCARGA OU RAMAL DE ESGOTO SANITÁRIO. AF_12/2014</v>
          </cell>
          <cell r="D5224" t="str">
            <v>UN</v>
          </cell>
          <cell r="E5224" t="str">
            <v>12,82</v>
          </cell>
          <cell r="F5224" t="str">
            <v>13,46</v>
          </cell>
        </row>
        <row r="5225">
          <cell r="A5225" t="str">
            <v>89738</v>
          </cell>
          <cell r="B5225" t="str">
            <v>LUVA DE CORRER, CPVC, SOLDÁVEL, DN 22MM, INSTALADO EM RAMAL DE DISTRIBUIÇÃO DE ÁGUA   FORNECIMENTO E INSTALAÇÃO. AF_12/2014</v>
          </cell>
          <cell r="D5225" t="str">
            <v>UN</v>
          </cell>
          <cell r="E5225" t="str">
            <v>8,60</v>
          </cell>
          <cell r="F5225" t="str">
            <v>8,78</v>
          </cell>
        </row>
        <row r="5226">
          <cell r="A5226" t="str">
            <v>89739</v>
          </cell>
          <cell r="B5226" t="str">
            <v>JOELHO 45 GRAUS, PVC, SERIE NORMAL, ESGOTO PREDIAL, DN 75 MM, JUNTA ELÁSTICA, FORNECIDO E INSTALADO EM RAMAL DE DESCARGA OU RAMAL DE ESGOTO SANITÁRIO. AF_12/2014</v>
          </cell>
          <cell r="D5226" t="str">
            <v>UN</v>
          </cell>
          <cell r="E5226" t="str">
            <v>13,37</v>
          </cell>
          <cell r="F5226" t="str">
            <v>14,01</v>
          </cell>
        </row>
        <row r="5227">
          <cell r="A5227" t="str">
            <v>89740</v>
          </cell>
          <cell r="B5227" t="str">
            <v>LUVA DE TRANSIÇÃO, CPVC, SOLDÁVEL, DN 22MM X 25MM, INSTALADO EM RAMAL DE DISTRIBUIÇÃO DE ÁGUA   FORNECIMENTO E INSTALAÇÃO. AF_12/2014</v>
          </cell>
          <cell r="D5227" t="str">
            <v>UN</v>
          </cell>
          <cell r="E5227" t="str">
            <v>4,22</v>
          </cell>
          <cell r="F5227" t="str">
            <v>4,40</v>
          </cell>
        </row>
        <row r="5228">
          <cell r="A5228" t="str">
            <v>89741</v>
          </cell>
          <cell r="B5228" t="str">
            <v>UNIÃO, CPVC, SOLDÁVEL, DN 22MM, INSTALADO EM RAMAL DE DISTRIBUIÇÃO DE ÁGUA   FORNECIMENTO E INSTALAÇÃO. AF_12/2014</v>
          </cell>
          <cell r="D5228" t="str">
            <v>UN</v>
          </cell>
          <cell r="E5228" t="str">
            <v>11,67</v>
          </cell>
          <cell r="F5228" t="str">
            <v>11,85</v>
          </cell>
        </row>
        <row r="5229">
          <cell r="A5229" t="str">
            <v>89742</v>
          </cell>
          <cell r="B5229" t="str">
            <v>CURVA CURTA 90 GRAUS, PVC, SERIE NORMAL, ESGOTO PREDIAL, DN 75 MM, JUNTA ELÁSTICA, FORNECIDO E INSTALADO EM RAMAL DE DESCARGA OU RAMAL DE ESGOTO SANITÁRIO. AF_12/2014</v>
          </cell>
          <cell r="D5229" t="str">
            <v>UN</v>
          </cell>
          <cell r="E5229" t="str">
            <v>20,70</v>
          </cell>
          <cell r="F5229" t="str">
            <v>21,34</v>
          </cell>
        </row>
        <row r="5230">
          <cell r="A5230" t="str">
            <v>89743</v>
          </cell>
          <cell r="B5230" t="str">
            <v>CURVA LONGA 90 GRAUS, PVC, SERIE NORMAL, ESGOTO PREDIAL, DN 75 MM, JUNTA ELÁSTICA, FORNECIDO E INSTALADO EM RAMAL DE DESCARGA OU RAMAL DE ESGOTO SANITÁRIO. AF_12/2014</v>
          </cell>
          <cell r="D5230" t="str">
            <v>UN</v>
          </cell>
          <cell r="E5230" t="str">
            <v>28,59</v>
          </cell>
          <cell r="F5230" t="str">
            <v>29,23</v>
          </cell>
        </row>
        <row r="5231">
          <cell r="A5231" t="str">
            <v>89744</v>
          </cell>
          <cell r="B5231" t="str">
            <v>JOELHO 90 GRAUS, PVC, SERIE NORMAL, ESGOTO PREDIAL, DN 100 MM, JUNTA ELÁSTICA, FORNECIDO E INSTALADO EM RAMAL DE DESCARGA OU RAMAL DE ESGOTO SANITÁRIO. AF_12/2014</v>
          </cell>
          <cell r="D5231" t="str">
            <v>UN</v>
          </cell>
          <cell r="E5231" t="str">
            <v>16,68</v>
          </cell>
          <cell r="F5231" t="str">
            <v>17,52</v>
          </cell>
        </row>
        <row r="5232">
          <cell r="A5232" t="str">
            <v>89745</v>
          </cell>
          <cell r="B5232" t="str">
            <v>CONECTOR, CPVC, SOLDÁVEL, DN 22MM X 1/2 , INSTALADO EM RAMAL DE DISTRIBUIÇÃO DE ÁGUA   FORNECIMENTO E INSTALAÇÃO. AF_12/2014</v>
          </cell>
          <cell r="D5232" t="str">
            <v>UN</v>
          </cell>
          <cell r="E5232" t="str">
            <v>18,24</v>
          </cell>
          <cell r="F5232" t="str">
            <v>18,42</v>
          </cell>
        </row>
        <row r="5233">
          <cell r="A5233" t="str">
            <v>89746</v>
          </cell>
          <cell r="B5233" t="str">
            <v>JOELHO 45 GRAUS, PVC, SERIE NORMAL, ESGOTO PREDIAL, DN 100 MM, JUNTA ELÁSTICA, FORNECIDO E INSTALADO EM RAMAL DE DESCARGA OU RAMAL DE ESGOTO SANITÁRIO. AF_12/2014</v>
          </cell>
          <cell r="D5233" t="str">
            <v>UN</v>
          </cell>
          <cell r="E5233" t="str">
            <v>16,65</v>
          </cell>
          <cell r="F5233" t="str">
            <v>17,49</v>
          </cell>
        </row>
        <row r="5234">
          <cell r="A5234" t="str">
            <v>89747</v>
          </cell>
          <cell r="B5234" t="str">
            <v>ADAPTADOR, CPVC, SOLDÁVEL, DN 22MM, INSTALADO EM RAMAL DE DISTRIBUIÇÃO DE ÁGUA   FORNECIMENTO E INSTALAÇÃO. AF_12/2014</v>
          </cell>
          <cell r="D5234" t="str">
            <v>UN</v>
          </cell>
          <cell r="E5234" t="str">
            <v>7,23</v>
          </cell>
          <cell r="F5234" t="str">
            <v>7,41</v>
          </cell>
        </row>
        <row r="5235">
          <cell r="A5235" t="str">
            <v>89748</v>
          </cell>
          <cell r="B5235" t="str">
            <v>CURVA CURTA 90 GRAUS, PVC, SERIE NORMAL, ESGOTO PREDIAL, DN 100 MM, JUNTA ELÁSTICA, FORNECIDO E INSTALADO EM RAMAL DE DESCARGA OU RAMAL DE ESGOTO SANITÁRIO. AF_12/2014</v>
          </cell>
          <cell r="D5235" t="str">
            <v>UN</v>
          </cell>
          <cell r="E5235" t="str">
            <v>25,24</v>
          </cell>
          <cell r="F5235" t="str">
            <v>26,08</v>
          </cell>
        </row>
        <row r="5236">
          <cell r="A5236" t="str">
            <v>89749</v>
          </cell>
          <cell r="B5236" t="str">
            <v>CURVA DE TRANSPOSIÇÃO, CPVC, SOLDÁVEL, DN 22MM, INSTALADO EM RAMAL DE DISTRIBUIÇÃO DE ÁGUA   FORNECIMENTO E INSTALAÇÃO. AF_12/2014</v>
          </cell>
          <cell r="D5236" t="str">
            <v>UN</v>
          </cell>
          <cell r="E5236" t="str">
            <v>8,60</v>
          </cell>
          <cell r="F5236" t="str">
            <v>8,78</v>
          </cell>
        </row>
        <row r="5237">
          <cell r="A5237" t="str">
            <v>89750</v>
          </cell>
          <cell r="B5237" t="str">
            <v>CURVA LONGA 90 GRAUS, PVC, SERIE NORMAL, ESGOTO PREDIAL, DN 100 MM, JUNTA ELÁSTICA, FORNECIDO E INSTALADO EM RAMAL DE DESCARGA OU RAMAL DE ESGOTO SANITÁRIO. AF_12/2014</v>
          </cell>
          <cell r="D5237" t="str">
            <v>UN</v>
          </cell>
          <cell r="E5237" t="str">
            <v>40,43</v>
          </cell>
          <cell r="F5237" t="str">
            <v>41,27</v>
          </cell>
        </row>
        <row r="5238">
          <cell r="A5238" t="str">
            <v>89751</v>
          </cell>
          <cell r="B5238" t="str">
            <v>BUCHA DE REDUÇÃO, CPVC, SOLDÁVEL, DN 22MM X 15MM, INSTALADO EM RAMAL DE DISTRIBUIÇÃO DE ÁGUA   FORNECIMENTO E INSTALAÇÃO. AF_12/2014</v>
          </cell>
          <cell r="D5238" t="str">
            <v>UN</v>
          </cell>
          <cell r="E5238" t="str">
            <v>3,62</v>
          </cell>
          <cell r="F5238" t="str">
            <v>3,80</v>
          </cell>
        </row>
        <row r="5239">
          <cell r="A5239" t="str">
            <v>89752</v>
          </cell>
          <cell r="B5239" t="str">
            <v>LUVA SIMPLES, PVC, SERIE NORMAL, ESGOTO PREDIAL, DN 40 MM, JUNTA SOLDÁVEL, FORNECIDO E INSTALADO EM RAMAL DE DESCARGA OU RAMAL DE ESGOTO SANITÁRIO. AF_12/2014</v>
          </cell>
          <cell r="D5239" t="str">
            <v>UN</v>
          </cell>
          <cell r="E5239" t="str">
            <v>4,24</v>
          </cell>
          <cell r="F5239" t="str">
            <v>4,47</v>
          </cell>
        </row>
        <row r="5240">
          <cell r="A5240" t="str">
            <v>89753</v>
          </cell>
          <cell r="B5240" t="str">
            <v>LUVA SIMPLES, PVC, SERIE NORMAL, ESGOTO PREDIAL, DN 50 MM, JUNTA ELÁSTICA, FORNECIDO E INSTALADO EM RAMAL DE DESCARGA OU RAMAL DE ESGOTO SANITÁRIO. AF_12/2014</v>
          </cell>
          <cell r="D5240" t="str">
            <v>UN</v>
          </cell>
          <cell r="E5240" t="str">
            <v>6,31</v>
          </cell>
          <cell r="F5240" t="str">
            <v>6,58</v>
          </cell>
        </row>
        <row r="5241">
          <cell r="A5241" t="str">
            <v>89754</v>
          </cell>
          <cell r="B5241" t="str">
            <v>LUVA DE CORRER, PVC, SERIE NORMAL, ESGOTO PREDIAL, DN 50 MM, JUNTA ELÁSTICA, FORNECIDO E INSTALADO EM RAMAL DE DESCARGA OU RAMAL DE ESGOTO SANITÁRIO. AF_12/2014</v>
          </cell>
          <cell r="D5241" t="str">
            <v>UN</v>
          </cell>
          <cell r="E5241" t="str">
            <v>10,92</v>
          </cell>
          <cell r="F5241" t="str">
            <v>11,19</v>
          </cell>
        </row>
        <row r="5242">
          <cell r="A5242" t="str">
            <v>89755</v>
          </cell>
          <cell r="B5242" t="str">
            <v>LUVA, CPVC, SOLDÁVEL, DN 28MM, INSTALADO EM RAMAL DE DISTRIBUIÇÃO DE ÁGUA   FORNECIMENTO E INSTALAÇÃO. AF_12/2014</v>
          </cell>
          <cell r="D5242" t="str">
            <v>UN</v>
          </cell>
          <cell r="E5242" t="str">
            <v>6,99</v>
          </cell>
          <cell r="F5242" t="str">
            <v>7,20</v>
          </cell>
        </row>
        <row r="5243">
          <cell r="A5243" t="str">
            <v>89756</v>
          </cell>
          <cell r="B5243" t="str">
            <v>LUVA DE CORRER, CPVC, SOLDÁVEL, DN 28MM, INSTALADO EM RAMAL DE DISTRIBUIÇÃO DE ÁGUA   FORNECIMENTO E INSTALAÇÃO. AF_12/2014</v>
          </cell>
          <cell r="D5243" t="str">
            <v>UN</v>
          </cell>
          <cell r="E5243" t="str">
            <v>11,61</v>
          </cell>
          <cell r="F5243" t="str">
            <v>11,82</v>
          </cell>
        </row>
        <row r="5244">
          <cell r="A5244" t="str">
            <v>89757</v>
          </cell>
          <cell r="B5244" t="str">
            <v>UNIÃO, CPVC, SOLDÁVEL, DN 28MM, INSTALADO EM RAMAL DE DISTRIBUIÇÃO DE ÁGUA   FORNECIMENTO E INSTALAÇÃO. AF_12/2014</v>
          </cell>
          <cell r="D5244" t="str">
            <v>UN</v>
          </cell>
          <cell r="E5244" t="str">
            <v>17,49</v>
          </cell>
          <cell r="F5244" t="str">
            <v>17,70</v>
          </cell>
        </row>
        <row r="5245">
          <cell r="A5245" t="str">
            <v>89758</v>
          </cell>
          <cell r="B5245" t="str">
            <v>CONECTOR, CPVC, SOLDÁVEL, DN 28MM X 1 , INSTALADO EM RAMAL DE DISTRIBUIÇÃO DE ÁGUA   FORNECIMENTO E INSTALAÇÃO. AF_12/2014</v>
          </cell>
          <cell r="D5245" t="str">
            <v>UN</v>
          </cell>
          <cell r="E5245" t="str">
            <v>27,09</v>
          </cell>
          <cell r="F5245" t="str">
            <v>27,30</v>
          </cell>
        </row>
        <row r="5246">
          <cell r="A5246" t="str">
            <v>89759</v>
          </cell>
          <cell r="B5246" t="str">
            <v>BUCHA DE REDUÇÃO, CPVC, SOLDÁVEL, DN 28MM X 22MM, INSTALADO EM RAMAL DE DISTRIBUIÇÃO DE ÁGUA - FORNECIMENTO E INSTALAÇÃO. AF_12/2014</v>
          </cell>
          <cell r="D5246" t="str">
            <v>UN</v>
          </cell>
          <cell r="E5246" t="str">
            <v>4,94</v>
          </cell>
          <cell r="F5246" t="str">
            <v>5,15</v>
          </cell>
        </row>
        <row r="5247">
          <cell r="A5247" t="str">
            <v>89760</v>
          </cell>
          <cell r="B5247" t="str">
            <v>LUVA, CPVC, SOLDÁVEL, DN 35MM, INSTALADO EM RAMAL DE DISTRIBUIÇÃO DE ÁGUA - FORNECIMENTO E INSTALAÇÃO. AF_12/2014</v>
          </cell>
          <cell r="D5247" t="str">
            <v>UN</v>
          </cell>
          <cell r="E5247" t="str">
            <v>11,22</v>
          </cell>
          <cell r="F5247" t="str">
            <v>11,47</v>
          </cell>
        </row>
        <row r="5248">
          <cell r="A5248" t="str">
            <v>89761</v>
          </cell>
          <cell r="B5248" t="str">
            <v>LUVA DE CORRER, CPVC, SOLDÁVEL, DN 35MM, INSTALADO EM RAMAL DE DISTRIBUIÇÃO DE ÁGUA - FORNECIMENTO E INSTALAÇÃO. AF_12/2014</v>
          </cell>
          <cell r="D5248" t="str">
            <v>UN</v>
          </cell>
          <cell r="E5248" t="str">
            <v>18,11</v>
          </cell>
          <cell r="F5248" t="str">
            <v>18,36</v>
          </cell>
        </row>
        <row r="5249">
          <cell r="A5249" t="str">
            <v>89762</v>
          </cell>
          <cell r="B5249" t="str">
            <v>UNIÃO, CPVC, SOLDÁVEL, DN35MM, INSTALADO EM RAMAL DE DISTRIBUIÇÃO DE ÁGUA - FORNECIMENTO E INSTALAÇÃO. AF_12/2014</v>
          </cell>
          <cell r="D5249" t="str">
            <v>UN</v>
          </cell>
          <cell r="E5249" t="str">
            <v>25,51</v>
          </cell>
          <cell r="F5249" t="str">
            <v>25,76</v>
          </cell>
        </row>
        <row r="5250">
          <cell r="A5250" t="str">
            <v>89763</v>
          </cell>
          <cell r="B5250" t="str">
            <v>CONECTOR, CPVC, SOLDÁVEL, DN 35MM X 1 1/4 , INSTALADO EM RAMAL DE DISTRIBUIÇÃO DE ÁGUA - FORNECIMENTO E INSTALAÇÃO. AF_12/2014</v>
          </cell>
          <cell r="D5250" t="str">
            <v>UN</v>
          </cell>
          <cell r="E5250" t="str">
            <v>98,72</v>
          </cell>
          <cell r="F5250" t="str">
            <v>98,97</v>
          </cell>
        </row>
        <row r="5251">
          <cell r="A5251" t="str">
            <v>89764</v>
          </cell>
          <cell r="B5251" t="str">
            <v>BUCHA DE REDUÇÃO, CPVC, SOLDÁVEL, DN35MM X 28MM, INSTALADO EM RAMAL DE DISTRIBUIÇÃO DE ÁGUA - FORNECIMENTO E INSTALAÇÃO. AF_12/2014</v>
          </cell>
          <cell r="D5251" t="str">
            <v>UN</v>
          </cell>
          <cell r="E5251" t="str">
            <v>19,60</v>
          </cell>
          <cell r="F5251" t="str">
            <v>19,85</v>
          </cell>
        </row>
        <row r="5252">
          <cell r="A5252" t="str">
            <v>89765</v>
          </cell>
          <cell r="B5252" t="str">
            <v>TE, CPVC, SOLDÁVEL, DN 22MM, INSTALADO EM RAMAL DE DISTRIBUIÇÃO DE ÁGUA - FORNECIMENTO E INSTALAÇÃO. AF_12/2014</v>
          </cell>
          <cell r="D5252" t="str">
            <v>UN</v>
          </cell>
          <cell r="E5252" t="str">
            <v>8,68</v>
          </cell>
          <cell r="F5252" t="str">
            <v>9,05</v>
          </cell>
        </row>
        <row r="5253">
          <cell r="A5253" t="str">
            <v>89766</v>
          </cell>
          <cell r="B5253" t="str">
            <v>TE DE TRANSIÇÃO, CPVC, SOLDÁVEL, DN 22MM X 1/2 , INSTALADO EM RAMAL DE DISTRIBUIÇÃO DE ÁGUA   FORNECIMENTO E INSTALAÇÃO. AF_12/2014</v>
          </cell>
          <cell r="D5253" t="str">
            <v>UN</v>
          </cell>
          <cell r="E5253" t="str">
            <v>12,54</v>
          </cell>
          <cell r="F5253" t="str">
            <v>12,91</v>
          </cell>
        </row>
        <row r="5254">
          <cell r="A5254" t="str">
            <v>89767</v>
          </cell>
          <cell r="B5254" t="str">
            <v>TÊ MISTURADOR, CPVC, SOLDÁVEL, DN 22MM, INSTALADO EM RAMAL DE DISTRIBUIÇÃO DE ÁGUA - FORNECIMENTO E INSTALAÇÃO. AF_12/2014</v>
          </cell>
          <cell r="D5254" t="str">
            <v>UN</v>
          </cell>
          <cell r="E5254" t="str">
            <v>12,54</v>
          </cell>
          <cell r="F5254" t="str">
            <v>12,91</v>
          </cell>
        </row>
        <row r="5255">
          <cell r="A5255" t="str">
            <v>89768</v>
          </cell>
          <cell r="B5255" t="str">
            <v>TÊ, CPVC, SOLDÁVEL, DN 28MM, INSTALADO EM RAMAL DE DISTRIBUIÇÃO DE ÁGUA - FORNECIMENTO E INSTALAÇÃO. AF_12/2014</v>
          </cell>
          <cell r="D5255" t="str">
            <v>UN</v>
          </cell>
          <cell r="E5255" t="str">
            <v>12,79</v>
          </cell>
          <cell r="F5255" t="str">
            <v>13,22</v>
          </cell>
        </row>
        <row r="5256">
          <cell r="A5256" t="str">
            <v>89769</v>
          </cell>
          <cell r="B5256" t="str">
            <v>TÊ, CPVC, SOLDÁVEL, DN35MM, INSTALADO EM RAMAL DE DISTRIBUIÇÃO DE ÁGUA - FORNECIMENTO E INSTALAÇÃO. AF_12/2014</v>
          </cell>
          <cell r="D5256" t="str">
            <v>UN</v>
          </cell>
          <cell r="E5256" t="str">
            <v>29,43</v>
          </cell>
          <cell r="F5256" t="str">
            <v>29,94</v>
          </cell>
        </row>
        <row r="5257">
          <cell r="A5257" t="str">
            <v>89772</v>
          </cell>
          <cell r="B5257" t="str">
            <v>TUBO, CPVC, SOLDÁVEL, DN 54MM, INSTALADO EM PRUMADA DE ÁGUA  FORNECIMENTO E INSTALAÇÃO. AF_12/2014</v>
          </cell>
          <cell r="D5257" t="str">
            <v>M</v>
          </cell>
          <cell r="E5257" t="str">
            <v>62,71</v>
          </cell>
          <cell r="F5257" t="str">
            <v>62,81</v>
          </cell>
        </row>
        <row r="5258">
          <cell r="A5258" t="str">
            <v>89774</v>
          </cell>
          <cell r="B5258" t="str">
            <v>LUVA SIMPLES, PVC, SERIE NORMAL, ESGOTO PREDIAL, DN 75 MM, JUNTA ELÁSTICA, FORNECIDO E INSTALADO EM RAMAL DE DESCARGA OU RAMAL DE ESGOTO SANITÁRIO. AF_12/2014</v>
          </cell>
          <cell r="D5258" t="str">
            <v>UN</v>
          </cell>
          <cell r="E5258" t="str">
            <v>10,34</v>
          </cell>
          <cell r="F5258" t="str">
            <v>10,77</v>
          </cell>
        </row>
        <row r="5259">
          <cell r="A5259" t="str">
            <v>89776</v>
          </cell>
          <cell r="B5259" t="str">
            <v>LUVA DE CORRER, PVC, SERIE NORMAL, ESGOTO PREDIAL, DN 75 MM, JUNTA ELÁSTICA, FORNECIDO E INSTALADO EM RAMAL DE DESCARGA OU RAMAL DE ESGOTO SANITÁRIO. AF_12/2014</v>
          </cell>
          <cell r="D5259" t="str">
            <v>UN</v>
          </cell>
          <cell r="E5259" t="str">
            <v>13,91</v>
          </cell>
          <cell r="F5259" t="str">
            <v>14,34</v>
          </cell>
        </row>
        <row r="5260">
          <cell r="A5260" t="str">
            <v>89777</v>
          </cell>
          <cell r="B5260" t="str">
            <v>JOELHO 90 GRAUS, CPVC, SOLDÁVEL, DN 35MM, INSTALADO EM PRUMADA DE ÁGUA  FORNECIMENTO E INSTALAÇÃO. AF_12/2014</v>
          </cell>
          <cell r="D5260" t="str">
            <v>UN</v>
          </cell>
          <cell r="E5260" t="str">
            <v>15,22</v>
          </cell>
          <cell r="F5260" t="str">
            <v>15,49</v>
          </cell>
        </row>
        <row r="5261">
          <cell r="A5261" t="str">
            <v>89778</v>
          </cell>
          <cell r="B5261" t="str">
            <v>LUVA SIMPLES, PVC, SERIE NORMAL, ESGOTO PREDIAL, DN 100 MM, JUNTA ELÁSTICA, FORNECIDO E INSTALADO EM RAMAL DE DESCARGA OU RAMAL DE ESGOTO SANITÁRIO. AF_12/2014</v>
          </cell>
          <cell r="D5261" t="str">
            <v>UN</v>
          </cell>
          <cell r="E5261" t="str">
            <v>13,04</v>
          </cell>
          <cell r="F5261" t="str">
            <v>13,61</v>
          </cell>
        </row>
        <row r="5262">
          <cell r="A5262" t="str">
            <v>89779</v>
          </cell>
          <cell r="B5262" t="str">
            <v>LUVA DE CORRER, PVC, SERIE NORMAL, ESGOTO PREDIAL, DN 100 MM, JUNTA ELÁSTICA, FORNECIDO E INSTALADO EM RAMAL DE DESCARGA OU RAMAL DE ESGOTO SANITÁRIO. AF_12/2014</v>
          </cell>
          <cell r="D5262" t="str">
            <v>UN</v>
          </cell>
          <cell r="E5262" t="str">
            <v>19,64</v>
          </cell>
          <cell r="F5262" t="str">
            <v>20,21</v>
          </cell>
        </row>
        <row r="5263">
          <cell r="A5263" t="str">
            <v>89780</v>
          </cell>
          <cell r="B5263" t="str">
            <v>JOELHO 45 GRAUS, CPVC, SOLDÁVEL, DN 35MM, INSTALADO EM PRUMADA DE ÁGUA - FORNECIMENTO E INSTALAÇÃO. AF_12/2014</v>
          </cell>
          <cell r="D5263" t="str">
            <v>UN</v>
          </cell>
          <cell r="E5263" t="str">
            <v>15,22</v>
          </cell>
          <cell r="F5263" t="str">
            <v>15,49</v>
          </cell>
        </row>
        <row r="5264">
          <cell r="A5264" t="str">
            <v>89781</v>
          </cell>
          <cell r="B5264" t="str">
            <v>JOELHO 90 GRAUS, CPVC, SOLDÁVEL, DN 42MM, INSTALADO EM PRUMADA DE ÁGUA  FORNECIMENTO E INSTALAÇÃO. AF_12/2014</v>
          </cell>
          <cell r="D5264" t="str">
            <v>UN</v>
          </cell>
          <cell r="E5264" t="str">
            <v>22,55</v>
          </cell>
          <cell r="F5264" t="str">
            <v>22,86</v>
          </cell>
        </row>
        <row r="5265">
          <cell r="A5265" t="str">
            <v>89782</v>
          </cell>
          <cell r="B5265" t="str">
            <v>TE, PVC, SERIE NORMAL, ESGOTO PREDIAL, DN 40 X 40 MM, JUNTA SOLDÁVEL, FORNECIDO E INSTALADO EM RAMAL DE DESCARGA OU RAMAL DE ESGOTO SANITÁRIO. AF_12/2014</v>
          </cell>
          <cell r="D5265" t="str">
            <v>UN</v>
          </cell>
          <cell r="E5265" t="str">
            <v>8,02</v>
          </cell>
          <cell r="F5265" t="str">
            <v>8,48</v>
          </cell>
        </row>
        <row r="5266">
          <cell r="A5266" t="str">
            <v>89783</v>
          </cell>
          <cell r="B5266" t="str">
            <v>JUNÇÃO SIMPLES, PVC, SERIE NORMAL, ESGOTO PREDIAL, DN 40 MM, JUNTA SOLDÁVEL, FORNECIDO E INSTALADO EM RAMAL DE DESCARGA OU RAMAL DE ESGOTO SANITÁRIO. AF_12/2014</v>
          </cell>
          <cell r="D5266" t="str">
            <v>UN</v>
          </cell>
          <cell r="E5266" t="str">
            <v>8,19</v>
          </cell>
          <cell r="F5266" t="str">
            <v>8,65</v>
          </cell>
        </row>
        <row r="5267">
          <cell r="A5267" t="str">
            <v>89784</v>
          </cell>
          <cell r="B5267" t="str">
            <v>TE, PVC, SERIE NORMAL, ESGOTO PREDIAL, DN 50 X 50 MM, JUNTA ELÁSTICA, FORNECIDO E INSTALADO EM RAMAL DE DESCARGA OU RAMAL DE ESGOTO SANITÁRIO. AF_12/2014</v>
          </cell>
          <cell r="D5267" t="str">
            <v>UN</v>
          </cell>
          <cell r="E5267" t="str">
            <v>13,77</v>
          </cell>
          <cell r="F5267" t="str">
            <v>14,34</v>
          </cell>
        </row>
        <row r="5268">
          <cell r="A5268" t="str">
            <v>89785</v>
          </cell>
          <cell r="B5268" t="str">
            <v>JUNÇÃO SIMPLES, PVC, SERIE NORMAL, ESGOTO PREDIAL, DN 50 X 50 MM, JUNTA ELÁSTICA, FORNECIDO E INSTALADO EM RAMAL DE DESCARGA OU RAMAL DE ESGOTO SANITÁRIO. AF_12/2014</v>
          </cell>
          <cell r="D5268" t="str">
            <v>UN</v>
          </cell>
          <cell r="E5268" t="str">
            <v>14,87</v>
          </cell>
          <cell r="F5268" t="str">
            <v>15,44</v>
          </cell>
        </row>
        <row r="5269">
          <cell r="A5269" t="str">
            <v>89786</v>
          </cell>
          <cell r="B5269" t="str">
            <v>TE, PVC, SERIE NORMAL, ESGOTO PREDIAL, DN 75 X 75 MM, JUNTA ELÁSTICA, FORNECIDO E INSTALADO EM RAMAL DE DESCARGA OU RAMAL DE ESGOTO SANITÁRIO. AF_12/2014</v>
          </cell>
          <cell r="D5269" t="str">
            <v>UN</v>
          </cell>
          <cell r="E5269" t="str">
            <v>22,40</v>
          </cell>
          <cell r="F5269" t="str">
            <v>23,24</v>
          </cell>
        </row>
        <row r="5270">
          <cell r="A5270" t="str">
            <v>89787</v>
          </cell>
          <cell r="B5270" t="str">
            <v>JOELHO 45 GRAUS, CPVC, SOLDÁVEL, DN 42MM, INSTALADO EM PRUMADA DE ÁGUA  FORNECIMENTO E INSTALAÇÃO. AF_12/2014</v>
          </cell>
          <cell r="D5270" t="str">
            <v>UN</v>
          </cell>
          <cell r="E5270" t="str">
            <v>22,55</v>
          </cell>
          <cell r="F5270" t="str">
            <v>22,86</v>
          </cell>
        </row>
        <row r="5271">
          <cell r="A5271" t="str">
            <v>89788</v>
          </cell>
          <cell r="B5271" t="str">
            <v>JOELHO 90 GRAUS, CPVC, SOLDÁVEL, DN 54MM, INSTALADO EM PRUMADA DE ÁGUA  FORNECIMENTO E INSTALAÇÃO. AF_12/2014</v>
          </cell>
          <cell r="D5271" t="str">
            <v>UN</v>
          </cell>
          <cell r="E5271" t="str">
            <v>43,71</v>
          </cell>
          <cell r="F5271" t="str">
            <v>44,10</v>
          </cell>
        </row>
        <row r="5272">
          <cell r="A5272" t="str">
            <v>89789</v>
          </cell>
          <cell r="B5272" t="str">
            <v>JOELHO 45 GRAUS, CPVC, SOLDÁVEL, DN 54MM, INSTALADO EM PRUMADA DE ÁGUA  FORNECIMENTO E INSTALAÇÃO. AF_12/2014</v>
          </cell>
          <cell r="D5272" t="str">
            <v>UN</v>
          </cell>
          <cell r="E5272" t="str">
            <v>44,39</v>
          </cell>
          <cell r="F5272" t="str">
            <v>44,78</v>
          </cell>
        </row>
        <row r="5273">
          <cell r="A5273" t="str">
            <v>89790</v>
          </cell>
          <cell r="B5273" t="str">
            <v>JOELHO 90 GRAUS, CPVC, SOLDÁVEL, DN 73MM, INSTALADO EM PRUMADA DE ÁGUA  FORNECIMENTO E INSTALAÇÃO. AF_12/2014</v>
          </cell>
          <cell r="D5273" t="str">
            <v>UN</v>
          </cell>
          <cell r="E5273" t="str">
            <v>107,49</v>
          </cell>
          <cell r="F5273" t="str">
            <v>108,01</v>
          </cell>
        </row>
        <row r="5274">
          <cell r="A5274" t="str">
            <v>89791</v>
          </cell>
          <cell r="B5274" t="str">
            <v>JOELHO 45 GRAUS, CPVC, SOLDÁVEL, DN 73MM, INSTALADO EM PRUMADA DE ÁGUA  FORNECIMENTO E INSTALAÇÃO. AF_12/2014</v>
          </cell>
          <cell r="D5274" t="str">
            <v>UN</v>
          </cell>
          <cell r="E5274" t="str">
            <v>109,99</v>
          </cell>
          <cell r="F5274" t="str">
            <v>110,51</v>
          </cell>
        </row>
        <row r="5275">
          <cell r="A5275" t="str">
            <v>89792</v>
          </cell>
          <cell r="B5275" t="str">
            <v>JOELHO 90 GRAUS, CPVC, SOLDÁVEL, DN 89MM, INSTALADO EM PRUMADA DE ÁGUA  FORNECIMENTO E INSTALAÇÃO. AF_12/2014</v>
          </cell>
          <cell r="D5275" t="str">
            <v>UN</v>
          </cell>
          <cell r="E5275" t="str">
            <v>126,48</v>
          </cell>
          <cell r="F5275" t="str">
            <v>127,10</v>
          </cell>
        </row>
        <row r="5276">
          <cell r="A5276" t="str">
            <v>89793</v>
          </cell>
          <cell r="B5276" t="str">
            <v>JOELHO 45 GRAUS, CPVC, SOLDÁVEL, DN 89MM, INSTALADO EM PRUMADA DE ÁGUA  FORNECIMENTO E INSTALAÇÃO. AF_12/2014</v>
          </cell>
          <cell r="D5276" t="str">
            <v>UN</v>
          </cell>
          <cell r="E5276" t="str">
            <v>129,85</v>
          </cell>
          <cell r="F5276" t="str">
            <v>130,47</v>
          </cell>
        </row>
        <row r="5277">
          <cell r="A5277" t="str">
            <v>89794</v>
          </cell>
          <cell r="B5277" t="str">
            <v>LUVA, CPVC, SOLDÁVEL, DN 35MM, INSTALADO EM PRUMADA DE ÁGUA  FORNECIMENTO E INSTALAÇÃO. AF_12/2014</v>
          </cell>
          <cell r="D5277" t="str">
            <v>UN</v>
          </cell>
          <cell r="E5277" t="str">
            <v>10,52</v>
          </cell>
          <cell r="F5277" t="str">
            <v>10,70</v>
          </cell>
        </row>
        <row r="5278">
          <cell r="A5278" t="str">
            <v>89795</v>
          </cell>
          <cell r="B5278" t="str">
            <v>JUNÇÃO SIMPLES, PVC, SERIE NORMAL, ESGOTO PREDIAL, DN 75 X 75 MM, JUNTA ELÁSTICA, FORNECIDO E INSTALADO EM RAMAL DE DESCARGA OU RAMAL DE ESGOTO SANITÁRIO. AF_12/2014</v>
          </cell>
          <cell r="D5278" t="str">
            <v>UN</v>
          </cell>
          <cell r="E5278" t="str">
            <v>23,91</v>
          </cell>
          <cell r="F5278" t="str">
            <v>24,75</v>
          </cell>
        </row>
        <row r="5279">
          <cell r="A5279" t="str">
            <v>89796</v>
          </cell>
          <cell r="B5279" t="str">
            <v>TE, PVC, SERIE NORMAL, ESGOTO PREDIAL, DN 100 X 100 MM, JUNTA ELÁSTICA, FORNECIDO E INSTALADO EM RAMAL DE DESCARGA OU RAMAL DE ESGOTO SANITÁRIO. AF_12/2014</v>
          </cell>
          <cell r="D5279" t="str">
            <v>UN</v>
          </cell>
          <cell r="E5279" t="str">
            <v>27,85</v>
          </cell>
          <cell r="F5279" t="str">
            <v>28,96</v>
          </cell>
        </row>
        <row r="5280">
          <cell r="A5280" t="str">
            <v>89797</v>
          </cell>
          <cell r="B5280" t="str">
            <v>JUNÇÃO SIMPLES, PVC, SERIE NORMAL, ESGOTO PREDIAL, DN 100 X 100 MM, JUNTA ELÁSTICA, FORNECIDO E INSTALADO EM RAMAL DE DESCARGA OU RAMAL DE ESGOTO SANITÁRIO. AF_12/2014</v>
          </cell>
          <cell r="D5280" t="str">
            <v>UN</v>
          </cell>
          <cell r="E5280" t="str">
            <v>31,39</v>
          </cell>
          <cell r="F5280" t="str">
            <v>32,50</v>
          </cell>
        </row>
        <row r="5281">
          <cell r="A5281" t="str">
            <v>89801</v>
          </cell>
          <cell r="B5281" t="str">
            <v>JOELHO 90 GRAUS, PVC, SERIE NORMAL, ESGOTO PREDIAL, DN 50 MM, JUNTA ELÁSTICA, FORNECIDO E INSTALADO EM PRUMADA DE ESGOTO SANITÁRIO OU VENTILAÇÃO. AF_12/2014</v>
          </cell>
          <cell r="D5281" t="str">
            <v>UN</v>
          </cell>
          <cell r="E5281" t="str">
            <v>4,87</v>
          </cell>
          <cell r="F5281" t="str">
            <v>5,00</v>
          </cell>
        </row>
        <row r="5282">
          <cell r="A5282" t="str">
            <v>89802</v>
          </cell>
          <cell r="B5282" t="str">
            <v>JOELHO 45 GRAUS, PVC, SERIE NORMAL, ESGOTO PREDIAL, DN 50 MM, JUNTA ELÁSTICA, FORNECIDO E INSTALADO EM PRUMADA DE ESGOTO SANITÁRIO OU VENTILAÇÃO. AF_12/2014</v>
          </cell>
          <cell r="D5282" t="str">
            <v>UN</v>
          </cell>
          <cell r="E5282" t="str">
            <v>5,26</v>
          </cell>
          <cell r="F5282" t="str">
            <v>5,39</v>
          </cell>
        </row>
        <row r="5283">
          <cell r="A5283" t="str">
            <v>89803</v>
          </cell>
          <cell r="B5283" t="str">
            <v>CURVA CURTA 90 GRAUS, PVC, SERIE NORMAL, ESGOTO PREDIAL, DN 50 MM, JUNTA ELÁSTICA, FORNECIDO E INSTALADO EM PRUMADA DE ESGOTO SANITÁRIO OU VENTILAÇÃO. AF_12/2014</v>
          </cell>
          <cell r="D5283" t="str">
            <v>UN</v>
          </cell>
          <cell r="E5283" t="str">
            <v>9,41</v>
          </cell>
          <cell r="F5283" t="str">
            <v>9,54</v>
          </cell>
        </row>
        <row r="5284">
          <cell r="A5284" t="str">
            <v>89804</v>
          </cell>
          <cell r="B5284" t="str">
            <v>CURVA LONGA 90 GRAUS, PVC, SERIE NORMAL, ESGOTO PREDIAL, DN 50 MM, JUNTA ELÁSTICA, FORNECIDO E INSTALADO EM PRUMADA DE ESGOTO SANITÁRIO OU VENTILAÇÃO. AF_12/2014</v>
          </cell>
          <cell r="D5284" t="str">
            <v>UN</v>
          </cell>
          <cell r="E5284" t="str">
            <v>10,05</v>
          </cell>
          <cell r="F5284" t="str">
            <v>10,18</v>
          </cell>
        </row>
        <row r="5285">
          <cell r="A5285" t="str">
            <v>89805</v>
          </cell>
          <cell r="B5285" t="str">
            <v>JOELHO 90 GRAUS, PVC, SERIE NORMAL, ESGOTO PREDIAL, DN 75 MM, JUNTA ELÁSTICA, FORNECIDO E INSTALADO EM PRUMADA DE ESGOTO SANITÁRIO OU VENTILAÇÃO. AF_12/2014</v>
          </cell>
          <cell r="D5285" t="str">
            <v>UN</v>
          </cell>
          <cell r="E5285" t="str">
            <v>9,49</v>
          </cell>
          <cell r="F5285" t="str">
            <v>9,76</v>
          </cell>
        </row>
        <row r="5286">
          <cell r="A5286" t="str">
            <v>89806</v>
          </cell>
          <cell r="B5286" t="str">
            <v>JOELHO 45 GRAUS, PVC, SERIE NORMAL, ESGOTO PREDIAL, DN 75 MM, JUNTA ELÁSTICA, FORNECIDO E INSTALADO EM PRUMADA DE ESGOTO SANITÁRIO OU VENTILAÇÃO. AF_12/2014</v>
          </cell>
          <cell r="D5286" t="str">
            <v>UN</v>
          </cell>
          <cell r="E5286" t="str">
            <v>10,04</v>
          </cell>
          <cell r="F5286" t="str">
            <v>10,31</v>
          </cell>
        </row>
        <row r="5287">
          <cell r="A5287" t="str">
            <v>89807</v>
          </cell>
          <cell r="B5287" t="str">
            <v>CURVA CURTA 90 GRAUS, PVC, SERIE NORMAL, ESGOTO PREDIAL, DN 75 MM, JUNTA ELÁSTICA, FORNECIDO E INSTALADO EM PRUMADA DE ESGOTO SANITÁRIO OU VENTILAÇÃO. AF_12/2014</v>
          </cell>
          <cell r="D5287" t="str">
            <v>UN</v>
          </cell>
          <cell r="E5287" t="str">
            <v>17,37</v>
          </cell>
          <cell r="F5287" t="str">
            <v>17,64</v>
          </cell>
        </row>
        <row r="5288">
          <cell r="A5288" t="str">
            <v>89808</v>
          </cell>
          <cell r="B5288" t="str">
            <v>CURVA LONGA 90 GRAUS, PVC, SERIE NORMAL, ESGOTO PREDIAL, DN 75 MM, JUNTA ELÁSTICA, FORNECIDO E INSTALADO EM PRUMADA DE ESGOTO SANITÁRIO OU VENTILAÇÃO. AF_12/2014</v>
          </cell>
          <cell r="D5288" t="str">
            <v>UN</v>
          </cell>
          <cell r="E5288" t="str">
            <v>25,26</v>
          </cell>
          <cell r="F5288" t="str">
            <v>25,53</v>
          </cell>
        </row>
        <row r="5289">
          <cell r="A5289" t="str">
            <v>89809</v>
          </cell>
          <cell r="B5289" t="str">
            <v>JOELHO 90 GRAUS, PVC, SERIE NORMAL, ESGOTO PREDIAL, DN 100 MM, JUNTA ELÁSTICA, FORNECIDO E INSTALADO EM PRUMADA DE ESGOTO SANITÁRIO OU VENTILAÇÃO. AF_12/2014</v>
          </cell>
          <cell r="D5289" t="str">
            <v>UN</v>
          </cell>
          <cell r="E5289" t="str">
            <v>12,75</v>
          </cell>
          <cell r="F5289" t="str">
            <v>13,15</v>
          </cell>
        </row>
        <row r="5290">
          <cell r="A5290" t="str">
            <v>89810</v>
          </cell>
          <cell r="B5290" t="str">
            <v>JOELHO 45 GRAUS, PVC, SERIE NORMAL, ESGOTO PREDIAL, DN 100 MM, JUNTA ELÁSTICA, FORNECIDO E INSTALADO EM PRUMADA DE ESGOTO SANITÁRIO OU VENTILAÇÃO. AF_12/2014</v>
          </cell>
          <cell r="D5290" t="str">
            <v>UN</v>
          </cell>
          <cell r="E5290" t="str">
            <v>12,72</v>
          </cell>
          <cell r="F5290" t="str">
            <v>13,12</v>
          </cell>
        </row>
        <row r="5291">
          <cell r="A5291" t="str">
            <v>89811</v>
          </cell>
          <cell r="B5291" t="str">
            <v>CURVA CURTA 90 GRAUS, PVC, SERIE NORMAL, ESGOTO PREDIAL, DN 100 MM, JUNTA ELÁSTICA, FORNECIDO E INSTALADO EM PRUMADA DE ESGOTO SANITÁRIO OU VENTILAÇÃO. AF_12/2014</v>
          </cell>
          <cell r="D5291" t="str">
            <v>UN</v>
          </cell>
          <cell r="E5291" t="str">
            <v>21,31</v>
          </cell>
          <cell r="F5291" t="str">
            <v>21,71</v>
          </cell>
        </row>
        <row r="5292">
          <cell r="A5292" t="str">
            <v>89812</v>
          </cell>
          <cell r="B5292" t="str">
            <v>CURVA LONGA 90 GRAUS, PVC, SERIE NORMAL, ESGOTO PREDIAL, DN 100 MM, JUNTA ELÁSTICA, FORNECIDO E INSTALADO EM PRUMADA DE ESGOTO SANITÁRIO OU VENTILAÇÃO. AF_12/2014</v>
          </cell>
          <cell r="D5292" t="str">
            <v>UN</v>
          </cell>
          <cell r="E5292" t="str">
            <v>36,50</v>
          </cell>
          <cell r="F5292" t="str">
            <v>36,90</v>
          </cell>
        </row>
        <row r="5293">
          <cell r="A5293" t="str">
            <v>89813</v>
          </cell>
          <cell r="B5293" t="str">
            <v>LUVA SIMPLES, PVC, SERIE NORMAL, ESGOTO PREDIAL, DN 50 MM, JUNTA ELÁSTICA, FORNECIDO E INSTALADO EM PRUMADA DE ESGOTO SANITÁRIO OU VENTILAÇÃO. AF_12/2014</v>
          </cell>
          <cell r="D5293" t="str">
            <v>UN</v>
          </cell>
          <cell r="E5293" t="str">
            <v>4,79</v>
          </cell>
          <cell r="F5293" t="str">
            <v>4,90</v>
          </cell>
        </row>
        <row r="5294">
          <cell r="A5294" t="str">
            <v>89814</v>
          </cell>
          <cell r="B5294" t="str">
            <v>LUVA DE CORRER, PVC, SERIE NORMAL, ESGOTO PREDIAL, DN 50 MM, JUNTA ELÁSTICA, FORNECIDO E INSTALADO EM PRUMADA DE ESGOTO SANITÁRIO OU VENTILAÇÃO. AF_12/2014</v>
          </cell>
          <cell r="D5294" t="str">
            <v>UN</v>
          </cell>
          <cell r="E5294" t="str">
            <v>9,40</v>
          </cell>
          <cell r="F5294" t="str">
            <v>9,51</v>
          </cell>
        </row>
        <row r="5295">
          <cell r="A5295" t="str">
            <v>89815</v>
          </cell>
          <cell r="B5295" t="str">
            <v>LUVA DE CORRER, CPVC, SOLDÁVEL, DN 35MM, INSTALADO EM PRUMADA DE ÁGUA  FORNECIMENTO E INSTALAÇÃO. AF_12/2014</v>
          </cell>
          <cell r="D5295" t="str">
            <v>UN</v>
          </cell>
          <cell r="E5295" t="str">
            <v>17,41</v>
          </cell>
          <cell r="F5295" t="str">
            <v>17,59</v>
          </cell>
        </row>
        <row r="5296">
          <cell r="A5296" t="str">
            <v>89816</v>
          </cell>
          <cell r="B5296" t="str">
            <v>UNIÃO, CPVC, SOLDÁVEL, DN35MM, INSTALADO EM PRUMADA DE ÁGUA  FORNECIMENTO E INSTALAÇÃO. AF_12/2014</v>
          </cell>
          <cell r="D5296" t="str">
            <v>UN</v>
          </cell>
          <cell r="E5296" t="str">
            <v>24,81</v>
          </cell>
          <cell r="F5296" t="str">
            <v>24,99</v>
          </cell>
        </row>
        <row r="5297">
          <cell r="A5297" t="str">
            <v>89817</v>
          </cell>
          <cell r="B5297" t="str">
            <v>LUVA SIMPLES, PVC, SERIE NORMAL, ESGOTO PREDIAL, DN 75 MM, JUNTA ELÁSTICA, FORNECIDO E INSTALADO EM PRUMADA DE ESGOTO SANITÁRIO OU VENTILAÇÃO. AF_12/2014</v>
          </cell>
          <cell r="D5297" t="str">
            <v>UN</v>
          </cell>
          <cell r="E5297" t="str">
            <v>8,21</v>
          </cell>
          <cell r="F5297" t="str">
            <v>8,42</v>
          </cell>
        </row>
        <row r="5298">
          <cell r="A5298" t="str">
            <v>89818</v>
          </cell>
          <cell r="B5298" t="str">
            <v>CONECTOR, CPVC, SOLDÁVEL, DN 35MM X 1 1/4, INSTALADO EM PRUMADA DE ÁGUA  FORNECIMENTO E INSTALAÇÃO. AF_12/2014</v>
          </cell>
          <cell r="D5298" t="str">
            <v>UN</v>
          </cell>
          <cell r="E5298" t="str">
            <v>98,02</v>
          </cell>
          <cell r="F5298" t="str">
            <v>98,20</v>
          </cell>
        </row>
        <row r="5299">
          <cell r="A5299" t="str">
            <v>89819</v>
          </cell>
          <cell r="B5299" t="str">
            <v>LUVA DE CORRER, PVC, SERIE NORMAL, ESGOTO PREDIAL, DN 75 MM, JUNTA ELÁSTICA, FORNECIDO E INSTALADO EM PRUMADA DE ESGOTO SANITÁRIO OU VENTILAÇÃO. AF_12/2014</v>
          </cell>
          <cell r="D5299" t="str">
            <v>UN</v>
          </cell>
          <cell r="E5299" t="str">
            <v>11,78</v>
          </cell>
          <cell r="F5299" t="str">
            <v>11,99</v>
          </cell>
        </row>
        <row r="5300">
          <cell r="A5300" t="str">
            <v>89820</v>
          </cell>
          <cell r="B5300" t="str">
            <v>BUCHA DE REDUÇÃO, CPVC, SOLDÁVEL, DN35MM X 28MM, INSTALADO EM PRUMADA DE ÁGUA  FORNECIMENTO E INSTALAÇÃO. AF_12/2014</v>
          </cell>
          <cell r="D5300" t="str">
            <v>UN</v>
          </cell>
          <cell r="E5300" t="str">
            <v>18,90</v>
          </cell>
          <cell r="F5300" t="str">
            <v>19,08</v>
          </cell>
        </row>
        <row r="5301">
          <cell r="A5301" t="str">
            <v>89821</v>
          </cell>
          <cell r="B5301" t="str">
            <v>LUVA SIMPLES, PVC, SERIE NORMAL, ESGOTO PREDIAL, DN 100 MM, JUNTA ELÁSTICA, FORNECIDO E INSTALADO EM PRUMADA DE ESGOTO SANITÁRIO OU VENTILAÇÃO. AF_12/2014</v>
          </cell>
          <cell r="D5301" t="str">
            <v>UN</v>
          </cell>
          <cell r="E5301" t="str">
            <v>10,31</v>
          </cell>
          <cell r="F5301" t="str">
            <v>10,58</v>
          </cell>
        </row>
        <row r="5302">
          <cell r="A5302" t="str">
            <v>89822</v>
          </cell>
          <cell r="B5302" t="str">
            <v>LUVA, CPVC, SOLDÁVEL, DN 42MM, INSTALADO EM PRUMADA DE ÁGUA  FORNECIMENTO E INSTALAÇÃO. AF_12/2014</v>
          </cell>
          <cell r="D5302" t="str">
            <v>UN</v>
          </cell>
          <cell r="E5302" t="str">
            <v>13,79</v>
          </cell>
          <cell r="F5302" t="str">
            <v>14,00</v>
          </cell>
        </row>
        <row r="5303">
          <cell r="A5303" t="str">
            <v>89823</v>
          </cell>
          <cell r="B5303" t="str">
            <v>LUVA DE CORRER, PVC, SERIE NORMAL, ESGOTO PREDIAL, DN 100 MM, JUNTA ELÁSTICA, FORNECIDO E INSTALADO EM PRUMADA DE ESGOTO SANITÁRIO OU VENTILAÇÃO. AF_12/2014</v>
          </cell>
          <cell r="D5303" t="str">
            <v>UN</v>
          </cell>
          <cell r="E5303" t="str">
            <v>16,91</v>
          </cell>
          <cell r="F5303" t="str">
            <v>17,18</v>
          </cell>
        </row>
        <row r="5304">
          <cell r="A5304" t="str">
            <v>89824</v>
          </cell>
          <cell r="B5304" t="str">
            <v>LUVA DE CORRER, CPVC, SOLDÁVEL, DN 42MM, INSTALADO EM PRUMADA DE ÁGUA  FORNECIMENTO E INSTALAÇÃO. AF_12/2014</v>
          </cell>
          <cell r="D5304" t="str">
            <v>UN</v>
          </cell>
          <cell r="E5304" t="str">
            <v>23,62</v>
          </cell>
          <cell r="F5304" t="str">
            <v>23,83</v>
          </cell>
        </row>
        <row r="5305">
          <cell r="A5305" t="str">
            <v>89825</v>
          </cell>
          <cell r="B5305" t="str">
            <v>TE, PVC, SERIE NORMAL, ESGOTO PREDIAL, DN 50 X 50 MM, JUNTA ELÁSTICA, FORNECIDO E INSTALADO EM PRUMADA DE ESGOTO SANITÁRIO OU VENTILAÇÃO. AF_12/2014</v>
          </cell>
          <cell r="D5305" t="str">
            <v>UN</v>
          </cell>
          <cell r="E5305" t="str">
            <v>10,43</v>
          </cell>
          <cell r="F5305" t="str">
            <v>10,64</v>
          </cell>
        </row>
        <row r="5306">
          <cell r="A5306" t="str">
            <v>89826</v>
          </cell>
          <cell r="B5306" t="str">
            <v>LUVA DE TRANSIÇÃO, CPVC, SOLDÁVEL, DN42MM X 1.1/2, INSTALADO EM PRUMADA DE ÁGUA  FORNECIMENTO E INSTALAÇÃO. AF_12/2014</v>
          </cell>
          <cell r="D5306" t="str">
            <v>UN</v>
          </cell>
          <cell r="E5306" t="str">
            <v>100,17</v>
          </cell>
          <cell r="F5306" t="str">
            <v>100,38</v>
          </cell>
        </row>
        <row r="5307">
          <cell r="A5307" t="str">
            <v>89827</v>
          </cell>
          <cell r="B5307" t="str">
            <v>JUNÇÃO SIMPLES, PVC, SERIE NORMAL, ESGOTO PREDIAL, DN 50 X 50 MM, JUNTA ELÁSTICA, FORNECIDO E INSTALADO EM PRUMADA DE ESGOTO SANITÁRIO OU VENTILAÇÃO. AF_12/2014</v>
          </cell>
          <cell r="D5307" t="str">
            <v>UN</v>
          </cell>
          <cell r="E5307" t="str">
            <v>11,53</v>
          </cell>
          <cell r="F5307" t="str">
            <v>11,74</v>
          </cell>
        </row>
        <row r="5308">
          <cell r="A5308" t="str">
            <v>89828</v>
          </cell>
          <cell r="B5308" t="str">
            <v>UNIÃO, CPVC, SOLDÁVEL, DN42MM, INSTALADO EM PRUMADA DE ÁGUA  FORNECIMENTO E INSTALAÇÃO. AF_12/2014</v>
          </cell>
          <cell r="D5308" t="str">
            <v>UN</v>
          </cell>
          <cell r="E5308" t="str">
            <v>35,75</v>
          </cell>
          <cell r="F5308" t="str">
            <v>35,96</v>
          </cell>
        </row>
        <row r="5309">
          <cell r="A5309" t="str">
            <v>89829</v>
          </cell>
          <cell r="B5309" t="str">
            <v>TE, PVC, SERIE NORMAL, ESGOTO PREDIAL, DN 75 X 75 MM, JUNTA ELÁSTICA, FORNECIDO E INSTALADO EM PRUMADA DE ESGOTO SANITÁRIO OU VENTILAÇÃO. AF_12/2014</v>
          </cell>
          <cell r="D5309" t="str">
            <v>UN</v>
          </cell>
          <cell r="E5309" t="str">
            <v>18,17</v>
          </cell>
          <cell r="F5309" t="str">
            <v>18,54</v>
          </cell>
        </row>
        <row r="5310">
          <cell r="A5310" t="str">
            <v>89830</v>
          </cell>
          <cell r="B5310" t="str">
            <v>JUNÇÃO SIMPLES, PVC, SERIE NORMAL, ESGOTO PREDIAL, DN 75 X 75 MM, JUNTA ELÁSTICA, FORNECIDO E INSTALADO EM PRUMADA DE ESGOTO SANITÁRIO OU VENTILAÇÃO. AF_12/2014</v>
          </cell>
          <cell r="D5310" t="str">
            <v>UN</v>
          </cell>
          <cell r="E5310" t="str">
            <v>19,68</v>
          </cell>
          <cell r="F5310" t="str">
            <v>20,05</v>
          </cell>
        </row>
        <row r="5311">
          <cell r="A5311" t="str">
            <v>89831</v>
          </cell>
          <cell r="B5311" t="str">
            <v>CONECTOR, CPVC, SOLDÁVEL, DN 42MM X 1.1/2, INSTALADO EM PRUMADA DE ÁGUA  FORNECIMENTO E INSTALAÇÃO. AF_12/2014</v>
          </cell>
          <cell r="D5311" t="str">
            <v>UN</v>
          </cell>
          <cell r="E5311" t="str">
            <v>119,69</v>
          </cell>
          <cell r="F5311" t="str">
            <v>119,90</v>
          </cell>
        </row>
        <row r="5312">
          <cell r="A5312" t="str">
            <v>89832</v>
          </cell>
          <cell r="B5312" t="str">
            <v>BUCHA DE REDUÇÃO, CPVC, SOLDÁVEL, DN 42MM X 22MM, INSTALADO EM RAMAL DE DISTRIBUIÇÃO DE ÁGUA - FORNECIMENTO E INSTALAÇÃO. AF_12/2014</v>
          </cell>
          <cell r="D5312" t="str">
            <v>UN</v>
          </cell>
          <cell r="E5312" t="str">
            <v>24,74</v>
          </cell>
          <cell r="F5312" t="str">
            <v>24,95</v>
          </cell>
        </row>
        <row r="5313">
          <cell r="A5313" t="str">
            <v>89833</v>
          </cell>
          <cell r="B5313" t="str">
            <v>TE, PVC, SERIE NORMAL, ESGOTO PREDIAL, DN 100 X 100 MM, JUNTA ELÁSTICA, FORNECIDO E INSTALADO EM PRUMADA DE ESGOTO SANITÁRIO OU VENTILAÇÃO. AF_12/2014</v>
          </cell>
          <cell r="D5313" t="str">
            <v>UN</v>
          </cell>
          <cell r="E5313" t="str">
            <v>22,70</v>
          </cell>
          <cell r="F5313" t="str">
            <v>23,24</v>
          </cell>
        </row>
        <row r="5314">
          <cell r="A5314" t="str">
            <v>89834</v>
          </cell>
          <cell r="B5314" t="str">
            <v>JUNÇÃO SIMPLES, PVC, SERIE NORMAL, ESGOTO PREDIAL, DN 100 X 100 MM, JUNTA ELÁSTICA, FORNECIDO E INSTALADO EM PRUMADA DE ESGOTO SANITÁRIO OU VENTILAÇÃO. AF_12/2014</v>
          </cell>
          <cell r="D5314" t="str">
            <v>UN</v>
          </cell>
          <cell r="E5314" t="str">
            <v>26,24</v>
          </cell>
          <cell r="F5314" t="str">
            <v>26,78</v>
          </cell>
        </row>
        <row r="5315">
          <cell r="A5315" t="str">
            <v>89835</v>
          </cell>
          <cell r="B5315" t="str">
            <v>LUVA, CPVC, SOLDÁVEL, DN 54MM, INSTALADO EM PRUMADA DE ÁGUA  FORNECIMENTO E INSTALAÇÃO. AF_12/2014</v>
          </cell>
          <cell r="D5315" t="str">
            <v>UN</v>
          </cell>
          <cell r="E5315" t="str">
            <v>24,47</v>
          </cell>
          <cell r="F5315" t="str">
            <v>24,73</v>
          </cell>
        </row>
        <row r="5316">
          <cell r="A5316" t="str">
            <v>89836</v>
          </cell>
          <cell r="B5316" t="str">
            <v>LUVA DE TRANSIÇÃO, CPVC, SOLDÁVEL, DN 54MM X 2, INSTALADO EM PRUMADA DE ÁGUA  FORNECIMENTO E INSTALAÇÃO. AF_12/2014</v>
          </cell>
          <cell r="D5316" t="str">
            <v>UN</v>
          </cell>
          <cell r="E5316" t="str">
            <v>161,67</v>
          </cell>
          <cell r="F5316" t="str">
            <v>161,93</v>
          </cell>
        </row>
        <row r="5317">
          <cell r="A5317" t="str">
            <v>89837</v>
          </cell>
          <cell r="B5317" t="str">
            <v>UNIÃO, CPVC, SOLDÁVEL, DN 54MM, INSTALADO EM PRUMADA DE ÁGUA  FORNECIMENTO E INSTALAÇÃO. AF_12/2014</v>
          </cell>
          <cell r="D5317" t="str">
            <v>UN</v>
          </cell>
          <cell r="E5317" t="str">
            <v>80,78</v>
          </cell>
          <cell r="F5317" t="str">
            <v>81,04</v>
          </cell>
        </row>
        <row r="5318">
          <cell r="A5318" t="str">
            <v>89838</v>
          </cell>
          <cell r="B5318" t="str">
            <v>LUVA, CPVC, SOLDÁVEL, DN 73MM, INSTALADO EM PRUMADA DE ÁGUA  FORNECIMENTO E INSTALAÇÃO. AF_12/2014</v>
          </cell>
          <cell r="D5318" t="str">
            <v>UN</v>
          </cell>
          <cell r="E5318" t="str">
            <v>88,33</v>
          </cell>
          <cell r="F5318" t="str">
            <v>88,68</v>
          </cell>
        </row>
        <row r="5319">
          <cell r="A5319" t="str">
            <v>89839</v>
          </cell>
          <cell r="B5319" t="str">
            <v>UNIÃO, CPVC, SOLDÁVEL, DN 73MM, INSTALADO EM PRUMADA DE ÁGUA  FORNECIMENTO E INSTALAÇÃO. AF_12/2014</v>
          </cell>
          <cell r="D5319" t="str">
            <v>UN</v>
          </cell>
          <cell r="E5319" t="str">
            <v>116,99</v>
          </cell>
          <cell r="F5319" t="str">
            <v>117,34</v>
          </cell>
        </row>
        <row r="5320">
          <cell r="A5320" t="str">
            <v>89840</v>
          </cell>
          <cell r="B5320" t="str">
            <v>LUVA, CPVC, SOLDÁVEL, DN 89MM, INSTALADO EM PRUMADA DE ÁGUA  FORNECIMENTO E INSTALAÇÃO. AF_12/2014</v>
          </cell>
          <cell r="D5320" t="str">
            <v>UN</v>
          </cell>
          <cell r="E5320" t="str">
            <v>102,06</v>
          </cell>
          <cell r="F5320" t="str">
            <v>102,47</v>
          </cell>
        </row>
        <row r="5321">
          <cell r="A5321" t="str">
            <v>89841</v>
          </cell>
          <cell r="B5321" t="str">
            <v>UNIÃO, CPVC, SOLDÁVEL, DN 89MM, INSTALADO EM PRUMADA DE ÁGUA  FORNECIMENTO E INSTALAÇÃO. AF_12/2014</v>
          </cell>
          <cell r="D5321" t="str">
            <v>UN</v>
          </cell>
          <cell r="E5321" t="str">
            <v>171,61</v>
          </cell>
          <cell r="F5321" t="str">
            <v>172,02</v>
          </cell>
        </row>
        <row r="5322">
          <cell r="A5322" t="str">
            <v>89842</v>
          </cell>
          <cell r="B5322" t="str">
            <v>TÊ, CPVC, SOLDÁVEL, DN 35MM, INSTALADO EM PRUMADA DE ÁGUA  FORNECIMENTO E INSTALAÇÃO. AF_12/2014</v>
          </cell>
          <cell r="D5322" t="str">
            <v>UN</v>
          </cell>
          <cell r="E5322" t="str">
            <v>28,04</v>
          </cell>
          <cell r="F5322" t="str">
            <v>28,39</v>
          </cell>
        </row>
        <row r="5323">
          <cell r="A5323" t="str">
            <v>89844</v>
          </cell>
          <cell r="B5323" t="str">
            <v>TE, CPVC, SOLDÁVEL, DN  42MM, INSTALADO EM PRUMADA DE ÁGUA  FORNECIMENTO E INSTALAÇÃO. AF_12/2014</v>
          </cell>
          <cell r="D5323" t="str">
            <v>UN</v>
          </cell>
          <cell r="E5323" t="str">
            <v>35,69</v>
          </cell>
          <cell r="F5323" t="str">
            <v>36,10</v>
          </cell>
        </row>
        <row r="5324">
          <cell r="A5324" t="str">
            <v>89845</v>
          </cell>
          <cell r="B5324" t="str">
            <v>TÊ, CPVC, SOLDÁVEL, DN 54 MM, INSTALADO EM PRUMADA DE ÁGUA  FORNECIMENTO E INSTALAÇÃO. AF_12/2014</v>
          </cell>
          <cell r="D5324" t="str">
            <v>UN</v>
          </cell>
          <cell r="E5324" t="str">
            <v>55,19</v>
          </cell>
          <cell r="F5324" t="str">
            <v>55,72</v>
          </cell>
        </row>
        <row r="5325">
          <cell r="A5325" t="str">
            <v>89846</v>
          </cell>
          <cell r="B5325" t="str">
            <v>TÊ, CPVC, SOLDÁVEL, DN 73MM, INSTALADO EM PRUMADA DE ÁGUA  FORNECIMENTO E INSTALAÇÃO. AF_12/2014</v>
          </cell>
          <cell r="D5325" t="str">
            <v>UN</v>
          </cell>
          <cell r="E5325" t="str">
            <v>123,57</v>
          </cell>
          <cell r="F5325" t="str">
            <v>124,26</v>
          </cell>
        </row>
        <row r="5326">
          <cell r="A5326" t="str">
            <v>89847</v>
          </cell>
          <cell r="B5326" t="str">
            <v>TÊ, CPVC, SOLDÁVEL, DN 89MM, INSTALADO EM PRUMADA DE ÁGUA  FORNECIMENTO E INSTALAÇÃO. AF_12/2014</v>
          </cell>
          <cell r="D5326" t="str">
            <v>UN</v>
          </cell>
          <cell r="E5326" t="str">
            <v>151,96</v>
          </cell>
          <cell r="F5326" t="str">
            <v>152,78</v>
          </cell>
        </row>
        <row r="5327">
          <cell r="A5327" t="str">
            <v>89850</v>
          </cell>
          <cell r="B5327" t="str">
            <v>JOELHO 90 GRAUS, PVC, SERIE NORMAL, ESGOTO PREDIAL, DN 100 MM, JUNTA ELÁSTICA, FORNECIDO E INSTALADO EM SUBCOLETOR AÉREO DE ESGOTO SANITÁRIO. AF_12/2014</v>
          </cell>
          <cell r="D5327" t="str">
            <v>UN</v>
          </cell>
          <cell r="E5327" t="str">
            <v>16,38</v>
          </cell>
          <cell r="F5327" t="str">
            <v>17,19</v>
          </cell>
        </row>
        <row r="5328">
          <cell r="A5328" t="str">
            <v>89851</v>
          </cell>
          <cell r="B5328" t="str">
            <v>JOELHO 45 GRAUS, PVC, SERIE NORMAL, ESGOTO PREDIAL, DN 100 MM, JUNTA ELÁSTICA, FORNECIDO E INSTALADO EM SUBCOLETOR AÉREO DE ESGOTO SANITÁRIO. AF_12/2014</v>
          </cell>
          <cell r="D5328" t="str">
            <v>UN</v>
          </cell>
          <cell r="E5328" t="str">
            <v>16,35</v>
          </cell>
          <cell r="F5328" t="str">
            <v>17,16</v>
          </cell>
        </row>
        <row r="5329">
          <cell r="A5329" t="str">
            <v>89852</v>
          </cell>
          <cell r="B5329" t="str">
            <v>CURVA CURTA 90 GRAUS, PVC, SERIE NORMAL, ESGOTO PREDIAL, DN 100 MM, JUNTA ELÁSTICA, FORNECIDO E INSTALADO EM SUBCOLETOR AÉREO DE ESGOTO SANITÁRIO. AF_12/2014</v>
          </cell>
          <cell r="D5329" t="str">
            <v>UN</v>
          </cell>
          <cell r="E5329" t="str">
            <v>24,94</v>
          </cell>
          <cell r="F5329" t="str">
            <v>25,75</v>
          </cell>
        </row>
        <row r="5330">
          <cell r="A5330" t="str">
            <v>89853</v>
          </cell>
          <cell r="B5330" t="str">
            <v>CURVA LONGA 90 GRAUS, PVC, SERIE NORMAL, ESGOTO PREDIAL, DN 100 MM, JUNTA ELÁSTICA, FORNECIDO E INSTALADO EM SUBCOLETOR AÉREO DE ESGOTO SANITÁRIO. AF_12/2014</v>
          </cell>
          <cell r="D5330" t="str">
            <v>UN</v>
          </cell>
          <cell r="E5330" t="str">
            <v>40,13</v>
          </cell>
          <cell r="F5330" t="str">
            <v>40,94</v>
          </cell>
        </row>
        <row r="5331">
          <cell r="A5331" t="str">
            <v>89854</v>
          </cell>
          <cell r="B5331" t="str">
            <v>JOELHO 90 GRAUS, PVC, SERIE NORMAL, ESGOTO PREDIAL, DN 150 MM, JUNTA ELÁSTICA, FORNECIDO E INSTALADO EM SUBCOLETOR AÉREO DE ESGOTO SANITÁRIO. AF_12/2014</v>
          </cell>
          <cell r="D5331" t="str">
            <v>UN</v>
          </cell>
          <cell r="E5331" t="str">
            <v>54,05</v>
          </cell>
          <cell r="F5331" t="str">
            <v>55,16</v>
          </cell>
        </row>
        <row r="5332">
          <cell r="A5332" t="str">
            <v>89855</v>
          </cell>
          <cell r="B5332" t="str">
            <v>JOELHO 45 GRAUS, PVC, SERIE NORMAL, ESGOTO PREDIAL, DN 150 MM, JUNTA ELÁSTICA, FORNECIDO E INSTALADO EM SUBCOLETOR AÉREO DE ESGOTO SANITÁRIO. AF_12/2014</v>
          </cell>
          <cell r="D5332" t="str">
            <v>UN</v>
          </cell>
          <cell r="E5332" t="str">
            <v>57,11</v>
          </cell>
          <cell r="F5332" t="str">
            <v>58,22</v>
          </cell>
        </row>
        <row r="5333">
          <cell r="A5333" t="str">
            <v>89856</v>
          </cell>
          <cell r="B5333" t="str">
            <v>LUVA SIMPLES, PVC, SERIE NORMAL, ESGOTO PREDIAL, DN 100 MM, JUNTA ELÁSTICA, FORNECIDO E INSTALADO EM SUBCOLETOR AÉREO DE ESGOTO SANITÁRIO. AF_12/2014</v>
          </cell>
          <cell r="D5333" t="str">
            <v>UN</v>
          </cell>
          <cell r="E5333" t="str">
            <v>12,73</v>
          </cell>
          <cell r="F5333" t="str">
            <v>13,27</v>
          </cell>
        </row>
        <row r="5334">
          <cell r="A5334" t="str">
            <v>89857</v>
          </cell>
          <cell r="B5334" t="str">
            <v>LUVA DE CORRER, PVC, SERIE NORMAL, ESGOTO PREDIAL, DN 100 MM, JUNTA ELÁSTICA, FORNECIDO E INSTALADO EM SUBCOLETOR AÉREO DE ESGOTO SANITÁRIO. AF_12/2014</v>
          </cell>
          <cell r="D5334" t="str">
            <v>UN</v>
          </cell>
          <cell r="E5334" t="str">
            <v>19,33</v>
          </cell>
          <cell r="F5334" t="str">
            <v>19,87</v>
          </cell>
        </row>
        <row r="5335">
          <cell r="A5335" t="str">
            <v>89859</v>
          </cell>
          <cell r="B5335" t="str">
            <v>LUVA DE CORRER, PVC, SERIE NORMAL, ESGOTO PREDIAL, DN 150 MM, JUNTA ELÁSTICA, FORNECIDO E INSTALADO EM SUBCOLETOR AÉREO DE ESGOTO SANITÁRIO. AF_12/2014</v>
          </cell>
          <cell r="D5335" t="str">
            <v>UN</v>
          </cell>
          <cell r="E5335" t="str">
            <v>56,49</v>
          </cell>
          <cell r="F5335" t="str">
            <v>57,24</v>
          </cell>
        </row>
        <row r="5336">
          <cell r="A5336" t="str">
            <v>89860</v>
          </cell>
          <cell r="B5336" t="str">
            <v>TE, PVC, SERIE NORMAL, ESGOTO PREDIAL, DN 100 X 100 MM, JUNTA ELÁSTICA, FORNECIDO E INSTALADO EM SUBCOLETOR AÉREO DE ESGOTO SANITÁRIO. AF_12/2014</v>
          </cell>
          <cell r="D5336" t="str">
            <v>UN</v>
          </cell>
          <cell r="E5336" t="str">
            <v>27,54</v>
          </cell>
          <cell r="F5336" t="str">
            <v>28,62</v>
          </cell>
        </row>
        <row r="5337">
          <cell r="A5337" t="str">
            <v>89861</v>
          </cell>
          <cell r="B5337" t="str">
            <v>JUNÇÃO SIMPLES, PVC, SERIE NORMAL, ESGOTO PREDIAL, DN 100 X 100 MM, JUNTA ELÁSTICA, FORNECIDO E INSTALADO EM SUBCOLETOR AÉREO DE ESGOTO SANITÁRIO. AF_12/2014</v>
          </cell>
          <cell r="D5337" t="str">
            <v>UN</v>
          </cell>
          <cell r="E5337" t="str">
            <v>31,08</v>
          </cell>
          <cell r="F5337" t="str">
            <v>32,16</v>
          </cell>
        </row>
        <row r="5338">
          <cell r="A5338" t="str">
            <v>89862</v>
          </cell>
          <cell r="B5338" t="str">
            <v>TE, PVC, SERIE NORMAL, ESGOTO PREDIAL, DN 150 X 150 MM, JUNTA ELÁSTICA, FORNECIDO E INSTALADO EM SUBCOLETOR AÉREO DE ESGOTO SANITÁRIO. AF_12/2014</v>
          </cell>
          <cell r="D5338" t="str">
            <v>UN</v>
          </cell>
          <cell r="E5338" t="str">
            <v>61,74</v>
          </cell>
          <cell r="F5338" t="str">
            <v>63,23</v>
          </cell>
        </row>
        <row r="5339">
          <cell r="A5339" t="str">
            <v>89863</v>
          </cell>
          <cell r="B5339" t="str">
            <v>JUNÇÃO SIMPLES, PVC, SERIE NORMAL, ESGOTO PREDIAL, DN 150 X 150 MM, JUNTA ELÁSTICA, FORNECIDO E INSTALADO EM SUBCOLETOR AÉREO DE ESGOTO SANITÁRIO. AF_12/2014</v>
          </cell>
          <cell r="D5339" t="str">
            <v>UN</v>
          </cell>
          <cell r="E5339" t="str">
            <v>120,86</v>
          </cell>
          <cell r="F5339" t="str">
            <v>122,35</v>
          </cell>
        </row>
        <row r="5340">
          <cell r="A5340" t="str">
            <v>89866</v>
          </cell>
          <cell r="B5340" t="str">
            <v>JOELHO 90 GRAUS, PVC, SOLDÁVEL, DN 25MM, INSTALADO EM DRENO DE AR-CONDICIONADO - FORNECIMENTO E INSTALAÇÃO. AF_12/2014</v>
          </cell>
          <cell r="D5340" t="str">
            <v>UN</v>
          </cell>
          <cell r="E5340" t="str">
            <v>3,45</v>
          </cell>
          <cell r="F5340" t="str">
            <v>3,68</v>
          </cell>
        </row>
        <row r="5341">
          <cell r="A5341" t="str">
            <v>89867</v>
          </cell>
          <cell r="B5341" t="str">
            <v>JOELHO 45 GRAUS, PVC, SOLDÁVEL, DN 25MM, INSTALADO EM DRENO DE AR-CONDICIONADO - FORNECIMENTO E INSTALAÇÃO. AF_12/2014</v>
          </cell>
          <cell r="D5341" t="str">
            <v>UN</v>
          </cell>
          <cell r="E5341" t="str">
            <v>4,00</v>
          </cell>
          <cell r="F5341" t="str">
            <v>4,23</v>
          </cell>
        </row>
        <row r="5342">
          <cell r="A5342" t="str">
            <v>89868</v>
          </cell>
          <cell r="B5342" t="str">
            <v>LUVA, PVC, SOLDÁVEL, DN 25MM, INSTALADO EM DRENO DE AR-CONDICIONADO - FORNECIMENTO E INSTALAÇÃO. AF_12/2014</v>
          </cell>
          <cell r="D5342" t="str">
            <v>UN</v>
          </cell>
          <cell r="E5342" t="str">
            <v>2,58</v>
          </cell>
          <cell r="F5342" t="str">
            <v>2,71</v>
          </cell>
        </row>
        <row r="5343">
          <cell r="A5343" t="str">
            <v>89869</v>
          </cell>
          <cell r="B5343" t="str">
            <v>TE, PVC, SOLDÁVEL, DN 25MM, INSTALADO EM DRENO DE AR-CONDICIONADO - FORNECIMENTO E INSTALAÇÃO. AF_12/2014</v>
          </cell>
          <cell r="D5343" t="str">
            <v>UN</v>
          </cell>
          <cell r="E5343" t="str">
            <v>5,61</v>
          </cell>
          <cell r="F5343" t="str">
            <v>5,92</v>
          </cell>
        </row>
        <row r="5344">
          <cell r="A5344" t="str">
            <v>89979</v>
          </cell>
          <cell r="B5344" t="str">
            <v>LUVA COM BUCHA DE LATÃO, PVC, SOLDÁVEL, DN 32MM X 1 , INSTALADO EM RAMAL OU SUB-RAMAL DE ÁGUA   FORNECIMENTO E INSTALAÇÃO. AF_12/2014</v>
          </cell>
          <cell r="D5344" t="str">
            <v>UN</v>
          </cell>
          <cell r="E5344" t="str">
            <v>17,85</v>
          </cell>
          <cell r="F5344" t="str">
            <v>18,26</v>
          </cell>
        </row>
        <row r="5345">
          <cell r="A5345" t="str">
            <v>89980</v>
          </cell>
          <cell r="B5345" t="str">
            <v>LUVA COM BUCHA DE LATÃO, PVC, SOLDÁVEL, DN 25MM X 3/4, INSTALADO EM PRUMADA DE ÁGUA - FORNECIMENTO E INSTALAÇÃO. AF_12/2014</v>
          </cell>
          <cell r="D5345" t="str">
            <v>UN</v>
          </cell>
          <cell r="E5345" t="str">
            <v>6,82</v>
          </cell>
          <cell r="F5345" t="str">
            <v>6,95</v>
          </cell>
        </row>
        <row r="5346">
          <cell r="A5346" t="str">
            <v>89981</v>
          </cell>
          <cell r="B5346" t="str">
            <v>LUVA SOLDÁVEL E COM BUCHA DE LATÃO, PVC, SOLDÁVEL, DN 32MM X 1 , INSTALADO EM PRUMADA DE ÁGUA   FORNECIMENTO E INSTALAÇÃO. AF_12/2014</v>
          </cell>
          <cell r="D5346" t="str">
            <v>UN</v>
          </cell>
          <cell r="E5346" t="str">
            <v>15,66</v>
          </cell>
          <cell r="F5346" t="str">
            <v>15,82</v>
          </cell>
        </row>
        <row r="5347">
          <cell r="A5347" t="str">
            <v>90373</v>
          </cell>
          <cell r="B5347" t="str">
            <v>JOELHO 90 GRAUS COM BUCHA DE LATÃO, PVC, SOLDÁVEL, DN 25MM, X 1/2 INSTALADO EM RAMAL OU SUB-RAMAL DE ÁGUA - FORNECIMENTO E INSTALAÇÃO. AF_12/2014</v>
          </cell>
          <cell r="D5347" t="str">
            <v>UN</v>
          </cell>
          <cell r="E5347" t="str">
            <v>9,77</v>
          </cell>
          <cell r="F5347" t="str">
            <v>10,27</v>
          </cell>
        </row>
        <row r="5348">
          <cell r="A5348" t="str">
            <v>90374</v>
          </cell>
          <cell r="B5348" t="str">
            <v>TÊ COM BUCHA DE LATÃO NA BOLSA CENTRAL, PVC, SOLDÁVEL, DN 25MM X 3/4, INSTALADO EM RAMAL OU SUB-RAMAL DE ÁGUA - FORNECIMENTO E INSTALAÇÃO. AF_03/2015</v>
          </cell>
          <cell r="D5348" t="str">
            <v>UN</v>
          </cell>
          <cell r="E5348" t="str">
            <v>15,25</v>
          </cell>
          <cell r="F5348" t="str">
            <v>15,92</v>
          </cell>
        </row>
        <row r="5349">
          <cell r="A5349" t="str">
            <v>90375</v>
          </cell>
          <cell r="B5349" t="str">
            <v>BUCHA DE REDUÇÃO, PVC, SOLDÁVEL, DN 40MM X 32MM, INSTALADO EM RAMAL OU SUB-RAMAL DE ÁGUA - FORNECIMENTO E INSTALAÇÃO. AF_03/2015</v>
          </cell>
          <cell r="D5349" t="str">
            <v>UN</v>
          </cell>
          <cell r="E5349" t="str">
            <v>6,15</v>
          </cell>
          <cell r="F5349" t="str">
            <v>6,56</v>
          </cell>
        </row>
        <row r="5350">
          <cell r="A5350" t="str">
            <v>92287</v>
          </cell>
          <cell r="B5350" t="str">
            <v>COTOVELO EM COBRE, DN 22 MM, 90 GRAUS, SEM ANEL DE SOLDA, INSTALADO EM PRUMADA   FORNECIMENTO E INSTALAÇÃO. AF_12/2015</v>
          </cell>
          <cell r="D5350" t="str">
            <v>UN</v>
          </cell>
          <cell r="E5350" t="str">
            <v>10,66</v>
          </cell>
          <cell r="F5350" t="str">
            <v>10,99</v>
          </cell>
        </row>
        <row r="5351">
          <cell r="A5351" t="str">
            <v>92288</v>
          </cell>
          <cell r="B5351" t="str">
            <v>COTOVELO EM COBRE, DN 28 MM, 90 GRAUS, SEM ANEL DE SOLDA, INSTALADO EM PRUMADA  FORNECIMENTO E INSTALAÇÃO. AF_12/2015</v>
          </cell>
          <cell r="D5351" t="str">
            <v>UN</v>
          </cell>
          <cell r="E5351" t="str">
            <v>16,34</v>
          </cell>
          <cell r="F5351" t="str">
            <v>16,72</v>
          </cell>
        </row>
        <row r="5352">
          <cell r="A5352" t="str">
            <v>92289</v>
          </cell>
          <cell r="B5352" t="str">
            <v>COTOVELO EM COBRE, DN 35 MM, 90 GRAUS, SEM ANEL DE SOLDA, INSTALADO EM PRUMADA  FORNECIMENTO E INSTALAÇÃO. AF_12/2015</v>
          </cell>
          <cell r="D5352" t="str">
            <v>UN</v>
          </cell>
          <cell r="E5352" t="str">
            <v>28,50</v>
          </cell>
          <cell r="F5352" t="str">
            <v>28,95</v>
          </cell>
        </row>
        <row r="5353">
          <cell r="A5353" t="str">
            <v>92290</v>
          </cell>
          <cell r="B5353" t="str">
            <v>COTOVELO EM COBRE, DN 42 MM, 90 GRAUS, SEM ANEL DE SOLDA, INSTALADO EM PRUMADA  FORNECIMENTO E INSTALAÇÃO. AF_12/2015</v>
          </cell>
          <cell r="D5353" t="str">
            <v>UN</v>
          </cell>
          <cell r="E5353" t="str">
            <v>43,16</v>
          </cell>
          <cell r="F5353" t="str">
            <v>43,69</v>
          </cell>
        </row>
        <row r="5354">
          <cell r="A5354" t="str">
            <v>92291</v>
          </cell>
          <cell r="B5354" t="str">
            <v>COTOVELO EM COBRE, DN 54 MM, 90 GRAUS, SEM ANEL DE SOLDA, INSTALADO EM PRUMADA  FORNECIMENTO E INSTALAÇÃO. AF_12/2015</v>
          </cell>
          <cell r="D5354" t="str">
            <v>UN</v>
          </cell>
          <cell r="E5354" t="str">
            <v>65,95</v>
          </cell>
          <cell r="F5354" t="str">
            <v>66,59</v>
          </cell>
        </row>
        <row r="5355">
          <cell r="A5355" t="str">
            <v>92292</v>
          </cell>
          <cell r="B5355" t="str">
            <v>COTOVELO EM COBRE, DN 66 MM, 90 GRAUS, SEM ANEL DE SOLDA, INSTALADO EM PRUMADA  FORNECIMENTO E INSTALAÇÃO. AF_12/2015</v>
          </cell>
          <cell r="D5355" t="str">
            <v>UN</v>
          </cell>
          <cell r="E5355" t="str">
            <v>204,93</v>
          </cell>
          <cell r="F5355" t="str">
            <v>205,68</v>
          </cell>
        </row>
        <row r="5356">
          <cell r="A5356" t="str">
            <v>92293</v>
          </cell>
          <cell r="B5356" t="str">
            <v>LUVA EM COBRE, DN 22 MM, SEM ANEL DE SOLDA, INSTALADO EM PRUMADA  FORNECIMENTO E INSTALAÇÃO. AF_12/2015</v>
          </cell>
          <cell r="D5356" t="str">
            <v>UN</v>
          </cell>
          <cell r="E5356" t="str">
            <v>6,17</v>
          </cell>
          <cell r="F5356" t="str">
            <v>6,39</v>
          </cell>
        </row>
        <row r="5357">
          <cell r="A5357" t="str">
            <v>92294</v>
          </cell>
          <cell r="B5357" t="str">
            <v>LUVA EM COBRE, DN 28 MM, SEM ANEL DE SOLDA, INSTALADO EM PRUMADA  FORNECIMENTO E INSTALAÇÃO. AF_12/2015</v>
          </cell>
          <cell r="D5357" t="str">
            <v>UN</v>
          </cell>
          <cell r="E5357" t="str">
            <v>10,05</v>
          </cell>
          <cell r="F5357" t="str">
            <v>10,30</v>
          </cell>
        </row>
        <row r="5358">
          <cell r="A5358" t="str">
            <v>92295</v>
          </cell>
          <cell r="B5358" t="str">
            <v>LUVA EM COBRE, DN 35 MM, SEM ANEL DE SOLDA, INSTALADO EM PRUMADA  FORNECIMENTO E INSTALAÇÃO. AF_12/2015</v>
          </cell>
          <cell r="D5358" t="str">
            <v>UN</v>
          </cell>
          <cell r="E5358" t="str">
            <v>18,57</v>
          </cell>
          <cell r="F5358" t="str">
            <v>18,87</v>
          </cell>
        </row>
        <row r="5359">
          <cell r="A5359" t="str">
            <v>92296</v>
          </cell>
          <cell r="B5359" t="str">
            <v>LUVA EM COBRE, DN 42 MM, SEM ANEL DE SOLDA, INSTALADO EM PRUMADA  FORNECIMENTO E INSTALAÇÃO. AF_12/2015</v>
          </cell>
          <cell r="D5359" t="str">
            <v>UN</v>
          </cell>
          <cell r="E5359" t="str">
            <v>24,70</v>
          </cell>
          <cell r="F5359" t="str">
            <v>25,04</v>
          </cell>
        </row>
        <row r="5360">
          <cell r="A5360" t="str">
            <v>92297</v>
          </cell>
          <cell r="B5360" t="str">
            <v>LUVA EM COBRE, DN 54 MM, SEM ANEL DE SOLDA, INSTALADO EM PRUMADA  FORNECIMENTO E INSTALAÇÃO. AF_12/2015</v>
          </cell>
          <cell r="D5360" t="str">
            <v>UN</v>
          </cell>
          <cell r="E5360" t="str">
            <v>38,05</v>
          </cell>
          <cell r="F5360" t="str">
            <v>38,47</v>
          </cell>
        </row>
        <row r="5361">
          <cell r="A5361" t="str">
            <v>92298</v>
          </cell>
          <cell r="B5361" t="str">
            <v>LUVA EM COBRE, DN 66 MM, SEM ANEL DE SOLDA, INSTALADO EM PRUMADA  FORNECIMENTO E INSTALAÇÃO. AF_12/2015</v>
          </cell>
          <cell r="D5361" t="str">
            <v>UN</v>
          </cell>
          <cell r="E5361" t="str">
            <v>106,19</v>
          </cell>
          <cell r="F5361" t="str">
            <v>106,69</v>
          </cell>
        </row>
        <row r="5362">
          <cell r="A5362" t="str">
            <v>92299</v>
          </cell>
          <cell r="B5362" t="str">
            <v>TE EM COBRE, DN 22 MM, SEM ANEL DE SOLDA, INSTALADO EM PRUMADA  FORNECIMENTO E INSTALAÇÃO. AF_12/2015</v>
          </cell>
          <cell r="D5362" t="str">
            <v>UN</v>
          </cell>
          <cell r="E5362" t="str">
            <v>14,06</v>
          </cell>
          <cell r="F5362" t="str">
            <v>14,50</v>
          </cell>
        </row>
        <row r="5363">
          <cell r="A5363" t="str">
            <v>92300</v>
          </cell>
          <cell r="B5363" t="str">
            <v>TE EM COBRE, DN 28 MM, SEM ANEL DE SOLDA, INSTALADO EM PRUMADA  FORNECIMENTO E INSTALAÇÃO. AF_12/2015</v>
          </cell>
          <cell r="D5363" t="str">
            <v>UN</v>
          </cell>
          <cell r="E5363" t="str">
            <v>20,86</v>
          </cell>
          <cell r="F5363" t="str">
            <v>21,37</v>
          </cell>
        </row>
        <row r="5364">
          <cell r="A5364" t="str">
            <v>92301</v>
          </cell>
          <cell r="B5364" t="str">
            <v>TE EM COBRE, DN 35 MM, SEM ANEL DE SOLDA, INSTALADO EM PRUMADA  FORNECIMENTO E INSTALAÇÃO. AF_12/2015</v>
          </cell>
          <cell r="D5364" t="str">
            <v>UN</v>
          </cell>
          <cell r="E5364" t="str">
            <v>40,51</v>
          </cell>
          <cell r="F5364" t="str">
            <v>41,11</v>
          </cell>
        </row>
        <row r="5365">
          <cell r="A5365" t="str">
            <v>92302</v>
          </cell>
          <cell r="B5365" t="str">
            <v>TE EM COBRE, DN 42 MM, SEM ANEL DE SOLDA, INSTALADO EM PRUMADA  FORNECIMENTO E INSTALAÇÃO. AF_12/2015</v>
          </cell>
          <cell r="D5365" t="str">
            <v>UN</v>
          </cell>
          <cell r="E5365" t="str">
            <v>53,56</v>
          </cell>
          <cell r="F5365" t="str">
            <v>54,25</v>
          </cell>
        </row>
        <row r="5366">
          <cell r="A5366" t="str">
            <v>92303</v>
          </cell>
          <cell r="B5366" t="str">
            <v>TE EM COBRE, DN 54 MM, SEM ANEL DE SOLDA, INSTALADO EM PRUMADA  FORNECIMENTO E INSTALAÇÃO. AF_12/2015</v>
          </cell>
          <cell r="D5366" t="str">
            <v>UN</v>
          </cell>
          <cell r="E5366" t="str">
            <v>97,70</v>
          </cell>
          <cell r="F5366" t="str">
            <v>98,56</v>
          </cell>
        </row>
        <row r="5367">
          <cell r="A5367" t="str">
            <v>92304</v>
          </cell>
          <cell r="B5367" t="str">
            <v>TE EM COBRE, DN 66 MM, SEM ANEL DE SOLDA, INSTALADO EM PRUMADA  FORNECIMENTO E INSTALAÇÃO. AF_12/2015</v>
          </cell>
          <cell r="D5367" t="str">
            <v>UN</v>
          </cell>
          <cell r="E5367" t="str">
            <v>252,98</v>
          </cell>
          <cell r="F5367" t="str">
            <v>253,99</v>
          </cell>
        </row>
        <row r="5368">
          <cell r="A5368" t="str">
            <v>92311</v>
          </cell>
          <cell r="B5368" t="str">
            <v>COTOVELO EM COBRE, DN 15 MM, 90 GRAUS, SEM ANEL DE SOLDA, INSTALADO EM RAMAL DE DISTRIBUIÇÃO  FORNECIMENTO E INSTALAÇÃO. AF_12/2015</v>
          </cell>
          <cell r="D5368" t="str">
            <v>UN</v>
          </cell>
          <cell r="E5368" t="str">
            <v>7,76</v>
          </cell>
          <cell r="F5368" t="str">
            <v>8,22</v>
          </cell>
        </row>
        <row r="5369">
          <cell r="A5369" t="str">
            <v>92312</v>
          </cell>
          <cell r="B5369" t="str">
            <v>COTOVELO EM COBRE, DN 22 MM, 90 GRAUS, SEM ANEL DE SOLDA, INSTALADO EM RAMAL DE DISTRIBUIÇÃO  FORNECIMENTO E INSTALAÇÃO. AF_12/2015</v>
          </cell>
          <cell r="D5369" t="str">
            <v>UN</v>
          </cell>
          <cell r="E5369" t="str">
            <v>12,56</v>
          </cell>
          <cell r="F5369" t="str">
            <v>13,09</v>
          </cell>
        </row>
        <row r="5370">
          <cell r="A5370" t="str">
            <v>92313</v>
          </cell>
          <cell r="B5370" t="str">
            <v>COTOVELO EM COBRE, DN 28 MM, 90 GRAUS, SEM ANEL DE SOLDA, INSTALADO EM RAMAL DE DISTRIBUIÇÃO  FORNECIMENTO E INSTALAÇÃO. AF_12/2015</v>
          </cell>
          <cell r="D5370" t="str">
            <v>UN</v>
          </cell>
          <cell r="E5370" t="str">
            <v>18,24</v>
          </cell>
          <cell r="F5370" t="str">
            <v>18,82</v>
          </cell>
        </row>
        <row r="5371">
          <cell r="A5371" t="str">
            <v>92314</v>
          </cell>
          <cell r="B5371" t="str">
            <v>LUVA EM COBRE, DN 15 MM, SEM ANEL DE SOLDA, INSTALADO EM RAMAL DE DISTRIBUIÇÃO  FORNECIMENTO E INSTALAÇÃO. AF_12/2015</v>
          </cell>
          <cell r="D5371" t="str">
            <v>UN</v>
          </cell>
          <cell r="E5371" t="str">
            <v>5,05</v>
          </cell>
          <cell r="F5371" t="str">
            <v>5,35</v>
          </cell>
        </row>
        <row r="5372">
          <cell r="A5372" t="str">
            <v>92315</v>
          </cell>
          <cell r="B5372" t="str">
            <v>LUVA EM COBRE, DN 22 MM, SEM ANEL DE SOLDA, INSTALADO EM RAMAL DE DISTRIBUIÇÃO  FORNECIMENTO E INSTALAÇÃO. AF_12/2015</v>
          </cell>
          <cell r="D5372" t="str">
            <v>UN</v>
          </cell>
          <cell r="E5372" t="str">
            <v>7,46</v>
          </cell>
          <cell r="F5372" t="str">
            <v>7,81</v>
          </cell>
        </row>
        <row r="5373">
          <cell r="A5373" t="str">
            <v>92316</v>
          </cell>
          <cell r="B5373" t="str">
            <v>LUVA EM COBRE, DN 28 MM, SEM ANEL DE SOLDA, INSTALADO EM RAMAL DE DISTRIBUIÇÃO  FORNECIMENTO E INSTALAÇÃO. AF_12/2015</v>
          </cell>
          <cell r="D5373" t="str">
            <v>UN</v>
          </cell>
          <cell r="E5373" t="str">
            <v>11,35</v>
          </cell>
          <cell r="F5373" t="str">
            <v>11,74</v>
          </cell>
        </row>
        <row r="5374">
          <cell r="A5374" t="str">
            <v>92317</v>
          </cell>
          <cell r="B5374" t="str">
            <v>TE EM COBRE, DN 15 MM, SEM ANEL DE SOLDA, INSTALADO EM RAMAL DE DISTRIBUIÇÃO  FORNECIMENTO E INSTALAÇÃO. AF_12/2015</v>
          </cell>
          <cell r="D5374" t="str">
            <v>UN</v>
          </cell>
          <cell r="E5374" t="str">
            <v>10,56</v>
          </cell>
          <cell r="F5374" t="str">
            <v>11,18</v>
          </cell>
        </row>
        <row r="5375">
          <cell r="A5375" t="str">
            <v>92318</v>
          </cell>
          <cell r="B5375" t="str">
            <v>TE EM COBRE, DN 22 MM, SEM ANEL DE SOLDA, INSTALADO EM RAMAL DE DISTRIBUIÇÃO  FORNECIMENTO E INSTALAÇÃO. AF_12/2015</v>
          </cell>
          <cell r="D5375" t="str">
            <v>UN</v>
          </cell>
          <cell r="E5375" t="str">
            <v>16,60</v>
          </cell>
          <cell r="F5375" t="str">
            <v>17,32</v>
          </cell>
        </row>
        <row r="5376">
          <cell r="A5376" t="str">
            <v>92319</v>
          </cell>
          <cell r="B5376" t="str">
            <v>TE EM COBRE, DN 28 MM, SEM ANEL DE SOLDA, INSTALADO EM RAMAL DE DISTRIBUIÇÃO  FORNECIMENTO E INSTALAÇÃO. AF_12/2015</v>
          </cell>
          <cell r="D5376" t="str">
            <v>UN</v>
          </cell>
          <cell r="E5376" t="str">
            <v>23,39</v>
          </cell>
          <cell r="F5376" t="str">
            <v>24,18</v>
          </cell>
        </row>
        <row r="5377">
          <cell r="A5377" t="str">
            <v>92326</v>
          </cell>
          <cell r="B5377" t="str">
            <v>COTOVELO EM COBRE, DN 15 MM, 90 GRAUS, SEM ANEL DE SOLDA, INSTALADO EM RAMAL E SUB-RAMAL  FORNECIMENTO E INSTALAÇÃO. AF_12/2015</v>
          </cell>
          <cell r="D5377" t="str">
            <v>UN</v>
          </cell>
          <cell r="E5377" t="str">
            <v>8,67</v>
          </cell>
          <cell r="F5377" t="str">
            <v>9,14</v>
          </cell>
        </row>
        <row r="5378">
          <cell r="A5378" t="str">
            <v>92327</v>
          </cell>
          <cell r="B5378" t="str">
            <v>COTOVELO EM COBRE, DN 22 MM, 90 GRAUS, SEM ANEL DE SOLDA, INSTALADO EM RAMAL E SUB-RAMAL  FORNECIMENTO E INSTALAÇÃO. AF_12/2015</v>
          </cell>
          <cell r="D5378" t="str">
            <v>UN</v>
          </cell>
          <cell r="E5378" t="str">
            <v>14,32</v>
          </cell>
          <cell r="F5378" t="str">
            <v>15,04</v>
          </cell>
        </row>
        <row r="5379">
          <cell r="A5379" t="str">
            <v>92328</v>
          </cell>
          <cell r="B5379" t="str">
            <v>COTOVELO EM COBRE, DN 28 MM, 90 GRAUS, SEM ANEL DE SOLDA, INSTALADO EM RAMAL E SUB-RAMAL  FORNECIMENTO E INSTALAÇÃO. AF_12/2015</v>
          </cell>
          <cell r="D5379" t="str">
            <v>UN</v>
          </cell>
          <cell r="E5379" t="str">
            <v>21,35</v>
          </cell>
          <cell r="F5379" t="str">
            <v>22,28</v>
          </cell>
        </row>
        <row r="5380">
          <cell r="A5380" t="str">
            <v>92329</v>
          </cell>
          <cell r="B5380" t="str">
            <v>LUVA EM COBRE, DN 15 MM, SEM ANEL DE SOLDA, INSTALADO EM RAMAL E SUB-RAMAL  FORNECIMENTO E INSTALAÇÃO. AF_12/2015</v>
          </cell>
          <cell r="D5380" t="str">
            <v>UN</v>
          </cell>
          <cell r="E5380" t="str">
            <v>5,18</v>
          </cell>
          <cell r="F5380" t="str">
            <v>5,49</v>
          </cell>
        </row>
        <row r="5381">
          <cell r="A5381" t="str">
            <v>92330</v>
          </cell>
          <cell r="B5381" t="str">
            <v>LUVA EM COBRE, DN 22 MM, SEM ANEL DE SOLDA, INSTALADO EM RAMAL E SUB-RAMAL  FORNECIMENTO E INSTALAÇÃO. AF_12/2015</v>
          </cell>
          <cell r="D5381" t="str">
            <v>UN</v>
          </cell>
          <cell r="E5381" t="str">
            <v>8,61</v>
          </cell>
          <cell r="F5381" t="str">
            <v>9,09</v>
          </cell>
        </row>
        <row r="5382">
          <cell r="A5382" t="str">
            <v>92331</v>
          </cell>
          <cell r="B5382" t="str">
            <v>LUVA EM COBRE, DN 28 MM, SEM ANEL DE SOLDA, INSTALADO EM RAMAL E SUB-RAMAL  FORNECIMENTO E INSTALAÇÃO. AF_12/2015</v>
          </cell>
          <cell r="D5382" t="str">
            <v>UN</v>
          </cell>
          <cell r="E5382" t="str">
            <v>13,43</v>
          </cell>
          <cell r="F5382" t="str">
            <v>14,05</v>
          </cell>
        </row>
        <row r="5383">
          <cell r="A5383" t="str">
            <v>92332</v>
          </cell>
          <cell r="B5383" t="str">
            <v>TE EM COBRE, DN 15 MM, SEM ANEL DE SOLDA, INSTALADO EM RAMAL E SUB-RAMAL  FORNECIMENTO E INSTALAÇÃO. AF_12/2015</v>
          </cell>
          <cell r="D5383" t="str">
            <v>UN</v>
          </cell>
          <cell r="E5383" t="str">
            <v>10,74</v>
          </cell>
          <cell r="F5383" t="str">
            <v>11,38</v>
          </cell>
        </row>
        <row r="5384">
          <cell r="A5384" t="str">
            <v>92333</v>
          </cell>
          <cell r="B5384" t="str">
            <v>TE EM COBRE, DN 22 MM, SEM ANEL DE SOLDA, INSTALADO EM RAMAL E SUB-RAMAL  FORNECIMENTO E INSTALAÇÃO. AF_12/2015</v>
          </cell>
          <cell r="D5384" t="str">
            <v>UN</v>
          </cell>
          <cell r="E5384" t="str">
            <v>18,92</v>
          </cell>
          <cell r="F5384" t="str">
            <v>19,88</v>
          </cell>
        </row>
        <row r="5385">
          <cell r="A5385" t="str">
            <v>92334</v>
          </cell>
          <cell r="B5385" t="str">
            <v>TE EM COBRE, DN 28 MM, SEM ANEL DE SOLDA, INSTALADO EM RAMAL E SUB-RAMAL  FORNECIMENTO E INSTALAÇÃO. AF_12/2015</v>
          </cell>
          <cell r="D5385" t="str">
            <v>UN</v>
          </cell>
          <cell r="E5385" t="str">
            <v>27,55</v>
          </cell>
          <cell r="F5385" t="str">
            <v>28,78</v>
          </cell>
        </row>
        <row r="5386">
          <cell r="A5386" t="str">
            <v>92344</v>
          </cell>
          <cell r="B5386" t="str">
            <v>NIPLE, EM FERRO GALVANIZADO, DN 50 (2"), CONEXÃO ROSQUEADA, INSTALADO EM PRUMADAS - FORNECIMENTO E INSTALAÇÃO. AF_12/2015</v>
          </cell>
          <cell r="D5386" t="str">
            <v>UN</v>
          </cell>
          <cell r="E5386" t="str">
            <v>42,79</v>
          </cell>
          <cell r="F5386" t="str">
            <v>44,95</v>
          </cell>
        </row>
        <row r="5387">
          <cell r="A5387" t="str">
            <v>92345</v>
          </cell>
          <cell r="B5387" t="str">
            <v>LUVA, EM FERRO GALVANIZADO, DN 50 (2"), CONEXÃO ROSQUEADA, INSTALADO EM PRUMADAS - FORNECIMENTO E INSTALAÇÃO. AF_12/2015</v>
          </cell>
          <cell r="D5387" t="str">
            <v>UN</v>
          </cell>
          <cell r="E5387" t="str">
            <v>42,78</v>
          </cell>
          <cell r="F5387" t="str">
            <v>44,94</v>
          </cell>
        </row>
        <row r="5388">
          <cell r="A5388" t="str">
            <v>92346</v>
          </cell>
          <cell r="B5388" t="str">
            <v>NIPLE, EM FERRO GALVANIZADO, DN 65 (2 1/2"), CONEXÃO ROSQUEADA, INSTALADO EM PRUMADAS - FORNECIMENTO E INSTALAÇÃO. AF_12/2015</v>
          </cell>
          <cell r="D5388" t="str">
            <v>UN</v>
          </cell>
          <cell r="E5388" t="str">
            <v>56,75</v>
          </cell>
          <cell r="F5388" t="str">
            <v>59,11</v>
          </cell>
        </row>
        <row r="5389">
          <cell r="A5389" t="str">
            <v>92347</v>
          </cell>
          <cell r="B5389" t="str">
            <v>LUVA, EM FERRO GALVANIZADO, DN 65 (2 1/2"), CONEXÃO ROSQUEADA, INSTALADO EM PRUMADAS - FORNECIMENTO E INSTALAÇÃO. AF_12/2015</v>
          </cell>
          <cell r="D5389" t="str">
            <v>UN</v>
          </cell>
          <cell r="E5389" t="str">
            <v>63,42</v>
          </cell>
          <cell r="F5389" t="str">
            <v>65,78</v>
          </cell>
        </row>
        <row r="5390">
          <cell r="A5390" t="str">
            <v>92348</v>
          </cell>
          <cell r="B5390" t="str">
            <v>NIPLE, EM FERRO GALVANIZADO, DN 80 (3"), CONEXÃO ROSQUEADA, INSTALADO EM PRUMADAS - FORNECIMENTO E INSTALAÇÃO. AF_12/2015</v>
          </cell>
          <cell r="D5390" t="str">
            <v>UN</v>
          </cell>
          <cell r="E5390" t="str">
            <v>80,43</v>
          </cell>
          <cell r="F5390" t="str">
            <v>82,99</v>
          </cell>
        </row>
        <row r="5391">
          <cell r="A5391" t="str">
            <v>92349</v>
          </cell>
          <cell r="B5391" t="str">
            <v>LUVA, EM FERRO GALVANIZADO, DN 80 (3"), CONEXÃO ROSQUEADA, INSTALADO EM PRUMADAS - FORNECIMENTO E INSTALAÇÃO. AF_12/2015</v>
          </cell>
          <cell r="D5391" t="str">
            <v>UN</v>
          </cell>
          <cell r="E5391" t="str">
            <v>86,37</v>
          </cell>
          <cell r="F5391" t="str">
            <v>88,93</v>
          </cell>
        </row>
        <row r="5392">
          <cell r="A5392" t="str">
            <v>92350</v>
          </cell>
          <cell r="B5392" t="str">
            <v>JOELHO 45 GRAUS, EM FERRO GALVANIZADO, DN 50 (2"), CONEXÃO ROSQUEADA, INSTALADO EM PRUMADAS - FORNECIMENTO E INSTALAÇÃO. AF_12/2015</v>
          </cell>
          <cell r="D5392" t="str">
            <v>UN</v>
          </cell>
          <cell r="E5392" t="str">
            <v>63,61</v>
          </cell>
          <cell r="F5392" t="str">
            <v>66,85</v>
          </cell>
        </row>
        <row r="5393">
          <cell r="A5393" t="str">
            <v>92351</v>
          </cell>
          <cell r="B5393" t="str">
            <v>JOELHO 90 GRAUS, EM FERRO GALVANIZADO, DN 50 (2"), CONEXÃO ROSQUEADA, INSTALADO EM PRUMADAS - FORNECIMENTO E INSTALAÇÃO. AF_12/2015</v>
          </cell>
          <cell r="D5393" t="str">
            <v>UN</v>
          </cell>
          <cell r="E5393" t="str">
            <v>62,12</v>
          </cell>
          <cell r="F5393" t="str">
            <v>65,36</v>
          </cell>
        </row>
        <row r="5394">
          <cell r="A5394" t="str">
            <v>92352</v>
          </cell>
          <cell r="B5394" t="str">
            <v>JOELHO 45 GRAUS, EM FERRO GALVANIZADO, DN 65 (2 1/2"), CONEXÃO ROSQUEADA, INSTALADO EM PRUMADAS - FORNECIMENTO E INSTALAÇÃO. AF_12/2015</v>
          </cell>
          <cell r="D5394" t="str">
            <v>UN</v>
          </cell>
          <cell r="E5394" t="str">
            <v>97,92</v>
          </cell>
          <cell r="F5394" t="str">
            <v>101,45</v>
          </cell>
        </row>
        <row r="5395">
          <cell r="A5395" t="str">
            <v>92353</v>
          </cell>
          <cell r="B5395" t="str">
            <v>JOELHO 90 GRAUS, EM FERRO GALVANIZADO, DN 65 (2 1/2"), CONEXÃO ROSQUEADA, INSTALADO EM PRUMADAS - FORNECIMENTO E INSTALAÇÃO. AF_12/2015</v>
          </cell>
          <cell r="D5395" t="str">
            <v>UN</v>
          </cell>
          <cell r="E5395" t="str">
            <v>91,39</v>
          </cell>
          <cell r="F5395" t="str">
            <v>94,92</v>
          </cell>
        </row>
        <row r="5396">
          <cell r="A5396" t="str">
            <v>92354</v>
          </cell>
          <cell r="B5396" t="str">
            <v>JOELHO 45 GRAUS, EM FERRO GALVANIZADO, DN 80 (3"), CONEXÃO ROSQUEADA, INSTALADO EM PRUMADAS - FORNECIMENTO E INSTALAÇÃO. AF_12/2015</v>
          </cell>
          <cell r="D5396" t="str">
            <v>UN</v>
          </cell>
          <cell r="E5396" t="str">
            <v>130,85</v>
          </cell>
          <cell r="F5396" t="str">
            <v>134,67</v>
          </cell>
        </row>
        <row r="5397">
          <cell r="A5397" t="str">
            <v>92355</v>
          </cell>
          <cell r="B5397" t="str">
            <v>JOELHO 90 GRAUS, EM FERRO GALVANIZADO, DN 80 (3"), CONEXÃO ROSQUEADA, INSTALADO EM PRUMADAS - FORNECIMENTO E INSTALAÇÃO. AF_12/2015</v>
          </cell>
          <cell r="D5397" t="str">
            <v>UN</v>
          </cell>
          <cell r="E5397" t="str">
            <v>118,26</v>
          </cell>
          <cell r="F5397" t="str">
            <v>122,08</v>
          </cell>
        </row>
        <row r="5398">
          <cell r="A5398" t="str">
            <v>92356</v>
          </cell>
          <cell r="B5398" t="str">
            <v>TÊ, EM FERRO GALVANIZADO, DN 50 (2"), CONEXÃO ROSQUEADA, INSTALADO EM PRUMADAS - FORNECIMENTO E INSTALAÇÃO. AF_12/2015</v>
          </cell>
          <cell r="D5398" t="str">
            <v>UN</v>
          </cell>
          <cell r="E5398" t="str">
            <v>82,80</v>
          </cell>
          <cell r="F5398" t="str">
            <v>87,14</v>
          </cell>
        </row>
        <row r="5399">
          <cell r="A5399" t="str">
            <v>92357</v>
          </cell>
          <cell r="B5399" t="str">
            <v>TÊ, EM FERRO GALVANIZADO, DN 65 (2 1/2"), CONEXÃO ROSQUEADA, INSTALADO EM PRUMADAS - FORNECIMENTO E INSTALAÇÃO. AF_12/2015</v>
          </cell>
          <cell r="D5399" t="str">
            <v>UN</v>
          </cell>
          <cell r="E5399" t="str">
            <v>125,13</v>
          </cell>
          <cell r="F5399" t="str">
            <v>129,84</v>
          </cell>
        </row>
        <row r="5400">
          <cell r="A5400" t="str">
            <v>92358</v>
          </cell>
          <cell r="B5400" t="str">
            <v>TÊ, EM FERRO GALVANIZADO, DN 80 (3"), CONEXÃO ROSQUEADA, INSTALADO EM PRUMADAS - FORNECIMENTO E INSTALAÇÃO. AF_12/2015</v>
          </cell>
          <cell r="D5400" t="str">
            <v>UN</v>
          </cell>
          <cell r="E5400" t="str">
            <v>156,47</v>
          </cell>
          <cell r="F5400" t="str">
            <v>161,57</v>
          </cell>
        </row>
        <row r="5401">
          <cell r="A5401" t="str">
            <v>92369</v>
          </cell>
          <cell r="B5401" t="str">
            <v>NIPLE, EM FERRO GALVANIZADO, DN 25 (1"), CONEXÃO ROSQUEADA, INSTALADO EM REDE DE ALIMENTAÇÃO PARA HIDRANTE - FORNECIMENTO E INSTALAÇÃO. AF_12/2015</v>
          </cell>
          <cell r="D5401" t="str">
            <v>UN</v>
          </cell>
          <cell r="E5401" t="str">
            <v>22,56</v>
          </cell>
          <cell r="F5401" t="str">
            <v>24,20</v>
          </cell>
        </row>
        <row r="5402">
          <cell r="A5402" t="str">
            <v>92370</v>
          </cell>
          <cell r="B5402" t="str">
            <v>LUVA, EM FERRO GALVANIZADO, DN 25 (1"), CONEXÃO ROSQUEADA, INSTALADO EM REDE DE ALIMENTAÇÃO PARA HIDRANTE - FORNECIMENTO E INSTALAÇÃO. AF_12/2015</v>
          </cell>
          <cell r="D5402" t="str">
            <v>UN</v>
          </cell>
          <cell r="E5402" t="str">
            <v>23,77</v>
          </cell>
          <cell r="F5402" t="str">
            <v>25,41</v>
          </cell>
        </row>
        <row r="5403">
          <cell r="A5403" t="str">
            <v>92371</v>
          </cell>
          <cell r="B5403" t="str">
            <v>NIPLE, EM FERRO GALVANIZADO, DN 32 (1 1/4"), CONEXÃO ROSQUEADA, INSTALADO EM REDE DE ALIMENTAÇÃO PARA HIDRANTE - FORNECIMENTO E INSTALAÇÃO. AF_12/2015</v>
          </cell>
          <cell r="D5403" t="str">
            <v>UN</v>
          </cell>
          <cell r="E5403" t="str">
            <v>27,48</v>
          </cell>
          <cell r="F5403" t="str">
            <v>29,27</v>
          </cell>
        </row>
        <row r="5404">
          <cell r="A5404" t="str">
            <v>92372</v>
          </cell>
          <cell r="B5404" t="str">
            <v>LUVA, EM FERRO GALVANIZADO, DN 32 (1 1/4"), CONEXÃO ROSQUEADA, INSTALADO EM REDE DE ALIMENTAÇÃO PARA HIDRANTE - FORNECIMENTO E INSTALAÇÃO. AF_12/2015</v>
          </cell>
          <cell r="D5404" t="str">
            <v>UN</v>
          </cell>
          <cell r="E5404" t="str">
            <v>28,60</v>
          </cell>
          <cell r="F5404" t="str">
            <v>30,39</v>
          </cell>
        </row>
        <row r="5405">
          <cell r="A5405" t="str">
            <v>92373</v>
          </cell>
          <cell r="B5405" t="str">
            <v>NIPLE, EM FERRO GALVANIZADO, DN 40 (1 1/2"), CONEXÃO ROSQUEADA, INSTALADO EM REDE DE ALIMENTAÇÃO PARA HIDRANTE - FORNECIMENTO E INSTALAÇÃO. AF_12/2015</v>
          </cell>
          <cell r="D5405" t="str">
            <v>UN</v>
          </cell>
          <cell r="E5405" t="str">
            <v>32,64</v>
          </cell>
          <cell r="F5405" t="str">
            <v>34,60</v>
          </cell>
        </row>
        <row r="5406">
          <cell r="A5406" t="str">
            <v>92374</v>
          </cell>
          <cell r="B5406" t="str">
            <v>LUVA, EM FERRO GALVANIZADO, DN 40 (1 1/2"), CONEXÃO ROSQUEADA, INSTALADO EM REDE DE ALIMENTAÇÃO PARA HIDRANTE - FORNECIMENTO E INSTALAÇÃO. AF_12/2015</v>
          </cell>
          <cell r="D5406" t="str">
            <v>UN</v>
          </cell>
          <cell r="E5406" t="str">
            <v>32,86</v>
          </cell>
          <cell r="F5406" t="str">
            <v>34,82</v>
          </cell>
        </row>
        <row r="5407">
          <cell r="A5407" t="str">
            <v>92375</v>
          </cell>
          <cell r="B5407" t="str">
            <v>NIPLE, EM FERRO GALVANIZADO, DN 50 (2"), CONEXÃO ROSQUEADA, INSTALADO EM REDE DE ALIMENTAÇÃO PARA HIDRANTE - FORNECIMENTO E INSTALAÇÃO. AF_12/2015</v>
          </cell>
          <cell r="D5407" t="str">
            <v>UN</v>
          </cell>
          <cell r="E5407" t="str">
            <v>42,76</v>
          </cell>
          <cell r="F5407" t="str">
            <v>44,92</v>
          </cell>
        </row>
        <row r="5408">
          <cell r="A5408" t="str">
            <v>92376</v>
          </cell>
          <cell r="B5408" t="str">
            <v>LUVA, EM FERRO GALVANIZADO, DN 50 (2"), CONEXÃO ROSQUEADA, INSTALADO EM REDE DE ALIMENTAÇÃO PARA HIDRANTE - FORNECIMENTO E INSTALAÇÃO. AF_12/2015</v>
          </cell>
          <cell r="D5408" t="str">
            <v>UN</v>
          </cell>
          <cell r="E5408" t="str">
            <v>42,75</v>
          </cell>
          <cell r="F5408" t="str">
            <v>44,91</v>
          </cell>
        </row>
        <row r="5409">
          <cell r="A5409" t="str">
            <v>92377</v>
          </cell>
          <cell r="B5409" t="str">
            <v>NIPLE, EM FERRO GALVANIZADO, DN 65 (2 1/2"), CONEXÃO ROSQUEADA, INSTALADO EM REDE DE ALIMENTAÇÃO PARA HIDRANTE - FORNECIMENTO E INSTALAÇÃO. AF_12/2015</v>
          </cell>
          <cell r="D5409" t="str">
            <v>UN</v>
          </cell>
          <cell r="E5409" t="str">
            <v>57,78</v>
          </cell>
          <cell r="F5409" t="str">
            <v>60,25</v>
          </cell>
        </row>
        <row r="5410">
          <cell r="A5410" t="str">
            <v>92378</v>
          </cell>
          <cell r="B5410" t="str">
            <v>LUVA, EM FERRO GALVANIZADO, DN 65 (2 1/2"), CONEXÃO ROSQUEADA, INSTALADO EM REDE DE ALIMENTAÇÃO PARA HIDRANTE - FORNECIMENTO E INSTALAÇÃO. AF_12/2015</v>
          </cell>
          <cell r="D5410" t="str">
            <v>UN</v>
          </cell>
          <cell r="E5410" t="str">
            <v>64,45</v>
          </cell>
          <cell r="F5410" t="str">
            <v>66,92</v>
          </cell>
        </row>
        <row r="5411">
          <cell r="A5411" t="str">
            <v>92379</v>
          </cell>
          <cell r="B5411" t="str">
            <v>NIPLE, EM FERRO GALVANIZADO, DN 80 (3"), CONEXÃO ROSQUEADA, INSTALADO EM REDE DE ALIMENTAÇÃO PARA HIDRANTE - FORNECIMENTO E INSTALAÇÃO. AF_12/2015</v>
          </cell>
          <cell r="D5411" t="str">
            <v>UN</v>
          </cell>
          <cell r="E5411" t="str">
            <v>82,56</v>
          </cell>
          <cell r="F5411" t="str">
            <v>85,33</v>
          </cell>
        </row>
        <row r="5412">
          <cell r="A5412" t="str">
            <v>92380</v>
          </cell>
          <cell r="B5412" t="str">
            <v>LUVA, EM FERRO GALVANIZADO, DN 80 (3"), CONEXÃO ROSQUEADA, INSTALADO EM REDE DE ALIMENTAÇÃO PARA HIDRANTE - FORNECIMENTO E INSTALAÇÃO. AF_12/2015</v>
          </cell>
          <cell r="D5412" t="str">
            <v>UN</v>
          </cell>
          <cell r="E5412" t="str">
            <v>88,50</v>
          </cell>
          <cell r="F5412" t="str">
            <v>91,27</v>
          </cell>
        </row>
        <row r="5413">
          <cell r="A5413" t="str">
            <v>92381</v>
          </cell>
          <cell r="B5413" t="str">
            <v>JOELHO 45 GRAUS, EM FERRO GALVANIZADO, DN 25 (1"), CONEXÃO ROSQUEADA, INSTALADO EM REDE DE ALIMENTAÇÃO PARA HIDRANTE - FORNECIMENTO E INSTALAÇÃO. AF_12/2015</v>
          </cell>
          <cell r="D5413" t="str">
            <v>UN</v>
          </cell>
          <cell r="E5413" t="str">
            <v>34,18</v>
          </cell>
          <cell r="F5413" t="str">
            <v>36,65</v>
          </cell>
        </row>
        <row r="5414">
          <cell r="A5414" t="str">
            <v>92382</v>
          </cell>
          <cell r="B5414" t="str">
            <v>JOELHO 90 GRAUS, EM FERRO GALVANIZADO, DN 25 (1"), CONEXÃO ROSQUEADA, INSTALADO EM REDE DE ALIMENTAÇÃO PARA HIDRANTE - FORNECIMENTO E INSTALAÇÃO. AF_12/2015</v>
          </cell>
          <cell r="D5414" t="str">
            <v>UN</v>
          </cell>
          <cell r="E5414" t="str">
            <v>32,59</v>
          </cell>
          <cell r="F5414" t="str">
            <v>35,06</v>
          </cell>
        </row>
        <row r="5415">
          <cell r="A5415" t="str">
            <v>92383</v>
          </cell>
          <cell r="B5415" t="str">
            <v>JOELHO 45 GRAUS, EM FERRO GALVANIZADO, DN 32 (1 1/4"), CONEXÃO ROSQUEADA, INSTALADO EM REDE DE ALIMENTAÇÃO PARA HIDRANTE - FORNECIMENTO E INSTALAÇÃO. AF_12/2015</v>
          </cell>
          <cell r="D5415" t="str">
            <v>UN</v>
          </cell>
          <cell r="E5415" t="str">
            <v>43,51</v>
          </cell>
          <cell r="F5415" t="str">
            <v>46,19</v>
          </cell>
        </row>
        <row r="5416">
          <cell r="A5416" t="str">
            <v>92384</v>
          </cell>
          <cell r="B5416" t="str">
            <v>JOELHO 90 GRAUS, EM FERRO GALVANIZADO, DN 32 (1 1/4"), CONEXÃO ROSQUEADA, INSTALADO EM REDE DE ALIMENTAÇÃO PARA HIDRANTE - FORNECIMENTO E INSTALAÇÃO. AF_12/2015</v>
          </cell>
          <cell r="D5416" t="str">
            <v>UN</v>
          </cell>
          <cell r="E5416" t="str">
            <v>40,34</v>
          </cell>
          <cell r="F5416" t="str">
            <v>43,02</v>
          </cell>
        </row>
        <row r="5417">
          <cell r="A5417" t="str">
            <v>92385</v>
          </cell>
          <cell r="B5417" t="str">
            <v>JOELHO 45 GRAUS, EM FERRO GALVANIZADO, DN 40 (1 1/2"), CONEXÃO ROSQUEADA, INSTALADO EM REDE DE ALIMENTAÇÃO PARA HIDRANTE - FORNECIMENTO E INSTALAÇÃO. AF_12/2015</v>
          </cell>
          <cell r="D5417" t="str">
            <v>UN</v>
          </cell>
          <cell r="E5417" t="str">
            <v>50,02</v>
          </cell>
          <cell r="F5417" t="str">
            <v>52,96</v>
          </cell>
        </row>
        <row r="5418">
          <cell r="A5418" t="str">
            <v>92386</v>
          </cell>
          <cell r="B5418" t="str">
            <v>JOELHO 90 GRAUS, EM FERRO GALVANIZADO, DN 40 (1 1/2"), CONEXÃO ROSQUEADA, INSTALADO EM REDE DE ALIMENTAÇÃO PARA HIDRANTE - FORNECIMENTO E INSTALAÇÃO. AF_12/2015</v>
          </cell>
          <cell r="D5418" t="str">
            <v>UN</v>
          </cell>
          <cell r="E5418" t="str">
            <v>47,83</v>
          </cell>
          <cell r="F5418" t="str">
            <v>50,77</v>
          </cell>
        </row>
        <row r="5419">
          <cell r="A5419" t="str">
            <v>92387</v>
          </cell>
          <cell r="B5419" t="str">
            <v>JOELHO 45 GRAUS, EM FERRO GALVANIZADO, DN 50 (2"), CONEXÃO ROSQUEADA, INSTALADO EM REDE DE ALIMENTAÇÃO PARA HIDRANTE - FORNECIMENTO E INSTALAÇÃO. AF_12/2015</v>
          </cell>
          <cell r="D5419" t="str">
            <v>UN</v>
          </cell>
          <cell r="E5419" t="str">
            <v>63,54</v>
          </cell>
          <cell r="F5419" t="str">
            <v>66,78</v>
          </cell>
        </row>
        <row r="5420">
          <cell r="A5420" t="str">
            <v>92388</v>
          </cell>
          <cell r="B5420" t="str">
            <v>JOELHO 90 GRAUS, EM FERRO GALVANIZADO, DN 50 (2"), CONEXÃO ROSQUEADA, INSTALADO EM REDE DE ALIMENTAÇÃO PARA HIDRANTE - FORNECIMENTO E INSTALAÇÃO. AF_12/2015</v>
          </cell>
          <cell r="D5420" t="str">
            <v>UN</v>
          </cell>
          <cell r="E5420" t="str">
            <v>62,05</v>
          </cell>
          <cell r="F5420" t="str">
            <v>65,29</v>
          </cell>
        </row>
        <row r="5421">
          <cell r="A5421" t="str">
            <v>92389</v>
          </cell>
          <cell r="B5421" t="str">
            <v>JOELHO 45 GRAUS, EM FERRO GALVANIZADO, DN 65 (2 1/2"), CONEXÃO ROSQUEADA, INSTALADO EM REDE DE ALIMENTAÇÃO PARA HIDRANTE - FORNECIMENTO E INSTALAÇÃO. AF_12/2015</v>
          </cell>
          <cell r="D5421" t="str">
            <v>UN</v>
          </cell>
          <cell r="E5421" t="str">
            <v>99,49</v>
          </cell>
          <cell r="F5421" t="str">
            <v>103,19</v>
          </cell>
        </row>
        <row r="5422">
          <cell r="A5422" t="str">
            <v>92390</v>
          </cell>
          <cell r="B5422" t="str">
            <v>JOELHO 90 GRAUS, EM FERRO GALVANIZADO, DN 65 (2 1/2"), CONEXÃO ROSQUEADA, INSTALADO EM REDE DE ALIMENTAÇÃO PARA HIDRANTE - FORNECIMENTO E INSTALAÇÃO. AF_12/2015</v>
          </cell>
          <cell r="D5422" t="str">
            <v>UN</v>
          </cell>
          <cell r="E5422" t="str">
            <v>92,96</v>
          </cell>
          <cell r="F5422" t="str">
            <v>96,66</v>
          </cell>
        </row>
        <row r="5423">
          <cell r="A5423" t="str">
            <v>92635</v>
          </cell>
          <cell r="B5423" t="str">
            <v>JOELHO 45 GRAUS, EM FERRO GALVANIZADO, CONEXÃO ROSQUEADA, DN 80 (3"), INSTALADO EM REDE DE ALIMENTAÇÃO PARA HIDRANTE - FORNECIMENTO E INSTALAÇÃO. AF_12/2015</v>
          </cell>
          <cell r="D5423" t="str">
            <v>UN</v>
          </cell>
          <cell r="E5423" t="str">
            <v>134,03</v>
          </cell>
          <cell r="F5423" t="str">
            <v>138,19</v>
          </cell>
        </row>
        <row r="5424">
          <cell r="A5424" t="str">
            <v>92636</v>
          </cell>
          <cell r="B5424" t="str">
            <v>JOELHO 90 GRAUS, EM FERRO GALVANIZADO, CONEXÃO ROSQUEADA, DN 80 (3"), INSTALADO EM REDE DE ALIMENTAÇÃO PARA HIDRANTE - FORNECIMENTO E INSTALAÇÃO. AF_12/2015</v>
          </cell>
          <cell r="D5424" t="str">
            <v>UN</v>
          </cell>
          <cell r="E5424" t="str">
            <v>121,44</v>
          </cell>
          <cell r="F5424" t="str">
            <v>125,60</v>
          </cell>
        </row>
        <row r="5425">
          <cell r="A5425" t="str">
            <v>92637</v>
          </cell>
          <cell r="B5425" t="str">
            <v>TÊ, EM FERRO GALVANIZADO, CONEXÃO ROSQUEADA, DN 25 (1"), INSTALADO EM REDE DE ALIMENTAÇÃO PARA HIDRANTE - FORNECIMENTO E INSTALAÇÃO. AF_12/2015</v>
          </cell>
          <cell r="D5425" t="str">
            <v>UN</v>
          </cell>
          <cell r="E5425" t="str">
            <v>44,06</v>
          </cell>
          <cell r="F5425" t="str">
            <v>47,35</v>
          </cell>
        </row>
        <row r="5426">
          <cell r="A5426" t="str">
            <v>92638</v>
          </cell>
          <cell r="B5426" t="str">
            <v>TÊ, EM FERRO GALVANIZADO, CONEXÃO ROSQUEADA, DN 32 (1 1/4"), INSTALADO EM REDE DE ALIMENTAÇÃO PARA HIDRANTE - FORNECIMENTO E INSTALAÇÃO. AF_12/2015</v>
          </cell>
          <cell r="D5426" t="str">
            <v>UN</v>
          </cell>
          <cell r="E5426" t="str">
            <v>54,18</v>
          </cell>
          <cell r="F5426" t="str">
            <v>57,77</v>
          </cell>
        </row>
        <row r="5427">
          <cell r="A5427" t="str">
            <v>92639</v>
          </cell>
          <cell r="B5427" t="str">
            <v>TÊ, EM FERRO GALVANIZADO, CONEXÃO ROSQUEADA, DN 40 (1 1/2"), INSTALADO EM REDE DE ALIMENTAÇÃO PARA HIDRANTE - FORNECIMENTO E INSTALAÇÃO. AF_12/2015</v>
          </cell>
          <cell r="D5427" t="str">
            <v>UN</v>
          </cell>
          <cell r="E5427" t="str">
            <v>62,96</v>
          </cell>
          <cell r="F5427" t="str">
            <v>66,88</v>
          </cell>
        </row>
        <row r="5428">
          <cell r="A5428" t="str">
            <v>92640</v>
          </cell>
          <cell r="B5428" t="str">
            <v>TÊ, EM FERRO GALVANIZADO, CONEXÃO ROSQUEADA, DN 50 (2"), INSTALADO EM REDE DE ALIMENTAÇÃO PARA HIDRANTE - FORNECIMENTO E INSTALAÇÃO. AF_12/2015</v>
          </cell>
          <cell r="D5428" t="str">
            <v>UN</v>
          </cell>
          <cell r="E5428" t="str">
            <v>82,71</v>
          </cell>
          <cell r="F5428" t="str">
            <v>87,04</v>
          </cell>
        </row>
        <row r="5429">
          <cell r="A5429" t="str">
            <v>92642</v>
          </cell>
          <cell r="B5429" t="str">
            <v>TÊ, EM FERRO GALVANIZADO, CONEXÃO ROSQUEADA, DN 65 (2 1/2"), INSTALADO EM REDE DE ALIMENTAÇÃO PARA HIDRANTE - FORNECIMENTO E INSTALAÇÃO. AF_12/2015</v>
          </cell>
          <cell r="D5429" t="str">
            <v>UN</v>
          </cell>
          <cell r="E5429" t="str">
            <v>127,18</v>
          </cell>
          <cell r="F5429" t="str">
            <v>132,12</v>
          </cell>
        </row>
        <row r="5430">
          <cell r="A5430" t="str">
            <v>92644</v>
          </cell>
          <cell r="B5430" t="str">
            <v>TÊ, EM FERRO GALVANIZADO, CONEXÃO ROSQUEADA, DN 80 (3"), INSTALADO EM REDE DE ALIMENTAÇÃO PARA HIDRANTE - FORNECIMENTO E INSTALAÇÃO. AF_12/2015</v>
          </cell>
          <cell r="D5430" t="str">
            <v>UN</v>
          </cell>
          <cell r="E5430" t="str">
            <v>160,71</v>
          </cell>
          <cell r="F5430" t="str">
            <v>166,27</v>
          </cell>
        </row>
        <row r="5431">
          <cell r="A5431" t="str">
            <v>92657</v>
          </cell>
          <cell r="B5431" t="str">
            <v>NIPLE, EM FERRO GALVANIZADO, CONEXÃO ROSQUEADA, DN 25 (1"), INSTALADO EM REDE DE ALIMENTAÇÃO PARA SPRINKLER - FORNECIMENTO E INSTALAÇÃO. AF_12/2015</v>
          </cell>
          <cell r="D5431" t="str">
            <v>UN</v>
          </cell>
          <cell r="E5431" t="str">
            <v>16,84</v>
          </cell>
          <cell r="F5431" t="str">
            <v>17,85</v>
          </cell>
        </row>
        <row r="5432">
          <cell r="A5432" t="str">
            <v>92658</v>
          </cell>
          <cell r="B5432" t="str">
            <v>LUVA, EM FERRO GALVANIZADO, CONEXÃO ROSQUEADA, DN 25 (1"), INSTALADO EM REDE DE ALIMENTAÇÃO PARA SPRINKLER - FORNECIMENTO E INSTALAÇÃO. AF_12/2015</v>
          </cell>
          <cell r="D5432" t="str">
            <v>UN</v>
          </cell>
          <cell r="E5432" t="str">
            <v>18,05</v>
          </cell>
          <cell r="F5432" t="str">
            <v>19,06</v>
          </cell>
        </row>
        <row r="5433">
          <cell r="A5433" t="str">
            <v>92659</v>
          </cell>
          <cell r="B5433" t="str">
            <v>NIPLE, EM FERRO GALVANIZADO, CONEXÃO ROSQUEADA, DN 32 (1 1/4"), INSTALADO EM REDE DE ALIMENTAÇÃO PARA SPRINKLER - FORNECIMENTO E INSTALAÇÃO. AF_12/2015</v>
          </cell>
          <cell r="D5433" t="str">
            <v>UN</v>
          </cell>
          <cell r="E5433" t="str">
            <v>20,98</v>
          </cell>
          <cell r="F5433" t="str">
            <v>22,04</v>
          </cell>
        </row>
        <row r="5434">
          <cell r="A5434" t="str">
            <v>92660</v>
          </cell>
          <cell r="B5434" t="str">
            <v>LUVA, EM FERRO GALVANIZADO, CONEXÃO ROSQUEADA, DN 32 (1 1/4"), INSTALADO EM REDE DE ALIMENTAÇÃO PARA SPRINKLER - FORNECIMENTO E INSTALAÇÃO. AF_12/2015</v>
          </cell>
          <cell r="D5434" t="str">
            <v>UN</v>
          </cell>
          <cell r="E5434" t="str">
            <v>22,10</v>
          </cell>
          <cell r="F5434" t="str">
            <v>23,16</v>
          </cell>
        </row>
        <row r="5435">
          <cell r="A5435" t="str">
            <v>92661</v>
          </cell>
          <cell r="B5435" t="str">
            <v>NIPLE, EM FERRO GALVANIZADO, CONEXÃO ROSQUEADA, DN 40 (1 1/2"), INSTALADO EM REDE DE ALIMENTAÇÃO PARA SPRINKLER - FORNECIMENTO E INSTALAÇÃO. AF_12/2015</v>
          </cell>
          <cell r="D5435" t="str">
            <v>UN</v>
          </cell>
          <cell r="E5435" t="str">
            <v>25,23</v>
          </cell>
          <cell r="F5435" t="str">
            <v>26,36</v>
          </cell>
        </row>
        <row r="5436">
          <cell r="A5436" t="str">
            <v>92662</v>
          </cell>
          <cell r="B5436" t="str">
            <v>LUVA, EM FERRO GALVANIZADO, CONEXÃO ROSQUEADA, DN 40 (1 1/2"), INSTALADO EM REDE DE ALIMENTAÇÃO PARA SPRINKLER - FORNECIMENTO E INSTALAÇÃO. AF_12/2015</v>
          </cell>
          <cell r="D5436" t="str">
            <v>UN</v>
          </cell>
          <cell r="E5436" t="str">
            <v>25,45</v>
          </cell>
          <cell r="F5436" t="str">
            <v>26,58</v>
          </cell>
        </row>
        <row r="5437">
          <cell r="A5437" t="str">
            <v>92663</v>
          </cell>
          <cell r="B5437" t="str">
            <v>NIPLE, EM FERRO GALVANIZADO, CONEXÃO ROSQUEADA, DN 50 (2"), INSTALADO EM REDE DE ALIMENTAÇÃO PARA SPRINKLER - FORNECIMENTO E INSTALAÇÃO. AF_12/2015</v>
          </cell>
          <cell r="D5437" t="str">
            <v>UN</v>
          </cell>
          <cell r="E5437" t="str">
            <v>34,22</v>
          </cell>
          <cell r="F5437" t="str">
            <v>35,44</v>
          </cell>
        </row>
        <row r="5438">
          <cell r="A5438" t="str">
            <v>92664</v>
          </cell>
          <cell r="B5438" t="str">
            <v>LUVA, EM FERRO GALVANIZADO, CONEXÃO ROSQUEADA, DN 50 (2"), INSTALADO EM REDE DE ALIMENTAÇÃO PARA SPRINKLER - FORNECIMENTO E INSTALAÇÃO. AF_12/2015</v>
          </cell>
          <cell r="D5438" t="str">
            <v>UN</v>
          </cell>
          <cell r="E5438" t="str">
            <v>34,21</v>
          </cell>
          <cell r="F5438" t="str">
            <v>35,43</v>
          </cell>
        </row>
        <row r="5439">
          <cell r="A5439" t="str">
            <v>92665</v>
          </cell>
          <cell r="B5439" t="str">
            <v>NIPLE, EM FERRO GALVANIZADO, CONEXÃO ROSQUEADA, DN 65 (2 1/2"), INSTALADO EM REDE DE ALIMENTAÇÃO PARA SPRINKLER - FORNECIMENTO E INSTALAÇÃO. AF_12/2015</v>
          </cell>
          <cell r="D5439" t="str">
            <v>UN</v>
          </cell>
          <cell r="E5439" t="str">
            <v>47,55</v>
          </cell>
          <cell r="F5439" t="str">
            <v>48,89</v>
          </cell>
        </row>
        <row r="5440">
          <cell r="A5440" t="str">
            <v>92666</v>
          </cell>
          <cell r="B5440" t="str">
            <v>LUVA, EM FERRO GALVANIZADO, CONEXÃO ROSQUEADA, DN 65 (2 1/2"), INSTALADO EM REDE DE ALIMENTAÇÃO PARA SPRINKLER - FORNECIMENTO E INSTALAÇÃO. AF_12/2015</v>
          </cell>
          <cell r="D5440" t="str">
            <v>UN</v>
          </cell>
          <cell r="E5440" t="str">
            <v>54,22</v>
          </cell>
          <cell r="F5440" t="str">
            <v>55,56</v>
          </cell>
        </row>
        <row r="5441">
          <cell r="A5441" t="str">
            <v>92667</v>
          </cell>
          <cell r="B5441" t="str">
            <v>NIPLE, EM FERRO GALVANIZADO, CONEXÃO ROSQUEADA, DN 80 (3"), INSTALADO EM REDE DE ALIMENTAÇÃO PARA SPRINKLER - FORNECIMENTO E INSTALAÇÃO. AF_12/2015</v>
          </cell>
          <cell r="D5441" t="str">
            <v>UN</v>
          </cell>
          <cell r="E5441" t="str">
            <v>70,66</v>
          </cell>
          <cell r="F5441" t="str">
            <v>72,12</v>
          </cell>
        </row>
        <row r="5442">
          <cell r="A5442" t="str">
            <v>92668</v>
          </cell>
          <cell r="B5442" t="str">
            <v>LUVA, EM FERRO GALVANIZADO, CONEXÃO ROSQUEADA, DN 80 (3"), INSTALADO EM REDE DE ALIMENTAÇÃO PARA SPRINKLER - FORNECIMENTO E INSTALAÇÃO. AF_12/2015</v>
          </cell>
          <cell r="D5442" t="str">
            <v>UN</v>
          </cell>
          <cell r="E5442" t="str">
            <v>76,60</v>
          </cell>
          <cell r="F5442" t="str">
            <v>78,06</v>
          </cell>
        </row>
        <row r="5443">
          <cell r="A5443" t="str">
            <v>92669</v>
          </cell>
          <cell r="B5443" t="str">
            <v>JOELHO 45 GRAUS, EM FERRO GALVANIZADO, CONEXÃO ROSQUEADA, DN 25 (1"), INSTALADO EM REDE DE ALIMENTAÇÃO PARA SPRINKLER - FORNECIMENTO E INSTALAÇÃO. AF_12/2015</v>
          </cell>
          <cell r="D5443" t="str">
            <v>UN</v>
          </cell>
          <cell r="E5443" t="str">
            <v>25,59</v>
          </cell>
          <cell r="F5443" t="str">
            <v>27,10</v>
          </cell>
        </row>
        <row r="5444">
          <cell r="A5444" t="str">
            <v>92670</v>
          </cell>
          <cell r="B5444" t="str">
            <v>JOELHO 90 GRAUS, EM FERRO GALVANIZADO, CONEXÃO ROSQUEADA, DN 25 (1"), INSTALADO EM REDE DE ALIMENTAÇÃO PARA SPRINKLER - FORNECIMENTO E INSTALAÇÃO. AF_12/2015</v>
          </cell>
          <cell r="D5444" t="str">
            <v>UN</v>
          </cell>
          <cell r="E5444" t="str">
            <v>24,00</v>
          </cell>
          <cell r="F5444" t="str">
            <v>25,51</v>
          </cell>
        </row>
        <row r="5445">
          <cell r="A5445" t="str">
            <v>92671</v>
          </cell>
          <cell r="B5445" t="str">
            <v>JOELHO 45 GRAUS, EM FERRO GALVANIZADO, CONEXÃO ROSQUEADA, DN 32 (1 1/4"), INSTALADO EM REDE DE ALIMENTAÇÃO PARA SPRINKLER - FORNECIMENTO E INSTALAÇÃO. AF_12/2015</v>
          </cell>
          <cell r="D5445" t="str">
            <v>UN</v>
          </cell>
          <cell r="E5445" t="str">
            <v>33,76</v>
          </cell>
          <cell r="F5445" t="str">
            <v>35,37</v>
          </cell>
        </row>
        <row r="5446">
          <cell r="A5446" t="str">
            <v>92672</v>
          </cell>
          <cell r="B5446" t="str">
            <v>JOELHO 90 GRAUS, EM FERRO GALVANIZADO, CONEXÃO ROSQUEADA, DN 32 (1 1/4"), INSTALADO EM REDE DE ALIMENTAÇÃO PARA SPRINKLER - FORNECIMENTO E INSTALAÇÃO. AF_12/2015</v>
          </cell>
          <cell r="D5446" t="str">
            <v>UN</v>
          </cell>
          <cell r="E5446" t="str">
            <v>30,59</v>
          </cell>
          <cell r="F5446" t="str">
            <v>32,20</v>
          </cell>
        </row>
        <row r="5447">
          <cell r="A5447" t="str">
            <v>92673</v>
          </cell>
          <cell r="B5447" t="str">
            <v>JOELHO 45 GRAUS, EM FERRO GALVANIZADO, CONEXÃO ROSQUEADA, DN 40 (1 1/2"), INSTALADO EM REDE DE ALIMENTAÇÃO PARA SPRINKLER - FORNECIMENTO E INSTALAÇÃO. AF_12/2015</v>
          </cell>
          <cell r="D5447" t="str">
            <v>UN</v>
          </cell>
          <cell r="E5447" t="str">
            <v>38,92</v>
          </cell>
          <cell r="F5447" t="str">
            <v>40,62</v>
          </cell>
        </row>
        <row r="5448">
          <cell r="A5448" t="str">
            <v>92674</v>
          </cell>
          <cell r="B5448" t="str">
            <v>JOELHO 90 GRAUS, EM FERRO GALVANIZADO, CONEXÃO ROSQUEADA, DN 40 (1 1/2"), INSTALADO EM REDE DE ALIMENTAÇÃO PARA SPRINKLER - FORNECIMENTO E INSTALAÇÃO. AF_12/2015</v>
          </cell>
          <cell r="D5448" t="str">
            <v>UN</v>
          </cell>
          <cell r="E5448" t="str">
            <v>36,73</v>
          </cell>
          <cell r="F5448" t="str">
            <v>38,43</v>
          </cell>
        </row>
        <row r="5449">
          <cell r="A5449" t="str">
            <v>92675</v>
          </cell>
          <cell r="B5449" t="str">
            <v>JOELHO 45 GRAUS, EM FERRO GALVANIZADO, CONEXÃO ROSQUEADA, DN 50 (2"), INSTALADO EM REDE DE ALIMENTAÇÃO PARA SPRINKLER - FORNECIMENTO E INSTALAÇÃO. AF_12/2015</v>
          </cell>
          <cell r="D5449" t="str">
            <v>UN</v>
          </cell>
          <cell r="E5449" t="str">
            <v>50,77</v>
          </cell>
          <cell r="F5449" t="str">
            <v>52,59</v>
          </cell>
        </row>
        <row r="5450">
          <cell r="A5450" t="str">
            <v>92676</v>
          </cell>
          <cell r="B5450" t="str">
            <v>JOELHO 90 GRAUS, EM FERRO GALVANIZADO, CONEXÃO ROSQUEADA, DN 50 (2"), INSTALADO EM REDE DE ALIMENTAÇÃO PARA SPRINKLER - FORNECIMENTO E INSTALAÇÃO. AF_12/2015</v>
          </cell>
          <cell r="D5450" t="str">
            <v>UN</v>
          </cell>
          <cell r="E5450" t="str">
            <v>49,28</v>
          </cell>
          <cell r="F5450" t="str">
            <v>51,10</v>
          </cell>
        </row>
        <row r="5451">
          <cell r="A5451" t="str">
            <v>92677</v>
          </cell>
          <cell r="B5451" t="str">
            <v>JOELHO 45 GRAUS, EM FERRO GALVANIZADO, CONEXÃO ROSQUEADA, DN 65 (2 1/2"), INSTALADO EM REDE DE ALIMENTAÇÃO PARA SPRINKLER - FORNECIMENTO E INSTALAÇÃO. AF_12/2015</v>
          </cell>
          <cell r="D5451" t="str">
            <v>UN</v>
          </cell>
          <cell r="E5451" t="str">
            <v>84,17</v>
          </cell>
          <cell r="F5451" t="str">
            <v>86,18</v>
          </cell>
        </row>
        <row r="5452">
          <cell r="A5452" t="str">
            <v>92678</v>
          </cell>
          <cell r="B5452" t="str">
            <v>JOELHO 90 GRAUS, EM FERRO GALVANIZADO, CONEXÃO ROSQUEADA, DN 65 (2 1/2"), INSTALADO EM REDE DE ALIMENTAÇÃO PARA SPRINKLER - FORNECIMENTO E INSTALAÇÃO. AF_12/2015</v>
          </cell>
          <cell r="D5452" t="str">
            <v>UN</v>
          </cell>
          <cell r="E5452" t="str">
            <v>77,64</v>
          </cell>
          <cell r="F5452" t="str">
            <v>79,65</v>
          </cell>
        </row>
        <row r="5453">
          <cell r="A5453" t="str">
            <v>92679</v>
          </cell>
          <cell r="B5453" t="str">
            <v>JOELHO 45 GRAUS, EM FERRO GALVANIZADO, CONEXÃO ROSQUEADA, DN 80 (3"), INSTALADO EM REDE DE ALIMENTAÇÃO PARA SPRINKLER - FORNECIMENTO E INSTALAÇÃO. AF_12/2015</v>
          </cell>
          <cell r="D5453" t="str">
            <v>UN</v>
          </cell>
          <cell r="E5453" t="str">
            <v>116,20</v>
          </cell>
          <cell r="F5453" t="str">
            <v>118,39</v>
          </cell>
        </row>
        <row r="5454">
          <cell r="A5454" t="str">
            <v>92680</v>
          </cell>
          <cell r="B5454" t="str">
            <v>JOELHO 90 GRAUS, EM FERRO GALVANIZADO, CONEXÃO ROSQUEADA, DN 80 (3"), INSTALADO EM REDE DE ALIMENTAÇÃO PARA SPRINKLER - FORNECIMENTO E INSTALAÇÃO. AF_12/2015</v>
          </cell>
          <cell r="D5454" t="str">
            <v>UN</v>
          </cell>
          <cell r="E5454" t="str">
            <v>103,61</v>
          </cell>
          <cell r="F5454" t="str">
            <v>105,80</v>
          </cell>
        </row>
        <row r="5455">
          <cell r="A5455" t="str">
            <v>92681</v>
          </cell>
          <cell r="B5455" t="str">
            <v>TÊ, EM FERRO GALVANIZADO, CONEXÃO ROSQUEADA, DN 25 (1"), INSTALADO EM REDE DE ALIMENTAÇÃO PARA SPRINKLER - FORNECIMENTO E INSTALAÇÃO. AF_12/2015</v>
          </cell>
          <cell r="D5455" t="str">
            <v>UN</v>
          </cell>
          <cell r="E5455" t="str">
            <v>32,58</v>
          </cell>
          <cell r="F5455" t="str">
            <v>34,61</v>
          </cell>
        </row>
        <row r="5456">
          <cell r="A5456" t="str">
            <v>92682</v>
          </cell>
          <cell r="B5456" t="str">
            <v>TÊ, EM FERRO GALVANIZADO, CONEXÃO ROSQUEADA, DN 32 (1 1/4"), INSTALADO EM REDE DE ALIMENTAÇÃO PARA SPRINKLER - FORNECIMENTO E INSTALAÇÃO. AF_12/2015</v>
          </cell>
          <cell r="D5456" t="str">
            <v>UN</v>
          </cell>
          <cell r="E5456" t="str">
            <v>41,15</v>
          </cell>
          <cell r="F5456" t="str">
            <v>43,28</v>
          </cell>
        </row>
        <row r="5457">
          <cell r="A5457" t="str">
            <v>92683</v>
          </cell>
          <cell r="B5457" t="str">
            <v>TÊ, EM FERRO GALVANIZADO, CONEXÃO ROSQUEADA, DN 40 (1 1/2"), INSTALADO EM REDE DE ALIMENTAÇÃO PARA SPRINKLER - FORNECIMENTO E INSTALAÇÃO. AF_12/2015</v>
          </cell>
          <cell r="D5457" t="str">
            <v>UN</v>
          </cell>
          <cell r="E5457" t="str">
            <v>48,17</v>
          </cell>
          <cell r="F5457" t="str">
            <v>50,43</v>
          </cell>
        </row>
        <row r="5458">
          <cell r="A5458" t="str">
            <v>92684</v>
          </cell>
          <cell r="B5458" t="str">
            <v>TÊ, EM FERRO GALVANIZADO, CONEXÃO ROSQUEADA, DN 50 (2"), INSTALADO EM REDE DE ALIMENTAÇÃO PARA SPRINKLER - FORNECIMENTO E INSTALAÇÃO. AF_12/2015</v>
          </cell>
          <cell r="D5458" t="str">
            <v>UN</v>
          </cell>
          <cell r="E5458" t="str">
            <v>65,68</v>
          </cell>
          <cell r="F5458" t="str">
            <v>68,12</v>
          </cell>
        </row>
        <row r="5459">
          <cell r="A5459" t="str">
            <v>92685</v>
          </cell>
          <cell r="B5459" t="str">
            <v>TÊ, EM FERRO GALVANIZADO, CONEXÃO ROSQUEADA, DN 65 (2 1/2"), INSTALADO EM REDE DE ALIMENTAÇÃO PARA SPRINKLER - FORNECIMENTO E INSTALAÇÃO. AF_12/2015</v>
          </cell>
          <cell r="D5459" t="str">
            <v>UN</v>
          </cell>
          <cell r="E5459" t="str">
            <v>106,78</v>
          </cell>
          <cell r="F5459" t="str">
            <v>109,47</v>
          </cell>
        </row>
        <row r="5460">
          <cell r="A5460" t="str">
            <v>92686</v>
          </cell>
          <cell r="B5460" t="str">
            <v>TÊ, EM FERRO GALVANIZADO, CONEXÃO ROSQUEADA, DN 80 (3"), INSTALADO EM REDE DE ALIMENTAÇÃO PARA SPRINKLER - FORNECIMENTO E INSTALAÇÃO. AF_12/2015</v>
          </cell>
          <cell r="D5460" t="str">
            <v>UN</v>
          </cell>
          <cell r="E5460" t="str">
            <v>136,92</v>
          </cell>
          <cell r="F5460" t="str">
            <v>139,85</v>
          </cell>
        </row>
        <row r="5461">
          <cell r="A5461" t="str">
            <v>92692</v>
          </cell>
          <cell r="B5461" t="str">
            <v>NIPLE, EM FERRO GALVANIZADO, CONEXÃO ROSQUEADA, DN 15 (1/2"), INSTALADO EM RAMAIS E SUB-RAMAIS DE GÁS - FORNECIMENTO E INSTALAÇÃO. AF_12/2015</v>
          </cell>
          <cell r="D5461" t="str">
            <v>UN</v>
          </cell>
          <cell r="E5461" t="str">
            <v>9,05</v>
          </cell>
          <cell r="F5461" t="str">
            <v>9,63</v>
          </cell>
        </row>
        <row r="5462">
          <cell r="A5462" t="str">
            <v>92693</v>
          </cell>
          <cell r="B5462" t="str">
            <v>LUVA, EM FERRO GALVANIZADO, CONEXÃO ROSQUEADA, DN 15 (1/2"), INSTALADO EM RAMAIS E SUB-RAMAIS DE GÁS - FORNECIMENTO E INSTALAÇÃO. AF_12/2015</v>
          </cell>
          <cell r="D5462" t="str">
            <v>UN</v>
          </cell>
          <cell r="E5462" t="str">
            <v>9,31</v>
          </cell>
          <cell r="F5462" t="str">
            <v>9,89</v>
          </cell>
        </row>
        <row r="5463">
          <cell r="A5463" t="str">
            <v>92694</v>
          </cell>
          <cell r="B5463" t="str">
            <v>NIPLE, EM FERRO GALVANIZADO, CONEXÃO ROSQUEADA, DN 20 (3/4"), INSTALADO EM RAMAIS E SUB-RAMAIS DE GÁS - FORNECIMENTO E INSTALAÇÃO. AF_12/2015</v>
          </cell>
          <cell r="D5463" t="str">
            <v>UN</v>
          </cell>
          <cell r="E5463" t="str">
            <v>14,27</v>
          </cell>
          <cell r="F5463" t="str">
            <v>15,26</v>
          </cell>
        </row>
        <row r="5464">
          <cell r="A5464" t="str">
            <v>92695</v>
          </cell>
          <cell r="B5464" t="str">
            <v>LUVA, EM FERRO GALVANIZADO, CONEXÃO ROSQUEADA, DN 20 (3/4"), INSTALADO EM RAMAIS E SUB-RAMAIS DE GÁS - FORNECIMENTO E INSTALAÇÃO. AF_12/2015</v>
          </cell>
          <cell r="D5464" t="str">
            <v>UN</v>
          </cell>
          <cell r="E5464" t="str">
            <v>14,54</v>
          </cell>
          <cell r="F5464" t="str">
            <v>15,53</v>
          </cell>
        </row>
        <row r="5465">
          <cell r="A5465" t="str">
            <v>92696</v>
          </cell>
          <cell r="B5465" t="str">
            <v>NIPLE, EM FERRO GALVANIZADO, CONEXÃO ROSQUEADA, DN 25 (1"), INSTALADO EM RAMAIS E SUB-RAMAIS DE GÁS - FORNECIMENTO E INSTALAÇÃO. AF_12/2015</v>
          </cell>
          <cell r="D5465" t="str">
            <v>UN</v>
          </cell>
          <cell r="E5465" t="str">
            <v>22,31</v>
          </cell>
          <cell r="F5465" t="str">
            <v>23,94</v>
          </cell>
        </row>
        <row r="5466">
          <cell r="A5466" t="str">
            <v>92697</v>
          </cell>
          <cell r="B5466" t="str">
            <v>LUVA, EM FERRO GALVANIZADO, CONEXÃO ROSQUEADA, DN 25 (1"), INSTALADO EM RAMAIS E SUB-RAMAIS DE GÁS - FORNECIMENTO E INSTALAÇÃO. AF_12/2015</v>
          </cell>
          <cell r="D5466" t="str">
            <v>UN</v>
          </cell>
          <cell r="E5466" t="str">
            <v>23,52</v>
          </cell>
          <cell r="F5466" t="str">
            <v>25,15</v>
          </cell>
        </row>
        <row r="5467">
          <cell r="A5467" t="str">
            <v>92698</v>
          </cell>
          <cell r="B5467" t="str">
            <v>JOELHO 45 GRAUS, EM FERRO GALVANIZADO, CONEXÃO ROSQUEADA, DN 15 (1/2"), INSTALADO EM RAMAIS E SUB-RAMAIS DE GÁS - FORNECIMENTO E INSTALAÇÃO. AF_12/2015</v>
          </cell>
          <cell r="D5467" t="str">
            <v>UN</v>
          </cell>
          <cell r="E5467" t="str">
            <v>13,35</v>
          </cell>
          <cell r="F5467" t="str">
            <v>14,21</v>
          </cell>
        </row>
        <row r="5468">
          <cell r="A5468" t="str">
            <v>92699</v>
          </cell>
          <cell r="B5468" t="str">
            <v>JOELHO 90 GRAUS, EM FERRO GALVANIZADO, CONEXÃO ROSQUEADA, DN 15 (1/2"), INSTALADO EM RAMAIS E SUB-RAMAIS DE GÁS - FORNECIMENTO E INSTALAÇÃO. AF_12/2015</v>
          </cell>
          <cell r="D5468" t="str">
            <v>UN</v>
          </cell>
          <cell r="E5468" t="str">
            <v>12,48</v>
          </cell>
          <cell r="F5468" t="str">
            <v>13,34</v>
          </cell>
        </row>
        <row r="5469">
          <cell r="A5469" t="str">
            <v>92700</v>
          </cell>
          <cell r="B5469" t="str">
            <v>JOELHO 45 GRAUS, EM FERRO GALVANIZADO, CONEXÃO ROSQUEADA, DN 20 (3/4"), INSTALADO EM RAMAIS E SUB-RAMAIS DE GÁS - FORNECIMENTO E INSTALAÇÃO. AF_12/2015</v>
          </cell>
          <cell r="D5469" t="str">
            <v>UN</v>
          </cell>
          <cell r="E5469" t="str">
            <v>21,70</v>
          </cell>
          <cell r="F5469" t="str">
            <v>23,19</v>
          </cell>
        </row>
        <row r="5470">
          <cell r="A5470" t="str">
            <v>92701</v>
          </cell>
          <cell r="B5470" t="str">
            <v>JOELHO 90 GRAUS, EM FERRO GALVANIZADO, CONEXÃO ROSQUEADA, DN 20 (3/4"), INSTALADO EM RAMAIS E SUB-RAMAIS DE GÁS - FORNECIMENTO E INSTALAÇÃO. AF_12/2015</v>
          </cell>
          <cell r="D5470" t="str">
            <v>UN</v>
          </cell>
          <cell r="E5470" t="str">
            <v>20,41</v>
          </cell>
          <cell r="F5470" t="str">
            <v>21,90</v>
          </cell>
        </row>
        <row r="5471">
          <cell r="A5471" t="str">
            <v>92702</v>
          </cell>
          <cell r="B5471" t="str">
            <v>JOELHO 45 GRAUS, EM FERRO GALVANIZADO, CONEXÃO ROSQUEADA, DN 25 (1"), INSTALADO EM RAMAIS E SUB-RAMAIS DE GÁS - FORNECIMENTO E INSTALAÇÃO. AF_12/2015</v>
          </cell>
          <cell r="D5471" t="str">
            <v>UN</v>
          </cell>
          <cell r="E5471" t="str">
            <v>33,85</v>
          </cell>
          <cell r="F5471" t="str">
            <v>36,29</v>
          </cell>
        </row>
        <row r="5472">
          <cell r="A5472" t="str">
            <v>92703</v>
          </cell>
          <cell r="B5472" t="str">
            <v>JOELHO 90 GRAUS, EM FERRO GALVANIZADO, CONEXÃO ROSQUEADA, DN 25 (1"), INSTALADO EM RAMAIS E SUB-RAMAIS DE GÁS - FORNECIMENTO E INSTALAÇÃO. AF_12/2015</v>
          </cell>
          <cell r="D5472" t="str">
            <v>UN</v>
          </cell>
          <cell r="E5472" t="str">
            <v>32,26</v>
          </cell>
          <cell r="F5472" t="str">
            <v>34,70</v>
          </cell>
        </row>
        <row r="5473">
          <cell r="A5473" t="str">
            <v>92704</v>
          </cell>
          <cell r="B5473" t="str">
            <v>TÊ, EM FERRO GALVANIZADO, CONEXÃO ROSQUEADA, DN 15 (1/2"), INSTALADO EM RAMAIS E SUB-RAMAIS DE GÁS - FORNECIMENTO E INSTALAÇÃO. AF_12/2015</v>
          </cell>
          <cell r="D5473" t="str">
            <v>UN</v>
          </cell>
          <cell r="E5473" t="str">
            <v>16,82</v>
          </cell>
          <cell r="F5473" t="str">
            <v>17,98</v>
          </cell>
        </row>
        <row r="5474">
          <cell r="A5474" t="str">
            <v>92705</v>
          </cell>
          <cell r="B5474" t="str">
            <v>TÊ, EM FERRO GALVANIZADO, CONEXÃO ROSQUEADA, DN 20 (3/4"), INSTALADO EM RAMAIS E SUB-RAMAIS DE GÁS - FORNECIMENTO E INSTALAÇÃO. AF_12/2015</v>
          </cell>
          <cell r="D5474" t="str">
            <v>UN</v>
          </cell>
          <cell r="E5474" t="str">
            <v>26,95</v>
          </cell>
          <cell r="F5474" t="str">
            <v>28,94</v>
          </cell>
        </row>
        <row r="5475">
          <cell r="A5475" t="str">
            <v>92706</v>
          </cell>
          <cell r="B5475" t="str">
            <v>TÊ, EM FERRO GALVANIZADO, CONEXÃO ROSQUEADA, DN 25 (1"), INSTALADO EM RAMAIS E SUB-RAMAIS DE GÁS - FORNECIMENTO E INSTALAÇÃO. AF_12/2015</v>
          </cell>
          <cell r="D5475" t="str">
            <v>UN</v>
          </cell>
          <cell r="E5475" t="str">
            <v>43,60</v>
          </cell>
          <cell r="F5475" t="str">
            <v>46,84</v>
          </cell>
        </row>
        <row r="5476">
          <cell r="A5476" t="str">
            <v>92889</v>
          </cell>
          <cell r="B5476" t="str">
            <v>UNIÃO, EM FERRO GALVANIZADO, DN 50 (2"), CONEXÃO ROSQUEADA, INSTALADO EM PRUMADAS - FORNECIMENTO E INSTALAÇÃO. AF_12/2015</v>
          </cell>
          <cell r="D5476" t="str">
            <v>UN</v>
          </cell>
          <cell r="E5476" t="str">
            <v>86,12</v>
          </cell>
          <cell r="F5476" t="str">
            <v>88,28</v>
          </cell>
        </row>
        <row r="5477">
          <cell r="A5477" t="str">
            <v>92890</v>
          </cell>
          <cell r="B5477" t="str">
            <v>UNIÃO, EM FERRO GALVANIZADO, DN 65 (2 1/2"), CONEXÃO ROSQUEADA, INSTALADO EM PRUMADAS - FORNECIMENTO E INSTALAÇÃO. AF_12/2015</v>
          </cell>
          <cell r="D5477" t="str">
            <v>UN</v>
          </cell>
          <cell r="E5477" t="str">
            <v>131,27</v>
          </cell>
          <cell r="F5477" t="str">
            <v>133,63</v>
          </cell>
        </row>
        <row r="5478">
          <cell r="A5478" t="str">
            <v>92891</v>
          </cell>
          <cell r="B5478" t="str">
            <v>UNIÃO, EM FERRO GALVANIZADO, DN 80 (3"), CONEXÃO ROSQUEADA, INSTALADO EM PRUMADAS - FORNECIMENTO E INSTALAÇÃO. AF_12/2015</v>
          </cell>
          <cell r="D5478" t="str">
            <v>UN</v>
          </cell>
          <cell r="E5478" t="str">
            <v>193,18</v>
          </cell>
          <cell r="F5478" t="str">
            <v>195,74</v>
          </cell>
        </row>
        <row r="5479">
          <cell r="A5479" t="str">
            <v>92892</v>
          </cell>
          <cell r="B5479" t="str">
            <v>UNIÃO, EM FERRO GALVANIZADO, DN 25 (1"), CONEXÃO ROSQUEADA, INSTALADO EM REDE DE ALIMENTAÇÃO PARA HIDRANTE - FORNECIMENTO E INSTALAÇÃO. AF_12/2015</v>
          </cell>
          <cell r="D5479" t="str">
            <v>UN</v>
          </cell>
          <cell r="E5479" t="str">
            <v>36,67</v>
          </cell>
          <cell r="F5479" t="str">
            <v>38,31</v>
          </cell>
        </row>
        <row r="5480">
          <cell r="A5480" t="str">
            <v>92893</v>
          </cell>
          <cell r="B5480" t="str">
            <v>UNIÃO, EM FERRO GALVANIZADO, DN 32 (1 1/4"), CONEXÃO ROSQUEADA, INSTALADO EM REDE DE ALIMENTAÇÃO PARA HIDRANTE - FORNECIMENTO E INSTALAÇÃO. AF_12/2015</v>
          </cell>
          <cell r="D5480" t="str">
            <v>UN</v>
          </cell>
          <cell r="E5480" t="str">
            <v>52,58</v>
          </cell>
          <cell r="F5480" t="str">
            <v>54,37</v>
          </cell>
        </row>
        <row r="5481">
          <cell r="A5481" t="str">
            <v>92894</v>
          </cell>
          <cell r="B5481" t="str">
            <v>UNIÃO, EM FERRO GALVANIZADO, DN 40 (1 1/2"), CONEXÃO ROSQUEADA, INSTALADO EM REDE DE ALIMENTAÇÃO PARA HIDRANTE - FORNECIMENTO E INSTALAÇÃO. AF_12/2015</v>
          </cell>
          <cell r="D5481" t="str">
            <v>UN</v>
          </cell>
          <cell r="E5481" t="str">
            <v>62,95</v>
          </cell>
          <cell r="F5481" t="str">
            <v>64,91</v>
          </cell>
        </row>
        <row r="5482">
          <cell r="A5482" t="str">
            <v>92895</v>
          </cell>
          <cell r="B5482" t="str">
            <v>UNIÃO, EM FERRO GALVANIZADO, DN 50 (2"), CONEXÃO ROSQUEADA, INSTALADO EM REDE DE ALIMENTAÇÃO PARA HIDRANTE - FORNECIMENTO E INSTALAÇÃO. AF_12/2015</v>
          </cell>
          <cell r="D5482" t="str">
            <v>UN</v>
          </cell>
          <cell r="E5482" t="str">
            <v>86,09</v>
          </cell>
          <cell r="F5482" t="str">
            <v>88,25</v>
          </cell>
        </row>
        <row r="5483">
          <cell r="A5483" t="str">
            <v>92896</v>
          </cell>
          <cell r="B5483" t="str">
            <v>UNIÃO, EM FERRO GALVANIZADO, DN 65 (2 1/2"), CONEXÃO ROSQUEADA, INSTALADO EM REDE DE ALIMENTAÇÃO PARA HIDRANTE - FORNECIMENTO E INSTALAÇÃO. AF_12/2015</v>
          </cell>
          <cell r="D5483" t="str">
            <v>UN</v>
          </cell>
          <cell r="E5483" t="str">
            <v>132,30</v>
          </cell>
          <cell r="F5483" t="str">
            <v>134,77</v>
          </cell>
        </row>
        <row r="5484">
          <cell r="A5484" t="str">
            <v>92897</v>
          </cell>
          <cell r="B5484" t="str">
            <v>UNIÃO, EM FERRO GALVANIZADO, DN 80 (3"), CONEXÃO ROSQUEADA, INSTALADO EM REDE DE ALIMENTAÇÃO PARA HIDRANTE - FORNECIMENTO E INSTALAÇÃO. AF_12/2015</v>
          </cell>
          <cell r="D5484" t="str">
            <v>UN</v>
          </cell>
          <cell r="E5484" t="str">
            <v>195,31</v>
          </cell>
          <cell r="F5484" t="str">
            <v>198,08</v>
          </cell>
        </row>
        <row r="5485">
          <cell r="A5485" t="str">
            <v>92898</v>
          </cell>
          <cell r="B5485" t="str">
            <v>UNIÃO, EM FERRO GALVANIZADO, CONEXÃO ROSQUEADA, DN 25 (1"), INSTALADO EM REDE DE ALIMENTAÇÃO PARA SPRINKLER - FORNECIMENTO E INSTALAÇÃO. AF_12/2015</v>
          </cell>
          <cell r="D5485" t="str">
            <v>UN</v>
          </cell>
          <cell r="E5485" t="str">
            <v>30,95</v>
          </cell>
          <cell r="F5485" t="str">
            <v>31,96</v>
          </cell>
        </row>
        <row r="5486">
          <cell r="A5486" t="str">
            <v>92899</v>
          </cell>
          <cell r="B5486" t="str">
            <v>UNIÃO, EM FERRO GALVANIZADO, CONEXÃO ROSQUEADA, DN 32 (1 1/4"), INSTALADO EM REDE DE ALIMENTAÇÃO PARA SPRINKLER - FORNECIMENTO E INSTALAÇÃO. AF_12/2015</v>
          </cell>
          <cell r="D5486" t="str">
            <v>UN</v>
          </cell>
          <cell r="E5486" t="str">
            <v>46,08</v>
          </cell>
          <cell r="F5486" t="str">
            <v>47,14</v>
          </cell>
        </row>
        <row r="5487">
          <cell r="A5487" t="str">
            <v>92900</v>
          </cell>
          <cell r="B5487" t="str">
            <v>UNIÃO, EM FERRO GALVANIZADO, CONEXÃO ROSQUEADA, DN 40 (1 1/2"), INSTALADO EM REDE DE ALIMENTAÇÃO PARA SPRINKLER - FORNECIMENTO E INSTALAÇÃO. AF_12/2015</v>
          </cell>
          <cell r="D5487" t="str">
            <v>UN</v>
          </cell>
          <cell r="E5487" t="str">
            <v>55,54</v>
          </cell>
          <cell r="F5487" t="str">
            <v>56,67</v>
          </cell>
        </row>
        <row r="5488">
          <cell r="A5488" t="str">
            <v>92901</v>
          </cell>
          <cell r="B5488" t="str">
            <v>UNIÃO, EM FERRO GALVANIZADO, CONEXÃO ROSQUEADA, DN 50 (2"), INSTALADO EM REDE DE ALIMENTAÇÃO PARA SPRINKLER - FORNECIMENTO E INSTALAÇÃO. AF_12/2015</v>
          </cell>
          <cell r="D5488" t="str">
            <v>UN</v>
          </cell>
          <cell r="E5488" t="str">
            <v>77,55</v>
          </cell>
          <cell r="F5488" t="str">
            <v>78,77</v>
          </cell>
        </row>
        <row r="5489">
          <cell r="A5489" t="str">
            <v>92902</v>
          </cell>
          <cell r="B5489" t="str">
            <v>UNIÃO, EM FERRO GALVANIZADO, CONEXÃO ROSQUEADA, DN 65 (2 1/2"), INSTALADO EM REDE DE ALIMENTAÇÃO PARA SPRINKLER - FORNECIMENTO E INSTALAÇÃO. AF_12/2015</v>
          </cell>
          <cell r="D5489" t="str">
            <v>UN</v>
          </cell>
          <cell r="E5489" t="str">
            <v>122,07</v>
          </cell>
          <cell r="F5489" t="str">
            <v>123,41</v>
          </cell>
        </row>
        <row r="5490">
          <cell r="A5490" t="str">
            <v>92903</v>
          </cell>
          <cell r="B5490" t="str">
            <v>UNIÃO, EM FERRO GALVANIZADO, CONEXÃO ROSQUEADA, DN 80 (3"), INSTALADO EM REDE DE ALIMENTAÇÃO PARA SPRINKLER - FORNECIMENTO E INSTALAÇÃO. AF_12/2015</v>
          </cell>
          <cell r="D5490" t="str">
            <v>UN</v>
          </cell>
          <cell r="E5490" t="str">
            <v>183,41</v>
          </cell>
          <cell r="F5490" t="str">
            <v>184,87</v>
          </cell>
        </row>
        <row r="5491">
          <cell r="A5491" t="str">
            <v>92904</v>
          </cell>
          <cell r="B5491" t="str">
            <v>UNIÃO, EM FERRO GALVANIZADO, CONEXÃO ROSQUEADA, DN 15 (1/2"), INSTALADO EM RAMAIS E SUB-RAMAIS DE GÁS - FORNECIMENTO E INSTALAÇÃO. AF_12/2015</v>
          </cell>
          <cell r="D5491" t="str">
            <v>UN</v>
          </cell>
          <cell r="E5491" t="str">
            <v>21,15</v>
          </cell>
          <cell r="F5491" t="str">
            <v>21,73</v>
          </cell>
        </row>
        <row r="5492">
          <cell r="A5492" t="str">
            <v>92905</v>
          </cell>
          <cell r="B5492" t="str">
            <v>UNIÃO, EM FERRO GALVANIZADO, CONEXÃO ROSQUEADA, DN 20 (3/4"), INSTALADO EM RAMAIS E SUB-RAMAIS DE GÁS - FORNECIMENTO E INSTALAÇÃO. AF_12/2015</v>
          </cell>
          <cell r="D5492" t="str">
            <v>UN</v>
          </cell>
          <cell r="E5492" t="str">
            <v>30,08</v>
          </cell>
          <cell r="F5492" t="str">
            <v>31,07</v>
          </cell>
        </row>
        <row r="5493">
          <cell r="A5493" t="str">
            <v>92906</v>
          </cell>
          <cell r="B5493" t="str">
            <v>UNIÃO, EM FERRO GALVANIZADO, CONEXÃO ROSQUEADA, DN 25 (1"), INSTALADO EM RAMAIS E SUB-RAMAIS DE GÁS - FORNECIMENTO E INSTALAÇÃO. AF_12/2015</v>
          </cell>
          <cell r="D5493" t="str">
            <v>UN</v>
          </cell>
          <cell r="E5493" t="str">
            <v>36,42</v>
          </cell>
          <cell r="F5493" t="str">
            <v>38,05</v>
          </cell>
        </row>
        <row r="5494">
          <cell r="A5494" t="str">
            <v>92907</v>
          </cell>
          <cell r="B5494" t="str">
            <v>LUVA DE REDUÇÃO, EM FERRO GALVANIZADO, 2" X 1 1/2", CONEXÃO ROSQUEADA, INSTALADO EM PRUMADAS - FORNECIMENTO E INSTALAÇÃO. AF_12/2015</v>
          </cell>
          <cell r="D5494" t="str">
            <v>UN</v>
          </cell>
          <cell r="E5494" t="str">
            <v>45,30</v>
          </cell>
          <cell r="F5494" t="str">
            <v>47,46</v>
          </cell>
        </row>
        <row r="5495">
          <cell r="A5495" t="str">
            <v>92908</v>
          </cell>
          <cell r="B5495" t="str">
            <v>LUVA DE REDUÇÃO, EM FERRO GALVANIZADO, 2" X 1 1/4", CONEXÃO ROSQUEADA, INSTALADO EM PRUMADAS - FORNECIMENTO E INSTALAÇÃO. AF_12/2015</v>
          </cell>
          <cell r="D5495" t="str">
            <v>UN</v>
          </cell>
          <cell r="E5495" t="str">
            <v>45,30</v>
          </cell>
          <cell r="F5495" t="str">
            <v>47,46</v>
          </cell>
        </row>
        <row r="5496">
          <cell r="A5496" t="str">
            <v>92909</v>
          </cell>
          <cell r="B5496" t="str">
            <v>LUVA DE REDUÇÃO, EM FERRO GALVANIZADO, 2" X 1", CONEXÃO ROSQUEADA, INSTALADO EM PRUMADAS - FORNECIMENTO E INSTALAÇÃO. AF_12/2015</v>
          </cell>
          <cell r="D5496" t="str">
            <v>UN</v>
          </cell>
          <cell r="E5496" t="str">
            <v>45,30</v>
          </cell>
          <cell r="F5496" t="str">
            <v>47,46</v>
          </cell>
        </row>
        <row r="5497">
          <cell r="A5497" t="str">
            <v>92910</v>
          </cell>
          <cell r="B5497" t="str">
            <v>LUVA DE REDUÇÃO, EM FERRO GALVANIZADO, 2 1/2" X 1 1/2", CONEXÃO ROSQUEADA, INSTALADO EM PRUMADAS - FORNECIMENTO E INSTALAÇÃO. AF_12/2015</v>
          </cell>
          <cell r="D5497" t="str">
            <v>UN</v>
          </cell>
          <cell r="E5497" t="str">
            <v>66,24</v>
          </cell>
          <cell r="F5497" t="str">
            <v>68,60</v>
          </cell>
        </row>
        <row r="5498">
          <cell r="A5498" t="str">
            <v>92911</v>
          </cell>
          <cell r="B5498" t="str">
            <v>LUVA DE REDUÇÃO, EM FERRO GALVANIZADO, 2 1/2" X 2", CONEXÃO ROSQUEADA, INSTALADO EM PRUMADAS - FORNECIMENTO E INSTALAÇÃO. AF_12/2015</v>
          </cell>
          <cell r="D5498" t="str">
            <v>UN</v>
          </cell>
          <cell r="E5498" t="str">
            <v>66,24</v>
          </cell>
          <cell r="F5498" t="str">
            <v>68,60</v>
          </cell>
        </row>
        <row r="5499">
          <cell r="A5499" t="str">
            <v>92912</v>
          </cell>
          <cell r="B5499" t="str">
            <v>LUVA DE REDUÇÃO, EM FERRO GALVANIZADO, 3" X 1 1/2", CONEXÃO ROSQUEADA, INSTALADO EM PRUMADAS - FORNECIMENTO E INSTALAÇÃO. AF_12/2015</v>
          </cell>
          <cell r="D5499" t="str">
            <v>UN</v>
          </cell>
          <cell r="E5499" t="str">
            <v>89,52</v>
          </cell>
          <cell r="F5499" t="str">
            <v>91,88</v>
          </cell>
        </row>
        <row r="5500">
          <cell r="A5500" t="str">
            <v>92913</v>
          </cell>
          <cell r="B5500" t="str">
            <v>LUVA DE REDUÇÃO, EM FERRO GALVANIZADO, 3" X 2 1/2", CONEXÃO ROSQUEADA, INSTALADO EM PRUMADAS - FORNECIMENTO E INSTALAÇÃO. AF_12/2015</v>
          </cell>
          <cell r="D5500" t="str">
            <v>UN</v>
          </cell>
          <cell r="E5500" t="str">
            <v>91,30</v>
          </cell>
          <cell r="F5500" t="str">
            <v>93,86</v>
          </cell>
        </row>
        <row r="5501">
          <cell r="A5501" t="str">
            <v>92914</v>
          </cell>
          <cell r="B5501" t="str">
            <v>LUVA DE REDUÇÃO, EM FERRO GALVANIZADO, 3" X 2", CONEXÃO ROSQUEADA, INSTALADO EM PRUMADAS - FORNECIMENTO E INSTALAÇÃO. AF_12/2015</v>
          </cell>
          <cell r="D5501" t="str">
            <v>UN</v>
          </cell>
          <cell r="E5501" t="str">
            <v>91,30</v>
          </cell>
          <cell r="F5501" t="str">
            <v>93,86</v>
          </cell>
        </row>
        <row r="5502">
          <cell r="A5502" t="str">
            <v>92918</v>
          </cell>
          <cell r="B5502" t="str">
            <v>LUVA DE REDUÇÃO, EM FERRO GALVANIZADO, 1" X 1/2", CONEXÃO ROSQUEADA, INSTALADO EM REDE DE ALIMENTAÇÃO PARA HIDRANTE - FORNECIMENTO E INSTALAÇÃO. AF_12/2015</v>
          </cell>
          <cell r="D5502" t="str">
            <v>UN</v>
          </cell>
          <cell r="E5502" t="str">
            <v>23,67</v>
          </cell>
          <cell r="F5502" t="str">
            <v>25,31</v>
          </cell>
        </row>
        <row r="5503">
          <cell r="A5503" t="str">
            <v>92920</v>
          </cell>
          <cell r="B5503" t="str">
            <v>LUVA DE REDUÇÃO, EM FERRO GALVANIZADO, 1" X 3/4", CONEXÃO ROSQUEADA, INSTALADO EM REDE DE ALIMENTAÇÃO PARA HIDRANTE - FORNECIMENTO E INSTALAÇÃO. AF_12/2015</v>
          </cell>
          <cell r="D5503" t="str">
            <v>UN</v>
          </cell>
          <cell r="E5503" t="str">
            <v>23,83</v>
          </cell>
          <cell r="F5503" t="str">
            <v>25,47</v>
          </cell>
        </row>
        <row r="5504">
          <cell r="A5504" t="str">
            <v>92925</v>
          </cell>
          <cell r="B5504" t="str">
            <v>LUVA DE REDUÇÃO, EM FERRO GALVANIZADO, 1 1/4" X 1", CONEXÃO ROSQUEADA, INSTALADO EM REDE DE ALIMENTAÇÃO PARA HIDRANTE - FORNECIMENTO E INSTALAÇÃO. AF_12/2015</v>
          </cell>
          <cell r="D5504" t="str">
            <v>UN</v>
          </cell>
          <cell r="E5504" t="str">
            <v>29,49</v>
          </cell>
          <cell r="F5504" t="str">
            <v>31,28</v>
          </cell>
        </row>
        <row r="5505">
          <cell r="A5505" t="str">
            <v>92926</v>
          </cell>
          <cell r="B5505" t="str">
            <v>LUVA DE REDUÇÃO, EM FERRO GALVANIZADO, 1 1/4" X 1/2", CONEXÃO ROSQUEADA, INSTALADO EM REDE DE ALIMENTAÇÃO PARA HIDRANTE - FORNECIMENTO E INSTALAÇÃO. AF_12/2015</v>
          </cell>
          <cell r="D5505" t="str">
            <v>UN</v>
          </cell>
          <cell r="E5505" t="str">
            <v>29,48</v>
          </cell>
          <cell r="F5505" t="str">
            <v>31,27</v>
          </cell>
        </row>
        <row r="5506">
          <cell r="A5506" t="str">
            <v>92927</v>
          </cell>
          <cell r="B5506" t="str">
            <v>LUVA DE REDUÇÃO, EM FERRO GALVANIZADO, 1 1/4" X 3/4", CONEXÃO ROSQUEADA, INSTALADO EM REDE DE ALIMENTAÇÃO PARA HIDRANTE - FORNECIMENTO E INSTALAÇÃO. AF_12/2015</v>
          </cell>
          <cell r="D5506" t="str">
            <v>UN</v>
          </cell>
          <cell r="E5506" t="str">
            <v>29,48</v>
          </cell>
          <cell r="F5506" t="str">
            <v>31,27</v>
          </cell>
        </row>
        <row r="5507">
          <cell r="A5507" t="str">
            <v>92928</v>
          </cell>
          <cell r="B5507" t="str">
            <v>LUVA DE REDUÇÃO, EM FERRO GALVANIZADO, 1 1/2" X 1 1/4", CONEXÃO ROSQUEADA, INSTALADO EM REDE DE ALIMENTAÇÃO PARA HIDRANTE - FORNECIMENTO E INSTALAÇÃO. AF_12/2015</v>
          </cell>
          <cell r="D5507" t="str">
            <v>UN</v>
          </cell>
          <cell r="E5507" t="str">
            <v>33,78</v>
          </cell>
          <cell r="F5507" t="str">
            <v>35,74</v>
          </cell>
        </row>
        <row r="5508">
          <cell r="A5508" t="str">
            <v>92929</v>
          </cell>
          <cell r="B5508" t="str">
            <v>LUVA DE REDUÇÃO, EM FERRO GALVANIZADO, 1 1/2" X 1", CONEXÃO ROSQUEADA, INSTALADO EM REDE DE ALIMENTAÇÃO PARA HIDRANTE - FORNECIMENTO E INSTALAÇÃO. AF_12/2015</v>
          </cell>
          <cell r="D5508" t="str">
            <v>UN</v>
          </cell>
          <cell r="E5508" t="str">
            <v>33,78</v>
          </cell>
          <cell r="F5508" t="str">
            <v>35,74</v>
          </cell>
        </row>
        <row r="5509">
          <cell r="A5509" t="str">
            <v>92930</v>
          </cell>
          <cell r="B5509" t="str">
            <v>LUVA DE REDUÇÃO, EM FERRO GALVANIZADO, 1 1/2" X 3/4", CONEXÃO ROSQUEADA, INSTALADO EM REDE DE ALIMENTAÇÃO PARA HIDRANTE - FORNECIMENTO E INSTALAÇÃO. AF_12/2015</v>
          </cell>
          <cell r="D5509" t="str">
            <v>UN</v>
          </cell>
          <cell r="E5509" t="str">
            <v>33,78</v>
          </cell>
          <cell r="F5509" t="str">
            <v>35,74</v>
          </cell>
        </row>
        <row r="5510">
          <cell r="A5510" t="str">
            <v>92931</v>
          </cell>
          <cell r="B5510" t="str">
            <v>LUVA DE REDUÇÃO, EM FERRO GALVANIZADO, 2" X 1 1/2", CONEXÃO ROSQUEADA, INSTALADO EM REDE DE ALIMENTAÇÃO PARA HIDRANTE - FORNECIMENTO E INSTALAÇÃO. AF_12/2015</v>
          </cell>
          <cell r="D5510" t="str">
            <v>UN</v>
          </cell>
          <cell r="E5510" t="str">
            <v>45,27</v>
          </cell>
          <cell r="F5510" t="str">
            <v>47,43</v>
          </cell>
        </row>
        <row r="5511">
          <cell r="A5511" t="str">
            <v>92932</v>
          </cell>
          <cell r="B5511" t="str">
            <v>LUVA DE REDUÇÃO, EM FERRO GALVANIZADO, 2" X 1 1/4", CONEXÃO ROSQUEADA, INSTALADO EM REDE DE ALIMENTAÇÃO PARA HIDRANTE - FORNECIMENTO E INSTALAÇÃO. AF_12/2015</v>
          </cell>
          <cell r="D5511" t="str">
            <v>UN</v>
          </cell>
          <cell r="E5511" t="str">
            <v>45,27</v>
          </cell>
          <cell r="F5511" t="str">
            <v>47,43</v>
          </cell>
        </row>
        <row r="5512">
          <cell r="A5512" t="str">
            <v>92933</v>
          </cell>
          <cell r="B5512" t="str">
            <v>LUVA DE REDUÇÃO, EM FERRO GALVANIZADO, 2" X 1", CONEXÃO ROSQUEADA, INSTALADO EM REDE DE ALIMENTAÇÃO PARA HIDRANTE - FORNECIMENTO E INSTALAÇÃO. AF_12/2015</v>
          </cell>
          <cell r="D5512" t="str">
            <v>UN</v>
          </cell>
          <cell r="E5512" t="str">
            <v>45,27</v>
          </cell>
          <cell r="F5512" t="str">
            <v>47,43</v>
          </cell>
        </row>
        <row r="5513">
          <cell r="A5513" t="str">
            <v>92934</v>
          </cell>
          <cell r="B5513" t="str">
            <v>LUVA DE REDUÇÃO, EM FERRO GALVANIZADO, 2 1/2" X 1 1/2", CONEXÃO ROSQUEADA, INSTALADO EM REDE DE ALIMENTAÇÃO PARA HIDRANTE - FORNECIMENTO E INSTALAÇÃO. AF_12/2015</v>
          </cell>
          <cell r="D5513" t="str">
            <v>UN</v>
          </cell>
          <cell r="E5513" t="str">
            <v>67,27</v>
          </cell>
          <cell r="F5513" t="str">
            <v>69,74</v>
          </cell>
        </row>
        <row r="5514">
          <cell r="A5514" t="str">
            <v>92935</v>
          </cell>
          <cell r="B5514" t="str">
            <v>LUVA DE REDUÇÃO, EM FERRO GALVANIZADO, 2 1/2" X 2", CONEXÃO ROSQUEADA, INSTALADO EM REDE DE ALIMENTAÇÃO PARA HIDRANTE - FORNECIMENTO E INSTALAÇÃO. AF_12/2015</v>
          </cell>
          <cell r="D5514" t="str">
            <v>UN</v>
          </cell>
          <cell r="E5514" t="str">
            <v>67,27</v>
          </cell>
          <cell r="F5514" t="str">
            <v>69,74</v>
          </cell>
        </row>
        <row r="5515">
          <cell r="A5515" t="str">
            <v>92936</v>
          </cell>
          <cell r="B5515" t="str">
            <v>LUVA DE REDUÇÃO, EM FERRO GALVANIZADO, 3" X 2 1/2", CONEXÃO ROSQUEADA, INSTALADO EM REDE DE ALIMENTAÇÃO PARA HIDRANTE - FORNECIMENTO E INSTALAÇÃO. AF_12/2015</v>
          </cell>
          <cell r="D5515" t="str">
            <v>UN</v>
          </cell>
          <cell r="E5515" t="str">
            <v>93,43</v>
          </cell>
          <cell r="F5515" t="str">
            <v>96,20</v>
          </cell>
        </row>
        <row r="5516">
          <cell r="A5516" t="str">
            <v>92937</v>
          </cell>
          <cell r="B5516" t="str">
            <v>LUVA DE REDUÇÃO, EM FERRO GALVANIZADO, 3" X 2", CONEXÃO ROSQUEADA, INSTALADO EM REDE DE ALIMENTAÇÃO PARA HIDRANTE - FORNECIMENTO E INSTALAÇÃO. AF_12/2015</v>
          </cell>
          <cell r="D5516" t="str">
            <v>UN</v>
          </cell>
          <cell r="E5516" t="str">
            <v>93,43</v>
          </cell>
          <cell r="F5516" t="str">
            <v>96,20</v>
          </cell>
        </row>
        <row r="5517">
          <cell r="A5517" t="str">
            <v>92938</v>
          </cell>
          <cell r="B5517" t="str">
            <v>LUVA DE REDUÇÃO, EM FERRO GALVANIZADO, 1" X 1/2", CONEXÃO ROSQUEADA, INSTALADO EM REDE DE ALIMENTAÇÃO PARA SPRINKLER - FORNECIMENTO E INSTALAÇÃO. AF_12/2015</v>
          </cell>
          <cell r="D5517" t="str">
            <v>UN</v>
          </cell>
          <cell r="E5517" t="str">
            <v>17,95</v>
          </cell>
          <cell r="F5517" t="str">
            <v>18,96</v>
          </cell>
        </row>
        <row r="5518">
          <cell r="A5518" t="str">
            <v>92939</v>
          </cell>
          <cell r="B5518" t="str">
            <v>LUVA DE REDUÇÃO, EM FERRO GALVANIZADO, 1" X 3/4", CONEXÃO ROSQUEADA, INSTALADO EM REDE DE ALIMENTAÇÃO PARA SPRINKLER - FORNECIMENTO E INSTALAÇÃO. AF_12/2015</v>
          </cell>
          <cell r="D5518" t="str">
            <v>UN</v>
          </cell>
          <cell r="E5518" t="str">
            <v>18,11</v>
          </cell>
          <cell r="F5518" t="str">
            <v>19,12</v>
          </cell>
        </row>
        <row r="5519">
          <cell r="A5519" t="str">
            <v>92940</v>
          </cell>
          <cell r="B5519" t="str">
            <v>LUVA DE REDUÇÃO, EM FERRO GALVANIZADO, 1 1/4" X 1", CONEXÃO ROSQUEADA, INSTALADO EM REDE DE ALIMENTAÇÃO PARA SPRINKLER - FORNECIMENTO E INSTALAÇÃO. AF_12/2015</v>
          </cell>
          <cell r="D5519" t="str">
            <v>UN</v>
          </cell>
          <cell r="E5519" t="str">
            <v>22,99</v>
          </cell>
          <cell r="F5519" t="str">
            <v>24,05</v>
          </cell>
        </row>
        <row r="5520">
          <cell r="A5520" t="str">
            <v>92941</v>
          </cell>
          <cell r="B5520" t="str">
            <v>LUVA DE REDUÇÃO, EM FERRO GALVANIZADO, 1 1/4" X 1/2", CONEXÃO ROSQUEADA, INSTALADO EM REDE DE ALIMENTAÇÃO PARA SPRINKLER - FORNECIMENTO E INSTALAÇÃO. AF_12/2015</v>
          </cell>
          <cell r="D5520" t="str">
            <v>UN</v>
          </cell>
          <cell r="E5520" t="str">
            <v>22,98</v>
          </cell>
          <cell r="F5520" t="str">
            <v>24,04</v>
          </cell>
        </row>
        <row r="5521">
          <cell r="A5521" t="str">
            <v>92942</v>
          </cell>
          <cell r="B5521" t="str">
            <v>LUVA DE REDUÇÃO, EM FERRO GALVANIZADO, 1 1/4" X 3/4", CONEXÃO ROSQUEADA, INSTALADO EM REDE DE ALIMENTAÇÃO PARA SPRINKLER - FORNECIMENTO E INSTALAÇÃO. AF_12/2015</v>
          </cell>
          <cell r="D5521" t="str">
            <v>UN</v>
          </cell>
          <cell r="E5521" t="str">
            <v>22,98</v>
          </cell>
          <cell r="F5521" t="str">
            <v>24,04</v>
          </cell>
        </row>
        <row r="5522">
          <cell r="A5522" t="str">
            <v>92943</v>
          </cell>
          <cell r="B5522" t="str">
            <v>LUVA DE REDUÇÃO, EM FERRO GALVANIZADO, 1 1/2" X 1 1/4", CONEXÃO ROSQUEADA, INSTALADO EM REDE DE ALIMENTAÇÃO PARA SPRINKLER - FORNECIMENTO E INSTALAÇÃO. AF_12/2015</v>
          </cell>
          <cell r="D5522" t="str">
            <v>UN</v>
          </cell>
          <cell r="E5522" t="str">
            <v>26,37</v>
          </cell>
          <cell r="F5522" t="str">
            <v>27,50</v>
          </cell>
        </row>
        <row r="5523">
          <cell r="A5523" t="str">
            <v>92944</v>
          </cell>
          <cell r="B5523" t="str">
            <v>LUVA DE REDUÇÃO, EM FERRO GALVANIZADO, 1 1/2" X 1", CONEXÃO ROSQUEADA, INSTALADO EM REDE DE ALIMENTAÇÃO PARA SPRINKLER - FORNECIMENTO E INSTALAÇÃO. AF_12/2015</v>
          </cell>
          <cell r="D5523" t="str">
            <v>UN</v>
          </cell>
          <cell r="E5523" t="str">
            <v>26,37</v>
          </cell>
          <cell r="F5523" t="str">
            <v>27,50</v>
          </cell>
        </row>
        <row r="5524">
          <cell r="A5524" t="str">
            <v>92945</v>
          </cell>
          <cell r="B5524" t="str">
            <v>LUVA DE REDUÇÃO, EM FERRO GALVANIZADO, 1 1/2" X 3/4", CONEXÃO ROSQUEADA, INSTALADO EM REDE DE ALIMENTAÇÃO PARA SPRINKLER - FORNECIMENTO E INSTALAÇÃO. AF_12/2015</v>
          </cell>
          <cell r="D5524" t="str">
            <v>UN</v>
          </cell>
          <cell r="E5524" t="str">
            <v>26,37</v>
          </cell>
          <cell r="F5524" t="str">
            <v>27,50</v>
          </cell>
        </row>
        <row r="5525">
          <cell r="A5525" t="str">
            <v>92946</v>
          </cell>
          <cell r="B5525" t="str">
            <v>LUVA DE REDUÇÃO, EM FERRO GALVANIZADO, 2" X 1 1/2", CONEXÃO ROSQUEADA, INSTALADO EM REDE DE ALIMENTAÇÃO PARA SPRINKLER - FORNECIMENTO E INSTALAÇÃO. AF_12/2015</v>
          </cell>
          <cell r="D5525" t="str">
            <v>UN</v>
          </cell>
          <cell r="E5525" t="str">
            <v>36,73</v>
          </cell>
          <cell r="F5525" t="str">
            <v>37,95</v>
          </cell>
        </row>
        <row r="5526">
          <cell r="A5526" t="str">
            <v>92947</v>
          </cell>
          <cell r="B5526" t="str">
            <v>LUVA DE REDUÇÃO, EM FERRO GALVANIZADO, 2" X 1 1/4", CONEXÃO ROSQUEADA, INSTALADO EM REDE DE ALIMENTAÇÃO PARA SPRINKLER - FORNECIMENTO E INSTALAÇÃO. AF_12/2015</v>
          </cell>
          <cell r="D5526" t="str">
            <v>UN</v>
          </cell>
          <cell r="E5526" t="str">
            <v>36,73</v>
          </cell>
          <cell r="F5526" t="str">
            <v>37,95</v>
          </cell>
        </row>
        <row r="5527">
          <cell r="A5527" t="str">
            <v>92948</v>
          </cell>
          <cell r="B5527" t="str">
            <v>LUVA DE REDUÇÃO, EM FERRO GALVANIZADO, 2" X 1", CONEXÃO ROSQUEADA, INSTALADO EM REDE DE ALIMENTAÇÃO PARA SPRINKLER - FORNECIMENTO E INSTALAÇÃO. AF_12/2015</v>
          </cell>
          <cell r="D5527" t="str">
            <v>UN</v>
          </cell>
          <cell r="E5527" t="str">
            <v>36,73</v>
          </cell>
          <cell r="F5527" t="str">
            <v>37,95</v>
          </cell>
        </row>
        <row r="5528">
          <cell r="A5528" t="str">
            <v>92949</v>
          </cell>
          <cell r="B5528" t="str">
            <v>LUVA DE REDUÇÃO, EM FERRO GALVANIZADO, 2 1/2" X 1 1/2", CONEXÃO ROSQUEADA, INSTALADO EM REDE DE ALIMENTAÇÃO PARA SPRINKLER - FORNECIMENTO E INSTALAÇÃO. AF_12/2015</v>
          </cell>
          <cell r="D5528" t="str">
            <v>UN</v>
          </cell>
          <cell r="E5528" t="str">
            <v>57,04</v>
          </cell>
          <cell r="F5528" t="str">
            <v>58,38</v>
          </cell>
        </row>
        <row r="5529">
          <cell r="A5529" t="str">
            <v>92950</v>
          </cell>
          <cell r="B5529" t="str">
            <v>LUVA DE REDUÇÃO, EM FERRO GALVANIZADO, 2 1/2" X 2", CONEXÃO ROSQUEADA, INSTALADO EM REDE DE ALIMENTAÇÃO PARA SPRINKLER - FORNECIMENTO E INSTALAÇÃO. AF_12/2015</v>
          </cell>
          <cell r="D5529" t="str">
            <v>UN</v>
          </cell>
          <cell r="E5529" t="str">
            <v>57,04</v>
          </cell>
          <cell r="F5529" t="str">
            <v>58,38</v>
          </cell>
        </row>
        <row r="5530">
          <cell r="A5530" t="str">
            <v>92951</v>
          </cell>
          <cell r="B5530" t="str">
            <v>LUVA DE REDUÇÃO, EM FERRO GALVANIZADO, 3" X 2 1/2", CONEXÃO ROSQUEADA, INSTALADO EM REDE DE ALIMENTAÇÃO PARA SPRINKLER - FORNECIMENTO E INSTALAÇÃO. AF_12/2015</v>
          </cell>
          <cell r="D5530" t="str">
            <v>UN</v>
          </cell>
          <cell r="E5530" t="str">
            <v>81,53</v>
          </cell>
          <cell r="F5530" t="str">
            <v>82,99</v>
          </cell>
        </row>
        <row r="5531">
          <cell r="A5531" t="str">
            <v>92952</v>
          </cell>
          <cell r="B5531" t="str">
            <v>LUVA DE REDUÇÃO, EM FERRO GALVANIZADO, 3" X 2", CONEXÃO ROSQUEADA, INSTALADO EM REDE DE ALIMENTAÇÃO PARA SPRINKLER - FORNECIMENTO E INSTALAÇÃO. AF_12/2015</v>
          </cell>
          <cell r="D5531" t="str">
            <v>UN</v>
          </cell>
          <cell r="E5531" t="str">
            <v>81,53</v>
          </cell>
          <cell r="F5531" t="str">
            <v>82,99</v>
          </cell>
        </row>
        <row r="5532">
          <cell r="A5532" t="str">
            <v>92953</v>
          </cell>
          <cell r="B5532" t="str">
            <v>LUVA DE REDUÇÃO, EM FERRO GALVANIZADO, 3/4" X 1/2", CONEXÃO ROSQUEADA, INSTALADO EM RAMAIS E SUB-RAMAIS DE GÁS - FORNECIMENTO E INSTALAÇÃO. AF_12/2015</v>
          </cell>
          <cell r="D5532" t="str">
            <v>UN</v>
          </cell>
          <cell r="E5532" t="str">
            <v>15,41</v>
          </cell>
          <cell r="F5532" t="str">
            <v>16,40</v>
          </cell>
        </row>
        <row r="5533">
          <cell r="A5533" t="str">
            <v>93050</v>
          </cell>
          <cell r="B5533" t="str">
            <v>LUVA PASSANTE EM COBRE, DN 22 MM, SEM ANEL DE SOLDA, INSTALADO EM PRUMADA  FORNECIMENTO E INSTALAÇÃO. AF_01/2016</v>
          </cell>
          <cell r="D5533" t="str">
            <v>UN</v>
          </cell>
          <cell r="E5533" t="str">
            <v>6,93</v>
          </cell>
          <cell r="F5533" t="str">
            <v>7,15</v>
          </cell>
        </row>
        <row r="5534">
          <cell r="A5534" t="str">
            <v>93051</v>
          </cell>
          <cell r="B5534" t="str">
            <v>BUCHA DE REDUÇÃO EM COBRE, DN 22 MM X 15 MM, SEM ANEL DE SOLDA, BOLSA X BOLSA, INSTALADO EM PRUMADA  FORNECIMENTO E INSTALAÇÃO. AF_01/2016</v>
          </cell>
          <cell r="D5534" t="str">
            <v>UN</v>
          </cell>
          <cell r="E5534" t="str">
            <v>6,41</v>
          </cell>
          <cell r="F5534" t="str">
            <v>6,63</v>
          </cell>
        </row>
        <row r="5535">
          <cell r="A5535" t="str">
            <v>93052</v>
          </cell>
          <cell r="B5535" t="str">
            <v>JUNTA DE EXPANSÃO EM COBRE, DN 22 MM, PONTA X PONTA, INSTALADO EM PRUMADA  FORNECIMENTO E INSTALAÇÃO. AF_01/2016</v>
          </cell>
          <cell r="D5535" t="str">
            <v>UN</v>
          </cell>
          <cell r="E5535" t="str">
            <v>299,84</v>
          </cell>
          <cell r="F5535" t="str">
            <v>300,06</v>
          </cell>
        </row>
        <row r="5536">
          <cell r="A5536" t="str">
            <v>93054</v>
          </cell>
          <cell r="B5536" t="str">
            <v>CONECTOR EM BRONZE/LATÃO, DN 22 MM X 3/4", SEM ANEL DE SOLDA, BOLSA X ROSCA F, INSTALADO EM PRUMADA  FORNECIMENTO E INSTALAÇÃO. AF_01/2016</v>
          </cell>
          <cell r="D5536" t="str">
            <v>UN</v>
          </cell>
          <cell r="E5536" t="str">
            <v>13,04</v>
          </cell>
          <cell r="F5536" t="str">
            <v>13,26</v>
          </cell>
        </row>
        <row r="5537">
          <cell r="A5537" t="str">
            <v>93055</v>
          </cell>
          <cell r="B5537" t="str">
            <v>CURVA DE TRANSPOSIÇÃO EM BRONZE/LATÃO, DN 22 MM, SEM ANEL DE SOLDA, BOLSA X BOLSA, INSTALADO EM PRUMADA  FORNECIMENTO E INSTALAÇÃO. AF_01/2016</v>
          </cell>
          <cell r="D5537" t="str">
            <v>UN</v>
          </cell>
          <cell r="E5537" t="str">
            <v>26,33</v>
          </cell>
          <cell r="F5537" t="str">
            <v>26,55</v>
          </cell>
        </row>
        <row r="5538">
          <cell r="A5538" t="str">
            <v>93056</v>
          </cell>
          <cell r="B5538" t="str">
            <v>LUVA PASSANTE EM COBRE, DN 28 MM, SEM ANEL DE SOLDA, INSTALADO EM PRUMADA  FORNECIMENTO E INSTALAÇÃO. AF_01/2016</v>
          </cell>
          <cell r="D5538" t="str">
            <v>UN</v>
          </cell>
          <cell r="E5538" t="str">
            <v>10,05</v>
          </cell>
          <cell r="F5538" t="str">
            <v>10,30</v>
          </cell>
        </row>
        <row r="5539">
          <cell r="A5539" t="str">
            <v>93057</v>
          </cell>
          <cell r="B5539" t="str">
            <v>BUCHA DE REDUÇÃO EM COBRE, DN 28 MM X 22 MM, SEM ANEL DE SOLDA, PONTA X BOLSA, INSTALADO EM PRUMADA  FORNECIMENTO E INSTALAÇÃO. AF_01/2016</v>
          </cell>
          <cell r="D5539" t="str">
            <v>UN</v>
          </cell>
          <cell r="E5539" t="str">
            <v>8,81</v>
          </cell>
          <cell r="F5539" t="str">
            <v>9,06</v>
          </cell>
        </row>
        <row r="5540">
          <cell r="A5540" t="str">
            <v>93058</v>
          </cell>
          <cell r="B5540" t="str">
            <v>JUNTA DE EXPANSÃO EM COBRE, DN 28 MM, PONTA X PONTA, INSTALADO EM PRUMADA  FORNECIMENTO E INSTALAÇÃO. AF_01/2016</v>
          </cell>
          <cell r="D5540" t="str">
            <v>UN</v>
          </cell>
          <cell r="E5540" t="str">
            <v>329,73</v>
          </cell>
          <cell r="F5540" t="str">
            <v>329,98</v>
          </cell>
        </row>
        <row r="5541">
          <cell r="A5541" t="str">
            <v>93059</v>
          </cell>
          <cell r="B5541" t="str">
            <v>CONECTOR EM BRONZE/LATÃO, DN 28 MM X 1/2", SEM ANEL DE SOLDA, BOLSA X ROSCA F, INSTALADO EM PRUMADA  FORNECIMENTO E INSTALAÇÃO. AF_01/2016</v>
          </cell>
          <cell r="D5541" t="str">
            <v>UN</v>
          </cell>
          <cell r="E5541" t="str">
            <v>17,84</v>
          </cell>
          <cell r="F5541" t="str">
            <v>18,09</v>
          </cell>
        </row>
        <row r="5542">
          <cell r="A5542" t="str">
            <v>93060</v>
          </cell>
          <cell r="B5542" t="str">
            <v>CURVA DE TRANSPOSIÇÃO EM BRONZE/LATÃO, DN 28 MM, SEM ANEL DE SOLDA, BOLSA X BOLSA, INSTALADO EM PRUMADA  FORNECIMENTO E INSTALAÇÃO. AF_01/2016</v>
          </cell>
          <cell r="D5542" t="str">
            <v>UN</v>
          </cell>
          <cell r="E5542" t="str">
            <v>45,72</v>
          </cell>
          <cell r="F5542" t="str">
            <v>45,97</v>
          </cell>
        </row>
        <row r="5543">
          <cell r="A5543" t="str">
            <v>93061</v>
          </cell>
          <cell r="B5543" t="str">
            <v>LUVA PASSANTE EM COBRE, DN 35 MM, SEM ANEL DE SOLDA, INSTALADO EM PRUMADA  FORNECIMENTO E INSTALAÇÃO. AF_01/2016</v>
          </cell>
          <cell r="D5543" t="str">
            <v>UN</v>
          </cell>
          <cell r="E5543" t="str">
            <v>18,64</v>
          </cell>
          <cell r="F5543" t="str">
            <v>18,94</v>
          </cell>
        </row>
        <row r="5544">
          <cell r="A5544" t="str">
            <v>93062</v>
          </cell>
          <cell r="B5544" t="str">
            <v>BUCHA DE REDUÇÃO EM COBRE, DN 35 MM X 28 MM, SEM ANEL DE SOLDA, PONTA X BOLSA, INSTALADO EM PRUMADA  FORNECIMENTO E INSTALAÇÃO. AF_01/2016</v>
          </cell>
          <cell r="D5544" t="str">
            <v>UN</v>
          </cell>
          <cell r="E5544" t="str">
            <v>16,23</v>
          </cell>
          <cell r="F5544" t="str">
            <v>16,53</v>
          </cell>
        </row>
        <row r="5545">
          <cell r="A5545" t="str">
            <v>93063</v>
          </cell>
          <cell r="B5545" t="str">
            <v>JUNTA DE EXPANSÃO EM BRONZE/LATÃO, DN 35 MM, PONTA X PONTA, INSTALADO EM PRUMADA  FORNECIMENTO E INSTALAÇÃO. AF_01/2016</v>
          </cell>
          <cell r="D5545" t="str">
            <v>UN</v>
          </cell>
          <cell r="E5545" t="str">
            <v>377,69</v>
          </cell>
          <cell r="F5545" t="str">
            <v>377,99</v>
          </cell>
        </row>
        <row r="5546">
          <cell r="A5546" t="str">
            <v>93064</v>
          </cell>
          <cell r="B5546" t="str">
            <v>LUVA PASSANTE EM COBRE, DN 42 MM, SEM ANEL DE SOLDA, INSTALADO EM PRUMADA  FORNECIMENTO E INSTALAÇÃO. AF_01/2016</v>
          </cell>
          <cell r="D5546" t="str">
            <v>UN</v>
          </cell>
          <cell r="E5546" t="str">
            <v>28,65</v>
          </cell>
          <cell r="F5546" t="str">
            <v>28,99</v>
          </cell>
        </row>
        <row r="5547">
          <cell r="A5547" t="str">
            <v>93065</v>
          </cell>
          <cell r="B5547" t="str">
            <v>BUCHA DE REDUÇÃO EM COBRE, DN 42 MM X 35 MM, SEM ANEL DE SOLDA, PONTA X BOLSA, INSTALADO EM PRUMADA  FORNECIMENTO E INSTALAÇÃO. AF_01/2016</v>
          </cell>
          <cell r="D5547" t="str">
            <v>UN</v>
          </cell>
          <cell r="E5547" t="str">
            <v>26,87</v>
          </cell>
          <cell r="F5547" t="str">
            <v>27,21</v>
          </cell>
        </row>
        <row r="5548">
          <cell r="A5548" t="str">
            <v>93066</v>
          </cell>
          <cell r="B5548" t="str">
            <v>JUNTA DE EXPANSÃO EM BRONZE/LATÃO, DN 42 MM, PONTA X PONTA, INSTALADO EM PRUMADA  FORNECIMENTO E INSTALAÇÃO. AF_01/2016</v>
          </cell>
          <cell r="D5548" t="str">
            <v>UN</v>
          </cell>
          <cell r="E5548" t="str">
            <v>474,09</v>
          </cell>
          <cell r="F5548" t="str">
            <v>474,43</v>
          </cell>
        </row>
        <row r="5549">
          <cell r="A5549" t="str">
            <v>93067</v>
          </cell>
          <cell r="B5549" t="str">
            <v>LUVA PASSANTE EM COBRE, DN 54 MM, SEM ANEL DE SOLDA, INSTALADO EM PRUMADA  FORNECIMENTO E INSTALAÇÃO. AF_01/2016</v>
          </cell>
          <cell r="D5549" t="str">
            <v>UN</v>
          </cell>
          <cell r="E5549" t="str">
            <v>42,36</v>
          </cell>
          <cell r="F5549" t="str">
            <v>42,78</v>
          </cell>
        </row>
        <row r="5550">
          <cell r="A5550" t="str">
            <v>93068</v>
          </cell>
          <cell r="B5550" t="str">
            <v>BUCHA DE REDUÇÃO EM COBRE, DN 54 MM X 42 MM, SEM ANEL DE SOLDA, PONTA X BOLSA, INSTALADO EM PRUMADA  FORNECIMENTO E INSTALAÇÃO. AF_01/2016</v>
          </cell>
          <cell r="D5550" t="str">
            <v>UN</v>
          </cell>
          <cell r="E5550" t="str">
            <v>37,13</v>
          </cell>
          <cell r="F5550" t="str">
            <v>37,55</v>
          </cell>
        </row>
        <row r="5551">
          <cell r="A5551" t="str">
            <v>93069</v>
          </cell>
          <cell r="B5551" t="str">
            <v>JUNTA DE EXPANSÃO EM BRONZE/LATÃO, DN 54 MM, PONTA X PONTA, INSTALADO EM PRUMADA  FORNECIMENTO E INSTALAÇÃO. AF_01/2016</v>
          </cell>
          <cell r="D5551" t="str">
            <v>UN</v>
          </cell>
          <cell r="E5551" t="str">
            <v>656,96</v>
          </cell>
          <cell r="F5551" t="str">
            <v>657,38</v>
          </cell>
        </row>
        <row r="5552">
          <cell r="A5552" t="str">
            <v>93070</v>
          </cell>
          <cell r="B5552" t="str">
            <v>LUVA PASSANTE EM COBRE, DN 66 MM, SEM ANEL DE SOLDA, INSTALADO EM PRUMADA  FORNECIMENTO E INSTALAÇÃO. AF_01/2016</v>
          </cell>
          <cell r="D5552" t="str">
            <v>UN</v>
          </cell>
          <cell r="E5552" t="str">
            <v>106,19</v>
          </cell>
          <cell r="F5552" t="str">
            <v>106,69</v>
          </cell>
        </row>
        <row r="5553">
          <cell r="A5553" t="str">
            <v>93071</v>
          </cell>
          <cell r="B5553" t="str">
            <v>BUCHA DE REDUÇÃO EM COBRE, DN 66 MM X 54 MM, SEM ANEL DE SOLDA, PONTA X BOLSA, INSTALADO EM PRUMADA  FORNECIMENTO E INSTALAÇÃO. AF_01/2016</v>
          </cell>
          <cell r="D5553" t="str">
            <v>UN</v>
          </cell>
          <cell r="E5553" t="str">
            <v>98,65</v>
          </cell>
          <cell r="F5553" t="str">
            <v>99,15</v>
          </cell>
        </row>
        <row r="5554">
          <cell r="A5554" t="str">
            <v>93072</v>
          </cell>
          <cell r="B5554" t="str">
            <v>JUNTA DE EXPANSÃO EM BRONZE/LATÃO, DN 66 MM, PONTA X PONTA, INSTALADO EM PRUMADA  FORNECIMENTO E INSTALAÇÃO. AF_01/2016</v>
          </cell>
          <cell r="D5554" t="str">
            <v>UN</v>
          </cell>
          <cell r="E5554" t="str">
            <v>866,71</v>
          </cell>
          <cell r="F5554" t="str">
            <v>867,21</v>
          </cell>
        </row>
        <row r="5555">
          <cell r="A5555" t="str">
            <v>93073</v>
          </cell>
          <cell r="B5555" t="str">
            <v>TE DUPLA CURVA EM BRONZE/LATÃO, DN 3/4" X 22 MM X 3/4", SEM ANEL DE SOLDA, ROSCA F X BOLSA X ROSCA F, INSTALADO EM PRUMADA  FORNECIMENTO E INSTALAÇÃO. AF_01/2016</v>
          </cell>
          <cell r="D5555" t="str">
            <v>UN</v>
          </cell>
          <cell r="E5555" t="str">
            <v>48,17</v>
          </cell>
          <cell r="F5555" t="str">
            <v>48,61</v>
          </cell>
        </row>
        <row r="5556">
          <cell r="A5556" t="str">
            <v>93074</v>
          </cell>
          <cell r="B5556" t="str">
            <v>CURVA EM COBRE, DN 15 MM, 45 GRAUS, SEM ANEL DE SOLDA, BOLSA X BOLSA, INSTALADO EM RAMAL DE DISTRIBUIÇÃO  FORNECIMENTO E INSTALAÇÃO. AF_01/2016</v>
          </cell>
          <cell r="D5556" t="str">
            <v>UN</v>
          </cell>
          <cell r="E5556" t="str">
            <v>7,74</v>
          </cell>
          <cell r="F5556" t="str">
            <v>8,20</v>
          </cell>
        </row>
        <row r="5557">
          <cell r="A5557" t="str">
            <v>93075</v>
          </cell>
          <cell r="B5557" t="str">
            <v>COTOVELO EM BRONZE/LATÃO, DN 15 MM X 1/2", 90 GRAUS, SEM ANEL DE SOLDA, BOLSA X ROSCA F, INSTALADO EM RAMAL DE DISTRIBUIÇÃO  FORNECIMENTO E INSTALAÇÃO. AF_01/2016</v>
          </cell>
          <cell r="D5557" t="str">
            <v>UN</v>
          </cell>
          <cell r="E5557" t="str">
            <v>12,71</v>
          </cell>
          <cell r="F5557" t="str">
            <v>13,17</v>
          </cell>
        </row>
        <row r="5558">
          <cell r="A5558" t="str">
            <v>93076</v>
          </cell>
          <cell r="B5558" t="str">
            <v>CURVA EM COBRE, DN 22 MM, 45 GRAUS, SEM ANEL DE SOLDA, BOLSA X BOLSA, INSTALADO EM RAMAL DE DISTRIBUIÇÃO  FORNECIMENTO E INSTALAÇÃO. AF_01/2016</v>
          </cell>
          <cell r="D5558" t="str">
            <v>UN</v>
          </cell>
          <cell r="E5558" t="str">
            <v>12,39</v>
          </cell>
          <cell r="F5558" t="str">
            <v>12,92</v>
          </cell>
        </row>
        <row r="5559">
          <cell r="A5559" t="str">
            <v>93077</v>
          </cell>
          <cell r="B5559" t="str">
            <v>COTOVELO EM BRONZE/LATÃO, DN 22 MM X 1/2", 90 GRAUS, SEM ANEL DE SOLDA, BOLSA X ROSCA F, INSTALADO EM RAMAL DE DISTRIBUIÇÃO  FORNECIMENTO E INSTALAÇÃO. AF_01/2016</v>
          </cell>
          <cell r="D5559" t="str">
            <v>UN</v>
          </cell>
          <cell r="E5559" t="str">
            <v>17,98</v>
          </cell>
          <cell r="F5559" t="str">
            <v>18,51</v>
          </cell>
        </row>
        <row r="5560">
          <cell r="A5560" t="str">
            <v>93078</v>
          </cell>
          <cell r="B5560" t="str">
            <v>COTOVELO EM BRONZE/LATÃO, DN 22 MM X 3/4", 90 GRAUS, SEM ANEL DE SOLDA, BOLSA X ROSCA F, INSTALADO EM RAMAL DE DISTRIBUIÇÃO  FORNECIMENTO E INSTALAÇÃO. AF_01/2016</v>
          </cell>
          <cell r="D5560" t="str">
            <v>UN</v>
          </cell>
          <cell r="E5560" t="str">
            <v>19,44</v>
          </cell>
          <cell r="F5560" t="str">
            <v>19,97</v>
          </cell>
        </row>
        <row r="5561">
          <cell r="A5561" t="str">
            <v>93079</v>
          </cell>
          <cell r="B5561" t="str">
            <v>CURVA EM COBRE, DN 28 MM, 45 GRAUS, SEM ANEL DE SOLDA, BOLSA X BOLSA, INSTALADO EM RAMAL DE DISTRIBUIÇÃO  FORNECIMENTO E INSTALAÇÃO. AF_01/2016</v>
          </cell>
          <cell r="D5561" t="str">
            <v>UN</v>
          </cell>
          <cell r="E5561" t="str">
            <v>17,22</v>
          </cell>
          <cell r="F5561" t="str">
            <v>17,80</v>
          </cell>
        </row>
        <row r="5562">
          <cell r="A5562" t="str">
            <v>93080</v>
          </cell>
          <cell r="B5562" t="str">
            <v>LUVA PASSANTE EM COBRE, DN 15 MM, SEM ANEL DE SOLDA, INSTALADO EM RAMAL DE DISTRIBUIÇÃO  FORNECIMENTO E INSTALAÇÃO. AF_01/2016</v>
          </cell>
          <cell r="D5562" t="str">
            <v>UN</v>
          </cell>
          <cell r="E5562" t="str">
            <v>5,07</v>
          </cell>
          <cell r="F5562" t="str">
            <v>5,37</v>
          </cell>
        </row>
        <row r="5563">
          <cell r="A5563" t="str">
            <v>93081</v>
          </cell>
          <cell r="B5563" t="str">
            <v>CONECTOR EM BRONZE/LATÃO, DN 15 MM X 1/2", SEM ANEL DE SOLDA, BOLSA X ROSCA F, INSTALADO EM RAMAL DE DISTRIBUIÇÃO  FORNECIMENTO E INSTALAÇÃO. AF_01/2016</v>
          </cell>
          <cell r="D5563" t="str">
            <v>UN</v>
          </cell>
          <cell r="E5563" t="str">
            <v>11,38</v>
          </cell>
          <cell r="F5563" t="str">
            <v>11,68</v>
          </cell>
        </row>
        <row r="5564">
          <cell r="A5564" t="str">
            <v>93082</v>
          </cell>
          <cell r="B5564" t="str">
            <v>CURVA DE TRANSPOSIÇÃO EM BRONZE/LATÃO, DN 15 MM, SEM ANEL DE SOLDA, BOLSA X BOLSA, INSTALADO EM RAMAL DE DISTRIBUIÇÃO  FORNECIMENTO E INSTALAÇÃO. AF_01/2016</v>
          </cell>
          <cell r="D5564" t="str">
            <v>UN</v>
          </cell>
          <cell r="E5564" t="str">
            <v>13,89</v>
          </cell>
          <cell r="F5564" t="str">
            <v>14,19</v>
          </cell>
        </row>
        <row r="5565">
          <cell r="A5565" t="str">
            <v>93083</v>
          </cell>
          <cell r="B5565" t="str">
            <v>JUNTA DE EXPANSÃO EM COBRE, DN 15 MM, PONTA X PONTA, INSTALADO EM RAMAL DE DISTRIBUIÇÃO  FORNECIMENTO E INSTALAÇÃO. AF_01/2016</v>
          </cell>
          <cell r="D5565" t="str">
            <v>UN</v>
          </cell>
          <cell r="E5565" t="str">
            <v>259,31</v>
          </cell>
          <cell r="F5565" t="str">
            <v>259,61</v>
          </cell>
        </row>
        <row r="5566">
          <cell r="A5566" t="str">
            <v>93084</v>
          </cell>
          <cell r="B5566" t="str">
            <v>LUVA PASSANTE EM COBRE, DN 22 MM, SEM ANEL DE SOLDA, INSTALADO EM RAMAL DE DISTRIBUIÇÃO  FORNECIMENTO E INSTALAÇÃO. AF_01/2016</v>
          </cell>
          <cell r="D5566" t="str">
            <v>UN</v>
          </cell>
          <cell r="E5566" t="str">
            <v>8,22</v>
          </cell>
          <cell r="F5566" t="str">
            <v>8,57</v>
          </cell>
        </row>
        <row r="5567">
          <cell r="A5567" t="str">
            <v>93085</v>
          </cell>
          <cell r="B5567" t="str">
            <v>BUCHA DE REDUÇÃO EM COBRE, DN 22 MM X 15 MM, SEM ANEL DE SOLDA, PONTA X BOLSA, INSTALADO EM RAMAL DE DISTRIBUIÇÃO  FORNECIMENTO E INSTALAÇÃO. AF_01/2016</v>
          </cell>
          <cell r="D5567" t="str">
            <v>UN</v>
          </cell>
          <cell r="E5567" t="str">
            <v>7,70</v>
          </cell>
          <cell r="F5567" t="str">
            <v>8,05</v>
          </cell>
        </row>
        <row r="5568">
          <cell r="A5568" t="str">
            <v>93086</v>
          </cell>
          <cell r="B5568" t="str">
            <v>JUNTA DE EXPANSÃO EM COBRE, DN 22 MM, PONTA X PONTA, INSTALADO EM RAMAL DE DISTRIBUIÇÃO  FORNECIMENTO E INSTALAÇÃO. AF_01/2016</v>
          </cell>
          <cell r="D5568" t="str">
            <v>UN</v>
          </cell>
          <cell r="E5568" t="str">
            <v>301,13</v>
          </cell>
          <cell r="F5568" t="str">
            <v>301,48</v>
          </cell>
        </row>
        <row r="5569">
          <cell r="A5569" t="str">
            <v>93087</v>
          </cell>
          <cell r="B5569" t="str">
            <v>CONECTOR EM BRONZE/LATÃO, DN 22 MM X 1/2", SEM ANEL DE SOLDA, BOLSA X ROSCA F, INSTALADO EM RAMAL DE DISTRIBUIÇÃO  FORNECIMENTO E INSTALAÇÃO. AF_01/2016</v>
          </cell>
          <cell r="D5569" t="str">
            <v>UN</v>
          </cell>
          <cell r="E5569" t="str">
            <v>12,38</v>
          </cell>
          <cell r="F5569" t="str">
            <v>12,73</v>
          </cell>
        </row>
        <row r="5570">
          <cell r="A5570" t="str">
            <v>93088</v>
          </cell>
          <cell r="B5570" t="str">
            <v>CONECTOR EM BRONZE/LATÃO, DN 22 MM X 3/4", SEM ANEL DE SOLDA, BOLSA X ROSCA F, INSTALADO EM RAMAL DE DISTRIBUIÇÃO  FORNECIMENTO E INSTALAÇÃO. AF_01/2016</v>
          </cell>
          <cell r="D5570" t="str">
            <v>UN</v>
          </cell>
          <cell r="E5570" t="str">
            <v>14,46</v>
          </cell>
          <cell r="F5570" t="str">
            <v>14,81</v>
          </cell>
        </row>
        <row r="5571">
          <cell r="A5571" t="str">
            <v>93089</v>
          </cell>
          <cell r="B5571" t="str">
            <v>CURVA DE TRANSPOSIÇÃO EM BRONZE/LATÃO, DN 22 MM, SEM ANEL DE SOLDA, BOLSA X BOLSA, INSTALADO EM RAMAL DE DISTRIBUIÇÃO  FORNECIMENTO E INSTALAÇÃO. AF_01/2016</v>
          </cell>
          <cell r="D5571" t="str">
            <v>UN</v>
          </cell>
          <cell r="E5571" t="str">
            <v>27,62</v>
          </cell>
          <cell r="F5571" t="str">
            <v>27,97</v>
          </cell>
        </row>
        <row r="5572">
          <cell r="A5572" t="str">
            <v>93090</v>
          </cell>
          <cell r="B5572" t="str">
            <v>LUVA PASSANTE EM COBRE, DN 28 MM, SEM ANEL DE SOLDA, INSTALADO EM RAMAL DE DISTRIBUIÇÃO  FORNECIMENTO E INSTALAÇÃO. AF_01/2016</v>
          </cell>
          <cell r="D5572" t="str">
            <v>UN</v>
          </cell>
          <cell r="E5572" t="str">
            <v>11,35</v>
          </cell>
          <cell r="F5572" t="str">
            <v>11,74</v>
          </cell>
        </row>
        <row r="5573">
          <cell r="A5573" t="str">
            <v>93091</v>
          </cell>
          <cell r="B5573" t="str">
            <v>BUCHA DE REDUÇÃO EM COBRE, DN 28 MM X 22 MM, SEM ANEL DE SOLDA, INSTALADO EM RAMAL DE DISTRIBUIÇÃO  FORNECIMENTO E INSTALAÇÃO. AF_01/2016</v>
          </cell>
          <cell r="D5573" t="str">
            <v>UN</v>
          </cell>
          <cell r="E5573" t="str">
            <v>10,11</v>
          </cell>
          <cell r="F5573" t="str">
            <v>10,50</v>
          </cell>
        </row>
        <row r="5574">
          <cell r="A5574" t="str">
            <v>93092</v>
          </cell>
          <cell r="B5574" t="str">
            <v>JUNTA DE EXPANSÃO EM COBRE, DN 28 MM, PONTA X PONTA, INSTALADO EM RAMAL DE DISTRIBUIÇÃO  FORNECIMENTO E INSTALAÇÃO. AF_01/2016</v>
          </cell>
          <cell r="D5574" t="str">
            <v>UN</v>
          </cell>
          <cell r="E5574" t="str">
            <v>331,03</v>
          </cell>
          <cell r="F5574" t="str">
            <v>331,42</v>
          </cell>
        </row>
        <row r="5575">
          <cell r="A5575" t="str">
            <v>93093</v>
          </cell>
          <cell r="B5575" t="str">
            <v>CONECTOR EM BRONZE/LATÃO, DN 28 MM X 1/2", SEM ANEL DE SOLDA, BOLSA X ROSCA F, INSTALADO EM RAMAL DE DISTRIBUIÇÃO  FORNECIMENTO E INSTALAÇÃO. AF_01/2016</v>
          </cell>
          <cell r="D5575" t="str">
            <v>UN</v>
          </cell>
          <cell r="E5575" t="str">
            <v>19,14</v>
          </cell>
          <cell r="F5575" t="str">
            <v>19,53</v>
          </cell>
        </row>
        <row r="5576">
          <cell r="A5576" t="str">
            <v>93094</v>
          </cell>
          <cell r="B5576" t="str">
            <v>CURVA DE TRANSPOSIÇÃO EM BRONZE/LATÃO, DN 28 MM, SEM ANEL DE SOLDA, BOLSA X BOLSA, INSTALADO EM RAMAL DE DISTRIBUIÇÃO  FORNECIMENTO E INSTALAÇÃO. AF_01/2016</v>
          </cell>
          <cell r="D5576" t="str">
            <v>UN</v>
          </cell>
          <cell r="E5576" t="str">
            <v>47,02</v>
          </cell>
          <cell r="F5576" t="str">
            <v>47,41</v>
          </cell>
        </row>
        <row r="5577">
          <cell r="A5577" t="str">
            <v>93095</v>
          </cell>
          <cell r="B5577" t="str">
            <v>TE DUPLA CURVA EM BRONZE/LATÃO, DN 1/2" X 15 MM X 1/2", SEM ANEL DE SOLDA, ROSCA F X BOLSA X ROSCA F, INSTALADO EM RAMAL DE DISTRIBUIÇÃO  FORNECIMENTO E INSTALAÇÃO. AF_01/2016</v>
          </cell>
          <cell r="D5577" t="str">
            <v>UN</v>
          </cell>
          <cell r="E5577" t="str">
            <v>35,67</v>
          </cell>
          <cell r="F5577" t="str">
            <v>36,29</v>
          </cell>
        </row>
        <row r="5578">
          <cell r="A5578" t="str">
            <v>93096</v>
          </cell>
          <cell r="B5578" t="str">
            <v>TE DUPLA CURVA EM BRONZE/LATÃO, DN 3/4" X 22 MM X 3/4", SEM ANEL DE SOLDA, ROSCA F X BOLSA X ROSCA F, INSTALADO EM RAMAL DE DISTRIBUIÇÃO  FORNECIMENTO E INSTALAÇÃO. AF_01/2016</v>
          </cell>
          <cell r="D5578" t="str">
            <v>UN</v>
          </cell>
          <cell r="E5578" t="str">
            <v>50,71</v>
          </cell>
          <cell r="F5578" t="str">
            <v>51,43</v>
          </cell>
        </row>
        <row r="5579">
          <cell r="A5579" t="str">
            <v>93097</v>
          </cell>
          <cell r="B5579" t="str">
            <v>CURVA EM COBRE, DN 15 MM, 45 GRAUS, SEM ANEL DE SOLDA, BOLSA X BOLSA, INSTALADO EM RAMAL E SUB-RAMAL  FORNECIMENTO E INSTALAÇÃO. AF_01/2016</v>
          </cell>
          <cell r="D5579" t="str">
            <v>UN</v>
          </cell>
          <cell r="E5579" t="str">
            <v>7,90</v>
          </cell>
          <cell r="F5579" t="str">
            <v>8,37</v>
          </cell>
        </row>
        <row r="5580">
          <cell r="A5580" t="str">
            <v>93098</v>
          </cell>
          <cell r="B5580" t="str">
            <v>COTOVELO EM BRONZE/LATÃO, DN 15 MM X 1/2", 90 GRAUS, SEM ANEL DE SOLDA, BOLSA X ROSCA F, INSTALADO EM RAMAL E SUB-RAMAL  FORNECIMENTO E INSTALAÇÃO. AF_01/2016</v>
          </cell>
          <cell r="D5580" t="str">
            <v>UN</v>
          </cell>
          <cell r="E5580" t="str">
            <v>12,87</v>
          </cell>
          <cell r="F5580" t="str">
            <v>13,34</v>
          </cell>
        </row>
        <row r="5581">
          <cell r="A5581" t="str">
            <v>93099</v>
          </cell>
          <cell r="B5581" t="str">
            <v>CURVA EM COBRE, DN 22 MM, 45 GRAUS, SEM ANEL DE SOLDA, BOLSA X BOLSA, INSTALADO EM RAMAL E SUB-RAMAL  FORNECIMENTO E INSTALAÇÃO. AF_01/2016</v>
          </cell>
          <cell r="D5581" t="str">
            <v>UN</v>
          </cell>
          <cell r="E5581" t="str">
            <v>14,15</v>
          </cell>
          <cell r="F5581" t="str">
            <v>14,87</v>
          </cell>
        </row>
        <row r="5582">
          <cell r="A5582" t="str">
            <v>93100</v>
          </cell>
          <cell r="B5582" t="str">
            <v>COTOVELO EM BRONZE/LATÃO, DN 22 MM X 1/2", 90 GRAUS, SEM ANEL DE SOLDA, BOLSA X ROSCA F, INSTALADO EM RAMAL E SUB-RAMAL  FORNECIMENTO E INSTALAÇÃO. AF_01/2016</v>
          </cell>
          <cell r="D5582" t="str">
            <v>UN</v>
          </cell>
          <cell r="E5582" t="str">
            <v>19,74</v>
          </cell>
          <cell r="F5582" t="str">
            <v>20,46</v>
          </cell>
        </row>
        <row r="5583">
          <cell r="A5583" t="str">
            <v>93101</v>
          </cell>
          <cell r="B5583" t="str">
            <v>COTOVELO EM BRONZE/LATÃO, DN 22 MM X 3/4", 90 GRAUS, SEM ANEL DE SOLDA, BOLSA X ROSCA F, INSTALADO EM RAMAL E SUB-RAMAL  FORNECIMENTO E INSTALAÇÃO. AF_01/2016</v>
          </cell>
          <cell r="D5583" t="str">
            <v>UN</v>
          </cell>
          <cell r="E5583" t="str">
            <v>21,20</v>
          </cell>
          <cell r="F5583" t="str">
            <v>21,92</v>
          </cell>
        </row>
        <row r="5584">
          <cell r="A5584" t="str">
            <v>93102</v>
          </cell>
          <cell r="B5584" t="str">
            <v>CURVA EM COBRE, DN 28 MM, 45 GRAUS, SEM ANEL DE SOLDA, BOLSA X BOLSA, INSTALADO EM RAMAL E SUB-RAMAL  FORNECIMENTO E INSTALAÇÃO. AF_01/2016</v>
          </cell>
          <cell r="D5584" t="str">
            <v>UN</v>
          </cell>
          <cell r="E5584" t="str">
            <v>18,82</v>
          </cell>
          <cell r="F5584" t="str">
            <v>19,58</v>
          </cell>
        </row>
        <row r="5585">
          <cell r="A5585" t="str">
            <v>93103</v>
          </cell>
          <cell r="B5585" t="str">
            <v>LUVA PASSANTE EM COBRE, DN 15 MM, SEM ANEL DE SOLDA, INSTALADO EM RAMAL E SUB-RAMAL  FORNECIMENTO E INSTALAÇÃO. AF_01/2016</v>
          </cell>
          <cell r="D5585" t="str">
            <v>UN</v>
          </cell>
          <cell r="E5585" t="str">
            <v>5,20</v>
          </cell>
          <cell r="F5585" t="str">
            <v>5,51</v>
          </cell>
        </row>
        <row r="5586">
          <cell r="A5586" t="str">
            <v>93104</v>
          </cell>
          <cell r="B5586" t="str">
            <v>CONECTOR EM BRONZE/LATÃO, DN 15 MM X 1/2", SEM ANEL DE SOLDA, BOLSA X ROSCA F, INSTALADO EM RAMAL E SUB-RAMAL  FORNECIMENTO E INSTALAÇÃO. AF_01/2016</v>
          </cell>
          <cell r="D5586" t="str">
            <v>UN</v>
          </cell>
          <cell r="E5586" t="str">
            <v>11,51</v>
          </cell>
          <cell r="F5586" t="str">
            <v>11,82</v>
          </cell>
        </row>
        <row r="5587">
          <cell r="A5587" t="str">
            <v>93105</v>
          </cell>
          <cell r="B5587" t="str">
            <v>CURVA DE TRANSPOSIÇÃO EM BRONZE/LATÃO, DN 15 MM, SEM ANEL DE SOLDA, BOLSA X BOLSA, INSTALADO EM RAMAL E SUB-RAMAL  FORNECIMENTO E INSTALAÇÃO. AF_01/2016</v>
          </cell>
          <cell r="D5587" t="str">
            <v>UN</v>
          </cell>
          <cell r="E5587" t="str">
            <v>14,02</v>
          </cell>
          <cell r="F5587" t="str">
            <v>14,33</v>
          </cell>
        </row>
        <row r="5588">
          <cell r="A5588" t="str">
            <v>93106</v>
          </cell>
          <cell r="B5588" t="str">
            <v>JUNTA DE EXPANSÃO EM COBRE, DN 15 MM, PONTA X PONTA, INSTALADO EM RAMAL E SUB-RAMAL  FORNECIMENTO E INSTALAÇÃO. AF_01/2016</v>
          </cell>
          <cell r="D5588" t="str">
            <v>UN</v>
          </cell>
          <cell r="E5588" t="str">
            <v>259,44</v>
          </cell>
          <cell r="F5588" t="str">
            <v>259,75</v>
          </cell>
        </row>
        <row r="5589">
          <cell r="A5589" t="str">
            <v>93107</v>
          </cell>
          <cell r="B5589" t="str">
            <v>LUVA PASSANTE EM COBRE, DN 22 MM, SEM ANEL DE SOLDA, INSTALADO EM RAMAL E SUB-RAMAL  FORNECIMENTO E INSTALAÇÃO. AF_01/2016</v>
          </cell>
          <cell r="D5589" t="str">
            <v>UN</v>
          </cell>
          <cell r="E5589" t="str">
            <v>9,37</v>
          </cell>
          <cell r="F5589" t="str">
            <v>9,85</v>
          </cell>
        </row>
        <row r="5590">
          <cell r="A5590" t="str">
            <v>93108</v>
          </cell>
          <cell r="B5590" t="str">
            <v>BUCHA DE REDUÇÃO EM COBRE, DN 22 MM X 15 MM, SEM ANEL DE SOLDA, PONTA X BOLSA, INSTALADO EM RAMAL E SUB-RAMAL  FORNECIMENTO E INSTALAÇÃO. AF_01/2016</v>
          </cell>
          <cell r="D5590" t="str">
            <v>UN</v>
          </cell>
          <cell r="E5590" t="str">
            <v>8,85</v>
          </cell>
          <cell r="F5590" t="str">
            <v>9,33</v>
          </cell>
        </row>
        <row r="5591">
          <cell r="A5591" t="str">
            <v>93109</v>
          </cell>
          <cell r="B5591" t="str">
            <v>JUNTA DE EXPANSÃO EM COBRE, DN 22 MM, PONTA X PONTA, INSTALADO EM RAMAL E SUB-RAMAL  FORNECIMENTO E INSTALAÇÃO. AF_01/2016</v>
          </cell>
          <cell r="D5591" t="str">
            <v>UN</v>
          </cell>
          <cell r="E5591" t="str">
            <v>302,28</v>
          </cell>
          <cell r="F5591" t="str">
            <v>302,76</v>
          </cell>
        </row>
        <row r="5592">
          <cell r="A5592" t="str">
            <v>93110</v>
          </cell>
          <cell r="B5592" t="str">
            <v>CONECTOR EM BRONZE/LATÃO, DN 22 MM X 1/2", SEM ANEL DE SOLDA, BOLSA X ROSCA F, INSTALADO EM RAMAL E SUB-RAMAL  FORNECIMENTO E INSTALAÇÃO. AF_01/2016</v>
          </cell>
          <cell r="D5592" t="str">
            <v>UN</v>
          </cell>
          <cell r="E5592" t="str">
            <v>13,53</v>
          </cell>
          <cell r="F5592" t="str">
            <v>14,01</v>
          </cell>
        </row>
        <row r="5593">
          <cell r="A5593" t="str">
            <v>93111</v>
          </cell>
          <cell r="B5593" t="str">
            <v>CONECTOR EM BRONZE/LATÃO, DN 22 MM X 3/4", SEM ANEL DE SOLDA, BOLSA X ROSCA F, INSTALADO EM RAMAL E SUB-RAMAL  FORNECIMENTO E INSTALAÇÃO. AF_01/2016</v>
          </cell>
          <cell r="D5593" t="str">
            <v>UN</v>
          </cell>
          <cell r="E5593" t="str">
            <v>15,48</v>
          </cell>
          <cell r="F5593" t="str">
            <v>15,96</v>
          </cell>
        </row>
        <row r="5594">
          <cell r="A5594" t="str">
            <v>93112</v>
          </cell>
          <cell r="B5594" t="str">
            <v>CURVA DE TRANSPOSIÇÃO EM BRONZE/LATÃO, DN 22 MM, SEM ANEL DE SOLDA, BOLSA X BOLSA, INSTALADO EM RAMAL E SUB-RAMAL  FORNECIMENTO E INSTALAÇÃO. AF_01/2016</v>
          </cell>
          <cell r="D5594" t="str">
            <v>UN</v>
          </cell>
          <cell r="E5594" t="str">
            <v>28,77</v>
          </cell>
          <cell r="F5594" t="str">
            <v>29,25</v>
          </cell>
        </row>
        <row r="5595">
          <cell r="A5595" t="str">
            <v>93113</v>
          </cell>
          <cell r="B5595" t="str">
            <v>LUVA PASSANTE EM COBRE, DN 28 MM, SEM ANEL DE SOLDA, INSTALADO EM RAMAL E SUB-RAMAL  FORNECIMENTO E INSTALAÇÃO. AF_01/2016</v>
          </cell>
          <cell r="D5595" t="str">
            <v>UN</v>
          </cell>
          <cell r="E5595" t="str">
            <v>13,43</v>
          </cell>
          <cell r="F5595" t="str">
            <v>14,05</v>
          </cell>
        </row>
        <row r="5596">
          <cell r="A5596" t="str">
            <v>93114</v>
          </cell>
          <cell r="B5596" t="str">
            <v>CONECTOR EM BRONZE/LATÃO, DN 28 MM X 1/2", SEM ANEL DE SOLDA, BOLSA X ROSCA F, INSTALADO EM RAMAL E SUB-RAMAL  FORNECIMENTO E INSTALAÇÃO. AF_01/2016</v>
          </cell>
          <cell r="D5596" t="str">
            <v>UN</v>
          </cell>
          <cell r="E5596" t="str">
            <v>21,22</v>
          </cell>
          <cell r="F5596" t="str">
            <v>21,84</v>
          </cell>
        </row>
        <row r="5597">
          <cell r="A5597" t="str">
            <v>93115</v>
          </cell>
          <cell r="B5597" t="str">
            <v>CURVA DE TRANSPOSIÇÃO EM BRONZE/LATÃO, DN 28 MM, SEM ANEL DE SOLDA, BOLSA X BOLSA, INSTALADO EM RAMAL E SUB-RAMAL  FORNECIMENTO E INSTALAÇÃO. AF_01/2016</v>
          </cell>
          <cell r="D5597" t="str">
            <v>UN</v>
          </cell>
          <cell r="E5597" t="str">
            <v>49,10</v>
          </cell>
          <cell r="F5597" t="str">
            <v>49,72</v>
          </cell>
        </row>
        <row r="5598">
          <cell r="A5598" t="str">
            <v>93116</v>
          </cell>
          <cell r="B5598" t="str">
            <v>JUNTA DE EXPANSÃO EM COBRE, DN 28 MM, PONTA X PONTA, INSTALADO EM RAMAL E SUB-RAMAL  FORNECIMENTO E INSTALAÇÃO. AF_01/2016</v>
          </cell>
          <cell r="D5598" t="str">
            <v>UN</v>
          </cell>
          <cell r="E5598" t="str">
            <v>333,11</v>
          </cell>
          <cell r="F5598" t="str">
            <v>333,73</v>
          </cell>
        </row>
        <row r="5599">
          <cell r="A5599" t="str">
            <v>93117</v>
          </cell>
          <cell r="B5599" t="str">
            <v>TE DUPLA CURVA EM BRONZE/LATÃO, DN 1/2" X 15 MM X 1/2", SEM ANEL DE SOLDA, ROSCA F X BOLSA X ROSCA F, INSTALADO EM RAMAL E SUB-RAMAL  FORNECIMENTO E INSTALAÇÃO. AF_01/2016</v>
          </cell>
          <cell r="D5599" t="str">
            <v>UN</v>
          </cell>
          <cell r="E5599" t="str">
            <v>35,85</v>
          </cell>
          <cell r="F5599" t="str">
            <v>36,49</v>
          </cell>
        </row>
        <row r="5600">
          <cell r="A5600" t="str">
            <v>93118</v>
          </cell>
          <cell r="B5600" t="str">
            <v>TE DUPLA CURVA EM BRONZE/LATÃO, DN 3/4" X 22 MM X 3/4", SEM ANEL DE SOLDA, ROSCA F X BOLSA X ROSCA F, INSTALADO EM RAMAL E SUB-RAMAL  FORNECIMENTO E INSTALAÇÃO. AF_01/2016</v>
          </cell>
          <cell r="D5600" t="str">
            <v>UN</v>
          </cell>
          <cell r="E5600" t="str">
            <v>53,03</v>
          </cell>
          <cell r="F5600" t="str">
            <v>53,99</v>
          </cell>
        </row>
        <row r="5601">
          <cell r="A5601" t="str">
            <v>93119</v>
          </cell>
          <cell r="B5601" t="str">
            <v>CURVA EM COBRE, DN 22 MM, 45 GRAUS, SEM ANEL DE SOLDA, BOLSA X BOLSA, INSTALADO EM PRUMADA  FORNECIMENTO E INSTALAÇÃO. AF_01/2016</v>
          </cell>
          <cell r="D5601" t="str">
            <v>UN</v>
          </cell>
          <cell r="E5601" t="str">
            <v>10,49</v>
          </cell>
          <cell r="F5601" t="str">
            <v>10,82</v>
          </cell>
        </row>
        <row r="5602">
          <cell r="A5602" t="str">
            <v>93120</v>
          </cell>
          <cell r="B5602" t="str">
            <v>COTOVELO EM BRONZE/LATÃO, DN 22 MM X 1/2", 90 GRAUS, SEM ANEL DE SOLDA, BOLSA X ROSCA F, INSTALADO EM PRUMADA  FORNECIMENTO E INSTALAÇÃO. AF_01/2016</v>
          </cell>
          <cell r="D5602" t="str">
            <v>UN</v>
          </cell>
          <cell r="E5602" t="str">
            <v>16,08</v>
          </cell>
          <cell r="F5602" t="str">
            <v>16,41</v>
          </cell>
        </row>
        <row r="5603">
          <cell r="A5603" t="str">
            <v>93121</v>
          </cell>
          <cell r="B5603" t="str">
            <v>COTOVELO EM BRONZE/LATÃO, DN 22 MM X 3/4", 90 GRAUS, SEM ANEL DE SOLDA, BOLSA X ROSCA F, INSTALADO EM PRUMADA  FORNECIMENTO E INSTALAÇÃO. AF_01/2016</v>
          </cell>
          <cell r="D5603" t="str">
            <v>UN</v>
          </cell>
          <cell r="E5603" t="str">
            <v>17,54</v>
          </cell>
          <cell r="F5603" t="str">
            <v>17,87</v>
          </cell>
        </row>
        <row r="5604">
          <cell r="A5604" t="str">
            <v>93122</v>
          </cell>
          <cell r="B5604" t="str">
            <v>CURVA EM COBRE, DN 28 MM, 45 GRAUS, SEM ANEL DE SOLDA, BOLSA X BOLSA, INSTALADO EM PRUMADA  FORNECIMENTO E INSTALAÇÃO. AF_01/2016</v>
          </cell>
          <cell r="D5604" t="str">
            <v>UN</v>
          </cell>
          <cell r="E5604" t="str">
            <v>15,32</v>
          </cell>
          <cell r="F5604" t="str">
            <v>15,70</v>
          </cell>
        </row>
        <row r="5605">
          <cell r="A5605" t="str">
            <v>93123</v>
          </cell>
          <cell r="B5605" t="str">
            <v>CURVA EM COBRE, DN 35 MM, 45 GRAUS, SEM ANEL DE SOLDA, BOLSA X BOLSA, INSTALADO EM PRUMADA  FORNECIMENTO E INSTALAÇÃO. AF_01/2016</v>
          </cell>
          <cell r="D5605" t="str">
            <v>UN</v>
          </cell>
          <cell r="E5605" t="str">
            <v>33,51</v>
          </cell>
          <cell r="F5605" t="str">
            <v>33,96</v>
          </cell>
        </row>
        <row r="5606">
          <cell r="A5606" t="str">
            <v>93124</v>
          </cell>
          <cell r="B5606" t="str">
            <v>CURVA EM COBRE, DN 42 MM, 45 GRAUS, SEM ANEL DE SOLDA, BOLSA X BOLSA, INSTALADO EM PRUMADA  FORNECIMENTO E INSTALAÇÃO. AF_01/2016</v>
          </cell>
          <cell r="D5606" t="str">
            <v>UN</v>
          </cell>
          <cell r="E5606" t="str">
            <v>52,55</v>
          </cell>
          <cell r="F5606" t="str">
            <v>53,08</v>
          </cell>
        </row>
        <row r="5607">
          <cell r="A5607" t="str">
            <v>93125</v>
          </cell>
          <cell r="B5607" t="str">
            <v>CURVA EM COBRE, DN 54 MM, 45 GRAUS, SEM ANEL DE SOLDA, BOLSA X BOLSA, INSTALADO EM PRUMADA  FORNECIMENTO E INSTALAÇÃO. AF_01/2016</v>
          </cell>
          <cell r="D5607" t="str">
            <v>UN</v>
          </cell>
          <cell r="E5607" t="str">
            <v>76,35</v>
          </cell>
          <cell r="F5607" t="str">
            <v>76,99</v>
          </cell>
        </row>
        <row r="5608">
          <cell r="A5608" t="str">
            <v>93126</v>
          </cell>
          <cell r="B5608" t="str">
            <v>CURVA EM COBRE, DN 66 MM, 45 GRAUS, SEM ANEL DE SOLDA, BOLSA X BOLSA, INSTALADO EM PRUMADA  FORNECIMENTO E INSTALAÇÃO. AF_01/2016</v>
          </cell>
          <cell r="D5608" t="str">
            <v>UN</v>
          </cell>
          <cell r="E5608" t="str">
            <v>168,75</v>
          </cell>
          <cell r="F5608" t="str">
            <v>169,50</v>
          </cell>
        </row>
        <row r="5609">
          <cell r="A5609" t="str">
            <v>93133</v>
          </cell>
          <cell r="B5609" t="str">
            <v>BUCHA DE REDUÇÃO EM COBRE, DN 28 MM X 22 MM, SEM ANEL DE SOLDA, INSTALADO EM RAMAL E SUB-RAMAL  FORNECIMENTO E INSTALAÇÃO. AF_01/2016</v>
          </cell>
          <cell r="D5609" t="str">
            <v>UN</v>
          </cell>
          <cell r="E5609" t="str">
            <v>12,19</v>
          </cell>
          <cell r="F5609" t="str">
            <v>12,81</v>
          </cell>
        </row>
        <row r="5610">
          <cell r="A5610" t="str">
            <v>94465</v>
          </cell>
          <cell r="B5610" t="str">
            <v>LUVA, EM FERRO GALVANIZADO, CONEXÃO ROSQUEADA, DN 50 (2), INSTALADO EM RESERVAÇÃO DE ÁGUA DE EDIFICAÇÃO QUE POSSUA RESERVATÓRIO DE FIBRA/FIBROCIMENTO  FORNECIMENTO E INSTALAÇÃO. AF_06/2016</v>
          </cell>
          <cell r="D5610" t="str">
            <v>UN</v>
          </cell>
          <cell r="E5610" t="str">
            <v>33,77</v>
          </cell>
          <cell r="F5610" t="str">
            <v>34,94</v>
          </cell>
        </row>
        <row r="5611">
          <cell r="A5611" t="str">
            <v>94466</v>
          </cell>
          <cell r="B5611" t="str">
            <v>NIPLE, EM FERRO GALVANIZADO, CONEXÃO ROSQUEADA, DN 50 (2), INSTALADO EM RESERVAÇÃO DE ÁGUA DE EDIFICAÇÃO QUE POSSUA RESERVATÓRIO DE FIBRA/FIBROCIMENTO  FORNECIMENTO E INSTALAÇÃO. AF_06/2016</v>
          </cell>
          <cell r="D5611" t="str">
            <v>UN</v>
          </cell>
          <cell r="E5611" t="str">
            <v>33,78</v>
          </cell>
          <cell r="F5611" t="str">
            <v>34,95</v>
          </cell>
        </row>
        <row r="5612">
          <cell r="A5612" t="str">
            <v>94467</v>
          </cell>
          <cell r="B5612" t="str">
            <v>LUVA, EM FERRO GALVANIZADO, CONEXÃO ROSQUEADA, DN 65 (2 1/2), INSTALADO EM RESERVAÇÃO DE ÁGUA DE EDIFICAÇÃO QUE POSSUA RESERVATÓRIO DE FIBRA/FIBROCIMENTO  FORNECIMENTO E INSTALAÇÃO. AF_06/2016</v>
          </cell>
          <cell r="D5612" t="str">
            <v>UN</v>
          </cell>
          <cell r="E5612" t="str">
            <v>52,57</v>
          </cell>
          <cell r="F5612" t="str">
            <v>53,74</v>
          </cell>
        </row>
        <row r="5613">
          <cell r="A5613" t="str">
            <v>94468</v>
          </cell>
          <cell r="B5613" t="str">
            <v>NIPLE, EM FERRO GALVANIZADO, CONEXÃO ROSQUEADA, DN 65 (2 1/2), INSTALADO EM RESERVAÇÃO DE ÁGUA DE EDIFICAÇÃO QUE POSSUA RESERVATÓRIO DE FIBRA/FIBROCIMENTO  FORNECIMENTO E INSTALAÇÃO. AF_06/2016</v>
          </cell>
          <cell r="D5613" t="str">
            <v>UN</v>
          </cell>
          <cell r="E5613" t="str">
            <v>45,90</v>
          </cell>
          <cell r="F5613" t="str">
            <v>47,07</v>
          </cell>
        </row>
        <row r="5614">
          <cell r="A5614" t="str">
            <v>94469</v>
          </cell>
          <cell r="B5614" t="str">
            <v>LUVA, EM FERRO GALVANIZADO, CONEXÃO ROSQUEADA, DN 80 (3), INSTALADO EM RESERVAÇÃO DE ÁGUA DE EDIFICAÇÃO QUE POSSUA RESERVATÓRIO DE FIBRA/FIBROCIMENTO  FORNECIMENTO E INSTALAÇÃO. AF_06/2016</v>
          </cell>
          <cell r="D5614" t="str">
            <v>UN</v>
          </cell>
          <cell r="E5614" t="str">
            <v>76,51</v>
          </cell>
          <cell r="F5614" t="str">
            <v>77,97</v>
          </cell>
        </row>
        <row r="5615">
          <cell r="A5615" t="str">
            <v>94470</v>
          </cell>
          <cell r="B5615" t="str">
            <v>NIPLE, EM FERRO GALVANIZADO, CONEXÃO ROSQUEADA, DN 80 (3), INSTALADO EM RESERVAÇÃO DE ÁGUA DE EDIFICAÇÃO QUE POSSUA RESERVATÓRIO DE FIBRA/FIBROCIMENTO  FORNECIMENTO E INSTALAÇÃO. AF_06/2016</v>
          </cell>
          <cell r="D5615" t="str">
            <v>UN</v>
          </cell>
          <cell r="E5615" t="str">
            <v>70,57</v>
          </cell>
          <cell r="F5615" t="str">
            <v>72,03</v>
          </cell>
        </row>
        <row r="5616">
          <cell r="A5616" t="str">
            <v>94471</v>
          </cell>
          <cell r="B5616" t="str">
            <v>COTOVELO 90 GRAUS, EM FERRO GALVANIZADO, CONEXÃO ROSQUEADA, DN 50 (2), INSTALADO EM RESERVAÇÃO DE ÁGUA DE EDIFICAÇÃO QUE POSSUA RESERVATÓRIO DE FIBRA/FIBROCIMENTO  FORNECIMENTO E INSTALAÇÃO. AF_06/2016</v>
          </cell>
          <cell r="D5616" t="str">
            <v>UN</v>
          </cell>
          <cell r="E5616" t="str">
            <v>48,62</v>
          </cell>
          <cell r="F5616" t="str">
            <v>50,38</v>
          </cell>
        </row>
        <row r="5617">
          <cell r="A5617" t="str">
            <v>94472</v>
          </cell>
          <cell r="B5617" t="str">
            <v>COTOVELO 45 GRAUS, EM FERRO GALVANIZADO, CONEXÃO ROSQUEADA, DN 50 (2), INSTALADO EM RESERVAÇÃO DE ÁGUA DE EDIFICAÇÃO QUE POSSUA RESERVATÓRIO DE FIBRA/FIBROCIMENTO  FORNECIMENTO E INSTALAÇÃO. AF_06/2016</v>
          </cell>
          <cell r="D5617" t="str">
            <v>UN</v>
          </cell>
          <cell r="E5617" t="str">
            <v>50,11</v>
          </cell>
          <cell r="F5617" t="str">
            <v>51,87</v>
          </cell>
        </row>
        <row r="5618">
          <cell r="A5618" t="str">
            <v>94473</v>
          </cell>
          <cell r="B5618" t="str">
            <v>COTOVELO 90 GRAUS, EM FERRO GALVANIZADO, CONEXÃO ROSQUEADA, DN 65 (2 1/2), INSTALADO EM RESERVAÇÃO DE ÁGUA DE EDIFICAÇÃO QUE POSSUA RESERVATÓRIO DE FIBRA/FIBROCIMENTO  FORNECIMENTO E INSTALAÇÃO. AF_06/2016</v>
          </cell>
          <cell r="D5618" t="str">
            <v>UN</v>
          </cell>
          <cell r="E5618" t="str">
            <v>75,20</v>
          </cell>
          <cell r="F5618" t="str">
            <v>76,96</v>
          </cell>
        </row>
        <row r="5619">
          <cell r="A5619" t="str">
            <v>94474</v>
          </cell>
          <cell r="B5619" t="str">
            <v>COTOVELO 45 GRAUS, EM FERRO GALVANIZADO, CONEXÃO ROSQUEADA, DN 65 (2 1/2), INSTALADO EM RESERVAÇÃO DE ÁGUA DE EDIFICAÇÃO QUE POSSUA RESERVATÓRIO DE FIBRA/FIBROCIMENTO  FORNECIMENTO E INSTALAÇÃO. AF_06/2016</v>
          </cell>
          <cell r="D5619" t="str">
            <v>UN</v>
          </cell>
          <cell r="E5619" t="str">
            <v>81,73</v>
          </cell>
          <cell r="F5619" t="str">
            <v>83,49</v>
          </cell>
        </row>
        <row r="5620">
          <cell r="A5620" t="str">
            <v>94475</v>
          </cell>
          <cell r="B5620" t="str">
            <v>COTOVELO 90 GRAUS, EM FERRO GALVANIZADO, CONEXÃO ROSQUEADA, DN 80 (3), INSTALADO EM RESERVAÇÃO DE ÁGUA DE EDIFICAÇÃO QUE POSSUA RESERVATÓRIO DE FIBRA/FIBROCIMENTO  FORNECIMENTO E INSTALAÇÃO. AF_06/2016</v>
          </cell>
          <cell r="D5620" t="str">
            <v>UN</v>
          </cell>
          <cell r="E5620" t="str">
            <v>103,49</v>
          </cell>
          <cell r="F5620" t="str">
            <v>105,68</v>
          </cell>
        </row>
        <row r="5621">
          <cell r="A5621" t="str">
            <v>94476</v>
          </cell>
          <cell r="B5621" t="str">
            <v>COTOVELO 45 GRAUS, EM FERRO GALVANIZADO, CONEXÃO ROSQUEADA, DN 80 (3), INSTALADO EM RESERVAÇÃO DE ÁGUA DE EDIFICAÇÃO QUE POSSUA RESERVATÓRIO DE FIBRA/FIBROCIMENTO  FORNECIMENTO E INSTALAÇÃO. AF_06/2016</v>
          </cell>
          <cell r="D5621" t="str">
            <v>UN</v>
          </cell>
          <cell r="E5621" t="str">
            <v>116,08</v>
          </cell>
          <cell r="F5621" t="str">
            <v>118,27</v>
          </cell>
        </row>
        <row r="5622">
          <cell r="A5622" t="str">
            <v>94477</v>
          </cell>
          <cell r="B5622" t="str">
            <v>TÊ, EM FERRO GALVANIZADO, CONEXÃO ROSQUEADA, DN 50 (2), INSTALADO EM RESERVAÇÃO DE ÁGUA DE EDIFICAÇÃO QUE POSSUA RESERVATÓRIO DE FIBRA/FIBROCIMENTO  FORNECIMENTO E INSTALAÇÃO. AF_06/2016</v>
          </cell>
          <cell r="D5622" t="str">
            <v>UN</v>
          </cell>
          <cell r="E5622" t="str">
            <v>64,75</v>
          </cell>
          <cell r="F5622" t="str">
            <v>67,08</v>
          </cell>
        </row>
        <row r="5623">
          <cell r="A5623" t="str">
            <v>94478</v>
          </cell>
          <cell r="B5623" t="str">
            <v>TÊ, EM FERRO GALVANIZADO, CONEXÃO ROSQUEADA, DN 65 (2 1/2), INSTALADO EM RESERVAÇÃO DE ÁGUA DE EDIFICAÇÃO QUE POSSUA RESERVATÓRIO DE FIBRA/FIBROCIMENTO  FORNECIMENTO E INSTALAÇÃO. AF_06/2016</v>
          </cell>
          <cell r="D5623" t="str">
            <v>UN</v>
          </cell>
          <cell r="E5623" t="str">
            <v>103,48</v>
          </cell>
          <cell r="F5623" t="str">
            <v>105,81</v>
          </cell>
        </row>
        <row r="5624">
          <cell r="A5624" t="str">
            <v>94479</v>
          </cell>
          <cell r="B5624" t="str">
            <v>TÊ, EM FERRO GALVANIZADO, CONEXÃO ROSQUEADA, DN 80 (3), INSTALADO EM RESERVAÇÃO DE ÁGUA DE EDIFICAÇÃO QUE POSSUA RESERVATÓRIO DE FIBRA/FIBROCIMENTO  FORNECIMENTO E INSTALAÇÃO. AF_06/2016</v>
          </cell>
          <cell r="D5624" t="str">
            <v>UN</v>
          </cell>
          <cell r="E5624" t="str">
            <v>136,69</v>
          </cell>
          <cell r="F5624" t="str">
            <v>139,62</v>
          </cell>
        </row>
        <row r="5625">
          <cell r="A5625" t="str">
            <v>94606</v>
          </cell>
          <cell r="B5625" t="str">
            <v>LUVA EM COBRE, DN 54 MM, SEM ANEL DE SOLDA, INSTALADO EM RESERVAÇÃO DE ÁGUA DE EDIFICAÇÃO QUE POSSUA RESERVATÓRIO DE FIBRA/FIBROCIMENTO  FORNECIMENTO E INSTALAÇÃO. AF_06/2016</v>
          </cell>
          <cell r="D5625" t="str">
            <v>UN</v>
          </cell>
          <cell r="E5625" t="str">
            <v>47,06</v>
          </cell>
          <cell r="F5625" t="str">
            <v>48,43</v>
          </cell>
        </row>
        <row r="5626">
          <cell r="A5626" t="str">
            <v>94608</v>
          </cell>
          <cell r="B5626" t="str">
            <v>LUVA EM COBRE, DN 66 MM, SEM ANEL DE SOLDA, INSTALADO EM RESERVAÇÃO DE ÁGUA DE EDIFICAÇÃO QUE POSSUA RESERVATÓRIO DE FIBRA/FIBROCIMENTO  FORNECIMENTO E INSTALAÇÃO. AF_06/2016</v>
          </cell>
          <cell r="D5626" t="str">
            <v>UN</v>
          </cell>
          <cell r="E5626" t="str">
            <v>113,35</v>
          </cell>
          <cell r="F5626" t="str">
            <v>114,72</v>
          </cell>
        </row>
        <row r="5627">
          <cell r="A5627" t="str">
            <v>94610</v>
          </cell>
          <cell r="B5627" t="str">
            <v>LUVA EM COBRE, DN 79 MM, SEM ANEL DE SOLDA, INSTALADO EM RESERVAÇÃO DE ÁGUA DE EDIFICAÇÃO QUE POSSUA RESERVATÓRIO DE FIBRA/FIBROCIMENTO  FORNECIMENTO E INSTALAÇÃO. AF_06/2016</v>
          </cell>
          <cell r="D5627" t="str">
            <v>UN</v>
          </cell>
          <cell r="E5627" t="str">
            <v>167,73</v>
          </cell>
          <cell r="F5627" t="str">
            <v>169,24</v>
          </cell>
        </row>
        <row r="5628">
          <cell r="A5628" t="str">
            <v>94612</v>
          </cell>
          <cell r="B5628" t="str">
            <v>LUVA DE COBRE, DN 104 MM, SEM ANEL DE SOLDA, INSTALADO EM RESERVAÇÃO DE ÁGUA DE EDIFICAÇÃO QUE POSSUA RESERVATÓRIO DE FIBRA/FIBROCIMENTO  FORNECIMENTO E INSTALAÇÃO. AF_06/2016</v>
          </cell>
          <cell r="D5628" t="str">
            <v>UN</v>
          </cell>
          <cell r="E5628" t="str">
            <v>234,65</v>
          </cell>
          <cell r="F5628" t="str">
            <v>236,16</v>
          </cell>
        </row>
        <row r="5629">
          <cell r="A5629" t="str">
            <v>94614</v>
          </cell>
          <cell r="B5629" t="str">
            <v>COTOVELO EM COBRE, DN 54 MM, 90 GRAUS, SEM ANEL DE SOLDA, INSTALADO EM RESERVAÇÃO DE ÁGUA DE EDIFICAÇÃO QUE POSSUA RESERVATÓRIO DE FIBRA/FIBROCIMENTO  FORNECIMENTO E INSTALAÇÃO. AF_06/2016</v>
          </cell>
          <cell r="D5629" t="str">
            <v>UN</v>
          </cell>
          <cell r="E5629" t="str">
            <v>79,30</v>
          </cell>
          <cell r="F5629" t="str">
            <v>81,37</v>
          </cell>
        </row>
        <row r="5630">
          <cell r="A5630" t="str">
            <v>94615</v>
          </cell>
          <cell r="B5630" t="str">
            <v>CURVA EM COBRE, DN 54 MM, 45 GRAUS, SEM ANEL DE SOLDA, BOLSA X BOLSA, INSTALADO EM RESERVAÇÃO DE ÁGUA DE EDIFICAÇÃO QUE POSSUA RESERVATÓRIO DE FIBRA/FIBROCIMENTO  FORNECIMENTO E INSTALAÇÃO. AF_06/2016</v>
          </cell>
          <cell r="D5630" t="str">
            <v>UN</v>
          </cell>
          <cell r="E5630" t="str">
            <v>89,70</v>
          </cell>
          <cell r="F5630" t="str">
            <v>91,77</v>
          </cell>
        </row>
        <row r="5631">
          <cell r="A5631" t="str">
            <v>94616</v>
          </cell>
          <cell r="B5631" t="str">
            <v>COTOVELO EM COBRE, DN 66 MM, 90 GRAUS, SEM ANEL DE SOLDA, INSTALADO EM RESERVAÇÃO DE ÁGUA DE EDIFICAÇÃO QUE POSSUA RESERVATÓRIO DE FIBRA/FIBROCIMENTO  FORNECIMENTO E INSTALAÇÃO. AF_06/2016</v>
          </cell>
          <cell r="D5631" t="str">
            <v>UN</v>
          </cell>
          <cell r="E5631" t="str">
            <v>216,06</v>
          </cell>
          <cell r="F5631" t="str">
            <v>218,13</v>
          </cell>
        </row>
        <row r="5632">
          <cell r="A5632" t="str">
            <v>94617</v>
          </cell>
          <cell r="B5632" t="str">
            <v>CURVA EM COBRE, DN 66 MM, 45 GRAUS, SEM ANEL DE SOLDA, BOLSA X BOLSA, INSTALADO EM RESERVAÇÃO DE ÁGUA DE EDIFICAÇÃO QUE POSSUA RESERVATÓRIO DE FIBRA/FIBROCIMENTO  FORNECIMENTO E INSTALAÇÃO. AF_06/2016</v>
          </cell>
          <cell r="D5632" t="str">
            <v>UN</v>
          </cell>
          <cell r="E5632" t="str">
            <v>179,88</v>
          </cell>
          <cell r="F5632" t="str">
            <v>181,95</v>
          </cell>
        </row>
        <row r="5633">
          <cell r="A5633" t="str">
            <v>94618</v>
          </cell>
          <cell r="B5633" t="str">
            <v>COTOVELO EM COBRE, DN 79 MM, 90 GRAUS, SEM ANEL DE SOLDA, INSTALADO EM RESERVAÇÃO DE ÁGUA DE EDIFICAÇÃO QUE POSSUA RESERVATÓRIO DE FIBRA/FIBROCIMENTO  FORNECIMENTO E INSTALAÇÃO. AF_06/2016</v>
          </cell>
          <cell r="D5633" t="str">
            <v>UN</v>
          </cell>
          <cell r="E5633" t="str">
            <v>212,43</v>
          </cell>
          <cell r="F5633" t="str">
            <v>214,67</v>
          </cell>
        </row>
        <row r="5634">
          <cell r="A5634" t="str">
            <v>94620</v>
          </cell>
          <cell r="B5634" t="str">
            <v>COTOVELO EM COBRE, DN 104 MM, 90 GRAUS, SEM ANEL DE SOLDA, INSTALADO EM RESERVAÇÃO DE ÁGUA DE EDIFICAÇÃO QUE POSSUA RESERVATÓRIO DE FIBRA/FIBROCIMENTO  FORNECIMENTO E INSTALAÇÃO. AF_06/2016</v>
          </cell>
          <cell r="D5634" t="str">
            <v>UN</v>
          </cell>
          <cell r="E5634" t="str">
            <v>483,07</v>
          </cell>
          <cell r="F5634" t="str">
            <v>485,31</v>
          </cell>
        </row>
        <row r="5635">
          <cell r="A5635" t="str">
            <v>94622</v>
          </cell>
          <cell r="B5635" t="str">
            <v>TE EM COBRE, DN 54 MM, SEM ANEL DE SOLDA, INSTALADO EM RESERVAÇÃO DE ÁGUA DE EDIFICAÇÃO QUE POSSUA RESERVATÓRIO DE FIBRA/FIBROCIMENTO  FORNECIMENTO E INSTALAÇÃO. AF_06/2016</v>
          </cell>
          <cell r="D5635" t="str">
            <v>UN</v>
          </cell>
          <cell r="E5635" t="str">
            <v>115,72</v>
          </cell>
          <cell r="F5635" t="str">
            <v>118,47</v>
          </cell>
        </row>
        <row r="5636">
          <cell r="A5636" t="str">
            <v>94623</v>
          </cell>
          <cell r="B5636" t="str">
            <v>TE EM COBRE, DN 66 MM, SEM ANEL DE SOLDA, INSTALADO EM RESERVAÇÃO DE ÁGUA DE EDIFICAÇÃO QUE POSSUA RESERVATÓRIO DE FIBRA/FIBROCIMENTO  FORNECIMENTO E INSTALAÇÃO. AF_06/2016</v>
          </cell>
          <cell r="D5636" t="str">
            <v>UN</v>
          </cell>
          <cell r="E5636" t="str">
            <v>267,84</v>
          </cell>
          <cell r="F5636" t="str">
            <v>270,59</v>
          </cell>
        </row>
        <row r="5637">
          <cell r="A5637" t="str">
            <v>94624</v>
          </cell>
          <cell r="B5637" t="str">
            <v>TE EM COBRE, DN 79 MM, SEM ANEL DE SOLDA, INSTALADO EM RESERVAÇÃO DE ÁGUA DE EDIFICAÇÃO QUE POSSUA RESERVATÓRIO DE FIBRA/FIBROCIMENTO  FORNECIMENTO E INSTALAÇÃO. AF_06/2016</v>
          </cell>
          <cell r="D5637" t="str">
            <v>UN</v>
          </cell>
          <cell r="E5637" t="str">
            <v>406,20</v>
          </cell>
          <cell r="F5637" t="str">
            <v>409,19</v>
          </cell>
        </row>
        <row r="5638">
          <cell r="A5638" t="str">
            <v>94625</v>
          </cell>
          <cell r="B5638" t="str">
            <v>TE EM COBRE, DN 104 MM, SEM ANEL DE SOLDA, INSTALADO EM RESERVAÇÃO DE ÁGUA DE EDIFICAÇÃO QUE POSSUA RESERVATÓRIO DE FIBRA/FIBROCIMENTO  FORNECIMENTO E INSTALAÇÃO. AF_06/2016</v>
          </cell>
          <cell r="D5638" t="str">
            <v>UN</v>
          </cell>
          <cell r="E5638" t="str">
            <v>841,50</v>
          </cell>
          <cell r="F5638" t="str">
            <v>844,49</v>
          </cell>
        </row>
        <row r="5639">
          <cell r="A5639" t="str">
            <v>94656</v>
          </cell>
          <cell r="B5639" t="str">
            <v>ADAPTADOR CURTO COM BOLSA E ROSCA PARA REGISTRO, PVC, SOLDÁVEL, DN  25 MM X 3/4 , INSTALADO EM RESERVAÇÃO DE ÁGUA DE EDIFICAÇÃO QUE POSSUA RESERVATÓRIO DE FIBRA/FIBROCIMENTO   FORNECIMENTO E INSTALAÇÃO. AF_06/2016</v>
          </cell>
          <cell r="D5639" t="str">
            <v>UN</v>
          </cell>
          <cell r="E5639" t="str">
            <v>4,25</v>
          </cell>
          <cell r="F5639" t="str">
            <v>4,52</v>
          </cell>
        </row>
        <row r="5640">
          <cell r="A5640" t="str">
            <v>94657</v>
          </cell>
          <cell r="B5640" t="str">
            <v>LUVA PVC, SOLDÁVEL, DN  25 MM, INSTALADA EM RESERVAÇÃO DE ÁGUA DE EDIFICAÇÃO QUE POSSUA RESERVATÓRIO DE FIBRA/FIBROCIMENTO   FORNECIMENTO E INSTALAÇÃO. AF_06/2016</v>
          </cell>
          <cell r="D5640" t="str">
            <v>UN</v>
          </cell>
          <cell r="E5640" t="str">
            <v>4,19</v>
          </cell>
          <cell r="F5640" t="str">
            <v>4,46</v>
          </cell>
        </row>
        <row r="5641">
          <cell r="A5641" t="str">
            <v>94658</v>
          </cell>
          <cell r="B5641" t="str">
            <v>ADAPTADOR CURTO COM BOLSA E ROSCA PARA REGISTRO, PVC, SOLDÁVEL, DN 32 MM X 1 , INSTALADO EM RESERVAÇÃO DE ÁGUA DE EDIFICAÇÃO QUE POSSUA RESERVATÓRIO DE FIBRA/FIBROCIMENTO   FORNECIMENTO E INSTALAÇÃO. AF_06/2016</v>
          </cell>
          <cell r="D5641" t="str">
            <v>UN</v>
          </cell>
          <cell r="E5641" t="str">
            <v>4,93</v>
          </cell>
          <cell r="F5641" t="str">
            <v>5,20</v>
          </cell>
        </row>
        <row r="5642">
          <cell r="A5642" t="str">
            <v>94659</v>
          </cell>
          <cell r="B5642" t="str">
            <v>LUVA PVC, SOLDÁVEL, DN 32 MM, INSTALADA EM RESERVAÇÃO DE ÁGUA DE EDIFICAÇÃO QUE POSSUA RESERVATÓRIO DE FIBRA/FIBROCIMENTO   FORNECIMENTO E INSTALAÇÃO. AF_06/2016</v>
          </cell>
          <cell r="D5642" t="str">
            <v>UN</v>
          </cell>
          <cell r="E5642" t="str">
            <v>5,00</v>
          </cell>
          <cell r="F5642" t="str">
            <v>5,27</v>
          </cell>
        </row>
        <row r="5643">
          <cell r="A5643" t="str">
            <v>94660</v>
          </cell>
          <cell r="B5643" t="str">
            <v>ADAPTADOR CURTO COM BOLSA E ROSCA PARA REGISTRO, PVC, SOLDÁVEL, DN 40 MM X 1 1/4 , INSTALADO EM RESERVAÇÃO DE ÁGUA DE EDIFICAÇÃO QUE POSSUA RESERVATÓRIO DE FIBRA/FIBROCIMENTO   FORNECIMENTO E INSTALAÇÃO. AF_06/2016</v>
          </cell>
          <cell r="D5643" t="str">
            <v>UN</v>
          </cell>
          <cell r="E5643" t="str">
            <v>8,11</v>
          </cell>
          <cell r="F5643" t="str">
            <v>8,49</v>
          </cell>
        </row>
        <row r="5644">
          <cell r="A5644" t="str">
            <v>94661</v>
          </cell>
          <cell r="B5644" t="str">
            <v>LUVA, PVC, SOLDÁVEL, DN 40 MM, INSTALADO EM RESERVAÇÃO DE ÁGUA DE EDIFICAÇÃO QUE POSSUA RESERVATÓRIO DE FIBRA/FIBROCIMENTO   FORNECIMENTO E INSTALAÇÃO. AF_06/2016</v>
          </cell>
          <cell r="D5644" t="str">
            <v>UN</v>
          </cell>
          <cell r="E5644" t="str">
            <v>8,43</v>
          </cell>
          <cell r="F5644" t="str">
            <v>8,81</v>
          </cell>
        </row>
        <row r="5645">
          <cell r="A5645" t="str">
            <v>94662</v>
          </cell>
          <cell r="B5645" t="str">
            <v>ADAPTADOR CURTO COM BOLSA E ROSCA PARA REGISTRO, PVC, SOLDÁVEL, DN 50 MM X 1 1/2 , INSTALADO EM RESERVAÇÃO DE ÁGUA DE EDIFICAÇÃO QUE POSSUA RESERVATÓRIO DE FIBRA/FIBROCIMENTO   FORNECIMENTO E INSTALAÇÃO. AF_06/2016</v>
          </cell>
          <cell r="D5645" t="str">
            <v>UN</v>
          </cell>
          <cell r="E5645" t="str">
            <v>8,79</v>
          </cell>
          <cell r="F5645" t="str">
            <v>9,17</v>
          </cell>
        </row>
        <row r="5646">
          <cell r="A5646" t="str">
            <v>94663</v>
          </cell>
          <cell r="B5646" t="str">
            <v>LUVA, PVC, SOLDÁVEL, DN 50 MM, INSTALADO EM RESERVAÇÃO DE ÁGUA DE EDIFICAÇÃO QUE POSSUA RESERVATÓRIO DE FIBRA/FIBROCIMENTO   FORNECIMENTO E INSTALAÇÃO. AF_06/2016</v>
          </cell>
          <cell r="D5646" t="str">
            <v>UN</v>
          </cell>
          <cell r="E5646" t="str">
            <v>8,92</v>
          </cell>
          <cell r="F5646" t="str">
            <v>9,30</v>
          </cell>
        </row>
        <row r="5647">
          <cell r="A5647" t="str">
            <v>94664</v>
          </cell>
          <cell r="B5647" t="str">
            <v>ADAPTADOR CURTO COM BOLSA E ROSCA PARA REGISTRO, PVC, SOLDÁVEL, DN 60 MM X 2 , INSTALADO EM RESERVAÇÃO DE ÁGUA DE EDIFICAÇÃO QUE POSSUA RESERVATÓRIO DE FIBRA/FIBROCIMENTO   FORNECIMENTO E INSTALAÇÃO. AF_06/2016</v>
          </cell>
          <cell r="D5647" t="str">
            <v>UN</v>
          </cell>
          <cell r="E5647" t="str">
            <v>18,98</v>
          </cell>
          <cell r="F5647" t="str">
            <v>19,60</v>
          </cell>
        </row>
        <row r="5648">
          <cell r="A5648" t="str">
            <v>94665</v>
          </cell>
          <cell r="B5648" t="str">
            <v>LUVA, PVC, SOLDÁVEL, DN 60 MM, INSTALADO EM RESERVAÇÃO DE ÁGUA DE EDIFICAÇÃO QUE POSSUA RESERVATÓRIO DE FIBRA/FIBROCIMENTO   FORNECIMENTO E INSTALAÇÃO. AF_06/2016</v>
          </cell>
          <cell r="D5648" t="str">
            <v>UN</v>
          </cell>
          <cell r="E5648" t="str">
            <v>18,96</v>
          </cell>
          <cell r="F5648" t="str">
            <v>19,58</v>
          </cell>
        </row>
        <row r="5649">
          <cell r="A5649" t="str">
            <v>94666</v>
          </cell>
          <cell r="B5649" t="str">
            <v>ADAPTADOR CURTO COM BOLSA E ROSCA PARA REGISTRO, PVC, SOLDÁVEL, DN 75 MM X 2 1/2 , INSTALADO EM RESERVAÇÃO DE ÁGUA DE EDIFICAÇÃO QUE POSSUA RESERVATÓRIO DE FIBRA/FIBROCIMENTO   FORNECIMENTO E INSTALAÇÃO. AF_06/2016</v>
          </cell>
          <cell r="D5649" t="str">
            <v>UN</v>
          </cell>
          <cell r="E5649" t="str">
            <v>22,86</v>
          </cell>
          <cell r="F5649" t="str">
            <v>23,48</v>
          </cell>
        </row>
        <row r="5650">
          <cell r="A5650" t="str">
            <v>94667</v>
          </cell>
          <cell r="B5650" t="str">
            <v>LUVA, PVC, SOLDÁVEL, DN 75 MM, INSTALADO EM RESERVAÇÃO DE ÁGUA DE EDIFICAÇÃO QUE POSSUA RESERVATÓRIO DE FIBRA/FIBROCIMENTO   FORNECIMENTO E INSTALAÇÃO. AF_06/2016</v>
          </cell>
          <cell r="D5650" t="str">
            <v>UN</v>
          </cell>
          <cell r="E5650" t="str">
            <v>25,29</v>
          </cell>
          <cell r="F5650" t="str">
            <v>25,91</v>
          </cell>
        </row>
        <row r="5651">
          <cell r="A5651" t="str">
            <v>94668</v>
          </cell>
          <cell r="B5651" t="str">
            <v>ADAPTADOR CURTO COM BOLSA E ROSCA PARA REGISTRO, PVC, SOLDÁVEL, DN 85 MM X 3 , INSTALADO EM RESERVAÇÃO DE ÁGUA DE EDIFICAÇÃO QUE POSSUA RESERVATÓRIO DE FIBRA/FIBROCIMENTO   FORNECIMENTO E INSTALAÇÃO. AF_06/2016</v>
          </cell>
          <cell r="D5651" t="str">
            <v>UN</v>
          </cell>
          <cell r="E5651" t="str">
            <v>39,28</v>
          </cell>
          <cell r="F5651" t="str">
            <v>40,37</v>
          </cell>
        </row>
        <row r="5652">
          <cell r="A5652" t="str">
            <v>94669</v>
          </cell>
          <cell r="B5652" t="str">
            <v>LUVA, PVC, SOLDÁVEL, DN 85 MM, INSTALADO EM RESERVAÇÃO DE ÁGUA DE EDIFICAÇÃO QUE POSSUA RESERVATÓRIO DE FIBRA/FIBROCIMENTO   FORNECIMENTO E INSTALAÇÃO. AF_06/2016</v>
          </cell>
          <cell r="D5652" t="str">
            <v>UN</v>
          </cell>
          <cell r="E5652" t="str">
            <v>52,88</v>
          </cell>
          <cell r="F5652" t="str">
            <v>53,97</v>
          </cell>
        </row>
        <row r="5653">
          <cell r="A5653" t="str">
            <v>94670</v>
          </cell>
          <cell r="B5653" t="str">
            <v>ADAPTADOR CURTO COM BOLSA E ROSCA PARA REGISTRO, PVC, SOLDÁVEL, DN 110 MM X 4 , INSTALADO EM RESERVAÇÃO DE ÁGUA DE EDIFICAÇÃO QUE POSSUA RESERVATÓRIO DE FIBRA/FIBROCIMENTO   FORNECIMENTO E INSTALAÇÃO. AF_06/2016</v>
          </cell>
          <cell r="D5653" t="str">
            <v>UN</v>
          </cell>
          <cell r="E5653" t="str">
            <v>51,39</v>
          </cell>
          <cell r="F5653" t="str">
            <v>52,48</v>
          </cell>
        </row>
        <row r="5654">
          <cell r="A5654" t="str">
            <v>94671</v>
          </cell>
          <cell r="B5654" t="str">
            <v>LUVA, PVC, SOLDÁVEL, DN 110 MM, INSTALADO EM RESERVAÇÃO DE ÁGUA DE EDIFICAÇÃO QUE POSSUA RESERVATÓRIO DE FIBRA/FIBROCIMENTO   FORNECIMENTO E INSTALAÇÃO. AF_06/2016</v>
          </cell>
          <cell r="D5654" t="str">
            <v>UN</v>
          </cell>
          <cell r="E5654" t="str">
            <v>74,05</v>
          </cell>
          <cell r="F5654" t="str">
            <v>75,14</v>
          </cell>
        </row>
        <row r="5655">
          <cell r="A5655" t="str">
            <v>94672</v>
          </cell>
          <cell r="B5655" t="str">
            <v>JOELHO 90 GRAUS COM BUCHA DE LATÃO, PVC, SOLDÁVEL, DN  25 MM, X 3/4 INSTALADO EM RESERVAÇÃO DE ÁGUA DE EDIFICAÇÃO QUE POSSUA RESERVATÓRIO DE FIBRA/FIBROCIMENTO   FORNECIMENTO E INSTALAÇÃO. AF_06/2016</v>
          </cell>
          <cell r="D5655" t="str">
            <v>UN</v>
          </cell>
          <cell r="E5655" t="str">
            <v>7,23</v>
          </cell>
          <cell r="F5655" t="str">
            <v>7,63</v>
          </cell>
        </row>
        <row r="5656">
          <cell r="A5656" t="str">
            <v>94673</v>
          </cell>
          <cell r="B5656" t="str">
            <v>CURVA 90 GRAUS, PVC, SOLDÁVEL, DN  25 MM, INSTALADO EM RESERVAÇÃO DE ÁGUA DE EDIFICAÇÃO QUE POSSUA RESERVATÓRIO DE FIBRA/FIBROCIMENTO   FORNECIMENTO E INSTALAÇÃO. AF_06/2016</v>
          </cell>
          <cell r="D5656" t="str">
            <v>UN</v>
          </cell>
          <cell r="E5656" t="str">
            <v>7,04</v>
          </cell>
          <cell r="F5656" t="str">
            <v>7,44</v>
          </cell>
        </row>
        <row r="5657">
          <cell r="A5657" t="str">
            <v>94674</v>
          </cell>
          <cell r="B5657" t="str">
            <v>JOELHO 90 GRAUS, PVC, SOLDÁVEL, DN 32 MM INSTALADO EM RESERVAÇÃO DE ÁGUA DE EDIFICAÇÃO QUE POSSUA RESERVATÓRIO DE FIBRA/FIBROCIMENTO   FORNECIMENTO E INSTALAÇÃO. AF_06/2016</v>
          </cell>
          <cell r="D5657" t="str">
            <v>UN</v>
          </cell>
          <cell r="E5657" t="str">
            <v>6,41</v>
          </cell>
          <cell r="F5657" t="str">
            <v>6,81</v>
          </cell>
        </row>
        <row r="5658">
          <cell r="A5658" t="str">
            <v>94675</v>
          </cell>
          <cell r="B5658" t="str">
            <v>CURVA 90 GRAUS, PVC, SOLDÁVEL, DN 32 MM, INSTALADO EM RESERVAÇÃO DE ÁGUA DE EDIFICAÇÃO QUE POSSUA RESERVATÓRIO DE FIBRA/FIBROCIMENTO   FORNECIMENTO E INSTALAÇÃO. AF_06/2016</v>
          </cell>
          <cell r="D5658" t="str">
            <v>UN</v>
          </cell>
          <cell r="E5658" t="str">
            <v>9,83</v>
          </cell>
          <cell r="F5658" t="str">
            <v>10,23</v>
          </cell>
        </row>
        <row r="5659">
          <cell r="A5659" t="str">
            <v>94676</v>
          </cell>
          <cell r="B5659" t="str">
            <v>JOELHO 90 GRAUS, PVC, SOLDÁVEL, DN 40 MM INSTALADO EM RESERVAÇÃO DE ÁGUA DE EDIFICAÇÃO QUE POSSUA RESERVATÓRIO DE FIBRA/FIBROCIMENTO   FORNECIMENTO E INSTALAÇÃO. AF_06/2016</v>
          </cell>
          <cell r="D5659" t="str">
            <v>UN</v>
          </cell>
          <cell r="E5659" t="str">
            <v>11,07</v>
          </cell>
          <cell r="F5659" t="str">
            <v>11,65</v>
          </cell>
        </row>
        <row r="5660">
          <cell r="A5660" t="str">
            <v>94677</v>
          </cell>
          <cell r="B5660" t="str">
            <v>CURVA 90 GRAUS, PVC, SOLDÁVEL, DN 40 MM, INSTALADO EM RESERVAÇÃO DE ÁGUA DE EDIFICAÇÃO QUE POSSUA RESERVATÓRIO DE FIBRA/FIBROCIMENTO   FORNECIMENTO E INSTALAÇÃO. AF_06/2016</v>
          </cell>
          <cell r="D5660" t="str">
            <v>UN</v>
          </cell>
          <cell r="E5660" t="str">
            <v>16,22</v>
          </cell>
          <cell r="F5660" t="str">
            <v>16,80</v>
          </cell>
        </row>
        <row r="5661">
          <cell r="A5661" t="str">
            <v>94678</v>
          </cell>
          <cell r="B5661" t="str">
            <v>JOELHO 90 GRAUS, PVC, SOLDÁVEL, DN 50 MM INSTALADO EM RESERVAÇÃO DE ÁGUA DE EDIFICAÇÃO QUE POSSUA RESERVATÓRIO DE FIBRA/FIBROCIMENTO   FORNECIMENTO E INSTALAÇÃO. AF_06/2016</v>
          </cell>
          <cell r="D5661" t="str">
            <v>UN</v>
          </cell>
          <cell r="E5661" t="str">
            <v>11,37</v>
          </cell>
          <cell r="F5661" t="str">
            <v>11,95</v>
          </cell>
        </row>
        <row r="5662">
          <cell r="A5662" t="str">
            <v>94679</v>
          </cell>
          <cell r="B5662" t="str">
            <v>CURVA 90 GRAUS, PVC, SOLDÁVEL, DN 50 MM, INSTALADO EM RESERVAÇÃO DE ÁGUA DE EDIFICAÇÃO QUE POSSUA RESERVATÓRIO DE FIBRA/FIBROCIMENTO   FORNECIMENTO E INSTALAÇÃO. AF_06/2016</v>
          </cell>
          <cell r="D5662" t="str">
            <v>UN</v>
          </cell>
          <cell r="E5662" t="str">
            <v>18,16</v>
          </cell>
          <cell r="F5662" t="str">
            <v>18,74</v>
          </cell>
        </row>
        <row r="5663">
          <cell r="A5663" t="str">
            <v>94680</v>
          </cell>
          <cell r="B5663" t="str">
            <v>JOELHO 90 GRAUS, PVC, SOLDÁVEL, DN 60 MM INSTALADO EM RESERVAÇÃO DE ÁGUA DE EDIFICAÇÃO QUE POSSUA RESERVATÓRIO DE FIBRA/FIBROCIMENTO   FORNECIMENTO E INSTALAÇÃO. AF_06/2016</v>
          </cell>
          <cell r="D5663" t="str">
            <v>UN</v>
          </cell>
          <cell r="E5663" t="str">
            <v>30,61</v>
          </cell>
          <cell r="F5663" t="str">
            <v>31,53</v>
          </cell>
        </row>
        <row r="5664">
          <cell r="A5664" t="str">
            <v>94681</v>
          </cell>
          <cell r="B5664" t="str">
            <v>CURVA 90 GRAUS, PVC, SOLDÁVEL, DN 60 MM, INSTALADO EM RESERVAÇÃO DE ÁGUA DE EDIFICAÇÃO QUE POSSUA RESERVATÓRIO DE FIBRA/FIBROCIMENTO   FORNECIMENTO E INSTALAÇÃO. AF_06/2016</v>
          </cell>
          <cell r="D5664" t="str">
            <v>UN</v>
          </cell>
          <cell r="E5664" t="str">
            <v>39,91</v>
          </cell>
          <cell r="F5664" t="str">
            <v>40,83</v>
          </cell>
        </row>
        <row r="5665">
          <cell r="A5665" t="str">
            <v>94682</v>
          </cell>
          <cell r="B5665" t="str">
            <v>JOELHO 90 GRAUS, PVC, SOLDÁVEL, DN 75 MM INSTALADO EM RESERVAÇÃO DE ÁGUA DE EDIFICAÇÃO QUE POSSUA RESERVATÓRIO DE FIBRA/FIBROCIMENTO   FORNECIMENTO E INSTALAÇÃO. AF_06/2016</v>
          </cell>
          <cell r="D5665" t="str">
            <v>UN</v>
          </cell>
          <cell r="E5665" t="str">
            <v>78,47</v>
          </cell>
          <cell r="F5665" t="str">
            <v>79,39</v>
          </cell>
        </row>
        <row r="5666">
          <cell r="A5666" t="str">
            <v>94683</v>
          </cell>
          <cell r="B5666" t="str">
            <v>CURVA 90 GRAUS, PVC, SOLDÁVEL, DN 75 MM, INSTALADO EM RESERVAÇÃO DE ÁGUA DE EDIFICAÇÃO QUE POSSUA RESERVATÓRIO DE FIBRA/FIBROCIMENTO   FORNECIMENTO E INSTALAÇÃO. AF_06/2016</v>
          </cell>
          <cell r="D5666" t="str">
            <v>UN</v>
          </cell>
          <cell r="E5666" t="str">
            <v>51,16</v>
          </cell>
          <cell r="F5666" t="str">
            <v>52,08</v>
          </cell>
        </row>
        <row r="5667">
          <cell r="A5667" t="str">
            <v>94684</v>
          </cell>
          <cell r="B5667" t="str">
            <v>JOELHO 90 GRAUS, PVC, SOLDÁVEL, DN 85 MM INSTALADO EM RESERVAÇÃO DE ÁGUA DE EDIFICAÇÃO QUE POSSUA RESERVATÓRIO DE FIBRA/FIBROCIMENTO   FORNECIMENTO E INSTALAÇÃO. AF_06/2016</v>
          </cell>
          <cell r="D5667" t="str">
            <v>UN</v>
          </cell>
          <cell r="E5667" t="str">
            <v>101,03</v>
          </cell>
          <cell r="F5667" t="str">
            <v>102,66</v>
          </cell>
        </row>
        <row r="5668">
          <cell r="A5668" t="str">
            <v>94685</v>
          </cell>
          <cell r="B5668" t="str">
            <v>CURVA 90 GRAUS, PVC, SOLDÁVEL, DN 85 MM, INSTALADO EM RESERVAÇÃO DE ÁGUA DE EDIFICAÇÃO QUE POSSUA RESERVATÓRIO DE FIBRA/FIBROCIMENTO   FORNECIMENTO E INSTALAÇÃO. AF_06/2016</v>
          </cell>
          <cell r="D5668" t="str">
            <v>UN</v>
          </cell>
          <cell r="E5668" t="str">
            <v>78,30</v>
          </cell>
          <cell r="F5668" t="str">
            <v>79,93</v>
          </cell>
        </row>
        <row r="5669">
          <cell r="A5669" t="str">
            <v>94686</v>
          </cell>
          <cell r="B5669" t="str">
            <v>JOELHO 90 GRAUS, PVC, SOLDÁVEL, DN 110 MM INSTALADO EM RESERVAÇÃO DE ÁGUA DE EDIFICAÇÃO QUE POSSUA RESERVATÓRIO DE FIBRA/FIBROCIMENTO   FORNECIMENTO E INSTALAÇÃO. AF_06/2016</v>
          </cell>
          <cell r="D5669" t="str">
            <v>UN</v>
          </cell>
          <cell r="E5669" t="str">
            <v>186,73</v>
          </cell>
          <cell r="F5669" t="str">
            <v>188,36</v>
          </cell>
        </row>
        <row r="5670">
          <cell r="A5670" t="str">
            <v>94687</v>
          </cell>
          <cell r="B5670" t="str">
            <v>CURVA 90 GRAUS, PVC, SOLDÁVEL, DN 110 MM, INSTALADO EM RESERVAÇÃO DE ÁGUA DE EDIFICAÇÃO QUE POSSUA RESERVATÓRIO DE FIBRA/FIBROCIMENTO   FORNECIMENTO E INSTALAÇÃO. AF_06/2016</v>
          </cell>
          <cell r="D5670" t="str">
            <v>UN</v>
          </cell>
          <cell r="E5670" t="str">
            <v>152,46</v>
          </cell>
          <cell r="F5670" t="str">
            <v>154,09</v>
          </cell>
        </row>
        <row r="5671">
          <cell r="A5671" t="str">
            <v>94688</v>
          </cell>
          <cell r="B5671" t="str">
            <v>TÊ, PVC, SOLDÁVEL, DN  25 MM INSTALADO EM RESERVAÇÃO DE ÁGUA DE EDIFICAÇÃO QUE POSSUA RESERVATÓRIO DE FIBRA/FIBROCIMENTO   FORNECIMENTO E INSTALAÇÃO. AF_06/2016</v>
          </cell>
          <cell r="D5671" t="str">
            <v>UN</v>
          </cell>
          <cell r="E5671" t="str">
            <v>7,50</v>
          </cell>
          <cell r="F5671" t="str">
            <v>8,03</v>
          </cell>
        </row>
        <row r="5672">
          <cell r="A5672" t="str">
            <v>94689</v>
          </cell>
          <cell r="B5672" t="str">
            <v>TÊ COM BUCHA DE LATÃO NA BOLSA CENTRAL, PVC, SOLDÁVEL, DN  25 MM X 3/4 , INSTALADO EM RESERVAÇÃO DE ÁGUA DE EDIFICAÇÃO QUE POSSUA RESERVATÓRIO DE FIBRA/FIBROCIMENTO   FORNECIMENTO E INSTALAÇÃO. AF_06/2016</v>
          </cell>
          <cell r="D5672" t="str">
            <v>UN</v>
          </cell>
          <cell r="E5672" t="str">
            <v>9,97</v>
          </cell>
          <cell r="F5672" t="str">
            <v>10,50</v>
          </cell>
        </row>
        <row r="5673">
          <cell r="A5673" t="str">
            <v>94690</v>
          </cell>
          <cell r="B5673" t="str">
            <v>TÊ, PVC, SOLDÁVEL, DN 32 MM INSTALADO EM RESERVAÇÃO DE ÁGUA DE EDIFICAÇÃO QUE POSSUA RESERVATÓRIO DE FIBRA/FIBROCIMENTO   FORNECIMENTO E INSTALAÇÃO. AF_06/2016</v>
          </cell>
          <cell r="D5673" t="str">
            <v>UN</v>
          </cell>
          <cell r="E5673" t="str">
            <v>9,57</v>
          </cell>
          <cell r="F5673" t="str">
            <v>10,10</v>
          </cell>
        </row>
        <row r="5674">
          <cell r="A5674" t="str">
            <v>94691</v>
          </cell>
          <cell r="B5674" t="str">
            <v>TÊ DE REDUÇÃO, PVC, SOLDÁVEL, DN 32 MM X  25 MM, INSTALADO EM RESERVAÇÃO DE ÁGUA DE EDIFICAÇÃO QUE POSSUA RESERVATÓRIO DE FIBRA/FIBROCIMENTO   FORNECIMENTO E INSTALAÇÃO. AF_06/2016</v>
          </cell>
          <cell r="D5674" t="str">
            <v>UN</v>
          </cell>
          <cell r="E5674" t="str">
            <v>10,99</v>
          </cell>
          <cell r="F5674" t="str">
            <v>11,52</v>
          </cell>
        </row>
        <row r="5675">
          <cell r="A5675" t="str">
            <v>94692</v>
          </cell>
          <cell r="B5675" t="str">
            <v>TÊ, PVC, SOLDÁVEL, DN 40 MM INSTALADO EM RESERVAÇÃO DE ÁGUA DE EDIFICAÇÃO QUE POSSUA RESERVATÓRIO DE FIBRA/FIBROCIMENTO   FORNECIMENTO E INSTALAÇÃO. AF_06/2016</v>
          </cell>
          <cell r="D5675" t="str">
            <v>UN</v>
          </cell>
          <cell r="E5675" t="str">
            <v>16,65</v>
          </cell>
          <cell r="F5675" t="str">
            <v>17,41</v>
          </cell>
        </row>
        <row r="5676">
          <cell r="A5676" t="str">
            <v>94693</v>
          </cell>
          <cell r="B5676" t="str">
            <v>TÊ DE REDUÇÃO, PVC, SOLDÁVEL, DN 40 MM X 32 MM, INSTALADO EM RESERVAÇÃO DE ÁGUA DE EDIFICAÇÃO QUE POSSUA RESERVATÓRIO DE FIBRA/FIBROCIMENTO   FORNECIMENTO E INSTALAÇÃO. AF_06/2016</v>
          </cell>
          <cell r="D5676" t="str">
            <v>UN</v>
          </cell>
          <cell r="E5676" t="str">
            <v>17,37</v>
          </cell>
          <cell r="F5676" t="str">
            <v>18,13</v>
          </cell>
        </row>
        <row r="5677">
          <cell r="A5677" t="str">
            <v>94694</v>
          </cell>
          <cell r="B5677" t="str">
            <v>TÊ, PVC, SOLDÁVEL, DN 50 MM INSTALADO EM RESERVAÇÃO DE ÁGUA DE EDIFICAÇÃO QUE POSSUA RESERVATÓRIO DE FIBRA/FIBROCIMENTO   FORNECIMENTO E INSTALAÇÃO. AF_06/2016</v>
          </cell>
          <cell r="D5677" t="str">
            <v>UN</v>
          </cell>
          <cell r="E5677" t="str">
            <v>17,41</v>
          </cell>
          <cell r="F5677" t="str">
            <v>18,17</v>
          </cell>
        </row>
        <row r="5678">
          <cell r="A5678" t="str">
            <v>94695</v>
          </cell>
          <cell r="B5678" t="str">
            <v>TÊ DE REDUÇÃO, PVC, SOLDÁVEL, DN 50 MM X 40 MM, INSTALADO EM RESERVAÇÃO DE ÁGUA DE EDIFICAÇÃO QUE POSSUA RESERVATÓRIO DE FIBRA/FIBROCIMENTO   FORNECIMENTO E INSTALAÇÃO. AF_06/2016</v>
          </cell>
          <cell r="D5678" t="str">
            <v>UN</v>
          </cell>
          <cell r="E5678" t="str">
            <v>22,96</v>
          </cell>
          <cell r="F5678" t="str">
            <v>23,72</v>
          </cell>
        </row>
        <row r="5679">
          <cell r="A5679" t="str">
            <v>94696</v>
          </cell>
          <cell r="B5679" t="str">
            <v>TÊ, PVC, SOLDÁVEL, DN 60 MM INSTALADO EM RESERVAÇÃO DE ÁGUA DE EDIFICAÇÃO QUE POSSUA RESERVATÓRIO DE FIBRA/FIBROCIMENTO   FORNECIMENTO E INSTALAÇÃO. AF_06/2016</v>
          </cell>
          <cell r="D5679" t="str">
            <v>UN</v>
          </cell>
          <cell r="E5679" t="str">
            <v>39,99</v>
          </cell>
          <cell r="F5679" t="str">
            <v>41,23</v>
          </cell>
        </row>
        <row r="5680">
          <cell r="A5680" t="str">
            <v>94697</v>
          </cell>
          <cell r="B5680" t="str">
            <v>TÊ, PVC, SOLDÁVEL, DN 75 MM INSTALADO EM RESERVAÇÃO DE ÁGUA DE EDIFICAÇÃO QUE POSSUA RESERVATÓRIO DE FIBRA/FIBROCIMENTO   FORNECIMENTO E INSTALAÇÃO. AF_06/2016</v>
          </cell>
          <cell r="D5680" t="str">
            <v>UN</v>
          </cell>
          <cell r="E5680" t="str">
            <v>61,48</v>
          </cell>
          <cell r="F5680" t="str">
            <v>62,72</v>
          </cell>
        </row>
        <row r="5681">
          <cell r="A5681" t="str">
            <v>94698</v>
          </cell>
          <cell r="B5681" t="str">
            <v>TÊ DE REDUÇÃO, PVC, SOLDÁVEL, DN 75 MM X 50 MM, INSTALADO EM RESERVAÇÃO DE ÁGUA DE EDIFICAÇÃO QUE POSSUA RESERVATÓRIO DE FIBRA/FIBROCIMENTO   FORNECIMENTO E INSTALAÇÃO. AF_06/2016</v>
          </cell>
          <cell r="D5681" t="str">
            <v>UN</v>
          </cell>
          <cell r="E5681" t="str">
            <v>53,92</v>
          </cell>
          <cell r="F5681" t="str">
            <v>55,16</v>
          </cell>
        </row>
        <row r="5682">
          <cell r="A5682" t="str">
            <v>94699</v>
          </cell>
          <cell r="B5682" t="str">
            <v>TÊ, PVC, SOLDÁVEL, DN 85 MM INSTALADO EM RESERVAÇÃO DE ÁGUA DE EDIFICAÇÃO QUE POSSUA RESERVATÓRIO DE FIBRA/FIBROCIMENTO   FORNECIMENTO E INSTALAÇÃO. AF_06/2016</v>
          </cell>
          <cell r="D5682" t="str">
            <v>UN</v>
          </cell>
          <cell r="E5682" t="str">
            <v>103,75</v>
          </cell>
          <cell r="F5682" t="str">
            <v>105,93</v>
          </cell>
        </row>
        <row r="5683">
          <cell r="A5683" t="str">
            <v>94700</v>
          </cell>
          <cell r="B5683" t="str">
            <v>TÊ DE REDUÇÃO, PVC, SOLDÁVEL, DN 85 MM X 60 MM, INSTALADO EM RESERVAÇÃO DE ÁGUA DE EDIFICAÇÃO QUE POSSUA RESERVATÓRIO DE FIBRA/FIBROCIMENTO   FORNECIMENTO E INSTALAÇÃO. AF_06/2016</v>
          </cell>
          <cell r="D5683" t="str">
            <v>UN</v>
          </cell>
          <cell r="E5683" t="str">
            <v>88,28</v>
          </cell>
          <cell r="F5683" t="str">
            <v>90,46</v>
          </cell>
        </row>
        <row r="5684">
          <cell r="A5684" t="str">
            <v>94701</v>
          </cell>
          <cell r="B5684" t="str">
            <v>TÊ, PVC, SOLDÁVEL, DN 110 MM INSTALADO EM RESERVAÇÃO DE ÁGUA DE EDIFICAÇÃO QUE POSSUA RESERVATÓRIO DE FIBRA/FIBROCIMENTO   FORNECIMENTO E INSTALAÇÃO. AF_06/2016</v>
          </cell>
          <cell r="D5684" t="str">
            <v>UN</v>
          </cell>
          <cell r="E5684" t="str">
            <v>152,81</v>
          </cell>
          <cell r="F5684" t="str">
            <v>154,99</v>
          </cell>
        </row>
        <row r="5685">
          <cell r="A5685" t="str">
            <v>94702</v>
          </cell>
          <cell r="B5685" t="str">
            <v>TÊ DE REDUÇÃO, PVC, SOLDÁVEL, DN 110 MM X 60 MM, INSTALADO EM RESERVAÇÃO DE ÁGUA DE EDIFICAÇÃO QUE POSSUA RESERVATÓRIO DE FIBRA/FIBROCIMENTO   FORNECIMENTO E INSTALAÇÃO. AF_06/2016</v>
          </cell>
          <cell r="D5685" t="str">
            <v>UN</v>
          </cell>
          <cell r="E5685" t="str">
            <v>144,89</v>
          </cell>
          <cell r="F5685" t="str">
            <v>147,07</v>
          </cell>
        </row>
        <row r="5686">
          <cell r="A5686" t="str">
            <v>94703</v>
          </cell>
          <cell r="B5686" t="str">
            <v>ADAPTADOR COM FLANGE E ANEL DE VEDAÇÃO, PVC, SOLDÁVEL, DN  25 MM X 3/4 , INSTALADO EM RESERVAÇÃO DE ÁGUA DE EDIFICAÇÃO QUE POSSUA RESERVATÓRIO DE FIBRA/FIBROCIMENTO   FORNECIMENTO E INSTALAÇÃO. AF_06/2016</v>
          </cell>
          <cell r="D5686" t="str">
            <v>UN</v>
          </cell>
          <cell r="E5686" t="str">
            <v>13,45</v>
          </cell>
          <cell r="F5686" t="str">
            <v>13,91</v>
          </cell>
        </row>
        <row r="5687">
          <cell r="A5687" t="str">
            <v>94704</v>
          </cell>
          <cell r="B5687" t="str">
            <v>ADAPTADOR COM FLANGE E ANEL DE VEDAÇÃO, PVC, SOLDÁVEL, DN 32 MM X 1 , INSTALADO EM RESERVAÇÃO DE ÁGUA DE EDIFICAÇÃO QUE POSSUA RESERVATÓRIO DE FIBRA/FIBROCIMENTO   FORNECIMENTO E INSTALAÇÃO. AF_06/2016</v>
          </cell>
          <cell r="D5687" t="str">
            <v>UN</v>
          </cell>
          <cell r="E5687" t="str">
            <v>15,83</v>
          </cell>
          <cell r="F5687" t="str">
            <v>16,29</v>
          </cell>
        </row>
        <row r="5688">
          <cell r="A5688" t="str">
            <v>94705</v>
          </cell>
          <cell r="B5688" t="str">
            <v>ADAPTADOR COM FLANGE E ANEL DE VEDAÇÃO, PVC, SOLDÁVEL, DN 40 MM X 1 1/4 , INSTALADO EM RESERVAÇÃO DE ÁGUA DE EDIFICAÇÃO QUE POSSUA RESERVATÓRIO DE FIBRA/FIBROCIMENTO   FORNECIMENTO E INSTALAÇÃO. AF_06/2016</v>
          </cell>
          <cell r="D5688" t="str">
            <v>UN</v>
          </cell>
          <cell r="E5688" t="str">
            <v>19,42</v>
          </cell>
          <cell r="F5688" t="str">
            <v>19,88</v>
          </cell>
        </row>
        <row r="5689">
          <cell r="A5689" t="str">
            <v>94706</v>
          </cell>
          <cell r="B5689" t="str">
            <v>ADAPTADOR COM FLANGE E ANEL DE VEDAÇÃO, PVC, SOLDÁVEL, DN 50 MM X 1 1/2 , INSTALADO EM RESERVAÇÃO DE ÁGUA DE EDIFICAÇÃO QUE POSSUA RESERVATÓRIO DE FIBRA/FIBROCIMENTO   FORNECIMENTO E INSTALAÇÃO. AF_06/2016</v>
          </cell>
          <cell r="D5689" t="str">
            <v>UN</v>
          </cell>
          <cell r="E5689" t="str">
            <v>28,49</v>
          </cell>
          <cell r="F5689" t="str">
            <v>29,11</v>
          </cell>
        </row>
        <row r="5690">
          <cell r="A5690" t="str">
            <v>94707</v>
          </cell>
          <cell r="B5690" t="str">
            <v>ADAPTADOR COM FLANGE E ANEL DE VEDAÇÃO, PVC, SOLDÁVEL, DN 60 MM X 2 , INSTALADO EM RESERVAÇÃO DE ÁGUA DE EDIFICAÇÃO QUE POSSUA RESERVATÓRIO DE FIBRA/FIBROCIMENTO   FORNECIMENTO E INSTALAÇÃO. AF_06/2016</v>
          </cell>
          <cell r="D5690" t="str">
            <v>UN</v>
          </cell>
          <cell r="E5690" t="str">
            <v>35,16</v>
          </cell>
          <cell r="F5690" t="str">
            <v>35,78</v>
          </cell>
        </row>
        <row r="5691">
          <cell r="A5691" t="str">
            <v>94708</v>
          </cell>
          <cell r="B5691" t="str">
            <v>ADAPTADOR COM FLANGES LIVRES, PVC, SOLDÁVEL, DN  25 MM X 3/4 , INSTALADO EM RESERVAÇÃO DE ÁGUA DE EDIFICAÇÃO QUE POSSUA RESERVATÓRIO DE FIBRA/FIBROCIMENTO   FORNECIMENTO E INSTALAÇÃO. AF_06/2016</v>
          </cell>
          <cell r="D5691" t="str">
            <v>UN</v>
          </cell>
          <cell r="E5691" t="str">
            <v>17,34</v>
          </cell>
          <cell r="F5691" t="str">
            <v>18,11</v>
          </cell>
        </row>
        <row r="5692">
          <cell r="A5692" t="str">
            <v>94709</v>
          </cell>
          <cell r="B5692" t="str">
            <v>ADAPTADOR COM FLANGES LIVRES, PVC, SOLDÁVEL, DN 32 MM X 1 , INSTALADO EM RESERVAÇÃO DE ÁGUA DE EDIFICAÇÃO QUE POSSUA RESERVATÓRIO DE FIBRA/FIBROCIMENTO   FORNECIMENTO E INSTALAÇÃO. AF_06/2016</v>
          </cell>
          <cell r="D5692" t="str">
            <v>UN</v>
          </cell>
          <cell r="E5692" t="str">
            <v>22,07</v>
          </cell>
          <cell r="F5692" t="str">
            <v>22,84</v>
          </cell>
        </row>
        <row r="5693">
          <cell r="A5693" t="str">
            <v>94710</v>
          </cell>
          <cell r="B5693" t="str">
            <v>ADAPTADOR COM FLANGES LIVRES, PVC, SOLDÁVEL, DN 40 MM X 1 1/4 , INSTALADO EM RESERVAÇÃO DE ÁGUA DE EDIFICAÇÃO QUE POSSUA RESERVATÓRIO DE FIBRA/FIBROCIMENTO   FORNECIMENTO E INSTALAÇÃO. AF_06/2016</v>
          </cell>
          <cell r="D5693" t="str">
            <v>UN</v>
          </cell>
          <cell r="E5693" t="str">
            <v>33,82</v>
          </cell>
          <cell r="F5693" t="str">
            <v>34,59</v>
          </cell>
        </row>
        <row r="5694">
          <cell r="A5694" t="str">
            <v>94711</v>
          </cell>
          <cell r="B5694" t="str">
            <v>ADAPTADOR COM FLANGES LIVRES, PVC, SOLDÁVEL, DN 50 MM X 1 1/2 , INSTALADO EM RESERVAÇÃO DE ÁGUA DE EDIFICAÇÃO QUE POSSUA RESERVATÓRIO DE FIBRA/FIBROCIMENTO   FORNECIMENTO E INSTALAÇÃO. AF_06/2016</v>
          </cell>
          <cell r="D5694" t="str">
            <v>UN</v>
          </cell>
          <cell r="E5694" t="str">
            <v>41,00</v>
          </cell>
          <cell r="F5694" t="str">
            <v>42,04</v>
          </cell>
        </row>
        <row r="5695">
          <cell r="A5695" t="str">
            <v>94712</v>
          </cell>
          <cell r="B5695" t="str">
            <v>ADAPTADOR COM FLANGES LIVRES, PVC, SOLDÁVEL, DN 60 MM X 2 , INSTALADO EM RESERVAÇÃO DE ÁGUA DE EDIFICAÇÃO QUE POSSUA RESERVATÓRIO DE FIBRA/FIBROCIMENTO   FORNECIMENTO E INSTALAÇÃO. AF_06/2016</v>
          </cell>
          <cell r="D5695" t="str">
            <v>UN</v>
          </cell>
          <cell r="E5695" t="str">
            <v>54,49</v>
          </cell>
          <cell r="F5695" t="str">
            <v>55,53</v>
          </cell>
        </row>
        <row r="5696">
          <cell r="A5696" t="str">
            <v>94713</v>
          </cell>
          <cell r="B5696" t="str">
            <v>ADAPTADOR COM FLANGES LIVRES, PVC, SOLDÁVEL, DN 75 MM X 2 1/2 , INSTALADO EM RESERVAÇÃO DE ÁGUA DE EDIFICAÇÃO QUE POSSUA RESERVATÓRIO DE FIBRA/FIBROCIMENTO   FORNECIMENTO E INSTALAÇÃO. AF_06/2016</v>
          </cell>
          <cell r="D5696" t="str">
            <v>UN</v>
          </cell>
          <cell r="E5696" t="str">
            <v>140,08</v>
          </cell>
          <cell r="F5696" t="str">
            <v>141,12</v>
          </cell>
        </row>
        <row r="5697">
          <cell r="A5697" t="str">
            <v>94714</v>
          </cell>
          <cell r="B5697" t="str">
            <v>ADAPTADOR COM FLANGES LIVRES, PVC, SOLDÁVEL, DN 85 MM X 3 , INSTALADO EM RESERVAÇÃO DE ÁGUA DE EDIFICAÇÃO QUE POSSUA RESERVATÓRIO DE FIBRA/FIBROCIMENTO   FORNECIMENTO E INSTALAÇÃO. AF_06/2016</v>
          </cell>
          <cell r="D5697" t="str">
            <v>UN</v>
          </cell>
          <cell r="E5697" t="str">
            <v>189,43</v>
          </cell>
          <cell r="F5697" t="str">
            <v>190,47</v>
          </cell>
        </row>
        <row r="5698">
          <cell r="A5698" t="str">
            <v>94715</v>
          </cell>
          <cell r="B5698" t="str">
            <v>ADAPTADOR COM FLANGES LIVRES, PVC, SOLDÁVEL, DN 110 MM X 4 , INSTALADO EM RESERVAÇÃO DE ÁGUA DE EDIFICAÇÃO QUE POSSUA RESERVATÓRIO DE FIBRA/FIBROCIMENTO   FORNECIMENTO E INSTALAÇÃO. AF_06/2016</v>
          </cell>
          <cell r="D5698" t="str">
            <v>UN</v>
          </cell>
          <cell r="E5698" t="str">
            <v>260,99</v>
          </cell>
          <cell r="F5698" t="str">
            <v>262,03</v>
          </cell>
        </row>
        <row r="5699">
          <cell r="A5699" t="str">
            <v>94724</v>
          </cell>
          <cell r="B5699" t="str">
            <v>CONECTOR, CPVC, SOLDÁVEL, DN 22 MM X 3/4, INSTALADO EM RESERVAÇÃO DE ÁGUA DE EDIFICAÇÃO QUE POSSUA RESERVATÓRIO DE FIBRA/FIBROCIMENTO  FORNECIMENTO E INSTALAÇÃO. AF_06/2016</v>
          </cell>
          <cell r="D5699" t="str">
            <v>UN</v>
          </cell>
          <cell r="E5699" t="str">
            <v>17,04</v>
          </cell>
          <cell r="F5699" t="str">
            <v>17,29</v>
          </cell>
        </row>
        <row r="5700">
          <cell r="A5700" t="str">
            <v>94725</v>
          </cell>
          <cell r="B5700" t="str">
            <v>LUVA, CPVC, SOLDÁVEL, DN 22 MM, INSTALADO EM RESERVAÇÃO DE ÁGUA DE EDIFICAÇÃO QUE POSSUA RESERVATÓRIO DE FIBRA/FIBROCIMENTO  FORNECIMENTO E INSTALAÇÃO. AF_06/2016</v>
          </cell>
          <cell r="D5700" t="str">
            <v>UN</v>
          </cell>
          <cell r="E5700" t="str">
            <v>4,34</v>
          </cell>
          <cell r="F5700" t="str">
            <v>4,59</v>
          </cell>
        </row>
        <row r="5701">
          <cell r="A5701" t="str">
            <v>94726</v>
          </cell>
          <cell r="B5701" t="str">
            <v>CONECTOR, CPVC, SOLDÁVEL, DN 28 MM X 1, INSTALADO EM RESERVAÇÃO DE ÁGUA DE EDIFICAÇÃO QUE POSSUA RESERVATÓRIO DE FIBRA/FIBROCIMENTO  FORNECIMENTO E INSTALAÇÃO. AF_06/2016</v>
          </cell>
          <cell r="D5701" t="str">
            <v>UN</v>
          </cell>
          <cell r="E5701" t="str">
            <v>26,12</v>
          </cell>
          <cell r="F5701" t="str">
            <v>26,37</v>
          </cell>
        </row>
        <row r="5702">
          <cell r="A5702" t="str">
            <v>94727</v>
          </cell>
          <cell r="B5702" t="str">
            <v>LUVA, CPVC, SOLDÁVEL, DN 28 MM, INSTALADO EM RESERVAÇÃO DE ÁGUA DE EDIFICAÇÃO QUE POSSUA RESERVATÓRIO DE FIBRA/FIBROCIMENTO  FORNECIMENTO E INSTALAÇÃO. AF_06/2016</v>
          </cell>
          <cell r="D5702" t="str">
            <v>UN</v>
          </cell>
          <cell r="E5702" t="str">
            <v>6,02</v>
          </cell>
          <cell r="F5702" t="str">
            <v>6,27</v>
          </cell>
        </row>
        <row r="5703">
          <cell r="A5703" t="str">
            <v>94728</v>
          </cell>
          <cell r="B5703" t="str">
            <v>CONECTOR, CPVC, SOLDÁVEL, DN 35 MM X 1 1/4, INSTALADO EM RESERVAÇÃO DE ÁGUA DE EDIFICAÇÃO QUE POSSUA RESERVATÓRIO DE FIBRA/FIBROCIMENTO  FORNECIMENTO E INSTALAÇÃO. AF_06/2016</v>
          </cell>
          <cell r="D5703" t="str">
            <v>UN</v>
          </cell>
          <cell r="E5703" t="str">
            <v>98,02</v>
          </cell>
          <cell r="F5703" t="str">
            <v>98,36</v>
          </cell>
        </row>
        <row r="5704">
          <cell r="A5704" t="str">
            <v>94729</v>
          </cell>
          <cell r="B5704" t="str">
            <v>LUVA, CPVC, SOLDÁVEL, DN 35 MM, INSTALADO EM RESERVAÇÃO DE ÁGUA DE EDIFICAÇÃO QUE POSSUA RESERVATÓRIO DE FIBRA/FIBROCIMENTO  FORNECIMENTO E INSTALAÇÃO. AF_06/2016</v>
          </cell>
          <cell r="D5704" t="str">
            <v>UN</v>
          </cell>
          <cell r="E5704" t="str">
            <v>10,52</v>
          </cell>
          <cell r="F5704" t="str">
            <v>10,86</v>
          </cell>
        </row>
        <row r="5705">
          <cell r="A5705" t="str">
            <v>94730</v>
          </cell>
          <cell r="B5705" t="str">
            <v>CONECTOR, CPVC, SOLDÁVEL, DN 42 MM X 1 1/2, INSTALADO EM RESERVAÇÃO DE ÁGUA DE EDIFICAÇÃO QUE POSSUA RESERVATÓRIO DE FIBRA/FIBROCIMENTO  FORNECIMENTO E INSTALAÇÃO. AF_06/2016</v>
          </cell>
          <cell r="D5705" t="str">
            <v>UN</v>
          </cell>
          <cell r="E5705" t="str">
            <v>118,97</v>
          </cell>
          <cell r="F5705" t="str">
            <v>119,31</v>
          </cell>
        </row>
        <row r="5706">
          <cell r="A5706" t="str">
            <v>94731</v>
          </cell>
          <cell r="B5706" t="str">
            <v>LUVA, CPVC, SOLDÁVEL, DN 42 MM, INSTALADO EM RESERVAÇÃO DE ÁGUA DE EDIFICAÇÃO QUE POSSUA RESERVATÓRIO DE FIBRA/FIBROCIMENTO  FORNECIMENTO E INSTALAÇÃO. AF_06/2016</v>
          </cell>
          <cell r="D5706" t="str">
            <v>UN</v>
          </cell>
          <cell r="E5706" t="str">
            <v>13,07</v>
          </cell>
          <cell r="F5706" t="str">
            <v>13,41</v>
          </cell>
        </row>
        <row r="5707">
          <cell r="A5707" t="str">
            <v>94733</v>
          </cell>
          <cell r="B5707" t="str">
            <v>LUVA, CPVC, SOLDÁVEL, DN 54 MM, INSTALADO EM RESERVAÇÃO DE ÁGUA DE EDIFICAÇÃO QUE POSSUA RESERVATÓRIO DE FIBRA/FIBROCIMENTO  FORNECIMENTO E INSTALAÇÃO. AF_06/2016</v>
          </cell>
          <cell r="D5707" t="str">
            <v>UN</v>
          </cell>
          <cell r="E5707" t="str">
            <v>25,18</v>
          </cell>
          <cell r="F5707" t="str">
            <v>25,76</v>
          </cell>
        </row>
        <row r="5708">
          <cell r="A5708" t="str">
            <v>94737</v>
          </cell>
          <cell r="B5708" t="str">
            <v>LUVA, CPVC, SOLDÁVEL, DN 89 MM, INSTALADO EM RESERVAÇÃO DE ÁGUA DE EDIFICAÇÃO QUE POSSUA RESERVATÓRIO DE FIBRA/FIBROCIMENTO  FORNECIMENTO E INSTALAÇÃO. AF_06/2016</v>
          </cell>
          <cell r="D5708" t="str">
            <v>UN</v>
          </cell>
          <cell r="E5708" t="str">
            <v>103,40</v>
          </cell>
          <cell r="F5708" t="str">
            <v>104,56</v>
          </cell>
        </row>
        <row r="5709">
          <cell r="A5709" t="str">
            <v>94740</v>
          </cell>
          <cell r="B5709" t="str">
            <v>JOELHO 90 GRAUS, CPVC, SOLDÁVEL, DN 22 MM, INSTALADO EM RESERVAÇÃO DE ÁGUA DE EDIFICAÇÃO QUE POSSUA RESERVATÓRIO DE FIBRA/FIBROCIMENTO  FORNECIMENTO E INSTALAÇÃO. AF_06/2016</v>
          </cell>
          <cell r="D5709" t="str">
            <v>UN</v>
          </cell>
          <cell r="E5709" t="str">
            <v>6,76</v>
          </cell>
          <cell r="F5709" t="str">
            <v>7,13</v>
          </cell>
        </row>
        <row r="5710">
          <cell r="A5710" t="str">
            <v>94741</v>
          </cell>
          <cell r="B5710" t="str">
            <v>CURVA 90 GRAUS, CPVC, SOLDÁVEL, DN 22 MM, INSTALADO EM RESERVAÇÃO DE ÁGUA DE EDIFICAÇÃO QUE POSSUA RESERVATÓRIO DE FIBRA/FIBROCIMENTO  FORNECIMENTO E INSTALAÇÃO. AF_06/2016</v>
          </cell>
          <cell r="D5710" t="str">
            <v>UN</v>
          </cell>
          <cell r="E5710" t="str">
            <v>8,29</v>
          </cell>
          <cell r="F5710" t="str">
            <v>8,66</v>
          </cell>
        </row>
        <row r="5711">
          <cell r="A5711" t="str">
            <v>94742</v>
          </cell>
          <cell r="B5711" t="str">
            <v>JOELHO 90 GRAUS, CPVC, SOLDÁVEL, DN 28 MM, INSTALADO EM RESERVAÇÃO DE ÁGUA DE EDIFICAÇÃO QUE POSSUA RESERVATÓRIO DE FIBRA/FIBROCIMENTO  FORNECIMENTO E INSTALAÇÃO. AF_06/2016</v>
          </cell>
          <cell r="D5711" t="str">
            <v>UN</v>
          </cell>
          <cell r="E5711" t="str">
            <v>10,01</v>
          </cell>
          <cell r="F5711" t="str">
            <v>10,38</v>
          </cell>
        </row>
        <row r="5712">
          <cell r="A5712" t="str">
            <v>94743</v>
          </cell>
          <cell r="B5712" t="str">
            <v>CURVA 90 GRAUS, CPVC, SOLDÁVEL, DN 28 MM, INSTALADO EM RESERVAÇÃO DE ÁGUA DE EDIFICAÇÃO QUE POSSUA RESERVATÓRIO DE FIBRA/FIBROCIMENTO  FORNECIMENTO E INSTALAÇÃO. AF_06/2016</v>
          </cell>
          <cell r="D5712" t="str">
            <v>UN</v>
          </cell>
          <cell r="E5712" t="str">
            <v>10,98</v>
          </cell>
          <cell r="F5712" t="str">
            <v>11,35</v>
          </cell>
        </row>
        <row r="5713">
          <cell r="A5713" t="str">
            <v>94744</v>
          </cell>
          <cell r="B5713" t="str">
            <v>JOELHO 90 GRAUS, CPVC, SOLDÁVEL, DN 35 MM, INSTALADO EM RESERVAÇÃO DE ÁGUA DE EDIFICAÇÃO QUE POSSUA RESERVATÓRIO DE FIBRA/FIBROCIMENTO  FORNECIMENTO E INSTALAÇÃO. AF_06/2016</v>
          </cell>
          <cell r="D5713" t="str">
            <v>UN</v>
          </cell>
          <cell r="E5713" t="str">
            <v>15,89</v>
          </cell>
          <cell r="F5713" t="str">
            <v>16,38</v>
          </cell>
        </row>
        <row r="5714">
          <cell r="A5714" t="str">
            <v>94746</v>
          </cell>
          <cell r="B5714" t="str">
            <v>JOELHO 90 GRAUS, CPVC, SOLDÁVEL, DN 42 MM, INSTALADO EM RESERVAÇÃO DE ÁGUA DE EDIFICAÇÃO QUE POSSUA RESERVATÓRIO DE FIBRA/FIBROCIMENTO  FORNECIMENTO E INSTALAÇÃO. AF_06/2016</v>
          </cell>
          <cell r="D5714" t="str">
            <v>UN</v>
          </cell>
          <cell r="E5714" t="str">
            <v>22,36</v>
          </cell>
          <cell r="F5714" t="str">
            <v>22,85</v>
          </cell>
        </row>
        <row r="5715">
          <cell r="A5715" t="str">
            <v>94748</v>
          </cell>
          <cell r="B5715" t="str">
            <v>JOELHO 90 GRAUS, CPVC, SOLDÁVEL, DN 54 MM, INSTALADO EM RESERVAÇÃO DE ÁGUA DE EDIFICAÇÃO QUE POSSUA RESERVATÓRIO DE FIBRA/FIBROCIMENTO  FORNECIMENTO E INSTALAÇÃO. AF_06/2016</v>
          </cell>
          <cell r="D5715" t="str">
            <v>UN</v>
          </cell>
          <cell r="E5715" t="str">
            <v>45,81</v>
          </cell>
          <cell r="F5715" t="str">
            <v>46,68</v>
          </cell>
        </row>
        <row r="5716">
          <cell r="A5716" t="str">
            <v>94750</v>
          </cell>
          <cell r="B5716" t="str">
            <v>JOELHO 90 GRAUS, CPVC, SOLDÁVEL, DN 73 MM, INSTALADO EM RESERVAÇÃO DE ÁGUA DE EDIFICAÇÃO QUE POSSUA RESERVATÓRIO DE FIBRA/FIBROCIMENTO  FORNECIMENTO E INSTALAÇÃO. AF_06/2016</v>
          </cell>
          <cell r="D5716" t="str">
            <v>UN</v>
          </cell>
          <cell r="E5716" t="str">
            <v>106,97</v>
          </cell>
          <cell r="F5716" t="str">
            <v>107,84</v>
          </cell>
        </row>
        <row r="5717">
          <cell r="A5717" t="str">
            <v>94752</v>
          </cell>
          <cell r="B5717" t="str">
            <v>JOELHO 90 GRAUS, CPVC, SOLDÁVEL, DN 89 MM, INSTALADO EM RESERVAÇÃO DE ÁGUA DE EDIFICAÇÃO QUE POSSUA RESERVATÓRIO DE FIBRA/FIBROCIMENTO  FORNECIMENTO E INSTALAÇÃO. AF_06/2016</v>
          </cell>
          <cell r="D5717" t="str">
            <v>UN</v>
          </cell>
          <cell r="E5717" t="str">
            <v>131,22</v>
          </cell>
          <cell r="F5717" t="str">
            <v>132,95</v>
          </cell>
        </row>
        <row r="5718">
          <cell r="A5718" t="str">
            <v>94756</v>
          </cell>
          <cell r="B5718" t="str">
            <v>TE, CPVC, SOLDÁVEL, DN 22 MM, INSTALADO EM RESERVAÇÃO DE ÁGUA DE EDIFICAÇÃO QUE POSSUA RESERVATÓRIO DE FIBRA/FIBROCIMENTO  FORNECIMENTO E INSTALAÇÃO. AF_06/2016</v>
          </cell>
          <cell r="D5718" t="str">
            <v>UN</v>
          </cell>
          <cell r="E5718" t="str">
            <v>8,61</v>
          </cell>
          <cell r="F5718" t="str">
            <v>9,11</v>
          </cell>
        </row>
        <row r="5719">
          <cell r="A5719" t="str">
            <v>94757</v>
          </cell>
          <cell r="B5719" t="str">
            <v>TE, CPVC, SOLDÁVEL, DN 28 MM, INSTALADO EM RESERVAÇÃO DE ÁGUA DE EDIFICAÇÃO QUE POSSUA RESERVATÓRIO DE FIBRA/FIBROCIMENTO  FORNECIMENTO E INSTALAÇÃO. AF_06/2016</v>
          </cell>
          <cell r="D5719" t="str">
            <v>UN</v>
          </cell>
          <cell r="E5719" t="str">
            <v>11,51</v>
          </cell>
          <cell r="F5719" t="str">
            <v>12,01</v>
          </cell>
        </row>
        <row r="5720">
          <cell r="A5720" t="str">
            <v>94758</v>
          </cell>
          <cell r="B5720" t="str">
            <v>TE, CPVC, SOLDÁVEL, DN 35 MM, INSTALADO EM RESERVAÇÃO DE ÁGUA DE EDIFICAÇÃO QUE POSSUA RESERVATÓRIO DE FIBRA/FIBROCIMENTO  FORNECIMENTO E INSTALAÇÃO. AF_06/2016</v>
          </cell>
          <cell r="D5720" t="str">
            <v>UN</v>
          </cell>
          <cell r="E5720" t="str">
            <v>28,63</v>
          </cell>
          <cell r="F5720" t="str">
            <v>29,29</v>
          </cell>
        </row>
        <row r="5721">
          <cell r="A5721" t="str">
            <v>94759</v>
          </cell>
          <cell r="B5721" t="str">
            <v>TE, CPVC, SOLDÁVEL, DN 42 MM, INSTALADO EM RESERVAÇÃO DE ÁGUA DE EDIFICAÇÃO QUE POSSUA RESERVATÓRIO DE FIBRA/FIBROCIMENTO  FORNECIMENTO E INSTALAÇÃO. AF_06/2016</v>
          </cell>
          <cell r="D5721" t="str">
            <v>UN</v>
          </cell>
          <cell r="E5721" t="str">
            <v>35,08</v>
          </cell>
          <cell r="F5721" t="str">
            <v>35,74</v>
          </cell>
        </row>
        <row r="5722">
          <cell r="A5722" t="str">
            <v>94760</v>
          </cell>
          <cell r="B5722" t="str">
            <v>TE, CPVC, SOLDÁVEL, DN 54 MM, INSTALADO EM RESERVAÇÃO DE ÁGUA DE EDIFICAÇÃO QUE POSSUA RESERVATÓRIO DE FIBRA/FIBROCIMENTO  FORNECIMENTO E INSTALAÇÃO. AF_06/2016</v>
          </cell>
          <cell r="D5722" t="str">
            <v>UN</v>
          </cell>
          <cell r="E5722" t="str">
            <v>57,65</v>
          </cell>
          <cell r="F5722" t="str">
            <v>58,80</v>
          </cell>
        </row>
        <row r="5723">
          <cell r="A5723" t="str">
            <v>94761</v>
          </cell>
          <cell r="B5723" t="str">
            <v>TE, CPVC, SOLDÁVEL, DN 73 MM, INSTALADO EM RESERVAÇÃO DE ÁGUA DE EDIFICAÇÃO QUE POSSUA RESERVATÓRIO DE FIBRA/FIBROCIMENTO  FORNECIMENTO E INSTALAÇÃO. AF_06/2016</v>
          </cell>
          <cell r="D5723" t="str">
            <v>UN</v>
          </cell>
          <cell r="E5723" t="str">
            <v>122,30</v>
          </cell>
          <cell r="F5723" t="str">
            <v>123,45</v>
          </cell>
        </row>
        <row r="5724">
          <cell r="A5724" t="str">
            <v>94762</v>
          </cell>
          <cell r="B5724" t="str">
            <v>TE, CPVC, SOLDÁVEL, DN 89 MM, INSTALADO EM RESERVAÇÃO DE ÁGUA DE EDIFICAÇÃO QUE POSSUA RESERVATÓRIO DE FIBRA/FIBROCIMENTO  FORNECIMENTO E INSTALAÇÃO. AF_06/2016</v>
          </cell>
          <cell r="D5724" t="str">
            <v>UN</v>
          </cell>
          <cell r="E5724" t="str">
            <v>157,42</v>
          </cell>
          <cell r="F5724" t="str">
            <v>159,73</v>
          </cell>
        </row>
        <row r="5725">
          <cell r="A5725" t="str">
            <v>94783</v>
          </cell>
          <cell r="B5725" t="str">
            <v>ADAPTADOR COM FLANGE E ANEL DE VEDAÇÃO, PVC, SOLDÁVEL, DN  20 MM X 1/2 , INSTALADO EM RESERVAÇÃO DE ÁGUA DE EDIFICAÇÃO QUE POSSUA RESERVATÓRIO DE FIBRA/FIBROCIMENTO   FORNECIMENTO E INSTALAÇÃO. AF_06/2016</v>
          </cell>
          <cell r="D5725" t="str">
            <v>UN</v>
          </cell>
          <cell r="E5725" t="str">
            <v>12,41</v>
          </cell>
          <cell r="F5725" t="str">
            <v>12,87</v>
          </cell>
        </row>
        <row r="5726">
          <cell r="A5726" t="str">
            <v>94785</v>
          </cell>
          <cell r="B5726" t="str">
            <v>ADAPTADOR COM FLANGES LIVRES, PVC, SOLDÁVEL LONGO, DN 32 MM X 1 , INSTALADO EM RESERVAÇÃO DE ÁGUA DE EDIFICAÇÃO QUE POSSUA RESERVATÓRIO DE FIBRA/FIBROCIMENTO   FORNECIMENTO E INSTALAÇÃO. AF_06/2016</v>
          </cell>
          <cell r="D5726" t="str">
            <v>UN</v>
          </cell>
          <cell r="E5726" t="str">
            <v>22,41</v>
          </cell>
          <cell r="F5726" t="str">
            <v>23,18</v>
          </cell>
        </row>
        <row r="5727">
          <cell r="A5727" t="str">
            <v>94786</v>
          </cell>
          <cell r="B5727" t="str">
            <v>ADAPTADOR COM FLANGES LIVRES, PVC, SOLDÁVEL LONGO, DN 40 MM X 1 1/4 , INSTALADO EM RESERVAÇÃO DE ÁGUA DE EDIFICAÇÃO QUE POSSUA RESERVATÓRIO DE FIBRA/FIBROCIMENTO   FORNECIMENTO E INSTALAÇÃO. AF_06/2016</v>
          </cell>
          <cell r="D5727" t="str">
            <v>UN</v>
          </cell>
          <cell r="E5727" t="str">
            <v>29,11</v>
          </cell>
          <cell r="F5727" t="str">
            <v>29,88</v>
          </cell>
        </row>
        <row r="5728">
          <cell r="A5728" t="str">
            <v>94787</v>
          </cell>
          <cell r="B5728" t="str">
            <v>ADAPTADOR COM FLANGES LIVRES, PVC, SOLDÁVEL LONGO, DN 50 MM X 1 1/2 , INSTALADO EM RESERVAÇÃO DE ÁGUA DE EDIFICAÇÃO QUE POSSUA RESERVATÓRIO DE FIBRA/FIBROCIMENTO   FORNECIMENTO E INSTALAÇÃO. AF_06/2016</v>
          </cell>
          <cell r="D5728" t="str">
            <v>UN</v>
          </cell>
          <cell r="E5728" t="str">
            <v>39,22</v>
          </cell>
          <cell r="F5728" t="str">
            <v>40,26</v>
          </cell>
        </row>
        <row r="5729">
          <cell r="A5729" t="str">
            <v>94788</v>
          </cell>
          <cell r="B5729" t="str">
            <v>ADAPTADOR COM FLANGES LIVRES, PVC, SOLDÁVEL LONGO, DN 60 MM X 2 , INSTALADO EM RESERVAÇÃO DE ÁGUA DE EDIFICAÇÃO QUE POSSUA RESERVATÓRIO DE FIBRA/FIBROCIMENTO   FORNECIMENTO E INSTALAÇÃO. AF_06/2016</v>
          </cell>
          <cell r="D5729" t="str">
            <v>UN</v>
          </cell>
          <cell r="E5729" t="str">
            <v>56,09</v>
          </cell>
          <cell r="F5729" t="str">
            <v>57,13</v>
          </cell>
        </row>
        <row r="5730">
          <cell r="A5730" t="str">
            <v>94789</v>
          </cell>
          <cell r="B5730" t="str">
            <v>ADAPTADOR COM FLANGES LIVRES, PVC, SOLDÁVEL LONGO, DN 75 MM X 2 1/2 , INSTALADO EM RESERVAÇÃO DE ÁGUA DE EDIFICAÇÃO QUE POSSUA RESERVATÓRIO DE FIBRA/FIBROCIMENTO   FORNECIMENTO E INSTALAÇÃO. AF_06/2016</v>
          </cell>
          <cell r="D5730" t="str">
            <v>UN</v>
          </cell>
          <cell r="E5730" t="str">
            <v>173,15</v>
          </cell>
          <cell r="F5730" t="str">
            <v>174,19</v>
          </cell>
        </row>
        <row r="5731">
          <cell r="A5731" t="str">
            <v>94790</v>
          </cell>
          <cell r="B5731" t="str">
            <v>ADAPTADOR COM FLANGES LIVRES, PVC, SOLDÁVEL LONGO, DN 85 MM X 3 , INSTALADO EM RESERVAÇÃO DE ÁGUA DE EDIFICAÇÃO QUE POSSUA RESERVATÓRIO DE FIBRA/FIBROCIMENTO   FORNECIMENTO E INSTALAÇÃO. AF_06/2016</v>
          </cell>
          <cell r="D5731" t="str">
            <v>UN</v>
          </cell>
          <cell r="E5731" t="str">
            <v>200,08</v>
          </cell>
          <cell r="F5731" t="str">
            <v>201,12</v>
          </cell>
        </row>
        <row r="5732">
          <cell r="A5732" t="str">
            <v>94791</v>
          </cell>
          <cell r="B5732" t="str">
            <v>ADAPTADOR COM FLANGES LIVRES, PVC, SOLDÁVEL LONGO, DN 110 MM X 4 , INSTALADO EM RESERVAÇÃO DE ÁGUA DE EDIFICAÇÃO QUE POSSUA RESERVATÓRIO DE FIBRA/FIBROCIMENTO   FORNECIMENTO E INSTALAÇÃO. AF_06/2016</v>
          </cell>
          <cell r="D5732" t="str">
            <v>UN</v>
          </cell>
          <cell r="E5732" t="str">
            <v>279,73</v>
          </cell>
          <cell r="F5732" t="str">
            <v>280,77</v>
          </cell>
        </row>
        <row r="5733">
          <cell r="A5733" t="str">
            <v>94863</v>
          </cell>
          <cell r="B5733" t="str">
            <v>LUVA, CPVC, SOLDÁVEL, DN 73 MM, INSTALADO EM RESERVAÇÃO DE ÁGUA DE EDIFICAÇÃO QUE POSSUA RESERVATÓRIO DE FIBRA/FIBROCIMENTO  FORNECIMENTO E INSTALAÇÃO. AF_06/2016</v>
          </cell>
          <cell r="D5733" t="str">
            <v>UN</v>
          </cell>
          <cell r="E5733" t="str">
            <v>87,64</v>
          </cell>
          <cell r="F5733" t="str">
            <v>88,22</v>
          </cell>
        </row>
        <row r="5734">
          <cell r="A5734" t="str">
            <v>95141</v>
          </cell>
          <cell r="B5734" t="str">
            <v>ADAPTADOR COM FLANGES LIVRES, PVC, SOLDÁVEL LONGO, DN  25 MM X 3/4 , INSTALADO EM RESERVAÇÃO DE ÁGUA DE EDIFICAÇÃO QUE POSSUA RESERVATÓRIO DE FIBRA/FIBROCIMENTO    FORNECIMENTO E INSTALAÇÃO. AF_06/2016</v>
          </cell>
          <cell r="D5734" t="str">
            <v>UN</v>
          </cell>
          <cell r="E5734" t="str">
            <v>20,95</v>
          </cell>
          <cell r="F5734" t="str">
            <v>21,72</v>
          </cell>
        </row>
        <row r="5735">
          <cell r="A5735" t="str">
            <v>95237</v>
          </cell>
          <cell r="B5735" t="str">
            <v>LUVA COM BUCHA DE LATÃO, PVC, SOLDÁVEL, DN 32MM X 1 , INSTALADO EM RAMAL DE DISTRIBUIÇÃO DE ÁGUA   FORNECIMENTO E INSTALAÇÃO. AF_12/2014</v>
          </cell>
          <cell r="D5735" t="str">
            <v>UN</v>
          </cell>
          <cell r="E5735" t="str">
            <v>16,35</v>
          </cell>
          <cell r="F5735" t="str">
            <v>16,59</v>
          </cell>
        </row>
        <row r="5736">
          <cell r="A5736" t="str">
            <v>95693</v>
          </cell>
          <cell r="B5736" t="str">
            <v>LUVA SIMPLES, PVC, SÉRIE NORMAL, ESGOTO PREDIAL, DN 150 MM, JUNTA ELÁSTICA, FORNECIDO E INSTALADO EM SUBCOLETOR AÉREO DE ESGOTO SANITÁRIO. AF_12/2014</v>
          </cell>
          <cell r="D5736" t="str">
            <v>UN</v>
          </cell>
          <cell r="E5736" t="str">
            <v>36,54</v>
          </cell>
          <cell r="F5736" t="str">
            <v>37,29</v>
          </cell>
        </row>
        <row r="5737">
          <cell r="A5737" t="str">
            <v>95694</v>
          </cell>
          <cell r="B5737" t="str">
            <v>CURVA 90 GRAUS, PVC, SERIE R, ÁGUA PLUVIAL, DN 100 MM, JUNTA ELÁSTICA, FORNECIDO E INSTALADO EM RAMAL DE ENCAMINHAMENTO. AF_12/2014</v>
          </cell>
          <cell r="D5737" t="str">
            <v>UN</v>
          </cell>
          <cell r="E5737" t="str">
            <v>44,05</v>
          </cell>
          <cell r="F5737" t="str">
            <v>44,51</v>
          </cell>
        </row>
        <row r="5738">
          <cell r="A5738" t="str">
            <v>95695</v>
          </cell>
          <cell r="B5738" t="str">
            <v>CURVA 90 GRAUS, PVC, SERIE R, ÁGUA PLUVIAL, DN 100 MM, JUNTA ELÁSTICA, FORNECIDO E INSTALADO EM CONDUTORES VERTICAIS DE ÁGUAS PLUVIAIS. AF_12/2014</v>
          </cell>
          <cell r="D5738" t="str">
            <v>UN</v>
          </cell>
          <cell r="E5738" t="str">
            <v>42,84</v>
          </cell>
          <cell r="F5738" t="str">
            <v>43,18</v>
          </cell>
        </row>
        <row r="5739">
          <cell r="A5739" t="str">
            <v>95696</v>
          </cell>
          <cell r="B5739" t="str">
            <v>SPRINKLER TIPO PENDENTE, 68 °C, UNIÃO POR ROSCA DN 15 (1/2") - FORNECIMENTO E INSTALAÇÃO. AF_12/2015</v>
          </cell>
          <cell r="D5739" t="str">
            <v>UN</v>
          </cell>
          <cell r="E5739" t="str">
            <v>38,58</v>
          </cell>
          <cell r="F5739" t="str">
            <v>38,81</v>
          </cell>
        </row>
        <row r="5740">
          <cell r="A5740" t="str">
            <v>96637</v>
          </cell>
          <cell r="B5740" t="str">
            <v>JOELHO 90 GRAUS, PPR, DN 25 MM, CLASSE PN 25, INSTALADO EM RAMAL OU SUB-RAMAL DE ÁGUA  FORNECIMENTO E INSTALAÇÃO . AF_06/2015</v>
          </cell>
          <cell r="D5740" t="str">
            <v>UN</v>
          </cell>
          <cell r="E5740" t="str">
            <v>8,93</v>
          </cell>
          <cell r="F5740" t="str">
            <v>9,72</v>
          </cell>
        </row>
        <row r="5741">
          <cell r="A5741" t="str">
            <v>96638</v>
          </cell>
          <cell r="B5741" t="str">
            <v>JOELHO 45 GRAUS, PPR, DN 25 MM, CLASSE PN 25, INSTALADO EM RAMAL OU SUB-RAMAL DE ÁGUA  FORNECIMENTO E INSTALAÇÃO . AF_06/2015</v>
          </cell>
          <cell r="D5741" t="str">
            <v>UN</v>
          </cell>
          <cell r="E5741" t="str">
            <v>8,60</v>
          </cell>
          <cell r="F5741" t="str">
            <v>9,39</v>
          </cell>
        </row>
        <row r="5742">
          <cell r="A5742" t="str">
            <v>96639</v>
          </cell>
          <cell r="B5742" t="str">
            <v>LUVA, PPR, DN 25 MM, CLASSE PN 25, INSTALADO EM RAMAL OU SUB-RAMAL DE ÁGUA  FORNECIMENTO E INSTALAÇÃO . AF_06/2015</v>
          </cell>
          <cell r="D5742" t="str">
            <v>UN</v>
          </cell>
          <cell r="E5742" t="str">
            <v>6,21</v>
          </cell>
          <cell r="F5742" t="str">
            <v>6,73</v>
          </cell>
        </row>
        <row r="5743">
          <cell r="A5743" t="str">
            <v>96640</v>
          </cell>
          <cell r="B5743" t="str">
            <v>CONECTOR MACHO, PPR, 25 X 1/2'', CLASSE PN 25, INSTALADO EM RAMAL OU SUB-RAMAL DE ÁGUA   FORNECIMENTO E INSTALAÇÃO . AF_06/2015</v>
          </cell>
          <cell r="D5743" t="str">
            <v>UN</v>
          </cell>
          <cell r="E5743" t="str">
            <v>15,41</v>
          </cell>
          <cell r="F5743" t="str">
            <v>15,93</v>
          </cell>
        </row>
        <row r="5744">
          <cell r="A5744" t="str">
            <v>96641</v>
          </cell>
          <cell r="B5744" t="str">
            <v>CONECTOR FÊMEA, PPR, 25 X 1/2'', CLASSE PN 25, INSTALADO EM RAMAL OU SUB-RAMAL DE ÁGUA   FORNECIMENTO E INSTALAÇÃO . AF_06/2015</v>
          </cell>
          <cell r="D5744" t="str">
            <v>UN</v>
          </cell>
          <cell r="E5744" t="str">
            <v>12,13</v>
          </cell>
          <cell r="F5744" t="str">
            <v>12,65</v>
          </cell>
        </row>
        <row r="5745">
          <cell r="A5745" t="str">
            <v>96642</v>
          </cell>
          <cell r="B5745" t="str">
            <v>TÊ NORMAL, PPR, DN 25 MM, CLASSE PN 25, INSTALADO EM RAMAL OU SUB-RAMAL DE ÁGUA  FORNECIMENTO E INSTALAÇÃO . AF_06/2015</v>
          </cell>
          <cell r="D5745" t="str">
            <v>UN</v>
          </cell>
          <cell r="E5745" t="str">
            <v>11,81</v>
          </cell>
          <cell r="F5745" t="str">
            <v>12,87</v>
          </cell>
        </row>
        <row r="5746">
          <cell r="A5746" t="str">
            <v>96643</v>
          </cell>
          <cell r="B5746" t="str">
            <v>TÊ MISTURADOR, PPR, 25 X 3/4'' , CLASSE PN 25, INSTALADO EM RAMAL OU SUB-RAMAL DE ÁGUA  FORNECIMENTO E INSTALAÇÃO . AF_06/2015</v>
          </cell>
          <cell r="D5746" t="str">
            <v>UN</v>
          </cell>
          <cell r="E5746" t="str">
            <v>31,07</v>
          </cell>
          <cell r="F5746" t="str">
            <v>32,13</v>
          </cell>
        </row>
        <row r="5747">
          <cell r="A5747" t="str">
            <v>96650</v>
          </cell>
          <cell r="B5747" t="str">
            <v>JOELHO 90 GRAUS, PPR, DN 25 MM, CLASSE PN 25, INSTALADO EM RAMAL DE DISTRIBUIÇÃO  FORNECIMENTO E INSTALAÇÃO . AF_06/2015</v>
          </cell>
          <cell r="D5747" t="str">
            <v>UN</v>
          </cell>
          <cell r="E5747" t="str">
            <v>6,62</v>
          </cell>
          <cell r="F5747" t="str">
            <v>7,16</v>
          </cell>
        </row>
        <row r="5748">
          <cell r="A5748" t="str">
            <v>96651</v>
          </cell>
          <cell r="B5748" t="str">
            <v>JOELHO 45 GRAUS, PPR, DN 25 MM, CLASSE PN 25, INSTALADO EM RAMAL DE DISTRIBUIÇÃO DE ÁGUA  FORNECIMENTO E INSTALAÇÃO . AF_06/2015</v>
          </cell>
          <cell r="D5748" t="str">
            <v>UN</v>
          </cell>
          <cell r="E5748" t="str">
            <v>6,29</v>
          </cell>
          <cell r="F5748" t="str">
            <v>6,83</v>
          </cell>
        </row>
        <row r="5749">
          <cell r="A5749" t="str">
            <v>96652</v>
          </cell>
          <cell r="B5749" t="str">
            <v>JOELHO 90 GRAUS, PPR, DN 32 MM, CLASSE PN 25, INSTALADO EM RAMAL DE DISTRIBUIÇÃO  FORNECIMENTO E INSTALAÇÃO . AF_06/2015</v>
          </cell>
          <cell r="D5749" t="str">
            <v>UN</v>
          </cell>
          <cell r="E5749" t="str">
            <v>12,65</v>
          </cell>
          <cell r="F5749" t="str">
            <v>13,76</v>
          </cell>
        </row>
        <row r="5750">
          <cell r="A5750" t="str">
            <v>96653</v>
          </cell>
          <cell r="B5750" t="str">
            <v>JOELHO 45 GRAUS, PPR, DN 32 MM, CLASSE PN 25, INSTALADO EM RAMAL DE DISTRIBUIÇÃO DE ÁGUA  FORNECIMENTO E INSTALAÇÃO . AF_06/2015</v>
          </cell>
          <cell r="D5750" t="str">
            <v>UN</v>
          </cell>
          <cell r="E5750" t="str">
            <v>12,62</v>
          </cell>
          <cell r="F5750" t="str">
            <v>13,73</v>
          </cell>
        </row>
        <row r="5751">
          <cell r="A5751" t="str">
            <v>96654</v>
          </cell>
          <cell r="B5751" t="str">
            <v>JOELHO 90 GRAUS, PPR, DN 40 MM, CLASSE PN 25, INSTALADO EM RAMAL DE DISTRIBUIÇÃO  FORNECIMENTO E INSTALAÇÃO . AF_06/2015</v>
          </cell>
          <cell r="D5751" t="str">
            <v>UN</v>
          </cell>
          <cell r="E5751" t="str">
            <v>20,94</v>
          </cell>
          <cell r="F5751" t="str">
            <v>22,68</v>
          </cell>
        </row>
        <row r="5752">
          <cell r="A5752" t="str">
            <v>96655</v>
          </cell>
          <cell r="B5752" t="str">
            <v>JOELHO 45 GRAUS, PPR, DN 40 MM, CLASSE PN 25, INSTALADO EM RAMAL DE DISTRIBUIÇÃO DE ÁGUA  FORNECIMENTO E INSTALAÇÃO . AF_06/2015</v>
          </cell>
          <cell r="D5752" t="str">
            <v>UN</v>
          </cell>
          <cell r="E5752" t="str">
            <v>20,58</v>
          </cell>
          <cell r="F5752" t="str">
            <v>22,32</v>
          </cell>
        </row>
        <row r="5753">
          <cell r="A5753" t="str">
            <v>96656</v>
          </cell>
          <cell r="B5753" t="str">
            <v>LUVA, PPR, DN 25 MM, CLASSE PN 25, INSTALADO EM RAMAL DE DISTRIBUIÇÃO DE ÁGUA  FORNECIMENTO E INSTALAÇÃO . AF_06/2015</v>
          </cell>
          <cell r="D5753" t="str">
            <v>UN</v>
          </cell>
          <cell r="E5753" t="str">
            <v>4,70</v>
          </cell>
          <cell r="F5753" t="str">
            <v>5,06</v>
          </cell>
        </row>
        <row r="5754">
          <cell r="A5754" t="str">
            <v>96657</v>
          </cell>
          <cell r="B5754" t="str">
            <v>CONECTOR MACHO, PPR, 25 X 1/2, CLASSE PN 25, INSTALADO EM RAMAL DE DISTRIBUIÇÃO DE ÁGUA  FORNECIMENTO E INSTALAÇÃO . AF_06/2015</v>
          </cell>
          <cell r="D5754" t="str">
            <v>UN</v>
          </cell>
          <cell r="E5754" t="str">
            <v>13,90</v>
          </cell>
          <cell r="F5754" t="str">
            <v>14,26</v>
          </cell>
        </row>
        <row r="5755">
          <cell r="A5755" t="str">
            <v>96658</v>
          </cell>
          <cell r="B5755" t="str">
            <v>CONECTOR FÊMEA, PPR, 25 X 1/2'', CLASSE PN 25, INSTALADO EM RAMAL DE DISTRIBUIÇÃO DE ÁGUA   FORNECIMENTO E INSTALAÇÃO . AF_06/2015</v>
          </cell>
          <cell r="D5755" t="str">
            <v>UN</v>
          </cell>
          <cell r="E5755" t="str">
            <v>10,62</v>
          </cell>
          <cell r="F5755" t="str">
            <v>10,98</v>
          </cell>
        </row>
        <row r="5756">
          <cell r="A5756" t="str">
            <v>96659</v>
          </cell>
          <cell r="B5756" t="str">
            <v>LUVA, PPR, DN 32 MM, CLASSE PN 25, INSTALADO EM RAMAL DE DISTRIBUIÇÃO DE ÁGUA  FORNECIMENTO E INSTALAÇÃO. AF_06/2015</v>
          </cell>
          <cell r="D5756" t="str">
            <v>UN</v>
          </cell>
          <cell r="E5756" t="str">
            <v>8,56</v>
          </cell>
          <cell r="F5756" t="str">
            <v>9,30</v>
          </cell>
        </row>
        <row r="5757">
          <cell r="A5757" t="str">
            <v>96660</v>
          </cell>
          <cell r="B5757" t="str">
            <v>CONECTOR MACHO, PPR, 32 X 3/4'', CLASSE PN 25, INSTALADO EM RAMAL DE DISTRIBUIÇÃO DE ÁGUA   FORNECIMENTO E INSTALAÇÃO. AF_06/2015</v>
          </cell>
          <cell r="D5757" t="str">
            <v>UN</v>
          </cell>
          <cell r="E5757" t="str">
            <v>23,89</v>
          </cell>
          <cell r="F5757" t="str">
            <v>24,63</v>
          </cell>
        </row>
        <row r="5758">
          <cell r="A5758" t="str">
            <v>96661</v>
          </cell>
          <cell r="B5758" t="str">
            <v>CONECTOR FÊMEA, PPR, 32 X 3/4'', CLASSE PN 25, INSTALADO EM RAMAL DE DISTRIBUIÇÃO DE ÁGUA   FORNECIMENTO E INSTALAÇÃO . AF_06/2015</v>
          </cell>
          <cell r="D5758" t="str">
            <v>UN</v>
          </cell>
          <cell r="E5758" t="str">
            <v>18,84</v>
          </cell>
          <cell r="F5758" t="str">
            <v>19,58</v>
          </cell>
        </row>
        <row r="5759">
          <cell r="A5759" t="str">
            <v>96662</v>
          </cell>
          <cell r="B5759" t="str">
            <v>BUCHA DE REDUÇÃO, PPR, 32 X 25, CLASSE PN 25, INSTALADO EM RAMAL DE DISTRIBUIÇÃO DE ÁGUA  FORNECIMENTO E INSTALAÇÃO . AF_06/2015</v>
          </cell>
          <cell r="D5759" t="str">
            <v>UN</v>
          </cell>
          <cell r="E5759" t="str">
            <v>8,72</v>
          </cell>
          <cell r="F5759" t="str">
            <v>9,46</v>
          </cell>
        </row>
        <row r="5760">
          <cell r="A5760" t="str">
            <v>96663</v>
          </cell>
          <cell r="B5760" t="str">
            <v>LUVA, PPR, DN 40 MM, CLASSE PN 25, INSTALADO EM RAMAL DE DISTRIBUIÇÃO DE ÁGUA  FORNECIMENTO E INSTALAÇÃO. AF_06/2015</v>
          </cell>
          <cell r="D5760" t="str">
            <v>UN</v>
          </cell>
          <cell r="E5760" t="str">
            <v>15,42</v>
          </cell>
          <cell r="F5760" t="str">
            <v>16,59</v>
          </cell>
        </row>
        <row r="5761">
          <cell r="A5761" t="str">
            <v>96664</v>
          </cell>
          <cell r="B5761" t="str">
            <v>BUCHA DE REDUÇÃO, PPR, 40 X 25, CLASSE PN 25, INSTALADO EM RAMAL DE DISTRIBUIÇÃO DE ÁGUA  FORNECIMENTO E INSTALAÇÃO . AF_06/2015</v>
          </cell>
          <cell r="D5761" t="str">
            <v>UN</v>
          </cell>
          <cell r="E5761" t="str">
            <v>16,50</v>
          </cell>
          <cell r="F5761" t="str">
            <v>17,67</v>
          </cell>
        </row>
        <row r="5762">
          <cell r="A5762" t="str">
            <v>96665</v>
          </cell>
          <cell r="B5762" t="str">
            <v>TÊ NORMAL, PPR, DN 25 MM, CLASSE PN 25, INSTALADO EM RAMAL DE DISTRIBUIÇÃO DE ÁGUA  FORNECIMENTO E INSTALAÇÃO . AF_06/2015</v>
          </cell>
          <cell r="D5762" t="str">
            <v>UN</v>
          </cell>
          <cell r="E5762" t="str">
            <v>8,73</v>
          </cell>
          <cell r="F5762" t="str">
            <v>9,44</v>
          </cell>
        </row>
        <row r="5763">
          <cell r="A5763" t="str">
            <v>96666</v>
          </cell>
          <cell r="B5763" t="str">
            <v>TÊ NORMAL, PPR, DN 32 MM, CLASSE PN 25, INSTALADO EM RAMAL DE DISTRIBUIÇÃO DE ÁGUA  FORNECIMENTO E INSTALAÇÃO . AF_06/2015</v>
          </cell>
          <cell r="D5763" t="str">
            <v>UN</v>
          </cell>
          <cell r="E5763" t="str">
            <v>16,95</v>
          </cell>
          <cell r="F5763" t="str">
            <v>18,42</v>
          </cell>
        </row>
        <row r="5764">
          <cell r="A5764" t="str">
            <v>96667</v>
          </cell>
          <cell r="B5764" t="str">
            <v>TÊ NORMAL, PPR, DN 40 MM, CLASSE PN 25, INSTALADO EM RAMAL DE DISTRIBUIÇÃO DE ÁGUA  FORNECIMENTO E INSTALAÇÃO . AF_06/2015</v>
          </cell>
          <cell r="D5764" t="str">
            <v>UN</v>
          </cell>
          <cell r="E5764" t="str">
            <v>29,41</v>
          </cell>
          <cell r="F5764" t="str">
            <v>31,74</v>
          </cell>
        </row>
        <row r="5765">
          <cell r="A5765" t="str">
            <v>96684</v>
          </cell>
          <cell r="B5765" t="str">
            <v>JOELHO 90 GRAUS, PPR, DN 25 MM, CLASSE PN 25, INSTALADO EM PRUMADA DE ÁGUA  FORNECIMENTO E INSTALAÇÃO . AF_06/2015</v>
          </cell>
          <cell r="D5765" t="str">
            <v>UN</v>
          </cell>
          <cell r="E5765" t="str">
            <v>3,17</v>
          </cell>
          <cell r="F5765" t="str">
            <v>3,32</v>
          </cell>
        </row>
        <row r="5766">
          <cell r="A5766" t="str">
            <v>96685</v>
          </cell>
          <cell r="B5766" t="str">
            <v>JOELHO 45 GRAUS, PPR, DN 25 MM, CLASSE PN 25, INSTALADO EM PRUMADA DE ÁGUA  FORNECIMENTO E INSTALAÇÃO . AF_06/2015</v>
          </cell>
          <cell r="D5766" t="str">
            <v>UN</v>
          </cell>
          <cell r="E5766" t="str">
            <v>2,84</v>
          </cell>
          <cell r="F5766" t="str">
            <v>2,99</v>
          </cell>
        </row>
        <row r="5767">
          <cell r="A5767" t="str">
            <v>96686</v>
          </cell>
          <cell r="B5767" t="str">
            <v>JOELHO 90 GRAUS, PPR, DN 32 MM, CLASSE PN 25, INSTALADO EM PRUMADA DE ÁGUA  FORNECIMENTO E INSTALAÇÃO . AF_06/2015</v>
          </cell>
          <cell r="D5767" t="str">
            <v>UN</v>
          </cell>
          <cell r="E5767" t="str">
            <v>4,76</v>
          </cell>
          <cell r="F5767" t="str">
            <v>4,98</v>
          </cell>
        </row>
        <row r="5768">
          <cell r="A5768" t="str">
            <v>96687</v>
          </cell>
          <cell r="B5768" t="str">
            <v>JOELHO 45 GRAUS, PPR, DN 32 MM, CLASSE PN 25, INSTALADO EM PRUMADA DE ÁGUA  FORNECIMENTO E INSTALAÇÃO . AF_06/2015</v>
          </cell>
          <cell r="D5768" t="str">
            <v>UN</v>
          </cell>
          <cell r="E5768" t="str">
            <v>4,73</v>
          </cell>
          <cell r="F5768" t="str">
            <v>4,95</v>
          </cell>
        </row>
        <row r="5769">
          <cell r="A5769" t="str">
            <v>96688</v>
          </cell>
          <cell r="B5769" t="str">
            <v>JOELHO 90 GRAUS, PPR, DN 40 MM, CLASSE PN 25, INSTALADO EM PRUMADA DE ÁGUA  FORNECIMENTO E INSTALAÇÃO . AF_06/2015</v>
          </cell>
          <cell r="D5769" t="str">
            <v>UN</v>
          </cell>
          <cell r="E5769" t="str">
            <v>8,17</v>
          </cell>
          <cell r="F5769" t="str">
            <v>8,50</v>
          </cell>
        </row>
        <row r="5770">
          <cell r="A5770" t="str">
            <v>96689</v>
          </cell>
          <cell r="B5770" t="str">
            <v>JOELHO 45 GRAUS, PPR, DN 40 MM, CLASSE PN 25, INSTALADO EM PRUMADA DE ÁGUA  FORNECIMENTO E INSTALAÇÃO . AF_06/2015</v>
          </cell>
          <cell r="D5770" t="str">
            <v>UN</v>
          </cell>
          <cell r="E5770" t="str">
            <v>7,81</v>
          </cell>
          <cell r="F5770" t="str">
            <v>8,14</v>
          </cell>
        </row>
        <row r="5771">
          <cell r="A5771" t="str">
            <v>96690</v>
          </cell>
          <cell r="B5771" t="str">
            <v>JOELHO 90 GRAUS, PPR, DN 50 MM, CLASSE PN 25, INSTALADO EM PRUMADA DE ÁGUA  FORNECIMENTO E INSTALAÇÃO . AF_06/2015</v>
          </cell>
          <cell r="D5771" t="str">
            <v>UN</v>
          </cell>
          <cell r="E5771" t="str">
            <v>15,14</v>
          </cell>
          <cell r="F5771" t="str">
            <v>15,64</v>
          </cell>
        </row>
        <row r="5772">
          <cell r="A5772" t="str">
            <v>96691</v>
          </cell>
          <cell r="B5772" t="str">
            <v>JOELHO 45 GRAUS, PPR, DN 50 MM, CLASSE PN 25, INSTALADO EM PRUMADA DE ÁGUA  FORNECIMENTO E INSTALAÇÃO . AF_06/2015</v>
          </cell>
          <cell r="D5772" t="str">
            <v>UN</v>
          </cell>
          <cell r="E5772" t="str">
            <v>15,63</v>
          </cell>
          <cell r="F5772" t="str">
            <v>16,13</v>
          </cell>
        </row>
        <row r="5773">
          <cell r="A5773" t="str">
            <v>96692</v>
          </cell>
          <cell r="B5773" t="str">
            <v>JOELHO 90 GRAUS, PPR, DN 63 MM, CLASSE PN 25, INSTALADO EM PRUMADA DE ÁGUA  FORNECIMENTO E INSTALAÇÃO . AF_06/2015</v>
          </cell>
          <cell r="D5773" t="str">
            <v>UN</v>
          </cell>
          <cell r="E5773" t="str">
            <v>22,90</v>
          </cell>
          <cell r="F5773" t="str">
            <v>23,66</v>
          </cell>
        </row>
        <row r="5774">
          <cell r="A5774" t="str">
            <v>96693</v>
          </cell>
          <cell r="B5774" t="str">
            <v>JOELHO 45 GRAUS, PPR, DN 63 MM, CLASSE PN 25, INSTALADO EM PRUMADA DE ÁGUA  FORNECIMENTO E INSTALAÇÃO . AF_06/2015</v>
          </cell>
          <cell r="D5774" t="str">
            <v>UN</v>
          </cell>
          <cell r="E5774" t="str">
            <v>21,69</v>
          </cell>
          <cell r="F5774" t="str">
            <v>22,45</v>
          </cell>
        </row>
        <row r="5775">
          <cell r="A5775" t="str">
            <v>96694</v>
          </cell>
          <cell r="B5775" t="str">
            <v>JOELHO 90 GRAUS, PPR, DN 75 MM, CLASSE PN 25, INSTALADO EM PRUMADA DE ÁGUA  FORNECIMENTO E INSTALAÇÃO . AF_06/2015</v>
          </cell>
          <cell r="D5775" t="str">
            <v>UN</v>
          </cell>
          <cell r="E5775" t="str">
            <v>50,23</v>
          </cell>
          <cell r="F5775" t="str">
            <v>51,28</v>
          </cell>
        </row>
        <row r="5776">
          <cell r="A5776" t="str">
            <v>96695</v>
          </cell>
          <cell r="B5776" t="str">
            <v>JOELHO 45 GRAUS, PPR, DN 75 MM, CLASSE PN 25, INSTALADO EM PRUMADA DE ÁGUA  FORNECIMENTO E INSTALAÇÃO . AF_06/2015</v>
          </cell>
          <cell r="D5776" t="str">
            <v>UN</v>
          </cell>
          <cell r="E5776" t="str">
            <v>48,81</v>
          </cell>
          <cell r="F5776" t="str">
            <v>49,86</v>
          </cell>
        </row>
        <row r="5777">
          <cell r="A5777" t="str">
            <v>96696</v>
          </cell>
          <cell r="B5777" t="str">
            <v>JOELHO 90 GRAUS, PPR, DN 90 MM, CLASSE PN 25, INSTALADO EM PRUMADA DE ÁGUA  FORNECIMENTO E INSTALAÇÃO . AF_06/2015</v>
          </cell>
          <cell r="D5777" t="str">
            <v>UN</v>
          </cell>
          <cell r="E5777" t="str">
            <v>75,61</v>
          </cell>
          <cell r="F5777" t="str">
            <v>77,09</v>
          </cell>
        </row>
        <row r="5778">
          <cell r="A5778" t="str">
            <v>96697</v>
          </cell>
          <cell r="B5778" t="str">
            <v>JOELHO 90 GRAUS, PPR, DN 110 MM, CLASSE PN 25, INSTALADO EM PRUMADA DE ÁGUA  FORNECIMENTO E INSTALAÇÃO . AF_06/2015</v>
          </cell>
          <cell r="D5778" t="str">
            <v>UN</v>
          </cell>
          <cell r="E5778" t="str">
            <v>113,13</v>
          </cell>
          <cell r="F5778" t="str">
            <v>115,32</v>
          </cell>
        </row>
        <row r="5779">
          <cell r="A5779" t="str">
            <v>96698</v>
          </cell>
          <cell r="B5779" t="str">
            <v>LUVA, PPR, DN 25 MM, CLASSE PN 25, INSTALADO EM PRUMADA DE ÁGUA  FORNECIMENTO E INSTALAÇÃO . AF_06/2015</v>
          </cell>
          <cell r="D5779" t="str">
            <v>UN</v>
          </cell>
          <cell r="E5779" t="str">
            <v>2,40</v>
          </cell>
          <cell r="F5779" t="str">
            <v>2,50</v>
          </cell>
        </row>
        <row r="5780">
          <cell r="A5780" t="str">
            <v>96699</v>
          </cell>
          <cell r="B5780" t="str">
            <v>CONECTOR MACHO, PPR, 25 X 1/2'', CLASSE PN 25, INSTALADO EM PRUMADA DE ÁGUA   FORNECIMENTO E INSTALAÇÃO . AF_06/2015</v>
          </cell>
          <cell r="D5780" t="str">
            <v>UN</v>
          </cell>
          <cell r="E5780" t="str">
            <v>11,60</v>
          </cell>
          <cell r="F5780" t="str">
            <v>11,70</v>
          </cell>
        </row>
        <row r="5781">
          <cell r="A5781" t="str">
            <v>96700</v>
          </cell>
          <cell r="B5781" t="str">
            <v>CONECTOR FÊMEA, PPR, 25 X 1/2'', CLASSE PN 25, INSTALADO EM PRUMADA DE ÁGUA   FORNECIMENTO E INSTALAÇÃO . AF_06/2015</v>
          </cell>
          <cell r="D5781" t="str">
            <v>UN</v>
          </cell>
          <cell r="E5781" t="str">
            <v>8,32</v>
          </cell>
          <cell r="F5781" t="str">
            <v>8,42</v>
          </cell>
        </row>
        <row r="5782">
          <cell r="A5782" t="str">
            <v>96701</v>
          </cell>
          <cell r="B5782" t="str">
            <v>LUVA, PPR, DN 32 MM, CLASSE PN 25, INSTALADO EM PRUMADA DE ÁGUA  FORNECIMENTO E INSTALAÇÃO. AF_06/2015</v>
          </cell>
          <cell r="D5782" t="str">
            <v>UN</v>
          </cell>
          <cell r="E5782" t="str">
            <v>3,29</v>
          </cell>
          <cell r="F5782" t="str">
            <v>3,45</v>
          </cell>
        </row>
        <row r="5783">
          <cell r="A5783" t="str">
            <v>96702</v>
          </cell>
          <cell r="B5783" t="str">
            <v>BUCHA DE REDUÇÃO, PPR, 32 X 25, CLASSE PN 25, INSTALADO EM PRUMADA DE ÁGUA  FORNECIMENTO E INSTALAÇÃO . AF_06/2015</v>
          </cell>
          <cell r="D5783" t="str">
            <v>UN</v>
          </cell>
          <cell r="E5783" t="str">
            <v>3,45</v>
          </cell>
          <cell r="F5783" t="str">
            <v>3,61</v>
          </cell>
        </row>
        <row r="5784">
          <cell r="A5784" t="str">
            <v>96703</v>
          </cell>
          <cell r="B5784" t="str">
            <v>LUVA, PPR, DN 40 MM, CLASSE PN 25, INSTALADO EM PRUMADA DE ÁGUA  FORNECIMENTO E INSTALAÇÃO. AF_06/2015</v>
          </cell>
          <cell r="D5784" t="str">
            <v>UN</v>
          </cell>
          <cell r="E5784" t="str">
            <v>6,89</v>
          </cell>
          <cell r="F5784" t="str">
            <v>7,10</v>
          </cell>
        </row>
        <row r="5785">
          <cell r="A5785" t="str">
            <v>96704</v>
          </cell>
          <cell r="B5785" t="str">
            <v>BUCHA DE REDUÇÃO, PPR, 40 X 25, CLASSE PN 25, INSTALADO EM PRUMADA DE ÁGUA  FORNECIMENTO E INSTALAÇÃO . AF_06/2015</v>
          </cell>
          <cell r="D5785" t="str">
            <v>UN</v>
          </cell>
          <cell r="E5785" t="str">
            <v>7,97</v>
          </cell>
          <cell r="F5785" t="str">
            <v>8,18</v>
          </cell>
        </row>
        <row r="5786">
          <cell r="A5786" t="str">
            <v>96705</v>
          </cell>
          <cell r="B5786" t="str">
            <v>LUVA, PPR, DN 50 MM, CLASSE PN 25, INSTALADO EM PRUMADA DE ÁGUA  FORNECIMENTO E INSTALAÇÃO. AF_06/2015</v>
          </cell>
          <cell r="D5786" t="str">
            <v>UN</v>
          </cell>
          <cell r="E5786" t="str">
            <v>10,37</v>
          </cell>
          <cell r="F5786" t="str">
            <v>10,69</v>
          </cell>
        </row>
        <row r="5787">
          <cell r="A5787" t="str">
            <v>96706</v>
          </cell>
          <cell r="B5787" t="str">
            <v>LUVA, PPR, DN 63 MM, CLASSE PN 25, INSTALADO EM PRUMADA DE ÁGUA  FORNECIMENTO E INSTALAÇÃO. AF_06/2015</v>
          </cell>
          <cell r="D5787" t="str">
            <v>UN</v>
          </cell>
          <cell r="E5787" t="str">
            <v>15,58</v>
          </cell>
          <cell r="F5787" t="str">
            <v>16,08</v>
          </cell>
        </row>
        <row r="5788">
          <cell r="A5788" t="str">
            <v>96707</v>
          </cell>
          <cell r="B5788" t="str">
            <v>LUVA, PPR, DN 75 MM, CLASSE PN 25, INSTALADO EM PRUMADA DE ÁGUA  FORNECIMENTO E INSTALAÇÃO. AF_06/2015</v>
          </cell>
          <cell r="D5788" t="str">
            <v>UN</v>
          </cell>
          <cell r="E5788" t="str">
            <v>32,28</v>
          </cell>
          <cell r="F5788" t="str">
            <v>32,98</v>
          </cell>
        </row>
        <row r="5789">
          <cell r="A5789" t="str">
            <v>96708</v>
          </cell>
          <cell r="B5789" t="str">
            <v>LUVA, PPR, DN 90 MM, CLASSE PN 25, INSTALADO EM PRUMADA DE ÁGUA  FORNECIMENTO E INSTALAÇÃO. AF_06/2015</v>
          </cell>
          <cell r="D5789" t="str">
            <v>UN</v>
          </cell>
          <cell r="E5789" t="str">
            <v>50,90</v>
          </cell>
          <cell r="F5789" t="str">
            <v>51,88</v>
          </cell>
        </row>
        <row r="5790">
          <cell r="A5790" t="str">
            <v>96709</v>
          </cell>
          <cell r="B5790" t="str">
            <v>LUVA, PPR, DN 110 MM, CLASSE PN 25, INSTALADO EM PRUMADA DE ÁGUA  FORNECIMENTO E INSTALAÇÃO. AF_06/2015</v>
          </cell>
          <cell r="D5790" t="str">
            <v>UN</v>
          </cell>
          <cell r="E5790" t="str">
            <v>80,38</v>
          </cell>
          <cell r="F5790" t="str">
            <v>81,84</v>
          </cell>
        </row>
        <row r="5791">
          <cell r="A5791" t="str">
            <v>96710</v>
          </cell>
          <cell r="B5791" t="str">
            <v>TÊ NORMAL, PPR, DN 25 MM, CLASSE PN 25, INSTALADO EM PRUMADA DE ÁGUA  FORNECIMENTO E INSTALAÇÃO . AF_06/2015</v>
          </cell>
          <cell r="D5791" t="str">
            <v>UN</v>
          </cell>
          <cell r="E5791" t="str">
            <v>4,16</v>
          </cell>
          <cell r="F5791" t="str">
            <v>4,37</v>
          </cell>
        </row>
        <row r="5792">
          <cell r="A5792" t="str">
            <v>96711</v>
          </cell>
          <cell r="B5792" t="str">
            <v>TÊ NORMAL, PPR, DN 32 MM, CLASSE PN 25, INSTALADO EM PRUMADA DE ÁGUA  FORNECIMENTO E INSTALAÇÃO . AF_06/2015</v>
          </cell>
          <cell r="D5792" t="str">
            <v>UN</v>
          </cell>
          <cell r="E5792" t="str">
            <v>6,45</v>
          </cell>
          <cell r="F5792" t="str">
            <v>6,76</v>
          </cell>
        </row>
        <row r="5793">
          <cell r="A5793" t="str">
            <v>96712</v>
          </cell>
          <cell r="B5793" t="str">
            <v>TÊ NORMAL, PPR, DN 40 MM, CLASSE PN 25, INSTALADO EM PRUMADA DE ÁGUA  FORNECIMENTO E INSTALAÇÃO . AF_06/2015</v>
          </cell>
          <cell r="D5793" t="str">
            <v>UN</v>
          </cell>
          <cell r="E5793" t="str">
            <v>12,35</v>
          </cell>
          <cell r="F5793" t="str">
            <v>12,78</v>
          </cell>
        </row>
        <row r="5794">
          <cell r="A5794" t="str">
            <v>96713</v>
          </cell>
          <cell r="B5794" t="str">
            <v>TÊ NORMAL, PPR, DN 50 MM, CLASSE PN 25, INSTALADO EM PRUMADA DE ÁGUA  FORNECIMENTO E INSTALAÇÃO . AF_06/2015</v>
          </cell>
          <cell r="D5794" t="str">
            <v>UN</v>
          </cell>
          <cell r="E5794" t="str">
            <v>17,15</v>
          </cell>
          <cell r="F5794" t="str">
            <v>17,80</v>
          </cell>
        </row>
        <row r="5795">
          <cell r="A5795" t="str">
            <v>96714</v>
          </cell>
          <cell r="B5795" t="str">
            <v>TÊ NORMAL, PPR, DN 63 MM, CLASSE PN 25, INSTALADO EM PRUMADA DE ÁGUA  FORNECIMENTO E INSTALAÇÃO . AF_06/2015</v>
          </cell>
          <cell r="D5795" t="str">
            <v>UN</v>
          </cell>
          <cell r="E5795" t="str">
            <v>28,91</v>
          </cell>
          <cell r="F5795" t="str">
            <v>29,90</v>
          </cell>
        </row>
        <row r="5796">
          <cell r="A5796" t="str">
            <v>96715</v>
          </cell>
          <cell r="B5796" t="str">
            <v>TÊ NORMAL, PPR, DN 75 MM, CLASSE PN 25, INSTALADO EM PRUMADA DE ÁGUA  FORNECIMENTO E INSTALAÇÃO . AF_06/2015</v>
          </cell>
          <cell r="D5796" t="str">
            <v>UN</v>
          </cell>
          <cell r="E5796" t="str">
            <v>54,15</v>
          </cell>
          <cell r="F5796" t="str">
            <v>55,53</v>
          </cell>
        </row>
        <row r="5797">
          <cell r="A5797" t="str">
            <v>96716</v>
          </cell>
          <cell r="B5797" t="str">
            <v>TÊ NORMAL, PPR, DN 90 MM, CLASSE PN 25, INSTALADO EM PRUMADA DE ÁGUA  FORNECIMENTO E INSTALAÇÃO . AF_06/2015</v>
          </cell>
          <cell r="D5797" t="str">
            <v>UN</v>
          </cell>
          <cell r="E5797" t="str">
            <v>81,29</v>
          </cell>
          <cell r="F5797" t="str">
            <v>83,26</v>
          </cell>
        </row>
        <row r="5798">
          <cell r="A5798" t="str">
            <v>96717</v>
          </cell>
          <cell r="B5798" t="str">
            <v>TÊ NORMAL, PPR, DN 110 MM, CLASSE PN 25, INSTALADO EM PRUMADA DE ÁGUA  FORNECIMENTO E INSTALAÇÃO . AF_06/2015</v>
          </cell>
          <cell r="D5798" t="str">
            <v>UN</v>
          </cell>
          <cell r="E5798" t="str">
            <v>127,94</v>
          </cell>
          <cell r="F5798" t="str">
            <v>130,87</v>
          </cell>
        </row>
        <row r="5799">
          <cell r="A5799" t="str">
            <v>96736</v>
          </cell>
          <cell r="B5799" t="str">
            <v>LUVA, PPR, DN 20 MM, CLASSE PN 25, INSTALADO EM RESERVAÇÃO DE ÁGUA DE EDIFICAÇÃO QUE POSSUA RESERVATÓRIO DE FIBRA/FIBROCIMENTO  FORNECIMENTO E INSTALAÇÃO. AF_06/2016</v>
          </cell>
          <cell r="D5799" t="str">
            <v>UN</v>
          </cell>
          <cell r="E5799" t="str">
            <v>3,56</v>
          </cell>
          <cell r="F5799" t="str">
            <v>3,85</v>
          </cell>
        </row>
        <row r="5800">
          <cell r="A5800" t="str">
            <v>96737</v>
          </cell>
          <cell r="B5800" t="str">
            <v>LUVA, PPR, DN 25 MM, CLASSE PN 25, INSTALADO EM RESERVAÇÃO DE ÁGUA DE EDIFICAÇÃO QUE POSSUA RESERVATÓRIO DE FIBRA/FIBROCIMENTO  FORNECIMENTO E INSTALAÇÃO. AF_06/2016</v>
          </cell>
          <cell r="D5800" t="str">
            <v>UN</v>
          </cell>
          <cell r="E5800" t="str">
            <v>4,06</v>
          </cell>
          <cell r="F5800" t="str">
            <v>4,35</v>
          </cell>
        </row>
        <row r="5801">
          <cell r="A5801" t="str">
            <v>96738</v>
          </cell>
          <cell r="B5801" t="str">
            <v>CONECTOR MACHO, PPR, 25 X 1/2'', CLASSE PN 25,  INSTALADO EM RESERVAÇÃO DE ÁGUA DE EDIFICAÇÃO QUE POSSUA RESERVATÓRIO DE FIBRA/FIBROCIMENTO   FORNECIMENTO E INSTALAÇÃO. AF_06/2016</v>
          </cell>
          <cell r="D5801" t="str">
            <v>UN</v>
          </cell>
          <cell r="E5801" t="str">
            <v>13,26</v>
          </cell>
          <cell r="F5801" t="str">
            <v>13,55</v>
          </cell>
        </row>
        <row r="5802">
          <cell r="A5802" t="str">
            <v>96739</v>
          </cell>
          <cell r="B5802" t="str">
            <v>LUVA, PPR, DN 32 MM, CLASSE PN 25, INSTALADO EM RESERVAÇÃO DE ÁGUA DE EDIFICAÇÃO QUE POSSUA RESERVATÓRIO DE FIBRA/FIBROCIMENTO  FORNECIMENTO E INSTALAÇÃO. AF_06/2016</v>
          </cell>
          <cell r="D5802" t="str">
            <v>UN</v>
          </cell>
          <cell r="E5802" t="str">
            <v>5,26</v>
          </cell>
          <cell r="F5802" t="str">
            <v>5,63</v>
          </cell>
        </row>
        <row r="5803">
          <cell r="A5803" t="str">
            <v>96740</v>
          </cell>
          <cell r="B5803" t="str">
            <v>CONECTOR MACHO, PPR, 32 X 3/4'', CLASSE PN 25,  INSTALADO EM RESERVAÇÃO DE ÁGUA DE EDIFICAÇÃO QUE POSSUA RESERVATÓRIO DE FIBRA/FIBROCIMENTO   FORNECIMENTO E INSTALAÇÃO. AF_06/2016</v>
          </cell>
          <cell r="D5803" t="str">
            <v>UN</v>
          </cell>
          <cell r="E5803" t="str">
            <v>20,59</v>
          </cell>
          <cell r="F5803" t="str">
            <v>20,96</v>
          </cell>
        </row>
        <row r="5804">
          <cell r="A5804" t="str">
            <v>96741</v>
          </cell>
          <cell r="B5804" t="str">
            <v>LUVA, PPR, DN 40 MM, CLASSE PN 25, INSTALADO EM RESERVAÇÃO DE ÁGUA DE EDIFICAÇÃO QUE POSSUA RESERVATÓRIO DE FIBRA/FIBROCIMENTO  FORNECIMENTO E INSTALAÇÃO. AF_06/2016</v>
          </cell>
          <cell r="D5804" t="str">
            <v>UN</v>
          </cell>
          <cell r="E5804" t="str">
            <v>8,25</v>
          </cell>
          <cell r="F5804" t="str">
            <v>8,62</v>
          </cell>
        </row>
        <row r="5805">
          <cell r="A5805" t="str">
            <v>96742</v>
          </cell>
          <cell r="B5805" t="str">
            <v>LUVA, PPR, DN 50 MM, CLASSE PN 25, INSTALADO EM RESERVAÇÃO DE ÁGUA DE EDIFICAÇÃO QUE POSSUA RESERVATÓRIO DE FIBRA/FIBROCIMENTO  FORNECIMENTO E INSTALAÇÃO. AF_06/2016</v>
          </cell>
          <cell r="D5805" t="str">
            <v>UN</v>
          </cell>
          <cell r="E5805" t="str">
            <v>12,51</v>
          </cell>
          <cell r="F5805" t="str">
            <v>13,08</v>
          </cell>
        </row>
        <row r="5806">
          <cell r="A5806" t="str">
            <v>96743</v>
          </cell>
          <cell r="B5806" t="str">
            <v>LUVA, PPR, DN 63 MM, CLASSE PN 25, INSTALADO EM RESERVAÇÃO DE ÁGUA DE EDIFICAÇÃO QUE POSSUA RESERVATÓRIO DE FIBRA/FIBROCIMENTO  FORNECIMENTO E INSTALAÇÃO. AF_06/2016</v>
          </cell>
          <cell r="D5806" t="str">
            <v>UN</v>
          </cell>
          <cell r="E5806" t="str">
            <v>16,15</v>
          </cell>
          <cell r="F5806" t="str">
            <v>16,72</v>
          </cell>
        </row>
        <row r="5807">
          <cell r="A5807" t="str">
            <v>96744</v>
          </cell>
          <cell r="B5807" t="str">
            <v>LUVA, PPR, DN 75 MM, CLASSE PN 25, INSTALADO EM RESERVAÇÃO DE ÁGUA DE EDIFICAÇÃO QUE POSSUA RESERVATÓRIO DE FIBRA/FIBROCIMENTO  FORNECIMENTO E INSTALAÇÃO. AF_06/2016</v>
          </cell>
          <cell r="D5807" t="str">
            <v>UN</v>
          </cell>
          <cell r="E5807" t="str">
            <v>34,40</v>
          </cell>
          <cell r="F5807" t="str">
            <v>35,33</v>
          </cell>
        </row>
        <row r="5808">
          <cell r="A5808" t="str">
            <v>96745</v>
          </cell>
          <cell r="B5808" t="str">
            <v>LUVA, PPR, DN 90 MM, CLASSE PN 25, INSTALADO EM RESERVAÇÃO DE ÁGUA DE EDIFICAÇÃO QUE POSSUA RESERVATÓRIO DE FIBRA/FIBROCIMENTO  FORNECIMENTO E INSTALAÇÃO. AF_06/2016</v>
          </cell>
          <cell r="D5808" t="str">
            <v>UN</v>
          </cell>
          <cell r="E5808" t="str">
            <v>50,38</v>
          </cell>
          <cell r="F5808" t="str">
            <v>51,31</v>
          </cell>
        </row>
        <row r="5809">
          <cell r="A5809" t="str">
            <v>96746</v>
          </cell>
          <cell r="B5809" t="str">
            <v>LUVA, PPR, DN 110 MM, CLASSE PN 25, INSTALADO EM RESERVAÇÃO DE ÁGUA DE EDIFICAÇÃO QUE POSSUA RESERVATÓRIO DE FIBRA/FIBROCIMENTO  FORNECIMENTO E INSTALAÇÃO. AF_06/2016</v>
          </cell>
          <cell r="D5809" t="str">
            <v>UN</v>
          </cell>
          <cell r="E5809" t="str">
            <v>80,35</v>
          </cell>
          <cell r="F5809" t="str">
            <v>81,81</v>
          </cell>
        </row>
        <row r="5810">
          <cell r="A5810" t="str">
            <v>96747</v>
          </cell>
          <cell r="B5810" t="str">
            <v>JOELHO 90 GRAUS, PPR, DN 20 MM, CLASSE PN 25,  INSTALADO EM RESERVAÇÃO DE ÁGUA DE EDIFICAÇÃO QUE POSSUA RESERVATÓRIO DE FIBRA/FIBROCIMENTO  FORNECIMENTO E INSTALAÇÃO. AF_06/2016</v>
          </cell>
          <cell r="D5810" t="str">
            <v>UN</v>
          </cell>
          <cell r="E5810" t="str">
            <v>5,05</v>
          </cell>
          <cell r="F5810" t="str">
            <v>5,48</v>
          </cell>
        </row>
        <row r="5811">
          <cell r="A5811" t="str">
            <v>96748</v>
          </cell>
          <cell r="B5811" t="str">
            <v>JOELHO 90 GRAUS, PPR, DN 25 MM, CLASSE PN 25,  INSTALADO EM RESERVAÇÃO DE ÁGUA DE EDIFICAÇÃO QUE POSSUA RESERVATÓRIO DE FIBRA/FIBROCIMENTO  FORNECIMENTO E INSTALAÇÃO. AF_06/2016</v>
          </cell>
          <cell r="D5811" t="str">
            <v>UN</v>
          </cell>
          <cell r="E5811" t="str">
            <v>5,68</v>
          </cell>
          <cell r="F5811" t="str">
            <v>6,11</v>
          </cell>
        </row>
        <row r="5812">
          <cell r="A5812" t="str">
            <v>96749</v>
          </cell>
          <cell r="B5812" t="str">
            <v>JOELHO 90 GRAUS, PPR, DN 32 MM, CLASSE PN 25,  INSTALADO EM RESERVAÇÃO DE ÁGUA DE EDIFICAÇÃO QUE POSSUA RESERVATÓRIO DE FIBRA/FIBROCIMENTO  FORNECIMENTO E INSTALAÇÃO. AF_06/2016</v>
          </cell>
          <cell r="D5812" t="str">
            <v>UN</v>
          </cell>
          <cell r="E5812" t="str">
            <v>7,72</v>
          </cell>
          <cell r="F5812" t="str">
            <v>8,28</v>
          </cell>
        </row>
        <row r="5813">
          <cell r="A5813" t="str">
            <v>96750</v>
          </cell>
          <cell r="B5813" t="str">
            <v>JOELHO 90 GRAUS, PPR, DN 40 MM, CLASSE PN 25,  INSTALADO EM RESERVAÇÃO DE ÁGUA DE EDIFICAÇÃO QUE POSSUA RESERVATÓRIO DE FIBRA/FIBROCIMENTO  FORNECIMENTO E INSTALAÇÃO. AF_06/2016</v>
          </cell>
          <cell r="D5813" t="str">
            <v>UN</v>
          </cell>
          <cell r="E5813" t="str">
            <v>10,19</v>
          </cell>
          <cell r="F5813" t="str">
            <v>10,75</v>
          </cell>
        </row>
        <row r="5814">
          <cell r="A5814" t="str">
            <v>96751</v>
          </cell>
          <cell r="B5814" t="str">
            <v>JOELHO 90 GRAUS, PPR, DN 50 MM, CLASSE PN 25,  INSTALADO EM RESERVAÇÃO DE ÁGUA DE EDIFICAÇÃO QUE POSSUA RESERVATÓRIO DE FIBRA/FIBROCIMENTO  FORNECIMENTO E INSTALAÇÃO. AF_06/2016</v>
          </cell>
          <cell r="D5814" t="str">
            <v>UN</v>
          </cell>
          <cell r="E5814" t="str">
            <v>18,36</v>
          </cell>
          <cell r="F5814" t="str">
            <v>19,20</v>
          </cell>
        </row>
        <row r="5815">
          <cell r="A5815" t="str">
            <v>96752</v>
          </cell>
          <cell r="B5815" t="str">
            <v>JOELHO 90 GRAUS, PPR, DN 63 MM, CLASSE PN 25,  INSTALADO EM RESERVAÇÃO DE ÁGUA DE EDIFICAÇÃO QUE POSSUA RESERVATÓRIO DE FIBRA/FIBROCIMENTO  FORNECIMENTO E INSTALAÇÃO. AF_06/2016</v>
          </cell>
          <cell r="D5815" t="str">
            <v>UN</v>
          </cell>
          <cell r="E5815" t="str">
            <v>23,76</v>
          </cell>
          <cell r="F5815" t="str">
            <v>24,60</v>
          </cell>
        </row>
        <row r="5816">
          <cell r="A5816" t="str">
            <v>96753</v>
          </cell>
          <cell r="B5816" t="str">
            <v>JOELHO 90 GRAUS, PPR, DN 75 MM, CLASSE PN 25,  INSTALADO EM RESERVAÇÃO DE ÁGUA DE EDIFICAÇÃO QUE POSSUA RESERVATÓRIO DE FIBRA/FIBROCIMENTO  FORNECIMENTO E INSTALAÇÃO. AF_06/2016</v>
          </cell>
          <cell r="D5816" t="str">
            <v>UN</v>
          </cell>
          <cell r="E5816" t="str">
            <v>53,41</v>
          </cell>
          <cell r="F5816" t="str">
            <v>54,80</v>
          </cell>
        </row>
        <row r="5817">
          <cell r="A5817" t="str">
            <v>96754</v>
          </cell>
          <cell r="B5817" t="str">
            <v>JOELHO 90 GRAUS, PPR, DN 90 MM, CLASSE PN 25,  INSTALADO EM RESERVAÇÃO DE ÁGUA DE EDIFICAÇÃO QUE POSSUA RESERVATÓRIO DE FIBRA/FIBROCIMENTO  FORNECIMENTO E INSTALAÇÃO. AF_06/2016</v>
          </cell>
          <cell r="D5817" t="str">
            <v>UN</v>
          </cell>
          <cell r="E5817" t="str">
            <v>74,83</v>
          </cell>
          <cell r="F5817" t="str">
            <v>76,22</v>
          </cell>
        </row>
        <row r="5818">
          <cell r="A5818" t="str">
            <v>96755</v>
          </cell>
          <cell r="B5818" t="str">
            <v>JOELHO 90 GRAUS, PPR, DN 110 MM, CLASSE PN 25,  INSTALADO EM RESERVAÇÃO DE ÁGUA DE EDIFICAÇÃO QUE POSSUA RESERVATÓRIO DE FIBRA/FIBROCIMENTO  FORNECIMENTO E INSTALAÇÃO. AF_06/2016</v>
          </cell>
          <cell r="D5818" t="str">
            <v>UN</v>
          </cell>
          <cell r="E5818" t="str">
            <v>113,10</v>
          </cell>
          <cell r="F5818" t="str">
            <v>115,29</v>
          </cell>
        </row>
        <row r="5819">
          <cell r="A5819" t="str">
            <v>96756</v>
          </cell>
          <cell r="B5819" t="str">
            <v>TÊ MISTURADOR, PPR, DN 20 MM, CLASSE PN 25,  INSTALADO EM RESERVAÇÃO DE ÁGUA DE EDIFICAÇÃO QUE POSSUA RESERVATÓRIO DE FIBRA/FIBROCIMENTO  FORNECIMENTO E INSTALAÇÃO. AF_06/2016</v>
          </cell>
          <cell r="D5819" t="str">
            <v>UN</v>
          </cell>
          <cell r="E5819" t="str">
            <v>9,12</v>
          </cell>
          <cell r="F5819" t="str">
            <v>9,71</v>
          </cell>
        </row>
        <row r="5820">
          <cell r="A5820" t="str">
            <v>96757</v>
          </cell>
          <cell r="B5820" t="str">
            <v>TÊ MISTURADOR, PPR, DN 25 MM, CLASSE PN 25,  INSTALADO EM RESERVAÇÃO DE ÁGUA DE EDIFICAÇÃO QUE POSSUA RESERVATÓRIO DE FIBRA/FIBROCIMENTO  FORNECIMENTO E INSTALAÇÃO. AF_06/2016</v>
          </cell>
          <cell r="D5820" t="str">
            <v>UN</v>
          </cell>
          <cell r="E5820" t="str">
            <v>8,79</v>
          </cell>
          <cell r="F5820" t="str">
            <v>9,38</v>
          </cell>
        </row>
        <row r="5821">
          <cell r="A5821" t="str">
            <v>96758</v>
          </cell>
          <cell r="B5821" t="str">
            <v>TÊ, PPR, DN 32 MM, CLASSE PN 25,  INSTALADO EM RESERVAÇÃO DE ÁGUA DE EDIFICAÇÃO QUE POSSUA RESERVATÓRIO DE FIBRA/FIBROCIMENTO  FORNECIMENTO E INSTALAÇÃO. AF_06/2016</v>
          </cell>
          <cell r="D5821" t="str">
            <v>UN</v>
          </cell>
          <cell r="E5821" t="str">
            <v>10,38</v>
          </cell>
          <cell r="F5821" t="str">
            <v>11,13</v>
          </cell>
        </row>
        <row r="5822">
          <cell r="A5822" t="str">
            <v>96759</v>
          </cell>
          <cell r="B5822" t="str">
            <v>TÊ, PPR, DN 40 MM, CLASSE PN 25,  INSTALADO EM RESERVAÇÃO DE ÁGUA DE EDIFICAÇÃO QUE POSSUA RESERVATÓRIO DE FIBRA/FIBROCIMENTO  FORNECIMENTO E INSTALAÇÃO. AF_06/2016</v>
          </cell>
          <cell r="D5822" t="str">
            <v>UN</v>
          </cell>
          <cell r="E5822" t="str">
            <v>15,06</v>
          </cell>
          <cell r="F5822" t="str">
            <v>15,81</v>
          </cell>
        </row>
        <row r="5823">
          <cell r="A5823" t="str">
            <v>96760</v>
          </cell>
          <cell r="B5823" t="str">
            <v>TÊ, PPR, DN 50 MM, CLASSE PN 25,  INSTALADO EM RESERVAÇÃO DE ÁGUA DE EDIFICAÇÃO QUE POSSUA RESERVATÓRIO DE FIBRA/FIBROCIMENTO  FORNECIMENTO E INSTALAÇÃO. AF_06/2016</v>
          </cell>
          <cell r="D5823" t="str">
            <v>UN</v>
          </cell>
          <cell r="E5823" t="str">
            <v>21,41</v>
          </cell>
          <cell r="F5823" t="str">
            <v>22,54</v>
          </cell>
        </row>
        <row r="5824">
          <cell r="A5824" t="str">
            <v>96761</v>
          </cell>
          <cell r="B5824" t="str">
            <v>TÊ, PPR, DN 63 MM, CLASSE PN 25,  INSTALADO EM RESERVAÇÃO DE ÁGUA DE EDIFICAÇÃO QUE POSSUA RESERVATÓRIO DE FIBRA/FIBROCIMENTO  FORNECIMENTO E INSTALAÇÃO. AF_06/2016</v>
          </cell>
          <cell r="D5824" t="str">
            <v>UN</v>
          </cell>
          <cell r="E5824" t="str">
            <v>30,05</v>
          </cell>
          <cell r="F5824" t="str">
            <v>31,18</v>
          </cell>
        </row>
        <row r="5825">
          <cell r="A5825" t="str">
            <v>96762</v>
          </cell>
          <cell r="B5825" t="str">
            <v>TÊ, PPR, DN 75 MM, CLASSE PN 25,  INSTALADO EM RESERVAÇÃO DE ÁGUA DE EDIFICAÇÃO QUE POSSUA RESERVATÓRIO DE FIBRA/FIBROCIMENTO  FORNECIMENTO E INSTALAÇÃO. AF_06/2016</v>
          </cell>
          <cell r="D5825" t="str">
            <v>UN</v>
          </cell>
          <cell r="E5825" t="str">
            <v>58,36</v>
          </cell>
          <cell r="F5825" t="str">
            <v>60,21</v>
          </cell>
        </row>
        <row r="5826">
          <cell r="A5826" t="str">
            <v>96763</v>
          </cell>
          <cell r="B5826" t="str">
            <v>TÊ, PPR, DN 90 MM, CLASSE PN 25,  INSTALADO EM RESERVAÇÃO DE ÁGUA DE EDIFICAÇÃO QUE POSSUA RESERVATÓRIO DE FIBRA/FIBROCIMENTO  FORNECIMENTO E INSTALAÇÃO. AF_06/2016</v>
          </cell>
          <cell r="D5826" t="str">
            <v>UN</v>
          </cell>
          <cell r="E5826" t="str">
            <v>80,24</v>
          </cell>
          <cell r="F5826" t="str">
            <v>82,09</v>
          </cell>
        </row>
        <row r="5827">
          <cell r="A5827" t="str">
            <v>96764</v>
          </cell>
          <cell r="B5827" t="str">
            <v>TÊ, PPR, DN 110 MM, CLASSE PN 25,  INSTALADO EM RESERVAÇÃO DE ÁGUA DE EDIFICAÇÃO QUE POSSUA RESERVATÓRIO DE FIBRA/FIBROCIMENTO  FORNECIMENTO E INSTALAÇÃO. AF_06/2016</v>
          </cell>
          <cell r="D5827" t="str">
            <v>UN</v>
          </cell>
          <cell r="E5827" t="str">
            <v>127,89</v>
          </cell>
          <cell r="F5827" t="str">
            <v>130,80</v>
          </cell>
        </row>
        <row r="5828">
          <cell r="A5828" t="str">
            <v>96802</v>
          </cell>
          <cell r="B5828" t="str">
            <v>KIT CHASSI PEX, PRÉ-FABRICADO, PARA CHUVEIRO COM REGISTROS DE PRESSÃO E CONEXÕES POR CRIMPAGEM  FORNECIMENTO E INSTALAÇÃO. AF_06/2015</v>
          </cell>
          <cell r="D5828" t="str">
            <v>UN</v>
          </cell>
          <cell r="E5828" t="str">
            <v>193,31</v>
          </cell>
          <cell r="F5828" t="str">
            <v>194,29</v>
          </cell>
        </row>
        <row r="5829">
          <cell r="A5829" t="str">
            <v>96803</v>
          </cell>
          <cell r="B5829" t="str">
            <v>KIT CHASSI PEX, PRÉ-FABRICADO, PARA COZINHA COM CUBA SIMPLES E CONEXÕES POR CRIMPAGEM  FORNECIMENTO E INSTALAÇÃO. AF_06/2015</v>
          </cell>
          <cell r="D5829" t="str">
            <v>UN</v>
          </cell>
          <cell r="E5829" t="str">
            <v>99,06</v>
          </cell>
          <cell r="F5829" t="str">
            <v>99,85</v>
          </cell>
        </row>
        <row r="5830">
          <cell r="A5830" t="str">
            <v>96804</v>
          </cell>
          <cell r="B5830" t="str">
            <v>KIT CHASSI PEX, PRÉ-FABRICADO, PARA ÁREA DE SERVIÇO COM TANQUE E MÁQUINA DE LAVAR ROUPA, E CONEXÕES POR CRIMPAGEM  FORNECIMENTO E INSTALAÇÃO. AF_06/2015</v>
          </cell>
          <cell r="D5830" t="str">
            <v>UN</v>
          </cell>
          <cell r="E5830" t="str">
            <v>176,70</v>
          </cell>
          <cell r="F5830" t="str">
            <v>178,92</v>
          </cell>
        </row>
        <row r="5831">
          <cell r="A5831" t="str">
            <v>96805</v>
          </cell>
          <cell r="B5831" t="str">
            <v>KIT CHASSI PEX, PRÉ-FABRICADO, PARA CHUVEIRO COM REGISTROS DE PRESSÃO E CONEXÕES POR ANEL DESLIZANTE  FORNECIMENTO E INSTALAÇÃO. AF_06/2015</v>
          </cell>
          <cell r="D5831" t="str">
            <v>UN</v>
          </cell>
          <cell r="E5831" t="str">
            <v>199,19</v>
          </cell>
          <cell r="F5831" t="str">
            <v>200,76</v>
          </cell>
        </row>
        <row r="5832">
          <cell r="A5832" t="str">
            <v>96806</v>
          </cell>
          <cell r="B5832" t="str">
            <v>KIT CHASSI PEX, PRÉ-FABRICADO, PARA COZINHA COM CUBA SIMPLES E CONEXÕES POR ANEL DESLIZANTE  FORNECIMENTO E INSTALAÇÃO. AF_06/2015</v>
          </cell>
          <cell r="D5832" t="str">
            <v>UN</v>
          </cell>
          <cell r="E5832" t="str">
            <v>96,21</v>
          </cell>
          <cell r="F5832" t="str">
            <v>97,59</v>
          </cell>
        </row>
        <row r="5833">
          <cell r="A5833" t="str">
            <v>96807</v>
          </cell>
          <cell r="B5833" t="str">
            <v>KIT CHASSI PEX, PRÉ-FABRICADO, PARA ÁREA DE SERVIÇO COM TANQUE E MÁQUINA DE LAVAR ROUPA, E CONEXÕES POR ANEL DESLIZANTE  FORNECIMENTO E INSTALAÇÃO. AF_06/2015</v>
          </cell>
          <cell r="D5833" t="str">
            <v>UN</v>
          </cell>
          <cell r="E5833" t="str">
            <v>160,04</v>
          </cell>
          <cell r="F5833" t="str">
            <v>162,87</v>
          </cell>
        </row>
        <row r="5834">
          <cell r="A5834" t="str">
            <v>96808</v>
          </cell>
          <cell r="B5834" t="str">
            <v>UNIÃO METÁLICA PARA INSTALAÇÕES EM PEX, DN 16 MM, FIXAÇÃO DAS CONEXÕES POR ANEL DESLIZANTE  FORNECIMENTO E INSTALAÇÃO . AF_06/2015</v>
          </cell>
          <cell r="D5834" t="str">
            <v>UN</v>
          </cell>
          <cell r="E5834" t="str">
            <v>8,87</v>
          </cell>
          <cell r="F5834" t="str">
            <v>9,23</v>
          </cell>
        </row>
        <row r="5835">
          <cell r="A5835" t="str">
            <v>96809</v>
          </cell>
          <cell r="B5835" t="str">
            <v>CONEXÃO FIXA, ROSCA FÊMEA, METÁLICA, PARA INSTALAÇÕES EM PEX, DN 16 MM X 1/2", COM ANEL DESLIZANTE. FORNECIMENTO E INSTALAÇÃO. AF_06/2015</v>
          </cell>
          <cell r="D5835" t="str">
            <v>UN</v>
          </cell>
          <cell r="E5835" t="str">
            <v>10,18</v>
          </cell>
          <cell r="F5835" t="str">
            <v>10,54</v>
          </cell>
        </row>
        <row r="5836">
          <cell r="A5836" t="str">
            <v>96810</v>
          </cell>
          <cell r="B5836" t="str">
            <v>CONEXÃO MÓVEL, ROSCA FÊMEA, METÁLICA, PARA INSTALAÇÕES EM PEX, DN 16 MM X 3/4", COM ANEL DESLIZANTE. FORNECIMENTO E INSTALAÇÃO. AF_06/2015</v>
          </cell>
          <cell r="D5836" t="str">
            <v>UN</v>
          </cell>
          <cell r="E5836" t="str">
            <v>11,06</v>
          </cell>
          <cell r="F5836" t="str">
            <v>11,42</v>
          </cell>
        </row>
        <row r="5837">
          <cell r="A5837" t="str">
            <v>96811</v>
          </cell>
          <cell r="B5837" t="str">
            <v>UNIÃO METÁLICA PARA INSTALAÇÕES EM PEX, DN 20 MM, FIXAÇÃO DAS CONEXÕES POR ANEL DESLIZANTE  FORNECIMENTO E INSTALAÇÃO . AF_06/2015</v>
          </cell>
          <cell r="D5837" t="str">
            <v>UN</v>
          </cell>
          <cell r="E5837" t="str">
            <v>11,88</v>
          </cell>
          <cell r="F5837" t="str">
            <v>12,30</v>
          </cell>
        </row>
        <row r="5838">
          <cell r="A5838" t="str">
            <v>96812</v>
          </cell>
          <cell r="B5838" t="str">
            <v>CONEXÃO FIXA, ROSCA FÊMEA, METÁLICA, PARA INSTALAÇÕES EM PEX, DN 20 MM X 1/2", COM ANEL DESLIZANTE. FORNECIMENTO E INSTALAÇÃO. AF_06/2015</v>
          </cell>
          <cell r="D5838" t="str">
            <v>UN</v>
          </cell>
          <cell r="E5838" t="str">
            <v>11,41</v>
          </cell>
          <cell r="F5838" t="str">
            <v>11,83</v>
          </cell>
        </row>
        <row r="5839">
          <cell r="A5839" t="str">
            <v>96813</v>
          </cell>
          <cell r="B5839" t="str">
            <v>CONEXÃO FIXA, ROSCA FÊMEA, METÁLICA, PARA INSTALAÇÕES EM PEX, DN 20 MM X 3/4", COM ANEL DESLIZANTE. FORNECIMENTO E INSTALAÇÃO. AF_06/2015</v>
          </cell>
          <cell r="D5839" t="str">
            <v>UN</v>
          </cell>
          <cell r="E5839" t="str">
            <v>13,17</v>
          </cell>
          <cell r="F5839" t="str">
            <v>13,59</v>
          </cell>
        </row>
        <row r="5840">
          <cell r="A5840" t="str">
            <v>96814</v>
          </cell>
          <cell r="B5840" t="str">
            <v>UNIÃO DE REDUÇÃO, METÁLICA, PARA INSTALAÇÕES EM PEX, DN 20 X 16 MM, CONEXÃO POR ANEL DESLIZANTE  FORNECIMENTO E INSTALAÇÃO. AF_06/2015</v>
          </cell>
          <cell r="D5840" t="str">
            <v>UN</v>
          </cell>
          <cell r="E5840" t="str">
            <v>11,11</v>
          </cell>
          <cell r="F5840" t="str">
            <v>11,53</v>
          </cell>
        </row>
        <row r="5841">
          <cell r="A5841" t="str">
            <v>96815</v>
          </cell>
          <cell r="B5841" t="str">
            <v>UNIÃO METÁLICA PARA INSTALAÇÕES EM PEX, DN 25 MM, FIXAÇÃO DAS CONEXÕES POR ANEL DESLIZANTE   FORNECIMENTO E INSTALAÇÃO. AF_06/2015</v>
          </cell>
          <cell r="D5841" t="str">
            <v>UN</v>
          </cell>
          <cell r="E5841" t="str">
            <v>18,80</v>
          </cell>
          <cell r="F5841" t="str">
            <v>19,31</v>
          </cell>
        </row>
        <row r="5842">
          <cell r="A5842" t="str">
            <v>96816</v>
          </cell>
          <cell r="B5842" t="str">
            <v>CONEXÃO FIXA, ROSCA FÊMEA, METÁLICA, PARA INSTALAÇÕES EM PEX, DN 25 MM X 3/4", COM ANEL DESLIZANTE. FORNECIMENTO E INSTALAÇÃO. AF_06/2015</v>
          </cell>
          <cell r="D5842" t="str">
            <v>UN</v>
          </cell>
          <cell r="E5842" t="str">
            <v>15,45</v>
          </cell>
          <cell r="F5842" t="str">
            <v>15,96</v>
          </cell>
        </row>
        <row r="5843">
          <cell r="A5843" t="str">
            <v>96817</v>
          </cell>
          <cell r="B5843" t="str">
            <v>CONEXÃO FIXA, ROSCA FÊMEA, METÁLICA, PARA INSTALAÇÕES EM PEX, DN 25 MM X 1", COM ANEL DESLIZANTE. FORNECIMENTO E INSTALAÇÃO. AF_06/2015</v>
          </cell>
          <cell r="D5843" t="str">
            <v>UN</v>
          </cell>
          <cell r="E5843" t="str">
            <v>17,58</v>
          </cell>
          <cell r="F5843" t="str">
            <v>18,09</v>
          </cell>
        </row>
        <row r="5844">
          <cell r="A5844" t="str">
            <v>96818</v>
          </cell>
          <cell r="B5844" t="str">
            <v>UNIÃO DE REDUÇÃO, METÁLICA, PEX, DN 25 X 16 MM, CONEXÃO POR ANEL DESLIZANTE  FORNECIMENTO E INSTALAÇÃO. AF_06/2015</v>
          </cell>
          <cell r="D5844" t="str">
            <v>UN</v>
          </cell>
          <cell r="E5844" t="str">
            <v>16,37</v>
          </cell>
          <cell r="F5844" t="str">
            <v>16,88</v>
          </cell>
        </row>
        <row r="5845">
          <cell r="A5845" t="str">
            <v>96819</v>
          </cell>
          <cell r="B5845" t="str">
            <v>UNIÃO DE REDUÇÃO, METÁLICA, PEX, DN 25 X 20 MM, CONEXÃO POR ANEL DESLIZANTE  FORNECIMENTO E INSTALAÇÃO. AF_06/2015</v>
          </cell>
          <cell r="D5845" t="str">
            <v>UN</v>
          </cell>
          <cell r="E5845" t="str">
            <v>16,37</v>
          </cell>
          <cell r="F5845" t="str">
            <v>16,88</v>
          </cell>
        </row>
        <row r="5846">
          <cell r="A5846" t="str">
            <v>96820</v>
          </cell>
          <cell r="B5846" t="str">
            <v>UNIÃO METÁLICA PARA INSTALAÇÕES EM PEX, DN 32 MM, FIXAÇÃO DAS CONEXÕES POR ANEL DESLIZANTE   FORNECIMENTO E INSTALAÇÃO. AF_06/2015</v>
          </cell>
          <cell r="D5846" t="str">
            <v>UN</v>
          </cell>
          <cell r="E5846" t="str">
            <v>29,84</v>
          </cell>
          <cell r="F5846" t="str">
            <v>30,47</v>
          </cell>
        </row>
        <row r="5847">
          <cell r="A5847" t="str">
            <v>96821</v>
          </cell>
          <cell r="B5847" t="str">
            <v>CONEXÃO FIXA, ROSCA FÊMEA, METÁLICA, PARA INSTALAÇÕES EM PEX, DN 32 MM X 1", COM ANEL DESLIZANTE  FORNECIMENTO E INSTALAÇÃO. AF_06/2015</v>
          </cell>
          <cell r="D5847" t="str">
            <v>UN</v>
          </cell>
          <cell r="E5847" t="str">
            <v>25,40</v>
          </cell>
          <cell r="F5847" t="str">
            <v>26,03</v>
          </cell>
        </row>
        <row r="5848">
          <cell r="A5848" t="str">
            <v>96822</v>
          </cell>
          <cell r="B5848" t="str">
            <v>UNIÃO DE REDUÇÃO, METÁLICA, PEX, DN 32 X 25 MM, CONEXÃO POR ANEL DESLIZANTE  FORNECIMENTO E INSTALAÇÃO. AF_06/2015</v>
          </cell>
          <cell r="D5848" t="str">
            <v>UN</v>
          </cell>
          <cell r="E5848" t="str">
            <v>25,74</v>
          </cell>
          <cell r="F5848" t="str">
            <v>26,37</v>
          </cell>
        </row>
        <row r="5849">
          <cell r="A5849" t="str">
            <v>96823</v>
          </cell>
          <cell r="B5849" t="str">
            <v>LUVA PARA INSTALAÇÕES EM PEX, DN 16 MM, CONEXÃO POR CRIMPAGEM  FORNECIMENTO E INSTALAÇÃO . AF_06/2015</v>
          </cell>
          <cell r="D5849" t="str">
            <v>UN</v>
          </cell>
          <cell r="E5849" t="str">
            <v>10,61</v>
          </cell>
          <cell r="F5849" t="str">
            <v>10,88</v>
          </cell>
        </row>
        <row r="5850">
          <cell r="A5850" t="str">
            <v>96824</v>
          </cell>
          <cell r="B5850" t="str">
            <v>CONEXÃO FIXA, ROSCA FÊMEA, PARA INSTALAÇÕES EM PEX, DN 16MM X 1/2", CONEXÃO POR CRIMPAGEM  FORNECIMENTO E INSTALAÇÃO. AF_06/2015</v>
          </cell>
          <cell r="D5850" t="str">
            <v>UN</v>
          </cell>
          <cell r="E5850" t="str">
            <v>11,98</v>
          </cell>
          <cell r="F5850" t="str">
            <v>12,25</v>
          </cell>
        </row>
        <row r="5851">
          <cell r="A5851" t="str">
            <v>96825</v>
          </cell>
          <cell r="B5851" t="str">
            <v>CONEXÃO FIXA, ROSCA FÊMEA, PARA INSTALAÇÕES EM PEX, DN 16MM X 3/4", CONEXÃO POR CRIMPAGEM  FORNECIMENTO E INSTALAÇÃO. AF_06/2015</v>
          </cell>
          <cell r="D5851" t="str">
            <v>UN</v>
          </cell>
          <cell r="E5851" t="str">
            <v>16,25</v>
          </cell>
          <cell r="F5851" t="str">
            <v>16,52</v>
          </cell>
        </row>
        <row r="5852">
          <cell r="A5852" t="str">
            <v>96826</v>
          </cell>
          <cell r="B5852" t="str">
            <v>LUVA PARA INSTALAÇÕES EM PEX, DN 20 MM, CONEXÃO POR CRIMPAGEM   FORNECIMENTO E INSTALAÇÃO. AF_06/2015</v>
          </cell>
          <cell r="D5852" t="str">
            <v>UN</v>
          </cell>
          <cell r="E5852" t="str">
            <v>14,72</v>
          </cell>
          <cell r="F5852" t="str">
            <v>15,06</v>
          </cell>
        </row>
        <row r="5853">
          <cell r="A5853" t="str">
            <v>96827</v>
          </cell>
          <cell r="B5853" t="str">
            <v>CONEXÃO FIXA, ROSCA FÊMEA, PARA INSTALAÇÕES EM PEX, DN 20MM X 1/2", CONEXÃO POR CRIMPAGEM  FORNECIMENTO E INSTALAÇÃO. AF_06/2015</v>
          </cell>
          <cell r="D5853" t="str">
            <v>UN</v>
          </cell>
          <cell r="E5853" t="str">
            <v>15,27</v>
          </cell>
          <cell r="F5853" t="str">
            <v>15,61</v>
          </cell>
        </row>
        <row r="5854">
          <cell r="A5854" t="str">
            <v>96828</v>
          </cell>
          <cell r="B5854" t="str">
            <v>CONEXÃO FIXA, ROSCA FÊMEA, PARA INSTALAÇÕES EM PEX, DN 20MM X 3/4", CONEXÃO POR CRIMPAGEM  FORNECIMENTO E INSTALAÇÃO. AF_06/2015</v>
          </cell>
          <cell r="D5854" t="str">
            <v>UN</v>
          </cell>
          <cell r="E5854" t="str">
            <v>19,19</v>
          </cell>
          <cell r="F5854" t="str">
            <v>19,53</v>
          </cell>
        </row>
        <row r="5855">
          <cell r="A5855" t="str">
            <v>96829</v>
          </cell>
          <cell r="B5855" t="str">
            <v>LUVA DE REDUÇÃO PARA INSTALAÇÕES EM PEX, DN 20 X 16 MM, CONEXÃO POR CRIMPAGEM  FORNECIMENTO E INSTALAÇÃO. AF_06/2015</v>
          </cell>
          <cell r="D5855" t="str">
            <v>UN</v>
          </cell>
          <cell r="E5855" t="str">
            <v>14,70</v>
          </cell>
          <cell r="F5855" t="str">
            <v>15,04</v>
          </cell>
        </row>
        <row r="5856">
          <cell r="A5856" t="str">
            <v>96830</v>
          </cell>
          <cell r="B5856" t="str">
            <v>LUVA PARA INSTALAÇÕES EM PEX, DN 25 MM, CONEXÃO POR CRIMPAGEM   FORNECIMENTO E INSTALAÇÃO. AF_06/2015</v>
          </cell>
          <cell r="D5856" t="str">
            <v>UN</v>
          </cell>
          <cell r="E5856" t="str">
            <v>21,38</v>
          </cell>
          <cell r="F5856" t="str">
            <v>21,78</v>
          </cell>
        </row>
        <row r="5857">
          <cell r="A5857" t="str">
            <v>96831</v>
          </cell>
          <cell r="B5857" t="str">
            <v>CONEXÃO FIXA, ROSCA FÊMEA, PARA INSTALAÇÕES EM PEX, DN 25MM X 1/2", CONEXÃO POR CRIMPAGEM  FORNECIMENTO E INSTALAÇÃO. AF_06/2015</v>
          </cell>
          <cell r="D5857" t="str">
            <v>UN</v>
          </cell>
          <cell r="E5857" t="str">
            <v>17,42</v>
          </cell>
          <cell r="F5857" t="str">
            <v>17,82</v>
          </cell>
        </row>
        <row r="5858">
          <cell r="A5858" t="str">
            <v>96832</v>
          </cell>
          <cell r="B5858" t="str">
            <v>CONEXÃO FIXA, ROSCA FÊMEA, PARA INSTALAÇÕES EM PEX, DN 25MM X 3/4", CONEXÃO POR CRIMPAGEM  FORNECIMENTO E INSTALAÇÃO. AF_06/2015</v>
          </cell>
          <cell r="D5858" t="str">
            <v>UN</v>
          </cell>
          <cell r="E5858" t="str">
            <v>20,14</v>
          </cell>
          <cell r="F5858" t="str">
            <v>20,54</v>
          </cell>
        </row>
        <row r="5859">
          <cell r="A5859" t="str">
            <v>96833</v>
          </cell>
          <cell r="B5859" t="str">
            <v>LUVA DE REDUÇÃO PARA INSTALAÇÕES EM PEX, DN 25 X 16 MM, CONEXÃO POR CRIMPAGEM  FORNECIMENTO E INSTALAÇÃO. AF_06/2015</v>
          </cell>
          <cell r="D5859" t="str">
            <v>UN</v>
          </cell>
          <cell r="E5859" t="str">
            <v>18,86</v>
          </cell>
          <cell r="F5859" t="str">
            <v>19,26</v>
          </cell>
        </row>
        <row r="5860">
          <cell r="A5860" t="str">
            <v>96834</v>
          </cell>
          <cell r="B5860" t="str">
            <v>LUVA PARA INSTALAÇÕES EM PEX, DN 32 MM, CONEXÃO POR CRIMPAGEM  FORNECIMENTO E INSTALAÇÃO . AF_06/2015</v>
          </cell>
          <cell r="D5860" t="str">
            <v>UN</v>
          </cell>
          <cell r="E5860" t="str">
            <v>31,19</v>
          </cell>
          <cell r="F5860" t="str">
            <v>31,68</v>
          </cell>
        </row>
        <row r="5861">
          <cell r="A5861" t="str">
            <v>96835</v>
          </cell>
          <cell r="B5861" t="str">
            <v>CONEXÃO FIXA, ROSCA FÊMEA, PARA INSTALAÇÕES EM PEX, DN 32 MM X 3/4", CONEXÃO POR CRIMPAGEM  FORNECIMENTO E INSTALAÇÃO. AF_06/2015</v>
          </cell>
          <cell r="D5861" t="str">
            <v>UN</v>
          </cell>
          <cell r="E5861" t="str">
            <v>26,95</v>
          </cell>
          <cell r="F5861" t="str">
            <v>27,44</v>
          </cell>
        </row>
        <row r="5862">
          <cell r="A5862" t="str">
            <v>96836</v>
          </cell>
          <cell r="B5862" t="str">
            <v>LUVA DE REDUÇÃO PARA INSTALAÇÕES EM PEX, DN 32 X 25 MM, CONEXÃO POR CRIMPAGEM  FORNECIMENTO E INSTALAÇÃO. AF_06/2015</v>
          </cell>
          <cell r="D5862" t="str">
            <v>UN</v>
          </cell>
          <cell r="E5862" t="str">
            <v>28,71</v>
          </cell>
          <cell r="F5862" t="str">
            <v>29,20</v>
          </cell>
        </row>
        <row r="5863">
          <cell r="A5863" t="str">
            <v>96837</v>
          </cell>
          <cell r="B5863" t="str">
            <v>JOELHO 90 GRAUS, METÁLICO, PARA INSTALAÇÕES EM PEX, DN 16 MM, CONEXÃO POR ANEL DESLIZANTE   FORNECIMENTO E INSTALAÇÃO. AF_06/2015</v>
          </cell>
          <cell r="D5863" t="str">
            <v>UN</v>
          </cell>
          <cell r="E5863" t="str">
            <v>15,51</v>
          </cell>
          <cell r="F5863" t="str">
            <v>16,06</v>
          </cell>
        </row>
        <row r="5864">
          <cell r="A5864" t="str">
            <v>96838</v>
          </cell>
          <cell r="B5864" t="str">
            <v>JOELHO 90 GRAUS, ROSCA FÊMEA TERMINAL, METÁLICO, PARA INSTALAÇÕES EM PEX, DN 16MM X 1/2", CONEXÃO POR ANEL DESLIZANTE  FORNECIMENTO E INSTALAÇÃO. AF_06/2015</v>
          </cell>
          <cell r="D5864" t="str">
            <v>UN</v>
          </cell>
          <cell r="E5864" t="str">
            <v>14,24</v>
          </cell>
          <cell r="F5864" t="str">
            <v>14,79</v>
          </cell>
        </row>
        <row r="5865">
          <cell r="A5865" t="str">
            <v>96839</v>
          </cell>
          <cell r="B5865" t="str">
            <v>JOELHO, ROSCA FÊMEA, COM BASE FIXA, METÁLICO, PARA INSTALAÇÕES EM PEX, DN 16MM X 1/2", CONEXÃO POR ANEL DESLIZANTE  FORNECIMENTO E INSTALAÇÃO. AF_06/2015</v>
          </cell>
          <cell r="D5865" t="str">
            <v>UN</v>
          </cell>
          <cell r="E5865" t="str">
            <v>14,02</v>
          </cell>
          <cell r="F5865" t="str">
            <v>14,57</v>
          </cell>
        </row>
        <row r="5866">
          <cell r="A5866" t="str">
            <v>96840</v>
          </cell>
          <cell r="B5866" t="str">
            <v>JOELHO 90 GRAUS, METÁLICO, PARA INSTALAÇÕES EM PEX, DN 20 MM, CONEXÃO POR ANEL DESLIZANTE  FORNECIMENTO E INSTALAÇÃO . AF_06/2015</v>
          </cell>
          <cell r="D5866" t="str">
            <v>UN</v>
          </cell>
          <cell r="E5866" t="str">
            <v>18,13</v>
          </cell>
          <cell r="F5866" t="str">
            <v>18,78</v>
          </cell>
        </row>
        <row r="5867">
          <cell r="A5867" t="str">
            <v>96841</v>
          </cell>
          <cell r="B5867" t="str">
            <v>JOELHO 90 GRAUS, ROSCA FÊMEA TERMINAL, METÁLICO, PARA INSTALAÇÕES EM PEX, DN 20 MM X 1/2", CONEXÃO POR ANEL DESLIZANTE  FORNECIMENTO E INSTALAÇÃO. AF_06/2015</v>
          </cell>
          <cell r="D5867" t="str">
            <v>UN</v>
          </cell>
          <cell r="E5867" t="str">
            <v>15,85</v>
          </cell>
          <cell r="F5867" t="str">
            <v>16,50</v>
          </cell>
        </row>
        <row r="5868">
          <cell r="A5868" t="str">
            <v>96842</v>
          </cell>
          <cell r="B5868" t="str">
            <v>JOELHO 90 GRAUS, ROSCA FÊMEA TERMINAL, METÁLICO, PARA INSTALAÇÕES EM PEX, DN 20 MM X 3/4", CONEXÃO POR ANEL DESLIZANTE  FORNECIMENTO E INSTALAÇÃO. AF_06/2015</v>
          </cell>
          <cell r="D5868" t="str">
            <v>UN</v>
          </cell>
          <cell r="E5868" t="str">
            <v>20,21</v>
          </cell>
          <cell r="F5868" t="str">
            <v>20,86</v>
          </cell>
        </row>
        <row r="5869">
          <cell r="A5869" t="str">
            <v>96843</v>
          </cell>
          <cell r="B5869" t="str">
            <v>JOELHO ROSCA FÊMEA, COM BASE FIXA, METÁLICO, PARA INSTALAÇÕES EM PEX, DN 20MM X 1/2", CONEXÃO POR ANEL DESLIZANTE  FORNECIMENTO E INSTALAÇÃO. AF_06/2015</v>
          </cell>
          <cell r="D5869" t="str">
            <v>UN</v>
          </cell>
          <cell r="E5869" t="str">
            <v>19,43</v>
          </cell>
          <cell r="F5869" t="str">
            <v>20,08</v>
          </cell>
        </row>
        <row r="5870">
          <cell r="A5870" t="str">
            <v>96844</v>
          </cell>
          <cell r="B5870" t="str">
            <v>JOELHO ROSCA FÊMEA, MÓVEL, METÁLICO, PARA INSTALAÇÕES EM PEX, DN 20MM X 3/4", CONEXÃO POR ANEL DESLIZANTE  FORNECIMENTO E INSTALAÇÃO. AF_06/2015</v>
          </cell>
          <cell r="D5870" t="str">
            <v>UN</v>
          </cell>
          <cell r="E5870" t="str">
            <v>26,54</v>
          </cell>
          <cell r="F5870" t="str">
            <v>27,19</v>
          </cell>
        </row>
        <row r="5871">
          <cell r="A5871" t="str">
            <v>96845</v>
          </cell>
          <cell r="B5871" t="str">
            <v>JOELHO 90 GRAUS, METÁLICO, PARA INSTALAÇÕES EM PEX, DN 25 MM, CONEXÃO POR ANEL DESLIZANTE   FORNECIMENTO E INSTALAÇÃO. AF_06/2015</v>
          </cell>
          <cell r="D5871" t="str">
            <v>UN</v>
          </cell>
          <cell r="E5871" t="str">
            <v>28,41</v>
          </cell>
          <cell r="F5871" t="str">
            <v>29,17</v>
          </cell>
        </row>
        <row r="5872">
          <cell r="A5872" t="str">
            <v>96846</v>
          </cell>
          <cell r="B5872" t="str">
            <v>JOELHO 90 GRAUS, ROSCA FÊMEA TERMINAL, METÁLICO, PARA INSTALAÇÕES EM PEX, DN 25 MM X 3/4", CONEXÃO POR ANEL DESLIZANTE  FORNECIMENTO E INSTALAÇÃO. AF_06/2015</v>
          </cell>
          <cell r="D5872" t="str">
            <v>UN</v>
          </cell>
          <cell r="E5872" t="str">
            <v>22,34</v>
          </cell>
          <cell r="F5872" t="str">
            <v>23,10</v>
          </cell>
        </row>
        <row r="5873">
          <cell r="A5873" t="str">
            <v>96847</v>
          </cell>
          <cell r="B5873" t="str">
            <v>JOELHO ROSCA FÊMEA, COM BASE FIXA, METÁLICO, PARA INSTALAÇÕES EM PEX, DN 25MM X 3/4", CONEXÃO POR ANEL DESLIZANTE  FORNECIMENTO E INSTALAÇÃO. AF_06/2015</v>
          </cell>
          <cell r="D5873" t="str">
            <v>UN</v>
          </cell>
          <cell r="E5873" t="str">
            <v>24,56</v>
          </cell>
          <cell r="F5873" t="str">
            <v>25,32</v>
          </cell>
        </row>
        <row r="5874">
          <cell r="A5874" t="str">
            <v>96848</v>
          </cell>
          <cell r="B5874" t="str">
            <v>JOELHO 90 GRAUS, METÁLICO, PARA INSTALAÇÕES EM PEX, DN 32 MM, CONEXÃO POR ANEL DESLIZANTE  FORNECIMENTO E INSTALAÇÃO . AF_06/2015</v>
          </cell>
          <cell r="D5874" t="str">
            <v>UN</v>
          </cell>
          <cell r="E5874" t="str">
            <v>36,85</v>
          </cell>
          <cell r="F5874" t="str">
            <v>37,79</v>
          </cell>
        </row>
        <row r="5875">
          <cell r="A5875" t="str">
            <v>96849</v>
          </cell>
          <cell r="B5875" t="str">
            <v>JOELHO 90 GRAUS, PARA INSTALAÇÕES EM PEX, DN 16 MM, CONEXÃO POR CRIMPAGEM   FORNECIMENTO E INSTALAÇÃO. AF_06/2015</v>
          </cell>
          <cell r="D5875" t="str">
            <v>UN</v>
          </cell>
          <cell r="E5875" t="str">
            <v>13,36</v>
          </cell>
          <cell r="F5875" t="str">
            <v>13,78</v>
          </cell>
        </row>
        <row r="5876">
          <cell r="A5876" t="str">
            <v>96850</v>
          </cell>
          <cell r="B5876" t="str">
            <v>JOELHO 90 GRAUS, ROSCA FÊMEA TERMINAL, PARA INSTALAÇÕES EM PEX, DN 16MM X 1/2", CONEXÃO POR CRIMPAGEM  FORNECIMENTO E INSTALAÇÃO. AF_06/2015</v>
          </cell>
          <cell r="D5876" t="str">
            <v>UN</v>
          </cell>
          <cell r="E5876" t="str">
            <v>15,63</v>
          </cell>
          <cell r="F5876" t="str">
            <v>16,05</v>
          </cell>
        </row>
        <row r="5877">
          <cell r="A5877" t="str">
            <v>96851</v>
          </cell>
          <cell r="B5877" t="str">
            <v>JOELHO 90 GRAUS, ROSCA FÊMEA TERMINAL, PARA INSTALAÇÕES EM PEX, DN 16MM X 3/4", CONEXÃO POR CRIMPAGEM  FORNECIMENTO E INSTALAÇÃO. AF_06/2015</v>
          </cell>
          <cell r="D5877" t="str">
            <v>UN</v>
          </cell>
          <cell r="E5877" t="str">
            <v>20,72</v>
          </cell>
          <cell r="F5877" t="str">
            <v>21,14</v>
          </cell>
        </row>
        <row r="5878">
          <cell r="A5878" t="str">
            <v>96852</v>
          </cell>
          <cell r="B5878" t="str">
            <v>JOELHO 90 GRAUS, PARA INSTALAÇÕES EM PEX, DN 20 MM, CONEXÃO POR CRIMPAGEM   FORNECIMENTO E INSTALAÇÃO. AF_06/2015</v>
          </cell>
          <cell r="D5878" t="str">
            <v>UN</v>
          </cell>
          <cell r="E5878" t="str">
            <v>17,79</v>
          </cell>
          <cell r="F5878" t="str">
            <v>18,28</v>
          </cell>
        </row>
        <row r="5879">
          <cell r="A5879" t="str">
            <v>96853</v>
          </cell>
          <cell r="B5879" t="str">
            <v>JOELHO 90 GRAUS, ROSCA FÊMEA TERMINAL, PARA INSTALAÇÕES EM PEX, DN 20MM X 1/2", CONEXÃO POR CRIMPAGEM  FORNECIMENTO E INSTALAÇÃO. AF_06/2015</v>
          </cell>
          <cell r="D5879" t="str">
            <v>UN</v>
          </cell>
          <cell r="E5879" t="str">
            <v>20,01</v>
          </cell>
          <cell r="F5879" t="str">
            <v>20,50</v>
          </cell>
        </row>
        <row r="5880">
          <cell r="A5880" t="str">
            <v>96854</v>
          </cell>
          <cell r="B5880" t="str">
            <v>JOELHO 90 GRAUS, ROSCA FÊMEA TERMINAL, PARA INSTALAÇÕES EM PEX, DN 20MM X 3/4", CONEXÃO POR CRIMPAGEM  FORNECIMENTO E INSTALAÇÃO. AF_06/2015</v>
          </cell>
          <cell r="D5880" t="str">
            <v>UN</v>
          </cell>
          <cell r="E5880" t="str">
            <v>23,95</v>
          </cell>
          <cell r="F5880" t="str">
            <v>24,44</v>
          </cell>
        </row>
        <row r="5881">
          <cell r="A5881" t="str">
            <v>96855</v>
          </cell>
          <cell r="B5881" t="str">
            <v>JOELHO 90 GRAUS, PARA INSTALAÇÕES EM PEX, DN 25 MM, CONEXÃO POR CRIMPAGEM   FORNECIMENTO E INSTALAÇÃO. AF_06/2015</v>
          </cell>
          <cell r="D5881" t="str">
            <v>UN</v>
          </cell>
          <cell r="E5881" t="str">
            <v>22,08</v>
          </cell>
          <cell r="F5881" t="str">
            <v>22,68</v>
          </cell>
        </row>
        <row r="5882">
          <cell r="A5882" t="str">
            <v>96856</v>
          </cell>
          <cell r="B5882" t="str">
            <v>JOELHO 90 GRAUS, ROSCA FÊMEA TERMINAL, PARA INSTALAÇÕES EM PEX, DN 25MM X 1/2", CONEXÃO POR CRIMPAGEM  FORNECIMENTO E INSTALAÇÃO. AF_06/2015</v>
          </cell>
          <cell r="D5882" t="str">
            <v>UN</v>
          </cell>
          <cell r="E5882" t="str">
            <v>22,40</v>
          </cell>
          <cell r="F5882" t="str">
            <v>23,00</v>
          </cell>
        </row>
        <row r="5883">
          <cell r="A5883" t="str">
            <v>96857</v>
          </cell>
          <cell r="B5883" t="str">
            <v>JOELHO 90 GRAUS, ROSCA FÊMEA TERMINAL, PARA INSTALAÇÕES EM PEX, DN 25MM X 1, CONEXÃO POR CRIMPAGEM  FORNECIMENTO E INSTALAÇÃO. AF_06/2015</v>
          </cell>
          <cell r="D5883" t="str">
            <v>UN</v>
          </cell>
          <cell r="E5883" t="str">
            <v>35,72</v>
          </cell>
          <cell r="F5883" t="str">
            <v>36,32</v>
          </cell>
        </row>
        <row r="5884">
          <cell r="A5884" t="str">
            <v>96858</v>
          </cell>
          <cell r="B5884" t="str">
            <v>JOELHO 90 GRAUS, PARA INSTALAÇÕES EM PEX, DN 32 MM, CONEXÃO POR CRIMPAGEM   FORNECIMENTO E INSTALAÇÃO. AF_06/2015</v>
          </cell>
          <cell r="D5884" t="str">
            <v>UN</v>
          </cell>
          <cell r="E5884" t="str">
            <v>36,11</v>
          </cell>
          <cell r="F5884" t="str">
            <v>36,84</v>
          </cell>
        </row>
        <row r="5885">
          <cell r="A5885" t="str">
            <v>96859</v>
          </cell>
          <cell r="B5885" t="str">
            <v>JOELHO 90 GRAUS, ROSCA FÊMEA TERMINAL, PARA INSTALAÇÕES EM PEX, DN 32 MM X 1", CONEXÃO POR CRIMPAGEM  FORNECIMENTO E INSTALAÇÃO. AF_06/2015</v>
          </cell>
          <cell r="D5885" t="str">
            <v>UN</v>
          </cell>
          <cell r="E5885" t="str">
            <v>44,75</v>
          </cell>
          <cell r="F5885" t="str">
            <v>45,48</v>
          </cell>
        </row>
        <row r="5886">
          <cell r="A5886" t="str">
            <v>96860</v>
          </cell>
          <cell r="B5886" t="str">
            <v>TÊ, METÁLICO, PARA INSTALAÇÕES EM PEX, DN 16 MM, CONEXÃO POR ANEL DESLIZANTE  FORNECIMENTO E INSTALAÇÃO. AF_06/2015</v>
          </cell>
          <cell r="D5886" t="str">
            <v>UN</v>
          </cell>
          <cell r="E5886" t="str">
            <v>18,00</v>
          </cell>
          <cell r="F5886" t="str">
            <v>18,73</v>
          </cell>
        </row>
        <row r="5887">
          <cell r="A5887" t="str">
            <v>96861</v>
          </cell>
          <cell r="B5887" t="str">
            <v>TÊ, ROSCA FÊMEA, METÁLICO, PARA INSTALAÇÕES EM PEX, DN 16 MM X ½, CONEXÃO POR ANEL DESLIZANTE   FORNECIMENTO E INSTALAÇÃO. AF_06/2015</v>
          </cell>
          <cell r="D5887" t="str">
            <v>UN</v>
          </cell>
          <cell r="E5887" t="str">
            <v>19,44</v>
          </cell>
          <cell r="F5887" t="str">
            <v>20,17</v>
          </cell>
        </row>
        <row r="5888">
          <cell r="A5888" t="str">
            <v>96862</v>
          </cell>
          <cell r="B5888" t="str">
            <v>TÊ, METÁLICO, PARA INSTALAÇÕES EM PEX, DN 20 MM, CONEXÃO POR ANEL DESLIZANTE  FORNECIMENTO E INSTALAÇÃO. AF_06/2015</v>
          </cell>
          <cell r="D5888" t="str">
            <v>UN</v>
          </cell>
          <cell r="E5888" t="str">
            <v>21,70</v>
          </cell>
          <cell r="F5888" t="str">
            <v>22,56</v>
          </cell>
        </row>
        <row r="5889">
          <cell r="A5889" t="str">
            <v>96863</v>
          </cell>
          <cell r="B5889" t="str">
            <v>TÊ, ROSCA FÊMEA, METÁLICO, PARA INSTALAÇÕES EM PEX, DN 20 MM X ½, CONEXÃO POR ANEL DESLIZANTE   FORNECIMENTO E INSTALAÇÃO. AF_06/2015</v>
          </cell>
          <cell r="D5889" t="str">
            <v>UN</v>
          </cell>
          <cell r="E5889" t="str">
            <v>21,46</v>
          </cell>
          <cell r="F5889" t="str">
            <v>22,32</v>
          </cell>
        </row>
        <row r="5890">
          <cell r="A5890" t="str">
            <v>96864</v>
          </cell>
          <cell r="B5890" t="str">
            <v>TÊ, METÁLICO, PARA INSTALAÇÕES EM PEX, DN 25 MM, CONEXÃO POR ANEL DESLIZANTE  FORNECIMENTO E INSTALAÇÃO. AF_06/2015</v>
          </cell>
          <cell r="D5890" t="str">
            <v>UN</v>
          </cell>
          <cell r="E5890" t="str">
            <v>34,01</v>
          </cell>
          <cell r="F5890" t="str">
            <v>35,04</v>
          </cell>
        </row>
        <row r="5891">
          <cell r="A5891" t="str">
            <v>96865</v>
          </cell>
          <cell r="B5891" t="str">
            <v>TÊ, ROSCA FÊMEA, METÁLICO, PARA INSTALAÇÕES EM PEX, DN 25 MM X 3/4", CONEXÃO POR ANEL DESLIZANTE  FORNECIMENTO E INSTALAÇÃO. AF_06/2015</v>
          </cell>
          <cell r="D5891" t="str">
            <v>UN</v>
          </cell>
          <cell r="E5891" t="str">
            <v>33,31</v>
          </cell>
          <cell r="F5891" t="str">
            <v>34,34</v>
          </cell>
        </row>
        <row r="5892">
          <cell r="A5892" t="str">
            <v>96866</v>
          </cell>
          <cell r="B5892" t="str">
            <v>TÊ, METÁLICO, PARA INSTALAÇÕES EM PEX, DN 32 MM, CONEXÃO POR ANEL DESLIZANTE  FORNECIMENTO E INSTALAÇÃO. AF_06/2015</v>
          </cell>
          <cell r="D5892" t="str">
            <v>UN</v>
          </cell>
          <cell r="E5892" t="str">
            <v>44,72</v>
          </cell>
          <cell r="F5892" t="str">
            <v>45,98</v>
          </cell>
        </row>
        <row r="5893">
          <cell r="A5893" t="str">
            <v>96867</v>
          </cell>
          <cell r="B5893" t="str">
            <v>TÊ, ROSCA MACHO, METÁLICO, PARA INSTALAÇÕES EM PEX, DN 32 MM X 1", CONEXÃO POR ANEL DESLIZANTE  FORNECIMENTO E INSTALAÇÃO. AF_06/2015</v>
          </cell>
          <cell r="D5893" t="str">
            <v>UN</v>
          </cell>
          <cell r="E5893" t="str">
            <v>51,98</v>
          </cell>
          <cell r="F5893" t="str">
            <v>53,24</v>
          </cell>
        </row>
        <row r="5894">
          <cell r="A5894" t="str">
            <v>96868</v>
          </cell>
          <cell r="B5894" t="str">
            <v>TÊ, PARA INSTALAÇÕES EM PEX, DN 16 MM, CONEXÃO POR CRIMPAGEM  FORNECIMENTO E INSTALAÇÃO. AF_06/2015</v>
          </cell>
          <cell r="D5894" t="str">
            <v>UN</v>
          </cell>
          <cell r="E5894" t="str">
            <v>20,72</v>
          </cell>
          <cell r="F5894" t="str">
            <v>21,27</v>
          </cell>
        </row>
        <row r="5895">
          <cell r="A5895" t="str">
            <v>96869</v>
          </cell>
          <cell r="B5895" t="str">
            <v>TÊ, PARA INSTALAÇÕES EM PEX, DN 20 MM, CONEXÃO POR CRIMPAGEM  FORNECIMENTO E INSTALAÇÃO. AF_06/2015</v>
          </cell>
          <cell r="D5895" t="str">
            <v>UN</v>
          </cell>
          <cell r="E5895" t="str">
            <v>24,74</v>
          </cell>
          <cell r="F5895" t="str">
            <v>25,40</v>
          </cell>
        </row>
        <row r="5896">
          <cell r="A5896" t="str">
            <v>96870</v>
          </cell>
          <cell r="B5896" t="str">
            <v>TÊ, PEX, DN 25 MM, CONEXÃO POR CRIMPAGEM  FORNECIMENTO E INSTALAÇÃO. AF_06/2015</v>
          </cell>
          <cell r="D5896" t="str">
            <v>UN</v>
          </cell>
          <cell r="E5896" t="str">
            <v>39,11</v>
          </cell>
          <cell r="F5896" t="str">
            <v>39,89</v>
          </cell>
        </row>
        <row r="5897">
          <cell r="A5897" t="str">
            <v>96871</v>
          </cell>
          <cell r="B5897" t="str">
            <v>TÊ, PARA INSTALAÇÕES EM PEX, DN 32 MM, CONEXÃO POR CRIMPAGEM  FORNECIMENTO E INSTALAÇÃO. AF_06/2015</v>
          </cell>
          <cell r="D5897" t="str">
            <v>UN</v>
          </cell>
          <cell r="E5897" t="str">
            <v>56,70</v>
          </cell>
          <cell r="F5897" t="str">
            <v>57,66</v>
          </cell>
        </row>
        <row r="5898">
          <cell r="A5898" t="str">
            <v>96872</v>
          </cell>
          <cell r="B5898" t="str">
            <v>DISTRIBUIDOR 2 SAÍDAS, METÁLICO, PARA INSTALAÇÕES EM PEX, ENTRADA DE 3/4" X 2 SAÍDAS DE 1/2", CONEXÃO POR ANEL DESLIZANTE  FORNECIMENTO E INSTALAÇÃO. AF_06/2015</v>
          </cell>
          <cell r="D5898" t="str">
            <v>UN</v>
          </cell>
          <cell r="E5898" t="str">
            <v>53,58</v>
          </cell>
          <cell r="F5898" t="str">
            <v>55,14</v>
          </cell>
        </row>
        <row r="5899">
          <cell r="A5899" t="str">
            <v>96873</v>
          </cell>
          <cell r="B5899" t="str">
            <v>DISTRIBUIDOR 2 SAÍDAS, METÁLICO, PARA INSTALAÇÕES EM PEX, ENTRADA DE 1" X 2 SAÍDAS DE 1/2", CONEXÃO POR ANEL DESLIZANTE  FORNECIMENTO E INSTALAÇÃO. AF_06/2015</v>
          </cell>
          <cell r="D5899" t="str">
            <v>UN</v>
          </cell>
          <cell r="E5899" t="str">
            <v>61,59</v>
          </cell>
          <cell r="F5899" t="str">
            <v>63,15</v>
          </cell>
        </row>
        <row r="5900">
          <cell r="A5900" t="str">
            <v>96874</v>
          </cell>
          <cell r="B5900" t="str">
            <v>DISTRIBUIDOR 3 SAÍDAS, METÁLICO, PARA INSTALAÇÕES EM PEX, ENTRADA DE 3/4" X 3 SAÍDAS DE 1/2", CONEXÃO POR ANEL DESLIZANTE  FORNECIMENTO E INSTALAÇÃO . AF_06/2015</v>
          </cell>
          <cell r="D5900" t="str">
            <v>UN</v>
          </cell>
          <cell r="E5900" t="str">
            <v>64,89</v>
          </cell>
          <cell r="F5900" t="str">
            <v>66,93</v>
          </cell>
        </row>
        <row r="5901">
          <cell r="A5901" t="str">
            <v>96875</v>
          </cell>
          <cell r="B5901" t="str">
            <v>DISTRIBUIDOR 3 SAÍDAS, METÁLICO, PARA INSTALAÇÕES EM PEX, ENTRADA DE 1 X 3 SAÍDAS DE 1/2, CONEXÃO POR ANEL DESLIZANTE   FORNECIMENTO E INSTALAÇÃO. AF_06/2015</v>
          </cell>
          <cell r="D5901" t="str">
            <v>UN</v>
          </cell>
          <cell r="E5901" t="str">
            <v>77,77</v>
          </cell>
          <cell r="F5901" t="str">
            <v>79,81</v>
          </cell>
        </row>
        <row r="5902">
          <cell r="A5902" t="str">
            <v>96876</v>
          </cell>
          <cell r="B5902" t="str">
            <v>DISTRIBUIDOR 2 SAÍDAS, PARA INSTALAÇÕES EM PEX, ENTRADA DE 32 MM X 2 SAÍDAS DE 16 MM, CONEXÃO POR CRIMPAGEM FORNECIMENTO E INSTALAÇÃO. AF_06/2015</v>
          </cell>
          <cell r="D5902" t="str">
            <v>UN</v>
          </cell>
          <cell r="E5902" t="str">
            <v>138,27</v>
          </cell>
          <cell r="F5902" t="str">
            <v>139,46</v>
          </cell>
        </row>
        <row r="5903">
          <cell r="A5903" t="str">
            <v>96877</v>
          </cell>
          <cell r="B5903" t="str">
            <v>DISTRIBUIDOR 2 SAÍDAS, PARA INSTALAÇÕES EM PEX, ENTRADA DE 32 MM X 2 SAÍDAS DE 20 MM, CONEXÃO POR CRIMPAGEM  FORNECIMENTO E INSTALAÇÃO. AF_06/2015</v>
          </cell>
          <cell r="D5903" t="str">
            <v>UN</v>
          </cell>
          <cell r="E5903" t="str">
            <v>147,63</v>
          </cell>
          <cell r="F5903" t="str">
            <v>148,82</v>
          </cell>
        </row>
        <row r="5904">
          <cell r="A5904" t="str">
            <v>96878</v>
          </cell>
          <cell r="B5904" t="str">
            <v>DISTRIBUIDOR 2 SAÍDAS, PARA INSTALAÇÕES EM PEX, ENTRADA DE 32 MM X 2 SAÍDAS DE 25 MM, CONEXÃO POR CRIMPAGEM  FORNECIMENTO E INSTALAÇÃO. AF_06/2015</v>
          </cell>
          <cell r="D5904" t="str">
            <v>UN</v>
          </cell>
          <cell r="E5904" t="str">
            <v>149,37</v>
          </cell>
          <cell r="F5904" t="str">
            <v>150,56</v>
          </cell>
        </row>
        <row r="5905">
          <cell r="A5905" t="str">
            <v>96879</v>
          </cell>
          <cell r="B5905" t="str">
            <v>DISTRIBUIDOR 3 SAÍDAS, PARA INSTALAÇÕES EM PEX, ENTRADA DE 32 MM X 3 SAÍDAS DE 16 MM, CONEXÃO POR CRIMPAGEM  FORNECIMENTO E INSTALAÇÃO. AF_06/2015</v>
          </cell>
          <cell r="D5905" t="str">
            <v>UN</v>
          </cell>
          <cell r="E5905" t="str">
            <v>149,93</v>
          </cell>
          <cell r="F5905" t="str">
            <v>151,49</v>
          </cell>
        </row>
        <row r="5906">
          <cell r="A5906" t="str">
            <v>96880</v>
          </cell>
          <cell r="B5906" t="str">
            <v>DISTRIBUIDOR 3 SAÍDAS, PARA INSTALAÇÕES EM PEX, ENTRADA DE 32 MM X 3 SAÍDAS DE 20 MM, CONEXÃO POR CRIMPAGEM  FORNECIMENTO E INSTALAÇÃO. AF_06/2015</v>
          </cell>
          <cell r="D5906" t="str">
            <v>UN</v>
          </cell>
          <cell r="E5906" t="str">
            <v>170,87</v>
          </cell>
          <cell r="F5906" t="str">
            <v>172,43</v>
          </cell>
        </row>
        <row r="5907">
          <cell r="A5907" t="str">
            <v>96881</v>
          </cell>
          <cell r="B5907" t="str">
            <v>DISTRIBUIDOR 3 SAÍDAS, PARA INSTALAÇÕES EM PEX, ENTRADA DE 32 MM X 3 SAÍDAS DE 25 MM, CONEXÃO POR CRIMPAGEM  FORNECIMENTO E INSTALAÇÃO. AF_06/2015</v>
          </cell>
          <cell r="D5907" t="str">
            <v>UN</v>
          </cell>
          <cell r="E5907" t="str">
            <v>180,35</v>
          </cell>
          <cell r="F5907" t="str">
            <v>181,91</v>
          </cell>
        </row>
        <row r="5908">
          <cell r="A5908" t="str">
            <v>97425</v>
          </cell>
          <cell r="B5908" t="str">
            <v>FLANGE EM AÇO, DN 15 MM X 1/2'', INSTALADO EM RESERVAÇÃO DE ÁGUA DE EDIFICAÇÃO QUE POSSUA RESERVATÓRIO DE FIBRA/FIBROCIMENTO - FORNECIMENTO E INSTALAÇÃO. AF_06/2016</v>
          </cell>
          <cell r="D5908" t="str">
            <v>UN</v>
          </cell>
          <cell r="E5908" t="str">
            <v>20,08</v>
          </cell>
          <cell r="F5908" t="str">
            <v>20,96</v>
          </cell>
        </row>
        <row r="5909">
          <cell r="A5909" t="str">
            <v>97426</v>
          </cell>
          <cell r="B5909" t="str">
            <v>FLANGE EM AÇO, DN 20 MM X 3/4'', INSTALADO EM RESERVAÇÃO DE ÁGUA DE EDIFICAÇÃO QUE POSSUA RESERVATÓRIO DE FIBRA/FIBROCIMENTO - FORNECIMENTO E INSTALAÇÃO. AF_06/2016</v>
          </cell>
          <cell r="D5909" t="str">
            <v>UN</v>
          </cell>
          <cell r="E5909" t="str">
            <v>24,46</v>
          </cell>
          <cell r="F5909" t="str">
            <v>25,34</v>
          </cell>
        </row>
        <row r="5910">
          <cell r="A5910" t="str">
            <v>97427</v>
          </cell>
          <cell r="B5910" t="str">
            <v>FLANGE EM AÇO, DN 25 MM X 1'', INSTALADO EM RESERVAÇÃO DE ÁGUA DE EDIFICAÇÃO QUE POSSUA RESERVATÓRIO DE FIBRA/FIBROCIMENTO - FORNECIMENTO E INSTALAÇÃO. AF_06/2016</v>
          </cell>
          <cell r="D5910" t="str">
            <v>UN</v>
          </cell>
          <cell r="E5910" t="str">
            <v>27,76</v>
          </cell>
          <cell r="F5910" t="str">
            <v>28,64</v>
          </cell>
        </row>
        <row r="5911">
          <cell r="A5911" t="str">
            <v>97428</v>
          </cell>
          <cell r="B5911" t="str">
            <v>FLANGE EM AÇO, DN 32 MM X 1 1/4'', INSTALADO EM RESERVAÇÃO DE ÁGUA DE EDIFICAÇÃO QUE POSSUA RESERVATÓRIO DE FIBRA/FIBROCIMENTO - FORNECIMENTO E INSTALAÇÃO. AF_06/2016</v>
          </cell>
          <cell r="D5911" t="str">
            <v>UN</v>
          </cell>
          <cell r="E5911" t="str">
            <v>35,43</v>
          </cell>
          <cell r="F5911" t="str">
            <v>36,31</v>
          </cell>
        </row>
        <row r="5912">
          <cell r="A5912" t="str">
            <v>97429</v>
          </cell>
          <cell r="B5912" t="str">
            <v>FLANGE EM AÇO, DN 40 MM X 1 1/2'', INSTALADO EM RESERVAÇÃO DE ÁGUA DE EDIFICAÇÃO QUE POSSUA RESERVATÓRIO DE FIBRA/FIBROCIMENTO - FORNECIMENTO E INSTALAÇÃO. AF_06/2016</v>
          </cell>
          <cell r="D5912" t="str">
            <v>UN</v>
          </cell>
          <cell r="E5912" t="str">
            <v>42,49</v>
          </cell>
          <cell r="F5912" t="str">
            <v>43,37</v>
          </cell>
        </row>
        <row r="5913">
          <cell r="A5913" t="str">
            <v>97430</v>
          </cell>
          <cell r="B5913" t="str">
            <v>ACOPLAMENTO RÍGIDO EM AÇO, CONEXÃO RANHURADA, DN 50 (2"), INSTALADO EM PRUMADAS - FORNECIMENTO E INSTALAÇÃO. AF_12/2015</v>
          </cell>
          <cell r="D5913" t="str">
            <v>UN</v>
          </cell>
          <cell r="E5913" t="str">
            <v>25,14</v>
          </cell>
          <cell r="F5913" t="str">
            <v>26,34</v>
          </cell>
        </row>
        <row r="5914">
          <cell r="A5914" t="str">
            <v>97431</v>
          </cell>
          <cell r="B5914" t="str">
            <v>ACOPLAMENTO RÍGIDO EM AÇO, CONEXÃO RANHURADA, DN 65 (2 1/2"), INSTALADO EM PRUMADAS - FORNECIMENTO E INSTALAÇÃO. AF_12/2015</v>
          </cell>
          <cell r="D5914" t="str">
            <v>UN</v>
          </cell>
          <cell r="E5914" t="str">
            <v>28,06</v>
          </cell>
          <cell r="F5914" t="str">
            <v>29,44</v>
          </cell>
        </row>
        <row r="5915">
          <cell r="A5915" t="str">
            <v>97432</v>
          </cell>
          <cell r="B5915" t="str">
            <v>ACOPLAMENTO RÍGIDO EM AÇO, CONEXÃO RANHURADA, DN 80 (3"), INSTALADO EM PRUMADAS - FORNECIMENTO E INSTALAÇÃO. AF_12/2015</v>
          </cell>
          <cell r="D5915" t="str">
            <v>UN</v>
          </cell>
          <cell r="E5915" t="str">
            <v>31,67</v>
          </cell>
          <cell r="F5915" t="str">
            <v>33,24</v>
          </cell>
        </row>
        <row r="5916">
          <cell r="A5916" t="str">
            <v>97433</v>
          </cell>
          <cell r="B5916" t="str">
            <v>CURVA 45 GRAUS, EM AÇO, CONEXÃO RANHURADA, DN 50 (2), INSTALADO EM PRUMADAS - FORNECIMENTO E INSTALAÇÃO. AF_12/2015</v>
          </cell>
          <cell r="D5916" t="str">
            <v>UN</v>
          </cell>
          <cell r="E5916" t="str">
            <v>57,29</v>
          </cell>
          <cell r="F5916" t="str">
            <v>59,09</v>
          </cell>
        </row>
        <row r="5917">
          <cell r="A5917" t="str">
            <v>97434</v>
          </cell>
          <cell r="B5917" t="str">
            <v>CURVA 90 GRAUS, EM AÇO, CONEXÃO RANHURADA, DN 50 (2"), INSTALADO EM PRUMADAS - FORNECIMENTO E INSTALAÇÃO. AF_12/2015</v>
          </cell>
          <cell r="D5917" t="str">
            <v>UN</v>
          </cell>
          <cell r="E5917" t="str">
            <v>58,36</v>
          </cell>
          <cell r="F5917" t="str">
            <v>60,16</v>
          </cell>
        </row>
        <row r="5918">
          <cell r="A5918" t="str">
            <v>97435</v>
          </cell>
          <cell r="B5918" t="str">
            <v>CURVA 45 GRAUS, EM AÇO, CONEXÃO RANHURADA, DN 65 (2 1/2"), INSTALADO EM PRUMADAS - FORNECIMENTO E INSTALAÇÃO. AF_12/2015</v>
          </cell>
          <cell r="D5918" t="str">
            <v>UN</v>
          </cell>
          <cell r="E5918" t="str">
            <v>67,03</v>
          </cell>
          <cell r="F5918" t="str">
            <v>69,11</v>
          </cell>
        </row>
        <row r="5919">
          <cell r="A5919" t="str">
            <v>97436</v>
          </cell>
          <cell r="B5919" t="str">
            <v>CURVA 90 GRAUS, EM AÇO, CONEXÃO RANHURADA, DN 65 (2 1/2), INSTALADO EM PRUMADAS - FORNECIMENTO E INSTALAÇÃO. AF_12/2015</v>
          </cell>
          <cell r="D5919" t="str">
            <v>UN</v>
          </cell>
          <cell r="E5919" t="str">
            <v>69,08</v>
          </cell>
          <cell r="F5919" t="str">
            <v>71,16</v>
          </cell>
        </row>
        <row r="5920">
          <cell r="A5920" t="str">
            <v>97437</v>
          </cell>
          <cell r="B5920" t="str">
            <v>CURVA 45 GRAUS, EM AÇO, CONEXÃO RANHURADA, DN 80 (3"), INSTALADO EM PRUMADAS - FORNECIMENTO E INSTALAÇÃO. AF_12/2015</v>
          </cell>
          <cell r="D5920" t="str">
            <v>UN</v>
          </cell>
          <cell r="E5920" t="str">
            <v>76,73</v>
          </cell>
          <cell r="F5920" t="str">
            <v>79,08</v>
          </cell>
        </row>
        <row r="5921">
          <cell r="A5921" t="str">
            <v>97438</v>
          </cell>
          <cell r="B5921" t="str">
            <v>CURVA 90 GRAUS, EM AÇO, CONEXÃO RANHURADA, DN 80 (3"), INSTALADO EM PRUMADAS - FORNECIMENTO E INSTALAÇÃO. AF_12/2015</v>
          </cell>
          <cell r="D5921" t="str">
            <v>UN</v>
          </cell>
          <cell r="E5921" t="str">
            <v>78,94</v>
          </cell>
          <cell r="F5921" t="str">
            <v>81,29</v>
          </cell>
        </row>
        <row r="5922">
          <cell r="A5922" t="str">
            <v>97439</v>
          </cell>
          <cell r="B5922" t="str">
            <v>TÊ, EM AÇO, CONEXÃO RANHURADA, DN 50 (2"), INSTALADO EM PRUMADAS - FORNECIMENTO E INSTALAÇÃO. AF_12/2015</v>
          </cell>
          <cell r="D5922" t="str">
            <v>UN</v>
          </cell>
          <cell r="E5922" t="str">
            <v>86,65</v>
          </cell>
          <cell r="F5922" t="str">
            <v>89,06</v>
          </cell>
        </row>
        <row r="5923">
          <cell r="A5923" t="str">
            <v>97440</v>
          </cell>
          <cell r="B5923" t="str">
            <v>TÊ, EM AÇO, CONEXÃO RANHURADA, DN 65 (2 1/2"), INSTALADO EM PRUMADAS - FORNECIMENTO E INSTALAÇÃO. AF_12/2015</v>
          </cell>
          <cell r="D5923" t="str">
            <v>UN</v>
          </cell>
          <cell r="E5923" t="str">
            <v>103,91</v>
          </cell>
          <cell r="F5923" t="str">
            <v>106,68</v>
          </cell>
        </row>
        <row r="5924">
          <cell r="A5924" t="str">
            <v>97442</v>
          </cell>
          <cell r="B5924" t="str">
            <v>TÊ, EM AÇO, CONEXÃO RANHURADA, DN 80 (3"), INSTALADO EM PRUMADAS - FORNECIMENTO E INSTALAÇÃO. AF_12/2015</v>
          </cell>
          <cell r="D5924" t="str">
            <v>UN</v>
          </cell>
          <cell r="E5924" t="str">
            <v>114,72</v>
          </cell>
          <cell r="F5924" t="str">
            <v>117,85</v>
          </cell>
        </row>
        <row r="5925">
          <cell r="A5925" t="str">
            <v>97443</v>
          </cell>
          <cell r="B5925" t="str">
            <v>LUVA, EM AÇO, CONEXÃO SOLDADA, DN 50 (2"), INSTALADO EM PRUMADAS - FORNECIMENTO E INSTALAÇÃO. AF_12/2015</v>
          </cell>
          <cell r="D5925" t="str">
            <v>UN</v>
          </cell>
          <cell r="E5925" t="str">
            <v>64,76</v>
          </cell>
          <cell r="F5925" t="str">
            <v>67,47</v>
          </cell>
        </row>
        <row r="5926">
          <cell r="A5926" t="str">
            <v>97444</v>
          </cell>
          <cell r="B5926" t="str">
            <v>LUVA COM REDUÇÃO, EM AÇO, CONEXÃO SOLDADA, DN 50 X 40 MM (2 X 1 1/2), INSTALADO EM PRUMADAS - FORNECIMENTO E INSTALAÇÃO. AF_12/2015</v>
          </cell>
          <cell r="D5926" t="str">
            <v>UN</v>
          </cell>
          <cell r="E5926" t="str">
            <v>75,91</v>
          </cell>
          <cell r="F5926" t="str">
            <v>78,62</v>
          </cell>
        </row>
        <row r="5927">
          <cell r="A5927" t="str">
            <v>97446</v>
          </cell>
          <cell r="B5927" t="str">
            <v>LUVA, EM AÇO, CONEXÃO SOLDADA, DN 65 (2 1/2"), INSTALADO EM PRUMADAS - FORNECIMENTO E INSTALAÇÃO. AF_12/2015</v>
          </cell>
          <cell r="D5927" t="str">
            <v>UN</v>
          </cell>
          <cell r="E5927" t="str">
            <v>130,20</v>
          </cell>
          <cell r="F5927" t="str">
            <v>133,20</v>
          </cell>
        </row>
        <row r="5928">
          <cell r="A5928" t="str">
            <v>97447</v>
          </cell>
          <cell r="B5928" t="str">
            <v>LUVA COM REDUÇÃO, EM AÇO, CONEXÃO SOLDADA, DN 65 X 50 MM (2 1/2" X 2"), INSTALADO EM PRUMADAS - FORNECIMENTO E INSTALAÇÃO. AF_12/2015</v>
          </cell>
          <cell r="D5928" t="str">
            <v>UN</v>
          </cell>
          <cell r="E5928" t="str">
            <v>130,20</v>
          </cell>
          <cell r="F5928" t="str">
            <v>133,20</v>
          </cell>
        </row>
        <row r="5929">
          <cell r="A5929" t="str">
            <v>97449</v>
          </cell>
          <cell r="B5929" t="str">
            <v>LUVA, EM AÇO, CONEXÃO SOLDADA, DN 80 (3), INSTALADO EM PRUMADAS - FORNECIMENTO E INSTALAÇÃO. AF_12/2015</v>
          </cell>
          <cell r="D5929" t="str">
            <v>UN</v>
          </cell>
          <cell r="E5929" t="str">
            <v>138,70</v>
          </cell>
          <cell r="F5929" t="str">
            <v>142,00</v>
          </cell>
        </row>
        <row r="5930">
          <cell r="A5930" t="str">
            <v>97450</v>
          </cell>
          <cell r="B5930" t="str">
            <v>LUVA COM REDUÇÃO, EM AÇO, CONEXÃO SOLDADA, DN 80 X 65 MM (3" X 2 1/2"), INSTALADO EM PRUMADAS - FORNECIMENTO E INSTALAÇÃO. AF_12/2015</v>
          </cell>
          <cell r="D5930" t="str">
            <v>UN</v>
          </cell>
          <cell r="E5930" t="str">
            <v>169,08</v>
          </cell>
          <cell r="F5930" t="str">
            <v>172,38</v>
          </cell>
        </row>
        <row r="5931">
          <cell r="A5931" t="str">
            <v>97452</v>
          </cell>
          <cell r="B5931" t="str">
            <v>CURVA 45 GRAUS, EM AÇO, CONEXÃO SOLDADA, DN 50 (2), INSTALADO EM PRUMADAS - FORNECIMENTO E INSTALAÇÃO. AF_12/2015</v>
          </cell>
          <cell r="D5931" t="str">
            <v>UN</v>
          </cell>
          <cell r="E5931" t="str">
            <v>106,30</v>
          </cell>
          <cell r="F5931" t="str">
            <v>110,37</v>
          </cell>
        </row>
        <row r="5932">
          <cell r="A5932" t="str">
            <v>97453</v>
          </cell>
          <cell r="B5932" t="str">
            <v>CURVA 90 GRAUS, EM AÇO, CONEXÃO SOLDADA, DN 50 (2), INSTALADO EM PRUMADAS - FORNECIMENTO E INSTALAÇÃO. AF_12/2015</v>
          </cell>
          <cell r="D5932" t="str">
            <v>UN</v>
          </cell>
          <cell r="E5932" t="str">
            <v>112,67</v>
          </cell>
          <cell r="F5932" t="str">
            <v>116,74</v>
          </cell>
        </row>
        <row r="5933">
          <cell r="A5933" t="str">
            <v>97454</v>
          </cell>
          <cell r="B5933" t="str">
            <v>CURVA 45 GRAUS, EM AÇO, CONEXÃO SOLDADA, DN 65 (2 1/2), INSTALADO EM PRUMADAS - FORNECIMENTO E INSTALAÇÃO. AF_12/2015</v>
          </cell>
          <cell r="D5933" t="str">
            <v>UN</v>
          </cell>
          <cell r="E5933" t="str">
            <v>179,26</v>
          </cell>
          <cell r="F5933" t="str">
            <v>183,77</v>
          </cell>
        </row>
        <row r="5934">
          <cell r="A5934" t="str">
            <v>97455</v>
          </cell>
          <cell r="B5934" t="str">
            <v>CURVA 90 GRAUS, EM AÇO, CONEXÃO SOLDADA, DN 65 (2 1/2), INSTALADO EM PRUMADAS - FORNECIMENTO E INSTALAÇÃO. AF_12/2015</v>
          </cell>
          <cell r="D5934" t="str">
            <v>UN</v>
          </cell>
          <cell r="E5934" t="str">
            <v>189,44</v>
          </cell>
          <cell r="F5934" t="str">
            <v>193,95</v>
          </cell>
        </row>
        <row r="5935">
          <cell r="A5935" t="str">
            <v>97456</v>
          </cell>
          <cell r="B5935" t="str">
            <v>CURVA 45 GRAUS, EM AÇO, CONEXÃO SOLDADA, DN 80 (3), INSTALADO EM PRUMADAS - FORNECIMENTO E INSTALAÇÃO. AF_12/2015</v>
          </cell>
          <cell r="D5935" t="str">
            <v>UN</v>
          </cell>
          <cell r="E5935" t="str">
            <v>402,46</v>
          </cell>
          <cell r="F5935" t="str">
            <v>407,42</v>
          </cell>
        </row>
        <row r="5936">
          <cell r="A5936" t="str">
            <v>97457</v>
          </cell>
          <cell r="B5936" t="str">
            <v>CURVA 90 GRAUS, EM AÇO, CONEXÃO SOLDADA, DN 80 (3), INSTALADO EM PRUMADAS - FORNECIMENTO E INSTALAÇÃO. AF_12/2015</v>
          </cell>
          <cell r="D5936" t="str">
            <v>UN</v>
          </cell>
          <cell r="E5936" t="str">
            <v>356,77</v>
          </cell>
          <cell r="F5936" t="str">
            <v>361,73</v>
          </cell>
        </row>
        <row r="5937">
          <cell r="A5937" t="str">
            <v>97458</v>
          </cell>
          <cell r="B5937" t="str">
            <v>TÊ, EM AÇO, CONEXÃO SOLDADA, DN 50 (2"), INSTALADO EM PRUMADAS - FORNECIMENTO E INSTALAÇÃO. AF_12/2015</v>
          </cell>
          <cell r="D5937" t="str">
            <v>UN</v>
          </cell>
          <cell r="E5937" t="str">
            <v>167,31</v>
          </cell>
          <cell r="F5937" t="str">
            <v>172,74</v>
          </cell>
        </row>
        <row r="5938">
          <cell r="A5938" t="str">
            <v>97459</v>
          </cell>
          <cell r="B5938" t="str">
            <v>TÊ, EM AÇO, CONEXÃO SOLDADA, DN 65 (2 1/2"), INSTALADO EM PRUMADAS - FORNECIMENTO E INSTALAÇÃO. AF_12/2015</v>
          </cell>
          <cell r="D5938" t="str">
            <v>UN</v>
          </cell>
          <cell r="E5938" t="str">
            <v>284,75</v>
          </cell>
          <cell r="F5938" t="str">
            <v>290,75</v>
          </cell>
        </row>
        <row r="5939">
          <cell r="A5939" t="str">
            <v>97460</v>
          </cell>
          <cell r="B5939" t="str">
            <v>TÊ, EM AÇO, CONEXÃO SOLDADA, DN 80 (3"), INSTALADO EM PRUMADAS - FORNECIMENTO E INSTALAÇÃO. AF_12/2015</v>
          </cell>
          <cell r="D5939" t="str">
            <v>UN</v>
          </cell>
          <cell r="E5939" t="str">
            <v>435,82</v>
          </cell>
          <cell r="F5939" t="str">
            <v>442,42</v>
          </cell>
        </row>
        <row r="5940">
          <cell r="A5940" t="str">
            <v>97461</v>
          </cell>
          <cell r="B5940" t="str">
            <v>LUVA, EM AÇO, CONEXÃO SOLDADA, DN 25 (1), INSTALADO EM REDE DE ALIMENTAÇÃO PARA HIDRANTE - FORNECIMENTO E INSTALAÇÃO. AF_12/2015</v>
          </cell>
          <cell r="D5940" t="str">
            <v>UN</v>
          </cell>
          <cell r="E5940" t="str">
            <v>20,37</v>
          </cell>
          <cell r="F5940" t="str">
            <v>21,16</v>
          </cell>
        </row>
        <row r="5941">
          <cell r="A5941" t="str">
            <v>97462</v>
          </cell>
          <cell r="B5941" t="str">
            <v>LUVA COM REDUÇÃO, EM AÇO, CONEXÃO SOLDADA, DN 25 X 20 MM (1 X 3/4), INSTALADO EM REDE DE ALIMENTAÇÃO PARA HIDRANTE - FORNECIMENTO E INSTALAÇÃO. AF_12/2015</v>
          </cell>
          <cell r="D5941" t="str">
            <v>UN</v>
          </cell>
          <cell r="E5941" t="str">
            <v>17,10</v>
          </cell>
          <cell r="F5941" t="str">
            <v>17,89</v>
          </cell>
        </row>
        <row r="5942">
          <cell r="A5942" t="str">
            <v>97464</v>
          </cell>
          <cell r="B5942" t="str">
            <v>LUVA, EM AÇO, CONEXÃO SOLDADA, DN 32 (1 1/4), INSTALADO EM REDE DE ALIMENTAÇÃO PARA HIDRANTE - FORNECIMENTO E INSTALAÇÃO. AF_12/2015</v>
          </cell>
          <cell r="D5942" t="str">
            <v>UN</v>
          </cell>
          <cell r="E5942" t="str">
            <v>29,23</v>
          </cell>
          <cell r="F5942" t="str">
            <v>30,26</v>
          </cell>
        </row>
        <row r="5943">
          <cell r="A5943" t="str">
            <v>97465</v>
          </cell>
          <cell r="B5943" t="str">
            <v>LUVA COM REDUÇÃO, EM AÇO, CONEXÃO SOLDADA, DN 32 X 25 MM (1 1/4  X 1), INSTALADO EM REDE DE ALIMENTAÇÃO PARA HIDRANTE - FORNECIMENTO E INSTALAÇÃO. AF_12/2015</v>
          </cell>
          <cell r="D5943" t="str">
            <v>UN</v>
          </cell>
          <cell r="E5943" t="str">
            <v>34,74</v>
          </cell>
          <cell r="F5943" t="str">
            <v>35,77</v>
          </cell>
        </row>
        <row r="5944">
          <cell r="A5944" t="str">
            <v>97467</v>
          </cell>
          <cell r="B5944" t="str">
            <v>LUVA, EM AÇO, CONEXÃO SOLDADA, DN 40 (1 1/2), INSTALADO EM REDE DE ALIMENTAÇÃO PARA HIDRANTE - FORNECIMENTO E INSTALAÇÃO. AF_12/2015</v>
          </cell>
          <cell r="D5944" t="str">
            <v>UN</v>
          </cell>
          <cell r="E5944" t="str">
            <v>37,09</v>
          </cell>
          <cell r="F5944" t="str">
            <v>38,37</v>
          </cell>
        </row>
        <row r="5945">
          <cell r="A5945" t="str">
            <v>97468</v>
          </cell>
          <cell r="B5945" t="str">
            <v>LUVA COM REDUÇÃO, EM AÇO, CONEXÃO SOLDADA, DN 40  X 32 MM (1 1/2 X 1 1/4), INSTALADO EM REDE DE ALIMENTAÇÃO PARA HIDRANTE - FORNECIMENTO E INSTALAÇÃO. AF_12/2015</v>
          </cell>
          <cell r="D5945" t="str">
            <v>UN</v>
          </cell>
          <cell r="E5945" t="str">
            <v>44,14</v>
          </cell>
          <cell r="F5945" t="str">
            <v>45,42</v>
          </cell>
        </row>
        <row r="5946">
          <cell r="A5946" t="str">
            <v>97470</v>
          </cell>
          <cell r="B5946" t="str">
            <v>LUVA, EM AÇO, CONEXÃO SOLDADA, DN 50 (2), INSTALADO EM REDE DE ALIMENTAÇÃO PARA HIDRANTE - FORNECIMENTO E INSTALAÇÃO. AF_12/2015</v>
          </cell>
          <cell r="D5946" t="str">
            <v>UN</v>
          </cell>
          <cell r="E5946" t="str">
            <v>54,57</v>
          </cell>
          <cell r="F5946" t="str">
            <v>56,17</v>
          </cell>
        </row>
        <row r="5947">
          <cell r="A5947" t="str">
            <v>97471</v>
          </cell>
          <cell r="B5947" t="str">
            <v>LUVA COM REDUÇÃO, EM AÇO, CONEXÃO SOLDADA, DN 50 X 40 MM (2 X 1 1/2), INSTALADO EM REDE DE ALIMENTAÇÃO PARA HIDRANTE - FORNECIMENTO E INSTALAÇÃO. AF_12/2015</v>
          </cell>
          <cell r="D5947" t="str">
            <v>UN</v>
          </cell>
          <cell r="E5947" t="str">
            <v>65,72</v>
          </cell>
          <cell r="F5947" t="str">
            <v>67,32</v>
          </cell>
        </row>
        <row r="5948">
          <cell r="A5948" t="str">
            <v>97474</v>
          </cell>
          <cell r="B5948" t="str">
            <v>LUVA, EM AÇO, CONEXÃO SOLDADA, DN 65 (2 1/2), INSTALADO EM REDE DE ALIMENTAÇÃO PARA HIDRANTE - FORNECIMENTO E INSTALAÇÃO. AF_12/2015</v>
          </cell>
          <cell r="D5948" t="str">
            <v>UN</v>
          </cell>
          <cell r="E5948" t="str">
            <v>99,20</v>
          </cell>
          <cell r="F5948" t="str">
            <v>101,27</v>
          </cell>
        </row>
        <row r="5949">
          <cell r="A5949" t="str">
            <v>97475</v>
          </cell>
          <cell r="B5949" t="str">
            <v>LUVA COM REDUÇÃO, EM AÇO, CONEXÃO SOLDADA, DN 65 X 50 MM (2 1/2 X 2), INSTALADO EM REDE DE ALIMENTAÇÃO PARA HIDRANTE - FORNECIMENTO E INSTALAÇÃO. AF_12/2015</v>
          </cell>
          <cell r="D5949" t="str">
            <v>UN</v>
          </cell>
          <cell r="E5949" t="str">
            <v>121,75</v>
          </cell>
          <cell r="F5949" t="str">
            <v>123,82</v>
          </cell>
        </row>
        <row r="5950">
          <cell r="A5950" t="str">
            <v>97477</v>
          </cell>
          <cell r="B5950" t="str">
            <v>LUVA, EM AÇO, CONEXÃO SOLDADA, DN 80 (3), INSTALADO EM REDE DE ALIMENTAÇÃO PARA HIDRANTE - FORNECIMENTO E INSTALAÇÃO. AF_12/2015</v>
          </cell>
          <cell r="D5950" t="str">
            <v>UN</v>
          </cell>
          <cell r="E5950" t="str">
            <v>131,99</v>
          </cell>
          <cell r="F5950" t="str">
            <v>134,55</v>
          </cell>
        </row>
        <row r="5951">
          <cell r="A5951" t="str">
            <v>97478</v>
          </cell>
          <cell r="B5951" t="str">
            <v>LUVA COM REDUÇÃO, EM AÇO, CONEXÃO SOLDADA, DN 80 X 65 MM (3 X 2 1/2), INSTALADO EM REDE DE ALIMENTAÇÃO PARA HIDRANTE - FORNECIMENTO E INSTALAÇÃO. AF_12/2015</v>
          </cell>
          <cell r="D5951" t="str">
            <v>UN</v>
          </cell>
          <cell r="E5951" t="str">
            <v>162,37</v>
          </cell>
          <cell r="F5951" t="str">
            <v>164,93</v>
          </cell>
        </row>
        <row r="5952">
          <cell r="A5952" t="str">
            <v>97479</v>
          </cell>
          <cell r="B5952" t="str">
            <v>CURVA 45 GRAUS, EM AÇO, CONEXÃO SOLDADA, DN 25 (1), INSTALADO EM REDE DE ALIMENTAÇÃO PARA HIDRANTE - FORNECIMENTO E INSTALAÇÃO. AF_12/2015</v>
          </cell>
          <cell r="D5952" t="str">
            <v>UN</v>
          </cell>
          <cell r="E5952" t="str">
            <v>32,79</v>
          </cell>
          <cell r="F5952" t="str">
            <v>33,98</v>
          </cell>
        </row>
        <row r="5953">
          <cell r="A5953" t="str">
            <v>97480</v>
          </cell>
          <cell r="B5953" t="str">
            <v>CURVA 90 GRAUS, EM AÇO, CONEXÃO SOLDADA, DN 25 (1), INSTALADO EM REDE DE ALIMENTAÇÃO PARA HIDRANTE - FORNECIMENTO E INSTALAÇÃO. AF_12/2015</v>
          </cell>
          <cell r="D5953" t="str">
            <v>UN</v>
          </cell>
          <cell r="E5953" t="str">
            <v>32,79</v>
          </cell>
          <cell r="F5953" t="str">
            <v>33,98</v>
          </cell>
        </row>
        <row r="5954">
          <cell r="A5954" t="str">
            <v>97481</v>
          </cell>
          <cell r="B5954" t="str">
            <v>CURVA 45 GRAUS, EM AÇO, CONEXÃO SOLDADA, DN 32 (1 1/4), INSTALADO EM REDE DE ALIMENTAÇÃO PARA HIDRANTE - FORNECIMENTO E INSTALAÇÃO. AF_12/2015</v>
          </cell>
          <cell r="D5954" t="str">
            <v>UN</v>
          </cell>
          <cell r="E5954" t="str">
            <v>47,36</v>
          </cell>
          <cell r="F5954" t="str">
            <v>48,89</v>
          </cell>
        </row>
        <row r="5955">
          <cell r="A5955" t="str">
            <v>97482</v>
          </cell>
          <cell r="B5955" t="str">
            <v>CURVA 90 GRAUS, EM AÇO, CONEXÃO SOLDADA, DN 32 (1 1/4), INSTALADO EM REDE DE ALIMENTAÇÃO PARA HIDRANTE - FORNECIMENTO E INSTALAÇÃO. AF_12/2015</v>
          </cell>
          <cell r="D5955" t="str">
            <v>UN</v>
          </cell>
          <cell r="E5955" t="str">
            <v>47,36</v>
          </cell>
          <cell r="F5955" t="str">
            <v>48,89</v>
          </cell>
        </row>
        <row r="5956">
          <cell r="A5956" t="str">
            <v>97483</v>
          </cell>
          <cell r="B5956" t="str">
            <v>CURVA 45 GRAUS, EM AÇO, CONEXÃO SOLDADA, DN 40 (1 1/2"), INSTALADO EM REDE DE ALIMENTAÇÃO PARA HIDRANTE - FORNECIMENTO E INSTALAÇÃO. AF_12/2015</v>
          </cell>
          <cell r="D5956" t="str">
            <v>UN</v>
          </cell>
          <cell r="E5956" t="str">
            <v>66,16</v>
          </cell>
          <cell r="F5956" t="str">
            <v>68,07</v>
          </cell>
        </row>
        <row r="5957">
          <cell r="A5957" t="str">
            <v>97484</v>
          </cell>
          <cell r="B5957" t="str">
            <v>CURVA 90 GRAUS, EM AÇO, CONEXÃO SOLDADA, DN 40 (1 1/2"), INSTALADO EM REDE DE ALIMENTAÇÃO PARA HIDRANTE - FORNECIMENTO E INSTALAÇÃO. AF_12/2015</v>
          </cell>
          <cell r="D5957" t="str">
            <v>UN</v>
          </cell>
          <cell r="E5957" t="str">
            <v>66,16</v>
          </cell>
          <cell r="F5957" t="str">
            <v>68,07</v>
          </cell>
        </row>
        <row r="5958">
          <cell r="A5958" t="str">
            <v>97485</v>
          </cell>
          <cell r="B5958" t="str">
            <v>CURVA 45 GRAUS, EM AÇO, CONEXÃO SOLDADA, DN 50 (2"), INSTALADO EM REDE DE ALIMENTAÇÃO PARA HIDRANTE - FORNECIMENTO E INSTALAÇÃO. AF_12/2015</v>
          </cell>
          <cell r="D5958" t="str">
            <v>UN</v>
          </cell>
          <cell r="E5958" t="str">
            <v>91,03</v>
          </cell>
          <cell r="F5958" t="str">
            <v>93,43</v>
          </cell>
        </row>
        <row r="5959">
          <cell r="A5959" t="str">
            <v>97486</v>
          </cell>
          <cell r="B5959" t="str">
            <v>CURVA 90 GRAUS, EM AÇO, CONEXÃO SOLDADA, DN 50 (2"), INSTALADO EM REDE DE ALIMENTAÇÃO PARA HIDRANTE - FORNECIMENTO E INSTALAÇÃO. AF_12/2015</v>
          </cell>
          <cell r="D5959" t="str">
            <v>UN</v>
          </cell>
          <cell r="E5959" t="str">
            <v>97,40</v>
          </cell>
          <cell r="F5959" t="str">
            <v>99,80</v>
          </cell>
        </row>
        <row r="5960">
          <cell r="A5960" t="str">
            <v>97487</v>
          </cell>
          <cell r="B5960" t="str">
            <v>CURVA 45 GRAUS, EM AÇO, CONEXÃO SOLDADA, DN 65 (2 1/2"), INSTALADO EM REDE DE ALIMENTAÇÃO PARA HIDRANTE - FORNECIMENTO E INSTALAÇÃO. AF_12/2015</v>
          </cell>
          <cell r="D5960" t="str">
            <v>UN</v>
          </cell>
          <cell r="E5960" t="str">
            <v>166,60</v>
          </cell>
          <cell r="F5960" t="str">
            <v>169,73</v>
          </cell>
        </row>
        <row r="5961">
          <cell r="A5961" t="str">
            <v>97488</v>
          </cell>
          <cell r="B5961" t="str">
            <v>CURVA 90 GRAUS, EM AÇO, CONEXÃO SOLDADA, DN 65 (2 1/2"), INSTALADO EM REDE DE ALIMENTAÇÃO PARA HIDRANTE - FORNECIMENTO E INSTALAÇÃO. AF_12/2015</v>
          </cell>
          <cell r="D5961" t="str">
            <v>UN</v>
          </cell>
          <cell r="E5961" t="str">
            <v>176,78</v>
          </cell>
          <cell r="F5961" t="str">
            <v>179,91</v>
          </cell>
        </row>
        <row r="5962">
          <cell r="A5962" t="str">
            <v>97489</v>
          </cell>
          <cell r="B5962" t="str">
            <v>CURVA 45 GRAUS, EM AÇO, CONEXÃO SOLDADA, DN 80 (3"), INSTALADO EM REDE DE ALIMENTAÇÃO PARA HIDRANTE - FORNECIMENTO E INSTALAÇÃO. AF_12/2015</v>
          </cell>
          <cell r="D5962" t="str">
            <v>UN</v>
          </cell>
          <cell r="E5962" t="str">
            <v>392,38</v>
          </cell>
          <cell r="F5962" t="str">
            <v>396,21</v>
          </cell>
        </row>
        <row r="5963">
          <cell r="A5963" t="str">
            <v>97490</v>
          </cell>
          <cell r="B5963" t="str">
            <v>CURVA 90 GRAUS, EM AÇO, CONEXÃO SOLDADA, DN 80 (3"), INSTALADO EM REDE DE ALIMENTAÇÃO PARA HIDRANTE - FORNECIMENTO E INSTALAÇÃO. AF_12/2015</v>
          </cell>
          <cell r="D5963" t="str">
            <v>UN</v>
          </cell>
          <cell r="E5963" t="str">
            <v>346,69</v>
          </cell>
          <cell r="F5963" t="str">
            <v>350,52</v>
          </cell>
        </row>
        <row r="5964">
          <cell r="A5964" t="str">
            <v>97491</v>
          </cell>
          <cell r="B5964" t="str">
            <v>TÊ, EM AÇO, CONEXÃO SOLDADA, DN 25 (1"), INSTALADO EM REDE DE ALIMENTAÇÃO PARA HIDRANTE - FORNECIMENTO E INSTALAÇÃO. AF_12/2015</v>
          </cell>
          <cell r="D5964" t="str">
            <v>UN</v>
          </cell>
          <cell r="E5964" t="str">
            <v>50,44</v>
          </cell>
          <cell r="F5964" t="str">
            <v>52,04</v>
          </cell>
        </row>
        <row r="5965">
          <cell r="A5965" t="str">
            <v>97492</v>
          </cell>
          <cell r="B5965" t="str">
            <v>TÊ, EM AÇO, CONEXÃO SOLDADA, DN 32 (1 1/4"), INSTALADO EM REDE DE ALIMENTAÇÃO PARA HIDRANTE - FORNECIMENTO E INSTALAÇÃO. AF_12/2015</v>
          </cell>
          <cell r="D5965" t="str">
            <v>UN</v>
          </cell>
          <cell r="E5965" t="str">
            <v>73,79</v>
          </cell>
          <cell r="F5965" t="str">
            <v>75,84</v>
          </cell>
        </row>
        <row r="5966">
          <cell r="A5966" t="str">
            <v>97493</v>
          </cell>
          <cell r="B5966" t="str">
            <v>TÊ, EM AÇO, CONEXÃO SOLDADA, DN 40 (1 1/2"), INSTALADO EM REDE DE ALIMENTAÇÃO PARA HIDRANTE - FORNECIMENTO E INSTALAÇÃO. AF_12/2015</v>
          </cell>
          <cell r="D5966" t="str">
            <v>UN</v>
          </cell>
          <cell r="E5966" t="str">
            <v>95,10</v>
          </cell>
          <cell r="F5966" t="str">
            <v>97,67</v>
          </cell>
        </row>
        <row r="5967">
          <cell r="A5967" t="str">
            <v>97494</v>
          </cell>
          <cell r="B5967" t="str">
            <v>TÊ, EM AÇO, CONEXÃO SOLDADA, DN 50 (2"), INSTALADO EM REDE DE ALIMENTAÇÃO PARA HIDRANTE - FORNECIMENTO E INSTALAÇÃO. AF_12/2015</v>
          </cell>
          <cell r="D5967" t="str">
            <v>UN</v>
          </cell>
          <cell r="E5967" t="str">
            <v>146,94</v>
          </cell>
          <cell r="F5967" t="str">
            <v>150,12</v>
          </cell>
        </row>
        <row r="5968">
          <cell r="A5968" t="str">
            <v>97495</v>
          </cell>
          <cell r="B5968" t="str">
            <v>TÊ, EM AÇO, CONEXÃO SOLDADA, DN 65 (2 1/2"), INSTALADO EM REDE DE ALIMENTAÇÃO PARA HIDRANTE - FORNECIMENTO E INSTALAÇÃO. AF_12/2015</v>
          </cell>
          <cell r="D5968" t="str">
            <v>UN</v>
          </cell>
          <cell r="E5968" t="str">
            <v>267,84</v>
          </cell>
          <cell r="F5968" t="str">
            <v>271,99</v>
          </cell>
        </row>
        <row r="5969">
          <cell r="A5969" t="str">
            <v>97496</v>
          </cell>
          <cell r="B5969" t="str">
            <v>TÊ, EM AÇO, CONEXÃO SOLDADA, DN 80 (3"), INSTALADO EM REDE DE ALIMENTAÇÃO PARA HIDRANTE - FORNECIMENTO E INSTALAÇÃO. AF_12/2015</v>
          </cell>
          <cell r="D5969" t="str">
            <v>UN</v>
          </cell>
          <cell r="E5969" t="str">
            <v>422,40</v>
          </cell>
          <cell r="F5969" t="str">
            <v>427,53</v>
          </cell>
        </row>
        <row r="5970">
          <cell r="A5970" t="str">
            <v>97499</v>
          </cell>
          <cell r="B5970" t="str">
            <v>LUVA, EM AÇO, CONEXÃO SOLDADA, DN 25 (1"), INSTALADO EM REDE DE ALIMENTAÇÃO PARA SPRINKLER - FORNECIMENTO E INSTALAÇÃO. AF_12/2015</v>
          </cell>
          <cell r="D5970" t="str">
            <v>UN</v>
          </cell>
          <cell r="E5970" t="str">
            <v>18,73</v>
          </cell>
          <cell r="F5970" t="str">
            <v>19,34</v>
          </cell>
        </row>
        <row r="5971">
          <cell r="A5971" t="str">
            <v>97500</v>
          </cell>
          <cell r="B5971" t="str">
            <v>LUVA COM REDUÇÃO, EM AÇO, CONEXÃO SOLDADA, DN 25 X 20 MM (1" X 3/4"), INSTALADO EM REDE DE ALIMENTAÇÃO PARA SPRINKLER - FORNECIMENTO E INSTALAÇÃO. AF_12/2015</v>
          </cell>
          <cell r="D5971" t="str">
            <v>UN</v>
          </cell>
          <cell r="E5971" t="str">
            <v>15,46</v>
          </cell>
          <cell r="F5971" t="str">
            <v>16,07</v>
          </cell>
        </row>
        <row r="5972">
          <cell r="A5972" t="str">
            <v>97502</v>
          </cell>
          <cell r="B5972" t="str">
            <v>LUVA, EM AÇO, CONEXÃO SOLDADA, DN 32 (1 1/4"), INSTALADO EM REDE DE ALIMENTAÇÃO PARA SPRINKLER - FORNECIMENTO E INSTALAÇÃO. AF_12/2015</v>
          </cell>
          <cell r="D5972" t="str">
            <v>UN</v>
          </cell>
          <cell r="E5972" t="str">
            <v>26,18</v>
          </cell>
          <cell r="F5972" t="str">
            <v>26,87</v>
          </cell>
        </row>
        <row r="5973">
          <cell r="A5973" t="str">
            <v>97503</v>
          </cell>
          <cell r="B5973" t="str">
            <v>LUVA COM REDUÇÃO, EM AÇO, CONEXÃO SOLDADA, DN 32 X 25 MM (1 1/4"  X 1"), INSTALADO EM REDE DE ALIMENTAÇÃO PARA SPRINKLER - FORNECIMENTO E INSTALAÇÃO. AF_12/2015</v>
          </cell>
          <cell r="D5973" t="str">
            <v>UN</v>
          </cell>
          <cell r="E5973" t="str">
            <v>31,84</v>
          </cell>
          <cell r="F5973" t="str">
            <v>32,55</v>
          </cell>
        </row>
        <row r="5974">
          <cell r="A5974" t="str">
            <v>97505</v>
          </cell>
          <cell r="B5974" t="str">
            <v>LUVA, EM AÇO, CONEXÃO SOLDADA, DN 40 (1 1/2"), INSTALADO EM REDE DE ALIMENTAÇÃO PARA SPRINKLER - FORNECIMENTO E INSTALAÇÃO. AF_12/2015</v>
          </cell>
          <cell r="D5974" t="str">
            <v>UN</v>
          </cell>
          <cell r="E5974" t="str">
            <v>32,79</v>
          </cell>
          <cell r="F5974" t="str">
            <v>33,60</v>
          </cell>
        </row>
        <row r="5975">
          <cell r="A5975" t="str">
            <v>97506</v>
          </cell>
          <cell r="B5975" t="str">
            <v>LUVA COM REDUÇÃO, EM AÇO, CONEXÃO SOLDADA, DN 40  X 32 MM (1 1/2" X 1 1/4"), INSTALADO EM REDE DE ALIMENTAÇÃO PARA SPRINKLER - FORNECIMENTO E INSTALAÇÃO. AF_12/2015</v>
          </cell>
          <cell r="D5975" t="str">
            <v>UN</v>
          </cell>
          <cell r="E5975" t="str">
            <v>39,84</v>
          </cell>
          <cell r="F5975" t="str">
            <v>40,65</v>
          </cell>
        </row>
        <row r="5976">
          <cell r="A5976" t="str">
            <v>97508</v>
          </cell>
          <cell r="B5976" t="str">
            <v>LUVA, EM AÇO, CONEXÃO SOLDADA, DN 50 (2"), INSTALADO EM REDE DE ALIMENTAÇÃO PARA SPRINKLER - FORNECIMENTO E INSTALAÇÃO. AF_12/2015</v>
          </cell>
          <cell r="D5976" t="str">
            <v>UN</v>
          </cell>
          <cell r="E5976" t="str">
            <v>48,48</v>
          </cell>
          <cell r="F5976" t="str">
            <v>49,41</v>
          </cell>
        </row>
        <row r="5977">
          <cell r="A5977" t="str">
            <v>97509</v>
          </cell>
          <cell r="B5977" t="str">
            <v>LUVA COM REDUÇÃO, EM AÇO, CONEXÃO SOLDADA, DN 50 X 40 MM (2" X 1 1/2"), INSTALADO EM REDE DE ALIMENTAÇÃO PARA SPRINKLER - FORNECIMENTO E INSTALAÇÃO. AF_12/2015</v>
          </cell>
          <cell r="D5977" t="str">
            <v>UN</v>
          </cell>
          <cell r="E5977" t="str">
            <v>59,63</v>
          </cell>
          <cell r="F5977" t="str">
            <v>60,56</v>
          </cell>
        </row>
        <row r="5978">
          <cell r="A5978" t="str">
            <v>97511</v>
          </cell>
          <cell r="B5978" t="str">
            <v>LUVA, EM AÇO, CONEXÃO SOLDADA, DN 65 (2 1/2"), INSTALADO EM REDE DE ALIMENTAÇÃO PARA SPRINKLER - FORNECIMENTO E INSTALAÇÃO. AF_12/2015</v>
          </cell>
          <cell r="D5978" t="str">
            <v>UN</v>
          </cell>
          <cell r="E5978" t="str">
            <v>90,46</v>
          </cell>
          <cell r="F5978" t="str">
            <v>91,57</v>
          </cell>
        </row>
        <row r="5979">
          <cell r="A5979" t="str">
            <v>97512</v>
          </cell>
          <cell r="B5979" t="str">
            <v>LUVA COM REDUÇÃO, EM AÇO, CONEXÃO SOLDADA, DN 65 X 50 MM (2 1/2" X 2"), INSTALADO EM REDE DE ALIMENTAÇÃO PARA SPRINKLER - FORNECIMENTO E INSTALAÇÃO. AF_12/2015</v>
          </cell>
          <cell r="D5979" t="str">
            <v>UN</v>
          </cell>
          <cell r="E5979" t="str">
            <v>113,01</v>
          </cell>
          <cell r="F5979" t="str">
            <v>114,12</v>
          </cell>
        </row>
        <row r="5980">
          <cell r="A5980" t="str">
            <v>97514</v>
          </cell>
          <cell r="B5980" t="str">
            <v>LUVA, EM AÇO, CONEXÃO SOLDADA, DN 80 (3"), INSTALADO EM REDE DE ALIMENTAÇÃO PARA SPRINKLER - FORNECIMENTO E INSTALAÇÃO. AF_12/2015</v>
          </cell>
          <cell r="D5980" t="str">
            <v>UN</v>
          </cell>
          <cell r="E5980" t="str">
            <v>120,49</v>
          </cell>
          <cell r="F5980" t="str">
            <v>121,79</v>
          </cell>
        </row>
        <row r="5981">
          <cell r="A5981" t="str">
            <v>97515</v>
          </cell>
          <cell r="B5981" t="str">
            <v>LUVA COM REDUÇÃO, EM AÇO, CONEXÃO SOLDADA, DN 80 X 65 MM (3" X 2 1/2"), INSTALADO EM REDE DE ALIMENTAÇÃO PARA SPRINKLER - FORNECIMENTO E INSTALAÇÃO. AF_12/2015</v>
          </cell>
          <cell r="D5981" t="str">
            <v>UN</v>
          </cell>
          <cell r="E5981" t="str">
            <v>150,87</v>
          </cell>
          <cell r="F5981" t="str">
            <v>152,17</v>
          </cell>
        </row>
        <row r="5982">
          <cell r="A5982" t="str">
            <v>97517</v>
          </cell>
          <cell r="B5982" t="str">
            <v>CURVA 45 GRAUS, EM AÇO, CONEXÃO SOLDADA, DN 25 (1"), INSTALADO EM REDE DE ALIMENTAÇÃO PARA SPRINKLER - FORNECIMENTO E INSTALAÇÃO. AF_12/2015</v>
          </cell>
          <cell r="D5982" t="str">
            <v>UN</v>
          </cell>
          <cell r="E5982" t="str">
            <v>30,32</v>
          </cell>
          <cell r="F5982" t="str">
            <v>31,25</v>
          </cell>
        </row>
        <row r="5983">
          <cell r="A5983" t="str">
            <v>97518</v>
          </cell>
          <cell r="B5983" t="str">
            <v>CURVA 90 GRAUS, EM AÇO, CONEXÃO SOLDADA, DN 25 (1"), INSTALADO EM REDE DE ALIMENTAÇÃO PARA SPRINKLER - FORNECIMENTO E INSTALAÇÃO. AF_12/2015</v>
          </cell>
          <cell r="D5983" t="str">
            <v>UN</v>
          </cell>
          <cell r="E5983" t="str">
            <v>30,32</v>
          </cell>
          <cell r="F5983" t="str">
            <v>31,25</v>
          </cell>
        </row>
        <row r="5984">
          <cell r="A5984" t="str">
            <v>97519</v>
          </cell>
          <cell r="B5984" t="str">
            <v>CURVA 45 GRAUS, EM AÇO, CONEXÃO SOLDADA, DN 32 (1 1/4"), INSTALADO EM REDE DE ALIMENTAÇÃO PARA SPRINKLER - FORNECIMENTO E INSTALAÇÃO. AF_12/2015</v>
          </cell>
          <cell r="D5984" t="str">
            <v>UN</v>
          </cell>
          <cell r="E5984" t="str">
            <v>43,01</v>
          </cell>
          <cell r="F5984" t="str">
            <v>44,07</v>
          </cell>
        </row>
        <row r="5985">
          <cell r="A5985" t="str">
            <v>97520</v>
          </cell>
          <cell r="B5985" t="str">
            <v>CURVA 90 GRAUS, EM AÇO, CONEXÃO SOLDADA, DN 32 (1 1/4"), INSTALADO EM REDE DE ALIMENTAÇÃO PARA SPRINKLER - FORNECIMENTO E INSTALAÇÃO. AF_12/2015</v>
          </cell>
          <cell r="D5985" t="str">
            <v>UN</v>
          </cell>
          <cell r="E5985" t="str">
            <v>43,01</v>
          </cell>
          <cell r="F5985" t="str">
            <v>44,07</v>
          </cell>
        </row>
        <row r="5986">
          <cell r="A5986" t="str">
            <v>97521</v>
          </cell>
          <cell r="B5986" t="str">
            <v>CURVA 45 GRAUS, EM AÇO, CONEXÃO SOLDADA, DN 40 (1 1/2"), INSTALADO EM REDE DE ALIMENTAÇÃO PARA SPRINKLER - FORNECIMENTO E INSTALAÇÃO. AF_12/2015</v>
          </cell>
          <cell r="D5986" t="str">
            <v>UN</v>
          </cell>
          <cell r="E5986" t="str">
            <v>59,69</v>
          </cell>
          <cell r="F5986" t="str">
            <v>60,89</v>
          </cell>
        </row>
        <row r="5987">
          <cell r="A5987" t="str">
            <v>97522</v>
          </cell>
          <cell r="B5987" t="str">
            <v>CURVA 90 GRAUS, EM AÇO, CONEXÃO SOLDADA, DN 40 (1 1/2"), INSTALADO EM REDE DE ALIMENTAÇÃO PARA SPRINKLER - FORNECIMENTO E INSTALAÇÃO. AF_12/2015</v>
          </cell>
          <cell r="D5987" t="str">
            <v>UN</v>
          </cell>
          <cell r="E5987" t="str">
            <v>59,69</v>
          </cell>
          <cell r="F5987" t="str">
            <v>60,89</v>
          </cell>
        </row>
        <row r="5988">
          <cell r="A5988" t="str">
            <v>97523</v>
          </cell>
          <cell r="B5988" t="str">
            <v>CURVA 45 GRAUS, EM AÇO, CONEXÃO SOLDADA, DN 50 (2"), INSTALADO EM REDE DE ALIMENTAÇÃO PARA SPRINKLER - FORNECIMENTO E INSTALAÇÃO. AF_12/2015</v>
          </cell>
          <cell r="D5988" t="str">
            <v>UN</v>
          </cell>
          <cell r="E5988" t="str">
            <v>81,92</v>
          </cell>
          <cell r="F5988" t="str">
            <v>83,30</v>
          </cell>
        </row>
        <row r="5989">
          <cell r="A5989" t="str">
            <v>97524</v>
          </cell>
          <cell r="B5989" t="str">
            <v>CURVA 90 GRAUS, EM AÇO, CONEXÃO SOLDADA, DN 50 (2"), INSTALADO EM REDE DE ALIMENTAÇÃO PARA SPRINKLER - FORNECIMENTO E INSTALAÇÃO. AF_12/2015</v>
          </cell>
          <cell r="D5989" t="str">
            <v>UN</v>
          </cell>
          <cell r="E5989" t="str">
            <v>88,29</v>
          </cell>
          <cell r="F5989" t="str">
            <v>89,67</v>
          </cell>
        </row>
        <row r="5990">
          <cell r="A5990" t="str">
            <v>97525</v>
          </cell>
          <cell r="B5990" t="str">
            <v>CURVA 45 GRAUS, EM AÇO, CONEXÃO SOLDADA, DN 65 (2 1/2"), INSTALADO EM REDE DE ALIMENTAÇÃO PARA SPRINKLER - FORNECIMENTO E INSTALAÇÃO. AF_12/2015</v>
          </cell>
          <cell r="D5990" t="str">
            <v>UN</v>
          </cell>
          <cell r="E5990" t="str">
            <v>153,43</v>
          </cell>
          <cell r="F5990" t="str">
            <v>155,09</v>
          </cell>
        </row>
        <row r="5991">
          <cell r="A5991" t="str">
            <v>97526</v>
          </cell>
          <cell r="B5991" t="str">
            <v>CURVA 90 GRAUS, EM AÇO, CONEXÃO SOLDADA, DN 65 (2 1/2"), INSTALADO EM REDE DE ALIMENTAÇÃO PARA SPRINKLER - FORNECIMENTO E INSTALAÇÃO. AF_12/2015</v>
          </cell>
          <cell r="D5991" t="str">
            <v>UN</v>
          </cell>
          <cell r="E5991" t="str">
            <v>163,61</v>
          </cell>
          <cell r="F5991" t="str">
            <v>165,27</v>
          </cell>
        </row>
        <row r="5992">
          <cell r="A5992" t="str">
            <v>97527</v>
          </cell>
          <cell r="B5992" t="str">
            <v>CURVA 45 GRAUS, EM AÇO, CONEXÃO SOLDADA, DN 80 (3"), INSTALADO EM REDE DE ALIMENTAÇÃO PARA SPRINKLER - FORNECIMENTO E INSTALAÇÃO. AF_12/2015</v>
          </cell>
          <cell r="D5992" t="str">
            <v>UN</v>
          </cell>
          <cell r="E5992" t="str">
            <v>375,18</v>
          </cell>
          <cell r="F5992" t="str">
            <v>377,13</v>
          </cell>
        </row>
        <row r="5993">
          <cell r="A5993" t="str">
            <v>97528</v>
          </cell>
          <cell r="B5993" t="str">
            <v>CURVA 90 GRAUS, EM AÇO, CONEXÃO SOLDADA, DN 80 (3"), INSTALADO EM REDE DE ALIMENTAÇÃO PARA SPRINKLER - FORNECIMENTO E INSTALAÇÃO. AF_12/2015</v>
          </cell>
          <cell r="D5993" t="str">
            <v>UN</v>
          </cell>
          <cell r="E5993" t="str">
            <v>329,49</v>
          </cell>
          <cell r="F5993" t="str">
            <v>331,44</v>
          </cell>
        </row>
        <row r="5994">
          <cell r="A5994" t="str">
            <v>97529</v>
          </cell>
          <cell r="B5994" t="str">
            <v>TÊ, EM AÇO, CONEXÃO SOLDADA, DN 25 (1"), INSTALADO EM REDE DE ALIMENTAÇÃO PARA SPRINKLER - FORNECIMENTO E INSTALAÇÃO. AF_12/2015</v>
          </cell>
          <cell r="D5994" t="str">
            <v>UN</v>
          </cell>
          <cell r="E5994" t="str">
            <v>47,22</v>
          </cell>
          <cell r="F5994" t="str">
            <v>48,45</v>
          </cell>
        </row>
        <row r="5995">
          <cell r="A5995" t="str">
            <v>97530</v>
          </cell>
          <cell r="B5995" t="str">
            <v>TÊ, EM AÇO, CONEXÃO SOLDADA, DN 32 (1 1/4"), INSTALADO EM REDE DE ALIMENTAÇÃO PARA SPRINKLER - FORNECIMENTO E INSTALAÇÃO. AF_12/2015</v>
          </cell>
          <cell r="D5995" t="str">
            <v>UN</v>
          </cell>
          <cell r="E5995" t="str">
            <v>68,00</v>
          </cell>
          <cell r="F5995" t="str">
            <v>69,41</v>
          </cell>
        </row>
        <row r="5996">
          <cell r="A5996" t="str">
            <v>97531</v>
          </cell>
          <cell r="B5996" t="str">
            <v>TÊ, EM AÇO, CONEXÃO SOLDADA, DN 40 (1 1/2"), INSTALADO EM REDE DE ALIMENTAÇÃO PARA SPRINKLER - FORNECIMENTO E INSTALAÇÃO. AF_12/2015</v>
          </cell>
          <cell r="D5996" t="str">
            <v>UN</v>
          </cell>
          <cell r="E5996" t="str">
            <v>86,47</v>
          </cell>
          <cell r="F5996" t="str">
            <v>88,07</v>
          </cell>
        </row>
        <row r="5997">
          <cell r="A5997" t="str">
            <v>97532</v>
          </cell>
          <cell r="B5997" t="str">
            <v>TÊ, EM AÇO, CONEXÃO SOLDADA, DN 50 (2"), INSTALADO EM REDE DE ALIMENTAÇÃO PARA SPRINKLER - FORNECIMENTO E INSTALAÇÃO. AF_12/2015</v>
          </cell>
          <cell r="D5997" t="str">
            <v>UN</v>
          </cell>
          <cell r="E5997" t="str">
            <v>134,77</v>
          </cell>
          <cell r="F5997" t="str">
            <v>136,62</v>
          </cell>
        </row>
        <row r="5998">
          <cell r="A5998" t="str">
            <v>97533</v>
          </cell>
          <cell r="B5998" t="str">
            <v>TÊ, EM AÇO, CONEXÃO SOLDADA, DN 65 (2 1/2"), INSTALADO EM REDE DE ALIMENTAÇÃO PARA SPRINKLER - FORNECIMENTO E INSTALAÇÃO. AF_12/2015</v>
          </cell>
          <cell r="D5998" t="str">
            <v>UN</v>
          </cell>
          <cell r="E5998" t="str">
            <v>252,87</v>
          </cell>
          <cell r="F5998" t="str">
            <v>255,38</v>
          </cell>
        </row>
        <row r="5999">
          <cell r="A5999" t="str">
            <v>97534</v>
          </cell>
          <cell r="B5999" t="str">
            <v>TÊ, EM AÇO, CONEXÃO SOLDADA, DN 80 (3"), INSTALADO EM REDE DE ALIMENTAÇÃO PARA SPRINKLER - FORNECIMENTO E INSTALAÇÃO. AF_12/2015</v>
          </cell>
          <cell r="D5999" t="str">
            <v>UN</v>
          </cell>
          <cell r="E5999" t="str">
            <v>399,47</v>
          </cell>
          <cell r="F5999" t="str">
            <v>402,06</v>
          </cell>
        </row>
        <row r="6000">
          <cell r="A6000" t="str">
            <v>97537</v>
          </cell>
          <cell r="B6000" t="str">
            <v>LUVA, EM AÇO, CONEXÃO SOLDADA, DN 15 (1/2"), INSTALADO EM RAMAIS E SUB-RAMAIS DE GÁS - FORNECIMENTO E INSTALAÇÃO. AF_12/2015</v>
          </cell>
          <cell r="D6000" t="str">
            <v>UN</v>
          </cell>
          <cell r="E6000" t="str">
            <v>14,16</v>
          </cell>
          <cell r="F6000" t="str">
            <v>14,76</v>
          </cell>
        </row>
        <row r="6001">
          <cell r="A6001" t="str">
            <v>97540</v>
          </cell>
          <cell r="B6001" t="str">
            <v>LUVA, EM AÇO, CONEXÃO SOLDADA, DN 20 (3/4"), INSTALADO EM RAMAIS E SUB-RAMAIS DE GÁS - FORNECIMENTO E INSTALAÇÃO. AF_12/2015</v>
          </cell>
          <cell r="D6001" t="str">
            <v>UN</v>
          </cell>
          <cell r="E6001" t="str">
            <v>19,21</v>
          </cell>
          <cell r="F6001" t="str">
            <v>20,25</v>
          </cell>
        </row>
        <row r="6002">
          <cell r="A6002" t="str">
            <v>97541</v>
          </cell>
          <cell r="B6002" t="str">
            <v>LUVA COM REDUÇÃO, EM AÇO, CONEXÃO SOLDADA, DN 20 X 15 MM (3/4 " X 1/2"), INSTALADO EM RAMAIS E SUB-RAMAIS DE GÁS - FORNECIMENTO E INSTALAÇÃO. AF_12/2015</v>
          </cell>
          <cell r="D6002" t="str">
            <v>UN</v>
          </cell>
          <cell r="E6002" t="str">
            <v>16,49</v>
          </cell>
          <cell r="F6002" t="str">
            <v>17,53</v>
          </cell>
        </row>
        <row r="6003">
          <cell r="A6003" t="str">
            <v>97543</v>
          </cell>
          <cell r="B6003" t="str">
            <v>LUVA, EM AÇO, CONEXÃO SOLDADA, DN 25 (1"), INSTALADO EM RAMAIS E SUB-RAMAIS DE GÁS - FORNECIMENTO E INSTALAÇÃO. AF_12/2015</v>
          </cell>
          <cell r="D6003" t="str">
            <v>UN</v>
          </cell>
          <cell r="E6003" t="str">
            <v>31,52</v>
          </cell>
          <cell r="F6003" t="str">
            <v>33,55</v>
          </cell>
        </row>
        <row r="6004">
          <cell r="A6004" t="str">
            <v>97544</v>
          </cell>
          <cell r="B6004" t="str">
            <v>LUVA COM REDUÇÃO, EM AÇO, CONEXÃO SOLDADA, DN 25 X 20 MM (1" X 3/4"), INSTALADO EM RAMAIS E SUB-RAMAIS DE GÁS - FORNECIMENTO E INSTALAÇÃO. AF_12/2015</v>
          </cell>
          <cell r="D6004" t="str">
            <v>UN</v>
          </cell>
          <cell r="E6004" t="str">
            <v>28,25</v>
          </cell>
          <cell r="F6004" t="str">
            <v>30,28</v>
          </cell>
        </row>
        <row r="6005">
          <cell r="A6005" t="str">
            <v>97546</v>
          </cell>
          <cell r="B6005" t="str">
            <v>CURVA 45 GRAUS, EM AÇO, CONEXÃO SOLDADA, DN 15 (1/2"), INSTALADO EM RAMAIS E SUB-RAMAIS DE GÁS - FORNECIMENTO E INSTALAÇÃO. AF_12/2015</v>
          </cell>
          <cell r="D6005" t="str">
            <v>UN</v>
          </cell>
          <cell r="E6005" t="str">
            <v>19,86</v>
          </cell>
          <cell r="F6005" t="str">
            <v>20,79</v>
          </cell>
        </row>
        <row r="6006">
          <cell r="A6006" t="str">
            <v>97547</v>
          </cell>
          <cell r="B6006" t="str">
            <v>CURVA 90 GRAUS, EM AÇO, CONEXÃO SOLDADA, DN 15 (1/2"), INSTALADO EM RAMAIS E SUB-RAMAIS DE GÁS - FORNECIMENTO E INSTALAÇÃO. AF_12/2015</v>
          </cell>
          <cell r="D6006" t="str">
            <v>UN</v>
          </cell>
          <cell r="E6006" t="str">
            <v>19,86</v>
          </cell>
          <cell r="F6006" t="str">
            <v>20,79</v>
          </cell>
        </row>
        <row r="6007">
          <cell r="A6007" t="str">
            <v>97548</v>
          </cell>
          <cell r="B6007" t="str">
            <v>CURVA 45 GRAUS, EM AÇO, CONEXÃO SOLDADA, DN 20 (3/4"), INSTALADO EM RAMAIS E SUB-RAMAIS DE GÁS - FORNECIMENTO E INSTALAÇÃO. AF_12/2015</v>
          </cell>
          <cell r="D6007" t="str">
            <v>UN</v>
          </cell>
          <cell r="E6007" t="str">
            <v>29,62</v>
          </cell>
          <cell r="F6007" t="str">
            <v>31,18</v>
          </cell>
        </row>
        <row r="6008">
          <cell r="A6008" t="str">
            <v>97549</v>
          </cell>
          <cell r="B6008" t="str">
            <v>CURVA 90 GRAUS, EM AÇO, CONEXÃO SOLDADA, DN 20 (3/4"), INSTALADO EM RAMAIS E SUB-RAMAIS DE GÁS - FORNECIMENTO E INSTALAÇÃO. AF_12/2015</v>
          </cell>
          <cell r="D6008" t="str">
            <v>UN</v>
          </cell>
          <cell r="E6008" t="str">
            <v>29,62</v>
          </cell>
          <cell r="F6008" t="str">
            <v>31,18</v>
          </cell>
        </row>
        <row r="6009">
          <cell r="A6009" t="str">
            <v>97550</v>
          </cell>
          <cell r="B6009" t="str">
            <v>CURVA 45 GRAUS, EM AÇO, CONEXÃO SOLDADA, DN 25 (1"), INSTALADO EM RAMAIS E SUB-RAMAIS DE GÁS - FORNECIMENTO E INSTALAÇÃO. AF_12/2015</v>
          </cell>
          <cell r="D6009" t="str">
            <v>UN</v>
          </cell>
          <cell r="E6009" t="str">
            <v>49,54</v>
          </cell>
          <cell r="F6009" t="str">
            <v>52,58</v>
          </cell>
        </row>
        <row r="6010">
          <cell r="A6010" t="str">
            <v>97551</v>
          </cell>
          <cell r="B6010" t="str">
            <v>CURVA 90 GRAUS, EM AÇO, CONEXÃO SOLDADA, DN 25 (1"), INSTALADO EM RAMAIS E SUB-RAMAIS DE GÁS - FORNECIMENTO E INSTALAÇÃO. AF_12/2015</v>
          </cell>
          <cell r="D6010" t="str">
            <v>UN</v>
          </cell>
          <cell r="E6010" t="str">
            <v>49,54</v>
          </cell>
          <cell r="F6010" t="str">
            <v>52,58</v>
          </cell>
        </row>
        <row r="6011">
          <cell r="A6011" t="str">
            <v>97552</v>
          </cell>
          <cell r="B6011" t="str">
            <v>TÊ, EM AÇO, CONEXÃO SOLDADA, DN 15 (1/2"), INSTALADO EM RAMAIS E SUB-RAMAIS DE GÁS - FORNECIMENTO E INSTALAÇÃO. AF_12/2015</v>
          </cell>
          <cell r="D6011" t="str">
            <v>UN</v>
          </cell>
          <cell r="E6011" t="str">
            <v>28,86</v>
          </cell>
          <cell r="F6011" t="str">
            <v>30,08</v>
          </cell>
        </row>
        <row r="6012">
          <cell r="A6012" t="str">
            <v>97553</v>
          </cell>
          <cell r="B6012" t="str">
            <v>TÊ, EM AÇO, CONEXÃO SOLDADA, DN 20 (3/4"), INSTALADO EM RAMAIS E SUB-RAMAIS DE GÁS - FORNECIMENTO E INSTALAÇÃO. AF_12/2015</v>
          </cell>
          <cell r="D6012" t="str">
            <v>UN</v>
          </cell>
          <cell r="E6012" t="str">
            <v>41,86</v>
          </cell>
          <cell r="F6012" t="str">
            <v>43,95</v>
          </cell>
        </row>
        <row r="6013">
          <cell r="A6013" t="str">
            <v>97554</v>
          </cell>
          <cell r="B6013" t="str">
            <v>TÊ, EM AÇO, CONEXÃO SOLDADA, DN 25 (1"), INSTALADO EM RAMAIS E SUB-RAMAIS DE GÁS - FORNECIMENTO E INSTALAÇÃO. AF_12/2015</v>
          </cell>
          <cell r="D6013" t="str">
            <v>UN</v>
          </cell>
          <cell r="E6013" t="str">
            <v>72,85</v>
          </cell>
          <cell r="F6013" t="str">
            <v>76,91</v>
          </cell>
        </row>
        <row r="6014">
          <cell r="A6014" t="str">
            <v>98602</v>
          </cell>
          <cell r="B6014" t="str">
            <v>CONECTOR EM BRONZE/LATÃO, DN 22 MM X 1/2", SEM ANEL DE SOLDA, BOLSA X ROSCA F, INSTALADO EM PRUMADA  FORNECIMENTO E INSTALAÇÃO. AF_01/2016</v>
          </cell>
          <cell r="D6014" t="str">
            <v>UN</v>
          </cell>
          <cell r="E6014" t="str">
            <v>11,09</v>
          </cell>
          <cell r="F6014" t="str">
            <v>11,31</v>
          </cell>
        </row>
        <row r="6015">
          <cell r="A6015" t="str">
            <v>6171</v>
          </cell>
          <cell r="B6015" t="str">
            <v>TAMPA DE CONCRETO ARMADO 60X60X5CM PARA CAIXA</v>
          </cell>
          <cell r="D6015" t="str">
            <v>UN</v>
          </cell>
          <cell r="E6015" t="str">
            <v>22,30</v>
          </cell>
          <cell r="F6015" t="str">
            <v>23,00</v>
          </cell>
        </row>
        <row r="6016">
          <cell r="A6016" t="str">
            <v>74166/1</v>
          </cell>
          <cell r="B6016" t="str">
            <v>CAIXA DE INSPEÇÃO EM CONCRETO PRÉ-MOLDADO DN 60CM COM TAMPA H= 60CM - FORNECIMENTO E INSTALACAO</v>
          </cell>
          <cell r="D6016" t="str">
            <v>UN</v>
          </cell>
          <cell r="E6016" t="str">
            <v>225,78</v>
          </cell>
          <cell r="F6016" t="str">
            <v>234,29</v>
          </cell>
        </row>
        <row r="6017">
          <cell r="A6017" t="str">
            <v>74166/2</v>
          </cell>
          <cell r="B6017" t="str">
            <v>CAIXA DE INSPECAO EM ANEL DE CONCRETO PRE MOLDADO, COM 950MM DE ALTURA TOTAL. ANEIS COM ESP=50MM, DIAM.=600MM. EXCLUSIVE TAMPAO E ESCAVACAO - FORNECIMENTO E INSTALACAO</v>
          </cell>
          <cell r="D6017" t="str">
            <v>UN</v>
          </cell>
          <cell r="E6017" t="str">
            <v>325,13</v>
          </cell>
          <cell r="F6017" t="str">
            <v>330,69</v>
          </cell>
        </row>
        <row r="6018">
          <cell r="A6018" t="str">
            <v>88503</v>
          </cell>
          <cell r="B6018" t="str">
            <v>CAIXA D´ÁGUA EM POLIETILENO, 1000 LITROS, COM ACESSÓRIOS</v>
          </cell>
          <cell r="D6018" t="str">
            <v>UN</v>
          </cell>
          <cell r="E6018" t="str">
            <v>649,64</v>
          </cell>
          <cell r="F6018" t="str">
            <v>675,51</v>
          </cell>
        </row>
        <row r="6019">
          <cell r="A6019" t="str">
            <v>88504</v>
          </cell>
          <cell r="B6019" t="str">
            <v>CAIXA D´AGUA EM POLIETILENO, 500 LITROS, COM ACESSÓRIOS</v>
          </cell>
          <cell r="D6019" t="str">
            <v>UN</v>
          </cell>
          <cell r="E6019" t="str">
            <v>522,31</v>
          </cell>
          <cell r="F6019" t="str">
            <v>548,18</v>
          </cell>
        </row>
        <row r="6020">
          <cell r="A6020" t="str">
            <v>97900</v>
          </cell>
          <cell r="B6020" t="str">
            <v>CAIXA ENTERRADA HIDRÁULICA RETANGULAR EM ALVENARIA COM TIJOLOS CERÂMICOS MACIÇOS, DIMENSÕES INTERNAS: 0,3X0,3X0,3 M PARA REDE DE ESGOTO. AF_05/2018</v>
          </cell>
          <cell r="D6020" t="str">
            <v>UN</v>
          </cell>
          <cell r="E6020" t="str">
            <v>127,68</v>
          </cell>
          <cell r="F6020" t="str">
            <v>136,70</v>
          </cell>
        </row>
        <row r="6021">
          <cell r="A6021" t="str">
            <v>97901</v>
          </cell>
          <cell r="B6021" t="str">
            <v>CAIXA ENTERRADA HIDRÁULICA RETANGULAR EM ALVENARIA COM TIJOLOS CERÂMICOS MACIÇOS, DIMENSÕES INTERNAS: 0,4X0,4X0,4 M PARA REDE DE ESGOTO. AF_05/2018</v>
          </cell>
          <cell r="D6021" t="str">
            <v>UN</v>
          </cell>
          <cell r="E6021" t="str">
            <v>202,88</v>
          </cell>
          <cell r="F6021" t="str">
            <v>217,17</v>
          </cell>
        </row>
        <row r="6022">
          <cell r="A6022" t="str">
            <v>97902</v>
          </cell>
          <cell r="B6022" t="str">
            <v>CAIXA ENTERRADA HIDRÁULICA RETANGULAR EM ALVENARIA COM TIJOLOS CERÂMICOS MACIÇOS, DIMENSÕES INTERNAS: 0,6X0,6X0,6 M PARA REDE DE ESGOTO. AF_05/2018</v>
          </cell>
          <cell r="D6022" t="str">
            <v>UN</v>
          </cell>
          <cell r="E6022" t="str">
            <v>400,83</v>
          </cell>
          <cell r="F6022" t="str">
            <v>428,46</v>
          </cell>
        </row>
        <row r="6023">
          <cell r="A6023" t="str">
            <v>97903</v>
          </cell>
          <cell r="B6023" t="str">
            <v>CAIXA ENTERRADA HIDRÁULICA RETANGULAR EM ALVENARIA COM TIJOLOS CERÂMICOS MACIÇOS, DIMENSÕES INTERNAS: 0,8X0,8X0,6 M PARA REDE DE ESGOTO. AF_05/2018</v>
          </cell>
          <cell r="D6023" t="str">
            <v>UN</v>
          </cell>
          <cell r="E6023" t="str">
            <v>552,42</v>
          </cell>
          <cell r="F6023" t="str">
            <v>590,37</v>
          </cell>
        </row>
        <row r="6024">
          <cell r="A6024" t="str">
            <v>97904</v>
          </cell>
          <cell r="B6024" t="str">
            <v>CAIXA ENTERRADA HIDRÁULICA RETANGULAR EM ALVENARIA COM TIJOLOS CERÂMICOS MACIÇOS, DIMENSÕES INTERNAS: 1X1X0,6 M PARA REDE DE ESGOTO. AF_05/2018</v>
          </cell>
          <cell r="D6024" t="str">
            <v>UN</v>
          </cell>
          <cell r="E6024" t="str">
            <v>653,40</v>
          </cell>
          <cell r="F6024" t="str">
            <v>695,50</v>
          </cell>
        </row>
        <row r="6025">
          <cell r="A6025" t="str">
            <v>97905</v>
          </cell>
          <cell r="B6025" t="str">
            <v>CAIXA ENTERRADA HIDRÁULICA RETANGULAR, EM ALVENARIA COM BLOCOS DE CONCRETO, DIMENSÕES INTERNAS: 0,4X0,4X0,4 M PARA REDE DE ESGOTO. AF_05/2018</v>
          </cell>
          <cell r="D6025" t="str">
            <v>UN</v>
          </cell>
          <cell r="E6025" t="str">
            <v>162,33</v>
          </cell>
          <cell r="F6025" t="str">
            <v>173,77</v>
          </cell>
        </row>
        <row r="6026">
          <cell r="A6026" t="str">
            <v>97906</v>
          </cell>
          <cell r="B6026" t="str">
            <v>CAIXA ENTERRADA HIDRÁULICA RETANGULAR, EM ALVENARIA COM BLOCOS DE CONCRETO, DIMENSÕES INTERNAS: 0,6X0,6X0,6 M PARA REDE DE ESGOTO. AF_05/2018</v>
          </cell>
          <cell r="D6026" t="str">
            <v>UN</v>
          </cell>
          <cell r="E6026" t="str">
            <v>303,19</v>
          </cell>
          <cell r="F6026" t="str">
            <v>324,11</v>
          </cell>
        </row>
        <row r="6027">
          <cell r="A6027" t="str">
            <v>97907</v>
          </cell>
          <cell r="B6027" t="str">
            <v>CAIXA ENTERRADA HIDRÁULICA RETANGULAR, EM ALVENARIA COM BLOCOS DE CONCRETO, DIMENSÕES INTERNAS: 0,8X0,8X0,6 M PARA REDE DE ESGOTO. AF_05/2018</v>
          </cell>
          <cell r="D6027" t="str">
            <v>UN</v>
          </cell>
          <cell r="E6027" t="str">
            <v>427,82</v>
          </cell>
          <cell r="F6027" t="str">
            <v>457,23</v>
          </cell>
        </row>
        <row r="6028">
          <cell r="A6028" t="str">
            <v>97908</v>
          </cell>
          <cell r="B6028" t="str">
            <v>CAIXA ENTERRADA HIDRÁULICA RETANGULAR, EM ALVENARIA COM BLOCOS DE CONCRETO, DIMENSÕES INTERNAS: 1X1X0,6 M PARA REDE DE ESGOTO. AF_05/2018</v>
          </cell>
          <cell r="D6028" t="str">
            <v>UN</v>
          </cell>
          <cell r="E6028" t="str">
            <v>505,97</v>
          </cell>
          <cell r="F6028" t="str">
            <v>537,96</v>
          </cell>
        </row>
        <row r="6029">
          <cell r="A6029" t="str">
            <v>98102</v>
          </cell>
          <cell r="B6029" t="str">
            <v>CAIXA DE GORDURA SIMPLES, CIRCULAR, EM CONCRETO PRÉ-MOLDADO, DIÂMETRO INTERNO = 0,4 M, ALTURA INTERNA = 0,4 M. AF_05/2018</v>
          </cell>
          <cell r="D6029" t="str">
            <v>UN</v>
          </cell>
          <cell r="E6029" t="str">
            <v>86,42</v>
          </cell>
          <cell r="F6029" t="str">
            <v>86,92</v>
          </cell>
        </row>
        <row r="6030">
          <cell r="A6030" t="str">
            <v>98103</v>
          </cell>
          <cell r="B6030" t="str">
            <v>CAIXA DE GORDURA DUPLA, CIRCULAR, EM CONCRETO PRÉ-MOLDADO, DIÂMETRO INTERNO = 0,6 M, ALTURA INTERNA = 0,6 M. AF_05/2018</v>
          </cell>
          <cell r="D6030" t="str">
            <v>UN</v>
          </cell>
          <cell r="E6030" t="str">
            <v>182,60</v>
          </cell>
          <cell r="F6030" t="str">
            <v>183,41</v>
          </cell>
        </row>
        <row r="6031">
          <cell r="A6031" t="str">
            <v>98104</v>
          </cell>
          <cell r="B6031" t="str">
            <v>CAIXA DE GORDURA SIMPLES (CAPACIDADE: 36L), RETANGULAR, EM ALVENARIA COM TIJOLOS CERÂMICOS MACIÇOS, DIMENSÕES INTERNAS = 0,2X0,4 M, ALTURA INTERNA = 0,8 M. AF_05/2018</v>
          </cell>
          <cell r="D6031" t="str">
            <v>UN</v>
          </cell>
          <cell r="E6031" t="str">
            <v>271,38</v>
          </cell>
          <cell r="F6031" t="str">
            <v>290,31</v>
          </cell>
        </row>
        <row r="6032">
          <cell r="A6032" t="str">
            <v>98105</v>
          </cell>
          <cell r="B6032" t="str">
            <v>CAIXA DE GORDURA DUPLA (CAPACIDADE: 126 L), RETANGULAR, EM ALVENARIA COM TIJOLOS CERÂMICOS MACIÇOS, DIMENSÕES INTERNAS = 0,4X0,7 M, ALTURA INTERNA = 0,8 M. AF_05/2018</v>
          </cell>
          <cell r="D6032" t="str">
            <v>UN</v>
          </cell>
          <cell r="E6032" t="str">
            <v>468,55</v>
          </cell>
          <cell r="F6032" t="str">
            <v>501,59</v>
          </cell>
        </row>
        <row r="6033">
          <cell r="A6033" t="str">
            <v>98106</v>
          </cell>
          <cell r="B6033" t="str">
            <v>CAIXA DE GORDURA ESPECIAL (CAPACIDADE: 312 L - PARA ATÉ 146 PESSOAS SERVIDAS NO PICO), RETANGULAR, EM ALVENARIA COM TIJOLOS CERÂMICOS MACIÇOS, DIMENSÕES INTERNAS = 0,4X1,2 M, ALTURA INTERNA = 1 M. AF_05/2018</v>
          </cell>
          <cell r="D6033" t="str">
            <v>UN</v>
          </cell>
          <cell r="E6033" t="str">
            <v>775,45</v>
          </cell>
          <cell r="F6033" t="str">
            <v>830,01</v>
          </cell>
        </row>
        <row r="6034">
          <cell r="A6034" t="str">
            <v>98107</v>
          </cell>
          <cell r="B6034" t="str">
            <v>CAIXA DE GORDURA SIMPLES (CAPACIDADE: 36 L), RETANGULAR, EM ALVENARIA COM BLOCOS DE CONCRETO, DIMENSÕES INTERNAS = 0,2X0,4 M, ALTURA INTERNA = 0,8 M. AF_05/2018</v>
          </cell>
          <cell r="D6034" t="str">
            <v>UN</v>
          </cell>
          <cell r="E6034" t="str">
            <v>195,38</v>
          </cell>
          <cell r="F6034" t="str">
            <v>209,10</v>
          </cell>
        </row>
        <row r="6035">
          <cell r="A6035" t="str">
            <v>98108</v>
          </cell>
          <cell r="B6035" t="str">
            <v>CAIXA DE GORDURA DUPLA (CAPACIDADE: 126 L), RETANGULAR, EM ALVENARIA COM BLOCOS DE CONCRETO, DIMENSÕES INTERNAS = 0,4X0,7 M, ALTURA INTERNA = 0,8 M. AF_05/2018</v>
          </cell>
          <cell r="D6035" t="str">
            <v>UN</v>
          </cell>
          <cell r="E6035" t="str">
            <v>346,05</v>
          </cell>
          <cell r="F6035" t="str">
            <v>370,69</v>
          </cell>
        </row>
        <row r="6036">
          <cell r="A6036" t="str">
            <v>99250</v>
          </cell>
          <cell r="B6036" t="str">
            <v>CAIXA ENTERRADA HIDRÁULICA RETANGULAR EM ALVENARIA COM TIJOLOS CERÂMICOS MACIÇOS, DIMENSÕES INTERNAS: 0,3X0,3X0,3 M PARA REDE DE DRENAGEM. AF_05/2018</v>
          </cell>
          <cell r="D6036" t="str">
            <v>UN</v>
          </cell>
          <cell r="E6036" t="str">
            <v>124,57</v>
          </cell>
          <cell r="F6036" t="str">
            <v>133,58</v>
          </cell>
        </row>
        <row r="6037">
          <cell r="A6037" t="str">
            <v>99251</v>
          </cell>
          <cell r="B6037" t="str">
            <v>CAIXA ENTERRADA HIDRÁULICA RETANGULAR EM ALVENARIA COM TIJOLOS CERÂMICOS MACIÇOS, DIMENSÕES INTERNAS: 0,4X0,4X0,4 M PARA REDE DE DRENAGEM. AF_05/2018</v>
          </cell>
          <cell r="D6037" t="str">
            <v>UN</v>
          </cell>
          <cell r="E6037" t="str">
            <v>197,54</v>
          </cell>
          <cell r="F6037" t="str">
            <v>211,81</v>
          </cell>
        </row>
        <row r="6038">
          <cell r="A6038" t="str">
            <v>99253</v>
          </cell>
          <cell r="B6038" t="str">
            <v>CAIXA ENTERRADA HIDRÁULICA RETANGULAR EM ALVENARIA COM TIJOLOS CERÂMICOS MACIÇOS, DIMENSÕES INTERNAS: 0,6X0,6X0,6 M PARA REDE DE DRENAGEM. AF_05/2018</v>
          </cell>
          <cell r="D6038" t="str">
            <v>UN</v>
          </cell>
          <cell r="E6038" t="str">
            <v>388,85</v>
          </cell>
          <cell r="F6038" t="str">
            <v>416,41</v>
          </cell>
        </row>
        <row r="6039">
          <cell r="A6039" t="str">
            <v>99255</v>
          </cell>
          <cell r="B6039" t="str">
            <v>CAIXA ENTERRADA HIDRÁULICA RETANGULAR EM ALVENARIA COM TIJOLOS CERÂMICOS MACIÇOS, DIMENSÕES INTERNAS: 0,8X0,8X0,6 M PARA REDE DE DRENAGEM. AF_05/2018</v>
          </cell>
          <cell r="D6039" t="str">
            <v>UN</v>
          </cell>
          <cell r="E6039" t="str">
            <v>536,00</v>
          </cell>
          <cell r="F6039" t="str">
            <v>573,86</v>
          </cell>
        </row>
        <row r="6040">
          <cell r="A6040" t="str">
            <v>99257</v>
          </cell>
          <cell r="B6040" t="str">
            <v>CAIXA ENTERRADA HIDRÁULICA RETANGULAR EM ALVENARIA COM TIJOLOS CERÂMICOS MACIÇOS, DIMENSÕES INTERNAS: 1X1X0,6 M PARA REDE DE DRENAGEM. AF_05/2018</v>
          </cell>
          <cell r="D6040" t="str">
            <v>UN</v>
          </cell>
          <cell r="E6040" t="str">
            <v>632,16</v>
          </cell>
          <cell r="F6040" t="str">
            <v>674,14</v>
          </cell>
        </row>
        <row r="6041">
          <cell r="A6041" t="str">
            <v>99258</v>
          </cell>
          <cell r="B6041" t="str">
            <v>CAIXA ENTERRADA HIDRÁULICA RETANGULAR, EM ALVENARIA COM BLOCOS DE CONCRETO, DIMENSÕES INTERNAS: 0,4X0,4X0,4 M PARA REDE DE DRENAGEM. AF_05/2018</v>
          </cell>
          <cell r="D6041" t="str">
            <v>UN</v>
          </cell>
          <cell r="E6041" t="str">
            <v>157,93</v>
          </cell>
          <cell r="F6041" t="str">
            <v>169,34</v>
          </cell>
        </row>
        <row r="6042">
          <cell r="A6042" t="str">
            <v>99260</v>
          </cell>
          <cell r="B6042" t="str">
            <v>CAIXA ENTERRADA HIDRÁULICA RETANGULAR, EM ALVENARIA COM BLOCOS DE CONCRETO, DIMENSÕES INTERNAS: 0,6X0,6X0,6 M PARA REDE DE DRENAGEM. AF_05/2018</v>
          </cell>
          <cell r="D6042" t="str">
            <v>UN</v>
          </cell>
          <cell r="E6042" t="str">
            <v>295,64</v>
          </cell>
          <cell r="F6042" t="str">
            <v>316,52</v>
          </cell>
        </row>
        <row r="6043">
          <cell r="A6043" t="str">
            <v>99262</v>
          </cell>
          <cell r="B6043" t="str">
            <v>CAIXA ENTERRADA HIDRÁULICA RETANGULAR, EM ALVENARIA COM BLOCOS DE CONCRETO, DIMENSÕES INTERNAS: 0,8X0,8X0,6 M PARA REDE DE DRENAGEM. AF_05/2018</v>
          </cell>
          <cell r="D6043" t="str">
            <v>UN</v>
          </cell>
          <cell r="E6043" t="str">
            <v>417,06</v>
          </cell>
          <cell r="F6043" t="str">
            <v>446,40</v>
          </cell>
        </row>
        <row r="6044">
          <cell r="A6044" t="str">
            <v>99264</v>
          </cell>
          <cell r="B6044" t="str">
            <v>CAIXA ENTERRADA HIDRÁULICA RETANGULAR, EM ALVENARIA COM BLOCOS DE CONCRETO, DIMENSÕES INTERNAS: 1X1X0,6 M PARA REDE DE DRENAGEM. AF_05/2018</v>
          </cell>
          <cell r="D6044" t="str">
            <v>UN</v>
          </cell>
          <cell r="E6044" t="str">
            <v>491,42</v>
          </cell>
          <cell r="F6044" t="str">
            <v>523,33</v>
          </cell>
        </row>
        <row r="6045">
          <cell r="A6045" t="str">
            <v>89482</v>
          </cell>
          <cell r="B6045" t="str">
            <v>CAIXA SIFONADA, PVC, DN 100 X 100 X 50 MM, FORNECIDA E INSTALADA EM RAMAIS DE ENCAMINHAMENTO DE ÁGUA PLUVIAL. AF_12/2014</v>
          </cell>
          <cell r="D6045" t="str">
            <v>UN</v>
          </cell>
          <cell r="E6045" t="str">
            <v>18,81</v>
          </cell>
          <cell r="F6045" t="str">
            <v>19,27</v>
          </cell>
        </row>
        <row r="6046">
          <cell r="A6046" t="str">
            <v>89491</v>
          </cell>
          <cell r="B6046" t="str">
            <v>CAIXA SIFONADA, PVC, DN 150 X 185 X 75 MM, FORNECIDA E INSTALADA EM RAMAIS DE ENCAMINHAMENTO DE ÁGUA PLUVIAL. AF_12/2014</v>
          </cell>
          <cell r="D6046" t="str">
            <v>UN</v>
          </cell>
          <cell r="E6046" t="str">
            <v>45,72</v>
          </cell>
          <cell r="F6046" t="str">
            <v>46,43</v>
          </cell>
        </row>
        <row r="6047">
          <cell r="A6047" t="str">
            <v>89495</v>
          </cell>
          <cell r="B6047" t="str">
            <v>RALO SIFONADO, PVC, DN 100 X 40 MM, JUNTA SOLDÁVEL, FORNECIDO E INSTALADO EM RAMAIS DE ENCAMINHAMENTO DE ÁGUA PLUVIAL. AF_12/2014</v>
          </cell>
          <cell r="D6047" t="str">
            <v>UN</v>
          </cell>
          <cell r="E6047" t="str">
            <v>7,29</v>
          </cell>
          <cell r="F6047" t="str">
            <v>7,41</v>
          </cell>
        </row>
        <row r="6048">
          <cell r="A6048" t="str">
            <v>89707</v>
          </cell>
          <cell r="B6048" t="str">
            <v>CAIXA SIFONADA, PVC, DN 100 X 100 X 50 MM, JUNTA ELÁSTICA, FORNECIDA E INSTALADA EM RAMAL DE DESCARGA OU EM RAMAL DE ESGOTO SANITÁRIO. AF_12/2014</v>
          </cell>
          <cell r="D6048" t="str">
            <v>UN</v>
          </cell>
          <cell r="E6048" t="str">
            <v>22,53</v>
          </cell>
          <cell r="F6048" t="str">
            <v>23,37</v>
          </cell>
        </row>
        <row r="6049">
          <cell r="A6049" t="str">
            <v>89708</v>
          </cell>
          <cell r="B6049" t="str">
            <v>CAIXA SIFONADA, PVC, DN 150 X 185 X 75 MM, JUNTA ELÁSTICA, FORNECIDA E INSTALADA EM RAMAL DE DESCARGA OU EM RAMAL DE ESGOTO SANITÁRIO. AF_12/2014</v>
          </cell>
          <cell r="D6049" t="str">
            <v>UN</v>
          </cell>
          <cell r="E6049" t="str">
            <v>50,56</v>
          </cell>
          <cell r="F6049" t="str">
            <v>51,83</v>
          </cell>
        </row>
        <row r="6050">
          <cell r="A6050" t="str">
            <v>89709</v>
          </cell>
          <cell r="B6050" t="str">
            <v>RALO SIFONADO, PVC, DN 100 X 40 MM, JUNTA SOLDÁVEL, FORNECIDO E INSTALADO EM RAMAL DE DESCARGA OU EM RAMAL DE ESGOTO SANITÁRIO. AF_12/2014</v>
          </cell>
          <cell r="D6050" t="str">
            <v>UN</v>
          </cell>
          <cell r="E6050" t="str">
            <v>8,36</v>
          </cell>
          <cell r="F6050" t="str">
            <v>8,59</v>
          </cell>
        </row>
        <row r="6051">
          <cell r="A6051" t="str">
            <v>89710</v>
          </cell>
          <cell r="B6051" t="str">
            <v>RALO SECO, PVC, DN 100 X 40 MM, JUNTA SOLDÁVEL, FORNECIDO E INSTALADO EM RAMAL DE DESCARGA OU EM RAMAL DE ESGOTO SANITÁRIO. AF_12/2014</v>
          </cell>
          <cell r="D6051" t="str">
            <v>UN</v>
          </cell>
          <cell r="E6051" t="str">
            <v>8,19</v>
          </cell>
          <cell r="F6051" t="str">
            <v>8,42</v>
          </cell>
        </row>
        <row r="6052">
          <cell r="A6052" t="str">
            <v>86872</v>
          </cell>
          <cell r="B6052" t="str">
            <v>TANQUE DE LOUÇA BRANCA COM COLUNA, 30L OU EQUIVALENTE - FORNECIMENTO E INSTALAÇÃO. AF_01/2020</v>
          </cell>
          <cell r="D6052" t="str">
            <v>UN</v>
          </cell>
          <cell r="E6052" t="str">
            <v>565,83</v>
          </cell>
          <cell r="F6052" t="str">
            <v>570,34</v>
          </cell>
        </row>
        <row r="6053">
          <cell r="A6053" t="str">
            <v>86874</v>
          </cell>
          <cell r="B6053" t="str">
            <v>TANQUE DE LOUÇA BRANCA SUSPENSO, 18L OU EQUIVALENTE - FORNECIMENTO E INSTALAÇÃO. AF_01/2020</v>
          </cell>
          <cell r="D6053" t="str">
            <v>UN</v>
          </cell>
          <cell r="E6053" t="str">
            <v>347,63</v>
          </cell>
          <cell r="F6053" t="str">
            <v>349,75</v>
          </cell>
        </row>
        <row r="6054">
          <cell r="A6054" t="str">
            <v>86875</v>
          </cell>
          <cell r="B6054" t="str">
            <v>TANQUE DE MÁRMORE SINTÉTICO COM COLUNA, 22L OU EQUIVALENTE   FORNECIMENTO E INSTALAÇÃO. AF_01/2020</v>
          </cell>
          <cell r="D6054" t="str">
            <v>UN</v>
          </cell>
          <cell r="E6054" t="str">
            <v>373,43</v>
          </cell>
          <cell r="F6054" t="str">
            <v>375,99</v>
          </cell>
        </row>
        <row r="6055">
          <cell r="A6055" t="str">
            <v>86876</v>
          </cell>
          <cell r="B6055" t="str">
            <v>TANQUE DE MÁRMORE SINTÉTICO SUSPENSO, 22L OU EQUIVALENTE - FORNECIMENTO E INSTALAÇÃO. AF_01/2020</v>
          </cell>
          <cell r="D6055" t="str">
            <v>UN</v>
          </cell>
          <cell r="E6055" t="str">
            <v>211,55</v>
          </cell>
          <cell r="F6055" t="str">
            <v>213,41</v>
          </cell>
        </row>
        <row r="6056">
          <cell r="A6056" t="str">
            <v>86877</v>
          </cell>
          <cell r="B6056" t="str">
            <v>VÁLVULA EM METAL CROMADO 1.1/2 X 1.1/2 PARA TANQUE OU LAVATÓRIO, COM OU SEM LADRÃO - FORNECIMENTO E INSTALAÇÃO. AF_01/2020</v>
          </cell>
          <cell r="D6056" t="str">
            <v>UN</v>
          </cell>
          <cell r="E6056" t="str">
            <v>21,92</v>
          </cell>
          <cell r="F6056" t="str">
            <v>22,35</v>
          </cell>
        </row>
        <row r="6057">
          <cell r="A6057" t="str">
            <v>86878</v>
          </cell>
          <cell r="B6057" t="str">
            <v>VÁLVULA EM METAL CROMADO TIPO AMERICANA 3.1/2 X 1.1/2 PARA PIA - FORNECIMENTO E INSTALAÇÃO. AF_01/2020</v>
          </cell>
          <cell r="D6057" t="str">
            <v>UN</v>
          </cell>
          <cell r="E6057" t="str">
            <v>49,38</v>
          </cell>
          <cell r="F6057" t="str">
            <v>49,81</v>
          </cell>
        </row>
        <row r="6058">
          <cell r="A6058" t="str">
            <v>86879</v>
          </cell>
          <cell r="B6058" t="str">
            <v>VÁLVULA EM PLÁSTICO 1 PARA PIA, TANQUE OU LAVATÓRIO, COM OU SEM LADRÃO - FORNECIMENTO E INSTALAÇÃO. AF_01/2020</v>
          </cell>
          <cell r="D6058" t="str">
            <v>UN</v>
          </cell>
          <cell r="E6058" t="str">
            <v>5,01</v>
          </cell>
          <cell r="F6058" t="str">
            <v>5,31</v>
          </cell>
        </row>
        <row r="6059">
          <cell r="A6059" t="str">
            <v>86880</v>
          </cell>
          <cell r="B6059" t="str">
            <v>VÁLVULA EM PLÁSTICO CROMADO TIPO AMERICANA 3.1/2 X 1.1/2 SEM ADAPTADOR PARA PIA - FORNECIMENTO E INSTALAÇÃO. AF_01/2020</v>
          </cell>
          <cell r="D6059" t="str">
            <v>UN</v>
          </cell>
          <cell r="E6059" t="str">
            <v>14,01</v>
          </cell>
          <cell r="F6059" t="str">
            <v>14,31</v>
          </cell>
        </row>
        <row r="6060">
          <cell r="A6060" t="str">
            <v>86881</v>
          </cell>
          <cell r="B6060" t="str">
            <v>SIFÃO DO TIPO GARRAFA EM METAL CROMADO 1 X 1.1/2 - FORNECIMENTO E INSTALAÇÃO. AF_01/2020</v>
          </cell>
          <cell r="D6060" t="str">
            <v>UN</v>
          </cell>
          <cell r="E6060" t="str">
            <v>139,16</v>
          </cell>
          <cell r="F6060" t="str">
            <v>139,82</v>
          </cell>
        </row>
        <row r="6061">
          <cell r="A6061" t="str">
            <v>86882</v>
          </cell>
          <cell r="B6061" t="str">
            <v>SIFÃO DO TIPO GARRAFA/COPO EM PVC 1.1/4  X 1.1/2 - FORNECIMENTO E INSTALAÇÃO. AF_01/2020</v>
          </cell>
          <cell r="D6061" t="str">
            <v>UN</v>
          </cell>
          <cell r="E6061" t="str">
            <v>14,37</v>
          </cell>
          <cell r="F6061" t="str">
            <v>14,70</v>
          </cell>
        </row>
        <row r="6062">
          <cell r="A6062" t="str">
            <v>86883</v>
          </cell>
          <cell r="B6062" t="str">
            <v>SIFÃO DO TIPO FLEXÍVEL EM PVC 1  X 1.1/2  - FORNECIMENTO E INSTALAÇÃO. AF_01/2020</v>
          </cell>
          <cell r="D6062" t="str">
            <v>UN</v>
          </cell>
          <cell r="E6062" t="str">
            <v>8,22</v>
          </cell>
          <cell r="F6062" t="str">
            <v>8,42</v>
          </cell>
        </row>
        <row r="6063">
          <cell r="A6063" t="str">
            <v>86884</v>
          </cell>
          <cell r="B6063" t="str">
            <v>ENGATE FLEXÍVEL EM PLÁSTICO BRANCO, 1/2 X 30CM - FORNECIMENTO E INSTALAÇÃO. AF_01/2020</v>
          </cell>
          <cell r="D6063" t="str">
            <v>UN</v>
          </cell>
          <cell r="E6063" t="str">
            <v>6,16</v>
          </cell>
          <cell r="F6063" t="str">
            <v>6,54</v>
          </cell>
        </row>
        <row r="6064">
          <cell r="A6064" t="str">
            <v>86885</v>
          </cell>
          <cell r="B6064" t="str">
            <v>ENGATE FLEXÍVEL EM PLÁSTICO BRANCO, 1/2 X 40CM - FORNECIMENTO E INSTALAÇÃO. AF_01/2020</v>
          </cell>
          <cell r="D6064" t="str">
            <v>UN</v>
          </cell>
          <cell r="E6064" t="str">
            <v>8,28</v>
          </cell>
          <cell r="F6064" t="str">
            <v>8,66</v>
          </cell>
        </row>
        <row r="6065">
          <cell r="A6065" t="str">
            <v>86886</v>
          </cell>
          <cell r="B6065" t="str">
            <v>ENGATE FLEXÍVEL EM INOX, 1/2  X 30CM - FORNECIMENTO E INSTALAÇÃO. AF_01/2020</v>
          </cell>
          <cell r="D6065" t="str">
            <v>UN</v>
          </cell>
          <cell r="E6065" t="str">
            <v>33,87</v>
          </cell>
          <cell r="F6065" t="str">
            <v>34,25</v>
          </cell>
        </row>
        <row r="6066">
          <cell r="A6066" t="str">
            <v>86887</v>
          </cell>
          <cell r="B6066" t="str">
            <v>ENGATE FLEXÍVEL EM INOX, 1/2  X 40CM - FORNECIMENTO E INSTALAÇÃO. AF_01/2020</v>
          </cell>
          <cell r="D6066" t="str">
            <v>UN</v>
          </cell>
          <cell r="E6066" t="str">
            <v>36,76</v>
          </cell>
          <cell r="F6066" t="str">
            <v>37,14</v>
          </cell>
        </row>
        <row r="6067">
          <cell r="A6067" t="str">
            <v>86888</v>
          </cell>
          <cell r="B6067" t="str">
            <v>VASO SANITÁRIO SIFONADO COM CAIXA ACOPLADA LOUÇA BRANCA - FORNECIMENTO E INSTALAÇÃO. AF_01/2020</v>
          </cell>
          <cell r="D6067" t="str">
            <v>UN</v>
          </cell>
          <cell r="E6067" t="str">
            <v>334,09</v>
          </cell>
          <cell r="F6067" t="str">
            <v>336,26</v>
          </cell>
        </row>
        <row r="6068">
          <cell r="A6068" t="str">
            <v>86889</v>
          </cell>
          <cell r="B6068" t="str">
            <v>BANCADA DE GRANITO CINZA POLIDO PARA PIA DE COZINHA 1,50 X 0,60 M - FORNECIMENTO E INSTALAÇÃO. AF_01/2020</v>
          </cell>
          <cell r="D6068" t="str">
            <v>UN</v>
          </cell>
          <cell r="E6068" t="str">
            <v>570,42</v>
          </cell>
          <cell r="F6068" t="str">
            <v>575,16</v>
          </cell>
        </row>
        <row r="6069">
          <cell r="A6069" t="str">
            <v>86893</v>
          </cell>
          <cell r="B6069" t="str">
            <v>BANCADA DE MÁRMORE BRANCO POLIDO PARA PIA DE COZINHA 1,50 X 0,60 M - FORNECIMENTO E INSTALAÇÃO. AF_01/2020</v>
          </cell>
          <cell r="D6069" t="str">
            <v>UN</v>
          </cell>
          <cell r="E6069" t="str">
            <v>526,22</v>
          </cell>
          <cell r="F6069" t="str">
            <v>530,96</v>
          </cell>
        </row>
        <row r="6070">
          <cell r="A6070" t="str">
            <v>86894</v>
          </cell>
          <cell r="B6070" t="str">
            <v>BANCADA DE MÁRMORE SINTÉTICO 120 X 60CM, COM CUBA INTEGRADA - FORNECIMENTO E INSTALAÇÃO. AF_01/2020</v>
          </cell>
          <cell r="D6070" t="str">
            <v>UN</v>
          </cell>
          <cell r="E6070" t="str">
            <v>208,30</v>
          </cell>
          <cell r="F6070" t="str">
            <v>210,85</v>
          </cell>
        </row>
        <row r="6071">
          <cell r="A6071" t="str">
            <v>86895</v>
          </cell>
          <cell r="B6071" t="str">
            <v>BANCADA DE GRANITO CINZA POLIDO PARA LAVATÓRIO 0,50 X 0,60 M - FORNECIMENTO E INSTALAÇÃO. AF_01/2020</v>
          </cell>
          <cell r="D6071" t="str">
            <v>UN</v>
          </cell>
          <cell r="E6071" t="str">
            <v>266,61</v>
          </cell>
          <cell r="F6071" t="str">
            <v>272,27</v>
          </cell>
        </row>
        <row r="6072">
          <cell r="A6072" t="str">
            <v>86899</v>
          </cell>
          <cell r="B6072" t="str">
            <v>BANCADA DE MÁRMORE BRANCO POLIDO PARA LAVATÓRIO 0,50 X 0,60 M - FORNECIMENTO E INSTALAÇÃO. AF_01/2020</v>
          </cell>
          <cell r="D6072" t="str">
            <v>UN</v>
          </cell>
          <cell r="E6072" t="str">
            <v>250,03</v>
          </cell>
          <cell r="F6072" t="str">
            <v>255,69</v>
          </cell>
        </row>
        <row r="6073">
          <cell r="A6073" t="str">
            <v>86900</v>
          </cell>
          <cell r="B6073" t="str">
            <v>CUBA DE EMBUTIR RETANGULAR DE AÇO INOXIDÁVEL, 46 X 30 X 12 CM - FORNECIMENTO E INSTALAÇÃO. AF_01/2020</v>
          </cell>
          <cell r="D6073" t="str">
            <v>UN</v>
          </cell>
          <cell r="E6073" t="str">
            <v>147,03</v>
          </cell>
          <cell r="F6073" t="str">
            <v>148,30</v>
          </cell>
        </row>
        <row r="6074">
          <cell r="A6074" t="str">
            <v>86901</v>
          </cell>
          <cell r="B6074" t="str">
            <v>CUBA DE EMBUTIR OVAL EM LOUÇA BRANCA, 35 X 50CM OU EQUIVALENTE - FORNECIMENTO E INSTALAÇÃO. AF_01/2020</v>
          </cell>
          <cell r="D6074" t="str">
            <v>UN</v>
          </cell>
          <cell r="E6074" t="str">
            <v>103,77</v>
          </cell>
          <cell r="F6074" t="str">
            <v>106,02</v>
          </cell>
        </row>
        <row r="6075">
          <cell r="A6075" t="str">
            <v>86902</v>
          </cell>
          <cell r="B6075" t="str">
            <v>LAVATÓRIO LOUÇA BRANCA COM COLUNA, *44 X 35,5* CM, PADRÃO POPULAR - FORNECIMENTO E INSTALAÇÃO. AF_01/2020</v>
          </cell>
          <cell r="D6075" t="str">
            <v>UN</v>
          </cell>
          <cell r="E6075" t="str">
            <v>195,58</v>
          </cell>
          <cell r="F6075" t="str">
            <v>197,96</v>
          </cell>
        </row>
        <row r="6076">
          <cell r="A6076" t="str">
            <v>86903</v>
          </cell>
          <cell r="B6076" t="str">
            <v>LAVATÓRIO LOUÇA BRANCA COM COLUNA, 45 X 55CM OU EQUIVALENTE, PADRÃO MÉDIO - FORNECIMENTO E INSTALAÇÃO. AF_01/2020</v>
          </cell>
          <cell r="D6076" t="str">
            <v>UN</v>
          </cell>
          <cell r="E6076" t="str">
            <v>256,58</v>
          </cell>
          <cell r="F6076" t="str">
            <v>260,41</v>
          </cell>
        </row>
        <row r="6077">
          <cell r="A6077" t="str">
            <v>86904</v>
          </cell>
          <cell r="B6077" t="str">
            <v>LAVATÓRIO LOUÇA BRANCA SUSPENSO, 29,5 X 39CM OU EQUIVALENTE, PADRÃO POPULAR - FORNECIMENTO E INSTALAÇÃO. AF_01/2020</v>
          </cell>
          <cell r="D6077" t="str">
            <v>UN</v>
          </cell>
          <cell r="E6077" t="str">
            <v>100,23</v>
          </cell>
          <cell r="F6077" t="str">
            <v>101,27</v>
          </cell>
        </row>
        <row r="6078">
          <cell r="A6078" t="str">
            <v>86905</v>
          </cell>
          <cell r="B6078" t="str">
            <v>APARELHO MISTURADOR DE MESA PARA LAVATÓRIO, PADRÃO MÉDIO - FORNECIMENTO E INSTALAÇÃO. AF_01/2020</v>
          </cell>
          <cell r="D6078" t="str">
            <v>UN</v>
          </cell>
          <cell r="E6078" t="str">
            <v>180,02</v>
          </cell>
          <cell r="F6078" t="str">
            <v>181,14</v>
          </cell>
        </row>
        <row r="6079">
          <cell r="A6079" t="str">
            <v>86906</v>
          </cell>
          <cell r="B6079" t="str">
            <v>TORNEIRA CROMADA DE MESA, 1/2 OU 3/4, PARA LAVATÓRIO, PADRÃO POPULAR - FORNECIMENTO E INSTALAÇÃO. AF_01/2020</v>
          </cell>
          <cell r="D6079" t="str">
            <v>UN</v>
          </cell>
          <cell r="E6079" t="str">
            <v>42,02</v>
          </cell>
          <cell r="F6079" t="str">
            <v>42,26</v>
          </cell>
        </row>
        <row r="6080">
          <cell r="A6080" t="str">
            <v>86908</v>
          </cell>
          <cell r="B6080" t="str">
            <v>APARELHO MISTURADOR DE MESA PARA PIA DE COZINHA, PADRÃO MÉDIO - FORNECIMENTO E INSTALAÇÃO. AF_01/2020</v>
          </cell>
          <cell r="D6080" t="str">
            <v>UN</v>
          </cell>
          <cell r="E6080" t="str">
            <v>215,80</v>
          </cell>
          <cell r="F6080" t="str">
            <v>216,35</v>
          </cell>
        </row>
        <row r="6081">
          <cell r="A6081" t="str">
            <v>86909</v>
          </cell>
          <cell r="B6081" t="str">
            <v>TORNEIRA CROMADA TUBO MÓVEL, DE MESA, 1/2 OU 3/4, PARA PIA DE COZINHA, PADRÃO ALTO - FORNECIMENTO E INSTALAÇÃO. AF_01/2020</v>
          </cell>
          <cell r="D6081" t="str">
            <v>UN</v>
          </cell>
          <cell r="E6081" t="str">
            <v>84,09</v>
          </cell>
          <cell r="F6081" t="str">
            <v>84,49</v>
          </cell>
        </row>
        <row r="6082">
          <cell r="A6082" t="str">
            <v>86910</v>
          </cell>
          <cell r="B6082" t="str">
            <v>TORNEIRA CROMADA TUBO MÓVEL, DE PAREDE, 1/2 OU 3/4, PARA PIA DE COZINHA, PADRÃO MÉDIO - FORNECIMENTO E INSTALAÇÃO. AF_01/2020</v>
          </cell>
          <cell r="D6082" t="str">
            <v>UN</v>
          </cell>
          <cell r="E6082" t="str">
            <v>79,36</v>
          </cell>
          <cell r="F6082" t="str">
            <v>79,65</v>
          </cell>
        </row>
        <row r="6083">
          <cell r="A6083" t="str">
            <v>86911</v>
          </cell>
          <cell r="B6083" t="str">
            <v>TORNEIRA CROMADA LONGA, DE PAREDE, 1/2 OU 3/4, PARA PIA DE COZINHA, PADRÃO POPULAR - FORNECIMENTO E INSTALAÇÃO. AF_01/2020</v>
          </cell>
          <cell r="D6083" t="str">
            <v>UN</v>
          </cell>
          <cell r="E6083" t="str">
            <v>35,60</v>
          </cell>
          <cell r="F6083" t="str">
            <v>35,89</v>
          </cell>
        </row>
        <row r="6084">
          <cell r="A6084" t="str">
            <v>86913</v>
          </cell>
          <cell r="B6084" t="str">
            <v>TORNEIRA CROMADA 1/2 OU 3/4 PARA TANQUE, PADRÃO POPULAR - FORNECIMENTO E INSTALAÇÃO. AF_01/2020</v>
          </cell>
          <cell r="D6084" t="str">
            <v>UN</v>
          </cell>
          <cell r="E6084" t="str">
            <v>15,95</v>
          </cell>
          <cell r="F6084" t="str">
            <v>16,33</v>
          </cell>
        </row>
        <row r="6085">
          <cell r="A6085" t="str">
            <v>86914</v>
          </cell>
          <cell r="B6085" t="str">
            <v>TORNEIRA CROMADA 1/2 OU 3/4 PARA TANQUE, PADRÃO MÉDIO - FORNECIMENTO E INSTALAÇÃO. AF_01/2020</v>
          </cell>
          <cell r="D6085" t="str">
            <v>UN</v>
          </cell>
          <cell r="E6085" t="str">
            <v>32,48</v>
          </cell>
          <cell r="F6085" t="str">
            <v>32,86</v>
          </cell>
        </row>
        <row r="6086">
          <cell r="A6086" t="str">
            <v>86915</v>
          </cell>
          <cell r="B6086" t="str">
            <v>TORNEIRA CROMADA DE MESA, 1/2 OU 3/4, PARA LAVATÓRIO, PADRÃO MÉDIO - FORNECIMENTO E INSTALAÇÃO. AF_01/2020</v>
          </cell>
          <cell r="D6086" t="str">
            <v>UN</v>
          </cell>
          <cell r="E6086" t="str">
            <v>70,76</v>
          </cell>
          <cell r="F6086" t="str">
            <v>71,00</v>
          </cell>
        </row>
        <row r="6087">
          <cell r="A6087" t="str">
            <v>86916</v>
          </cell>
          <cell r="B6087" t="str">
            <v>TORNEIRA PLÁSTICA 3/4 PARA TANQUE - FORNECIMENTO E INSTALAÇÃO. AF_01/2020</v>
          </cell>
          <cell r="D6087" t="str">
            <v>UN</v>
          </cell>
          <cell r="E6087" t="str">
            <v>25,33</v>
          </cell>
          <cell r="F6087" t="str">
            <v>25,71</v>
          </cell>
        </row>
        <row r="6088">
          <cell r="A6088" t="str">
            <v>86919</v>
          </cell>
          <cell r="B6088" t="str">
            <v>TANQUE DE LOUÇA BRANCA COM COLUNA, 30L OU EQUIVALENTE, INCLUSO SIFÃO FLEXÍVEL EM PVC, VÁLVULA METÁLICA E TORNEIRA DE METAL CROMADO PADRÃO MÉDIO - FORNECIMENTO E INSTALAÇÃO. AF_01/2020</v>
          </cell>
          <cell r="D6088" t="str">
            <v>UN</v>
          </cell>
          <cell r="E6088" t="str">
            <v>628,45</v>
          </cell>
          <cell r="F6088" t="str">
            <v>633,97</v>
          </cell>
        </row>
        <row r="6089">
          <cell r="A6089" t="str">
            <v>86920</v>
          </cell>
          <cell r="B6089" t="str">
            <v>TANQUE DE LOUÇA BRANCA COM COLUNA, 30L OU EQUIVALENTE, INCLUSO SIFÃO FLEXÍVEL EM PVC, VÁLVULA PLÁSTICA E TORNEIRA DE METAL CROMADO PADRÃO POPULAR - FORNECIMENTO E INSTALAÇÃO. AF_01/2020</v>
          </cell>
          <cell r="D6089" t="str">
            <v>UN</v>
          </cell>
          <cell r="E6089" t="str">
            <v>595,01</v>
          </cell>
          <cell r="F6089" t="str">
            <v>600,40</v>
          </cell>
        </row>
        <row r="6090">
          <cell r="A6090" t="str">
            <v>86921</v>
          </cell>
          <cell r="B6090" t="str">
            <v>TANQUE DE LOUÇA BRANCA COM COLUNA, 30L OU EQUIVALENTE, INCLUSO SIFÃO FLEXÍVEL EM PVC, VÁLVULA PLÁSTICA E TORNEIRA DE PLÁSTICO - FORNECIMENTO E INSTALAÇÃO. AF_01/2020</v>
          </cell>
          <cell r="D6090" t="str">
            <v>UN</v>
          </cell>
          <cell r="E6090" t="str">
            <v>604,39</v>
          </cell>
          <cell r="F6090" t="str">
            <v>609,78</v>
          </cell>
        </row>
        <row r="6091">
          <cell r="A6091" t="str">
            <v>86922</v>
          </cell>
          <cell r="B6091" t="str">
            <v>TANQUE DE LOUÇA BRANCA SUSPENSO, 18L OU EQUIVALENTE, INCLUSO SIFÃO TIPO GARRAFA EM METAL CROMADO, VÁLVULA METÁLICA E TORNEIRA DE METAL CROMADO PADRÃO MÉDIO - FORNECIMENTO E INSTALAÇÃO. AF_01/2020</v>
          </cell>
          <cell r="D6091" t="str">
            <v>UN</v>
          </cell>
          <cell r="E6091" t="str">
            <v>541,19</v>
          </cell>
          <cell r="F6091" t="str">
            <v>544,78</v>
          </cell>
        </row>
        <row r="6092">
          <cell r="A6092" t="str">
            <v>86923</v>
          </cell>
          <cell r="B6092" t="str">
            <v>TANQUE DE LOUÇA BRANCA SUSPENSO, 18L OU EQUIVALENTE, INCLUSO SIFÃO TIPO GARRAFA EM PVC, VÁLVULA PLÁSTICA E TORNEIRA DE METAL CROMADO PADRÃO POPULAR - FORNECIMENTO E INSTALAÇÃO. AF_01/2020</v>
          </cell>
          <cell r="D6092" t="str">
            <v>UN</v>
          </cell>
          <cell r="E6092" t="str">
            <v>382,96</v>
          </cell>
          <cell r="F6092" t="str">
            <v>386,09</v>
          </cell>
        </row>
        <row r="6093">
          <cell r="A6093" t="str">
            <v>86924</v>
          </cell>
          <cell r="B6093" t="str">
            <v>TANQUE DE LOUÇA BRANCA SUSPENSO, 18L OU EQUIVALENTE, INCLUSO SIFÃO TIPO GARRAFA EM PVC, VÁLVULA PLÁSTICA E TORNEIRA DE PLÁSTICO - FORNECIMENTO E INSTALAÇÃO. AF_01/2020</v>
          </cell>
          <cell r="D6093" t="str">
            <v>UN</v>
          </cell>
          <cell r="E6093" t="str">
            <v>392,34</v>
          </cell>
          <cell r="F6093" t="str">
            <v>395,47</v>
          </cell>
        </row>
        <row r="6094">
          <cell r="A6094" t="str">
            <v>86925</v>
          </cell>
          <cell r="B6094" t="str">
            <v>TANQUE DE MÁRMORE SINTÉTICO COM COLUNA, 22L OU EQUIVALENTE, INCLUSO SIFÃO FLEXÍVEL EM PVC, VÁLVULA PLÁSTICA E TORNEIRA DE METAL CROMADO PADRÃO POPULAR - FORNECIMENTO E INSTALAÇÃO. AF_01/2020</v>
          </cell>
          <cell r="D6094" t="str">
            <v>UN</v>
          </cell>
          <cell r="E6094" t="str">
            <v>402,61</v>
          </cell>
          <cell r="F6094" t="str">
            <v>406,05</v>
          </cell>
        </row>
        <row r="6095">
          <cell r="A6095" t="str">
            <v>86926</v>
          </cell>
          <cell r="B6095" t="str">
            <v>TANQUE DE MÁRMORE SINTÉTICO COM COLUNA, 22L OU EQUIVALENTE, INCLUSO SIFÃO FLEXÍVEL EM PVC, VÁLVULA PLÁSTICA E TORNEIRA DE PLÁSTICO - FORNECIMENTO E INSTALAÇÃO. AF_01/2020</v>
          </cell>
          <cell r="D6095" t="str">
            <v>UN</v>
          </cell>
          <cell r="E6095" t="str">
            <v>411,99</v>
          </cell>
          <cell r="F6095" t="str">
            <v>415,43</v>
          </cell>
        </row>
        <row r="6096">
          <cell r="A6096" t="str">
            <v>86927</v>
          </cell>
          <cell r="B6096" t="str">
            <v>TANQUE DE MÁRMORE SINTÉTICO SUSPENSO, 22L OU EQUIVALENTE, INCLUSO SIFÃO TIPO GARRAFA EM PVC, VÁLVULA PLÁSTICA E TORNEIRA DE METAL CROMADO PADRÃO POPULAR - FORNEC. E INSTALAÇÃO. AF_01/2020</v>
          </cell>
          <cell r="D6096" t="str">
            <v>UN</v>
          </cell>
          <cell r="E6096" t="str">
            <v>246,88</v>
          </cell>
          <cell r="F6096" t="str">
            <v>249,75</v>
          </cell>
        </row>
        <row r="6097">
          <cell r="A6097" t="str">
            <v>86928</v>
          </cell>
          <cell r="B6097" t="str">
            <v>TANQUE DE MÁRMORE SINTÉTICO SUSPENSO, 22L OU EQUIVALENTE, INCLUSO SIFÃO TIPO GARRAFA EM PVC, VÁLVULA PLÁSTICA E TORNEIRA DE PLÁSTICO - FORNECIMENTO E INSTALAÇÃO. AF_01/2020</v>
          </cell>
          <cell r="D6097" t="str">
            <v>UN</v>
          </cell>
          <cell r="E6097" t="str">
            <v>256,26</v>
          </cell>
          <cell r="F6097" t="str">
            <v>259,13</v>
          </cell>
        </row>
        <row r="6098">
          <cell r="A6098" t="str">
            <v>86929</v>
          </cell>
          <cell r="B6098" t="str">
            <v>TANQUE DE MÁRMORE SINTÉTICO SUSPENSO, 22L OU EQUIVALENTE, INCLUSO SIFÃO FLEXÍVEL EM PVC, VÁLVULA PLÁSTICA E TORNEIRA DE METAL CROMADO PADRÃO POPULAR - FORNECIMENTO E INSTALAÇÃO. AF_01/2020</v>
          </cell>
          <cell r="D6098" t="str">
            <v>UN</v>
          </cell>
          <cell r="E6098" t="str">
            <v>240,73</v>
          </cell>
          <cell r="F6098" t="str">
            <v>243,47</v>
          </cell>
        </row>
        <row r="6099">
          <cell r="A6099" t="str">
            <v>86930</v>
          </cell>
          <cell r="B6099" t="str">
            <v>TANQUE DE MÁRMORE SINTÉTICO SUSPENSO, 22L OU EQUIVALENTE, INCLUSO SIFÃO FLEXÍVEL EM PVC, VÁLVULA PLÁSTICA E TORNEIRA DE PLÁSTICO - FORNECIMENTO E INSTALAÇÃO. AF_01/2020</v>
          </cell>
          <cell r="D6099" t="str">
            <v>UN</v>
          </cell>
          <cell r="E6099" t="str">
            <v>250,11</v>
          </cell>
          <cell r="F6099" t="str">
            <v>252,85</v>
          </cell>
        </row>
        <row r="6100">
          <cell r="A6100" t="str">
            <v>86931</v>
          </cell>
          <cell r="B6100" t="str">
            <v>VASO SANITÁRIO SIFONADO COM CAIXA ACOPLADA LOUÇA BRANCA, INCLUSO ENGATE FLEXÍVEL EM PLÁSTICO BRANCO, 1/2  X 40CM - FORNECIMENTO E INSTALAÇÃO. AF_01/2020</v>
          </cell>
          <cell r="D6100" t="str">
            <v>UN</v>
          </cell>
          <cell r="E6100" t="str">
            <v>342,37</v>
          </cell>
          <cell r="F6100" t="str">
            <v>344,92</v>
          </cell>
        </row>
        <row r="6101">
          <cell r="A6101" t="str">
            <v>86932</v>
          </cell>
          <cell r="B6101" t="str">
            <v>VASO SANITÁRIO SIFONADO COM CAIXA ACOPLADA LOUÇA BRANCA - PADRÃO MÉDIO, INCLUSO ENGATE FLEXÍVEL EM METAL CROMADO, 1/2  X 40CM - FORNECIMENTO E INSTALAÇÃO. AF_01/2020</v>
          </cell>
          <cell r="D6101" t="str">
            <v>UN</v>
          </cell>
          <cell r="E6101" t="str">
            <v>370,85</v>
          </cell>
          <cell r="F6101" t="str">
            <v>373,40</v>
          </cell>
        </row>
        <row r="6102">
          <cell r="A6102" t="str">
            <v>86933</v>
          </cell>
          <cell r="B6102" t="str">
            <v>BANCADA DE MÁRMORE SINTÉTICO 120 X 60CM, COM CUBA INTEGRADA, INCLUSO SIFÃO TIPO GARRAFA EM PVC, VÁLVULA EM PLÁSTICO CROMADO TIPO AMERICANA E TORNEIRA CROMADA LONGA, DE PAREDE, PADRÃO POPULAR - FORNECIMENTO E INSTALAÇÃO. AF_01/2020</v>
          </cell>
          <cell r="D6102" t="str">
            <v>UN</v>
          </cell>
          <cell r="E6102" t="str">
            <v>272,28</v>
          </cell>
          <cell r="F6102" t="str">
            <v>275,75</v>
          </cell>
        </row>
        <row r="6103">
          <cell r="A6103" t="str">
            <v>86934</v>
          </cell>
          <cell r="B6103" t="str">
            <v>BANCADA DE MÁRMORE SINTÉTICO 120 X 60CM, COM CUBA INTEGRADA, INCLUSO SIFÃO TIPO FLEXÍVEL EM PVC, VÁLVULA EM PLÁSTICO CROMADO TIPO AMERICANA E TORNEIRA CROMADA LONGA, DE PAREDE, PADRÃO POPULAR - FORNECIMENTO E INSTALAÇÃO. AF_01/2020</v>
          </cell>
          <cell r="D6103" t="str">
            <v>UN</v>
          </cell>
          <cell r="E6103" t="str">
            <v>266,13</v>
          </cell>
          <cell r="F6103" t="str">
            <v>269,47</v>
          </cell>
        </row>
        <row r="6104">
          <cell r="A6104" t="str">
            <v>86935</v>
          </cell>
          <cell r="B6104" t="str">
            <v>CUBA DE EMBUTIR DE AÇO INOXIDÁVEL MÉDIA, INCLUSO VÁLVULA TIPO AMERICANA EM METAL CROMADO E SIFÃO FLEXÍVEL EM PVC - FORNECIMENTO E INSTALAÇÃO. AF_01/2020</v>
          </cell>
          <cell r="D6104" t="str">
            <v>UN</v>
          </cell>
          <cell r="E6104" t="str">
            <v>204,63</v>
          </cell>
          <cell r="F6104" t="str">
            <v>206,53</v>
          </cell>
        </row>
        <row r="6105">
          <cell r="A6105" t="str">
            <v>86936</v>
          </cell>
          <cell r="B6105" t="str">
            <v>CUBA DE EMBUTIR DE AÇO INOXIDÁVEL MÉDIA, INCLUSO VÁLVULA TIPO AMERICANA E SIFÃO TIPO GARRAFA EM METAL CROMADO - FORNECIMENTO E INSTALAÇÃO. AF_01/2020</v>
          </cell>
          <cell r="D6105" t="str">
            <v>UN</v>
          </cell>
          <cell r="E6105" t="str">
            <v>335,57</v>
          </cell>
          <cell r="F6105" t="str">
            <v>337,93</v>
          </cell>
        </row>
        <row r="6106">
          <cell r="A6106" t="str">
            <v>86937</v>
          </cell>
          <cell r="B6106" t="str">
            <v>CUBA DE EMBUTIR OVAL EM LOUÇA BRANCA, 35 X 50CM OU EQUIVALENTE, INCLUSO VÁLVULA EM METAL CROMADO E SIFÃO FLEXÍVEL EM PVC - FORNECIMENTO E INSTALAÇÃO. AF_01/2020</v>
          </cell>
          <cell r="D6106" t="str">
            <v>UN</v>
          </cell>
          <cell r="E6106" t="str">
            <v>133,91</v>
          </cell>
          <cell r="F6106" t="str">
            <v>136,79</v>
          </cell>
        </row>
        <row r="6107">
          <cell r="A6107" t="str">
            <v>86938</v>
          </cell>
          <cell r="B6107" t="str">
            <v>CUBA DE EMBUTIR OVAL EM LOUÇA BRANCA, 35 X 50CM OU EQUIVALENTE, INCLUSO VÁLVULA E SIFÃO TIPO GARRAFA EM METAL CROMADO - FORNECIMENTO E INSTALAÇÃO. AF_01/2020</v>
          </cell>
          <cell r="D6107" t="str">
            <v>UN</v>
          </cell>
          <cell r="E6107" t="str">
            <v>264,85</v>
          </cell>
          <cell r="F6107" t="str">
            <v>268,19</v>
          </cell>
        </row>
        <row r="6108">
          <cell r="A6108" t="str">
            <v>86939</v>
          </cell>
          <cell r="B6108" t="str">
            <v>LAVATÓRIO LOUÇA BRANCA COM COLUNA, *44 X 35,5* CM, PADRÃO POPULAR, INCLUSO SIFÃO FLEXÍVEL EM PVC, VÁLVULA E ENGATE FLEXÍVEL 30CM EM PLÁSTICO E COM TORNEIRA CROMADA PADRÃO POPULAR - FORNECIMENTO E INSTALAÇÃO. AF_01/2020</v>
          </cell>
          <cell r="D6108" t="str">
            <v>UN</v>
          </cell>
          <cell r="E6108" t="str">
            <v>256,99</v>
          </cell>
          <cell r="F6108" t="str">
            <v>260,49</v>
          </cell>
        </row>
        <row r="6109">
          <cell r="A6109" t="str">
            <v>86940</v>
          </cell>
          <cell r="B6109" t="str">
            <v>LAVATÓRIO LOUÇA BRANCA COM COLUNA, 45 X 55CM OU EQUIVALENTE, PADRÃO MÉDIO, INCLUSO SIFÃO TIPO GARRAFA, VÁLVULA E ENGATE FLEXÍVEL DE 40CM EM METAL CROMADO, COM APARELHO MISTURADOR PADRÃO MÉDIO - FORNECIMENTO E INSTALAÇÃO. AF_01/2020</v>
          </cell>
          <cell r="D6109" t="str">
            <v>UN</v>
          </cell>
          <cell r="E6109" t="str">
            <v>671,20</v>
          </cell>
          <cell r="F6109" t="str">
            <v>678,00</v>
          </cell>
        </row>
        <row r="6110">
          <cell r="A6110" t="str">
            <v>86941</v>
          </cell>
          <cell r="B6110" t="str">
            <v>LAVATÓRIO LOUÇA BRANCA COM COLUNA, 45 X 55CM OU EQUIVALENTE, PADRÃO MÉDIO, INCLUSO SIFÃO TIPO GARRAFA, VÁLVULA E ENGATE FLEXÍVEL DE 40CM EM METAL CROMADO, COM TORNEIRA CROMADA DE MESA, PADRÃO MÉDIO - FORNECIMENTO E INSTALAÇÃO. AF_01/2020</v>
          </cell>
          <cell r="D6110" t="str">
            <v>UN</v>
          </cell>
          <cell r="E6110" t="str">
            <v>525,18</v>
          </cell>
          <cell r="F6110" t="str">
            <v>530,72</v>
          </cell>
        </row>
        <row r="6111">
          <cell r="A6111" t="str">
            <v>86942</v>
          </cell>
          <cell r="B6111" t="str">
            <v>LAVATÓRIO LOUÇA BRANCA SUSPENSO, 29,5 X 39CM OU EQUIVALENTE, PADRÃO POPULAR, INCLUSO SIFÃO TIPO GARRAFA EM PVC, VÁLVULA E ENGATE FLEXÍVEL 30CM EM PLÁSTICO E TORNEIRA CROMADA DE MESA, PADRÃO POPULAR - FORNECIMENTO E INSTALAÇÃO. AF_01/2020</v>
          </cell>
          <cell r="D6111" t="str">
            <v>UN</v>
          </cell>
          <cell r="E6111" t="str">
            <v>167,79</v>
          </cell>
          <cell r="F6111" t="str">
            <v>170,08</v>
          </cell>
        </row>
        <row r="6112">
          <cell r="A6112" t="str">
            <v>86943</v>
          </cell>
          <cell r="B6112" t="str">
            <v>LAVATÓRIO LOUÇA BRANCA SUSPENSO, 29,5 X 39CM OU EQUIVALENTE, PADRÃO POPULAR, INCLUSO SIFÃO FLEXÍVEL EM PVC, VÁLVULA E ENGATE FLEXÍVEL 30CM EM PLÁSTICO E TORNEIRA CROMADA DE MESA, PADRÃO POPULAR - FORNECIMENTO E INSTALAÇÃO. AF_01/2020</v>
          </cell>
          <cell r="D6112" t="str">
            <v>UN</v>
          </cell>
          <cell r="E6112" t="str">
            <v>161,64</v>
          </cell>
          <cell r="F6112" t="str">
            <v>163,80</v>
          </cell>
        </row>
        <row r="6113">
          <cell r="A6113" t="str">
            <v>86947</v>
          </cell>
          <cell r="B6113" t="str">
            <v>BANCADA MÁRMORE BRANCO, 50 X 60 CM, INCLUSO CUBA DE EMBUTIR OVAL EM LOUÇA BRANCA 35 X 50 CM, VÁLVULA, SIFÃO TIPO GARRAFA E ENGATE FLEXÍVEL 40 CM EM METAL CROMADO E APARELHO MISTURADOR DE MESA, PADRÃO MÉDIO - FORNEC. E INSTALAÇÃO. AF_01/2020</v>
          </cell>
          <cell r="D6113" t="str">
            <v>UN</v>
          </cell>
          <cell r="E6113" t="str">
            <v>768,42</v>
          </cell>
          <cell r="F6113" t="str">
            <v>779,30</v>
          </cell>
        </row>
        <row r="6114">
          <cell r="A6114" t="str">
            <v>93396</v>
          </cell>
          <cell r="B6114" t="str">
            <v>BANCADA GRANITO CINZA,  50 X 60 CM, INCL. CUBA DE EMBUTIR OVAL LOUÇA BRANCA 35 X 50 CM, VÁLVULA METAL CROMADO, SIFÃO FLEXÍVEL PVC, ENGATE 30 CM FLEXÍVEL PLÁSTICO E TORNEIRA CROMADA DE MESA, PADRÃO POPULAR - FORNEC. E INSTALAÇÃO. AF_01/2020</v>
          </cell>
          <cell r="D6114" t="str">
            <v>UN</v>
          </cell>
          <cell r="E6114" t="str">
            <v>448,70</v>
          </cell>
          <cell r="F6114" t="str">
            <v>457,86</v>
          </cell>
        </row>
        <row r="6115">
          <cell r="A6115" t="str">
            <v>93441</v>
          </cell>
          <cell r="B6115" t="str">
            <v>BANCADA GRANITO CINZA  150 X 60 CM, COM CUBA DE EMBUTIR DE AÇO, VÁLVULA AMERICANA EM METAL, SIFÃO FLEXÍVEL EM PVC, ENGATE FLEXÍVEL 30 CM, TORNEIRA CROMADA LONGA, DE PAREDE, 1/2 OU 3/4, P/ COZINHA, PADRÃO POPULAR - FORNEC. E INSTALAÇÃO. AF_01/2020</v>
          </cell>
          <cell r="D6115" t="str">
            <v>UN</v>
          </cell>
          <cell r="E6115" t="str">
            <v>816,81</v>
          </cell>
          <cell r="F6115" t="str">
            <v>824,12</v>
          </cell>
        </row>
        <row r="6116">
          <cell r="A6116" t="str">
            <v>93442</v>
          </cell>
          <cell r="B6116" t="str">
            <v>BANCADA MÁRMORE BRANCO 150 X 60 CM, COM CUBA DE EMBUTIR DE AÇO, VÁLVULA AMERICANA E SIFÃO TIPO GARRAFA EM METAL , ENGATE FLEXÍVEL 30 CM, TORNEIRA CROMADA, DE MESA, 1/2 OU 3/4, PARA PIA COZINHA, PADRÃO ALTO - FORNEC. E INSTALAÇÃO. AF_01/2020</v>
          </cell>
          <cell r="D6116" t="str">
            <v>UN</v>
          </cell>
          <cell r="E6116" t="str">
            <v>952,04</v>
          </cell>
          <cell r="F6116" t="str">
            <v>959,92</v>
          </cell>
        </row>
        <row r="6117">
          <cell r="A6117" t="str">
            <v>95469</v>
          </cell>
          <cell r="B6117" t="str">
            <v>VASO SANITARIO SIFONADO CONVENCIONAL COM  LOUÇA BRANCA - FORNECIMENTO E INSTALAÇÃO. AF_01/2020</v>
          </cell>
          <cell r="D6117" t="str">
            <v>UN</v>
          </cell>
          <cell r="E6117" t="str">
            <v>152,54</v>
          </cell>
          <cell r="F6117" t="str">
            <v>154,03</v>
          </cell>
        </row>
        <row r="6118">
          <cell r="A6118">
            <v>95470</v>
          </cell>
          <cell r="B6118" t="str">
            <v>VASO SANITARIO SIFONADO CONVENCIONAL COM LOUÇA BRANCA, INCLUSO CONJUNTO DE LIGAÇÃO PARA BACIA SANITÁRIA AJUSTÁVEL - FORNECIMENTO E INSTALAÇÃO. AF_10/2016</v>
          </cell>
          <cell r="D6118" t="str">
            <v>UN</v>
          </cell>
          <cell r="E6118" t="str">
            <v>158,14</v>
          </cell>
          <cell r="F6118" t="str">
            <v>159,63</v>
          </cell>
        </row>
        <row r="6119">
          <cell r="A6119" t="str">
            <v>95471</v>
          </cell>
          <cell r="B6119" t="str">
            <v>VASO SANITARIO SIFONADO CONVENCIONAL PARA PCD SEM FURO FRONTAL COM  LOUÇA BRANCA SEM ASSENTO -  FORNECIMENTO E INSTALAÇÃO. AF_01/2020</v>
          </cell>
          <cell r="D6119" t="str">
            <v>UN</v>
          </cell>
          <cell r="E6119" t="str">
            <v>586,05</v>
          </cell>
          <cell r="F6119" t="str">
            <v>589,13</v>
          </cell>
        </row>
        <row r="6120">
          <cell r="A6120" t="str">
            <v>95472</v>
          </cell>
          <cell r="B6120" t="str">
            <v>VASO SANITARIO SIFONADO CONVENCIONAL PARA PCD SEM FURO FRONTAL COM LOUÇA BRANCA SEM ASSENTO, INCLUSO CONJUNTO DE LIGAÇÃO PARA BACIA SANITÁRIA AJUSTÁVEL - FORNECIMENTO E INSTALAÇÃO. AF_01/2020</v>
          </cell>
          <cell r="D6120" t="str">
            <v>UN</v>
          </cell>
          <cell r="E6120" t="str">
            <v>591,65</v>
          </cell>
          <cell r="F6120" t="str">
            <v>594,73</v>
          </cell>
        </row>
        <row r="6121">
          <cell r="A6121" t="str">
            <v>95542</v>
          </cell>
          <cell r="B6121" t="str">
            <v>PORTA TOALHA ROSTO EM METAL CROMADO, TIPO ARGOLA, INCLUSO FIXAÇÃO. AF_01/2020</v>
          </cell>
          <cell r="D6121" t="str">
            <v>UN</v>
          </cell>
          <cell r="E6121" t="str">
            <v>27,91</v>
          </cell>
          <cell r="F6121" t="str">
            <v>28,68</v>
          </cell>
        </row>
        <row r="6122">
          <cell r="A6122" t="str">
            <v>95543</v>
          </cell>
          <cell r="B6122" t="str">
            <v>PORTA TOALHA BANHO EM METAL CROMADO, TIPO BARRA, INCLUSO FIXAÇÃO. AF_01/2020</v>
          </cell>
          <cell r="D6122" t="str">
            <v>UN</v>
          </cell>
          <cell r="E6122" t="str">
            <v>46,47</v>
          </cell>
          <cell r="F6122" t="str">
            <v>48,00</v>
          </cell>
        </row>
        <row r="6123">
          <cell r="A6123" t="str">
            <v>95544</v>
          </cell>
          <cell r="B6123" t="str">
            <v>PAPELEIRA DE PAREDE EM METAL CROMADO SEM TAMPA, INCLUSO FIXAÇÃO. AF_01/2020</v>
          </cell>
          <cell r="D6123" t="str">
            <v>UN</v>
          </cell>
          <cell r="E6123" t="str">
            <v>34,44</v>
          </cell>
          <cell r="F6123" t="str">
            <v>35,21</v>
          </cell>
        </row>
        <row r="6124">
          <cell r="A6124" t="str">
            <v>95545</v>
          </cell>
          <cell r="B6124" t="str">
            <v>SABONETEIRA DE PAREDE EM METAL CROMADO, INCLUSO FIXAÇÃO. AF_01/2020</v>
          </cell>
          <cell r="D6124" t="str">
            <v>UN</v>
          </cell>
          <cell r="E6124" t="str">
            <v>33,75</v>
          </cell>
          <cell r="F6124" t="str">
            <v>34,52</v>
          </cell>
        </row>
        <row r="6125">
          <cell r="A6125" t="str">
            <v>95546</v>
          </cell>
          <cell r="B6125" t="str">
            <v>KIT DE ACESSORIOS PARA BANHEIRO EM METAL CROMADO, 5 PECAS, INCLUSO FIXAÇÃO. AF_01/2020</v>
          </cell>
          <cell r="D6125" t="str">
            <v>UN</v>
          </cell>
          <cell r="E6125" t="str">
            <v>111,77</v>
          </cell>
          <cell r="F6125" t="str">
            <v>116,37</v>
          </cell>
        </row>
        <row r="6126">
          <cell r="A6126" t="str">
            <v>95547</v>
          </cell>
          <cell r="B6126" t="str">
            <v>SABONETEIRA PLASTICA TIPO DISPENSER PARA SABONETE LIQUIDO COM RESERVATORIO 800 A 1500 ML, INCLUSO FIXAÇÃO. AF_01/2020</v>
          </cell>
          <cell r="D6126" t="str">
            <v>UN</v>
          </cell>
          <cell r="E6126" t="str">
            <v>56,65</v>
          </cell>
          <cell r="F6126" t="str">
            <v>57,42</v>
          </cell>
        </row>
        <row r="6127">
          <cell r="A6127" t="str">
            <v>100848</v>
          </cell>
          <cell r="B6127" t="str">
            <v>VASO SANITÁRIO INFANTIL LOUÇA BRANCA - FORNECIMENTO E INSTALACAO. AF_01/2020</v>
          </cell>
          <cell r="D6127" t="str">
            <v>UN</v>
          </cell>
          <cell r="E6127" t="str">
            <v>284,45</v>
          </cell>
          <cell r="F6127" t="str">
            <v>285,94</v>
          </cell>
        </row>
        <row r="6128">
          <cell r="A6128" t="str">
            <v>100849</v>
          </cell>
          <cell r="B6128" t="str">
            <v>ASSENTO SANITÁRIO CONVENCIONAL - FORNECIMENTO E INSTALACAO. AF_01/2020</v>
          </cell>
          <cell r="D6128" t="str">
            <v>UN</v>
          </cell>
          <cell r="E6128" t="str">
            <v>28,57</v>
          </cell>
          <cell r="F6128" t="str">
            <v>28,94</v>
          </cell>
        </row>
        <row r="6129">
          <cell r="A6129" t="str">
            <v>100851</v>
          </cell>
          <cell r="B6129" t="str">
            <v>ASSENTO SANITÁRIO INFANTIL - FORNECIMENTO E INSTALACAO. AF_01/2020</v>
          </cell>
          <cell r="D6129" t="str">
            <v>UN</v>
          </cell>
          <cell r="E6129" t="str">
            <v>57,10</v>
          </cell>
          <cell r="F6129" t="str">
            <v>57,47</v>
          </cell>
        </row>
        <row r="6130">
          <cell r="A6130" t="str">
            <v>100852</v>
          </cell>
          <cell r="B6130" t="str">
            <v>CUBA DE EMBUTIR RETANGULAR DE AÇO INOXIDÁVEL, 56 X 33 X 12 CM - FORNECIMENTO E INSTALAÇÃO. AF_01/2020</v>
          </cell>
          <cell r="D6130" t="str">
            <v>UN</v>
          </cell>
          <cell r="E6130" t="str">
            <v>161,14</v>
          </cell>
          <cell r="F6130" t="str">
            <v>162,41</v>
          </cell>
        </row>
        <row r="6131">
          <cell r="A6131" t="str">
            <v>100854</v>
          </cell>
          <cell r="B6131" t="str">
            <v>TORNEIRA CROMADA DE MESA PARA LAVATÓRIO COM SENSOR DE PRESENCA. AF_01/2020</v>
          </cell>
          <cell r="D6131" t="str">
            <v>UN</v>
          </cell>
          <cell r="E6131" t="str">
            <v>531,32</v>
          </cell>
          <cell r="F6131" t="str">
            <v>532,89</v>
          </cell>
        </row>
        <row r="6132">
          <cell r="A6132" t="str">
            <v>100855</v>
          </cell>
          <cell r="B6132" t="str">
            <v>SABONETEIRA DE PAREDE EM PLASTICO ABS COM ACABAMENTO CROMADO E ACRILICO, INCLUSO FIXAÇÃO. AF_01/2020</v>
          </cell>
          <cell r="D6132" t="str">
            <v>UN</v>
          </cell>
          <cell r="E6132" t="str">
            <v>33,75</v>
          </cell>
          <cell r="F6132" t="str">
            <v>34,52</v>
          </cell>
        </row>
        <row r="6133">
          <cell r="A6133" t="str">
            <v>100856</v>
          </cell>
          <cell r="B6133" t="str">
            <v>MANOPLA E CANOPLA CROMADA  FORNECIMENTO E INSTALAÇÃO. AF_01/2020</v>
          </cell>
          <cell r="D6133" t="str">
            <v>UN</v>
          </cell>
          <cell r="E6133" t="str">
            <v>20,05</v>
          </cell>
          <cell r="F6133" t="str">
            <v>20,29</v>
          </cell>
        </row>
        <row r="6134">
          <cell r="A6134" t="str">
            <v>100857</v>
          </cell>
          <cell r="B6134" t="str">
            <v>ACABAMENTO MONOCOMANDO PARA CHUVEIRO  FORNECIMENTO E INSTALAÇÃO. AF_01/2020</v>
          </cell>
          <cell r="D6134" t="str">
            <v>UN</v>
          </cell>
          <cell r="E6134" t="str">
            <v>199,10</v>
          </cell>
          <cell r="F6134" t="str">
            <v>199,93</v>
          </cell>
        </row>
        <row r="6135">
          <cell r="A6135" t="str">
            <v>100858</v>
          </cell>
          <cell r="B6135" t="str">
            <v>MICTÓRIO SIFONADO LOUÇA BRANCA  PADRÃO MÉDIO  FORNECIMENTO E INSTALAÇÃO. AF_01/2020</v>
          </cell>
          <cell r="D6135" t="str">
            <v>UN</v>
          </cell>
          <cell r="E6135" t="str">
            <v>422,41</v>
          </cell>
          <cell r="F6135" t="str">
            <v>424,85</v>
          </cell>
        </row>
        <row r="6136">
          <cell r="A6136" t="str">
            <v>100860</v>
          </cell>
          <cell r="B6136" t="str">
            <v>CHUVEIRO ELÉTRICO COMUM CORPO PLÁSTICO, TIPO DUCHA  FORNECIMENTO E INSTALAÇÃO. AF_01/2020</v>
          </cell>
          <cell r="D6136" t="str">
            <v>UN</v>
          </cell>
          <cell r="E6136" t="str">
            <v>60,58</v>
          </cell>
          <cell r="F6136" t="str">
            <v>61,66</v>
          </cell>
        </row>
        <row r="6137">
          <cell r="A6137" t="str">
            <v>100861</v>
          </cell>
          <cell r="B6137" t="str">
            <v>SUPORTE MÃO FRANCESA EM AÇO, ABAS IGUAIS 30 CM, CAPACIDADE MINIMA 60 KG, BRANCO - FORNECIMENTO E INSTALAÇÃO. AF_01/2020</v>
          </cell>
          <cell r="D6137" t="str">
            <v>UN</v>
          </cell>
          <cell r="E6137" t="str">
            <v>21,04</v>
          </cell>
          <cell r="F6137" t="str">
            <v>22,19</v>
          </cell>
        </row>
        <row r="6138">
          <cell r="A6138" t="str">
            <v>100862</v>
          </cell>
          <cell r="B6138" t="str">
            <v>SUPORTE MÃO FRANCESA EM ACO, ABAS IGUAIS 40 CM, CAPACIDADE MINIMA 70 KG, BRANCO - FORNECIMENTO E INSTALAÇÃO. AF_01/2020</v>
          </cell>
          <cell r="D6138" t="str">
            <v>UN</v>
          </cell>
          <cell r="E6138" t="str">
            <v>22,98</v>
          </cell>
          <cell r="F6138" t="str">
            <v>24,13</v>
          </cell>
        </row>
        <row r="6139">
          <cell r="A6139" t="str">
            <v>100863</v>
          </cell>
          <cell r="B6139" t="str">
            <v>BARRA DE APOIO EM "L", EM ACO INOX POLIDO 70 X 70 CM, FIXADA NA PAREDE - FORNECIMENTO E INSTALACAO. AF_01/2020</v>
          </cell>
          <cell r="D6139" t="str">
            <v>UN</v>
          </cell>
          <cell r="E6139" t="str">
            <v>348,53</v>
          </cell>
          <cell r="F6139" t="str">
            <v>351,98</v>
          </cell>
        </row>
        <row r="6140">
          <cell r="A6140" t="str">
            <v>100864</v>
          </cell>
          <cell r="B6140" t="str">
            <v>BARRA DE APOIO EM "L", EM ACO INOX POLIDO 80 X 80 CM, FIXADA NA PAREDE - FORNECIMENTO E INSTALACAO. AF_01/2020</v>
          </cell>
          <cell r="D6140" t="str">
            <v>UN</v>
          </cell>
          <cell r="E6140" t="str">
            <v>381,58</v>
          </cell>
          <cell r="F6140" t="str">
            <v>385,03</v>
          </cell>
        </row>
        <row r="6141">
          <cell r="A6141" t="str">
            <v>100865</v>
          </cell>
          <cell r="B6141" t="str">
            <v>BARRA DE APOIO LATERAL ARTICULADA, COM TRAVA, EM ACO INOX POLIDO, FIXADA NA PAREDE - FORNECIMENTO E INSTALAÇÃO. AF_01/2020</v>
          </cell>
          <cell r="D6141" t="str">
            <v>UN</v>
          </cell>
          <cell r="E6141" t="str">
            <v>333,37</v>
          </cell>
          <cell r="F6141" t="str">
            <v>334,90</v>
          </cell>
        </row>
        <row r="6142">
          <cell r="A6142" t="str">
            <v>100866</v>
          </cell>
          <cell r="B6142" t="str">
            <v>BARRA DE APOIO RETA, EM ACO INOX POLIDO, COMPRIMENTO 60CM, FIXADA NA PAREDE - FORNECIMENTO E INSTALAÇÃO. AF_01/2020</v>
          </cell>
          <cell r="D6142" t="str">
            <v>UN</v>
          </cell>
          <cell r="E6142" t="str">
            <v>181,67</v>
          </cell>
          <cell r="F6142" t="str">
            <v>183,97</v>
          </cell>
        </row>
        <row r="6143">
          <cell r="A6143" t="str">
            <v>100867</v>
          </cell>
          <cell r="B6143" t="str">
            <v>BARRA DE APOIO RETA, EM ACO INOX POLIDO, COMPRIMENTO 70 CM,  FIXADA NA PAREDE - FORNECIMENTO E INSTALAÇÃO. AF_01/2020</v>
          </cell>
          <cell r="D6143" t="str">
            <v>UN</v>
          </cell>
          <cell r="E6143" t="str">
            <v>192,57</v>
          </cell>
          <cell r="F6143" t="str">
            <v>194,87</v>
          </cell>
        </row>
        <row r="6144">
          <cell r="A6144" t="str">
            <v>100868</v>
          </cell>
          <cell r="B6144" t="str">
            <v>BARRA DE APOIO RETA, EM ACO INOX POLIDO, COMPRIMENTO 80 CM,  FIXADA NA PAREDE - FORNECIMENTO E INSTALAÇÃO. AF_01/2020</v>
          </cell>
          <cell r="D6144" t="str">
            <v>UN</v>
          </cell>
          <cell r="E6144" t="str">
            <v>199,82</v>
          </cell>
          <cell r="F6144" t="str">
            <v>202,12</v>
          </cell>
        </row>
        <row r="6145">
          <cell r="A6145" t="str">
            <v>100869</v>
          </cell>
          <cell r="B6145" t="str">
            <v>BARRA DE APOIO RETA, EM ACO INOX POLIDO, COMPRIMENTO 90 CM,  FIXADA NA PAREDE - FORNECIMENTO E INSTALAÇÃO. AF_01/2020</v>
          </cell>
          <cell r="D6145" t="str">
            <v>UN</v>
          </cell>
          <cell r="E6145" t="str">
            <v>205,38</v>
          </cell>
          <cell r="F6145" t="str">
            <v>207,68</v>
          </cell>
        </row>
        <row r="6146">
          <cell r="A6146" t="str">
            <v>100870</v>
          </cell>
          <cell r="B6146" t="str">
            <v>BARRA DE APOIO RETA, EM ALUMINIO, COMPRIMENTO 60 CM,  FIXADA NA PAREDE - FORNECIMENTO E INSTALAÇÃO. AF_01/2020</v>
          </cell>
          <cell r="D6146" t="str">
            <v>UN</v>
          </cell>
          <cell r="E6146" t="str">
            <v>172,00</v>
          </cell>
          <cell r="F6146" t="str">
            <v>174,30</v>
          </cell>
        </row>
        <row r="6147">
          <cell r="A6147" t="str">
            <v>100871</v>
          </cell>
          <cell r="B6147" t="str">
            <v>BARRA DE APOIO RETA, EM ALUMINIO, COMPRIMENTO 70 CM,  FIXADA NA PAREDE - FORNECIMENTO E INSTALAÇÃO. AF_01/2020</v>
          </cell>
          <cell r="D6147" t="str">
            <v>UN</v>
          </cell>
          <cell r="E6147" t="str">
            <v>185,04</v>
          </cell>
          <cell r="F6147" t="str">
            <v>187,34</v>
          </cell>
        </row>
        <row r="6148">
          <cell r="A6148" t="str">
            <v>100872</v>
          </cell>
          <cell r="B6148" t="str">
            <v>BARRA DE APOIO RETA, EM ALUMINIO, COMPRIMENTO 80 CM,  FIXADA NA PAREDE - FORNECIMENTO E INSTALAÇÃO. AF_01/2020</v>
          </cell>
          <cell r="D6148" t="str">
            <v>UN</v>
          </cell>
          <cell r="E6148" t="str">
            <v>193,37</v>
          </cell>
          <cell r="F6148" t="str">
            <v>195,67</v>
          </cell>
        </row>
        <row r="6149">
          <cell r="A6149" t="str">
            <v>100873</v>
          </cell>
          <cell r="B6149" t="str">
            <v>BARRA DE APOIO RETA, EM ALUMINIO, COMPRIMENTO 90 CM,  FIXADA NA PAREDE - FORNECIMENTO E INSTALAÇÃO. AF_01/2020</v>
          </cell>
          <cell r="D6149" t="str">
            <v>UN</v>
          </cell>
          <cell r="E6149" t="str">
            <v>198,57</v>
          </cell>
          <cell r="F6149" t="str">
            <v>200,87</v>
          </cell>
        </row>
        <row r="6150">
          <cell r="A6150" t="str">
            <v>100874</v>
          </cell>
          <cell r="B6150" t="str">
            <v>PUXADOR PARA PCD, FIXADO NA PORTA - FORNECIMENTO E INSTALAÇÃO. AF_01/2020</v>
          </cell>
          <cell r="D6150" t="str">
            <v>UN</v>
          </cell>
          <cell r="E6150" t="str">
            <v>181,67</v>
          </cell>
          <cell r="F6150" t="str">
            <v>183,97</v>
          </cell>
        </row>
        <row r="6151">
          <cell r="A6151" t="str">
            <v>100875</v>
          </cell>
          <cell r="B6151" t="str">
            <v>BANCO ARTICULADO, EM ACO INOX, PARA PCD, FIXADO NA PAREDE - FORNECIMENTO E INSTALAÇÃO. AF_01/2020</v>
          </cell>
          <cell r="D6151" t="str">
            <v>UN</v>
          </cell>
          <cell r="E6151" t="str">
            <v>616,22</v>
          </cell>
          <cell r="F6151" t="str">
            <v>619,28</v>
          </cell>
        </row>
        <row r="6152">
          <cell r="A6152" t="str">
            <v>6087</v>
          </cell>
          <cell r="B6152" t="str">
            <v>TAMPA EM CONCRETO ARMADO 60X60X5CM P/CX INSPECAO/FOSSA SEPTICA</v>
          </cell>
          <cell r="D6152" t="str">
            <v>UN</v>
          </cell>
          <cell r="E6152" t="str">
            <v>22,04</v>
          </cell>
          <cell r="F6152" t="str">
            <v>22,74</v>
          </cell>
        </row>
        <row r="6153">
          <cell r="A6153" t="str">
            <v>98052</v>
          </cell>
          <cell r="B6153" t="str">
            <v>TANQUE SÉPTICO CIRCULAR, EM CONCRETO PRÉ-MOLDADO, DIÂMETRO INTERNO = 1,10 M, ALTURA INTERNA = 2,50 M, VOLUME ÚTIL: 2138,2 L (PARA 5 CONTRIBUINTES). AF_05/2018</v>
          </cell>
          <cell r="D6153" t="str">
            <v>UN</v>
          </cell>
          <cell r="E6153" t="str">
            <v>1.317,46</v>
          </cell>
          <cell r="F6153" t="str">
            <v>1.345,60</v>
          </cell>
        </row>
        <row r="6154">
          <cell r="A6154" t="str">
            <v>98053</v>
          </cell>
          <cell r="B6154" t="str">
            <v>TANQUE SÉPTICO CIRCULAR, EM CONCRETO PRÉ-MOLDADO, DIÂMETRO INTERNO = 1,40 M, ALTURA INTERNA = 2,50 M, VOLUME ÚTIL: 3463,6 L (PARA 13 CONTRIBUINTES). AF_05/2018</v>
          </cell>
          <cell r="D6154" t="str">
            <v>UN</v>
          </cell>
          <cell r="E6154" t="str">
            <v>1.959,47</v>
          </cell>
          <cell r="F6154" t="str">
            <v>1.997,07</v>
          </cell>
        </row>
        <row r="6155">
          <cell r="A6155" t="str">
            <v>98054</v>
          </cell>
          <cell r="B6155" t="str">
            <v>TANQUE SÉPTICO CIRCULAR, EM CONCRETO PRÉ-MOLDADO, DIÂMETRO INTERNO = 1,88 M, ALTURA INTERNA = 2,50 M, VOLUME ÚTIL: 6245,8 L (PARA 32 CONTRIBUINTES). AF_05/2018</v>
          </cell>
          <cell r="D6155" t="str">
            <v>UN</v>
          </cell>
          <cell r="E6155" t="str">
            <v>2.933,91</v>
          </cell>
          <cell r="F6155" t="str">
            <v>2.976,80</v>
          </cell>
        </row>
        <row r="6156">
          <cell r="A6156" t="str">
            <v>98055</v>
          </cell>
          <cell r="B6156" t="str">
            <v>TANQUE SÉPTICO CIRCULAR, EM CONCRETO PRÉ-MOLDADO, DIÂMETRO INTERNO = 2,38 M, ALTURA INTERNA = 2,50 M, VOLUME ÚTIL: 10009,8 L (PARA 69 CONTRIBUINTES). AF_05/2018</v>
          </cell>
          <cell r="D6156" t="str">
            <v>UN</v>
          </cell>
          <cell r="E6156" t="str">
            <v>3.879,18</v>
          </cell>
          <cell r="F6156" t="str">
            <v>3.936,90</v>
          </cell>
        </row>
        <row r="6157">
          <cell r="A6157" t="str">
            <v>98056</v>
          </cell>
          <cell r="B6157" t="str">
            <v>TANQUE SÉPTICO CIRCULAR, EM CONCRETO PRÉ-MOLDADO, DIÂMETRO INTERNO = 2,38 M, ALTURA INTERNA = 3,0 M, VOLUME ÚTIL: 12234,2 L (PARA 86 CONTRIBUINTES). AF_05/2018</v>
          </cell>
          <cell r="D6157" t="str">
            <v>UN</v>
          </cell>
          <cell r="E6157" t="str">
            <v>4.518,57</v>
          </cell>
          <cell r="F6157" t="str">
            <v>4.581,78</v>
          </cell>
        </row>
        <row r="6158">
          <cell r="A6158" t="str">
            <v>98057</v>
          </cell>
          <cell r="B6158" t="str">
            <v>TANQUE SÉPTICO CIRCULAR, EM CONCRETO PRÉ-MOLDADO, DIÂMETRO INTERNO = 2,88 M, ALTURA INTERNA = 2,50 M, VOLUME ÚTIL: 14657,4 L (PARA 105 CONTRIBUINTES). AF_05/2018</v>
          </cell>
          <cell r="D6158" t="str">
            <v>UN</v>
          </cell>
          <cell r="E6158" t="str">
            <v>6.024,66</v>
          </cell>
          <cell r="F6158" t="str">
            <v>6.099,34</v>
          </cell>
        </row>
        <row r="6159">
          <cell r="A6159" t="str">
            <v>98066</v>
          </cell>
          <cell r="B6159" t="str">
            <v>TANQUE SÉPTICO RETANGULAR, EM ALVENARIA COM TIJOLOS CERÂMICOS MACIÇOS, DIMENSÕES INTERNAS: 1,0 X 2,0 X 1,4 M, VOLUME ÚTIL: 2000 L (PARA 5 CONTRIBUINTES). AF_05/2018</v>
          </cell>
          <cell r="D6159" t="str">
            <v>UN</v>
          </cell>
          <cell r="E6159" t="str">
            <v>3.493,95</v>
          </cell>
          <cell r="F6159" t="str">
            <v>3.682,16</v>
          </cell>
        </row>
        <row r="6160">
          <cell r="A6160" t="str">
            <v>98067</v>
          </cell>
          <cell r="B6160" t="str">
            <v>TANQUE SÉPTICO RETANGULAR, EM ALVENARIA COM TIJOLOS CERÂMICOS MACIÇOS, DIMENSÕES INTERNAS: 1,2 X 2,4 X 1,6 M, VOLUME ÚTIL: 3456 L (PARA 13 CONTRIBUINTES). AF_05/2018</v>
          </cell>
          <cell r="D6160" t="str">
            <v>UN</v>
          </cell>
          <cell r="E6160" t="str">
            <v>4.671,07</v>
          </cell>
          <cell r="F6160" t="str">
            <v>4.923,18</v>
          </cell>
        </row>
        <row r="6161">
          <cell r="A6161" t="str">
            <v>98068</v>
          </cell>
          <cell r="B6161" t="str">
            <v>TANQUE SÉPTICO RETANGULAR, EM ALVENARIA COM TIJOLOS CERÂMICOS MACIÇOS, DIMENSÕES INTERNAS: 1,4 X 3,2 X 1,8 M, VOLUME ÚTIL: 6272 L (PARA 32 CONTRIBUINTES). AF_05/2018</v>
          </cell>
          <cell r="D6161" t="str">
            <v>UN</v>
          </cell>
          <cell r="E6161" t="str">
            <v>6.605,80</v>
          </cell>
          <cell r="F6161" t="str">
            <v>6.963,52</v>
          </cell>
        </row>
        <row r="6162">
          <cell r="A6162" t="str">
            <v>98069</v>
          </cell>
          <cell r="B6162" t="str">
            <v>TANQUE SÉPTICO RETANGULAR, EM ALVENARIA COM TIJOLOS CERÂMICOS MACIÇOS, DIMENSÕES INTERNAS: 1,6 X 4,4 X 1,8 M, VOLUME ÚTIL: 9856 L (PARA 68 CONTRIBUINTES). AF_05/2018</v>
          </cell>
          <cell r="D6162" t="str">
            <v>UN</v>
          </cell>
          <cell r="E6162" t="str">
            <v>8.840,28</v>
          </cell>
          <cell r="F6162" t="str">
            <v>9.322,68</v>
          </cell>
        </row>
        <row r="6163">
          <cell r="A6163" t="str">
            <v>98070</v>
          </cell>
          <cell r="B6163" t="str">
            <v>TANQUE SÉPTICO RETANGULAR, EM ALVENARIA COM TIJOLOS CERÂMICOS MACIÇOS, DIMENSÕES INTERNAS: 1,6 X 4,8 X 2,0 M, VOLUME ÚTIL: 12288 L (PARA 86 CONTRIBUINTES). AF_05/2018</v>
          </cell>
          <cell r="D6163" t="str">
            <v>UN</v>
          </cell>
          <cell r="E6163" t="str">
            <v>10.144,72</v>
          </cell>
          <cell r="F6163" t="str">
            <v>10.696,68</v>
          </cell>
        </row>
        <row r="6164">
          <cell r="A6164" t="str">
            <v>98071</v>
          </cell>
          <cell r="B6164" t="str">
            <v>TANQUE SÉPTICO RETANGULAR, EM ALVENARIA COM TIJOLOS CERÂMICOS MACIÇOS, DIMENSÕES INTERNAS: 1,6 X 4,6 X 2,4 M, VOLUME ÚTIL: 14720 L (PARA 105 CONTRIBUINTES). AF_05/2018</v>
          </cell>
          <cell r="D6164" t="str">
            <v>UN</v>
          </cell>
          <cell r="E6164" t="str">
            <v>11.164,73</v>
          </cell>
          <cell r="F6164" t="str">
            <v>11.767,83</v>
          </cell>
        </row>
        <row r="6165">
          <cell r="A6165" t="str">
            <v>98072</v>
          </cell>
          <cell r="B6165" t="str">
            <v>FILTRO ANAERÓBIO RETANGULAR, EM ALVENARIA COM TIJOLOS CERÂMICOS MACIÇOS, DIMENSÕES INTERNAS: 0,8 X 1,2 X 1,67 M, VOLUME ÚTIL: 1152 L (PARA 5 CONTRIBUINTES). AF_05/2018</v>
          </cell>
          <cell r="D6165" t="str">
            <v>UN</v>
          </cell>
          <cell r="E6165" t="str">
            <v>2.901,69</v>
          </cell>
          <cell r="F6165" t="str">
            <v>3.058,56</v>
          </cell>
        </row>
        <row r="6166">
          <cell r="A6166" t="str">
            <v>98073</v>
          </cell>
          <cell r="B6166" t="str">
            <v>FILTRO ANAERÓBIO RETANGULAR, EM ALVENARIA COM TIJOLOS CERÂMICOS MACIÇOS, DIMENSÕES INTERNAS: 1,2 X 1,8 X 1,67 M, VOLUME ÚTIL: 2592 L (PARA 13 CONTRIBUINTES). AF_05/2018</v>
          </cell>
          <cell r="D6166" t="str">
            <v>UN</v>
          </cell>
          <cell r="E6166" t="str">
            <v>4.511,11</v>
          </cell>
          <cell r="F6166" t="str">
            <v>4.756,90</v>
          </cell>
        </row>
        <row r="6167">
          <cell r="A6167" t="str">
            <v>98074</v>
          </cell>
          <cell r="B6167" t="str">
            <v>FILTRO ANAERÓBIO RETANGULAR, EM ALVENARIA COM TIJOLOS CERÂMICOS MACIÇOS, DIMENSÕES INTERNAS: 1,4 X 3,0 X 1,67 M, VOLUME ÚTIL: 5040 L (PARA 32 CONTRIBUINTES). AF_05/2018</v>
          </cell>
          <cell r="D6167" t="str">
            <v>UN</v>
          </cell>
          <cell r="E6167" t="str">
            <v>6.970,08</v>
          </cell>
          <cell r="F6167" t="str">
            <v>7.351,62</v>
          </cell>
        </row>
        <row r="6168">
          <cell r="A6168" t="str">
            <v>98075</v>
          </cell>
          <cell r="B6168" t="str">
            <v>FILTRO ANAERÓBIO RETANGULAR, EM ALVENARIA COM TIJOLOS CERÂMICOS MACIÇOS, DIMENSÕES INTERNAS: 1,4 X 4,2 X 1,67 M, VOLUME ÚTIL: 7056 L (PARA 67 CONTRIBUINTES). AF_05/2018</v>
          </cell>
          <cell r="D6168" t="str">
            <v>UN</v>
          </cell>
          <cell r="E6168" t="str">
            <v>9.045,51</v>
          </cell>
          <cell r="F6168" t="str">
            <v>9.541,27</v>
          </cell>
        </row>
        <row r="6169">
          <cell r="A6169" t="str">
            <v>98076</v>
          </cell>
          <cell r="B6169" t="str">
            <v>FILTRO ANAERÓBIO RETANGULAR, EM ALVENARIA COM TIJOLOS CERÂMICOS MACIÇOS, DIMENSÕES INTERNAS: 1,6 X 4,6 X 1,67 M, VOLUME ÚTIL: 8832 L (PARA 84 CONTRIBUINTES). AF_05/2018</v>
          </cell>
          <cell r="D6169" t="str">
            <v>UN</v>
          </cell>
          <cell r="E6169" t="str">
            <v>10.402,34</v>
          </cell>
          <cell r="F6169" t="str">
            <v>10.973,58</v>
          </cell>
        </row>
        <row r="6170">
          <cell r="A6170" t="str">
            <v>98077</v>
          </cell>
          <cell r="B6170" t="str">
            <v>FILTRO ANAERÓBIO RETANGULAR, EM ALVENARIA COM TIJOLOS CERÂMICOS MACIÇOS, DIMENSÕES INTERNAS: 1,6 X 5,6 X 1,67 M, VOLUME ÚTIL: 10752 L (PARA 103 CONTRIBUINTES). AF_05/2018</v>
          </cell>
          <cell r="D6170" t="str">
            <v>UN</v>
          </cell>
          <cell r="E6170" t="str">
            <v>12.234,23</v>
          </cell>
          <cell r="F6170" t="str">
            <v>12.906,55</v>
          </cell>
        </row>
        <row r="6171">
          <cell r="A6171" t="str">
            <v>98078</v>
          </cell>
          <cell r="B6171" t="str">
            <v>SUMIDOURO RETANGULAR, EM ALVENARIA COM TIJOLOS CERÂMICOS MACIÇOS, DIMENSÕES INTERNAS: 0,8 X 1,4 X 3,0 M, ÁREA DE INFILTRAÇÃO: 13,2 M² (PARA 5 CONTRIBUINTES). AF_05/2018</v>
          </cell>
          <cell r="D6171" t="str">
            <v>UN</v>
          </cell>
          <cell r="E6171" t="str">
            <v>2.973,67</v>
          </cell>
          <cell r="F6171" t="str">
            <v>3.137,18</v>
          </cell>
        </row>
        <row r="6172">
          <cell r="A6172" t="str">
            <v>98079</v>
          </cell>
          <cell r="B6172" t="str">
            <v>SUMIDOURO RETANGULAR, EM ALVENARIA COM TIJOLOS CERÂMICOS MACIÇOS, DIMENSÕES INTERNAS: 1,0 X 3,0 X 3,0 M, ÁREA DE INFILTRAÇÃO: 25 M² (PARA 10 CONTRIBUINTES). AF_05/2018</v>
          </cell>
          <cell r="D6172" t="str">
            <v>UN</v>
          </cell>
          <cell r="E6172" t="str">
            <v>5.198,69</v>
          </cell>
          <cell r="F6172" t="str">
            <v>5.484,26</v>
          </cell>
        </row>
        <row r="6173">
          <cell r="A6173" t="str">
            <v>98080</v>
          </cell>
          <cell r="B6173" t="str">
            <v>SUMIDOURO RETANGULAR, EM ALVENARIA COM TIJOLOS CERÂMICOS MACIÇOS, DIMENSÕES INTERNAS: 1,6 X 3,4 X 3,0 M, ÁREA DE INFILTRAÇÃO: 32,9 M² (PARA 13 CONTRIBUINTES). AF_05/2018</v>
          </cell>
          <cell r="D6173" t="str">
            <v>UN</v>
          </cell>
          <cell r="E6173" t="str">
            <v>6.666,45</v>
          </cell>
          <cell r="F6173" t="str">
            <v>7.033,45</v>
          </cell>
        </row>
        <row r="6174">
          <cell r="A6174" t="str">
            <v>98081</v>
          </cell>
          <cell r="B6174" t="str">
            <v>SUMIDOURO RETANGULAR, EM ALVENARIA COM TIJOLOS CERÂMICOS MACIÇOS, DIMENSÕES INTERNAS: 1,6 X 5,8 X 3,0 M, ÁREA DE INFILTRAÇÃO: 50 M² (PARA 20 CONTRIBUINTES). AF_05/2018</v>
          </cell>
          <cell r="D6174" t="str">
            <v>UN</v>
          </cell>
          <cell r="E6174" t="str">
            <v>9.861,70</v>
          </cell>
          <cell r="F6174" t="str">
            <v>10.405,18</v>
          </cell>
        </row>
        <row r="6175">
          <cell r="A6175" t="str">
            <v>98082</v>
          </cell>
          <cell r="B6175" t="str">
            <v>TANQUE SÉPTICO RETANGULAR, EM ALVENARIA COM BLOCOS DE CONCRETO, DIMENSÕES INTERNAS: 1,0 X 2,0 X 1,4 M, VOLUME ÚTIL: 2000 L (PARA 5 CONTRIBUINTES). AF_05/2018</v>
          </cell>
          <cell r="D6175" t="str">
            <v>UN</v>
          </cell>
          <cell r="E6175" t="str">
            <v>2.690,88</v>
          </cell>
          <cell r="F6175" t="str">
            <v>2.838,21</v>
          </cell>
        </row>
        <row r="6176">
          <cell r="A6176" t="str">
            <v>98083</v>
          </cell>
          <cell r="B6176" t="str">
            <v>TANQUE SÉPTICO RETANGULAR, EM ALVENARIA COM BLOCOS DE CONCRETO, DIMENSÕES INTERNAS: 1,2 X 2,4 X 1,6 M, VOLUME ÚTIL: 3456 L (PARA 13 CONTRIBUINTES). AF_05/2018</v>
          </cell>
          <cell r="D6176" t="str">
            <v>UN</v>
          </cell>
          <cell r="E6176" t="str">
            <v>3.559,90</v>
          </cell>
          <cell r="F6176" t="str">
            <v>3.756,01</v>
          </cell>
        </row>
        <row r="6177">
          <cell r="A6177" t="str">
            <v>98084</v>
          </cell>
          <cell r="B6177" t="str">
            <v>TANQUE SÉPTICO RETANGULAR, EM ALVENARIA COM BLOCOS DE CONCRETO, DIMENSÕES INTERNAS: 1,4 X 3,2 X 1,8 M, VOLUME ÚTIL: 6272 L (PARA 32 CONTRIBUINTES). AF_05/2018</v>
          </cell>
          <cell r="D6177" t="str">
            <v>UN</v>
          </cell>
          <cell r="E6177" t="str">
            <v>5.001,33</v>
          </cell>
          <cell r="F6177" t="str">
            <v>5.278,80</v>
          </cell>
        </row>
        <row r="6178">
          <cell r="A6178" t="str">
            <v>98085</v>
          </cell>
          <cell r="B6178" t="str">
            <v>TANQUE SÉPTICO RETANGULAR, EM ALVENARIA COM BLOCOS DE CONCRETO, DIMENSÕES INTERNAS: 1,6 X 4,4 X 1,8 M, VOLUME ÚTIL: 9856 L (PARA 68 CONTRIBUINTES). AF_05/2018</v>
          </cell>
          <cell r="D6178" t="str">
            <v>UN</v>
          </cell>
          <cell r="E6178" t="str">
            <v>6.763,24</v>
          </cell>
          <cell r="F6178" t="str">
            <v>7.141,67</v>
          </cell>
        </row>
        <row r="6179">
          <cell r="A6179" t="str">
            <v>98086</v>
          </cell>
          <cell r="B6179" t="str">
            <v>TANQUE SÉPTICO RETANGULAR, EM ALVENARIA COM BLOCOS DE CONCRETO, DIMENSÕES INTERNAS: 1,6 X 4,8 X 2,0 M, VOLUME ÚTIL: 12288 L (PARA 86 CONTRIBUINTES). AF_05/2018</v>
          </cell>
          <cell r="D6179" t="str">
            <v>UN</v>
          </cell>
          <cell r="E6179" t="str">
            <v>7.661,20</v>
          </cell>
          <cell r="F6179" t="str">
            <v>8.089,64</v>
          </cell>
        </row>
        <row r="6180">
          <cell r="A6180" t="str">
            <v>98087</v>
          </cell>
          <cell r="B6180" t="str">
            <v>TANQUE SÉPTICO RETANGULAR, EM ALVENARIA COM BLOCOS DE CONCRETO, DIMENSÕES INTERNAS: 1,6 X 4,6 X 2,4 M, VOLUME ÚTIL: 14720 L (PARA 105 CONTRIBUINTES). AF_05/2018</v>
          </cell>
          <cell r="D6180" t="str">
            <v>UN</v>
          </cell>
          <cell r="E6180" t="str">
            <v>8.232,00</v>
          </cell>
          <cell r="F6180" t="str">
            <v>8.690,63</v>
          </cell>
        </row>
        <row r="6181">
          <cell r="A6181" t="str">
            <v>98088</v>
          </cell>
          <cell r="B6181" t="str">
            <v>FILTRO ANAERÓBIO RETANGULAR, EM ALVENARIA COM BLOCOS DE CONCRETO, DIMENSÕES INTERNAS: 0,8 X 1,2 X 1,67 M, VOLUME ÚTIL: 1152 L (PARA 5 CONTRIBUINTES). AF_05/2018</v>
          </cell>
          <cell r="D6181" t="str">
            <v>UN</v>
          </cell>
          <cell r="E6181" t="str">
            <v>2.291,60</v>
          </cell>
          <cell r="F6181" t="str">
            <v>2.415,43</v>
          </cell>
        </row>
        <row r="6182">
          <cell r="A6182" t="str">
            <v>98089</v>
          </cell>
          <cell r="B6182" t="str">
            <v>FILTRO ANAERÓBIO RETANGULAR, EM ALVENARIA COM BLOCOS DE CONCRETO, DIMENSÕES INTERNAS: 1,2 X 1,8 X 1,67 M, VOLUME ÚTIL: 2592 L (PARA 13 CONTRIBUINTES). AF_05/2018</v>
          </cell>
          <cell r="D6182" t="str">
            <v>UN</v>
          </cell>
          <cell r="E6182" t="str">
            <v>3.607,98</v>
          </cell>
          <cell r="F6182" t="str">
            <v>3.805,05</v>
          </cell>
        </row>
        <row r="6183">
          <cell r="A6183" t="str">
            <v>98090</v>
          </cell>
          <cell r="B6183" t="str">
            <v>FILTRO ANAERÓBIO RETANGULAR, EM ALVENARIA COM BLOCOS DE CONCRETO, DIMENSÕES INTERNAS: 1,4 X 3,0 X 1,67 M, VOLUME ÚTIL: 5040 L (PARA 32 CONTRIBUINTES). AF_05/2018</v>
          </cell>
          <cell r="D6183" t="str">
            <v>UN</v>
          </cell>
          <cell r="E6183" t="str">
            <v>5.645,97</v>
          </cell>
          <cell r="F6183" t="str">
            <v>5.956,00</v>
          </cell>
        </row>
        <row r="6184">
          <cell r="A6184" t="str">
            <v>98091</v>
          </cell>
          <cell r="B6184" t="str">
            <v>FILTRO ANAERÓBIO RETANGULAR, EM ALVENARIA COM BLOCOS DE CONCRETO, DIMENSÕES INTERNAS: 1,4 X 4,2 X 1,67 M, VOLUME ÚTIL: 7056 L (PARA 67 CONTRIBUINTES). AF_05/2018</v>
          </cell>
          <cell r="D6184" t="str">
            <v>UN</v>
          </cell>
          <cell r="E6184" t="str">
            <v>7.278,74</v>
          </cell>
          <cell r="F6184" t="str">
            <v>7.677,78</v>
          </cell>
        </row>
        <row r="6185">
          <cell r="A6185" t="str">
            <v>98092</v>
          </cell>
          <cell r="B6185" t="str">
            <v>FILTRO ANAERÓBIO RETANGULAR, EM ALVENARIA COM BLOCOS DE CONCRETO, DIMENSÕES INTERNAS: 1,6 X 4,6 X 1,67 M, VOLUME ÚTIL: 8832 L (PARA 84 CONTRIBUINTES). AF_05/2018</v>
          </cell>
          <cell r="D6185" t="str">
            <v>UN</v>
          </cell>
          <cell r="E6185" t="str">
            <v>8.536,68</v>
          </cell>
          <cell r="F6185" t="str">
            <v>9.006,98</v>
          </cell>
        </row>
        <row r="6186">
          <cell r="A6186" t="str">
            <v>98093</v>
          </cell>
          <cell r="B6186" t="str">
            <v>FILTRO ANAERÓBIO RETANGULAR, EM ALVENARIA COM BLOCOS DE CONCRETO, DIMENSÕES INTERNAS: 1,6 X 5,6 X 1,67 M, VOLUME ÚTIL: 10752 L (PARA 103 CONTRIBUINTES). AF_05/2018</v>
          </cell>
          <cell r="D6186" t="str">
            <v>UN</v>
          </cell>
          <cell r="E6186" t="str">
            <v>10.069,07</v>
          </cell>
          <cell r="F6186" t="str">
            <v>10.624,18</v>
          </cell>
        </row>
        <row r="6187">
          <cell r="A6187" t="str">
            <v>98094</v>
          </cell>
          <cell r="B6187" t="str">
            <v>SUMIDOURO RETANGULAR, EM ALVENARIA COM BLOCOS DE CONCRETO, DIMENSÕES INTERNAS: 0,8 X 1,4 X 3,0 M, ÁREA DE INFILTRAÇÃO: 13,2 M² (PARA 5 CONTRIBUINTES). AF_05/2018</v>
          </cell>
          <cell r="D6187" t="str">
            <v>UN</v>
          </cell>
          <cell r="E6187" t="str">
            <v>1.945,35</v>
          </cell>
          <cell r="F6187" t="str">
            <v>2.044,92</v>
          </cell>
        </row>
        <row r="6188">
          <cell r="A6188" t="str">
            <v>98099</v>
          </cell>
          <cell r="B6188" t="str">
            <v>SUMIDOURO RETANGULAR, EM ALVENARIA COM BLOCOS DE CONCRETO, DIMENSÕES INTERNAS: 1,0 X 3,0 X 3,0 M, ÁREA DE INFILTRAÇÃO: 25 M² (PARA 10 CONTRIBUINTES). AF_05/2018</v>
          </cell>
          <cell r="D6188" t="str">
            <v>UN</v>
          </cell>
          <cell r="E6188" t="str">
            <v>3.330,35</v>
          </cell>
          <cell r="F6188" t="str">
            <v>3.501,95</v>
          </cell>
        </row>
        <row r="6189">
          <cell r="A6189" t="str">
            <v>98100</v>
          </cell>
          <cell r="B6189" t="str">
            <v>SUMIDOURO RETANGULAR, EM ALVENARIA COM BLOCOS DE CONCRETO, DIMENSÕES INTERNAS: 1,6 X 3,4 X 3,0 M, ÁREA DE INFILTRAÇÃO: 32,9 M² (PARA 13 CONTRIBUINTES). AF_05/2018</v>
          </cell>
          <cell r="D6189" t="str">
            <v>UN</v>
          </cell>
          <cell r="E6189" t="str">
            <v>4.331,44</v>
          </cell>
          <cell r="F6189" t="str">
            <v>4.556,64</v>
          </cell>
        </row>
        <row r="6190">
          <cell r="A6190" t="str">
            <v>98101</v>
          </cell>
          <cell r="B6190" t="str">
            <v>SUMIDOURO RETANGULAR, EM ALVENARIA COM BLOCOS DE CONCRETO, DIMENSÕES INTERNAS: 1,6 X 5,8 X 3,0 M, ÁREA DE INFILTRAÇÃO: 50 M² (PARA 20 CONTRIBUINTES). AF_05/2018</v>
          </cell>
          <cell r="D6190" t="str">
            <v>UN</v>
          </cell>
          <cell r="E6190" t="str">
            <v>6.394,25</v>
          </cell>
          <cell r="F6190" t="str">
            <v>6.728,79</v>
          </cell>
        </row>
        <row r="6191">
          <cell r="A6191" t="str">
            <v>98109</v>
          </cell>
          <cell r="B6191" t="str">
            <v>CAIXA DE GORDURA ESPECIAL (CAPACIDADE: 312 L - PARA ATÉ 146 PESSOAS SERVIDAS NO PICO), RETANGULAR, EM ALVENARIA COM BLOCOS DE CONCRETO, DIMENSÕES INTERNAS = 0,4X1,2 M, ALTURA INTERNA = 1 M. AF_05/2018</v>
          </cell>
          <cell r="D6191" t="str">
            <v>UN</v>
          </cell>
          <cell r="E6191" t="str">
            <v>564,10</v>
          </cell>
          <cell r="F6191" t="str">
            <v>604,15</v>
          </cell>
        </row>
        <row r="6192">
          <cell r="A6192" t="str">
            <v>98110</v>
          </cell>
          <cell r="B6192" t="str">
            <v>CAIXA DE GORDURA PEQUENA (CAPACIDADE: 19 L), CIRCULAR, EM PVC, DIÂMETRO INTERNO= 0,3 M. AF_05/2018</v>
          </cell>
          <cell r="D6192" t="str">
            <v>UN</v>
          </cell>
          <cell r="E6192" t="str">
            <v>367,97</v>
          </cell>
          <cell r="F6192" t="str">
            <v>369,29</v>
          </cell>
        </row>
        <row r="6193">
          <cell r="A6193" t="str">
            <v>98111</v>
          </cell>
          <cell r="B6193" t="str">
            <v>CAIXA DE INSPEÇÃO PARA ATERRAMENTO, CIRCULAR, EM POLIETILENO, DIÂMETRO INTERNO = 0,3 M. AF_05/2018</v>
          </cell>
          <cell r="D6193" t="str">
            <v>UN</v>
          </cell>
          <cell r="E6193" t="str">
            <v>18,66</v>
          </cell>
          <cell r="F6193" t="str">
            <v>19,37</v>
          </cell>
        </row>
        <row r="6194">
          <cell r="A6194" t="str">
            <v>98114</v>
          </cell>
          <cell r="B6194" t="str">
            <v>TAMPA CIRCULAR PARA ESGOTO E DRENAGEM, EM FERRO FUNDIDO, DIÂMETRO INTERNO = 0,6 M. AF_05/2018</v>
          </cell>
          <cell r="D6194" t="str">
            <v>UN</v>
          </cell>
          <cell r="E6194" t="str">
            <v>369,12</v>
          </cell>
          <cell r="F6194" t="str">
            <v>374,09</v>
          </cell>
        </row>
        <row r="6195">
          <cell r="A6195" t="str">
            <v>98115</v>
          </cell>
          <cell r="B6195" t="str">
            <v>TAMPA CIRCULAR PARA ESGOTO E DRENAGEM, EM CONCRETO PRÉ-MOLDADO, DIÂMETRO INTERNO = 0,6 M. AF_05/2018</v>
          </cell>
          <cell r="D6195" t="str">
            <v>UN</v>
          </cell>
          <cell r="E6195" t="str">
            <v>86,33</v>
          </cell>
          <cell r="F6195" t="str">
            <v>91,26</v>
          </cell>
        </row>
        <row r="6196">
          <cell r="A6196" t="str">
            <v>89957</v>
          </cell>
          <cell r="B6196" t="str">
            <v>PONTO DE CONSUMO TERMINAL DE ÁGUA FRIA (SUBRAMAL) COM TUBULAÇÃO DE PVC, DN 25 MM, INSTALADO EM RAMAL DE ÁGUA, INCLUSOS RASGO E CHUMBAMENTO EM ALVENARIA. AF_12/2014</v>
          </cell>
          <cell r="D6196" t="str">
            <v>UN</v>
          </cell>
          <cell r="E6196" t="str">
            <v>91,82</v>
          </cell>
          <cell r="F6196" t="str">
            <v>100,09</v>
          </cell>
        </row>
        <row r="6197">
          <cell r="A6197" t="str">
            <v>89959</v>
          </cell>
          <cell r="B6197" t="str">
            <v>PONTO DE CONSUMO TERMINAL DE ÁGUA QUENTE (SUBRAMAL) COM TUBULAÇÃO DE CPVC, DN 22 MM, INSTALADO EM RAMAL DE ÁGUA, INCLUSOS RASGO E CHUMBAMENTO EM ALVENARIA. AF_12/2014</v>
          </cell>
          <cell r="D6197" t="str">
            <v>UN</v>
          </cell>
          <cell r="E6197" t="str">
            <v>153,70</v>
          </cell>
          <cell r="F6197" t="str">
            <v>163,65</v>
          </cell>
        </row>
        <row r="6198">
          <cell r="A6198" t="str">
            <v>74093/1</v>
          </cell>
          <cell r="B6198" t="str">
            <v>VALVULA PE COM CRIVO BRONZE 1.1/4" - FORNECIMENTO E INSTALACAO</v>
          </cell>
          <cell r="D6198" t="str">
            <v>UN</v>
          </cell>
          <cell r="E6198" t="str">
            <v>69,05</v>
          </cell>
          <cell r="F6198" t="str">
            <v>70,90</v>
          </cell>
        </row>
        <row r="6199">
          <cell r="A6199" t="str">
            <v>74169/1</v>
          </cell>
          <cell r="B6199" t="str">
            <v>REGISTRO/VALVULA GLOBO ANGULAR 45 GRAUS EM LATAO PARA HIDRANTES DE INCÊNDIO PREDIAL DN 2.1/2, COM VOLANTE, CLASSE DE PRESSAO DE ATE 200 PSI - FORNECIMENTO E INSTALACAO</v>
          </cell>
          <cell r="D6199" t="str">
            <v>UN</v>
          </cell>
          <cell r="E6199" t="str">
            <v>188,90</v>
          </cell>
          <cell r="F6199" t="str">
            <v>195,10</v>
          </cell>
        </row>
        <row r="6200">
          <cell r="A6200" t="str">
            <v>89349</v>
          </cell>
          <cell r="B6200" t="str">
            <v>REGISTRO DE PRESSÃO BRUTO, LATÃO, ROSCÁVEL, 1/2", FORNECIDO E INSTALADO EM RAMAL DE ÁGUA. AF_12/2014</v>
          </cell>
          <cell r="D6200" t="str">
            <v>UN</v>
          </cell>
          <cell r="E6200" t="str">
            <v>20,00</v>
          </cell>
          <cell r="F6200" t="str">
            <v>20,67</v>
          </cell>
        </row>
        <row r="6201">
          <cell r="A6201" t="str">
            <v>89351</v>
          </cell>
          <cell r="B6201" t="str">
            <v>REGISTRO DE PRESSÃO BRUTO, LATÃO,  ROSCÁVEL, 3/4, FORNECIDO E INSTALADO EM RAMAL DE ÁGUA. AF_12/2014</v>
          </cell>
          <cell r="D6201" t="str">
            <v>UN</v>
          </cell>
          <cell r="E6201" t="str">
            <v>22,67</v>
          </cell>
          <cell r="F6201" t="str">
            <v>23,34</v>
          </cell>
        </row>
        <row r="6202">
          <cell r="A6202" t="str">
            <v>89352</v>
          </cell>
          <cell r="B6202" t="str">
            <v>REGISTRO DE GAVETA BRUTO, LATÃO, ROSCÁVEL, 1/2", FORNECIDO E INSTALADO EM RAMAL DE ÁGUA. AF_12/2014</v>
          </cell>
          <cell r="D6202" t="str">
            <v>UN</v>
          </cell>
          <cell r="E6202" t="str">
            <v>25,66</v>
          </cell>
          <cell r="F6202" t="str">
            <v>26,33</v>
          </cell>
        </row>
        <row r="6203">
          <cell r="A6203" t="str">
            <v>89353</v>
          </cell>
          <cell r="B6203" t="str">
            <v>REGISTRO DE GAVETA BRUTO, LATÃO, ROSCÁVEL, 3/4", FORNECIDO E INSTALADO EM RAMAL DE ÁGUA. AF_12/2014</v>
          </cell>
          <cell r="D6203" t="str">
            <v>UN</v>
          </cell>
          <cell r="E6203" t="str">
            <v>26,72</v>
          </cell>
          <cell r="F6203" t="str">
            <v>27,39</v>
          </cell>
        </row>
        <row r="6204">
          <cell r="A6204" t="str">
            <v>89354</v>
          </cell>
          <cell r="B6204" t="str">
            <v>MISTURADOR MONOCOMANDO PARA CHUVEIRO, BASE BRUTA E ACABAMENTO CROMADO, FORNECIDO E INSTALADO EM RAMAL DE ÁGUA. AF_12/2014</v>
          </cell>
          <cell r="D6204" t="str">
            <v>UN</v>
          </cell>
          <cell r="E6204" t="str">
            <v>204,11</v>
          </cell>
          <cell r="F6204" t="str">
            <v>205,45</v>
          </cell>
        </row>
        <row r="6205">
          <cell r="A6205" t="str">
            <v>89969</v>
          </cell>
          <cell r="B6205" t="str">
            <v>KIT DE REGISTRO DE PRESSÃO BRUTO DE LATÃO ½", INCLUSIVE CONEXÕES,  ROSCÁVEL, INSTALADO EM RAMAL DE ÁGUA FRIA - FORNECIMENTO E INSTALAÇÃO. AF_12/2014</v>
          </cell>
          <cell r="D6205" t="str">
            <v>UN</v>
          </cell>
          <cell r="E6205" t="str">
            <v>29,70</v>
          </cell>
          <cell r="F6205" t="str">
            <v>30,83</v>
          </cell>
        </row>
        <row r="6206">
          <cell r="A6206" t="str">
            <v>89970</v>
          </cell>
          <cell r="B6206" t="str">
            <v>KIT DE REGISTRO DE PRESSÃO BRUTO DE LATÃO ¾", INCLUSIVE CONEXÕES, ROSCÁVEL, INSTALADO EM RAMAL DE ÁGUA FRIA - FORNECIMENTO E INSTALAÇÃO. AF_12/2014</v>
          </cell>
          <cell r="D6206" t="str">
            <v>UN</v>
          </cell>
          <cell r="E6206" t="str">
            <v>32,25</v>
          </cell>
          <cell r="F6206" t="str">
            <v>33,60</v>
          </cell>
        </row>
        <row r="6207">
          <cell r="A6207" t="str">
            <v>89971</v>
          </cell>
          <cell r="B6207" t="str">
            <v>KIT DE REGISTRO DE GAVETA BRUTO DE LATÃO ½", INCLUSIVE CONEXÕES, ROSCÁVEL, INSTALADO EM RAMAL DE ÁGUA FRIA - FORNECIMENTO E INSTALAÇÃO. AF_12/2014</v>
          </cell>
          <cell r="D6207" t="str">
            <v>UN</v>
          </cell>
          <cell r="E6207" t="str">
            <v>33,28</v>
          </cell>
          <cell r="F6207" t="str">
            <v>34,53</v>
          </cell>
        </row>
        <row r="6208">
          <cell r="A6208" t="str">
            <v>89972</v>
          </cell>
          <cell r="B6208" t="str">
            <v>KIT DE REGISTRO DE GAVETA BRUTO DE LATÃO ¾", INCLUSIVE CONEXÕES, ROSCÁVEL, INSTALADO EM RAMAL DE ÁGUA FRIA - FORNECIMENTO E INSTALAÇÃO. AF_12/2014</v>
          </cell>
          <cell r="D6208" t="str">
            <v>UN</v>
          </cell>
          <cell r="E6208" t="str">
            <v>35,76</v>
          </cell>
          <cell r="F6208" t="str">
            <v>37,11</v>
          </cell>
        </row>
        <row r="6209">
          <cell r="A6209" t="str">
            <v>89973</v>
          </cell>
          <cell r="B6209" t="str">
            <v>KIT DE MISTURADOR BASE BRUTA DE LATÃO ¾" MONOCOMANDO PARA CHUVEIRO, INCLUSIVE CONEXÕES, INSTALADO EM RAMAL DE ÁGUA - FORNECIMENTO E INSTALAÇÃO. AF_12/2014</v>
          </cell>
          <cell r="D6209" t="str">
            <v>UN</v>
          </cell>
          <cell r="E6209" t="str">
            <v>339,97</v>
          </cell>
          <cell r="F6209" t="str">
            <v>345,66</v>
          </cell>
        </row>
        <row r="6210">
          <cell r="A6210" t="str">
            <v>89974</v>
          </cell>
          <cell r="B6210" t="str">
            <v>KIT DE TÊ MISTURADOR EM CPVC ¾" COM DUPLO COMANDO PARA CHUVEIRO, INCLUSIVE CONEXÕES, INSTALADO EM RAMAL DE ÁGUA - FORNECIMENTO E INSTALAÇÃO. AF_12/2014</v>
          </cell>
          <cell r="D6210" t="str">
            <v>UN</v>
          </cell>
          <cell r="E6210" t="str">
            <v>191,53</v>
          </cell>
          <cell r="F6210" t="str">
            <v>197,53</v>
          </cell>
        </row>
        <row r="6211">
          <cell r="A6211" t="str">
            <v>89984</v>
          </cell>
          <cell r="B6211" t="str">
            <v>REGISTRO DE PRESSÃO BRUTO, LATÃO, ROSCÁVEL, 1/2", COM ACABAMENTO E CANOPLA CROMADOS. FORNECIDO E INSTALADO EM RAMAL DE ÁGUA. AF_12/2014</v>
          </cell>
          <cell r="D6211" t="str">
            <v>UN</v>
          </cell>
          <cell r="E6211" t="str">
            <v>53,94</v>
          </cell>
          <cell r="F6211" t="str">
            <v>54,85</v>
          </cell>
        </row>
        <row r="6212">
          <cell r="A6212" t="str">
            <v>89985</v>
          </cell>
          <cell r="B6212" t="str">
            <v>REGISTRO DE PRESSÃO BRUTO, LATÃO, ROSCÁVEL, 3/4", COM ACABAMENTO E CANOPLA CROMADOS. FORNECIDO E INSTALADO EM RAMAL DE ÁGUA. AF_12/2014</v>
          </cell>
          <cell r="D6212" t="str">
            <v>UN</v>
          </cell>
          <cell r="E6212" t="str">
            <v>55,48</v>
          </cell>
          <cell r="F6212" t="str">
            <v>56,39</v>
          </cell>
        </row>
        <row r="6213">
          <cell r="A6213" t="str">
            <v>89986</v>
          </cell>
          <cell r="B6213" t="str">
            <v>REGISTRO DE GAVETA BRUTO, LATÃO, ROSCÁVEL, 1/2", COM ACABAMENTO E CANOPLA CROMADOS. FORNECIDO E INSTALADO EM RAMAL DE ÁGUA. AF_12/2014</v>
          </cell>
          <cell r="D6213" t="str">
            <v>UN</v>
          </cell>
          <cell r="E6213" t="str">
            <v>52,64</v>
          </cell>
          <cell r="F6213" t="str">
            <v>53,55</v>
          </cell>
        </row>
        <row r="6214">
          <cell r="A6214" t="str">
            <v>89987</v>
          </cell>
          <cell r="B6214" t="str">
            <v>REGISTRO DE GAVETA BRUTO, LATÃO, ROSCÁVEL, 3/4", COM ACABAMENTO E CANOPLA CROMADOS. FORNECIDO E INSTALADO EM RAMAL DE ÁGUA. AF_12/2014</v>
          </cell>
          <cell r="D6214" t="str">
            <v>UN</v>
          </cell>
          <cell r="E6214" t="str">
            <v>58,32</v>
          </cell>
          <cell r="F6214" t="str">
            <v>59,23</v>
          </cell>
        </row>
        <row r="6215">
          <cell r="A6215" t="str">
            <v>90371</v>
          </cell>
          <cell r="B6215" t="str">
            <v>REGISTRO DE ESFERA, PVC, ROSCÁVEL, 3/4", FORNECIDO E INSTALADO EM RAMAL DE ÁGUA. AF_03/2015</v>
          </cell>
          <cell r="D6215" t="str">
            <v>UN</v>
          </cell>
          <cell r="E6215" t="str">
            <v>21,43</v>
          </cell>
          <cell r="F6215" t="str">
            <v>22,10</v>
          </cell>
        </row>
        <row r="6216">
          <cell r="A6216" t="str">
            <v>94489</v>
          </cell>
          <cell r="B6216" t="str">
            <v>REGISTRO DE ESFERA, PVC, SOLDÁVEL, DN  25 MM, INSTALADO EM RESERVAÇÃO DE ÁGUA DE EDIFICAÇÃO QUE POSSUA RESERVATÓRIO DE FIBRA/FIBROCIMENTO   FORNECIMENTO E INSTALAÇÃO. AF_06/2016</v>
          </cell>
          <cell r="D6216" t="str">
            <v>UN</v>
          </cell>
          <cell r="E6216" t="str">
            <v>18,81</v>
          </cell>
          <cell r="F6216" t="str">
            <v>18,99</v>
          </cell>
        </row>
        <row r="6217">
          <cell r="A6217" t="str">
            <v>94490</v>
          </cell>
          <cell r="B6217" t="str">
            <v>REGISTRO DE ESFERA, PVC, SOLDÁVEL, DN  32 MM, INSTALADO EM RESERVAÇÃO DE ÁGUA DE EDIFICAÇÃO QUE POSSUA RESERVATÓRIO DE FIBRA/FIBROCIMENTO   FORNECIMENTO E INSTALAÇÃO. AF_06/2016</v>
          </cell>
          <cell r="D6217" t="str">
            <v>UN</v>
          </cell>
          <cell r="E6217" t="str">
            <v>31,09</v>
          </cell>
          <cell r="F6217" t="str">
            <v>31,62</v>
          </cell>
        </row>
        <row r="6218">
          <cell r="A6218" t="str">
            <v>94491</v>
          </cell>
          <cell r="B6218" t="str">
            <v>REGISTRO DE ESFERA, PVC, SOLDÁVEL, DN  40 MM, INSTALADO EM RESERVAÇÃO DE ÁGUA DE EDIFICAÇÃO QUE POSSUA RESERVATÓRIO DE FIBRA/FIBROCIMENTO   FORNECIMENTO E INSTALAÇÃO. AF_06/2016</v>
          </cell>
          <cell r="D6218" t="str">
            <v>UN</v>
          </cell>
          <cell r="E6218" t="str">
            <v>42,92</v>
          </cell>
          <cell r="F6218" t="str">
            <v>43,68</v>
          </cell>
        </row>
        <row r="6219">
          <cell r="A6219" t="str">
            <v>94492</v>
          </cell>
          <cell r="B6219" t="str">
            <v>REGISTRO DE ESFERA, PVC, SOLDÁVEL, DN  50 MM, INSTALADO EM RESERVAÇÃO DE ÁGUA DE EDIFICAÇÃO QUE POSSUA RESERVATÓRIO DE FIBRA/FIBROCIMENTO   FORNECIMENTO E INSTALAÇÃO. AF_06/2016</v>
          </cell>
          <cell r="D6219" t="str">
            <v>UN</v>
          </cell>
          <cell r="E6219" t="str">
            <v>44,00</v>
          </cell>
          <cell r="F6219" t="str">
            <v>44,76</v>
          </cell>
        </row>
        <row r="6220">
          <cell r="A6220" t="str">
            <v>94493</v>
          </cell>
          <cell r="B6220" t="str">
            <v>REGISTRO DE ESFERA, PVC, SOLDÁVEL, DN  60 MM, INSTALADO EM RESERVAÇÃO DE ÁGUA DE EDIFICAÇÃO QUE POSSUA RESERVATÓRIO DE FIBRA/FIBROCIMENTO   FORNECIMENTO E INSTALAÇÃO. AF_06/2016</v>
          </cell>
          <cell r="D6220" t="str">
            <v>UN</v>
          </cell>
          <cell r="E6220" t="str">
            <v>80,39</v>
          </cell>
          <cell r="F6220" t="str">
            <v>81,63</v>
          </cell>
        </row>
        <row r="6221">
          <cell r="A6221" t="str">
            <v>94494</v>
          </cell>
          <cell r="B6221" t="str">
            <v>REGISTRO DE GAVETA BRUTO, LATÃO, ROSCÁVEL, 3/4, INSTALADO EM RESERVAÇÃO DE ÁGUA DE EDIFICAÇÃO QUE POSSUA RESERVATÓRIO DE FIBRA/FIBROCIMENTO  FORNECIMENTO E INSTALAÇÃO. AF_06/2016</v>
          </cell>
          <cell r="D6221" t="str">
            <v>UN</v>
          </cell>
          <cell r="E6221" t="str">
            <v>44,04</v>
          </cell>
          <cell r="F6221" t="str">
            <v>46,65</v>
          </cell>
        </row>
        <row r="6222">
          <cell r="A6222" t="str">
            <v>94495</v>
          </cell>
          <cell r="B6222" t="str">
            <v>REGISTRO DE GAVETA BRUTO, LATÃO, ROSCÁVEL, 1, INSTALADO EM RESERVAÇÃO DE ÁGUA DE EDIFICAÇÃO QUE POSSUA RESERVATÓRIO DE FIBRA/FIBROCIMENTO  FORNECIMENTO E INSTALAÇÃO. AF_06/2016</v>
          </cell>
          <cell r="D6222" t="str">
            <v>UN</v>
          </cell>
          <cell r="E6222" t="str">
            <v>55,90</v>
          </cell>
          <cell r="F6222" t="str">
            <v>58,51</v>
          </cell>
        </row>
        <row r="6223">
          <cell r="A6223" t="str">
            <v>94496</v>
          </cell>
          <cell r="B6223" t="str">
            <v>REGISTRO DE GAVETA BRUTO, LATÃO, ROSCÁVEL, 1 1/4, INSTALADO EM RESERVAÇÃO DE ÁGUA DE EDIFICAÇÃO QUE POSSUA RESERVATÓRIO DE FIBRA/FIBROCIMENTO  FORNECIMENTO E INSTALAÇÃO. AF_06/2016</v>
          </cell>
          <cell r="D6223" t="str">
            <v>UN</v>
          </cell>
          <cell r="E6223" t="str">
            <v>68,22</v>
          </cell>
          <cell r="F6223" t="str">
            <v>70,86</v>
          </cell>
        </row>
        <row r="6224">
          <cell r="A6224" t="str">
            <v>94497</v>
          </cell>
          <cell r="B6224" t="str">
            <v>REGISTRO DE GAVETA BRUTO, LATÃO, ROSCÁVEL, 1 1/2, INSTALADO EM RESERVAÇÃO DE ÁGUA DE EDIFICAÇÃO QUE POSSUA RESERVATÓRIO DE FIBRA/FIBROCIMENTO  FORNECIMENTO E INSTALAÇÃO. AF_06/2016</v>
          </cell>
          <cell r="D6224" t="str">
            <v>UN</v>
          </cell>
          <cell r="E6224" t="str">
            <v>79,79</v>
          </cell>
          <cell r="F6224" t="str">
            <v>82,43</v>
          </cell>
        </row>
        <row r="6225">
          <cell r="A6225" t="str">
            <v>94498</v>
          </cell>
          <cell r="B6225" t="str">
            <v>REGISTRO DE GAVETA BRUTO, LATÃO, ROSCÁVEL, 2, INSTALADO EM RESERVAÇÃO DE ÁGUA DE EDIFICAÇÃO QUE POSSUA RESERVATÓRIO DE FIBRA/FIBROCIMENTO  FORNECIMENTO E INSTALAÇÃO. AF_06/2016</v>
          </cell>
          <cell r="D6225" t="str">
            <v>UN</v>
          </cell>
          <cell r="E6225" t="str">
            <v>102,80</v>
          </cell>
          <cell r="F6225" t="str">
            <v>105,55</v>
          </cell>
        </row>
        <row r="6226">
          <cell r="A6226" t="str">
            <v>94499</v>
          </cell>
          <cell r="B6226" t="str">
            <v>REGISTRO DE GAVETA BRUTO, LATÃO, ROSCÁVEL, 2 1/2, INSTALADO EM RESERVAÇÃO DE ÁGUA DE EDIFICAÇÃO QUE POSSUA RESERVATÓRIO DE FIBRA/FIBROCIMENTO  FORNECIMENTO E INSTALAÇÃO. AF_06/2016</v>
          </cell>
          <cell r="D6226" t="str">
            <v>UN</v>
          </cell>
          <cell r="E6226" t="str">
            <v>186,06</v>
          </cell>
          <cell r="F6226" t="str">
            <v>188,81</v>
          </cell>
        </row>
        <row r="6227">
          <cell r="A6227" t="str">
            <v>94500</v>
          </cell>
          <cell r="B6227" t="str">
            <v>REGISTRO DE GAVETA BRUTO, LATÃO, ROSCÁVEL, 3, INSTALADO EM RESERVAÇÃO DE ÁGUA DE EDIFICAÇÃO QUE POSSUA RESERVATÓRIO DE FIBRA/FIBROCIMENTO  FORNECIMENTO E INSTALAÇÃO. AF_06/2016</v>
          </cell>
          <cell r="D6227" t="str">
            <v>UN</v>
          </cell>
          <cell r="E6227" t="str">
            <v>221,09</v>
          </cell>
          <cell r="F6227" t="str">
            <v>223,93</v>
          </cell>
        </row>
        <row r="6228">
          <cell r="A6228" t="str">
            <v>94501</v>
          </cell>
          <cell r="B6228" t="str">
            <v>REGISTRO DE GAVETA BRUTO, LATÃO, ROSCÁVEL, 4, INSTALADO EM RESERVAÇÃO DE ÁGUA DE EDIFICAÇÃO QUE POSSUA RESERVATÓRIO DE FIBRA/FIBROCIMENTO  FORNECIMENTO E INSTALAÇÃO. AF_06/2016</v>
          </cell>
          <cell r="D6228" t="str">
            <v>UN</v>
          </cell>
          <cell r="E6228" t="str">
            <v>432,04</v>
          </cell>
          <cell r="F6228" t="str">
            <v>434,88</v>
          </cell>
        </row>
        <row r="6229">
          <cell r="A6229" t="str">
            <v>94792</v>
          </cell>
          <cell r="B6229" t="str">
            <v>REGISTRO DE GAVETA BRUTO, LATÃO, ROSCÁVEL, 1, COM ACABAMENTO E CANOPLA CROMADOS, INSTALADO EM RESERVAÇÃO DE ÁGUA DE EDIFICAÇÃO QUE POSSUA RESERVATÓRIO DE FIBRA/FIBROCIMENTO  FORNECIMENTO E INSTALAÇÃO. AF_06/2016</v>
          </cell>
          <cell r="D6229" t="str">
            <v>UN</v>
          </cell>
          <cell r="E6229" t="str">
            <v>84,75</v>
          </cell>
          <cell r="F6229" t="str">
            <v>87,36</v>
          </cell>
        </row>
        <row r="6230">
          <cell r="A6230" t="str">
            <v>94793</v>
          </cell>
          <cell r="B6230" t="str">
            <v>REGISTRO DE GAVETA BRUTO, LATÃO, ROSCÁVEL, 1 1/4, COM ACABAMENTO E CANOPLA CROMADOS, INSTALADO EM RESERVAÇÃO DE ÁGUA DE EDIFICAÇÃO QUE POSSUA RESERVATÓRIO DE FIBRA/FIBROCIMENTO  FORNECIMENTO E INSTALAÇÃO. AF_06/2016</v>
          </cell>
          <cell r="D6230" t="str">
            <v>UN</v>
          </cell>
          <cell r="E6230" t="str">
            <v>109,23</v>
          </cell>
          <cell r="F6230" t="str">
            <v>111,87</v>
          </cell>
        </row>
        <row r="6231">
          <cell r="A6231" t="str">
            <v>94794</v>
          </cell>
          <cell r="B6231" t="str">
            <v>REGISTRO DE GAVETA BRUTO, LATÃO, ROSCÁVEL, 1 1/2, COM ACABAMENTO E CANOPLA CROMADOS, INSTALADO EM RESERVAÇÃO DE ÁGUA DE EDIFICAÇÃO QUE POSSUA RESERVATÓRIO DE FIBRA/FIBROCIMENTO  FORNECIMENTO E INSTALAÇÃO. AF_06/2016</v>
          </cell>
          <cell r="D6231" t="str">
            <v>UN</v>
          </cell>
          <cell r="E6231" t="str">
            <v>113,13</v>
          </cell>
          <cell r="F6231" t="str">
            <v>115,77</v>
          </cell>
        </row>
        <row r="6232">
          <cell r="A6232" t="str">
            <v>94795</v>
          </cell>
          <cell r="B6232" t="str">
            <v>TORNEIRA DE BOIA, ROSCÁVEL, 1/2 , FORNECIDA E INSTALADA EM RESERVAÇÃO DE ÁGUA. AF_06/2016</v>
          </cell>
          <cell r="D6232" t="str">
            <v>UN</v>
          </cell>
          <cell r="E6232" t="str">
            <v>25,36</v>
          </cell>
          <cell r="F6232" t="str">
            <v>25,81</v>
          </cell>
        </row>
        <row r="6233">
          <cell r="A6233" t="str">
            <v>94796</v>
          </cell>
          <cell r="B6233" t="str">
            <v>TORNEIRA DE BOIA, ROSCÁVEL, 3/4 , FORNECIDA E INSTALADA EM RESERVAÇÃO DE ÁGUA. AF_06/2016</v>
          </cell>
          <cell r="D6233" t="str">
            <v>UN</v>
          </cell>
          <cell r="E6233" t="str">
            <v>29,14</v>
          </cell>
          <cell r="F6233" t="str">
            <v>29,82</v>
          </cell>
        </row>
        <row r="6234">
          <cell r="A6234" t="str">
            <v>94797</v>
          </cell>
          <cell r="B6234" t="str">
            <v>TORNEIRA DE BOIA, ROSCÁVEL, 1, FORNECIDA E INSTALADA EM RESERVAÇÃO DE ÁGUA. AF_06/2016</v>
          </cell>
          <cell r="D6234" t="str">
            <v>UN</v>
          </cell>
          <cell r="E6234" t="str">
            <v>44,68</v>
          </cell>
          <cell r="F6234" t="str">
            <v>45,59</v>
          </cell>
        </row>
        <row r="6235">
          <cell r="A6235" t="str">
            <v>94798</v>
          </cell>
          <cell r="B6235" t="str">
            <v>TORNEIRA DE BOIA, ROSCÁVEL, 1 1/4 , FORNECIDA E INSTALADA EM RESERVAÇÃO DE ÁGUA. AF_06/2016</v>
          </cell>
          <cell r="D6235" t="str">
            <v>UN</v>
          </cell>
          <cell r="E6235" t="str">
            <v>98,95</v>
          </cell>
          <cell r="F6235" t="str">
            <v>100,08</v>
          </cell>
        </row>
        <row r="6236">
          <cell r="A6236" t="str">
            <v>94799</v>
          </cell>
          <cell r="B6236" t="str">
            <v>TORNEIRA DE BOIA, ROSCÁVEL, 1 1/2 , FORNECIDA E INSTALADA EM RESERVAÇÃO DE ÁGUA. AF_06/2016</v>
          </cell>
          <cell r="D6236" t="str">
            <v>UN</v>
          </cell>
          <cell r="E6236" t="str">
            <v>95,36</v>
          </cell>
          <cell r="F6236" t="str">
            <v>96,72</v>
          </cell>
        </row>
        <row r="6237">
          <cell r="A6237" t="str">
            <v>94800</v>
          </cell>
          <cell r="B6237" t="str">
            <v>TORNEIRA DE BOIA, ROSCÁVEL, 2, FORNECIDA E INSTALADA EM RESERVAÇÃO DE ÁGUA. AF_06/2016</v>
          </cell>
          <cell r="D6237" t="str">
            <v>UN</v>
          </cell>
          <cell r="E6237" t="str">
            <v>163,64</v>
          </cell>
          <cell r="F6237" t="str">
            <v>165,45</v>
          </cell>
        </row>
        <row r="6238">
          <cell r="A6238" t="str">
            <v>95248</v>
          </cell>
          <cell r="B6238" t="str">
            <v>VÁLVULA DE ESFERA BRUTA, BRONZE, ROSCÁVEL, 1/2  , INSTALADO EM RESERVAÇÃO DE ÁGUA DE EDIFICAÇÃO QUE POSSUA RESERVATÓRIO DE FIBRA/FIBROCIMENTO - FORNECIMENTO E INSTALAÇÃO. AF_06/2016</v>
          </cell>
          <cell r="D6238" t="str">
            <v>UN</v>
          </cell>
          <cell r="E6238" t="str">
            <v>52,67</v>
          </cell>
          <cell r="F6238" t="str">
            <v>55,28</v>
          </cell>
        </row>
        <row r="6239">
          <cell r="A6239" t="str">
            <v>95249</v>
          </cell>
          <cell r="B6239" t="str">
            <v>VÁLVULA DE ESFERA BRUTA, BRONZE, ROSCÁVEL, 3/4'', INSTALADO EM RESERVAÇÃO DE ÁGUA DE EDIFICAÇÃO QUE POSSUA RESERVATÓRIO DE FIBRA/FIBROCIMENTO - FORNECIMENTO E INSTALAÇÃO. AF_06/2016</v>
          </cell>
          <cell r="D6239" t="str">
            <v>UN</v>
          </cell>
          <cell r="E6239" t="str">
            <v>57,17</v>
          </cell>
          <cell r="F6239" t="str">
            <v>59,78</v>
          </cell>
        </row>
        <row r="6240">
          <cell r="A6240" t="str">
            <v>95250</v>
          </cell>
          <cell r="B6240" t="str">
            <v>VÁLVULA DE ESFERA BRUTA, BRONZE, ROSCÁVEL, 1'', INSTALADO EM RESERVAÇÃO DE ÁGUA DE EDIFICAÇÃO QUE POSSUA RESERVATÓRIO DE FIBRA/FIBROCIMENTO -   FORNECIMENTO E INSTALAÇÃO. AF_06/2016</v>
          </cell>
          <cell r="D6240" t="str">
            <v>UN</v>
          </cell>
          <cell r="E6240" t="str">
            <v>68,94</v>
          </cell>
          <cell r="F6240" t="str">
            <v>71,55</v>
          </cell>
        </row>
        <row r="6241">
          <cell r="A6241" t="str">
            <v>95251</v>
          </cell>
          <cell r="B6241" t="str">
            <v>VÁLVULA DE ESFERA BRUTA, BRONZE, ROSCÁVEL, 1 1/4'', INSTALADO EM RESERVAÇÃO DE ÁGUA DE EDIFICAÇÃO QUE POSSUA RESERVATÓRIO DE FIBRA/FIBROCIMENTO -   FORNECIMENTO E INSTALAÇÃO. AF_06/2016</v>
          </cell>
          <cell r="D6241" t="str">
            <v>UN</v>
          </cell>
          <cell r="E6241" t="str">
            <v>91,78</v>
          </cell>
          <cell r="F6241" t="str">
            <v>94,42</v>
          </cell>
        </row>
        <row r="6242">
          <cell r="A6242" t="str">
            <v>95252</v>
          </cell>
          <cell r="B6242" t="str">
            <v>VÁLVULA DE ESFERA BRUTA, BRONZE, ROSCÁVEL, 1 1/2'', INSTALADO EM RESERVAÇÃO DE ÁGUA DE EDIFICAÇÃO QUE POSSUA RESERVATÓRIO DE FIBRA/FIBROCIMENTO -   FORNECIMENTO E INSTALAÇÃO. AF_06/2016</v>
          </cell>
          <cell r="D6242" t="str">
            <v>UN</v>
          </cell>
          <cell r="E6242" t="str">
            <v>105,65</v>
          </cell>
          <cell r="F6242" t="str">
            <v>108,29</v>
          </cell>
        </row>
        <row r="6243">
          <cell r="A6243" t="str">
            <v>95253</v>
          </cell>
          <cell r="B6243" t="str">
            <v>VÁLVULA DE ESFERA BRUTA, BRONZE, ROSCÁVEL, 2'', INSTALADO EM RESERVAÇÃO DE ÁGUA DE EDIFICAÇÃO QUE POSSUA RESERVATÓRIO DE FIBRA/FIBROCIMENTO - FORNECIMENTO E INSTALAÇÃO. AF_06/2016</v>
          </cell>
          <cell r="D6243" t="str">
            <v>UN</v>
          </cell>
          <cell r="E6243" t="str">
            <v>150,97</v>
          </cell>
          <cell r="F6243" t="str">
            <v>153,72</v>
          </cell>
        </row>
        <row r="6244">
          <cell r="A6244" t="str">
            <v>99619</v>
          </cell>
          <cell r="B6244" t="str">
            <v>VÁLVULA DE RETENÇÃO HORIZONTAL, DE BRONZE, ROSCÁVEL, 3/4" - FORNECIMENTO E INSTALAÇÃO. AF_01/2019</v>
          </cell>
          <cell r="D6244" t="str">
            <v>UN</v>
          </cell>
          <cell r="E6244" t="str">
            <v>51,99</v>
          </cell>
          <cell r="F6244" t="str">
            <v>52,66</v>
          </cell>
        </row>
        <row r="6245">
          <cell r="A6245" t="str">
            <v>99620</v>
          </cell>
          <cell r="B6245" t="str">
            <v>VÁLVULA DE RETENÇÃO HORIZONTAL, DE BRONZE, ROSCÁVEL, 1" - FORNECIMENTO E INSTALAÇÃO. AF_01/2019</v>
          </cell>
          <cell r="D6245" t="str">
            <v>UN</v>
          </cell>
          <cell r="E6245" t="str">
            <v>85,74</v>
          </cell>
          <cell r="F6245" t="str">
            <v>88,35</v>
          </cell>
        </row>
        <row r="6246">
          <cell r="A6246" t="str">
            <v>99621</v>
          </cell>
          <cell r="B6246" t="str">
            <v>VÁLVULA DE RETENÇÃO HORIZONTAL, DE BRONZE, ROSCÁVEL, 1 1/4" - FORNECIMENTO E INSTALAÇÃO. AF_01/2019</v>
          </cell>
          <cell r="D6246" t="str">
            <v>UN</v>
          </cell>
          <cell r="E6246" t="str">
            <v>117,23</v>
          </cell>
          <cell r="F6246" t="str">
            <v>119,87</v>
          </cell>
        </row>
        <row r="6247">
          <cell r="A6247" t="str">
            <v>99622</v>
          </cell>
          <cell r="B6247" t="str">
            <v>VÁLVULA DE RETENÇÃO HORIZONTAL, DE BRONZE, ROSCÁVEL, 1 1/2"  - FORNECIMENTO E INSTALAÇÃO. AF_01/2019</v>
          </cell>
          <cell r="D6247" t="str">
            <v>UN</v>
          </cell>
          <cell r="E6247" t="str">
            <v>128,18</v>
          </cell>
          <cell r="F6247" t="str">
            <v>130,82</v>
          </cell>
        </row>
        <row r="6248">
          <cell r="A6248" t="str">
            <v>99623</v>
          </cell>
          <cell r="B6248" t="str">
            <v>VÁLVULA DE RETENÇÃO HORIZONTAL, DE BRONZE, ROSCÁVEL, 2"  - FORNECIMENTO E INSTALAÇÃO. AF_01/2019</v>
          </cell>
          <cell r="D6248" t="str">
            <v>UN</v>
          </cell>
          <cell r="E6248" t="str">
            <v>171,05</v>
          </cell>
          <cell r="F6248" t="str">
            <v>173,80</v>
          </cell>
        </row>
        <row r="6249">
          <cell r="A6249" t="str">
            <v>99624</v>
          </cell>
          <cell r="B6249" t="str">
            <v>VÁLVULA DE RETENÇÃO HORIZONTAL, DE BRONZE, ROSCÁVEL, 2 1/2" - FORNECIMENTO E INSTALAÇÃO. AF_01/2019</v>
          </cell>
          <cell r="D6249" t="str">
            <v>UN</v>
          </cell>
          <cell r="E6249" t="str">
            <v>233,74</v>
          </cell>
          <cell r="F6249" t="str">
            <v>236,49</v>
          </cell>
        </row>
        <row r="6250">
          <cell r="A6250" t="str">
            <v>99625</v>
          </cell>
          <cell r="B6250" t="str">
            <v>VÁLVULA DE RETENÇÃO HORIZONTAL, DE BRONZE, ROSCÁVEL, 3" - FORNECIMENTO E INSTALAÇÃO. AF_01/2019</v>
          </cell>
          <cell r="D6250" t="str">
            <v>UN</v>
          </cell>
          <cell r="E6250" t="str">
            <v>314,36</v>
          </cell>
          <cell r="F6250" t="str">
            <v>317,20</v>
          </cell>
        </row>
        <row r="6251">
          <cell r="A6251" t="str">
            <v>99626</v>
          </cell>
          <cell r="B6251" t="str">
            <v>VÁLVULA DE RETENÇÃO HORIZONTAL, DE BRONZE, ROSCÁVEL, 4" - FORNECIMENTO E INSTALAÇÃO. AF_01/2019</v>
          </cell>
          <cell r="D6251" t="str">
            <v>UN</v>
          </cell>
          <cell r="E6251" t="str">
            <v>473,01</v>
          </cell>
          <cell r="F6251" t="str">
            <v>475,85</v>
          </cell>
        </row>
        <row r="6252">
          <cell r="A6252" t="str">
            <v>99627</v>
          </cell>
          <cell r="B6252" t="str">
            <v>VÁLVULA DE RETENÇÃO VERTICAL, DE BRONZE, ROSCÁVEL, 1/2" - FORNECIMENTO E INSTALAÇÃO. AF_01/2019</v>
          </cell>
          <cell r="D6252" t="str">
            <v>UN</v>
          </cell>
          <cell r="E6252" t="str">
            <v>51,62</v>
          </cell>
          <cell r="F6252" t="str">
            <v>54,26</v>
          </cell>
        </row>
        <row r="6253">
          <cell r="A6253" t="str">
            <v>99628</v>
          </cell>
          <cell r="B6253" t="str">
            <v>VÁLVULA DE RETENÇÃO VERTICAL, DE BRONZE, ROSCÁVEL, 3/4" - FORNECIMENTO E INSTALAÇÃO. AF_01/2019</v>
          </cell>
          <cell r="D6253" t="str">
            <v>UN</v>
          </cell>
          <cell r="E6253" t="str">
            <v>35,56</v>
          </cell>
          <cell r="F6253" t="str">
            <v>36,23</v>
          </cell>
        </row>
        <row r="6254">
          <cell r="A6254" t="str">
            <v>99629</v>
          </cell>
          <cell r="B6254" t="str">
            <v>VÁLVULA DE RETENÇÃO VERTICAL, DE BRONZE, ROSCÁVEL, 1" - FORNECIMENTO E INSTALAÇÃO. AF_01/2019</v>
          </cell>
          <cell r="D6254" t="str">
            <v>UN</v>
          </cell>
          <cell r="E6254" t="str">
            <v>55,60</v>
          </cell>
          <cell r="F6254" t="str">
            <v>58,21</v>
          </cell>
        </row>
        <row r="6255">
          <cell r="A6255" t="str">
            <v>99630</v>
          </cell>
          <cell r="B6255" t="str">
            <v>VÁLVULA DE RETENÇÃO VERTICAL, DE BRONZE, ROSCÁVEL, 1 1/4" - FORNECIMENTO E INSTALAÇÃO. AF_01/2019</v>
          </cell>
          <cell r="D6255" t="str">
            <v>UN</v>
          </cell>
          <cell r="E6255" t="str">
            <v>72,21</v>
          </cell>
          <cell r="F6255" t="str">
            <v>74,85</v>
          </cell>
        </row>
        <row r="6256">
          <cell r="A6256" t="str">
            <v>99631</v>
          </cell>
          <cell r="B6256" t="str">
            <v>VÁLVULA DE RETENÇÃO VERTICAL, DE BRONZE, ROSCÁVEL, 1 1/2" - FORNECIMENTO E INSTALAÇÃO. AF_01/2019</v>
          </cell>
          <cell r="D6256" t="str">
            <v>UN</v>
          </cell>
          <cell r="E6256" t="str">
            <v>79,52</v>
          </cell>
          <cell r="F6256" t="str">
            <v>82,16</v>
          </cell>
        </row>
        <row r="6257">
          <cell r="A6257" t="str">
            <v>99632</v>
          </cell>
          <cell r="B6257" t="str">
            <v>VÁLVULA DE RETENÇÃO VERTICAL, DE BRONZE, ROSCÁVEL, 2" - FORNECIMENTO E INSTALAÇÃO. AF_01/2019</v>
          </cell>
          <cell r="D6257" t="str">
            <v>UN</v>
          </cell>
          <cell r="E6257" t="str">
            <v>105,98</v>
          </cell>
          <cell r="F6257" t="str">
            <v>108,73</v>
          </cell>
        </row>
        <row r="6258">
          <cell r="A6258" t="str">
            <v>99633</v>
          </cell>
          <cell r="B6258" t="str">
            <v>VÁLVULA DE RETENÇÃO VERTICAL, DE BRONZE, ROSCÁVEL, 3" - FORNECIMENTO E INSTALAÇÃO. AF_01/2019</v>
          </cell>
          <cell r="D6258" t="str">
            <v>UN</v>
          </cell>
          <cell r="E6258" t="str">
            <v>203,03</v>
          </cell>
          <cell r="F6258" t="str">
            <v>205,87</v>
          </cell>
        </row>
        <row r="6259">
          <cell r="A6259" t="str">
            <v>99634</v>
          </cell>
          <cell r="B6259" t="str">
            <v>VÁLVULA DE RETENÇÃO VERTICAL, DE BRONZE, ROSCÁVEL, 4" - FORNECIMENTO E INSTALAÇÃO. AF_01/2019</v>
          </cell>
          <cell r="D6259" t="str">
            <v>UN</v>
          </cell>
          <cell r="E6259" t="str">
            <v>332,95</v>
          </cell>
          <cell r="F6259" t="str">
            <v>335,79</v>
          </cell>
        </row>
        <row r="6260">
          <cell r="A6260" t="str">
            <v>99635</v>
          </cell>
          <cell r="B6260" t="str">
            <v>VÁLVULA DE DESCARGA METÁLICA, BASE 1 1/2 ", ACABAMENTO METALICO CROMADO - FORNECIMENTO E INSTALAÇÃO. AF_01/2019</v>
          </cell>
          <cell r="D6260" t="str">
            <v>UN</v>
          </cell>
          <cell r="E6260" t="str">
            <v>180,61</v>
          </cell>
          <cell r="F6260" t="str">
            <v>183,25</v>
          </cell>
        </row>
        <row r="6261">
          <cell r="A6261" t="str">
            <v>95634</v>
          </cell>
          <cell r="B6261" t="str">
            <v>KIT CAVALETE PARA MEDIÇÃO DE ÁGUA - ENTRADA PRINCIPAL, EM PVC SOLDÁVEL DN 20 (½")   FORNECIMENTO E INSTALAÇÃO (EXCLUSIVE HIDRÔMETRO). AF_11/2016</v>
          </cell>
          <cell r="D6261" t="str">
            <v>UN</v>
          </cell>
          <cell r="E6261" t="str">
            <v>107,90</v>
          </cell>
          <cell r="F6261" t="str">
            <v>112,86</v>
          </cell>
        </row>
        <row r="6262">
          <cell r="A6262" t="str">
            <v>95635</v>
          </cell>
          <cell r="B6262" t="str">
            <v>KIT CAVALETE PARA MEDIÇÃO DE ÁGUA - ENTRADA PRINCIPAL, EM PVC SOLDÁVEL DN 25 (¾")   FORNECIMENTO E INSTALAÇÃO (EXCLUSIVE HIDRÔMETRO). AF_11/2016</v>
          </cell>
          <cell r="D6262" t="str">
            <v>UN</v>
          </cell>
          <cell r="E6262" t="str">
            <v>116,73</v>
          </cell>
          <cell r="F6262" t="str">
            <v>122,45</v>
          </cell>
        </row>
        <row r="6263">
          <cell r="A6263" t="str">
            <v>95637</v>
          </cell>
          <cell r="B6263" t="str">
            <v>KIT CAVALETE PARA MEDIÇÃO DE ÁGUA - ENTRADA PRINCIPAL, EM AÇO GALVANIZADO DN 32 (1 ¼)  FORNECIMENTO E INSTALAÇÃO (EXCLUSIVE HIDRÔMETRO). AF_11/2016</v>
          </cell>
          <cell r="D6263" t="str">
            <v>UN</v>
          </cell>
          <cell r="E6263" t="str">
            <v>364,24</v>
          </cell>
          <cell r="F6263" t="str">
            <v>383,12</v>
          </cell>
        </row>
        <row r="6264">
          <cell r="A6264" t="str">
            <v>95638</v>
          </cell>
          <cell r="B6264" t="str">
            <v>KIT CAVALETE PARA MEDIÇÃO DE ÁGUA - ENTRADA PRINCIPAL, EM AÇO GALVANIZADO DN 40 (1 ½)  FORNECIMENTO E INSTALAÇÃO (EXCLUSIVE HIDRÔMETRO). AF_11/2016</v>
          </cell>
          <cell r="D6264" t="str">
            <v>UN</v>
          </cell>
          <cell r="E6264" t="str">
            <v>442,76</v>
          </cell>
          <cell r="F6264" t="str">
            <v>464,53</v>
          </cell>
        </row>
        <row r="6265">
          <cell r="A6265" t="str">
            <v>95639</v>
          </cell>
          <cell r="B6265" t="str">
            <v>KIT CAVALETE PARA MEDIÇÃO DE ÁGUA - ENTRADA PRINCIPAL, EM AÇO GALVANIZADO DN 50 (2)  FORNECIMENTO E INSTALAÇÃO (EXCLUSIVE HIDRÔMETRO). AF_11/2016</v>
          </cell>
          <cell r="D6265" t="str">
            <v>UN</v>
          </cell>
          <cell r="E6265" t="str">
            <v>569,29</v>
          </cell>
          <cell r="F6265" t="str">
            <v>591,70</v>
          </cell>
        </row>
        <row r="6266">
          <cell r="A6266" t="str">
            <v>95641</v>
          </cell>
          <cell r="B6266" t="str">
            <v>KIT CAVALETE PARA MEDIÇÃO DE ÁGUA - ENTRADA INDIVIDUALIZADA, EM PVC DN 25 (¾), PARA 2 MEDIDORES  FORNECIMENTO E INSTALAÇÃO (EXCLUSIVE HIDRÔMETRO). AF_11/2016</v>
          </cell>
          <cell r="D6266" t="str">
            <v>UN</v>
          </cell>
          <cell r="E6266" t="str">
            <v>196,26</v>
          </cell>
          <cell r="F6266" t="str">
            <v>204,81</v>
          </cell>
        </row>
        <row r="6267">
          <cell r="A6267" t="str">
            <v>95642</v>
          </cell>
          <cell r="B6267" t="str">
            <v>KIT CAVALETE PARA MEDIÇÃO DE ÁGUA - ENTRADA INDIVIDUALIZADA, EM PVC DN 25 (¾), PARA 3 MEDIDORES  FORNECIMENTO E INSTALAÇÃO (EXCLUSIVE HIDRÔMETRO). AF_11/2016</v>
          </cell>
          <cell r="D6267" t="str">
            <v>UN</v>
          </cell>
          <cell r="E6267" t="str">
            <v>290,08</v>
          </cell>
          <cell r="F6267" t="str">
            <v>302,73</v>
          </cell>
        </row>
        <row r="6268">
          <cell r="A6268" t="str">
            <v>95643</v>
          </cell>
          <cell r="B6268" t="str">
            <v>KIT CAVALETE PARA MEDIÇÃO DE ÁGUA - ENTRADA INDIVIDUALIZADA, EM PVC DN 25 (¾), PARA 4 MEDIDORES  FORNECIMENTO E INSTALAÇÃO (EXCLUSIVE HIDRÔMETRO). AF_11/2016</v>
          </cell>
          <cell r="D6268" t="str">
            <v>UN</v>
          </cell>
          <cell r="E6268" t="str">
            <v>379,74</v>
          </cell>
          <cell r="F6268" t="str">
            <v>396,20</v>
          </cell>
        </row>
        <row r="6269">
          <cell r="A6269" t="str">
            <v>95644</v>
          </cell>
          <cell r="B6269" t="str">
            <v>KIT CAVALETE PARA MEDIÇÃO DE ÁGUA - ENTRADA INDIVIDUALIZADA, EM PVC DN 32 (1), PARA 1 MEDIDOR  FORNECIMENTO E INSTALAÇÃO (EXCLUSIVE HIDRÔMETRO). AF_11/2016</v>
          </cell>
          <cell r="D6269" t="str">
            <v>UN</v>
          </cell>
          <cell r="E6269" t="str">
            <v>142,58</v>
          </cell>
          <cell r="F6269" t="str">
            <v>148,00</v>
          </cell>
        </row>
        <row r="6270">
          <cell r="A6270" t="str">
            <v>95645</v>
          </cell>
          <cell r="B6270" t="str">
            <v>KIT CAVALETE PARA MEDIÇÃO DE ÁGUA - ENTRADA INDIVIDUALIZADA, EM PVC DN 32 (1), PARA 2 MEDIDORES  FORNECIMENTO E INSTALAÇÃO (EXCLUSIVE HIDRÔMETRO). AF_11/2016</v>
          </cell>
          <cell r="D6270" t="str">
            <v>UN</v>
          </cell>
          <cell r="E6270" t="str">
            <v>261,71</v>
          </cell>
          <cell r="F6270" t="str">
            <v>271,33</v>
          </cell>
        </row>
        <row r="6271">
          <cell r="A6271" t="str">
            <v>95646</v>
          </cell>
          <cell r="B6271" t="str">
            <v>KIT CAVALETE PARA MEDIÇÃO DE ÁGUA - ENTRADA INDIVIDUALIZADA, EM PVC DN 32 (1), PARA 3 MEDIDORES  FORNECIMENTO E INSTALAÇÃO (EXCLUSIVE HIDRÔMETRO). AF_11/2016</v>
          </cell>
          <cell r="D6271" t="str">
            <v>UN</v>
          </cell>
          <cell r="E6271" t="str">
            <v>389,91</v>
          </cell>
          <cell r="F6271" t="str">
            <v>404,20</v>
          </cell>
        </row>
        <row r="6272">
          <cell r="A6272" t="str">
            <v>95647</v>
          </cell>
          <cell r="B6272" t="str">
            <v>KIT CAVALETE PARA MEDIÇÃO DE ÁGUA - ENTRADA INDIVIDUALIZADA, EM PVC DN 32 (1), PARA 4 MEDIDORES  FORNECIMENTO E INSTALAÇÃO (EXCLUSIVE HIDRÔMETRO). AF_11/2016</v>
          </cell>
          <cell r="D6272" t="str">
            <v>UN</v>
          </cell>
          <cell r="E6272" t="str">
            <v>511,53</v>
          </cell>
          <cell r="F6272" t="str">
            <v>530,13</v>
          </cell>
        </row>
        <row r="6273">
          <cell r="A6273" t="str">
            <v>95673</v>
          </cell>
          <cell r="B6273" t="str">
            <v>HIDRÔMETRO DN 20 (½), 1,5 M³/H  FORNECIMENTO E INSTALAÇÃO. AF_11/2016</v>
          </cell>
          <cell r="D6273" t="str">
            <v>UN</v>
          </cell>
          <cell r="E6273" t="str">
            <v>100,30</v>
          </cell>
          <cell r="F6273" t="str">
            <v>101,82</v>
          </cell>
        </row>
        <row r="6274">
          <cell r="A6274" t="str">
            <v>95674</v>
          </cell>
          <cell r="B6274" t="str">
            <v>HIDRÔMETRO DN 20 (½), 3,0 M³/H  FORNECIMENTO E INSTALAÇÃO. AF_11/2016</v>
          </cell>
          <cell r="D6274" t="str">
            <v>UN</v>
          </cell>
          <cell r="E6274" t="str">
            <v>106,64</v>
          </cell>
          <cell r="F6274" t="str">
            <v>108,16</v>
          </cell>
        </row>
        <row r="6275">
          <cell r="A6275" t="str">
            <v>95675</v>
          </cell>
          <cell r="B6275" t="str">
            <v>HIDRÔMETRO DN 25 (¾ ), 5,0 M³/H FORNECIMENTO E INSTALAÇÃO. AF_11/2016</v>
          </cell>
          <cell r="D6275" t="str">
            <v>UN</v>
          </cell>
          <cell r="E6275" t="str">
            <v>130,43</v>
          </cell>
          <cell r="F6275" t="str">
            <v>132,20</v>
          </cell>
        </row>
        <row r="6276">
          <cell r="A6276" t="str">
            <v>95676</v>
          </cell>
          <cell r="B6276" t="str">
            <v>CAIXA EM CONCRETO PRÉ-MOLDADO PARA ABRIGO DE HIDRÔMETRO COM DN 20 (½)  FORNECIMENTO E INSTALAÇÃO. AF_11/2016</v>
          </cell>
          <cell r="D6276" t="str">
            <v>UN</v>
          </cell>
          <cell r="E6276" t="str">
            <v>95,81</v>
          </cell>
          <cell r="F6276" t="str">
            <v>96,55</v>
          </cell>
        </row>
        <row r="6277">
          <cell r="A6277" t="str">
            <v>97741</v>
          </cell>
          <cell r="B6277" t="str">
            <v>KIT CAVALETE PARA MEDIÇÃO DE ÁGUA - ENTRADA INDIVIDUALIZADA, EM PVC DN 25 (¾), PARA 1 MEDIDOR  FORNECIMENTO E INSTALAÇÃO (EXCLUSIVE HIDRÔMETRO). AF_11/2016</v>
          </cell>
          <cell r="D6277" t="str">
            <v>UN</v>
          </cell>
          <cell r="E6277" t="str">
            <v>109,51</v>
          </cell>
          <cell r="F6277" t="str">
            <v>114,39</v>
          </cell>
        </row>
        <row r="6278">
          <cell r="A6278" t="str">
            <v>72285</v>
          </cell>
          <cell r="B6278" t="str">
            <v>CAIXA DE AREIA 40X40X40CM EM ALVENARIA - EXECUÇÃO</v>
          </cell>
          <cell r="D6278" t="str">
            <v>UN</v>
          </cell>
          <cell r="E6278" t="str">
            <v>74,10</v>
          </cell>
          <cell r="F6278" t="str">
            <v>79,07</v>
          </cell>
        </row>
        <row r="6279">
          <cell r="A6279" t="str">
            <v>90436</v>
          </cell>
          <cell r="B6279" t="str">
            <v>FURO EM ALVENARIA PARA DIÂMETROS MENORES OU IGUAIS A 40 MM. AF_05/2015</v>
          </cell>
          <cell r="D6279" t="str">
            <v>UN</v>
          </cell>
          <cell r="E6279" t="str">
            <v>9,39</v>
          </cell>
          <cell r="F6279" t="str">
            <v>10,47</v>
          </cell>
        </row>
        <row r="6280">
          <cell r="A6280" t="str">
            <v>90437</v>
          </cell>
          <cell r="B6280" t="str">
            <v>FURO EM ALVENARIA PARA DIÂMETROS MAIORES QUE 40 MM E MENORES OU IGUAIS A 75 MM. AF_05/2015</v>
          </cell>
          <cell r="D6280" t="str">
            <v>UN</v>
          </cell>
          <cell r="E6280" t="str">
            <v>22,82</v>
          </cell>
          <cell r="F6280" t="str">
            <v>25,44</v>
          </cell>
        </row>
        <row r="6281">
          <cell r="A6281" t="str">
            <v>90438</v>
          </cell>
          <cell r="B6281" t="str">
            <v>FURO EM ALVENARIA PARA DIÂMETROS MAIORES QUE 75 MM. AF_05/2015</v>
          </cell>
          <cell r="D6281" t="str">
            <v>UN</v>
          </cell>
          <cell r="E6281" t="str">
            <v>32,71</v>
          </cell>
          <cell r="F6281" t="str">
            <v>36,45</v>
          </cell>
        </row>
        <row r="6282">
          <cell r="A6282" t="str">
            <v>90439</v>
          </cell>
          <cell r="B6282" t="str">
            <v>FURO EM CONCRETO PARA DIÂMETROS MENORES OU IGUAIS A 40 MM. AF_05/2015</v>
          </cell>
          <cell r="D6282" t="str">
            <v>UN</v>
          </cell>
          <cell r="E6282" t="str">
            <v>46,62</v>
          </cell>
          <cell r="F6282" t="str">
            <v>51,96</v>
          </cell>
        </row>
        <row r="6283">
          <cell r="A6283" t="str">
            <v>90440</v>
          </cell>
          <cell r="B6283" t="str">
            <v>FURO EM CONCRETO PARA DIÂMETROS MAIORES QUE 40 MM E MENORES OU IGUAIS A 75 MM. AF_05/2015</v>
          </cell>
          <cell r="D6283" t="str">
            <v>UN</v>
          </cell>
          <cell r="E6283" t="str">
            <v>74,67</v>
          </cell>
          <cell r="F6283" t="str">
            <v>83,23</v>
          </cell>
        </row>
        <row r="6284">
          <cell r="A6284" t="str">
            <v>90441</v>
          </cell>
          <cell r="B6284" t="str">
            <v>FURO EM CONCRETO PARA DIÂMETROS MAIORES QUE 75 MM. AF_05/2015</v>
          </cell>
          <cell r="D6284" t="str">
            <v>UN</v>
          </cell>
          <cell r="E6284" t="str">
            <v>95,37</v>
          </cell>
          <cell r="F6284" t="str">
            <v>106,29</v>
          </cell>
        </row>
        <row r="6285">
          <cell r="A6285" t="str">
            <v>90443</v>
          </cell>
          <cell r="B6285" t="str">
            <v>RASGO EM ALVENARIA PARA RAMAIS/ DISTRIBUIÇÃO COM DIAMETROS MENORES OU IGUAIS A 40 MM. AF_05/2015</v>
          </cell>
          <cell r="D6285" t="str">
            <v>M</v>
          </cell>
          <cell r="E6285" t="str">
            <v>8,54</v>
          </cell>
          <cell r="F6285" t="str">
            <v>9,51</v>
          </cell>
        </row>
        <row r="6286">
          <cell r="A6286" t="str">
            <v>90444</v>
          </cell>
          <cell r="B6286" t="str">
            <v>RASGO EM CONTRAPISO PARA RAMAIS/ DISTRIBUIÇÃO COM DIÂMETROS MENORES OU IGUAIS A 40 MM. AF_05/2015</v>
          </cell>
          <cell r="D6286" t="str">
            <v>M</v>
          </cell>
          <cell r="E6286" t="str">
            <v>20,01</v>
          </cell>
          <cell r="F6286" t="str">
            <v>22,30</v>
          </cell>
        </row>
        <row r="6287">
          <cell r="A6287" t="str">
            <v>90445</v>
          </cell>
          <cell r="B6287" t="str">
            <v>RASGO EM CONTRAPISO PARA RAMAIS/ DISTRIBUIÇÃO COM DIÂMETROS MAIORES QUE 40 MM E MENORES OU IGUAIS A 75 MM. AF_05/2015</v>
          </cell>
          <cell r="D6287" t="str">
            <v>M</v>
          </cell>
          <cell r="E6287" t="str">
            <v>21,35</v>
          </cell>
          <cell r="F6287" t="str">
            <v>23,80</v>
          </cell>
        </row>
        <row r="6288">
          <cell r="A6288" t="str">
            <v>90446</v>
          </cell>
          <cell r="B6288" t="str">
            <v>RASGO EM CONTRAPISO PARA RAMAIS/ DISTRIBUIÇÃO COM DIÂMETROS MAIORES QUE 75 MM. AF_05/2015</v>
          </cell>
          <cell r="D6288" t="str">
            <v>M</v>
          </cell>
          <cell r="E6288" t="str">
            <v>23,21</v>
          </cell>
          <cell r="F6288" t="str">
            <v>25,86</v>
          </cell>
        </row>
        <row r="6289">
          <cell r="A6289" t="str">
            <v>90447</v>
          </cell>
          <cell r="B6289" t="str">
            <v>RASGO EM ALVENARIA PARA ELETRODUTOS COM DIAMETROS MENORES OU IGUAIS A 40 MM. AF_05/2015</v>
          </cell>
          <cell r="D6289" t="str">
            <v>M</v>
          </cell>
          <cell r="E6289" t="str">
            <v>4,67</v>
          </cell>
          <cell r="F6289" t="str">
            <v>5,21</v>
          </cell>
        </row>
        <row r="6290">
          <cell r="A6290" t="str">
            <v>90451</v>
          </cell>
          <cell r="B6290" t="str">
            <v>PASSANTE TIPO PEÇA EM POLIESTIRENO PARA ABERTURA PARA PASSAGEM DE 1 TUBO, FIXADO EM LAJE. AF_05/2015</v>
          </cell>
          <cell r="D6290" t="str">
            <v>UN</v>
          </cell>
          <cell r="E6290" t="str">
            <v>2,91</v>
          </cell>
          <cell r="F6290" t="str">
            <v>3,17</v>
          </cell>
        </row>
        <row r="6291">
          <cell r="A6291" t="str">
            <v>90452</v>
          </cell>
          <cell r="B6291" t="str">
            <v>PASSANTE TIPO PEÇA EM POLIESTIRENO PARA ABERTURA PARA PASSAGEM DE MAIS DE 1 TUBO, FIXADO EM LAJE. AF_05/2015</v>
          </cell>
          <cell r="D6291" t="str">
            <v>UN</v>
          </cell>
          <cell r="E6291" t="str">
            <v>12,81</v>
          </cell>
          <cell r="F6291" t="str">
            <v>13,21</v>
          </cell>
        </row>
        <row r="6292">
          <cell r="A6292" t="str">
            <v>90453</v>
          </cell>
          <cell r="B6292" t="str">
            <v>PASSANTE TIPO TUBO DE DIÂMETRO MENOR OU IGUAL A 40 MM, FIXADO EM LAJE. AF_05/2015</v>
          </cell>
          <cell r="D6292" t="str">
            <v>UN</v>
          </cell>
          <cell r="E6292" t="str">
            <v>1,79</v>
          </cell>
          <cell r="F6292" t="str">
            <v>1,93</v>
          </cell>
        </row>
        <row r="6293">
          <cell r="A6293" t="str">
            <v>90454</v>
          </cell>
          <cell r="B6293" t="str">
            <v>PASSANTE TIPO TUBO DE DIÂMETRO MAIORES QUE 40 MM E MENORES OU IGUAIS A 75 MM, FIXADO EM LAJE. AF_05/2015</v>
          </cell>
          <cell r="D6293" t="str">
            <v>UN</v>
          </cell>
          <cell r="E6293" t="str">
            <v>3,19</v>
          </cell>
          <cell r="F6293" t="str">
            <v>3,40</v>
          </cell>
        </row>
        <row r="6294">
          <cell r="A6294" t="str">
            <v>90455</v>
          </cell>
          <cell r="B6294" t="str">
            <v>PASSANTE TIPO TUBO DE DIÂMETRO MAIOR QUE 75 MM, FIXADO EM LAJE. AF_05/2015</v>
          </cell>
          <cell r="D6294" t="str">
            <v>UN</v>
          </cell>
          <cell r="E6294" t="str">
            <v>4,22</v>
          </cell>
          <cell r="F6294" t="str">
            <v>4,53</v>
          </cell>
        </row>
        <row r="6295">
          <cell r="A6295" t="str">
            <v>90456</v>
          </cell>
          <cell r="B6295" t="str">
            <v>QUEBRA EM ALVENARIA PARA INSTALAÇÃO DE CAIXA DE TOMADA (4X4 OU 4X2). AF_05/2015</v>
          </cell>
          <cell r="D6295" t="str">
            <v>UN</v>
          </cell>
          <cell r="E6295" t="str">
            <v>2,74</v>
          </cell>
          <cell r="F6295" t="str">
            <v>3,05</v>
          </cell>
        </row>
        <row r="6296">
          <cell r="A6296" t="str">
            <v>90457</v>
          </cell>
          <cell r="B6296" t="str">
            <v>QUEBRA EM ALVENARIA PARA INSTALAÇÃO DE QUADRO DISTRIBUIÇÃO PEQUENO (19X25 CM). AF_05/2015</v>
          </cell>
          <cell r="D6296" t="str">
            <v>UN</v>
          </cell>
          <cell r="E6296" t="str">
            <v>6,24</v>
          </cell>
          <cell r="F6296" t="str">
            <v>6,97</v>
          </cell>
        </row>
        <row r="6297">
          <cell r="A6297" t="str">
            <v>90458</v>
          </cell>
          <cell r="B6297" t="str">
            <v>QUEBRA EM ALVENARIA PARA INSTALAÇÃO DE QUADRO DISTRIBUIÇÃO GRANDE (76X40 CM). AF_05/2015</v>
          </cell>
          <cell r="D6297" t="str">
            <v>UN</v>
          </cell>
          <cell r="E6297" t="str">
            <v>17,73</v>
          </cell>
          <cell r="F6297" t="str">
            <v>19,76</v>
          </cell>
        </row>
        <row r="6298">
          <cell r="A6298" t="str">
            <v>90459</v>
          </cell>
          <cell r="B6298" t="str">
            <v>QUEBRA EM ALVENARIA PARA INSTALAÇÃO DE ABRIGO PARA MANGUEIRAS (90X60 CM). AF_05/2015</v>
          </cell>
          <cell r="D6298" t="str">
            <v>UN</v>
          </cell>
          <cell r="E6298" t="str">
            <v>25,00</v>
          </cell>
          <cell r="F6298" t="str">
            <v>27,87</v>
          </cell>
        </row>
        <row r="6299">
          <cell r="A6299" t="str">
            <v>90460</v>
          </cell>
          <cell r="B6299" t="str">
            <v>PERFILADO DE SEÇÃO 38X76 MM PARA SUPORTE DE ATÉ 3 TUBOS HORIZONTAIS. AF_05/2015</v>
          </cell>
          <cell r="D6299" t="str">
            <v>M</v>
          </cell>
          <cell r="E6299" t="str">
            <v>25,92</v>
          </cell>
          <cell r="F6299" t="str">
            <v>26,04</v>
          </cell>
        </row>
        <row r="6300">
          <cell r="A6300" t="str">
            <v>90461</v>
          </cell>
          <cell r="B6300" t="str">
            <v>PERFILADO DE SEÇÃO 38X76 MM PARA SUPORTE DE MAIS DE 3 TUBOS HORIZONTAIS. AF_05/2015</v>
          </cell>
          <cell r="D6300" t="str">
            <v>M</v>
          </cell>
          <cell r="E6300" t="str">
            <v>13,89</v>
          </cell>
          <cell r="F6300" t="str">
            <v>14,03</v>
          </cell>
        </row>
        <row r="6301">
          <cell r="A6301" t="str">
            <v>90462</v>
          </cell>
          <cell r="B6301" t="str">
            <v>PERFILADO DE SEÇÃO 38X38 MM PARA SUPORTE DE ATÉ 3 TUBOS VERTICAIS. AF_05/2015</v>
          </cell>
          <cell r="D6301" t="str">
            <v>M</v>
          </cell>
          <cell r="E6301" t="str">
            <v>3,06</v>
          </cell>
          <cell r="F6301" t="str">
            <v>3,09</v>
          </cell>
        </row>
        <row r="6302">
          <cell r="A6302" t="str">
            <v>90463</v>
          </cell>
          <cell r="B6302" t="str">
            <v>PERFILADO DE SEÇÃO 38X38 MM PARA SUPORTE DE MAIS DE 3 TUBOS VERTICAIS. AF_05/2015</v>
          </cell>
          <cell r="D6302" t="str">
            <v>M</v>
          </cell>
          <cell r="E6302" t="str">
            <v>2,40</v>
          </cell>
          <cell r="F6302" t="str">
            <v>2,44</v>
          </cell>
        </row>
        <row r="6303">
          <cell r="A6303" t="str">
            <v>90466</v>
          </cell>
          <cell r="B6303" t="str">
            <v>CHUMBAMENTO LINEAR EM ALVENARIA PARA RAMAIS/DISTRIBUIÇÃO COM DIÂMETROS MENORES OU IGUAIS A 40 MM. AF_05/2015</v>
          </cell>
          <cell r="D6303" t="str">
            <v>M</v>
          </cell>
          <cell r="E6303" t="str">
            <v>8,52</v>
          </cell>
          <cell r="F6303" t="str">
            <v>9,39</v>
          </cell>
        </row>
        <row r="6304">
          <cell r="A6304" t="str">
            <v>90467</v>
          </cell>
          <cell r="B6304" t="str">
            <v>CHUMBAMENTO LINEAR EM ALVENARIA PARA RAMAIS/DISTRIBUIÇÃO COM DIÂMETROS MAIORES QUE 40 MM E MENORES OU IGUAIS A 75 MM. AF_05/2015</v>
          </cell>
          <cell r="D6304" t="str">
            <v>M</v>
          </cell>
          <cell r="E6304" t="str">
            <v>13,48</v>
          </cell>
          <cell r="F6304" t="str">
            <v>14,86</v>
          </cell>
        </row>
        <row r="6305">
          <cell r="A6305" t="str">
            <v>90468</v>
          </cell>
          <cell r="B6305" t="str">
            <v>CHUMBAMENTO LINEAR EM CONTRAPISO PARA RAMAIS/DISTRIBUIÇÃO COM DIÂMETROS MENORES OU IGUAIS A 40 MM. AF_05/2015</v>
          </cell>
          <cell r="D6305" t="str">
            <v>M</v>
          </cell>
          <cell r="E6305" t="str">
            <v>3,74</v>
          </cell>
          <cell r="F6305" t="str">
            <v>4,06</v>
          </cell>
        </row>
        <row r="6306">
          <cell r="A6306" t="str">
            <v>90469</v>
          </cell>
          <cell r="B6306" t="str">
            <v>CHUMBAMENTO LINEAR EM CONTRAPISO PARA RAMAIS/DISTRIBUIÇÃO COM DIÂMETROS MAIORES QUE 40 MM E MENORES OU IGUAIS A 75 MM. AF_05/2015</v>
          </cell>
          <cell r="D6306" t="str">
            <v>M</v>
          </cell>
          <cell r="E6306" t="str">
            <v>5,98</v>
          </cell>
          <cell r="F6306" t="str">
            <v>6,51</v>
          </cell>
        </row>
        <row r="6307">
          <cell r="A6307" t="str">
            <v>90470</v>
          </cell>
          <cell r="B6307" t="str">
            <v>CHUMBAMENTO LINEAR EM CONTRAPISO PARA RAMAIS/DISTRIBUIÇÃO COM DIÂMETROS MAIORES QUE 75 MM. AF_05/2015</v>
          </cell>
          <cell r="D6307" t="str">
            <v>M</v>
          </cell>
          <cell r="E6307" t="str">
            <v>8,23</v>
          </cell>
          <cell r="F6307" t="str">
            <v>8,91</v>
          </cell>
        </row>
        <row r="6308">
          <cell r="A6308" t="str">
            <v>91166</v>
          </cell>
          <cell r="B6308" t="str">
            <v>FIXAÇÃO DE TUBOS HORIZONTAIS DE PEX DIAMETROS IGUAIS OU INFERIORES A 40 MM COM ABRAÇADEIRA PLÁSTICA 390 MM, FIXADA EM LAJE. AF_05/2015</v>
          </cell>
          <cell r="D6308" t="str">
            <v>M</v>
          </cell>
          <cell r="E6308" t="str">
            <v>2,29</v>
          </cell>
          <cell r="F6308" t="str">
            <v>2,45</v>
          </cell>
        </row>
        <row r="6309">
          <cell r="A6309" t="str">
            <v>91167</v>
          </cell>
          <cell r="B6309" t="str">
            <v>FIXAÇÃO DE TUBOS HORIZONTAIS DE PPR DIÂMETROS MENORES OU IGUAIS A 40 MM COM ABRAÇADEIRA METÁLICA RÍGIDA TIPO D 1/2", FIXADA EM PERFILADO EM LAJE. AF_05/2015</v>
          </cell>
          <cell r="D6309" t="str">
            <v>M</v>
          </cell>
          <cell r="E6309" t="str">
            <v>8,46</v>
          </cell>
          <cell r="F6309" t="str">
            <v>9,03</v>
          </cell>
        </row>
        <row r="6310">
          <cell r="A6310" t="str">
            <v>91168</v>
          </cell>
          <cell r="B6310" t="str">
            <v>FIXAÇÃO DE TUBOS HORIZONTAIS DE PPR DIÂMETROS MAIORES QUE 40 MM E MENORES OU IGUAIS A 75 MM COM ABRAÇADEIRA METÁLICA RÍGIDA TIPO D 1 1/2", FIXADA EM PERFILADO EM LAJE. AF_05/2015</v>
          </cell>
          <cell r="D6310" t="str">
            <v>M</v>
          </cell>
          <cell r="E6310" t="str">
            <v>6,43</v>
          </cell>
          <cell r="F6310" t="str">
            <v>6,86</v>
          </cell>
        </row>
        <row r="6311">
          <cell r="A6311" t="str">
            <v>91169</v>
          </cell>
          <cell r="B6311" t="str">
            <v>FIXAÇÃO DE TUBOS HORIZONTAIS DE PPR DIÂMETROS MAIORES QUE 75 MM COM ABRAÇADEIRA METÁLICA RÍGIDA TIPO D 3", FIXADA EM PERFILADO EM LAJE. AF_05/2015</v>
          </cell>
          <cell r="D6311" t="str">
            <v>M</v>
          </cell>
          <cell r="E6311" t="str">
            <v>7,60</v>
          </cell>
          <cell r="F6311" t="str">
            <v>8,11</v>
          </cell>
        </row>
        <row r="6312">
          <cell r="A6312" t="str">
            <v>91170</v>
          </cell>
          <cell r="B6312" t="str">
            <v>FIXAÇÃO DE TUBOS HORIZONTAIS DE PVC, CPVC OU COBRE DIÂMETROS MENORES OU IGUAIS A 40 MM OU ELETROCALHAS ATÉ 150MM DE LARGURA, COM ABRAÇADEIRA METÁLICA RÍGIDA TIPO D 1/2, FIXADA EM PERFILADO EM LAJE. AF_05/2015</v>
          </cell>
          <cell r="D6312" t="str">
            <v>M</v>
          </cell>
          <cell r="E6312" t="str">
            <v>2,17</v>
          </cell>
          <cell r="F6312" t="str">
            <v>2,32</v>
          </cell>
        </row>
        <row r="6313">
          <cell r="A6313" t="str">
            <v>91171</v>
          </cell>
          <cell r="B6313" t="str">
            <v>FIXAÇÃO DE TUBOS HORIZONTAIS DE PVC, CPVC OU COBRE DIÂMETROS MAIORES QUE 40 MM E MENORES OU IGUAIS A 75 MM COM ABRAÇADEIRA METÁLICA RÍGIDA TIPO D 1 1/2", FIXADA EM PERFILADO EM LAJE. AF_05/2015</v>
          </cell>
          <cell r="D6313" t="str">
            <v>M</v>
          </cell>
          <cell r="E6313" t="str">
            <v>2,73</v>
          </cell>
          <cell r="F6313" t="str">
            <v>2,91</v>
          </cell>
        </row>
        <row r="6314">
          <cell r="A6314" t="str">
            <v>91172</v>
          </cell>
          <cell r="B6314" t="str">
            <v>FIXAÇÃO DE TUBOS HORIZONTAIS DE PVC, CPVC OU COBRE DIÂMETROS MAIORES QUE 75 MM COM ABRAÇADEIRA METÁLICA RÍGIDA TIPO D 3", FIXADA EM PERFILADO EM LAJE. AF_05/2015</v>
          </cell>
          <cell r="D6314" t="str">
            <v>M</v>
          </cell>
          <cell r="E6314" t="str">
            <v>4,01</v>
          </cell>
          <cell r="F6314" t="str">
            <v>4,29</v>
          </cell>
        </row>
        <row r="6315">
          <cell r="A6315" t="str">
            <v>91173</v>
          </cell>
          <cell r="B6315" t="str">
            <v>FIXAÇÃO DE TUBOS VERTICAIS DE PPR DIÂMETROS MENORES OU IGUAIS A 40 MM COM ABRAÇADEIRA METÁLICA RÍGIDA TIPO D 1/2", FIXADA EM PERFILADO EM ALVENARIA. AF_05/2015</v>
          </cell>
          <cell r="D6315" t="str">
            <v>M</v>
          </cell>
          <cell r="E6315" t="str">
            <v>1,10</v>
          </cell>
          <cell r="F6315" t="str">
            <v>1,18</v>
          </cell>
        </row>
        <row r="6316">
          <cell r="A6316" t="str">
            <v>91174</v>
          </cell>
          <cell r="B6316" t="str">
            <v>FIXAÇÃO DE TUBOS VERTICAIS DE PPR DIÂMETROS MAIORES QUE 40 MM E MENORES OU IGUAIS A 75 MM COM ABRAÇADEIRA METÁLICA RÍGIDA TIPO D 1 1/2", FIXADA EM PERFILADO EM ALVENARIA. AF_05/2015</v>
          </cell>
          <cell r="D6316" t="str">
            <v>M</v>
          </cell>
          <cell r="E6316" t="str">
            <v>2,16</v>
          </cell>
          <cell r="F6316" t="str">
            <v>2,31</v>
          </cell>
        </row>
        <row r="6317">
          <cell r="A6317" t="str">
            <v>91175</v>
          </cell>
          <cell r="B6317" t="str">
            <v>FIXAÇÃO DE TUBOS VERTICAIS DE PPR DIÂMETROS MAIORES QUE 75 MM COM ABRAÇADEIRA METÁLICA RÍGIDA TIPO D 3", FIXADA EM PERFILADO EM ALVENARIA. AF_05/2015</v>
          </cell>
          <cell r="D6317" t="str">
            <v>M</v>
          </cell>
          <cell r="E6317" t="str">
            <v>3,52</v>
          </cell>
          <cell r="F6317" t="str">
            <v>3,77</v>
          </cell>
        </row>
        <row r="6318">
          <cell r="A6318" t="str">
            <v>91176</v>
          </cell>
          <cell r="B6318" t="str">
            <v>FIXAÇÃO DE TUBOS HORIZONTAIS DE PPR DIÂMETROS MENORES OU IGUAIS A 40 MM COM ABRAÇADEIRA METÁLICA RÍGIDA TIPO  D  1/2" , FIXADA DIRETAMENTE NA LAJE. AF_05/2015</v>
          </cell>
          <cell r="D6318" t="str">
            <v>M</v>
          </cell>
          <cell r="E6318" t="str">
            <v>34,83</v>
          </cell>
          <cell r="F6318" t="str">
            <v>36,01</v>
          </cell>
        </row>
        <row r="6319">
          <cell r="A6319" t="str">
            <v>91177</v>
          </cell>
          <cell r="B6319" t="str">
            <v>FIXAÇÃO DE TUBOS HORIZONTAIS DE PPR DIÂMETROS MAIORES QUE 40 MM E MENORES OU IGUAIS A 75 MM COM ABRAÇADEIRA METÁLICA RÍGIDA TIPO  D  1 1/2" , FIXADA DIRETAMENTE NA LAJE. AF_05/2015</v>
          </cell>
          <cell r="D6319" t="str">
            <v>M</v>
          </cell>
          <cell r="E6319" t="str">
            <v>15,24</v>
          </cell>
          <cell r="F6319" t="str">
            <v>15,90</v>
          </cell>
        </row>
        <row r="6320">
          <cell r="A6320" t="str">
            <v>91178</v>
          </cell>
          <cell r="B6320" t="str">
            <v>FIXAÇÃO DE TUBOS HORIZONTAIS DE PPR DIÂMETROS MAIORES QUE 75 MM COM ABRAÇADEIRA METÁLICA RÍGIDA TIPO  D  3" , FIXADA DIRETAMENTE NA LAJE. AF_05/2015</v>
          </cell>
          <cell r="D6320" t="str">
            <v>M</v>
          </cell>
          <cell r="E6320" t="str">
            <v>15,03</v>
          </cell>
          <cell r="F6320" t="str">
            <v>15,71</v>
          </cell>
        </row>
        <row r="6321">
          <cell r="A6321" t="str">
            <v>91179</v>
          </cell>
          <cell r="B6321" t="str">
            <v>FIXAÇÃO DE TUBOS HORIZONTAIS DE PVC, CPVC OU COBRE DIÂMETROS MENORES OU IGUAIS A 40 MM COM ABRAÇADEIRA METÁLICA RÍGIDA TIPO  D  1/2" , FIXADA DIRETAMENTE NA LAJE. AF_05/2015</v>
          </cell>
          <cell r="D6321" t="str">
            <v>M</v>
          </cell>
          <cell r="E6321" t="str">
            <v>8,93</v>
          </cell>
          <cell r="F6321" t="str">
            <v>9,24</v>
          </cell>
        </row>
        <row r="6322">
          <cell r="A6322" t="str">
            <v>91180</v>
          </cell>
          <cell r="B6322" t="str">
            <v>FIXAÇÃO DE TUBOS HORIZONTAIS DE PVC, CPVC OU COBRE DIÂMETROS MAIORES QUE 40 MM E MENORES OU IGUAIS A 75 MM COM ABRAÇADEIRA METÁLICA RÍGIDA TIPO D 1 1/2, FIXADA DIRETAMENTE NA LAJE. AF_05/2015</v>
          </cell>
          <cell r="D6322" t="str">
            <v>M</v>
          </cell>
          <cell r="E6322" t="str">
            <v>7,06</v>
          </cell>
          <cell r="F6322" t="str">
            <v>7,34</v>
          </cell>
        </row>
        <row r="6323">
          <cell r="A6323" t="str">
            <v>91181</v>
          </cell>
          <cell r="B6323" t="str">
            <v>FIXAÇÃO DE TUBOS HORIZONTAIS DE PVC, CPVC OU COBRE DIÂMETROS MAIORES QUE 75 MM COM ABRAÇADEIRA METÁLICA RÍGIDA TIPO  D  3" , FIXADA DIRETAMENTE NA LAJE. AF_05/2015</v>
          </cell>
          <cell r="D6323" t="str">
            <v>M</v>
          </cell>
          <cell r="E6323" t="str">
            <v>7,33</v>
          </cell>
          <cell r="F6323" t="str">
            <v>7,68</v>
          </cell>
        </row>
        <row r="6324">
          <cell r="A6324" t="str">
            <v>91182</v>
          </cell>
          <cell r="B6324" t="str">
            <v>FIXAÇÃO DE TUBOS HORIZONTAIS DE PPR DIÂMETROS MENORES OU IGUAIS A 40 MM COM ABRAÇADEIRA METÁLICA FLEXÍVEL 18 MM, FIXADA DIRETAMENTE NA LAJE. AF_05/2015</v>
          </cell>
          <cell r="D6324" t="str">
            <v>M</v>
          </cell>
          <cell r="E6324" t="str">
            <v>18,17</v>
          </cell>
          <cell r="F6324" t="str">
            <v>19,94</v>
          </cell>
        </row>
        <row r="6325">
          <cell r="A6325" t="str">
            <v>91183</v>
          </cell>
          <cell r="B6325" t="str">
            <v>FIXAÇÃO DE TUBOS HORIZONTAIS DE PPR DIÂMETROS MAIORES QUE 40 MM E MENORES OU IGUAIS A 75 MM COM ABRAÇADEIRA METÁLICA FLEXÍVEL 18 MM, FIXADA DIRETAMENTE NA LAJE. AF_05/2015</v>
          </cell>
          <cell r="D6325" t="str">
            <v>M</v>
          </cell>
          <cell r="E6325" t="str">
            <v>8,93</v>
          </cell>
          <cell r="F6325" t="str">
            <v>9,82</v>
          </cell>
        </row>
        <row r="6326">
          <cell r="A6326" t="str">
            <v>91184</v>
          </cell>
          <cell r="B6326" t="str">
            <v>FIXAÇÃO DE TUBOS HORIZONTAIS DE PPR DIÂMETROS MAIORES QUE 75 MM COM ABRAÇADEIRA METÁLICA FLEXÍVEL 18 MM, FIXADA DIRETAMENTE NA LAJE. AF_05/2015</v>
          </cell>
          <cell r="D6326" t="str">
            <v>M</v>
          </cell>
          <cell r="E6326" t="str">
            <v>8,32</v>
          </cell>
          <cell r="F6326" t="str">
            <v>9,16</v>
          </cell>
        </row>
        <row r="6327">
          <cell r="A6327" t="str">
            <v>91185</v>
          </cell>
          <cell r="B6327" t="str">
            <v>FIXAÇÃO DE TUBOS HORIZONTAIS DE PVC, CPVC OU COBRE DIÂMETROS MENORES OU IGUAIS A 40 MM COM ABRAÇADEIRA METÁLICA FLEXÍVEL 18 MM, FIXADA DIRETAMENTE NA LAJE. AF_05/2015</v>
          </cell>
          <cell r="D6327" t="str">
            <v>M</v>
          </cell>
          <cell r="E6327" t="str">
            <v>4,66</v>
          </cell>
          <cell r="F6327" t="str">
            <v>5,12</v>
          </cell>
        </row>
        <row r="6328">
          <cell r="A6328" t="str">
            <v>91186</v>
          </cell>
          <cell r="B6328" t="str">
            <v>FIXAÇÃO DE TUBOS HORIZONTAIS DE PVC, CPVC OU COBRE DIÂMETROS MAIORES QUE 40 MM E MENORES OU IGUAIS A 75 MM COM ABRAÇADEIRA METÁLICA FLEXÍVEL 18 MM, FIXADA DIRETAMENTE NA LAJE. AF_05/2015</v>
          </cell>
          <cell r="D6328" t="str">
            <v>M</v>
          </cell>
          <cell r="E6328" t="str">
            <v>3,81</v>
          </cell>
          <cell r="F6328" t="str">
            <v>4,18</v>
          </cell>
        </row>
        <row r="6329">
          <cell r="A6329" t="str">
            <v>91187</v>
          </cell>
          <cell r="B6329" t="str">
            <v>FIXAÇÃO DE TUBOS HORIZONTAIS DE PVC, CPVC OU COBRE DIÂMETROS MAIORES QUE 75 MM COM ABRAÇADEIRA METÁLICA FLEXÍVEL 18 MM, FIXADA DIRETAMENTE NA LAJE. AF_05/2015</v>
          </cell>
          <cell r="D6329" t="str">
            <v>M</v>
          </cell>
          <cell r="E6329" t="str">
            <v>4,39</v>
          </cell>
          <cell r="F6329" t="str">
            <v>4,84</v>
          </cell>
        </row>
        <row r="6330">
          <cell r="A6330" t="str">
            <v>91188</v>
          </cell>
          <cell r="B6330" t="str">
            <v>CHUMBAMENTO PONTUAL DE ABERTURA EM LAJE COM PASSAGEM DE 1 TUBO DE DIAMETRO EQUIVALENTE IGUAL À  50 MM. AF_05/2015</v>
          </cell>
          <cell r="D6330" t="str">
            <v>UN</v>
          </cell>
          <cell r="E6330" t="str">
            <v>4,67</v>
          </cell>
          <cell r="F6330" t="str">
            <v>5,09</v>
          </cell>
        </row>
        <row r="6331">
          <cell r="A6331" t="str">
            <v>91189</v>
          </cell>
          <cell r="B6331" t="str">
            <v>CHUMBAMENTO PONTUAL DE ABERTURA EM LAJE COM PASSAGEM DE MAIS DE 1 TUBO DE  DIAMETRO EQUIVALENTE IGUAL À  50 MM. AF_05/2015</v>
          </cell>
          <cell r="D6331" t="str">
            <v>UN</v>
          </cell>
          <cell r="E6331" t="str">
            <v>32,37</v>
          </cell>
          <cell r="F6331" t="str">
            <v>34,28</v>
          </cell>
        </row>
        <row r="6332">
          <cell r="A6332" t="str">
            <v>91190</v>
          </cell>
          <cell r="B6332" t="str">
            <v>CHUMBAMENTO PONTUAL EM PASSAGEM DE TUBO COM DIÂMETRO MENOR OU IGUAL A 40 MM. AF_05/2015</v>
          </cell>
          <cell r="D6332" t="str">
            <v>UN</v>
          </cell>
          <cell r="E6332" t="str">
            <v>3,30</v>
          </cell>
          <cell r="F6332" t="str">
            <v>3,65</v>
          </cell>
        </row>
        <row r="6333">
          <cell r="A6333" t="str">
            <v>91191</v>
          </cell>
          <cell r="B6333" t="str">
            <v>CHUMBAMENTO PONTUAL EM PASSAGEM DE TUBO COM DIÂMETROS ENTRE 40 MM E 75 MM. AF_05/2015</v>
          </cell>
          <cell r="D6333" t="str">
            <v>UN</v>
          </cell>
          <cell r="E6333" t="str">
            <v>3,50</v>
          </cell>
          <cell r="F6333" t="str">
            <v>3,86</v>
          </cell>
        </row>
        <row r="6334">
          <cell r="A6334" t="str">
            <v>91192</v>
          </cell>
          <cell r="B6334" t="str">
            <v>CHUMBAMENTO PONTUAL EM PASSAGEM DE TUBO COM DIÂMETRO MAIOR QUE 75 MM. AF_05/2015</v>
          </cell>
          <cell r="D6334" t="str">
            <v>UN</v>
          </cell>
          <cell r="E6334" t="str">
            <v>3,88</v>
          </cell>
          <cell r="F6334" t="str">
            <v>4,29</v>
          </cell>
        </row>
        <row r="6335">
          <cell r="A6335" t="str">
            <v>91222</v>
          </cell>
          <cell r="B6335" t="str">
            <v>RASGO EM ALVENARIA PARA RAMAIS/ DISTRIBUIÇÃO COM DIÂMETROS MAIORES QUE 40 MM E MENORES OU IGUAIS A 75 MM. AF_05/2015</v>
          </cell>
          <cell r="D6335" t="str">
            <v>M</v>
          </cell>
          <cell r="E6335" t="str">
            <v>9,19</v>
          </cell>
          <cell r="F6335" t="str">
            <v>10,24</v>
          </cell>
        </row>
        <row r="6336">
          <cell r="A6336" t="str">
            <v>94480</v>
          </cell>
          <cell r="B6336" t="str">
            <v>CONJUNTO HIDRÁULICO PARA INSTALAÇÃO DE BOMBA EM AÇO ROSCÁVEL, DN SUCÇÃO 65 (2½) E DN RECALQUE 50 (2), PARA EDIFICAÇÃO ENTRE 12 E 18 PAVIMENTOS  FORNECIMENTO E INSTALAÇÃO. AF_06/2016</v>
          </cell>
          <cell r="D6336" t="str">
            <v>UN</v>
          </cell>
          <cell r="E6336" t="str">
            <v>1.657,75</v>
          </cell>
          <cell r="F6336" t="str">
            <v>1.717,25</v>
          </cell>
        </row>
        <row r="6337">
          <cell r="A6337" t="str">
            <v>94481</v>
          </cell>
          <cell r="B6337" t="str">
            <v>CONJUNTO HIDRÁULICO PARA INSTALAÇÃO DE BOMBA EM AÇO ROSCÁVEL, DN SUCÇÃO 50 (2) E DN RECALQUE 40 (1 1/2), PARA EDIFICAÇÃO ENTRE 8 E 12 PAVIMENTOS  FORNECIMENTO E INSTALAÇÃO. AF_06/2016</v>
          </cell>
          <cell r="D6337" t="str">
            <v>UN</v>
          </cell>
          <cell r="E6337" t="str">
            <v>1.174,09</v>
          </cell>
          <cell r="F6337" t="str">
            <v>1.226,98</v>
          </cell>
        </row>
        <row r="6338">
          <cell r="A6338" t="str">
            <v>94482</v>
          </cell>
          <cell r="B6338" t="str">
            <v>CONJUNTO HIDRÁULICO PARA INSTALAÇÃO DE BOMBA EM AÇO ROSCÁVEL, DN SUCÇÃO 40 (1 1/2) E DN RECALQUE 32 (1 1/4), PARA EDIFICAÇÃO ENTRE 4 E 8 PAVIMENTOS  FORNECIMENTO E INSTALAÇÃO. AF_06/2016</v>
          </cell>
          <cell r="D6338" t="str">
            <v>UN</v>
          </cell>
          <cell r="E6338" t="str">
            <v>928,93</v>
          </cell>
          <cell r="F6338" t="str">
            <v>977,10</v>
          </cell>
        </row>
        <row r="6339">
          <cell r="A6339" t="str">
            <v>94483</v>
          </cell>
          <cell r="B6339" t="str">
            <v>CONJUNTO HIDRÁULICO PARA INSTALAÇÃO DE BOMBA EM AÇO ROSCÁVEL, DN SUCÇÃO 32 (1 1/4) E DN RECALQUE 25 (1), PARA EDIFICAÇÃO ATÉ 4 PAVIMENTOS  FORNECIMENTO E INSTALAÇÃO. AF_06/2016</v>
          </cell>
          <cell r="D6339" t="str">
            <v>UN</v>
          </cell>
          <cell r="E6339" t="str">
            <v>782,78</v>
          </cell>
          <cell r="F6339" t="str">
            <v>827,04</v>
          </cell>
        </row>
        <row r="6340">
          <cell r="A6340" t="str">
            <v>95541</v>
          </cell>
          <cell r="B6340" t="str">
            <v>FIXAÇÃO UTILIZANDO PARAFUSO E BUCHA DE NYLON, SOMENTE MÃO DE OBRA. AF_10/2016</v>
          </cell>
          <cell r="D6340" t="str">
            <v>UN</v>
          </cell>
          <cell r="E6340" t="str">
            <v>3,04</v>
          </cell>
          <cell r="F6340" t="str">
            <v>3,39</v>
          </cell>
        </row>
        <row r="6341">
          <cell r="A6341" t="str">
            <v>95573</v>
          </cell>
          <cell r="B6341" t="str">
            <v>MÃO-FRANCESA EM AÇO, ABAS IGUAIS 40 CM, CAPACIDADE MÍNIMA 70 KG, BRANCO  FORNECIMENTO E INSTALAÇÃO. AF_11/2016</v>
          </cell>
          <cell r="D6341" t="str">
            <v>UN</v>
          </cell>
          <cell r="E6341" t="str">
            <v>16,37</v>
          </cell>
          <cell r="F6341" t="str">
            <v>16,74</v>
          </cell>
        </row>
        <row r="6342">
          <cell r="A6342" t="str">
            <v>95574</v>
          </cell>
          <cell r="B6342" t="str">
            <v>MÃO-FRANCESA EM AÇO, ABAS IGUAIS 30 CM, CAPACIDADE MÍNIMA 60 KG, BRANCO  FORNECIMENTO E INSTALAÇÃO. AF_11/2016</v>
          </cell>
          <cell r="D6342" t="str">
            <v>UN</v>
          </cell>
          <cell r="E6342" t="str">
            <v>14,43</v>
          </cell>
          <cell r="F6342" t="str">
            <v>14,80</v>
          </cell>
        </row>
        <row r="6343">
          <cell r="A6343" t="str">
            <v>96559</v>
          </cell>
          <cell r="B6343" t="str">
            <v>PERFILADO DE SEÇÃO 38X76 MM PARA SUPORTE DE DUTO EM CHAPA GALVANIZADA BITOLA 26. AF_07/2017</v>
          </cell>
          <cell r="D6343" t="str">
            <v>M2</v>
          </cell>
          <cell r="E6343" t="str">
            <v>73,34</v>
          </cell>
          <cell r="F6343" t="str">
            <v>73,68</v>
          </cell>
        </row>
        <row r="6344">
          <cell r="A6344" t="str">
            <v>96560</v>
          </cell>
          <cell r="B6344" t="str">
            <v>PERFILADO DE SEÇÃO 38X76 MM PARA SUPORTE DE DUTO EM CHAPA GALVANIZADA BITOLA 24. AF_07/2017</v>
          </cell>
          <cell r="D6344" t="str">
            <v>M2</v>
          </cell>
          <cell r="E6344" t="str">
            <v>36,33</v>
          </cell>
          <cell r="F6344" t="str">
            <v>36,66</v>
          </cell>
        </row>
        <row r="6345">
          <cell r="A6345" t="str">
            <v>96561</v>
          </cell>
          <cell r="B6345" t="str">
            <v>PERFILADO DE SEÇÃO 38X76 MM PARA SUPORTE DE DUTO EM CHAPA GALVANIZADA BITOLA 22. AF_07/2017</v>
          </cell>
          <cell r="D6345" t="str">
            <v>M2</v>
          </cell>
          <cell r="E6345" t="str">
            <v>21,96</v>
          </cell>
          <cell r="F6345" t="str">
            <v>22,14</v>
          </cell>
        </row>
        <row r="6346">
          <cell r="A6346" t="str">
            <v>96562</v>
          </cell>
          <cell r="B6346" t="str">
            <v>PERFILADO DE SEÇÃO 38X76 MM PARA SUPORTE DE ELETROCALHA LISA OU PERFURADA EM AÇO GALVANIZADO, LARGURA 200 OU 400 MM E ALTURA 50 MM. AF_07/2017</v>
          </cell>
          <cell r="D6346" t="str">
            <v>M</v>
          </cell>
          <cell r="E6346" t="str">
            <v>37,14</v>
          </cell>
          <cell r="F6346" t="str">
            <v>37,49</v>
          </cell>
        </row>
        <row r="6347">
          <cell r="A6347" t="str">
            <v>96563</v>
          </cell>
          <cell r="B6347" t="str">
            <v>PERFILADO DE SEÇÃO 38X76 MM PARA SUPORTE DE ELETROCALHA LISA OU PERFURADA EM AÇO GALVANIZADO, LARGURA 500 OU 800 MM E ALTURA 50 MM. AF_07/2017</v>
          </cell>
          <cell r="D6347" t="str">
            <v>M</v>
          </cell>
          <cell r="E6347" t="str">
            <v>39,49</v>
          </cell>
          <cell r="F6347" t="str">
            <v>39,84</v>
          </cell>
        </row>
        <row r="6348">
          <cell r="A6348" t="str">
            <v>73826/1</v>
          </cell>
          <cell r="B6348" t="str">
            <v>INSTALACAO DE COMPRESSOR DE AR, POTENCIA &lt;= 5 CV</v>
          </cell>
          <cell r="D6348" t="str">
            <v>UN</v>
          </cell>
          <cell r="E6348" t="str">
            <v>435,10</v>
          </cell>
          <cell r="F6348" t="str">
            <v>486,45</v>
          </cell>
        </row>
        <row r="6349">
          <cell r="A6349" t="str">
            <v>73826/2</v>
          </cell>
          <cell r="B6349" t="str">
            <v>INSTALACAO DE COMPRESSOR DE AR, POTENCIA &gt; 5 E &lt;= 10 CV</v>
          </cell>
          <cell r="D6349" t="str">
            <v>UN</v>
          </cell>
          <cell r="E6349" t="str">
            <v>565,63</v>
          </cell>
          <cell r="F6349" t="str">
            <v>632,38</v>
          </cell>
        </row>
        <row r="6350">
          <cell r="A6350" t="str">
            <v>73834/1</v>
          </cell>
          <cell r="B6350" t="str">
            <v>INSTALACAO DE CONJ.MOTO BOMBA SUBMERSIVEL ATE 10 CV</v>
          </cell>
          <cell r="D6350" t="str">
            <v>UN</v>
          </cell>
          <cell r="E6350" t="str">
            <v>160,22</v>
          </cell>
          <cell r="F6350" t="str">
            <v>178,32</v>
          </cell>
        </row>
        <row r="6351">
          <cell r="A6351" t="str">
            <v>73834/2</v>
          </cell>
          <cell r="B6351" t="str">
            <v>INSTALACAO DE CONJ.MOTO BOMBA SUBMERSIVEL DE 11 A 25 CV</v>
          </cell>
          <cell r="D6351" t="str">
            <v>UN</v>
          </cell>
          <cell r="E6351" t="str">
            <v>256,36</v>
          </cell>
          <cell r="F6351" t="str">
            <v>285,32</v>
          </cell>
        </row>
        <row r="6352">
          <cell r="A6352" t="str">
            <v>73834/3</v>
          </cell>
          <cell r="B6352" t="str">
            <v>INSTALACAO DE CONJ.MOTO BOMBA SUBMERSIVEL DE 26 A 50 CV</v>
          </cell>
          <cell r="D6352" t="str">
            <v>UN</v>
          </cell>
          <cell r="E6352" t="str">
            <v>512,72</v>
          </cell>
          <cell r="F6352" t="str">
            <v>570,64</v>
          </cell>
        </row>
        <row r="6353">
          <cell r="A6353" t="str">
            <v>73834/4</v>
          </cell>
          <cell r="B6353" t="str">
            <v>INSTALACAO DE CONJ.MOTO BOMBA SUBMERSIVEL DE 51 A 100 CV</v>
          </cell>
          <cell r="D6353" t="str">
            <v>UN</v>
          </cell>
          <cell r="E6353" t="str">
            <v>769,08</v>
          </cell>
          <cell r="F6353" t="str">
            <v>855,96</v>
          </cell>
        </row>
        <row r="6354">
          <cell r="A6354" t="str">
            <v>73835/1</v>
          </cell>
          <cell r="B6354" t="str">
            <v>INSTALACAO DE CONJ.MOTO BOMBA VERTICAL POT &lt;= 100 CV</v>
          </cell>
          <cell r="D6354" t="str">
            <v>UN</v>
          </cell>
          <cell r="E6354" t="str">
            <v>1.036,37</v>
          </cell>
          <cell r="F6354" t="str">
            <v>1.156,12</v>
          </cell>
        </row>
        <row r="6355">
          <cell r="A6355" t="str">
            <v>73835/2</v>
          </cell>
          <cell r="B6355" t="str">
            <v>INSTALACAO DE CONJ.MOTO BOMBA VERTICAL 100 &lt; POT &lt;= 200 CV</v>
          </cell>
          <cell r="D6355" t="str">
            <v>UN</v>
          </cell>
          <cell r="E6355" t="str">
            <v>1.409,47</v>
          </cell>
          <cell r="F6355" t="str">
            <v>1.572,33</v>
          </cell>
        </row>
        <row r="6356">
          <cell r="A6356" t="str">
            <v>73835/3</v>
          </cell>
          <cell r="B6356" t="str">
            <v>INSTALACAO DE CONJ.MOTO BOMBA VERTICAL 200 &lt; POT &lt;= 300 CV</v>
          </cell>
          <cell r="D6356" t="str">
            <v>UN</v>
          </cell>
          <cell r="E6356" t="str">
            <v>1.575,29</v>
          </cell>
          <cell r="F6356" t="str">
            <v>1.757,31</v>
          </cell>
        </row>
        <row r="6357">
          <cell r="A6357" t="str">
            <v>73836/1</v>
          </cell>
          <cell r="B6357" t="str">
            <v>INSTALACAO DE CONJ.MOTO BOMBA HORIZONTAL ATE 10 CV</v>
          </cell>
          <cell r="D6357" t="str">
            <v>UN</v>
          </cell>
          <cell r="E6357" t="str">
            <v>414,55</v>
          </cell>
          <cell r="F6357" t="str">
            <v>462,45</v>
          </cell>
        </row>
        <row r="6358">
          <cell r="A6358" t="str">
            <v>73836/2</v>
          </cell>
          <cell r="B6358" t="str">
            <v>INSTALACAO DE CONJ.MOTO BOMBA HORIZONTAL DE 12,5 A 25 CV</v>
          </cell>
          <cell r="D6358" t="str">
            <v>UN</v>
          </cell>
          <cell r="E6358" t="str">
            <v>538,91</v>
          </cell>
          <cell r="F6358" t="str">
            <v>601,18</v>
          </cell>
        </row>
        <row r="6359">
          <cell r="A6359" t="str">
            <v>73836/3</v>
          </cell>
          <cell r="B6359" t="str">
            <v>INSTALACAO DE CONJ.MOTO BOMBA HORIZONTAL DE 30 A 75 CV</v>
          </cell>
          <cell r="D6359" t="str">
            <v>UN</v>
          </cell>
          <cell r="E6359" t="str">
            <v>829,10</v>
          </cell>
          <cell r="F6359" t="str">
            <v>924,90</v>
          </cell>
        </row>
        <row r="6360">
          <cell r="A6360" t="str">
            <v>73836/4</v>
          </cell>
          <cell r="B6360" t="str">
            <v>INSTALACAO DE CONJ.MOTO BOMBA HORIZONTAL DE 100 A 150 CV</v>
          </cell>
          <cell r="D6360" t="str">
            <v>UN</v>
          </cell>
          <cell r="E6360" t="str">
            <v>1.326,56</v>
          </cell>
          <cell r="F6360" t="str">
            <v>1.479,84</v>
          </cell>
        </row>
        <row r="6361">
          <cell r="A6361" t="str">
            <v>73837/1</v>
          </cell>
          <cell r="B6361" t="str">
            <v>INSTALACAO DE CONJ.MOTO BOMBA SUBMERSO ATE 5 CV</v>
          </cell>
          <cell r="D6361" t="str">
            <v>UN</v>
          </cell>
          <cell r="E6361" t="str">
            <v>160,22</v>
          </cell>
          <cell r="F6361" t="str">
            <v>178,32</v>
          </cell>
        </row>
        <row r="6362">
          <cell r="A6362" t="str">
            <v>73837/2</v>
          </cell>
          <cell r="B6362" t="str">
            <v>INSTALACAO DE CONJ.MOTO BOMBA SUBMERSO DE 6 A 25 CV</v>
          </cell>
          <cell r="D6362" t="str">
            <v>UN</v>
          </cell>
          <cell r="E6362" t="str">
            <v>320,45</v>
          </cell>
          <cell r="F6362" t="str">
            <v>356,65</v>
          </cell>
        </row>
        <row r="6363">
          <cell r="A6363" t="str">
            <v>73837/3</v>
          </cell>
          <cell r="B6363" t="str">
            <v>INSTALACAO DE CONJ.MOTO BOMBA SUBMERSO DE 26 A 50 CV</v>
          </cell>
          <cell r="D6363" t="str">
            <v>UN</v>
          </cell>
          <cell r="E6363" t="str">
            <v>640,90</v>
          </cell>
          <cell r="F6363" t="str">
            <v>713,30</v>
          </cell>
        </row>
        <row r="6364">
          <cell r="A6364" t="str">
            <v>73612</v>
          </cell>
          <cell r="B6364" t="str">
            <v>INSTALACAO DE CLORADOR</v>
          </cell>
          <cell r="D6364" t="str">
            <v>UN</v>
          </cell>
          <cell r="E6364" t="str">
            <v>348,70</v>
          </cell>
          <cell r="F6364" t="str">
            <v>389,70</v>
          </cell>
        </row>
        <row r="6365">
          <cell r="A6365" t="str">
            <v>73660</v>
          </cell>
          <cell r="B6365" t="str">
            <v>LEITO FILTRANTE - ASSENTAMENTO DE BLOCOS LEOPOLD</v>
          </cell>
          <cell r="D6365" t="str">
            <v>M2</v>
          </cell>
          <cell r="E6365" t="str">
            <v>63,08</v>
          </cell>
          <cell r="F6365" t="str">
            <v>67,00</v>
          </cell>
        </row>
        <row r="6366">
          <cell r="A6366" t="str">
            <v>73693</v>
          </cell>
          <cell r="B6366" t="str">
            <v>LEITO FILTRANTE - COLOCACAO DE LONA PLASTICA</v>
          </cell>
          <cell r="D6366" t="str">
            <v>M2</v>
          </cell>
          <cell r="E6366" t="str">
            <v>18,53</v>
          </cell>
          <cell r="F6366" t="str">
            <v>20,08</v>
          </cell>
        </row>
        <row r="6367">
          <cell r="A6367" t="str">
            <v>73694</v>
          </cell>
          <cell r="B6367" t="str">
            <v>INSTALACAO DE BOMBA DOSADORA</v>
          </cell>
          <cell r="D6367" t="str">
            <v>UN</v>
          </cell>
          <cell r="E6367" t="str">
            <v>125,12</v>
          </cell>
          <cell r="F6367" t="str">
            <v>139,51</v>
          </cell>
        </row>
        <row r="6368">
          <cell r="A6368" t="str">
            <v>73695</v>
          </cell>
          <cell r="B6368" t="str">
            <v>INSTALACAO DE AGITADOR</v>
          </cell>
          <cell r="D6368" t="str">
            <v>UN</v>
          </cell>
          <cell r="E6368" t="str">
            <v>64,34</v>
          </cell>
          <cell r="F6368" t="str">
            <v>71,74</v>
          </cell>
        </row>
        <row r="6369">
          <cell r="A6369" t="str">
            <v>73824/1</v>
          </cell>
          <cell r="B6369" t="str">
            <v>INSTALACAO DE MISTURADOR VERTICAL</v>
          </cell>
          <cell r="D6369" t="str">
            <v>UN</v>
          </cell>
          <cell r="E6369" t="str">
            <v>348,70</v>
          </cell>
          <cell r="F6369" t="str">
            <v>389,70</v>
          </cell>
        </row>
        <row r="6370">
          <cell r="A6370" t="str">
            <v>73825/2</v>
          </cell>
          <cell r="B6370" t="str">
            <v>VERTEDOR TRIANGULAR DE ALUMINIO</v>
          </cell>
          <cell r="D6370" t="str">
            <v>M2</v>
          </cell>
          <cell r="E6370" t="str">
            <v>883,42</v>
          </cell>
          <cell r="F6370" t="str">
            <v>904,00</v>
          </cell>
        </row>
        <row r="6371">
          <cell r="A6371" t="str">
            <v>73873/1</v>
          </cell>
          <cell r="B6371" t="str">
            <v>LEITO FILTRANTE - COLOCACAO E APILOAMENTO DE TERRA NO FILTRO</v>
          </cell>
          <cell r="D6371" t="str">
            <v>M3</v>
          </cell>
          <cell r="E6371" t="str">
            <v>66,14</v>
          </cell>
          <cell r="F6371" t="str">
            <v>73,35</v>
          </cell>
        </row>
        <row r="6372">
          <cell r="A6372" t="str">
            <v>73873/2</v>
          </cell>
          <cell r="B6372" t="str">
            <v>LEITO FILTRANTE - FORN.E ENCHIMENTO C/ BRITA NO. 4</v>
          </cell>
          <cell r="D6372" t="str">
            <v>M3</v>
          </cell>
          <cell r="E6372" t="str">
            <v>144,72</v>
          </cell>
          <cell r="F6372" t="str">
            <v>153,30</v>
          </cell>
        </row>
        <row r="6373">
          <cell r="A6373" t="str">
            <v>73873/3</v>
          </cell>
          <cell r="B6373" t="str">
            <v>LEITO FILTRANTE - COLOCACAO DE AREIA NOS FILTROS</v>
          </cell>
          <cell r="D6373" t="str">
            <v>M3</v>
          </cell>
          <cell r="E6373" t="str">
            <v>66,14</v>
          </cell>
          <cell r="F6373" t="str">
            <v>73,35</v>
          </cell>
        </row>
        <row r="6374">
          <cell r="A6374" t="str">
            <v>73873/4</v>
          </cell>
          <cell r="B6374" t="str">
            <v>LEITO FILTRANTE - COLOCACAO DE PEDREGULHOS NOS FILTROS</v>
          </cell>
          <cell r="D6374" t="str">
            <v>M3</v>
          </cell>
          <cell r="E6374" t="str">
            <v>72,44</v>
          </cell>
          <cell r="F6374" t="str">
            <v>80,33</v>
          </cell>
        </row>
        <row r="6375">
          <cell r="A6375" t="str">
            <v>73873/5</v>
          </cell>
          <cell r="B6375" t="str">
            <v>LEITO FILTRANTE - COLOCACAO DE ANTRACITO NOS FILTROS</v>
          </cell>
          <cell r="D6375" t="str">
            <v>M3</v>
          </cell>
          <cell r="E6375" t="str">
            <v>66,14</v>
          </cell>
          <cell r="F6375" t="str">
            <v>73,35</v>
          </cell>
        </row>
        <row r="6376">
          <cell r="A6376" t="str">
            <v>73827/1</v>
          </cell>
          <cell r="B6376" t="str">
            <v>KIT CAVALETE PVC COM REGISTRO 1/2" - FORNECIMENTO E INSTALAÇÃO</v>
          </cell>
          <cell r="D6376" t="str">
            <v>UN</v>
          </cell>
          <cell r="E6376" t="str">
            <v>70,47</v>
          </cell>
          <cell r="F6376" t="str">
            <v>72,15</v>
          </cell>
        </row>
        <row r="6377">
          <cell r="A6377" t="str">
            <v>74218/1</v>
          </cell>
          <cell r="B6377" t="str">
            <v>KIT CAVALETE PVC COM REGISTRO 3/4" - FORNECIMENTO E INSTALACAO</v>
          </cell>
          <cell r="D6377" t="str">
            <v>UN</v>
          </cell>
          <cell r="E6377" t="str">
            <v>69,06</v>
          </cell>
          <cell r="F6377" t="str">
            <v>70,27</v>
          </cell>
        </row>
        <row r="6378">
          <cell r="A6378" t="str">
            <v>74253/1</v>
          </cell>
          <cell r="B6378" t="str">
            <v>RAMAL PREDIAL EM TUBO PEAD 20MM - FORNECIMENTO, INSTALAÇÃO, ESCAVAÇÃO E REATERRO</v>
          </cell>
          <cell r="D6378" t="str">
            <v>M</v>
          </cell>
          <cell r="E6378" t="str">
            <v>20,99</v>
          </cell>
          <cell r="F6378" t="str">
            <v>22,80</v>
          </cell>
        </row>
        <row r="6379">
          <cell r="A6379" t="str">
            <v>83878</v>
          </cell>
          <cell r="B6379" t="str">
            <v>LIGACAO DA REDE 50MM AO RAMAL PREDIAL 1/2"</v>
          </cell>
          <cell r="D6379" t="str">
            <v>UN</v>
          </cell>
          <cell r="E6379" t="str">
            <v>37,95</v>
          </cell>
          <cell r="F6379" t="str">
            <v>39,67</v>
          </cell>
        </row>
        <row r="6380">
          <cell r="A6380" t="str">
            <v>83879</v>
          </cell>
          <cell r="B6380" t="str">
            <v>LIGACAO DA REDE 75MM AO RAMAL PREDIAL 1/2"</v>
          </cell>
          <cell r="D6380" t="str">
            <v>UN</v>
          </cell>
          <cell r="E6380" t="str">
            <v>44,22</v>
          </cell>
          <cell r="F6380" t="str">
            <v>46,28</v>
          </cell>
        </row>
        <row r="6381">
          <cell r="A6381" t="str">
            <v>73658</v>
          </cell>
          <cell r="B6381" t="str">
            <v>LIGAÇÃO DOMICILIAR DE ESGOTO DN 100MM, DA CASA ATÉ A CAIXA, COMPOSTO POR 10,0M TUBO DE PVC ESGOTO PREDIAL DN 100MM E CAIXA DE ALVENARIA COM TAMPA DE CONCRETO - FORNECIMENTO E INSTALAÇÃO</v>
          </cell>
          <cell r="D6381" t="str">
            <v>UN</v>
          </cell>
          <cell r="E6381" t="str">
            <v>473,32</v>
          </cell>
          <cell r="F6381" t="str">
            <v>507,62</v>
          </cell>
        </row>
        <row r="6382">
          <cell r="A6382" t="str">
            <v>93350</v>
          </cell>
          <cell r="B638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6382" t="str">
            <v>UN</v>
          </cell>
          <cell r="E6382" t="str">
            <v>702,69</v>
          </cell>
          <cell r="F6382" t="str">
            <v>748,12</v>
          </cell>
        </row>
        <row r="6383">
          <cell r="A6383" t="str">
            <v>93351</v>
          </cell>
          <cell r="B638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6383" t="str">
            <v>UN</v>
          </cell>
          <cell r="E6383" t="str">
            <v>574,10</v>
          </cell>
          <cell r="F6383" t="str">
            <v>610,51</v>
          </cell>
        </row>
        <row r="6384">
          <cell r="A6384" t="str">
            <v>93352</v>
          </cell>
          <cell r="B638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6384" t="str">
            <v>UN</v>
          </cell>
          <cell r="E6384" t="str">
            <v>446,25</v>
          </cell>
          <cell r="F6384" t="str">
            <v>473,83</v>
          </cell>
        </row>
        <row r="6385">
          <cell r="A6385" t="str">
            <v>93353</v>
          </cell>
          <cell r="B638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6385" t="str">
            <v>UN</v>
          </cell>
          <cell r="E6385" t="str">
            <v>321,70</v>
          </cell>
          <cell r="F6385" t="str">
            <v>340,68</v>
          </cell>
        </row>
        <row r="6386">
          <cell r="A6386" t="str">
            <v>93354</v>
          </cell>
          <cell r="B638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6386" t="str">
            <v>UN</v>
          </cell>
          <cell r="E6386" t="str">
            <v>455,98</v>
          </cell>
          <cell r="F6386" t="str">
            <v>472,23</v>
          </cell>
        </row>
        <row r="6387">
          <cell r="A6387" t="str">
            <v>93355</v>
          </cell>
          <cell r="B638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6387" t="str">
            <v>UN</v>
          </cell>
          <cell r="E6387" t="str">
            <v>379,65</v>
          </cell>
          <cell r="F6387" t="str">
            <v>393,04</v>
          </cell>
        </row>
        <row r="6388">
          <cell r="A6388" t="str">
            <v>93356</v>
          </cell>
          <cell r="B63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6388" t="str">
            <v>UN</v>
          </cell>
          <cell r="E6388" t="str">
            <v>302,58</v>
          </cell>
          <cell r="F6388" t="str">
            <v>313,16</v>
          </cell>
        </row>
        <row r="6389">
          <cell r="A6389" t="str">
            <v>93357</v>
          </cell>
          <cell r="B638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6389" t="str">
            <v>UN</v>
          </cell>
          <cell r="E6389" t="str">
            <v>227,38</v>
          </cell>
          <cell r="F6389" t="str">
            <v>235,18</v>
          </cell>
        </row>
        <row r="6390">
          <cell r="A6390" t="str">
            <v>83335</v>
          </cell>
          <cell r="B6390" t="str">
            <v>ESCAVACAO SUBMERSA COM DRAGA DE MANDIBULA</v>
          </cell>
          <cell r="D6390" t="str">
            <v>M3</v>
          </cell>
          <cell r="E6390" t="str">
            <v>33,24</v>
          </cell>
          <cell r="F6390" t="str">
            <v>33,95</v>
          </cell>
        </row>
        <row r="6391">
          <cell r="A6391" t="str">
            <v>88548</v>
          </cell>
          <cell r="B6391" t="str">
            <v>DRAGAGEM (C/ ESCAVADEIRA DRAG LINE DE ARRASTE 140HP)</v>
          </cell>
          <cell r="D6391" t="str">
            <v>M3</v>
          </cell>
          <cell r="E6391" t="str">
            <v>40,34</v>
          </cell>
          <cell r="F6391" t="str">
            <v>40,57</v>
          </cell>
        </row>
        <row r="6392">
          <cell r="A6392" t="str">
            <v>73903/1</v>
          </cell>
          <cell r="B6392" t="str">
            <v>LIMPEZA SUPERFICIAL DA CAMADA VEGETAL EM JAZIDA</v>
          </cell>
          <cell r="D6392" t="str">
            <v>M2</v>
          </cell>
          <cell r="E6392" t="str">
            <v>0,31</v>
          </cell>
          <cell r="F6392" t="str">
            <v>0,32</v>
          </cell>
        </row>
        <row r="6393">
          <cell r="A6393" t="str">
            <v>74151/1</v>
          </cell>
          <cell r="B6393" t="str">
            <v>ESCAVACAO E CARGA MATERIAL 1A CATEGORIA, UTILIZANDO TRATOR DE ESTEIRAS DE 110 A 160HP COM LAMINA, PESO OPERACIONAL * 13T  E PA CARREGADEIRA COM 170 HP.</v>
          </cell>
          <cell r="D6393" t="str">
            <v>M3</v>
          </cell>
          <cell r="E6393" t="str">
            <v>2,58</v>
          </cell>
          <cell r="F6393" t="str">
            <v>2,65</v>
          </cell>
        </row>
        <row r="6394">
          <cell r="A6394" t="str">
            <v>74154/1</v>
          </cell>
          <cell r="B6394" t="str">
            <v>ESCAVACAO, CARGA E TRANSPORTE DE  MATERIAL DE 1A CATEGORIA COM TRATOR SOBRE ESTEIRAS 347 HP E CACAMBA 6M3,  DMT 50 A 200M</v>
          </cell>
          <cell r="D6394" t="str">
            <v>M3</v>
          </cell>
          <cell r="E6394" t="str">
            <v>3,84</v>
          </cell>
          <cell r="F6394" t="str">
            <v>3,91</v>
          </cell>
        </row>
        <row r="6395">
          <cell r="A6395" t="str">
            <v>74155/1</v>
          </cell>
          <cell r="B6395" t="str">
            <v>ESCAVACAO E TRANSPORTE DE MATERIAL DE  1A CAT DMT 50M COM TRATOR SOBRE  ESTEIRAS 347 HP COM LAMINA E ESCARIFICADOR</v>
          </cell>
          <cell r="D6395" t="str">
            <v>M3</v>
          </cell>
          <cell r="E6395" t="str">
            <v>1,42</v>
          </cell>
          <cell r="F6395" t="str">
            <v>1,43</v>
          </cell>
        </row>
        <row r="6396">
          <cell r="A6396" t="str">
            <v>74155/2</v>
          </cell>
          <cell r="B6396" t="str">
            <v>ESCAVACAO E TRANSPORTE DE MATERIAL DE  2A CAT DMT 50M COM TRATOR SOBRE  ESTEIRAS 347 HP COM LAMINA E ESCARIFICADOR</v>
          </cell>
          <cell r="D6396" t="str">
            <v>M3</v>
          </cell>
          <cell r="E6396" t="str">
            <v>2,75</v>
          </cell>
          <cell r="F6396" t="str">
            <v>2,78</v>
          </cell>
        </row>
        <row r="6397">
          <cell r="A6397" t="str">
            <v>74205/1</v>
          </cell>
          <cell r="B6397" t="str">
            <v>ESCAVACAO MECANICA DE MATERIAL 1A. CATEGORIA, PROVENIENTE DE CORTE DE SUBLEITO (C/TRATOR ESTEIRAS  160HP)</v>
          </cell>
          <cell r="D6397" t="str">
            <v>M3</v>
          </cell>
          <cell r="E6397" t="str">
            <v>1,36</v>
          </cell>
          <cell r="F6397" t="str">
            <v>1,38</v>
          </cell>
        </row>
        <row r="6398">
          <cell r="A6398" t="str">
            <v>79480</v>
          </cell>
          <cell r="B6398" t="str">
            <v>ESCAVACAO MECANICA CAMPO ABERTO EM SOLO EXCETO ROCHA ATE 2,00M PROFUNDIDADE</v>
          </cell>
          <cell r="D6398" t="str">
            <v>M3</v>
          </cell>
          <cell r="E6398" t="str">
            <v>2,03</v>
          </cell>
          <cell r="F6398" t="str">
            <v>2,07</v>
          </cell>
        </row>
        <row r="6399">
          <cell r="A6399" t="str">
            <v>83336</v>
          </cell>
          <cell r="B6399" t="str">
            <v>ESCAVACAO MECANICA PARA ACERTO DE TALUDES, EM MATERIAL DE 1A CATEGORIA, COM ESCAVADEIRA HIDRAULICA</v>
          </cell>
          <cell r="D6399" t="str">
            <v>M3</v>
          </cell>
          <cell r="E6399" t="str">
            <v>3,88</v>
          </cell>
          <cell r="F6399" t="str">
            <v>4,05</v>
          </cell>
        </row>
        <row r="6400">
          <cell r="A6400" t="str">
            <v>83338</v>
          </cell>
          <cell r="B6400" t="str">
            <v>ESCAVACAO MECANICA, A CEU ABERTO, EM MATERIAL DE 1A CATEGORIA, COM ESCAVADEIRA HIDRAULICA, CAPACIDADE DE 0,78 M3</v>
          </cell>
          <cell r="D6400" t="str">
            <v>M3</v>
          </cell>
          <cell r="E6400" t="str">
            <v>2,17</v>
          </cell>
          <cell r="F6400" t="str">
            <v>2,23</v>
          </cell>
        </row>
        <row r="6401">
          <cell r="A6401" t="str">
            <v>89885</v>
          </cell>
          <cell r="B6401" t="str">
            <v>ESCAVAÇÃO VERTICAL A CÉU ABERTO, INCLUINDO CARGA, DESCARGA E TRANSPORTE, EM SOLO DE 1ª CATEGORIA COM ESCAVADEIRA HIDRÁULICA (CAÇAMBA: 0,8 M³ / 111 HP), FROTA DE 3 CAMINHÕES BASCULANTES DE 14 M³, DMT DE 0,2 KM E VELOCIDADE MÉDIA 4 KM/H. AF_12/2013</v>
          </cell>
          <cell r="D6401" t="str">
            <v>M3</v>
          </cell>
          <cell r="E6401" t="str">
            <v>7,00</v>
          </cell>
          <cell r="F6401" t="str">
            <v>7,13</v>
          </cell>
        </row>
        <row r="6402">
          <cell r="A6402" t="str">
            <v>89886</v>
          </cell>
          <cell r="B6402" t="str">
            <v>ESCAVAÇÃO VERTICAL A CÉU ABERTO, INCLUINDO CARGA, DESCARGA E TRANSPORTE, EM SOLO DE 1ª CATEGORIA COM ESCAVADEIRA HIDRÁULICA (CAÇAMBA: 0,8 M³ / 111 HP), FROTA DE 3 CAMINHÕES BASCULANTES DE 14 M³, DMT DE 0,3 KM E VELOCIDADE MÉDIA 5,9 KM/H. AF_12/2013</v>
          </cell>
          <cell r="D6402" t="str">
            <v>M3</v>
          </cell>
          <cell r="E6402" t="str">
            <v>7,03</v>
          </cell>
          <cell r="F6402" t="str">
            <v>7,17</v>
          </cell>
        </row>
        <row r="6403">
          <cell r="A6403" t="str">
            <v>89887</v>
          </cell>
          <cell r="B6403" t="str">
            <v>ESCAVAÇÃO VERTICAL A CÉU ABERTO, INCLUINDO CARGA, DESCARGA E TRANSPORTE, EM SOLO DE 1ª CATEGORIA COM ESCAVADEIRA HIDRÁULICA (CAÇAMBA: 0,8 M³ / 111 HP), FROTA DE 3 CAMINHÕES BASCULANTES DE 14 M³, DMT DE 0,6 KM E VELOCIDADE MÉDIA 10 KM/H. AF_12/2013</v>
          </cell>
          <cell r="D6403" t="str">
            <v>M3</v>
          </cell>
          <cell r="E6403" t="str">
            <v>7,26</v>
          </cell>
          <cell r="F6403" t="str">
            <v>7,41</v>
          </cell>
        </row>
        <row r="6404">
          <cell r="A6404" t="str">
            <v>89888</v>
          </cell>
          <cell r="B6404" t="str">
            <v>ESCAVAÇÃO VERTICAL A CÉU ABERTO, INCLUINDO CARGA, DESCARGA E TRANSPORTE, EM SOLO DE 1ª CATEGORIA COM ESCAVADEIRA HIDRÁULICA (CAÇAMBA: 0,8 M³ / 111 HP), FROTA DE 3 CAMINHÕES BASCULANTES DE 14 M³, DMT DE 0,8 KM E VELOCIDADE MÉDIA 14 KM/H. AF_12/2013</v>
          </cell>
          <cell r="D6404" t="str">
            <v>M3</v>
          </cell>
          <cell r="E6404" t="str">
            <v>7,19</v>
          </cell>
          <cell r="F6404" t="str">
            <v>7,34</v>
          </cell>
        </row>
        <row r="6405">
          <cell r="A6405" t="str">
            <v>89889</v>
          </cell>
          <cell r="B6405" t="str">
            <v>ESCAVAÇÃO VERTICAL A CÉU ABERTO, INCLUINDO CARGA, DESCARGA E TRANSPORTE, EM SOLO DE 1ª CATEGORIA COM ESCAVADEIRA HIDRÁULICA (CAÇAMBA: 0,8 M³ / 111 HP), FROTA DE 3 CAMINHÕES BASCULANTES DE 14 M³, DMT DE 1 KM E VELOCIDADE MÉDIA 15 KM/H. AF_12/2013</v>
          </cell>
          <cell r="D6405" t="str">
            <v>M3</v>
          </cell>
          <cell r="E6405" t="str">
            <v>7,44</v>
          </cell>
          <cell r="F6405" t="str">
            <v>7,59</v>
          </cell>
        </row>
        <row r="6406">
          <cell r="A6406" t="str">
            <v>89890</v>
          </cell>
          <cell r="B6406" t="str">
            <v>ESCAVAÇÃO VERTICAL A CÉU ABERTO, INCLUINDO CARGA, DESCARGA E TRANSPORTE, EM SOLO DE 1ª CATEGORIA COM ESCAVADEIRA HIDRÁULICA (CAÇAMBA: 0,8 M³ / 111 HP), FROTA DE 4 CAMINHÕES BASCULANTES DE 14 M³, DMT DE 1,5 KM E VELOCIDADE MÉDIA 18 KM/H. AF_12/2013</v>
          </cell>
          <cell r="D6406" t="str">
            <v>M3</v>
          </cell>
          <cell r="E6406" t="str">
            <v>10,33</v>
          </cell>
          <cell r="F6406" t="str">
            <v>10,50</v>
          </cell>
        </row>
        <row r="6407">
          <cell r="A6407" t="str">
            <v>89893</v>
          </cell>
          <cell r="B6407" t="str">
            <v>ESCAVAÇÃO VERTICAL A CÉU ABERTO, INCLUINDO CARGA, DESCARGA E TRANSPORTE, EM SOLO DE 1ª CATEGORIA COM ESCAVADEIRA HIDRÁULICA (CAÇAMBA: 0,8 M³ / 111 HP), FROTA DE 5 CAMINHÕES BASCULANTES DE 14 M³, DMT DE 3 KM E VELOCIDADE MÉDIA 20 KM/H. AF_12/2013</v>
          </cell>
          <cell r="D6407" t="str">
            <v>M3</v>
          </cell>
          <cell r="E6407" t="str">
            <v>12,70</v>
          </cell>
          <cell r="F6407" t="str">
            <v>12,90</v>
          </cell>
        </row>
        <row r="6408">
          <cell r="A6408" t="str">
            <v>89894</v>
          </cell>
          <cell r="B6408" t="str">
            <v>ESCAVAÇÃO VERTICAL A CÉU ABERTO, INCLUINDO CARGA, DESCARGA E TRANSPORTE, EM SOLO DE 1ª CATEGORIA COM ESCAVADEIRA HIDRÁULICA (CAÇAMBA: 0,8 M³ / 111 HP), FROTA DE 6 CAMINHÕES BASCULANTES DE 14 M³, DMT DE 4 KM E VELOCIDADE MÉDIA 22 KM/H. AF_12/2013</v>
          </cell>
          <cell r="D6408" t="str">
            <v>M3</v>
          </cell>
          <cell r="E6408" t="str">
            <v>14,14</v>
          </cell>
          <cell r="F6408" t="str">
            <v>14,37</v>
          </cell>
        </row>
        <row r="6409">
          <cell r="A6409" t="str">
            <v>89895</v>
          </cell>
          <cell r="B6409" t="str">
            <v>ESCAVAÇÃO VERTICAL A CÉU ABERTO, INCLUINDO CARGA, DESCARGA E TRANSPORTE, EM SOLO DE 1ª CATEGORIA COM ESCAVADEIRA HIDRÁULICA (CAÇAMBA: 0,8 M³ / 111 HP), FROTA DE 7 CAMINHÕES BASCULANTES DE 14 M³, DMT DE 6 KM E VELOCIDADE MÉDIA 22 KM/H. AF_12/2013</v>
          </cell>
          <cell r="D6409" t="str">
            <v>M3</v>
          </cell>
          <cell r="E6409" t="str">
            <v>17,16</v>
          </cell>
          <cell r="F6409" t="str">
            <v>17,42</v>
          </cell>
        </row>
        <row r="6410">
          <cell r="A6410" t="str">
            <v>89903</v>
          </cell>
          <cell r="B6410" t="str">
            <v>ESCAVAÇÃO VERTICAL A CÉU ABERTO, INCLUINDO CARGA, DESCARGA E TRANSPORTE, EM SOLO DE 1ª CATEGORIA COM ESCAVADEIRA HIDRÁULICA (CAÇAMBA: 0,8 M³ / 111 HP), FROTA DE 2 CAMINHÕES BASCULANTES DE 18 M³, DMT DE 0,2 KM E VELOCIDADE MÉDIA 4 KM/H. AF_12/2013</v>
          </cell>
          <cell r="D6410" t="str">
            <v>M3</v>
          </cell>
          <cell r="E6410" t="str">
            <v>6,13</v>
          </cell>
          <cell r="F6410" t="str">
            <v>6,24</v>
          </cell>
        </row>
        <row r="6411">
          <cell r="A6411" t="str">
            <v>89904</v>
          </cell>
          <cell r="B6411" t="str">
            <v>ESCAVAÇÃO VERTICAL A CÉU ABERTO, INCLUINDO CARGA, DESCARGA E TRANSPORTE, EM SOLO DE 1ª CATEGORIA COM ESCAVADEIRA HIDRÁULICA (CAÇAMBA: 0,8 M³ / 111 HP), FROTA DE 2 CAMINHÕES BASCULANTES DE 18 M³, DMT DE 0,3 KM E VELOCIDADE MÉDIA 5,9KM/H. AF_12/2013</v>
          </cell>
          <cell r="D6411" t="str">
            <v>M3</v>
          </cell>
          <cell r="E6411" t="str">
            <v>6,16</v>
          </cell>
          <cell r="F6411" t="str">
            <v>6,27</v>
          </cell>
        </row>
        <row r="6412">
          <cell r="A6412" t="str">
            <v>89905</v>
          </cell>
          <cell r="B6412" t="str">
            <v>ESCAVAÇÃO VERTICAL A CÉU ABERTO, INCLUINDO CARGA, DESCARGA E TRANSPORTE, EM SOLO DE 1ª CATEGORIA COM ESCAVADEIRA HIDRÁULICA (CAÇAMBA: 0,8 M³ / 111 HP), FROTA DE 2 CAMINHÕES BASCULANTES DE 18 M³, DMT DE 0,6 KM E VELOCIDADE MÉDIA 10 KM/H. AF_12/2013</v>
          </cell>
          <cell r="D6412" t="str">
            <v>M3</v>
          </cell>
          <cell r="E6412" t="str">
            <v>6,37</v>
          </cell>
          <cell r="F6412" t="str">
            <v>6,47</v>
          </cell>
        </row>
        <row r="6413">
          <cell r="A6413" t="str">
            <v>89906</v>
          </cell>
          <cell r="B6413" t="str">
            <v>ESCAVAÇÃO VERTICAL A CÉU ABERTO, INCLUINDO CARGA, DESCARGA E TRANSPORTE, EM SOLO DE 1ª CATEGORIA COM ESCAVADEIRA HIDRÁULICA (CAÇAMBA: 0,8 M³ / 111 HP), FROTA DE 2 CAMINHÕES BASCULANTES DE 18 M³, DMT DE 0,8 KM E VELOCIDADE MÉDIA 14 KM/H. AF_12/2013</v>
          </cell>
          <cell r="D6413" t="str">
            <v>M3</v>
          </cell>
          <cell r="E6413" t="str">
            <v>6,30</v>
          </cell>
          <cell r="F6413" t="str">
            <v>6,40</v>
          </cell>
        </row>
        <row r="6414">
          <cell r="A6414" t="str">
            <v>89907</v>
          </cell>
          <cell r="B6414" t="str">
            <v>ESCAVAÇÃO VERTICAL A CÉU ABERTO, INCLUINDO CARGA, DESCARGA E TRANSPORTE, EM SOLO DE 1ª CATEGORIA COM ESCAVADEIRA HIDRÁULICA (CAÇAMBA: 0,8 M³ / 111 HP), FROTA DE 3 CAMINHÕES BASCULANTES DE 18 M³, DMT DE 1 KM E VELOCIDADE MÉDIA 15 KM/H. AF_12/2013</v>
          </cell>
          <cell r="D6414" t="str">
            <v>M3</v>
          </cell>
          <cell r="E6414" t="str">
            <v>7,11</v>
          </cell>
          <cell r="F6414" t="str">
            <v>7,23</v>
          </cell>
        </row>
        <row r="6415">
          <cell r="A6415" t="str">
            <v>89908</v>
          </cell>
          <cell r="B6415" t="str">
            <v>ESCAVAÇÃO VERTICAL A CÉU ABERTO, INCLUINDO CARGA, DESCARGA E TRANSPORTE, EM SOLO DE 1ª CATEGORIA COM ESCAVADEIRA HIDRÁULICA (CAÇAMBA: 0,8 M³ / 111 HP), FROTA DE 4 CAMINHÕES BASCULANTES DE 18 M³, DMT DE 1,5 KM E VELOCIDADE MÉDIA 18 KM/H. AF_12/2013</v>
          </cell>
          <cell r="D6415" t="str">
            <v>M3</v>
          </cell>
          <cell r="E6415" t="str">
            <v>9,69</v>
          </cell>
          <cell r="F6415" t="str">
            <v>9,85</v>
          </cell>
        </row>
        <row r="6416">
          <cell r="A6416" t="str">
            <v>89911</v>
          </cell>
          <cell r="B6416" t="str">
            <v>ESCAVAÇÃO VERTICAL A CÉU ABERTO, INCLUINDO CARGA, DESCARGA E TRANSPORTE, EM SOLO DE 1ª CATEGORIA COM ESCAVADEIRA HIDRÁULICA (CAÇAMBA: 0,8 M³ / 111 HP), FROTA DE 5 CAMINHÕES BASCULANTES DE 18 M³, DMT DE 3 KM E VELOCIDADE MÉDIA 20 KM/H. AF_12/2013</v>
          </cell>
          <cell r="D6416" t="str">
            <v>M3</v>
          </cell>
          <cell r="E6416" t="str">
            <v>11,81</v>
          </cell>
          <cell r="F6416" t="str">
            <v>11,99</v>
          </cell>
        </row>
        <row r="6417">
          <cell r="A6417" t="str">
            <v>89912</v>
          </cell>
          <cell r="B6417" t="str">
            <v>ESCAVAÇÃO VERTICAL A CÉU ABERTO, INCLUINDO CARGA, DESCARGA E TRANSPORTE, EM SOLO DE 1ª CATEGORIA COM ESCAVADEIRA HIDRÁULICA (CAÇAMBA: 0,8 M³ / 111 HP), FROTA DE 5 CAMINHÕES BASCULANTES DE 18 M³, DMT DE 4 KM E VELOCIDADE MÉDIA 22 KM/H. AF_12/2013</v>
          </cell>
          <cell r="D6417" t="str">
            <v>M3</v>
          </cell>
          <cell r="E6417" t="str">
            <v>12,58</v>
          </cell>
          <cell r="F6417" t="str">
            <v>12,76</v>
          </cell>
        </row>
        <row r="6418">
          <cell r="A6418" t="str">
            <v>89913</v>
          </cell>
          <cell r="B6418" t="str">
            <v>ESCAVAÇÃO VERTICAL A CÉU ABERTO, INCLUINDO CARGA, DESCARGA E TRANSPORTE, EM SOLO DE 1ª CATEGORIA COM ESCAVADEIRA HIDRÁULICA (CAÇAMBA: 0,8 M³ / 111 HP), FROTA DE 6 CAMINHÕES BASCULANTES DE 18 M³, DMT DE 6 KM E VELOCIDADE MÉDIA 22 KM/H. AF_12/2013</v>
          </cell>
          <cell r="D6418" t="str">
            <v>M3</v>
          </cell>
          <cell r="E6418" t="str">
            <v>15,28</v>
          </cell>
          <cell r="F6418" t="str">
            <v>15,49</v>
          </cell>
        </row>
        <row r="6419">
          <cell r="A6419" t="str">
            <v>89921</v>
          </cell>
          <cell r="B6419" t="str">
            <v>ESCAVAÇÃO VERTICAL A CÉU ABERTO, INCLUINDO CARGA, DESCARGA E TRANSPORTE, EM SOLO DE 1ª CATEGORIA COM ESCAVADEIRA HIDRÁULICA (CAÇAMBA: 1,2 M³ / 155 HP), FROTA DE 3 CAMINHÕES BASCULANTES DE 14 M³, DMT DE 0,2 KM E VELOCIDADE MÉDIA 4 KM/H. AF_12/2013</v>
          </cell>
          <cell r="D6419" t="str">
            <v>M3</v>
          </cell>
          <cell r="E6419" t="str">
            <v>5,68</v>
          </cell>
          <cell r="F6419" t="str">
            <v>5,78</v>
          </cell>
        </row>
        <row r="6420">
          <cell r="A6420" t="str">
            <v>89922</v>
          </cell>
          <cell r="B6420" t="str">
            <v>ESCAVAÇÃO VERTICAL A CÉU ABERTO, INCLUINDO CARGA, DESCARGA E TRANSPORTE, EM SOLO DE 1ª CATEGORIA COM ESCAVADEIRA HIDRÁULICA (CAÇAMBA: 1,2 M³ / 155 HP), FROTA DE 3 CAMINHÕES BASCULANTES DE 14 M³, DMT DE 0,3 KM E VELOCIDADE MÉDIA 5,9 KM/H. AF_12/2013</v>
          </cell>
          <cell r="D6420" t="str">
            <v>M3</v>
          </cell>
          <cell r="E6420" t="str">
            <v>5,71</v>
          </cell>
          <cell r="F6420" t="str">
            <v>5,81</v>
          </cell>
        </row>
        <row r="6421">
          <cell r="A6421" t="str">
            <v>89923</v>
          </cell>
          <cell r="B6421" t="str">
            <v>ESCAVAÇÃO VERTICAL A CÉU ABERTO, INCLUINDO CARGA, DESCARGA E TRANSPORTE, EM SOLO DE 1ª CATEGORIA COM ESCAVADEIRA HIDRÁULICA (CAÇAMBA: 1,2 M³ / 155 HP), FROTA DE 3 CAMINHÕES BASCULANTES DE 14 M³, DMT DE 0,6 KM E VELOCIDADE MÉDIA 10 KM/H. AF_12/2013</v>
          </cell>
          <cell r="D6421" t="str">
            <v>M3</v>
          </cell>
          <cell r="E6421" t="str">
            <v>5,94</v>
          </cell>
          <cell r="F6421" t="str">
            <v>6,05</v>
          </cell>
        </row>
        <row r="6422">
          <cell r="A6422" t="str">
            <v>89924</v>
          </cell>
          <cell r="B6422" t="str">
            <v>ESCAVAÇÃO VERTICAL A CÉU ABERTO, INCLUINDO CARGA, DESCARGA E TRANSPORTE, EM SOLO DE 1ª CATEGORIA COM ESCAVADEIRA HIDRÁULICA (CAÇAMBA: 1,2 M³ / 155 HP), FROTA DE 3 CAMINHÕES BASCULANTES DE 14 M³, DMT DE 0,8 KM E VELOCIDADE MÉDIA 14 KM/H. AF_12/2013</v>
          </cell>
          <cell r="D6422" t="str">
            <v>M3</v>
          </cell>
          <cell r="E6422" t="str">
            <v>5,87</v>
          </cell>
          <cell r="F6422" t="str">
            <v>5,97</v>
          </cell>
        </row>
        <row r="6423">
          <cell r="A6423" t="str">
            <v>89925</v>
          </cell>
          <cell r="B6423" t="str">
            <v>ESCAVAÇÃO VERTICAL A CÉU ABERTO, INCLUINDO CARGA, DESCARGA E TRANSPORTE, EM SOLO DE 1ª CATEGORIA COM ESCAVADEIRA HIDRÁULICA (CAÇAMBA: 1,2 M³ / 155 HP), FROTA DE 3 CAMINHÕES BASCULANTES DE 14 M³, DMT DE 1 KM E VELOCIDADE MÉDIA 15 KM/H. AF_12/2013</v>
          </cell>
          <cell r="D6423" t="str">
            <v>M3</v>
          </cell>
          <cell r="E6423" t="str">
            <v>6,12</v>
          </cell>
          <cell r="F6423" t="str">
            <v>6,23</v>
          </cell>
        </row>
        <row r="6424">
          <cell r="A6424" t="str">
            <v>89926</v>
          </cell>
          <cell r="B6424" t="str">
            <v>ESCAVAÇÃO VERTICAL A CÉU ABERTO, INCLUINDO CARGA, DESCARGA E TRANSPORTE, EM SOLO DE 1ª CATEGORIA COM ESCAVADEIRA HIDRÁULICA (CAÇAMBA: 1,2 M³ / 155 HP), FROTA DE 5 CAMINHÕES BASCULANTES DE 14 M³, DMT DE 1,5 KM E VELOCIDADE MÉDIA 18 KM/H. AF_12/2013</v>
          </cell>
          <cell r="D6424" t="str">
            <v>M3</v>
          </cell>
          <cell r="E6424" t="str">
            <v>9,26</v>
          </cell>
          <cell r="F6424" t="str">
            <v>9,39</v>
          </cell>
        </row>
        <row r="6425">
          <cell r="A6425" t="str">
            <v>89929</v>
          </cell>
          <cell r="B6425" t="str">
            <v>ESCAVAÇÃO VERTICAL A CÉU ABERTO, INCLUINDO CARGA, DESCARGA E TRANSPORTE, EM SOLO DE 1ª CATEGORIA COM ESCAVADEIRA HIDRÁULICA (CAÇAMBA: 1,2 M³ / 155 HP), FROTA DE 7 CAMINHÕES BASCULANTES DE 14 M³, DMT DE 3 KM E VELOCIDADE MÉDIA 20 KM/H. AF_12/2013</v>
          </cell>
          <cell r="D6425" t="str">
            <v>M3</v>
          </cell>
          <cell r="E6425" t="str">
            <v>11,90</v>
          </cell>
          <cell r="F6425" t="str">
            <v>12,08</v>
          </cell>
        </row>
        <row r="6426">
          <cell r="A6426" t="str">
            <v>89930</v>
          </cell>
          <cell r="B6426" t="str">
            <v>ESCAVAÇÃO VERTICAL A CÉU ABERTO, INCLUINDO CARGA, DESCARGA E TRANSPORTE, EM SOLO DE 1ª CATEGORIA COM ESCAVADEIRA HIDRÁULICA (CAÇAMBA: 1,2 M³ / 155 HP), FROTA DE 7 CAMINHÕES BASCULANTES DE 14 M³, DMT DE 4 KM E VELOCIDADE MÉDIA 22 KM/H. AF_12/2013</v>
          </cell>
          <cell r="D6426" t="str">
            <v>M3</v>
          </cell>
          <cell r="E6426" t="str">
            <v>12,73</v>
          </cell>
          <cell r="F6426" t="str">
            <v>12,91</v>
          </cell>
        </row>
        <row r="6427">
          <cell r="A6427" t="str">
            <v>89931</v>
          </cell>
          <cell r="B6427" t="str">
            <v>ESCAVAÇÃO VERTICAL A CÉU ABERTO, INCLUINDO CARGA, DESCARGA E TRANSPORTE, EM SOLO DE 1ª CATEGORIA COM ESCAVADEIRA HIDRÁULICA (CAÇAMBA: 1,2 M³ / 155 HP), FROTA DE 9 CAMINHÕES BASCULANTES DE 14 M³, DMT DE 6 KM E VELOCIDADE MÉDIA 22 KM/H. AF_12/2013</v>
          </cell>
          <cell r="D6427" t="str">
            <v>M3</v>
          </cell>
          <cell r="E6427" t="str">
            <v>16,02</v>
          </cell>
          <cell r="F6427" t="str">
            <v>16,24</v>
          </cell>
        </row>
        <row r="6428">
          <cell r="A6428" t="str">
            <v>89939</v>
          </cell>
          <cell r="B6428" t="str">
            <v>ESCAVAÇÃO VERTICAL A CÉU ABERTO, INCLUINDO CARGA, DESCARGA E TRANSPORTE, EM SOLO DE 1ª CATEGORIA COM ESCAVADEIRA HIDRÁULICA (CAÇAMBA: 1,2 M³ / 155 HP), FROTA DE 3 CAMINHÕES BASCULANTES DE 18 M³, DMT DE 0,2 KM E VELOCIDADE MÉDIA 4 KM/H. AF_12/2013</v>
          </cell>
          <cell r="D6428" t="str">
            <v>M3</v>
          </cell>
          <cell r="E6428" t="str">
            <v>5,32</v>
          </cell>
          <cell r="F6428" t="str">
            <v>5,40</v>
          </cell>
        </row>
        <row r="6429">
          <cell r="A6429" t="str">
            <v>89940</v>
          </cell>
          <cell r="B6429" t="str">
            <v>ESCAVAÇÃO VERTICAL A CÉU ABERTO, INCLUINDO CARGA, DESCARGA E TRANSPORTE, EM SOLO DE 1ª CATEGORIA COM ESCAVADEIRA HIDRÁULICA (CAÇAMBA: 1,2 M³ / 155 HP), FROTA DE 3 CAMINHÕES BASCULANTES DE 18 M³, DMT DE 0,3 KM E VELOCIDADE MÉDIA 5,9 KM/H. AF_12/2013</v>
          </cell>
          <cell r="D6429" t="str">
            <v>M3</v>
          </cell>
          <cell r="E6429" t="str">
            <v>5,33</v>
          </cell>
          <cell r="F6429" t="str">
            <v>5,42</v>
          </cell>
        </row>
        <row r="6430">
          <cell r="A6430" t="str">
            <v>89941</v>
          </cell>
          <cell r="B6430" t="str">
            <v>ESCAVAÇÃO VERTICAL A CÉU ABERTO, INCLUINDO CARGA, DESCARGA E TRANSPORTE, EM SOLO DE 1ª CATEGORIA COM ESCAVADEIRA HIDRÁULICA (CAÇAMBA: 1,2 M³ / 155 HP), FROTA DE 3 CAMINHÕES BASCULANTES DE 18 M³, DMT DE 0,6 KM E VELOCIDADE MÉDIA 10 KM/H. AF_12/2013</v>
          </cell>
          <cell r="D6430" t="str">
            <v>M3</v>
          </cell>
          <cell r="E6430" t="str">
            <v>5,56</v>
          </cell>
          <cell r="F6430" t="str">
            <v>5,64</v>
          </cell>
        </row>
        <row r="6431">
          <cell r="A6431" t="str">
            <v>89942</v>
          </cell>
          <cell r="B6431" t="str">
            <v>ESCAVAÇÃO VERTICAL A CÉU ABERTO, INCLUINDO CARGA, DESCARGA E TRANSPORTE, EM SOLO DE 1ª CATEGORIA COM ESCAVADEIRA HIDRÁULICA (CAÇAMBA: 1,2 M³ / 155 HP), FROTA DE 3 CAMINHÕES BASCULANTES DE 18 M³, DMT DE 0,8 KM E VELOCIDADE MÉDIA 14 KM/H. AF_12/2013</v>
          </cell>
          <cell r="D6431" t="str">
            <v>M3</v>
          </cell>
          <cell r="E6431" t="str">
            <v>5,48</v>
          </cell>
          <cell r="F6431" t="str">
            <v>5,57</v>
          </cell>
        </row>
        <row r="6432">
          <cell r="A6432" t="str">
            <v>89943</v>
          </cell>
          <cell r="B6432" t="str">
            <v>ESCAVAÇÃO VERTICAL A CÉU ABERTO, INCLUINDO CARGA, DESCARGA E TRANSPORTE, EM SOLO DE 1ª CATEGORIA COM ESCAVADEIRA HIDRÁULICA (CAÇAMBA: 1,2 M³ / 155 HP), FROTA DE 3 CAMINHÕES BASCULANTES DE 18 M³, DMT DE 1 KM E VELOCIDADE MÉDIA 15 KM/H. AF_12/2013</v>
          </cell>
          <cell r="D6432" t="str">
            <v>M3</v>
          </cell>
          <cell r="E6432" t="str">
            <v>5,71</v>
          </cell>
          <cell r="F6432" t="str">
            <v>5,80</v>
          </cell>
        </row>
        <row r="6433">
          <cell r="A6433" t="str">
            <v>89944</v>
          </cell>
          <cell r="B6433" t="str">
            <v>ESCAVAÇÃO VERTICAL A CÉU ABERTO, INCLUINDO CARGA, DESCARGA E TRANSPORTE, EM SOLO DE 1ª CATEGORIA COM ESCAVADEIRA HIDRÁULICA (CAÇAMBA: 1,2 M³ / 155 HP), FROTA DE 5 CAMINHÕES BASCULANTES DE 18 M³, DMT DE 1,5 KM E VELOCIDADE MÉDIA 18 KM/H. AF_12/2013</v>
          </cell>
          <cell r="D6433" t="str">
            <v>M3</v>
          </cell>
          <cell r="E6433" t="str">
            <v>8,51</v>
          </cell>
          <cell r="F6433" t="str">
            <v>8,63</v>
          </cell>
        </row>
        <row r="6434">
          <cell r="A6434" t="str">
            <v>89947</v>
          </cell>
          <cell r="B6434" t="str">
            <v>ESCAVAÇÃO VERTICAL A CÉU ABERTO, INCLUINDO CARGA, DESCARGA E TRANSPORTE, EM SOLO DE 1ª CATEGORIA COM ESCAVADEIRA HIDRÁULICA (CAÇAMBA: 1,2 M³ / 155 HP), FROTA DE 6 CAMINHÕES BASCULANTES DE 18 M³, DMT DE 3 KM E VELOCIDADE MÉDIA 20 KM/H. AF_12/2013</v>
          </cell>
          <cell r="D6434" t="str">
            <v>M3</v>
          </cell>
          <cell r="E6434" t="str">
            <v>10,48</v>
          </cell>
          <cell r="F6434" t="str">
            <v>10,62</v>
          </cell>
        </row>
        <row r="6435">
          <cell r="A6435" t="str">
            <v>89948</v>
          </cell>
          <cell r="B6435" t="str">
            <v>ESCAVAÇÃO VERTICAL A CÉU ABERTO, INCLUINDO CARGA, DESCARGA E TRANSPORTE, EM SOLO DE 1ª CATEGORIA COM ESCAVADEIRA HIDRÁULICA (CAÇAMBA: 1,2 M³ / 155 HP), FROTA DE 7 CAMINHÕES BASCULANTES DE 18 M³, DMT DE 4 KM E VELOCIDADE MÉDIA 22 KM/H. AF_12/2013</v>
          </cell>
          <cell r="D6435" t="str">
            <v>M3</v>
          </cell>
          <cell r="E6435" t="str">
            <v>11,61</v>
          </cell>
          <cell r="F6435" t="str">
            <v>11,77</v>
          </cell>
        </row>
        <row r="6436">
          <cell r="A6436" t="str">
            <v>89949</v>
          </cell>
          <cell r="B6436" t="str">
            <v>ESCAVAÇÃO VERTICAL A CÉU ABERTO, INCLUINDO CARGA, DESCARGA E TRANSPORTE, EM SOLO DE 1ª CATEGORIA COM ESCAVADEIRA HIDRÁULICA (CAÇAMBA: 1,2 M³ / 155 HP), FROTA DE 8 CAMINHÕES BASCULANTES DE 18 M³, DMT DE 6 KM E VELOCIDADE MÉDIA 22 KM/H. AF_12/2013</v>
          </cell>
          <cell r="D6436" t="str">
            <v>M3</v>
          </cell>
          <cell r="E6436" t="str">
            <v>14,15</v>
          </cell>
          <cell r="F6436" t="str">
            <v>14,32</v>
          </cell>
        </row>
        <row r="6437">
          <cell r="A6437" t="str">
            <v>96520</v>
          </cell>
          <cell r="B6437" t="str">
            <v>ESCAVAÇÃO MECANIZADA PARA BLOCO DE COROAMENTO OU SAPATA, SEM PREVISÃO DE FÔRMA, COM RETROESCAVADEIRA. AF_06/2017</v>
          </cell>
          <cell r="D6437" t="str">
            <v>M3</v>
          </cell>
          <cell r="E6437" t="str">
            <v>64,58</v>
          </cell>
          <cell r="F6437" t="str">
            <v>69,47</v>
          </cell>
        </row>
        <row r="6438">
          <cell r="A6438" t="str">
            <v>96521</v>
          </cell>
          <cell r="B6438" t="str">
            <v>ESCAVAÇÃO MECANIZADA PARA BLOCO DE COROAMENTO OU SAPATA, COM PREVISÃO DE FÔRMA, COM RETROESCAVADEIRA. AF_06/2017</v>
          </cell>
          <cell r="D6438" t="str">
            <v>M3</v>
          </cell>
          <cell r="E6438" t="str">
            <v>27,66</v>
          </cell>
          <cell r="F6438" t="str">
            <v>29,08</v>
          </cell>
        </row>
        <row r="6439">
          <cell r="A6439" t="str">
            <v>96522</v>
          </cell>
          <cell r="B6439" t="str">
            <v>ESCAVAÇÃO MANUAL PARA BLOCO DE COROAMENTO OU SAPATA, SEM PREVISÃO DE FÔRMA. AF_06/2017</v>
          </cell>
          <cell r="D6439" t="str">
            <v>M3</v>
          </cell>
          <cell r="E6439" t="str">
            <v>99,60</v>
          </cell>
          <cell r="F6439" t="str">
            <v>110,32</v>
          </cell>
        </row>
        <row r="6440">
          <cell r="A6440" t="str">
            <v>96523</v>
          </cell>
          <cell r="B6440" t="str">
            <v>ESCAVAÇÃO MANUAL PARA BLOCO DE COROAMENTO OU SAPATA, COM PREVISÃO DE FÔRMA. AF_06/2017</v>
          </cell>
          <cell r="D6440" t="str">
            <v>M3</v>
          </cell>
          <cell r="E6440" t="str">
            <v>63,78</v>
          </cell>
          <cell r="F6440" t="str">
            <v>70,60</v>
          </cell>
        </row>
        <row r="6441">
          <cell r="A6441" t="str">
            <v>96524</v>
          </cell>
          <cell r="B6441" t="str">
            <v>ESCAVAÇÃO MECANIZADA PARA VIGA BALDRAME, SEM PREVISÃO DE FÔRMA, COM MINI-ESCAVADEIRA. AF_06/2017</v>
          </cell>
          <cell r="D6441" t="str">
            <v>M3</v>
          </cell>
          <cell r="E6441" t="str">
            <v>122,45</v>
          </cell>
          <cell r="F6441" t="str">
            <v>133,60</v>
          </cell>
        </row>
        <row r="6442">
          <cell r="A6442" t="str">
            <v>96525</v>
          </cell>
          <cell r="B6442" t="str">
            <v>ESCAVAÇÃO MECANIZADA PARA VIGA BALDRAME, COM PREVISÃO DE FÔRMA, COM MINI-ESCAVADEIRA. AF_06/2017</v>
          </cell>
          <cell r="D6442" t="str">
            <v>M3</v>
          </cell>
          <cell r="E6442" t="str">
            <v>28,92</v>
          </cell>
          <cell r="F6442" t="str">
            <v>30,32</v>
          </cell>
        </row>
        <row r="6443">
          <cell r="A6443" t="str">
            <v>96526</v>
          </cell>
          <cell r="B6443" t="str">
            <v>ESCAVAÇÃO MANUAL DE VALA PARA VIGA BALDRAME, SEM PREVISÃO DE FÔRMA. AF_06/2017</v>
          </cell>
          <cell r="D6443" t="str">
            <v>M3</v>
          </cell>
          <cell r="E6443" t="str">
            <v>200,88</v>
          </cell>
          <cell r="F6443" t="str">
            <v>222,56</v>
          </cell>
        </row>
        <row r="6444">
          <cell r="A6444" t="str">
            <v>96527</v>
          </cell>
          <cell r="B6444" t="str">
            <v>ESCAVAÇÃO MANUAL DE VALA PARA VIGA BALDRAME, COM PREVISÃO DE FÔRMA. AF_06/2017</v>
          </cell>
          <cell r="D6444" t="str">
            <v>M3</v>
          </cell>
          <cell r="E6444" t="str">
            <v>83,80</v>
          </cell>
          <cell r="F6444" t="str">
            <v>92,75</v>
          </cell>
        </row>
        <row r="6445">
          <cell r="A6445" t="str">
            <v>96528</v>
          </cell>
          <cell r="B6445" t="str">
            <v>FABRICAÇÃO, MONTAGEM E DESMONTAGEM DE FÔRMA PARA BLOCO DE COROAMENTO, EM MADEIRA SERRADA, E=25 MM, 1 UTILIZAÇÃO. AF_06/2017</v>
          </cell>
          <cell r="D6445" t="str">
            <v>M2</v>
          </cell>
          <cell r="E6445" t="str">
            <v>97,95</v>
          </cell>
          <cell r="F6445" t="str">
            <v>102,90</v>
          </cell>
        </row>
        <row r="6446">
          <cell r="A6446" t="str">
            <v>98116</v>
          </cell>
          <cell r="B6446" t="str">
            <v>ESCAVAÇÃO VERTICAL A CÉU ABERTO, INCLUINDO CARGA, DESCARGA E TRANSPORTE, EM SOLO DE 1ª CATEGORIA COM ESCAVADEIRA HIDRÁULICA (CAÇAMBA: 0,8 M³ / 111 HP), FROTA DE 4 CAMINHÕES BASCULANTES DE 14 M³, DMT DE 2 KM E VELOCIDADE MÉDIA 20 KM/H. AF_02/2018</v>
          </cell>
          <cell r="D6446" t="str">
            <v>M3</v>
          </cell>
          <cell r="E6446" t="str">
            <v>10,78</v>
          </cell>
          <cell r="F6446" t="str">
            <v>10,95</v>
          </cell>
        </row>
        <row r="6447">
          <cell r="A6447" t="str">
            <v>98117</v>
          </cell>
          <cell r="B6447" t="str">
            <v>ESCAVAÇÃO VERTICAL A CÉU ABERTO, INCLUINDO CARGA, DESCARGA E TRANSPORTE, EM SOLO DE 1ª CATEGORIA COM ESCAVADEIRA HIDRÁULICA (CAÇAMBA: 0,8 M³ / 111 HP), FROTA DE 4 CAMINHÕES BASCULANTES DE 18 M³, DMT DE 2 KM E VELOCIDADE MÉDIA 20 KM/H. AF_02/2018</v>
          </cell>
          <cell r="D6447" t="str">
            <v>M3</v>
          </cell>
          <cell r="E6447" t="str">
            <v>10,08</v>
          </cell>
          <cell r="F6447" t="str">
            <v>10,23</v>
          </cell>
        </row>
        <row r="6448">
          <cell r="A6448" t="str">
            <v>98118</v>
          </cell>
          <cell r="B6448" t="str">
            <v>ESCAVAÇÃO VERTICAL A CÉU ABERTO, INCLUINDO CARGA, DESCARGA E TRANSPORTE, EM SOLO DE 1ª CATEGORIA COM ESCAVADEIRA HIDRÁULICA (CAÇAMBA: 1,2 M³ / 155 HP), FROTA DE 6 CAMINHÕES BASCULANTES DE 14 M³, DMT DE 2 KM E VELOCIDADE MÉDIA 20 KM/H. AF_02/2018</v>
          </cell>
          <cell r="D6448" t="str">
            <v>M3</v>
          </cell>
          <cell r="E6448" t="str">
            <v>10,12</v>
          </cell>
          <cell r="F6448" t="str">
            <v>10,28</v>
          </cell>
        </row>
        <row r="6449">
          <cell r="A6449" t="str">
            <v>98119</v>
          </cell>
          <cell r="B6449" t="str">
            <v>ESCAVAÇÃO VERTICAL A CÉU ABERTO, INCLUINDO CARGA, DESCARGA E TRANSPORTE, EM SOLO DE 1ª CATEGORIA COM ESCAVADEIRA HIDRÁULICA (CAÇAMBA: 1,2 M³ / 155 HP), FROTA DE 5 CAMINHÕES BASCULANTES DE 18 M³, DMT DE 2 KM E VELOCIDADE MÉDIA 20 KM/H. AF_02/2018</v>
          </cell>
          <cell r="D6449" t="str">
            <v>M3</v>
          </cell>
          <cell r="E6449" t="str">
            <v>8,90</v>
          </cell>
          <cell r="F6449" t="str">
            <v>9,02</v>
          </cell>
        </row>
        <row r="6450">
          <cell r="A6450" t="str">
            <v>72915</v>
          </cell>
          <cell r="B6450" t="str">
            <v>ESCAVACAO MECANICA DE VALA EM MATERIAL DE 2A. CATEGORIA ATE 2 M DE PROFUNDIDADE COM UTILIZACAO DE ESCAVADEIRA HIDRAULICA</v>
          </cell>
          <cell r="D6450" t="str">
            <v>M3</v>
          </cell>
          <cell r="E6450" t="str">
            <v>9,33</v>
          </cell>
          <cell r="F6450" t="str">
            <v>9,68</v>
          </cell>
        </row>
        <row r="6451">
          <cell r="A6451" t="str">
            <v>72917</v>
          </cell>
          <cell r="B6451" t="str">
            <v>ESCAVACAO MECANICA DE VALA EM MATERIAL 2A. CATEGORIA DE 2,01 ATE 4,00 M DE PROFUNDIDADE COM UTILIZACAO DE ESCAVADEIRA HIDRAULICA</v>
          </cell>
          <cell r="D6451" t="str">
            <v>M3</v>
          </cell>
          <cell r="E6451" t="str">
            <v>10,66</v>
          </cell>
          <cell r="F6451" t="str">
            <v>11,05</v>
          </cell>
        </row>
        <row r="6452">
          <cell r="A6452" t="str">
            <v>72918</v>
          </cell>
          <cell r="B6452" t="str">
            <v>ESCAVACAO MECANICA DE VALA EM MATERIAL 2A. CATEGORIA DE 4,01 ATE 6,00 M DE PROFUNDIDADE COM UTILIZACAO DE ESCAVADEIRA HIDRAULICA</v>
          </cell>
          <cell r="D6452" t="str">
            <v>M3</v>
          </cell>
          <cell r="E6452" t="str">
            <v>12,44</v>
          </cell>
          <cell r="F6452" t="str">
            <v>12,90</v>
          </cell>
        </row>
        <row r="6453">
          <cell r="A6453" t="str">
            <v>73965/9</v>
          </cell>
          <cell r="B6453" t="str">
            <v>ESCAVACAO MANUAL DE VALA EM LODO, DE 1,5 ATE 3M, EXCLUINDO ESGOTAMENTO/ESCORAMENTO.</v>
          </cell>
          <cell r="D6453" t="str">
            <v>M3</v>
          </cell>
          <cell r="E6453" t="str">
            <v>141,30</v>
          </cell>
          <cell r="F6453" t="str">
            <v>156,00</v>
          </cell>
        </row>
        <row r="6454">
          <cell r="A6454" t="str">
            <v>79506/2</v>
          </cell>
          <cell r="B6454" t="str">
            <v>ESCAVAÇÃO MANUAL DE VALA/CAVA EM LODO, ENTRE 3 E 4,5M DE PROFUNDIDADE</v>
          </cell>
          <cell r="D6454" t="str">
            <v>M3</v>
          </cell>
          <cell r="E6454" t="str">
            <v>211,95</v>
          </cell>
          <cell r="F6454" t="str">
            <v>234,00</v>
          </cell>
        </row>
        <row r="6455">
          <cell r="A6455" t="str">
            <v>83343</v>
          </cell>
          <cell r="B6455" t="str">
            <v>ESCAVACAO MECANICA DE VALAS (SOLO COM AGUA), PROFUNDIDADE MAIOR QUE 4,00 M ATE 6,00 M.</v>
          </cell>
          <cell r="D6455" t="str">
            <v>M3</v>
          </cell>
          <cell r="E6455" t="str">
            <v>11,53</v>
          </cell>
          <cell r="F6455" t="str">
            <v>12,02</v>
          </cell>
        </row>
        <row r="6456">
          <cell r="A6456" t="str">
            <v>90082</v>
          </cell>
          <cell r="B6456" t="str">
            <v>ESCAVAÇÃO MECANIZADA DE VALA COM PROF. ATÉ 1,5 M (MÉDIA ENTRE MONTANTE E JUSANTE/UMA COMPOSIÇÃO POR TRECHO), COM ESCAVADEIRA HIDRÁULICA (0,8 M3), LARG. DE 1,5 M A 2,5 M, EM SOLO DE 1A CATEGORIA, EM LOCAIS COM ALTO NÍVEL DE INTERFERÊNCIA. AF_01/2015</v>
          </cell>
          <cell r="D6456" t="str">
            <v>M3</v>
          </cell>
          <cell r="E6456" t="str">
            <v>7,40</v>
          </cell>
          <cell r="F6456" t="str">
            <v>7,70</v>
          </cell>
        </row>
        <row r="6457">
          <cell r="A6457" t="str">
            <v>90084</v>
          </cell>
          <cell r="B645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D6457" t="str">
            <v>M3</v>
          </cell>
          <cell r="E6457" t="str">
            <v>7,19</v>
          </cell>
          <cell r="F6457" t="str">
            <v>7,49</v>
          </cell>
        </row>
        <row r="6458">
          <cell r="A6458" t="str">
            <v>90085</v>
          </cell>
          <cell r="B645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D6458" t="str">
            <v>M3</v>
          </cell>
          <cell r="E6458" t="str">
            <v>6,75</v>
          </cell>
          <cell r="F6458" t="str">
            <v>7,02</v>
          </cell>
        </row>
        <row r="6459">
          <cell r="A6459" t="str">
            <v>90086</v>
          </cell>
          <cell r="B645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D6459" t="str">
            <v>M3</v>
          </cell>
          <cell r="E6459" t="str">
            <v>6,83</v>
          </cell>
          <cell r="F6459" t="str">
            <v>7,11</v>
          </cell>
        </row>
        <row r="6460">
          <cell r="A6460" t="str">
            <v>90087</v>
          </cell>
          <cell r="B6460" t="str">
            <v>ESCAVAÇÃO MECANIZADA DE VALA COM PROF. DE 3,0 M ATÉ 4,5 M(MÉDIA ENTRE MONTANTE E JUSANTE/UMA COMPOSIÇÃO POR TRECHO), COM ESCAVADEIRA HIDRÁULICA (1,2 M3/155 HP), LARG. DE 1,5 M A 2,5 M, EM SOLO DE 1A CATEGORIA, EM LOCAIS COM ALTO NÍVEL DE INTERFERÊNCIA. AF_01/2015</v>
          </cell>
          <cell r="D6460" t="str">
            <v>M3</v>
          </cell>
          <cell r="E6460" t="str">
            <v>5,89</v>
          </cell>
          <cell r="F6460" t="str">
            <v>6,10</v>
          </cell>
        </row>
        <row r="6461">
          <cell r="A6461" t="str">
            <v>90088</v>
          </cell>
          <cell r="B646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D6461" t="str">
            <v>M3</v>
          </cell>
          <cell r="E6461" t="str">
            <v>6,01</v>
          </cell>
          <cell r="F6461" t="str">
            <v>6,23</v>
          </cell>
        </row>
        <row r="6462">
          <cell r="A6462" t="str">
            <v>90090</v>
          </cell>
          <cell r="B646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D6462" t="str">
            <v>M3</v>
          </cell>
          <cell r="E6462" t="str">
            <v>5,77</v>
          </cell>
          <cell r="F6462" t="str">
            <v>5,98</v>
          </cell>
        </row>
        <row r="6463">
          <cell r="A6463" t="str">
            <v>90091</v>
          </cell>
          <cell r="B6463" t="str">
            <v>ESCAVAÇÃO MECANIZADA DE VALA COM PROF. ATÉ 1,5 M(MÉDIA ENTRE MONTANTE E JUSANTE/UMA COMPOSIÇÃO POR TRECHO), COM ESCAVADEIRA HIDRÁULICA (0,8 M3), LARG. DE 1,5M A 2,5 M, EM SOLO DE 1A CATEGORIA, LOCAIS COM BAIXO NÍVEL DE INTERFERÊNCIA. AF_01/2015</v>
          </cell>
          <cell r="D6463" t="str">
            <v>M3</v>
          </cell>
          <cell r="E6463" t="str">
            <v>4,42</v>
          </cell>
          <cell r="F6463" t="str">
            <v>4,60</v>
          </cell>
        </row>
        <row r="6464">
          <cell r="A6464" t="str">
            <v>90092</v>
          </cell>
          <cell r="B646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6464" t="str">
            <v>M3</v>
          </cell>
          <cell r="E6464" t="str">
            <v>4,28</v>
          </cell>
          <cell r="F6464" t="str">
            <v>4,45</v>
          </cell>
        </row>
        <row r="6465">
          <cell r="A6465" t="str">
            <v>90093</v>
          </cell>
          <cell r="B646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D6465" t="str">
            <v>M3</v>
          </cell>
          <cell r="E6465" t="str">
            <v>4,03</v>
          </cell>
          <cell r="F6465" t="str">
            <v>4,20</v>
          </cell>
        </row>
        <row r="6466">
          <cell r="A6466" t="str">
            <v>90094</v>
          </cell>
          <cell r="B646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D6466" t="str">
            <v>M3</v>
          </cell>
          <cell r="E6466" t="str">
            <v>4,06</v>
          </cell>
          <cell r="F6466" t="str">
            <v>4,23</v>
          </cell>
        </row>
        <row r="6467">
          <cell r="A6467" t="str">
            <v>90095</v>
          </cell>
          <cell r="B646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D6467" t="str">
            <v>M3</v>
          </cell>
          <cell r="E6467" t="str">
            <v>3,52</v>
          </cell>
          <cell r="F6467" t="str">
            <v>3,64</v>
          </cell>
        </row>
        <row r="6468">
          <cell r="A6468" t="str">
            <v>90096</v>
          </cell>
          <cell r="B646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D6468" t="str">
            <v>M3</v>
          </cell>
          <cell r="E6468" t="str">
            <v>3,59</v>
          </cell>
          <cell r="F6468" t="str">
            <v>3,71</v>
          </cell>
        </row>
        <row r="6469">
          <cell r="A6469" t="str">
            <v>90098</v>
          </cell>
          <cell r="B646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D6469" t="str">
            <v>M3</v>
          </cell>
          <cell r="E6469" t="str">
            <v>3,45</v>
          </cell>
          <cell r="F6469" t="str">
            <v>3,57</v>
          </cell>
        </row>
        <row r="6470">
          <cell r="A6470" t="str">
            <v>90099</v>
          </cell>
          <cell r="B6470" t="str">
            <v>ESCAVAÇÃO MECANIZADA DE VALA COM PROF. ATÉ 1,5 M (MÉDIA ENTRE MONTANTE E JUSANTE/UMA COMPOSIÇÃO POR TRECHO), COM RETROESCAVADEIRA (0,26 M3/88 HP), LARG. MENOR QUE 0,8 M, EM SOLO DE 1A CATEGORIA, EM LOCAIS COM ALTO NÍVEL DE INTERFERÊNCIA. AF_01/2015</v>
          </cell>
          <cell r="D6470" t="str">
            <v>M3</v>
          </cell>
          <cell r="E6470" t="str">
            <v>9,71</v>
          </cell>
          <cell r="F6470" t="str">
            <v>10,23</v>
          </cell>
        </row>
        <row r="6471">
          <cell r="A6471" t="str">
            <v>90100</v>
          </cell>
          <cell r="B6471" t="str">
            <v>ESCAVAÇÃO MECANIZADA DE VALA COM PROF. ATÉ 1,5 M (MÉDIA ENTRE MONTANTE E JUSANTE/UMA COMPOSIÇÃO POR TRECHO), COM RETROESCAVADEIRA (0,26 M3/88 HP), LARG. DE 0,8 M A 1,5 M, EM SOLO DE 1A CATEGORIA, EM LOCAIS COM ALTO NÍVEL DE INTERFERÊNCIA. AF_01/2015</v>
          </cell>
          <cell r="D6471" t="str">
            <v>M3</v>
          </cell>
          <cell r="E6471" t="str">
            <v>8,25</v>
          </cell>
          <cell r="F6471" t="str">
            <v>8,70</v>
          </cell>
        </row>
        <row r="6472">
          <cell r="A6472" t="str">
            <v>90101</v>
          </cell>
          <cell r="B6472" t="str">
            <v>ESCAVAÇÃO MECANIZADA DE VALA COM PROF. MAIOR QUE 1,5 M ATÉ 3,0 M (MÉDIA ENTRE MONTANTE E JUSANTE/UMA COMPOSIÇÃO POR TRECHO), COM RETROESCAVADEIRA (0,26 M3/88 HP), LARG. MENOR QUE 0,8 M, EM SOLO DE 1A CATEGORIA, EM LOCAIS COM ALTO NÍVEL DE INTERFERÊNCIA.AF_01/2015</v>
          </cell>
          <cell r="D6472" t="str">
            <v>M3</v>
          </cell>
          <cell r="E6472" t="str">
            <v>8,15</v>
          </cell>
          <cell r="F6472" t="str">
            <v>8,59</v>
          </cell>
        </row>
        <row r="6473">
          <cell r="A6473" t="str">
            <v>90102</v>
          </cell>
          <cell r="B647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D6473" t="str">
            <v>M3</v>
          </cell>
          <cell r="E6473" t="str">
            <v>7,41</v>
          </cell>
          <cell r="F6473" t="str">
            <v>7,82</v>
          </cell>
        </row>
        <row r="6474">
          <cell r="A6474" t="str">
            <v>90105</v>
          </cell>
          <cell r="B647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D6474" t="str">
            <v>M3</v>
          </cell>
          <cell r="E6474" t="str">
            <v>5,80</v>
          </cell>
          <cell r="F6474" t="str">
            <v>6,11</v>
          </cell>
        </row>
        <row r="6475">
          <cell r="A6475" t="str">
            <v>90106</v>
          </cell>
          <cell r="B647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6475" t="str">
            <v>M3</v>
          </cell>
          <cell r="E6475" t="str">
            <v>4,93</v>
          </cell>
          <cell r="F6475" t="str">
            <v>5,19</v>
          </cell>
        </row>
        <row r="6476">
          <cell r="A6476" t="str">
            <v>90107</v>
          </cell>
          <cell r="B647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D6476" t="str">
            <v>M3</v>
          </cell>
          <cell r="E6476" t="str">
            <v>4,85</v>
          </cell>
          <cell r="F6476" t="str">
            <v>5,13</v>
          </cell>
        </row>
        <row r="6477">
          <cell r="A6477" t="str">
            <v>90108</v>
          </cell>
          <cell r="B647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D6477" t="str">
            <v>M3</v>
          </cell>
          <cell r="E6477" t="str">
            <v>4,42</v>
          </cell>
          <cell r="F6477" t="str">
            <v>4,66</v>
          </cell>
        </row>
        <row r="6478">
          <cell r="A6478" t="str">
            <v>93358</v>
          </cell>
          <cell r="B6478" t="str">
            <v>ESCAVAÇÃO MANUAL DE VALA COM PROFUNDIDADE MENOR OU IGUAL A 1,30 M. AF_03/2016</v>
          </cell>
          <cell r="D6478" t="str">
            <v>M3</v>
          </cell>
          <cell r="E6478" t="str">
            <v>55,89</v>
          </cell>
          <cell r="F6478" t="str">
            <v>61,71</v>
          </cell>
        </row>
        <row r="6479">
          <cell r="A6479" t="str">
            <v>94304</v>
          </cell>
          <cell r="B6479" t="str">
            <v>ATERRO MECANIZADO DE VALA COM ESCAVADEIRA HIDRÁULICA (CAPACIDADE DA CAÇAMBA: 0,8 M³ / POTÊNCIA: 111 HP), LARGURA DE 1,5 A 2,5 M, PROFUNDIDADE ATÉ 1,5 M, COM SOLO ARGILO-ARENOSO. AF_05/2016</v>
          </cell>
          <cell r="D6479" t="str">
            <v>M3</v>
          </cell>
          <cell r="E6479" t="str">
            <v>24,83</v>
          </cell>
          <cell r="F6479" t="str">
            <v>25,54</v>
          </cell>
        </row>
        <row r="6480">
          <cell r="A6480" t="str">
            <v>94305</v>
          </cell>
          <cell r="B6480" t="str">
            <v>ATERRO MECANIZADO DE VALA COM ESCAVADEIRA HIDRÁULICA (CAPACIDADE DA CAÇAMBA: 0,8 M³ / POTÊNCIA: 111 HP), LARGURA ATÉ 1,5 M, PROFUNDIDADE DE 1,5 A 3,0 M, COM SOLO ARGILO-ARENOSO. AF_05/2016</v>
          </cell>
          <cell r="D6480" t="str">
            <v>M3</v>
          </cell>
          <cell r="E6480" t="str">
            <v>22,26</v>
          </cell>
          <cell r="F6480" t="str">
            <v>22,79</v>
          </cell>
        </row>
        <row r="6481">
          <cell r="A6481" t="str">
            <v>94306</v>
          </cell>
          <cell r="B6481" t="str">
            <v>ATERRO MECANIZADO DE VALA COM ESCAVADEIRA HIDRÁULICA (CAPACIDADE DA CAÇAMBA: 0,8 M³ / POTÊNCIA: 111 HP), LARGURA DE 1,5 A 2,5 M, PROFUNDIDADE DE 1,5 A 3,0 M, COM SOLO ARGILO-ARENOSO. AF_05/2016</v>
          </cell>
          <cell r="D6481" t="str">
            <v>M3</v>
          </cell>
          <cell r="E6481" t="str">
            <v>19,01</v>
          </cell>
          <cell r="F6481" t="str">
            <v>19,31</v>
          </cell>
        </row>
        <row r="6482">
          <cell r="A6482" t="str">
            <v>94307</v>
          </cell>
          <cell r="B6482" t="str">
            <v>ATERRO MECANIZADO DE VALA COM ESCAVADEIRA HIDRÁULICA (CAPACIDADE DA CAÇAMBA: 0,8 M³ / POTÊNCIA: 111 HP), LARGURA ATÉ 1,5 M, PROFUNDIDADE DE 3,0 A 4,5 M, COM SOLO ARGILO-ARENOSO. AF_05/2016</v>
          </cell>
          <cell r="D6482" t="str">
            <v>M3</v>
          </cell>
          <cell r="E6482" t="str">
            <v>19,75</v>
          </cell>
          <cell r="F6482" t="str">
            <v>20,09</v>
          </cell>
        </row>
        <row r="6483">
          <cell r="A6483" t="str">
            <v>94308</v>
          </cell>
          <cell r="B6483" t="str">
            <v>ATERRO MECANIZADO DE VALA COM ESCAVADEIRA HIDRÁULICA (CAPACIDADE DA CAÇAMBA: 0,8 M³ / POTÊNCIA: 111 HP), LARGURA DE 1,5 A 2,5 M, PROFUNDIDADE DE 3,0 A 4,5 M, COM SOLO ARGILO-ARENOSO. AF_05/2016</v>
          </cell>
          <cell r="D6483" t="str">
            <v>M3</v>
          </cell>
          <cell r="E6483" t="str">
            <v>17,79</v>
          </cell>
          <cell r="F6483" t="str">
            <v>18,01</v>
          </cell>
        </row>
        <row r="6484">
          <cell r="A6484" t="str">
            <v>94309</v>
          </cell>
          <cell r="B6484" t="str">
            <v>ATERRO MECANIZADO DE VALA COM ESCAVADEIRA HIDRÁULICA (CAPACIDADE DA CAÇAMBA: 0,8 M³ / POTÊNCIA: 111 HP), LARGURA ATÉ 1,5 M, PROFUNDIDADE DE 4,5 A 6,0 M, COM SOLO ARGILO-ARENOSO. AF_05/2016</v>
          </cell>
          <cell r="D6484" t="str">
            <v>M3</v>
          </cell>
          <cell r="E6484" t="str">
            <v>18,66</v>
          </cell>
          <cell r="F6484" t="str">
            <v>18,93</v>
          </cell>
        </row>
        <row r="6485">
          <cell r="A6485" t="str">
            <v>94310</v>
          </cell>
          <cell r="B6485" t="str">
            <v>ATERRO MECANIZADO DE VALA COM ESCAVADEIRA HIDRÁULICA (CAPACIDADE DA CAÇAMBA: 0,8 M³ / POTÊNCIA: 111 HP), LARGURA DE 1,5 A 2,5 M, PROFUNDIDADE DE 4,5 A 6,0 M, COM SOLO ARGILO-ARENOSO. AF_05/2016</v>
          </cell>
          <cell r="D6485" t="str">
            <v>M3</v>
          </cell>
          <cell r="E6485" t="str">
            <v>17,17</v>
          </cell>
          <cell r="F6485" t="str">
            <v>17,36</v>
          </cell>
        </row>
        <row r="6486">
          <cell r="A6486" t="str">
            <v>94315</v>
          </cell>
          <cell r="B6486" t="str">
            <v>ATERRO MECANIZADO DE VALA COM RETROESCAVADEIRA (CAPACIDADE DA CAÇAMBA DA RETRO: 0,26 M³ / POTÊNCIA: 88 HP), LARGURA ATÉ 0,8 M, PROFUNDIDADE ATÉ 1,5 M, COM SOLO ARGILO-ARENOSO. AF_05/2016</v>
          </cell>
          <cell r="D6486" t="str">
            <v>M3</v>
          </cell>
          <cell r="E6486" t="str">
            <v>30,59</v>
          </cell>
          <cell r="F6486" t="str">
            <v>32,11</v>
          </cell>
        </row>
        <row r="6487">
          <cell r="A6487" t="str">
            <v>94316</v>
          </cell>
          <cell r="B6487" t="str">
            <v>ATERRO MECANIZADO DE VALA COM RETROESCAVADEIRA (CAPACIDADE DA CAÇAMBA DA RETRO: 0,26 M³ / POTÊNCIA: 88 HP), LARGURA DE 0,8 A 1,5 M, PROFUNDIDADE ATÉ 1,5 M, COM SOLO ARGILO-ARENOSO. AF_05/2016</v>
          </cell>
          <cell r="D6487" t="str">
            <v>M3</v>
          </cell>
          <cell r="E6487" t="str">
            <v>24,47</v>
          </cell>
          <cell r="F6487" t="str">
            <v>25,44</v>
          </cell>
        </row>
        <row r="6488">
          <cell r="A6488" t="str">
            <v>94317</v>
          </cell>
          <cell r="B6488" t="str">
            <v>ATERRO MECANIZADO DE VALA COM RETROESCAVADEIRA (CAPACIDADE DA CAÇAMBA DA RETRO: 0,26 M³ / POTÊNCIA: 88 HP), LARGURA ATÉ 0,8 M, PROFUNDIDADE DE 1,5 A 3,0 M, COM SOLO ARGILO-ARENOSO. AF_05/2016</v>
          </cell>
          <cell r="D6488" t="str">
            <v>M3</v>
          </cell>
          <cell r="E6488" t="str">
            <v>21,77</v>
          </cell>
          <cell r="F6488" t="str">
            <v>22,49</v>
          </cell>
        </row>
        <row r="6489">
          <cell r="A6489" t="str">
            <v>94318</v>
          </cell>
          <cell r="B6489" t="str">
            <v>ATERRO MECANIZADO DE VALA COM RETROESCAVADEIRA (CAPACIDADE DA CAÇAMBA DA RETRO: 0,26 M³ / POTÊNCIA: 88 HP), LARGURA DE 0,8 A 1,5 M, PROFUNDIDADE DE 1,5 A 3,0 M, COM SOLO ARGILO-ARENOSO. AF_05/2016</v>
          </cell>
          <cell r="D6489" t="str">
            <v>M3</v>
          </cell>
          <cell r="E6489" t="str">
            <v>18,27</v>
          </cell>
          <cell r="F6489" t="str">
            <v>18,68</v>
          </cell>
        </row>
        <row r="6490">
          <cell r="A6490" t="str">
            <v>94319</v>
          </cell>
          <cell r="B6490" t="str">
            <v>ATERRO MANUAL DE VALAS COM SOLO ARGILO-ARENOSO E COMPACTAÇÃO MECANIZADA. AF_05/2016</v>
          </cell>
          <cell r="D6490" t="str">
            <v>M3</v>
          </cell>
          <cell r="E6490" t="str">
            <v>33,59</v>
          </cell>
          <cell r="F6490" t="str">
            <v>35,75</v>
          </cell>
        </row>
        <row r="6491">
          <cell r="A6491" t="str">
            <v>94327</v>
          </cell>
          <cell r="B6491" t="str">
            <v>ATERRO MECANIZADO DE VALA COM ESCAVADEIRA HIDRÁULICA (CAPACIDADE DA CAÇAMBA: 0,8 M³ / POTÊNCIA: 111 HP), LARGURA DE 1,5 A 2,5 M, PROFUNDIDADE ATÉ 1,5 M, COM AREIA PARA ATERRO. AF_05/2016</v>
          </cell>
          <cell r="D6491" t="str">
            <v>M3</v>
          </cell>
          <cell r="E6491" t="str">
            <v>60,07</v>
          </cell>
          <cell r="F6491" t="str">
            <v>60,78</v>
          </cell>
        </row>
        <row r="6492">
          <cell r="A6492" t="str">
            <v>94328</v>
          </cell>
          <cell r="B6492" t="str">
            <v>ATERRO MECANIZADO DE VALA COM ESCAVADEIRA HIDRÁULICA (CAPACIDADE DA CAÇAMBA: 0,8 M³ / POTÊNCIA: 111 HP), LARGURA ATÉ 1,5 M, PROFUNDIDADE DE 1,5 A 3,0 M, COM AREIA PARA ATERRO. AF_05/2016</v>
          </cell>
          <cell r="D6492" t="str">
            <v>M3</v>
          </cell>
          <cell r="E6492" t="str">
            <v>57,50</v>
          </cell>
          <cell r="F6492" t="str">
            <v>58,03</v>
          </cell>
        </row>
        <row r="6493">
          <cell r="A6493" t="str">
            <v>94329</v>
          </cell>
          <cell r="B6493" t="str">
            <v>ATERRO MECANIZADO DE VALA COM ESCAVADEIRA HIDRÁULICA (CAPACIDADE DA CAÇAMBA: 0,8 M³ / POTÊNCIA: 111 HP), LARGURA DE 1,5 A 2,5 M, PROFUNDIDADE DE 1,5 A 3,0 M, COM AREIA PARA ATERRO. AF_05/2016</v>
          </cell>
          <cell r="D6493" t="str">
            <v>M3</v>
          </cell>
          <cell r="E6493" t="str">
            <v>54,25</v>
          </cell>
          <cell r="F6493" t="str">
            <v>54,55</v>
          </cell>
        </row>
        <row r="6494">
          <cell r="A6494" t="str">
            <v>94330</v>
          </cell>
          <cell r="B6494" t="str">
            <v>ATERRO MECANIZADO DE VALA COM ESCAVADEIRA HIDRÁULICA (CAPACIDADE DA CAÇAMBA: 0,8 M³ / POTÊNCIA: 111 HP), LARGURA ATÉ 1,5 M, PROFUNDIDADE DE 3,0 A 4,5 M, COM AREIA PARA ATERRO. AF_05/2016</v>
          </cell>
          <cell r="D6494" t="str">
            <v>M3</v>
          </cell>
          <cell r="E6494" t="str">
            <v>54,99</v>
          </cell>
          <cell r="F6494" t="str">
            <v>55,33</v>
          </cell>
        </row>
        <row r="6495">
          <cell r="A6495" t="str">
            <v>94331</v>
          </cell>
          <cell r="B6495" t="str">
            <v>ATERRO MECANIZADO DE VALA COM ESCAVADEIRA HIDRÁULICA (CAPACIDADE DA CAÇAMBA: 0,8 M³ / POTÊNCIA: 111 HP), LARGURA DE 1,5 A 2,5 M, PROFUNDIDADE DE 3,0 A 4,5 M, COM AREIA PARA ATERRO. AF_05/2016</v>
          </cell>
          <cell r="D6495" t="str">
            <v>M3</v>
          </cell>
          <cell r="E6495" t="str">
            <v>53,03</v>
          </cell>
          <cell r="F6495" t="str">
            <v>53,25</v>
          </cell>
        </row>
        <row r="6496">
          <cell r="A6496" t="str">
            <v>94332</v>
          </cell>
          <cell r="B6496" t="str">
            <v>ATERRO MECANIZADO DE VALA COM ESCAVADEIRA HIDRÁULICA (CAPACIDADE DA CAÇAMBA: 0,8 M³ / POTÊNCIA: 111 HP), LARGURA ATÉ 1,5 M, PROFUNDIDADE DE 4,5 A 6,0 M, COM AREIA PARA ATERRO. AF_05/2016</v>
          </cell>
          <cell r="D6496" t="str">
            <v>M3</v>
          </cell>
          <cell r="E6496" t="str">
            <v>53,90</v>
          </cell>
          <cell r="F6496" t="str">
            <v>54,17</v>
          </cell>
        </row>
        <row r="6497">
          <cell r="A6497" t="str">
            <v>94333</v>
          </cell>
          <cell r="B6497" t="str">
            <v>ATERRO MECANIZADO DE VALA COM ESCAVADEIRA HIDRÁULICA (CAPACIDADE DA CAÇAMBA: 0,8 M³ / POTÊNCIA: 111 HP), LARGURA DE 1,5 A 2,5 M, PROFUNDIDADE DE 4,5 A 6,0 M, COM AREIA PARA ATERRO. AF_05/2016</v>
          </cell>
          <cell r="D6497" t="str">
            <v>M3</v>
          </cell>
          <cell r="E6497" t="str">
            <v>52,41</v>
          </cell>
          <cell r="F6497" t="str">
            <v>52,60</v>
          </cell>
        </row>
        <row r="6498">
          <cell r="A6498" t="str">
            <v>94338</v>
          </cell>
          <cell r="B6498" t="str">
            <v>ATERRO MECANIZADO DE VALA COM RETROESCAVADEIRA (CAPACIDADE DA CAÇAMBA DA RETRO: 0,26 M³ / POTÊNCIA: 88 HP), LARGURA ATÉ 0,8 M, PROFUNDIDADE ATÉ 1,5 M, COM AREIA PARA ATERRO. AF_05/2016</v>
          </cell>
          <cell r="D6498" t="str">
            <v>M3</v>
          </cell>
          <cell r="E6498" t="str">
            <v>65,83</v>
          </cell>
          <cell r="F6498" t="str">
            <v>67,35</v>
          </cell>
        </row>
        <row r="6499">
          <cell r="A6499" t="str">
            <v>94339</v>
          </cell>
          <cell r="B6499" t="str">
            <v>ATERRO MECANIZADO DE VALA COM RETROESCAVADEIRA (CAPACIDADE DA CAÇAMBA DA RETRO: 0,26 M³ / POTÊNCIA: 88 HP), LARGURA DE 0,8 A 1,5 M, PROFUNDIDADE ATÉ 1,5 M, COM AREIA PARA ATERRO. AF_05/2016</v>
          </cell>
          <cell r="D6499" t="str">
            <v>M3</v>
          </cell>
          <cell r="E6499" t="str">
            <v>59,71</v>
          </cell>
          <cell r="F6499" t="str">
            <v>60,68</v>
          </cell>
        </row>
        <row r="6500">
          <cell r="A6500" t="str">
            <v>94340</v>
          </cell>
          <cell r="B6500" t="str">
            <v>ATERRO MECANIZADO DE VALA COM RETROESCAVADEIRA (CAPACIDADE DA CAÇAMBA DA RETRO: 0,26 M³ / POTÊNCIA: 88 HP), LARGURA ATÉ 0,8 M, PROFUNDIDADE DE 1,5 A 3,0 M, COM AREIA PARA ATERRO. AF_05/2016</v>
          </cell>
          <cell r="D6500" t="str">
            <v>M3</v>
          </cell>
          <cell r="E6500" t="str">
            <v>57,01</v>
          </cell>
          <cell r="F6500" t="str">
            <v>57,73</v>
          </cell>
        </row>
        <row r="6501">
          <cell r="A6501" t="str">
            <v>94341</v>
          </cell>
          <cell r="B6501" t="str">
            <v>ATERRO MECANIZADO DE VALA COM RETROESCAVADEIRA (CAPACIDADE DA CAÇAMBA DA RETRO: 0,26 M³ / POTÊNCIA: 88 HP), LARGURA DE 0,8 A 1,5 M, PROFUNDIDADE DE 1,5 A 3,0 M, COM AREIA PARA ATERRO. AF_05/2016</v>
          </cell>
          <cell r="D6501" t="str">
            <v>M3</v>
          </cell>
          <cell r="E6501" t="str">
            <v>53,51</v>
          </cell>
          <cell r="F6501" t="str">
            <v>53,92</v>
          </cell>
        </row>
        <row r="6502">
          <cell r="A6502" t="str">
            <v>94342</v>
          </cell>
          <cell r="B6502" t="str">
            <v>ATERRO MANUAL DE VALAS COM AREIA PARA ATERRO E COMPACTAÇÃO MECANIZADA. AF_05/2016</v>
          </cell>
          <cell r="D6502" t="str">
            <v>M3</v>
          </cell>
          <cell r="E6502" t="str">
            <v>68,83</v>
          </cell>
          <cell r="F6502" t="str">
            <v>70,99</v>
          </cell>
        </row>
        <row r="6503">
          <cell r="A6503" t="str">
            <v>96385</v>
          </cell>
          <cell r="B6503" t="str">
            <v>EXECUÇÃO E COMPACTAÇÃO DE ATERRO COM SOLO PREDOMINANTEMENTE ARGILOSO - EXCLUSIVE SOLO, ESCAVAÇÃO, CARGA E TRANSPORTE. AF_11/2019</v>
          </cell>
          <cell r="D6503" t="str">
            <v>M3</v>
          </cell>
          <cell r="E6503" t="str">
            <v>6,45</v>
          </cell>
          <cell r="F6503" t="str">
            <v>6,79</v>
          </cell>
        </row>
        <row r="6504">
          <cell r="A6504" t="str">
            <v>96386</v>
          </cell>
          <cell r="B6504" t="str">
            <v>EXECUÇÃO E COMPACTAÇÃO DE ATERRO COM SOLO PREDOMINANTEMENTE ARENOSO - EXCLUSIVE SOLO, ESCAVAÇÃO, CARGA E TRANSPORTE. AF_11/2019</v>
          </cell>
          <cell r="D6504" t="str">
            <v>M3</v>
          </cell>
          <cell r="E6504" t="str">
            <v>4,54</v>
          </cell>
          <cell r="F6504" t="str">
            <v>4,73</v>
          </cell>
        </row>
        <row r="6505">
          <cell r="A6505" t="str">
            <v>83346</v>
          </cell>
          <cell r="B6505" t="str">
            <v>UMEDECIMENTO DE MATERIAL PARA FECHAMENTO DE VALAS.</v>
          </cell>
          <cell r="D6505" t="str">
            <v>M3</v>
          </cell>
          <cell r="E6505" t="str">
            <v>0,97</v>
          </cell>
          <cell r="F6505" t="str">
            <v>0,99</v>
          </cell>
        </row>
        <row r="6506">
          <cell r="A6506" t="str">
            <v>93360</v>
          </cell>
          <cell r="B6506" t="str">
            <v>REATERRO MECANIZADO DE VALA COM ESCAVADEIRA HIDRÁULICA (CAPACIDADE DA CAÇAMBA: 0,8 M³ / POTÊNCIA: 111 HP), LARGURA DE 1,5 A 2,5 M, PROFUNDIDADE ATÉ 1,5 M, COM SOLO DE 1ª CATEGORIA EM LOCAIS COM ALTO NÍVEL DE INTERFERÊNCIA. AF_04/2016</v>
          </cell>
          <cell r="D6506" t="str">
            <v>M3</v>
          </cell>
          <cell r="E6506" t="str">
            <v>14,06</v>
          </cell>
          <cell r="F6506" t="str">
            <v>14,82</v>
          </cell>
        </row>
        <row r="6507">
          <cell r="A6507" t="str">
            <v>93361</v>
          </cell>
          <cell r="B6507" t="str">
            <v>REATERRO MECANIZADO DE VALA COM ESCAVADEIRA HIDRÁULICA (CAPACIDADE DA CAÇAMBA: 0,8 M³ / POTÊNCIA: 111 HP), LARGURA ATÉ 1,5 M, PROFUNDIDADE DE 1,5 A 3,0 M, COM SOLO DE 1ª CATEGORIA EM LOCAIS COM ALTO NÍVEL DE INTERFERÊNCIA. AF_04/2016</v>
          </cell>
          <cell r="D6507" t="str">
            <v>M3</v>
          </cell>
          <cell r="E6507" t="str">
            <v>11,56</v>
          </cell>
          <cell r="F6507" t="str">
            <v>12,14</v>
          </cell>
        </row>
        <row r="6508">
          <cell r="A6508" t="str">
            <v>93362</v>
          </cell>
          <cell r="B6508" t="str">
            <v>REATERRO MECANIZADO DE VALA COM ESCAVADEIRA HIDRÁULICA (CAPACIDADE DA CAÇAMBA: 0,8 M³ / POTÊNCIA: 111 HP), LARGURA DE 1,5 A 2,5 M, PROFUNDIDADE DE 1,5 A 3,0 M, COM SOLO DE 1ª CATEGORIA EM LOCAIS COM ALTO NÍVEL DE INTERFERÊNCIA. AF_04/2016</v>
          </cell>
          <cell r="D6508" t="str">
            <v>M3</v>
          </cell>
          <cell r="E6508" t="str">
            <v>8,25</v>
          </cell>
          <cell r="F6508" t="str">
            <v>8,60</v>
          </cell>
        </row>
        <row r="6509">
          <cell r="A6509" t="str">
            <v>93363</v>
          </cell>
          <cell r="B6509" t="str">
            <v>REATERRO MECANIZADO DE VALA COM ESCAVADEIRA HIDRÁULICA (CAPACIDADE DA CAÇAMBA: 0,8 M³ / POTÊNCIA: 111 HP), LARGURA ATÉ 1,5 M, PROFUNDIDADE DE 3,0 A 4,5 M COM SOLO DE 1ª CATEGORIA EM LOCAIS COM ALTO NÍVEL DE INTERFERÊNCIA. AF_04/2016</v>
          </cell>
          <cell r="D6509" t="str">
            <v>M3</v>
          </cell>
          <cell r="E6509" t="str">
            <v>8,98</v>
          </cell>
          <cell r="F6509" t="str">
            <v>9,37</v>
          </cell>
        </row>
        <row r="6510">
          <cell r="A6510" t="str">
            <v>93364</v>
          </cell>
          <cell r="B6510" t="str">
            <v>REATERRO MECANIZADO DE VALA COM ESCAVADEIRA HIDRÁULICA (CAPACIDADE DA CAÇAMBA: 0,8 M³ / POTÊNCIA: 111 HP), LARGURA DE 1,5 A 2,5 M, PROFUNDIDADE DE 3,0  A 4,5 M, COM SOLO (SEM SUBSTITUIÇÃO) DE 1ª CATEGORIA EM LOCAIS COM ALTO NÍVEL DE INTERFERÊNCIA. AF_04/2016</v>
          </cell>
          <cell r="D6510" t="str">
            <v>M3</v>
          </cell>
          <cell r="E6510" t="str">
            <v>7,02</v>
          </cell>
          <cell r="F6510" t="str">
            <v>7,29</v>
          </cell>
        </row>
        <row r="6511">
          <cell r="A6511" t="str">
            <v>93365</v>
          </cell>
          <cell r="B6511" t="str">
            <v>REATERRO MECANIZADO DE VALA COM ESCAVADEIRA HIDRÁULICA (CAPACIDADE DA CAÇAMBA: 0,8 M³ / POTÊNCIA: 111 HP), LARGURA ATÉ 1,5 M, PROFUNDIDADE DE 4,5 A 6,0 M, COM SOLO DE 1ª CATEGORIA EM LOCAIS COM ALTO NÍVEL DE INTERFERÊNCIA. AF_04/2016</v>
          </cell>
          <cell r="D6511" t="str">
            <v>M3</v>
          </cell>
          <cell r="E6511" t="str">
            <v>7,84</v>
          </cell>
          <cell r="F6511" t="str">
            <v>8,16</v>
          </cell>
        </row>
        <row r="6512">
          <cell r="A6512" t="str">
            <v>93366</v>
          </cell>
          <cell r="B6512" t="str">
            <v>REATERRO MECANIZADO DE VALA COM ESCAVADEIRA HIDRÁULICA (CAPACIDADE DA CAÇAMBA: 0,8 M³ / POTÊNCIA: 111 HP), LARGURA DE 1,5 A 2,5 M, PROFUNDIDADE DE 4,5 A 6,0 M, COM SOLO DE 1ª CATEGORIA EM LOCAIS COM ALTO NÍVEL DE INTERFERÊNCIA. AF_04/2016</v>
          </cell>
          <cell r="D6512" t="str">
            <v>M3</v>
          </cell>
          <cell r="E6512" t="str">
            <v>6,42</v>
          </cell>
          <cell r="F6512" t="str">
            <v>6,64</v>
          </cell>
        </row>
        <row r="6513">
          <cell r="A6513" t="str">
            <v>93367</v>
          </cell>
          <cell r="B6513" t="str">
            <v>REATERRO MECANIZADO DE VALA COM ESCAVADEIRA HIDRÁULICA (CAPACIDADE DA CAÇAMBA: 0,8 M³ / POTÊNCIA: 111 HP), LARGURA DE 1,5 A 2,5 M, PROFUNDIDADE ATÉ 1,5 M, COM SOLO DE 1ª CATEGORIA EM LOCAIS COM BAIXO NÍVEL DE INTERFERÊNCIA. AF_04/2016</v>
          </cell>
          <cell r="D6513" t="str">
            <v>M3</v>
          </cell>
          <cell r="E6513" t="str">
            <v>13,18</v>
          </cell>
          <cell r="F6513" t="str">
            <v>13,89</v>
          </cell>
        </row>
        <row r="6514">
          <cell r="A6514" t="str">
            <v>93368</v>
          </cell>
          <cell r="B6514" t="str">
            <v>REATERRO MECANIZADO DE VALA COM ESCAVADEIRA HIDRÁULICA (CAPACIDADE DA CAÇAMBA: 0,8 M³ / POTÊNCIA: 111 HP), LARGURA ATÉ 1,5 M, PROFUNDIDADE DE 1,5 A 3,0 M, COM SOLO DE 1ª CATEGORIA EM LOCAIS COM BAIXO NÍVEL DE INTERFERÊNCIA. AF_04/2016</v>
          </cell>
          <cell r="D6514" t="str">
            <v>M3</v>
          </cell>
          <cell r="E6514" t="str">
            <v>10,62</v>
          </cell>
          <cell r="F6514" t="str">
            <v>11,16</v>
          </cell>
        </row>
        <row r="6515">
          <cell r="A6515" t="str">
            <v>93369</v>
          </cell>
          <cell r="B6515" t="str">
            <v>REATERRO MECANIZADO DE VALA COM ESCAVADEIRA HIDRÁULICA (CAPACIDADE DA CAÇAMBA: 0,8 M³ / POTÊNCIA: 111 HP), LARGURA DE 1,5 A 2,5 M, PROFUNDIDADE DE 1,5 A 3,0 M, COM SOLO (SEM SUBSTITUIÇÃO) DE 1ª CATEGORIA EM LOCAIS COM BAIXO NÍVEL DE INTERFERÊNCIA. AF_04/2016</v>
          </cell>
          <cell r="D6515" t="str">
            <v>M3</v>
          </cell>
          <cell r="E6515" t="str">
            <v>7,37</v>
          </cell>
          <cell r="F6515" t="str">
            <v>7,68</v>
          </cell>
        </row>
        <row r="6516">
          <cell r="A6516" t="str">
            <v>93370</v>
          </cell>
          <cell r="B6516" t="str">
            <v>REATERRO MECANIZADO DE VALA COM ESCAVADEIRA HIDRÁULICA (CAPACIDADE DA CAÇAMBA: 0,8 M³ / POTÊNCIA: 111 HP), LARGURA ATÉ 1,5 M, PROFUNDIDADE DE 3,0 A 4,5 M, COM SOLO DE 1ª CATEGORIA EM LOCAIS COM BAIXO NÍVEL DE INTERFERÊNCIA. AF_04/2016</v>
          </cell>
          <cell r="D6516" t="str">
            <v>M3</v>
          </cell>
          <cell r="E6516" t="str">
            <v>8,11</v>
          </cell>
          <cell r="F6516" t="str">
            <v>8,46</v>
          </cell>
        </row>
        <row r="6517">
          <cell r="A6517" t="str">
            <v>93371</v>
          </cell>
          <cell r="B6517" t="str">
            <v>REATERRO MECANIZADO DE VALA COM ESCAVADEIRA HIDRÁULICA (CAPACIDADE DA CAÇAMBA: 0,8 M³ / POTÊNCIA: 111 HP), LARGURA DE 1,5 A 2,5 M, PROFUNDIDADE DE 3,0 A 4,5 M, COM SOLO (SEM SUBSTITUIÇÃO) DE 1ª CATEGORIA EM LOCAIS COM BAIXO NÍVEL DE INTERFERÊNCIA. AF_04/2016</v>
          </cell>
          <cell r="D6517" t="str">
            <v>M3</v>
          </cell>
          <cell r="E6517" t="str">
            <v>6,15</v>
          </cell>
          <cell r="F6517" t="str">
            <v>6,38</v>
          </cell>
        </row>
        <row r="6518">
          <cell r="A6518" t="str">
            <v>93372</v>
          </cell>
          <cell r="B6518" t="str">
            <v>REATERRO MECANIZADO DE VALA COM ESCAVADEIRA HIDRÁULICA (CAPACIDADE DA CAÇAMBA: 0,8 M³ / POTÊNCIA: 111 HP), LARGURA ATÉ 1,5 M, PROFUNDIDADE DE 4,5 A 6,0 M, COM SOLO DE 1ª CATEGORIA EM LOCAIS COM BAIXO NÍVEL DE INTERFERÊNCIA. AF_04/2016</v>
          </cell>
          <cell r="D6518" t="str">
            <v>M3</v>
          </cell>
          <cell r="E6518" t="str">
            <v>7,03</v>
          </cell>
          <cell r="F6518" t="str">
            <v>7,30</v>
          </cell>
        </row>
        <row r="6519">
          <cell r="A6519" t="str">
            <v>93373</v>
          </cell>
          <cell r="B6519" t="str">
            <v>REATERRO MECANIZADO DE VALA COM ESCAVADEIRA HIDRÁULICA (CAPACIDADE DA CAÇAMBA: 0,8 M³ / POTÊNCIA: 111 HP), LARGURA DE 1,5 A 2,5 M, PROFUNDIDADE DE 4,5 A 6,0 M, COM SOLO (SEM SUBSTITUIÇÃO) DE 1ª CATEGORIA EM LOCAIS COM BAIXO NÍVEL DE INTERFERÊNCIA. AF_04/2016</v>
          </cell>
          <cell r="D6519" t="str">
            <v>M3</v>
          </cell>
          <cell r="E6519" t="str">
            <v>5,55</v>
          </cell>
          <cell r="F6519" t="str">
            <v>5,74</v>
          </cell>
        </row>
        <row r="6520">
          <cell r="A6520" t="str">
            <v>93374</v>
          </cell>
          <cell r="B6520" t="str">
            <v>REATERRO MECANIZADO DE VALA COM RETROESCAVADEIRA (CAPACIDADE DA CAÇAMBA DA RETRO: 0,26 M³ / POTÊNCIA: 88 HP), LARGURA ATÉ 0,8 M, PROFUNDIDADE ATÉ 1,5 M, COM SOLO (SEM SUBSTITUIÇÃO) DE 1ª CATEGORIA EM LOCAIS COM ALTO NÍVEL DE INTERFERÊNCIA. AF_04/2016</v>
          </cell>
          <cell r="D6520" t="str">
            <v>M3</v>
          </cell>
          <cell r="E6520" t="str">
            <v>17,08</v>
          </cell>
          <cell r="F6520" t="str">
            <v>18,34</v>
          </cell>
        </row>
        <row r="6521">
          <cell r="A6521" t="str">
            <v>93375</v>
          </cell>
          <cell r="B6521" t="str">
            <v>REATERRO MECANIZADO DE VALA COM RETROESCAVADEIRA (CAPACIDADE DA CAÇAMBA DA RETRO: 0,26 M³ / POTÊNCIA: 88 HP), LARGURA DE 0,8 A 1,5 M, PROFUNDIDADE ATÉ 1,5 M, COM SOLO DE 1ª CATEGORIA EM LOCAIS COM ALTO NÍVEL DE INTERFERÊNCIA. AF_04/2016</v>
          </cell>
          <cell r="D6521" t="str">
            <v>M3</v>
          </cell>
          <cell r="E6521" t="str">
            <v>13,16</v>
          </cell>
          <cell r="F6521" t="str">
            <v>14,14</v>
          </cell>
        </row>
        <row r="6522">
          <cell r="A6522" t="str">
            <v>93376</v>
          </cell>
          <cell r="B6522" t="str">
            <v>REATERRO MECANIZADO DE VALA COM RETROESCAVADEIRA (CAPACIDADE DA CAÇAMBA DA RETRO: 0,26 M³ / POTÊNCIA: 88 HP), LARGURA ATÉ 0,8 M, PROFUNDIDADE DE 1,5 A 3,0 M, COM SOLO DE 1ª CATEGORIA EM LOCAIS COM ALTO NÍVEL DE INTERFERÊNCIA. AF_04/2016</v>
          </cell>
          <cell r="D6522" t="str">
            <v>M3</v>
          </cell>
          <cell r="E6522" t="str">
            <v>10,72</v>
          </cell>
          <cell r="F6522" t="str">
            <v>11,48</v>
          </cell>
        </row>
        <row r="6523">
          <cell r="A6523" t="str">
            <v>93377</v>
          </cell>
          <cell r="B6523" t="str">
            <v>REATERRO MECANIZADO DE VALA COM RETROESCAVADEIRA (CAPACIDADE DA CAÇAMBA DA RETRO: 0,26 M³ / POTÊNCIA: 88 HP), LARGURA DE 0,8 A 1,5 M, PROFUNDIDADE DE 1,5 A 3,0 M, COM SOLO (SEM SUBSTITUIÇÃO) DE 1ª CATEGORIA EM LOCAIS COM ALTO NÍVEL DE INTERFERÊNCIA. AF_04/2016</v>
          </cell>
          <cell r="D6523" t="str">
            <v>M3</v>
          </cell>
          <cell r="E6523" t="str">
            <v>7,06</v>
          </cell>
          <cell r="F6523" t="str">
            <v>7,51</v>
          </cell>
        </row>
        <row r="6524">
          <cell r="A6524" t="str">
            <v>93378</v>
          </cell>
          <cell r="B6524" t="str">
            <v>REATERRO MECANIZADO DE VALA COM RETROESCAVADEIRA (CAPACIDADE DA CAÇAMBA DA RETRO: 0,26 M³ / POTÊNCIA: 88 HP), LARGURA ATÉ 0,8 M, PROFUNDIDADE ATÉ 1,5 M, COM SOLO DE 1ª CATEGORIA EM LOCAIS COM BAIXO NÍVEL DE INTERFERÊNCIA. AF_04/2016</v>
          </cell>
          <cell r="D6524" t="str">
            <v>M3</v>
          </cell>
          <cell r="E6524" t="str">
            <v>16,06</v>
          </cell>
          <cell r="F6524" t="str">
            <v>17,27</v>
          </cell>
        </row>
        <row r="6525">
          <cell r="A6525" t="str">
            <v>93379</v>
          </cell>
          <cell r="B6525" t="str">
            <v>REATERRO MECANIZADO DE VALA COM RETROESCAVADEIRA (CAPACIDADE DA CAÇAMBA DA RETRO: 0,26 M³ / POTÊNCIA: 88 HP), LARGURA DE 0,8 A 1,5 M, PROFUNDIDADE ATÉ 1,5 M, COM SOLO DE 1ª CATEGORIA EM LOCAIS COM BAIXO NÍVEL DE INTERFERÊNCIA. AF_04/2016</v>
          </cell>
          <cell r="D6525" t="str">
            <v>M3</v>
          </cell>
          <cell r="E6525" t="str">
            <v>12,37</v>
          </cell>
          <cell r="F6525" t="str">
            <v>13,31</v>
          </cell>
        </row>
        <row r="6526">
          <cell r="A6526" t="str">
            <v>93380</v>
          </cell>
          <cell r="B6526" t="str">
            <v>REATERRO MECANIZADO DE VALA COM RETROESCAVADEIRA (CAPACIDADE DA CAÇAMBA DA RETRO: 0,26 M³ / POTÊNCIA: 88 HP), LARGURA ATÉ 0,8 M, PROFUNDIDADE DE 1,5 A 3,0 M, COM SOLO DE 1ª CATEGORIA EM LOCAIS COM BAIXO NÍVEL DE INTERFERÊNCIA. AF_04/2016</v>
          </cell>
          <cell r="D6526" t="str">
            <v>M3</v>
          </cell>
          <cell r="E6526" t="str">
            <v>10,12</v>
          </cell>
          <cell r="F6526" t="str">
            <v>10,85</v>
          </cell>
        </row>
        <row r="6527">
          <cell r="A6527" t="str">
            <v>93381</v>
          </cell>
          <cell r="B6527" t="str">
            <v>REATERRO MECANIZADO DE VALA COM RETROESCAVADEIRA (CAPACIDADE DA CAÇAMBA DA RETRO: 0,26 M³ / POTÊNCIA: 88 HP), LARGURA DE 0,8 A 1,5 M, PROFUNDIDADE DE 1,5 A 3,0 M, COM SOLO (SEM SUBSTITUIÇÃO) DE 1ª CATEGORIA EM LOCAIS COM BAIXO NÍVEL DE INTERFERÊNCIA. AF_04/2016</v>
          </cell>
          <cell r="D6527" t="str">
            <v>M3</v>
          </cell>
          <cell r="E6527" t="str">
            <v>6,63</v>
          </cell>
          <cell r="F6527" t="str">
            <v>7,05</v>
          </cell>
        </row>
        <row r="6528">
          <cell r="A6528" t="str">
            <v>93382</v>
          </cell>
          <cell r="B6528" t="str">
            <v>REATERRO MANUAL DE VALAS COM COMPACTAÇÃO MECANIZADA. AF_04/2016</v>
          </cell>
          <cell r="D6528" t="str">
            <v>M3</v>
          </cell>
          <cell r="E6528" t="str">
            <v>21,95</v>
          </cell>
          <cell r="F6528" t="str">
            <v>24,12</v>
          </cell>
        </row>
        <row r="6529">
          <cell r="A6529" t="str">
            <v>96995</v>
          </cell>
          <cell r="B6529" t="str">
            <v>REATERRO MANUAL APILOADO COM SOQUETE. AF_10/2017</v>
          </cell>
          <cell r="D6529" t="str">
            <v>M3</v>
          </cell>
          <cell r="E6529" t="str">
            <v>33,89</v>
          </cell>
          <cell r="F6529" t="str">
            <v>37,41</v>
          </cell>
        </row>
        <row r="6530">
          <cell r="A6530" t="str">
            <v>72838</v>
          </cell>
          <cell r="B6530" t="str">
            <v>TRANSPORTE COMERCIAL COM CAMINHAO CARROCERIA 9 T, RODOVIA EM LEITO NATURAL</v>
          </cell>
          <cell r="D6530" t="str">
            <v>TXKM</v>
          </cell>
          <cell r="E6530" t="str">
            <v>0,78</v>
          </cell>
          <cell r="F6530" t="str">
            <v>0,80</v>
          </cell>
        </row>
        <row r="6531">
          <cell r="A6531" t="str">
            <v>72839</v>
          </cell>
          <cell r="B6531" t="str">
            <v>TRANSPORTE COMERCIAL COM CAMINHAO CARROCERIA 9 T, RODOVIA COM REVESTIMENTO PRIMARIO</v>
          </cell>
          <cell r="D6531" t="str">
            <v>TXKM</v>
          </cell>
          <cell r="E6531" t="str">
            <v>0,63</v>
          </cell>
          <cell r="F6531" t="str">
            <v>0,64</v>
          </cell>
        </row>
        <row r="6532">
          <cell r="A6532" t="str">
            <v>72840</v>
          </cell>
          <cell r="B6532" t="str">
            <v>TRANSPORTE COMERCIAL COM CAMINHAO CARROCERIA 9 T, RODOVIA PAVIMENTADA</v>
          </cell>
          <cell r="D6532" t="str">
            <v>TXKM</v>
          </cell>
          <cell r="E6532" t="str">
            <v>0,52</v>
          </cell>
          <cell r="F6532" t="str">
            <v>0,53</v>
          </cell>
        </row>
        <row r="6533">
          <cell r="A6533" t="str">
            <v>72844</v>
          </cell>
          <cell r="B6533" t="str">
            <v>CARGA, MANOBRAS E DESCARGA DE AREIA, BRITA, PEDRA DE MAO E SOLOS COM CAMINHAO BASCULANTE 6 M3 (DESCARGA LIVRE)</v>
          </cell>
          <cell r="D6533" t="str">
            <v>T</v>
          </cell>
          <cell r="E6533" t="str">
            <v>0,57</v>
          </cell>
          <cell r="F6533" t="str">
            <v>0,58</v>
          </cell>
        </row>
        <row r="6534">
          <cell r="A6534" t="str">
            <v>72845</v>
          </cell>
          <cell r="B6534" t="str">
            <v>CARGA, MANOBRAS E DESCARGA DE BRITA PARA TRATAMENTOS SUPERFICIAIS, COM CAMINHAO BASCULANTE 6 M3</v>
          </cell>
          <cell r="D6534" t="str">
            <v>T</v>
          </cell>
          <cell r="E6534" t="str">
            <v>3,41</v>
          </cell>
          <cell r="F6534" t="str">
            <v>3,47</v>
          </cell>
        </row>
        <row r="6535">
          <cell r="A6535" t="str">
            <v>72846</v>
          </cell>
          <cell r="B6535" t="str">
            <v>CARGA, MANOBRAS E DESCARGA DE MISTURA BETUMINOSA A QUENTE, COM CAMINHAO BASCULANTE 6 M3</v>
          </cell>
          <cell r="D6535" t="str">
            <v>T</v>
          </cell>
          <cell r="E6535" t="str">
            <v>2,82</v>
          </cell>
          <cell r="F6535" t="str">
            <v>2,86</v>
          </cell>
        </row>
        <row r="6536">
          <cell r="A6536" t="str">
            <v>72847</v>
          </cell>
          <cell r="B6536" t="str">
            <v>CARGA, MANOBRAS E DESCARGA DE MISTURA BETUMINOSA A FRIO, COM CAMINHAO BASCULANTE 6 M3</v>
          </cell>
          <cell r="D6536" t="str">
            <v>T</v>
          </cell>
          <cell r="E6536" t="str">
            <v>6,08</v>
          </cell>
          <cell r="F6536" t="str">
            <v>6,17</v>
          </cell>
        </row>
        <row r="6537">
          <cell r="A6537" t="str">
            <v>72848</v>
          </cell>
          <cell r="B6537" t="str">
            <v>CARGA, MANOBRAS E DESCARGA DE BRITA PARA BASE DE MACADAME, COM CAMINHAO BASCULANTE 6 M3</v>
          </cell>
          <cell r="D6537" t="str">
            <v>T</v>
          </cell>
          <cell r="E6537" t="str">
            <v>1,52</v>
          </cell>
          <cell r="F6537" t="str">
            <v>1,54</v>
          </cell>
        </row>
        <row r="6538">
          <cell r="A6538" t="str">
            <v>72849</v>
          </cell>
          <cell r="B6538" t="str">
            <v>CARGA, MANOBRAS E DESCARGA DE MISTURAS DE SOLOS E AGREGADOS (BASES ESTABILIZADAS EM USINA) COM CAMINHAO BASCULANTE 6 M3</v>
          </cell>
          <cell r="D6538" t="str">
            <v>T</v>
          </cell>
          <cell r="E6538" t="str">
            <v>1,94</v>
          </cell>
          <cell r="F6538" t="str">
            <v>1,97</v>
          </cell>
        </row>
        <row r="6539">
          <cell r="A6539" t="str">
            <v>72850</v>
          </cell>
          <cell r="B6539" t="str">
            <v>CARGA, MANOBRAS E DESCARGA DE MATERIAIS DIVERSOS, COM CAMINHAO CARROCERIA 9T (CARGA E DESCARGA MANUAIS)</v>
          </cell>
          <cell r="D6539" t="str">
            <v>T</v>
          </cell>
          <cell r="E6539" t="str">
            <v>9,89</v>
          </cell>
          <cell r="F6539" t="str">
            <v>10,07</v>
          </cell>
        </row>
        <row r="6540">
          <cell r="A6540" t="str">
            <v>72882</v>
          </cell>
          <cell r="B6540" t="str">
            <v>TRANSPORTE COMERCIAL COM CAMINHAO CARROCERIA 9 T, RODOVIA EM LEITO NATURAL</v>
          </cell>
          <cell r="D6540" t="str">
            <v>M3XKM</v>
          </cell>
          <cell r="E6540" t="str">
            <v>1,17</v>
          </cell>
          <cell r="F6540" t="str">
            <v>1,19</v>
          </cell>
        </row>
        <row r="6541">
          <cell r="A6541" t="str">
            <v>72883</v>
          </cell>
          <cell r="B6541" t="str">
            <v>TRANSPORTE COMERCIAL COM CAMINHAO CARROCERIA 9 T, RODOVIA COM REVESTIMENTO PRIMARIO</v>
          </cell>
          <cell r="D6541" t="str">
            <v>M3XKM</v>
          </cell>
          <cell r="E6541" t="str">
            <v>0,93</v>
          </cell>
          <cell r="F6541" t="str">
            <v>0,95</v>
          </cell>
        </row>
        <row r="6542">
          <cell r="A6542" t="str">
            <v>72884</v>
          </cell>
          <cell r="B6542" t="str">
            <v>TRANSPORTE COMERCIAL COM CAMINHAO CARROCERIA 9 T, RODOVIA PAVIMENTADA</v>
          </cell>
          <cell r="D6542" t="str">
            <v>M3XKM</v>
          </cell>
          <cell r="E6542" t="str">
            <v>0,78</v>
          </cell>
          <cell r="F6542" t="str">
            <v>0,80</v>
          </cell>
        </row>
        <row r="6543">
          <cell r="A6543" t="str">
            <v>72888</v>
          </cell>
          <cell r="B6543" t="str">
            <v>CARGA, MANOBRAS E DESCARGA DE AREIA, BRITA, PEDRA DE MAO E SOLOS COM CAMINHAO BASCULANTE 6 M3 (DESCARGA LIVRE)</v>
          </cell>
          <cell r="D6543" t="str">
            <v>M3</v>
          </cell>
          <cell r="E6543" t="str">
            <v>0,85</v>
          </cell>
          <cell r="F6543" t="str">
            <v>0,86</v>
          </cell>
        </row>
        <row r="6544">
          <cell r="A6544" t="str">
            <v>72890</v>
          </cell>
          <cell r="B6544" t="str">
            <v>CARGA, MANOBRAS E DESCARGA DE BRITA PARA TRATAMENTOS SUPERFICIAIS, COM CAMINHAO BASCULANTE 6 M3, DESCARGA EM DISTRIBUIDOR</v>
          </cell>
          <cell r="D6544" t="str">
            <v>M3</v>
          </cell>
          <cell r="E6544" t="str">
            <v>5,13</v>
          </cell>
          <cell r="F6544" t="str">
            <v>5,21</v>
          </cell>
        </row>
        <row r="6545">
          <cell r="A6545" t="str">
            <v>72891</v>
          </cell>
          <cell r="B6545" t="str">
            <v>CARGA, MANOBRAS E DESCARGA DE MISTURA BETUMINOSA A QUENTE, COM CAMINHAO BASCULANTE 6 M3, DESCARGA EM VIBRO-ACABADORA</v>
          </cell>
          <cell r="D6545" t="str">
            <v>M3</v>
          </cell>
          <cell r="E6545" t="str">
            <v>4,23</v>
          </cell>
          <cell r="F6545" t="str">
            <v>4,30</v>
          </cell>
        </row>
        <row r="6546">
          <cell r="A6546" t="str">
            <v>72892</v>
          </cell>
          <cell r="B6546" t="str">
            <v>CARGA, MANOBRAS E DESCARGA DE DE MISTURA BETUMINOSA A FRIO, COM CAMINHAO BASCULANTE 6 M3, DESCARGA EM VIBRO-ACABADORA</v>
          </cell>
          <cell r="D6546" t="str">
            <v>M3</v>
          </cell>
          <cell r="E6546" t="str">
            <v>9,12</v>
          </cell>
          <cell r="F6546" t="str">
            <v>9,26</v>
          </cell>
        </row>
        <row r="6547">
          <cell r="A6547" t="str">
            <v>72893</v>
          </cell>
          <cell r="B6547" t="str">
            <v>CARGA, MANOBRAS E DESCARGA DE BRITA PARA BASE DE MACADAME, COM CAMINHAO BASCULANTE 6 M3, DESCARGA EM DISTRIBUIDOR</v>
          </cell>
          <cell r="D6547" t="str">
            <v>M3</v>
          </cell>
          <cell r="E6547" t="str">
            <v>2,27</v>
          </cell>
          <cell r="F6547" t="str">
            <v>2,31</v>
          </cell>
        </row>
        <row r="6548">
          <cell r="A6548" t="str">
            <v>72894</v>
          </cell>
          <cell r="B6548" t="str">
            <v>CARGA, MANOBRAS E DESCARGA DE MISTURAS DE SOLOS E AGREGADOS, COM CAMINHAO BASCULANTE 6 M3, DESCARGA EM DISTRIBUIDOR</v>
          </cell>
          <cell r="D6548" t="str">
            <v>M3</v>
          </cell>
          <cell r="E6548" t="str">
            <v>2,91</v>
          </cell>
          <cell r="F6548" t="str">
            <v>2,96</v>
          </cell>
        </row>
        <row r="6549">
          <cell r="A6549" t="str">
            <v>72895</v>
          </cell>
          <cell r="B6549" t="str">
            <v>CARGA, MANOBRAS E DESCARGA DE MATERIAIS DIVERSOS, COM CAMINHAO BASCULANTE 6M3 (CARGA E DESCARGA MANUAIS)</v>
          </cell>
          <cell r="D6549" t="str">
            <v>M3</v>
          </cell>
          <cell r="E6549" t="str">
            <v>15,38</v>
          </cell>
          <cell r="F6549" t="str">
            <v>15,63</v>
          </cell>
        </row>
        <row r="6550">
          <cell r="A6550" t="str">
            <v>72897</v>
          </cell>
          <cell r="B6550" t="str">
            <v>CARGA MANUAL DE ENTULHO EM CAMINHAO BASCULANTE 6 M3</v>
          </cell>
          <cell r="D6550" t="str">
            <v>M3</v>
          </cell>
          <cell r="E6550" t="str">
            <v>18,02</v>
          </cell>
          <cell r="F6550" t="str">
            <v>19,54</v>
          </cell>
        </row>
        <row r="6551">
          <cell r="A6551" t="str">
            <v>72898</v>
          </cell>
          <cell r="B6551" t="str">
            <v>CARGA E DESCARGA MECANIZADAS DE ENTULHO EM CAMINHAO BASCULANTE 6 M3</v>
          </cell>
          <cell r="D6551" t="str">
            <v>M3</v>
          </cell>
          <cell r="E6551" t="str">
            <v>3,24</v>
          </cell>
          <cell r="F6551" t="str">
            <v>3,32</v>
          </cell>
        </row>
        <row r="6552">
          <cell r="A6552" t="str">
            <v>72899</v>
          </cell>
          <cell r="B6552" t="str">
            <v>TRANSPORTE DE ENTULHO COM CAMINHÃO BASCULANTE 6 M3, RODOVIA PAVIMENTADA, DMT ATE 0,5 KM</v>
          </cell>
          <cell r="D6552" t="str">
            <v>M3</v>
          </cell>
          <cell r="E6552" t="str">
            <v>3,97</v>
          </cell>
          <cell r="F6552" t="str">
            <v>4,04</v>
          </cell>
        </row>
        <row r="6553">
          <cell r="A6553" t="str">
            <v>72900</v>
          </cell>
          <cell r="B6553" t="str">
            <v>TRANSPORTE DE ENTULHO COM CAMINHAO BASCULANTE 6 M3, RODOVIA PAVIMENTADA, DMT 0,5 A 1,0 KM</v>
          </cell>
          <cell r="D6553" t="str">
            <v>M3</v>
          </cell>
          <cell r="E6553" t="str">
            <v>4,37</v>
          </cell>
          <cell r="F6553" t="str">
            <v>4,44</v>
          </cell>
        </row>
        <row r="6554">
          <cell r="A6554" t="str">
            <v>74010/1</v>
          </cell>
          <cell r="B6554" t="str">
            <v>CARGA E DESCARGA MECANICA DE SOLO UTILIZANDO CAMINHAO BASCULANTE 6,0M3/16T E PA CARREGADEIRA SOBRE PNEUS 128 HP, CAPACIDADE DA CAÇAMBA 1,7 A 2,8 M3, PESO OPERACIONAL 11632 KG</v>
          </cell>
          <cell r="D6554" t="str">
            <v>M3</v>
          </cell>
          <cell r="E6554" t="str">
            <v>1,42</v>
          </cell>
          <cell r="F6554" t="str">
            <v>1,46</v>
          </cell>
        </row>
        <row r="6555">
          <cell r="A6555" t="str">
            <v>83356</v>
          </cell>
          <cell r="B6555" t="str">
            <v>TRANSPORTE COMERCIAL DE BRITA</v>
          </cell>
          <cell r="D6555" t="str">
            <v>M3XKM</v>
          </cell>
          <cell r="E6555" t="str">
            <v>0,70</v>
          </cell>
          <cell r="F6555" t="str">
            <v>0,71</v>
          </cell>
        </row>
        <row r="6556">
          <cell r="A6556" t="str">
            <v>83358</v>
          </cell>
          <cell r="B6556" t="str">
            <v>TRANSPORTE DE PAVIMENTACAO REMOVIDA (RODOVIAS NAO URBANAS)</v>
          </cell>
          <cell r="D6556" t="str">
            <v>M3XKM</v>
          </cell>
          <cell r="E6556" t="str">
            <v>1,46</v>
          </cell>
          <cell r="F6556" t="str">
            <v>1,48</v>
          </cell>
        </row>
        <row r="6557">
          <cell r="A6557" t="str">
            <v>95303</v>
          </cell>
          <cell r="B6557" t="str">
            <v>TRANSPORTE COM CAMINHÃO BASCULANTE 10 M3 DE MASSA ASFALTICA PARA PAVIMENTAÇÃO URBANA</v>
          </cell>
          <cell r="D6557" t="str">
            <v>M3XKM</v>
          </cell>
          <cell r="E6557" t="str">
            <v>0,90</v>
          </cell>
          <cell r="F6557" t="str">
            <v>0,91</v>
          </cell>
        </row>
        <row r="6558">
          <cell r="A6558" t="str">
            <v>97912</v>
          </cell>
          <cell r="B6558" t="str">
            <v>TRANSPORTE COM CAMINHÃO BASCULANTE DE 6 M3, EM VIA URBANA EM LEITO NATURAL (UNIDADE: M3XKM). AF_01/2018</v>
          </cell>
          <cell r="D6558" t="str">
            <v>M3XKM</v>
          </cell>
          <cell r="E6558" t="str">
            <v>1,66</v>
          </cell>
          <cell r="F6558" t="str">
            <v>1,69</v>
          </cell>
        </row>
        <row r="6559">
          <cell r="A6559" t="str">
            <v>97913</v>
          </cell>
          <cell r="B6559" t="str">
            <v>TRANSPORTE COM CAMINHÃO BASCULANTE DE 6 M3, EM VIA URBANA EM REVESTIMENTO PRIMÁRIO (UNIDADE: M3XKM). AF_01/2018</v>
          </cell>
          <cell r="D6559" t="str">
            <v>M3XKM</v>
          </cell>
          <cell r="E6559" t="str">
            <v>1,26</v>
          </cell>
          <cell r="F6559" t="str">
            <v>1,30</v>
          </cell>
        </row>
        <row r="6560">
          <cell r="A6560" t="str">
            <v>97914</v>
          </cell>
          <cell r="B6560" t="str">
            <v>TRANSPORTE COM CAMINHÃO BASCULANTE DE 6 M3, EM VIA URBANA PAVIMENTADA, DMT ATÉ 30 KM (UNIDADE: M3XKM). AF_01/2018</v>
          </cell>
          <cell r="D6560" t="str">
            <v>M3XKM</v>
          </cell>
          <cell r="E6560" t="str">
            <v>1,19</v>
          </cell>
          <cell r="F6560" t="str">
            <v>1,21</v>
          </cell>
        </row>
        <row r="6561">
          <cell r="A6561" t="str">
            <v>97915</v>
          </cell>
          <cell r="B6561" t="str">
            <v>TRANSPORTE COM CAMINHÃO BASCULANTE DE 6 M3, EM VIA URBANA PAVIMENTADA, DMT ACIMA DE 30 KM (UNIDADE: M3XKM). AF_01/2018</v>
          </cell>
          <cell r="D6561" t="str">
            <v>M3XKM</v>
          </cell>
          <cell r="E6561" t="str">
            <v>0,84</v>
          </cell>
          <cell r="F6561" t="str">
            <v>0,86</v>
          </cell>
        </row>
        <row r="6562">
          <cell r="A6562" t="str">
            <v>97916</v>
          </cell>
          <cell r="B6562" t="str">
            <v>TRANSPORTE COM CAMINHÃO BASCULANTE DE 6 M3, EM VIA URBANA EM LEITO NATURAL (UNIDADE: TXKM). AF_01/2018</v>
          </cell>
          <cell r="D6562" t="str">
            <v>TXKM</v>
          </cell>
          <cell r="E6562" t="str">
            <v>1,10</v>
          </cell>
          <cell r="F6562" t="str">
            <v>1,13</v>
          </cell>
        </row>
        <row r="6563">
          <cell r="A6563" t="str">
            <v>97917</v>
          </cell>
          <cell r="B6563" t="str">
            <v>TRANSPORTE COM CAMINHÃO BASCULANTE DE 6 M3, EM VIA URBANA EM REVESTIMENTO PRIMÁRIO (UNIDADE: TXKM). AF_01/2018</v>
          </cell>
          <cell r="D6563" t="str">
            <v>TXKM</v>
          </cell>
          <cell r="E6563" t="str">
            <v>0,84</v>
          </cell>
          <cell r="F6563" t="str">
            <v>0,86</v>
          </cell>
        </row>
        <row r="6564">
          <cell r="A6564" t="str">
            <v>97918</v>
          </cell>
          <cell r="B6564" t="str">
            <v>TRANSPORTE COM CAMINHÃO BASCULANTE DE 6 M3, EM VIA URBANA PAVIMENTADA, DMT ATÉ 30 KM (UNIDADE: TXKM). AF_01/2018</v>
          </cell>
          <cell r="D6564" t="str">
            <v>TXKM</v>
          </cell>
          <cell r="E6564" t="str">
            <v>0,79</v>
          </cell>
          <cell r="F6564" t="str">
            <v>0,80</v>
          </cell>
        </row>
        <row r="6565">
          <cell r="A6565" t="str">
            <v>97919</v>
          </cell>
          <cell r="B6565" t="str">
            <v>TRANSPORTE COM CAMINHÃO BASCULANTE DE 6 M3, EM VIA URBANA PAVIMENTADA, DMT ACIMA DE 30 KM (UNIDADE: TXKM). AF_01/2018</v>
          </cell>
          <cell r="D6565" t="str">
            <v>TXKM</v>
          </cell>
          <cell r="E6565" t="str">
            <v>0,55</v>
          </cell>
          <cell r="F6565" t="str">
            <v>0,57</v>
          </cell>
        </row>
        <row r="6566">
          <cell r="A6566" t="str">
            <v>94097</v>
          </cell>
          <cell r="B6566" t="str">
            <v>PREPARO DE FUNDO DE VALA COM LARGURA MENOR QUE 1,5 M, EM LOCAL COM NÍVEL BAIXO DE INTERFERÊNCIA. AF_06/2016</v>
          </cell>
          <cell r="D6566" t="str">
            <v>M2</v>
          </cell>
          <cell r="E6566" t="str">
            <v>4,12</v>
          </cell>
          <cell r="F6566" t="str">
            <v>4,57</v>
          </cell>
        </row>
        <row r="6567">
          <cell r="A6567" t="str">
            <v>94098</v>
          </cell>
          <cell r="B6567" t="str">
            <v>PREPARO DE FUNDO DE VALA  COM LARGURA MENOR QUE 1,5 M, EM LOCAL COM NÍVEL ALTO DE INTERFERÊNCIA. AF_06/2016</v>
          </cell>
          <cell r="D6567" t="str">
            <v>M2</v>
          </cell>
          <cell r="E6567" t="str">
            <v>4,70</v>
          </cell>
          <cell r="F6567" t="str">
            <v>5,22</v>
          </cell>
        </row>
        <row r="6568">
          <cell r="A6568" t="str">
            <v>94099</v>
          </cell>
          <cell r="B6568" t="str">
            <v>PREPARO DE FUNDO DE VALA COM LARGURA MAIOR OU IGUAL A 1,5 M E MENOR QUE 2,5 M, EM LOCAL COM NÍVEL BAIXO DE INTERFERÊNCIA. AF_06/2016</v>
          </cell>
          <cell r="D6568" t="str">
            <v>M2</v>
          </cell>
          <cell r="E6568" t="str">
            <v>2,07</v>
          </cell>
          <cell r="F6568" t="str">
            <v>2,30</v>
          </cell>
        </row>
        <row r="6569">
          <cell r="A6569" t="str">
            <v>94100</v>
          </cell>
          <cell r="B6569" t="str">
            <v>PREPARO DE FUNDO DE VALA  COM LARGURA MAIOR OU IGUAL A 1,5 M E MENOR QUE 2,5 M, EM LOCAL COM NÍVEL ALTO DE INTERFERÊNCIA. AF_06/2016</v>
          </cell>
          <cell r="D6569" t="str">
            <v>M2</v>
          </cell>
          <cell r="E6569" t="str">
            <v>2,64</v>
          </cell>
          <cell r="F6569" t="str">
            <v>2,94</v>
          </cell>
        </row>
        <row r="6570">
          <cell r="A6570" t="str">
            <v>94102</v>
          </cell>
          <cell r="B6570" t="str">
            <v>LASTRO DE VALA COM PREPARO DE FUNDO, LARGURA MENOR QUE 1,5 M, COM CAMADA DE AREIA, LANÇAMENTO MANUAL, EM LOCAL COM NÍVEL BAIXO DE INTERFERÊNCIA. AF_06/2016</v>
          </cell>
          <cell r="D6570" t="str">
            <v>M3</v>
          </cell>
          <cell r="E6570" t="str">
            <v>130,90</v>
          </cell>
          <cell r="F6570" t="str">
            <v>139,80</v>
          </cell>
        </row>
        <row r="6571">
          <cell r="A6571" t="str">
            <v>94103</v>
          </cell>
          <cell r="B6571" t="str">
            <v>LASTRO DE VALA COM PREPARO DE FUNDO, LARGURA MENOR QUE 1,5 M, COM CAMADA DE BRITA, LANÇAMENTO MANUAL, EM LOCAL COM NÍVEL BAIXO DE INTERFERÊNCIA. AF_06/2016</v>
          </cell>
          <cell r="D6571" t="str">
            <v>M3</v>
          </cell>
          <cell r="E6571" t="str">
            <v>181,95</v>
          </cell>
          <cell r="F6571" t="str">
            <v>192,85</v>
          </cell>
        </row>
        <row r="6572">
          <cell r="A6572" t="str">
            <v>94104</v>
          </cell>
          <cell r="B6572" t="str">
            <v>LASTRO DE VALA COM PREPARO DE FUNDO, LARGURA MENOR QUE 1,5 M, COM CAMADA DE AREIA, LANÇAMENTO MANUAL, EM LOCAL COM NÍVEL ALTO DE INTERFERÊNCIA. AF_06/2016</v>
          </cell>
          <cell r="D6572" t="str">
            <v>M3</v>
          </cell>
          <cell r="E6572" t="str">
            <v>134,15</v>
          </cell>
          <cell r="F6572" t="str">
            <v>143,41</v>
          </cell>
        </row>
        <row r="6573">
          <cell r="A6573" t="str">
            <v>94105</v>
          </cell>
          <cell r="B6573" t="str">
            <v>LASTRO DE VALA COM PREPARO DE FUNDO, LARGURA MENOR QUE 1,5 M, COM CAMADA DE BRITA, LANÇAMENTO MANUAL, EM LOCAL COM NÍVEL ALTO DE INTERFERÊNCIA. AF_06/2016</v>
          </cell>
          <cell r="D6573" t="str">
            <v>M3</v>
          </cell>
          <cell r="E6573" t="str">
            <v>185,24</v>
          </cell>
          <cell r="F6573" t="str">
            <v>196,49</v>
          </cell>
        </row>
        <row r="6574">
          <cell r="A6574" t="str">
            <v>94106</v>
          </cell>
          <cell r="B6574" t="str">
            <v>LASTRO COM PREPARO DE FUNDO, LARGURA MAIOR OU IGUAL A 1,5 M, COM CAMADA DE AREIA, LANÇAMENTO MANUAL, EM LOCAL COM NÍVEL BAIXO DE INTERFERÊNCIA. AF_06/2016</v>
          </cell>
          <cell r="D6574" t="str">
            <v>M3</v>
          </cell>
          <cell r="E6574" t="str">
            <v>114,21</v>
          </cell>
          <cell r="F6574" t="str">
            <v>121,30</v>
          </cell>
        </row>
        <row r="6575">
          <cell r="A6575" t="str">
            <v>94107</v>
          </cell>
          <cell r="B6575" t="str">
            <v>LASTRO COM PREPARO DE FUNDO, LARGURA MAIOR OU IGUAL A 1,5 M, COM CAMADA DE BRITA, LANÇAMENTO MANUAL, EM LOCAL COM NÍVEL BAIXO DE INTERFERÊNCIA. AF_06/2016</v>
          </cell>
          <cell r="D6575" t="str">
            <v>M3</v>
          </cell>
          <cell r="E6575" t="str">
            <v>165,27</v>
          </cell>
          <cell r="F6575" t="str">
            <v>174,37</v>
          </cell>
        </row>
        <row r="6576">
          <cell r="A6576" t="str">
            <v>94108</v>
          </cell>
          <cell r="B6576" t="str">
            <v>LASTRO COM PREPARO DE FUNDO, LARGURA MAIOR OU IGUAL A 1,5 M, COM CAMADA DE AREIA, LANÇAMENTO MANUAL, EM LOCAL COM NÍVEL ALTO DE INTERFERÊNCIA. AF_06/2016</v>
          </cell>
          <cell r="D6576" t="str">
            <v>M3</v>
          </cell>
          <cell r="E6576" t="str">
            <v>117,48</v>
          </cell>
          <cell r="F6576" t="str">
            <v>124,93</v>
          </cell>
        </row>
        <row r="6577">
          <cell r="A6577" t="str">
            <v>94110</v>
          </cell>
          <cell r="B6577" t="str">
            <v>LASTRO COM PREPARO DE FUNDO, LARGURA MAIOR OU IGUAL A 1,5 M, COM CAMADA DE BRITA, LANÇAMENTO MANUAL, EM LOCAL COM NÍVEL ALTO DE INTERFERÊNCIA. AF_06/2016</v>
          </cell>
          <cell r="D6577" t="str">
            <v>M3</v>
          </cell>
          <cell r="E6577" t="str">
            <v>168,53</v>
          </cell>
          <cell r="F6577" t="str">
            <v>177,98</v>
          </cell>
        </row>
        <row r="6578">
          <cell r="A6578" t="str">
            <v>94111</v>
          </cell>
          <cell r="B6578" t="str">
            <v>LASTRO DE VALA COM PREPARO DE FUNDO, LARGURA MENOR QUE 1,5 M, COM CAMADA DE AREIA, LANÇAMENTO MECANIZADO, EM LOCAL COM NÍVEL BAIXO DE INTERFERÊNCIA. AF_06/2016</v>
          </cell>
          <cell r="D6578" t="str">
            <v>M3</v>
          </cell>
          <cell r="E6578" t="str">
            <v>109,33</v>
          </cell>
          <cell r="F6578" t="str">
            <v>114,42</v>
          </cell>
        </row>
        <row r="6579">
          <cell r="A6579" t="str">
            <v>94112</v>
          </cell>
          <cell r="B6579" t="str">
            <v>LASTRO DE VALA COM PREPARO DE FUNDO, LARGURA MENOR QUE 1,5 M, COM CAMADA DE BRITA, LANÇAMENTO MECANIZADO, EM LOCAL COM NÍVEL BAIXO DE INTERFERÊNCIA. AF_06/2016</v>
          </cell>
          <cell r="D6579" t="str">
            <v>M3</v>
          </cell>
          <cell r="E6579" t="str">
            <v>155,37</v>
          </cell>
          <cell r="F6579" t="str">
            <v>161,59</v>
          </cell>
        </row>
        <row r="6580">
          <cell r="A6580" t="str">
            <v>94113</v>
          </cell>
          <cell r="B6580" t="str">
            <v>LASTRO DE VALA COM PREPARO DE FUNDO, LARGURA MENOR QUE 1,5 M, COM CAMADA DE AREIA, LANÇAMENTO MECANIZADO, EM LOCAL COM NÍVEL ALTO DE INTERFERÊNCIA. AF_06/2016</v>
          </cell>
          <cell r="D6580" t="str">
            <v>M3</v>
          </cell>
          <cell r="E6580" t="str">
            <v>114,64</v>
          </cell>
          <cell r="F6580" t="str">
            <v>120,16</v>
          </cell>
        </row>
        <row r="6581">
          <cell r="A6581" t="str">
            <v>94114</v>
          </cell>
          <cell r="B6581" t="str">
            <v>LASTRO DE VALA COM PREPARO DE FUNDO, LARGURA MENOR QUE 1,5 M, COM CAMADA DE BRITA, LANÇAMENTO MECANIZADO, EM LOCAL COM NÍVEL ALTO DE INTERFERÊNCIA. AF_06/2016</v>
          </cell>
          <cell r="D6581" t="str">
            <v>M3</v>
          </cell>
          <cell r="E6581" t="str">
            <v>161,36</v>
          </cell>
          <cell r="F6581" t="str">
            <v>168,06</v>
          </cell>
        </row>
        <row r="6582">
          <cell r="A6582" t="str">
            <v>94115</v>
          </cell>
          <cell r="B6582" t="str">
            <v>LASTRO COM PREPARO DE FUNDO, LARGURA MAIOR OU IGUAL A 1,5 M, COM CAMADA DE AREIA, LANÇAMENTO MECANIZADO, EM LOCAL COM NÍVEL BAIXO DE INTERFERÊNCIA. AF_06/2016</v>
          </cell>
          <cell r="D6582" t="str">
            <v>M3</v>
          </cell>
          <cell r="E6582" t="str">
            <v>84,22</v>
          </cell>
          <cell r="F6582" t="str">
            <v>87,20</v>
          </cell>
        </row>
        <row r="6583">
          <cell r="A6583" t="str">
            <v>94116</v>
          </cell>
          <cell r="B6583" t="str">
            <v>LASTRO COM PREPARO DE FUNDO, LARGURA MAIOR OU IGUAL A 1,5 M, COM CAMADA DE BRITA, LANÇAMENTO MECANIZADO, EM LOCAL COM NÍVEL BAIXO DE INTERFERÊNCIA. AF_06/2016</v>
          </cell>
          <cell r="D6583" t="str">
            <v>M3</v>
          </cell>
          <cell r="E6583" t="str">
            <v>126,66</v>
          </cell>
          <cell r="F6583" t="str">
            <v>130,47</v>
          </cell>
        </row>
        <row r="6584">
          <cell r="A6584" t="str">
            <v>94117</v>
          </cell>
          <cell r="B6584" t="str">
            <v>LASTRO COM PREPARO DE FUNDO, LARGURA MAIOR OU IGUAL A 1,5 M, COM CAMADA DE AREIA, LANÇAMENTO MECANIZADO, EM LOCAL COM NÍVEL ALTO DE INTERFERÊNCIA. AF_06/2016</v>
          </cell>
          <cell r="D6584" t="str">
            <v>M3</v>
          </cell>
          <cell r="E6584" t="str">
            <v>89,16</v>
          </cell>
          <cell r="F6584" t="str">
            <v>92,56</v>
          </cell>
        </row>
        <row r="6585">
          <cell r="A6585" t="str">
            <v>94118</v>
          </cell>
          <cell r="B6585" t="str">
            <v>LASTRO COM PREPARO DE FUNDO, LARGURA MAIOR OU IGUAL A 1,5 M, COM CAMADA DE BRITA, LANÇAMENTO MECANIZADO, EM LOCAL COM NÍVEL ALTO DE INTERFERÊNCIA. AF_06/2016</v>
          </cell>
          <cell r="D6585" t="str">
            <v>M3</v>
          </cell>
          <cell r="E6585" t="str">
            <v>132,46</v>
          </cell>
          <cell r="F6585" t="str">
            <v>136,74</v>
          </cell>
        </row>
        <row r="6586">
          <cell r="A6586" t="str">
            <v>6514</v>
          </cell>
          <cell r="B6586" t="str">
            <v>FORNECIMENTO E LANCAMENTO DE BRITA N. 4</v>
          </cell>
          <cell r="D6586" t="str">
            <v>M3</v>
          </cell>
          <cell r="E6586" t="str">
            <v>94,24</v>
          </cell>
          <cell r="F6586" t="str">
            <v>97,18</v>
          </cell>
        </row>
        <row r="6587">
          <cell r="A6587" t="str">
            <v>88549</v>
          </cell>
          <cell r="B6587" t="str">
            <v>FORNECIMENTO E ASSENTAMENTO DE BRITA 2-DRENOS E FILTROS   MM</v>
          </cell>
          <cell r="D6587" t="str">
            <v>M3</v>
          </cell>
          <cell r="E6587" t="str">
            <v>74,61</v>
          </cell>
          <cell r="F6587" t="str">
            <v>76,08</v>
          </cell>
        </row>
        <row r="6588">
          <cell r="A6588" t="str">
            <v>74005/1</v>
          </cell>
          <cell r="B6588" t="str">
            <v>COMPACTACAO MECANICA, SEM CONTROLE DO GC (C/COMPACTADOR PLACA 400 KG)</v>
          </cell>
          <cell r="D6588" t="str">
            <v>M3</v>
          </cell>
          <cell r="E6588" t="str">
            <v>4,43</v>
          </cell>
          <cell r="F6588" t="str">
            <v>4,80</v>
          </cell>
        </row>
        <row r="6589">
          <cell r="A6589" t="str">
            <v>95606</v>
          </cell>
          <cell r="B6589" t="str">
            <v>UMIDIFICAÇÃO DE MATERIAL PARA VALAS COM CAMINHÃO PIPA 10000L. AF_11/2016</v>
          </cell>
          <cell r="D6589" t="str">
            <v>M3</v>
          </cell>
          <cell r="E6589" t="str">
            <v>1,30</v>
          </cell>
          <cell r="F6589" t="str">
            <v>1,33</v>
          </cell>
        </row>
        <row r="6590">
          <cell r="A6590" t="str">
            <v>72131</v>
          </cell>
          <cell r="B6590" t="str">
            <v>ALVENARIA EM TIJOLO CERAMICO MACICO 5X10X20CM 1 VEZ (ESPESSURA 20CM), ASSENTADO COM ARGAMASSA TRACO 1:2:8 (CIMENTO, CAL E AREIA)</v>
          </cell>
          <cell r="D6590" t="str">
            <v>M2</v>
          </cell>
          <cell r="E6590" t="str">
            <v>119,92</v>
          </cell>
          <cell r="F6590" t="str">
            <v>125,75</v>
          </cell>
        </row>
        <row r="6591">
          <cell r="A6591" t="str">
            <v>72132</v>
          </cell>
          <cell r="B6591" t="str">
            <v>ALVENARIA EM TIJOLO CERAMICO MACICO 5X10X20CM 1/2 VEZ (ESPESSURA 10CM), ASSENTADO COM ARGAMASSA TRACO 1:2:8 (CIMENTO, CAL E AREIA)</v>
          </cell>
          <cell r="D6591" t="str">
            <v>M2</v>
          </cell>
          <cell r="E6591" t="str">
            <v>61,88</v>
          </cell>
          <cell r="F6591" t="str">
            <v>65,05</v>
          </cell>
        </row>
        <row r="6592">
          <cell r="A6592" t="str">
            <v>72133</v>
          </cell>
          <cell r="B6592" t="str">
            <v>ALVENARIA EM TIJOLO CERAMICO MACICO 5X10X20CM 1 1/2 VEZ (ESPESSURA 30CM), ASSENTADO COM ARGAMASSA TRACO 1:2:8 (CIMENTO, CAL E AREIA)</v>
          </cell>
          <cell r="D6592" t="str">
            <v>M2</v>
          </cell>
          <cell r="E6592" t="str">
            <v>209,21</v>
          </cell>
          <cell r="F6592" t="str">
            <v>220,49</v>
          </cell>
        </row>
        <row r="6593">
          <cell r="A6593" t="str">
            <v>87471</v>
          </cell>
          <cell r="B6593" t="str">
            <v>ALVENARIA DE VEDAÇÃO DE BLOCOS CERÂMICOS FURADOS NA VERTICAL DE 9X19X39CM (ESPESSURA 9CM) DE PAREDES COM ÁREA LÍQUIDA MENOR QUE 6M² SEM VÃOS E ARGAMASSA DE ASSENTAMENTO COM PREPARO EM BETONEIRA. AF_06/2014</v>
          </cell>
          <cell r="D6593" t="str">
            <v>M2</v>
          </cell>
          <cell r="E6593" t="str">
            <v>38,93</v>
          </cell>
          <cell r="F6593" t="str">
            <v>40,62</v>
          </cell>
        </row>
        <row r="6594">
          <cell r="A6594" t="str">
            <v>87472</v>
          </cell>
          <cell r="B6594" t="str">
            <v>ALVENARIA DE VEDAÇÃO DE BLOCOS CERÂMICOS FURADOS NA VERTICAL DE 9X19X39CM (ESPESSURA 9CM) DE PAREDES COM ÁREA LÍQUIDA MENOR QUE 6M² SEM VÃOS E ARGAMASSA DE ASSENTAMENTO COM PREPARO MANUAL. AF_06/2014</v>
          </cell>
          <cell r="D6594" t="str">
            <v>M2</v>
          </cell>
          <cell r="E6594" t="str">
            <v>39,76</v>
          </cell>
          <cell r="F6594" t="str">
            <v>41,53</v>
          </cell>
        </row>
        <row r="6595">
          <cell r="A6595" t="str">
            <v>87473</v>
          </cell>
          <cell r="B6595" t="str">
            <v>ALVENARIA DE VEDAÇÃO DE BLOCOS CERÂMICOS FURADOS NA VERTICAL DE 14X19X39CM (ESPESSURA 14CM) DE PAREDES COM ÁREA LÍQUIDA MENOR QUE 6M² SEM VÃOS E ARGAMASSA DE ASSENTAMENTO COM PREPARO EM BETONEIRA. AF_06/2014</v>
          </cell>
          <cell r="D6595" t="str">
            <v>M2</v>
          </cell>
          <cell r="E6595" t="str">
            <v>53,66</v>
          </cell>
          <cell r="F6595" t="str">
            <v>56,08</v>
          </cell>
        </row>
        <row r="6596">
          <cell r="A6596" t="str">
            <v>87474</v>
          </cell>
          <cell r="B6596" t="str">
            <v>ALVENARIA DE VEDAÇÃO DE BLOCOS CERÂMICOS FURADOS NA VERTICAL DE 14X19X39CM (ESPESSURA 14CM) DE PAREDES COM ÁREA LÍQUIDA MENOR QUE 6M² SEM VÃOS E ARGAMASSA DE ASSENTAMENTO COM PREPARO MANUAL. AF_06/2014</v>
          </cell>
          <cell r="D6596" t="str">
            <v>M2</v>
          </cell>
          <cell r="E6596" t="str">
            <v>54,61</v>
          </cell>
          <cell r="F6596" t="str">
            <v>57,12</v>
          </cell>
        </row>
        <row r="6597">
          <cell r="A6597" t="str">
            <v>87475</v>
          </cell>
          <cell r="B6597" t="str">
            <v>ALVENARIA DE VEDAÇÃO DE BLOCOS CERÂMICOS FURADOS NA VERTICAL DE 19X19X39CM (ESPESSURA 19CM) DE PAREDES COM ÁREA LÍQUIDA MENOR QUE 6M² SEM VÃOS E ARGAMASSA DE ASSENTAMENTO COM PREPARO EM BETONEIRA. AF_06/2014</v>
          </cell>
          <cell r="D6597" t="str">
            <v>M2</v>
          </cell>
          <cell r="E6597" t="str">
            <v>64,65</v>
          </cell>
          <cell r="F6597" t="str">
            <v>67,44</v>
          </cell>
        </row>
        <row r="6598">
          <cell r="A6598" t="str">
            <v>87476</v>
          </cell>
          <cell r="B6598" t="str">
            <v>ALVENARIA DE VEDAÇÃO DE BLOCOS CERÂMICOS FURADOS NA VERTICAL DE 19X19X39CM (ESPESSURA 19CM) DE PAREDES COM ÁREA LÍQUIDA MENOR QUE 6M² SEM VÃOS E ARGAMASSA DE ASSENTAMENTO COM PREPARO MANUAL. AF_06/2014</v>
          </cell>
          <cell r="D6598" t="str">
            <v>M2</v>
          </cell>
          <cell r="E6598" t="str">
            <v>65,75</v>
          </cell>
          <cell r="F6598" t="str">
            <v>68,65</v>
          </cell>
        </row>
        <row r="6599">
          <cell r="A6599" t="str">
            <v>87477</v>
          </cell>
          <cell r="B6599" t="str">
            <v>ALVENARIA DE VEDAÇÃO DE BLOCOS CERÂMICOS FURADOS NA VERTICAL DE 9X19X39CM (ESPESSURA 9CM) DE PAREDES COM ÁREA LÍQUIDA MAIOR OU IGUAL A 6M² SEM VÃOS E ARGAMASSA DE ASSENTAMENTO COM PREPARO EM BETONEIRA. AF_06/2014</v>
          </cell>
          <cell r="D6599" t="str">
            <v>M2</v>
          </cell>
          <cell r="E6599" t="str">
            <v>35,57</v>
          </cell>
          <cell r="F6599" t="str">
            <v>36,95</v>
          </cell>
        </row>
        <row r="6600">
          <cell r="A6600" t="str">
            <v>87478</v>
          </cell>
          <cell r="B6600" t="str">
            <v>ALVENARIA DE VEDAÇÃO DE BLOCOS CERÂMICOS FURADOS NA VERTICAL DE 9X19X39CM (ESPESSURA 9CM) DE PAREDES COM ÁREA LÍQUIDA MAIOR OU IGUAL A 6M² SEM VÃOS E ARGAMASSA DE ASSENTAMENTO COM PREPARO MANUAL. AF_06/2014</v>
          </cell>
          <cell r="D6600" t="str">
            <v>M2</v>
          </cell>
          <cell r="E6600" t="str">
            <v>36,40</v>
          </cell>
          <cell r="F6600" t="str">
            <v>37,86</v>
          </cell>
        </row>
        <row r="6601">
          <cell r="A6601" t="str">
            <v>87479</v>
          </cell>
          <cell r="B6601" t="str">
            <v>ALVENARIA DE VEDAÇÃO DE BLOCOS CERÂMICOS FURADOS NA VERTICAL DE 14X19X39CM (ESPESSURA 14CM) DE PAREDES COM ÁREA LÍQUIDA MAIOR OU IGUAL A 6M² SEM VÃOS E ARGAMASSA DE ASSENTAMENTO COM PREPARO EM BETONEIRA. AF_06/2014</v>
          </cell>
          <cell r="D6601" t="str">
            <v>M2</v>
          </cell>
          <cell r="E6601" t="str">
            <v>49,82</v>
          </cell>
          <cell r="F6601" t="str">
            <v>51,95</v>
          </cell>
        </row>
        <row r="6602">
          <cell r="A6602" t="str">
            <v>87480</v>
          </cell>
          <cell r="B6602" t="str">
            <v>ALVENARIA DE VEDAÇÃO DE BLOCOS CERÂMICOS FURADOS NA VERTICAL DE 14X19X39CM (ESPESSURA 14CM) DE PAREDES COM ÁREA LÍQUIDA MAIOR OU IGUAL A 6M² SEM VÃOS E ARGAMASSA DE ASSENTAMENTO COM PREPARO MANUAL. AF_06/2014</v>
          </cell>
          <cell r="D6602" t="str">
            <v>M2</v>
          </cell>
          <cell r="E6602" t="str">
            <v>50,77</v>
          </cell>
          <cell r="F6602" t="str">
            <v>52,99</v>
          </cell>
        </row>
        <row r="6603">
          <cell r="A6603" t="str">
            <v>87481</v>
          </cell>
          <cell r="B6603" t="str">
            <v>ALVENARIA DE VEDAÇÃO DE BLOCOS CERÂMICOS FURADOS NA VERTICAL DE 19X19X39CM (ESPESSURA 19CM) DE PAREDES COM ÁREA LÍQUIDA MAIOR OU IGUAL A 6M² SEM VÃOS E ARGAMASSA DE ASSENTAMENTO COM PREPARO EM BETONEIRA. AF_06/2014</v>
          </cell>
          <cell r="D6603" t="str">
            <v>M2</v>
          </cell>
          <cell r="E6603" t="str">
            <v>60,24</v>
          </cell>
          <cell r="F6603" t="str">
            <v>62,74</v>
          </cell>
        </row>
        <row r="6604">
          <cell r="A6604" t="str">
            <v>87482</v>
          </cell>
          <cell r="B6604" t="str">
            <v>ALVENARIA DE VEDAÇÃO DE BLOCOS CERÂMICOS FURADOS NA VERTICAL DE 19X19X39CM (ESPESSURA 19CM) DE PAREDES COM ÁREA LÍQUIDA MAIOR OU IGUAL A 6M² SEM VÃOS E ARGAMASSA DE ASSENTAMENTO COM PREPARO MANUAL. AF_06/2014</v>
          </cell>
          <cell r="D6604" t="str">
            <v>M2</v>
          </cell>
          <cell r="E6604" t="str">
            <v>61,34</v>
          </cell>
          <cell r="F6604" t="str">
            <v>63,95</v>
          </cell>
        </row>
        <row r="6605">
          <cell r="A6605" t="str">
            <v>87483</v>
          </cell>
          <cell r="B6605" t="str">
            <v>ALVENARIA DE VEDAÇÃO DE BLOCOS CERÂMICOS FURADOS NA VERTICAL DE 9X19X39CM (ESPESSURA 9CM) DE PAREDES COM ÁREA LÍQUIDA MENOR QUE 6M² COM VÃOS E ARGAMASSA DE ASSENTAMENTO COM PREPARO EM BETONEIRA. AF_06/2014</v>
          </cell>
          <cell r="D6605" t="str">
            <v>M2</v>
          </cell>
          <cell r="E6605" t="str">
            <v>44,19</v>
          </cell>
          <cell r="F6605" t="str">
            <v>46,41</v>
          </cell>
        </row>
        <row r="6606">
          <cell r="A6606" t="str">
            <v>87484</v>
          </cell>
          <cell r="B6606" t="str">
            <v>ALVENARIA DE VEDAÇÃO DE BLOCOS CERÂMICOS FURADOS NA VERTICAL DE 9X19X39CM (ESPESSURA 9CM) DE PAREDES COM ÁREA LÍQUIDA MENOR QUE 6M² COM VÃOS E ARGAMASSA DE ASSENTAMENTO COM PREPARO MANUAL. AF_06/2014</v>
          </cell>
          <cell r="D6606" t="str">
            <v>M2</v>
          </cell>
          <cell r="E6606" t="str">
            <v>45,02</v>
          </cell>
          <cell r="F6606" t="str">
            <v>47,32</v>
          </cell>
        </row>
        <row r="6607">
          <cell r="A6607" t="str">
            <v>87485</v>
          </cell>
          <cell r="B6607" t="str">
            <v>ALVENARIA DE VEDAÇÃO DE BLOCOS CERÂMICOS FURADOS NA VERTICAL DE 14X19X39CM (ESPESSURA 14CM) DE PAREDES COM ÁREA LÍQUIDA MENOR QUE 6M² COM VÃOS E ARGAMASSA DE ASSENTAMENTO COM PREPARO EM BETONEIRA. AF_06/2014</v>
          </cell>
          <cell r="D6607" t="str">
            <v>M2</v>
          </cell>
          <cell r="E6607" t="str">
            <v>59,04</v>
          </cell>
          <cell r="F6607" t="str">
            <v>61,99</v>
          </cell>
        </row>
        <row r="6608">
          <cell r="A6608" t="str">
            <v>87487</v>
          </cell>
          <cell r="B6608" t="str">
            <v>ALVENARIA DE VEDAÇÃO DE BLOCOS CERÂMICOS FURADOS NA VERTICAL DE 19X19X39CM (ESPESSURA 19CM) DE PAREDES COM ÁREA LÍQUIDA MENOR QUE 6M² COM VÃOS E ARGAMASSA DE ASSENTAMENTO COM PREPARO EM BETONEIRA. AF_06/2014</v>
          </cell>
          <cell r="D6608" t="str">
            <v>M2</v>
          </cell>
          <cell r="E6608" t="str">
            <v>69,89</v>
          </cell>
          <cell r="F6608" t="str">
            <v>73,19</v>
          </cell>
        </row>
        <row r="6609">
          <cell r="A6609" t="str">
            <v>87488</v>
          </cell>
          <cell r="B6609" t="str">
            <v>ALVENARIA DE VEDAÇÃO DE BLOCOS CERÂMICOS FURADOS NA VERTICAL DE 19X19X39CM (ESPESSURA 19CM) DE PAREDES COM ÁREA LÍQUIDA MENOR QUE 6M² COM VÃOS E ARGAMASSA DE ASSENTAMENTO COM PREPARO MANUAL. AF_06/2014</v>
          </cell>
          <cell r="D6609" t="str">
            <v>M2</v>
          </cell>
          <cell r="E6609" t="str">
            <v>70,99</v>
          </cell>
          <cell r="F6609" t="str">
            <v>74,40</v>
          </cell>
        </row>
        <row r="6610">
          <cell r="A6610" t="str">
            <v>87489</v>
          </cell>
          <cell r="B6610" t="str">
            <v>ALVENARIA DE VEDAÇÃO DE BLOCOS CERÂMICOS FURADOS NA VERTICAL DE 9X19X39CM (ESPESSURA 9CM) DE PAREDES COM ÁREA LÍQUIDA MAIOR OU IGUAL A 6M² COM VÃOS E ARGAMASSA DE ASSENTAMENTO COM PREPARO EM BETONEIRA. AF_06/2014</v>
          </cell>
          <cell r="D6610" t="str">
            <v>M2</v>
          </cell>
          <cell r="E6610" t="str">
            <v>38,61</v>
          </cell>
          <cell r="F6610" t="str">
            <v>40,30</v>
          </cell>
        </row>
        <row r="6611">
          <cell r="A6611" t="str">
            <v>87490</v>
          </cell>
          <cell r="B6611" t="str">
            <v>ALVENARIA DE VEDAÇÃO DE BLOCOS CERÂMICOS FURADOS NA VERTICAL DE 9X19X39CM (ESPESSURA 9CM) DE PAREDES COM ÁREA LÍQUIDA MAIOR OU IGUAL A 6M² COM VÃOS E ARGAMASSA DE ASSENTAMENTO COM PREPARO MANUAL. AF_06/2014</v>
          </cell>
          <cell r="D6611" t="str">
            <v>M2</v>
          </cell>
          <cell r="E6611" t="str">
            <v>39,44</v>
          </cell>
          <cell r="F6611" t="str">
            <v>41,21</v>
          </cell>
        </row>
        <row r="6612">
          <cell r="A6612" t="str">
            <v>87491</v>
          </cell>
          <cell r="B6612" t="str">
            <v>ALVENARIA DE VEDAÇÃO DE BLOCOS CERÂMICOS FURADOS NA VERTICAL DE 14X19X39CM (ESPESSURA 14CM) DE PAREDES COM ÁREA LÍQUIDA MAIOR OU IGUAL A 6M² COM VÃOS E ARGAMASSA DE ASSENTAMENTO COM PREPARO EM BETONEIRA. AF_06/2014</v>
          </cell>
          <cell r="D6612" t="str">
            <v>M2</v>
          </cell>
          <cell r="E6612" t="str">
            <v>53,00</v>
          </cell>
          <cell r="F6612" t="str">
            <v>55,42</v>
          </cell>
        </row>
        <row r="6613">
          <cell r="A6613" t="str">
            <v>87492</v>
          </cell>
          <cell r="B6613" t="str">
            <v>ALVENARIA DE VEDAÇÃO DE BLOCOS CERÂMICOS FURADOS NA VERTICAL DE 14X19X39CM (ESPESSURA 14CM) DE PAREDES COM ÁREA LÍQUIDA MAIOR OU IGUAL A 6M² COM VÃOS E ARGAMASSA DE ASSENTAMENTO COM PREPARO MANUAL. AF_06/2014</v>
          </cell>
          <cell r="D6613" t="str">
            <v>M2</v>
          </cell>
          <cell r="E6613" t="str">
            <v>53,95</v>
          </cell>
          <cell r="F6613" t="str">
            <v>56,46</v>
          </cell>
        </row>
        <row r="6614">
          <cell r="A6614" t="str">
            <v>87493</v>
          </cell>
          <cell r="B6614" t="str">
            <v>ALVENARIA DE VEDAÇÃO DE BLOCOS CERÂMICOS FURADOS NA VERTICAL DE 19X19X39CM (ESPESSURA 19CM) DE PAREDES COM ÁREA LÍQUIDA MAIOR OU IGUAL A 6M² COM VÃOS E ARGAMASSA DE ASSENTAMENTO COM PREPARO EM BETONEIRA. AF_06/2014</v>
          </cell>
          <cell r="D6614" t="str">
            <v>M2</v>
          </cell>
          <cell r="E6614" t="str">
            <v>63,53</v>
          </cell>
          <cell r="F6614" t="str">
            <v>66,32</v>
          </cell>
        </row>
        <row r="6615">
          <cell r="A6615" t="str">
            <v>87494</v>
          </cell>
          <cell r="B6615" t="str">
            <v>ALVENARIA DE VEDAÇÃO DE BLOCOS CERÂMICOS FURADOS NA VERTICAL DE 19X19X39CM (ESPESSURA 19CM) DE PAREDES COM ÁREA LÍQUIDA MAIOR OU IGUAL A 6M² COM VÃOS E ARGAMASSA DE ASSENTAMENTO COM PREPARO MANUAL. AF_06/2014</v>
          </cell>
          <cell r="D6615" t="str">
            <v>M2</v>
          </cell>
          <cell r="E6615" t="str">
            <v>64,63</v>
          </cell>
          <cell r="F6615" t="str">
            <v>67,53</v>
          </cell>
        </row>
        <row r="6616">
          <cell r="A6616" t="str">
            <v>87495</v>
          </cell>
          <cell r="B6616" t="str">
            <v>ALVENARIA DE VEDAÇÃO DE BLOCOS CERÂMICOS FURADOS NA HORIZONTAL DE 9X19X19CM (ESPESSURA 9CM) DE PAREDES COM ÁREA LÍQUIDA MENOR QUE 6M² SEM VÃOS E ARGAMASSA DE ASSENTAMENTO COM PREPARO EM BETONEIRA. AF_06/2014</v>
          </cell>
          <cell r="D6616" t="str">
            <v>M2</v>
          </cell>
          <cell r="E6616" t="str">
            <v>62,87</v>
          </cell>
          <cell r="F6616" t="str">
            <v>67,51</v>
          </cell>
        </row>
        <row r="6617">
          <cell r="A6617" t="str">
            <v>87496</v>
          </cell>
          <cell r="B6617" t="str">
            <v>ALVENARIA DE VEDAÇÃO DE BLOCOS CERÂMICOS FURADOS NA HORIZONTAL DE 9X19X19CM (ESPESSURA 9CM) DE PAREDES COM ÁREA LÍQUIDA MENOR QUE 6M² SEM VÃOS E ARGAMASSA DE ASSENTAMENTO COM PREPARO MANUAL. AF_06/2014</v>
          </cell>
          <cell r="D6617" t="str">
            <v>M2</v>
          </cell>
          <cell r="E6617" t="str">
            <v>63,65</v>
          </cell>
          <cell r="F6617" t="str">
            <v>68,37</v>
          </cell>
        </row>
        <row r="6618">
          <cell r="A6618" t="str">
            <v>87497</v>
          </cell>
          <cell r="B6618" t="str">
            <v>ALVENARIA DE VEDAÇÃO DE BLOCOS CERÂMICOS FURADOS NA HORIZONTAL DE 11,5X19X19CM (ESPESSURA 11,5CM) DE PAREDES COM ÁREA LÍQUIDA MENOR QUE 6M² SEM VÃOS E ARGAMASSA DE ASSENTAMENTO COM PREPARO EM BETONEIRA. AF_06/2014</v>
          </cell>
          <cell r="D6618" t="str">
            <v>M2</v>
          </cell>
          <cell r="E6618" t="str">
            <v>62,02</v>
          </cell>
          <cell r="F6618" t="str">
            <v>65,94</v>
          </cell>
        </row>
        <row r="6619">
          <cell r="A6619" t="str">
            <v>87498</v>
          </cell>
          <cell r="B6619" t="str">
            <v>ALVENARIA DE VEDAÇÃO DE BLOCOS CERÂMICOS FURADOS NA HORIZONTAL DE 11,5X19X19CM (ESPESSURA 11,5CM) DE PAREDES COM ÁREA LÍQUIDA MENOR QUE 6M² SEM VÃOS E ARGAMASSA DE ASSENTAMENTO COM PREPARO MANUAL. AF_06/2014</v>
          </cell>
          <cell r="D6619" t="str">
            <v>M2</v>
          </cell>
          <cell r="E6619" t="str">
            <v>63,01</v>
          </cell>
          <cell r="F6619" t="str">
            <v>67,04</v>
          </cell>
        </row>
        <row r="6620">
          <cell r="A6620" t="str">
            <v>87499</v>
          </cell>
          <cell r="B6620" t="str">
            <v>ALVENARIA DE VEDAÇÃO DE BLOCOS CERÂMICOS FURADOS NA HORIZONTAL DE 9X14X19CM (ESPESSURA 9CM) DE PAREDES COM ÁREA LÍQUIDA MENOR QUE 6M² SEM VÃOS E ARGAMASSA DE ASSENTAMENTO COM PREPARO EM BETONEIRA. AF_06/2014</v>
          </cell>
          <cell r="D6620" t="str">
            <v>M2</v>
          </cell>
          <cell r="E6620" t="str">
            <v>68,03</v>
          </cell>
          <cell r="F6620" t="str">
            <v>73,30</v>
          </cell>
        </row>
        <row r="6621">
          <cell r="A6621" t="str">
            <v>87500</v>
          </cell>
          <cell r="B6621" t="str">
            <v>ALVENARIA DE VEDAÇÃO DE BLOCOS CERÂMICOS FURADOS NA HORIZONTAL DE 9X14X19CM (ESPESSURA 9CM) DE PAREDES COM ÁREA LÍQUIDA MENOR QUE 6M² SEM VÃOS E ARGAMASSA DE ASSENTAMENTO COM PREPARO MANUAL. AF_06/2014</v>
          </cell>
          <cell r="D6621" t="str">
            <v>M2</v>
          </cell>
          <cell r="E6621" t="str">
            <v>68,88</v>
          </cell>
          <cell r="F6621" t="str">
            <v>74,23</v>
          </cell>
        </row>
        <row r="6622">
          <cell r="A6622" t="str">
            <v>87501</v>
          </cell>
          <cell r="B6622" t="str">
            <v>ALVENARIA DE VEDAÇÃO DE BLOCOS CERÂMICOS FURADOS NA HORIZONTAL DE 14X9X19CM (ESPESSURA 14CM, BLOCO DEITADO) DE PAREDES COM ÁREA LÍQUIDA MENOR QUE 6M² SEM VÃOS E ARGAMASSA DE ASSENTAMENTO COM PREPARO EM BETONEIRA. AF_06/2014</v>
          </cell>
          <cell r="D6622" t="str">
            <v>M2</v>
          </cell>
          <cell r="E6622" t="str">
            <v>105,48</v>
          </cell>
          <cell r="F6622" t="str">
            <v>113,67</v>
          </cell>
        </row>
        <row r="6623">
          <cell r="A6623" t="str">
            <v>87502</v>
          </cell>
          <cell r="B6623" t="str">
            <v>ALVENARIA DE VEDAÇÃO DE BLOCOS CERÂMICOS FURADOS NA HORIZONTAL DE 14X9X19CM (ESPESSURA 14CM, BLOCO DEITADO) DE PAREDES COM ÁREA LÍQUIDA MENOR QUE 6M² SEM VÃOS E ARGAMASSA DE ASSENTAMENTO COM PREPARO MANUAL. AF_06/2014</v>
          </cell>
          <cell r="D6623" t="str">
            <v>M2</v>
          </cell>
          <cell r="E6623" t="str">
            <v>106,56</v>
          </cell>
          <cell r="F6623" t="str">
            <v>114,86</v>
          </cell>
        </row>
        <row r="6624">
          <cell r="A6624" t="str">
            <v>87503</v>
          </cell>
          <cell r="B6624" t="str">
            <v>ALVENARIA DE VEDAÇÃO DE BLOCOS CERÂMICOS FURADOS NA HORIZONTAL DE 9X19X19CM (ESPESSURA 9CM) DE PAREDES COM ÁREA LÍQUIDA MAIOR OU IGUAL A 6M² SEM VÃOS E ARGAMASSA DE ASSENTAMENTO COM PREPARO EM BETONEIRA. AF_06/2014</v>
          </cell>
          <cell r="D6624" t="str">
            <v>M2</v>
          </cell>
          <cell r="E6624" t="str">
            <v>54,37</v>
          </cell>
          <cell r="F6624" t="str">
            <v>58,15</v>
          </cell>
        </row>
        <row r="6625">
          <cell r="A6625" t="str">
            <v>87504</v>
          </cell>
          <cell r="B6625" t="str">
            <v>ALVENARIA DE VEDAÇÃO DE BLOCOS CERÂMICOS FURADOS NA HORIZONTAL DE 9X19X19CM (ESPESSURA 9CM) DE PAREDES COM ÁREA LÍQUIDA MAIOR OU IGUAL A 6M² SEM VÃOS E ARGAMASSA DE ASSENTAMENTO COM PREPARO MANUAL. AF_06/2014</v>
          </cell>
          <cell r="D6625" t="str">
            <v>M2</v>
          </cell>
          <cell r="E6625" t="str">
            <v>55,15</v>
          </cell>
          <cell r="F6625" t="str">
            <v>59,01</v>
          </cell>
        </row>
        <row r="6626">
          <cell r="A6626" t="str">
            <v>87505</v>
          </cell>
          <cell r="B6626" t="str">
            <v>ALVENARIA DE VEDAÇÃO DE BLOCOS CERÂMICOS FURADOS NA HORIZONTAL DE 11,5X19X19CM (ESPESSURA 11,5M) DE PAREDES COM ÁREA LÍQUIDA MAIOR OU IGUAL A 6M² SEM VÃOS E ARGAMASSA DE ASSENTAMENTO COM PREPARO EM BETONEIRA. AF_06/2014</v>
          </cell>
          <cell r="D6626" t="str">
            <v>M2</v>
          </cell>
          <cell r="E6626" t="str">
            <v>53,47</v>
          </cell>
          <cell r="F6626" t="str">
            <v>56,55</v>
          </cell>
        </row>
        <row r="6627">
          <cell r="A6627" t="str">
            <v>87506</v>
          </cell>
          <cell r="B6627" t="str">
            <v>ALVENARIA DE VEDAÇÃO DE BLOCOS CERÂMICOS FURADOS NA HORIZONTAL DE 11,5X19X19CM (ESPESSURA 11,5M) DE PAREDES COM ÁREA LÍQUIDA MAIOR OU IGUAL A 6M² SEM VÃOS E ARGAMASSA DE ASSENTAMENTO COM PREPARO MANUAL. AF_06/2014</v>
          </cell>
          <cell r="D6627" t="str">
            <v>M2</v>
          </cell>
          <cell r="E6627" t="str">
            <v>54,46</v>
          </cell>
          <cell r="F6627" t="str">
            <v>57,65</v>
          </cell>
        </row>
        <row r="6628">
          <cell r="A6628" t="str">
            <v>87507</v>
          </cell>
          <cell r="B6628" t="str">
            <v>ALVENARIA DE VEDAÇÃO DE BLOCOS CERÂMICOS FURADOS NA HORIZONTAL DE 9X14X19CM (ESPESSURA 9CM) DE PAREDES COM ÁREA LÍQUIDA MAIOR OU IGUAL A 6M² SEM VÃOS E ARGAMASSA DE ASSENTAMENTO COM PREPARO EM BETONEIRA. AF_06/2014</v>
          </cell>
          <cell r="D6628" t="str">
            <v>M2</v>
          </cell>
          <cell r="E6628" t="str">
            <v>56,76</v>
          </cell>
          <cell r="F6628" t="str">
            <v>60,92</v>
          </cell>
        </row>
        <row r="6629">
          <cell r="A6629" t="str">
            <v>87508</v>
          </cell>
          <cell r="B6629" t="str">
            <v>ALVENARIA DE VEDAÇÃO DE BLOCOS CERÂMICOS FURADOS NA HORIZONTAL DE 9X14X19CM (ESPESSURA 9CM) DE PAREDES COM ÁREA LÍQUIDA MAIOR OU IGUAL A 6M² SEM VÃOS E ARGAMASSA DE ASSENTAMENTO COM PREPARO MANUAL. AF_06/2014</v>
          </cell>
          <cell r="D6629" t="str">
            <v>M2</v>
          </cell>
          <cell r="E6629" t="str">
            <v>57,61</v>
          </cell>
          <cell r="F6629" t="str">
            <v>61,85</v>
          </cell>
        </row>
        <row r="6630">
          <cell r="A6630" t="str">
            <v>87509</v>
          </cell>
          <cell r="B6630" t="str">
            <v>ALVENARIA DE VEDAÇÃO DE BLOCOS CERÂMICOS FURADOS NA HORIZONTAL DE 14X9X19CM (ESPESSURA 14CM, BLOCO DEITADO) DE PAREDES COM ÁREA LÍQUIDA MAIOR OU IGUAL A 6M² SEM VÃOS E ARGAMASSA DE ASSENTAMENTO COM PREPARO EM BETONEIRA. AF_06/2014</v>
          </cell>
          <cell r="D6630" t="str">
            <v>M2</v>
          </cell>
          <cell r="E6630" t="str">
            <v>87,29</v>
          </cell>
          <cell r="F6630" t="str">
            <v>93,72</v>
          </cell>
        </row>
        <row r="6631">
          <cell r="A6631" t="str">
            <v>87510</v>
          </cell>
          <cell r="B6631" t="str">
            <v>ALVENARIA DE VEDAÇÃO DE BLOCOS CERÂMICOS FURADOS NA HORIZONTAL DE 14X9X19CM (ESPESSURA 14CM, BLOCO DEITADO) DE PAREDES COM ÁREA LÍQUIDA MAIOR OU IGUAL A 6M² SEM VÃOS E ARGAMASSA DE ASSENTAMENTO COM PREPARO MANUAL. AF_06/2014</v>
          </cell>
          <cell r="D6631" t="str">
            <v>M2</v>
          </cell>
          <cell r="E6631" t="str">
            <v>88,37</v>
          </cell>
          <cell r="F6631" t="str">
            <v>94,91</v>
          </cell>
        </row>
        <row r="6632">
          <cell r="A6632" t="str">
            <v>87511</v>
          </cell>
          <cell r="B6632" t="str">
            <v>ALVENARIA DE VEDAÇÃO DE BLOCOS CERÂMICOS FURADOS NA HORIZONTAL DE 9X19X19CM (ESPESSURA 9CM) DE PAREDES COM ÁREA LÍQUIDA MENOR QUE 6M² COM VÃOS E ARGAMASSA DE ASSENTAMENTO COM PREPARO EM BETONEIRA. AF_06/2014</v>
          </cell>
          <cell r="D6632" t="str">
            <v>M2</v>
          </cell>
          <cell r="E6632" t="str">
            <v>70,19</v>
          </cell>
          <cell r="F6632" t="str">
            <v>75,61</v>
          </cell>
        </row>
        <row r="6633">
          <cell r="A6633" t="str">
            <v>87512</v>
          </cell>
          <cell r="B6633" t="str">
            <v>ALVENARIA DE VEDAÇÃO DE BLOCOS CERÂMICOS FURADOS NA HORIZONTAL DE 9X19X19CM (ESPESSURA 9CM) DE PAREDES COM ÁREA LÍQUIDA MENOR QUE 6M² COM VÃOS E ARGAMASSA DE ASSENTAMENTO COM PREPARO MANUAL. AF_06/2014</v>
          </cell>
          <cell r="D6633" t="str">
            <v>M2</v>
          </cell>
          <cell r="E6633" t="str">
            <v>70,97</v>
          </cell>
          <cell r="F6633" t="str">
            <v>76,47</v>
          </cell>
        </row>
        <row r="6634">
          <cell r="A6634" t="str">
            <v>87513</v>
          </cell>
          <cell r="B6634" t="str">
            <v>ALVENARIA DE VEDAÇÃO DE BLOCOS CERÂMICOS FURADOS NA HORIZONTAL DE 11,5X19X19CM (ESPESSURA 11,5CM) DE PAREDES COM ÁREA LÍQUIDA MENOR QUE 6M² COM VÃOS E ARGAMASSA DE ASSENTAMENTO COM PREPARO EM BETONEIRA. AF_06/2014</v>
          </cell>
          <cell r="D6634" t="str">
            <v>M2</v>
          </cell>
          <cell r="E6634" t="str">
            <v>69,64</v>
          </cell>
          <cell r="F6634" t="str">
            <v>74,37</v>
          </cell>
        </row>
        <row r="6635">
          <cell r="A6635" t="str">
            <v>87514</v>
          </cell>
          <cell r="B6635" t="str">
            <v>ALVENARIA DE VEDAÇÃO DE BLOCOS CERÂMICOS FURADOS NA HORIZONTAL DE 11,5X19X19CM (ESPESSURA 11,5CM) DE PAREDES COM ÁREA LÍQUIDA MENOR QUE 6M² COM VÃOS E ARGAMASSA DE ASSENTAMENTO COM PREPARO MANUAL. AF_06/2014</v>
          </cell>
          <cell r="D6635" t="str">
            <v>M2</v>
          </cell>
          <cell r="E6635" t="str">
            <v>70,63</v>
          </cell>
          <cell r="F6635" t="str">
            <v>75,47</v>
          </cell>
        </row>
        <row r="6636">
          <cell r="A6636" t="str">
            <v>87515</v>
          </cell>
          <cell r="B6636" t="str">
            <v>ALVENARIA DE VEDAÇÃO DE BLOCOS CERÂMICOS FURADOS NA HORIZONTAL DE 9X14X19CM (ESPESSURA 9CM) DE PAREDES COM ÁREA LÍQUIDA MENOR QUE 6M² COM VÃOS E ARGAMASSA DE ASSENTAMENTO COM PREPARO EM BETONEIRA. AF_06/2014</v>
          </cell>
          <cell r="D6636" t="str">
            <v>M2</v>
          </cell>
          <cell r="E6636" t="str">
            <v>78,17</v>
          </cell>
          <cell r="F6636" t="str">
            <v>84,55</v>
          </cell>
        </row>
        <row r="6637">
          <cell r="A6637" t="str">
            <v>87516</v>
          </cell>
          <cell r="B6637" t="str">
            <v>ALVENARIA DE VEDAÇÃO DE BLOCOS CERÂMICOS FURADOS NA HORIZONTAL DE 9X14X19CM (ESPESSURA 9CM) DE PAREDES COM ÁREA LÍQUIDA MENOR QUE 6M² COM VÃOS E ARGAMASSA DE ASSENTAMENTO COM PREPARO MANUAL. AF_06/2014</v>
          </cell>
          <cell r="D6637" t="str">
            <v>M2</v>
          </cell>
          <cell r="E6637" t="str">
            <v>79,02</v>
          </cell>
          <cell r="F6637" t="str">
            <v>85,48</v>
          </cell>
        </row>
        <row r="6638">
          <cell r="A6638" t="str">
            <v>87517</v>
          </cell>
          <cell r="B6638" t="str">
            <v>ALVENARIA DE VEDAÇÃO DE BLOCOS CERÂMICOS FURADOS NA HORIZONTAL DE 14X9X19CM (ESPESSURA 14CM, BLOCO DEITADO) DE PAREDES COM ÁREA LÍQUIDA MENOR QUE 6M² COM VÃOS E ARGAMASSA DE ASSENTAMENTO COM PREPARO EM BETONEIRA. AF_06/2014</v>
          </cell>
          <cell r="D6638" t="str">
            <v>M2</v>
          </cell>
          <cell r="E6638" t="str">
            <v>121,28</v>
          </cell>
          <cell r="F6638" t="str">
            <v>131,16</v>
          </cell>
        </row>
        <row r="6639">
          <cell r="A6639" t="str">
            <v>87518</v>
          </cell>
          <cell r="B6639" t="str">
            <v>ALVENARIA DE VEDAÇÃO DE BLOCOS CERÂMICOS FURADOS NA HORIZONTAL DE 14X9X19CM (ESPESSURA 14CM, BLOCO DEITADO) DE PAREDES COM ÁREA LÍQUIDA MENOR QUE 6M² COM VÃOS E ARGAMASSA DE ASSENTAMENTO COM PREPARO MANUAL. AF_06/2014</v>
          </cell>
          <cell r="D6639" t="str">
            <v>M2</v>
          </cell>
          <cell r="E6639" t="str">
            <v>122,36</v>
          </cell>
          <cell r="F6639" t="str">
            <v>132,35</v>
          </cell>
        </row>
        <row r="6640">
          <cell r="A6640" t="str">
            <v>87519</v>
          </cell>
          <cell r="B6640" t="str">
            <v>ALVENARIA DE VEDAÇÃO DE BLOCOS CERÂMICOS FURADOS NA HORIZONTAL DE 9X19X19CM (ESPESSURA 9CM) DE PAREDES COM ÁREA LÍQUIDA MAIOR OU IGUAL A 6M² COM VÃOS E ARGAMASSA DE ASSENTAMENTO COM PREPARO EM BETONEIRA. AF_06/2014</v>
          </cell>
          <cell r="D6640" t="str">
            <v>M2</v>
          </cell>
          <cell r="E6640" t="str">
            <v>59,01</v>
          </cell>
          <cell r="F6640" t="str">
            <v>63,27</v>
          </cell>
        </row>
        <row r="6641">
          <cell r="A6641" t="str">
            <v>87520</v>
          </cell>
          <cell r="B6641" t="str">
            <v>ALVENARIA DE VEDAÇÃO DE BLOCOS CERÂMICOS FURADOS NA HORIZONTAL DE 9X19X19CM (ESPESSURA 9CM) DE PAREDES COM ÁREA LÍQUIDA MAIOR OU IGUAL A 6M² COM VÃOS E ARGAMASSA DE ASSENTAMENTO COM PREPARO MANUAL. AF_06/2014</v>
          </cell>
          <cell r="D6641" t="str">
            <v>M2</v>
          </cell>
          <cell r="E6641" t="str">
            <v>59,79</v>
          </cell>
          <cell r="F6641" t="str">
            <v>64,13</v>
          </cell>
        </row>
        <row r="6642">
          <cell r="A6642" t="str">
            <v>87521</v>
          </cell>
          <cell r="B6642" t="str">
            <v>ALVENARIA DE VEDAÇÃO DE BLOCOS CERÂMICOS FURADOS NA HORIZONTAL DE 11,5X19X19CM (ESPESSURA 11,5CM) DE PAREDES COM ÁREA LÍQUIDA MAIOR OU IGUAL A 6M² COM VÃOS E ARGAMASSA DE ASSENTAMENTO COM PREPARO EM BETONEIRA. AF_06/2014</v>
          </cell>
          <cell r="D6642" t="str">
            <v>M2</v>
          </cell>
          <cell r="E6642" t="str">
            <v>58,15</v>
          </cell>
          <cell r="F6642" t="str">
            <v>61,73</v>
          </cell>
        </row>
        <row r="6643">
          <cell r="A6643" t="str">
            <v>87522</v>
          </cell>
          <cell r="B6643" t="str">
            <v>ALVENARIA DE VEDAÇÃO DE BLOCOS CERÂMICOS FURADOS NA HORIZONTAL DE 11,5X19X19CM (ESPESSURA 11,5CM) DE PAREDES COM ÁREA LÍQUIDA MAIOR OU IGUAL A 6M² COM VÃOS E ARGAMASSA DE ASSENTAMENTO COM PREPARO MANUAL. AF_06/2014</v>
          </cell>
          <cell r="D6643" t="str">
            <v>M2</v>
          </cell>
          <cell r="E6643" t="str">
            <v>59,14</v>
          </cell>
          <cell r="F6643" t="str">
            <v>62,83</v>
          </cell>
        </row>
        <row r="6644">
          <cell r="A6644" t="str">
            <v>87523</v>
          </cell>
          <cell r="B6644" t="str">
            <v>ALVENARIA DE VEDAÇÃO DE BLOCOS CERÂMICOS FURADOS NA HORIZONTAL DE 9X14X19CM (ESPESSURA 9CM) DE PAREDES COM ÁREA LÍQUIDA MAIOR OU IGUAL A 6M² COM VÃOS E ARGAMASSA DE ASSENTAMENTO COM PREPARO EM BETONEIRA. AF_06/2014</v>
          </cell>
          <cell r="D6644" t="str">
            <v>M2</v>
          </cell>
          <cell r="E6644" t="str">
            <v>62,97</v>
          </cell>
          <cell r="F6644" t="str">
            <v>67,78</v>
          </cell>
        </row>
        <row r="6645">
          <cell r="A6645" t="str">
            <v>87524</v>
          </cell>
          <cell r="B6645" t="str">
            <v>ALVENARIA DE VEDAÇÃO DE BLOCOS CERÂMICOS FURADOS NA HORIZONTAL DE 9X14X19CM (ESPESSURA 9CM) DE PAREDES COM ÁREA LÍQUIDA MAIOR OU IGUAL A 6M² COM VÃOS E ARGAMASSA DE ASSENTAMENTO COM PREPARO MANUAL. AF_06/2014</v>
          </cell>
          <cell r="D6645" t="str">
            <v>M2</v>
          </cell>
          <cell r="E6645" t="str">
            <v>63,82</v>
          </cell>
          <cell r="F6645" t="str">
            <v>68,71</v>
          </cell>
        </row>
        <row r="6646">
          <cell r="A6646" t="str">
            <v>87525</v>
          </cell>
          <cell r="B6646" t="str">
            <v>ALVENARIA DE VEDAÇÃO DE BLOCOS CERÂMICOS FURADOS NA HORIZONTAL DE 14X9X19CM (ESPESSURA 14CM, BLOCO DEITADO) DE PAREDES COM ÁREA LÍQUIDA MAIOR OU IGUAL A 6M² COM VÃOS E ARGAMASSA DE ASSENTAMENTO COM PREPARO EM BETONEIRA. AF_06/2014</v>
          </cell>
          <cell r="D6646" t="str">
            <v>M2</v>
          </cell>
          <cell r="E6646" t="str">
            <v>96,89</v>
          </cell>
          <cell r="F6646" t="str">
            <v>104,34</v>
          </cell>
        </row>
        <row r="6647">
          <cell r="A6647" t="str">
            <v>87526</v>
          </cell>
          <cell r="B6647" t="str">
            <v>ALVENARIA DE VEDAÇÃO DE BLOCOS CERÂMICOS FURADOS NA HORIZONTAL DE 14X9X19CM (ESPESSURA 14CM, BLOCO DEITADO) DE PAREDES COM ÁREA LÍQUIDA MAIOR OU IGUAL A 6M² COM VÃOS E ARGAMASSA DE ASSENTAMENTO COM PREPARO MANUAL. AF_06/2014</v>
          </cell>
          <cell r="D6647" t="str">
            <v>M2</v>
          </cell>
          <cell r="E6647" t="str">
            <v>97,97</v>
          </cell>
          <cell r="F6647" t="str">
            <v>105,53</v>
          </cell>
        </row>
        <row r="6648">
          <cell r="A6648" t="str">
            <v>89043</v>
          </cell>
          <cell r="B6648" t="str">
            <v>(COMPOSIÇÃO REPRESENTATIVA) DO SERVIÇO DE ALVENARIA DE VEDAÇÃO DE BLOCOS VAZADOS DE CERÂMICA DE 9X19X19CM (ESPESSURA 9CM), PARA EDIFICAÇÃO HABITACIONAL MULTIFAMILIAR (PRÉDIO). AF_11/2014</v>
          </cell>
          <cell r="D6648" t="str">
            <v>M2</v>
          </cell>
          <cell r="E6648" t="str">
            <v>60,05</v>
          </cell>
          <cell r="F6648" t="str">
            <v>64,42</v>
          </cell>
        </row>
        <row r="6649">
          <cell r="A6649" t="str">
            <v>89168</v>
          </cell>
          <cell r="B6649" t="str">
            <v>(COMPOSIÇÃO REPRESENTATIVA) DO SERVIÇO DE ALVENARIA DE VEDAÇÃO DE BLOCOS VAZADOS DE CERÂMICA DE 9X19X19CM (ESPESSURA 9CM), PARA EDIFICAÇÃO HABITACIONAL UNIFAMILIAR (CASA) E EDIFICAÇÃO PÚBLICA PADRÃO. AF_11/2014</v>
          </cell>
          <cell r="D6649" t="str">
            <v>M2</v>
          </cell>
          <cell r="E6649" t="str">
            <v>61,71</v>
          </cell>
          <cell r="F6649" t="str">
            <v>66,25</v>
          </cell>
        </row>
        <row r="6650">
          <cell r="A6650" t="str">
            <v>89977</v>
          </cell>
          <cell r="B6650" t="str">
            <v>(COMPOSIÇÃO REPRESENTATIVA) DO SERVIÇO DE ALVENARIA DE VEDAÇÃO DE BLOCOS VAZADOS DE CERÂMICA DE 14X9X19CM (ESPESSURA 14CM, BLOCO DEITADO), PARA EDIFICAÇÃO HABITACIONAL UNIFAMILIAR (CASA) E EDIFICAÇÃO PÚBLICA PADRÃO. AF_12/2014</v>
          </cell>
          <cell r="D6650" t="str">
            <v>M2</v>
          </cell>
          <cell r="E6650" t="str">
            <v>102,95</v>
          </cell>
          <cell r="F6650" t="str">
            <v>110,97</v>
          </cell>
        </row>
        <row r="6651">
          <cell r="A6651" t="str">
            <v>90112</v>
          </cell>
          <cell r="B6651" t="str">
            <v>ALVENARIA DE VEDAÇÃO DE BLOCOS CERÂMICOS FURADOS NA VERTICAL DE 14X19X39CM (ESPESSURA 14CM) DE PAREDES COM ÁREA LÍQUIDA MENOR QUE 6M2 COM VÃOS E ARGAMASSA DE ASSENTAMENTO COM PREPARO MANUAL. AF_06/2014</v>
          </cell>
          <cell r="D6651" t="str">
            <v>M2</v>
          </cell>
          <cell r="E6651" t="str">
            <v>59,99</v>
          </cell>
          <cell r="F6651" t="str">
            <v>63,03</v>
          </cell>
        </row>
        <row r="6652">
          <cell r="A6652" t="str">
            <v>95474</v>
          </cell>
          <cell r="B6652" t="str">
            <v>ALVENARIA DE EMBASAMENTO EM TIJOLOS CERAMICOS MACICOS 5X10X20CM, ASSENTADO  COM ARGAMASSA TRACO 1:2:8 (CIMENTO, CAL E AREIA)</v>
          </cell>
          <cell r="D6652" t="str">
            <v>M3</v>
          </cell>
          <cell r="E6652" t="str">
            <v>617,36</v>
          </cell>
          <cell r="F6652" t="str">
            <v>643,93</v>
          </cell>
        </row>
        <row r="6653">
          <cell r="A6653" t="str">
            <v>89282</v>
          </cell>
          <cell r="B6653" t="str">
            <v>ALVENARIA ESTRUTURAL DE BLOCOS CERÂMICOS 14X19X39, (ESPESSURA DE 14 CM), PARA PAREDES COM ÁREA LÍQUIDA MENOR QUE 6M², SEM VÃOS, UTILIZANDO PALHETA E ARGAMASSA DE ASSENTAMENTO COM PREPARO EM BETONEIRA. AF_12/2014</v>
          </cell>
          <cell r="D6653" t="str">
            <v>M2</v>
          </cell>
          <cell r="E6653" t="str">
            <v>51,56</v>
          </cell>
          <cell r="F6653" t="str">
            <v>53,45</v>
          </cell>
        </row>
        <row r="6654">
          <cell r="A6654" t="str">
            <v>89283</v>
          </cell>
          <cell r="B6654" t="str">
            <v>ALVENARIA ESTRUTURAL DE BLOCOS CERÂMICOS 14X19X39, (ESPESSURA DE 14 CM), PARA PAREDES COM ÁREA LÍQUIDA MENOR QUE 6M², SEM VÃOS, UTILIZANDO PALHETA E ARGAMASSA DE ASSENTAMENTO COM PREPARO MANUAL. AF_12/2014</v>
          </cell>
          <cell r="D6654" t="str">
            <v>M2</v>
          </cell>
          <cell r="E6654" t="str">
            <v>52,50</v>
          </cell>
          <cell r="F6654" t="str">
            <v>54,48</v>
          </cell>
        </row>
        <row r="6655">
          <cell r="A6655" t="str">
            <v>89284</v>
          </cell>
          <cell r="B6655" t="str">
            <v>ALVENARIA ESTRUTURAL DE BLOCOS CERÂMICOS 14X19X39, (ESPESSURA DE 14 CM), PARA PAREDES COM ÁREA LÍQUIDA MAIOR OU IGUAL QUE 6M², SEM VÃOS, UTILIZANDO PALHETA E ARGAMASSA DE ASSENTAMENTO COM PREPARO EM BETONEIRA. AF_12/2014</v>
          </cell>
          <cell r="D6655" t="str">
            <v>M2</v>
          </cell>
          <cell r="E6655" t="str">
            <v>47,46</v>
          </cell>
          <cell r="F6655" t="str">
            <v>49,07</v>
          </cell>
        </row>
        <row r="6656">
          <cell r="A6656" t="str">
            <v>89285</v>
          </cell>
          <cell r="B6656" t="str">
            <v>ALVENARIA ESTRUTURAL DE BLOCOS CERÂMICOS 14X19X39, (ESPESSURA DE 14 CM), PARA PAREDES COM ÁREA LÍQUIDA MAIOR OU IGUAL QUE 6M², SEM VÃOS, UTILIZANDO PALHETA E ARGAMASSA DE ASSENTAMENTO COM PREPARO MANUAL. AF_12/2014</v>
          </cell>
          <cell r="D6656" t="str">
            <v>M2</v>
          </cell>
          <cell r="E6656" t="str">
            <v>48,40</v>
          </cell>
          <cell r="F6656" t="str">
            <v>50,10</v>
          </cell>
        </row>
        <row r="6657">
          <cell r="A6657" t="str">
            <v>89286</v>
          </cell>
          <cell r="B6657" t="str">
            <v>ALVENARIA ESTRUTURAL DE BLOCOS CERÂMICOS 14X19X39, (ESPESSURA DE 14 CM), PARA PAREDES COM ÁREA LÍQUIDA MENOR QUE 6M², COM VÃOS, UTILIZANDO PALHETA E ARGAMASSA DE ASSENTAMENTO COM PREPARO EM BETONEIRA. AF_12/2014</v>
          </cell>
          <cell r="D6657" t="str">
            <v>M2</v>
          </cell>
          <cell r="E6657" t="str">
            <v>55,62</v>
          </cell>
          <cell r="F6657" t="str">
            <v>57,81</v>
          </cell>
        </row>
        <row r="6658">
          <cell r="A6658" t="str">
            <v>89287</v>
          </cell>
          <cell r="B6658" t="str">
            <v>ALVENARIA ESTRUTURAL DE BLOCOS CERÂMICOS 14X19X39, (ESPESSURA DE 14 CM), PARA PAREDES COM ÁREA LÍQUIDA MENOR QUE 6M², COM VÃOS, UTILIZANDO PALHETA E ARGAMASSA DE ASSENTAMENTO COM PREPARO MANUAL. AF_12/2014</v>
          </cell>
          <cell r="D6658" t="str">
            <v>M2</v>
          </cell>
          <cell r="E6658" t="str">
            <v>56,56</v>
          </cell>
          <cell r="F6658" t="str">
            <v>58,84</v>
          </cell>
        </row>
        <row r="6659">
          <cell r="A6659" t="str">
            <v>89288</v>
          </cell>
          <cell r="B6659" t="str">
            <v>ALVENARIA ESTRUTURAL DE BLOCOS CERÂMICOS 14X19X39, (ESPESSURA DE 14 CM), PARA PAREDES COM ÁREA LÍQUIDA MAIOR OU IGUAL A 6M², COM VÃOS, UTILIZANDO PALHETA E ARGAMASSA DE ASSENTAMENTO COM PREPARO EM BETONEIRA. AF_12/2014</v>
          </cell>
          <cell r="D6659" t="str">
            <v>M2</v>
          </cell>
          <cell r="E6659" t="str">
            <v>49,95</v>
          </cell>
          <cell r="F6659" t="str">
            <v>51,72</v>
          </cell>
        </row>
        <row r="6660">
          <cell r="A6660" t="str">
            <v>89289</v>
          </cell>
          <cell r="B6660" t="str">
            <v>ALVENARIA ESTRUTURAL DE BLOCOS CERÂMICOS 14X19X39, (ESPESSURA DE 14 CM), PARA PAREDES COM ÁREA LÍQUIDA MAIOR OU IGUAL A 6M², COM VÃOS, UTILIZANDO PALHETA E ARGAMASSA DE ASSENTAMENTO COM PREPARO MANUAL. AF_12/2014</v>
          </cell>
          <cell r="D6660" t="str">
            <v>M2</v>
          </cell>
          <cell r="E6660" t="str">
            <v>50,89</v>
          </cell>
          <cell r="F6660" t="str">
            <v>52,75</v>
          </cell>
        </row>
        <row r="6661">
          <cell r="A6661" t="str">
            <v>89290</v>
          </cell>
          <cell r="B6661" t="str">
            <v>ALVENARIA ESTRUTURAL DE BLOCOS CERÂMICOS 14X19X29, (ESPESSURA DE 14 CM), PARA PAREDES COM ÁREA LÍQUIDA MENOR QUE 6M², SEM VÃOS, UTILIZANDO PALHETA E ARGAMASSA DE ASSENTAMENTO COM PREPARO EM BETONEIRA. AF_12/2014</v>
          </cell>
          <cell r="D6661" t="str">
            <v>M2</v>
          </cell>
          <cell r="E6661" t="str">
            <v>59,20</v>
          </cell>
          <cell r="F6661" t="str">
            <v>61,81</v>
          </cell>
        </row>
        <row r="6662">
          <cell r="A6662" t="str">
            <v>89291</v>
          </cell>
          <cell r="B6662" t="str">
            <v>ALVENARIA ESTRUTURAL DE BLOCOS CERÂMICOS 14X19X29, (ESPESSURA DE 14 CM), PARA PAREDES COM ÁREA LÍQUIDA MENOR QUE 6M², SEM VÃOS, UTILIZANDO PALHETA E ARGAMASSA DE ASSENTAMENTO COM PREPARO MANUAL. AF_12/2014</v>
          </cell>
          <cell r="D6662" t="str">
            <v>M2</v>
          </cell>
          <cell r="E6662" t="str">
            <v>60,24</v>
          </cell>
          <cell r="F6662" t="str">
            <v>62,95</v>
          </cell>
        </row>
        <row r="6663">
          <cell r="A6663" t="str">
            <v>89292</v>
          </cell>
          <cell r="B6663" t="str">
            <v>ALVENARIA ESTRUTURAL DE BLOCOS CERÂMICOS 14X19X29, (ESPESSURA DE 14 CM), PARA PAREDES COM ÁREA LÍQUIDA MAIOR OU IGUAL A 6M², SEM VÃOS, UTILIZANDO PALHETA E ARGAMASSA DE ASSENTAMENTO COM PREPARO EM BETONEIRA. AF_12/2014</v>
          </cell>
          <cell r="D6663" t="str">
            <v>M2</v>
          </cell>
          <cell r="E6663" t="str">
            <v>55,17</v>
          </cell>
          <cell r="F6663" t="str">
            <v>57,49</v>
          </cell>
        </row>
        <row r="6664">
          <cell r="A6664" t="str">
            <v>89293</v>
          </cell>
          <cell r="B6664" t="str">
            <v>ALVENARIA ESTRUTURAL DE BLOCOS CERÂMICOS 14X19X29, (ESPESSURA DE 14 CM), PARA PAREDES COM ÁREA LÍQUIDA MAIOR OU IGUAL A 6M2, SEM VÃOS, UTILIZANDO PALHETA E ARGAMASSA DE ASSENTAMENTO COM PREPARO MANUAL. AF_12/2014</v>
          </cell>
          <cell r="D6664" t="str">
            <v>M2</v>
          </cell>
          <cell r="E6664" t="str">
            <v>56,21</v>
          </cell>
          <cell r="F6664" t="str">
            <v>58,63</v>
          </cell>
        </row>
        <row r="6665">
          <cell r="A6665" t="str">
            <v>89294</v>
          </cell>
          <cell r="B6665" t="str">
            <v>ALVENARIA ESTRUTURAL DE BLOCOS CERÂMICOS 14X19X29, (ESPESSURA DE 14 CM), PARA PAREDES COM ÁREA LÍQUIDA MENOR QUE 6M², COM VÃOS, UTILIZANDO PALHETA E ARGAMASSA DE ASSENTAMENTO COM PREPARO EM BETONEIRA. AF_12/2014</v>
          </cell>
          <cell r="D6665" t="str">
            <v>M2</v>
          </cell>
          <cell r="E6665" t="str">
            <v>64,57</v>
          </cell>
          <cell r="F6665" t="str">
            <v>67,61</v>
          </cell>
        </row>
        <row r="6666">
          <cell r="A6666" t="str">
            <v>89295</v>
          </cell>
          <cell r="B6666" t="str">
            <v>ALVENARIA ESTRUTURAL DE BLOCOS CERÂMICOS 14X19X29, (ESPESSURA DE 14 CM), PARA PAREDES COM ÁREA LÍQUIDA MENOR QUE 6M², COM VÃOS, UTILIZANDO PALHETA E ARGAMASSA DE ASSENTAMENTO COM PREPARO MANUAL. AF_12/2014</v>
          </cell>
          <cell r="D6666" t="str">
            <v>M2</v>
          </cell>
          <cell r="E6666" t="str">
            <v>65,61</v>
          </cell>
          <cell r="F6666" t="str">
            <v>68,75</v>
          </cell>
        </row>
        <row r="6667">
          <cell r="A6667" t="str">
            <v>89296</v>
          </cell>
          <cell r="B6667" t="str">
            <v>ALVENARIA ESTRUTURAL DE BLOCOS CERÂMICOS 14X19X29, (ESPESSURA DE 14 CM), PARA PAREDES COM ÁREA LÍQUIDA MAIOR OU IGUAL A 6M², COM VÃOS, UTILIZANDO PALHETA E ARGAMASSA DE ASSENTAMENTO COM PREPARO EM BETONEIRA. AF_12/2014</v>
          </cell>
          <cell r="D6667" t="str">
            <v>M2</v>
          </cell>
          <cell r="E6667" t="str">
            <v>58,31</v>
          </cell>
          <cell r="F6667" t="str">
            <v>60,87</v>
          </cell>
        </row>
        <row r="6668">
          <cell r="A6668" t="str">
            <v>89297</v>
          </cell>
          <cell r="B6668" t="str">
            <v>ALVENARIA ESTRUTURAL DE BLOCOS CERÂMICOS 14X19X29, (ESPESSURA DE 14 CM), PARA PAREDES COM ÁREA LÍQUIDA MAIOR OU IGUAL A 6M², COM VÃOS, UTILIZANDO PALHETA E ARGAMASSA DE ASSENTAMENTO COM PREPARO MANUAL. AF_12/2014</v>
          </cell>
          <cell r="D6668" t="str">
            <v>M2</v>
          </cell>
          <cell r="E6668" t="str">
            <v>59,35</v>
          </cell>
          <cell r="F6668" t="str">
            <v>62,01</v>
          </cell>
        </row>
        <row r="6669">
          <cell r="A6669" t="str">
            <v>89298</v>
          </cell>
          <cell r="B6669" t="str">
            <v>ALVENARIA ESTRUTURAL DE BLOCOS CERÂMICOS 14X19X39, (ESPESSURA DE 14 CM), PARA PAREDES COM ÁREA LÍQUIDA MENOR QUE 6M², SEM VÃOS, UTILIZANDO COLHER DE PEDREIRO E ARGAMASSA DE ASSENTAMENTO COM PREPARO EM BETONEIRA. AF_12/2014</v>
          </cell>
          <cell r="D6669" t="str">
            <v>M2</v>
          </cell>
          <cell r="E6669" t="str">
            <v>60,40</v>
          </cell>
          <cell r="F6669" t="str">
            <v>63,12</v>
          </cell>
        </row>
        <row r="6670">
          <cell r="A6670" t="str">
            <v>89299</v>
          </cell>
          <cell r="B6670" t="str">
            <v>ALVENARIA ESTRUTURAL DE BLOCOS CERÂMICOS 14X19X39, (ESPESSURA DE 14 CM), PARA PAREDES COM ÁREA LÍQUIDA MENOR QUE 6M², SEM VÃOS, UTILIZANDO COLHER DE PEDREIRO E ARGAMASSA DE ASSENTAMENTO COM PREPARO MANUAL. AF_12/2014</v>
          </cell>
          <cell r="D6670" t="str">
            <v>M2</v>
          </cell>
          <cell r="E6670" t="str">
            <v>61,73</v>
          </cell>
          <cell r="F6670" t="str">
            <v>64,58</v>
          </cell>
        </row>
        <row r="6671">
          <cell r="A6671" t="str">
            <v>89300</v>
          </cell>
          <cell r="B6671" t="str">
            <v>ALVENARIA ESTRUTURAL DE BLOCOS CERÂMICOS 14X19X39, (ESPESSURA DE 14 CM), PARA PAREDES COM ÁREA LÍQUIDA MAIOR OU IGUAL A 6M², SEM VÃOS, UTILIZANDO COLHER DE PEDREIRO E ARGAMASSA DE ASSENTAMENTO COM PREPARO EM BETONEIRA. AF_12/2014</v>
          </cell>
          <cell r="D6671" t="str">
            <v>M2</v>
          </cell>
          <cell r="E6671" t="str">
            <v>56,30</v>
          </cell>
          <cell r="F6671" t="str">
            <v>58,73</v>
          </cell>
        </row>
        <row r="6672">
          <cell r="A6672" t="str">
            <v>89301</v>
          </cell>
          <cell r="B6672" t="str">
            <v>ALVENARIA ESTRUTURAL DE BLOCOS CERÂMICOS 14X19X39, (ESPESSURA DE 14 CM), PARA PAREDES COM ÁREA LÍQUIDA MAIOR OU IGUAL A 6M², SEM VÃOS, UTILIZANDO COLHER DE PEDREIRO E ARGAMASSA DE ASSENTAMENTO COM PREPARO MANUAL. AF_12/2014</v>
          </cell>
          <cell r="D6672" t="str">
            <v>M2</v>
          </cell>
          <cell r="E6672" t="str">
            <v>57,63</v>
          </cell>
          <cell r="F6672" t="str">
            <v>60,19</v>
          </cell>
        </row>
        <row r="6673">
          <cell r="A6673" t="str">
            <v>89302</v>
          </cell>
          <cell r="B6673" t="str">
            <v>ALVENARIA ESTRUTURAL DE BLOCOS CERÂMICOS 14X19X39, (ESPESSURA DE 14 CM), PARA PAREDES COM ÁREA LÍQUIDA MENOR QUE 6M², COM VÃOS, UTILIZANDO COLHER DE PEDREIRO E ARGAMASSA DE ASSENTAMENTO COM PREPARO EM BETONEIRA. AF_12/2014</v>
          </cell>
          <cell r="D6673" t="str">
            <v>M2</v>
          </cell>
          <cell r="E6673" t="str">
            <v>67,04</v>
          </cell>
          <cell r="F6673" t="str">
            <v>70,34</v>
          </cell>
        </row>
        <row r="6674">
          <cell r="A6674" t="str">
            <v>89303</v>
          </cell>
          <cell r="B6674" t="str">
            <v>ALVENARIA ESTRUTURAL DE BLOCOS CERÂMICOS 14X19X39, (ESPESSURA DE 14 CM), PARA PAREDES COM ÁREA LÍQUIDA MENOR QUE 6M², COM VÃOS, UTILIZANDO COLHER DE PEDREIRO E ARGAMASSA DE ASSENTAMENTO COM PREPARO MANUAL. AF_12/2014</v>
          </cell>
          <cell r="D6674" t="str">
            <v>M2</v>
          </cell>
          <cell r="E6674" t="str">
            <v>68,37</v>
          </cell>
          <cell r="F6674" t="str">
            <v>71,80</v>
          </cell>
        </row>
        <row r="6675">
          <cell r="A6675" t="str">
            <v>89304</v>
          </cell>
          <cell r="B6675" t="str">
            <v>ALVENARIA ESTRUTURAL DE BLOCOS CERÂMICOS 14X19X39, (ESPESSURA DE 14 CM), PARA PAREDES COM ÁREA LÍQUIDA MAIOR OU IGUAL A 6M², COM VÃOS, UTILIZANDO COLHER DE PEDREIRO E ARGAMASSA DE ASSENTAMENTO COM PREPARO EM BETONEIRA. AF_12/2014</v>
          </cell>
          <cell r="D6675" t="str">
            <v>M2</v>
          </cell>
          <cell r="E6675" t="str">
            <v>60,40</v>
          </cell>
          <cell r="F6675" t="str">
            <v>63,15</v>
          </cell>
        </row>
        <row r="6676">
          <cell r="A6676" t="str">
            <v>89305</v>
          </cell>
          <cell r="B6676" t="str">
            <v>ALVENARIA ESTRUTURAL DE BLOCOS CERÂMICOS 14X19X39, (ESPESSURA DE 14 CM), PARA PAREDES COM ÁREA LÍQUIDA MAIOR OU IGUAL A 6M², COM VÃOS, UTILIZANDO COLHER DE PEDREIRO E ARGAMASSA DE ASSENTAMENTO COM PREPARO MANUAL. AF_12/2014</v>
          </cell>
          <cell r="D6676" t="str">
            <v>M2</v>
          </cell>
          <cell r="E6676" t="str">
            <v>61,73</v>
          </cell>
          <cell r="F6676" t="str">
            <v>64,61</v>
          </cell>
        </row>
        <row r="6677">
          <cell r="A6677" t="str">
            <v>89306</v>
          </cell>
          <cell r="B6677" t="str">
            <v>ALVENARIA ESTRUTURAL DE BLOCOS CERÂMICOS 14X19X29, (ESPESSURA DE 14 CM), PARA PAREDES COM ÁREA LÍQUIDA MENOR QUE 6M², SEM VÃOS, UTILIZANDO COLHER DE PEDREIRO E ARGAMASSA DE ASSENTAMENTO COM PREPARO EM BETONEIRA. AF_12/2014</v>
          </cell>
          <cell r="D6677" t="str">
            <v>M2</v>
          </cell>
          <cell r="E6677" t="str">
            <v>68,24</v>
          </cell>
          <cell r="F6677" t="str">
            <v>71,69</v>
          </cell>
        </row>
        <row r="6678">
          <cell r="A6678" t="str">
            <v>89307</v>
          </cell>
          <cell r="B6678" t="str">
            <v>ALVENARIA ESTRUTURAL DE BLOCOS CERÂMICOS 14X19X29, (ESPESSURA DE 14 CM), PARA PAREDES COM ÁREA LÍQUIDA MENOR QUE 6M², SEM VÃOS, UTILIZANDO COLHER DE PEDREIRO E ARGAMASSA DE ASSENTAMENTO COM PREPARO MANUAL. AF_12/2014</v>
          </cell>
          <cell r="D6678" t="str">
            <v>M2</v>
          </cell>
          <cell r="E6678" t="str">
            <v>69,71</v>
          </cell>
          <cell r="F6678" t="str">
            <v>73,30</v>
          </cell>
        </row>
        <row r="6679">
          <cell r="A6679" t="str">
            <v>89308</v>
          </cell>
          <cell r="B6679" t="str">
            <v>ALVENARIA ESTRUTURAL DE BLOCOS CERÂMICOS 14X19X29, (ESPESSURA DE 14 CM), PARA PAREDES COM ÁREA LÍQUIDA MAIOR OU IGUAL A 6M², SEM VÃOS, UTILIZANDO COLHER DE PEDREIRO E ARGAMASSA DE ASSENTAMENTO COM PREPARO EM BETONEIRA. AF_12/2014</v>
          </cell>
          <cell r="D6679" t="str">
            <v>M2</v>
          </cell>
          <cell r="E6679" t="str">
            <v>64,22</v>
          </cell>
          <cell r="F6679" t="str">
            <v>67,38</v>
          </cell>
        </row>
        <row r="6680">
          <cell r="A6680" t="str">
            <v>89309</v>
          </cell>
          <cell r="B6680" t="str">
            <v>ALVENARIA ESTRUTURAL DE BLOCOS CERÂMICOS 14X19X29, (ESPESSURA DE 14 CM), PARA PAREDES COM ÁREA LÍQUIDA MAIOR OU IGUAL A 6M², SEM VÃOS, UTILIZANDO COLHER DE PEDREIRO E ARGAMASSA DE ASSENTAMENTO COM PREPARO MANUAL. AF_12/2014</v>
          </cell>
          <cell r="D6680" t="str">
            <v>M2</v>
          </cell>
          <cell r="E6680" t="str">
            <v>65,69</v>
          </cell>
          <cell r="F6680" t="str">
            <v>68,99</v>
          </cell>
        </row>
        <row r="6681">
          <cell r="A6681" t="str">
            <v>89310</v>
          </cell>
          <cell r="B6681" t="str">
            <v>ALVENARIA ESTRUTURAL DE BLOCOS CERÂMICOS 14X19X29, (ESPESSURA DE 14 CM), PARA PAREDES COM ÁREA LÍQUIDA MENOR QUE 6M², COM VÃOS, UTILIZANDO COLHER DE PEDREIRO E ARGAMASSA DE ASSENTAMENTO COM PREPARO EM BETONEIRA. AF_12/2014</v>
          </cell>
          <cell r="D6681" t="str">
            <v>M2</v>
          </cell>
          <cell r="E6681" t="str">
            <v>77,57</v>
          </cell>
          <cell r="F6681" t="str">
            <v>81,73</v>
          </cell>
        </row>
        <row r="6682">
          <cell r="A6682" t="str">
            <v>89311</v>
          </cell>
          <cell r="B6682" t="str">
            <v>ALVENARIA ESTRUTURAL DE BLOCOS CERÂMICOS 14X19X29, (ESPESSURA DE 14 CM), PARA PAREDES COM ÁREA LÍQUIDA MENOR QUE 6M², COM VÃOS, UTILIZANDO COLHER DE PEDREIRO E ARGAMASSA DE ASSENTAMENTO COM PREPARO MANUAL. AF_12/2014</v>
          </cell>
          <cell r="D6682" t="str">
            <v>M2</v>
          </cell>
          <cell r="E6682" t="str">
            <v>79,04</v>
          </cell>
          <cell r="F6682" t="str">
            <v>83,34</v>
          </cell>
        </row>
        <row r="6683">
          <cell r="A6683" t="str">
            <v>89312</v>
          </cell>
          <cell r="B6683" t="str">
            <v>ALVENARIA ESTRUTURAL DE BLOCOS CERÂMICOS 14X19X29, (ESPESSURA DE 14 CM), PARA PAREDES COM ÁREA LÍQUIDA MAIOR OU IGUAL A 6M², COM VÃOS, UTILIZANDO COLHER DE PEDREIRO E ARGAMASSA DE ASSENTAMENTO COM PREPARO EM BETONEIRA. AF_12/2014</v>
          </cell>
          <cell r="D6683" t="str">
            <v>M2</v>
          </cell>
          <cell r="E6683" t="str">
            <v>68,97</v>
          </cell>
          <cell r="F6683" t="str">
            <v>72,53</v>
          </cell>
        </row>
        <row r="6684">
          <cell r="A6684" t="str">
            <v>89313</v>
          </cell>
          <cell r="B6684" t="str">
            <v>ALVENARIA ESTRUTURAL DE BLOCOS CERÂMICOS 14X19X29, (ESPESSURA DE 14 CM), PARA PAREDES COM ÁREA LÍQUIDA MAIOR OU IGUAL A 6M², COM VÃOS, UTILIZANDO COLHER DE PEDREIRO E ARGAMASSA DE ASSENTAMENTO COM PREPARO MANUAL. AF_12/2014</v>
          </cell>
          <cell r="D6684" t="str">
            <v>M2</v>
          </cell>
          <cell r="E6684" t="str">
            <v>70,44</v>
          </cell>
          <cell r="F6684" t="str">
            <v>74,14</v>
          </cell>
        </row>
        <row r="6685">
          <cell r="A6685" t="str">
            <v>95465</v>
          </cell>
          <cell r="B6685" t="str">
            <v>COBOGO CERAMICO (ELEMENTO VAZADO), 9X20X20CM, ASSENTADO COM ARGAMASSA TRACO 1:4 DE CIMENTO E AREIA</v>
          </cell>
          <cell r="D6685" t="str">
            <v>M2</v>
          </cell>
          <cell r="E6685" t="str">
            <v>136,31</v>
          </cell>
          <cell r="F6685" t="str">
            <v>139,92</v>
          </cell>
        </row>
        <row r="6686">
          <cell r="A6686" t="str">
            <v>87447</v>
          </cell>
          <cell r="B6686" t="str">
            <v>ALVENARIA DE VEDAÇÃO DE BLOCOS VAZADOS DE CONCRETO DE 9X19X39CM (ESPESSURA 9CM) DE PAREDES COM ÁREA LÍQUIDA MENOR QUE 6M² SEM VÃOS E ARGAMASSA DE ASSENTAMENTO COM PREPARO EM BETONEIRA. AF_06/2014</v>
          </cell>
          <cell r="D6686" t="str">
            <v>M2</v>
          </cell>
          <cell r="E6686" t="str">
            <v>47,72</v>
          </cell>
          <cell r="F6686" t="str">
            <v>49,73</v>
          </cell>
        </row>
        <row r="6687">
          <cell r="A6687" t="str">
            <v>87448</v>
          </cell>
          <cell r="B6687" t="str">
            <v>ALVENARIA DE VEDAÇÃO DE BLOCOS VAZADOS DE CONCRETO DE 9X19X39CM (ESPESSURA 9CM) DE PAREDES COM ÁREA LÍQUIDA MENOR QUE 6M² SEM VÃOS E ARGAMASSA DE ASSENTAMENTO COM PREPARO MANUAL. AF_06/2014</v>
          </cell>
          <cell r="D6687" t="str">
            <v>M2</v>
          </cell>
          <cell r="E6687" t="str">
            <v>48,09</v>
          </cell>
          <cell r="F6687" t="str">
            <v>50,16</v>
          </cell>
        </row>
        <row r="6688">
          <cell r="A6688" t="str">
            <v>87449</v>
          </cell>
          <cell r="B6688" t="str">
            <v>ALVENARIA DE VEDAÇÃO DE BLOCOS VAZADOS DE CONCRETO DE 14X19X39CM (ESPESSURA 14CM) DE PAREDES COM ÁREA LÍQUIDA MENOR QUE 6M² SEM VÃOS E ARGAMASSA DE ASSENTAMENTO COM PREPARO EM BETONEIRA. AF_06/2014</v>
          </cell>
          <cell r="D6688" t="str">
            <v>M2</v>
          </cell>
          <cell r="E6688" t="str">
            <v>60,27</v>
          </cell>
          <cell r="F6688" t="str">
            <v>63,02</v>
          </cell>
        </row>
        <row r="6689">
          <cell r="A6689" t="str">
            <v>87450</v>
          </cell>
          <cell r="B6689" t="str">
            <v>ALVENARIA DE VEDAÇÃO DE BLOCOS VAZADOS DE CONCRETO DE 14X19X39CM (ESPESSURA 14CM) DE PAREDES COM ÁREA LÍQUIDA MENOR QUE 6M² SEM VÃOS E ARGAMASSA DE ASSENTAMENTO COM PREPARO MANUAL. AF_06/2014</v>
          </cell>
          <cell r="D6689" t="str">
            <v>M2</v>
          </cell>
          <cell r="E6689" t="str">
            <v>61,09</v>
          </cell>
          <cell r="F6689" t="str">
            <v>63,93</v>
          </cell>
        </row>
        <row r="6690">
          <cell r="A6690" t="str">
            <v>87451</v>
          </cell>
          <cell r="B6690" t="str">
            <v>ALVENARIA DE VEDAÇÃO DE BLOCOS VAZADOS DE CONCRETO DE 19X19X39CM (ESPESSURA 19CM) DE PAREDES COM ÁREA LÍQUIDA MENOR QUE 6M² SEM VÃOS E ARGAMASSA DE ASSENTAMENTO COM PREPARO EM BETONEIRA. AF_06/2014</v>
          </cell>
          <cell r="D6690" t="str">
            <v>M2</v>
          </cell>
          <cell r="E6690" t="str">
            <v>74,95</v>
          </cell>
          <cell r="F6690" t="str">
            <v>78,17</v>
          </cell>
        </row>
        <row r="6691">
          <cell r="A6691" t="str">
            <v>87452</v>
          </cell>
          <cell r="B6691" t="str">
            <v>ALVENARIA DE VEDAÇÃO DE BLOCOS VAZADOS DE CONCRETO DE 19X19X39CM (ESPESSURA 19CM) DE PAREDES COM ÁREA LÍQUIDA MENOR QUE 6M² SEM VÃOS E ARGAMASSA DE ASSENTAMENTO COM PREPARO MANUAL. AF_06/2014</v>
          </cell>
          <cell r="D6691" t="str">
            <v>M2</v>
          </cell>
          <cell r="E6691" t="str">
            <v>75,39</v>
          </cell>
          <cell r="F6691" t="str">
            <v>78,61</v>
          </cell>
        </row>
        <row r="6692">
          <cell r="A6692" t="str">
            <v>87453</v>
          </cell>
          <cell r="B6692" t="str">
            <v>ALVENARIA DE VEDAÇÃO DE BLOCOS VAZADOS DE CONCRETO DE 9X19X39CM (ESPESSURA 9CM) DE PAREDES COM ÁREA LÍQUIDA MAIOR OU IGUAL A 6M² SEM VÃOS E ARGAMASSA DE ASSENTAMENTO COM PREPARO EM BETONEIRA. AF_06/2014</v>
          </cell>
          <cell r="D6692" t="str">
            <v>M2</v>
          </cell>
          <cell r="E6692" t="str">
            <v>44,60</v>
          </cell>
          <cell r="F6692" t="str">
            <v>46,34</v>
          </cell>
        </row>
        <row r="6693">
          <cell r="A6693" t="str">
            <v>87454</v>
          </cell>
          <cell r="B6693" t="str">
            <v>ALVENARIA DE VEDAÇÃO DE BLOCOS VAZADOS DE CONCRETO DE 9X19X39CM (ESPESSURA 9CM) DE PAREDES COM ÁREA LÍQUIDA MAIOR OU IGUAL A 6M² SEM VÃOS E ARGAMASSA DE ASSENTAMENTO COM PREPARO MANUAL. AF_06/2014</v>
          </cell>
          <cell r="D6693" t="str">
            <v>M2</v>
          </cell>
          <cell r="E6693" t="str">
            <v>45,31</v>
          </cell>
          <cell r="F6693" t="str">
            <v>47,12</v>
          </cell>
        </row>
        <row r="6694">
          <cell r="A6694" t="str">
            <v>87455</v>
          </cell>
          <cell r="B6694" t="str">
            <v>ALVENARIA DE VEDAÇÃO DE BLOCOS VAZADOS DE CONCRETO DE 14X19X39CM (ESPESSURA 14CM) DE PAREDES COM ÁREA LÍQUIDA MAIOR OU IGUAL A 6M² SEM VÃOS E ARGAMASSA DE ASSENTAMENTO COM PREPARO EM BETONEIRA. AF_06/2014</v>
          </cell>
          <cell r="D6694" t="str">
            <v>M2</v>
          </cell>
          <cell r="E6694" t="str">
            <v>56,34</v>
          </cell>
          <cell r="F6694" t="str">
            <v>58,83</v>
          </cell>
        </row>
        <row r="6695">
          <cell r="A6695" t="str">
            <v>87456</v>
          </cell>
          <cell r="B6695" t="str">
            <v>ALVENARIA DE VEDAÇÃO DE BLOCOS VAZADOS DE CONCRETO DE 14X19X39CM (ESPESSURA 14CM) DE PAREDES COM ÁREA LÍQUIDA MAIOR OU IGUAL A 6M² SEM VÃOS E ARGAMASSA DE ASSENTAMENTO COM PREPARO MANUAL. AF_06/2014</v>
          </cell>
          <cell r="D6695" t="str">
            <v>M2</v>
          </cell>
          <cell r="E6695" t="str">
            <v>57,49</v>
          </cell>
          <cell r="F6695" t="str">
            <v>60,07</v>
          </cell>
        </row>
        <row r="6696">
          <cell r="A6696" t="str">
            <v>87457</v>
          </cell>
          <cell r="B6696" t="str">
            <v>ALVENARIA DE VEDAÇÃO DE BLOCOS VAZADOS DE CONCRETO DE 19X19X39CM (ESPESSURA 19CM) DE PAREDES COM ÁREA LÍQUIDA MAIOR OU IGUAL A 6M² SEM VÃOS E ARGAMASSA DE ASSENTAMENTO COM PREPARO EM BETONEIRA. AF_06/2014</v>
          </cell>
          <cell r="D6696" t="str">
            <v>M2</v>
          </cell>
          <cell r="E6696" t="str">
            <v>69,75</v>
          </cell>
          <cell r="F6696" t="str">
            <v>72,61</v>
          </cell>
        </row>
        <row r="6697">
          <cell r="A6697" t="str">
            <v>87458</v>
          </cell>
          <cell r="B6697" t="str">
            <v>ALVENARIA DE VEDAÇÃO DE BLOCOS VAZADOS DE CONCRETO DE 19X19X39CM (ESPESSURA 19CM) DE PAREDES COM ÁREA LÍQUIDA MAIOR OU IGUAL A 6M² SEM VÃOS E ARGAMASSA DE ASSENTAMENTO COM PREPARO MANUAL. AF_06/2014</v>
          </cell>
          <cell r="D6697" t="str">
            <v>M2</v>
          </cell>
          <cell r="E6697" t="str">
            <v>70,78</v>
          </cell>
          <cell r="F6697" t="str">
            <v>73,74</v>
          </cell>
        </row>
        <row r="6698">
          <cell r="A6698" t="str">
            <v>87459</v>
          </cell>
          <cell r="B6698" t="str">
            <v>ALVENARIA DE VEDAÇÃO DE BLOCOS VAZADOS DE CONCRETO DE 9X19X39CM (ESPESSURA 9CM) DE PAREDES COM ÁREA LÍQUIDA MENOR QUE 6M² COM VÃOS E ARGAMASSA DE ASSENTAMENTO COM PREPARO EM BETONEIRA. AF_06/2014</v>
          </cell>
          <cell r="D6698" t="str">
            <v>M2</v>
          </cell>
          <cell r="E6698" t="str">
            <v>52,80</v>
          </cell>
          <cell r="F6698" t="str">
            <v>55,35</v>
          </cell>
        </row>
        <row r="6699">
          <cell r="A6699" t="str">
            <v>87460</v>
          </cell>
          <cell r="B6699" t="str">
            <v>ALVENARIA DE VEDAÇÃO DE BLOCOS VAZADOS DE CONCRETO DE 9X19X39CM (ESPESSURA 9CM) DE PAREDES COM ÁREA LÍQUIDA MENOR QUE 6M² COM VÃOS E ARGAMASSA DE ASSENTAMENTO COM PREPARO MANUAL. AF_06/2014</v>
          </cell>
          <cell r="D6699" t="str">
            <v>M2</v>
          </cell>
          <cell r="E6699" t="str">
            <v>53,51</v>
          </cell>
          <cell r="F6699" t="str">
            <v>56,13</v>
          </cell>
        </row>
        <row r="6700">
          <cell r="A6700" t="str">
            <v>87461</v>
          </cell>
          <cell r="B6700" t="str">
            <v>ALVENARIA DE VEDAÇÃO DE BLOCOS VAZADOS DE CONCRETO DE 14X19X39CM (ESPESSURA 14CM) DE PAREDES COM ÁREA LÍQUIDA MENOR QUE 6M² COM VÃOS E ARGAMASSA DE ASSENTAMENTO COM PREPARO EM BETONEIRA. AF_06/2014</v>
          </cell>
          <cell r="D6700" t="str">
            <v>M2</v>
          </cell>
          <cell r="E6700" t="str">
            <v>65,38</v>
          </cell>
          <cell r="F6700" t="str">
            <v>68,67</v>
          </cell>
        </row>
        <row r="6701">
          <cell r="A6701" t="str">
            <v>87462</v>
          </cell>
          <cell r="B6701" t="str">
            <v>ALVENARIA DE VEDAÇÃO DE BLOCOS VAZADOS DE CONCRETO DE 14X19X39CM (ESPESSURA 14CM) DE PAREDES COM ÁREA LÍQUIDA MENOR QUE 6M² COM VÃOS E ARGAMASSA DE ASSENTAMENTO COM PREPARO MANUAL. AF_06/2014</v>
          </cell>
          <cell r="D6701" t="str">
            <v>M2</v>
          </cell>
          <cell r="E6701" t="str">
            <v>66,20</v>
          </cell>
          <cell r="F6701" t="str">
            <v>69,58</v>
          </cell>
        </row>
        <row r="6702">
          <cell r="A6702" t="str">
            <v>87463</v>
          </cell>
          <cell r="B6702" t="str">
            <v>ALVENARIA DE VEDAÇÃO DE BLOCOS VAZADOS DE CONCRETO DE 19X19X39CM (ESPESSURA 19CM) DE PAREDES COM ÁREA LÍQUIDA MENOR QUE 6M² COM VÃOS E ARGAMASSA DE ASSENTAMENTO COM PREPARO EM BETONEIRA. AF_06/2014</v>
          </cell>
          <cell r="D6702" t="str">
            <v>M2</v>
          </cell>
          <cell r="E6702" t="str">
            <v>79,52</v>
          </cell>
          <cell r="F6702" t="str">
            <v>83,19</v>
          </cell>
        </row>
        <row r="6703">
          <cell r="A6703" t="str">
            <v>87464</v>
          </cell>
          <cell r="B6703" t="str">
            <v>ALVENARIA DE VEDAÇÃO DE BLOCOS VAZADOS DE CONCRETO DE 19X19X39CM (ESPESSURA 19CM) DE PAREDES COM ÁREA LÍQUIDA MENOR QUE 6M² COM VÃOS E ARGAMASSA DE ASSENTAMENTO COM PREPARO MANUAL. AF_06/2014</v>
          </cell>
          <cell r="D6703" t="str">
            <v>M2</v>
          </cell>
          <cell r="E6703" t="str">
            <v>80,55</v>
          </cell>
          <cell r="F6703" t="str">
            <v>84,32</v>
          </cell>
        </row>
        <row r="6704">
          <cell r="A6704" t="str">
            <v>87465</v>
          </cell>
          <cell r="B6704" t="str">
            <v>ALVENARIA DE VEDAÇÃO DE BLOCOS VAZADOS DE CONCRETO DE 9X19X39CM (ESPESSURA 9CM) DE PAREDES COM ÁREA LÍQUIDA MAIOR OU IGUAL A 6M² COM VÃOS E ARGAMASSA DE ASSENTAMENTO COM PREPARO EM BETONEIRA. AF_06/2014</v>
          </cell>
          <cell r="D6704" t="str">
            <v>M2</v>
          </cell>
          <cell r="E6704" t="str">
            <v>47,48</v>
          </cell>
          <cell r="F6704" t="str">
            <v>49,52</v>
          </cell>
        </row>
        <row r="6705">
          <cell r="A6705" t="str">
            <v>87466</v>
          </cell>
          <cell r="B6705" t="str">
            <v>ALVENARIA DE VEDAÇÃO DE BLOCOS VAZADOS DE CONCRETO DE 9X19X39CM (ESPESSURA 9CM) DE PAREDES COM ÁREA LÍQUIDA MAIOR OU IGUAL A 6M² COM VÃOS E ARGAMASSA DE ASSENTAMENTO COM PREPARO MANUAL. AF_06/2014</v>
          </cell>
          <cell r="D6705" t="str">
            <v>M2</v>
          </cell>
          <cell r="E6705" t="str">
            <v>48,19</v>
          </cell>
          <cell r="F6705" t="str">
            <v>50,30</v>
          </cell>
        </row>
        <row r="6706">
          <cell r="A6706" t="str">
            <v>87467</v>
          </cell>
          <cell r="B6706" t="str">
            <v>ALVENARIA DE VEDAÇÃO DE BLOCOS VAZADOS DE CONCRETO DE 14X19X39CM (ESPESSURA 14CM) DE PAREDES COM ÁREA LÍQUIDA MAIOR OU IGUAL A 6M² COM VÃOS E ARGAMASSA DE ASSENTAMENTO COM PREPARO EM BETONEIRA. AF_06/2014</v>
          </cell>
          <cell r="D6706" t="str">
            <v>M2</v>
          </cell>
          <cell r="E6706" t="str">
            <v>59,59</v>
          </cell>
          <cell r="F6706" t="str">
            <v>62,37</v>
          </cell>
        </row>
        <row r="6707">
          <cell r="A6707" t="str">
            <v>87468</v>
          </cell>
          <cell r="B6707" t="str">
            <v>ALVENARIA DE VEDAÇÃO DE BLOCOS VAZADOS DE CONCRETO DE 14X19X39CM (ESPESSURA 14CM) DE PAREDES COM ÁREA LÍQUIDA MAIOR OU IGUAL A 6M² COM VÃOS E ARGAMASSA DE ASSENTAMENTO COM PREPARO MANUAL. AF_06/2014</v>
          </cell>
          <cell r="D6707" t="str">
            <v>M2</v>
          </cell>
          <cell r="E6707" t="str">
            <v>60,41</v>
          </cell>
          <cell r="F6707" t="str">
            <v>63,28</v>
          </cell>
        </row>
        <row r="6708">
          <cell r="A6708" t="str">
            <v>87469</v>
          </cell>
          <cell r="B6708" t="str">
            <v>ALVENARIA DE VEDAÇÃO DE BLOCOS VAZADOS DE CONCRETO DE 19X19X39CM (ESPESSURA 19CM) DE PAREDES COM ÁREA LÍQUIDA MAIOR OU IGUAL A 6M² COM VÃOS E ARGAMASSA DE ASSENTAMENTO COM PREPARO EM BETONEIRA. AF_06/2014</v>
          </cell>
          <cell r="D6708" t="str">
            <v>M2</v>
          </cell>
          <cell r="E6708" t="str">
            <v>73,16</v>
          </cell>
          <cell r="F6708" t="str">
            <v>76,32</v>
          </cell>
        </row>
        <row r="6709">
          <cell r="A6709" t="str">
            <v>87470</v>
          </cell>
          <cell r="B6709" t="str">
            <v>ALVENARIA DE VEDAÇÃO DE BLOCOS VAZADOS DE CONCRETO DE 19X19X39CM (ESPESSURA 19CM) DE PAREDES COM ÁREA LÍQUIDA MAIOR OU IGUAL A 6M² COM VÃOS E ARGAMASSA DE ASSENTAMENTO COM PREPARO MANUAL. AF_06/2014</v>
          </cell>
          <cell r="D6709" t="str">
            <v>M2</v>
          </cell>
          <cell r="E6709" t="str">
            <v>74,19</v>
          </cell>
          <cell r="F6709" t="str">
            <v>77,45</v>
          </cell>
        </row>
        <row r="6710">
          <cell r="A6710" t="str">
            <v>89044</v>
          </cell>
          <cell r="B6710" t="str">
            <v>(COMPOSIÇÃO REPRESENTATIVA) DO SERVIÇO DE ALVENARIA DE VEDAÇÃO DE BLOCOS VAZADOS DE CONCRETO DE 9X19X39CM (ESPESSURA 9CM), PARA EDIFICAÇÃO HABITACIONAL MULTIFAMILIAR (PRÉDIO). AF_11/2014</v>
          </cell>
          <cell r="D6710" t="str">
            <v>M2</v>
          </cell>
          <cell r="E6710" t="str">
            <v>47,57</v>
          </cell>
          <cell r="F6710" t="str">
            <v>49,61</v>
          </cell>
        </row>
        <row r="6711">
          <cell r="A6711" t="str">
            <v>89169</v>
          </cell>
          <cell r="B6711" t="str">
            <v>(COMPOSIÇÃO REPRESENTATIVA) DO SERVIÇO DE ALVENARIA DE VEDAÇÃO DE BLOCOS VAZADOS DE CONCRETO DE 9X19X39CM (ESPESSURA 9CM), PARA EDIFICAÇÃO HABITACIONAL UNIFAMILIAR (CASA) E EDIFICAÇÃO PÚBLICA PADRÃO. AF_11/2014</v>
          </cell>
          <cell r="D6711" t="str">
            <v>M2</v>
          </cell>
          <cell r="E6711" t="str">
            <v>48,25</v>
          </cell>
          <cell r="F6711" t="str">
            <v>50,34</v>
          </cell>
        </row>
        <row r="6712">
          <cell r="A6712" t="str">
            <v>89978</v>
          </cell>
          <cell r="B6712" t="str">
            <v>(COMPOSIÇÃO REPRESENTATIVA) DO SERVIÇO DE ALVENARIA DE VEDAÇÃO DE BLOCOS VAZADOS DE CONCRETO DE 14X19X39CM (ESPESSURA 14CM), PARA EDIFICAÇÃO HABITACIONAL UNIFAMILIAR (CASA) E EDIFICAÇÃO PÚBLICA PADRÃO. AF_12/2014</v>
          </cell>
          <cell r="D6712" t="str">
            <v>M2</v>
          </cell>
          <cell r="E6712" t="str">
            <v>60,49</v>
          </cell>
          <cell r="F6712" t="str">
            <v>63,34</v>
          </cell>
        </row>
        <row r="6713">
          <cell r="A6713" t="str">
            <v>73937/1</v>
          </cell>
          <cell r="B6713" t="str">
            <v>COBOGO DE CONCRETO (ELEMENTO VAZADO), 7X50X50CM, ASSENTADO COM ARGAMASSA TRACO 1:4 (CIMENTO E AREIA)</v>
          </cell>
          <cell r="D6713" t="str">
            <v>M2</v>
          </cell>
          <cell r="E6713" t="str">
            <v>114,11</v>
          </cell>
          <cell r="F6713" t="str">
            <v>117,09</v>
          </cell>
        </row>
        <row r="6714">
          <cell r="A6714" t="str">
            <v>73937/3</v>
          </cell>
          <cell r="B6714" t="str">
            <v>COBOGO DE CONCRETO (ELEMENTO VAZADO), 7X50X50CM, ASSENTADO COM ARGAMASSA TRACO 1:3 (CIMENTO E AREIA)</v>
          </cell>
          <cell r="D6714" t="str">
            <v>M2</v>
          </cell>
          <cell r="E6714" t="str">
            <v>114,32</v>
          </cell>
          <cell r="F6714" t="str">
            <v>117,30</v>
          </cell>
        </row>
        <row r="6715">
          <cell r="A6715" t="str">
            <v>73937/5</v>
          </cell>
          <cell r="B6715" t="str">
            <v>COBOGO DE CONCRETO (ELEMENTO VAZADO), 10X29X39CM ABERTURA COM VIDRO, ASSENTADO COM ARGAMASSA TRACO 1:4 (CIMENTO E AREIA MEDIA NAO PENEIRADA)</v>
          </cell>
          <cell r="D6715" t="str">
            <v>M2</v>
          </cell>
          <cell r="E6715" t="str">
            <v>202,90</v>
          </cell>
          <cell r="F6715" t="str">
            <v>206,43</v>
          </cell>
        </row>
        <row r="6716">
          <cell r="A6716" t="str">
            <v>89453</v>
          </cell>
          <cell r="B6716" t="str">
            <v>ALVENARIA DE BLOCOS DE CONCRETO ESTRUTURAL 14X19X39 CM, (ESPESSURA 14 CM), FBK = 4,5 MPA, PARA PAREDES COM ÁREA LÍQUIDA MENOR QUE 6M², SEM VÃOS, UTILIZANDO PALHETA. AF_12/2014</v>
          </cell>
          <cell r="D6716" t="str">
            <v>M2</v>
          </cell>
          <cell r="E6716" t="str">
            <v>55,86</v>
          </cell>
          <cell r="F6716" t="str">
            <v>57,45</v>
          </cell>
        </row>
        <row r="6717">
          <cell r="A6717" t="str">
            <v>89454</v>
          </cell>
          <cell r="B6717" t="str">
            <v>ALVENARIA DE BLOCOS DE CONCRETO ESTRUTURAL 14X19X39 CM, (ESPESSURA 14 CM), FBK = 4,5 MPA, PARA PAREDES COM ÁREA LÍQUIDA MAIOR OU IGUAL A 6M², SEM VÃOS, UTILIZANDO PALHETA. AF_12/2014</v>
          </cell>
          <cell r="D6717" t="str">
            <v>M2</v>
          </cell>
          <cell r="E6717" t="str">
            <v>53,37</v>
          </cell>
          <cell r="F6717" t="str">
            <v>54,87</v>
          </cell>
        </row>
        <row r="6718">
          <cell r="A6718" t="str">
            <v>89455</v>
          </cell>
          <cell r="B6718" t="str">
            <v>ALVENARIA DE BLOCOS DE CONCRETO ESTRUTURAL 14X19X39 CM, (ESPESSURA 14 CM) FBK = 14,0 MPA, PARA PAREDES COM ÁREA LÍQUIDA MENOR QUE 6M², SEM VÃOS, UTILIZANDO PALHETA. AF_12/2014</v>
          </cell>
          <cell r="D6718" t="str">
            <v>M2</v>
          </cell>
          <cell r="E6718" t="str">
            <v>69,34</v>
          </cell>
          <cell r="F6718" t="str">
            <v>71,26</v>
          </cell>
        </row>
        <row r="6719">
          <cell r="A6719" t="str">
            <v>89456</v>
          </cell>
          <cell r="B6719" t="str">
            <v>ALVENARIA DE BLOCOS DE CONCRETO ESTRUTURAL 14X19X39 CM, (ESPESSURA 14 CM) FBK = 14,0 MPA, PARA PAREDES COM ÁREA LÍQUIDA MAIOR OU IGUAL A 6M², SEM VÃOS, UTILIZANDO PALHETA. AF_12/2014</v>
          </cell>
          <cell r="D6719" t="str">
            <v>M2</v>
          </cell>
          <cell r="E6719" t="str">
            <v>66,30</v>
          </cell>
          <cell r="F6719" t="str">
            <v>68,10</v>
          </cell>
        </row>
        <row r="6720">
          <cell r="A6720" t="str">
            <v>89457</v>
          </cell>
          <cell r="B6720" t="str">
            <v>ALVENARIA DE BLOCOS DE CONCRETO ESTRUTURAL 14X19X39 CM, (ESPESSURA 14 CM), FBK = 4,5 MPA, PARA PAREDES COM ÁREA LÍQUIDA MENOR QUE 6M², COM VÃOS, UTILIZANDO PALHETA. AF_12/2014</v>
          </cell>
          <cell r="D6720" t="str">
            <v>M2</v>
          </cell>
          <cell r="E6720" t="str">
            <v>59,32</v>
          </cell>
          <cell r="F6720" t="str">
            <v>61,14</v>
          </cell>
        </row>
        <row r="6721">
          <cell r="A6721" t="str">
            <v>89458</v>
          </cell>
          <cell r="B6721" t="str">
            <v>ALVENARIA DE BLOCOS DE CONCRETO ESTRUTURAL 14X19X39 CM, (ESPESSURA 14 CM), FBK = 4,5 MPA, PARA PAREDES COM ÁREA LÍQUIDA MAIOR OU IGUAL A 6M², COM VÃOS, UTILIZANDO PALHETA. AF_12/2014</v>
          </cell>
          <cell r="D6721" t="str">
            <v>M2</v>
          </cell>
          <cell r="E6721" t="str">
            <v>55,29</v>
          </cell>
          <cell r="F6721" t="str">
            <v>56,93</v>
          </cell>
        </row>
        <row r="6722">
          <cell r="A6722" t="str">
            <v>89459</v>
          </cell>
          <cell r="B6722" t="str">
            <v>ALVENARIA DE BLOCOS DE CONCRETO ESTRUTURAL 14X19X39 CM, (ESPESSURA 14 CM) FBK = 14,0 MPA, PARA PAREDES COM ÁREA LÍQUIDA MENOR QUE 6M², COM VÃOS, UTILIZANDO PALHETA. AF_12/2014</v>
          </cell>
          <cell r="D6722" t="str">
            <v>M2</v>
          </cell>
          <cell r="E6722" t="str">
            <v>74,21</v>
          </cell>
          <cell r="F6722" t="str">
            <v>76,41</v>
          </cell>
        </row>
        <row r="6723">
          <cell r="A6723" t="str">
            <v>89460</v>
          </cell>
          <cell r="B6723" t="str">
            <v>ALVENARIA DE BLOCOS DE CONCRETO ESTRUTURAL 14X19X39 CM, (ESPESSURA 14 CM) FBK = 14,0 MPA, PARA PAREDES COM ÁREA LÍQUIDA MAIOR OU IGUAL A 6M², COM VÃOS, UTILIZANDO PALHETA. AF_12/2014</v>
          </cell>
          <cell r="D6723" t="str">
            <v>M2</v>
          </cell>
          <cell r="E6723" t="str">
            <v>69,24</v>
          </cell>
          <cell r="F6723" t="str">
            <v>71,22</v>
          </cell>
        </row>
        <row r="6724">
          <cell r="A6724" t="str">
            <v>89462</v>
          </cell>
          <cell r="B6724" t="str">
            <v>ALVENARIA DE BLOCOS DE CONCRETO ESTRUTURAL 14X19X29 CM, (ESPESSURA 14 CM), FBK = 4,5 MPA, PARA PAREDES COM ÁREA LÍQUIDA MENOR QUE 6M², SEM VÃOS, UTILIZANDO PALHETA. AF_12/2014</v>
          </cell>
          <cell r="D6724" t="str">
            <v>M2</v>
          </cell>
          <cell r="E6724" t="str">
            <v>64,38</v>
          </cell>
          <cell r="F6724" t="str">
            <v>66,31</v>
          </cell>
        </row>
        <row r="6725">
          <cell r="A6725" t="str">
            <v>89463</v>
          </cell>
          <cell r="B6725" t="str">
            <v>ALVENARIA DE BLOCOS DE CONCRETO ESTRUTURAL 14X19X29 CM, (ESPESSURA 14 CM), FBK = 4,5 MPA, PARA PAREDES COM ÁREA LÍQUIDA MAIOR OU IGUAL A 6M², SEM VÃOS, UTILIZANDO PALHETA. AF_12/2014</v>
          </cell>
          <cell r="D6725" t="str">
            <v>M2</v>
          </cell>
          <cell r="E6725" t="str">
            <v>62,15</v>
          </cell>
          <cell r="F6725" t="str">
            <v>63,98</v>
          </cell>
        </row>
        <row r="6726">
          <cell r="A6726" t="str">
            <v>89464</v>
          </cell>
          <cell r="B6726" t="str">
            <v>ALVENARIA DE BLOCOS DE CONCRETO ESTRUTURAL 14X19X29 CM, (ESPESSURA 14 CM) FBK = 14,0 MPA, PARA PAREDES COM ÁREA LÍQUIDA MENOR QUE 6M², SEM VÃOS, UTILIZANDO PALHETA. AF_12/2014</v>
          </cell>
          <cell r="D6726" t="str">
            <v>M2</v>
          </cell>
          <cell r="E6726" t="str">
            <v>86,36</v>
          </cell>
          <cell r="F6726" t="str">
            <v>88,62</v>
          </cell>
        </row>
        <row r="6727">
          <cell r="A6727" t="str">
            <v>89465</v>
          </cell>
          <cell r="B6727" t="str">
            <v>ALVENARIA DE BLOCOS DE CONCRETO ESTRUTURAL 14X19X29 CM, (ESPESSURA 14 CM) FBK = 14,0 MPA, PARA PAREDES COM ÁREA LÍQUIDA MAIOR OU IGUAL A 6M², SEM VÃOS, UTILIZANDO PALHETA. AF_12/2014</v>
          </cell>
          <cell r="D6727" t="str">
            <v>M2</v>
          </cell>
          <cell r="E6727" t="str">
            <v>83,68</v>
          </cell>
          <cell r="F6727" t="str">
            <v>85,84</v>
          </cell>
        </row>
        <row r="6728">
          <cell r="A6728" t="str">
            <v>89466</v>
          </cell>
          <cell r="B6728" t="str">
            <v>ALVENARIA DE BLOCOS DE CONCRETO ESTRUTURAL 14X19X29 CM, (ESPESSURA 14 CM), FBK = 4,5 MPA, PARA PAREDES COM ÁREA LÍQUIDA MENOR QUE 6M², COM VÃOS, UTILIZANDO PALHETA. AF_12/2014</v>
          </cell>
          <cell r="D6728" t="str">
            <v>M2</v>
          </cell>
          <cell r="E6728" t="str">
            <v>67,92</v>
          </cell>
          <cell r="F6728" t="str">
            <v>70,17</v>
          </cell>
        </row>
        <row r="6729">
          <cell r="A6729" t="str">
            <v>89467</v>
          </cell>
          <cell r="B6729" t="str">
            <v>ALVENARIA DE BLOCOS DE CONCRETO ESTRUTURAL 14X19X29 CM, (ESPESSURA 14 CM), FBK = 4,5 MPA, PARA PAREDES COM ÁREA LÍQUIDA MAIOR OU IGUAL A 6M², COM VÃOS, UTILIZANDO PALHETA. AF_12/2014</v>
          </cell>
          <cell r="D6729" t="str">
            <v>M2</v>
          </cell>
          <cell r="E6729" t="str">
            <v>64,05</v>
          </cell>
          <cell r="F6729" t="str">
            <v>66,06</v>
          </cell>
        </row>
        <row r="6730">
          <cell r="A6730" t="str">
            <v>89468</v>
          </cell>
          <cell r="B6730" t="str">
            <v>ALVENARIA DE BLOCOS DE CONCRETO ESTRUTURAL 14X19X29 CM, (ESPESSURA 14 CM) FBK = 14,0 MPA, PARA PAREDES COM ÁREA LÍQUIDA MENOR QUE 6M², COM VÃOS, UTILIZANDO PALHETA. AF_12/2014</v>
          </cell>
          <cell r="D6730" t="str">
            <v>M2</v>
          </cell>
          <cell r="E6730" t="str">
            <v>90,77</v>
          </cell>
          <cell r="F6730" t="str">
            <v>93,38</v>
          </cell>
        </row>
        <row r="6731">
          <cell r="A6731" t="str">
            <v>89469</v>
          </cell>
          <cell r="B6731" t="str">
            <v>ALVENARIA DE BLOCOS DE CONCRETO ESTRUTURAL 14X19X29 CM, (ESPESSURA 14 CM) FBK = 14,0 MPA, PARA PAREDES COM ÁREA LÍQUIDA MAIOR OU IGUAL A 6M², COM VÃOS, UTILIZANDO PALHETA. AF_12/2014</v>
          </cell>
          <cell r="D6731" t="str">
            <v>M2</v>
          </cell>
          <cell r="E6731" t="str">
            <v>86,01</v>
          </cell>
          <cell r="F6731" t="str">
            <v>88,37</v>
          </cell>
        </row>
        <row r="6732">
          <cell r="A6732" t="str">
            <v>89470</v>
          </cell>
          <cell r="B6732" t="str">
            <v>ALVENARIA DE BLOCOS DE CONCRETO ESTRUTURAL 14X19X39 CM, (ESPESSURA 14 CM), FBK = 4,5 MPA, PARA PAREDES COM ÁREA LÍQUIDA MENOR QUE 6M², SEM VÃOS, UTILIZANDO COLHER DE PEDREIRO. AF_12/2014</v>
          </cell>
          <cell r="D6732" t="str">
            <v>M2</v>
          </cell>
          <cell r="E6732" t="str">
            <v>66,11</v>
          </cell>
          <cell r="F6732" t="str">
            <v>68,66</v>
          </cell>
        </row>
        <row r="6733">
          <cell r="A6733" t="str">
            <v>89471</v>
          </cell>
          <cell r="B6733" t="str">
            <v>ALVENARIA DE BLOCOS DE CONCRETO ESTRUTURAL 14X19X39 CM, (ESPESSURA 14 CM), FBK = 4,5 MPA, PARA PAREDES COM ÁREA LÍQUIDA MAIOR OU IGUAL A 6M², SEM VÃOS, UTILIZANDO COLHER DE PEDREIRO. AF_12/2014</v>
          </cell>
          <cell r="D6733" t="str">
            <v>M2</v>
          </cell>
          <cell r="E6733" t="str">
            <v>63,62</v>
          </cell>
          <cell r="F6733" t="str">
            <v>66,08</v>
          </cell>
        </row>
        <row r="6734">
          <cell r="A6734" t="str">
            <v>89472</v>
          </cell>
          <cell r="B6734" t="str">
            <v>ALVENARIA DE BLOCOS DE CONCRETO ESTRUTURAL 14X19X39 CM, (ESPESSURA 14 CM) FBK = 14,0 MPA, PARA PAREDES COM ÁREA LÍQUIDA MENOR QUE 6M², SEM VÃOS, UTILIZANDO COLHER DE PEDREIRO. AF_12/2014</v>
          </cell>
          <cell r="D6734" t="str">
            <v>M2</v>
          </cell>
          <cell r="E6734" t="str">
            <v>79,43</v>
          </cell>
          <cell r="F6734" t="str">
            <v>82,29</v>
          </cell>
        </row>
        <row r="6735">
          <cell r="A6735" t="str">
            <v>89473</v>
          </cell>
          <cell r="B6735" t="str">
            <v>ALVENARIA DE BLOCOS DE CONCRETO ESTRUTURAL 14X19X39 CM, (ESPESSURA 14 CM) FBK = 14,0 MPA, PARA PAREDES COM ÁREA LÍQUIDA MAIOR OU IGUAL A 6M², SEM VÃOS, UTILIZANDO COLHER DE PEDREIRO. AF_12/2014</v>
          </cell>
          <cell r="D6735" t="str">
            <v>M2</v>
          </cell>
          <cell r="E6735" t="str">
            <v>76,57</v>
          </cell>
          <cell r="F6735" t="str">
            <v>79,32</v>
          </cell>
        </row>
        <row r="6736">
          <cell r="A6736" t="str">
            <v>89474</v>
          </cell>
          <cell r="B6736" t="str">
            <v>ALVENARIA DE BLOCOS DE CONCRETO ESTRUTURAL 14X19X39 CM, (ESPESSURA 14 CM), FBK = 4,5 MPA, PARA PAREDES COM ÁREA LÍQUIDA MENOR QUE 6M², COM VÃOS, UTILIZANDO COLHER DE PEDREIRO. AF_12/2014</v>
          </cell>
          <cell r="D6736" t="str">
            <v>M2</v>
          </cell>
          <cell r="E6736" t="str">
            <v>72,43</v>
          </cell>
          <cell r="F6736" t="str">
            <v>75,54</v>
          </cell>
        </row>
        <row r="6737">
          <cell r="A6737" t="str">
            <v>89475</v>
          </cell>
          <cell r="B6737" t="str">
            <v>ALVENARIA DE BLOCOS DE CONCRETO ESTRUTURAL 14X19X39 CM, (ESPESSURA 14 CM), FBK = 4,5 MPA, PARA PAREDES COM ÁREA LÍQUIDA MAIOR OU IGUAL A 6M², COM VÃOS, UTILIZANDO COLHER DE PEDREIRO. AF_12/2014</v>
          </cell>
          <cell r="D6737" t="str">
            <v>M2</v>
          </cell>
          <cell r="E6737" t="str">
            <v>67,12</v>
          </cell>
          <cell r="F6737" t="str">
            <v>69,90</v>
          </cell>
        </row>
        <row r="6738">
          <cell r="A6738" t="str">
            <v>89476</v>
          </cell>
          <cell r="B6738" t="str">
            <v>ALVENARIA DE BLOCOS DE CONCRETO ESTRUTURAL 14X19X39 CM, (ESPESSURA 14 CM) FBK = 14,0 MPA, PARA PAREDES COM ÁREA LÍQUIDA MENOR QUE 6M², COM VÃOS, UTILIZANDO COLHER DE PEDREIRO. AF_12/2014</v>
          </cell>
          <cell r="D6738" t="str">
            <v>M2</v>
          </cell>
          <cell r="E6738" t="str">
            <v>87,35</v>
          </cell>
          <cell r="F6738" t="str">
            <v>90,81</v>
          </cell>
        </row>
        <row r="6739">
          <cell r="A6739" t="str">
            <v>89477</v>
          </cell>
          <cell r="B6739" t="str">
            <v>ALVENARIA DE BLOCOS DE CONCRETO ESTRUTURAL 14X19X39 CM, (ESPESSURA 14 CM) FBK = 14,0 MPA, PARA PAREDES COM ÁREA LÍQUIDA MAIOR OU IGUAL A 6M², COM VÃOS, UTILIZANDO COLHER DE PEDREIRO. AF_12/2014</v>
          </cell>
          <cell r="D6739" t="str">
            <v>M2</v>
          </cell>
          <cell r="E6739" t="str">
            <v>81,27</v>
          </cell>
          <cell r="F6739" t="str">
            <v>84,38</v>
          </cell>
        </row>
        <row r="6740">
          <cell r="A6740" t="str">
            <v>89478</v>
          </cell>
          <cell r="B6740" t="str">
            <v>ALVENARIA DE BLOCOS DE CONCRETO ESTRUTURAL 14X19X29 CM, (ESPESSURA 14 CM), FBK = 4,5 MPA, PARA PAREDES COM ÁREA LÍQUIDA MENOR QUE 6M², SEM VÃOS, UTILIZANDO COLHER DE PEDREIRO. AF_12/2014</v>
          </cell>
          <cell r="D6740" t="str">
            <v>M2</v>
          </cell>
          <cell r="E6740" t="str">
            <v>74,83</v>
          </cell>
          <cell r="F6740" t="str">
            <v>77,72</v>
          </cell>
        </row>
        <row r="6741">
          <cell r="A6741" t="str">
            <v>89479</v>
          </cell>
          <cell r="B6741" t="str">
            <v>ALVENARIA DE BLOCOS DE CONCRETO ESTRUTURAL 14X19X29 CM, (ESPESSURA 14 CM), FBK = 4,5 MPA, PARA PAREDES COM ÁREA LÍQUIDA MAIOR OU IGUAL A 6M², SEM VÃOS, UTILIZANDO COLHER DE PEDREIRO. AF_12/2014</v>
          </cell>
          <cell r="D6741" t="str">
            <v>M2</v>
          </cell>
          <cell r="E6741" t="str">
            <v>72,60</v>
          </cell>
          <cell r="F6741" t="str">
            <v>75,40</v>
          </cell>
        </row>
        <row r="6742">
          <cell r="A6742" t="str">
            <v>89480</v>
          </cell>
          <cell r="B6742" t="str">
            <v>ALVENARIA DE BLOCOS DE CONCRETO ESTRUTURAL 14X19X29 CM, (ESPESSURA 14 CM) FBK = 14,0 MPA, PARA PAREDES COM ÁREA LÍQUIDA MENOR QUE 6M², SEM VÃOS, UTILIZANDO COLHER DE PEDREIRO. AF_12/2014</v>
          </cell>
          <cell r="D6742" t="str">
            <v>M2</v>
          </cell>
          <cell r="E6742" t="str">
            <v>96,66</v>
          </cell>
          <cell r="F6742" t="str">
            <v>99,86</v>
          </cell>
        </row>
        <row r="6743">
          <cell r="A6743" t="str">
            <v>89483</v>
          </cell>
          <cell r="B6743" t="str">
            <v>ALVENARIA DE BLOCOS DE CONCRETO ESTRUTURAL 14X19X29 CM, (ESPESSURA 14 CM) FBK = 14,0 MPA, PARA PAREDES COM ÁREA LÍQUIDA MAIOR OU IGUAL A 6M², SEM VÃOS, UTILIZANDO COLHER DE PEDREIRO. AF_12/2014</v>
          </cell>
          <cell r="D6743" t="str">
            <v>M2</v>
          </cell>
          <cell r="E6743" t="str">
            <v>94,15</v>
          </cell>
          <cell r="F6743" t="str">
            <v>97,26</v>
          </cell>
        </row>
        <row r="6744">
          <cell r="A6744" t="str">
            <v>89484</v>
          </cell>
          <cell r="B6744" t="str">
            <v>ALVENARIA DE BLOCOS DE CONCRETO ESTRUTURAL 14X19X29 CM, (ESPESSURA 14 CM), FBK = 4,5 MPA, PARA PAREDES COM ÁREA LÍQUIDA MENOR QUE 6M², COM VÃOS, UTILIZANDO COLHER DE PEDREIRO. AF_12/2014</v>
          </cell>
          <cell r="D6744" t="str">
            <v>M2</v>
          </cell>
          <cell r="E6744" t="str">
            <v>81,24</v>
          </cell>
          <cell r="F6744" t="str">
            <v>84,76</v>
          </cell>
        </row>
        <row r="6745">
          <cell r="A6745" t="str">
            <v>89486</v>
          </cell>
          <cell r="B6745" t="str">
            <v>ALVENARIA DE BLOCOS DE CONCRETO ESTRUTURAL 14X19X29 CM, (ESPESSURA 14 CM), FBK = 4,5 MPA, PARA PAREDES COM ÁREA LÍQUIDA MAIOR OU IGUAL A 6M², COM VÃOS, UTILIZANDO COLHER DE PEDREIRO. AF_12/2014</v>
          </cell>
          <cell r="D6745" t="str">
            <v>M2</v>
          </cell>
          <cell r="E6745" t="str">
            <v>76,24</v>
          </cell>
          <cell r="F6745" t="str">
            <v>79,41</v>
          </cell>
        </row>
        <row r="6746">
          <cell r="A6746" t="str">
            <v>89487</v>
          </cell>
          <cell r="B6746" t="str">
            <v>ALVENARIA DE BLOCOS DE CONCRETO ESTRUTURAL 14X19X29 CM, (ESPESSURA 14 CM) FBK = 14,0 MPA, PARA PAREDES COM ÁREA LÍQUIDA MENOR QUE 6M², COM VÃOS, UTILIZANDO COLHER DE PEDREIRO. AF_12/2014</v>
          </cell>
          <cell r="D6746" t="str">
            <v>M2</v>
          </cell>
          <cell r="E6746" t="str">
            <v>104,10</v>
          </cell>
          <cell r="F6746" t="str">
            <v>107,98</v>
          </cell>
        </row>
        <row r="6747">
          <cell r="A6747" t="str">
            <v>89488</v>
          </cell>
          <cell r="B6747" t="str">
            <v>ALVENARIA DE BLOCOS DE CONCRETO ESTRUTURAL 14X19X29 CM, (ESPESSURA 14 CM) FBK = 14,0 MPA, PARA PAREDES COM ÁREA LÍQUIDA MAIOR OU IGUAL A 6M², COM VÃOS, UTILIZANDO COLHER DE PEDREIRO. AF_12/2014</v>
          </cell>
          <cell r="D6747" t="str">
            <v>M2</v>
          </cell>
          <cell r="E6747" t="str">
            <v>98,22</v>
          </cell>
          <cell r="F6747" t="str">
            <v>101,73</v>
          </cell>
        </row>
        <row r="6748">
          <cell r="A6748" t="str">
            <v>91815</v>
          </cell>
          <cell r="B6748" t="str">
            <v>(COMPOSIÇÃO REPRESENTATIVA) DE ALVENARIA DE BLOCOS DE CONCRETO ESTRUTURAL 14X19X39 CM, (ESPESSURA 14 CM), FBK = 4,5 MPA, UTILIZANDO PALHETA, PARA EDIFICAÇÃO HABITACIONAL. AF_10/2015</v>
          </cell>
          <cell r="D6748" t="str">
            <v>M2</v>
          </cell>
          <cell r="E6748" t="str">
            <v>55,85</v>
          </cell>
          <cell r="F6748" t="str">
            <v>57,48</v>
          </cell>
        </row>
        <row r="6749">
          <cell r="A6749" t="str">
            <v>91816</v>
          </cell>
          <cell r="B6749" t="str">
            <v>COMPOSIÇÃO REPRESENTATIVA DE SERVIÇOS DE ALVENARIA DE BLOCOS DE CONCRETO ESTRUTURAL 14X19X29 CM, (ESPESSURA 14 CM), FBK = 4,5 MPA, UTILIZANDO PALHETA, PARA EDIFICAÇÃO HABITACIONAL. AF_10/2015</v>
          </cell>
          <cell r="D6749" t="str">
            <v>M2</v>
          </cell>
          <cell r="E6749" t="str">
            <v>64,51</v>
          </cell>
          <cell r="F6749" t="str">
            <v>66,50</v>
          </cell>
        </row>
        <row r="6750">
          <cell r="A6750" t="str">
            <v>72139</v>
          </cell>
          <cell r="B6750" t="str">
            <v>BLOCOS DE VIDRO TIPO CANELADO 19X19X8CM, ASSENTADO COM ARGAMASSA TRACO 1:3 (CIMENTO E AREIA GROSSA) PREPARO MECANICO, COM REJUNTAMENTO EM CIMENTO BRANCO E BARRAS DE ACO</v>
          </cell>
          <cell r="D6750" t="str">
            <v>M2</v>
          </cell>
          <cell r="E6750" t="str">
            <v>555,03</v>
          </cell>
          <cell r="F6750" t="str">
            <v>568,88</v>
          </cell>
        </row>
        <row r="6751">
          <cell r="A6751" t="str">
            <v>72175</v>
          </cell>
          <cell r="B6751" t="str">
            <v>BLOCOS DE VIDRO TIPO XADREZ 20X20X10CM, ASSENTADO COM ARGAMASSA TRACO 1:3 (CIMENTO E AREIA GROSSA) PREPARO MECANICO, COM REJUNTAMENTO EM CIMENTO BRANCO E BARRAS DE ACO</v>
          </cell>
          <cell r="D6751" t="str">
            <v>M2</v>
          </cell>
          <cell r="E6751" t="str">
            <v>559,53</v>
          </cell>
          <cell r="F6751" t="str">
            <v>573,38</v>
          </cell>
        </row>
        <row r="6752">
          <cell r="A6752" t="str">
            <v>72176</v>
          </cell>
          <cell r="B6752" t="str">
            <v>BLOCOS DE VIDRO TIPO XADREZ 20X10X8CM, ASSENTADO COM ARGAMASSA TRACO 1:3 (CIMENTO E AREIA GROSSA) PREPARO MECANICO, COM REJUNTAMENTO EM CIMENTO BRANCO E BARRAS DE ACO</v>
          </cell>
          <cell r="D6752" t="str">
            <v>M2</v>
          </cell>
          <cell r="E6752" t="str">
            <v>564,03</v>
          </cell>
          <cell r="F6752" t="str">
            <v>577,88</v>
          </cell>
        </row>
        <row r="6753">
          <cell r="A6753" t="str">
            <v>72178</v>
          </cell>
          <cell r="B6753" t="str">
            <v>RETIRADA DE DIVISORIAS EM CHAPAS DE MADEIRA, COM MONTANTES METALICOS</v>
          </cell>
          <cell r="D6753" t="str">
            <v>M2</v>
          </cell>
          <cell r="E6753" t="str">
            <v>22,08</v>
          </cell>
          <cell r="F6753" t="str">
            <v>24,64</v>
          </cell>
        </row>
        <row r="6754">
          <cell r="A6754" t="str">
            <v>72179</v>
          </cell>
          <cell r="B6754" t="str">
            <v>RECOLOCACAO DE PLACAS DIVISORIAS DE GRANILITE, CONSIDERANDO REAPROVEITAMENTO DO MATERIAL</v>
          </cell>
          <cell r="D6754" t="str">
            <v>M2</v>
          </cell>
          <cell r="E6754" t="str">
            <v>43,42</v>
          </cell>
          <cell r="F6754" t="str">
            <v>48,32</v>
          </cell>
        </row>
        <row r="6755">
          <cell r="A6755" t="str">
            <v>72180</v>
          </cell>
          <cell r="B6755" t="str">
            <v>RECOLOCACAO DE DIVISORIAS TIPO CHAPAS OU TABUAS, EXCLUSIVE ENTARUGAMENTO, CONSIDERANDO REAPROVEITAMENTO DO MATERIAL</v>
          </cell>
          <cell r="D6755" t="str">
            <v>M2</v>
          </cell>
          <cell r="E6755" t="str">
            <v>13,93</v>
          </cell>
          <cell r="F6755" t="str">
            <v>15,37</v>
          </cell>
        </row>
        <row r="6756">
          <cell r="A6756" t="str">
            <v>72181</v>
          </cell>
          <cell r="B6756" t="str">
            <v>RECOLOCACAO DE DIVISORIAS TIPO CHAPAS OU TABUAS, INCLUSIVE ENTARUGAMENTO, CONSIDERANDO REAPROVEITAMENTO DO MATERIAL</v>
          </cell>
          <cell r="D6756" t="str">
            <v>M2</v>
          </cell>
          <cell r="E6756" t="str">
            <v>28,32</v>
          </cell>
          <cell r="F6756" t="str">
            <v>31,21</v>
          </cell>
        </row>
        <row r="6757">
          <cell r="A6757" t="str">
            <v>73774/1</v>
          </cell>
          <cell r="B6757" t="str">
            <v>DIVISORIA EM MARMORITE ESPESSURA 35MM, CHUMBAMENTO NO PISO E PAREDE COM ARGAMASSA DE CIMENTO E AREIA, POLIMENTO MANUAL, EXCLUSIVE FERRAGENS</v>
          </cell>
          <cell r="D6757" t="str">
            <v>M2</v>
          </cell>
          <cell r="E6757" t="str">
            <v>265,25</v>
          </cell>
          <cell r="F6757" t="str">
            <v>287,28</v>
          </cell>
        </row>
        <row r="6758">
          <cell r="A6758" t="str">
            <v>73909/1</v>
          </cell>
          <cell r="B6758" t="str">
            <v>DIVISORIA EM MADEIRA COMPENSADA RESINADA ESPESSURA 6MM, ESTRUTURADA EM MADEIRA DE LEI 3"X3"</v>
          </cell>
          <cell r="D6758" t="str">
            <v>M2</v>
          </cell>
          <cell r="E6758" t="str">
            <v>193,19</v>
          </cell>
          <cell r="F6758" t="str">
            <v>207,95</v>
          </cell>
        </row>
        <row r="6759">
          <cell r="A6759" t="str">
            <v>74229/1</v>
          </cell>
          <cell r="B6759" t="str">
            <v>DIVISORIA EM MARMORE BRANCO POLIDO, ESPESSURA 3 CM, ASSENTADO COM ARGAMASSA TRACO 1:4 (CIMENTO E AREIA), ARREMATE COM CIMENTO BRANCO, EXCLUSIVE FERRAGENS</v>
          </cell>
          <cell r="D6759" t="str">
            <v>M2</v>
          </cell>
          <cell r="E6759" t="str">
            <v>682,14</v>
          </cell>
          <cell r="F6759" t="str">
            <v>696,13</v>
          </cell>
        </row>
        <row r="6760">
          <cell r="A6760" t="str">
            <v>79627</v>
          </cell>
          <cell r="B6760" t="str">
            <v>DIVISORIA EM GRANITO BRANCO POLIDO, ESP = 3CM, ASSENTADO COM ARGAMASSA TRACO 1:4, ARREMATE EM CIMENTO BRANCO, EXCLUSIVE FERRAGENS</v>
          </cell>
          <cell r="D6760" t="str">
            <v>M2</v>
          </cell>
          <cell r="E6760" t="str">
            <v>661,12</v>
          </cell>
          <cell r="F6760" t="str">
            <v>675,11</v>
          </cell>
        </row>
        <row r="6761">
          <cell r="A6761" t="str">
            <v>96358</v>
          </cell>
          <cell r="B6761" t="str">
            <v>PAREDE COM PLACAS DE GESSO ACARTONADO (DRYWALL), PARA USO INTERNO, COM DUAS FACES SIMPLES E ESTRUTURA METÁLICA COM GUIAS SIMPLES, SEM VÃOS. AF_06/2017_P</v>
          </cell>
          <cell r="D6761" t="str">
            <v>M2</v>
          </cell>
          <cell r="E6761" t="str">
            <v>67,54</v>
          </cell>
          <cell r="F6761" t="str">
            <v>68,83</v>
          </cell>
        </row>
        <row r="6762">
          <cell r="A6762" t="str">
            <v>96359</v>
          </cell>
          <cell r="B6762" t="str">
            <v>PAREDE COM PLACAS DE GESSO ACARTONADO (DRYWALL), PARA USO INTERNO, COM DUAS FACES SIMPLES E ESTRUTURA METÁLICA COM GUIAS SIMPLES, COM VÃOS AF_06/2017_P</v>
          </cell>
          <cell r="D6762" t="str">
            <v>M2</v>
          </cell>
          <cell r="E6762" t="str">
            <v>74,49</v>
          </cell>
          <cell r="F6762" t="str">
            <v>75,99</v>
          </cell>
        </row>
        <row r="6763">
          <cell r="A6763" t="str">
            <v>96360</v>
          </cell>
          <cell r="B6763" t="str">
            <v>PAREDE COM PLACAS DE GESSO ACARTONADO (DRYWALL), PARA USO INTERNO, COM DUAS FACES SIMPLES E ESTRUTURA METÁLICA COM GUIAS DUPLAS, SEM VÃOS. AF_06/2017_P</v>
          </cell>
          <cell r="D6763" t="str">
            <v>M2</v>
          </cell>
          <cell r="E6763" t="str">
            <v>85,87</v>
          </cell>
          <cell r="F6763" t="str">
            <v>87,52</v>
          </cell>
        </row>
        <row r="6764">
          <cell r="A6764" t="str">
            <v>96361</v>
          </cell>
          <cell r="B6764" t="str">
            <v>PAREDE COM PLACAS DE GESSO ACARTONADO (DRYWALL), PARA USO INTERNO, COM DUAS FACES SIMPLES E ESTRUTURA METÁLICA COM GUIAS DUPLAS, COM VÃOS. AF_06/2017_P</v>
          </cell>
          <cell r="D6764" t="str">
            <v>M2</v>
          </cell>
          <cell r="E6764" t="str">
            <v>99,37</v>
          </cell>
          <cell r="F6764" t="str">
            <v>101,35</v>
          </cell>
        </row>
        <row r="6765">
          <cell r="A6765" t="str">
            <v>96362</v>
          </cell>
          <cell r="B6765" t="str">
            <v>PAREDE COM PLACAS DE GESSO ACARTONADO (DRYWALL), PARA USO INTERNO, COM UMA FACE SIMPLES E OUTRA FACE DUPLA E ESTRUTURA METÁLICA COM GUIAS SIMPLES, SEM VÃOS. AF_06/2017_P</v>
          </cell>
          <cell r="D6765" t="str">
            <v>M2</v>
          </cell>
          <cell r="E6765" t="str">
            <v>88,79</v>
          </cell>
          <cell r="F6765" t="str">
            <v>90,31</v>
          </cell>
        </row>
        <row r="6766">
          <cell r="A6766" t="str">
            <v>96363</v>
          </cell>
          <cell r="B6766" t="str">
            <v>PAREDE COM PLACAS DE GESSO ACARTONADO (DRYWALL), PARA USO INTERNO, COM UMA FACE SIMPLES E OUTRA FACE DUPLA E ESTRUTURA METÁLICA COM GUIAS SIMPLES, COM VÃOS. AF_06/2017_P</v>
          </cell>
          <cell r="D6766" t="str">
            <v>M2</v>
          </cell>
          <cell r="E6766" t="str">
            <v>96,04</v>
          </cell>
          <cell r="F6766" t="str">
            <v>97,79</v>
          </cell>
        </row>
        <row r="6767">
          <cell r="A6767" t="str">
            <v>96364</v>
          </cell>
          <cell r="B6767" t="str">
            <v>PAREDE COM PLACAS DE GESSO ACARTONADO (DRYWALL), PARA USO INTERNO COM UMA FACE SIMPLES E OUTRA FACE DUPLA E ESTRUTURA METÁLICA COM GUIAS DUPLAS, SEM VÃOS. AF_06/2017_P</v>
          </cell>
          <cell r="D6767" t="str">
            <v>M2</v>
          </cell>
          <cell r="E6767" t="str">
            <v>107,13</v>
          </cell>
          <cell r="F6767" t="str">
            <v>109,00</v>
          </cell>
        </row>
        <row r="6768">
          <cell r="A6768" t="str">
            <v>96365</v>
          </cell>
          <cell r="B6768" t="str">
            <v>PAREDE COM PLACAS DE GESSO ACARTONADO (DRYWALL), PARA USO INTERNO, COM UMA FACE SIMPLES E OUTRA FACE DUPLA E   ESTRUTURA METÁLICA COM GUIAS DUPLAS, COM VÃOS. AF_06/2017_P</v>
          </cell>
          <cell r="D6768" t="str">
            <v>M2</v>
          </cell>
          <cell r="E6768" t="str">
            <v>120,90</v>
          </cell>
          <cell r="F6768" t="str">
            <v>123,15</v>
          </cell>
        </row>
        <row r="6769">
          <cell r="A6769" t="str">
            <v>96366</v>
          </cell>
          <cell r="B6769" t="str">
            <v>PAREDE COM PLACAS DE GESSO ACARTONADO (DRYWALL), PARA USO INTERNO, COM DUAS FACES DUPLAS E ESTRUTURA METÁLICA COM GUIAS SIMPLES, SEM VÃOS. AF_06/2017_P</v>
          </cell>
          <cell r="D6769" t="str">
            <v>M2</v>
          </cell>
          <cell r="E6769" t="str">
            <v>110,04</v>
          </cell>
          <cell r="F6769" t="str">
            <v>111,80</v>
          </cell>
        </row>
        <row r="6770">
          <cell r="A6770" t="str">
            <v>96367</v>
          </cell>
          <cell r="B6770" t="str">
            <v>PAREDE COM PLACAS DE GESSO ACARTONADO (DRYWALL), PARA USO INTERNO, COM DUAS FACES DUPLAS E ESTRUTURA METÁLICA COM GUIAS SIMPLES, COM VÃOS. AF_06/2017_P</v>
          </cell>
          <cell r="D6770" t="str">
            <v>M2</v>
          </cell>
          <cell r="E6770" t="str">
            <v>117,56</v>
          </cell>
          <cell r="F6770" t="str">
            <v>119,58</v>
          </cell>
        </row>
        <row r="6771">
          <cell r="A6771" t="str">
            <v>96368</v>
          </cell>
          <cell r="B6771" t="str">
            <v>PAREDE COM PLACAS DE GESSO ACARTONADO (DRYWALL), PARA USO INTERNO COM DUAS FACES DUPLAS E ESTRUTURA METÁLICA COM GUIAS DUPLAS, SEM VÃOS. AF_06/2017</v>
          </cell>
          <cell r="D6771" t="str">
            <v>M2</v>
          </cell>
          <cell r="E6771" t="str">
            <v>128,38</v>
          </cell>
          <cell r="F6771" t="str">
            <v>130,47</v>
          </cell>
        </row>
        <row r="6772">
          <cell r="A6772" t="str">
            <v>96369</v>
          </cell>
          <cell r="B6772" t="str">
            <v>PAREDE COM PLACAS DE GESSO ACARTONADO (DRYWALL), PARA USO INTERNO, COM DUAS FACES DUPLAS E ESTRUTURA METÁLICA COM GUIAS DUPLAS, COM VÃOS. AF_06/2017_P</v>
          </cell>
          <cell r="D6772" t="str">
            <v>M2</v>
          </cell>
          <cell r="E6772" t="str">
            <v>142,43</v>
          </cell>
          <cell r="F6772" t="str">
            <v>144,94</v>
          </cell>
        </row>
        <row r="6773">
          <cell r="A6773" t="str">
            <v>96370</v>
          </cell>
          <cell r="B6773" t="str">
            <v>PAREDE COM PLACAS DE GESSO ACARTONADO (DRYWALL), PARA USO INTERNO, COM UMA FACE SIMPLES E ESTRUTURA METÁLICA COM GUIAS SIMPLES, SEM VÃOS. AF_06/2017_P</v>
          </cell>
          <cell r="D6773" t="str">
            <v>M2</v>
          </cell>
          <cell r="E6773" t="str">
            <v>43,35</v>
          </cell>
          <cell r="F6773" t="str">
            <v>44,21</v>
          </cell>
        </row>
        <row r="6774">
          <cell r="A6774" t="str">
            <v>96371</v>
          </cell>
          <cell r="B6774" t="str">
            <v>PAREDE COM PLACAS DE GESSO ACARTONADO (DRYWALL), PARA USO INTERNO, COM UMA FACE SIMPLES E ESTRUTURA METÁLICA COM GUIAS SIMPLES, COM VÃOS. AF_06/2017_P</v>
          </cell>
          <cell r="D6774" t="str">
            <v>M2</v>
          </cell>
          <cell r="E6774" t="str">
            <v>50,16</v>
          </cell>
          <cell r="F6774" t="str">
            <v>51,20</v>
          </cell>
        </row>
        <row r="6775">
          <cell r="A6775" t="str">
            <v>96372</v>
          </cell>
          <cell r="B6775" t="str">
            <v>INSTALAÇÃO DE ISOLAMENTO COM LÃ DE ROCHA EM PAREDES DRYWALL. AF_06/2017</v>
          </cell>
          <cell r="D6775" t="str">
            <v>M2</v>
          </cell>
          <cell r="E6775" t="str">
            <v>22,44</v>
          </cell>
          <cell r="F6775" t="str">
            <v>22,60</v>
          </cell>
        </row>
        <row r="6776">
          <cell r="A6776" t="str">
            <v>96373</v>
          </cell>
          <cell r="B6776" t="str">
            <v>INSTALAÇÃO DE REFORÇO METÁLICO EM PAREDE DRYWALL. AF_06/2017</v>
          </cell>
          <cell r="D6776" t="str">
            <v>M</v>
          </cell>
          <cell r="E6776" t="str">
            <v>6,74</v>
          </cell>
          <cell r="F6776" t="str">
            <v>6,89</v>
          </cell>
        </row>
        <row r="6777">
          <cell r="A6777" t="str">
            <v>96374</v>
          </cell>
          <cell r="B6777" t="str">
            <v>INSTALAÇÃO DE REFORÇO DE MADEIRA EM PAREDE DRYWALL. AF_06/2017</v>
          </cell>
          <cell r="D6777" t="str">
            <v>M</v>
          </cell>
          <cell r="E6777" t="str">
            <v>19,22</v>
          </cell>
          <cell r="F6777" t="str">
            <v>19,43</v>
          </cell>
        </row>
        <row r="6778">
          <cell r="A6778" t="str">
            <v>73863/1</v>
          </cell>
          <cell r="B6778" t="str">
            <v>ALVENARIA COM BLOCOS DE CONCRETO CELULAR 10X30X60CM, ESPESSURA 10CM, ASSENTADOS COM ARGAMASSA TRACO 1:2:9 (CIMENTO, CAL E AREIA) PREPARO MANUAL</v>
          </cell>
          <cell r="D6778" t="str">
            <v>M2</v>
          </cell>
          <cell r="E6778" t="str">
            <v>61,05</v>
          </cell>
          <cell r="F6778" t="str">
            <v>61,86</v>
          </cell>
        </row>
        <row r="6779">
          <cell r="A6779" t="str">
            <v>73863/2</v>
          </cell>
          <cell r="B6779" t="str">
            <v>ALVENARIA COM BLOCOS DE CONCRETO CELULAR 20X30X60CM, ESPESSURA 20CM, ASSENTADOS COM ARGAMASSA TRACO 1:2:9 (CIMENTO, CAL E AREIA) PREPARO MANUAL</v>
          </cell>
          <cell r="D6779" t="str">
            <v>M2</v>
          </cell>
          <cell r="E6779" t="str">
            <v>125,13</v>
          </cell>
          <cell r="F6779" t="str">
            <v>126,66</v>
          </cell>
        </row>
        <row r="6780">
          <cell r="A6780" t="str">
            <v>73790/2</v>
          </cell>
          <cell r="B6780" t="str">
            <v>REASSENTAMENTO DE PARALELEPIPEDO SOBRE COLCHAO DE PO DE PEDRA ESPESSURA 10CM, REJUNTADO COM BETUME E PEDRISCO, CONSIDERANDO APROVEITAMENTO DO PARALELEPIPEDO</v>
          </cell>
          <cell r="D6780" t="str">
            <v>M2</v>
          </cell>
          <cell r="E6780" t="str">
            <v>48,77</v>
          </cell>
          <cell r="F6780" t="str">
            <v>51,54</v>
          </cell>
        </row>
        <row r="6781">
          <cell r="A6781" t="str">
            <v>73790/4</v>
          </cell>
          <cell r="B6781" t="str">
            <v>REASSENTAMENTO DE PARALELEPIPEDO SOBRE COLCHAO DE PO DE PEDRA ESPESSURA 10CM, REJUNTADO COM ARGAMASSA TRACO 1:3 (CIMENTO E AREIA), CONSIDERANDO APROVEITAMENTO DO PARALELEPIPEDO</v>
          </cell>
          <cell r="D6781" t="str">
            <v>M2</v>
          </cell>
          <cell r="E6781" t="str">
            <v>37,66</v>
          </cell>
          <cell r="F6781" t="str">
            <v>40,57</v>
          </cell>
        </row>
        <row r="6782">
          <cell r="A6782" t="str">
            <v>83694</v>
          </cell>
          <cell r="B6782" t="str">
            <v>RECOMPOSICAO DE PAVIMENTACAO TIPO BLOKRET SOBRE COLCHAO DE AREIA COM REAPROVEITAMENTO DE MATERIAL</v>
          </cell>
          <cell r="D6782" t="str">
            <v>M2</v>
          </cell>
          <cell r="E6782" t="str">
            <v>13,56</v>
          </cell>
          <cell r="F6782" t="str">
            <v>14,42</v>
          </cell>
        </row>
        <row r="6783">
          <cell r="A6783" t="str">
            <v>83695/1</v>
          </cell>
          <cell r="B6783" t="str">
            <v>REJUNTAMENTO PAVIMENTACAO PARALELEPIPEDO BETUME CASCALH INCL MATERIAIS</v>
          </cell>
          <cell r="D6783" t="str">
            <v>M2</v>
          </cell>
          <cell r="E6783" t="str">
            <v>24,66</v>
          </cell>
          <cell r="F6783" t="str">
            <v>25,40</v>
          </cell>
        </row>
        <row r="6784">
          <cell r="A6784" t="str">
            <v>83771</v>
          </cell>
          <cell r="B6784" t="str">
            <v>RECOMPOSICAO DE REVESTIMENTO PRIMARIO MEDIDO P/ VOLUME COMPACTADO</v>
          </cell>
          <cell r="D6784" t="str">
            <v>M3</v>
          </cell>
          <cell r="E6784" t="str">
            <v>6,76</v>
          </cell>
          <cell r="F6784" t="str">
            <v>7,02</v>
          </cell>
        </row>
        <row r="6785">
          <cell r="A6785" t="str">
            <v>92970</v>
          </cell>
          <cell r="B6785" t="str">
            <v>DEMOLIÇÃO DE PAVIMENTAÇÃO ASFÁLTICA COM UTILIZAÇÃO DE MARTELO PERFURADOR, ESPESSURA ATÉ 15 CM, EXCLUSIVE CARGA E TRANSPORTE</v>
          </cell>
          <cell r="D6785" t="str">
            <v>M2</v>
          </cell>
          <cell r="E6785" t="str">
            <v>12,57</v>
          </cell>
          <cell r="F6785" t="str">
            <v>13,43</v>
          </cell>
        </row>
        <row r="6786">
          <cell r="A6786" t="str">
            <v>100576</v>
          </cell>
          <cell r="B6786" t="str">
            <v>REGULARIZAÇÃO E COMPACTAÇÃO DE SUBLEITO DE SOLO  PREDOMINANTEMENTE ARGILOSO. AF_11/2019</v>
          </cell>
          <cell r="D6786" t="str">
            <v>M2</v>
          </cell>
          <cell r="E6786" t="str">
            <v>1,38</v>
          </cell>
          <cell r="F6786" t="str">
            <v>1,46</v>
          </cell>
        </row>
        <row r="6787">
          <cell r="A6787" t="str">
            <v>100577</v>
          </cell>
          <cell r="B6787" t="str">
            <v>REGULARIZAÇÃO E COMPACTAÇÃO DE SUBLEITO DE SOLO PREDOMINANTEMENTE ARENOSO. AF_11/2019</v>
          </cell>
          <cell r="D6787" t="str">
            <v>M2</v>
          </cell>
          <cell r="E6787" t="str">
            <v>0,64</v>
          </cell>
          <cell r="F6787" t="str">
            <v>0,66</v>
          </cell>
        </row>
        <row r="6788">
          <cell r="A6788" t="str">
            <v>96388</v>
          </cell>
          <cell r="B6788" t="str">
            <v>EXECUÇÃO E COMPACTAÇÃO DE BASE E OU SUB BASE PARA PAVIMENTAÇÃO DE SOLOS DE COMPORTAMENTO LATERÍTICO (ARENOSO) - EXCLUSIVE SOLO, ESCAVAÇÃO, CARGA E TRANSPORTE. AF_11/2019</v>
          </cell>
          <cell r="D6788" t="str">
            <v>M3</v>
          </cell>
          <cell r="E6788" t="str">
            <v>6,44</v>
          </cell>
          <cell r="F6788" t="str">
            <v>6,74</v>
          </cell>
        </row>
        <row r="6789">
          <cell r="A6789" t="str">
            <v>96389</v>
          </cell>
          <cell r="B6789" t="str">
            <v>EXECUÇÃO E COMPACTAÇÃO DE BASE E OU SUB BASE PARA PAVIMENTAÇÃO DE SOLO (PREDOMINANTEMENTE ARENOSO) MELHORADO COM CIMENTO (TEOR DE 2%) - EXCLUSIVE  SOLO, ESCAVAÇÃO, CARGA E TRANSPORTE. AF_11/2019</v>
          </cell>
          <cell r="D6789" t="str">
            <v>M3</v>
          </cell>
          <cell r="E6789" t="str">
            <v>31,80</v>
          </cell>
          <cell r="F6789" t="str">
            <v>32,26</v>
          </cell>
        </row>
        <row r="6790">
          <cell r="A6790" t="str">
            <v>96390</v>
          </cell>
          <cell r="B6790" t="str">
            <v>EXECUÇÃO E COMPACTAÇÃO DE BASE E OU SUB BASE PARA PAVIMENTAÇÃO DE SOLO (PREDOMINANTEMENTE ARENOSO) MELHORADO COM CIMENTO (TEOR DE 4%) - EXCLUSIVE  SOLO, ESCAVAÇÃO, CARGA E TRANSPORTE. AF_11/2019</v>
          </cell>
          <cell r="D6790" t="str">
            <v>M3</v>
          </cell>
          <cell r="E6790" t="str">
            <v>51,31</v>
          </cell>
          <cell r="F6790" t="str">
            <v>51,75</v>
          </cell>
        </row>
        <row r="6791">
          <cell r="A6791" t="str">
            <v>96391</v>
          </cell>
          <cell r="B6791" t="str">
            <v>EXECUÇÃO E COMPACTAÇÃO DE BASE E OU SUB BASE PARA PAVIMENTAÇÃO DE SOLO (PREDOMINANTEMENTE ARENOSO) COM CIMENTO (TEOR DE 6%) - EXCLUSIVE SOLO, ESCAVAÇÃO, CARGA E TRANSPORTE. AF_11/2019</v>
          </cell>
          <cell r="D6791" t="str">
            <v>M3</v>
          </cell>
          <cell r="E6791" t="str">
            <v>71,89</v>
          </cell>
          <cell r="F6791" t="str">
            <v>72,37</v>
          </cell>
        </row>
        <row r="6792">
          <cell r="A6792" t="str">
            <v>96392</v>
          </cell>
          <cell r="B6792" t="str">
            <v>EXECUÇÃO E COMPACTAÇÃO DE BASE E OU SUB BASE PARA PAVIMENTAÇÃO DE SOLO (PREDOMINANTEMENTE ARENOSO) COM CIMENTO (TEOR DE 8%) - EXCLUSIVE SOLO, ESCAVAÇÃO, CARGA E TRANSPORTE. AF_11/2019</v>
          </cell>
          <cell r="D6792" t="str">
            <v>M3</v>
          </cell>
          <cell r="E6792" t="str">
            <v>91,70</v>
          </cell>
          <cell r="F6792" t="str">
            <v>92,18</v>
          </cell>
        </row>
        <row r="6793">
          <cell r="A6793" t="str">
            <v>96396</v>
          </cell>
          <cell r="B6793" t="str">
            <v>EXECUÇÃO E COMPACTAÇÃO DE BASE E OU SUB BASE PARA PAVIMENTAÇÃO DE BRITA GRADUADA SIMPLES - EXCLUSIVE CARGA E TRANSPORTE. AF_11/2019</v>
          </cell>
          <cell r="D6793" t="str">
            <v>M3</v>
          </cell>
          <cell r="E6793" t="str">
            <v>103,00</v>
          </cell>
          <cell r="F6793" t="str">
            <v>103,48</v>
          </cell>
        </row>
        <row r="6794">
          <cell r="A6794" t="str">
            <v>96397</v>
          </cell>
          <cell r="B6794" t="str">
            <v>EXECUÇÃO E COMPACTAÇÃO DE BASE E OU SUB BASE PARA PAVIMENTAÇÃO DE BRITA GRADUADA SIMPLES TRATADA COM CIMENTO - EXCLUSIVE CARGA E TRANSPORTE. AF_11/2019</v>
          </cell>
          <cell r="D6794" t="str">
            <v>M3</v>
          </cell>
          <cell r="E6794" t="str">
            <v>140,76</v>
          </cell>
          <cell r="F6794" t="str">
            <v>141,28</v>
          </cell>
        </row>
        <row r="6795">
          <cell r="A6795" t="str">
            <v>96398</v>
          </cell>
          <cell r="B6795" t="str">
            <v>EXECUÇÃO E COMPACTAÇÃO DE BASE E OU SUB BASE PARA PAVIMENTAÇÃO DE CONCRETO COMPACTADO COM ROLO - EXCLUSIVE CARGA E TRANSPORTE. AF_11/2019</v>
          </cell>
          <cell r="D6795" t="str">
            <v>M3</v>
          </cell>
          <cell r="E6795" t="str">
            <v>155,25</v>
          </cell>
          <cell r="F6795" t="str">
            <v>155,71</v>
          </cell>
        </row>
        <row r="6796">
          <cell r="A6796" t="str">
            <v>96399</v>
          </cell>
          <cell r="B6796" t="str">
            <v>EXECUÇÃO E COMPACTAÇÃO DE BASE E OU SUB BASE PARA PAVIMENTAÇÃO DE PEDRA RACHÃO - EXCLUSIVE ESCAVAÇÃO, CARGA E TRANSPORTE. AF_11/2019</v>
          </cell>
          <cell r="D6796" t="str">
            <v>M3</v>
          </cell>
          <cell r="E6796" t="str">
            <v>74,80</v>
          </cell>
          <cell r="F6796" t="str">
            <v>75,25</v>
          </cell>
        </row>
        <row r="6797">
          <cell r="A6797" t="str">
            <v>96400</v>
          </cell>
          <cell r="B6797" t="str">
            <v>EXECUÇÃO E COMPACTAÇÃO DE BASE E OU SUB BASE PARA PAVIMENTAÇÃO DE MACADAME SECO - EXCLUSIVE CARGA E TRANSPORTE. AF_11/2019</v>
          </cell>
          <cell r="D6797" t="str">
            <v>M3</v>
          </cell>
          <cell r="E6797" t="str">
            <v>95,15</v>
          </cell>
          <cell r="F6797" t="str">
            <v>95,73</v>
          </cell>
        </row>
        <row r="6798">
          <cell r="A6798" t="str">
            <v>96401</v>
          </cell>
          <cell r="B6798" t="str">
            <v>EXECUÇÃO DE IMPRIMAÇÃO COM ASFALTO DILUÍDO CM-30. AF_11/2019</v>
          </cell>
          <cell r="D6798" t="str">
            <v>M2</v>
          </cell>
          <cell r="E6798" t="str">
            <v>8,02</v>
          </cell>
          <cell r="F6798" t="str">
            <v>8,05</v>
          </cell>
        </row>
        <row r="6799">
          <cell r="A6799" t="str">
            <v>96402</v>
          </cell>
          <cell r="B6799" t="str">
            <v>EXECUÇÃO DE PINTURA DE LIGAÇÃO COM EMULSÃO ASFÁLTICA RR-2C. AF_11/2019</v>
          </cell>
          <cell r="D6799" t="str">
            <v>M2</v>
          </cell>
          <cell r="E6799" t="str">
            <v>1,74</v>
          </cell>
          <cell r="F6799" t="str">
            <v>1,77</v>
          </cell>
        </row>
        <row r="6800">
          <cell r="A6800" t="str">
            <v>100564</v>
          </cell>
          <cell r="B6800" t="str">
            <v>EXECUÇÃO E COMPACTAÇÃO DE BASE E OU SUB-BASE PARA PAVIMENTAÇÃO DE SOLO (PREDOMINANTEMENTE ARENOSO) BRITA - 40/60 - EXCLUSIVE SOLO, ESCAVAÇÃO, CARGA E TRANSPORTE. AF_11/2019</v>
          </cell>
          <cell r="D6800" t="str">
            <v>M3</v>
          </cell>
          <cell r="E6800" t="str">
            <v>60,48</v>
          </cell>
          <cell r="F6800" t="str">
            <v>61,21</v>
          </cell>
        </row>
        <row r="6801">
          <cell r="A6801" t="str">
            <v>100565</v>
          </cell>
          <cell r="B6801" t="str">
            <v>EXECUÇÃO E COMPACTAÇÃO DE BASE E OU SUB-BASE PARA PAVIMENTAÇÃO DE SOLO (PREDOMINANTEMENTE ARENOSO) BRITA - 50/50 - EXCLUSIVE SOLO, ESCAVAÇÃO, CARGA E TRANSPORTE. AF_11/2019</v>
          </cell>
          <cell r="D6801" t="str">
            <v>M3</v>
          </cell>
          <cell r="E6801" t="str">
            <v>52,58</v>
          </cell>
          <cell r="F6801" t="str">
            <v>53,31</v>
          </cell>
        </row>
        <row r="6802">
          <cell r="A6802" t="str">
            <v>100566</v>
          </cell>
          <cell r="B6802" t="str">
            <v>EXECUÇÃO E COMPACTAÇÃO DE BASE E OU SUB-BASE PARA PAVIMENTAÇÃO DE SOLO (PREDOMINANTEMENTE ARENOSO) BRITA - 40/60 COM CIMENTO (TEOR DE 4%) - EXCLUSIVE SOLO, ESCAVAÇÃO, CARGA E TRANSPORTE. AF_11/2019</v>
          </cell>
          <cell r="D6802" t="str">
            <v>M3</v>
          </cell>
          <cell r="E6802" t="str">
            <v>101,36</v>
          </cell>
          <cell r="F6802" t="str">
            <v>102,09</v>
          </cell>
        </row>
        <row r="6803">
          <cell r="A6803" t="str">
            <v>100567</v>
          </cell>
          <cell r="B6803" t="str">
            <v>EXECUÇÃO E COMPACTAÇÃO DE BASE E OU SUB-BASE PARA PAVIMENTAÇÃO DE SOLO (PREDOMINANTEMENTE ARENOSO) BRITA - 40/60 COM CIMENTO (TEOR DE 6%) - EXCLUSIVE SOLO, ESCAVAÇÃO, CARGA E TRANSPORTE. AF_11/2019</v>
          </cell>
          <cell r="D6803" t="str">
            <v>M3</v>
          </cell>
          <cell r="E6803" t="str">
            <v>120,51</v>
          </cell>
          <cell r="F6803" t="str">
            <v>121,24</v>
          </cell>
        </row>
        <row r="6804">
          <cell r="A6804" t="str">
            <v>100568</v>
          </cell>
          <cell r="B6804" t="str">
            <v>EXECUÇÃO E COMPACTAÇÃO DE BASE E OU SUB-BASE PARA PAVIMENTAÇÃO DE SOLO (PREDOMINANTEMENTE ARENOSO) BRITA - 40/60 COM CIMENTO (TEOR DE 8%) - EXCLUSIVE SOLO, ESCAVAÇÃO, CARGA E TRANSPORTE. AF_11/2019</v>
          </cell>
          <cell r="D6804" t="str">
            <v>M3</v>
          </cell>
          <cell r="E6804" t="str">
            <v>139,34</v>
          </cell>
          <cell r="F6804" t="str">
            <v>140,07</v>
          </cell>
        </row>
        <row r="6805">
          <cell r="A6805" t="str">
            <v>100569</v>
          </cell>
          <cell r="B6805" t="str">
            <v>EXECUÇÃO E COMPACTAÇÃO DE BASE E OU SUB-BASE PARA PAVIMENTAÇÃO DE SOLO (PREDOMINANTEMENTE ARENOSO) BRITA - 50/50 COM CIMENTO (TEOR DE 4%)  - EXCLUSIVE SOLO, ESCAVAÇÃO, CARGA E TRANSPORTE. AF_11/2019</v>
          </cell>
          <cell r="D6805" t="str">
            <v>M3</v>
          </cell>
          <cell r="E6805" t="str">
            <v>93,76</v>
          </cell>
          <cell r="F6805" t="str">
            <v>94,49</v>
          </cell>
        </row>
        <row r="6806">
          <cell r="A6806" t="str">
            <v>100570</v>
          </cell>
          <cell r="B6806" t="str">
            <v>EXECUÇÃO E COMPACTAÇÃO DE BASE E OU SUB-BASE PARA PAVIMENTAÇÃO DE SOLO (PREDOMINANTEMENTE ARENOSO) BRITA - 50/50 COM CIMENTO (TEOR DE 6%) - EXCLUSIVE SOLO, ESCAVAÇÃO, CARGA E TRANSPORTE. AF_11/2019</v>
          </cell>
          <cell r="D6806" t="str">
            <v>M3</v>
          </cell>
          <cell r="E6806" t="str">
            <v>114,36</v>
          </cell>
          <cell r="F6806" t="str">
            <v>115,10</v>
          </cell>
        </row>
        <row r="6807">
          <cell r="A6807" t="str">
            <v>100571</v>
          </cell>
          <cell r="B6807" t="str">
            <v>EXECUÇÃO E COMPACTAÇÃO DE BASE E OU SUB-BASE PARA PAVIMENTAÇÃO DE SOLO (PREDOMINANTEMENTE ARENOSO) BRITA - 50/50 COM CIMENTO (TEOR DE 8%) - EXCLUSIVE SOLO, ESCAVAÇÃO, CARGA E TRANSPORTE. AF_11/2019</v>
          </cell>
          <cell r="D6807" t="str">
            <v>M3</v>
          </cell>
          <cell r="E6807" t="str">
            <v>132,09</v>
          </cell>
          <cell r="F6807" t="str">
            <v>132,82</v>
          </cell>
        </row>
        <row r="6808">
          <cell r="A6808" t="str">
            <v>100572</v>
          </cell>
          <cell r="B6808" t="str">
            <v>EXECUÇÃO E COMPACTAÇÃO DE BASE E OU SUB-BASE PARA PAVIMENTAÇÃO DE SOLO (PREDOMINANTEMENTE ARGILOSO) BRITA - 40/60 - EXCLUSIVE SOLO, ESCAVAÇÃO, CARGA E TRANSPORTE. AF_11/2019</v>
          </cell>
          <cell r="D6808" t="str">
            <v>M3</v>
          </cell>
          <cell r="E6808" t="str">
            <v>63,68</v>
          </cell>
          <cell r="F6808" t="str">
            <v>64,62</v>
          </cell>
        </row>
        <row r="6809">
          <cell r="A6809" t="str">
            <v>100573</v>
          </cell>
          <cell r="B6809" t="str">
            <v>EXECUÇÃO E COMPACTAÇÃO DE BASE E OU SUB-BASE PARA PAVIMENTAÇÃO DE SOLO (PREDOMINANTEMENTE ARGILOSO) BRITA - 50/50 - EXCLUSIVE SOLO, ESCAVAÇÃO, CARGA E TRANSPORTE. AF_11/2019</v>
          </cell>
          <cell r="D6809" t="str">
            <v>M3</v>
          </cell>
          <cell r="E6809" t="str">
            <v>55,78</v>
          </cell>
          <cell r="F6809" t="str">
            <v>56,72</v>
          </cell>
        </row>
        <row r="6810">
          <cell r="A6810" t="str">
            <v>100574</v>
          </cell>
          <cell r="B6810" t="str">
            <v>ESPALHAMENTO DE MATERIAL COM TRATOR DE ESTEIRAS. AF_11/2019</v>
          </cell>
          <cell r="D6810" t="str">
            <v>M3</v>
          </cell>
          <cell r="E6810" t="str">
            <v>0,86</v>
          </cell>
          <cell r="F6810" t="str">
            <v>0,90</v>
          </cell>
        </row>
        <row r="6811">
          <cell r="A6811" t="str">
            <v>100575</v>
          </cell>
          <cell r="B6811" t="str">
            <v>REGULARIZAÇÃO DE SUPERFÍCIES COM MOTONIVELADORA. AF_11/2019</v>
          </cell>
          <cell r="D6811" t="str">
            <v>M2</v>
          </cell>
          <cell r="E6811" t="str">
            <v>0,06</v>
          </cell>
          <cell r="F6811" t="str">
            <v>0,07</v>
          </cell>
        </row>
        <row r="6812">
          <cell r="A6812" t="str">
            <v>72799</v>
          </cell>
          <cell r="B6812" t="str">
            <v>PAVIMENTO EM PARALELEPIPEDO SOBRE COLCHAO DE AREIA REJUNTADO COM ARGAMASSA DE CIMENTO E AREIA NO TRAÇO 1:3 (PEDRAS PEQUENAS 30 A 35 PECAS POR M2)</v>
          </cell>
          <cell r="D6812" t="str">
            <v>M2</v>
          </cell>
          <cell r="E6812" t="str">
            <v>73,09</v>
          </cell>
          <cell r="F6812" t="str">
            <v>75,28</v>
          </cell>
        </row>
        <row r="6813">
          <cell r="A6813" t="str">
            <v>72942</v>
          </cell>
          <cell r="B6813" t="str">
            <v>PINTURA DE LIGACAO COM EMULSAO RR-1C</v>
          </cell>
          <cell r="D6813" t="str">
            <v>M2</v>
          </cell>
          <cell r="E6813" t="str">
            <v>1,72</v>
          </cell>
          <cell r="F6813" t="str">
            <v>1,75</v>
          </cell>
        </row>
        <row r="6814">
          <cell r="A6814" t="str">
            <v>72943</v>
          </cell>
          <cell r="B6814" t="str">
            <v>PINTURA DE LIGACAO COM EMULSAO RR-2C</v>
          </cell>
          <cell r="D6814" t="str">
            <v>M2</v>
          </cell>
          <cell r="E6814" t="str">
            <v>1,87</v>
          </cell>
          <cell r="F6814" t="str">
            <v>1,90</v>
          </cell>
        </row>
        <row r="6815">
          <cell r="A6815" t="str">
            <v>72972</v>
          </cell>
          <cell r="B6815" t="str">
            <v>CONTENCAO LATERAL COM SOLO LOCAL PARA PAVIMENTO POLIEDRICO</v>
          </cell>
          <cell r="D6815" t="str">
            <v>M2</v>
          </cell>
          <cell r="E6815" t="str">
            <v>0,75</v>
          </cell>
          <cell r="F6815" t="str">
            <v>0,83</v>
          </cell>
        </row>
        <row r="6816">
          <cell r="A6816" t="str">
            <v>72973</v>
          </cell>
          <cell r="B6816" t="str">
            <v>CORTE E PREPARO DE CORDAO DE PEDRA PARA PAVIMENTO POLIEDRICO</v>
          </cell>
          <cell r="D6816" t="str">
            <v>M</v>
          </cell>
          <cell r="E6816" t="str">
            <v>1,41</v>
          </cell>
          <cell r="F6816" t="str">
            <v>1,56</v>
          </cell>
        </row>
        <row r="6817">
          <cell r="A6817" t="str">
            <v>72974</v>
          </cell>
          <cell r="B6817" t="str">
            <v>CORTE E PREPARO DE PEDRA PARA PAVIMENTO POLIEDRICO</v>
          </cell>
          <cell r="D6817" t="str">
            <v>M2</v>
          </cell>
          <cell r="E6817" t="str">
            <v>4,70</v>
          </cell>
          <cell r="F6817" t="str">
            <v>5,19</v>
          </cell>
        </row>
        <row r="6818">
          <cell r="A6818" t="str">
            <v>72975</v>
          </cell>
          <cell r="B6818" t="str">
            <v>DESMONTE MANUAL DE PEDRA PARA PAVIMENTO POLIEDRICO</v>
          </cell>
          <cell r="D6818" t="str">
            <v>M2</v>
          </cell>
          <cell r="E6818" t="str">
            <v>0,52</v>
          </cell>
          <cell r="F6818" t="str">
            <v>0,58</v>
          </cell>
        </row>
        <row r="6819">
          <cell r="A6819" t="str">
            <v>72978</v>
          </cell>
          <cell r="B6819" t="str">
            <v>EXTRACAO, CARGA E ASSENTAMENTO DE CORDAO DE PEDRA PARA PAVIMENTO POLIEDRICO, EXCLUSIVE TRANSPORTE DE PEDRA E INDENIZACAO PEDREIRA</v>
          </cell>
          <cell r="D6819" t="str">
            <v>M</v>
          </cell>
          <cell r="E6819" t="str">
            <v>4,70</v>
          </cell>
          <cell r="F6819" t="str">
            <v>5,19</v>
          </cell>
        </row>
        <row r="6820">
          <cell r="A6820" t="str">
            <v>72979</v>
          </cell>
          <cell r="B6820" t="str">
            <v>EXTRACAO, CARGA, PREPARO E ASSENTAMENTO DE PEDRAS POLIEDRICAS, EXCLUSIVE TRANSPORTE DE PEDRA E INDENIZACAO PEDREIRA</v>
          </cell>
          <cell r="D6820" t="str">
            <v>M2</v>
          </cell>
          <cell r="E6820" t="str">
            <v>8,98</v>
          </cell>
          <cell r="F6820" t="str">
            <v>9,93</v>
          </cell>
        </row>
        <row r="6821">
          <cell r="A6821" t="str">
            <v>73760/1</v>
          </cell>
          <cell r="B6821" t="str">
            <v>CAPA SELANTE COMPREENDENDO APLICAÇÃO DE ASFALTO NA PROPORÇÃO DE 0,7 A 1,5L / M2, DISTRIBUIÇÃO DE AGREGADOS DE 5 A 15KG/M2 E COMPACTAÇÃO COM ROLO - COM USO DA EMULSAO RR-2C, INCLUSO APLICACAO E COMPACTACAO</v>
          </cell>
          <cell r="D6821" t="str">
            <v>M2</v>
          </cell>
          <cell r="E6821" t="str">
            <v>4,14</v>
          </cell>
          <cell r="F6821" t="str">
            <v>4,14</v>
          </cell>
        </row>
        <row r="6822">
          <cell r="A6822" t="str">
            <v>73849/1</v>
          </cell>
          <cell r="B6822" t="str">
            <v>AREIA ASFALTO A QUENTE (AAUQ) COM CAP 50/70, INCLUSO USINAGEM E APLICACAO, EXCLUSIVE TRANSPORTE</v>
          </cell>
          <cell r="D6822" t="str">
            <v>M3</v>
          </cell>
          <cell r="E6822" t="str">
            <v>759,37</v>
          </cell>
          <cell r="F6822" t="str">
            <v>762,59</v>
          </cell>
        </row>
        <row r="6823">
          <cell r="A6823" t="str">
            <v>73849/2</v>
          </cell>
          <cell r="B6823" t="str">
            <v>AREIA ASFALTO A FRIO (AAUF), COM EMULSAO RR-2C INCLUSO USINAGEM E APLICACAO, EXCLUSIVE TRANSPORTE</v>
          </cell>
          <cell r="D6823" t="str">
            <v>M3</v>
          </cell>
          <cell r="E6823" t="str">
            <v>572,67</v>
          </cell>
          <cell r="F6823" t="str">
            <v>575,70</v>
          </cell>
        </row>
        <row r="6824">
          <cell r="A6824" t="str">
            <v>92391</v>
          </cell>
          <cell r="B6824" t="str">
            <v>EXECUÇÃO DE PAVIMENTO EM PISO INTERTRAVADO, COM BLOCO PISOGRAMA DE 35 X 25 CM, ESPESSURA 6 CM. AF_12/2015</v>
          </cell>
          <cell r="D6824" t="str">
            <v>M2</v>
          </cell>
          <cell r="E6824" t="str">
            <v>46,96</v>
          </cell>
          <cell r="F6824" t="str">
            <v>47,31</v>
          </cell>
        </row>
        <row r="6825">
          <cell r="A6825" t="str">
            <v>92392</v>
          </cell>
          <cell r="B6825" t="str">
            <v>EXECUÇÃO DE PAVIMENTO EM PISO INTERTRAVADO, COM BLOCO PISOGRAMA DE 35 X 25 CM, ESPESSURA 8 CM. AF_12/2015</v>
          </cell>
          <cell r="D6825" t="str">
            <v>M2</v>
          </cell>
          <cell r="E6825" t="str">
            <v>49,35</v>
          </cell>
          <cell r="F6825" t="str">
            <v>49,74</v>
          </cell>
        </row>
        <row r="6826">
          <cell r="A6826" t="str">
            <v>92393</v>
          </cell>
          <cell r="B6826" t="str">
            <v>EXECUÇÃO DE PAVIMENTO EM PISO INTERTRAVADO, COM BLOCO SEXTAVADO DE 25 X 25 CM, ESPESSURA 6 CM. AF_12/2015</v>
          </cell>
          <cell r="D6826" t="str">
            <v>M2</v>
          </cell>
          <cell r="E6826" t="str">
            <v>42,32</v>
          </cell>
          <cell r="F6826" t="str">
            <v>42,78</v>
          </cell>
        </row>
        <row r="6827">
          <cell r="A6827" t="str">
            <v>92394</v>
          </cell>
          <cell r="B6827" t="str">
            <v>EXECUÇÃO DE PAVIMENTO EM PISO INTERTRAVADO, COM BLOCO SEXTAVADO DE 25 X 25 CM, ESPESSURA 8 CM. AF_12/2015</v>
          </cell>
          <cell r="D6827" t="str">
            <v>M2</v>
          </cell>
          <cell r="E6827" t="str">
            <v>45,78</v>
          </cell>
          <cell r="F6827" t="str">
            <v>46,45</v>
          </cell>
        </row>
        <row r="6828">
          <cell r="A6828" t="str">
            <v>92395</v>
          </cell>
          <cell r="B6828" t="str">
            <v>EXECUÇÃO DE PAVIMENTO EM PISO INTERTRAVADO, COM BLOCO SEXTAVADO DE 25 X 25 CM, ESPESSURA 10 CM. AF_12/2015</v>
          </cell>
          <cell r="D6828" t="str">
            <v>M2</v>
          </cell>
          <cell r="E6828" t="str">
            <v>58,28</v>
          </cell>
          <cell r="F6828" t="str">
            <v>59,28</v>
          </cell>
        </row>
        <row r="6829">
          <cell r="A6829" t="str">
            <v>92396</v>
          </cell>
          <cell r="B6829" t="str">
            <v>EXECUÇÃO DE PASSEIO EM PISO INTERTRAVADO, COM BLOCO RETANGULAR COR NATURAL DE 20 X 10 CM, ESPESSURA 6 CM. AF_12/2015</v>
          </cell>
          <cell r="D6829" t="str">
            <v>M2</v>
          </cell>
          <cell r="E6829" t="str">
            <v>51,92</v>
          </cell>
          <cell r="F6829" t="str">
            <v>53,36</v>
          </cell>
        </row>
        <row r="6830">
          <cell r="A6830" t="str">
            <v>92397</v>
          </cell>
          <cell r="B6830" t="str">
            <v>EXECUÇÃO DE PÁTIO/ESTACIONAMENTO EM PISO INTERTRAVADO, COM BLOCO RETANGULAR COR NATURAL DE 20 X 10 CM, ESPESSURA 6 CM. AF_12/2015</v>
          </cell>
          <cell r="D6830" t="str">
            <v>M2</v>
          </cell>
          <cell r="E6830" t="str">
            <v>41,85</v>
          </cell>
          <cell r="F6830" t="str">
            <v>42,42</v>
          </cell>
        </row>
        <row r="6831">
          <cell r="A6831" t="str">
            <v>92398</v>
          </cell>
          <cell r="B6831" t="str">
            <v>EXECUÇÃO DE PÁTIO/ESTACIONAMENTO EM PISO INTERTRAVADO, COM BLOCO RETANGULAR COR NATURAL DE 20 X 10 CM, ESPESSURA 8 CM. AF_12/2015</v>
          </cell>
          <cell r="D6831" t="str">
            <v>M2</v>
          </cell>
          <cell r="E6831" t="str">
            <v>47,46</v>
          </cell>
          <cell r="F6831" t="str">
            <v>48,37</v>
          </cell>
        </row>
        <row r="6832">
          <cell r="A6832" t="str">
            <v>92399</v>
          </cell>
          <cell r="B6832" t="str">
            <v>EXECUÇÃO DE VIA EM PISO INTERTRAVADO, COM BLOCO RETANGULAR COR NATURAL DE 20 X 10 CM, ESPESSURA 8 CM. AF_12/2015</v>
          </cell>
          <cell r="D6832" t="str">
            <v>M2</v>
          </cell>
          <cell r="E6832" t="str">
            <v>48,54</v>
          </cell>
          <cell r="F6832" t="str">
            <v>49,52</v>
          </cell>
        </row>
        <row r="6833">
          <cell r="A6833" t="str">
            <v>92400</v>
          </cell>
          <cell r="B6833" t="str">
            <v>EXECUÇÃO DE PÁTIO/ESTACIONAMENTO EM PISO INTERTRAVADO, COM BLOCO RETANGULAR DE 20 X 10 CM, ESPESSURA 10 CM. AF_12/2015</v>
          </cell>
          <cell r="D6833" t="str">
            <v>M2</v>
          </cell>
          <cell r="E6833" t="str">
            <v>58,47</v>
          </cell>
          <cell r="F6833" t="str">
            <v>59,72</v>
          </cell>
        </row>
        <row r="6834">
          <cell r="A6834" t="str">
            <v>92401</v>
          </cell>
          <cell r="B6834" t="str">
            <v>EXECUÇÃO DE VIA EM PISO INTERTRAVADO, COM BLOCO RETANGULAR DE 20 X 10 CM, ESPESSURA 10 CM. AF_12/2015</v>
          </cell>
          <cell r="D6834" t="str">
            <v>M2</v>
          </cell>
          <cell r="E6834" t="str">
            <v>59,64</v>
          </cell>
          <cell r="F6834" t="str">
            <v>60,95</v>
          </cell>
        </row>
        <row r="6835">
          <cell r="A6835" t="str">
            <v>92402</v>
          </cell>
          <cell r="B6835" t="str">
            <v>EXECUÇÃO DE PASSEIO EM PISO INTERTRAVADO, COM BLOCO 16 FACES DE 22 X 11 CM, ESPESSURA 6 CM. AF_12/2015</v>
          </cell>
          <cell r="D6835" t="str">
            <v>M2</v>
          </cell>
          <cell r="E6835" t="str">
            <v>53,32</v>
          </cell>
          <cell r="F6835" t="str">
            <v>54,89</v>
          </cell>
        </row>
        <row r="6836">
          <cell r="A6836" t="str">
            <v>92403</v>
          </cell>
          <cell r="B6836" t="str">
            <v>EXECUÇÃO DE PÁTIO/ESTACIONAMENTO EM PISO INTERTRAVADO, COM BLOCO 16 FACES DE 22 X 11 CM, ESPESSURA 6 CM. AF_12/2015</v>
          </cell>
          <cell r="D6836" t="str">
            <v>M2</v>
          </cell>
          <cell r="E6836" t="str">
            <v>43,15</v>
          </cell>
          <cell r="F6836" t="str">
            <v>43,86</v>
          </cell>
        </row>
        <row r="6837">
          <cell r="A6837" t="str">
            <v>92404</v>
          </cell>
          <cell r="B6837" t="str">
            <v>EXECUÇÃO DE PÁTIO/ESTACIONAMENTO EM PISO INTERTRAVADO, COM BLOCO 16 FACES DE 22 X 11 CM, ESPESSURA 8 CM. AF_12/2015</v>
          </cell>
          <cell r="D6837" t="str">
            <v>M2</v>
          </cell>
          <cell r="E6837" t="str">
            <v>48,75</v>
          </cell>
          <cell r="F6837" t="str">
            <v>49,80</v>
          </cell>
        </row>
        <row r="6838">
          <cell r="A6838" t="str">
            <v>92405</v>
          </cell>
          <cell r="B6838" t="str">
            <v>EXECUÇÃO DE VIA EM PISO INTERTRAVADO, COM BLOCO 16 FACES DE 22 X 11 CM, ESPESSURA 8 CM. AF_12/2015</v>
          </cell>
          <cell r="D6838" t="str">
            <v>M2</v>
          </cell>
          <cell r="E6838" t="str">
            <v>49,82</v>
          </cell>
          <cell r="F6838" t="str">
            <v>50,93</v>
          </cell>
        </row>
        <row r="6839">
          <cell r="A6839" t="str">
            <v>92406</v>
          </cell>
          <cell r="B6839" t="str">
            <v>EXECUÇÃO DE PÁTIO/ESTACIONAMENTO EM PISO INTERTRAVADO, COM BLOCO 16 FACES DE 22 X 11 CM, ESPESSURA 10 CM. AF_12/2015</v>
          </cell>
          <cell r="D6839" t="str">
            <v>M2</v>
          </cell>
          <cell r="E6839" t="str">
            <v>59,79</v>
          </cell>
          <cell r="F6839" t="str">
            <v>61,17</v>
          </cell>
        </row>
        <row r="6840">
          <cell r="A6840" t="str">
            <v>92407</v>
          </cell>
          <cell r="B6840" t="str">
            <v>EXECUÇÃO DE VIA EM PISO INTERTRAVADO, COM BLOCO 16 FACES DE 22 X 11 CM, ESPESSURA 10 CM. AF_12/2015</v>
          </cell>
          <cell r="D6840" t="str">
            <v>M2</v>
          </cell>
          <cell r="E6840" t="str">
            <v>60,93</v>
          </cell>
          <cell r="F6840" t="str">
            <v>62,38</v>
          </cell>
        </row>
        <row r="6841">
          <cell r="A6841" t="str">
            <v>93679</v>
          </cell>
          <cell r="B6841" t="str">
            <v>EXECUÇÃO DE PASSEIO EM PISO INTERTRAVADO, COM BLOCO RETANGULAR COLORIDO DE 20 X 10 CM, ESPESSURA 6 CM. AF_12/2015</v>
          </cell>
          <cell r="D6841" t="str">
            <v>M2</v>
          </cell>
          <cell r="E6841" t="str">
            <v>56,46</v>
          </cell>
          <cell r="F6841" t="str">
            <v>57,90</v>
          </cell>
        </row>
        <row r="6842">
          <cell r="A6842" t="str">
            <v>93680</v>
          </cell>
          <cell r="B6842" t="str">
            <v>EXECUÇÃO DE PÁTIO/ESTACIONAMENTO EM PISO INTERTRAVADO, COM BLOCO RETANGULAR COLORIDO DE 20 X 10 CM, ESPESSURA 6 CM. AF_12/2015</v>
          </cell>
          <cell r="D6842" t="str">
            <v>M2</v>
          </cell>
          <cell r="E6842" t="str">
            <v>46,19</v>
          </cell>
          <cell r="F6842" t="str">
            <v>46,76</v>
          </cell>
        </row>
        <row r="6843">
          <cell r="A6843" t="str">
            <v>93681</v>
          </cell>
          <cell r="B6843" t="str">
            <v>EXECUÇÃO DE PÁTIO/ESTACIONAMENTO EM PISO INTERTRAVADO, COM BLOCO RETANGULAR COLORIDO DE 20 X 10 CM, ESPESSURA 8 CM. AF_12/2015</v>
          </cell>
          <cell r="D6843" t="str">
            <v>M2</v>
          </cell>
          <cell r="E6843" t="str">
            <v>56,13</v>
          </cell>
          <cell r="F6843" t="str">
            <v>57,04</v>
          </cell>
        </row>
        <row r="6844">
          <cell r="A6844" t="str">
            <v>93682</v>
          </cell>
          <cell r="B6844" t="str">
            <v>EXECUÇÃO DE VIA EM PISO INTERTRAVADO, COM BLOCO RETANGULAR COLORIDO DE 20 X 10 CM, ESPESSURA 8 CM. AF_12/2015</v>
          </cell>
          <cell r="D6844" t="str">
            <v>M2</v>
          </cell>
          <cell r="E6844" t="str">
            <v>57,30</v>
          </cell>
          <cell r="F6844" t="str">
            <v>58,28</v>
          </cell>
        </row>
        <row r="6845">
          <cell r="A6845" t="str">
            <v>97114</v>
          </cell>
          <cell r="B6845" t="str">
            <v>EXECUÇÃO DE JUNTAS DE CONTRAÇÃO PARA PAVIMENTOS DE CONCRETO. AF_11/2017</v>
          </cell>
          <cell r="D6845" t="str">
            <v>M</v>
          </cell>
          <cell r="E6845" t="str">
            <v>0,33</v>
          </cell>
          <cell r="F6845" t="str">
            <v>0,36</v>
          </cell>
        </row>
        <row r="6846">
          <cell r="A6846" t="str">
            <v>97115</v>
          </cell>
          <cell r="B6846" t="str">
            <v>APLICAÇÃO DE GRAXA EM BARRAS DE TRANSFERÊNCIA PARA EXECUÇÃO DE PAVIMENTO DE CONCRETO. AF_11/2017</v>
          </cell>
          <cell r="D6846" t="str">
            <v>KG</v>
          </cell>
          <cell r="E6846" t="str">
            <v>37,41</v>
          </cell>
          <cell r="F6846" t="str">
            <v>38,29</v>
          </cell>
        </row>
        <row r="6847">
          <cell r="A6847" t="str">
            <v>97120</v>
          </cell>
          <cell r="B6847" t="str">
            <v>BARRAS DE LIGAÇÃO, AÇO CA-50 DE 10 MM, PARA EXECUÇÃO DE PAVIMENTO DE CONCRETO  FORNECIMENTO E INSTALAÇÃO. AF_11/2017</v>
          </cell>
          <cell r="D6847" t="str">
            <v>KG</v>
          </cell>
          <cell r="E6847" t="str">
            <v>7,61</v>
          </cell>
          <cell r="F6847" t="str">
            <v>7,76</v>
          </cell>
        </row>
        <row r="6848">
          <cell r="A6848" t="str">
            <v>97802</v>
          </cell>
          <cell r="B6848" t="str">
            <v>PAVIMENTO COM TRATAMENTO SUPERFICIAL SIMPLES, COM EMULSÃO ASFÁLTICA RR-2C. AF_01/2020</v>
          </cell>
          <cell r="D6848" t="str">
            <v>M2</v>
          </cell>
          <cell r="E6848" t="str">
            <v>4,67</v>
          </cell>
          <cell r="F6848" t="str">
            <v>4,70</v>
          </cell>
        </row>
        <row r="6849">
          <cell r="A6849" t="str">
            <v>97803</v>
          </cell>
          <cell r="B6849" t="str">
            <v>PAVIMENTO COM TRATAMENTO SUPERFICIAL SIMPLES, COM EMULSÃO ASFÁLTICA RR-2C, COM BANHO DILUÍDO. AF_01/2020</v>
          </cell>
          <cell r="D6849" t="str">
            <v>M2</v>
          </cell>
          <cell r="E6849" t="str">
            <v>7,06</v>
          </cell>
          <cell r="F6849" t="str">
            <v>7,10</v>
          </cell>
        </row>
        <row r="6850">
          <cell r="A6850" t="str">
            <v>97805</v>
          </cell>
          <cell r="B6850" t="str">
            <v>PAVIMENTO COM TRATAMENTO SUPERFICIAL DUPLO, COM EMULSÃO ASFÁLTICA RR-2C. AF_01/2020</v>
          </cell>
          <cell r="D6850" t="str">
            <v>M2</v>
          </cell>
          <cell r="E6850" t="str">
            <v>11,70</v>
          </cell>
          <cell r="F6850" t="str">
            <v>11,75</v>
          </cell>
        </row>
        <row r="6851">
          <cell r="A6851" t="str">
            <v>97806</v>
          </cell>
          <cell r="B6851" t="str">
            <v>PAVIMENTO COM TRATAMENTO SUPERFICIAL DUPLO, COM EMULSÃO ASFÁLTICA RR-2C, COM BANHO DILUÍDO. AF_01/2020</v>
          </cell>
          <cell r="D6851" t="str">
            <v>M2</v>
          </cell>
          <cell r="E6851" t="str">
            <v>14,05</v>
          </cell>
          <cell r="F6851" t="str">
            <v>14,14</v>
          </cell>
        </row>
        <row r="6852">
          <cell r="A6852" t="str">
            <v>97807</v>
          </cell>
          <cell r="B6852" t="str">
            <v>PAVIMENTO COM TRATAMENTO SUPERFICIAL DUPLO, COM EMULSÃO ASFÁLTICA RR-2C, COM CAPA SELANTE. AF_01/2020</v>
          </cell>
          <cell r="D6852" t="str">
            <v>M2</v>
          </cell>
          <cell r="E6852" t="str">
            <v>15,92</v>
          </cell>
          <cell r="F6852" t="str">
            <v>16,02</v>
          </cell>
        </row>
        <row r="6853">
          <cell r="A6853" t="str">
            <v>97809</v>
          </cell>
          <cell r="B6853" t="str">
            <v>PAVIMENTO COM TRATAMENTO SUPERFICIAL TRIPLO, COM EMULSÃO ASFÁLTICA RR-2C. AF_01/2020</v>
          </cell>
          <cell r="D6853" t="str">
            <v>M2</v>
          </cell>
          <cell r="E6853" t="str">
            <v>13,03</v>
          </cell>
          <cell r="F6853" t="str">
            <v>13,12</v>
          </cell>
        </row>
        <row r="6854">
          <cell r="A6854" t="str">
            <v>97810</v>
          </cell>
          <cell r="B6854" t="str">
            <v>PAVIMENTO COM TRATAMENTO SUPERFICIAL TRIPLO, COM EMULSÃO ASFÁLTICA RR-2C, COM BANHO DILUÍDO. AF_01/2020</v>
          </cell>
          <cell r="D6854" t="str">
            <v>M2</v>
          </cell>
          <cell r="E6854" t="str">
            <v>14,15</v>
          </cell>
          <cell r="F6854" t="str">
            <v>14,25</v>
          </cell>
        </row>
        <row r="6855">
          <cell r="A6855" t="str">
            <v>97811</v>
          </cell>
          <cell r="B6855" t="str">
            <v>PAVIMENTO COM TRATAMENTO SUPERFICIAL TRIPLO, COM EMULSÃO ASFÁLTICA RR-2C, COM CAPA SELANTE. AF_01/2020</v>
          </cell>
          <cell r="D6855" t="str">
            <v>M2</v>
          </cell>
          <cell r="E6855" t="str">
            <v>16,06</v>
          </cell>
          <cell r="F6855" t="str">
            <v>16,16</v>
          </cell>
        </row>
        <row r="6856">
          <cell r="A6856" t="str">
            <v>72947</v>
          </cell>
          <cell r="B6856" t="str">
            <v>SINALIZACAO HORIZONTAL COM TINTA RETRORREFLETIVA A BASE DE RESINA ACRILICA COM MICROESFERAS DE VIDRO</v>
          </cell>
          <cell r="D6856" t="str">
            <v>M2</v>
          </cell>
          <cell r="E6856" t="str">
            <v>13,77</v>
          </cell>
          <cell r="F6856" t="str">
            <v>13,82</v>
          </cell>
        </row>
        <row r="6857">
          <cell r="A6857" t="str">
            <v>83693</v>
          </cell>
          <cell r="B6857" t="str">
            <v>CAIACAO EM MEIO FIO</v>
          </cell>
          <cell r="D6857" t="str">
            <v>M2</v>
          </cell>
          <cell r="E6857" t="str">
            <v>3,24</v>
          </cell>
          <cell r="F6857" t="str">
            <v>3,54</v>
          </cell>
        </row>
        <row r="6858">
          <cell r="A6858" t="str">
            <v>73770/1</v>
          </cell>
          <cell r="B6858" t="str">
            <v>BARREIRA PRE-MOLDADA EXTERNA CONCRETO ARMADO 0,25X0,40X1,14M FCK=25MPA ACO CA-50 INCL VIGOTA HORIZONTAL MONTANTE A CADA 1,00M  FERROS DE LIGACAO E MATERIAIS.</v>
          </cell>
          <cell r="D6858" t="str">
            <v>M</v>
          </cell>
          <cell r="E6858" t="str">
            <v>497,36</v>
          </cell>
          <cell r="F6858" t="str">
            <v>514,11</v>
          </cell>
        </row>
        <row r="6859">
          <cell r="A6859" t="str">
            <v>73770/2</v>
          </cell>
          <cell r="B6859" t="str">
            <v>BARREIRA DUPLA PRE-MOL INTER CONCRETO ARMADO 0,15X0,65X0,77M FCK=25MPA ACO CA-50 INCL FERROS DE LIGACAO E MATERIAIS.</v>
          </cell>
          <cell r="D6859" t="str">
            <v>M</v>
          </cell>
          <cell r="E6859" t="str">
            <v>418,10</v>
          </cell>
          <cell r="F6859" t="str">
            <v>433,82</v>
          </cell>
        </row>
        <row r="6860">
          <cell r="A6860" t="str">
            <v>83696/1</v>
          </cell>
          <cell r="B6860" t="str">
            <v>PINTURA GUARDA-CORPO GUARDA-RODA E MURETA PROTECAO COM CAL EM PONTES EVIADUTOS MEDIDA PELO DOBRO DA AREA TOTAL (LARGURAXALTURA).</v>
          </cell>
          <cell r="D6860" t="str">
            <v>M2</v>
          </cell>
          <cell r="E6860" t="str">
            <v>4,77</v>
          </cell>
          <cell r="F6860" t="str">
            <v>5,22</v>
          </cell>
        </row>
        <row r="6861">
          <cell r="A6861" t="str">
            <v>72962</v>
          </cell>
          <cell r="B6861" t="str">
            <v>USINAGEM DE CBUQ COM CAP 50/70, PARA CAPA DE ROLAMENTO</v>
          </cell>
          <cell r="D6861" t="str">
            <v>T</v>
          </cell>
          <cell r="E6861" t="str">
            <v>280,75</v>
          </cell>
          <cell r="F6861" t="str">
            <v>281,03</v>
          </cell>
        </row>
        <row r="6862">
          <cell r="A6862" t="str">
            <v>72963</v>
          </cell>
          <cell r="B6862" t="str">
            <v>USINAGEM DE CBUQ COM CAP 50/70, PARA BINDER</v>
          </cell>
          <cell r="D6862" t="str">
            <v>T</v>
          </cell>
          <cell r="E6862" t="str">
            <v>234,39</v>
          </cell>
          <cell r="F6862" t="str">
            <v>234,67</v>
          </cell>
        </row>
        <row r="6863">
          <cell r="A6863" t="str">
            <v>73759/2</v>
          </cell>
          <cell r="B6863" t="str">
            <v>PRE-MISTURADO A FRIO COM EMULSAO RL-1C, INCLUSO USINAGEM E APLICACAO, EXCLUSIVE TRANSPORTE</v>
          </cell>
          <cell r="D6863" t="str">
            <v>M3</v>
          </cell>
          <cell r="E6863" t="str">
            <v>440,93</v>
          </cell>
          <cell r="F6863" t="str">
            <v>443,01</v>
          </cell>
        </row>
        <row r="6864">
          <cell r="A6864" t="str">
            <v>95995</v>
          </cell>
          <cell r="B6864" t="str">
            <v>EXECUÇÃO DE PAVIMENTO COM APLICAÇÃO DE CONCRETO ASFÁLTICO, CAMADA DE ROLAMENTO - EXCLUSIVE CARGA E TRANSPORTE. AF_11/2019</v>
          </cell>
          <cell r="D6864" t="str">
            <v>M3</v>
          </cell>
          <cell r="E6864" t="str">
            <v>1.128,19</v>
          </cell>
          <cell r="F6864" t="str">
            <v>1.131,43</v>
          </cell>
        </row>
        <row r="6865">
          <cell r="A6865" t="str">
            <v>95996</v>
          </cell>
          <cell r="B6865" t="str">
            <v>EXECUÇÃO DE PAVIMENTO COM APLICAÇÃO DE CONCRETO ASFÁLTICO, CAMADA DE BINDER - EXCLUSIVE CARGA E TRANSPORTE. AF_11/2019</v>
          </cell>
          <cell r="D6865" t="str">
            <v>M3</v>
          </cell>
          <cell r="E6865" t="str">
            <v>1.074,89</v>
          </cell>
          <cell r="F6865" t="str">
            <v>1.077,23</v>
          </cell>
        </row>
        <row r="6866">
          <cell r="A6866" t="str">
            <v>96001</v>
          </cell>
          <cell r="B6866" t="str">
            <v>FRESAGEM DE PAVIMENTO ASFÁLTICO (PROFUNDIDADE ATÉ 5,0 CM) - EXCLUSIVE TRANSPORTE. AF_11/2019</v>
          </cell>
          <cell r="D6866" t="str">
            <v>M2</v>
          </cell>
          <cell r="E6866" t="str">
            <v>5,06</v>
          </cell>
          <cell r="F6866" t="str">
            <v>5,15</v>
          </cell>
        </row>
        <row r="6867">
          <cell r="A6867" t="str">
            <v>96393</v>
          </cell>
          <cell r="B6867" t="str">
            <v>USINAGEM DE BRITA GRADUADA SIMPLES, UTILIZANDO BRITA COMERCIAL COM USINA 300 T/H. AF_06/2017</v>
          </cell>
          <cell r="D6867" t="str">
            <v>M3</v>
          </cell>
          <cell r="E6867" t="str">
            <v>95,84</v>
          </cell>
          <cell r="F6867" t="str">
            <v>96,00</v>
          </cell>
        </row>
        <row r="6868">
          <cell r="A6868" t="str">
            <v>96394</v>
          </cell>
          <cell r="B6868" t="str">
            <v>USINAGEM DE BRITA GRADUADA TRATADA COM CIMENTO, UTILIZANDO BRITA COMERCIAL COM USINA 300 T/H. AF_06/2017</v>
          </cell>
          <cell r="D6868" t="str">
            <v>M3</v>
          </cell>
          <cell r="E6868" t="str">
            <v>132,65</v>
          </cell>
          <cell r="F6868" t="str">
            <v>132,79</v>
          </cell>
        </row>
        <row r="6869">
          <cell r="A6869" t="str">
            <v>96395</v>
          </cell>
          <cell r="B6869" t="str">
            <v>USINAGEM DE CONCRETO PARA COMPACTAÇÃO COM ROLO, UTILIZANDO BRITA COMERCIAL. AF_06/2017</v>
          </cell>
          <cell r="D6869" t="str">
            <v>M3</v>
          </cell>
          <cell r="E6869" t="str">
            <v>148,09</v>
          </cell>
          <cell r="F6869" t="str">
            <v>148,23</v>
          </cell>
        </row>
        <row r="6870">
          <cell r="A6870" t="str">
            <v>73445</v>
          </cell>
          <cell r="B6870" t="str">
            <v>CAIACAO INT OU EXT SOBRE REVESTIMENTO LISO C/ADOCAO DE FIXADOR COM    COM DUAS DEMAOS</v>
          </cell>
          <cell r="D6870" t="str">
            <v>M2</v>
          </cell>
          <cell r="E6870" t="str">
            <v>7,69</v>
          </cell>
          <cell r="F6870" t="str">
            <v>8,45</v>
          </cell>
        </row>
        <row r="6871">
          <cell r="A6871" t="str">
            <v>73446</v>
          </cell>
          <cell r="B6871" t="str">
            <v>PINTURA DE SUPERFICIE C/TINTA GRAFITE</v>
          </cell>
          <cell r="D6871" t="str">
            <v>M2</v>
          </cell>
          <cell r="E6871" t="str">
            <v>17,15</v>
          </cell>
          <cell r="F6871" t="str">
            <v>18,63</v>
          </cell>
        </row>
        <row r="6872">
          <cell r="A6872" t="str">
            <v>74133/1</v>
          </cell>
          <cell r="B6872" t="str">
            <v>EMASSAMENTO COM MASSA A OLEO, UMA DEMAO</v>
          </cell>
          <cell r="D6872" t="str">
            <v>M2</v>
          </cell>
          <cell r="E6872" t="str">
            <v>16,40</v>
          </cell>
          <cell r="F6872" t="str">
            <v>17,29</v>
          </cell>
        </row>
        <row r="6873">
          <cell r="A6873" t="str">
            <v>74133/2</v>
          </cell>
          <cell r="B6873" t="str">
            <v>EMASSAMENTO COM MASSA A OLEO, DUAS DEMAOS</v>
          </cell>
          <cell r="D6873" t="str">
            <v>M2</v>
          </cell>
          <cell r="E6873" t="str">
            <v>20,70</v>
          </cell>
          <cell r="F6873" t="str">
            <v>21,76</v>
          </cell>
        </row>
        <row r="6874">
          <cell r="A6874" t="str">
            <v>79462</v>
          </cell>
          <cell r="B6874" t="str">
            <v>EMASSAMENTO COM MASSA EPOXI, 2 DEMAOS</v>
          </cell>
          <cell r="D6874" t="str">
            <v>M2</v>
          </cell>
          <cell r="E6874" t="str">
            <v>56,67</v>
          </cell>
          <cell r="F6874" t="str">
            <v>58,04</v>
          </cell>
        </row>
        <row r="6875">
          <cell r="A6875" t="str">
            <v>79494/1</v>
          </cell>
          <cell r="B6875" t="str">
            <v>PINTURA DE QUADRO ESCOLAR COM TINTA ESMALTE ACABAMENTO FOSCO, DUAS DEMAOS SOBRE MASSA ACRILICA</v>
          </cell>
          <cell r="D6875" t="str">
            <v>M2</v>
          </cell>
          <cell r="E6875" t="str">
            <v>10,74</v>
          </cell>
          <cell r="F6875" t="str">
            <v>11,28</v>
          </cell>
        </row>
        <row r="6876">
          <cell r="A6876" t="str">
            <v>84651</v>
          </cell>
          <cell r="B6876" t="str">
            <v>PINTURA COM TINTA IMPERMEAVEL MINERAL EM PO, DUAS DEMAOS</v>
          </cell>
          <cell r="D6876" t="str">
            <v>M2</v>
          </cell>
          <cell r="E6876" t="str">
            <v>8,43</v>
          </cell>
          <cell r="F6876" t="str">
            <v>9,27</v>
          </cell>
        </row>
        <row r="6877">
          <cell r="A6877" t="str">
            <v>88411</v>
          </cell>
          <cell r="B6877" t="str">
            <v>APLICAÇÃO MANUAL DE FUNDO SELADOR ACRÍLICO EM PANOS COM PRESENÇA DE VÃOS DE EDIFÍCIOS DE MÚLTIPLOS PAVIMENTOS. AF_06/2014</v>
          </cell>
          <cell r="D6877" t="str">
            <v>M2</v>
          </cell>
          <cell r="E6877" t="str">
            <v>2,04</v>
          </cell>
          <cell r="F6877" t="str">
            <v>2,16</v>
          </cell>
        </row>
        <row r="6878">
          <cell r="A6878" t="str">
            <v>88412</v>
          </cell>
          <cell r="B6878" t="str">
            <v>APLICAÇÃO MANUAL DE FUNDO SELADOR ACRÍLICO EM PANOS CEGOS DE FACHADA (SEM PRESENÇA DE VÃOS) DE EDIFÍCIOS DE MÚLTIPLOS PAVIMENTOS. AF_06/2014</v>
          </cell>
          <cell r="D6878" t="str">
            <v>M2</v>
          </cell>
          <cell r="E6878" t="str">
            <v>1,56</v>
          </cell>
          <cell r="F6878" t="str">
            <v>1,62</v>
          </cell>
        </row>
        <row r="6879">
          <cell r="A6879" t="str">
            <v>88413</v>
          </cell>
          <cell r="B6879" t="str">
            <v>APLICAÇÃO MANUAL DE FUNDO SELADOR ACRÍLICO EM SUPERFÍCIES EXTERNAS DE SACADA DE EDIFÍCIOS DE MÚLTIPLOS PAVIMENTOS. AF_06/2014</v>
          </cell>
          <cell r="D6879" t="str">
            <v>M2</v>
          </cell>
          <cell r="E6879" t="str">
            <v>3,04</v>
          </cell>
          <cell r="F6879" t="str">
            <v>3,25</v>
          </cell>
        </row>
        <row r="6880">
          <cell r="A6880" t="str">
            <v>88414</v>
          </cell>
          <cell r="B6880" t="str">
            <v>APLICAÇÃO MANUAL DE FUNDO SELADOR ACRÍLICO EM SUPERFÍCIES INTERNAS DA SACADA DE EDIFÍCIOS DE MÚLTIPLOS PAVIMENTOS. AF_06/2014</v>
          </cell>
          <cell r="D6880" t="str">
            <v>M2</v>
          </cell>
          <cell r="E6880" t="str">
            <v>3,35</v>
          </cell>
          <cell r="F6880" t="str">
            <v>3,60</v>
          </cell>
        </row>
        <row r="6881">
          <cell r="A6881" t="str">
            <v>88415</v>
          </cell>
          <cell r="B6881" t="str">
            <v>APLICAÇÃO MANUAL DE FUNDO SELADOR ACRÍLICO EM PAREDES EXTERNAS DE CASAS. AF_06/2014</v>
          </cell>
          <cell r="D6881" t="str">
            <v>M2</v>
          </cell>
          <cell r="E6881" t="str">
            <v>2,20</v>
          </cell>
          <cell r="F6881" t="str">
            <v>2,33</v>
          </cell>
        </row>
        <row r="6882">
          <cell r="A6882" t="str">
            <v>88416</v>
          </cell>
          <cell r="B6882" t="str">
            <v>APLICAÇÃO MANUAL DE PINTURA COM TINTA TEXTURIZADA ACRÍLICA EM PANOS COM PRESENÇA DE VÃOS DE EDIFÍCIOS DE MÚLTIPLOS PAVIMENTOS, UMA COR. AF_06/2014</v>
          </cell>
          <cell r="D6882" t="str">
            <v>M2</v>
          </cell>
          <cell r="E6882" t="str">
            <v>14,54</v>
          </cell>
          <cell r="F6882" t="str">
            <v>14,89</v>
          </cell>
        </row>
        <row r="6883">
          <cell r="A6883" t="str">
            <v>88417</v>
          </cell>
          <cell r="B6883" t="str">
            <v>APLICAÇÃO MANUAL DE PINTURA COM TINTA TEXTURIZADA ACRÍLICA EM PANOS CEGOS DE FACHADA (SEM PRESENÇA DE VÃOS) DE EDIFÍCIOS DE MÚLTIPLOS PAVIMENTOS, UMA COR. AF_06/2014</v>
          </cell>
          <cell r="D6883" t="str">
            <v>M2</v>
          </cell>
          <cell r="E6883" t="str">
            <v>12,80</v>
          </cell>
          <cell r="F6883" t="str">
            <v>12,97</v>
          </cell>
        </row>
        <row r="6884">
          <cell r="A6884" t="str">
            <v>88420</v>
          </cell>
          <cell r="B6884" t="str">
            <v>APLICAÇÃO MANUAL DE PINTURA COM TINTA TEXTURIZADA ACRÍLICA EM SUPERFÍCIES EXTERNAS DE SACADA DE EDIFÍCIOS DE MÚLTIPLOS PAVIMENTOS, UMA COR. AF_06/2014</v>
          </cell>
          <cell r="D6884" t="str">
            <v>M2</v>
          </cell>
          <cell r="E6884" t="str">
            <v>18,06</v>
          </cell>
          <cell r="F6884" t="str">
            <v>18,78</v>
          </cell>
        </row>
        <row r="6885">
          <cell r="A6885" t="str">
            <v>88421</v>
          </cell>
          <cell r="B6885" t="str">
            <v>APLICAÇÃO MANUAL DE PINTURA COM TINTA TEXTURIZADA ACRÍLICA EM SUPERFÍCIES INTERNAS DA SACADA DE EDIFÍCIOS DE MÚLTIPLOS PAVIMENTOS, UMA COR. AF_06/2014</v>
          </cell>
          <cell r="D6885" t="str">
            <v>M2</v>
          </cell>
          <cell r="E6885" t="str">
            <v>19,17</v>
          </cell>
          <cell r="F6885" t="str">
            <v>20,01</v>
          </cell>
        </row>
        <row r="6886">
          <cell r="A6886" t="str">
            <v>88423</v>
          </cell>
          <cell r="B6886" t="str">
            <v>APLICAÇÃO MANUAL DE PINTURA COM TINTA TEXTURIZADA ACRÍLICA EM PAREDES EXTERNAS DE CASAS, UMA COR. AF_06/2014</v>
          </cell>
          <cell r="D6886" t="str">
            <v>M2</v>
          </cell>
          <cell r="E6886" t="str">
            <v>15,09</v>
          </cell>
          <cell r="F6886" t="str">
            <v>15,49</v>
          </cell>
        </row>
        <row r="6887">
          <cell r="A6887" t="str">
            <v>88424</v>
          </cell>
          <cell r="B6887" t="str">
            <v>APLICAÇÃO MANUAL DE PINTURA COM TINTA TEXTURIZADA ACRÍLICA EM PANOS COM PRESENÇA DE VÃOS DE EDIFÍCIOS DE MÚLTIPLOS PAVIMENTOS, DUAS CORES. AF_06/2014</v>
          </cell>
          <cell r="D6887" t="str">
            <v>M2</v>
          </cell>
          <cell r="E6887" t="str">
            <v>16,93</v>
          </cell>
          <cell r="F6887" t="str">
            <v>17,54</v>
          </cell>
        </row>
        <row r="6888">
          <cell r="A6888" t="str">
            <v>88426</v>
          </cell>
          <cell r="B6888" t="str">
            <v>APLICAÇÃO MANUAL DE PINTURA COM TINTA TEXTURIZADA ACRÍLICA EM PANOS CEGOS DE FACHADA (SEM PRESENÇA DE VÃOS) DE EDIFÍCIOS DE MÚLTIPLOS PAVIMENTOS, DUAS CORES. AF_06/2014</v>
          </cell>
          <cell r="D6888" t="str">
            <v>M2</v>
          </cell>
          <cell r="E6888" t="str">
            <v>13,92</v>
          </cell>
          <cell r="F6888" t="str">
            <v>14,21</v>
          </cell>
        </row>
        <row r="6889">
          <cell r="A6889" t="str">
            <v>88428</v>
          </cell>
          <cell r="B6889" t="str">
            <v>APLICAÇÃO MANUAL DE PINTURA COM TINTA TEXTURIZADA ACRÍLICA EM SUPERFÍCIES EXTERNAS DE SACADA DE EDIFÍCIOS DE MÚLTIPLOS PAVIMENTOS, DUAS CORES. AF_06/2014</v>
          </cell>
          <cell r="D6889" t="str">
            <v>M2</v>
          </cell>
          <cell r="E6889" t="str">
            <v>22,99</v>
          </cell>
          <cell r="F6889" t="str">
            <v>24,24</v>
          </cell>
        </row>
        <row r="6890">
          <cell r="A6890" t="str">
            <v>88429</v>
          </cell>
          <cell r="B6890" t="str">
            <v>APLICAÇÃO MANUAL DE PINTURA COM TINTA TEXTURIZADA ACRÍLICA EM SUPERFÍCIES INTERNAS DA SACADA DE EDIFÍCIOS DE MÚLTIPLOS PAVIMENTOS, DUAS CORES. AF_06/2014</v>
          </cell>
          <cell r="D6890" t="str">
            <v>M2</v>
          </cell>
          <cell r="E6890" t="str">
            <v>24,93</v>
          </cell>
          <cell r="F6890" t="str">
            <v>26,38</v>
          </cell>
        </row>
        <row r="6891">
          <cell r="A6891" t="str">
            <v>88431</v>
          </cell>
          <cell r="B6891" t="str">
            <v>APLICAÇÃO MANUAL DE PINTURA COM TINTA TEXTURIZADA ACRÍLICA EM PAREDES EXTERNAS DE CASAS, DUAS CORES. AF_06/2014</v>
          </cell>
          <cell r="D6891" t="str">
            <v>M2</v>
          </cell>
          <cell r="E6891" t="str">
            <v>17,88</v>
          </cell>
          <cell r="F6891" t="str">
            <v>18,59</v>
          </cell>
        </row>
        <row r="6892">
          <cell r="A6892" t="str">
            <v>88432</v>
          </cell>
          <cell r="B6892" t="str">
            <v>APLICAÇÃO MANUAL DE PINTURA COM TINTA TEXTURIZADA ACRÍLICA EM MOLDURAS DE EPS, PRÉ-FABRICADOS, OU OUTROS. AF_06/2014</v>
          </cell>
          <cell r="D6892" t="str">
            <v>M2</v>
          </cell>
          <cell r="E6892" t="str">
            <v>12,74</v>
          </cell>
          <cell r="F6892" t="str">
            <v>13,61</v>
          </cell>
        </row>
        <row r="6893">
          <cell r="A6893" t="str">
            <v>88482</v>
          </cell>
          <cell r="B6893" t="str">
            <v>APLICAÇÃO DE FUNDO SELADOR LÁTEX PVA EM TETO, UMA DEMÃO. AF_06/2014</v>
          </cell>
          <cell r="D6893" t="str">
            <v>M2</v>
          </cell>
          <cell r="E6893" t="str">
            <v>2,78</v>
          </cell>
          <cell r="F6893" t="str">
            <v>2,87</v>
          </cell>
        </row>
        <row r="6894">
          <cell r="A6894" t="str">
            <v>88483</v>
          </cell>
          <cell r="B6894" t="str">
            <v>APLICAÇÃO DE FUNDO SELADOR LÁTEX PVA EM PAREDES, UMA DEMÃO. AF_06/2014</v>
          </cell>
          <cell r="D6894" t="str">
            <v>M2</v>
          </cell>
          <cell r="E6894" t="str">
            <v>2,57</v>
          </cell>
          <cell r="F6894" t="str">
            <v>2,64</v>
          </cell>
        </row>
        <row r="6895">
          <cell r="A6895" t="str">
            <v>88484</v>
          </cell>
          <cell r="B6895" t="str">
            <v>APLICAÇÃO DE FUNDO SELADOR ACRÍLICO EM TETO, UMA DEMÃO. AF_06/2014</v>
          </cell>
          <cell r="D6895" t="str">
            <v>M2</v>
          </cell>
          <cell r="E6895" t="str">
            <v>2,22</v>
          </cell>
          <cell r="F6895" t="str">
            <v>2,35</v>
          </cell>
        </row>
        <row r="6896">
          <cell r="A6896" t="str">
            <v>88485</v>
          </cell>
          <cell r="B6896" t="str">
            <v>APLICAÇÃO DE FUNDO SELADOR ACRÍLICO EM PAREDES, UMA DEMÃO. AF_06/2014</v>
          </cell>
          <cell r="D6896" t="str">
            <v>M2</v>
          </cell>
          <cell r="E6896" t="str">
            <v>1,93</v>
          </cell>
          <cell r="F6896" t="str">
            <v>2,02</v>
          </cell>
        </row>
        <row r="6897">
          <cell r="A6897" t="str">
            <v>88486</v>
          </cell>
          <cell r="B6897" t="str">
            <v>APLICAÇÃO MANUAL DE PINTURA COM TINTA LÁTEX PVA EM TETO, DUAS DEMÃOS. AF_06/2014</v>
          </cell>
          <cell r="D6897" t="str">
            <v>M2</v>
          </cell>
          <cell r="E6897" t="str">
            <v>9,36</v>
          </cell>
          <cell r="F6897" t="str">
            <v>9,78</v>
          </cell>
        </row>
        <row r="6898">
          <cell r="A6898" t="str">
            <v>88487</v>
          </cell>
          <cell r="B6898" t="str">
            <v>APLICAÇÃO MANUAL DE PINTURA COM TINTA LÁTEX PVA EM PAREDES, DUAS DEMÃOS. AF_06/2014</v>
          </cell>
          <cell r="D6898" t="str">
            <v>M2</v>
          </cell>
          <cell r="E6898" t="str">
            <v>8,42</v>
          </cell>
          <cell r="F6898" t="str">
            <v>8,74</v>
          </cell>
        </row>
        <row r="6899">
          <cell r="A6899" t="str">
            <v>88488</v>
          </cell>
          <cell r="B6899" t="str">
            <v>APLICAÇÃO MANUAL DE PINTURA COM TINTA LÁTEX ACRÍLICA EM TETO, DUAS DEMÃOS. AF_06/2014</v>
          </cell>
          <cell r="D6899" t="str">
            <v>M2</v>
          </cell>
          <cell r="E6899" t="str">
            <v>11,95</v>
          </cell>
          <cell r="F6899" t="str">
            <v>12,56</v>
          </cell>
        </row>
        <row r="6900">
          <cell r="A6900" t="str">
            <v>88489</v>
          </cell>
          <cell r="B6900" t="str">
            <v>APLICAÇÃO MANUAL DE PINTURA COM TINTA LÁTEX ACRÍLICA EM PAREDES, DUAS DEMÃOS. AF_06/2014</v>
          </cell>
          <cell r="D6900" t="str">
            <v>M2</v>
          </cell>
          <cell r="E6900" t="str">
            <v>10,62</v>
          </cell>
          <cell r="F6900" t="str">
            <v>11,09</v>
          </cell>
        </row>
        <row r="6901">
          <cell r="A6901" t="str">
            <v>88490</v>
          </cell>
          <cell r="B6901" t="str">
            <v>APLICAÇÃO MECÂNICA DE PINTURA COM TINTA LÁTEX PVA EM TETO, DUAS DEMÃOS. AF_06/2014</v>
          </cell>
          <cell r="D6901" t="str">
            <v>M2</v>
          </cell>
          <cell r="E6901" t="str">
            <v>6,98</v>
          </cell>
          <cell r="F6901" t="str">
            <v>7,08</v>
          </cell>
        </row>
        <row r="6902">
          <cell r="A6902" t="str">
            <v>88491</v>
          </cell>
          <cell r="B6902" t="str">
            <v>APLICAÇÃO MECÂNICA DE PINTURA COM TINTA LÁTEX PVA EM PAREDES, DUAS DEMÃOS. AF_06/2014</v>
          </cell>
          <cell r="D6902" t="str">
            <v>M2</v>
          </cell>
          <cell r="E6902" t="str">
            <v>6,74</v>
          </cell>
          <cell r="F6902" t="str">
            <v>6,83</v>
          </cell>
        </row>
        <row r="6903">
          <cell r="A6903" t="str">
            <v>88492</v>
          </cell>
          <cell r="B6903" t="str">
            <v>APLICAÇÃO MECÂNICA DE PINTURA COM TINTA LÁTEX ACRÍLICA EM TETO, DUAS DEMÃOS. AF_06/2014</v>
          </cell>
          <cell r="D6903" t="str">
            <v>M2</v>
          </cell>
          <cell r="E6903" t="str">
            <v>8,35</v>
          </cell>
          <cell r="F6903" t="str">
            <v>8,50</v>
          </cell>
        </row>
        <row r="6904">
          <cell r="A6904" t="str">
            <v>88493</v>
          </cell>
          <cell r="B6904" t="str">
            <v>APLICAÇÃO MECÂNICA DE PINTURA COM TINTA LÁTEX ACRÍLICA EM PAREDES, DUAS DEMÃOS. AF_06/2014</v>
          </cell>
          <cell r="D6904" t="str">
            <v>M2</v>
          </cell>
          <cell r="E6904" t="str">
            <v>8,03</v>
          </cell>
          <cell r="F6904" t="str">
            <v>8,14</v>
          </cell>
        </row>
        <row r="6905">
          <cell r="A6905" t="str">
            <v>88494</v>
          </cell>
          <cell r="B6905" t="str">
            <v>APLICAÇÃO E LIXAMENTO DE MASSA LÁTEX EM TETO, UMA DEMÃO. AF_06/2014</v>
          </cell>
          <cell r="D6905" t="str">
            <v>M2</v>
          </cell>
          <cell r="E6905" t="str">
            <v>14,74</v>
          </cell>
          <cell r="F6905" t="str">
            <v>16,00</v>
          </cell>
        </row>
        <row r="6906">
          <cell r="A6906" t="str">
            <v>88495</v>
          </cell>
          <cell r="B6906" t="str">
            <v>APLICAÇÃO E LIXAMENTO DE MASSA LÁTEX EM PAREDES, UMA DEMÃO. AF_06/2014</v>
          </cell>
          <cell r="D6906" t="str">
            <v>M2</v>
          </cell>
          <cell r="E6906" t="str">
            <v>8,35</v>
          </cell>
          <cell r="F6906" t="str">
            <v>8,94</v>
          </cell>
        </row>
        <row r="6907">
          <cell r="A6907" t="str">
            <v>88496</v>
          </cell>
          <cell r="B6907" t="str">
            <v>APLICAÇÃO E LIXAMENTO DE MASSA LÁTEX EM TETO, DUAS DEMÃOS. AF_06/2014</v>
          </cell>
          <cell r="D6907" t="str">
            <v>M2</v>
          </cell>
          <cell r="E6907" t="str">
            <v>20,11</v>
          </cell>
          <cell r="F6907" t="str">
            <v>21,79</v>
          </cell>
        </row>
        <row r="6908">
          <cell r="A6908" t="str">
            <v>88497</v>
          </cell>
          <cell r="B6908" t="str">
            <v>APLICAÇÃO E LIXAMENTO DE MASSA LÁTEX EM PAREDES, DUAS DEMÃOS. AF_06/2014</v>
          </cell>
          <cell r="D6908" t="str">
            <v>M2</v>
          </cell>
          <cell r="E6908" t="str">
            <v>11,58</v>
          </cell>
          <cell r="F6908" t="str">
            <v>12,35</v>
          </cell>
        </row>
        <row r="6909">
          <cell r="A6909" t="str">
            <v>95305</v>
          </cell>
          <cell r="B6909" t="str">
            <v>TEXTURA ACRÍLICA, APLICAÇÃO MANUAL EM PAREDE, UMA DEMÃO. AF_09/2016</v>
          </cell>
          <cell r="D6909" t="str">
            <v>M2</v>
          </cell>
          <cell r="E6909" t="str">
            <v>11,04</v>
          </cell>
          <cell r="F6909" t="str">
            <v>11,51</v>
          </cell>
        </row>
        <row r="6910">
          <cell r="A6910" t="str">
            <v>95306</v>
          </cell>
          <cell r="B6910" t="str">
            <v>TEXTURA ACRÍLICA, APLICAÇÃO MANUAL EM TETO, UMA DEMÃO. AF_09/2016</v>
          </cell>
          <cell r="D6910" t="str">
            <v>M2</v>
          </cell>
          <cell r="E6910" t="str">
            <v>12,73</v>
          </cell>
          <cell r="F6910" t="str">
            <v>13,38</v>
          </cell>
        </row>
        <row r="6911">
          <cell r="A6911" t="str">
            <v>95622</v>
          </cell>
          <cell r="B6911" t="str">
            <v>APLICAÇÃO MANUAL DE TINTA LÁTEX ACRÍLICA EM PANOS COM PRESENÇA DE VÃOS DE EDIFÍCIOS DE MÚLTIPLOS PAVIMENTOS, DUAS DEMÃOS. AF_11/2016</v>
          </cell>
          <cell r="D6911" t="str">
            <v>M2</v>
          </cell>
          <cell r="E6911" t="str">
            <v>10,54</v>
          </cell>
          <cell r="F6911" t="str">
            <v>11,26</v>
          </cell>
        </row>
        <row r="6912">
          <cell r="A6912" t="str">
            <v>95623</v>
          </cell>
          <cell r="B6912" t="str">
            <v>APLICAÇÃO MANUAL DE TINTA LÁTEX ACRÍLICA EM PANOS SEM PRESENÇA DE VÃOS DE EDIFÍCIOS DE MÚLTIPLOS PAVIMENTOS, DUAS DEMÃOS. AF_11/2016</v>
          </cell>
          <cell r="D6912" t="str">
            <v>M2</v>
          </cell>
          <cell r="E6912" t="str">
            <v>8,16</v>
          </cell>
          <cell r="F6912" t="str">
            <v>8,63</v>
          </cell>
        </row>
        <row r="6913">
          <cell r="A6913" t="str">
            <v>95624</v>
          </cell>
          <cell r="B6913" t="str">
            <v>APLICAÇÃO MANUAL DE TINTA LÁTEX ACRÍLICA EM SUPERFÍCIES EXTERNAS DE SACADA DE EDIFÍCIOS DE MÚLTIPLOS PAVIMENTOS, DUAS DEMÃOS. AF_11/2016</v>
          </cell>
          <cell r="D6913" t="str">
            <v>M2</v>
          </cell>
          <cell r="E6913" t="str">
            <v>15,38</v>
          </cell>
          <cell r="F6913" t="str">
            <v>16,61</v>
          </cell>
        </row>
        <row r="6914">
          <cell r="A6914" t="str">
            <v>95625</v>
          </cell>
          <cell r="B6914" t="str">
            <v>APLICAÇÃO MANUAL DE TINTA LÁTEX ACRÍLICA EM SUPERFÍCIES INTERNAS DE SACADA DE EDIFÍCIOS DE MÚLTIPLOS PAVIMENTOS, DUAS DEMÃOS. AF_11/2016</v>
          </cell>
          <cell r="D6914" t="str">
            <v>M2</v>
          </cell>
          <cell r="E6914" t="str">
            <v>16,91</v>
          </cell>
          <cell r="F6914" t="str">
            <v>18,31</v>
          </cell>
        </row>
        <row r="6915">
          <cell r="A6915" t="str">
            <v>95626</v>
          </cell>
          <cell r="B6915" t="str">
            <v>APLICAÇÃO MANUAL DE TINTA LÁTEX ACRÍLICA EM PAREDE EXTERNAS DE CASAS, DUAS DEMÃOS. AF_11/2016</v>
          </cell>
          <cell r="D6915" t="str">
            <v>M2</v>
          </cell>
          <cell r="E6915" t="str">
            <v>11,31</v>
          </cell>
          <cell r="F6915" t="str">
            <v>12,12</v>
          </cell>
        </row>
        <row r="6916">
          <cell r="A6916" t="str">
            <v>96126</v>
          </cell>
          <cell r="B6916" t="str">
            <v>APLICAÇÃO MANUAL DE MASSA ACRÍLICA EM PANOS DE FACHADA COM PRESENÇA DE VÃOS, DE EDIFÍCIOS DE MÚLTIPLOS PAVIMENTOS, UMA DEMÃO. AF_05/2017</v>
          </cell>
          <cell r="D6916" t="str">
            <v>M2</v>
          </cell>
          <cell r="E6916" t="str">
            <v>14,11</v>
          </cell>
          <cell r="F6916" t="str">
            <v>15,00</v>
          </cell>
        </row>
        <row r="6917">
          <cell r="A6917" t="str">
            <v>96127</v>
          </cell>
          <cell r="B6917" t="str">
            <v>APLICAÇÃO MANUAL DE MASSA ACRÍLICA EM PANOS DE FACHADA SEM PRESENÇA DE VÃOS, DE EDIFÍCIOS DE MÚLTIPLOS PAVIMENTOS, UMA DEMÃO. AF_05/2017</v>
          </cell>
          <cell r="D6917" t="str">
            <v>M2</v>
          </cell>
          <cell r="E6917" t="str">
            <v>11,13</v>
          </cell>
          <cell r="F6917" t="str">
            <v>11,72</v>
          </cell>
        </row>
        <row r="6918">
          <cell r="A6918" t="str">
            <v>96128</v>
          </cell>
          <cell r="B6918" t="str">
            <v>APLICAÇÃO MANUAL DE MASSA ACRÍLICA EM SUPERFÍCIES EXTERNAS DE SACADA DE EDIFÍCIOS DE MÚLTIPLOS PAVIMENTOS, UMA DEMÃO. AF_05/2017</v>
          </cell>
          <cell r="D6918" t="str">
            <v>M2</v>
          </cell>
          <cell r="E6918" t="str">
            <v>20,13</v>
          </cell>
          <cell r="F6918" t="str">
            <v>21,67</v>
          </cell>
        </row>
        <row r="6919">
          <cell r="A6919" t="str">
            <v>96129</v>
          </cell>
          <cell r="B6919" t="str">
            <v>APLICAÇÃO MANUAL DE MASSA ACRÍLICA EM SUPERFÍCIES INTERNAS DE SACADA DE EDIFÍCIOS DE MÚLTIPLOS PAVIMENTOS, UMA DEMÃO. AF_05/2017</v>
          </cell>
          <cell r="D6919" t="str">
            <v>M2</v>
          </cell>
          <cell r="E6919" t="str">
            <v>22,05</v>
          </cell>
          <cell r="F6919" t="str">
            <v>23,78</v>
          </cell>
        </row>
        <row r="6920">
          <cell r="A6920" t="str">
            <v>96130</v>
          </cell>
          <cell r="B6920" t="str">
            <v>APLICAÇÃO MANUAL DE MASSA ACRÍLICA EM PAREDES EXTERNAS DE CASAS, UMA DEMÃO. AF_05/2017</v>
          </cell>
          <cell r="D6920" t="str">
            <v>M2</v>
          </cell>
          <cell r="E6920" t="str">
            <v>15,04</v>
          </cell>
          <cell r="F6920" t="str">
            <v>16,03</v>
          </cell>
        </row>
        <row r="6921">
          <cell r="A6921" t="str">
            <v>96131</v>
          </cell>
          <cell r="B6921" t="str">
            <v>APLICAÇÃO MANUAL DE MASSA ACRÍLICA EM PANOS DE FACHADA COM PRESENÇA DE VÃOS, DE EDIFÍCIOS DE MÚLTIPLOS PAVIMENTOS, DUAS DEMÃOS. AF_05/2017</v>
          </cell>
          <cell r="D6921" t="str">
            <v>M2</v>
          </cell>
          <cell r="E6921" t="str">
            <v>19,65</v>
          </cell>
          <cell r="F6921" t="str">
            <v>20,85</v>
          </cell>
        </row>
        <row r="6922">
          <cell r="A6922" t="str">
            <v>96132</v>
          </cell>
          <cell r="B6922" t="str">
            <v>APLICAÇÃO MANUAL DE MASSA ACRÍLICA EM PANOS DE FACHADA SEM PRESENÇA DE VÃOS, DE EDIFÍCIOS DE MÚLTIPLOS PAVIMENTOS, DUAS DEMÃOS. AF_05/2017</v>
          </cell>
          <cell r="D6922" t="str">
            <v>M2</v>
          </cell>
          <cell r="E6922" t="str">
            <v>15,70</v>
          </cell>
          <cell r="F6922" t="str">
            <v>16,47</v>
          </cell>
        </row>
        <row r="6923">
          <cell r="A6923" t="str">
            <v>96133</v>
          </cell>
          <cell r="B6923" t="str">
            <v>APLICAÇÃO MANUAL DE MASSA ACRÍLICA EM SUPERFÍCIES EXTERNAS DE SACADA DE EDIFÍCIOS DE MÚLTIPLOS PAVIMENTOS, DUAS DEMÃOS. AF_05/2017</v>
          </cell>
          <cell r="D6923" t="str">
            <v>M2</v>
          </cell>
          <cell r="E6923" t="str">
            <v>27,67</v>
          </cell>
          <cell r="F6923" t="str">
            <v>29,71</v>
          </cell>
        </row>
        <row r="6924">
          <cell r="A6924" t="str">
            <v>96134</v>
          </cell>
          <cell r="B6924" t="str">
            <v>APLICAÇÃO MANUAL DE MASSA ACRÍLICA EM SUPERFÍCIES INTERNAS DE SACADA DE EDIFÍCIOS DE MÚLTIPLOS PAVIMENTOS, DUAS DEMÃOS. AF_05/2017</v>
          </cell>
          <cell r="D6924" t="str">
            <v>M2</v>
          </cell>
          <cell r="E6924" t="str">
            <v>30,22</v>
          </cell>
          <cell r="F6924" t="str">
            <v>32,53</v>
          </cell>
        </row>
        <row r="6925">
          <cell r="A6925" t="str">
            <v>96135</v>
          </cell>
          <cell r="B6925" t="str">
            <v>APLICAÇÃO MANUAL DE MASSA ACRÍLICA EM PAREDES EXTERNAS DE CASAS, DUAS DEMÃOS. AF_05/2017</v>
          </cell>
          <cell r="D6925" t="str">
            <v>M2</v>
          </cell>
          <cell r="E6925" t="str">
            <v>20,93</v>
          </cell>
          <cell r="F6925" t="str">
            <v>22,26</v>
          </cell>
        </row>
        <row r="6926">
          <cell r="A6926" t="str">
            <v>79460</v>
          </cell>
          <cell r="B6926" t="str">
            <v>PINTURA EPOXI, DUAS DEMAOS</v>
          </cell>
          <cell r="D6926" t="str">
            <v>M2</v>
          </cell>
          <cell r="E6926" t="str">
            <v>37,60</v>
          </cell>
          <cell r="F6926" t="str">
            <v>38,90</v>
          </cell>
        </row>
        <row r="6927">
          <cell r="A6927" t="str">
            <v>79465</v>
          </cell>
          <cell r="B6927" t="str">
            <v>PINTURA COM TINTA A BASE DE BORRACHA CLORADA, 2 DEMAOS</v>
          </cell>
          <cell r="D6927" t="str">
            <v>M2</v>
          </cell>
          <cell r="E6927" t="str">
            <v>35,47</v>
          </cell>
          <cell r="F6927" t="str">
            <v>37,04</v>
          </cell>
        </row>
        <row r="6928">
          <cell r="A6928" t="str">
            <v>79514/1</v>
          </cell>
          <cell r="B6928" t="str">
            <v>PINTURA EPOXI, TRES DEMAOS</v>
          </cell>
          <cell r="D6928" t="str">
            <v>M2</v>
          </cell>
          <cell r="E6928" t="str">
            <v>52,63</v>
          </cell>
          <cell r="F6928" t="str">
            <v>54,20</v>
          </cell>
        </row>
        <row r="6929">
          <cell r="A6929" t="str">
            <v>84647</v>
          </cell>
          <cell r="B6929" t="str">
            <v>PINTURA EPOXI INCLUSO EMASSAMENTO E FUNDO PREPARADOR</v>
          </cell>
          <cell r="D6929" t="str">
            <v>M2</v>
          </cell>
          <cell r="E6929" t="str">
            <v>123,92</v>
          </cell>
          <cell r="F6929" t="str">
            <v>130,44</v>
          </cell>
        </row>
        <row r="6930">
          <cell r="A6930" t="str">
            <v>84656</v>
          </cell>
          <cell r="B6930" t="str">
            <v>TRATAMENTO EM  CONCRETO COM ESTUQUE E LIXAMENTO</v>
          </cell>
          <cell r="D6930" t="str">
            <v>M2</v>
          </cell>
          <cell r="E6930" t="str">
            <v>27,44</v>
          </cell>
          <cell r="F6930" t="str">
            <v>30,14</v>
          </cell>
        </row>
        <row r="6931">
          <cell r="A6931" t="str">
            <v>6082</v>
          </cell>
          <cell r="B6931" t="str">
            <v>PINTURA EM VERNIZ SINTETICO BRILHANTE EM MADEIRA, TRES DEMAOS</v>
          </cell>
          <cell r="D6931" t="str">
            <v>M2</v>
          </cell>
          <cell r="E6931" t="str">
            <v>14,95</v>
          </cell>
          <cell r="F6931" t="str">
            <v>16,18</v>
          </cell>
        </row>
        <row r="6932">
          <cell r="A6932" t="str">
            <v>40905</v>
          </cell>
          <cell r="B6932" t="str">
            <v>VERNIZ SINTETICO EM MADEIRA, DUAS DEMAOS</v>
          </cell>
          <cell r="D6932" t="str">
            <v>M2</v>
          </cell>
          <cell r="E6932" t="str">
            <v>19,62</v>
          </cell>
          <cell r="F6932" t="str">
            <v>20,85</v>
          </cell>
        </row>
        <row r="6933">
          <cell r="A6933" t="str">
            <v>73739/1</v>
          </cell>
          <cell r="B6933" t="str">
            <v>PINTURA ESMALTE ACETINADO EM MADEIRA, DUAS DEMAOS</v>
          </cell>
          <cell r="D6933" t="str">
            <v>M2</v>
          </cell>
          <cell r="E6933" t="str">
            <v>14,37</v>
          </cell>
          <cell r="F6933" t="str">
            <v>15,45</v>
          </cell>
        </row>
        <row r="6934">
          <cell r="A6934" t="str">
            <v>74065/1</v>
          </cell>
          <cell r="B6934" t="str">
            <v>PINTURA ESMALTE FOSCO PARA MADEIRA, DUAS DEMAOS, SOBRE FUNDO NIVELADOR BRANCO</v>
          </cell>
          <cell r="D6934" t="str">
            <v>M2</v>
          </cell>
          <cell r="E6934" t="str">
            <v>21,52</v>
          </cell>
          <cell r="F6934" t="str">
            <v>22,82</v>
          </cell>
        </row>
        <row r="6935">
          <cell r="A6935" t="str">
            <v>74065/2</v>
          </cell>
          <cell r="B6935" t="str">
            <v>PINTURA ESMALTE ACETINADO PARA MADEIRA, DUAS DEMAOS, SOBRE FUNDO NIVELADOR BRANCO</v>
          </cell>
          <cell r="D6935" t="str">
            <v>M2</v>
          </cell>
          <cell r="E6935" t="str">
            <v>21,18</v>
          </cell>
          <cell r="F6935" t="str">
            <v>22,48</v>
          </cell>
        </row>
        <row r="6936">
          <cell r="A6936" t="str">
            <v>74065/3</v>
          </cell>
          <cell r="B6936" t="str">
            <v>PINTURA ESMALTE BRILHANTE PARA MADEIRA, DUAS DEMAOS, SOBRE FUNDO NIVELADOR BRANCO</v>
          </cell>
          <cell r="D6936" t="str">
            <v>M2</v>
          </cell>
          <cell r="E6936" t="str">
            <v>21,08</v>
          </cell>
          <cell r="F6936" t="str">
            <v>22,38</v>
          </cell>
        </row>
        <row r="6937">
          <cell r="A6937" t="str">
            <v>79463</v>
          </cell>
          <cell r="B6937" t="str">
            <v>PINTURA A OLEO, 1 DEMAO</v>
          </cell>
          <cell r="D6937" t="str">
            <v>M2</v>
          </cell>
          <cell r="E6937" t="str">
            <v>12,15</v>
          </cell>
          <cell r="F6937" t="str">
            <v>13,19</v>
          </cell>
        </row>
        <row r="6938">
          <cell r="A6938" t="str">
            <v>79464</v>
          </cell>
          <cell r="B6938" t="str">
            <v>PINTURA A OLEO, 2 DEMAOS</v>
          </cell>
          <cell r="D6938" t="str">
            <v>M2</v>
          </cell>
          <cell r="E6938" t="str">
            <v>16,28</v>
          </cell>
          <cell r="F6938" t="str">
            <v>17,58</v>
          </cell>
        </row>
        <row r="6939">
          <cell r="A6939" t="str">
            <v>79466</v>
          </cell>
          <cell r="B6939" t="str">
            <v>PINTURA COM VERNIZ POLIURETANO, 2 DEMAOS</v>
          </cell>
          <cell r="D6939" t="str">
            <v>M2</v>
          </cell>
          <cell r="E6939" t="str">
            <v>16,89</v>
          </cell>
          <cell r="F6939" t="str">
            <v>17,95</v>
          </cell>
        </row>
        <row r="6940">
          <cell r="A6940" t="str">
            <v>79497/1</v>
          </cell>
          <cell r="B6940" t="str">
            <v>PINTURA A OLEO, 3 DEMAOS</v>
          </cell>
          <cell r="D6940" t="str">
            <v>M2</v>
          </cell>
          <cell r="E6940" t="str">
            <v>20,16</v>
          </cell>
          <cell r="F6940" t="str">
            <v>21,73</v>
          </cell>
        </row>
        <row r="6941">
          <cell r="A6941" t="str">
            <v>84645</v>
          </cell>
          <cell r="B6941" t="str">
            <v>VERNIZ SINTETICO BRILHANTE, 2 DEMAOS</v>
          </cell>
          <cell r="D6941" t="str">
            <v>M2</v>
          </cell>
          <cell r="E6941" t="str">
            <v>16,63</v>
          </cell>
          <cell r="F6941" t="str">
            <v>17,69</v>
          </cell>
        </row>
        <row r="6942">
          <cell r="A6942" t="str">
            <v>84657</v>
          </cell>
          <cell r="B6942" t="str">
            <v>FUNDO SINTETICO NIVELADOR BRANCO</v>
          </cell>
          <cell r="D6942" t="str">
            <v>M2</v>
          </cell>
          <cell r="E6942" t="str">
            <v>9,36</v>
          </cell>
          <cell r="F6942" t="str">
            <v>9,80</v>
          </cell>
        </row>
        <row r="6943">
          <cell r="A6943" t="str">
            <v>84659</v>
          </cell>
          <cell r="B6943" t="str">
            <v>PINTURA ESMALTE FOSCO EM MADEIRA, DUAS DEMAOS</v>
          </cell>
          <cell r="D6943" t="str">
            <v>M2</v>
          </cell>
          <cell r="E6943" t="str">
            <v>13,28</v>
          </cell>
          <cell r="F6943" t="str">
            <v>14,24</v>
          </cell>
        </row>
        <row r="6944">
          <cell r="A6944" t="str">
            <v>84679</v>
          </cell>
          <cell r="B6944" t="str">
            <v>PINTURA IMUNIZANTE PARA MADEIRA, DUAS DEMAOS</v>
          </cell>
          <cell r="D6944" t="str">
            <v>M2</v>
          </cell>
          <cell r="E6944" t="str">
            <v>16,49</v>
          </cell>
          <cell r="F6944" t="str">
            <v>17,79</v>
          </cell>
        </row>
        <row r="6945">
          <cell r="A6945" t="str">
            <v>95464</v>
          </cell>
          <cell r="B6945" t="str">
            <v>PINTURA VERNIZ POLIURETANO BRILHANTE EM MADEIRA, TRES DEMAOS</v>
          </cell>
          <cell r="D6945" t="str">
            <v>M2</v>
          </cell>
          <cell r="E6945" t="str">
            <v>19,70</v>
          </cell>
          <cell r="F6945" t="str">
            <v>20,93</v>
          </cell>
        </row>
        <row r="6946">
          <cell r="A6946" t="str">
            <v>100716</v>
          </cell>
          <cell r="B6946" t="str">
            <v>JATEAMENTO ABRASIVO COM GRANALHA DE AÇO EM PERFIL METÁLICO EM FÁBRICA. AF_01/2020</v>
          </cell>
          <cell r="D6946" t="str">
            <v>M2</v>
          </cell>
          <cell r="E6946" t="str">
            <v>21,40</v>
          </cell>
          <cell r="F6946" t="str">
            <v>21,73</v>
          </cell>
        </row>
        <row r="6947">
          <cell r="A6947" t="str">
            <v>100717</v>
          </cell>
          <cell r="B6947" t="str">
            <v>LIXAMENTO MANUAL EM SUPERFÍCIES METÁLICAS EM OBRA. AF_01/2020</v>
          </cell>
          <cell r="D6947" t="str">
            <v>M2</v>
          </cell>
          <cell r="E6947" t="str">
            <v>6,44</v>
          </cell>
          <cell r="F6947" t="str">
            <v>7,03</v>
          </cell>
        </row>
        <row r="6948">
          <cell r="A6948" t="str">
            <v>100718</v>
          </cell>
          <cell r="B6948" t="str">
            <v>COLOCAÇÃO DE FITA PROTETORA PARA PINTURA. AF_01/2020</v>
          </cell>
          <cell r="D6948" t="str">
            <v>M</v>
          </cell>
          <cell r="E6948" t="str">
            <v>0,91</v>
          </cell>
          <cell r="F6948" t="str">
            <v>0,99</v>
          </cell>
        </row>
        <row r="6949">
          <cell r="A6949" t="str">
            <v>100719</v>
          </cell>
          <cell r="B6949" t="str">
            <v>PINTURA COM TINTA ALQUÍDICA DE FUNDO (TIPO ZARCÃO) PULVERIZADA SOBRE PERFIL METÁLICO EXECUTADO EM FÁBRICA (POR DEMÃO). AF_01/2020</v>
          </cell>
          <cell r="D6949" t="str">
            <v>M2</v>
          </cell>
          <cell r="E6949" t="str">
            <v>6,50</v>
          </cell>
          <cell r="F6949" t="str">
            <v>6,62</v>
          </cell>
        </row>
        <row r="6950">
          <cell r="A6950" t="str">
            <v>100720</v>
          </cell>
          <cell r="B6950" t="str">
            <v>PINTURA COM TINTA ALQUÍDICA DE FUNDO (TIPO ZARCÃO) APLICADA A ROLO OU PINCEL SOBRE PERFIL METÁLICO EXECUTADO EM FÁBRICA (POR DEMÃO). AF_01/2020</v>
          </cell>
          <cell r="D6950" t="str">
            <v>M2</v>
          </cell>
          <cell r="E6950" t="str">
            <v>6,68</v>
          </cell>
          <cell r="F6950" t="str">
            <v>7,10</v>
          </cell>
        </row>
        <row r="6951">
          <cell r="A6951" t="str">
            <v>100721</v>
          </cell>
          <cell r="B6951" t="str">
            <v>PINTURA COM TINTA ALQUÍDICA DE FUNDO (TIPO ZARCÃO) PULVERIZADA SOBRE SUPERFÍCIES METÁLICAS (EXCETO PERFIL) EXECUTADO EM OBRA (POR DEMÃO). AF_01/2020</v>
          </cell>
          <cell r="D6951" t="str">
            <v>M2</v>
          </cell>
          <cell r="E6951" t="str">
            <v>15,71</v>
          </cell>
          <cell r="F6951" t="str">
            <v>16,74</v>
          </cell>
        </row>
        <row r="6952">
          <cell r="A6952" t="str">
            <v>100722</v>
          </cell>
          <cell r="B6952" t="str">
            <v>PINTURA COM TINTA ALQUÍDICA DE FUNDO (TIPO ZARCÃO) APLICADA A ROLO OU PINCEL SOBRE SUPERFÍCIES METÁLICAS (EXCETO PERFIL) EXECUTADO EM OBRA (POR DEMÃO). AF_01/2020</v>
          </cell>
          <cell r="D6952" t="str">
            <v>M2</v>
          </cell>
          <cell r="E6952" t="str">
            <v>15,33</v>
          </cell>
          <cell r="F6952" t="str">
            <v>16,66</v>
          </cell>
        </row>
        <row r="6953">
          <cell r="A6953" t="str">
            <v>100723</v>
          </cell>
          <cell r="B6953" t="str">
            <v>PINTURA COM TINTA ALQUÍDICA DE FUNDO E ACABAMENTO (ESMALTE SINTÉTICO GRAFITE) PULVERIZADA SOBRE PERFIL METÁLICO EXECUTADO EM FÁBRICA (POR DEMÃO). AF_01/2020</v>
          </cell>
          <cell r="D6953" t="str">
            <v>M2</v>
          </cell>
          <cell r="E6953" t="str">
            <v>6,36</v>
          </cell>
          <cell r="F6953" t="str">
            <v>6,48</v>
          </cell>
        </row>
        <row r="6954">
          <cell r="A6954" t="str">
            <v>100724</v>
          </cell>
          <cell r="B6954" t="str">
            <v>PINTURA COM TINTA ALQUÍDICA DE FUNDO E ACABAMENTO (ESMALTE SINTÉTICO GRAFITE) APLICADA A ROLO OU PINCEL SOBRE PERFIL METÁLICO EXECUTADO EM FÁBRICA (POR DEMÃO). AF_01/2020</v>
          </cell>
          <cell r="D6954" t="str">
            <v>M2</v>
          </cell>
          <cell r="E6954" t="str">
            <v>8,06</v>
          </cell>
          <cell r="F6954" t="str">
            <v>8,48</v>
          </cell>
        </row>
        <row r="6955">
          <cell r="A6955" t="str">
            <v>100725</v>
          </cell>
          <cell r="B6955" t="str">
            <v>PINTURA COM TINTA ALQUÍDICA DE FUNDO E ACABAMENTO (ESMALTE SINTÉTICO GRAFITE) PULVERIZADA SOBRE SUPERFÍCIES METÁLICAS (EXCETO PERFIL) EXECUTADO EM OBRA (POR DEMÃO). AF_01/2020</v>
          </cell>
          <cell r="D6955" t="str">
            <v>M2</v>
          </cell>
          <cell r="E6955" t="str">
            <v>15,23</v>
          </cell>
          <cell r="F6955" t="str">
            <v>16,26</v>
          </cell>
        </row>
        <row r="6956">
          <cell r="A6956" t="str">
            <v>100726</v>
          </cell>
          <cell r="B6956" t="str">
            <v>PINTURA COM TINTA ALQUÍDICA DE FUNDO E ACABAMENTO (ESMALTE SINTÉTICO GRAFITE) APLICADA A ROLO OU PINCEL SOBRE SUPERFÍCIES METÁLICAS (EXCETO PERFIL) EXECUTADO EM OBRA (POR DEMÃO). AF_01/2020</v>
          </cell>
          <cell r="D6956" t="str">
            <v>M2</v>
          </cell>
          <cell r="E6956" t="str">
            <v>16,64</v>
          </cell>
          <cell r="F6956" t="str">
            <v>17,97</v>
          </cell>
        </row>
        <row r="6957">
          <cell r="A6957" t="str">
            <v>100727</v>
          </cell>
          <cell r="B6957" t="str">
            <v>PINTURA COM TINTA EPOXÍDICA DE FUNDO PULVERIZADA SOBRE PERFIL METÁLICO EXECUTADO EM FÁBRICA (POR DEMÃO). AF_01/2020</v>
          </cell>
          <cell r="D6957" t="str">
            <v>M2</v>
          </cell>
          <cell r="E6957" t="str">
            <v>10,73</v>
          </cell>
          <cell r="F6957" t="str">
            <v>10,86</v>
          </cell>
        </row>
        <row r="6958">
          <cell r="A6958" t="str">
            <v>100728</v>
          </cell>
          <cell r="B6958" t="str">
            <v>PINTURA COM TINTA EPOXÍDICA DE FUNDO APLICADA A ROLO OU PINCEL SOBRE PERFIL METÁLICO EXECUTADO EM FÁBRICA (POR DEMÃO). AF_01/2020</v>
          </cell>
          <cell r="D6958" t="str">
            <v>M2</v>
          </cell>
          <cell r="E6958" t="str">
            <v>10,94</v>
          </cell>
          <cell r="F6958" t="str">
            <v>11,39</v>
          </cell>
        </row>
        <row r="6959">
          <cell r="A6959" t="str">
            <v>100729</v>
          </cell>
          <cell r="B6959" t="str">
            <v>PINTURA COM TINTA EPOXÍDICA DE ACABAMENTO PULVERIZADA SOBRE PERFIL METÁLICO EXECUTADO EM FÁBRICA (POR DEMÃO). AF_01/2020</v>
          </cell>
          <cell r="D6959" t="str">
            <v>M2</v>
          </cell>
          <cell r="E6959" t="str">
            <v>12,85</v>
          </cell>
          <cell r="F6959" t="str">
            <v>12,98</v>
          </cell>
        </row>
        <row r="6960">
          <cell r="A6960" t="str">
            <v>100730</v>
          </cell>
          <cell r="B6960" t="str">
            <v>PINTURA COM TINTA EPOXÍDICA DE ACABAMENTO APLICADA A ROLO OU PINCEL SOBRE PERFIL METÁLICO EXECUTADO EM FÁBRICA (POR DEMÃO). AF_01/2020</v>
          </cell>
          <cell r="D6960" t="str">
            <v>M2</v>
          </cell>
          <cell r="E6960" t="str">
            <v>15,13</v>
          </cell>
          <cell r="F6960" t="str">
            <v>15,58</v>
          </cell>
        </row>
        <row r="6961">
          <cell r="A6961" t="str">
            <v>100733</v>
          </cell>
          <cell r="B6961" t="str">
            <v>PINTURA COM TINTA ACRÍLICA DE FUNDO PULVERIZADA SOBRE SUPERFÍCIES METÁLICAS (EXCETO PERFIL) EXECUTADO EM OBRA (POR DEMÃO). AF_01/2020</v>
          </cell>
          <cell r="D6961" t="str">
            <v>M2</v>
          </cell>
          <cell r="E6961" t="str">
            <v>7,94</v>
          </cell>
          <cell r="F6961" t="str">
            <v>8,54</v>
          </cell>
        </row>
        <row r="6962">
          <cell r="A6962" t="str">
            <v>100734</v>
          </cell>
          <cell r="B6962" t="str">
            <v>PINTURA COM TINTA ACRÍLICA DE FUNDO APLICADA A ROLO OU PINCEL SOBRE SUPERFÍCIES METÁLICAS (EXCETO PERFIL) EXECUTADO EM OBRA (POR DEMÃO). AF_01/2020</v>
          </cell>
          <cell r="D6962" t="str">
            <v>M2</v>
          </cell>
          <cell r="E6962" t="str">
            <v>10,05</v>
          </cell>
          <cell r="F6962" t="str">
            <v>10,94</v>
          </cell>
        </row>
        <row r="6963">
          <cell r="A6963" t="str">
            <v>100735</v>
          </cell>
          <cell r="B6963" t="str">
            <v>PINTURA COM TINTA ACRÍLICA DE ACABAMENTO PULVERIZADA SOBRE SUPERFÍCIES METÁLICAS (EXCETO PERFIL) EXECUTADO EM OBRA (POR DEMÃO). AF_01/2020</v>
          </cell>
          <cell r="D6963" t="str">
            <v>M2</v>
          </cell>
          <cell r="E6963" t="str">
            <v>6,80</v>
          </cell>
          <cell r="F6963" t="str">
            <v>7,40</v>
          </cell>
        </row>
        <row r="6964">
          <cell r="A6964" t="str">
            <v>100736</v>
          </cell>
          <cell r="B6964" t="str">
            <v>PINTURA COM TINTA ACRÍLICA DE ACABAMENTO APLICADA A ROLO OU PINCEL SOBRE SUPERFÍCIES METÁLICAS (EXCETO PERFIL) EXECUTADO EM OBRA (POR DEMÃO). AF_01/2020</v>
          </cell>
          <cell r="D6964" t="str">
            <v>M2</v>
          </cell>
          <cell r="E6964" t="str">
            <v>9,14</v>
          </cell>
          <cell r="F6964" t="str">
            <v>10,03</v>
          </cell>
        </row>
        <row r="6965">
          <cell r="A6965" t="str">
            <v>100739</v>
          </cell>
          <cell r="B6965" t="str">
            <v>PINTURA COM TINTA ALQUÍDICA DE ACABAMENTO (ESMALTE SINTÉTICO ACETINADO) PULVERIZADA SOBRE PERFIL METÁLICO EXECUTADO EM FÁBRICA (POR DEMÃO). AF_01/2020</v>
          </cell>
          <cell r="D6965" t="str">
            <v>M2</v>
          </cell>
          <cell r="E6965" t="str">
            <v>6,00</v>
          </cell>
          <cell r="F6965" t="str">
            <v>6,12</v>
          </cell>
        </row>
        <row r="6966">
          <cell r="A6966" t="str">
            <v>100740</v>
          </cell>
          <cell r="B6966" t="str">
            <v>PINTURA COM TINTA ALQUÍDICA DE ACABAMENTO (ESMALTE SINTÉTICO ACETINADO) APLICADA A ROLO OU PINCEL SOBRE PERFIL METÁLICO EXECUTADO EM FÁBRICA (POR DEMÃO). AF_01/2020</v>
          </cell>
          <cell r="D6966" t="str">
            <v>M2</v>
          </cell>
          <cell r="E6966" t="str">
            <v>6,76</v>
          </cell>
          <cell r="F6966" t="str">
            <v>7,18</v>
          </cell>
        </row>
        <row r="6967">
          <cell r="A6967" t="str">
            <v>100741</v>
          </cell>
          <cell r="B6967" t="str">
            <v>PINTURA COM TINTA ALQUÍDICA DE ACABAMENTO (ESMALTE SINTÉTICO ACETINADO) PULVERIZADA SOBRE SUPERFÍCIES METÁLICAS (EXCETO PERFIL) EXECUTADO EM OBRA (POR DEMÃO). AF_01/2020</v>
          </cell>
          <cell r="D6967" t="str">
            <v>M2</v>
          </cell>
          <cell r="E6967" t="str">
            <v>15,06</v>
          </cell>
          <cell r="F6967" t="str">
            <v>16,09</v>
          </cell>
        </row>
        <row r="6968">
          <cell r="A6968" t="str">
            <v>100742</v>
          </cell>
          <cell r="B6968" t="str">
            <v>PINTURA COM TINTA ALQUÍDICA DE ACABAMENTO (ESMALTE SINTÉTICO ACETINADO) APLICADA A ROLO OU PINCEL SOBRE SUPERFÍCIES METÁLICAS (EXCETO PERFIL) EXECUTADO EM OBRA (POR DEMÃO). AF_01/2020</v>
          </cell>
          <cell r="D6968" t="str">
            <v>M2</v>
          </cell>
          <cell r="E6968" t="str">
            <v>15,38</v>
          </cell>
          <cell r="F6968" t="str">
            <v>16,71</v>
          </cell>
        </row>
        <row r="6969">
          <cell r="A6969" t="str">
            <v>100743</v>
          </cell>
          <cell r="B6969" t="str">
            <v>PINTURA COM TINTA ALQUÍDICA DE ACABAMENTO (ESMALTE SINTÉTICO BRILHANTE) PULVERIZADA SOBRE PERFIL METÁLICO EXECUTADO EM FÁBRICA  (POR DEMÃO). AF_01/2020</v>
          </cell>
          <cell r="D6969" t="str">
            <v>M2</v>
          </cell>
          <cell r="E6969" t="str">
            <v>5,87</v>
          </cell>
          <cell r="F6969" t="str">
            <v>5,99</v>
          </cell>
        </row>
        <row r="6970">
          <cell r="A6970" t="str">
            <v>100744</v>
          </cell>
          <cell r="B6970" t="str">
            <v>PINTURA COM TINTA ALQUÍDICA DE ACABAMENTO (ESMALTE SINTÉTICO BRILHANTE) APLICADA A ROLO OU PINCEL SOBRE PERFIL METÁLICO EXECUTADO EM FÁBRICA (POR DEMÃO). AF_01/2020</v>
          </cell>
          <cell r="D6970" t="str">
            <v>M2</v>
          </cell>
          <cell r="E6970" t="str">
            <v>6,68</v>
          </cell>
          <cell r="F6970" t="str">
            <v>7,10</v>
          </cell>
        </row>
        <row r="6971">
          <cell r="A6971" t="str">
            <v>100745</v>
          </cell>
          <cell r="B6971" t="str">
            <v>PINTURA COM TINTA ALQUÍDICA DE ACABAMENTO (ESMALTE SINTÉTICO BRILHANTE) PULVERIZADA SOBRE SUPERFÍCIES METÁLICAS (EXCETO PERFIL) EXECUTADO EM OBRA  (POR DEMÃO). AF_01/2020</v>
          </cell>
          <cell r="D6971" t="str">
            <v>M2</v>
          </cell>
          <cell r="E6971" t="str">
            <v>14,93</v>
          </cell>
          <cell r="F6971" t="str">
            <v>15,96</v>
          </cell>
        </row>
        <row r="6972">
          <cell r="A6972" t="str">
            <v>100746</v>
          </cell>
          <cell r="B6972" t="str">
            <v>PINTURA COM TINTA ALQUÍDICA DE ACABAMENTO (ESMALTE SINTÉTICO BRILHANTE) APLICADA A ROLO OU PINCEL SOBRE SUPERFÍCIES METÁLICAS (EXCETO PERFIL) EXECUTADO EM OBRA (POR DEMÃO). AF_01/2020</v>
          </cell>
          <cell r="D6972" t="str">
            <v>M2</v>
          </cell>
          <cell r="E6972" t="str">
            <v>15,30</v>
          </cell>
          <cell r="F6972" t="str">
            <v>16,63</v>
          </cell>
        </row>
        <row r="6973">
          <cell r="A6973" t="str">
            <v>100747</v>
          </cell>
          <cell r="B6973" t="str">
            <v>PINTURA COM TINTA ALQUÍDICA DE ACABAMENTO (ESMALTE SINTÉTICO FOSCO) PULVERIZADA SOBRE PERFIL METÁLICO EXECUTADO EM FÁBRICA (POR DEMÃO). AF_01/2020</v>
          </cell>
          <cell r="D6973" t="str">
            <v>M2</v>
          </cell>
          <cell r="E6973" t="str">
            <v>6,41</v>
          </cell>
          <cell r="F6973" t="str">
            <v>6,53</v>
          </cell>
        </row>
        <row r="6974">
          <cell r="A6974" t="str">
            <v>100748</v>
          </cell>
          <cell r="B6974" t="str">
            <v>PINTURA COM TINTA ALQUÍDICA DE ACABAMENTO (ESMALTE SINTÉTICO FOSCO) APLICADA A ROLO OU PINCEL SOBRE PERFIL METÁLICO EXECUTADO EM FÁBRICA (POR DEMÃO). AF_01/2020</v>
          </cell>
          <cell r="D6974" t="str">
            <v>M2</v>
          </cell>
          <cell r="E6974" t="str">
            <v>7,02</v>
          </cell>
          <cell r="F6974" t="str">
            <v>7,44</v>
          </cell>
        </row>
        <row r="6975">
          <cell r="A6975" t="str">
            <v>100749</v>
          </cell>
          <cell r="B6975" t="str">
            <v>PINTURA COM TINTA ALQUÍDICA DE ACABAMENTO (ESMALTE SINTÉTICO FOSCO) PULVERIZADA SOBRE SUPERFÍCIES METÁLICAS (EXCETO PERFIL) EXECUTADO EM OBRA (POR DEMÃO). AF_01/2020</v>
          </cell>
          <cell r="D6975" t="str">
            <v>M2</v>
          </cell>
          <cell r="E6975" t="str">
            <v>15,50</v>
          </cell>
          <cell r="F6975" t="str">
            <v>16,53</v>
          </cell>
        </row>
        <row r="6976">
          <cell r="A6976" t="str">
            <v>100750</v>
          </cell>
          <cell r="B6976" t="str">
            <v>PINTURA COM TINTA ALQUÍDICA DE ACABAMENTO (ESMALTE SINTÉTICO FOSCO) APLICADA A ROLO OU PINCEL SOBRE SUPERFÍCIES METÁLICAS (EXCETO PERFIL) EXECUTADO EM OBRA (POR DEMÃO). AF_01/2020</v>
          </cell>
          <cell r="D6976" t="str">
            <v>M2</v>
          </cell>
          <cell r="E6976" t="str">
            <v>15,65</v>
          </cell>
          <cell r="F6976" t="str">
            <v>16,98</v>
          </cell>
        </row>
        <row r="6977">
          <cell r="A6977" t="str">
            <v>100751</v>
          </cell>
          <cell r="B6977" t="str">
            <v>PINTURA COM TINTA EPOXÍDICA DE ACABAMENTO PULVERIZADA SOBRE PERFIL METÁLICO EXECUTADO EM FÁBRICA (02 DEMÃOS). AF_01/2020</v>
          </cell>
          <cell r="D6977" t="str">
            <v>M2</v>
          </cell>
          <cell r="E6977" t="str">
            <v>25,71</v>
          </cell>
          <cell r="F6977" t="str">
            <v>25,98</v>
          </cell>
        </row>
        <row r="6978">
          <cell r="A6978" t="str">
            <v>100752</v>
          </cell>
          <cell r="B6978" t="str">
            <v>PINTURA COM TINTA EPOXÍDICA DE ACABAMENTO APLICADA A ROLO OU PINCEL SOBRE PERFIL METÁLICO EXECUTADO EM FÁBRICA (02 DEMÃOS). AF_01/2020</v>
          </cell>
          <cell r="D6978" t="str">
            <v>M2</v>
          </cell>
          <cell r="E6978" t="str">
            <v>30,28</v>
          </cell>
          <cell r="F6978" t="str">
            <v>31,18</v>
          </cell>
        </row>
        <row r="6979">
          <cell r="A6979" t="str">
            <v>100753</v>
          </cell>
          <cell r="B6979" t="str">
            <v>PINTURA COM TINTA ACRÍLICA DE ACABAMENTO PULVERIZADA SOBRE SUPERFÍCIES METÁLICAS (EXCETO PERFIL) EXECUTADO EM OBRA (02 DEMÃOS). AF_01/2020</v>
          </cell>
          <cell r="D6979" t="str">
            <v>M2</v>
          </cell>
          <cell r="E6979" t="str">
            <v>13,63</v>
          </cell>
          <cell r="F6979" t="str">
            <v>14,82</v>
          </cell>
        </row>
        <row r="6980">
          <cell r="A6980" t="str">
            <v>100754</v>
          </cell>
          <cell r="B6980" t="str">
            <v>PINTURA COM TINTA ACRÍLICA DE ACABAMENTO APLICADA A ROLO OU PINCEL SOBRE SUPERFÍCIES METÁLICAS (EXCETO PERFIL) EXECUTADO EM OBRA (02 DEMÃOS). AF_01/2020</v>
          </cell>
          <cell r="D6980" t="str">
            <v>M2</v>
          </cell>
          <cell r="E6980" t="str">
            <v>18,29</v>
          </cell>
          <cell r="F6980" t="str">
            <v>20,07</v>
          </cell>
        </row>
        <row r="6981">
          <cell r="A6981" t="str">
            <v>100757</v>
          </cell>
          <cell r="B6981" t="str">
            <v>PINTURA COM TINTA ALQUÍDICA DE ACABAMENTO (ESMALTE SINTÉTICO ACETINADO) PULVERIZADA SOBRE SUPERFÍCIES METÁLICAS (EXCETO PERFIL) EXECUTADO EM OBRA (02 DEMÃOS). AF_01/2020</v>
          </cell>
          <cell r="D6981" t="str">
            <v>M2</v>
          </cell>
          <cell r="E6981" t="str">
            <v>30,13</v>
          </cell>
          <cell r="F6981" t="str">
            <v>32,19</v>
          </cell>
        </row>
        <row r="6982">
          <cell r="A6982" t="str">
            <v>100758</v>
          </cell>
          <cell r="B6982" t="str">
            <v>PINTURA COM TINTA ALQUÍDICA DE ACABAMENTO (ESMALTE SINTÉTICO ACETINADO) APLICADA A ROLO OU PINCEL SOBRE SUPERFÍCIES METÁLICAS (EXCETO PERFIL) EXECUTADO EM OBRA (02 DEMÃOS). AF_01/2020</v>
          </cell>
          <cell r="D6982" t="str">
            <v>M2</v>
          </cell>
          <cell r="E6982" t="str">
            <v>30,79</v>
          </cell>
          <cell r="F6982" t="str">
            <v>33,45</v>
          </cell>
        </row>
        <row r="6983">
          <cell r="A6983" t="str">
            <v>100759</v>
          </cell>
          <cell r="B6983" t="str">
            <v>PINTURA COM TINTA ALQUÍDICA DE ACABAMENTO (ESMALTE SINTÉTICO BRILHANTE) PULVERIZADA SOBRE SUPERFÍCIES METÁLICAS (EXCETO PERFIL) EXECUTADO EM OBRA (02 DEMÃOS). AF_01/2020</v>
          </cell>
          <cell r="D6983" t="str">
            <v>M2</v>
          </cell>
          <cell r="E6983" t="str">
            <v>29,87</v>
          </cell>
          <cell r="F6983" t="str">
            <v>31,93</v>
          </cell>
        </row>
        <row r="6984">
          <cell r="A6984" t="str">
            <v>100760</v>
          </cell>
          <cell r="B6984" t="str">
            <v>PINTURA COM TINTA ALQUÍDICA DE ACABAMENTO (ESMALTE SINTÉTICO BRILHANTE) APLICADA A ROLO OU PINCEL SOBRE SUPERFÍCIES METÁLICAS (EXCETO PERFIL) EXECUTADO EM OBRA (02 DEMÃOS). AF_01/2020</v>
          </cell>
          <cell r="D6984" t="str">
            <v>M2</v>
          </cell>
          <cell r="E6984" t="str">
            <v>30,63</v>
          </cell>
          <cell r="F6984" t="str">
            <v>33,29</v>
          </cell>
        </row>
        <row r="6985">
          <cell r="A6985" t="str">
            <v>100761</v>
          </cell>
          <cell r="B6985" t="str">
            <v>PINTURA COM TINTA ALQUÍDICA DE ACABAMENTO (ESMALTE SINTÉTICO FOSCO) PULVERIZADA SOBRE SUPERFÍCIES METÁLICAS (EXCETO PERFIL) EXECUTADO EM OBRA (02 DEMÃOS). AF_01/2020</v>
          </cell>
          <cell r="D6985" t="str">
            <v>M2</v>
          </cell>
          <cell r="E6985" t="str">
            <v>31,02</v>
          </cell>
          <cell r="F6985" t="str">
            <v>33,08</v>
          </cell>
        </row>
        <row r="6986">
          <cell r="A6986" t="str">
            <v>100762</v>
          </cell>
          <cell r="B6986" t="str">
            <v>PINTURA COM TINTA ALQUÍDICA DE ACABAMENTO (ESMALTE SINTÉTICO FOSCO) APLICADA A ROLO OU PINCEL SOBRE SUPERFÍCIES METÁLICAS (EXCETO PERFIL) EXECUTADO EM OBRA (02 DEMÃOS). AF_01/2020</v>
          </cell>
          <cell r="D6986" t="str">
            <v>M2</v>
          </cell>
          <cell r="E6986" t="str">
            <v>31,34</v>
          </cell>
          <cell r="F6986" t="str">
            <v>34,00</v>
          </cell>
        </row>
        <row r="6987">
          <cell r="A6987" t="str">
            <v>41595</v>
          </cell>
          <cell r="B6987" t="str">
            <v>PINTURA ACRILICA DE FAIXAS DE DEMARCACAO EM QUADRA POLIESPORTIVA, 5 CM DE LARGURA</v>
          </cell>
          <cell r="D6987" t="str">
            <v>M</v>
          </cell>
          <cell r="E6987" t="str">
            <v>9,42</v>
          </cell>
          <cell r="F6987" t="str">
            <v>10,36</v>
          </cell>
        </row>
        <row r="6988">
          <cell r="A6988" t="str">
            <v>73978/1</v>
          </cell>
          <cell r="B6988" t="str">
            <v>PINTURA HIDROFUGANTE COM SILICONE SOBRE PISO CIMENTADO, UMA DEMAO</v>
          </cell>
          <cell r="D6988" t="str">
            <v>M2</v>
          </cell>
          <cell r="E6988" t="str">
            <v>15,37</v>
          </cell>
          <cell r="F6988" t="str">
            <v>16,41</v>
          </cell>
        </row>
        <row r="6989">
          <cell r="A6989" t="str">
            <v>74245/1</v>
          </cell>
          <cell r="B6989" t="str">
            <v>PINTURA ACRILICA EM PISO CIMENTADO DUAS DEMAOS</v>
          </cell>
          <cell r="D6989" t="str">
            <v>M2</v>
          </cell>
          <cell r="E6989" t="str">
            <v>12,12</v>
          </cell>
          <cell r="F6989" t="str">
            <v>13,18</v>
          </cell>
        </row>
        <row r="6990">
          <cell r="A6990" t="str">
            <v>79467</v>
          </cell>
          <cell r="B6990" t="str">
            <v>PINTURA COM TINTA A BASE DE BORRACHA CLORADA , DE FAIXAS DE DEMARCACAO, EM QUADRA POLIESPORTIVA, 5 CM DE LARGURA.</v>
          </cell>
          <cell r="D6990" t="str">
            <v>ML</v>
          </cell>
          <cell r="E6990" t="str">
            <v>11,56</v>
          </cell>
          <cell r="F6990" t="str">
            <v>12,50</v>
          </cell>
        </row>
        <row r="6991">
          <cell r="A6991" t="str">
            <v>79500/2</v>
          </cell>
          <cell r="B6991" t="str">
            <v>PINTURA ACRILICA EM PISO CIMENTADO, TRES DEMAOS</v>
          </cell>
          <cell r="D6991" t="str">
            <v>M2</v>
          </cell>
          <cell r="E6991" t="str">
            <v>16,96</v>
          </cell>
          <cell r="F6991" t="str">
            <v>18,39</v>
          </cell>
        </row>
        <row r="6992">
          <cell r="A6992" t="str">
            <v>84663</v>
          </cell>
          <cell r="B6992" t="str">
            <v>APLICACAO DE VERNIZ POLIURETANO FOSCO SOBRE PISO DE PEDRAS DECORATIVAS, 3 DEMAOS</v>
          </cell>
          <cell r="D6992" t="str">
            <v>M2</v>
          </cell>
          <cell r="E6992" t="str">
            <v>19,96</v>
          </cell>
          <cell r="F6992" t="str">
            <v>21,29</v>
          </cell>
        </row>
        <row r="6993">
          <cell r="A6993" t="str">
            <v>84665</v>
          </cell>
          <cell r="B6993" t="str">
            <v>PINTURA ACRILICA PARA SINALIZAÇÃO HORIZONTAL EM PISO CIMENTADO</v>
          </cell>
          <cell r="D6993" t="str">
            <v>M2</v>
          </cell>
          <cell r="E6993" t="str">
            <v>17,99</v>
          </cell>
          <cell r="F6993" t="str">
            <v>19,45</v>
          </cell>
        </row>
        <row r="6994">
          <cell r="A6994" t="str">
            <v>84666</v>
          </cell>
          <cell r="B6994" t="str">
            <v>POLIMENTO E ENCERAMENTO DE PISO EM MADEIRA</v>
          </cell>
          <cell r="D6994" t="str">
            <v>M2</v>
          </cell>
          <cell r="E6994" t="str">
            <v>17,84</v>
          </cell>
          <cell r="F6994" t="str">
            <v>19,67</v>
          </cell>
        </row>
        <row r="6995">
          <cell r="A6995" t="str">
            <v>75889</v>
          </cell>
          <cell r="B6995" t="str">
            <v>PINTURA PARA TELHAS DE ALUMINIO COM TINTA ESMALTE AUTOMOTIVA</v>
          </cell>
          <cell r="D6995" t="str">
            <v>M2</v>
          </cell>
          <cell r="E6995" t="str">
            <v>16,24</v>
          </cell>
          <cell r="F6995" t="str">
            <v>17,28</v>
          </cell>
        </row>
        <row r="6996">
          <cell r="A6996" t="str">
            <v>72191</v>
          </cell>
          <cell r="B6996" t="str">
            <v>RECOLOCACAO DE TACOS DE MADEIRA COM REAPROVEITAMENTO DE MATERIAL E ASSENTAMENTO COM ARGAMASSA 1:4 (CIMENTO E AREIA)</v>
          </cell>
          <cell r="D6996" t="str">
            <v>M2</v>
          </cell>
          <cell r="E6996" t="str">
            <v>67,39</v>
          </cell>
          <cell r="F6996" t="str">
            <v>73,72</v>
          </cell>
        </row>
        <row r="6997">
          <cell r="A6997" t="str">
            <v>73734/1</v>
          </cell>
          <cell r="B6997" t="str">
            <v>PISO EM TACO DE MADEIRA 7X21CM, ASSENTADO COM ARGAMASSA TRACO 1:4 (CIMENTO E AREIA MEDIA)</v>
          </cell>
          <cell r="D6997" t="str">
            <v>M2</v>
          </cell>
          <cell r="E6997" t="str">
            <v>136,35</v>
          </cell>
          <cell r="F6997" t="str">
            <v>140,45</v>
          </cell>
        </row>
        <row r="6998">
          <cell r="A6998" t="str">
            <v>84181</v>
          </cell>
          <cell r="B6998" t="str">
            <v>PISO EM TACO DE MADEIRA 7X21CM, FIXADO COM COLA BASE DE PVA</v>
          </cell>
          <cell r="D6998" t="str">
            <v>M2</v>
          </cell>
          <cell r="E6998" t="str">
            <v>112,24</v>
          </cell>
          <cell r="F6998" t="str">
            <v>113,82</v>
          </cell>
        </row>
        <row r="6999">
          <cell r="A6999" t="str">
            <v>87246</v>
          </cell>
          <cell r="B6999" t="str">
            <v>REVESTIMENTO CERÂMICO PARA PISO COM PLACAS TIPO ESMALTADA EXTRA DE DIMENSÕES 35X35 CM APLICADA EM AMBIENTES DE ÁREA MENOR QUE 5 M2. AF_06/2014</v>
          </cell>
          <cell r="D6999" t="str">
            <v>M2</v>
          </cell>
          <cell r="E6999" t="str">
            <v>37,68</v>
          </cell>
          <cell r="F6999" t="str">
            <v>39,32</v>
          </cell>
        </row>
        <row r="7000">
          <cell r="A7000" t="str">
            <v>87247</v>
          </cell>
          <cell r="B7000" t="str">
            <v>REVESTIMENTO CERÂMICO PARA PISO COM PLACAS TIPO ESMALTADA EXTRA DE DIMENSÕES 35X35 CM APLICADA EM AMBIENTES DE ÁREA ENTRE 5 M2 E 10 M2. AF_06/2014</v>
          </cell>
          <cell r="D7000" t="str">
            <v>M2</v>
          </cell>
          <cell r="E7000" t="str">
            <v>32,83</v>
          </cell>
          <cell r="F7000" t="str">
            <v>33,97</v>
          </cell>
        </row>
        <row r="7001">
          <cell r="A7001" t="str">
            <v>87248</v>
          </cell>
          <cell r="B7001" t="str">
            <v>REVESTIMENTO CERÂMICO PARA PISO COM PLACAS TIPO ESMALTADA EXTRA DE DIMENSÕES 35X35 CM APLICADA EM AMBIENTES DE ÁREA MAIOR QUE 10 M2. AF_06/2014</v>
          </cell>
          <cell r="D7001" t="str">
            <v>M2</v>
          </cell>
          <cell r="E7001" t="str">
            <v>28,83</v>
          </cell>
          <cell r="F7001" t="str">
            <v>29,53</v>
          </cell>
        </row>
        <row r="7002">
          <cell r="A7002" t="str">
            <v>87249</v>
          </cell>
          <cell r="B7002" t="str">
            <v>REVESTIMENTO CERÂMICO PARA PISO COM PLACAS TIPO ESMALTADA EXTRA DE DIMENSÕES 45X45 CM APLICADA EM AMBIENTES DE ÁREA MENOR QUE 5 M2. AF_06/2014</v>
          </cell>
          <cell r="D7002" t="str">
            <v>M2</v>
          </cell>
          <cell r="E7002" t="str">
            <v>42,35</v>
          </cell>
          <cell r="F7002" t="str">
            <v>44,41</v>
          </cell>
        </row>
        <row r="7003">
          <cell r="A7003" t="str">
            <v>87250</v>
          </cell>
          <cell r="B7003" t="str">
            <v>REVESTIMENTO CERÂMICO PARA PISO COM PLACAS TIPO ESMALTADA EXTRA DE DIMENSÕES 45X45 CM APLICADA EM AMBIENTES DE ÁREA ENTRE 5 M2 E 10 M2. AF_06/2014</v>
          </cell>
          <cell r="D7003" t="str">
            <v>M2</v>
          </cell>
          <cell r="E7003" t="str">
            <v>34,68</v>
          </cell>
          <cell r="F7003" t="str">
            <v>35,95</v>
          </cell>
        </row>
        <row r="7004">
          <cell r="A7004" t="str">
            <v>87251</v>
          </cell>
          <cell r="B7004" t="str">
            <v>REVESTIMENTO CERÂMICO PARA PISO COM PLACAS TIPO ESMALTADA EXTRA DE DIMENSÕES 45X45 CM APLICADA EM AMBIENTES DE ÁREA MAIOR QUE 10 M2. AF_06/2014</v>
          </cell>
          <cell r="D7004" t="str">
            <v>M2</v>
          </cell>
          <cell r="E7004" t="str">
            <v>29,66</v>
          </cell>
          <cell r="F7004" t="str">
            <v>30,40</v>
          </cell>
        </row>
        <row r="7005">
          <cell r="A7005" t="str">
            <v>87255</v>
          </cell>
          <cell r="B7005" t="str">
            <v>REVESTIMENTO CERÂMICO PARA PISO COM PLACAS TIPO ESMALTADA EXTRA DE DIMENSÕES 60X60 CM APLICADA EM AMBIENTES DE ÁREA MENOR QUE 5 M2. AF_06/2014</v>
          </cell>
          <cell r="D7005" t="str">
            <v>M2</v>
          </cell>
          <cell r="E7005" t="str">
            <v>67,39</v>
          </cell>
          <cell r="F7005" t="str">
            <v>69,72</v>
          </cell>
        </row>
        <row r="7006">
          <cell r="A7006" t="str">
            <v>87256</v>
          </cell>
          <cell r="B7006" t="str">
            <v>REVESTIMENTO CERÂMICO PARA PISO COM PLACAS TIPO ESMALTADA EXTRA DE DIMENSÕES 60X60 CM APLICADA EM AMBIENTES DE ÁREA ENTRE 5 M2 E 10 M2. AF_06/2014</v>
          </cell>
          <cell r="D7006" t="str">
            <v>M2</v>
          </cell>
          <cell r="E7006" t="str">
            <v>58,26</v>
          </cell>
          <cell r="F7006" t="str">
            <v>59,73</v>
          </cell>
        </row>
        <row r="7007">
          <cell r="A7007" t="str">
            <v>87257</v>
          </cell>
          <cell r="B7007" t="str">
            <v>REVESTIMENTO CERÂMICO PARA PISO COM PLACAS TIPO ESMALTADA EXTRA DE DIMENSÕES 60X60 CM APLICADA EM AMBIENTES DE ÁREA MAIOR QUE 10 M2. AF_06/2014</v>
          </cell>
          <cell r="D7007" t="str">
            <v>M2</v>
          </cell>
          <cell r="E7007" t="str">
            <v>52,39</v>
          </cell>
          <cell r="F7007" t="str">
            <v>53,25</v>
          </cell>
        </row>
        <row r="7008">
          <cell r="A7008" t="str">
            <v>87258</v>
          </cell>
          <cell r="B7008" t="str">
            <v>REVESTIMENTO CERÂMICO PARA PISO COM PLACAS TIPO PORCELANATO DE DIMENSÕES 45X45 CM APLICADA EM AMBIENTES DE ÁREA MENOR QUE 5 M². AF_06/2014</v>
          </cell>
          <cell r="D7008" t="str">
            <v>M2</v>
          </cell>
          <cell r="E7008" t="str">
            <v>89,75</v>
          </cell>
          <cell r="F7008" t="str">
            <v>92,11</v>
          </cell>
        </row>
        <row r="7009">
          <cell r="A7009" t="str">
            <v>87259</v>
          </cell>
          <cell r="B7009" t="str">
            <v>REVESTIMENTO CERÂMICO PARA PISO COM PLACAS TIPO PORCELANATO DE DIMENSÕES 45X45 CM APLICADA EM AMBIENTES DE ÁREA ENTRE 5 M² E 10 M². AF_06/2014</v>
          </cell>
          <cell r="D7009" t="str">
            <v>M2</v>
          </cell>
          <cell r="E7009" t="str">
            <v>81,10</v>
          </cell>
          <cell r="F7009" t="str">
            <v>82,67</v>
          </cell>
        </row>
        <row r="7010">
          <cell r="A7010" t="str">
            <v>87260</v>
          </cell>
          <cell r="B7010" t="str">
            <v>REVESTIMENTO CERÂMICO PARA PISO COM PLACAS TIPO PORCELANATO DE DIMENSÕES 45X45 CM APLICADA EM AMBIENTES DE ÁREA MAIOR QUE 10 M². AF_06/2014</v>
          </cell>
          <cell r="D7010" t="str">
            <v>M2</v>
          </cell>
          <cell r="E7010" t="str">
            <v>75,96</v>
          </cell>
          <cell r="F7010" t="str">
            <v>77,00</v>
          </cell>
        </row>
        <row r="7011">
          <cell r="A7011" t="str">
            <v>87261</v>
          </cell>
          <cell r="B7011" t="str">
            <v>REVESTIMENTO CERÂMICO PARA PISO COM PLACAS TIPO PORCELANATO DE DIMENSÕES 60X60 CM APLICADA EM AMBIENTES DE ÁREA MENOR QUE 5 M². AF_06/2014</v>
          </cell>
          <cell r="D7011" t="str">
            <v>M2</v>
          </cell>
          <cell r="E7011" t="str">
            <v>102,83</v>
          </cell>
          <cell r="F7011" t="str">
            <v>105,46</v>
          </cell>
        </row>
        <row r="7012">
          <cell r="A7012" t="str">
            <v>87262</v>
          </cell>
          <cell r="B7012" t="str">
            <v>REVESTIMENTO CERÂMICO PARA PISO COM PLACAS TIPO PORCELANATO DE DIMENSÕES 60X60 CM APLICADA EM AMBIENTES DE ÁREA ENTRE 5 M² E 10 M². AF_06/2014</v>
          </cell>
          <cell r="D7012" t="str">
            <v>M2</v>
          </cell>
          <cell r="E7012" t="str">
            <v>92,84</v>
          </cell>
          <cell r="F7012" t="str">
            <v>94,61</v>
          </cell>
        </row>
        <row r="7013">
          <cell r="A7013" t="str">
            <v>87263</v>
          </cell>
          <cell r="B7013" t="str">
            <v>REVESTIMENTO CERÂMICO PARA PISO COM PLACAS TIPO PORCELANATO DE DIMENSÕES 60X60 CM APLICADA EM AMBIENTES DE ÁREA MAIOR QUE 10 M². AF_06/2014</v>
          </cell>
          <cell r="D7013" t="str">
            <v>M2</v>
          </cell>
          <cell r="E7013" t="str">
            <v>86,76</v>
          </cell>
          <cell r="F7013" t="str">
            <v>87,92</v>
          </cell>
        </row>
        <row r="7014">
          <cell r="A7014" t="str">
            <v>89046</v>
          </cell>
          <cell r="B7014" t="str">
            <v>(COMPOSIÇÃO REPRESENTATIVA) DO SERVIÇO DE REVESTIMENTO CERÂMICO PARA PISO COM PLACAS TIPO GRÉS DE DIMENSÕES 35X35 CM, PARA EDIFICAÇÃO HABITACIONAL MULTIFAMILIAR (PRÉDIO). AF_11/2014</v>
          </cell>
          <cell r="D7014" t="str">
            <v>M2</v>
          </cell>
          <cell r="E7014" t="str">
            <v>32,59</v>
          </cell>
          <cell r="F7014" t="str">
            <v>33,70</v>
          </cell>
        </row>
        <row r="7015">
          <cell r="A7015" t="str">
            <v>89171</v>
          </cell>
          <cell r="B7015" t="str">
            <v>(COMPOSIÇÃO REPRESENTATIVA) DO SERVIÇO DE REVESTIMENTO CERÂMICO PARA PISO COM PLACAS TIPO GRÉS DE DIMENSÕES 35X35 CM, PARA EDIFICAÇÃO HABITACIONAL UNIFAMILIAR (CASA) E EDIFICAÇÃO PÚBLICA PADRÃO. AF_11/2014</v>
          </cell>
          <cell r="D7015" t="str">
            <v>M2</v>
          </cell>
          <cell r="E7015" t="str">
            <v>30,64</v>
          </cell>
          <cell r="F7015" t="str">
            <v>31,55</v>
          </cell>
        </row>
        <row r="7016">
          <cell r="A7016" t="str">
            <v>93389</v>
          </cell>
          <cell r="B7016" t="str">
            <v>REVESTIMENTO CERÂMICO PARA PISO COM PLACAS TIPO ESMALTADA PADRÃO POPULAR DE DIMENSÕES 35X35 CM APLICADA EM AMBIENTES DE ÁREA MENOR QUE 5 M2. AF_06/2014</v>
          </cell>
          <cell r="D7016" t="str">
            <v>M2</v>
          </cell>
          <cell r="E7016" t="str">
            <v>34,31</v>
          </cell>
          <cell r="F7016" t="str">
            <v>35,95</v>
          </cell>
        </row>
        <row r="7017">
          <cell r="A7017" t="str">
            <v>93390</v>
          </cell>
          <cell r="B7017" t="str">
            <v>REVESTIMENTO CERÂMICO PARA PISO COM PLACAS TIPO ESMALTADA PADRÃO POPULAR DE DIMENSÕES 35X35 CM APLICADA EM AMBIENTES DE ÁREA ENTRE 5 M2 E 10 M2. AF_06/2014</v>
          </cell>
          <cell r="D7017" t="str">
            <v>M2</v>
          </cell>
          <cell r="E7017" t="str">
            <v>29,53</v>
          </cell>
          <cell r="F7017" t="str">
            <v>30,67</v>
          </cell>
        </row>
        <row r="7018">
          <cell r="A7018" t="str">
            <v>93391</v>
          </cell>
          <cell r="B7018" t="str">
            <v>REVESTIMENTO CERÂMICO PARA PISO COM PLACAS TIPO ESMALTADA PADRÃO POPULAR DE DIMENSÕES 35X35 CM APLICADA EM AMBIENTES DE ÁREA MAIOR QUE 10 M2. AF_06/2014</v>
          </cell>
          <cell r="D7018" t="str">
            <v>M2</v>
          </cell>
          <cell r="E7018" t="str">
            <v>25,53</v>
          </cell>
          <cell r="F7018" t="str">
            <v>26,23</v>
          </cell>
        </row>
        <row r="7019">
          <cell r="A7019" t="str">
            <v>73743/1</v>
          </cell>
          <cell r="B7019" t="str">
            <v>PISO EM PEDRA SÃO TOME ASSENTADO SOBRE ARGAMASSA 1:3 (CIMENTO E AREIA) REJUNTADO COM CIMENTO BRANCO</v>
          </cell>
          <cell r="D7019" t="str">
            <v>M2</v>
          </cell>
          <cell r="E7019" t="str">
            <v>393,52</v>
          </cell>
          <cell r="F7019" t="str">
            <v>396,06</v>
          </cell>
        </row>
        <row r="7020">
          <cell r="A7020" t="str">
            <v>73921/2</v>
          </cell>
          <cell r="B7020" t="str">
            <v>PISO EM PEDRA ARDOSIA ASSENTADO SOBRE ARGAMASSA COLANTE REJUNTADO COM CIMENTO COMUM</v>
          </cell>
          <cell r="D7020" t="str">
            <v>M2</v>
          </cell>
          <cell r="E7020" t="str">
            <v>77,07</v>
          </cell>
          <cell r="F7020" t="str">
            <v>77,95</v>
          </cell>
        </row>
        <row r="7021">
          <cell r="A7021" t="str">
            <v>84183</v>
          </cell>
          <cell r="B7021" t="str">
            <v>PISO EM PEDRA PORTUGUESA ASSENTADO SOBRE BASE DE AREIA, REJUNTADO COM CIMENTO COMUM</v>
          </cell>
          <cell r="D7021" t="str">
            <v>M2</v>
          </cell>
          <cell r="E7021" t="str">
            <v>264,48</v>
          </cell>
          <cell r="F7021" t="str">
            <v>268,08</v>
          </cell>
        </row>
        <row r="7022">
          <cell r="A7022" t="str">
            <v>98670</v>
          </cell>
          <cell r="B7022" t="str">
            <v>PISO EM LADRILHO HIDRÁULICO APLICADO EM AMBIENTES INTERNOS, INCLUSO APLICAÇÃO DE RESINA. AF_06/2018</v>
          </cell>
          <cell r="D7022" t="str">
            <v>M2</v>
          </cell>
          <cell r="E7022" t="str">
            <v>119,72</v>
          </cell>
          <cell r="F7022" t="str">
            <v>125,65</v>
          </cell>
        </row>
        <row r="7023">
          <cell r="A7023" t="str">
            <v>98671</v>
          </cell>
          <cell r="B7023" t="str">
            <v>PISO EM GRANITO APLICADO EM AMBIENTES INTERNOS. AF_06/2018</v>
          </cell>
          <cell r="D7023" t="str">
            <v>M2</v>
          </cell>
          <cell r="E7023" t="str">
            <v>324,36</v>
          </cell>
          <cell r="F7023" t="str">
            <v>327,84</v>
          </cell>
        </row>
        <row r="7024">
          <cell r="A7024" t="str">
            <v>98672</v>
          </cell>
          <cell r="B7024" t="str">
            <v>PISO EM MÁRMORE APLICADO EM AMBIENTES INTERNOS. AF_06/2018</v>
          </cell>
          <cell r="D7024" t="str">
            <v>M2</v>
          </cell>
          <cell r="E7024" t="str">
            <v>467,62</v>
          </cell>
          <cell r="F7024" t="str">
            <v>471,10</v>
          </cell>
        </row>
        <row r="7025">
          <cell r="A7025" t="str">
            <v>98673</v>
          </cell>
          <cell r="B7025" t="str">
            <v>PISO VINÍLICO SEMI-FLEXÍVEL EM PLACAS, PADRÃO LISO, ESPESSURA 3,2 MM, FIXADO COM COLA. AF_06/2018</v>
          </cell>
          <cell r="D7025" t="str">
            <v>M2</v>
          </cell>
          <cell r="E7025" t="str">
            <v>155,96</v>
          </cell>
          <cell r="F7025" t="str">
            <v>156,66</v>
          </cell>
        </row>
        <row r="7026">
          <cell r="A7026" t="str">
            <v>98679</v>
          </cell>
          <cell r="B7026" t="str">
            <v>PISO CIMENTADO, TRAÇO 1:3 (CIMENTO E AREIA), ACABAMENTO LISO, ESPESSURA 2,0 CM, PREPARO MECÂNICO DA ARGAMASSA. AF_06/2018</v>
          </cell>
          <cell r="D7026" t="str">
            <v>M2</v>
          </cell>
          <cell r="E7026" t="str">
            <v>22,44</v>
          </cell>
          <cell r="F7026" t="str">
            <v>23,65</v>
          </cell>
        </row>
        <row r="7027">
          <cell r="A7027" t="str">
            <v>98680</v>
          </cell>
          <cell r="B7027" t="str">
            <v>PISO CIMENTADO, TRAÇO 1:3 (CIMENTO E AREIA), ACABAMENTO LISO, ESPESSURA 3,0 CM, PREPARO MECÂNICO DA ARGAMASSA. AF_06/2018</v>
          </cell>
          <cell r="D7027" t="str">
            <v>M2</v>
          </cell>
          <cell r="E7027" t="str">
            <v>28,03</v>
          </cell>
          <cell r="F7027" t="str">
            <v>29,42</v>
          </cell>
        </row>
        <row r="7028">
          <cell r="A7028" t="str">
            <v>98681</v>
          </cell>
          <cell r="B7028" t="str">
            <v>PISO CIMENTADO, TRAÇO 1:3 (CIMENTO E AREIA), ACABAMENTO RÚSTICO, ESPESSURA 2,0 CM, PREPARO MECÂNICO DA ARGAMASSA. AF_06/2018</v>
          </cell>
          <cell r="D7028" t="str">
            <v>M2</v>
          </cell>
          <cell r="E7028" t="str">
            <v>20,84</v>
          </cell>
          <cell r="F7028" t="str">
            <v>21,90</v>
          </cell>
        </row>
        <row r="7029">
          <cell r="A7029" t="str">
            <v>98682</v>
          </cell>
          <cell r="B7029" t="str">
            <v>PISO CIMENTADO, TRAÇO 1:3 (CIMENTO E AREIA), ACABAMENTO RÚSTICO, ESPESSURA 3,0 CM, PREPARO MECÂNICO DA ARGAMASSA. AF_06/2018</v>
          </cell>
          <cell r="D7029" t="str">
            <v>M2</v>
          </cell>
          <cell r="E7029" t="str">
            <v>26,43</v>
          </cell>
          <cell r="F7029" t="str">
            <v>27,67</v>
          </cell>
        </row>
        <row r="7030">
          <cell r="A7030" t="str">
            <v>98685</v>
          </cell>
          <cell r="B7030" t="str">
            <v>RODAPÉ EM GRANITO, ALTURA 10 CM. AF_06/2018</v>
          </cell>
          <cell r="D7030" t="str">
            <v>M</v>
          </cell>
          <cell r="E7030" t="str">
            <v>58,90</v>
          </cell>
          <cell r="F7030" t="str">
            <v>59,78</v>
          </cell>
        </row>
        <row r="7031">
          <cell r="A7031" t="str">
            <v>98686</v>
          </cell>
          <cell r="B7031" t="str">
            <v>RODAPÉ EM LADRILHO HIDRÁULICO, ALTURA 7 CM. AF_06/2018</v>
          </cell>
          <cell r="D7031" t="str">
            <v>M</v>
          </cell>
          <cell r="E7031" t="str">
            <v>27,72</v>
          </cell>
          <cell r="F7031" t="str">
            <v>29,93</v>
          </cell>
        </row>
        <row r="7032">
          <cell r="A7032" t="str">
            <v>98688</v>
          </cell>
          <cell r="B7032" t="str">
            <v>RODAPÉ EM POLIESTIRENO, ALTURA 5 CM. AF_06/2018</v>
          </cell>
          <cell r="D7032" t="str">
            <v>M</v>
          </cell>
          <cell r="E7032" t="str">
            <v>42,17</v>
          </cell>
          <cell r="F7032" t="str">
            <v>42,46</v>
          </cell>
        </row>
        <row r="7033">
          <cell r="A7033" t="str">
            <v>98689</v>
          </cell>
          <cell r="B7033" t="str">
            <v>SOLEIRA EM GRANITO, LARGURA 15 CM, ESPESSURA 2,0 CM. AF_06/2018</v>
          </cell>
          <cell r="D7033" t="str">
            <v>M</v>
          </cell>
          <cell r="E7033" t="str">
            <v>83,51</v>
          </cell>
          <cell r="F7033" t="str">
            <v>85,11</v>
          </cell>
        </row>
        <row r="7034">
          <cell r="A7034" t="str">
            <v>72187</v>
          </cell>
          <cell r="B7034" t="str">
            <v>PISO DE BORRACHA FRISADO, ESPESSURA 7MM, ASSENTADO COM ARGAMASSA TRACO 1:3 (CIMENTO E AREIA)</v>
          </cell>
          <cell r="D7034" t="str">
            <v>M2</v>
          </cell>
          <cell r="E7034" t="str">
            <v>199,54</v>
          </cell>
          <cell r="F7034" t="str">
            <v>201,21</v>
          </cell>
        </row>
        <row r="7035">
          <cell r="A7035" t="str">
            <v>72188</v>
          </cell>
          <cell r="B7035" t="str">
            <v>PISO DE BORRACHA PASTILHADO, ESPESSURA 7MM, ASSENTADO COM ARGAMASSA TRACO 1:3 (CIMENTO E AREIA)</v>
          </cell>
          <cell r="D7035" t="str">
            <v>M2</v>
          </cell>
          <cell r="E7035" t="str">
            <v>199,54</v>
          </cell>
          <cell r="F7035" t="str">
            <v>201,21</v>
          </cell>
        </row>
        <row r="7036">
          <cell r="A7036" t="str">
            <v>73876/1</v>
          </cell>
          <cell r="B7036" t="str">
            <v>PISO DE BORRACHA PASTILHADO, ESPESSURA 7MM, FIXADO COM COLA</v>
          </cell>
          <cell r="D7036" t="str">
            <v>M2</v>
          </cell>
          <cell r="E7036" t="str">
            <v>184,90</v>
          </cell>
          <cell r="F7036" t="str">
            <v>185,48</v>
          </cell>
        </row>
        <row r="7037">
          <cell r="A7037" t="str">
            <v>84186</v>
          </cell>
          <cell r="B7037" t="str">
            <v>PISO DE BORRACHA CANELADA, ESPESSURA 3,5MM, FIXADO COM COLA</v>
          </cell>
          <cell r="D7037" t="str">
            <v>M2</v>
          </cell>
          <cell r="E7037" t="str">
            <v>78,82</v>
          </cell>
          <cell r="F7037" t="str">
            <v>79,40</v>
          </cell>
        </row>
        <row r="7038">
          <cell r="A7038" t="str">
            <v>84187</v>
          </cell>
          <cell r="B7038" t="str">
            <v>ASSENTAMENTO DE PISO DE BORRACHA PASTILHADA FIXADO COM COLA</v>
          </cell>
          <cell r="D7038" t="str">
            <v>M2</v>
          </cell>
          <cell r="E7038" t="str">
            <v>13,57</v>
          </cell>
          <cell r="F7038" t="str">
            <v>14,15</v>
          </cell>
        </row>
        <row r="7039">
          <cell r="A7039" t="str">
            <v>72815</v>
          </cell>
          <cell r="B7039" t="str">
            <v>APLICACAO DE TINTA A BASE DE EPOXI SOBRE PISO</v>
          </cell>
          <cell r="D7039" t="str">
            <v>M2</v>
          </cell>
          <cell r="E7039" t="str">
            <v>41,73</v>
          </cell>
          <cell r="F7039" t="str">
            <v>43,45</v>
          </cell>
        </row>
        <row r="7040">
          <cell r="A7040" t="str">
            <v>84191</v>
          </cell>
          <cell r="B7040" t="str">
            <v>PISO EM GRANILITE, MARMORITE OU GRANITINA ESPESSURA 8 MM, INCLUSO JUNTAS DE DILATACAO PLASTICAS</v>
          </cell>
          <cell r="D7040" t="str">
            <v>M2</v>
          </cell>
          <cell r="E7040" t="str">
            <v>104,51</v>
          </cell>
          <cell r="F7040" t="str">
            <v>106,45</v>
          </cell>
        </row>
        <row r="7041">
          <cell r="A7041" t="str">
            <v>74111/1</v>
          </cell>
          <cell r="B7041" t="str">
            <v>SOLEIRA / TABEIRA EM MARMORE BRANCO COMUM, POLIDO, LARGURA 5 CM, ESPESSURA 2 CM, ASSENTADA COM ARGAMASSA COLANTE</v>
          </cell>
          <cell r="D7041" t="str">
            <v>M</v>
          </cell>
          <cell r="E7041" t="str">
            <v>39,58</v>
          </cell>
          <cell r="F7041" t="str">
            <v>40,02</v>
          </cell>
        </row>
        <row r="7042">
          <cell r="A7042" t="str">
            <v>98695</v>
          </cell>
          <cell r="B7042" t="str">
            <v>SOLEIRA EM MÁRMORE, LARGURA 15 CM, ESPESSURA 2,0 CM. AF_06/2018</v>
          </cell>
          <cell r="D7042" t="str">
            <v>M</v>
          </cell>
          <cell r="E7042" t="str">
            <v>80,95</v>
          </cell>
          <cell r="F7042" t="str">
            <v>82,55</v>
          </cell>
        </row>
        <row r="7043">
          <cell r="A7043" t="str">
            <v>98697</v>
          </cell>
          <cell r="B7043" t="str">
            <v>RODAPÉ EM MÁRMORE, ALTURA 7 CM. AF_06/2018</v>
          </cell>
          <cell r="D7043" t="str">
            <v>M</v>
          </cell>
          <cell r="E7043" t="str">
            <v>54,06</v>
          </cell>
          <cell r="F7043" t="str">
            <v>54,94</v>
          </cell>
        </row>
        <row r="7044">
          <cell r="A7044" t="str">
            <v>73886/1</v>
          </cell>
          <cell r="B7044" t="str">
            <v>RODAPE EM MADEIRA, ALTURA 7CM, FIXADO EM PECAS DE MADEIRA</v>
          </cell>
          <cell r="D7044" t="str">
            <v>M</v>
          </cell>
          <cell r="E7044" t="str">
            <v>14,07</v>
          </cell>
          <cell r="F7044" t="str">
            <v>14,60</v>
          </cell>
        </row>
        <row r="7045">
          <cell r="A7045" t="str">
            <v>84162</v>
          </cell>
          <cell r="B7045" t="str">
            <v>RODAPE EM MADEIRA, ALTURA 7CM, FIXADO COM COLA</v>
          </cell>
          <cell r="D7045" t="str">
            <v>M</v>
          </cell>
          <cell r="E7045" t="str">
            <v>14,90</v>
          </cell>
          <cell r="F7045" t="str">
            <v>15,50</v>
          </cell>
        </row>
        <row r="7046">
          <cell r="A7046" t="str">
            <v>88648</v>
          </cell>
          <cell r="B7046" t="str">
            <v>RODAPÉ CERÂMICO DE 7CM DE ALTURA COM PLACAS TIPO ESMALTADA EXTRA  DE DIMENSÕES 35X35CM. AF_06/2014</v>
          </cell>
          <cell r="D7046" t="str">
            <v>M</v>
          </cell>
          <cell r="E7046" t="str">
            <v>4,45</v>
          </cell>
          <cell r="F7046" t="str">
            <v>4,63</v>
          </cell>
        </row>
        <row r="7047">
          <cell r="A7047" t="str">
            <v>88649</v>
          </cell>
          <cell r="B7047" t="str">
            <v>RODAPÉ CERÂMICO DE 7CM DE ALTURA COM PLACAS TIPO ESMALTADA EXTRA DE DIMENSÕES 45X45CM. AF_06/2014</v>
          </cell>
          <cell r="D7047" t="str">
            <v>M</v>
          </cell>
          <cell r="E7047" t="str">
            <v>5,01</v>
          </cell>
          <cell r="F7047" t="str">
            <v>5,20</v>
          </cell>
        </row>
        <row r="7048">
          <cell r="A7048" t="str">
            <v>88650</v>
          </cell>
          <cell r="B7048" t="str">
            <v>RODAPÉ CERÂMICO DE 7CM DE ALTURA COM PLACAS TIPO ESMALTADA EXTRA DE DIMENSÕES 60X60CM. AF_06/2014</v>
          </cell>
          <cell r="D7048" t="str">
            <v>M</v>
          </cell>
          <cell r="E7048" t="str">
            <v>9,46</v>
          </cell>
          <cell r="F7048" t="str">
            <v>9,67</v>
          </cell>
        </row>
        <row r="7049">
          <cell r="A7049" t="str">
            <v>96467</v>
          </cell>
          <cell r="B7049" t="str">
            <v>RODAPÉ CERÂMICO DE 7CM DE ALTURA COM PLACAS TIPO ESMALTADA COMERCIAL DE DIMENSÕES 35X35CM (PADRAO POPULAR). AF_06/2017</v>
          </cell>
          <cell r="D7049" t="str">
            <v>M</v>
          </cell>
          <cell r="E7049" t="str">
            <v>4,07</v>
          </cell>
          <cell r="F7049" t="str">
            <v>4,25</v>
          </cell>
        </row>
        <row r="7050">
          <cell r="A7050" t="str">
            <v>73850/1</v>
          </cell>
          <cell r="B7050" t="str">
            <v>RODAPE EM MARMORITE, ALTURA 10CM</v>
          </cell>
          <cell r="D7050" t="str">
            <v>M</v>
          </cell>
          <cell r="E7050" t="str">
            <v>21,84</v>
          </cell>
          <cell r="F7050" t="str">
            <v>23,79</v>
          </cell>
        </row>
        <row r="7051">
          <cell r="A7051" t="str">
            <v>84168</v>
          </cell>
          <cell r="B7051" t="str">
            <v>RODAPE EM ARDOSIA ASSENTADO COM ARGAMASSA TRACO 1:4 (CIMENTO E AREIA) ALTURA 10CM</v>
          </cell>
          <cell r="D7051" t="str">
            <v>M</v>
          </cell>
          <cell r="E7051" t="str">
            <v>32,30</v>
          </cell>
          <cell r="F7051" t="str">
            <v>32,98</v>
          </cell>
        </row>
        <row r="7052">
          <cell r="A7052" t="str">
            <v>68325</v>
          </cell>
          <cell r="B7052" t="str">
            <v>PISO EM CONCRETO 20 MPA PREPARO MECANICO, ESPESSURA 7CM, INCLUSO SELANTE ELASTICO A BASE DE POLIURETANO</v>
          </cell>
          <cell r="D7052" t="str">
            <v>M2</v>
          </cell>
          <cell r="E7052" t="str">
            <v>38,16</v>
          </cell>
          <cell r="F7052" t="str">
            <v>40,32</v>
          </cell>
        </row>
        <row r="7053">
          <cell r="A7053" t="str">
            <v>68333</v>
          </cell>
          <cell r="B7053" t="str">
            <v>PISO EM CONCRETO 20 MPA PREPARO MECANICO, ESPESSURA 7CM, INCLUSO JUNTAS DE DILATACAO EM MADEIRA</v>
          </cell>
          <cell r="D7053" t="str">
            <v>M2</v>
          </cell>
          <cell r="E7053" t="str">
            <v>39,88</v>
          </cell>
          <cell r="F7053" t="str">
            <v>42,19</v>
          </cell>
        </row>
        <row r="7054">
          <cell r="A7054" t="str">
            <v>72183</v>
          </cell>
          <cell r="B7054" t="str">
            <v>PISO EM CONCRETO 20MPA PREPARO MECANICO, ESPESSURA 7 CM, COM ARMACAO EM TELA SOLDADA</v>
          </cell>
          <cell r="D7054" t="str">
            <v>M2</v>
          </cell>
          <cell r="E7054" t="str">
            <v>69,48</v>
          </cell>
          <cell r="F7054" t="str">
            <v>73,25</v>
          </cell>
        </row>
        <row r="7055">
          <cell r="A7055" t="str">
            <v>94990</v>
          </cell>
          <cell r="B7055" t="str">
            <v>EXECUÇÃO DE PASSEIO (CALÇADA) OU PISO DE CONCRETO COM CONCRETO MOLDADO IN LOCO, FEITO EM OBRA, ACABAMENTO CONVENCIONAL, NÃO ARMADO. AF_07/2016</v>
          </cell>
          <cell r="D7055" t="str">
            <v>M3</v>
          </cell>
          <cell r="E7055" t="str">
            <v>487,91</v>
          </cell>
          <cell r="F7055" t="str">
            <v>510,47</v>
          </cell>
        </row>
        <row r="7056">
          <cell r="A7056" t="str">
            <v>94991</v>
          </cell>
          <cell r="B7056" t="str">
            <v>EXECUÇÃO DE PASSEIO (CALÇADA) OU PISO DE CONCRETO COM CONCRETO MOLDADO IN LOCO, USINADO, ACABAMENTO CONVENCIONAL, NÃO ARMADO. AF_07/2016</v>
          </cell>
          <cell r="D7056" t="str">
            <v>M3</v>
          </cell>
          <cell r="E7056" t="str">
            <v>417,56</v>
          </cell>
          <cell r="F7056" t="str">
            <v>426,18</v>
          </cell>
        </row>
        <row r="7057">
          <cell r="A7057" t="str">
            <v>94992</v>
          </cell>
          <cell r="B7057" t="str">
            <v>EXECUÇÃO DE PASSEIO (CALÇADA) OU PISO DE CONCRETO COM CONCRETO MOLDADO IN LOCO, FEITO EM OBRA, ACABAMENTO CONVENCIONAL, ESPESSURA 6 CM, ARMADO. AF_07/2016</v>
          </cell>
          <cell r="D7057" t="str">
            <v>M2</v>
          </cell>
          <cell r="E7057" t="str">
            <v>52,77</v>
          </cell>
          <cell r="F7057" t="str">
            <v>54,47</v>
          </cell>
        </row>
        <row r="7058">
          <cell r="A7058" t="str">
            <v>94993</v>
          </cell>
          <cell r="B7058" t="str">
            <v>EXECUÇÃO DE PASSEIO (CALÇADA) OU PISO DE CONCRETO COM CONCRETO MOLDADO IN LOCO, USINADO, ACABAMENTO CONVENCIONAL, ESPESSURA 6 CM, ARMADO. AF_07/2016</v>
          </cell>
          <cell r="D7058" t="str">
            <v>M2</v>
          </cell>
          <cell r="E7058" t="str">
            <v>48,55</v>
          </cell>
          <cell r="F7058" t="str">
            <v>49,41</v>
          </cell>
        </row>
        <row r="7059">
          <cell r="A7059" t="str">
            <v>94994</v>
          </cell>
          <cell r="B7059" t="str">
            <v>EXECUÇÃO DE PASSEIO (CALÇADA) OU PISO DE CONCRETO COM CONCRETO MOLDADO IN LOCO, FEITO EM OBRA, ACABAMENTO CONVENCIONAL, ESPESSURA 8 CM, ARMADO. AF_07/2016</v>
          </cell>
          <cell r="D7059" t="str">
            <v>M2</v>
          </cell>
          <cell r="E7059" t="str">
            <v>63,89</v>
          </cell>
          <cell r="F7059" t="str">
            <v>66,09</v>
          </cell>
        </row>
        <row r="7060">
          <cell r="A7060" t="str">
            <v>94995</v>
          </cell>
          <cell r="B7060" t="str">
            <v>EXECUÇÃO DE PASSEIO (CALÇADA) OU PISO DE CONCRETO COM CONCRETO MOLDADO IN LOCO, USINADO, ACABAMENTO CONVENCIONAL, ESPESSURA 8 CM, ARMADO. AF_07/2016</v>
          </cell>
          <cell r="D7060" t="str">
            <v>M2</v>
          </cell>
          <cell r="E7060" t="str">
            <v>58,27</v>
          </cell>
          <cell r="F7060" t="str">
            <v>59,36</v>
          </cell>
        </row>
        <row r="7061">
          <cell r="A7061" t="str">
            <v>94996</v>
          </cell>
          <cell r="B7061" t="str">
            <v>EXECUÇÃO DE PASSEIO (CALÇADA) OU PISO DE CONCRETO COM CONCRETO MOLDADO IN LOCO, FEITO EM OBRA, ACABAMENTO CONVENCIONAL, ESPESSURA 10 CM, ARMADO. AF_07/2016</v>
          </cell>
          <cell r="D7061" t="str">
            <v>M2</v>
          </cell>
          <cell r="E7061" t="str">
            <v>73,78</v>
          </cell>
          <cell r="F7061" t="str">
            <v>76,50</v>
          </cell>
        </row>
        <row r="7062">
          <cell r="A7062" t="str">
            <v>94997</v>
          </cell>
          <cell r="B7062" t="str">
            <v>EXECUÇÃO DE PASSEIO (CALÇADA) OU PISO DE CONCRETO COM CONCRETO MOLDADO IN LOCO, USINADO, ACABAMENTO CONVENCIONAL, ESPESSURA 10 CM, ARMADO. AF_07/2016</v>
          </cell>
          <cell r="D7062" t="str">
            <v>M2</v>
          </cell>
          <cell r="E7062" t="str">
            <v>66,74</v>
          </cell>
          <cell r="F7062" t="str">
            <v>68,07</v>
          </cell>
        </row>
        <row r="7063">
          <cell r="A7063" t="str">
            <v>94998</v>
          </cell>
          <cell r="B7063" t="str">
            <v>EXECUÇÃO DE PASSEIO (CALÇADA) OU PISO DE CONCRETO COM CONCRETO MOLDADO IN LOCO, FEITO EM OBRA, ACABAMENTO CONVENCIONAL, ESPESSURA 12 CM, ARMADO. AF_07/2016</v>
          </cell>
          <cell r="D7063" t="str">
            <v>M2</v>
          </cell>
          <cell r="E7063" t="str">
            <v>83,38</v>
          </cell>
          <cell r="F7063" t="str">
            <v>86,60</v>
          </cell>
        </row>
        <row r="7064">
          <cell r="A7064" t="str">
            <v>94999</v>
          </cell>
          <cell r="B7064" t="str">
            <v>EXECUÇÃO DE PASSEIO (CALÇADA) OU PISO DE CONCRETO COM CONCRETO MOLDADO IN LOCO, USINADO, ACABAMENTO CONVENCIONAL, ESPESSURA 12 CM, ARMADO. AF_07/2016</v>
          </cell>
          <cell r="D7064" t="str">
            <v>M2</v>
          </cell>
          <cell r="E7064" t="str">
            <v>74,94</v>
          </cell>
          <cell r="F7064" t="str">
            <v>76,48</v>
          </cell>
        </row>
        <row r="7065">
          <cell r="A7065" t="str">
            <v>87620</v>
          </cell>
          <cell r="B7065" t="str">
            <v>CONTRAPISO EM ARGAMASSA TRAÇO 1:4 (CIMENTO E AREIA), PREPARO MECÂNICO COM BETONEIRA 400 L, APLICADO EM ÁREAS SECAS SOBRE LAJE, ADERIDO, ESPESSURA 2CM. AF_06/2014</v>
          </cell>
          <cell r="D7065" t="str">
            <v>M2</v>
          </cell>
          <cell r="E7065" t="str">
            <v>22,16</v>
          </cell>
          <cell r="F7065" t="str">
            <v>23,23</v>
          </cell>
        </row>
        <row r="7066">
          <cell r="A7066" t="str">
            <v>87622</v>
          </cell>
          <cell r="B7066" t="str">
            <v>CONTRAPISO EM ARGAMASSA TRAÇO 1:4 (CIMENTO E AREIA), PREPARO MANUAL, APLICADO EM ÁREAS SECAS SOBRE LAJE, ADERIDO, ESPESSURA 2CM. AF_06/2014</v>
          </cell>
          <cell r="D7066" t="str">
            <v>M2</v>
          </cell>
          <cell r="E7066" t="str">
            <v>24,49</v>
          </cell>
          <cell r="F7066" t="str">
            <v>25,78</v>
          </cell>
        </row>
        <row r="7067">
          <cell r="A7067" t="str">
            <v>87623</v>
          </cell>
          <cell r="B7067" t="str">
            <v>CONTRAPISO EM ARGAMASSA PRONTA, PREPARO MECÂNICO COM MISTURADOR 300 KG, APLICADO EM ÁREAS SECAS SOBRE LAJE, ADERIDO, ESPESSURA 2CM. AF_06/2014</v>
          </cell>
          <cell r="D7067" t="str">
            <v>M2</v>
          </cell>
          <cell r="E7067" t="str">
            <v>50,83</v>
          </cell>
          <cell r="F7067" t="str">
            <v>51,85</v>
          </cell>
        </row>
        <row r="7068">
          <cell r="A7068" t="str">
            <v>87624</v>
          </cell>
          <cell r="B7068" t="str">
            <v>CONTRAPISO EM ARGAMASSA PRONTA, PREPARO MANUAL, APLICADO EM ÁREAS SECAS SOBRE LAJE, ADERIDO, ESPESSURA 2CM. AF_06/2014</v>
          </cell>
          <cell r="D7068" t="str">
            <v>M2</v>
          </cell>
          <cell r="E7068" t="str">
            <v>55,21</v>
          </cell>
          <cell r="F7068" t="str">
            <v>56,62</v>
          </cell>
        </row>
        <row r="7069">
          <cell r="A7069" t="str">
            <v>87630</v>
          </cell>
          <cell r="B7069" t="str">
            <v>CONTRAPISO EM ARGAMASSA TRAÇO 1:4 (CIMENTO E AREIA), PREPARO MECÂNICO COM BETONEIRA 400 L, APLICADO EM ÁREAS SECAS SOBRE LAJE, ADERIDO, ESPESSURA 3CM. AF_06/2014</v>
          </cell>
          <cell r="D7069" t="str">
            <v>M2</v>
          </cell>
          <cell r="E7069" t="str">
            <v>27,38</v>
          </cell>
          <cell r="F7069" t="str">
            <v>28,64</v>
          </cell>
        </row>
        <row r="7070">
          <cell r="A7070" t="str">
            <v>87632</v>
          </cell>
          <cell r="B7070" t="str">
            <v>CONTRAPISO EM ARGAMASSA TRAÇO 1:4 (CIMENTO E AREIA), PREPARO MANUAL, APLICADO EM ÁREAS SECAS SOBRE LAJE, ADERIDO, ESPESSURA 3CM. AF_06/2014</v>
          </cell>
          <cell r="D7070" t="str">
            <v>M2</v>
          </cell>
          <cell r="E7070" t="str">
            <v>30,61</v>
          </cell>
          <cell r="F7070" t="str">
            <v>32,19</v>
          </cell>
        </row>
        <row r="7071">
          <cell r="A7071" t="str">
            <v>87633</v>
          </cell>
          <cell r="B7071" t="str">
            <v>CONTRAPISO EM ARGAMASSA PRONTA, PREPARO MECÂNICO COM MISTURADOR 300 KG, APLICADO EM ÁREAS SECAS SOBRE LAJE, ADERIDO, ESPESSURA 3CM. AF_06/2014</v>
          </cell>
          <cell r="D7071" t="str">
            <v>M2</v>
          </cell>
          <cell r="E7071" t="str">
            <v>67,24</v>
          </cell>
          <cell r="F7071" t="str">
            <v>68,44</v>
          </cell>
        </row>
        <row r="7072">
          <cell r="A7072" t="str">
            <v>87634</v>
          </cell>
          <cell r="B7072" t="str">
            <v>CONTRAPISO EM ARGAMASSA PRONTA, PREPARO MANUAL, APLICADO EM ÁREAS SECAS SOBRE LAJE, ADERIDO, ESPESSURA 3CM. AF_06/2014</v>
          </cell>
          <cell r="D7072" t="str">
            <v>M2</v>
          </cell>
          <cell r="E7072" t="str">
            <v>73,33</v>
          </cell>
          <cell r="F7072" t="str">
            <v>75,07</v>
          </cell>
        </row>
        <row r="7073">
          <cell r="A7073" t="str">
            <v>87640</v>
          </cell>
          <cell r="B7073" t="str">
            <v>CONTRAPISO EM ARGAMASSA TRAÇO 1:4 (CIMENTO E AREIA), PREPARO MECÂNICO COM BETONEIRA 400 L, APLICADO EM ÁREAS SECAS SOBRE LAJE, ADERIDO, ESPESSURA 4CM. AF_06/2014</v>
          </cell>
          <cell r="D7073" t="str">
            <v>M2</v>
          </cell>
          <cell r="E7073" t="str">
            <v>31,57</v>
          </cell>
          <cell r="F7073" t="str">
            <v>32,99</v>
          </cell>
        </row>
        <row r="7074">
          <cell r="A7074" t="str">
            <v>87642</v>
          </cell>
          <cell r="B7074" t="str">
            <v>CONTRAPISO EM ARGAMASSA TRAÇO 1:4 (CIMENTO E AREIA), PREPARO MANUAL, APLICADO EM ÁREAS SECAS SOBRE LAJE, ADERIDO, ESPESSURA 4CM. AF_06/2014</v>
          </cell>
          <cell r="D7074" t="str">
            <v>M2</v>
          </cell>
          <cell r="E7074" t="str">
            <v>35,54</v>
          </cell>
          <cell r="F7074" t="str">
            <v>37,36</v>
          </cell>
        </row>
        <row r="7075">
          <cell r="A7075" t="str">
            <v>87643</v>
          </cell>
          <cell r="B7075" t="str">
            <v>CONTRAPISO EM ARGAMASSA PRONTA, PREPARO MECÂNICO COM MISTURADOR 300 KG, APLICADO EM ÁREAS SECAS SOBRE LAJE, ADERIDO, ESPESSURA 4CM. AF_06/2014</v>
          </cell>
          <cell r="D7075" t="str">
            <v>M2</v>
          </cell>
          <cell r="E7075" t="str">
            <v>80,59</v>
          </cell>
          <cell r="F7075" t="str">
            <v>81,93</v>
          </cell>
        </row>
        <row r="7076">
          <cell r="A7076" t="str">
            <v>87644</v>
          </cell>
          <cell r="B7076" t="str">
            <v>CONTRAPISO EM ARGAMASSA PRONTA, PREPARO MANUAL, APLICADO EM ÁREAS SECAS SOBRE LAJE, ADERIDO, ESPESSURA 4CM. AF_06/2014</v>
          </cell>
          <cell r="D7076" t="str">
            <v>M2</v>
          </cell>
          <cell r="E7076" t="str">
            <v>88,07</v>
          </cell>
          <cell r="F7076" t="str">
            <v>90,09</v>
          </cell>
        </row>
        <row r="7077">
          <cell r="A7077" t="str">
            <v>87680</v>
          </cell>
          <cell r="B7077" t="str">
            <v>CONTRAPISO EM ARGAMASSA TRAÇO 1:4 (CIMENTO E AREIA), PREPARO MECÂNICO COM BETONEIRA 400 L, APLICADO EM ÁREAS SECAS SOBRE LAJE, NÃO ADERIDO, ESPESSURA 4CM. AF_06/2014</v>
          </cell>
          <cell r="D7077" t="str">
            <v>M2</v>
          </cell>
          <cell r="E7077" t="str">
            <v>25,58</v>
          </cell>
          <cell r="F7077" t="str">
            <v>26,83</v>
          </cell>
        </row>
        <row r="7078">
          <cell r="A7078" t="str">
            <v>87682</v>
          </cell>
          <cell r="B7078" t="str">
            <v>CONTRAPISO EM ARGAMASSA TRAÇO 1:4 (CIMENTO E AREIA), PREPARO MANUAL, APLICADO EM ÁREAS SECAS SOBRE LAJE, NÃO ADERIDO, ESPESSURA 4CM. AF_06/2014</v>
          </cell>
          <cell r="D7078" t="str">
            <v>M2</v>
          </cell>
          <cell r="E7078" t="str">
            <v>29,55</v>
          </cell>
          <cell r="F7078" t="str">
            <v>31,20</v>
          </cell>
        </row>
        <row r="7079">
          <cell r="A7079" t="str">
            <v>87683</v>
          </cell>
          <cell r="B7079" t="str">
            <v>CONTRAPISO EM ARGAMASSA PRONTA, PREPARO MECÂNICO COM MISTURADOR 300 KG, APLICADO EM ÁREAS SECAS SOBRE LAJE, NÃO ADERIDO, ESPESSURA 4CM. AF_06/2014</v>
          </cell>
          <cell r="D7079" t="str">
            <v>M2</v>
          </cell>
          <cell r="E7079" t="str">
            <v>74,60</v>
          </cell>
          <cell r="F7079" t="str">
            <v>75,77</v>
          </cell>
        </row>
        <row r="7080">
          <cell r="A7080" t="str">
            <v>87684</v>
          </cell>
          <cell r="B7080" t="str">
            <v>CONTRAPISO EM ARGAMASSA PRONTA, PREPARO MANUAL, APLICADO EM ÁREAS SECAS SOBRE LAJE, NÃO ADERIDO, ESPESSURA 4CM. AF_06/2014</v>
          </cell>
          <cell r="D7080" t="str">
            <v>M2</v>
          </cell>
          <cell r="E7080" t="str">
            <v>82,08</v>
          </cell>
          <cell r="F7080" t="str">
            <v>83,93</v>
          </cell>
        </row>
        <row r="7081">
          <cell r="A7081" t="str">
            <v>87690</v>
          </cell>
          <cell r="B7081" t="str">
            <v>CONTRAPISO EM ARGAMASSA TRAÇO 1:4 (CIMENTO E AREIA), PREPARO MECÂNICO COM BETONEIRA 400 L, APLICADO EM ÁREAS SECAS SOBRE LAJE, NÃO ADERIDO, ESPESSURA 5CM. AF_06/2014</v>
          </cell>
          <cell r="D7081" t="str">
            <v>M2</v>
          </cell>
          <cell r="E7081" t="str">
            <v>29,74</v>
          </cell>
          <cell r="F7081" t="str">
            <v>31,22</v>
          </cell>
        </row>
        <row r="7082">
          <cell r="A7082" t="str">
            <v>87692</v>
          </cell>
          <cell r="B7082" t="str">
            <v>CONTRAPISO EM ARGAMASSA TRAÇO 1:4 (CIMENTO E AREIA), PREPARO MANUAL, APLICADO EM ÁREAS SECAS SOBRE LAJE, NÃO ADERIDO, ESPESSURA 5CM. AF_06/2014</v>
          </cell>
          <cell r="D7082" t="str">
            <v>M2</v>
          </cell>
          <cell r="E7082" t="str">
            <v>34,28</v>
          </cell>
          <cell r="F7082" t="str">
            <v>36,22</v>
          </cell>
        </row>
        <row r="7083">
          <cell r="A7083" t="str">
            <v>87693</v>
          </cell>
          <cell r="B7083" t="str">
            <v>CONTRAPISO EM ARGAMASSA PRONTA, PREPARO MECÂNICO COM MISTURADOR 300 KG, APLICADO EM ÁREAS SECAS SOBRE LAJE, NÃO ADERIDO, ESPESSURA 5CM. AF_06/2014</v>
          </cell>
          <cell r="D7083" t="str">
            <v>M2</v>
          </cell>
          <cell r="E7083" t="str">
            <v>85,88</v>
          </cell>
          <cell r="F7083" t="str">
            <v>87,27</v>
          </cell>
        </row>
        <row r="7084">
          <cell r="A7084" t="str">
            <v>87694</v>
          </cell>
          <cell r="B7084" t="str">
            <v>CONTRAPISO EM ARGAMASSA PRONTA, PREPARO MANUAL, APLICADO EM ÁREAS SECAS SOBRE LAJE, NÃO ADERIDO, ESPESSURA 5CM. AF_06/2014</v>
          </cell>
          <cell r="D7084" t="str">
            <v>M2</v>
          </cell>
          <cell r="E7084" t="str">
            <v>94,45</v>
          </cell>
          <cell r="F7084" t="str">
            <v>96,61</v>
          </cell>
        </row>
        <row r="7085">
          <cell r="A7085" t="str">
            <v>87700</v>
          </cell>
          <cell r="B7085" t="str">
            <v>CONTRAPISO EM ARGAMASSA TRAÇO 1:4 (CIMENTO E AREIA), PREPARO MECÂNICO COM BETONEIRA 400 L, APLICADO EM ÁREAS SECAS SOBRE LAJE, NÃO ADERIDO, ESPESSURA 6CM. AF_06/2014</v>
          </cell>
          <cell r="D7085" t="str">
            <v>M2</v>
          </cell>
          <cell r="E7085" t="str">
            <v>32,12</v>
          </cell>
          <cell r="F7085" t="str">
            <v>33,70</v>
          </cell>
        </row>
        <row r="7086">
          <cell r="A7086" t="str">
            <v>87702</v>
          </cell>
          <cell r="B7086" t="str">
            <v>CONTRAPISO EM ARGAMASSA TRAÇO 1:4 (CIMENTO E AREIA), PREPARO MANUAL, APLICADO EM ÁREAS SECAS SOBRE LAJE, NÃO ADERIDO, ESPESSURA 6CM. AF_06/2014</v>
          </cell>
          <cell r="D7086" t="str">
            <v>M2</v>
          </cell>
          <cell r="E7086" t="str">
            <v>37,07</v>
          </cell>
          <cell r="F7086" t="str">
            <v>39,14</v>
          </cell>
        </row>
        <row r="7087">
          <cell r="A7087" t="str">
            <v>87703</v>
          </cell>
          <cell r="B7087" t="str">
            <v>CONTRAPISO EM ARGAMASSA PRONTA, PREPARO MECÂNICO COM MISTURADOR 300 KG, APLICADO EM ÁREAS SECAS SOBRE LAJE, NÃO ADERIDO, ESPESSURA 6CM. AF_06/2014</v>
          </cell>
          <cell r="D7087" t="str">
            <v>M2</v>
          </cell>
          <cell r="E7087" t="str">
            <v>93,25</v>
          </cell>
          <cell r="F7087" t="str">
            <v>94,73</v>
          </cell>
        </row>
        <row r="7088">
          <cell r="A7088" t="str">
            <v>87704</v>
          </cell>
          <cell r="B7088" t="str">
            <v>CONTRAPISO EM ARGAMASSA PRONTA, PREPARO MANUAL, APLICADO EM ÁREAS SECAS SOBRE LAJE, NÃO ADERIDO, ESPESSURA 6CM. AF_06/2014</v>
          </cell>
          <cell r="D7088" t="str">
            <v>M2</v>
          </cell>
          <cell r="E7088" t="str">
            <v>102,59</v>
          </cell>
          <cell r="F7088" t="str">
            <v>104,90</v>
          </cell>
        </row>
        <row r="7089">
          <cell r="A7089" t="str">
            <v>87735</v>
          </cell>
          <cell r="B7089" t="str">
            <v>CONTRAPISO EM ARGAMASSA TRAÇO 1:4 (CIMENTO E AREIA), PREPARO MECÂNICO COM BETONEIRA 400 L, APLICADO EM ÁREAS MOLHADAS SOBRE LAJE, ADERIDO, ESPESSURA 2CM. AF_06/2014</v>
          </cell>
          <cell r="D7089" t="str">
            <v>M2</v>
          </cell>
          <cell r="E7089" t="str">
            <v>29,49</v>
          </cell>
          <cell r="F7089" t="str">
            <v>31,37</v>
          </cell>
        </row>
        <row r="7090">
          <cell r="A7090" t="str">
            <v>87737</v>
          </cell>
          <cell r="B7090" t="str">
            <v>CONTRAPISO EM ARGAMASSA TRAÇO 1:4 (CIMENTO E AREIA), PREPARO MANUAL, APLICADO EM ÁREAS MOLHADAS SOBRE LAJE, ADERIDO, ESPESSURA 2CM. AF_06/2014</v>
          </cell>
          <cell r="D7090" t="str">
            <v>M2</v>
          </cell>
          <cell r="E7090" t="str">
            <v>31,82</v>
          </cell>
          <cell r="F7090" t="str">
            <v>33,92</v>
          </cell>
        </row>
        <row r="7091">
          <cell r="A7091" t="str">
            <v>87738</v>
          </cell>
          <cell r="B7091" t="str">
            <v>CONTRAPISO EM ARGAMASSA PRONTA, PREPARO MECÂNICO COM MISTURADOR 300 KG, APLICADO EM ÁREAS MOLHADAS SOBRE LAJE, ADERIDO, ESPESSURA 2CM. AF_06/2014</v>
          </cell>
          <cell r="D7091" t="str">
            <v>M2</v>
          </cell>
          <cell r="E7091" t="str">
            <v>58,16</v>
          </cell>
          <cell r="F7091" t="str">
            <v>59,99</v>
          </cell>
        </row>
        <row r="7092">
          <cell r="A7092" t="str">
            <v>87739</v>
          </cell>
          <cell r="B7092" t="str">
            <v>CONTRAPISO EM ARGAMASSA PRONTA, PREPARO MANUAL, APLICADO EM ÁREAS MOLHADAS SOBRE LAJE, ADERIDO, ESPESSURA 2CM. AF_06/2014</v>
          </cell>
          <cell r="D7092" t="str">
            <v>M2</v>
          </cell>
          <cell r="E7092" t="str">
            <v>62,54</v>
          </cell>
          <cell r="F7092" t="str">
            <v>64,76</v>
          </cell>
        </row>
        <row r="7093">
          <cell r="A7093" t="str">
            <v>87745</v>
          </cell>
          <cell r="B7093" t="str">
            <v>CONTRAPISO EM ARGAMASSA TRAÇO 1:4 (CIMENTO E AREIA), PREPARO MECÂNICO COM BETONEIRA 400 L, APLICADO EM ÁREAS MOLHADAS SOBRE LAJE, ADERIDO, ESPESSURA 3CM. AF_06/2014</v>
          </cell>
          <cell r="D7093" t="str">
            <v>M2</v>
          </cell>
          <cell r="E7093" t="str">
            <v>34,71</v>
          </cell>
          <cell r="F7093" t="str">
            <v>36,78</v>
          </cell>
        </row>
        <row r="7094">
          <cell r="A7094" t="str">
            <v>87747</v>
          </cell>
          <cell r="B7094" t="str">
            <v>CONTRAPISO EM ARGAMASSA TRAÇO 1:4 (CIMENTO E AREIA), PREPARO MANUAL, APLICADO EM ÁREAS MOLHADAS SOBRE LAJE, ADERIDO, ESPESSURA 3CM. AF_06/2014</v>
          </cell>
          <cell r="D7094" t="str">
            <v>M2</v>
          </cell>
          <cell r="E7094" t="str">
            <v>37,94</v>
          </cell>
          <cell r="F7094" t="str">
            <v>40,33</v>
          </cell>
        </row>
        <row r="7095">
          <cell r="A7095" t="str">
            <v>87748</v>
          </cell>
          <cell r="B7095" t="str">
            <v>CONTRAPISO EM ARGAMASSA PRONTA, PREPARO MECÂNICO COM MISTURADOR 300 KG, APLICADO EM ÁREAS MOLHADAS SOBRE LAJE, ADERIDO, ESPESSURA 3CM. AF_06/2014</v>
          </cell>
          <cell r="D7095" t="str">
            <v>M2</v>
          </cell>
          <cell r="E7095" t="str">
            <v>74,57</v>
          </cell>
          <cell r="F7095" t="str">
            <v>76,58</v>
          </cell>
        </row>
        <row r="7096">
          <cell r="A7096" t="str">
            <v>87749</v>
          </cell>
          <cell r="B7096" t="str">
            <v>CONTRAPISO EM ARGAMASSA PRONTA, PREPARO MANUAL, APLICADO EM ÁREAS MOLHADAS SOBRE LAJE, ADERIDO, ESPESSURA 3CM. AF_06/2014</v>
          </cell>
          <cell r="D7096" t="str">
            <v>M2</v>
          </cell>
          <cell r="E7096" t="str">
            <v>80,66</v>
          </cell>
          <cell r="F7096" t="str">
            <v>83,21</v>
          </cell>
        </row>
        <row r="7097">
          <cell r="A7097" t="str">
            <v>87755</v>
          </cell>
          <cell r="B7097" t="str">
            <v>CONTRAPISO EM ARGAMASSA TRAÇO 1:4 (CIMENTO E AREIA), PREPARO MECÂNICO COM BETONEIRA 400 L, APLICADO EM ÁREAS MOLHADAS SOBRE IMPERMEABILIZAÇÃO, ESPESSURA 3CM. AF_06/2014</v>
          </cell>
          <cell r="D7097" t="str">
            <v>M2</v>
          </cell>
          <cell r="E7097" t="str">
            <v>31,40</v>
          </cell>
          <cell r="F7097" t="str">
            <v>33,55</v>
          </cell>
        </row>
        <row r="7098">
          <cell r="A7098" t="str">
            <v>87757</v>
          </cell>
          <cell r="B7098" t="str">
            <v>CONTRAPISO EM ARGAMASSA TRAÇO 1:4 (CIMENTO E AREIA), PREPARO MANUAL, APLICADO EM ÁREAS MOLHADAS SOBRE IMPERMEABILIZAÇÃO, ESPESSURA 3CM. AF_06/2014</v>
          </cell>
          <cell r="D7098" t="str">
            <v>M2</v>
          </cell>
          <cell r="E7098" t="str">
            <v>34,63</v>
          </cell>
          <cell r="F7098" t="str">
            <v>37,10</v>
          </cell>
        </row>
        <row r="7099">
          <cell r="A7099" t="str">
            <v>87758</v>
          </cell>
          <cell r="B7099" t="str">
            <v>CONTRAPISO EM ARGAMASSA PRONTA, PREPARO MECÂNICO COM MISTURADOR 300 KG, APLICADO EM ÁREAS MOLHADAS SOBRE IMPERMEABILIZAÇÃO, ESPESSURA 3CM. AF_06/2014</v>
          </cell>
          <cell r="D7099" t="str">
            <v>M2</v>
          </cell>
          <cell r="E7099" t="str">
            <v>71,26</v>
          </cell>
          <cell r="F7099" t="str">
            <v>73,35</v>
          </cell>
        </row>
        <row r="7100">
          <cell r="A7100" t="str">
            <v>87759</v>
          </cell>
          <cell r="B7100" t="str">
            <v>CONTRAPISO EM ARGAMASSA PRONTA, PREPARO MANUAL, APLICADO EM ÁREAS MOLHADAS SOBRE IMPERMEABILIZAÇÃO, ESPESSURA 3CM. AF_06/2014</v>
          </cell>
          <cell r="D7100" t="str">
            <v>M2</v>
          </cell>
          <cell r="E7100" t="str">
            <v>77,35</v>
          </cell>
          <cell r="F7100" t="str">
            <v>79,98</v>
          </cell>
        </row>
        <row r="7101">
          <cell r="A7101" t="str">
            <v>87765</v>
          </cell>
          <cell r="B7101" t="str">
            <v>CONTRAPISO EM ARGAMASSA TRAÇO 1:4 (CIMENTO E AREIA), PREPARO MECÂNICO COM BETONEIRA 400 L, APLICADO EM ÁREAS MOLHADAS SOBRE IMPERMEABILIZAÇÃO, ESPESSURA 4CM. AF_06/2014</v>
          </cell>
          <cell r="D7101" t="str">
            <v>M2</v>
          </cell>
          <cell r="E7101" t="str">
            <v>35,59</v>
          </cell>
          <cell r="F7101" t="str">
            <v>37,91</v>
          </cell>
        </row>
        <row r="7102">
          <cell r="A7102" t="str">
            <v>87767</v>
          </cell>
          <cell r="B7102" t="str">
            <v>CONTRAPISO EM ARGAMASSA TRAÇO 1:4 (CIMENTO E AREIA), PREPARO MANUAL, APLICADO EM ÁREAS MOLHADAS SOBRE IMPERMEABILIZAÇÃO, ESPESSURA 4CM. AF_06/2014</v>
          </cell>
          <cell r="D7102" t="str">
            <v>M2</v>
          </cell>
          <cell r="E7102" t="str">
            <v>39,56</v>
          </cell>
          <cell r="F7102" t="str">
            <v>42,28</v>
          </cell>
        </row>
        <row r="7103">
          <cell r="A7103" t="str">
            <v>87768</v>
          </cell>
          <cell r="B7103" t="str">
            <v>CONTRAPISO EM ARGAMASSA PRONTA, PREPARO MECÂNICO COM MISTURADOR 300 KG, APLICADO EM ÁREAS MOLHADAS SOBRE IMPERMEABILIZAÇÃO, ESPESSURA 4CM. AF_06/2014</v>
          </cell>
          <cell r="D7103" t="str">
            <v>M2</v>
          </cell>
          <cell r="E7103" t="str">
            <v>84,61</v>
          </cell>
          <cell r="F7103" t="str">
            <v>86,85</v>
          </cell>
        </row>
        <row r="7104">
          <cell r="A7104" t="str">
            <v>87769</v>
          </cell>
          <cell r="B7104" t="str">
            <v>CONTRAPISO EM ARGAMASSA PRONTA, PREPARO MANUAL, APLICADO EM ÁREAS MOLHADAS SOBRE IMPERMEABILIZAÇÃO, ESPESSURA 4CM. AF_06/2014</v>
          </cell>
          <cell r="D7104" t="str">
            <v>M2</v>
          </cell>
          <cell r="E7104" t="str">
            <v>92,09</v>
          </cell>
          <cell r="F7104" t="str">
            <v>95,01</v>
          </cell>
        </row>
        <row r="7105">
          <cell r="A7105" t="str">
            <v>88470</v>
          </cell>
          <cell r="B7105" t="str">
            <v>CONTRAPISO AUTONIVELANTE, APLICADO SOBRE LAJE, NÃO ADERIDO, ESPESSURA 3CM. AF_06/2014</v>
          </cell>
          <cell r="D7105" t="str">
            <v>M2</v>
          </cell>
          <cell r="E7105" t="str">
            <v>19,11</v>
          </cell>
          <cell r="F7105" t="str">
            <v>19,49</v>
          </cell>
        </row>
        <row r="7106">
          <cell r="A7106" t="str">
            <v>88471</v>
          </cell>
          <cell r="B7106" t="str">
            <v>CONTRAPISO AUTONIVELANTE, APLICADO SOBRE LAJE, NÃO ADERIDO, ESPESSURA 4CM. AF_06/2014</v>
          </cell>
          <cell r="D7106" t="str">
            <v>M2</v>
          </cell>
          <cell r="E7106" t="str">
            <v>23,63</v>
          </cell>
          <cell r="F7106" t="str">
            <v>24,10</v>
          </cell>
        </row>
        <row r="7107">
          <cell r="A7107" t="str">
            <v>88472</v>
          </cell>
          <cell r="B7107" t="str">
            <v>CONTRAPISO AUTONIVELANTE, APLICADO SOBRE LAJE, NÃO ADERIDO, ESPESSURA 5CM. AF_06/2014</v>
          </cell>
          <cell r="D7107" t="str">
            <v>M2</v>
          </cell>
          <cell r="E7107" t="str">
            <v>27,16</v>
          </cell>
          <cell r="F7107" t="str">
            <v>27,70</v>
          </cell>
        </row>
        <row r="7108">
          <cell r="A7108" t="str">
            <v>88476</v>
          </cell>
          <cell r="B7108" t="str">
            <v>CONTRAPISO AUTONIVELANTE, APLICADO SOBRE LAJE, ADERIDO, ESPESSURA 2CM. AF_06/2014</v>
          </cell>
          <cell r="D7108" t="str">
            <v>M2</v>
          </cell>
          <cell r="E7108" t="str">
            <v>15,66</v>
          </cell>
          <cell r="F7108" t="str">
            <v>15,93</v>
          </cell>
        </row>
        <row r="7109">
          <cell r="A7109" t="str">
            <v>88477</v>
          </cell>
          <cell r="B7109" t="str">
            <v>CONTRAPISO AUTONIVELANTE, APLICADO SOBRE LAJE, ADERIDO, ESPESSURA 3CM. AF_06/2014</v>
          </cell>
          <cell r="D7109" t="str">
            <v>M2</v>
          </cell>
          <cell r="E7109" t="str">
            <v>21,43</v>
          </cell>
          <cell r="F7109" t="str">
            <v>21,85</v>
          </cell>
        </row>
        <row r="7110">
          <cell r="A7110" t="str">
            <v>88478</v>
          </cell>
          <cell r="B7110" t="str">
            <v>CONTRAPISO AUTONIVELANTE, APLICADO SOBRE LAJE, ADERIDO, ESPESSURA 4CM. AF_06/2014</v>
          </cell>
          <cell r="D7110" t="str">
            <v>M2</v>
          </cell>
          <cell r="E7110" t="str">
            <v>26,12</v>
          </cell>
          <cell r="F7110" t="str">
            <v>26,67</v>
          </cell>
        </row>
        <row r="7111">
          <cell r="A7111" t="str">
            <v>90900</v>
          </cell>
          <cell r="B7111" t="str">
            <v>CONTRAPISO ACÚSTICO EM ARGAMASSA TRAÇO 1:4 (CIMENTO E AREIA), PREPARO MECÂNICO COM BETONEIRA 400L, APLICADO EM ÁREAS SECAS MENORES QUE 15M2, ESPESSURA 5CM. AF_10/2014</v>
          </cell>
          <cell r="D7111" t="str">
            <v>M2</v>
          </cell>
          <cell r="E7111" t="str">
            <v>52,22</v>
          </cell>
          <cell r="F7111" t="str">
            <v>54,44</v>
          </cell>
        </row>
        <row r="7112">
          <cell r="A7112" t="str">
            <v>90902</v>
          </cell>
          <cell r="B7112" t="str">
            <v>CONTRAPISO ACÚSTICO EM ARGAMASSA TRAÇO 1:4 (CIMENTO E AREIA), PREPARO MANUAL, APLICADO EM ÁREAS SECAS MENORES QUE 15M2, ESPESSURA 5CM. AF_10/2014</v>
          </cell>
          <cell r="D7112" t="str">
            <v>M2</v>
          </cell>
          <cell r="E7112" t="str">
            <v>56,76</v>
          </cell>
          <cell r="F7112" t="str">
            <v>59,44</v>
          </cell>
        </row>
        <row r="7113">
          <cell r="A7113" t="str">
            <v>90903</v>
          </cell>
          <cell r="B7113" t="str">
            <v>CONTRAPISO ACÚSTICO EM ARGAMASSA PRONTA, PREPARO MECÂNICO COM MISTURADOR 300 KG, APLICADO EM ÁREAS SECAS MENORES QUE 15M2, ESPESSURA 5CM. AF_10/2014</v>
          </cell>
          <cell r="D7113" t="str">
            <v>M2</v>
          </cell>
          <cell r="E7113" t="str">
            <v>108,36</v>
          </cell>
          <cell r="F7113" t="str">
            <v>110,49</v>
          </cell>
        </row>
        <row r="7114">
          <cell r="A7114" t="str">
            <v>90904</v>
          </cell>
          <cell r="B7114" t="str">
            <v>CONTRAPISO ACÚSTICO EM ARGAMASSA PRONTA, PREPARO MANUAL, APLICADO EM ÁREAS SECAS MENORES QUE 15M2, ESPESSURA 5CM. AF_10/2014</v>
          </cell>
          <cell r="D7114" t="str">
            <v>M2</v>
          </cell>
          <cell r="E7114" t="str">
            <v>116,93</v>
          </cell>
          <cell r="F7114" t="str">
            <v>119,83</v>
          </cell>
        </row>
        <row r="7115">
          <cell r="A7115" t="str">
            <v>90910</v>
          </cell>
          <cell r="B7115" t="str">
            <v>CONTRAPISO ACÚSTICO EM ARGAMASSA TRAÇO 1:4 (CIMENTO E AREIA), PREPARO MECÂNICO COM BETONEIRA 400L, APLICADO EM ÁREAS SECAS MENORES QUE 15M2, ESPESSURA 6CM. AF_10/2014</v>
          </cell>
          <cell r="D7115" t="str">
            <v>M2</v>
          </cell>
          <cell r="E7115" t="str">
            <v>55,26</v>
          </cell>
          <cell r="F7115" t="str">
            <v>57,65</v>
          </cell>
        </row>
        <row r="7116">
          <cell r="A7116" t="str">
            <v>90912</v>
          </cell>
          <cell r="B7116" t="str">
            <v>CONTRAPISO ACÚSTICO EM ARGAMASSA TRAÇO 1:4 (CIMENTO E AREIA), PREPARO MANUAL, APLICADO EM ÁREAS SECAS MENORES QUE 15M2, ESPESSURA 6CM. AF_10/2014</v>
          </cell>
          <cell r="D7116" t="str">
            <v>M2</v>
          </cell>
          <cell r="E7116" t="str">
            <v>60,21</v>
          </cell>
          <cell r="F7116" t="str">
            <v>63,09</v>
          </cell>
        </row>
        <row r="7117">
          <cell r="A7117" t="str">
            <v>90913</v>
          </cell>
          <cell r="B7117" t="str">
            <v>CONTRAPISO ACÚSTICO EM ARGAMASSA PRONTA, PREPARO MECÂNICO COM MISTURADOR 300 KG, APLICADO EM ÁREAS SECAS MENORES QUE 15M2, ESPESSURA 6CM. AF_10/2014</v>
          </cell>
          <cell r="D7117" t="str">
            <v>M2</v>
          </cell>
          <cell r="E7117" t="str">
            <v>116,39</v>
          </cell>
          <cell r="F7117" t="str">
            <v>118,68</v>
          </cell>
        </row>
        <row r="7118">
          <cell r="A7118" t="str">
            <v>90914</v>
          </cell>
          <cell r="B7118" t="str">
            <v>CONTRAPISO ACÚSTICO EM ARGAMASSA PRONTA, PREPARO MANUAL, APLICADO EM ÁREAS SECAS MENORES QUE 15M2, ESPESSURA 6CM. AF_10/2014</v>
          </cell>
          <cell r="D7118" t="str">
            <v>M2</v>
          </cell>
          <cell r="E7118" t="str">
            <v>125,73</v>
          </cell>
          <cell r="F7118" t="str">
            <v>128,85</v>
          </cell>
        </row>
        <row r="7119">
          <cell r="A7119" t="str">
            <v>90920</v>
          </cell>
          <cell r="B7119" t="str">
            <v>CONTRAPISO ACÚSTICO EM ARGAMASSA TRAÇO 1:4 (CIMENTO E AREIA), PREPARO MECÂNICO COM BETONEIRA 400L, APLICADO EM ÁREAS SECAS MENORES QUE 15M2, ESPESSURA 7CM. AF_10/2014</v>
          </cell>
          <cell r="D7119" t="str">
            <v>M2</v>
          </cell>
          <cell r="E7119" t="str">
            <v>60,86</v>
          </cell>
          <cell r="F7119" t="str">
            <v>63,58</v>
          </cell>
        </row>
        <row r="7120">
          <cell r="A7120" t="str">
            <v>90922</v>
          </cell>
          <cell r="B7120" t="str">
            <v>CONTRAPISO ACÚSTICO EM ARGAMASSA TRAÇO 1:4 (CIMENTO E AREIA), PREPARO MANUAL, APLICADO EM ÁREAS SECAS MENORES QUE 15M2, ESPESSURA 7CM. AF_10/2014</v>
          </cell>
          <cell r="D7120" t="str">
            <v>M2</v>
          </cell>
          <cell r="E7120" t="str">
            <v>66,55</v>
          </cell>
          <cell r="F7120" t="str">
            <v>69,84</v>
          </cell>
        </row>
        <row r="7121">
          <cell r="A7121" t="str">
            <v>90923</v>
          </cell>
          <cell r="B7121" t="str">
            <v>CONTRAPISO ACÚSTICO EM ARGAMASSA PRONTA, PREPARO MECÂNICO COM MISTURADOR 300 KG, APLICADO EM ÁREAS SECAS MENORES QUE 15M2, ESPESSURA 7CM. AF_10/2014</v>
          </cell>
          <cell r="D7121" t="str">
            <v>M2</v>
          </cell>
          <cell r="E7121" t="str">
            <v>131,15</v>
          </cell>
          <cell r="F7121" t="str">
            <v>133,75</v>
          </cell>
        </row>
        <row r="7122">
          <cell r="A7122" t="str">
            <v>90924</v>
          </cell>
          <cell r="B7122" t="str">
            <v>CONTRAPISO ACÚSTICO EM ARGAMASSA PRONTA, PREPARO MANUAL, APLICADO EM ÁREAS SECAS MENORES QUE 15M2, ESPESSURA 7CM. AF_10/2014</v>
          </cell>
          <cell r="D7122" t="str">
            <v>M2</v>
          </cell>
          <cell r="E7122" t="str">
            <v>141,89</v>
          </cell>
          <cell r="F7122" t="str">
            <v>145,45</v>
          </cell>
        </row>
        <row r="7123">
          <cell r="A7123" t="str">
            <v>90930</v>
          </cell>
          <cell r="B7123" t="str">
            <v>CONTRAPISO ACÚSTICO EM ARGAMASSA TRAÇO 1:4 (CIMENTO E AREIA), PREPARO MECÂNICO COM BETONEIRA 400L, APLICADO EM ÁREAS SECAS MAIORES QUE 15M2, ESPESSURA 5CM. AF_10/2014</v>
          </cell>
          <cell r="D7123" t="str">
            <v>M2</v>
          </cell>
          <cell r="E7123" t="str">
            <v>47,50</v>
          </cell>
          <cell r="F7123" t="str">
            <v>49,26</v>
          </cell>
        </row>
        <row r="7124">
          <cell r="A7124" t="str">
            <v>90932</v>
          </cell>
          <cell r="B7124" t="str">
            <v>CONTRAPISO ACÚSTICO EM ARGAMASSA TRAÇO 1:4 (CIMENTO E AREIA), PREPARO MANUAL, APLICADO EM ÁREAS SECAS MAIORES QUE 15M2, ESPESSURA 5CM. AF_10/2014</v>
          </cell>
          <cell r="D7124" t="str">
            <v>M2</v>
          </cell>
          <cell r="E7124" t="str">
            <v>52,04</v>
          </cell>
          <cell r="F7124" t="str">
            <v>54,26</v>
          </cell>
        </row>
        <row r="7125">
          <cell r="A7125" t="str">
            <v>90933</v>
          </cell>
          <cell r="B7125" t="str">
            <v>CONTRAPISO ACÚSTICO EM ARGAMASSA PRONTA, PREPARO MECÂNICO COM MISTURADOR 300 KG, APLICADO EM ÁREAS SECAS MAIORES QUE 15M2, ESPESSURA 5CM. AF_10/2014</v>
          </cell>
          <cell r="D7125" t="str">
            <v>M2</v>
          </cell>
          <cell r="E7125" t="str">
            <v>103,64</v>
          </cell>
          <cell r="F7125" t="str">
            <v>105,31</v>
          </cell>
        </row>
        <row r="7126">
          <cell r="A7126" t="str">
            <v>90934</v>
          </cell>
          <cell r="B7126" t="str">
            <v>CONTRAPISO ACÚSTICO EM ARGAMASSA PRONTA, PREPARO MANUAL, APLICADO EM ÁREAS SECAS MAIORES QUE 15M2, ESPESSURA 5CM. AF_10/2014</v>
          </cell>
          <cell r="D7126" t="str">
            <v>M2</v>
          </cell>
          <cell r="E7126" t="str">
            <v>112,21</v>
          </cell>
          <cell r="F7126" t="str">
            <v>114,65</v>
          </cell>
        </row>
        <row r="7127">
          <cell r="A7127" t="str">
            <v>90940</v>
          </cell>
          <cell r="B7127" t="str">
            <v>CONTRAPISO ACÚSTICO EM ARGAMASSA TRAÇO 1:4 (CIMENTO E AREIA), PREPARO MECÂNICO COM BETONEIRA 400L, APLICADO EM ÁREAS SECAS MAIORES QUE 15M2, ESPESSURA 6CM. AF_10/2014</v>
          </cell>
          <cell r="D7127" t="str">
            <v>M2</v>
          </cell>
          <cell r="E7127" t="str">
            <v>50,56</v>
          </cell>
          <cell r="F7127" t="str">
            <v>52,50</v>
          </cell>
        </row>
        <row r="7128">
          <cell r="A7128" t="str">
            <v>90942</v>
          </cell>
          <cell r="B7128" t="str">
            <v>CONTRAPISO ACÚSTICO EM ARGAMASSA TRAÇO 1:4 (CIMENTO E AREIA), PREPARO MANUAL, APLICADO EM ÁREAS SECAS MAIORES QUE 15M2, ESPESSURA 6CM. AF_10/2014</v>
          </cell>
          <cell r="D7128" t="str">
            <v>M2</v>
          </cell>
          <cell r="E7128" t="str">
            <v>55,51</v>
          </cell>
          <cell r="F7128" t="str">
            <v>57,94</v>
          </cell>
        </row>
        <row r="7129">
          <cell r="A7129" t="str">
            <v>90943</v>
          </cell>
          <cell r="B7129" t="str">
            <v>CONTRAPISO ACÚSTICO EM ARGAMASSA PRONTA, PREPARO MECÂNICO COM MISTURADOR 300 KG, APLICADO EM ÁREAS SECAS MAIORES QUE 15M2, ESPESSURA 6CM. AF_10/2014</v>
          </cell>
          <cell r="D7129" t="str">
            <v>M2</v>
          </cell>
          <cell r="E7129" t="str">
            <v>111,69</v>
          </cell>
          <cell r="F7129" t="str">
            <v>113,53</v>
          </cell>
        </row>
        <row r="7130">
          <cell r="A7130" t="str">
            <v>90944</v>
          </cell>
          <cell r="B7130" t="str">
            <v>CONTRAPISO ACÚSTICO EM ARGAMASSA PRONTA, PREPARO MANUAL, APLICADO EM ÁREAS SECAS MAIORES QUE 15M2, ESPESSURA 6CM. AF_10/2014</v>
          </cell>
          <cell r="D7130" t="str">
            <v>M2</v>
          </cell>
          <cell r="E7130" t="str">
            <v>121,03</v>
          </cell>
          <cell r="F7130" t="str">
            <v>123,70</v>
          </cell>
        </row>
        <row r="7131">
          <cell r="A7131" t="str">
            <v>90950</v>
          </cell>
          <cell r="B7131" t="str">
            <v>CONTRAPISO ACÚSTICO EM ARGAMASSA TRAÇO 1:4 (CIMENTO E AREIA), PREPARO MECÂNICO COM BETONEIRA 400L, APLICADO EM ÁREAS SECAS MAIORES QUE 15M2, ESPESSURA 7CM. AF_10/2014</v>
          </cell>
          <cell r="D7131" t="str">
            <v>M2</v>
          </cell>
          <cell r="E7131" t="str">
            <v>56,15</v>
          </cell>
          <cell r="F7131" t="str">
            <v>58,40</v>
          </cell>
        </row>
        <row r="7132">
          <cell r="A7132" t="str">
            <v>90952</v>
          </cell>
          <cell r="B7132" t="str">
            <v>CONTRAPISO ACÚSTICO EM ARGAMASSA TRAÇO 1:4 (CIMENTO E AREIA), PREPARO MANUAL, APLICADO EM ÁREAS SECAS MAIORES QUE 15M2, ESPESSURA 7CM. AF_10/2014</v>
          </cell>
          <cell r="D7132" t="str">
            <v>M2</v>
          </cell>
          <cell r="E7132" t="str">
            <v>61,84</v>
          </cell>
          <cell r="F7132" t="str">
            <v>64,66</v>
          </cell>
        </row>
        <row r="7133">
          <cell r="A7133" t="str">
            <v>90953</v>
          </cell>
          <cell r="B7133" t="str">
            <v>CONTRAPISO ACÚSTICO EM ARGAMASSA PRONTA, PREPARO MECÂNICO COM MISTURADOR 300 KG, APLICADO EM ÁREAS SECAS MAIORES QUE 15M2, ESPESSURA 7CM. AF_10/2014</v>
          </cell>
          <cell r="D7133" t="str">
            <v>M2</v>
          </cell>
          <cell r="E7133" t="str">
            <v>126,44</v>
          </cell>
          <cell r="F7133" t="str">
            <v>128,57</v>
          </cell>
        </row>
        <row r="7134">
          <cell r="A7134" t="str">
            <v>90954</v>
          </cell>
          <cell r="B7134" t="str">
            <v>CONTRAPISO ACÚSTICO EM ARGAMASSA PRONTA, PREPARO MANUAL, APLICADO EM ÁREAS SECAS MAIORES QUE 15M2, ESPESSURA 7CM. AF_10/2014</v>
          </cell>
          <cell r="D7134" t="str">
            <v>M2</v>
          </cell>
          <cell r="E7134" t="str">
            <v>137,18</v>
          </cell>
          <cell r="F7134" t="str">
            <v>140,27</v>
          </cell>
        </row>
        <row r="7135">
          <cell r="A7135" t="str">
            <v>94438</v>
          </cell>
          <cell r="B7135" t="str">
            <v>(COMPOSIÇÃO REPRESENTATIVA) DO SERVIÇO DE CONTRAPISO EM ARGAMASSA TRAÇO 1:4 (CIM E AREIA), EM BETONEIRA 400 L, ESPESSURA 3 CM ÁREAS SECAS E 3 CM ÁREAS MOLHADAS, PARA EDIFICAÇÃO HABITACIONAL UNIFAMILIAR (CASA) E EDIFICAÇÃO PÚBLICA PADRÃO. AF_11/2014</v>
          </cell>
          <cell r="D7135" t="str">
            <v>M2</v>
          </cell>
          <cell r="E7135" t="str">
            <v>29,48</v>
          </cell>
          <cell r="F7135" t="str">
            <v>31,05</v>
          </cell>
        </row>
        <row r="7136">
          <cell r="A7136" t="str">
            <v>94439</v>
          </cell>
          <cell r="B713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7136" t="str">
            <v>M2</v>
          </cell>
          <cell r="E7136" t="str">
            <v>32,83</v>
          </cell>
          <cell r="F7136" t="str">
            <v>34,54</v>
          </cell>
        </row>
        <row r="7137">
          <cell r="A7137" t="str">
            <v>94779</v>
          </cell>
          <cell r="B7137" t="str">
            <v>(COMPOSIÇÃO REPRESENTATIVA) DO SERVIÇO DE CONTRAPISO EM ARGAMASSA TRAÇO 1:4 (CIM E AREIA), EM BETONEIRA 400 L, ESPESSURA 3 CM ÁREAS SECAS E 3 CM ÁREAS MOLHADAS, PARA EDIFICAÇÃO HABITACIONAL MULTIFAMILIAR (PRÉDIO). AF_11/2014</v>
          </cell>
          <cell r="D7137" t="str">
            <v>M2</v>
          </cell>
          <cell r="E7137" t="str">
            <v>28,65</v>
          </cell>
          <cell r="F7137" t="str">
            <v>30,09</v>
          </cell>
        </row>
        <row r="7138">
          <cell r="A7138" t="str">
            <v>94782</v>
          </cell>
          <cell r="B713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7138" t="str">
            <v>M2</v>
          </cell>
          <cell r="E7138" t="str">
            <v>32,36</v>
          </cell>
          <cell r="F7138" t="str">
            <v>33,96</v>
          </cell>
        </row>
        <row r="7139">
          <cell r="A7139" t="str">
            <v>72190</v>
          </cell>
          <cell r="B7139" t="str">
            <v>RODAPE BORRACHA LISO, ALTURA = 7CM, ESPESSURA = 2 MM, PARA ARGAMASSA</v>
          </cell>
          <cell r="D7139" t="str">
            <v>M</v>
          </cell>
          <cell r="E7139" t="str">
            <v>33,51</v>
          </cell>
          <cell r="F7139" t="str">
            <v>34,16</v>
          </cell>
        </row>
        <row r="7140">
          <cell r="A7140" t="str">
            <v>87871</v>
          </cell>
          <cell r="B7140" t="str">
            <v>CHAPISCO APLICADO SOMENTE EM ESTRUTURAS DE CONCRETO EM ALVENARIAS INTERNAS, COM DESEMPENADEIRA DENTADA. ARGAMASSA INDUSTRIALIZADA COM PREPARO MANUAL. AF_06/2014</v>
          </cell>
          <cell r="D7140" t="str">
            <v>M2</v>
          </cell>
          <cell r="E7140" t="str">
            <v>14,13</v>
          </cell>
          <cell r="F7140" t="str">
            <v>14,50</v>
          </cell>
        </row>
        <row r="7141">
          <cell r="A7141" t="str">
            <v>87872</v>
          </cell>
          <cell r="B7141" t="str">
            <v>CHAPISCO APLICADO SOMENTE EM ESTRUTURAS DE CONCRETO EM ALVENARIAS INTERNAS, COM DESEMPENADEIRA DENTADA.  ARGAMASSA INDUSTRIALIZADA COM PREPARO EM MISTURADOR 300 KG. AF_06/2014</v>
          </cell>
          <cell r="D7141" t="str">
            <v>M2</v>
          </cell>
          <cell r="E7141" t="str">
            <v>13,59</v>
          </cell>
          <cell r="F7141" t="str">
            <v>13,92</v>
          </cell>
        </row>
        <row r="7142">
          <cell r="A7142" t="str">
            <v>87873</v>
          </cell>
          <cell r="B7142" t="str">
            <v>CHAPISCO APLICADO EM ALVENARIAS E ESTRUTURAS DE CONCRETO INTERNAS, COM ROLO PARA TEXTURA ACRÍLICA.  ARGAMASSA TRAÇO 1:4 E EMULSÃO POLIMÉRICA (ADESIVO) COM PREPARO MANUAL. AF_06/2014</v>
          </cell>
          <cell r="D7142" t="str">
            <v>M2</v>
          </cell>
          <cell r="E7142" t="str">
            <v>3,86</v>
          </cell>
          <cell r="F7142" t="str">
            <v>3,99</v>
          </cell>
        </row>
        <row r="7143">
          <cell r="A7143" t="str">
            <v>87874</v>
          </cell>
          <cell r="B7143" t="str">
            <v>CHAPISCO APLICADO EM ALVENARIAS E ESTRUTURAS DE CONCRETO INTERNAS, COM ROLO PARA TEXTURA ACRÍLICA.  ARGAMASSA TRAÇO 1:4 E EMULSÃO POLIMÉRICA (ADESIVO) COM PREPARO EM BETONEIRA 400L. AF_06/2014</v>
          </cell>
          <cell r="D7143" t="str">
            <v>M2</v>
          </cell>
          <cell r="E7143" t="str">
            <v>3,76</v>
          </cell>
          <cell r="F7143" t="str">
            <v>3,87</v>
          </cell>
        </row>
        <row r="7144">
          <cell r="A7144" t="str">
            <v>87876</v>
          </cell>
          <cell r="B7144" t="str">
            <v>CHAPISCO APLICADO EM ALVENARIAS E ESTRUTURAS DE CONCRETO INTERNAS, COM ROLO PARA TEXTURA ACRÍLICA.  ARGAMASSA INDUSTRIALIZADA COM PREPARO MANUAL. AF_06/2014</v>
          </cell>
          <cell r="D7144" t="str">
            <v>M2</v>
          </cell>
          <cell r="E7144" t="str">
            <v>7,59</v>
          </cell>
          <cell r="F7144" t="str">
            <v>7,73</v>
          </cell>
        </row>
        <row r="7145">
          <cell r="A7145" t="str">
            <v>87877</v>
          </cell>
          <cell r="B7145" t="str">
            <v>CHAPISCO APLICADO EM ALVENARIAS E ESTRUTURAS DE CONCRETO INTERNAS, COM ROLO PARA TEXTURA ACRÍLICA.  ARGAMASSA INDUSTRIALIZADA COM PREPARO EM MISTURADOR 300 KG. AF_06/2014</v>
          </cell>
          <cell r="D7145" t="str">
            <v>M2</v>
          </cell>
          <cell r="E7145" t="str">
            <v>7,33</v>
          </cell>
          <cell r="F7145" t="str">
            <v>7,45</v>
          </cell>
        </row>
        <row r="7146">
          <cell r="A7146" t="str">
            <v>87878</v>
          </cell>
          <cell r="B7146" t="str">
            <v>CHAPISCO APLICADO EM ALVENARIAS E ESTRUTURAS DE CONCRETO INTERNAS, COM COLHER DE PEDREIRO.  ARGAMASSA TRAÇO 1:3 COM PREPARO MANUAL. AF_06/2014</v>
          </cell>
          <cell r="D7146" t="str">
            <v>M2</v>
          </cell>
          <cell r="E7146" t="str">
            <v>2,96</v>
          </cell>
          <cell r="F7146" t="str">
            <v>3,18</v>
          </cell>
        </row>
        <row r="7147">
          <cell r="A7147" t="str">
            <v>87879</v>
          </cell>
          <cell r="B7147" t="str">
            <v>CHAPISCO APLICADO EM ALVENARIAS E ESTRUTURAS DE CONCRETO INTERNAS, COM COLHER DE PEDREIRO.  ARGAMASSA TRAÇO 1:3 COM PREPARO EM BETONEIRA 400L. AF_06/2014</v>
          </cell>
          <cell r="D7147" t="str">
            <v>M2</v>
          </cell>
          <cell r="E7147" t="str">
            <v>2,61</v>
          </cell>
          <cell r="F7147" t="str">
            <v>2,79</v>
          </cell>
        </row>
        <row r="7148">
          <cell r="A7148" t="str">
            <v>87881</v>
          </cell>
          <cell r="B7148" t="str">
            <v>CHAPISCO APLICADO NO TETO, COM ROLO PARA TEXTURA ACRÍLICA. ARGAMASSA TRAÇO 1:4 E EMULSÃO POLIMÉRICA (ADESIVO) COM PREPARO MANUAL. AF_06/2014</v>
          </cell>
          <cell r="D7148" t="str">
            <v>M2</v>
          </cell>
          <cell r="E7148" t="str">
            <v>3,80</v>
          </cell>
          <cell r="F7148" t="str">
            <v>3,90</v>
          </cell>
        </row>
        <row r="7149">
          <cell r="A7149" t="str">
            <v>87882</v>
          </cell>
          <cell r="B7149" t="str">
            <v>CHAPISCO APLICADO NO TETO, COM ROLO PARA TEXTURA ACRÍLICA. ARGAMASSA TRAÇO 1:4 E EMULSÃO POLIMÉRICA (ADESIVO) COM PREPARO EM BETONEIRA 400L. AF_06/2014</v>
          </cell>
          <cell r="D7149" t="str">
            <v>M2</v>
          </cell>
          <cell r="E7149" t="str">
            <v>3,70</v>
          </cell>
          <cell r="F7149" t="str">
            <v>3,78</v>
          </cell>
        </row>
        <row r="7150">
          <cell r="A7150" t="str">
            <v>87884</v>
          </cell>
          <cell r="B7150" t="str">
            <v>CHAPISCO APLICADO NO TETO, COM ROLO PARA TEXTURA ACRÍLICA. ARGAMASSA INDUSTRIALIZADA COM PREPARO MANUAL. AF_06/2014</v>
          </cell>
          <cell r="D7150" t="str">
            <v>M2</v>
          </cell>
          <cell r="E7150" t="str">
            <v>7,53</v>
          </cell>
          <cell r="F7150" t="str">
            <v>7,64</v>
          </cell>
        </row>
        <row r="7151">
          <cell r="A7151" t="str">
            <v>87885</v>
          </cell>
          <cell r="B7151" t="str">
            <v>CHAPISCO APLICADO NO TETO, COM ROLO PARA TEXTURA ACRÍLICA. ARGAMASSA INDUSTRIALIZADA COM PREPARO EM MISTURADOR 300 KG. AF_06/2014</v>
          </cell>
          <cell r="D7151" t="str">
            <v>M2</v>
          </cell>
          <cell r="E7151" t="str">
            <v>7,27</v>
          </cell>
          <cell r="F7151" t="str">
            <v>7,36</v>
          </cell>
        </row>
        <row r="7152">
          <cell r="A7152" t="str">
            <v>87886</v>
          </cell>
          <cell r="B7152" t="str">
            <v>CHAPISCO APLICADO NO TETO, COM DESEMPENADEIRA DENTADA. ARGAMASSA INDUSTRIALIZADA COM PREPARO MANUAL. AF_06/2014</v>
          </cell>
          <cell r="D7152" t="str">
            <v>M2</v>
          </cell>
          <cell r="E7152" t="str">
            <v>18,71</v>
          </cell>
          <cell r="F7152" t="str">
            <v>19,58</v>
          </cell>
        </row>
        <row r="7153">
          <cell r="A7153" t="str">
            <v>87887</v>
          </cell>
          <cell r="B7153" t="str">
            <v>CHAPISCO APLICADO NO TETO, COM DESEMPENADEIRA DENTADA. ARGAMASSA INDUSTRIALIZADA COM PREPARO EM MISTURADOR 300 KG. AF_06/2014</v>
          </cell>
          <cell r="D7153" t="str">
            <v>M2</v>
          </cell>
          <cell r="E7153" t="str">
            <v>18,17</v>
          </cell>
          <cell r="F7153" t="str">
            <v>19,00</v>
          </cell>
        </row>
        <row r="7154">
          <cell r="A7154" t="str">
            <v>87888</v>
          </cell>
          <cell r="B7154" t="str">
            <v>CHAPISCO APLICADO EM ALVENARIA (SEM PRESENÇA DE VÃOS) E ESTRUTURAS DE CONCRETO DE FACHADA, COM ROLO PARA TEXTURA ACRÍLICA.  ARGAMASSA TRAÇO 1:4 E EMULSÃO POLIMÉRICA (ADESIVO) COM PREPARO MANUAL. AF_06/2014</v>
          </cell>
          <cell r="D7154" t="str">
            <v>M2</v>
          </cell>
          <cell r="E7154" t="str">
            <v>4,85</v>
          </cell>
          <cell r="F7154" t="str">
            <v>5,09</v>
          </cell>
        </row>
        <row r="7155">
          <cell r="A7155" t="str">
            <v>87889</v>
          </cell>
          <cell r="B7155" t="str">
            <v>CHAPISCO APLICADO EM ALVENARIA (SEM PRESENÇA DE VÃOS) E ESTRUTURAS DE CONCRETO DE FACHADA, COM ROLO PARA TEXTURA ACRÍLICA.  ARGAMASSA TRAÇO 1:4 E EMULSÃO POLIMÉRICA (ADESIVO) COM PREPARO EM BETONEIRA 400L. AF_06/2014</v>
          </cell>
          <cell r="D7155" t="str">
            <v>M2</v>
          </cell>
          <cell r="E7155" t="str">
            <v>4,75</v>
          </cell>
          <cell r="F7155" t="str">
            <v>4,97</v>
          </cell>
        </row>
        <row r="7156">
          <cell r="A7156" t="str">
            <v>87891</v>
          </cell>
          <cell r="B7156" t="str">
            <v>CHAPISCO APLICADO EM ALVENARIA (SEM PRESENÇA DE VÃOS) E ESTRUTURAS DE CONCRETO DE FACHADA, COM ROLO PARA TEXTURA ACRÍLICA.  ARGAMASSA INDUSTRIALIZADA COM PREPARO MANUAL. AF_06/2014</v>
          </cell>
          <cell r="D7156" t="str">
            <v>M2</v>
          </cell>
          <cell r="E7156" t="str">
            <v>8,58</v>
          </cell>
          <cell r="F7156" t="str">
            <v>8,83</v>
          </cell>
        </row>
        <row r="7157">
          <cell r="A7157" t="str">
            <v>87892</v>
          </cell>
          <cell r="B7157" t="str">
            <v>CHAPISCO APLICADO EM ALVENARIA (SEM PRESENÇA DE VÃOS) E ESTRUTURAS DE CONCRETO DE FACHADA, COM ROLO PARA TEXTURA ACRÍLICA.  ARGAMASSA INDUSTRIALIZADA COM PREPARO EM MISTURADOR 300 KG. AF_06/2014</v>
          </cell>
          <cell r="D7157" t="str">
            <v>M2</v>
          </cell>
          <cell r="E7157" t="str">
            <v>8,32</v>
          </cell>
          <cell r="F7157" t="str">
            <v>8,55</v>
          </cell>
        </row>
        <row r="7158">
          <cell r="A7158" t="str">
            <v>87893</v>
          </cell>
          <cell r="B7158" t="str">
            <v>CHAPISCO APLICADO EM ALVENARIA (SEM PRESENÇA DE VÃOS) E ESTRUTURAS DE CONCRETO DE FACHADA, COM COLHER DE PEDREIRO.  ARGAMASSA TRAÇO 1:3 COM PREPARO MANUAL. AF_06/2014</v>
          </cell>
          <cell r="D7158" t="str">
            <v>M2</v>
          </cell>
          <cell r="E7158" t="str">
            <v>4,68</v>
          </cell>
          <cell r="F7158" t="str">
            <v>5,08</v>
          </cell>
        </row>
        <row r="7159">
          <cell r="A7159" t="str">
            <v>87894</v>
          </cell>
          <cell r="B7159" t="str">
            <v>CHAPISCO APLICADO EM ALVENARIA (SEM PRESENÇA DE VÃOS) E ESTRUTURAS DE CONCRETO DE FACHADA, COM COLHER DE PEDREIRO.  ARGAMASSA TRAÇO 1:3 COM PREPARO EM BETONEIRA 400L. AF_06/2014</v>
          </cell>
          <cell r="D7159" t="str">
            <v>M2</v>
          </cell>
          <cell r="E7159" t="str">
            <v>4,33</v>
          </cell>
          <cell r="F7159" t="str">
            <v>4,69</v>
          </cell>
        </row>
        <row r="7160">
          <cell r="A7160" t="str">
            <v>87896</v>
          </cell>
          <cell r="B7160" t="str">
            <v>CHAPISCO APLICADO EM ALVENARIA (SEM PRESENÇA DE VÃOS) E ESTRUTURAS DE CONCRETO DE FACHADA, COM EQUIPAMENTO DE PROJEÇÃO.  ARGAMASSA TRAÇO 1:3 COM PREPARO MANUAL. AF_06/2014</v>
          </cell>
          <cell r="D7160" t="str">
            <v>M2</v>
          </cell>
          <cell r="E7160" t="str">
            <v>4,25</v>
          </cell>
          <cell r="F7160" t="str">
            <v>4,56</v>
          </cell>
        </row>
        <row r="7161">
          <cell r="A7161" t="str">
            <v>87897</v>
          </cell>
          <cell r="B7161" t="str">
            <v>CHAPISCO APLICADO EM ALVENARIA (SEM PRESENÇA DE VÃOS) E ESTRUTURAS DE CONCRETO DE FACHADA, COM EQUIPAMENTO DE PROJEÇÃO.  ARGAMASSA TRAÇO 1:3 COM PREPARO EM BETONEIRA 400 L. AF_06/2014</v>
          </cell>
          <cell r="D7161" t="str">
            <v>M2</v>
          </cell>
          <cell r="E7161" t="str">
            <v>3,90</v>
          </cell>
          <cell r="F7161" t="str">
            <v>4,17</v>
          </cell>
        </row>
        <row r="7162">
          <cell r="A7162" t="str">
            <v>87899</v>
          </cell>
          <cell r="B7162" t="str">
            <v>CHAPISCO APLICADO EM ALVENARIA (COM PRESENÇA DE VÃOS) E ESTRUTURAS DE CONCRETO DE FACHADA, COM ROLO PARA TEXTURA ACRÍLICA.  ARGAMASSA TRAÇO 1:4 E EMULSÃO POLIMÉRICA (ADESIVO) COM PREPARO MANUAL. AF_06/2014</v>
          </cell>
          <cell r="D7162" t="str">
            <v>M2</v>
          </cell>
          <cell r="E7162" t="str">
            <v>5,72</v>
          </cell>
          <cell r="F7162" t="str">
            <v>6,04</v>
          </cell>
        </row>
        <row r="7163">
          <cell r="A7163" t="str">
            <v>87900</v>
          </cell>
          <cell r="B7163" t="str">
            <v>CHAPISCO APLICADO EM ALVENARIA (COM PRESENÇA DE VÃOS) E ESTRUTURAS DE CONCRETO DE FACHADA, COM ROLO PARA TEXTURA ACRÍLICA.  ARGAMASSA TRAÇO 1:4 E EMULSÃO POLIMÉRICA (ADESIVO) COM PREPARO EM BETONEIRA 400L. AF_06/2014</v>
          </cell>
          <cell r="D7163" t="str">
            <v>M2</v>
          </cell>
          <cell r="E7163" t="str">
            <v>5,62</v>
          </cell>
          <cell r="F7163" t="str">
            <v>5,92</v>
          </cell>
        </row>
        <row r="7164">
          <cell r="A7164" t="str">
            <v>87902</v>
          </cell>
          <cell r="B7164" t="str">
            <v>CHAPISCO APLICADO EM ALVENARIA (COM PRESENÇA DE VÃOS) E ESTRUTURAS DE CONCRETO DE FACHADA, COM ROLO PARA TEXTURA ACRÍLICA.  ARGAMASSA INDUSTRIALIZADA COM PREPARO MANUAL. AF_06/2014</v>
          </cell>
          <cell r="D7164" t="str">
            <v>M2</v>
          </cell>
          <cell r="E7164" t="str">
            <v>9,45</v>
          </cell>
          <cell r="F7164" t="str">
            <v>9,78</v>
          </cell>
        </row>
        <row r="7165">
          <cell r="A7165" t="str">
            <v>87903</v>
          </cell>
          <cell r="B7165" t="str">
            <v>CHAPISCO APLICADO EM ALVENARIA (COM PRESENÇA DE VÃOS) E ESTRUTURAS DE CONCRETO DE FACHADA, COM ROLO PARA TEXTURA ACRÍLICA.  ARGAMASSA INDUSTRIALIZADA COM PREPARO EM MISTURADOR 300 KG. AF_06/2014</v>
          </cell>
          <cell r="D7165" t="str">
            <v>M2</v>
          </cell>
          <cell r="E7165" t="str">
            <v>9,19</v>
          </cell>
          <cell r="F7165" t="str">
            <v>9,50</v>
          </cell>
        </row>
        <row r="7166">
          <cell r="A7166" t="str">
            <v>87904</v>
          </cell>
          <cell r="B7166" t="str">
            <v>CHAPISCO APLICADO EM ALVENARIA (COM PRESENÇA DE VÃOS) E ESTRUTURAS DE CONCRETO DE FACHADA, COM COLHER DE PEDREIRO.  ARGAMASSA TRAÇO 1:3 COM PREPARO MANUAL. AF_06/2014</v>
          </cell>
          <cell r="D7166" t="str">
            <v>M2</v>
          </cell>
          <cell r="E7166" t="str">
            <v>6,11</v>
          </cell>
          <cell r="F7166" t="str">
            <v>6,67</v>
          </cell>
        </row>
        <row r="7167">
          <cell r="A7167" t="str">
            <v>87905</v>
          </cell>
          <cell r="B7167" t="str">
            <v>CHAPISCO APLICADO EM ALVENARIA (COM PRESENÇA DE VÃOS) E ESTRUTURAS DE CONCRETO DE FACHADA, COM COLHER DE PEDREIRO.  ARGAMASSA TRAÇO 1:3 COM PREPARO EM BETONEIRA 400L. AF_06/2014</v>
          </cell>
          <cell r="D7167" t="str">
            <v>M2</v>
          </cell>
          <cell r="E7167" t="str">
            <v>5,76</v>
          </cell>
          <cell r="F7167" t="str">
            <v>6,28</v>
          </cell>
        </row>
        <row r="7168">
          <cell r="A7168" t="str">
            <v>87907</v>
          </cell>
          <cell r="B7168" t="str">
            <v>CHAPISCO APLICADO EM ALVENARIA (COM PRESENÇA DE VÃOS) E ESTRUTURAS DE CONCRETO DE FACHADA, COM EQUIPAMENTO DE PROJEÇÃO.  ARGAMASSA TRAÇO 1:3 COM PREPARO MANUAL. AF_06/2014</v>
          </cell>
          <cell r="D7168" t="str">
            <v>M2</v>
          </cell>
          <cell r="E7168" t="str">
            <v>5,49</v>
          </cell>
          <cell r="F7168" t="str">
            <v>5,92</v>
          </cell>
        </row>
        <row r="7169">
          <cell r="A7169" t="str">
            <v>87908</v>
          </cell>
          <cell r="B7169" t="str">
            <v>CHAPISCO APLICADO EM ALVENARIA (COM PRESENÇA DE VÃOS) E ESTRUTURAS DE CONCRETO DE FACHADA, COM EQUIPAMENTO DE PROJEÇÃO.  ARGAMASSA TRAÇO 1:3 COM PREPARO EM BETONEIRA 400 L. AF_06/2014</v>
          </cell>
          <cell r="D7169" t="str">
            <v>M2</v>
          </cell>
          <cell r="E7169" t="str">
            <v>5,14</v>
          </cell>
          <cell r="F7169" t="str">
            <v>5,53</v>
          </cell>
        </row>
        <row r="7170">
          <cell r="A7170" t="str">
            <v>87910</v>
          </cell>
          <cell r="B7170" t="str">
            <v>CHAPISCO APLICADO SOMENTE NA ESTRUTURA DE CONCRETO DA FACHADA, COM DESEMPENADEIRA DENTADA. ARGAMASSA INDUSTRIALIZADA COM PREPARO MANUAL. AF_06/2014</v>
          </cell>
          <cell r="D7170" t="str">
            <v>M2</v>
          </cell>
          <cell r="E7170" t="str">
            <v>18,63</v>
          </cell>
          <cell r="F7170" t="str">
            <v>19,48</v>
          </cell>
        </row>
        <row r="7171">
          <cell r="A7171" t="str">
            <v>87911</v>
          </cell>
          <cell r="B7171" t="str">
            <v>CHAPISCO APLICADO SOMENTE NA ESTRUTURA DE CONCRETO DA FACHADA, COM DESEMPENADEIRA DENTADA. ARGAMASSA INDUSTRIALIZADA COM PREPARO EM MISTURADOR 300 KG. AF_06/2014</v>
          </cell>
          <cell r="D7171" t="str">
            <v>M2</v>
          </cell>
          <cell r="E7171" t="str">
            <v>18,09</v>
          </cell>
          <cell r="F7171" t="str">
            <v>18,90</v>
          </cell>
        </row>
        <row r="7172">
          <cell r="A7172" t="str">
            <v>5991</v>
          </cell>
          <cell r="B7172" t="str">
            <v>BARRA LISA COM ARGAMASSA TRACO 1:4 (CIMENTO E AREIA GROSSA), ESPESSURA 2,0CM, INCLUSO ADITIVO IMPERMEABILIZANTE, PREPARO MECANICO DA ARGAMASSA</v>
          </cell>
          <cell r="D7172" t="str">
            <v>M2</v>
          </cell>
          <cell r="E7172" t="str">
            <v>36,69</v>
          </cell>
          <cell r="F7172" t="str">
            <v>40,00</v>
          </cell>
        </row>
        <row r="7173">
          <cell r="A7173" t="str">
            <v>84023</v>
          </cell>
          <cell r="B7173" t="str">
            <v>BARRA LISA TRACO 1:3 (CIMENTO E AREIA MEDIA), ESPESSURA 1,5CM, PREPARO MANUAL DA ARGAMASSA</v>
          </cell>
          <cell r="D7173" t="str">
            <v>M2</v>
          </cell>
          <cell r="E7173" t="str">
            <v>34,65</v>
          </cell>
          <cell r="F7173" t="str">
            <v>37,93</v>
          </cell>
        </row>
        <row r="7174">
          <cell r="A7174" t="str">
            <v>84024</v>
          </cell>
          <cell r="B7174" t="str">
            <v>BARRA LISA TRACO 1:3 (CIMENTO E AREIA MEDIA), ESPESSURA 1,0CM, PREPARO MANUAL DA ARGAMASSA</v>
          </cell>
          <cell r="D7174" t="str">
            <v>M2</v>
          </cell>
          <cell r="E7174" t="str">
            <v>32,70</v>
          </cell>
          <cell r="F7174" t="str">
            <v>35,91</v>
          </cell>
        </row>
        <row r="7175">
          <cell r="A7175" t="str">
            <v>84026</v>
          </cell>
          <cell r="B7175" t="str">
            <v>BARRA LISA TRACO 1:4 (CIMENTO E AREIA MEDIA), ESPESSURA 2,0CM, PREPARO MANUAL DA ARGAMASSA</v>
          </cell>
          <cell r="D7175" t="str">
            <v>M2</v>
          </cell>
          <cell r="E7175" t="str">
            <v>40,44</v>
          </cell>
          <cell r="F7175" t="str">
            <v>44,19</v>
          </cell>
        </row>
        <row r="7176">
          <cell r="A7176" t="str">
            <v>84027</v>
          </cell>
          <cell r="B7176" t="str">
            <v>BARRA LISA TRACO 1:3 (CIMENTO E AREIA MEDIA), ESPESSURA 0,5CM, PREPARO MANUAL DA ARGAMASSA</v>
          </cell>
          <cell r="D7176" t="str">
            <v>M2</v>
          </cell>
          <cell r="E7176" t="str">
            <v>27,60</v>
          </cell>
          <cell r="F7176" t="str">
            <v>30,41</v>
          </cell>
        </row>
        <row r="7177">
          <cell r="A7177" t="str">
            <v>84028</v>
          </cell>
          <cell r="B7177" t="str">
            <v>BARRA LISA TRACO 1:4 (CIMENTO E AREIA MEDIA), COM CORANTE AMARELO, ESPESSURA 2,0CM, PREPARO MANUAL DA ARGAMASSA</v>
          </cell>
          <cell r="D7177" t="str">
            <v>M2</v>
          </cell>
          <cell r="E7177" t="str">
            <v>45,74</v>
          </cell>
          <cell r="F7177" t="str">
            <v>49,49</v>
          </cell>
        </row>
        <row r="7178">
          <cell r="A7178" t="str">
            <v>84072</v>
          </cell>
          <cell r="B7178" t="str">
            <v>BARRA LISA TRACO 1:3 (CIMENTO E AREIA MEDIA NAO PENEIRADA), INCLUSO ADITIVO IMPERMEABILIZANTE, ESPESSURA 0,5CM, PREPARO MANUAL DA ARGAMASSA</v>
          </cell>
          <cell r="D7178" t="str">
            <v>M2</v>
          </cell>
          <cell r="E7178" t="str">
            <v>28,11</v>
          </cell>
          <cell r="F7178" t="str">
            <v>30,92</v>
          </cell>
        </row>
        <row r="7179">
          <cell r="A7179" t="str">
            <v>87411</v>
          </cell>
          <cell r="B7179" t="str">
            <v>APLICAÇÃO MANUAL DE GESSO DESEMPENADO (SEM TALISCAS) EM TETO DE AMBIENTES DE ÁREA MAIOR QUE 10M², ESPESSURA DE 0,5CM. AF_06/2014</v>
          </cell>
          <cell r="D7179" t="str">
            <v>M2</v>
          </cell>
          <cell r="E7179" t="str">
            <v>11,42</v>
          </cell>
          <cell r="F7179" t="str">
            <v>12,21</v>
          </cell>
        </row>
        <row r="7180">
          <cell r="A7180" t="str">
            <v>87412</v>
          </cell>
          <cell r="B7180" t="str">
            <v>APLICAÇÃO MANUAL DE GESSO DESEMPENADO (SEM TALISCAS) EM TETO DE AMBIENTES DE ÁREA ENTRE 5M² E 10M², ESPESSURA DE 0,5CM. AF_06/2014</v>
          </cell>
          <cell r="D7180" t="str">
            <v>M2</v>
          </cell>
          <cell r="E7180" t="str">
            <v>16,63</v>
          </cell>
          <cell r="F7180" t="str">
            <v>18,03</v>
          </cell>
        </row>
        <row r="7181">
          <cell r="A7181" t="str">
            <v>87413</v>
          </cell>
          <cell r="B7181" t="str">
            <v>APLICAÇÃO MANUAL DE GESSO DESEMPENADO (SEM TALISCAS) EM TETO DE AMBIENTES DE ÁREA MENOR QUE 5M², ESPESSURA DE 0,5CM. AF_06/2014</v>
          </cell>
          <cell r="D7181" t="str">
            <v>M2</v>
          </cell>
          <cell r="E7181" t="str">
            <v>19,59</v>
          </cell>
          <cell r="F7181" t="str">
            <v>21,34</v>
          </cell>
        </row>
        <row r="7182">
          <cell r="A7182" t="str">
            <v>87414</v>
          </cell>
          <cell r="B7182" t="str">
            <v>APLICAÇÃO MANUAL DE GESSO DESEMPENADO (SEM TALISCAS) EM TETO DE AMBIENTES DE ÁREA MAIOR QUE 10M², ESPESSURA DE 1,0CM. AF_06/2014</v>
          </cell>
          <cell r="D7182" t="str">
            <v>M2</v>
          </cell>
          <cell r="E7182" t="str">
            <v>16,75</v>
          </cell>
          <cell r="F7182" t="str">
            <v>17,72</v>
          </cell>
        </row>
        <row r="7183">
          <cell r="A7183" t="str">
            <v>87415</v>
          </cell>
          <cell r="B7183" t="str">
            <v>APLICAÇÃO MANUAL DE GESSO DESEMPENADO (SEM TALISCAS) EM TETO DE AMBIENTES DE ÁREA ENTRE 5M² E 10M², ESPESSURA DE 1,0CM. AF_06/2014</v>
          </cell>
          <cell r="D7183" t="str">
            <v>M2</v>
          </cell>
          <cell r="E7183" t="str">
            <v>21,81</v>
          </cell>
          <cell r="F7183" t="str">
            <v>23,39</v>
          </cell>
        </row>
        <row r="7184">
          <cell r="A7184" t="str">
            <v>87416</v>
          </cell>
          <cell r="B7184" t="str">
            <v>APLICAÇÃO MANUAL DE GESSO DESEMPENADO (SEM TALISCAS) EM TETO DE AMBIENTES DE ÁREA MENOR QUE 5M², ESPESSURA DE 1,0CM. AF_06/2014</v>
          </cell>
          <cell r="D7184" t="str">
            <v>M2</v>
          </cell>
          <cell r="E7184" t="str">
            <v>24,97</v>
          </cell>
          <cell r="F7184" t="str">
            <v>26,92</v>
          </cell>
        </row>
        <row r="7185">
          <cell r="A7185" t="str">
            <v>87417</v>
          </cell>
          <cell r="B7185" t="str">
            <v>APLICAÇÃO MANUAL DE GESSO DESEMPENADO (SEM TALISCAS) EM PAREDES DE AMBIENTES DE ÁREA MAIOR QUE 10M², ESPESSURA DE 0,5CM. AF_06/2014</v>
          </cell>
          <cell r="D7185" t="str">
            <v>M2</v>
          </cell>
          <cell r="E7185" t="str">
            <v>12,15</v>
          </cell>
          <cell r="F7185" t="str">
            <v>13,03</v>
          </cell>
        </row>
        <row r="7186">
          <cell r="A7186" t="str">
            <v>87418</v>
          </cell>
          <cell r="B7186" t="str">
            <v>APLICAÇÃO MANUAL DE GESSO DESEMPENADO (SEM TALISCAS) EM PAREDES DE AMBIENTES DE ÁREA ENTRE 5M² E 10M², ESPESSURA DE 0,5CM. AF_06/2014</v>
          </cell>
          <cell r="D7186" t="str">
            <v>M2</v>
          </cell>
          <cell r="E7186" t="str">
            <v>12,54</v>
          </cell>
          <cell r="F7186" t="str">
            <v>13,47</v>
          </cell>
        </row>
        <row r="7187">
          <cell r="A7187" t="str">
            <v>87419</v>
          </cell>
          <cell r="B7187" t="str">
            <v>APLICAÇÃO MANUAL DE GESSO DESEMPENADO (SEM TALISCAS) EM PAREDES DE AMBIENTES DE ÁREA MENOR QUE 5M², ESPESSURA DE 0,5CM. AF_06/2014</v>
          </cell>
          <cell r="D7187" t="str">
            <v>M2</v>
          </cell>
          <cell r="E7187" t="str">
            <v>13,67</v>
          </cell>
          <cell r="F7187" t="str">
            <v>14,71</v>
          </cell>
        </row>
        <row r="7188">
          <cell r="A7188" t="str">
            <v>87420</v>
          </cell>
          <cell r="B7188" t="str">
            <v>APLICAÇÃO MANUAL DE GESSO DESEMPENADO (SEM TALISCAS) EM PAREDES DE AMBIENTES DE ÁREA MAIOR QUE 10M², ESPESSURA DE 1,0CM. AF_06/2014</v>
          </cell>
          <cell r="D7188" t="str">
            <v>M2</v>
          </cell>
          <cell r="E7188" t="str">
            <v>18,07</v>
          </cell>
          <cell r="F7188" t="str">
            <v>19,20</v>
          </cell>
        </row>
        <row r="7189">
          <cell r="A7189" t="str">
            <v>87421</v>
          </cell>
          <cell r="B7189" t="str">
            <v>APLICAÇÃO MANUAL DE GESSO DESEMPENADO (SEM TALISCAS) EM PAREDES DE AMBIENTES DE ÁREA ENTRE 5M² E 10M², ESPESSURA DE 1,0CM. AF_06/2014</v>
          </cell>
          <cell r="D7189" t="str">
            <v>M2</v>
          </cell>
          <cell r="E7189" t="str">
            <v>18,46</v>
          </cell>
          <cell r="F7189" t="str">
            <v>19,64</v>
          </cell>
        </row>
        <row r="7190">
          <cell r="A7190" t="str">
            <v>87422</v>
          </cell>
          <cell r="B7190" t="str">
            <v>APLICAÇÃO MANUAL DE GESSO DESEMPENADO (SEM TALISCAS) EM PAREDES DE AMBIENTES DE ÁREA MENOR QUE 5M², ESPESSURA DE 1,0CM. AF_06/2014</v>
          </cell>
          <cell r="D7190" t="str">
            <v>M2</v>
          </cell>
          <cell r="E7190" t="str">
            <v>19,58</v>
          </cell>
          <cell r="F7190" t="str">
            <v>20,89</v>
          </cell>
        </row>
        <row r="7191">
          <cell r="A7191" t="str">
            <v>87423</v>
          </cell>
          <cell r="B7191" t="str">
            <v>APLICAÇÃO MANUAL DE GESSO SARRAFEADO (COM TALISCAS) EM PAREDES DE AMBIENTES DE ÁREA MAIOR QUE 10M², ESPESSURA DE 1,0CM. AF_06/2014</v>
          </cell>
          <cell r="D7191" t="str">
            <v>M2</v>
          </cell>
          <cell r="E7191" t="str">
            <v>24,38</v>
          </cell>
          <cell r="F7191" t="str">
            <v>26,27</v>
          </cell>
        </row>
        <row r="7192">
          <cell r="A7192" t="str">
            <v>87424</v>
          </cell>
          <cell r="B7192" t="str">
            <v>APLICAÇÃO MANUAL DE GESSO SARRAFEADO (COM TALISCAS) EM PAREDES DE AMBIENTES DE ÁREA ENTRE 5M² E 10M², ESPESSURA DE 1,0CM. AF_06/2014</v>
          </cell>
          <cell r="D7192" t="str">
            <v>M2</v>
          </cell>
          <cell r="E7192" t="str">
            <v>24,97</v>
          </cell>
          <cell r="F7192" t="str">
            <v>26,92</v>
          </cell>
        </row>
        <row r="7193">
          <cell r="A7193" t="str">
            <v>87425</v>
          </cell>
          <cell r="B7193" t="str">
            <v>APLICAÇÃO MANUAL DE GESSO SARRAFEADO (COM TALISCAS) EM PAREDES DE AMBIENTES DE ÁREA MENOR QUE 5M², ESPESSURA DE 1,0CM. AF_06/2014</v>
          </cell>
          <cell r="D7193" t="str">
            <v>M2</v>
          </cell>
          <cell r="E7193" t="str">
            <v>25,90</v>
          </cell>
          <cell r="F7193" t="str">
            <v>27,95</v>
          </cell>
        </row>
        <row r="7194">
          <cell r="A7194" t="str">
            <v>87426</v>
          </cell>
          <cell r="B7194" t="str">
            <v>APLICAÇÃO MANUAL DE GESSO SARRAFEADO (COM TALISCAS) EM PAREDES DE AMBIENTES DE ÁREA MAIOR QUE 10M², ESPESSURA DE 1,5CM. AF_06/2014</v>
          </cell>
          <cell r="D7194" t="str">
            <v>M2</v>
          </cell>
          <cell r="E7194" t="str">
            <v>28,50</v>
          </cell>
          <cell r="F7194" t="str">
            <v>30,55</v>
          </cell>
        </row>
        <row r="7195">
          <cell r="A7195" t="str">
            <v>87427</v>
          </cell>
          <cell r="B7195" t="str">
            <v>APLICAÇÃO MANUAL DE GESSO SARRAFEADO (COM TALISCAS) EM PAREDES DE AMBIENTES DE ÁREA ENTRE 5M² E 10M², ESPESSURA DE 1,5CM. AF_06/2014</v>
          </cell>
          <cell r="D7195" t="str">
            <v>M2</v>
          </cell>
          <cell r="E7195" t="str">
            <v>29,09</v>
          </cell>
          <cell r="F7195" t="str">
            <v>31,21</v>
          </cell>
        </row>
        <row r="7196">
          <cell r="A7196" t="str">
            <v>87428</v>
          </cell>
          <cell r="B7196" t="str">
            <v>APLICAÇÃO MANUAL DE GESSO SARRAFEADO (COM TALISCAS) EM PAREDES DE AMBIENTES DE ÁREA MENOR QUE 5M², ESPESSURA DE 1,5CM. AF_06/2014</v>
          </cell>
          <cell r="D7196" t="str">
            <v>M2</v>
          </cell>
          <cell r="E7196" t="str">
            <v>30,01</v>
          </cell>
          <cell r="F7196" t="str">
            <v>32,24</v>
          </cell>
        </row>
        <row r="7197">
          <cell r="A7197" t="str">
            <v>87429</v>
          </cell>
          <cell r="B7197" t="str">
            <v>APLICAÇÃO DE GESSO PROJETADO COM EQUIPAMENTO DE PROJEÇÃO EM PAREDES DE AMBIENTES DE ÁREA MAIOR QUE 10M², DESEMPENADO (SEM TALISCAS), ESPESSURA DE 0,5CM. AF_06/2014</v>
          </cell>
          <cell r="D7197" t="str">
            <v>M2</v>
          </cell>
          <cell r="E7197" t="str">
            <v>13,78</v>
          </cell>
          <cell r="F7197" t="str">
            <v>14,76</v>
          </cell>
        </row>
        <row r="7198">
          <cell r="A7198" t="str">
            <v>87430</v>
          </cell>
          <cell r="B7198" t="str">
            <v>APLICAÇÃO DE GESSO PROJETADO COM EQUIPAMENTO DE PROJEÇÃO EM PAREDES DE AMBIENTES DE ÁREA ENTRE 5M² E 10M², DESEMPENADO (SEM TALISCAS), ESPESSURA DE 0,5CM. AF_06/2014</v>
          </cell>
          <cell r="D7198" t="str">
            <v>M2</v>
          </cell>
          <cell r="E7198" t="str">
            <v>14,17</v>
          </cell>
          <cell r="F7198" t="str">
            <v>15,20</v>
          </cell>
        </row>
        <row r="7199">
          <cell r="A7199" t="str">
            <v>87431</v>
          </cell>
          <cell r="B7199" t="str">
            <v>APLICAÇÃO DE GESSO PROJETADO COM EQUIPAMENTO DE PROJEÇÃO EM PAREDES DE AMBIENTES DE ÁREA MENOR QUE 5M², DESEMPENADO (SEM TALISCAS), ESPESSURA DE 0,5CM. AF_06/2014</v>
          </cell>
          <cell r="D7199" t="str">
            <v>M2</v>
          </cell>
          <cell r="E7199" t="str">
            <v>14,37</v>
          </cell>
          <cell r="F7199" t="str">
            <v>15,42</v>
          </cell>
        </row>
        <row r="7200">
          <cell r="A7200" t="str">
            <v>87432</v>
          </cell>
          <cell r="B7200" t="str">
            <v>APLICAÇÃO DE GESSO PROJETADO COM EQUIPAMENTO DE PROJEÇÃO EM PAREDES DE AMBIENTES DE ÁREA MAIOR QUE 10M², DESEMPENADO (SEM TALISCAS), ESPESSURA DE 1,0CM. AF_06/2014</v>
          </cell>
          <cell r="D7200" t="str">
            <v>M2</v>
          </cell>
          <cell r="E7200" t="str">
            <v>19,62</v>
          </cell>
          <cell r="F7200" t="str">
            <v>20,77</v>
          </cell>
        </row>
        <row r="7201">
          <cell r="A7201" t="str">
            <v>87433</v>
          </cell>
          <cell r="B7201" t="str">
            <v>APLICAÇÃO DE GESSO PROJETADO COM EQUIPAMENTO DE PROJEÇÃO EM PAREDES DE AMBIENTES DE ÁREA ENTRE 5M² E 10M², DESEMPENADO (SEM TALISCAS), ESPESSURA DE 1,0CM. AF_06/2014</v>
          </cell>
          <cell r="D7201" t="str">
            <v>M2</v>
          </cell>
          <cell r="E7201" t="str">
            <v>20,40</v>
          </cell>
          <cell r="F7201" t="str">
            <v>21,65</v>
          </cell>
        </row>
        <row r="7202">
          <cell r="A7202" t="str">
            <v>87434</v>
          </cell>
          <cell r="B7202" t="str">
            <v>APLICAÇÃO DE GESSO PROJETADO COM EQUIPAMENTO DE PROJEÇÃO EM PAREDES DE AMBIENTES DE ÁREA MENOR QUE 5M², DESEMPENADO (SEM TALISCAS), ESPESSURA DE 1,0CM. AF_06/2014</v>
          </cell>
          <cell r="D7202" t="str">
            <v>M2</v>
          </cell>
          <cell r="E7202" t="str">
            <v>20,94</v>
          </cell>
          <cell r="F7202" t="str">
            <v>22,25</v>
          </cell>
        </row>
        <row r="7203">
          <cell r="A7203" t="str">
            <v>87435</v>
          </cell>
          <cell r="B7203" t="str">
            <v>APLICAÇÃO DE GESSO PROJETADO COM EQUIPAMENTO DE PROJEÇÃO EM PAREDES DE AMBIENTES DE ÁREA MAIOR QUE 10M², SARRAFEADO (COM TALISCAS), ESPESSURA DE 1,0CM. AF_06/2014</v>
          </cell>
          <cell r="D7203" t="str">
            <v>M2</v>
          </cell>
          <cell r="E7203" t="str">
            <v>22,05</v>
          </cell>
          <cell r="F7203" t="str">
            <v>23,50</v>
          </cell>
        </row>
        <row r="7204">
          <cell r="A7204" t="str">
            <v>87436</v>
          </cell>
          <cell r="B7204" t="str">
            <v>APLICAÇÃO DE GESSO PROJETADO COM EQUIPAMENTO DE PROJEÇÃO EM PAREDES DE AMBIENTES DE ÁREA ENTRE 5M² E 10M², SARRAFEADO (COM TALISCAS), ESPESSURA DE 1,0CM. AF_06/2014</v>
          </cell>
          <cell r="D7204" t="str">
            <v>M2</v>
          </cell>
          <cell r="E7204" t="str">
            <v>23,37</v>
          </cell>
          <cell r="F7204" t="str">
            <v>24,97</v>
          </cell>
        </row>
        <row r="7205">
          <cell r="A7205" t="str">
            <v>87437</v>
          </cell>
          <cell r="B7205" t="str">
            <v>APLICAÇÃO DE GESSO PROJETADO COM EQUIPAMENTO DE PROJEÇÃO EM PAREDES DE AMBIENTES DE ÁREA MENOR QUE 5M², SARRAFEADO (COM TALISCAS), ESPESSURA DE 1,0CM. AF_06/2014</v>
          </cell>
          <cell r="D7205" t="str">
            <v>M2</v>
          </cell>
          <cell r="E7205" t="str">
            <v>24,29</v>
          </cell>
          <cell r="F7205" t="str">
            <v>26,00</v>
          </cell>
        </row>
        <row r="7206">
          <cell r="A7206" t="str">
            <v>87438</v>
          </cell>
          <cell r="B7206" t="str">
            <v>APLICAÇÃO DE GESSO PROJETADO COM EQUIPAMENTO DE PROJEÇÃO EM PAREDES DE AMBIENTES DE ÁREA MAIOR QUE 10M², SARRAFEADO (COM TALISCAS), ESPESSURA DE 1,5CM. AF_06/2014</v>
          </cell>
          <cell r="D7206" t="str">
            <v>M2</v>
          </cell>
          <cell r="E7206" t="str">
            <v>27,10</v>
          </cell>
          <cell r="F7206" t="str">
            <v>28,78</v>
          </cell>
        </row>
        <row r="7207">
          <cell r="A7207" t="str">
            <v>87439</v>
          </cell>
          <cell r="B7207" t="str">
            <v>APLICAÇÃO DE GESSO PROJETADO COM EQUIPAMENTO DE PROJEÇÃO EM PAREDES DE AMBIENTES DE ÁREA ENTRE 5M² E 10M², SARRAFEADO (COM TALISCAS), ESPESSURA DE 1,5CM. AF_06/2014</v>
          </cell>
          <cell r="D7207" t="str">
            <v>M2</v>
          </cell>
          <cell r="E7207" t="str">
            <v>28,75</v>
          </cell>
          <cell r="F7207" t="str">
            <v>30,63</v>
          </cell>
        </row>
        <row r="7208">
          <cell r="A7208" t="str">
            <v>87440</v>
          </cell>
          <cell r="B7208" t="str">
            <v>APLICAÇÃO DE GESSO PROJETADO COM EQUIPAMENTO DE PROJEÇÃO EM PAREDES DE AMBIENTES DE ÁREA MENOR QUE 5M², SARRAFEADO (COM TALISCAS), ESPESSURA DE 1,5CM. AF_06/2014</v>
          </cell>
          <cell r="D7208" t="str">
            <v>M2</v>
          </cell>
          <cell r="E7208" t="str">
            <v>29,53</v>
          </cell>
          <cell r="F7208" t="str">
            <v>31,50</v>
          </cell>
        </row>
        <row r="7209">
          <cell r="A7209" t="str">
            <v>87527</v>
          </cell>
          <cell r="B7209" t="str">
            <v>EMBOÇO, PARA RECEBIMENTO DE CERÂMICA, EM ARGAMASSA TRAÇO 1:2:8, PREPARO MECÂNICO COM BETONEIRA 400L, APLICADO MANUALMENTE EM FACES INTERNAS DE PAREDES, PARA AMBIENTE COM ÁREA MENOR QUE 5M2, ESPESSURA DE 20MM, COM EXECUÇÃO DE TALISCAS. AF_06/2014</v>
          </cell>
          <cell r="D7209" t="str">
            <v>M2</v>
          </cell>
          <cell r="E7209" t="str">
            <v>25,98</v>
          </cell>
          <cell r="F7209" t="str">
            <v>27,74</v>
          </cell>
        </row>
        <row r="7210">
          <cell r="A7210" t="str">
            <v>87528</v>
          </cell>
          <cell r="B7210" t="str">
            <v>EMBOÇO, PARA RECEBIMENTO DE CERÂMICA, EM ARGAMASSA TRAÇO 1:2:8, PREPARO MANUAL, APLICADO MANUALMENTE EM FACES INTERNAS DE PAREDES, PARA AMBIENTE COM ÁREA MENOR QUE 5M2, ESPESSURA DE 20MM, COM EXECUÇÃO DE TALISCAS. AF_06/2014</v>
          </cell>
          <cell r="D7210" t="str">
            <v>M2</v>
          </cell>
          <cell r="E7210" t="str">
            <v>28,98</v>
          </cell>
          <cell r="F7210" t="str">
            <v>31,05</v>
          </cell>
        </row>
        <row r="7211">
          <cell r="A7211" t="str">
            <v>87529</v>
          </cell>
          <cell r="B7211" t="str">
            <v>MASSA ÚNICA, PARA RECEBIMENTO DE PINTURA, EM ARGAMASSA TRAÇO 1:2:8, PREPARO MECÂNICO COM BETONEIRA 400L, APLICADA MANUALMENTE EM FACES INTERNAS DE PAREDES, ESPESSURA DE 20MM, COM EXECUÇÃO DE TALISCAS. AF_06/2014</v>
          </cell>
          <cell r="D7211" t="str">
            <v>M2</v>
          </cell>
          <cell r="E7211" t="str">
            <v>23,50</v>
          </cell>
          <cell r="F7211" t="str">
            <v>24,98</v>
          </cell>
        </row>
        <row r="7212">
          <cell r="A7212" t="str">
            <v>87530</v>
          </cell>
          <cell r="B7212" t="str">
            <v>MASSA ÚNICA, PARA RECEBIMENTO DE PINTURA, EM ARGAMASSA TRAÇO 1:2:8, PREPARO MANUAL, APLICADA MANUALMENTE EM FACES INTERNAS DE PAREDES, ESPESSURA DE 20MM, COM EXECUÇÃO DE TALISCAS. AF_06/2014</v>
          </cell>
          <cell r="D7212" t="str">
            <v>M2</v>
          </cell>
          <cell r="E7212" t="str">
            <v>26,50</v>
          </cell>
          <cell r="F7212" t="str">
            <v>28,29</v>
          </cell>
        </row>
        <row r="7213">
          <cell r="A7213" t="str">
            <v>87531</v>
          </cell>
          <cell r="B7213" t="str">
            <v>EMBOÇO, PARA RECEBIMENTO DE CERÂMICA, EM ARGAMASSA TRAÇO 1:2:8, PREPARO MECÂNICO COM BETONEIRA 400L, APLICADO MANUALMENTE EM FACES INTERNAS DE PAREDES, PARA AMBIENTE COM ÁREA ENTRE 5M2 E 10M2, ESPESSURA DE 20MM, COM EXECUÇÃO DE TALISCAS. AF_06/2014</v>
          </cell>
          <cell r="D7213" t="str">
            <v>M2</v>
          </cell>
          <cell r="E7213" t="str">
            <v>22,62</v>
          </cell>
          <cell r="F7213" t="str">
            <v>24,01</v>
          </cell>
        </row>
        <row r="7214">
          <cell r="A7214" t="str">
            <v>87532</v>
          </cell>
          <cell r="B7214" t="str">
            <v>EMBOÇO, PARA RECEBIMENTO DE CERÂMICA, EM ARGAMASSA TRAÇO 1:2:8, PREPARO MANUAL, APLICADO MANUALMENTE EM FACES INTERNAS DE PAREDES, PARA AMBIENTE COM ÁREA  ENTRE 5M2 E 10M2, ESPESSURA DE 20MM, COM EXECUÇÃO DE TALISCAS. AF_06/2014</v>
          </cell>
          <cell r="D7214" t="str">
            <v>M2</v>
          </cell>
          <cell r="E7214" t="str">
            <v>25,62</v>
          </cell>
          <cell r="F7214" t="str">
            <v>27,32</v>
          </cell>
        </row>
        <row r="7215">
          <cell r="A7215" t="str">
            <v>87535</v>
          </cell>
          <cell r="B7215" t="str">
            <v>EMBOÇO, PARA RECEBIMENTO DE CERÂMICA, EM ARGAMASSA TRAÇO 1:2:8, PREPARO MECÂNICO COM BETONEIRA 400L, APLICADO MANUALMENTE EM FACES INTERNAS DE PAREDES, PARA AMBIENTE COM ÁREA  MAIOR QUE 10M2, ESPESSURA DE 20MM, COM EXECUÇÃO DE TALISCAS. AF_06/2014</v>
          </cell>
          <cell r="D7215" t="str">
            <v>M2</v>
          </cell>
          <cell r="E7215" t="str">
            <v>20,14</v>
          </cell>
          <cell r="F7215" t="str">
            <v>21,26</v>
          </cell>
        </row>
        <row r="7216">
          <cell r="A7216" t="str">
            <v>87536</v>
          </cell>
          <cell r="B7216" t="str">
            <v>EMBOÇO, PARA RECEBIMENTO DE CERÂMICA, EM ARGAMASSA TRAÇO 1:2:8, PREPARO MANUAL, APLICADO MANUALMENTE EM FACES INTERNAS DE PAREDES, PARA AMBIENTE COM ÁREA  MAIOR QUE 10M2, ESPESSURA DE 20MM, COM EXECUÇÃO DE TALISCAS. AF_06/2014</v>
          </cell>
          <cell r="D7216" t="str">
            <v>M2</v>
          </cell>
          <cell r="E7216" t="str">
            <v>23,14</v>
          </cell>
          <cell r="F7216" t="str">
            <v>24,57</v>
          </cell>
        </row>
        <row r="7217">
          <cell r="A7217" t="str">
            <v>87537</v>
          </cell>
          <cell r="B721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7217" t="str">
            <v>M2</v>
          </cell>
          <cell r="E7217" t="str">
            <v>44,98</v>
          </cell>
          <cell r="F7217" t="str">
            <v>46,43</v>
          </cell>
        </row>
        <row r="7218">
          <cell r="A7218" t="str">
            <v>87538</v>
          </cell>
          <cell r="B7218" t="str">
            <v>MASSA ÚNICA, PARA RECEBIMENTO DE PINTURA, EM ARGAMASSA INDUSTRIALIZADA, PREPARO MECÂNICO, APLICADO COM EQUIPAMENTO DE MISTURA E PROJEÇÃO DE 1,5 M3/H DE ARGAMASSA EM FACES INTERNAS DE PAREDES, ESPESSURA DE 20MM, COM EXECUÇÃO DE TALISCAS. AF_06/2014</v>
          </cell>
          <cell r="D7218" t="str">
            <v>M2</v>
          </cell>
          <cell r="E7218" t="str">
            <v>42,87</v>
          </cell>
          <cell r="F7218" t="str">
            <v>44,09</v>
          </cell>
        </row>
        <row r="7219">
          <cell r="A7219" t="str">
            <v>87539</v>
          </cell>
          <cell r="B721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7219" t="str">
            <v>M2</v>
          </cell>
          <cell r="E7219" t="str">
            <v>42,13</v>
          </cell>
          <cell r="F7219" t="str">
            <v>43,25</v>
          </cell>
        </row>
        <row r="7220">
          <cell r="A7220" t="str">
            <v>87541</v>
          </cell>
          <cell r="B722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7220" t="str">
            <v>M2</v>
          </cell>
          <cell r="E7220" t="str">
            <v>40,02</v>
          </cell>
          <cell r="F7220" t="str">
            <v>40,91</v>
          </cell>
        </row>
        <row r="7221">
          <cell r="A7221" t="str">
            <v>87543</v>
          </cell>
          <cell r="B7221" t="str">
            <v>MASSA ÚNICA, PARA RECEBIMENTO DE PINTURA OU CERÂMICA, ARGAMASSA INDUSTRIALIZADA, PREPARO MECÂNICO, APLICADO COM EQUIPAMENTO DE MISTURA E PROJEÇÃO DE 1,5 M3/H EM FACES INTERNAS DE PAREDES, ESPESSURA DE 5MM, SEM EXECUÇÃO DE TALISCAS. AF_06/2014</v>
          </cell>
          <cell r="D7221" t="str">
            <v>M2</v>
          </cell>
          <cell r="E7221" t="str">
            <v>14,24</v>
          </cell>
          <cell r="F7221" t="str">
            <v>14,75</v>
          </cell>
        </row>
        <row r="7222">
          <cell r="A7222" t="str">
            <v>87545</v>
          </cell>
          <cell r="B7222" t="str">
            <v>EMBOÇO, PARA RECEBIMENTO DE CERÂMICA, EM ARGAMASSA TRAÇO 1:2:8, PREPARO MECÂNICO COM BETONEIRA 400L, APLICADO MANUALMENTE EM FACES INTERNAS DE PAREDES, PARA AMBIENTE COM ÁREA MENOR QUE 5M2, ESPESSURA DE 10MM, COM EXECUÇÃO DE TALISCAS. AF_06/2014</v>
          </cell>
          <cell r="D7222" t="str">
            <v>M2</v>
          </cell>
          <cell r="E7222" t="str">
            <v>17,66</v>
          </cell>
          <cell r="F7222" t="str">
            <v>18,99</v>
          </cell>
        </row>
        <row r="7223">
          <cell r="A7223" t="str">
            <v>87546</v>
          </cell>
          <cell r="B7223" t="str">
            <v>EMBOÇO, PARA RECEBIMENTO DE CERÂMICA, EM ARGAMASSA TRAÇO 1:2:8, PREPARO MANUAL, APLICADO MANUALMENTE EM FACES INTERNAS DE PAREDES, PARA AMBIENTE COM ÁREA MENOR QUE 5M2, ESPESSURA DE 10MM, COM EXECUÇÃO DE TALISCAS. AF_06/2014</v>
          </cell>
          <cell r="D7223" t="str">
            <v>M2</v>
          </cell>
          <cell r="E7223" t="str">
            <v>19,36</v>
          </cell>
          <cell r="F7223" t="str">
            <v>20,86</v>
          </cell>
        </row>
        <row r="7224">
          <cell r="A7224" t="str">
            <v>87547</v>
          </cell>
          <cell r="B7224" t="str">
            <v>MASSA ÚNICA, PARA RECEBIMENTO DE PINTURA, EM ARGAMASSA TRAÇO 1:2:8, PREPARO MECÂNICO COM BETONEIRA 400L, APLICADA MANUALMENTE EM FACES INTERNAS DE PAREDES, ESPESSURA DE 10MM, COM EXECUÇÃO DE TALISCAS. AF_06/2014</v>
          </cell>
          <cell r="D7224" t="str">
            <v>M2</v>
          </cell>
          <cell r="E7224" t="str">
            <v>15,19</v>
          </cell>
          <cell r="F7224" t="str">
            <v>16,25</v>
          </cell>
        </row>
        <row r="7225">
          <cell r="A7225" t="str">
            <v>87548</v>
          </cell>
          <cell r="B7225" t="str">
            <v>MASSA ÚNICA, PARA RECEBIMENTO DE PINTURA, EM ARGAMASSA TRAÇO 1:2:8, PREPARO MANUAL, APLICADA MANUALMENTE EM FACES INTERNAS DE PAREDES, ESPESSURA DE 10MM, COM EXECUÇÃO DE TALISCAS. AF_06/2014</v>
          </cell>
          <cell r="D7225" t="str">
            <v>M2</v>
          </cell>
          <cell r="E7225" t="str">
            <v>16,89</v>
          </cell>
          <cell r="F7225" t="str">
            <v>18,12</v>
          </cell>
        </row>
        <row r="7226">
          <cell r="A7226" t="str">
            <v>87549</v>
          </cell>
          <cell r="B7226" t="str">
            <v>EMBOÇO, PARA RECEBIMENTO DE CERÂMICA, EM ARGAMASSA TRAÇO 1:2:8, PREPARO MECÂNICO COM BETONEIRA 400L, APLICADO MANUALMENTE EM FACES INTERNAS DE PAREDES, PARA AMBIENTE COM ÁREA ENTRE 5M2 E 10M2, ESPESSURA DE 10MM, COM EXECUÇÃO DE TALISCAS. AF_06/2014</v>
          </cell>
          <cell r="D7226" t="str">
            <v>M2</v>
          </cell>
          <cell r="E7226" t="str">
            <v>14,31</v>
          </cell>
          <cell r="F7226" t="str">
            <v>15,26</v>
          </cell>
        </row>
        <row r="7227">
          <cell r="A7227" t="str">
            <v>87550</v>
          </cell>
          <cell r="B7227" t="str">
            <v>EMBOÇO, PARA RECEBIMENTO DE CERÂMICA, EM ARGAMASSA TRAÇO 1:2:8, PREPARO MANUAL, APLICADO MANUALMENTE EM FACES INTERNAS DE PAREDES, PARA AMBIENTE COM ÁREA ENTRE 5M2 E 10M2, ESPESSURA DE 10MM, COM EXECUÇÃO DE TALISCAS. AF_06/2014</v>
          </cell>
          <cell r="D7227" t="str">
            <v>M2</v>
          </cell>
          <cell r="E7227" t="str">
            <v>16,01</v>
          </cell>
          <cell r="F7227" t="str">
            <v>17,13</v>
          </cell>
        </row>
        <row r="7228">
          <cell r="A7228" t="str">
            <v>87553</v>
          </cell>
          <cell r="B7228" t="str">
            <v>EMBOÇO, PARA RECEBIMENTO DE CERÂMICA, EM ARGAMASSA TRAÇO 1:2:8, PREPARO MECÂNICO COM BETONEIRA 400L, APLICADO MANUALMENTE EM FACES INTERNAS DE PAREDES, PARA AMBIENTE COM ÁREA MAIOR QUE 10M2, ESPESSURA DE 10MM, COM EXECUÇÃO DE TALISCAS. AF_06/2014</v>
          </cell>
          <cell r="D7228" t="str">
            <v>M2</v>
          </cell>
          <cell r="E7228" t="str">
            <v>11,83</v>
          </cell>
          <cell r="F7228" t="str">
            <v>12,51</v>
          </cell>
        </row>
        <row r="7229">
          <cell r="A7229" t="str">
            <v>87554</v>
          </cell>
          <cell r="B7229" t="str">
            <v>EMBOÇO, PARA RECEBIMENTO DE CERÂMICA, EM ARGAMASSA TRAÇO 1:2:8, PREPARO MANUAL, APLICADO MANUALMENTE EM FACES INTERNAS DE PAREDES, PARA AMBIENTE COM ÁREA MAIOR QUE 10M2, ESPESSURA DE 10MM, COM EXECUÇÃO DE TALISCAS. AF_06/2014</v>
          </cell>
          <cell r="D7229" t="str">
            <v>M2</v>
          </cell>
          <cell r="E7229" t="str">
            <v>13,53</v>
          </cell>
          <cell r="F7229" t="str">
            <v>14,38</v>
          </cell>
        </row>
        <row r="7230">
          <cell r="A7230" t="str">
            <v>87555</v>
          </cell>
          <cell r="B723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7230" t="str">
            <v>M2</v>
          </cell>
          <cell r="E7230" t="str">
            <v>27,66</v>
          </cell>
          <cell r="F7230" t="str">
            <v>28,72</v>
          </cell>
        </row>
        <row r="7231">
          <cell r="A7231" t="str">
            <v>87556</v>
          </cell>
          <cell r="B7231" t="str">
            <v>MASSA ÚNICA, PARA RECEBIMENTO DE PINTURA, EM ARGAMASSA INDUSTRIALIZADA, PREPARO MECÂNICO, APLICADO COM EQUIPAMENTO DE MISTURA E PROJEÇÃO DE 1,5 M3/H DE ARGAMASSA EM FACES INTERNAS DE PAREDES, ESPESSURA DE 10MM, COM EXECUÇÃO DE TALISCAS. AF_06/2014</v>
          </cell>
          <cell r="D7231" t="str">
            <v>M2</v>
          </cell>
          <cell r="E7231" t="str">
            <v>25,57</v>
          </cell>
          <cell r="F7231" t="str">
            <v>26,39</v>
          </cell>
        </row>
        <row r="7232">
          <cell r="A7232" t="str">
            <v>87557</v>
          </cell>
          <cell r="B723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7232" t="str">
            <v>M2</v>
          </cell>
          <cell r="E7232" t="str">
            <v>24,80</v>
          </cell>
          <cell r="F7232" t="str">
            <v>25,54</v>
          </cell>
        </row>
        <row r="7233">
          <cell r="A7233" t="str">
            <v>87559</v>
          </cell>
          <cell r="B723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7233" t="str">
            <v>M2</v>
          </cell>
          <cell r="E7233" t="str">
            <v>22,69</v>
          </cell>
          <cell r="F7233" t="str">
            <v>23,20</v>
          </cell>
        </row>
        <row r="7234">
          <cell r="A7234" t="str">
            <v>87561</v>
          </cell>
          <cell r="B7234" t="str">
            <v>MASSA ÚNICA, PARA RECEBIMENTO DE PINTURA OU CERÂMICA, EM ARGAMASSA INDUSTRIALIZADA, PREPARO MECÂNICO, APLICADO COM EQUIPAMENTO DE MISTURA E PROJEÇÃO DE 1,5 M3/H DE ARGAMASSA EM FACES INTERNAS DE PAREDES, ESPESSURA DE 10MM, SEM EXECUÇÃO DE TALISCAS. AF_06/2014</v>
          </cell>
          <cell r="D7234" t="str">
            <v>M2</v>
          </cell>
          <cell r="E7234" t="str">
            <v>24,99</v>
          </cell>
          <cell r="F7234" t="str">
            <v>25,75</v>
          </cell>
        </row>
        <row r="7235">
          <cell r="A7235" t="str">
            <v>87775</v>
          </cell>
          <cell r="B7235" t="str">
            <v>EMBOÇO OU MASSA ÚNICA EM ARGAMASSA TRAÇO 1:2:8, PREPARO MECÂNICO COM BETONEIRA 400 L, APLICADA MANUALMENTE EM PANOS DE FACHADA COM PRESENÇA DE VÃOS, ESPESSURA DE 25 MM. AF_06/2014</v>
          </cell>
          <cell r="D7235" t="str">
            <v>M2</v>
          </cell>
          <cell r="E7235" t="str">
            <v>36,93</v>
          </cell>
          <cell r="F7235" t="str">
            <v>39,85</v>
          </cell>
        </row>
        <row r="7236">
          <cell r="A7236" t="str">
            <v>87777</v>
          </cell>
          <cell r="B7236" t="str">
            <v>EMBOÇO OU MASSA ÚNICA EM ARGAMASSA TRAÇO 1:2:8, PREPARO MANUAL, APLICADA MANUALMENTE EM PANOS DE FACHADA COM PRESENÇA DE VÃOS, ESPESSURA DE 25 MM. AF_06/2014</v>
          </cell>
          <cell r="D7236" t="str">
            <v>M2</v>
          </cell>
          <cell r="E7236" t="str">
            <v>39,44</v>
          </cell>
          <cell r="F7236" t="str">
            <v>42,62</v>
          </cell>
        </row>
        <row r="7237">
          <cell r="A7237" t="str">
            <v>87778</v>
          </cell>
          <cell r="B7237" t="str">
            <v>EMBOÇO OU MASSA ÚNICA EM ARGAMASSA INDUSTRIALIZADA, PREPARO MECÂNICO E APLICAÇÃO COM EQUIPAMENTO DE MISTURA E PROJEÇÃO DE 1,5 M3/H DE ARGAMASSA EM PANOS DE FACHADA COM PRESENÇA DE VÃOS, ESPESSURA DE 25 MM. AF_06/2014</v>
          </cell>
          <cell r="D7237" t="str">
            <v>M2</v>
          </cell>
          <cell r="E7237" t="str">
            <v>50,99</v>
          </cell>
          <cell r="F7237" t="str">
            <v>53,46</v>
          </cell>
        </row>
        <row r="7238">
          <cell r="A7238" t="str">
            <v>87779</v>
          </cell>
          <cell r="B7238" t="str">
            <v>EMBOÇO OU MASSA ÚNICA EM ARGAMASSA TRAÇO 1:2:8, PREPARO MECÂNICO COM BETONEIRA 400 L, APLICADA MANUALMENTE EM PANOS DE FACHADA COM PRESENÇA DE VÃOS, ESPESSURA DE 35 MM. AF_06/2014</v>
          </cell>
          <cell r="D7238" t="str">
            <v>M2</v>
          </cell>
          <cell r="E7238" t="str">
            <v>43,13</v>
          </cell>
          <cell r="F7238" t="str">
            <v>46,42</v>
          </cell>
        </row>
        <row r="7239">
          <cell r="A7239" t="str">
            <v>87781</v>
          </cell>
          <cell r="B7239" t="str">
            <v>EMBOÇO OU MASSA ÚNICA EM ARGAMASSA TRAÇO 1:2:8, PREPARO MANUAL, APLICADA MANUALMENTE EM PANOS DE FACHADA COM PRESENÇA DE VÃOS, ESPESSURA DE 35 MM. AF_06/2014</v>
          </cell>
          <cell r="D7239" t="str">
            <v>M2</v>
          </cell>
          <cell r="E7239" t="str">
            <v>46,49</v>
          </cell>
          <cell r="F7239" t="str">
            <v>50,13</v>
          </cell>
        </row>
        <row r="7240">
          <cell r="A7240" t="str">
            <v>87783</v>
          </cell>
          <cell r="B7240" t="str">
            <v>EMBOÇO OU MASSA ÚNICA EM ARGAMASSA INDUSTRIALIZADA, PREPARO MECÂNICO E APLICAÇÃO COM EQUIPAMENTO DE MISTURA E PROJEÇÃO DE 1,5 M3/H DE ARGAMASSA EM PANOS DE FACHADA COM PRESENÇA DE VÃOS, ESPESSURA DE 35 MM. AF_06/2014</v>
          </cell>
          <cell r="D7240" t="str">
            <v>M2</v>
          </cell>
          <cell r="E7240" t="str">
            <v>63,38</v>
          </cell>
          <cell r="F7240" t="str">
            <v>66,20</v>
          </cell>
        </row>
        <row r="7241">
          <cell r="A7241" t="str">
            <v>87784</v>
          </cell>
          <cell r="B7241" t="str">
            <v>EMBOÇO OU MASSA ÚNICA EM ARGAMASSA TRAÇO 1:2:8, PREPARO MECÂNICO COM BETONEIRA 400 L, APLICADA MANUALMENTE EM PANOS DE FACHADA COM PRESENÇA DE VÃOS, ESPESSURA DE 45 MM. AF_06/2014</v>
          </cell>
          <cell r="D7241" t="str">
            <v>M2</v>
          </cell>
          <cell r="E7241" t="str">
            <v>49,33</v>
          </cell>
          <cell r="F7241" t="str">
            <v>52,99</v>
          </cell>
        </row>
        <row r="7242">
          <cell r="A7242" t="str">
            <v>87786</v>
          </cell>
          <cell r="B7242" t="str">
            <v>EMBOÇO OU MASSA ÚNICA EM ARGAMASSA TRAÇO 1:2:8, PREPARO MANUAL, APLICADA MANUALMENTE EM PANOS DE FACHADA COM PRESENÇA DE VÃOS, ESPESSURA DE 45 MM. AF_06/2014</v>
          </cell>
          <cell r="D7242" t="str">
            <v>M2</v>
          </cell>
          <cell r="E7242" t="str">
            <v>53,55</v>
          </cell>
          <cell r="F7242" t="str">
            <v>57,64</v>
          </cell>
        </row>
        <row r="7243">
          <cell r="A7243" t="str">
            <v>87787</v>
          </cell>
          <cell r="B7243" t="str">
            <v>EMBOÇO OU MASSA ÚNICA EM ARGAMASSA INDUSTRIALIZADA, PREPARO MECÂNICO E APLICAÇÃO COM EQUIPAMENTO DE MISTURA E PROJEÇÃO DE 1,5 M3/H DE ARGAMASSA EM PANOS DE FACHADA COM PRESENÇA DE VÃOS, ESPESSURA DE 45 MM. AF_06/2014</v>
          </cell>
          <cell r="D7243" t="str">
            <v>M2</v>
          </cell>
          <cell r="E7243" t="str">
            <v>75,76</v>
          </cell>
          <cell r="F7243" t="str">
            <v>78,94</v>
          </cell>
        </row>
        <row r="7244">
          <cell r="A7244" t="str">
            <v>87788</v>
          </cell>
          <cell r="B7244" t="str">
            <v>EMBOÇO OU MASSA ÚNICA EM ARGAMASSA TRAÇO 1:2:8, PREPARO MECÂNICO COM BETONEIRA 400 L, APLICADA MANUALMENTE EM PANOS DE FACHADA COM PRESENÇA DE VÃOS, ESPESSURA MAIOR OU IGUAL A 50 MM. AF_06/2014</v>
          </cell>
          <cell r="D7244" t="str">
            <v>M2</v>
          </cell>
          <cell r="E7244" t="str">
            <v>63,44</v>
          </cell>
          <cell r="F7244" t="str">
            <v>68,47</v>
          </cell>
        </row>
        <row r="7245">
          <cell r="A7245" t="str">
            <v>87790</v>
          </cell>
          <cell r="B7245" t="str">
            <v>EMBOÇO OU MASSA ÚNICA EM ARGAMASSA TRAÇO 1:2:8, PREPARO MANUAL, APLICADA MANUALMENTE EM PANOS DE FACHADA COM PRESENÇA DE VÃOS, ESPESSURA MAIOR OU IGUAL A 50 MM. AF_06/2014</v>
          </cell>
          <cell r="D7245" t="str">
            <v>M2</v>
          </cell>
          <cell r="E7245" t="str">
            <v>68,08</v>
          </cell>
          <cell r="F7245" t="str">
            <v>73,58</v>
          </cell>
        </row>
        <row r="7246">
          <cell r="A7246" t="str">
            <v>87791</v>
          </cell>
          <cell r="B7246" t="str">
            <v>EMBOÇO OU MASSA ÚNICA EM ARGAMASSA INDUSTRIALIZADA, PREPARO MECÂNICO E APLICAÇÃO COM EQUIPAMENTO DE MISTURA E PROJEÇÃO DE 1,5 M3/H DE ARGAMASSA EM PANOS DE FACHADA COM PRESENÇA DE VÃOS, ESPESSURA MAIOR OU IGUAL A 50 MM. AF_06/2014</v>
          </cell>
          <cell r="D7246" t="str">
            <v>M2</v>
          </cell>
          <cell r="E7246" t="str">
            <v>90,10</v>
          </cell>
          <cell r="F7246" t="str">
            <v>94,35</v>
          </cell>
        </row>
        <row r="7247">
          <cell r="A7247" t="str">
            <v>87792</v>
          </cell>
          <cell r="B7247" t="str">
            <v>EMBOÇO OU MASSA ÚNICA EM ARGAMASSA TRAÇO 1:2:8, PREPARO MECÂNICO COM BETONEIRA 400 L, APLICADA MANUALMENTE EM PANOS CEGOS DE FACHADA (SEM PRESENÇA DE VÃOS), ESPESSURA DE 25 MM. AF_06/2014</v>
          </cell>
          <cell r="D7247" t="str">
            <v>M2</v>
          </cell>
          <cell r="E7247" t="str">
            <v>24,46</v>
          </cell>
          <cell r="F7247" t="str">
            <v>26,07</v>
          </cell>
        </row>
        <row r="7248">
          <cell r="A7248" t="str">
            <v>87794</v>
          </cell>
          <cell r="B7248" t="str">
            <v>EMBOÇO OU MASSA ÚNICA EM ARGAMASSA TRAÇO 1:2:8, PREPARO MANUAL, APLICADA MANUALMENTE EM PANOS CEGOS DE FACHADA (SEM PRESENÇA DE VÃOS), ESPESSURA DE 25 MM. AF_06/2014</v>
          </cell>
          <cell r="D7248" t="str">
            <v>M2</v>
          </cell>
          <cell r="E7248" t="str">
            <v>26,79</v>
          </cell>
          <cell r="F7248" t="str">
            <v>28,65</v>
          </cell>
        </row>
        <row r="7249">
          <cell r="A7249" t="str">
            <v>87795</v>
          </cell>
          <cell r="B7249" t="str">
            <v>EMBOÇO OU MASSA ÚNICA EM ARGAMASSA INDUSTRIALIZADA, PREPARO MECÂNICO E APLICAÇÃO COM EQUIPAMENTO DE MISTURA E PROJEÇÃO DE 1,5 M3/H DE ARGAMASSA EM PANOS CEGOS DE FACHADA (SEM PRESENÇA DE VÃOS), ESPESSURA DE 25 MM. AF_06/2014</v>
          </cell>
          <cell r="D7249" t="str">
            <v>M2</v>
          </cell>
          <cell r="E7249" t="str">
            <v>37,29</v>
          </cell>
          <cell r="F7249" t="str">
            <v>38,45</v>
          </cell>
        </row>
        <row r="7250">
          <cell r="A7250" t="str">
            <v>87797</v>
          </cell>
          <cell r="B7250" t="str">
            <v>EMBOÇO OU MASSA ÚNICA EM ARGAMASSA TRAÇO 1:2:8, PREPARO MECÂNICO COM BETONEIRA 400 L, APLICADA MANUALMENTE EM PANOS CEGOS DE FACHADA (SEM PRESENÇA DE VÃOS), ESPESSURA DE 35 MM. AF_06/2014</v>
          </cell>
          <cell r="D7250" t="str">
            <v>M2</v>
          </cell>
          <cell r="E7250" t="str">
            <v>30,42</v>
          </cell>
          <cell r="F7250" t="str">
            <v>32,38</v>
          </cell>
        </row>
        <row r="7251">
          <cell r="A7251" t="str">
            <v>87799</v>
          </cell>
          <cell r="B7251" t="str">
            <v>EMBOÇO OU MASSA ÚNICA EM ARGAMASSA TRAÇO 1:2:8, PREPARO MANUAL, APLICADA MANUALMENTE EM PANOS CEGOS DE FACHADA (SEM PRESENÇA DE VÃOS), ESPESSURA DE 35 MM. AF_06/2014</v>
          </cell>
          <cell r="D7251" t="str">
            <v>M2</v>
          </cell>
          <cell r="E7251" t="str">
            <v>33,55</v>
          </cell>
          <cell r="F7251" t="str">
            <v>35,84</v>
          </cell>
        </row>
        <row r="7252">
          <cell r="A7252" t="str">
            <v>87800</v>
          </cell>
          <cell r="B7252" t="str">
            <v>EMBOÇO OU MASSA ÚNICA EM ARGAMASSA INDUSTRIALIZADA, PREPARO MECÂNICO E APLICAÇÃO COM EQUIPAMENTO DE MISTURA E PROJEÇÃO DE 1,5 M3/H DE ARGAMASSA EM PANOS CEGOS DE FACHADA (SEM PRESENÇA DE VÃOS), ESPESSURA DE 35 MM. AF_06/2014</v>
          </cell>
          <cell r="D7252" t="str">
            <v>M2</v>
          </cell>
          <cell r="E7252" t="str">
            <v>49,04</v>
          </cell>
          <cell r="F7252" t="str">
            <v>50,55</v>
          </cell>
        </row>
        <row r="7253">
          <cell r="A7253" t="str">
            <v>87801</v>
          </cell>
          <cell r="B7253" t="str">
            <v>EMBOÇO OU MASSA ÚNICA EM ARGAMASSA TRAÇO 1:2:8, PREPARO MECÂNICO COM BETONEIRA 400 L, APLICADA MANUALMENTE EM PANOS CEGOS DE FACHADA (SEM PRESENÇA DE VÃOS), ESPESSURA DE 45 MM. AF_06/2014</v>
          </cell>
          <cell r="D7253" t="str">
            <v>M2</v>
          </cell>
          <cell r="E7253" t="str">
            <v>36,38</v>
          </cell>
          <cell r="F7253" t="str">
            <v>38,70</v>
          </cell>
        </row>
        <row r="7254">
          <cell r="A7254" t="str">
            <v>87803</v>
          </cell>
          <cell r="B7254" t="str">
            <v>EMBOÇO OU MASSA ÚNICA EM ARGAMASSA TRAÇO 1:2:8, PREPARO MANUAL, APLICADA MANUALMENTE EM PANOS CEGOS DE FACHADA (SEM PRESENÇA DE VÃOS), ESPESSURA DE 45 MM. AF_06/2014</v>
          </cell>
          <cell r="D7254" t="str">
            <v>M2</v>
          </cell>
          <cell r="E7254" t="str">
            <v>40,31</v>
          </cell>
          <cell r="F7254" t="str">
            <v>43,04</v>
          </cell>
        </row>
        <row r="7255">
          <cell r="A7255" t="str">
            <v>87804</v>
          </cell>
          <cell r="B7255" t="str">
            <v>EMBOÇO OU MASSA ÚNICA EM ARGAMASSA INDUSTRIALIZADA, PREPARO MECÂNICO E APLICAÇÃO COM EQUIPAMENTO DE MISTURA E PROJEÇÃO DE 1,5 M3/H DE ARGAMASSA EM PANOS CEGOS DE FACHADA (SEM PRESENÇA DE VÃOS), ESPESSURA DE 45 MM. AF_06/2014</v>
          </cell>
          <cell r="D7255" t="str">
            <v>M2</v>
          </cell>
          <cell r="E7255" t="str">
            <v>60,78</v>
          </cell>
          <cell r="F7255" t="str">
            <v>62,64</v>
          </cell>
        </row>
        <row r="7256">
          <cell r="A7256" t="str">
            <v>87805</v>
          </cell>
          <cell r="B7256" t="str">
            <v>EMBOÇO OU MASSA ÚNICA EM ARGAMASSA TRAÇO 1:2:8, PREPARO MECÂNICO COM BETONEIRA 400 L, APLICADA MANUALMENTE EM PANOS CEGOS DE FACHADA (SEM PRESENÇA DE VÃOS), ESPESSURA MAIOR OU IGUAL A 50 MM. AF_06/2014</v>
          </cell>
          <cell r="D7256" t="str">
            <v>M2</v>
          </cell>
          <cell r="E7256" t="str">
            <v>41,88</v>
          </cell>
          <cell r="F7256" t="str">
            <v>44,65</v>
          </cell>
        </row>
        <row r="7257">
          <cell r="A7257" t="str">
            <v>87807</v>
          </cell>
          <cell r="B7257" t="str">
            <v>EMBOÇO OU MASSA ÚNICA EM ARGAMASSA TRAÇO 1:2:8, PREPARO MANUAL, APLICADA MANUALMENTE EM PANOS CEGOS DE FACHADA (SEM PRESENÇA DE VÃOS), ESPESSURA MAIOR OU IGUAL A 50 MM. AF_06/2014</v>
          </cell>
          <cell r="D7257" t="str">
            <v>M2</v>
          </cell>
          <cell r="E7257" t="str">
            <v>46,21</v>
          </cell>
          <cell r="F7257" t="str">
            <v>49,43</v>
          </cell>
        </row>
        <row r="7258">
          <cell r="A7258" t="str">
            <v>87808</v>
          </cell>
          <cell r="B7258" t="str">
            <v>EMBOÇO OU MASSA ÚNICA EM ARGAMASSA INDUSTRIALIZADA, PREPARO MECÂNICO E APLICAÇÃO COM EQUIPAMENTO DE MISTURA E PROJEÇÃO DE 1,5 M3/H DE ARGAMASSA EM PANOS CEGOS DE FACHADA (SEM PRESENÇA DE VÃOS), ESPESSURA MAIOR OU IGUAL A 50 MM. AF_06/2014</v>
          </cell>
          <cell r="D7258" t="str">
            <v>M2</v>
          </cell>
          <cell r="E7258" t="str">
            <v>66,34</v>
          </cell>
          <cell r="F7258" t="str">
            <v>68,33</v>
          </cell>
        </row>
        <row r="7259">
          <cell r="A7259" t="str">
            <v>87809</v>
          </cell>
          <cell r="B7259" t="str">
            <v>EMBOÇO OU MASSA ÚNICA EM ARGAMASSA TRAÇO 1:2:8, PREPARO MECÂNICO COM BETONEIRA 400 L, APLICADA MANUALMENTE EM SUPERFÍCIES EXTERNAS DA SACADA, ESPESSURA DE 25 MM, SEM USO DE TELA METÁLICA DE REFORÇO CONTRA FISSURAÇÃO. AF_06/2014</v>
          </cell>
          <cell r="D7259" t="str">
            <v>M2</v>
          </cell>
          <cell r="E7259" t="str">
            <v>58,90</v>
          </cell>
          <cell r="F7259" t="str">
            <v>64,45</v>
          </cell>
        </row>
        <row r="7260">
          <cell r="A7260" t="str">
            <v>87811</v>
          </cell>
          <cell r="B7260" t="str">
            <v>EMBOÇO OU MASSA ÚNICA EM ARGAMASSA TRAÇO 1:2:8, PREPARO MANUAL, APLICADA MANUALMENTE EM SUPERFÍCIES EXTERNAS DA SACADA, ESPESSURA DE 25 MM, SEM USO DE TELA METÁLICA DE REFORÇO CONTRA FISSURAÇÃO. AF_06/2014</v>
          </cell>
          <cell r="D7260" t="str">
            <v>M2</v>
          </cell>
          <cell r="E7260" t="str">
            <v>61,23</v>
          </cell>
          <cell r="F7260" t="str">
            <v>67,03</v>
          </cell>
        </row>
        <row r="7261">
          <cell r="A7261" t="str">
            <v>87812</v>
          </cell>
          <cell r="B7261" t="str">
            <v>EMBOÇO OU MASSA ÚNICA EM ARGAMASSA INDUSTRIALIZADA, PREPARO MECÂNICO E APLICAÇÃO COM EQUIPAMENTO DE MISTURA E PROJEÇÃO DE 1,5 M3/H EM SUPERFÍCIES EXTERNAS DA SACADA, ESPESSURA 25 MM, SEM USO DE TELA METÁLICA. AF_06/2014</v>
          </cell>
          <cell r="D7261" t="str">
            <v>M2</v>
          </cell>
          <cell r="E7261" t="str">
            <v>71,42</v>
          </cell>
          <cell r="F7261" t="str">
            <v>76,48</v>
          </cell>
        </row>
        <row r="7262">
          <cell r="A7262" t="str">
            <v>87813</v>
          </cell>
          <cell r="B7262" t="str">
            <v>EMBOÇO OU MASSA ÚNICA EM ARGAMASSA TRAÇO 1:2:8, PREPARO MECÂNICO COM BETONEIRA 400 L, APLICADA MANUALMENTE EM SUPERFÍCIES EXTERNAS DA SACADA, ESPESSURA DE 35 MM, SEM USO DE TELA METÁLICA DE REFORÇO CONTRA FISSURAÇÃO. AF_06/2014</v>
          </cell>
          <cell r="D7262" t="str">
            <v>M2</v>
          </cell>
          <cell r="E7262" t="str">
            <v>64,86</v>
          </cell>
          <cell r="F7262" t="str">
            <v>70,76</v>
          </cell>
        </row>
        <row r="7263">
          <cell r="A7263" t="str">
            <v>87815</v>
          </cell>
          <cell r="B7263" t="str">
            <v>EMBOÇO OU MASSA ÚNICA EM ARGAMASSA TRAÇO 1:2:8, PREPARO MANUAL, APLICADA MANUALMENTE EM SUPERFÍCIES EXTERNAS DA SACADA, ESPESSURA DE 35 MM, SEM USO DE TELA METÁLICA DE REFORÇO CONTRA FISSURAÇÃO. AF_06/2014</v>
          </cell>
          <cell r="D7263" t="str">
            <v>M2</v>
          </cell>
          <cell r="E7263" t="str">
            <v>67,99</v>
          </cell>
          <cell r="F7263" t="str">
            <v>74,22</v>
          </cell>
        </row>
        <row r="7264">
          <cell r="A7264" t="str">
            <v>87816</v>
          </cell>
          <cell r="B7264" t="str">
            <v>EMBOÇO OU MASSA ÚNICA EM ARGAMASSA INDUSTRIALIZADA, PREPARO MECÂNICO E APLICAÇÃO COM EQUIPAMENTO DE MISTURA E PROJEÇÃO DE 1,5 M3/H EM SUPERFÍCIES EXTERNAS DA SACADA, ESPESSURA 35 MM, SEM USO DE TELA METÁLICA. AF_06/2014</v>
          </cell>
          <cell r="D7264" t="str">
            <v>M2</v>
          </cell>
          <cell r="E7264" t="str">
            <v>83,17</v>
          </cell>
          <cell r="F7264" t="str">
            <v>88,58</v>
          </cell>
        </row>
        <row r="7265">
          <cell r="A7265" t="str">
            <v>87817</v>
          </cell>
          <cell r="B7265" t="str">
            <v>EMBOÇO OU MASSA ÚNICA EM ARGAMASSA TRAÇO 1:2:8, PREPARO MECÂNICO COM BETONEIRA 400 L, APLICADA MANUALMENTE EM SUPERFÍCIES EXTERNAS DA SACADA, ESPESSURA DE 45 MM, SEM USO DE TELA METÁLICA DE REFORÇO CONTRA FISSURAÇÃO. AF_06/2014</v>
          </cell>
          <cell r="D7265" t="str">
            <v>M2</v>
          </cell>
          <cell r="E7265" t="str">
            <v>70,50</v>
          </cell>
          <cell r="F7265" t="str">
            <v>76,74</v>
          </cell>
        </row>
        <row r="7266">
          <cell r="A7266" t="str">
            <v>87819</v>
          </cell>
          <cell r="B7266" t="str">
            <v>EMBOÇO OU MASSA ÚNICA EM ARGAMASSA TRAÇO 1:2:8, PREPARO MANUAL, APLICADA MANUALMENTE EM SUPERFÍCIES EXTERNAS DA SACADA, ESPESSURA DE 45 MM, SEM USO DE TELA METÁLICA DE REFORÇO CONTRA FISSURAÇÃO. AF_06/2014</v>
          </cell>
          <cell r="D7266" t="str">
            <v>M2</v>
          </cell>
          <cell r="E7266" t="str">
            <v>74,43</v>
          </cell>
          <cell r="F7266" t="str">
            <v>81,08</v>
          </cell>
        </row>
        <row r="7267">
          <cell r="A7267" t="str">
            <v>87820</v>
          </cell>
          <cell r="B7267" t="str">
            <v>EMBOÇO OU MASSA ÚNICA EM ARGAMASSA INDUSTRIALIZADA, PREPARO MECÂNICO E APLICAÇÃO COM EQUIPAMENTO DE MISTURA E PROJEÇÃO DE 1,5 M3/H EM SUPERFÍCIES EXTERNAS DA SACADA, ESPESSURA 45 MM, SEM USO DE TELA METÁLICA. AF_06/2014</v>
          </cell>
          <cell r="D7267" t="str">
            <v>M2</v>
          </cell>
          <cell r="E7267" t="str">
            <v>94,91</v>
          </cell>
          <cell r="F7267" t="str">
            <v>100,67</v>
          </cell>
        </row>
        <row r="7268">
          <cell r="A7268" t="str">
            <v>87821</v>
          </cell>
          <cell r="B7268" t="str">
            <v>EMBOÇO OU MASSA ÚNICA EM ARGAMASSA TRAÇO 1:2:8, PREPARO MECÂNICO COM BETONEIRA 400 L, APLICADA MANUALMENTE EM SUPERFÍCIES EXTERNAS DA SACADA, ESPESSURA MAIOR OU IGUAL A 50 MM, SEM USO DE TELA METÁLICA DE REFORÇO CONTRA FISSURAÇÃO. AF_06/2014</v>
          </cell>
          <cell r="D7268" t="str">
            <v>M2</v>
          </cell>
          <cell r="E7268" t="str">
            <v>101,52</v>
          </cell>
          <cell r="F7268" t="str">
            <v>110,97</v>
          </cell>
        </row>
        <row r="7269">
          <cell r="A7269" t="str">
            <v>87823</v>
          </cell>
          <cell r="B7269" t="str">
            <v>EMBOÇO OU MASSA ÚNICA EM ARGAMASSA TRAÇO 1:2:8, PREPARO MANUAL, APLICADA MANUALMENTE EM SUPERFÍCIES EXTERNAS DA SACADA, ESPESSURA MAIOR OU IGUAL A 50 MM, SEM USO DE TELA METÁLICA DE REFORÇO CONTRA FISSURAÇÃO. AF_06/2014</v>
          </cell>
          <cell r="D7269" t="str">
            <v>M2</v>
          </cell>
          <cell r="E7269" t="str">
            <v>105,85</v>
          </cell>
          <cell r="F7269" t="str">
            <v>115,75</v>
          </cell>
        </row>
        <row r="7270">
          <cell r="A7270" t="str">
            <v>87824</v>
          </cell>
          <cell r="B7270" t="str">
            <v>EMBOÇO OU MASSA ÚNICA EM ARGAMASSA INDUSTRIALIZADA, PREPARO MECÂNICO E APLICAÇÃO COM EQUIPAMENTO DE MISTURA E PROJEÇÃO DE 1,5 M3/H EM SUPERFÍCIES EXTERNAS DA SACADA, ESPESSURA MAIOR OU IGUAL A 50 MM, SEM USO DE TELA METÁLICA. AF_06/2014</v>
          </cell>
          <cell r="D7270" t="str">
            <v>M2</v>
          </cell>
          <cell r="E7270" t="str">
            <v>125,66</v>
          </cell>
          <cell r="F7270" t="str">
            <v>134,31</v>
          </cell>
        </row>
        <row r="7271">
          <cell r="A7271" t="str">
            <v>87825</v>
          </cell>
          <cell r="B7271" t="str">
            <v>EMBOÇO OU MASSA ÚNICA EM ARGAMASSA TRAÇO 1:2:8, PREPARO MECÂNICO COM BETONEIRA 400 L, APLICADA MANUALMENTE NAS PAREDES INTERNAS DA SACADA, ESPESSURA DE 25 MM, SEM USO DE TELA METÁLICA DE REFORÇO CONTRA FISSURAÇÃO. AF_06/2014</v>
          </cell>
          <cell r="D7271" t="str">
            <v>M2</v>
          </cell>
          <cell r="E7271" t="str">
            <v>46,68</v>
          </cell>
          <cell r="F7271" t="str">
            <v>50,70</v>
          </cell>
        </row>
        <row r="7272">
          <cell r="A7272" t="str">
            <v>87827</v>
          </cell>
          <cell r="B7272" t="str">
            <v>EMBOÇO OU MASSA ÚNICA EM ARGAMASSA TRAÇO 1:2:8, PREPARO MANUAL, APLICADA MANUALMENTE NAS PAREDES INTERNAS DA SACADA, ESPESSURA DE 25 MM, SEM USO DE TELA METÁLICA DE REFORÇO CONTRA FISSURAÇÃO. AF_06/2014</v>
          </cell>
          <cell r="D7272" t="str">
            <v>M2</v>
          </cell>
          <cell r="E7272" t="str">
            <v>49,54</v>
          </cell>
          <cell r="F7272" t="str">
            <v>53,86</v>
          </cell>
        </row>
        <row r="7273">
          <cell r="A7273" t="str">
            <v>87828</v>
          </cell>
          <cell r="B7273" t="str">
            <v>EMBOÇO OU MASSA ÚNICA EM ARGAMASSA INDUSTRIALIZADA, PREPARO MECÂNICO E APLICAÇÃO COM EQUIPAMENTO DE MISTURA E PROJEÇÃO DE 1,5 M3/H NAS PAREDES INTERNAS DA SACADA, ESPESSURA 25 MM, SEM USO DE TELA METÁLICA. AF_06/2014</v>
          </cell>
          <cell r="D7273" t="str">
            <v>M2</v>
          </cell>
          <cell r="E7273" t="str">
            <v>63,33</v>
          </cell>
          <cell r="F7273" t="str">
            <v>66,90</v>
          </cell>
        </row>
        <row r="7274">
          <cell r="A7274" t="str">
            <v>87829</v>
          </cell>
          <cell r="B7274" t="str">
            <v>EMBOÇO OU MASSA ÚNICA EM ARGAMASSA TRAÇO 1:2:8, PREPARO MECÂNICO COM BETONEIRA 400 L, APLICADA MANUALMENTE NAS PAREDES INTERNAS DA SACADA, ESPESSURA DE 35 MM, SEM USO DE TELA METÁLICA DE REFORÇO CONTRA FISSURAÇÃO. AF_06/2014</v>
          </cell>
          <cell r="D7274" t="str">
            <v>M2</v>
          </cell>
          <cell r="E7274" t="str">
            <v>53,39</v>
          </cell>
          <cell r="F7274" t="str">
            <v>57,79</v>
          </cell>
        </row>
        <row r="7275">
          <cell r="A7275" t="str">
            <v>87831</v>
          </cell>
          <cell r="B7275" t="str">
            <v>EMBOÇO OU MASSA ÚNICA EM ARGAMASSA TRAÇO 1:2:8, PREPARO MANUAL, APLICADA MANUALMENTE NAS PAREDES INTERNAS DA SACADA, ESPESSURA DE 35 MM, SEM USO DE TELA METÁLICA DE REFORÇO CONTRA FISSURAÇÃO. AF_06/2014</v>
          </cell>
          <cell r="D7275" t="str">
            <v>M2</v>
          </cell>
          <cell r="E7275" t="str">
            <v>57,23</v>
          </cell>
          <cell r="F7275" t="str">
            <v>62,03</v>
          </cell>
        </row>
        <row r="7276">
          <cell r="A7276" t="str">
            <v>87832</v>
          </cell>
          <cell r="B7276" t="str">
            <v>EMBOÇO OU MASSA ÚNICA EM ARGAMASSA INDUSTRIALIZADA, PREPARO MECÂNICO E APLICAÇÃO COM EQUIPAMENTO DE MISTURA E PROJEÇÃO DE 1,5 M3/H DE ARGAMASSA NAS PAREDES INTERNAS DA SACADA, ESPESSURA 35 MM, SEM USO DE TELA METÁLICA. AF_06/2014</v>
          </cell>
          <cell r="D7276" t="str">
            <v>M2</v>
          </cell>
          <cell r="E7276" t="str">
            <v>77,10</v>
          </cell>
          <cell r="F7276" t="str">
            <v>81,04</v>
          </cell>
        </row>
        <row r="7277">
          <cell r="A7277" t="str">
            <v>87834</v>
          </cell>
          <cell r="B7277" t="str">
            <v>REVESTIMENTO DECORATIVO MONOCAMADA APLICADO MANUALMENTE EM PANOS CEGOS DA FACHADA DE UM EDIFÍCIO DE ESTRUTURA CONVENCIONAL, COM ACABAMENTO RASPADO. AF_06/2014</v>
          </cell>
          <cell r="D7277" t="str">
            <v>M2</v>
          </cell>
          <cell r="E7277" t="str">
            <v>126,87</v>
          </cell>
          <cell r="F7277" t="str">
            <v>128,54</v>
          </cell>
        </row>
        <row r="7278">
          <cell r="A7278" t="str">
            <v>87835</v>
          </cell>
          <cell r="B7278" t="str">
            <v>REVESTIMENTO DECORATIVO MONOCAMADA APLICADO MANUALMENTE EM PANOS CEGOS DA FACHADA DE UM EDIFÍCIO DE ALVENARIA ESTRUTURAL, COM ACABAMENTO RASPADO. AF_06/2014</v>
          </cell>
          <cell r="D7278" t="str">
            <v>M2</v>
          </cell>
          <cell r="E7278" t="str">
            <v>86,36</v>
          </cell>
          <cell r="F7278" t="str">
            <v>87,71</v>
          </cell>
        </row>
        <row r="7279">
          <cell r="A7279" t="str">
            <v>87836</v>
          </cell>
          <cell r="B7279" t="str">
            <v>REVESTIMENTO DECORATIVO MONOCAMADA APLICADO COM EQUIPAMENTO DE PROJEÇÃO EM PANOS CEGOS DA FACHADA DE UM EDIFÍCIO DE ESTRUTURA CONVENCIONAL, COM ACABAMENTO RASPADO. AF_06/2014</v>
          </cell>
          <cell r="D7279" t="str">
            <v>M2</v>
          </cell>
          <cell r="E7279" t="str">
            <v>121,54</v>
          </cell>
          <cell r="F7279" t="str">
            <v>122,69</v>
          </cell>
        </row>
        <row r="7280">
          <cell r="A7280" t="str">
            <v>87837</v>
          </cell>
          <cell r="B7280" t="str">
            <v>REVESTIMENTO DECORATIVO MONOCAMADA APLICADO COM EQUIPAMENTO DE PROJEÇÃO EM PANOS CEGOS DA FACHADA DE UM EDIFÍCIO DE ALVENARIA ESTRUTURAL, COM ACABAMENTO RASPADO. AF_06/2014</v>
          </cell>
          <cell r="D7280" t="str">
            <v>M2</v>
          </cell>
          <cell r="E7280" t="str">
            <v>81,62</v>
          </cell>
          <cell r="F7280" t="str">
            <v>82,50</v>
          </cell>
        </row>
        <row r="7281">
          <cell r="A7281" t="str">
            <v>87838</v>
          </cell>
          <cell r="B7281" t="str">
            <v>REVESTIMENTO DECORATIVO MONOCAMADA APLICADO MANUALMENTE EM PANOS DA FACHADA COM PRESENÇA DE VÃOS, DE UM EDIFÍCIO DE ESTRUTURA CONVENCIONAL E ACABAMENTO RASPADO. AF_06/2014</v>
          </cell>
          <cell r="D7281" t="str">
            <v>M2</v>
          </cell>
          <cell r="E7281" t="str">
            <v>133,01</v>
          </cell>
          <cell r="F7281" t="str">
            <v>135,06</v>
          </cell>
        </row>
        <row r="7282">
          <cell r="A7282" t="str">
            <v>87839</v>
          </cell>
          <cell r="B7282" t="str">
            <v>REVESTIMENTO DECORATIVO MONOCAMADA APLICADO MANUALMENTE EM PANOS DA FACHADA COM PRESENÇA DE VÃOS, DE UM EDIFÍCIO DE ALVENARIA ESTRUTURAL E ACABAMENTO RASPADO. AF_06/2014</v>
          </cell>
          <cell r="D7282" t="str">
            <v>M2</v>
          </cell>
          <cell r="E7282" t="str">
            <v>90,40</v>
          </cell>
          <cell r="F7282" t="str">
            <v>92,14</v>
          </cell>
        </row>
        <row r="7283">
          <cell r="A7283" t="str">
            <v>87840</v>
          </cell>
          <cell r="B7283" t="str">
            <v>REVESTIMENTO DECORATIVO MONOCAMADA APLICADO COM EQUIPAMENTO DE PROJEÇÃO EM PANOS DA FACHADA COM PRESENÇA DE VÃOS, DE UM EDIFÍCIO DE ESTRUTURA CONVENCIONAL E ACABAMENTO RASPADO. AF_06/2014</v>
          </cell>
          <cell r="D7283" t="str">
            <v>M2</v>
          </cell>
          <cell r="E7283" t="str">
            <v>126,40</v>
          </cell>
          <cell r="F7283" t="str">
            <v>127,79</v>
          </cell>
        </row>
        <row r="7284">
          <cell r="A7284" t="str">
            <v>87841</v>
          </cell>
          <cell r="B7284" t="str">
            <v>REVESTIMENTO DECORATIVO MONOCAMADA APLICADO COM EQUIPAMENTO DE PROJEÇÃO EM PANOS DA FACHADA COM PRESENÇA DE VÃOS, DE UM EDIFÍCIO DE ALVENARIA ESTRUTURAL E ACABAMENTO RASPADO. AF_06/2014</v>
          </cell>
          <cell r="D7284" t="str">
            <v>M2</v>
          </cell>
          <cell r="E7284" t="str">
            <v>84,36</v>
          </cell>
          <cell r="F7284" t="str">
            <v>85,47</v>
          </cell>
        </row>
        <row r="7285">
          <cell r="A7285" t="str">
            <v>87842</v>
          </cell>
          <cell r="B7285" t="str">
            <v>REVESTIMENTO DECORATIVO MONOCAMADA APLICADO MANUALMENTE EM SUPERFÍCIES EXTERNAS DA SACADA DE UM EDIFÍCIO DE ESTRUTURA CONVENCIONAL E ACABAMENTO RASPADO. AF_06/2014</v>
          </cell>
          <cell r="D7285" t="str">
            <v>M2</v>
          </cell>
          <cell r="E7285" t="str">
            <v>129,92</v>
          </cell>
          <cell r="F7285" t="str">
            <v>132,96</v>
          </cell>
        </row>
        <row r="7286">
          <cell r="A7286" t="str">
            <v>87843</v>
          </cell>
          <cell r="B7286" t="str">
            <v>REVESTIMENTO DECORATIVO MONOCAMADA APLICADO MANUALMENTE EM SUPERFÍCIES EXTERNAS DA SACADA DE UM EDIFÍCIO DE ALVENARIA ESTRUTURAL E ACABAMENTO RASPADO. AF_06/2014</v>
          </cell>
          <cell r="D7286" t="str">
            <v>M2</v>
          </cell>
          <cell r="E7286" t="str">
            <v>96,16</v>
          </cell>
          <cell r="F7286" t="str">
            <v>98,89</v>
          </cell>
        </row>
        <row r="7287">
          <cell r="A7287" t="str">
            <v>87844</v>
          </cell>
          <cell r="B7287" t="str">
            <v>REVESTIMENTO DECORATIVO MONOCAMADA APLICADO COM EQUIPAMENTO DE PROJEÇÃO EM SUPERFÍCIES EXTERNAS DA SACADA DE UM EDIFÍCIO DE ESTRUTURA CONVENCIONAL E ACABAMENTO RASPADO. AF_06/2014</v>
          </cell>
          <cell r="D7287" t="str">
            <v>M2</v>
          </cell>
          <cell r="E7287" t="str">
            <v>119,87</v>
          </cell>
          <cell r="F7287" t="str">
            <v>121,89</v>
          </cell>
        </row>
        <row r="7288">
          <cell r="A7288" t="str">
            <v>87845</v>
          </cell>
          <cell r="B7288" t="str">
            <v>REVESTIMENTO DECORATIVO MONOCAMADA APLICADO COM EQUIPAMENTO DE PROJEÇÃO EM SUPERFÍCIES EXTERNAS DA SACADA DE UM EDIFÍCIO DE ALVENARIA ESTRUTURAL E ACABAMENTO RASPADO. AF_06/2014</v>
          </cell>
          <cell r="D7288" t="str">
            <v>M2</v>
          </cell>
          <cell r="E7288" t="str">
            <v>86,72</v>
          </cell>
          <cell r="F7288" t="str">
            <v>88,47</v>
          </cell>
        </row>
        <row r="7289">
          <cell r="A7289" t="str">
            <v>87846</v>
          </cell>
          <cell r="B7289" t="str">
            <v>REVESTIMENTO DECORATIVO MONOCAMADA APLICADO MANUALMENTE EM PANOS CEGOS DA FACHADA DE UM EDIFÍCIO DE ESTRUTURA CONVENCIONAL, COM ACABAMENTO TRAVERTINO. AF_06/2014</v>
          </cell>
          <cell r="D7289" t="str">
            <v>M2</v>
          </cell>
          <cell r="E7289" t="str">
            <v>137,34</v>
          </cell>
          <cell r="F7289" t="str">
            <v>139,39</v>
          </cell>
        </row>
        <row r="7290">
          <cell r="A7290" t="str">
            <v>87847</v>
          </cell>
          <cell r="B7290" t="str">
            <v>REVESTIMENTO DECORATIVO MONOCAMADA APLICADO MANUALMENTE EM PANOS CEGOS DA FACHADA DE UM EDIFÍCIO DE ALVENARIA ESTRUTURAL, COM ACABAMENTO TRAVERTINO. AF_06/2014</v>
          </cell>
          <cell r="D7290" t="str">
            <v>M2</v>
          </cell>
          <cell r="E7290" t="str">
            <v>96,83</v>
          </cell>
          <cell r="F7290" t="str">
            <v>98,57</v>
          </cell>
        </row>
        <row r="7291">
          <cell r="A7291" t="str">
            <v>87848</v>
          </cell>
          <cell r="B7291" t="str">
            <v>REVESTIMENTO DECORATIVO MONOCAMADA APLICADO COM EQUIPAMENTO DE PROJEÇÃO EM PANOS CEGOS DA FACHADA DE UM EDIFÍCIO DE ESTRUTURA CONVENCIONAL, COM ACABAMENTO TRAVERTINO. AF_06/2014</v>
          </cell>
          <cell r="D7291" t="str">
            <v>M2</v>
          </cell>
          <cell r="E7291" t="str">
            <v>131,07</v>
          </cell>
          <cell r="F7291" t="str">
            <v>132,48</v>
          </cell>
        </row>
        <row r="7292">
          <cell r="A7292" t="str">
            <v>87849</v>
          </cell>
          <cell r="B7292" t="str">
            <v>REVESTIMENTO DECORATIVO MONOCAMADA APLICADO COM EQUIPAMENTO DE PROJEÇÃO EM PANOS CEGOS DA FACHADA DE UM EDIFÍCIO DE ALVENARIA ESTRUTURAL, COM ACABAMENTO TRAVERTINO. AF_06/2014</v>
          </cell>
          <cell r="D7292" t="str">
            <v>M2</v>
          </cell>
          <cell r="E7292" t="str">
            <v>91,14</v>
          </cell>
          <cell r="F7292" t="str">
            <v>92,29</v>
          </cell>
        </row>
        <row r="7293">
          <cell r="A7293" t="str">
            <v>87850</v>
          </cell>
          <cell r="B7293" t="str">
            <v>REVESTIMENTO DECORATIVO MONOCAMADA APLICADO MANUALMENTE EM PANOS DA FACHADA COM PRESENÇA DE VÃOS, DE UM EDIFÍCIO DE ESTRUTURA CONVENCIONAL E ACABAMENTO TRAVERTINO. AF_06/2014</v>
          </cell>
          <cell r="D7293" t="str">
            <v>M2</v>
          </cell>
          <cell r="E7293" t="str">
            <v>143,50</v>
          </cell>
          <cell r="F7293" t="str">
            <v>145,93</v>
          </cell>
        </row>
        <row r="7294">
          <cell r="A7294" t="str">
            <v>87851</v>
          </cell>
          <cell r="B7294" t="str">
            <v>REVESTIMENTO DECORATIVO MONOCAMADA APLICADO MANUALMENTE EM PANOS DA FACHADA COM PRESENÇA DE VÃOS, DE UM EDIFÍCIO DE ALVENARIA ESTRUTURAL E ACABAMENTO TRAVERTINO. AF_06/2014</v>
          </cell>
          <cell r="D7294" t="str">
            <v>M2</v>
          </cell>
          <cell r="E7294" t="str">
            <v>100,89</v>
          </cell>
          <cell r="F7294" t="str">
            <v>103,01</v>
          </cell>
        </row>
        <row r="7295">
          <cell r="A7295" t="str">
            <v>87852</v>
          </cell>
          <cell r="B7295" t="str">
            <v>REVESTIMENTO DECORATIVO MONOCAMADA APLICADO COM EQUIPAMENTO DE PROJEÇÃO EM PANOS DA FACHADA COM PRESENÇA DE VÃOS, DE UM EDIFÍCIO DE ESTRUTURA CONVENCIONAL E ACABAMENTO TRAVERTINO. AF_06/2014</v>
          </cell>
          <cell r="D7295" t="str">
            <v>M2</v>
          </cell>
          <cell r="E7295" t="str">
            <v>135,91</v>
          </cell>
          <cell r="F7295" t="str">
            <v>137,56</v>
          </cell>
        </row>
        <row r="7296">
          <cell r="A7296" t="str">
            <v>87853</v>
          </cell>
          <cell r="B7296" t="str">
            <v>REVESTIMENTO DECORATIVO MONOCAMADA APLICADO COM EQUIPAMENTO DE PROJEÇÃO EM PANOS DA FACHADA COM PRESENÇA DE VÃOS, DE UM EDIFÍCIO DE ALVENARIA ESTRUTURAL E ACABAMENTO TRAVERTINO. AF_06/2014</v>
          </cell>
          <cell r="D7296" t="str">
            <v>M2</v>
          </cell>
          <cell r="E7296" t="str">
            <v>93,86</v>
          </cell>
          <cell r="F7296" t="str">
            <v>95,24</v>
          </cell>
        </row>
        <row r="7297">
          <cell r="A7297" t="str">
            <v>87854</v>
          </cell>
          <cell r="B7297" t="str">
            <v>REVESTIMENTO DECORATIVO MONOCAMADA APLICADO MANUALMENTE EM SUPERFÍCIES EXTERNAS DA SACADA DE UM EDIFÍCIO DE ESTRUTURA CONVENCIONAL E ACABAMENTO TRAVERTINO. AF_06/2014</v>
          </cell>
          <cell r="D7297" t="str">
            <v>M2</v>
          </cell>
          <cell r="E7297" t="str">
            <v>140,40</v>
          </cell>
          <cell r="F7297" t="str">
            <v>143,82</v>
          </cell>
        </row>
        <row r="7298">
          <cell r="A7298" t="str">
            <v>87855</v>
          </cell>
          <cell r="B7298" t="str">
            <v>REVESTIMENTO DECORATIVO MONOCAMADA APLICADO MANUALMENTE EM SUPERFÍCIES EXTERNAS DA SACADA DE UM EDIFÍCIO DE ALVENARIA ESTRUTURAL E ACABAMENTO TRAVERTINO. AF_06/2014</v>
          </cell>
          <cell r="D7298" t="str">
            <v>M2</v>
          </cell>
          <cell r="E7298" t="str">
            <v>106,65</v>
          </cell>
          <cell r="F7298" t="str">
            <v>109,76</v>
          </cell>
        </row>
        <row r="7299">
          <cell r="A7299" t="str">
            <v>87856</v>
          </cell>
          <cell r="B7299" t="str">
            <v>REVESTIMENTO DECORATIVO MONOCAMADA APLICADO COM EQUIPAMENTO DE PROJEÇÃO EM SUPERFÍCIES EXTERNAS DA SACADA DE UM EDIFÍCIO DE ESTRUTURA CONVENCIONAL E ACABAMENTO TRAVERTINO. AF_06/2014</v>
          </cell>
          <cell r="D7299" t="str">
            <v>M2</v>
          </cell>
          <cell r="E7299" t="str">
            <v>129,40</v>
          </cell>
          <cell r="F7299" t="str">
            <v>131,68</v>
          </cell>
        </row>
        <row r="7300">
          <cell r="A7300" t="str">
            <v>87857</v>
          </cell>
          <cell r="B7300" t="str">
            <v>REVESTIMENTO DECORATIVO MONOCAMADA APLICADO COM EQUIPAMENTO DE PROJEÇÃO EM SUPERFÍCIES EXTERNAS DA SACADA DE UM EDIFÍCIO DE ALVENARIA ESTRUTURAL E ACABAMENTO TRAVERTINO. AF_06/2014</v>
          </cell>
          <cell r="D7300" t="str">
            <v>M2</v>
          </cell>
          <cell r="E7300" t="str">
            <v>96,22</v>
          </cell>
          <cell r="F7300" t="str">
            <v>98,24</v>
          </cell>
        </row>
        <row r="7301">
          <cell r="A7301" t="str">
            <v>87858</v>
          </cell>
          <cell r="B7301" t="str">
            <v>REVESTIMENTO DECORATIVO MONOCAMADA APLICADO MANUALMENTE NAS PAREDES INTERNAS DA SACADA COM ACABAMENTO RASPADO. AF_06/2014</v>
          </cell>
          <cell r="D7301" t="str">
            <v>M2</v>
          </cell>
          <cell r="E7301" t="str">
            <v>92,87</v>
          </cell>
          <cell r="F7301" t="str">
            <v>95,10</v>
          </cell>
        </row>
        <row r="7302">
          <cell r="A7302" t="str">
            <v>87859</v>
          </cell>
          <cell r="B7302" t="str">
            <v>REVESTIMENTO DECORATIVO MONOCAMADA APLICADO MANUALMENTE NAS PAREDES INTERNAS DA SACADA COM ACABAMENTO TRAVERTINO. AF_06/2014</v>
          </cell>
          <cell r="D7302" t="str">
            <v>M2</v>
          </cell>
          <cell r="E7302" t="str">
            <v>107,45</v>
          </cell>
          <cell r="F7302" t="str">
            <v>110,50</v>
          </cell>
        </row>
        <row r="7303">
          <cell r="A7303" t="str">
            <v>89048</v>
          </cell>
          <cell r="B7303" t="str">
            <v>(COMPOSIÇÃO REPRESENTATIVA) DO SERVIÇO DE EMBOÇO/MASSA ÚNICA, TRAÇO 1:2:8, PREPARO MECÂNICO, COM BETONEIRA DE 400L, EM PAREDES DE AMBIENTES INTERNOS, COM EXECUÇÃO DE TALISCAS, PARA EDIFICAÇÃO HABITACIONAL MULTIFAMILIAR (PRÉDIO). AF_11/2014</v>
          </cell>
          <cell r="D7303" t="str">
            <v>M2</v>
          </cell>
          <cell r="E7303" t="str">
            <v>24,03</v>
          </cell>
          <cell r="F7303" t="str">
            <v>25,56</v>
          </cell>
        </row>
        <row r="7304">
          <cell r="A7304" t="str">
            <v>89049</v>
          </cell>
          <cell r="B7304" t="str">
            <v>(COMPOSIÇÃO REPRESENTATIVA) DO SERVIÇO DE APLICAÇÃO MANUAL DE GESSO DESEMPENADO (SEM TALISCAS) EM TETO, ESPESSURA 0,5 CM, PARA EDIFICAÇÃO HABITACIONAL MULTIFAMILIAR (PRÉDIO). AF_11/2014</v>
          </cell>
          <cell r="D7304" t="str">
            <v>M2</v>
          </cell>
          <cell r="E7304" t="str">
            <v>16,18</v>
          </cell>
          <cell r="F7304" t="str">
            <v>17,52</v>
          </cell>
        </row>
        <row r="7305">
          <cell r="A7305" t="str">
            <v>89173</v>
          </cell>
          <cell r="B7305" t="str">
            <v>(COMPOSIÇÃO REPRESENTATIVA) DO SERVIÇO DE EMBOÇO/MASSA ÚNICA, APLICADO MANUALMENTE, TRAÇO 1:2:8, EM BETONEIRA DE 400L, PAREDES INTERNAS, COM EXECUÇÃO DE TALISCAS, EDIFICAÇÃO HABITACIONAL UNIFAMILIAR (CASAS) E EDIFICAÇÃO PÚBLICA PADRÃO. AF_12/2014</v>
          </cell>
          <cell r="D7305" t="str">
            <v>M2</v>
          </cell>
          <cell r="E7305" t="str">
            <v>23,63</v>
          </cell>
          <cell r="F7305" t="str">
            <v>25,12</v>
          </cell>
        </row>
        <row r="7306">
          <cell r="A7306" t="str">
            <v>90406</v>
          </cell>
          <cell r="B7306" t="str">
            <v>MASSA ÚNICA, PARA RECEBIMENTO DE PINTURA, EM ARGAMASSA TRAÇO 1:2:8, PREPARO MECÂNICO COM BETONEIRA 400L, APLICADA MANUALMENTE EM TETO, ESPESSURA DE 20MM, COM EXECUÇÃO DE TALISCAS. AF_03/2015</v>
          </cell>
          <cell r="D7306" t="str">
            <v>M2</v>
          </cell>
          <cell r="E7306" t="str">
            <v>30,73</v>
          </cell>
          <cell r="F7306" t="str">
            <v>33,01</v>
          </cell>
        </row>
        <row r="7307">
          <cell r="A7307" t="str">
            <v>90407</v>
          </cell>
          <cell r="B7307" t="str">
            <v>MASSA ÚNICA, PARA RECEBIMENTO DE PINTURA, EM ARGAMASSA TRAÇO 1:2:8, PREPARO MANUAL, APLICADA MANUALMENTE EM TETO, ESPESSURA DE 20MM, COM EXECUÇÃO DE TALISCAS. AF_03/2015</v>
          </cell>
          <cell r="D7307" t="str">
            <v>M2</v>
          </cell>
          <cell r="E7307" t="str">
            <v>33,73</v>
          </cell>
          <cell r="F7307" t="str">
            <v>36,32</v>
          </cell>
        </row>
        <row r="7308">
          <cell r="A7308" t="str">
            <v>90408</v>
          </cell>
          <cell r="B7308" t="str">
            <v>MASSA ÚNICA, PARA RECEBIMENTO DE PINTURA, EM ARGAMASSA TRAÇO 1:2:8, PREPARO MECÂNICO COM BETONEIRA 400L, APLICADA MANUALMENTE EM TETO, ESPESSURA DE 10MM, COM EXECUÇÃO DE TALISCAS. AF_03/2015</v>
          </cell>
          <cell r="D7308" t="str">
            <v>M2</v>
          </cell>
          <cell r="E7308" t="str">
            <v>22,21</v>
          </cell>
          <cell r="F7308" t="str">
            <v>24,04</v>
          </cell>
        </row>
        <row r="7309">
          <cell r="A7309" t="str">
            <v>90409</v>
          </cell>
          <cell r="B7309" t="str">
            <v>MASSA ÚNICA, PARA RECEBIMENTO DE PINTURA, EM ARGAMASSA TRAÇO 1:2:8, PREPARO MANUAL, APLICADA MANUALMENTE EM TETO, ESPESSURA DE 10MM, COM EXECUÇÃO DE TALISCAS. AF_03/2015</v>
          </cell>
          <cell r="D7309" t="str">
            <v>M2</v>
          </cell>
          <cell r="E7309" t="str">
            <v>23,91</v>
          </cell>
          <cell r="F7309" t="str">
            <v>25,91</v>
          </cell>
        </row>
        <row r="7310">
          <cell r="A7310" t="str">
            <v>84084</v>
          </cell>
          <cell r="B7310" t="str">
            <v>APICOAMENTO MANUAL DE SUPERFICIE DE CONCRETO</v>
          </cell>
          <cell r="D7310" t="str">
            <v>M2</v>
          </cell>
          <cell r="E7310" t="str">
            <v>5,65</v>
          </cell>
          <cell r="F7310" t="str">
            <v>6,24</v>
          </cell>
        </row>
        <row r="7311">
          <cell r="A7311" t="str">
            <v>87242</v>
          </cell>
          <cell r="B7311" t="str">
            <v>REVESTIMENTO CERÂMICO PARA PAREDES EXTERNAS EM PASTILHAS DE PORCELANA 5 X 5 CM (PLACAS DE 30 X 30 CM), ALINHADAS A PRUMO, APLICADO EM PANOS COM VÃOS. AF_06/2014</v>
          </cell>
          <cell r="D7311" t="str">
            <v>M2</v>
          </cell>
          <cell r="E7311" t="str">
            <v>220,48</v>
          </cell>
          <cell r="F7311" t="str">
            <v>223,97</v>
          </cell>
        </row>
        <row r="7312">
          <cell r="A7312" t="str">
            <v>87243</v>
          </cell>
          <cell r="B7312" t="str">
            <v>REVESTIMENTO CERÂMICO PARA PAREDES EXTERNAS EM PASTILHAS DE PORCELANA 5 X 5 CM (PLACAS DE 30 X 30 CM), ALINHADAS A PRUMO, APLICADO EM PANOS SEM VÃOS. AF_06/2014</v>
          </cell>
          <cell r="D7312" t="str">
            <v>M2</v>
          </cell>
          <cell r="E7312" t="str">
            <v>203,64</v>
          </cell>
          <cell r="F7312" t="str">
            <v>206,41</v>
          </cell>
        </row>
        <row r="7313">
          <cell r="A7313" t="str">
            <v>87244</v>
          </cell>
          <cell r="B7313" t="str">
            <v>REVESTIMENTO CERÂMICO PARA PAREDES EXTERNAS EM PASTILHAS DE PORCELANA 5 X 5 CM (PLACAS DE 30 X 30 CM), ALINHADAS A PRUMO, APLICADO EM SUPERFÍCIES EXTERNAS DA SACADA. AF_06/2014</v>
          </cell>
          <cell r="D7313" t="str">
            <v>M2</v>
          </cell>
          <cell r="E7313" t="str">
            <v>212,24</v>
          </cell>
          <cell r="F7313" t="str">
            <v>215,97</v>
          </cell>
        </row>
        <row r="7314">
          <cell r="A7314" t="str">
            <v>87245</v>
          </cell>
          <cell r="B7314" t="str">
            <v>REVESTIMENTO CERÂMICO PARA PAREDES EXTERNAS EM PASTILHAS DE PORCELANA 5 X 5 CM (PLACAS DE 30 X 30 CM), ALINHADAS A PRUMO, APLICADO EM SUPERFÍCIES INTERNAS DA SACADA. AF_06/2014</v>
          </cell>
          <cell r="D7314" t="str">
            <v>M2</v>
          </cell>
          <cell r="E7314" t="str">
            <v>255,56</v>
          </cell>
          <cell r="F7314" t="str">
            <v>260,14</v>
          </cell>
        </row>
        <row r="7315">
          <cell r="A7315" t="str">
            <v>87264</v>
          </cell>
          <cell r="B7315" t="str">
            <v>REVESTIMENTO CERÂMICO PARA PAREDES INTERNAS COM PLACAS TIPO ESMALTADA EXTRA DE DIMENSÕES 20X20 CM APLICADAS EM AMBIENTES DE ÁREA MENOR QUE 5 M² NA ALTURA INTEIRA DAS PAREDES. AF_06/2014</v>
          </cell>
          <cell r="D7315" t="str">
            <v>M2</v>
          </cell>
          <cell r="E7315" t="str">
            <v>43,44</v>
          </cell>
          <cell r="F7315" t="str">
            <v>45,41</v>
          </cell>
        </row>
        <row r="7316">
          <cell r="A7316" t="str">
            <v>87265</v>
          </cell>
          <cell r="B7316" t="str">
            <v>REVESTIMENTO CERÂMICO PARA PAREDES INTERNAS COM PLACAS TIPO ESMALTADA EXTRA DE DIMENSÕES 20X20 CM APLICADAS EM AMBIENTES DE ÁREA MAIOR QUE 5 M² NA ALTURA INTEIRA DAS PAREDES. AF_06/2014</v>
          </cell>
          <cell r="D7316" t="str">
            <v>M2</v>
          </cell>
          <cell r="E7316" t="str">
            <v>37,99</v>
          </cell>
          <cell r="F7316" t="str">
            <v>39,38</v>
          </cell>
        </row>
        <row r="7317">
          <cell r="A7317" t="str">
            <v>87266</v>
          </cell>
          <cell r="B7317" t="str">
            <v>REVESTIMENTO CERÂMICO PARA PAREDES INTERNAS COM PLACAS TIPO ESMALTADA EXTRA DE DIMENSÕES 20X20 CM APLICADAS EM AMBIENTES DE ÁREA MENOR QUE 5 M² A MEIA ALTURA DAS PAREDES. AF_06/2014</v>
          </cell>
          <cell r="D7317" t="str">
            <v>M2</v>
          </cell>
          <cell r="E7317" t="str">
            <v>45,39</v>
          </cell>
          <cell r="F7317" t="str">
            <v>47,58</v>
          </cell>
        </row>
        <row r="7318">
          <cell r="A7318" t="str">
            <v>87267</v>
          </cell>
          <cell r="B7318" t="str">
            <v>REVESTIMENTO CERÂMICO PARA PAREDES INTERNAS COM PLACAS TIPO ESMALTADA EXTRA DE DIMENSÕES 20X20 CM APLICADAS EM AMBIENTES DE ÁREA MAIOR QUE 5 M² A MEIA ALTURA DAS PAREDES. AF_06/2014</v>
          </cell>
          <cell r="D7318" t="str">
            <v>M2</v>
          </cell>
          <cell r="E7318" t="str">
            <v>42,95</v>
          </cell>
          <cell r="F7318" t="str">
            <v>44,87</v>
          </cell>
        </row>
        <row r="7319">
          <cell r="A7319" t="str">
            <v>87268</v>
          </cell>
          <cell r="B7319" t="str">
            <v>REVESTIMENTO CERÂMICO PARA PAREDES INTERNAS COM PLACAS TIPO ESMALTADA EXTRA DE DIMENSÕES 25X35 CM APLICADAS EM AMBIENTES DE ÁREA MENOR QUE 5 M² NA ALTURA INTEIRA DAS PAREDES. AF_06/2014</v>
          </cell>
          <cell r="D7319" t="str">
            <v>M2</v>
          </cell>
          <cell r="E7319" t="str">
            <v>46,72</v>
          </cell>
          <cell r="F7319" t="str">
            <v>49,06</v>
          </cell>
        </row>
        <row r="7320">
          <cell r="A7320" t="str">
            <v>87269</v>
          </cell>
          <cell r="B7320" t="str">
            <v>REVESTIMENTO CERÂMICO PARA PAREDES INTERNAS COM PLACAS TIPO ESMALTADA EXTRA DE DIMENSÕES 25X35 CM APLICADAS EM AMBIENTES DE ÁREA MAIOR QUE 5 M² NA ALTURA INTEIRA DAS PAREDES. AF_06/2014</v>
          </cell>
          <cell r="D7320" t="str">
            <v>M2</v>
          </cell>
          <cell r="E7320" t="str">
            <v>40,77</v>
          </cell>
          <cell r="F7320" t="str">
            <v>42,47</v>
          </cell>
        </row>
        <row r="7321">
          <cell r="A7321" t="str">
            <v>87270</v>
          </cell>
          <cell r="B7321" t="str">
            <v>REVESTIMENTO CERÂMICO PARA PAREDES INTERNAS COM PLACAS TIPO ESMALTADA EXTRA DE DIMENSÕES 25X35 CM APLICADAS EM AMBIENTES DE ÁREA MENOR QUE 5 M² A MEIA ALTURA DAS PAREDES. AF_06/2014</v>
          </cell>
          <cell r="D7321" t="str">
            <v>M2</v>
          </cell>
          <cell r="E7321" t="str">
            <v>48,36</v>
          </cell>
          <cell r="F7321" t="str">
            <v>50,88</v>
          </cell>
        </row>
        <row r="7322">
          <cell r="A7322" t="str">
            <v>87271</v>
          </cell>
          <cell r="B7322" t="str">
            <v>REVESTIMENTO CERÂMICO PARA PAREDES INTERNAS COM PLACAS TIPO ESMALTADA EXTRA DE DIMENSÕES 25X35 CM APLICADAS EM AMBIENTES DE ÁREA MAIOR QUE 5 M² A MEIA ALTURA DAS PAREDES. AF_06/2014</v>
          </cell>
          <cell r="D7322" t="str">
            <v>M2</v>
          </cell>
          <cell r="E7322" t="str">
            <v>45,54</v>
          </cell>
          <cell r="F7322" t="str">
            <v>47,77</v>
          </cell>
        </row>
        <row r="7323">
          <cell r="A7323" t="str">
            <v>87272</v>
          </cell>
          <cell r="B7323" t="str">
            <v>REVESTIMENTO CERÂMICO PARA PAREDES INTERNAS COM PLACAS TIPO ESMALTADA EXTRA  DE DIMENSÕES 33X45 CM APLICADAS EM AMBIENTES DE ÁREA MENOR QUE 5 M² NA ALTURA INTEIRA DAS PAREDES. AF_06/2014</v>
          </cell>
          <cell r="D7323" t="str">
            <v>M2</v>
          </cell>
          <cell r="E7323" t="str">
            <v>49,81</v>
          </cell>
          <cell r="F7323" t="str">
            <v>52,41</v>
          </cell>
        </row>
        <row r="7324">
          <cell r="A7324" t="str">
            <v>87273</v>
          </cell>
          <cell r="B7324" t="str">
            <v>REVESTIMENTO CERÂMICO PARA PAREDES INTERNAS COM PLACAS TIPO ESMALTADA EXTRA DE DIMENSÕES 33X45 CM APLICADAS EM AMBIENTES DE ÁREA MAIOR QUE 5 M² NA ALTURA INTEIRA DAS PAREDES. AF_06/2014</v>
          </cell>
          <cell r="D7324" t="str">
            <v>M2</v>
          </cell>
          <cell r="E7324" t="str">
            <v>42,54</v>
          </cell>
          <cell r="F7324" t="str">
            <v>44,36</v>
          </cell>
        </row>
        <row r="7325">
          <cell r="A7325" t="str">
            <v>87274</v>
          </cell>
          <cell r="B7325" t="str">
            <v>REVESTIMENTO CERÂMICO PARA PAREDES INTERNAS COM PLACAS TIPO ESMALTADA EXTRA DE DIMENSÕES 33X45 CM APLICADAS EM AMBIENTES DE ÁREA MENOR QUE 5 M² A MEIA ALTURA DAS PAREDES. AF_06/2014</v>
          </cell>
          <cell r="D7325" t="str">
            <v>M2</v>
          </cell>
          <cell r="E7325" t="str">
            <v>50,95</v>
          </cell>
          <cell r="F7325" t="str">
            <v>53,69</v>
          </cell>
        </row>
        <row r="7326">
          <cell r="A7326" t="str">
            <v>87275</v>
          </cell>
          <cell r="B7326" t="str">
            <v>REVESTIMENTO CERÂMICO PARA PAREDES INTERNAS COM PLACAS TIPO ESMALTADA EXTRA  DE DIMENSÕES 33X45 CM APLICADAS EM AMBIENTES DE ÁREA MAIOR QUE 5 M² A MEIA ALTURA DAS PAREDES. AF_06/2014</v>
          </cell>
          <cell r="D7326" t="str">
            <v>M2</v>
          </cell>
          <cell r="E7326" t="str">
            <v>48,48</v>
          </cell>
          <cell r="F7326" t="str">
            <v>50,94</v>
          </cell>
        </row>
        <row r="7327">
          <cell r="A7327" t="str">
            <v>88786</v>
          </cell>
          <cell r="B7327" t="str">
            <v>REVESTIMENTO CERÂMICO PARA PAREDES EXTERNAS EM PASTILHAS DE PORCELANA 2,5 X 2,5 CM (PLACAS DE 30 X 30 CM), ALINHADAS A PRUMO, APLICADO EM PANOS COM VÃOS. AF_10/2014</v>
          </cell>
          <cell r="D7327" t="str">
            <v>M2</v>
          </cell>
          <cell r="E7327" t="str">
            <v>245,77</v>
          </cell>
          <cell r="F7327" t="str">
            <v>249,26</v>
          </cell>
        </row>
        <row r="7328">
          <cell r="A7328" t="str">
            <v>88787</v>
          </cell>
          <cell r="B7328" t="str">
            <v>REVESTIMENTO CERÂMICO PARA PAREDES EXTERNAS EM PASTILHAS DE PORCELANA 2,5 X 2,5 CM (PLACAS DE 30 X 30 CM), ALINHADAS A PRUMO, APLICADO EM PANOS SEM VÃOS. AF_10/2014</v>
          </cell>
          <cell r="D7328" t="str">
            <v>M2</v>
          </cell>
          <cell r="E7328" t="str">
            <v>227,71</v>
          </cell>
          <cell r="F7328" t="str">
            <v>230,48</v>
          </cell>
        </row>
        <row r="7329">
          <cell r="A7329" t="str">
            <v>88788</v>
          </cell>
          <cell r="B7329" t="str">
            <v>REVESTIMENTO CERÂMICO PARA PAREDES EXTERNAS EM PASTILHAS DE PORCELANA 2,5 X 2,5 CM (PLACAS DE 30 X 30 CM), ALINHADAS A PRUMO, APLICADO EM SUPERFÍCIES EXTERNAS DA SACADA. AF_10/2014</v>
          </cell>
          <cell r="D7329" t="str">
            <v>M2</v>
          </cell>
          <cell r="E7329" t="str">
            <v>236,31</v>
          </cell>
          <cell r="F7329" t="str">
            <v>240,04</v>
          </cell>
        </row>
        <row r="7330">
          <cell r="A7330" t="str">
            <v>88789</v>
          </cell>
          <cell r="B7330" t="str">
            <v>REVESTIMENTO CERÂMICO PARA PAREDES EXTERNAS EM PASTILHAS DE PORCELANA 2,5 X 2,5 CM (PLACAS DE 30 X 30 CM), ALINHADAS A PRUMO, APLICADO EM SUPERFÍCIES INTERNAS DA SACADA. AF_10/2014</v>
          </cell>
          <cell r="D7330" t="str">
            <v>M2</v>
          </cell>
          <cell r="E7330" t="str">
            <v>283,85</v>
          </cell>
          <cell r="F7330" t="str">
            <v>288,43</v>
          </cell>
        </row>
        <row r="7331">
          <cell r="A7331" t="str">
            <v>89045</v>
          </cell>
          <cell r="B7331" t="str">
            <v>(COMPOSIÇÃO REPRESENTATIVA) DO SERVIÇO DE REVESTIMENTO CERÂMICO PARA AMBIENTES DE ÁREAS MOLHADAS, MEIA PAREDE OU PAREDE INTEIRA, COM PLACAS TIPO GRÊS OU SEMI-GRÊS, DIMENSÕES 20X20 CM, PARA EDIFICAÇÃO HABITACIONAL MULTIFAMILIAR (PRÉDIO). AF_11/2014</v>
          </cell>
          <cell r="D7331" t="str">
            <v>M2</v>
          </cell>
          <cell r="E7331" t="str">
            <v>43,30</v>
          </cell>
          <cell r="F7331" t="str">
            <v>45,27</v>
          </cell>
        </row>
        <row r="7332">
          <cell r="A7332" t="str">
            <v>89170</v>
          </cell>
          <cell r="B7332" t="str">
            <v>(COMPOSIÇÃO REPRESENTATIVA) DO SERVIÇO DE REVESTIMENTO CERÂMICO PARA PAREDES INTERNAS, MEIA PAREDE, OU PAREDE INTEIRA, PLACAS GRÊS OU SEMI-GRÊS DE 20X20 CM, PARA EDIFICAÇÕES HABITACIONAIS UNIFAMILIAR (CASAS) E EDIFICAÇÕES PÚBLICAS PADRÃO. AF_11/2014</v>
          </cell>
          <cell r="D7332" t="str">
            <v>M2</v>
          </cell>
          <cell r="E7332" t="str">
            <v>41,93</v>
          </cell>
          <cell r="F7332" t="str">
            <v>43,74</v>
          </cell>
        </row>
        <row r="7333">
          <cell r="A7333" t="str">
            <v>93392</v>
          </cell>
          <cell r="B7333" t="str">
            <v>REVESTIMENTO CERÂMICO PARA PAREDES INTERNAS COM PLACAS TIPO ESMALTADA PADRÃO POPULAR DE DIMENSÕES 20X20 CM, ARGAMASSA TIPO AC I, APLICADAS EM AMBIENTES DE ÁREA MENOR QUE 5 M2 NA ALTURA INTEIRA DAS PAREDES. AF_06/2014</v>
          </cell>
          <cell r="D7333" t="str">
            <v>M2</v>
          </cell>
          <cell r="E7333" t="str">
            <v>34,48</v>
          </cell>
          <cell r="F7333" t="str">
            <v>36,45</v>
          </cell>
        </row>
        <row r="7334">
          <cell r="A7334" t="str">
            <v>93393</v>
          </cell>
          <cell r="B7334" t="str">
            <v>REVESTIMENTO CERÂMICO PARA PAREDES INTERNAS COM PLACAS TIPO ESMALTADA PADRÃO POPULAR DE DIMENSÕES 20X20 CM, ARGAMASSA TIPO AC I, APLICADAS EM AMBIENTES DE ÁREA MAIOR QUE 5 M2 NA ALTURA INTEIRA DAS PAREDES. AF_06/2014</v>
          </cell>
          <cell r="D7334" t="str">
            <v>M2</v>
          </cell>
          <cell r="E7334" t="str">
            <v>29,10</v>
          </cell>
          <cell r="F7334" t="str">
            <v>30,49</v>
          </cell>
        </row>
        <row r="7335">
          <cell r="A7335" t="str">
            <v>93394</v>
          </cell>
          <cell r="B7335" t="str">
            <v>REVESTIMENTO CERÂMICO PARA PAREDES INTERNAS COM PLACAS TIPO ESMALTADA PADRÃO POPULAR DE DIMENSÕES 20X20 CM, ARGAMASSA TIPO AC I, APLICADAS EM AMBIENTES DE ÁREA MENOR QUE 5 M2 A MEIA ALTURA DAS PAREDES. AF_06/2014</v>
          </cell>
          <cell r="D7335" t="str">
            <v>M2</v>
          </cell>
          <cell r="E7335" t="str">
            <v>36,43</v>
          </cell>
          <cell r="F7335" t="str">
            <v>38,62</v>
          </cell>
        </row>
        <row r="7336">
          <cell r="A7336" t="str">
            <v>93395</v>
          </cell>
          <cell r="B7336" t="str">
            <v>REVESTIMENTO CERÂMICO PARA PAREDES INTERNAS COM PLACAS TIPO ESMALTADA PADRÃO POPULAR DE DIMENSÕES 20X20 CM, ARGAMASSA TIPO AC I, APLICADAS EM AMBIENTES DE ÁREA MAIOR QUE 5 M2 A MEIA ALTURA DAS PAREDES. AF_06/2014</v>
          </cell>
          <cell r="D7336" t="str">
            <v>M2</v>
          </cell>
          <cell r="E7336" t="str">
            <v>33,99</v>
          </cell>
          <cell r="F7336" t="str">
            <v>35,91</v>
          </cell>
        </row>
        <row r="7337">
          <cell r="A7337" t="str">
            <v>99194</v>
          </cell>
          <cell r="B7337" t="str">
            <v>REVESTIMENTO CERÂMICO PARA PAREDES INTERNAS COM PLACAS TIPO ESMALTADA PADRÃO POPULAR DE DIMENSÕES 20X20 CM, ARGAMASSA TIPO AC III, APLICADAS EM AMBIENTES DE ÁREA MENOR QUE 5 M2 NA ALTURA INTEIRA DAS PAREDES. AF_06/2014</v>
          </cell>
          <cell r="D7337" t="str">
            <v>M2</v>
          </cell>
          <cell r="E7337" t="str">
            <v>39,43</v>
          </cell>
          <cell r="F7337" t="str">
            <v>41,40</v>
          </cell>
        </row>
        <row r="7338">
          <cell r="A7338" t="str">
            <v>99195</v>
          </cell>
          <cell r="B7338" t="str">
            <v>REVESTIMENTO CERÂMICO PARA PAREDES INTERNAS COM PLACAS TIPO ESMALTADA PADRÃO POPULAR DE DIMENSÕES 20X20 CM, ARGAMASSA TIPO AC III, APLICADAS EM AMBIENTES DE ÁREA MAIOR QUE 5 M2 NA ALTURA INTEIRA DAS PAREDES. AF_06/2014</v>
          </cell>
          <cell r="D7338" t="str">
            <v>M2</v>
          </cell>
          <cell r="E7338" t="str">
            <v>34,05</v>
          </cell>
          <cell r="F7338" t="str">
            <v>35,44</v>
          </cell>
        </row>
        <row r="7339">
          <cell r="A7339" t="str">
            <v>99196</v>
          </cell>
          <cell r="B7339" t="str">
            <v>REVESTIMENTO CERÂMICO PARA PAREDES INTERNAS COM PLACAS TIPO ESMALTADA PADRÃO POPULAR DE DIMENSÕES 20X20 CM, ARGAMASSA TIPO AC III, APLICADAS EM AMBIENTES DE ÁREA MENOR QUE 5 M2 A MEIA ALTURA DAS PAREDES. AF_06/2014</v>
          </cell>
          <cell r="D7339" t="str">
            <v>M2</v>
          </cell>
          <cell r="E7339" t="str">
            <v>41,38</v>
          </cell>
          <cell r="F7339" t="str">
            <v>43,57</v>
          </cell>
        </row>
        <row r="7340">
          <cell r="A7340" t="str">
            <v>99198</v>
          </cell>
          <cell r="B7340" t="str">
            <v>REVESTIMENTO CERÂMICO PARA PAREDES INTERNAS COM PLACAS TIPO ESMALTADA PADRÃO POPULAR DE DIMENSÕES 20X20 CM, ARGAMASSA TIPO AC III, APLICADAS EM AMBIENTES DE ÁREA MAIOR QUE 5 M2 A MEIA ALTURA DAS PAREDES. AF_06/2014</v>
          </cell>
          <cell r="D7340" t="str">
            <v>M2</v>
          </cell>
          <cell r="E7340" t="str">
            <v>38,94</v>
          </cell>
          <cell r="F7340" t="str">
            <v>40,86</v>
          </cell>
        </row>
        <row r="7341">
          <cell r="A7341" t="str">
            <v>84088</v>
          </cell>
          <cell r="B7341" t="str">
            <v>PEITORIL EM MARMORE BRANCO, LARGURA DE 15CM, ASSENTADO COM ARGAMASSA TRACO 1:4 (CIMENTO E AREIA MEDIA), PREPARO MANUAL DA ARGAMASSA</v>
          </cell>
          <cell r="D7341" t="str">
            <v>M</v>
          </cell>
          <cell r="E7341" t="str">
            <v>106,89</v>
          </cell>
          <cell r="F7341" t="str">
            <v>108,39</v>
          </cell>
        </row>
        <row r="7342">
          <cell r="A7342" t="str">
            <v>84089</v>
          </cell>
          <cell r="B7342" t="str">
            <v>PEITORIL EM MARMORE BRANCO, LARGURA DE 25CM, ASSENTADO COM ARGAMASSA TRACO 1:3 (CIMENTO E AREIA MEDIA), PREPARO MANUAL DA ARGAMASSA</v>
          </cell>
          <cell r="D7342" t="str">
            <v>M</v>
          </cell>
          <cell r="E7342" t="str">
            <v>150,18</v>
          </cell>
          <cell r="F7342" t="str">
            <v>152,46</v>
          </cell>
        </row>
        <row r="7343">
          <cell r="A7343" t="str">
            <v>40675</v>
          </cell>
          <cell r="B7343" t="str">
            <v>ASSENTAMENTO DE PEITORIL COM ARGAMASSA DE CIMENTO COLANTE</v>
          </cell>
          <cell r="D7343" t="str">
            <v>M</v>
          </cell>
          <cell r="E7343" t="str">
            <v>3,70</v>
          </cell>
          <cell r="F7343" t="str">
            <v>4,11</v>
          </cell>
        </row>
        <row r="7344">
          <cell r="A7344" t="str">
            <v>84093</v>
          </cell>
          <cell r="B7344" t="str">
            <v>TABEIRA DE MADEIRA LEI, 1A QUALIDADE, 2,5X30,0CM PARA BEIRAL DE TELHADO</v>
          </cell>
          <cell r="D7344" t="str">
            <v>M</v>
          </cell>
          <cell r="E7344" t="str">
            <v>27,46</v>
          </cell>
          <cell r="F7344" t="str">
            <v>28,38</v>
          </cell>
        </row>
        <row r="7345">
          <cell r="A7345" t="str">
            <v>96112</v>
          </cell>
          <cell r="B7345" t="str">
            <v>FORRO EM MADEIRA PINUS, PARA AMBIENTES RESIDENCIAIS, INCLUSIVE ESTRUTURA DE FIXAÇÃO. AF_05/2017</v>
          </cell>
          <cell r="D7345" t="str">
            <v>M2</v>
          </cell>
          <cell r="E7345" t="str">
            <v>79,59</v>
          </cell>
          <cell r="F7345" t="str">
            <v>84,62</v>
          </cell>
        </row>
        <row r="7346">
          <cell r="A7346" t="str">
            <v>96117</v>
          </cell>
          <cell r="B7346" t="str">
            <v>FORRO EM MADEIRA PINUS, PARA AMBIENTES COMERCIAIS, INCLUSIVE ESTRUTURA DE FIXAÇÃO. AF_05/2017</v>
          </cell>
          <cell r="D7346" t="str">
            <v>M2</v>
          </cell>
          <cell r="E7346" t="str">
            <v>94,39</v>
          </cell>
          <cell r="F7346" t="str">
            <v>98,36</v>
          </cell>
        </row>
        <row r="7347">
          <cell r="A7347" t="str">
            <v>96122</v>
          </cell>
          <cell r="B7347" t="str">
            <v>ACABAMENTOS PARA FORRO (RODA-FORRO EM MADEIRA PINUS). AF_05/2017</v>
          </cell>
          <cell r="D7347" t="str">
            <v>M</v>
          </cell>
          <cell r="E7347" t="str">
            <v>22,42</v>
          </cell>
          <cell r="F7347" t="str">
            <v>23,29</v>
          </cell>
        </row>
        <row r="7348">
          <cell r="A7348" t="str">
            <v>96109</v>
          </cell>
          <cell r="B7348" t="str">
            <v>FORRO EM PLACAS DE GESSO, PARA AMBIENTES RESIDENCIAIS. AF_05/2017_P</v>
          </cell>
          <cell r="D7348" t="str">
            <v>M2</v>
          </cell>
          <cell r="E7348" t="str">
            <v>34,18</v>
          </cell>
          <cell r="F7348" t="str">
            <v>36,62</v>
          </cell>
        </row>
        <row r="7349">
          <cell r="A7349" t="str">
            <v>96110</v>
          </cell>
          <cell r="B7349" t="str">
            <v>FORRO EM DRYWALL, PARA AMBIENTES RESIDENCIAIS, INCLUSIVE ESTRUTURA DE FIXAÇÃO. AF_05/2017_P</v>
          </cell>
          <cell r="D7349" t="str">
            <v>M2</v>
          </cell>
          <cell r="E7349" t="str">
            <v>49,55</v>
          </cell>
          <cell r="F7349" t="str">
            <v>51,13</v>
          </cell>
        </row>
        <row r="7350">
          <cell r="A7350" t="str">
            <v>96113</v>
          </cell>
          <cell r="B7350" t="str">
            <v>FORRO EM PLACAS DE GESSO, PARA AMBIENTES COMERCIAIS. AF_05/2017_P</v>
          </cell>
          <cell r="D7350" t="str">
            <v>M2</v>
          </cell>
          <cell r="E7350" t="str">
            <v>30,25</v>
          </cell>
          <cell r="F7350" t="str">
            <v>32,19</v>
          </cell>
        </row>
        <row r="7351">
          <cell r="A7351" t="str">
            <v>96114</v>
          </cell>
          <cell r="B7351" t="str">
            <v>FORRO EM DRYWALL, PARA AMBIENTES COMERCIAIS, INCLUSIVE ESTRUTURA DE FIXAÇÃO. AF_05/2017_P</v>
          </cell>
          <cell r="D7351" t="str">
            <v>M2</v>
          </cell>
          <cell r="E7351" t="str">
            <v>50,35</v>
          </cell>
          <cell r="F7351" t="str">
            <v>51,61</v>
          </cell>
        </row>
        <row r="7352">
          <cell r="A7352" t="str">
            <v>96120</v>
          </cell>
          <cell r="B7352" t="str">
            <v>ACABAMENTOS PARA FORRO (MOLDURA DE GESSO). AF_05/2017</v>
          </cell>
          <cell r="D7352" t="str">
            <v>M</v>
          </cell>
          <cell r="E7352" t="str">
            <v>2,32</v>
          </cell>
          <cell r="F7352" t="str">
            <v>2,45</v>
          </cell>
        </row>
        <row r="7353">
          <cell r="A7353" t="str">
            <v>96123</v>
          </cell>
          <cell r="B7353" t="str">
            <v>ACABAMENTOS PARA FORRO (MOLDURA EM DRYWALL, COM LARGURA DE 15 CM). AF_05/2017_P</v>
          </cell>
          <cell r="D7353" t="str">
            <v>M</v>
          </cell>
          <cell r="E7353" t="str">
            <v>21,12</v>
          </cell>
          <cell r="F7353" t="str">
            <v>21,85</v>
          </cell>
        </row>
        <row r="7354">
          <cell r="A7354" t="str">
            <v>99054</v>
          </cell>
          <cell r="B7354" t="str">
            <v>ACABAMENTOS PARA FORRO (SANCA DE GESSO MONTADA NA OBRA). AF_05/2017_P</v>
          </cell>
          <cell r="D7354" t="str">
            <v>M2</v>
          </cell>
          <cell r="E7354" t="str">
            <v>42,09</v>
          </cell>
          <cell r="F7354" t="str">
            <v>45,39</v>
          </cell>
        </row>
        <row r="7355">
          <cell r="A7355" t="str">
            <v>72200</v>
          </cell>
          <cell r="B7355" t="str">
            <v>REVESTIMENTO EM LAMINADO MELAMINICO TEXTURIZADO, ESPESSURA 0,8 MM, FIXADO COM COLA</v>
          </cell>
          <cell r="D7355" t="str">
            <v>M2</v>
          </cell>
          <cell r="E7355" t="str">
            <v>90,45</v>
          </cell>
          <cell r="F7355" t="str">
            <v>93,34</v>
          </cell>
        </row>
        <row r="7356">
          <cell r="A7356" t="str">
            <v>73807/1</v>
          </cell>
          <cell r="B7356" t="str">
            <v>CORRIMAO EM MARMORITE, LARGURA 15CM</v>
          </cell>
          <cell r="D7356" t="str">
            <v>M</v>
          </cell>
          <cell r="E7356" t="str">
            <v>84,28</v>
          </cell>
          <cell r="F7356" t="str">
            <v>92,53</v>
          </cell>
        </row>
        <row r="7357">
          <cell r="A7357" t="str">
            <v>72201</v>
          </cell>
          <cell r="B7357" t="str">
            <v>RECOLOCACO DE FORROS EM REGUA DE PVC E PERFIS, CONSIDERANDO REAPROVEITAMENTO DO MATERIAL</v>
          </cell>
          <cell r="D7357" t="str">
            <v>M2</v>
          </cell>
          <cell r="E7357" t="str">
            <v>9,75</v>
          </cell>
          <cell r="F7357" t="str">
            <v>10,84</v>
          </cell>
        </row>
        <row r="7358">
          <cell r="A7358" t="str">
            <v>96111</v>
          </cell>
          <cell r="B7358" t="str">
            <v>FORRO EM RÉGUAS DE PVC, FRISADO, PARA AMBIENTES RESIDENCIAIS, INCLUSIVE ESTRUTURA DE FIXAÇÃO. AF_05/2017_P</v>
          </cell>
          <cell r="D7358" t="str">
            <v>M2</v>
          </cell>
          <cell r="E7358" t="str">
            <v>37,74</v>
          </cell>
          <cell r="F7358" t="str">
            <v>38,88</v>
          </cell>
        </row>
        <row r="7359">
          <cell r="A7359" t="str">
            <v>96116</v>
          </cell>
          <cell r="B7359" t="str">
            <v>FORRO EM RÉGUAS DE PVC, FRISADO, PARA AMBIENTES COMERCIAIS, INCLUSIVE ESTRUTURA DE FIXAÇÃO. AF_05/2017_P</v>
          </cell>
          <cell r="D7359" t="str">
            <v>M2</v>
          </cell>
          <cell r="E7359" t="str">
            <v>40,75</v>
          </cell>
          <cell r="F7359" t="str">
            <v>41,75</v>
          </cell>
        </row>
        <row r="7360">
          <cell r="A7360" t="str">
            <v>96121</v>
          </cell>
          <cell r="B7360" t="str">
            <v>ACABAMENTOS PARA FORRO (RODA-FORRO EM PERFIL METÁLICO E PLÁSTICO). AF_05/2017</v>
          </cell>
          <cell r="D7360" t="str">
            <v>M</v>
          </cell>
          <cell r="E7360" t="str">
            <v>7,69</v>
          </cell>
          <cell r="F7360" t="str">
            <v>7,98</v>
          </cell>
        </row>
        <row r="7361">
          <cell r="A7361" t="str">
            <v>96485</v>
          </cell>
          <cell r="B7361" t="str">
            <v>FORRO EM RÉGUAS DE PVC, LISO, PARA AMBIENTES RESIDENCIAIS, INCLUSIVE ESTRUTURA DE FIXAÇÃO. AF_05/2017_P</v>
          </cell>
          <cell r="D7361" t="str">
            <v>M2</v>
          </cell>
          <cell r="E7361" t="str">
            <v>43,93</v>
          </cell>
          <cell r="F7361" t="str">
            <v>45,07</v>
          </cell>
        </row>
        <row r="7362">
          <cell r="A7362" t="str">
            <v>96486</v>
          </cell>
          <cell r="B7362" t="str">
            <v>FORRO DE PVC, LISO, PARA AMBIENTES COMERCIAIS, INCLUSIVE ESTRUTURA DE FIXAÇÃO. AF_05/2017_P</v>
          </cell>
          <cell r="D7362" t="str">
            <v>M2</v>
          </cell>
          <cell r="E7362" t="str">
            <v>47,31</v>
          </cell>
          <cell r="F7362" t="str">
            <v>48,31</v>
          </cell>
        </row>
        <row r="7363">
          <cell r="A7363" t="str">
            <v>72198</v>
          </cell>
          <cell r="B7363" t="str">
            <v>ISOLAMENTO TERMICO COM ARGAMASSA TRACO 1:3 (CIMENTO E AREIA GROSSA NAO PENEIRADA), COM ADICAO DE PEROLAS DE ISOPOR, ESPESSURA 6CM, PREPARO MANUAL DA ARGAMASSA</v>
          </cell>
          <cell r="D7363" t="str">
            <v>M2</v>
          </cell>
          <cell r="E7363" t="str">
            <v>96,76</v>
          </cell>
          <cell r="F7363" t="str">
            <v>102,38</v>
          </cell>
        </row>
        <row r="7364">
          <cell r="A7364" t="str">
            <v>73833/1</v>
          </cell>
          <cell r="B7364" t="str">
            <v>ISOLAMENTO TERMICO COM MANTA DE LA DE VIDRO, ESPESSURA 2,5CM</v>
          </cell>
          <cell r="D7364" t="str">
            <v>M2</v>
          </cell>
          <cell r="E7364" t="str">
            <v>61,27</v>
          </cell>
          <cell r="F7364" t="str">
            <v>63,39</v>
          </cell>
        </row>
        <row r="7365">
          <cell r="A7365" t="str">
            <v>83730</v>
          </cell>
          <cell r="B7365" t="str">
            <v>REPARO ESTRUTURAL DE ESTRUTURAS DE CONCRETO COM ARGAMASSA POLIMERICA DE ALTO DESEMPENHO, E=2 CM</v>
          </cell>
          <cell r="D7365" t="str">
            <v>M2</v>
          </cell>
          <cell r="E7365" t="str">
            <v>145,27</v>
          </cell>
          <cell r="F7365" t="str">
            <v>148,23</v>
          </cell>
        </row>
        <row r="7366">
          <cell r="A7366" t="str">
            <v>83736</v>
          </cell>
          <cell r="B7366" t="str">
            <v>REPARO/COLAGEM DE ESTRUTURAS DE CONCRETO COM ADESIVO ESTRUTURAL A BASE DE EPOXI, E=2 MM</v>
          </cell>
          <cell r="D7366" t="str">
            <v>M2</v>
          </cell>
          <cell r="E7366" t="str">
            <v>152,78</v>
          </cell>
          <cell r="F7366" t="str">
            <v>156,72</v>
          </cell>
        </row>
        <row r="7367">
          <cell r="A7367" t="str">
            <v>91514</v>
          </cell>
          <cell r="B7367" t="str">
            <v>ESTUCAMENTO DE PANOS DE FACHADA SEM VÃOS DO SISTEMA DE PAREDES DE CONCRETO EM EDIFICAÇÕES DE MÚLTIPLOS PAVIMENTOS. AF_06/2015</v>
          </cell>
          <cell r="D7367" t="str">
            <v>M2</v>
          </cell>
          <cell r="E7367" t="str">
            <v>4,58</v>
          </cell>
          <cell r="F7367" t="str">
            <v>5,08</v>
          </cell>
        </row>
        <row r="7368">
          <cell r="A7368" t="str">
            <v>91515</v>
          </cell>
          <cell r="B7368" t="str">
            <v>ESTUCAMENTO DE PANOS DE FACHADA COM VÃOS DO SISTEMA DE PAREDES DE CONCRETO EM EDIFICAÇÕES DE MÚLTIPLOS PAVIMENTOS. AF_06/2015</v>
          </cell>
          <cell r="D7368" t="str">
            <v>M2</v>
          </cell>
          <cell r="E7368" t="str">
            <v>6,05</v>
          </cell>
          <cell r="F7368" t="str">
            <v>6,72</v>
          </cell>
        </row>
        <row r="7369">
          <cell r="A7369" t="str">
            <v>91516</v>
          </cell>
          <cell r="B7369" t="str">
            <v>ESTUCAMENTO DE SUPERFÍCIE EXTERNA DA SACADA DO SISTEMA DE PAREDES DE CONCRETO EM EDIFICAÇÕES DE MÚLTIPLOS PAVIMENTOS. AF_06/2015</v>
          </cell>
          <cell r="D7369" t="str">
            <v>M2</v>
          </cell>
          <cell r="E7369" t="str">
            <v>8,84</v>
          </cell>
          <cell r="F7369" t="str">
            <v>9,82</v>
          </cell>
        </row>
        <row r="7370">
          <cell r="A7370" t="str">
            <v>91517</v>
          </cell>
          <cell r="B7370" t="str">
            <v>ESTUCAMENTO DE PANOS DE FACHADA SEM VÃOS DO SISTEMA DE PAREDES DE CONCRETO EM EDIFICAÇÕES DE PAVIMENTO ÚNICO. AF_06/2015</v>
          </cell>
          <cell r="D7370" t="str">
            <v>M2</v>
          </cell>
          <cell r="E7370" t="str">
            <v>9,84</v>
          </cell>
          <cell r="F7370" t="str">
            <v>10,94</v>
          </cell>
        </row>
        <row r="7371">
          <cell r="A7371" t="str">
            <v>91519</v>
          </cell>
          <cell r="B7371" t="str">
            <v>ESTUCAMENTO DE PANOS DE FACHADA COM VÃOS DO SISTEMA DE PAREDES DE CONCRETO EM EDIFICAÇÕES DE PAVIMENTO ÚNICO. AF_06/2015</v>
          </cell>
          <cell r="D7371" t="str">
            <v>M2</v>
          </cell>
          <cell r="E7371" t="str">
            <v>11,31</v>
          </cell>
          <cell r="F7371" t="str">
            <v>12,56</v>
          </cell>
        </row>
        <row r="7372">
          <cell r="A7372" t="str">
            <v>91520</v>
          </cell>
          <cell r="B7372" t="str">
            <v>ESTUCAMENTO DE DENSIDADE BAIXA NAS FACES INTERNAS DE PAREDES DO SISTEMA DE PAREDES DE CONCRETO. AF_06/2015</v>
          </cell>
          <cell r="D7372" t="str">
            <v>M2</v>
          </cell>
          <cell r="E7372" t="str">
            <v>1,66</v>
          </cell>
          <cell r="F7372" t="str">
            <v>1,83</v>
          </cell>
        </row>
        <row r="7373">
          <cell r="A7373" t="str">
            <v>91522</v>
          </cell>
          <cell r="B7373" t="str">
            <v>ESTUCAMENTO, PARA QUALQUER REVESTIMENTO, EM TETO DO SISTEMA DE PAREDES DE CONCRETO. AF_06/2015</v>
          </cell>
          <cell r="D7373" t="str">
            <v>M2</v>
          </cell>
          <cell r="E7373" t="str">
            <v>1,99</v>
          </cell>
          <cell r="F7373" t="str">
            <v>2,20</v>
          </cell>
        </row>
        <row r="7374">
          <cell r="A7374" t="str">
            <v>91525</v>
          </cell>
          <cell r="B7374" t="str">
            <v>ESTUCAMENTO DE DENSIDADE ALTA, NAS FACES INTERNAS DE PAREDES DO SISTEMA DE PAREDES DE CONCRETO. AF_06/2015</v>
          </cell>
          <cell r="D7374" t="str">
            <v>M2</v>
          </cell>
          <cell r="E7374" t="str">
            <v>3,68</v>
          </cell>
          <cell r="F7374" t="str">
            <v>4,03</v>
          </cell>
        </row>
        <row r="7375">
          <cell r="A7375" t="str">
            <v>87280</v>
          </cell>
          <cell r="B7375" t="str">
            <v>ARGAMASSA TRAÇO 1:7 (EM VOLUME DE CIMENTO E AREIA MÉDIA ÚMIDA) COM ADIÇÃO DE PLASTIFICANTE PARA EMBOÇO/MASSA ÚNICA/ASSENTAMENTO DE ALVENARIA DE VEDAÇÃO, PREPARO MECÂNICO COM BETONEIRA 400 L. AF_08/2019</v>
          </cell>
          <cell r="D7375" t="str">
            <v>M3</v>
          </cell>
          <cell r="E7375" t="str">
            <v>248,68</v>
          </cell>
          <cell r="F7375" t="str">
            <v>257,40</v>
          </cell>
        </row>
        <row r="7376">
          <cell r="A7376" t="str">
            <v>87281</v>
          </cell>
          <cell r="B7376" t="str">
            <v>ARGAMASSA TRAÇO 1:7 (EM VOLUME DE CIMENTO E AREIA MÉDIA ÚMIDA) COM ADIÇÃO DE PLASTIFICANTE PARA EMBOÇO/MASSA ÚNICA/ASSENTAMENTO DE ALVENARIA DE VEDAÇÃO, PREPARO MECÂNICO COM BETONEIRA 600 L. AF_08/2019</v>
          </cell>
          <cell r="D7376" t="str">
            <v>M3</v>
          </cell>
          <cell r="E7376" t="str">
            <v>242,34</v>
          </cell>
          <cell r="F7376" t="str">
            <v>249,79</v>
          </cell>
        </row>
        <row r="7377">
          <cell r="A7377" t="str">
            <v>87283</v>
          </cell>
          <cell r="B7377" t="str">
            <v>ARGAMASSA TRAÇO 1:6 (EM VOLUME DE CIMENTO E AREIA MÉDIA ÚMIDA) COM ADIÇÃO DE PLASTIFICANTE PARA EMBOÇO/MASSA ÚNICA/ASSENTAMENTO DE ALVENARIA DE VEDAÇÃO, PREPARO MECÂNICO COM BETONEIRA 400 L. AF_08/2019</v>
          </cell>
          <cell r="D7377" t="str">
            <v>M3</v>
          </cell>
          <cell r="E7377" t="str">
            <v>257,91</v>
          </cell>
          <cell r="F7377" t="str">
            <v>265,75</v>
          </cell>
        </row>
        <row r="7378">
          <cell r="A7378" t="str">
            <v>87284</v>
          </cell>
          <cell r="B7378" t="str">
            <v>ARGAMASSA TRAÇO 1:6 (EM VOLUME DE CIMENTO E AREIA MÉDIA ÚMIDA) COM ADIÇÃO DE PLASTIFICANTE PARA EMBOÇO/MASSA ÚNICA/ASSENTAMENTO DE ALVENARIA DE VEDAÇÃO, PREPARO MECÂNICO COM BETONEIRA 600 L. AF_08/2019</v>
          </cell>
          <cell r="D7378" t="str">
            <v>M3</v>
          </cell>
          <cell r="E7378" t="str">
            <v>250,50</v>
          </cell>
          <cell r="F7378" t="str">
            <v>257,17</v>
          </cell>
        </row>
        <row r="7379">
          <cell r="A7379" t="str">
            <v>87286</v>
          </cell>
          <cell r="B7379" t="str">
            <v>ARGAMASSA TRAÇO 1:1:6 (EM VOLUME DE CIMENTO, CAL E AREIA MÉDIA ÚMIDA) PARA EMBOÇO/MASSA ÚNICA/ASSENTAMENTO DE ALVENARIA DE VEDAÇÃO, PREPARO MECÂNICO COM BETONEIRA 400 L. AF_08/2019</v>
          </cell>
          <cell r="D7379" t="str">
            <v>M3</v>
          </cell>
          <cell r="E7379" t="str">
            <v>343,66</v>
          </cell>
          <cell r="F7379" t="str">
            <v>353,00</v>
          </cell>
        </row>
        <row r="7380">
          <cell r="A7380" t="str">
            <v>87287</v>
          </cell>
          <cell r="B7380" t="str">
            <v>ARGAMASSA TRAÇO 1:1:6 (EM VOLUME DE CIMENTO, CAL E AREIA MÉDIA ÚMIDA) PARA EMBOÇO/MASSA ÚNICA/ASSENTAMENTO DE ALVENARIA DE VEDAÇÃO, PREPARO MECÂNICO COM BETONEIRA 600 L. AF_08/2019</v>
          </cell>
          <cell r="D7380" t="str">
            <v>M3</v>
          </cell>
          <cell r="E7380" t="str">
            <v>328,54</v>
          </cell>
          <cell r="F7380" t="str">
            <v>335,34</v>
          </cell>
        </row>
        <row r="7381">
          <cell r="A7381" t="str">
            <v>87289</v>
          </cell>
          <cell r="B7381" t="str">
            <v>ARGAMASSA TRAÇO 1:1,5:7,5 (EM VOLUME DE CIMENTO, CAL E AREIA MÉDIA ÚMIDA) PARA EMBOÇO/MASSA ÚNICA/ASSENTAMENTO DE ALVENARIA DE VEDAÇÃO, PREPARO MECÂNICO COM BETONEIRA 400 L. AF_08/2019</v>
          </cell>
          <cell r="D7381" t="str">
            <v>M3</v>
          </cell>
          <cell r="E7381" t="str">
            <v>333,35</v>
          </cell>
          <cell r="F7381" t="str">
            <v>342,16</v>
          </cell>
        </row>
        <row r="7382">
          <cell r="A7382" t="str">
            <v>87290</v>
          </cell>
          <cell r="B7382" t="str">
            <v>ARGAMASSA TRAÇO 1:1,5:7,5 (EM VOLUME DE CIMENTO, CAL E AREIA MÉDIA ÚMIDA) PARA EMBOÇO/MASSA ÚNICA/ASSENTAMENTO DE ALVENARIA DE VEDAÇÃO, PREPARO MECÂNICO COM BETONEIRA 600 L. AF_08/2019</v>
          </cell>
          <cell r="D7382" t="str">
            <v>M3</v>
          </cell>
          <cell r="E7382" t="str">
            <v>324,96</v>
          </cell>
          <cell r="F7382" t="str">
            <v>332,26</v>
          </cell>
        </row>
        <row r="7383">
          <cell r="A7383" t="str">
            <v>87292</v>
          </cell>
          <cell r="B7383" t="str">
            <v>ARGAMASSA TRAÇO 1:2:8 (EM VOLUME DE CIMENTO, CAL E AREIA MÉDIA ÚMIDA) PARA EMBOÇO/MASSA ÚNICA/ASSENTAMENTO DE ALVENARIA DE VEDAÇÃO, PREPARO MECÂNICO COM BETONEIRA 400 L. AF_08/2019</v>
          </cell>
          <cell r="D7383" t="str">
            <v>M3</v>
          </cell>
          <cell r="E7383" t="str">
            <v>344,04</v>
          </cell>
          <cell r="F7383" t="str">
            <v>352,18</v>
          </cell>
        </row>
        <row r="7384">
          <cell r="A7384" t="str">
            <v>87294</v>
          </cell>
          <cell r="B7384" t="str">
            <v>ARGAMASSA TRAÇO 1:2:9 (EM VOLUME DE CIMENTO, CAL E AREIA MÉDIA ÚMIDA) PARA EMBOÇO/MASSA ÚNICA/ASSENTAMENTO DE ALVENARIA DE VEDAÇÃO, PREPARO MECÂNICO COM BETONEIRA 600 L. AF_08/2019</v>
          </cell>
          <cell r="D7384" t="str">
            <v>M3</v>
          </cell>
          <cell r="E7384" t="str">
            <v>325,11</v>
          </cell>
          <cell r="F7384" t="str">
            <v>332,87</v>
          </cell>
        </row>
        <row r="7385">
          <cell r="A7385" t="str">
            <v>87295</v>
          </cell>
          <cell r="B7385" t="str">
            <v>ARGAMASSA TRAÇO 1:3:12 (EM VOLUME DE CIMENTO, CAL E AREIA MÉDIA ÚMIDA) PARA EMBOÇO/MASSA ÚNICA/ASSENTAMENTO DE ALVENARIA DE VEDAÇÃO, PREPARO MECÂNICO COM BETONEIRA 400 L. AF_08/2019</v>
          </cell>
          <cell r="D7385" t="str">
            <v>M3</v>
          </cell>
          <cell r="E7385" t="str">
            <v>338,45</v>
          </cell>
          <cell r="F7385" t="str">
            <v>348,46</v>
          </cell>
        </row>
        <row r="7386">
          <cell r="A7386" t="str">
            <v>87296</v>
          </cell>
          <cell r="B7386" t="str">
            <v>ARGAMASSA TRAÇO 1:3:12 (EM VOLUME DE CIMENTO, CAL E AREIA MÉDIA ÚMIDA) PARA EMBOÇO/MASSA ÚNICA/ASSENTAMENTO DE ALVENARIA DE VEDAÇÃO, PREPARO MECÂNICO COM BETONEIRA 600 L. AF_08/2019</v>
          </cell>
          <cell r="D7386" t="str">
            <v>M3</v>
          </cell>
          <cell r="E7386" t="str">
            <v>316,63</v>
          </cell>
          <cell r="F7386" t="str">
            <v>323,48</v>
          </cell>
        </row>
        <row r="7387">
          <cell r="A7387" t="str">
            <v>87298</v>
          </cell>
          <cell r="B7387" t="str">
            <v>ARGAMASSA TRAÇO 1:3 (EM VOLUME DE CIMENTO E AREIA MÉDIA ÚMIDA) PARA CONTRAPISO, PREPARO MECÂNICO COM BETONEIRA 400 L. AF_08/2019</v>
          </cell>
          <cell r="D7387" t="str">
            <v>M3</v>
          </cell>
          <cell r="E7387" t="str">
            <v>390,79</v>
          </cell>
          <cell r="F7387" t="str">
            <v>398,79</v>
          </cell>
        </row>
        <row r="7388">
          <cell r="A7388" t="str">
            <v>87299</v>
          </cell>
          <cell r="B7388" t="str">
            <v>ARGAMASSA TRAÇO 1:3 (EM VOLUME DE CIMENTO E AREIA MÉDIA ÚMIDA) PARA CONTRAPISO, PREPARO MECÂNICO COM BETONEIRA 600 L. AF_08/2019</v>
          </cell>
          <cell r="D7388" t="str">
            <v>M3</v>
          </cell>
          <cell r="E7388" t="str">
            <v>249,32</v>
          </cell>
          <cell r="F7388" t="str">
            <v>256,45</v>
          </cell>
        </row>
        <row r="7389">
          <cell r="A7389" t="str">
            <v>87301</v>
          </cell>
          <cell r="B7389" t="str">
            <v>ARGAMASSA TRAÇO 1:4 (EM VOLUME DE CIMENTO E AREIA MÉDIA ÚMIDA) PARA CONTRAPISO, PREPARO MECÂNICO COM BETONEIRA 400 L. AF_08/2019</v>
          </cell>
          <cell r="D7389" t="str">
            <v>M3</v>
          </cell>
          <cell r="E7389" t="str">
            <v>349,34</v>
          </cell>
          <cell r="F7389" t="str">
            <v>358,11</v>
          </cell>
        </row>
        <row r="7390">
          <cell r="A7390" t="str">
            <v>87302</v>
          </cell>
          <cell r="B7390" t="str">
            <v>ARGAMASSA TRAÇO 1:4 (EM VOLUME DE CIMENTO E AREIA MÉDIA ÚMIDA) PARA CONTRAPISO, PREPARO MECÂNICO COM BETONEIRA 600 L. AF_08/2019</v>
          </cell>
          <cell r="D7390" t="str">
            <v>M3</v>
          </cell>
          <cell r="E7390" t="str">
            <v>340,69</v>
          </cell>
          <cell r="F7390" t="str">
            <v>347,90</v>
          </cell>
        </row>
        <row r="7391">
          <cell r="A7391" t="str">
            <v>87304</v>
          </cell>
          <cell r="B7391" t="str">
            <v>ARGAMASSA TRAÇO 1:5 (EM VOLUME DE CIMENTO E AREIA MÉDIA ÚMIDA) PARA CONTRAPISO, PREPARO MECÂNICO COM BETONEIRA 400 L. AF_08/2019</v>
          </cell>
          <cell r="D7391" t="str">
            <v>M3</v>
          </cell>
          <cell r="E7391" t="str">
            <v>311,77</v>
          </cell>
          <cell r="F7391" t="str">
            <v>319,73</v>
          </cell>
        </row>
        <row r="7392">
          <cell r="A7392" t="str">
            <v>87305</v>
          </cell>
          <cell r="B7392" t="str">
            <v>ARGAMASSA TRAÇO 1:5 (EM VOLUME DE CIMENTO E AREIA MÉDIA ÚMIDA) PARA CONTRAPISO, PREPARO MECÂNICO COM BETONEIRA 600 L. AF_08/2019</v>
          </cell>
          <cell r="D7392" t="str">
            <v>M3</v>
          </cell>
          <cell r="E7392" t="str">
            <v>311,73</v>
          </cell>
          <cell r="F7392" t="str">
            <v>319,20</v>
          </cell>
        </row>
        <row r="7393">
          <cell r="A7393" t="str">
            <v>87307</v>
          </cell>
          <cell r="B7393" t="str">
            <v>ARGAMASSA TRAÇO 1:6 (EM VOLUME DE CIMENTO E AREIA MÉDIA ÚMIDA) PARA CONTRAPISO, PREPARO MECÂNICO COM BETONEIRA 400 L. AF_08/2019</v>
          </cell>
          <cell r="D7393" t="str">
            <v>M3</v>
          </cell>
          <cell r="E7393" t="str">
            <v>295,98</v>
          </cell>
          <cell r="F7393" t="str">
            <v>304,75</v>
          </cell>
        </row>
        <row r="7394">
          <cell r="A7394" t="str">
            <v>87308</v>
          </cell>
          <cell r="B7394" t="str">
            <v>ARGAMASSA TRAÇO 1:6 (EM VOLUME DE CIMENTO E AREIA MÉDIA ÚMIDA) PARA CONTRAPISO, PREPARO MECÂNICO COM BETONEIRA 600 L. AF_08/2019</v>
          </cell>
          <cell r="D7394" t="str">
            <v>M3</v>
          </cell>
          <cell r="E7394" t="str">
            <v>287,60</v>
          </cell>
          <cell r="F7394" t="str">
            <v>295,03</v>
          </cell>
        </row>
        <row r="7395">
          <cell r="A7395" t="str">
            <v>87310</v>
          </cell>
          <cell r="B7395" t="str">
            <v>ARGAMASSA TRAÇO 1:5 (EM VOLUME DE CIMENTO E AREIA GROSSA ÚMIDA) PARA CHAPISCO CONVENCIONAL, PREPARO MECÂNICO COM BETONEIRA 400 L. AF_08/2019</v>
          </cell>
          <cell r="D7395" t="str">
            <v>M3</v>
          </cell>
          <cell r="E7395" t="str">
            <v>255,72</v>
          </cell>
          <cell r="F7395" t="str">
            <v>263,50</v>
          </cell>
        </row>
        <row r="7396">
          <cell r="A7396" t="str">
            <v>87311</v>
          </cell>
          <cell r="B7396" t="str">
            <v>ARGAMASSA TRAÇO 1:5 (EM VOLUME DE CIMENTO E AREIA GROSSA ÚMIDA) PARA CHAPISCO CONVENCIONAL, PREPARO MECÂNICO COM BETONEIRA 600 L. AF_08/2019</v>
          </cell>
          <cell r="D7396" t="str">
            <v>M3</v>
          </cell>
          <cell r="E7396" t="str">
            <v>247,24</v>
          </cell>
          <cell r="F7396" t="str">
            <v>253,69</v>
          </cell>
        </row>
        <row r="7397">
          <cell r="A7397" t="str">
            <v>87313</v>
          </cell>
          <cell r="B7397" t="str">
            <v>ARGAMASSA TRAÇO 1:3 (EM VOLUME DE CIMENTO E AREIA GROSSA ÚMIDA) PARA CHAPISCO CONVENCIONAL, PREPARO MECÂNICO COM BETONEIRA 400 L. AF_08/2019</v>
          </cell>
          <cell r="D7397" t="str">
            <v>M3</v>
          </cell>
          <cell r="E7397" t="str">
            <v>313,13</v>
          </cell>
          <cell r="F7397" t="str">
            <v>320,95</v>
          </cell>
        </row>
        <row r="7398">
          <cell r="A7398" t="str">
            <v>87314</v>
          </cell>
          <cell r="B7398" t="str">
            <v>ARGAMASSA TRAÇO 1:3 (EM VOLUME DE CIMENTO E AREIA GROSSA ÚMIDA) PARA CHAPISCO CONVENCIONAL, PREPARO MECÂNICO COM BETONEIRA 600 L. AF_08/2019</v>
          </cell>
          <cell r="D7398" t="str">
            <v>M3</v>
          </cell>
          <cell r="E7398" t="str">
            <v>305,75</v>
          </cell>
          <cell r="F7398" t="str">
            <v>312,24</v>
          </cell>
        </row>
        <row r="7399">
          <cell r="A7399" t="str">
            <v>87316</v>
          </cell>
          <cell r="B7399" t="str">
            <v>ARGAMASSA TRAÇO 1:4 (EM VOLUME DE CIMENTO E AREIA GROSSA ÚMIDA) PARA CHAPISCO CONVENCIONAL, PREPARO MECÂNICO COM BETONEIRA 400 L. AF_08/2019</v>
          </cell>
          <cell r="D7399" t="str">
            <v>M3</v>
          </cell>
          <cell r="E7399" t="str">
            <v>283,60</v>
          </cell>
          <cell r="F7399" t="str">
            <v>292,00</v>
          </cell>
        </row>
        <row r="7400">
          <cell r="A7400" t="str">
            <v>87317</v>
          </cell>
          <cell r="B7400" t="str">
            <v>ARGAMASSA TRAÇO 1:4 (EM VOLUME DE CIMENTO E AREIA GROSSA ÚMIDA) PARA CHAPISCO CONVENCIONAL, PREPARO MECÂNICO COM BETONEIRA 600 L. AF_08/2019</v>
          </cell>
          <cell r="D7400" t="str">
            <v>M3</v>
          </cell>
          <cell r="E7400" t="str">
            <v>271,20</v>
          </cell>
          <cell r="F7400" t="str">
            <v>277,68</v>
          </cell>
        </row>
        <row r="7401">
          <cell r="A7401" t="str">
            <v>87319</v>
          </cell>
          <cell r="B7401" t="str">
            <v>ARGAMASSA TRAÇO 1:5 (EM VOLUME DE CIMENTO E AREIA GROSSA ÚMIDA) COM ADIÇÃO DE EMULSÃO POLIMÉRICA PARA CHAPISCO ROLADO, PREPARO MECÂNICO COM BETONEIRA 400 L. AF_08/2019</v>
          </cell>
          <cell r="D7401" t="str">
            <v>M3</v>
          </cell>
          <cell r="E7401" t="str">
            <v>1.976,94</v>
          </cell>
          <cell r="F7401" t="str">
            <v>1.984,76</v>
          </cell>
        </row>
        <row r="7402">
          <cell r="A7402" t="str">
            <v>87320</v>
          </cell>
          <cell r="B7402" t="str">
            <v>ARGAMASSA TRAÇO 1:5 (EM VOLUME DE CIMENTO E AREIA GROSSA ÚMIDA) COM ADIÇÃO DE EMULSÃO POLIMÉRICA PARA CHAPISCO ROLADO, PREPARO MECÂNICO COM BETONEIRA 600 L. AF_08/2019</v>
          </cell>
          <cell r="D7402" t="str">
            <v>M3</v>
          </cell>
          <cell r="E7402" t="str">
            <v>1.977,16</v>
          </cell>
          <cell r="F7402" t="str">
            <v>1.983,73</v>
          </cell>
        </row>
        <row r="7403">
          <cell r="A7403" t="str">
            <v>87322</v>
          </cell>
          <cell r="B7403" t="str">
            <v>ARGAMASSA TRAÇO 1:3 (EM VOLUME DE CIMENTO E AREIA GROSSA ÚMIDA) COM ADIÇÃO DE EMULSÃO POLIMÉRICA PARA CHAPISCO ROLADO, PREPARO MECÂNICO COM BETONEIRA 400 L. AF_08/2019</v>
          </cell>
          <cell r="D7403" t="str">
            <v>M3</v>
          </cell>
          <cell r="E7403" t="str">
            <v>2.043,31</v>
          </cell>
          <cell r="F7403" t="str">
            <v>2.051,56</v>
          </cell>
        </row>
        <row r="7404">
          <cell r="A7404" t="str">
            <v>87323</v>
          </cell>
          <cell r="B7404" t="str">
            <v>ARGAMASSA TRAÇO 1:3 (EM VOLUME DE CIMENTO E AREIA GROSSA ÚMIDA) COM ADIÇÃO DE EMULSÃO POLIMÉRICA PARA CHAPISCO ROLADO, PREPARO MECÂNICO COM BETONEIRA 600 L. AF_08/2019</v>
          </cell>
          <cell r="D7404" t="str">
            <v>M3</v>
          </cell>
          <cell r="E7404" t="str">
            <v>2.038,70</v>
          </cell>
          <cell r="F7404" t="str">
            <v>2.045,03</v>
          </cell>
        </row>
        <row r="7405">
          <cell r="A7405" t="str">
            <v>87325</v>
          </cell>
          <cell r="B7405" t="str">
            <v>ARGAMASSA TRAÇO 1:4 (EM VOLUME DE CIMENTO E AREIA GROSSA ÚMIDA) COM ADIÇÃO DE EMULSÃO POLIMÉRICA PARA CHAPISCO ROLADO, PREPARO MECÂNICO COM BETONEIRA 400 L. AF_08/2019</v>
          </cell>
          <cell r="D7405" t="str">
            <v>M3</v>
          </cell>
          <cell r="E7405" t="str">
            <v>1.995,54</v>
          </cell>
          <cell r="F7405" t="str">
            <v>2.004,03</v>
          </cell>
        </row>
        <row r="7406">
          <cell r="A7406" t="str">
            <v>87326</v>
          </cell>
          <cell r="B7406" t="str">
            <v>ARGAMASSA TRAÇO 1:4 (EM VOLUME DE CIMENTO E AREIA GROSSA ÚMIDA) COM ADIÇÃO DE EMULSÃO POLIMÉRICA PARA CHAPISCO ROLADO, PREPARO MECÂNICO COM BETONEIRA 600 L. AF_08/2019</v>
          </cell>
          <cell r="D7406" t="str">
            <v>M3</v>
          </cell>
          <cell r="E7406" t="str">
            <v>1.995,32</v>
          </cell>
          <cell r="F7406" t="str">
            <v>2.001,29</v>
          </cell>
        </row>
        <row r="7407">
          <cell r="A7407" t="str">
            <v>87327</v>
          </cell>
          <cell r="B7407" t="str">
            <v>ARGAMASSA TRAÇO 1:7 (EM VOLUME DE CIMENTO E AREIA MÉDIA ÚMIDA) COM ADIÇÃO DE PLASTIFICANTE PARA EMBOÇO/MASSA ÚNICA/ASSENTAMENTO DE ALVENARIA DE VEDAÇÃO, PREPARO MECÂNICO COM MISTURADOR DE EIXO HORIZONTAL DE 300 KG. AF_08/2019</v>
          </cell>
          <cell r="D7407" t="str">
            <v>M3</v>
          </cell>
          <cell r="E7407" t="str">
            <v>266,07</v>
          </cell>
          <cell r="F7407" t="str">
            <v>276,64</v>
          </cell>
        </row>
        <row r="7408">
          <cell r="A7408" t="str">
            <v>87328</v>
          </cell>
          <cell r="B7408" t="str">
            <v>ARGAMASSA TRAÇO 1:7 (EM VOLUME DE CIMENTO E AREIA MÉDIA ÚMIDA) COM ADIÇÃO DE PLASTIFICANTE PARA EMBOÇO/MASSA ÚNICA/ASSENTAMENTO DE ALVENARIA DE VEDAÇÃO, PREPARO MECÂNICO COM MISTURADOR DE EIXO HORIZONTAL DE 600 KG. AF_08/2019</v>
          </cell>
          <cell r="D7408" t="str">
            <v>M3</v>
          </cell>
          <cell r="E7408" t="str">
            <v>223,43</v>
          </cell>
          <cell r="F7408" t="str">
            <v>229,09</v>
          </cell>
        </row>
        <row r="7409">
          <cell r="A7409" t="str">
            <v>87329</v>
          </cell>
          <cell r="B7409" t="str">
            <v>ARGAMASSA TRAÇO 1:6 (EM VOLUME DE CIMENTO E AREIA MÉDIA ÚMIDA) COM ADIÇÃO DE PLASTIFICANTE PARA EMBOÇO/MASSA ÚNICA/ASSENTAMENTO DE ALVENARIA DE VEDAÇÃO, PREPARO MECÂNICO COM MISTURADOR DE EIXO HORIZONTAL DE 300 KG. AF_08/2019</v>
          </cell>
          <cell r="D7409" t="str">
            <v>M3</v>
          </cell>
          <cell r="E7409" t="str">
            <v>288,26</v>
          </cell>
          <cell r="F7409" t="str">
            <v>299,70</v>
          </cell>
        </row>
        <row r="7410">
          <cell r="A7410" t="str">
            <v>87330</v>
          </cell>
          <cell r="B7410" t="str">
            <v>ARGAMASSA TRAÇO 1:6 (EM VOLUME DE CIMENTO E AREIA MÉDIA ÚMIDA) COM ADIÇÃO DE PLASTIFICANTE PARA EMBOÇO/MASSA ÚNICA/ASSENTAMENTO DE ALVENARIA DE VEDAÇÃO, PREPARO MECÂNICO COM MISTURADOR DE EIXO HORIZONTAL DE 600 KG. AF_08/2019</v>
          </cell>
          <cell r="D7410" t="str">
            <v>M3</v>
          </cell>
          <cell r="E7410" t="str">
            <v>240,07</v>
          </cell>
          <cell r="F7410" t="str">
            <v>246,00</v>
          </cell>
        </row>
        <row r="7411">
          <cell r="A7411" t="str">
            <v>87331</v>
          </cell>
          <cell r="B7411" t="str">
            <v>ARGAMASSA TRAÇO 1:1:6 (EM VOLUME DE CIMENTO, CAL E AREIA MÉDIA ÚMIDA) PARA EMBOÇO/MASSA ÚNICA/ASSENTAMENTO DE ALVENARIA DE VEDAÇÃO, PREPARO MECÂNICO COM MISTURADOR DE EIXO HORIZONTAL DE 300 KG. AF_08/2019</v>
          </cell>
          <cell r="D7411" t="str">
            <v>M3</v>
          </cell>
          <cell r="E7411" t="str">
            <v>360,02</v>
          </cell>
          <cell r="F7411" t="str">
            <v>371,24</v>
          </cell>
        </row>
        <row r="7412">
          <cell r="A7412" t="str">
            <v>87332</v>
          </cell>
          <cell r="B7412" t="str">
            <v>ARGAMASSA TRAÇO 1:1:6 (EM VOLUME DE CIMENTO, CAL E AREIA MÉDIA ÚMIDA) PARA EMBOÇO/MASSA ÚNICA/ASSENTAMENTO DE ALVENARIA DE VEDAÇÃO, PREPARO MECÂNICO COM MISTURADOR DE EIXO HORIZONTAL DE 600 KG. AF_08/2019</v>
          </cell>
          <cell r="D7412" t="str">
            <v>M3</v>
          </cell>
          <cell r="E7412" t="str">
            <v>315,72</v>
          </cell>
          <cell r="F7412" t="str">
            <v>321,73</v>
          </cell>
        </row>
        <row r="7413">
          <cell r="A7413" t="str">
            <v>87333</v>
          </cell>
          <cell r="B7413" t="str">
            <v>ARGAMASSA TRAÇO 1:1,5:7,5 (EM VOLUME DE CIMENTO, CAL E AREIA MÉDIA ÚMIDA) PARA EMBOÇO/MASSA ÚNICA/ASSENTAMENTO DE ALVENARIA DE VEDAÇÃO, PREPARO MECÂNICO COM MISTURADOR DE EIXO HORIZONTAL DE 300 KG. AF_08/2019</v>
          </cell>
          <cell r="D7413" t="str">
            <v>M3</v>
          </cell>
          <cell r="E7413" t="str">
            <v>337,98</v>
          </cell>
          <cell r="F7413" t="str">
            <v>347,68</v>
          </cell>
        </row>
        <row r="7414">
          <cell r="A7414" t="str">
            <v>87334</v>
          </cell>
          <cell r="B7414" t="str">
            <v>ARGAMASSA TRAÇO 1:1,5:7,5 (EM VOLUME DE CIMENTO, CAL E AREIA MÉDIA ÚMIDA) PARA EMBOÇO/MASSA ÚNICA/ASSENTAMENTO DE ALVENARIA DE VEDAÇÃO, PREPARO MECÂNICO COM MISTURADOR DE EIXO HORIZONTAL DE 600 KG. AF_08/2019</v>
          </cell>
          <cell r="D7414" t="str">
            <v>M3</v>
          </cell>
          <cell r="E7414" t="str">
            <v>310,74</v>
          </cell>
          <cell r="F7414" t="str">
            <v>317,20</v>
          </cell>
        </row>
        <row r="7415">
          <cell r="A7415" t="str">
            <v>87335</v>
          </cell>
          <cell r="B7415" t="str">
            <v>ARGAMASSA TRAÇO 1:2:8 (EM VOLUME DE CIMENTO, CAL E AREIA MÉDIA ÚMIDA) PARA EMBOÇO/MASSA ÚNICA/ASSENTAMENTO DE ALVENARIA DE VEDAÇÃO, PREPARO MECÂNICO COM MISTURADOR DE EIXO HORIZONTAL DE 300 KG. AF_08/2019</v>
          </cell>
          <cell r="D7415" t="str">
            <v>M3</v>
          </cell>
          <cell r="E7415" t="str">
            <v>332,52</v>
          </cell>
          <cell r="F7415" t="str">
            <v>341,50</v>
          </cell>
        </row>
        <row r="7416">
          <cell r="A7416" t="str">
            <v>87336</v>
          </cell>
          <cell r="B7416" t="str">
            <v>ARGAMASSA TRAÇO 1:2:8 (EM VOLUME DE CIMENTO, CAL E AREIA MÉDIA ÚMIDA) PARA EMBOÇO/MASSA ÚNICA/ASSENTAMENTO DE ALVENARIA DE VEDAÇÃO, PREPARO MECÂNICO COM MISTURADOR DE EIXO HORIZONTAL DE 600 KG. AF_08/2019</v>
          </cell>
          <cell r="D7416" t="str">
            <v>M3</v>
          </cell>
          <cell r="E7416" t="str">
            <v>324,68</v>
          </cell>
          <cell r="F7416" t="str">
            <v>330,87</v>
          </cell>
        </row>
        <row r="7417">
          <cell r="A7417" t="str">
            <v>87337</v>
          </cell>
          <cell r="B7417" t="str">
            <v>ARGAMASSA TRAÇO 1:2:9 (EM VOLUME DE CIMENTO, CAL E AREIA MÉDIA ÚMIDA) PARA EMBOÇO/MASSA ÚNICA/ASSENTAMENTO DE ALVENARIA DE VEDAÇÃO, PREPARO MECÂNICO COM MISTURADOR DE EIXO HORIZONTAL DE 300 KG. AF_08/2019</v>
          </cell>
          <cell r="D7417" t="str">
            <v>M3</v>
          </cell>
          <cell r="E7417" t="str">
            <v>329,22</v>
          </cell>
          <cell r="F7417" t="str">
            <v>338,06</v>
          </cell>
        </row>
        <row r="7418">
          <cell r="A7418" t="str">
            <v>87338</v>
          </cell>
          <cell r="B7418" t="str">
            <v>ARGAMASSA TRAÇO 1:3:12 (EM VOLUME DE CIMENTO, CAL E AREIA MÉDIA ÚMIDA) PARA EMBOÇO/MASSA ÚNICA/ASSENTAMENTO DE ALVENARIA DE VEDAÇÃO, PREPARO MECÂNICO COM MISTURADOR DE EIXO HORIZONTAL DE 600 KG. AF_08/2019</v>
          </cell>
          <cell r="D7418" t="str">
            <v>M3</v>
          </cell>
          <cell r="E7418" t="str">
            <v>317,45</v>
          </cell>
          <cell r="F7418" t="str">
            <v>325,08</v>
          </cell>
        </row>
        <row r="7419">
          <cell r="A7419" t="str">
            <v>87339</v>
          </cell>
          <cell r="B7419" t="str">
            <v>ARGAMASSA TRAÇO 1:3 (EM VOLUME DE CIMENTO E AREIA MÉDIA ÚMIDA) PARA CONTRAPISO, PREPARO MECÂNICO COM MISTURADOR DE EIXO HORIZONTAL DE 160 KG. AF_08/2019</v>
          </cell>
          <cell r="D7419" t="str">
            <v>M3</v>
          </cell>
          <cell r="E7419" t="str">
            <v>479,25</v>
          </cell>
          <cell r="F7419" t="str">
            <v>497,98</v>
          </cell>
        </row>
        <row r="7420">
          <cell r="A7420" t="str">
            <v>87340</v>
          </cell>
          <cell r="B7420" t="str">
            <v>ARGAMASSA TRAÇO 1:3 (EM VOLUME DE CIMENTO E AREIA MÉDIA ÚMIDA) PARA CONTRAPISO, PREPARO MECÂNICO COM MISTURADOR DE EIXO HORIZONTAL DE 300 KG. AF_08/2019</v>
          </cell>
          <cell r="D7420" t="str">
            <v>M3</v>
          </cell>
          <cell r="E7420" t="str">
            <v>391,36</v>
          </cell>
          <cell r="F7420" t="str">
            <v>400,01</v>
          </cell>
        </row>
        <row r="7421">
          <cell r="A7421" t="str">
            <v>87341</v>
          </cell>
          <cell r="B7421" t="str">
            <v>ARGAMASSA TRAÇO 1:3 (EM VOLUME DE CIMENTO E AREIA MÉDIA ÚMIDA) PARA CONTRAPISO, PREPARO MECÂNICO COM MISTURADOR DE EIXO HORIZONTAL DE 600 KG. AF_08/2019</v>
          </cell>
          <cell r="D7421" t="str">
            <v>M3</v>
          </cell>
          <cell r="E7421" t="str">
            <v>368,59</v>
          </cell>
          <cell r="F7421" t="str">
            <v>374,49</v>
          </cell>
        </row>
        <row r="7422">
          <cell r="A7422" t="str">
            <v>87342</v>
          </cell>
          <cell r="B7422" t="str">
            <v>ARGAMASSA TRAÇO 1:4 (EM VOLUME DE CIMENTO E AREIA MÉDIA ÚMIDA) PARA CONTRAPISO, PREPARO MECÂNICO COM MISTURADOR DE EIXO HORIZONTAL DE 160 KG. AF_08/2019</v>
          </cell>
          <cell r="D7422" t="str">
            <v>M3</v>
          </cell>
          <cell r="E7422" t="str">
            <v>401,38</v>
          </cell>
          <cell r="F7422" t="str">
            <v>416,49</v>
          </cell>
        </row>
        <row r="7423">
          <cell r="A7423" t="str">
            <v>87343</v>
          </cell>
          <cell r="B7423" t="str">
            <v>ARGAMASSA TRAÇO 1:4 (EM VOLUME DE CIMENTO E AREIA MÉDIA ÚMIDA) PARA CONTRAPISO, PREPARO MECÂNICO COM MISTURADOR DE EIXO HORIZONTAL DE 300 KG. AF_08/2019</v>
          </cell>
          <cell r="D7423" t="str">
            <v>M3</v>
          </cell>
          <cell r="E7423" t="str">
            <v>351,77</v>
          </cell>
          <cell r="F7423" t="str">
            <v>361,15</v>
          </cell>
        </row>
        <row r="7424">
          <cell r="A7424" t="str">
            <v>87344</v>
          </cell>
          <cell r="B7424" t="str">
            <v>ARGAMASSA TRAÇO 1:4 (EM VOLUME DE CIMENTO E AREIA MÉDIA ÚMIDA) PARA CONTRAPISO, PREPARO MECÂNICO COM MISTURADOR DE EIXO HORIZONTAL DE 600 KG. AF_08/2019</v>
          </cell>
          <cell r="D7424" t="str">
            <v>M3</v>
          </cell>
          <cell r="E7424" t="str">
            <v>323,23</v>
          </cell>
          <cell r="F7424" t="str">
            <v>329,11</v>
          </cell>
        </row>
        <row r="7425">
          <cell r="A7425" t="str">
            <v>87345</v>
          </cell>
          <cell r="B7425" t="str">
            <v>ARGAMASSA TRAÇO 1:5 (EM VOLUME DE CIMENTO E AREIA MÉDIA ÚMIDA) PARA CONTRAPISO, PREPARO MECÂNICO COM MISTURADOR DE EIXO HORIZONTAL DE 160 KG. AF_08/2019</v>
          </cell>
          <cell r="D7425" t="str">
            <v>M3</v>
          </cell>
          <cell r="E7425" t="str">
            <v>356,03</v>
          </cell>
          <cell r="F7425" t="str">
            <v>369,50</v>
          </cell>
        </row>
        <row r="7426">
          <cell r="A7426" t="str">
            <v>87346</v>
          </cell>
          <cell r="B7426" t="str">
            <v>ARGAMASSA TRAÇO 1:5 (EM VOLUME DE CIMENTO E AREIA MÉDIA ÚMIDA) PARA CONTRAPISO, PREPARO MECÂNICO COM MISTURADOR DE EIXO HORIZONTAL DE 300 KG. AF_08/2019</v>
          </cell>
          <cell r="D7426" t="str">
            <v>M3</v>
          </cell>
          <cell r="E7426" t="str">
            <v>315,05</v>
          </cell>
          <cell r="F7426" t="str">
            <v>323,72</v>
          </cell>
        </row>
        <row r="7427">
          <cell r="A7427" t="str">
            <v>87347</v>
          </cell>
          <cell r="B7427" t="str">
            <v>ARGAMASSA TRAÇO 1:5 (EM VOLUME DE CIMENTO E AREIA MÉDIA ÚMIDA) PARA CONTRAPISO, PREPARO MECÂNICO COM MISTURADOR DE EIXO HORIZONTAL DE 600 KG. AF_08/2019</v>
          </cell>
          <cell r="D7427" t="str">
            <v>M3</v>
          </cell>
          <cell r="E7427" t="str">
            <v>292,25</v>
          </cell>
          <cell r="F7427" t="str">
            <v>298,16</v>
          </cell>
        </row>
        <row r="7428">
          <cell r="A7428" t="str">
            <v>87348</v>
          </cell>
          <cell r="B7428" t="str">
            <v>ARGAMASSA TRAÇO 1:6 (EM VOLUME DE CIMENTO E AREIA MÉDIA ÚMIDA) PARA CONTRAPISO, PREPARO MECÂNICO COM MISTURADOR DE EIXO HORIZONTAL DE 160 KG. AF_08/2019</v>
          </cell>
          <cell r="D7428" t="str">
            <v>M3</v>
          </cell>
          <cell r="E7428" t="str">
            <v>321,99</v>
          </cell>
          <cell r="F7428" t="str">
            <v>334,11</v>
          </cell>
        </row>
        <row r="7429">
          <cell r="A7429" t="str">
            <v>87349</v>
          </cell>
          <cell r="B7429" t="str">
            <v>ARGAMASSA TRAÇO 1:6 (EM VOLUME DE CIMENTO E AREIA MÉDIA ÚMIDA) PARA CONTRAPISO, PREPARO MECÂNICO COM MISTURADOR DE EIXO HORIZONTAL DE 600 KG. AF_08/2019</v>
          </cell>
          <cell r="D7429" t="str">
            <v>M3</v>
          </cell>
          <cell r="E7429" t="str">
            <v>267,23</v>
          </cell>
          <cell r="F7429" t="str">
            <v>272,78</v>
          </cell>
        </row>
        <row r="7430">
          <cell r="A7430" t="str">
            <v>87350</v>
          </cell>
          <cell r="B7430" t="str">
            <v>ARGAMASSA TRAÇO 1:5 (EM VOLUME DE CIMENTO E AREIA GROSSA ÚMIDA) PARA CHAPISCO CONVENCIONAL, PREPARO MECÂNICO COM MISTURADOR DE EIXO HORIZONTAL DE 300 KG. AF_08/2019</v>
          </cell>
          <cell r="D7430" t="str">
            <v>M3</v>
          </cell>
          <cell r="E7430" t="str">
            <v>289,20</v>
          </cell>
          <cell r="F7430" t="str">
            <v>300,80</v>
          </cell>
        </row>
        <row r="7431">
          <cell r="A7431" t="str">
            <v>87351</v>
          </cell>
          <cell r="B7431" t="str">
            <v>ARGAMASSA TRAÇO 1:5 (EM VOLUME DE CIMENTO E AREIA GROSSA ÚMIDA) PARA CHAPISCO CONVENCIONAL, PREPARO MECÂNICO COM MISTURADOR DE EIXO HORIZONTAL DE 600 KG. AF_08/2019</v>
          </cell>
          <cell r="D7431" t="str">
            <v>M3</v>
          </cell>
          <cell r="E7431" t="str">
            <v>237,61</v>
          </cell>
          <cell r="F7431" t="str">
            <v>243,38</v>
          </cell>
        </row>
        <row r="7432">
          <cell r="A7432" t="str">
            <v>87352</v>
          </cell>
          <cell r="B7432" t="str">
            <v>ARGAMASSA TRAÇO 1:3 (EM VOLUME DE CIMENTO E AREIA GROSSA ÚMIDA) PARA CHAPISCO CONVENCIONAL, PREPARO MECÂNICO COM MISTURADOR DE EIXO HORIZONTAL DE 160 KG. AF_08/2019</v>
          </cell>
          <cell r="D7432" t="str">
            <v>M3</v>
          </cell>
          <cell r="E7432" t="str">
            <v>371,50</v>
          </cell>
          <cell r="F7432" t="str">
            <v>386,22</v>
          </cell>
        </row>
        <row r="7433">
          <cell r="A7433" t="str">
            <v>87353</v>
          </cell>
          <cell r="B7433" t="str">
            <v>ARGAMASSA TRAÇO 1:3 (EM VOLUME DE CIMENTO E AREIA GROSSA ÚMIDA) PARA CHAPISCO CONVENCIONAL, PREPARO MECÂNICO COM MISTURADOR DE EIXO HORIZONTAL DE 300 KG. AF_08/2019</v>
          </cell>
          <cell r="D7433" t="str">
            <v>M3</v>
          </cell>
          <cell r="E7433" t="str">
            <v>317,60</v>
          </cell>
          <cell r="F7433" t="str">
            <v>326,22</v>
          </cell>
        </row>
        <row r="7434">
          <cell r="A7434" t="str">
            <v>87354</v>
          </cell>
          <cell r="B7434" t="str">
            <v>ARGAMASSA TRAÇO 1:3 (EM VOLUME DE CIMENTO E AREIA GROSSA ÚMIDA) PARA CHAPISCO CONVENCIONAL, PREPARO MECÂNICO COM MISTURADOR DE EIXO HORIZONTAL DE 600 KG. AF_08/2019</v>
          </cell>
          <cell r="D7434" t="str">
            <v>M3</v>
          </cell>
          <cell r="E7434" t="str">
            <v>292,27</v>
          </cell>
          <cell r="F7434" t="str">
            <v>297,75</v>
          </cell>
        </row>
        <row r="7435">
          <cell r="A7435" t="str">
            <v>87355</v>
          </cell>
          <cell r="B7435" t="str">
            <v>ARGAMASSA TRAÇO 1:4 (EM VOLUME DE CIMENTO E AREIA GROSSA ÚMIDA) PARA CHAPISCO CONVENCIONAL, PREPARO MECÂNICO COM MISTURADOR DE EIXO HORIZONTAL DE 160 KG. AF_08/2019</v>
          </cell>
          <cell r="D7435" t="str">
            <v>M3</v>
          </cell>
          <cell r="E7435" t="str">
            <v>311,71</v>
          </cell>
          <cell r="F7435" t="str">
            <v>323,56</v>
          </cell>
        </row>
        <row r="7436">
          <cell r="A7436" t="str">
            <v>87356</v>
          </cell>
          <cell r="B7436" t="str">
            <v>ARGAMASSA TRAÇO 1:4 (EM VOLUME DE CIMENTO E AREIA GROSSA ÚMIDA) PARA CHAPISCO CONVENCIONAL, PREPARO MECÂNICO COM MISTURADOR DE EIXO HORIZONTAL DE 300 KG. AF_08/2019</v>
          </cell>
          <cell r="D7436" t="str">
            <v>M3</v>
          </cell>
          <cell r="E7436" t="str">
            <v>275,06</v>
          </cell>
          <cell r="F7436" t="str">
            <v>282,63</v>
          </cell>
        </row>
        <row r="7437">
          <cell r="A7437" t="str">
            <v>87357</v>
          </cell>
          <cell r="B7437" t="str">
            <v>ARGAMASSA TRAÇO 1:4 (EM VOLUME DE CIMENTO E AREIA GROSSA ÚMIDA) PARA CHAPISCO CONVENCIONAL, PREPARO MECÂNICO COM MISTURADOR DE EIXO HORIZONTAL DE 600 KG. AF_08/2019</v>
          </cell>
          <cell r="D7437" t="str">
            <v>M3</v>
          </cell>
          <cell r="E7437" t="str">
            <v>256,67</v>
          </cell>
          <cell r="F7437" t="str">
            <v>262,01</v>
          </cell>
        </row>
        <row r="7438">
          <cell r="A7438" t="str">
            <v>87358</v>
          </cell>
          <cell r="B7438" t="str">
            <v>ARGAMASSA TRAÇO 1:5 (EM VOLUME DE CIMENTO E AREIA GROSSA ÚMIDA) COM ADIÇÃO DE EMULSÃO POLIMÉRICA PARA CHAPISCO ROLADO, PREPARO MECÂNICO COM MISTURADOR DE EIXO HORIZONTAL DE 300 KG. AF_08/2019</v>
          </cell>
          <cell r="D7438" t="str">
            <v>M3</v>
          </cell>
          <cell r="E7438" t="str">
            <v>1.959,53</v>
          </cell>
          <cell r="F7438" t="str">
            <v>1.969,25</v>
          </cell>
        </row>
        <row r="7439">
          <cell r="A7439" t="str">
            <v>87359</v>
          </cell>
          <cell r="B7439" t="str">
            <v>ARGAMASSA TRAÇO 1:5 (EM VOLUME DE CIMENTO E AREIA GROSSA ÚMIDA) COM ADIÇÃO DE EMULSÃO POLIMÉRICA PARA CHAPISCO ROLADO, PREPARO MECÂNICO COM MISTURADOR DE EIXO HORIZONTAL DE 600 KG. AF_08/2019</v>
          </cell>
          <cell r="D7439" t="str">
            <v>M3</v>
          </cell>
          <cell r="E7439" t="str">
            <v>1.937,13</v>
          </cell>
          <cell r="F7439" t="str">
            <v>1.943,44</v>
          </cell>
        </row>
        <row r="7440">
          <cell r="A7440" t="str">
            <v>87360</v>
          </cell>
          <cell r="B7440" t="str">
            <v>ARGAMASSA TRAÇO 1:3 (EM VOLUME DE CIMENTO E AREIA GROSSA ÚMIDA) COM ADIÇÃO DE EMULSÃO POLIMÉRICA PARA CHAPISCO ROLADO, PREPARO MECÂNICO COM MISTURADOR DE EIXO HORIZONTAL DE 160 KG. AF_08/2019</v>
          </cell>
          <cell r="D7440" t="str">
            <v>M3</v>
          </cell>
          <cell r="E7440" t="str">
            <v>2.027,99</v>
          </cell>
          <cell r="F7440" t="str">
            <v>2.040,46</v>
          </cell>
        </row>
        <row r="7441">
          <cell r="A7441" t="str">
            <v>87361</v>
          </cell>
          <cell r="B7441" t="str">
            <v>ARGAMASSA TRAÇO 1:3 (EM VOLUME DE CIMENTO E AREIA GROSSA ÚMIDA) COM ADIÇÃO DE EMULSÃO POLIMÉRICA PARA CHAPISCO ROLADO, PREPARO MECÂNICO COM MISTURADOR DE EIXO HORIZONTAL DE 300 KG. AF_08/2019</v>
          </cell>
          <cell r="D7441" t="str">
            <v>M3</v>
          </cell>
          <cell r="E7441" t="str">
            <v>1.994,51</v>
          </cell>
          <cell r="F7441" t="str">
            <v>2.001,96</v>
          </cell>
        </row>
        <row r="7442">
          <cell r="A7442" t="str">
            <v>87362</v>
          </cell>
          <cell r="B7442" t="str">
            <v>ARGAMASSA TRAÇO 1:3 (EM VOLUME DE CIMENTO E AREIA GROSSA ÚMIDA) COM ADIÇÃO DE EMULSÃO POLIMÉRICA PARA CHAPISCO ROLADO, PREPARO MECÂNICO COM MISTURADOR DE EIXO HORIZONTAL DE 600 KG. AF_08/2019</v>
          </cell>
          <cell r="D7442" t="str">
            <v>M3</v>
          </cell>
          <cell r="E7442" t="str">
            <v>1.989,79</v>
          </cell>
          <cell r="F7442" t="str">
            <v>1.995,09</v>
          </cell>
        </row>
        <row r="7443">
          <cell r="A7443" t="str">
            <v>87363</v>
          </cell>
          <cell r="B7443" t="str">
            <v>ARGAMASSA TRAÇO 1:4 (EM VOLUME DE CIMENTO E AREIA GROSSA ÚMIDA) COM ADIÇÃO DE EMULSÃO POLIMÉRICA PARA CHAPISCO ROLADO, PREPARO MECÂNICO COM MISTURADOR DE EIXO HORIZONTAL DE 300 KG. AF_08/2019</v>
          </cell>
          <cell r="D7443" t="str">
            <v>M3</v>
          </cell>
          <cell r="E7443" t="str">
            <v>1.983,85</v>
          </cell>
          <cell r="F7443" t="str">
            <v>1.994,46</v>
          </cell>
        </row>
        <row r="7444">
          <cell r="A7444" t="str">
            <v>87364</v>
          </cell>
          <cell r="B7444" t="str">
            <v>ARGAMASSA TRAÇO 1:4 (EM VOLUME DE CIMENTO E AREIA GROSSA ÚMIDA) COM ADIÇÃO DE EMULSÃO POLIMÉRICA PARA CHAPISCO ROLADO, PREPARO MECÂNICO COM MISTURADOR DE EIXO HORIZONTAL DE 600 KG. AF_08/2019</v>
          </cell>
          <cell r="D7444" t="str">
            <v>M3</v>
          </cell>
          <cell r="E7444" t="str">
            <v>1.958,61</v>
          </cell>
          <cell r="F7444" t="str">
            <v>1.964,18</v>
          </cell>
        </row>
        <row r="7445">
          <cell r="A7445" t="str">
            <v>87365</v>
          </cell>
          <cell r="B7445" t="str">
            <v>ARGAMASSA TRAÇO 1:7 (EM VOLUME DE CIMENTO E AREIA MÉDIA ÚMIDA) COM ADIÇÃO DE PLASTIFICANTE PARA EMBOÇO/MASSA ÚNICA/ASSENTAMENTO DE ALVENARIA DE VEDAÇÃO, PREPARO MANUAL. AF_08/2019</v>
          </cell>
          <cell r="D7445" t="str">
            <v>M3</v>
          </cell>
          <cell r="E7445" t="str">
            <v>322,61</v>
          </cell>
          <cell r="F7445" t="str">
            <v>338,49</v>
          </cell>
        </row>
        <row r="7446">
          <cell r="A7446" t="str">
            <v>87366</v>
          </cell>
          <cell r="B7446" t="str">
            <v>ARGAMASSA TRAÇO 1:6 (EM VOLUME DE CIMENTO E AREIA MÉDIA ÚMIDA) COM ADIÇÃO DE PLASTIFICANTE PARA EMBOÇO/MASSA ÚNICA/ASSENTAMENTO DE ALVENARIA DE VEDAÇÃO, PREPARO MANUAL. AF_08/2019</v>
          </cell>
          <cell r="D7446" t="str">
            <v>M3</v>
          </cell>
          <cell r="E7446" t="str">
            <v>341,94</v>
          </cell>
          <cell r="F7446" t="str">
            <v>358,32</v>
          </cell>
        </row>
        <row r="7447">
          <cell r="A7447" t="str">
            <v>87367</v>
          </cell>
          <cell r="B7447" t="str">
            <v>ARGAMASSA TRAÇO 1:1:6 (EM VOLUME DE CIMENTO, CAL E AREIA MÉDIA ÚMIDA) PARA EMBOÇO/MASSA ÚNICA/ASSENTAMENTO DE ALVENARIA DE VEDAÇÃO, PREPARO MANUAL. AF_08/2019</v>
          </cell>
          <cell r="D7447" t="str">
            <v>M3</v>
          </cell>
          <cell r="E7447" t="str">
            <v>417,47</v>
          </cell>
          <cell r="F7447" t="str">
            <v>433,98</v>
          </cell>
        </row>
        <row r="7448">
          <cell r="A7448" t="str">
            <v>87368</v>
          </cell>
          <cell r="B7448" t="str">
            <v>ARGAMASSA TRAÇO 1:1,5:7,5 (EM VOLUME DE CIMENTO, CAL E AREIA MÉDIA ÚMIDA) PARA EMBOÇO/MASSA ÚNICA/ASSENTAMENTO DE ALVENARIA DE VEDAÇÃO, PREPARO MANUAL. AF_08/2019</v>
          </cell>
          <cell r="D7448" t="str">
            <v>M3</v>
          </cell>
          <cell r="E7448" t="str">
            <v>410,67</v>
          </cell>
          <cell r="F7448" t="str">
            <v>427,31</v>
          </cell>
        </row>
        <row r="7449">
          <cell r="A7449" t="str">
            <v>87369</v>
          </cell>
          <cell r="B7449" t="str">
            <v>ARGAMASSA TRAÇO 1:2:8 (EM VOLUME DE CIMENTO, CAL E AREIA MÉDIA ÚMIDA) PARA EMBOÇO/MASSA ÚNICA/ASSENTAMENTO DE ALVENARIA DE VEDAÇÃO, PREPARO MANUAL. AF_08/2019</v>
          </cell>
          <cell r="D7449" t="str">
            <v>M3</v>
          </cell>
          <cell r="E7449" t="str">
            <v>423,89</v>
          </cell>
          <cell r="F7449" t="str">
            <v>440,21</v>
          </cell>
        </row>
        <row r="7450">
          <cell r="A7450" t="str">
            <v>87370</v>
          </cell>
          <cell r="B7450" t="str">
            <v>ARGAMASSA TRAÇO 1:2:9 (EM VOLUME DE CIMENTO, CAL E AREIA MÉDIA ÚMIDA) PARA EMBOÇO/MASSA ÚNICA/ASSENTAMENTO DE ALVENARIA DE VEDAÇÃO, PREPARO MANUAL. AF_08/2019</v>
          </cell>
          <cell r="D7450" t="str">
            <v>M3</v>
          </cell>
          <cell r="E7450" t="str">
            <v>406,85</v>
          </cell>
          <cell r="F7450" t="str">
            <v>423,27</v>
          </cell>
        </row>
        <row r="7451">
          <cell r="A7451" t="str">
            <v>87371</v>
          </cell>
          <cell r="B7451" t="str">
            <v>ARGAMASSA TRAÇO 1:3:12 (EM VOLUME DE CIMENTO, CAL E AREIA MÉDIA ÚMIDA) PARA EMBOÇO/MASSA ÚNICA/ASSENTAMENTO DE ALVENARIA DE VEDAÇÃO, PREPARO MANUAL. AF_08/2019</v>
          </cell>
          <cell r="D7451" t="str">
            <v>M3</v>
          </cell>
          <cell r="E7451" t="str">
            <v>400,91</v>
          </cell>
          <cell r="F7451" t="str">
            <v>416,90</v>
          </cell>
        </row>
        <row r="7452">
          <cell r="A7452" t="str">
            <v>87372</v>
          </cell>
          <cell r="B7452" t="str">
            <v>ARGAMASSA TRAÇO 1:3 (EM VOLUME DE CIMENTO E AREIA MÉDIA ÚMIDA) PARA CONTRAPISO, PREPARO MANUAL. AF_08/2019</v>
          </cell>
          <cell r="D7452" t="str">
            <v>M3</v>
          </cell>
          <cell r="E7452" t="str">
            <v>478,86</v>
          </cell>
          <cell r="F7452" t="str">
            <v>495,99</v>
          </cell>
        </row>
        <row r="7453">
          <cell r="A7453" t="str">
            <v>87373</v>
          </cell>
          <cell r="B7453" t="str">
            <v>ARGAMASSA TRAÇO 1:4 (EM VOLUME DE CIMENTO E AREIA MÉDIA ÚMIDA) PARA CONTRAPISO, PREPARO MANUAL. AF_08/2019</v>
          </cell>
          <cell r="D7453" t="str">
            <v>M3</v>
          </cell>
          <cell r="E7453" t="str">
            <v>424,21</v>
          </cell>
          <cell r="F7453" t="str">
            <v>440,41</v>
          </cell>
        </row>
        <row r="7454">
          <cell r="A7454" t="str">
            <v>87374</v>
          </cell>
          <cell r="B7454" t="str">
            <v>ARGAMASSA TRAÇO 1:5 (EM VOLUME DE CIMENTO E AREIA MÉDIA ÚMIDA) PARA CONTRAPISO, PREPARO MANUAL. AF_08/2019</v>
          </cell>
          <cell r="D7454" t="str">
            <v>M3</v>
          </cell>
          <cell r="E7454" t="str">
            <v>394,09</v>
          </cell>
          <cell r="F7454" t="str">
            <v>410,41</v>
          </cell>
        </row>
        <row r="7455">
          <cell r="A7455" t="str">
            <v>87375</v>
          </cell>
          <cell r="B7455" t="str">
            <v>ARGAMASSA TRAÇO 1:6 (EM VOLUME DE CIMENTO E AREIA MÉDIA ÚMIDA) PARA CONTRAPISO, PREPARO MANUAL. AF_08/2019</v>
          </cell>
          <cell r="D7455" t="str">
            <v>M3</v>
          </cell>
          <cell r="E7455" t="str">
            <v>374,82</v>
          </cell>
          <cell r="F7455" t="str">
            <v>391,44</v>
          </cell>
        </row>
        <row r="7456">
          <cell r="A7456" t="str">
            <v>87376</v>
          </cell>
          <cell r="B7456" t="str">
            <v>ARGAMASSA TRAÇO 1:5 (EM VOLUME DE CIMENTO E AREIA GROSSA ÚMIDA) PARA CHAPISCO CONVENCIONAL, PREPARO MANUAL. AF_08/2019</v>
          </cell>
          <cell r="D7456" t="str">
            <v>M3</v>
          </cell>
          <cell r="E7456" t="str">
            <v>336,68</v>
          </cell>
          <cell r="F7456" t="str">
            <v>352,56</v>
          </cell>
        </row>
        <row r="7457">
          <cell r="A7457" t="str">
            <v>87377</v>
          </cell>
          <cell r="B7457" t="str">
            <v>ARGAMASSA TRAÇO 1:3 (EM VOLUME DE CIMENTO E AREIA GROSSA ÚMIDA) PARA CHAPISCO CONVENCIONAL, PREPARO MANUAL. AF_08/2019</v>
          </cell>
          <cell r="D7457" t="str">
            <v>M3</v>
          </cell>
          <cell r="E7457" t="str">
            <v>397,11</v>
          </cell>
          <cell r="F7457" t="str">
            <v>413,31</v>
          </cell>
        </row>
        <row r="7458">
          <cell r="A7458" t="str">
            <v>87378</v>
          </cell>
          <cell r="B7458" t="str">
            <v>ARGAMASSA TRAÇO 1:4 (EM VOLUME DE CIMENTO E AREIA GROSSA ÚMIDA) PARA CHAPISCO CONVENCIONAL, PREPARO MANUAL. AF_08/2019</v>
          </cell>
          <cell r="D7458" t="str">
            <v>M3</v>
          </cell>
          <cell r="E7458" t="str">
            <v>357,70</v>
          </cell>
          <cell r="F7458" t="str">
            <v>373,37</v>
          </cell>
        </row>
        <row r="7459">
          <cell r="A7459" t="str">
            <v>87379</v>
          </cell>
          <cell r="B7459" t="str">
            <v>ARGAMASSA TRAÇO 1:5 (EM VOLUME DE CIMENTO E AREIA GROSSA ÚMIDA) COM ADIÇÃO DE EMULSÃO POLIMÉRICA PARA CHAPISCO ROLADO, PREPARO MANUAL. AF_08/2019</v>
          </cell>
          <cell r="D7459" t="str">
            <v>M3</v>
          </cell>
          <cell r="E7459" t="str">
            <v>2.045,59</v>
          </cell>
          <cell r="F7459" t="str">
            <v>2.061,25</v>
          </cell>
        </row>
        <row r="7460">
          <cell r="A7460" t="str">
            <v>87380</v>
          </cell>
          <cell r="B7460" t="str">
            <v>ARGAMASSA TRAÇO 1:3 (EM VOLUME DE CIMENTO E AREIA GROSSA ÚMIDA) COM ADIÇÃO DE EMULSÃO POLIMÉRICA PARA CHAPISCO ROLADO, PREPARO MANUAL. AF_08/2019</v>
          </cell>
          <cell r="D7460" t="str">
            <v>M3</v>
          </cell>
          <cell r="E7460" t="str">
            <v>2.103,24</v>
          </cell>
          <cell r="F7460" t="str">
            <v>2.119,22</v>
          </cell>
        </row>
        <row r="7461">
          <cell r="A7461" t="str">
            <v>87381</v>
          </cell>
          <cell r="B7461" t="str">
            <v>ARGAMASSA TRAÇO 1:4 (EM VOLUME DE CIMENTO E AREIA GROSSA ÚMIDA) COM ADIÇÃO DE EMULSÃO POLIMÉRICA PARA CHAPISCO ROLADO, PREPARO MANUAL. AF_08/2019</v>
          </cell>
          <cell r="D7461" t="str">
            <v>M3</v>
          </cell>
          <cell r="E7461" t="str">
            <v>2.065,38</v>
          </cell>
          <cell r="F7461" t="str">
            <v>2.080,83</v>
          </cell>
        </row>
        <row r="7462">
          <cell r="A7462" t="str">
            <v>87382</v>
          </cell>
          <cell r="B7462" t="str">
            <v>ARGAMASSA INDUSTRIALIZADA MULTIUSO PARA REVESTIMENTOS E ASSENTAMENTO DA ALVENARIA, PREPARO COM MISTURADOR DE EIXO HORIZONTAL DE 160 KG. AF_08/2019</v>
          </cell>
          <cell r="D7462" t="str">
            <v>M3</v>
          </cell>
          <cell r="E7462" t="str">
            <v>901,97</v>
          </cell>
          <cell r="F7462" t="str">
            <v>910,04</v>
          </cell>
        </row>
        <row r="7463">
          <cell r="A7463" t="str">
            <v>87383</v>
          </cell>
          <cell r="B7463" t="str">
            <v>ARGAMASSA INDUSTRIALIZADA MULTIUSO PARA REVESTIMENTOS E ASSENTAMENTO DA ALVENARIA, PREPARO COM MISTURADOR DE EIXO HORIZONTAL DE 300 KG. AF_08/2019</v>
          </cell>
          <cell r="D7463" t="str">
            <v>M3</v>
          </cell>
          <cell r="E7463" t="str">
            <v>895,35</v>
          </cell>
          <cell r="F7463" t="str">
            <v>901,68</v>
          </cell>
        </row>
        <row r="7464">
          <cell r="A7464" t="str">
            <v>87384</v>
          </cell>
          <cell r="B7464" t="str">
            <v>ARGAMASSA INDUSTRIALIZADA MULTIUSO PARA REVESTIMENTOS E ASSENTAMENTO DA ALVENARIA, PREPARO COM MISTURADOR DE EIXO HORIZONTAL DE 600 KG. AF_08/2019</v>
          </cell>
          <cell r="D7464" t="str">
            <v>M3</v>
          </cell>
          <cell r="E7464" t="str">
            <v>886,44</v>
          </cell>
          <cell r="F7464" t="str">
            <v>891,08</v>
          </cell>
        </row>
        <row r="7465">
          <cell r="A7465" t="str">
            <v>87385</v>
          </cell>
          <cell r="B7465" t="str">
            <v>ARGAMASSA PRONTA PARA CONTRAPISO, PREPARO COM MISTURADOR DE EIXO HORIZONTAL DE 160 KG. AF_08/2019</v>
          </cell>
          <cell r="D7465" t="str">
            <v>M3</v>
          </cell>
          <cell r="E7465" t="str">
            <v>1.282,63</v>
          </cell>
          <cell r="F7465" t="str">
            <v>1.292,26</v>
          </cell>
        </row>
        <row r="7466">
          <cell r="A7466" t="str">
            <v>87386</v>
          </cell>
          <cell r="B7466" t="str">
            <v>ARGAMASSA PRONTA PARA CONTRAPISO, PREPARO COM MISTURADOR DE EIXO HORIZONTAL DE 300 KG. AF_08/2019</v>
          </cell>
          <cell r="D7466" t="str">
            <v>M3</v>
          </cell>
          <cell r="E7466" t="str">
            <v>1.274,17</v>
          </cell>
          <cell r="F7466" t="str">
            <v>1.281,44</v>
          </cell>
        </row>
        <row r="7467">
          <cell r="A7467" t="str">
            <v>87387</v>
          </cell>
          <cell r="B7467" t="str">
            <v>ARGAMASSA PRONTA PARA CONTRAPISO, PREPARO COM MISTURADOR DE EIXO HORIZONTAL DE 600 KG. AF_08/2019</v>
          </cell>
          <cell r="D7467" t="str">
            <v>M3</v>
          </cell>
          <cell r="E7467" t="str">
            <v>1.267,74</v>
          </cell>
          <cell r="F7467" t="str">
            <v>1.273,17</v>
          </cell>
        </row>
        <row r="7468">
          <cell r="A7468" t="str">
            <v>87388</v>
          </cell>
          <cell r="B7468" t="str">
            <v>ARGAMASSA PARA REVESTIMENTO DECORATIVO MONOCAMADA (MONOCAPA), PREPARO COM MISTURADOR DE EIXO HORIZONTAL DE 160 KG. AF_08/2019</v>
          </cell>
          <cell r="D7468" t="str">
            <v>M3</v>
          </cell>
          <cell r="E7468" t="str">
            <v>2.993,53</v>
          </cell>
          <cell r="F7468" t="str">
            <v>3.001,66</v>
          </cell>
        </row>
        <row r="7469">
          <cell r="A7469" t="str">
            <v>87389</v>
          </cell>
          <cell r="B7469" t="str">
            <v>ARGAMASSA PARA REVESTIMENTO DECORATIVO MONOCAMADA (MONOCAPA), PREPARO COM MISTURADOR DE EIXO HORIZONTAL DE 300 KG. AF_08/2019</v>
          </cell>
          <cell r="D7469" t="str">
            <v>M3</v>
          </cell>
          <cell r="E7469" t="str">
            <v>3.002,15</v>
          </cell>
          <cell r="F7469" t="str">
            <v>3.008,43</v>
          </cell>
        </row>
        <row r="7470">
          <cell r="A7470" t="str">
            <v>87390</v>
          </cell>
          <cell r="B7470" t="str">
            <v>ARGAMASSA PARA REVESTIMENTO DECORATIVO MONOCAMADA (MONOCAPA), PREPARO COM MISTURADOR DE EIXO HORIZONTAL DE 600 KG. AF_08/2019</v>
          </cell>
          <cell r="D7470" t="str">
            <v>M3</v>
          </cell>
          <cell r="E7470" t="str">
            <v>3.014,34</v>
          </cell>
          <cell r="F7470" t="str">
            <v>3.018,98</v>
          </cell>
        </row>
        <row r="7471">
          <cell r="A7471" t="str">
            <v>87391</v>
          </cell>
          <cell r="B7471" t="str">
            <v>ARGAMASSA INDUSTRIALIZADA PARA CHAPISCO ROLADO, PREPARO COM MISTURADOR DE EIXO HORIZONTAL DE 160 KG. AF_08/2019</v>
          </cell>
          <cell r="D7471" t="str">
            <v>M3</v>
          </cell>
          <cell r="E7471" t="str">
            <v>4.339,04</v>
          </cell>
          <cell r="F7471" t="str">
            <v>4.349,57</v>
          </cell>
        </row>
        <row r="7472">
          <cell r="A7472" t="str">
            <v>87393</v>
          </cell>
          <cell r="B7472" t="str">
            <v>ARGAMASSA INDUSTRIALIZADA PARA CHAPISCO ROLADO, PREPARO COM MISTURADOR DE EIXO HORIZONTAL DE 300 KG. AF_08/2019</v>
          </cell>
          <cell r="D7472" t="str">
            <v>M3</v>
          </cell>
          <cell r="E7472" t="str">
            <v>4.378,96</v>
          </cell>
          <cell r="F7472" t="str">
            <v>4.387,50</v>
          </cell>
        </row>
        <row r="7473">
          <cell r="A7473" t="str">
            <v>87394</v>
          </cell>
          <cell r="B7473" t="str">
            <v>ARGAMASSA INDUSTRIALIZADA PARA CHAPISCO ROLADO, PREPARO COM MISTURADOR DE EIXO HORIZONTAL DE 600 KG. AF_08/2019</v>
          </cell>
          <cell r="D7473" t="str">
            <v>M3</v>
          </cell>
          <cell r="E7473" t="str">
            <v>4.417,58</v>
          </cell>
          <cell r="F7473" t="str">
            <v>4.424,25</v>
          </cell>
        </row>
        <row r="7474">
          <cell r="A7474" t="str">
            <v>87395</v>
          </cell>
          <cell r="B7474" t="str">
            <v>ARGAMASSA INDUSTRIALIZADA PARA CHAPISCO COLANTE, PREPARO COM MISTURADOR DE EIXO HORIZONTAL DE 160 KG. AF_08/2019</v>
          </cell>
          <cell r="D7474" t="str">
            <v>M3</v>
          </cell>
          <cell r="E7474" t="str">
            <v>3.400,65</v>
          </cell>
          <cell r="F7474" t="str">
            <v>3.411,18</v>
          </cell>
        </row>
        <row r="7475">
          <cell r="A7475" t="str">
            <v>87396</v>
          </cell>
          <cell r="B7475" t="str">
            <v>ARGAMASSA INDUSTRIALIZADA PARA CHAPISCO COLANTE, PREPARO COM MISTURADOR DE EIXO HORIZONTAL DE 300 KG. AF_08/2019</v>
          </cell>
          <cell r="D7475" t="str">
            <v>M3</v>
          </cell>
          <cell r="E7475" t="str">
            <v>3.427,97</v>
          </cell>
          <cell r="F7475" t="str">
            <v>3.436,51</v>
          </cell>
        </row>
        <row r="7476">
          <cell r="A7476" t="str">
            <v>87397</v>
          </cell>
          <cell r="B7476" t="str">
            <v>ARGAMASSA INDUSTRIALIZADA PARA CHAPISCO COLANTE, PREPARO COM MISTURADOR DE EIXO HORIZONTAL DE 600 KG. AF_08/2019</v>
          </cell>
          <cell r="D7476" t="str">
            <v>M3</v>
          </cell>
          <cell r="E7476" t="str">
            <v>3.454,55</v>
          </cell>
          <cell r="F7476" t="str">
            <v>3.461,22</v>
          </cell>
        </row>
        <row r="7477">
          <cell r="A7477" t="str">
            <v>87398</v>
          </cell>
          <cell r="B7477" t="str">
            <v>ARGAMASSA INDUSTRIALIZADA MULTIUSO PARA REVESTIMENTOS E ASSENTAMENTO DA ALVENARIA, PREPARO MANUAL. AF_08/2019</v>
          </cell>
          <cell r="D7477" t="str">
            <v>M3</v>
          </cell>
          <cell r="E7477" t="str">
            <v>1.028,39</v>
          </cell>
          <cell r="F7477" t="str">
            <v>1.046,90</v>
          </cell>
        </row>
        <row r="7478">
          <cell r="A7478" t="str">
            <v>87399</v>
          </cell>
          <cell r="B7478" t="str">
            <v>ARGAMASSA PRONTA PARA CONTRAPISO, PREPARO MANUAL. AF_08/2019</v>
          </cell>
          <cell r="D7478" t="str">
            <v>M3</v>
          </cell>
          <cell r="E7478" t="str">
            <v>1.415,47</v>
          </cell>
          <cell r="F7478" t="str">
            <v>1.435,36</v>
          </cell>
        </row>
        <row r="7479">
          <cell r="A7479" t="str">
            <v>87401</v>
          </cell>
          <cell r="B7479" t="str">
            <v>ARGAMASSA INDUSTRIALIZADA PARA CHAPISCO ROLADO, PREPARO MANUAL. AF_08/2019</v>
          </cell>
          <cell r="D7479" t="str">
            <v>M3</v>
          </cell>
          <cell r="E7479" t="str">
            <v>4.552,12</v>
          </cell>
          <cell r="F7479" t="str">
            <v>4.575,31</v>
          </cell>
        </row>
        <row r="7480">
          <cell r="A7480" t="str">
            <v>87402</v>
          </cell>
          <cell r="B7480" t="str">
            <v>ARGAMASSA INDUSTRIALIZADA PARA CHAPISCO COLANTE, PREPARO MANUAL. AF_08/2019</v>
          </cell>
          <cell r="D7480" t="str">
            <v>M3</v>
          </cell>
          <cell r="E7480" t="str">
            <v>3.594,52</v>
          </cell>
          <cell r="F7480" t="str">
            <v>3.617,71</v>
          </cell>
        </row>
        <row r="7481">
          <cell r="A7481" t="str">
            <v>87404</v>
          </cell>
          <cell r="B7481" t="str">
            <v>ARGAMASSA PARA REVESTIMENTO DECORATIVO MONOCAMADA (MONOCAPA), MISTURA E PROJEÇÃO DE 1,5 M3/H DE ARGAMASSA. AF_08/2019</v>
          </cell>
          <cell r="D7481" t="str">
            <v>M3</v>
          </cell>
          <cell r="E7481" t="str">
            <v>3.116,12</v>
          </cell>
          <cell r="F7481" t="str">
            <v>3.127,49</v>
          </cell>
        </row>
        <row r="7482">
          <cell r="A7482" t="str">
            <v>87405</v>
          </cell>
          <cell r="B7482" t="str">
            <v>ARGAMASSA PARA REVESTIMENTO DECORATIVO MONOCAMADA (MONOCAPA), MISTURA E PROJEÇÃO DE 2 M3/H DE ARGAMASSA. AF_06/2014</v>
          </cell>
          <cell r="D7482" t="str">
            <v>M3</v>
          </cell>
          <cell r="E7482" t="str">
            <v>3.118,27</v>
          </cell>
          <cell r="F7482" t="str">
            <v>3.126,80</v>
          </cell>
        </row>
        <row r="7483">
          <cell r="A7483" t="str">
            <v>87407</v>
          </cell>
          <cell r="B7483" t="str">
            <v>ARGAMASSA INDUSTRIALIZADA PARA REVESTIMENTOS, MISTURA E PROJEÇÃO DE 1,5 M³/H DE ARGAMASSA. AF_08/2019</v>
          </cell>
          <cell r="D7483" t="str">
            <v>M3</v>
          </cell>
          <cell r="E7483" t="str">
            <v>922,16</v>
          </cell>
          <cell r="F7483" t="str">
            <v>929,83</v>
          </cell>
        </row>
        <row r="7484">
          <cell r="A7484" t="str">
            <v>87408</v>
          </cell>
          <cell r="B7484" t="str">
            <v>ARGAMASSA INDUSTRIALIZADA PARA REVESTIMENTOS, MISTURA E PROJEÇÃO DE 2 M³/H DE ARGAMASSA. AF_06/2014</v>
          </cell>
          <cell r="D7484" t="str">
            <v>M3</v>
          </cell>
          <cell r="E7484" t="str">
            <v>910,13</v>
          </cell>
          <cell r="F7484" t="str">
            <v>915,89</v>
          </cell>
        </row>
        <row r="7485">
          <cell r="A7485" t="str">
            <v>87410</v>
          </cell>
          <cell r="B7485" t="str">
            <v>ARGAMASSA À BASE DE GESSO, MISTURA E PROJEÇÃO DE 1,5 M³/H DE ARGAMASSA. AF_08/2019</v>
          </cell>
          <cell r="D7485" t="str">
            <v>M3</v>
          </cell>
          <cell r="E7485" t="str">
            <v>654,99</v>
          </cell>
          <cell r="F7485" t="str">
            <v>665,69</v>
          </cell>
        </row>
        <row r="7486">
          <cell r="A7486" t="str">
            <v>88626</v>
          </cell>
          <cell r="B7486" t="str">
            <v>ARGAMASSA TRAÇO 1:0,5:4,5 (EM VOLUME DE CIMENTO, CAL E AREIA MÉDIA ÚMIDA), PREPARO MECÂNICO COM BETONEIRA 400 L. AF_08/2019</v>
          </cell>
          <cell r="D7486" t="str">
            <v>M3</v>
          </cell>
          <cell r="E7486" t="str">
            <v>324,89</v>
          </cell>
          <cell r="F7486" t="str">
            <v>331,92</v>
          </cell>
        </row>
        <row r="7487">
          <cell r="A7487" t="str">
            <v>88627</v>
          </cell>
          <cell r="B7487" t="str">
            <v>ARGAMASSA TRAÇO 1:0,5:4,5 (EM VOLUME DE CIMENTO, CAL E AREIA MÉDIA ÚMIDA) PARA ASSENTAMENTO DE ALVENARIA, PREPARO MANUAL. AF_08/2019</v>
          </cell>
          <cell r="D7487" t="str">
            <v>M3</v>
          </cell>
          <cell r="E7487" t="str">
            <v>386,60</v>
          </cell>
          <cell r="F7487" t="str">
            <v>399,50</v>
          </cell>
        </row>
        <row r="7488">
          <cell r="A7488" t="str">
            <v>88628</v>
          </cell>
          <cell r="B7488" t="str">
            <v>ARGAMASSA TRAÇO 1:3 (EM VOLUME DE CIMENTO E AREIA MÉDIA ÚMIDA), PREPARO MECÂNICO COM BETONEIRA 400 L. AF_08/2019</v>
          </cell>
          <cell r="D7488" t="str">
            <v>M3</v>
          </cell>
          <cell r="E7488" t="str">
            <v>324,56</v>
          </cell>
          <cell r="F7488" t="str">
            <v>330,75</v>
          </cell>
        </row>
        <row r="7489">
          <cell r="A7489" t="str">
            <v>88629</v>
          </cell>
          <cell r="B7489" t="str">
            <v>ARGAMASSA TRAÇO 1:3 (EM VOLUME DE CIMENTO E AREIA MÉDIA ÚMIDA), PREPARO MANUAL. AF_08/2019</v>
          </cell>
          <cell r="D7489" t="str">
            <v>M3</v>
          </cell>
          <cell r="E7489" t="str">
            <v>390,33</v>
          </cell>
          <cell r="F7489" t="str">
            <v>402,93</v>
          </cell>
        </row>
        <row r="7490">
          <cell r="A7490" t="str">
            <v>88630</v>
          </cell>
          <cell r="B7490" t="str">
            <v>ARGAMASSA TRAÇO 1:4 (CIMENTO E AREIA MÉDIA), PREPARO MECÂNICO COM BETONEIRA 400 L. AF_08/2014</v>
          </cell>
          <cell r="D7490" t="str">
            <v>M3</v>
          </cell>
          <cell r="E7490" t="str">
            <v>271,43</v>
          </cell>
          <cell r="F7490" t="str">
            <v>277,51</v>
          </cell>
        </row>
        <row r="7491">
          <cell r="A7491" t="str">
            <v>88631</v>
          </cell>
          <cell r="B7491" t="str">
            <v>ARGAMASSA TRAÇO 1:4 (EM VOLUME DE CIMENTO E AREIA MÉDIA ÚMIDA), PREPARO MANUAL. AF_08/2019</v>
          </cell>
          <cell r="D7491" t="str">
            <v>M3</v>
          </cell>
          <cell r="E7491" t="str">
            <v>346,91</v>
          </cell>
          <cell r="F7491" t="str">
            <v>359,10</v>
          </cell>
        </row>
        <row r="7492">
          <cell r="A7492" t="str">
            <v>88715</v>
          </cell>
          <cell r="B7492" t="str">
            <v>ARGAMASSA TRAÇO 1:2:9 (EM VOLUME DE CIMENTO, CAL E AREIA MÉDIA ÚMIDA) PARA EMBOÇO/MASSA ÚNICA/ASSENTAMENTO DE ALVENARIA DE VEDAÇÃO, PREPARO MECÂNICO COM BETONEIRA 400 L. AF_08/2019</v>
          </cell>
          <cell r="D7492" t="str">
            <v>M3</v>
          </cell>
          <cell r="E7492" t="str">
            <v>322,29</v>
          </cell>
          <cell r="F7492" t="str">
            <v>330,00</v>
          </cell>
        </row>
        <row r="7493">
          <cell r="A7493" t="str">
            <v>95563</v>
          </cell>
          <cell r="B7493" t="str">
            <v>ARGAMASSA TRAÇO 1:1,65 (CIMENTO E AREIA MÉDIA), FCK 20 MPA, PREPARO MECÂNICO COM MISTURADOR DUPLO HORIZONTAL DE ALTA TURBULÊNCIA. AF_11/2016</v>
          </cell>
          <cell r="D7493" t="str">
            <v>M3</v>
          </cell>
          <cell r="E7493" t="str">
            <v>497,47</v>
          </cell>
          <cell r="F7493" t="str">
            <v>511,00</v>
          </cell>
        </row>
        <row r="7494">
          <cell r="A7494" t="str">
            <v>100464</v>
          </cell>
          <cell r="B7494" t="str">
            <v>ARGAMASSA TRAÇO 1:0,5:4,5  (EM VOLUME DE CIMENTO, CAL E AREIA MÉDIA ÚMIDA), PREPARO MECÂNICO COM MISTURADOR DE EIXO HORIZONTAL DE 160 KG. AF_08/2019</v>
          </cell>
          <cell r="D7494" t="str">
            <v>M3</v>
          </cell>
          <cell r="E7494" t="str">
            <v>344,16</v>
          </cell>
          <cell r="F7494" t="str">
            <v>353,79</v>
          </cell>
        </row>
        <row r="7495">
          <cell r="A7495" t="str">
            <v>100465</v>
          </cell>
          <cell r="B7495" t="str">
            <v>ARGAMASSA TRAÇO 1:0,5:4,5  (EM VOLUME DE CIMENTO, CAL E AREIA MÉDIA ÚMIDA), PREPARO MECÂNICO COM MISTURADOR DE EIXO HORIZONTAL DE 300 KG. AF_08/2019</v>
          </cell>
          <cell r="D7495" t="str">
            <v>M3</v>
          </cell>
          <cell r="E7495" t="str">
            <v>316,90</v>
          </cell>
          <cell r="F7495" t="str">
            <v>323,25</v>
          </cell>
        </row>
        <row r="7496">
          <cell r="A7496" t="str">
            <v>100466</v>
          </cell>
          <cell r="B7496" t="str">
            <v>ARGAMASSA TRAÇO 1:0,5:4,5  (EM VOLUME DE CIMENTO, CAL E AREIA MÉDIA ÚMIDA), PREPARO MECÂNICO COM MISTURADOR DE EIXO HORIZONTAL DE 600 KG. AF_08/2019</v>
          </cell>
          <cell r="D7496" t="str">
            <v>M3</v>
          </cell>
          <cell r="E7496" t="str">
            <v>302,56</v>
          </cell>
          <cell r="F7496" t="str">
            <v>307,10</v>
          </cell>
        </row>
        <row r="7497">
          <cell r="A7497" t="str">
            <v>100468</v>
          </cell>
          <cell r="B7497" t="str">
            <v>ARGAMASSA TRAÇO 1:3 (EM VOLUME DE CIMENTO E AREIA MÉDIA ÚMIDA), PREPARO MECÂNICO COM MISTURADOR DE EIXO HORIZONTAL DE 160 KG. AF_08/2019</v>
          </cell>
          <cell r="D7497" t="str">
            <v>M3</v>
          </cell>
          <cell r="E7497" t="str">
            <v>400,33</v>
          </cell>
          <cell r="F7497" t="str">
            <v>412,62</v>
          </cell>
        </row>
        <row r="7498">
          <cell r="A7498" t="str">
            <v>100469</v>
          </cell>
          <cell r="B7498" t="str">
            <v>ARGAMASSA TRAÇO 1:3 (EM VOLUME DE CIMENTO E AREIA MÉDIA ÚMIDA), PREPARO MECÂNICO COM MISTURADOR DE EIXO HORIZONTAL DE 300 KG. AF_08/2019</v>
          </cell>
          <cell r="D7498" t="str">
            <v>M3</v>
          </cell>
          <cell r="E7498" t="str">
            <v>318,89</v>
          </cell>
          <cell r="F7498" t="str">
            <v>324,77</v>
          </cell>
        </row>
        <row r="7499">
          <cell r="A7499" t="str">
            <v>100470</v>
          </cell>
          <cell r="B7499" t="str">
            <v>ARGAMASSA TRAÇO 1:3 (EM VOLUME DE CIMENTO E AREIA MÉDIA ÚMIDA), PREPARO MECÂNICO COM MISTURADOR DE EIXO HORIZONTAL DE 600 KG. AF_08/2019</v>
          </cell>
          <cell r="D7499" t="str">
            <v>M3</v>
          </cell>
          <cell r="E7499" t="str">
            <v>281,80</v>
          </cell>
          <cell r="F7499" t="str">
            <v>287,68</v>
          </cell>
        </row>
        <row r="7500">
          <cell r="A7500" t="str">
            <v>100472</v>
          </cell>
          <cell r="B7500" t="str">
            <v>ARGAMASSA TRAÇO 1:4 (EM VOLUME DE CIMENTO E AREIA MÉDIA ÚMIDA), PREPARO MECÂNICO COM MISTURADOR DE EIXO HORIZONTAL DE 160 KG. AF_08/2019</v>
          </cell>
          <cell r="D7500" t="str">
            <v>M3</v>
          </cell>
          <cell r="E7500" t="str">
            <v>319,03</v>
          </cell>
          <cell r="F7500" t="str">
            <v>329,42</v>
          </cell>
        </row>
        <row r="7501">
          <cell r="A7501" t="str">
            <v>100473</v>
          </cell>
          <cell r="B7501" t="str">
            <v>ARGAMASSA TRAÇO 1:4 (EM VOLUME DE CIMENTO E AREIA MÉDIA ÚMIDA), PREPARO MECÂNICO COM MISTURADOR DE EIXO HORIZONTAL DE 300 KG. AF_08/2019</v>
          </cell>
          <cell r="D7501" t="str">
            <v>M3</v>
          </cell>
          <cell r="E7501" t="str">
            <v>284,48</v>
          </cell>
          <cell r="F7501" t="str">
            <v>290,87</v>
          </cell>
        </row>
        <row r="7502">
          <cell r="A7502" t="str">
            <v>100474</v>
          </cell>
          <cell r="B7502" t="str">
            <v>ARGAMASSA TRAÇO 1:4 (EM VOLUME DE CIMENTO E AREIA MÉDIA ÚMIDA), PREPARO MECÂNICO COM MISTURADOR DE EIXO HORIZONTAL DE 600 KG. AF_08/2019</v>
          </cell>
          <cell r="D7502" t="str">
            <v>M3</v>
          </cell>
          <cell r="E7502" t="str">
            <v>268,42</v>
          </cell>
          <cell r="F7502" t="str">
            <v>272,76</v>
          </cell>
        </row>
        <row r="7503">
          <cell r="A7503" t="str">
            <v>100475</v>
          </cell>
          <cell r="B7503" t="str">
            <v>ARGAMASSA TRAÇO 1:3 (EM VOLUME DE CIMENTO E AREIA MÉDIA ÚMIDA) COM ADIÇÃO DE IMPERMEABILIZANTE, PREPARO MECÂNICO COM BETONEIRA 400 L. AF_08/2019</v>
          </cell>
          <cell r="D7503" t="str">
            <v>M3</v>
          </cell>
          <cell r="E7503" t="str">
            <v>428,17</v>
          </cell>
          <cell r="F7503" t="str">
            <v>434,95</v>
          </cell>
        </row>
        <row r="7504">
          <cell r="A7504" t="str">
            <v>100477</v>
          </cell>
          <cell r="B7504" t="str">
            <v>ARGAMASSA TRAÇO 1:3 (EM VOLUME DE CIMENTO E AREIA MÉDIA ÚMIDA) COM ADIÇÃO DE IMPERMEABILIZANTE, PREPARO MECÂNICO COM MISTURADOR DE EIXO HORIZONTAL DE 160 KG. AF_08/2019</v>
          </cell>
          <cell r="D7504" t="str">
            <v>M3</v>
          </cell>
          <cell r="E7504" t="str">
            <v>473,82</v>
          </cell>
          <cell r="F7504" t="str">
            <v>486,70</v>
          </cell>
        </row>
        <row r="7505">
          <cell r="A7505" t="str">
            <v>100478</v>
          </cell>
          <cell r="B7505" t="str">
            <v>ARGAMASSA TRAÇO 1:3 (EM VOLUME DE CIMENTO E AREIA MÉDIA ÚMIDA) COM ADIÇÃO DE IMPERMEABILIZANTE, PREPARO MECÂNICO COM MISTURADOR DE EIXO HORIZONTAL DE 300 KG. AF_08/2019</v>
          </cell>
          <cell r="D7505" t="str">
            <v>M3</v>
          </cell>
          <cell r="E7505" t="str">
            <v>420,08</v>
          </cell>
          <cell r="F7505" t="str">
            <v>426,56</v>
          </cell>
        </row>
        <row r="7506">
          <cell r="A7506" t="str">
            <v>100479</v>
          </cell>
          <cell r="B7506" t="str">
            <v>ARGAMASSA TRAÇO 1:3 (EM VOLUME DE CIMENTO E AREIA MÉDIA ÚMIDA) COM ADIÇÃO DE IMPERMEABILIZANTE, PREPARO MECÂNICO COM MISTURADOR DE EIXO HORIZONTAL DE 600 KG. AF_08/2019</v>
          </cell>
          <cell r="D7506" t="str">
            <v>M3</v>
          </cell>
          <cell r="E7506" t="str">
            <v>407,93</v>
          </cell>
          <cell r="F7506" t="str">
            <v>412,77</v>
          </cell>
        </row>
        <row r="7507">
          <cell r="A7507" t="str">
            <v>100480</v>
          </cell>
          <cell r="B7507" t="str">
            <v>ARGAMASSA TRAÇO 1:3 (EM VOLUME DE CIMENTO E AREIA MÉDIA ÚMIDA) COM ADIÇÃO DE IMPERMEABILIZANTE, PREPARO MANUAL. AF_08/2019</v>
          </cell>
          <cell r="D7507" t="str">
            <v>M3</v>
          </cell>
          <cell r="E7507" t="str">
            <v>492,77</v>
          </cell>
          <cell r="F7507" t="str">
            <v>505,86</v>
          </cell>
        </row>
        <row r="7508">
          <cell r="A7508" t="str">
            <v>100481</v>
          </cell>
          <cell r="B7508" t="str">
            <v>ARGAMASSA TRAÇO 1:4 (EM VOLUME DE CIMENTO E AREIA MÉDIA ÚMIDA) COM ADIÇÃO DE IMPERMEABILIZANTE, PREPARO MECÂNICO COM BETONEIRA 400 L. AF_08/2019</v>
          </cell>
          <cell r="D7508" t="str">
            <v>M3</v>
          </cell>
          <cell r="E7508" t="str">
            <v>364,88</v>
          </cell>
          <cell r="F7508" t="str">
            <v>371,23</v>
          </cell>
        </row>
        <row r="7509">
          <cell r="A7509" t="str">
            <v>100483</v>
          </cell>
          <cell r="B7509" t="str">
            <v>ARGAMASSA TRAÇO 1:4 (EM VOLUME DE CIMENTO E AREIA MÉDIA ÚMIDA) COM ADIÇÃO DE IMPERMEABILIZANTE, PREPARO MECÂNICO COM MISTURADOR DE EIXO HORIZONTAL DE 160 KG. AF_08/2019</v>
          </cell>
          <cell r="D7509" t="str">
            <v>M3</v>
          </cell>
          <cell r="E7509" t="str">
            <v>399,21</v>
          </cell>
          <cell r="F7509" t="str">
            <v>410,09</v>
          </cell>
        </row>
        <row r="7510">
          <cell r="A7510" t="str">
            <v>100484</v>
          </cell>
          <cell r="B7510" t="str">
            <v>ARGAMASSA TRAÇO 1:4 (EM VOLUME DE CIMENTO E AREIA MÉDIA ÚMIDA) COM ADIÇÃO DE IMPERMEABILIZANTE, PREPARO MECÂNICO COM MISTURADOR DE EIXO HORIZONTAL DE 300 KG. AF_08/2019</v>
          </cell>
          <cell r="D7510" t="str">
            <v>M3</v>
          </cell>
          <cell r="E7510" t="str">
            <v>365,40</v>
          </cell>
          <cell r="F7510" t="str">
            <v>372,27</v>
          </cell>
        </row>
        <row r="7511">
          <cell r="A7511" t="str">
            <v>100485</v>
          </cell>
          <cell r="B7511" t="str">
            <v>ARGAMASSA TRAÇO 1:4 (EM VOLUME DE CIMENTO E AREIA MÉDIA ÚMIDA) COM ADIÇÃO DE IMPERMEABILIZANTE, PREPARO MECÂNICO COM MISTURADOR DE EIXO HORIZONTAL DE 600 KG. AF_08/2019</v>
          </cell>
          <cell r="D7511" t="str">
            <v>M3</v>
          </cell>
          <cell r="E7511" t="str">
            <v>350,60</v>
          </cell>
          <cell r="F7511" t="str">
            <v>355,42</v>
          </cell>
        </row>
        <row r="7512">
          <cell r="A7512" t="str">
            <v>100486</v>
          </cell>
          <cell r="B7512" t="str">
            <v>ARGAMASSA TRAÇO 1:4 (EM VOLUME DE CIMENTO E AREIA MÉDIA ÚMIDA) COM ADIÇÃO DE IMPERMEABILIZANTE, PREPARO MANUAL. AF_08/2019</v>
          </cell>
          <cell r="D7512" t="str">
            <v>M3</v>
          </cell>
          <cell r="E7512" t="str">
            <v>432,50</v>
          </cell>
          <cell r="F7512" t="str">
            <v>445,07</v>
          </cell>
        </row>
        <row r="7513">
          <cell r="A7513" t="str">
            <v>100487</v>
          </cell>
          <cell r="B7513" t="str">
            <v>ARGAMASSA TRAÇO 1:2:9 (EM VOLUME DE CIMENTO, CAL E AREIA MÉDIA ÚMIDA) PARA EMBOÇO/MASSA ÚNICA/ASSENTAMENTO DE ALVENARIA DE VEDAÇÃO, PREPARO MECÂNICO COM MISTURADOR DE EIXO HORIZONTAL DE 600 KG. AF_08/2019</v>
          </cell>
          <cell r="D7513" t="str">
            <v>M3</v>
          </cell>
          <cell r="E7513" t="str">
            <v>304,92</v>
          </cell>
          <cell r="F7513" t="str">
            <v>310,88</v>
          </cell>
        </row>
        <row r="7514">
          <cell r="A7514" t="str">
            <v>100488</v>
          </cell>
          <cell r="B7514" t="str">
            <v>ARGAMASSA TRAÇO 1:0,5:4,5 (EM VOLUME DE CIMENTO, CAL E AREIA MÉDIA ÚMIDA), PREPARO MECÂNICO COM BETONEIRA 600 L. AF_08/2019</v>
          </cell>
          <cell r="D7514" t="str">
            <v>M3</v>
          </cell>
          <cell r="E7514" t="str">
            <v>317,12</v>
          </cell>
          <cell r="F7514" t="str">
            <v>322,75</v>
          </cell>
        </row>
        <row r="7515">
          <cell r="A7515" t="str">
            <v>100489</v>
          </cell>
          <cell r="B7515" t="str">
            <v>ARGAMASSA TRAÇO 1:3 (EM VOLUME DE CIMENTO E AREIA MÉDIA ÚMIDA), PREPARO MECÂNICO COM BETONEIRA 600 L. AF_08/2019</v>
          </cell>
          <cell r="D7515" t="str">
            <v>M3</v>
          </cell>
          <cell r="E7515" t="str">
            <v>321,95</v>
          </cell>
          <cell r="F7515" t="str">
            <v>327,48</v>
          </cell>
        </row>
        <row r="7516">
          <cell r="A7516" t="str">
            <v>100490</v>
          </cell>
          <cell r="B7516" t="str">
            <v>ARGAMASSA TRAÇO 1:4 (EM VOLUME DE CIMENTO E AREIA MÉDIA ÚMIDA), PREPARO MECÂNICO COM BETONEIRA 600 L. AF_08/2019</v>
          </cell>
          <cell r="D7516" t="str">
            <v>M3</v>
          </cell>
          <cell r="E7516" t="str">
            <v>279,93</v>
          </cell>
          <cell r="F7516" t="str">
            <v>285,13</v>
          </cell>
        </row>
        <row r="7517">
          <cell r="A7517" t="str">
            <v>100491</v>
          </cell>
          <cell r="B7517" t="str">
            <v>ARGAMASSA TRAÇO 1:3 (EM VOLUME DE CIMENTO E AREIA MÉDIA ÚMIDA) COM ADIÇÃO DE IMPERMEABILIZANTE, PREPARO MECÂNICO COM BETONEIRA 600 L. AF_08/2019</v>
          </cell>
          <cell r="D7517" t="str">
            <v>M3</v>
          </cell>
          <cell r="E7517" t="str">
            <v>426,18</v>
          </cell>
          <cell r="F7517" t="str">
            <v>432,32</v>
          </cell>
        </row>
        <row r="7518">
          <cell r="A7518" t="str">
            <v>100492</v>
          </cell>
          <cell r="B7518" t="str">
            <v>ARGAMASSA TRAÇO 1:4 (EM VOLUME DE CIMENTO E AREIA MÉDIA ÚMIDA) COM ADIÇÃO DE IMPERMEABILIZANTE, PREPARO MECÂNICO COM BETONEIRA 600 L. AF_08/2019</v>
          </cell>
          <cell r="D7518" t="str">
            <v>M3</v>
          </cell>
          <cell r="E7518" t="str">
            <v>363,27</v>
          </cell>
          <cell r="F7518" t="str">
            <v>368,97</v>
          </cell>
        </row>
        <row r="7519">
          <cell r="A7519" t="str">
            <v>92121</v>
          </cell>
          <cell r="B7519" t="str">
            <v>PENEIRAMENTO DE AREIA COM PENEIRA ELÉTRICA. AF_11/2015</v>
          </cell>
          <cell r="D7519" t="str">
            <v>M3</v>
          </cell>
          <cell r="E7519" t="str">
            <v>20,10</v>
          </cell>
          <cell r="F7519" t="str">
            <v>22,04</v>
          </cell>
        </row>
        <row r="7520">
          <cell r="A7520" t="str">
            <v>92122</v>
          </cell>
          <cell r="B7520" t="str">
            <v>PENEIRAMENTO DE AREIA COM PENEIRA MANUAL. AF_11/2015</v>
          </cell>
          <cell r="D7520" t="str">
            <v>M3</v>
          </cell>
          <cell r="E7520" t="str">
            <v>33,88</v>
          </cell>
          <cell r="F7520" t="str">
            <v>37,40</v>
          </cell>
        </row>
        <row r="7521">
          <cell r="A7521" t="str">
            <v>92123</v>
          </cell>
          <cell r="B7521" t="str">
            <v>ENSACAMENTO DE AREIA. AF_11/2015</v>
          </cell>
          <cell r="D7521" t="str">
            <v>M3</v>
          </cell>
          <cell r="E7521" t="str">
            <v>31,85</v>
          </cell>
          <cell r="F7521" t="str">
            <v>34,11</v>
          </cell>
        </row>
        <row r="7522">
          <cell r="A7522" t="str">
            <v>100195</v>
          </cell>
          <cell r="B7522" t="str">
            <v>TRANSPORTE HORIZONTAL MANUAL, DE SACOS DE 50 KG (UNIDADE: KGXKM). AF_07/2019</v>
          </cell>
          <cell r="D7522" t="str">
            <v>KGXKM</v>
          </cell>
          <cell r="E7522" t="str">
            <v>0,51</v>
          </cell>
          <cell r="F7522" t="str">
            <v>0,57</v>
          </cell>
        </row>
        <row r="7523">
          <cell r="A7523" t="str">
            <v>100196</v>
          </cell>
          <cell r="B7523" t="str">
            <v>TRANSPORTE HORIZONTAL MANUAL, DE SACOS DE 30 KG (UNIDADE: KGXKM). AF_07/2019</v>
          </cell>
          <cell r="D7523" t="str">
            <v>KGXKM</v>
          </cell>
          <cell r="E7523" t="str">
            <v>0,86</v>
          </cell>
          <cell r="F7523" t="str">
            <v>0,95</v>
          </cell>
        </row>
        <row r="7524">
          <cell r="A7524" t="str">
            <v>100197</v>
          </cell>
          <cell r="B7524" t="str">
            <v>TRANSPORTE HORIZONTAL MANUAL, DE SACOS DE 20 KG (UNIDADE: KGXKM). AF_07/2019</v>
          </cell>
          <cell r="D7524" t="str">
            <v>KGXKM</v>
          </cell>
          <cell r="E7524" t="str">
            <v>1,29</v>
          </cell>
          <cell r="F7524" t="str">
            <v>1,43</v>
          </cell>
        </row>
        <row r="7525">
          <cell r="A7525" t="str">
            <v>100198</v>
          </cell>
          <cell r="B7525" t="str">
            <v>TRANSPORTE HORIZONTAL COM CARRINHO PLATAFORMA, DE SACOS DE 50 KG (UNIDADE: KGXKM). AF_07/2019</v>
          </cell>
          <cell r="D7525" t="str">
            <v>KGXKM</v>
          </cell>
          <cell r="E7525" t="str">
            <v>0,18</v>
          </cell>
          <cell r="F7525" t="str">
            <v>0,19</v>
          </cell>
        </row>
        <row r="7526">
          <cell r="A7526" t="str">
            <v>100199</v>
          </cell>
          <cell r="B7526" t="str">
            <v>TRANSPORTE HORIZONTAL COM CARRINHO PLATAFORMA, DE SACOS DE 30 KG (UNIDADE: KGXKM). AF_07/2019</v>
          </cell>
          <cell r="D7526" t="str">
            <v>KGXKM</v>
          </cell>
          <cell r="E7526" t="str">
            <v>0,21</v>
          </cell>
          <cell r="F7526" t="str">
            <v>0,24</v>
          </cell>
        </row>
        <row r="7527">
          <cell r="A7527" t="str">
            <v>100200</v>
          </cell>
          <cell r="B7527" t="str">
            <v>TRANSPORTE HORIZONTAL COM CARRINHO PLATAFORMA, DE SACOS DE 20 KG (UNIDADE: KGXKM). AF_07/2019</v>
          </cell>
          <cell r="D7527" t="str">
            <v>KGXKM</v>
          </cell>
          <cell r="E7527" t="str">
            <v>0,26</v>
          </cell>
          <cell r="F7527" t="str">
            <v>0,29</v>
          </cell>
        </row>
        <row r="7528">
          <cell r="A7528" t="str">
            <v>100201</v>
          </cell>
          <cell r="B7528" t="str">
            <v>TRANSPORTE HORIZONTAL COM CARRINHO DE MÃO, DE SACOS DE 50 KG (UNIDADE: KGXKM). AF_07/2019</v>
          </cell>
          <cell r="D7528" t="str">
            <v>KGXKM</v>
          </cell>
          <cell r="E7528" t="str">
            <v>0,52</v>
          </cell>
          <cell r="F7528" t="str">
            <v>0,58</v>
          </cell>
        </row>
        <row r="7529">
          <cell r="A7529" t="str">
            <v>100202</v>
          </cell>
          <cell r="B7529" t="str">
            <v>TRANSPORTE HORIZONTAL COM CARRINHO DE MÃO, DE SACOS DE 30 KG (UNIDADE: KGXKM). AF_07/2019</v>
          </cell>
          <cell r="D7529" t="str">
            <v>KGXKM</v>
          </cell>
          <cell r="E7529" t="str">
            <v>0,61</v>
          </cell>
          <cell r="F7529" t="str">
            <v>0,68</v>
          </cell>
        </row>
        <row r="7530">
          <cell r="A7530" t="str">
            <v>100203</v>
          </cell>
          <cell r="B7530" t="str">
            <v>TRANSPORTE HORIZONTAL COM CARRINHO DE MÃO, DE SACOS DE 20 KG (UNIDADE: KGXKM). AF_07/2019</v>
          </cell>
          <cell r="D7530" t="str">
            <v>KGXKM</v>
          </cell>
          <cell r="E7530" t="str">
            <v>0,72</v>
          </cell>
          <cell r="F7530" t="str">
            <v>0,80</v>
          </cell>
        </row>
        <row r="7531">
          <cell r="A7531" t="str">
            <v>100204</v>
          </cell>
          <cell r="B7531" t="str">
            <v>TRANSPORTE HORIZONTAL COM MANIPULADOR TELESCÓPICO, DE PÁLETE DE SACOS (UNIDADE: KGXKM). AF_07/2019</v>
          </cell>
          <cell r="D7531" t="str">
            <v>KGXKM</v>
          </cell>
          <cell r="E7531" t="str">
            <v>0,06</v>
          </cell>
          <cell r="F7531" t="str">
            <v>0,08</v>
          </cell>
        </row>
        <row r="7532">
          <cell r="A7532" t="str">
            <v>100205</v>
          </cell>
          <cell r="B7532" t="str">
            <v>TRANSPORTE HORIZONTAL COM JERICA DE 60 L, DE MASSA/ GRANEL (UNIDADE: M3XKM). AF_07/2019</v>
          </cell>
          <cell r="D7532" t="str">
            <v>M3XKM</v>
          </cell>
          <cell r="E7532" t="str">
            <v>965,17</v>
          </cell>
          <cell r="F7532" t="str">
            <v>1.065,58</v>
          </cell>
        </row>
        <row r="7533">
          <cell r="A7533" t="str">
            <v>100206</v>
          </cell>
          <cell r="B7533" t="str">
            <v>TRANSPORTE HORIZONTAL COM JERICA DE 90 L, DE MASSA/ GRANEL (UNIDADE: M3XKM). AF_07/2019</v>
          </cell>
          <cell r="D7533" t="str">
            <v>M3XKM</v>
          </cell>
          <cell r="E7533" t="str">
            <v>697,65</v>
          </cell>
          <cell r="F7533" t="str">
            <v>770,23</v>
          </cell>
        </row>
        <row r="7534">
          <cell r="A7534" t="str">
            <v>100207</v>
          </cell>
          <cell r="B7534" t="str">
            <v>TRANSPORTE HORIZONTAL COM CARREGADEIRA, DE MASSA/ GRANEL (UNIDADE: M3XKM). AF_07/2019</v>
          </cell>
          <cell r="D7534" t="str">
            <v>M3XKM</v>
          </cell>
          <cell r="E7534" t="str">
            <v>313,83</v>
          </cell>
          <cell r="F7534" t="str">
            <v>328,75</v>
          </cell>
        </row>
        <row r="7535">
          <cell r="A7535" t="str">
            <v>100208</v>
          </cell>
          <cell r="B7535" t="str">
            <v>TRANSPORTE HORIZONTAL MANUAL, DE BLOCOS VAZADOS DE CONCRETO OU CERÂMICO DE 19X19X39CM (UNIDADE: BLOCOXKM). AF_07/2019</v>
          </cell>
          <cell r="D7535" t="str">
            <v>UNXKM</v>
          </cell>
          <cell r="E7535" t="str">
            <v>12,76</v>
          </cell>
          <cell r="F7535" t="str">
            <v>14,09</v>
          </cell>
        </row>
        <row r="7536">
          <cell r="A7536" t="str">
            <v>100209</v>
          </cell>
          <cell r="B7536" t="str">
            <v>TRANSPORTE HORIZONTAL MANUAL, DE BLOCOS CERÂMICOS FURADOS NA HORIZONTAL DE 9X19X19CM (UNIDADE: BLOCOXKM). AF_07/2019</v>
          </cell>
          <cell r="D7536" t="str">
            <v>UNXKM</v>
          </cell>
          <cell r="E7536" t="str">
            <v>6,38</v>
          </cell>
          <cell r="F7536" t="str">
            <v>7,04</v>
          </cell>
        </row>
        <row r="7537">
          <cell r="A7537" t="str">
            <v>100210</v>
          </cell>
          <cell r="B7537" t="str">
            <v>TRANSPORTE HORIZONTAL COM CARRINHO DE MÃO, DE BLOCOS VAZADOS DE CONCRETO OU CERÂMICO DE 19X19X39CM (UNIDADE: BLOCOXKM). AF_07/2019</v>
          </cell>
          <cell r="D7537" t="str">
            <v>UNXKM</v>
          </cell>
          <cell r="E7537" t="str">
            <v>11,76</v>
          </cell>
          <cell r="F7537" t="str">
            <v>12,98</v>
          </cell>
        </row>
        <row r="7538">
          <cell r="A7538" t="str">
            <v>100211</v>
          </cell>
          <cell r="B7538" t="str">
            <v>TRANSPORTE HORIZONTAL COM CARRINHO DE MÃO, DE BLOCOS CERÂMICOS FURADOS NA HORIZONTAL DE 9X19X19CM (UNIDADE: BLOCOXKM). AF_07/2019</v>
          </cell>
          <cell r="D7538" t="str">
            <v>UNXKM</v>
          </cell>
          <cell r="E7538" t="str">
            <v>4,53</v>
          </cell>
          <cell r="F7538" t="str">
            <v>5,01</v>
          </cell>
        </row>
        <row r="7539">
          <cell r="A7539" t="str">
            <v>100212</v>
          </cell>
          <cell r="B7539" t="str">
            <v>TRANSPORTE HORIZONTAL COM CARRINHO PLATAFORMA, DE BLOCOS VAZADOS DE CONCRETO OU CERÂMICO DE 19X19X39CM (UNIDADE: BLOCOXKM). AF_07/2019</v>
          </cell>
          <cell r="D7539" t="str">
            <v>UNXKM</v>
          </cell>
          <cell r="E7539" t="str">
            <v>5,01</v>
          </cell>
          <cell r="F7539" t="str">
            <v>5,53</v>
          </cell>
        </row>
        <row r="7540">
          <cell r="A7540" t="str">
            <v>100213</v>
          </cell>
          <cell r="B7540" t="str">
            <v>TRANSPORTE HORIZONTAL COM CARRINHO PLATAFORMA, DE BLOCOS CERÂMICOS FURADOS NA HORIZONTAL DE 9X19X19CM (UNIDADE: BLOCOXKM). AF_07/2019</v>
          </cell>
          <cell r="D7540" t="str">
            <v>UNXKM</v>
          </cell>
          <cell r="E7540" t="str">
            <v>1,80</v>
          </cell>
          <cell r="F7540" t="str">
            <v>1,98</v>
          </cell>
        </row>
        <row r="7541">
          <cell r="A7541" t="str">
            <v>100214</v>
          </cell>
          <cell r="B7541" t="str">
            <v>TRANSPORTE HORIZONTAL COM CARRINHO MINI PÁLETES, DE BLOCOS VAZADOS DE CONCRETO DE 19X19X39CM (UNIDADE: BLOCOXKM). AF_07/2019</v>
          </cell>
          <cell r="D7541" t="str">
            <v>UNXKM</v>
          </cell>
          <cell r="E7541" t="str">
            <v>2,76</v>
          </cell>
          <cell r="F7541" t="str">
            <v>3,05</v>
          </cell>
        </row>
        <row r="7542">
          <cell r="A7542" t="str">
            <v>100215</v>
          </cell>
          <cell r="B7542" t="str">
            <v>TRANSPORTE HORIZONTAL COM CARRINHO MINI PÁLETES, DE BLOCOS CERÂMICOS FURADOS NA VERTICAL DE 19X19X39CM (UNIDADE: BLOCOXKM). AF_07/2019</v>
          </cell>
          <cell r="D7542" t="str">
            <v>UNXKM</v>
          </cell>
          <cell r="E7542" t="str">
            <v>2,36</v>
          </cell>
          <cell r="F7542" t="str">
            <v>2,61</v>
          </cell>
        </row>
        <row r="7543">
          <cell r="A7543" t="str">
            <v>100216</v>
          </cell>
          <cell r="B7543" t="str">
            <v>TRANSPORTE HORIZONTAL COM CARRINHO MINI PÁLETES, DE BLOCOS CERÂMICOS FURADOS NA HORIZONTAL DE 9X19X19CM (UNIDADE: BLOCOXKM). AF_07/2019</v>
          </cell>
          <cell r="D7543" t="str">
            <v>UNXKM</v>
          </cell>
          <cell r="E7543" t="str">
            <v>0,63</v>
          </cell>
          <cell r="F7543" t="str">
            <v>0,70</v>
          </cell>
        </row>
        <row r="7544">
          <cell r="A7544" t="str">
            <v>100217</v>
          </cell>
          <cell r="B7544" t="str">
            <v>TRANSPORTE HORIZONTAL COM MANIPULADOR TELESCÓPICO, DE BLOCOS VAZADOS DE CONCRETO DE 19X19X39CM (UNIDADE: BLOCOXKM). AF_07/2019</v>
          </cell>
          <cell r="D7544" t="str">
            <v>UNXKM</v>
          </cell>
          <cell r="E7544" t="str">
            <v>1,94</v>
          </cell>
          <cell r="F7544" t="str">
            <v>2,02</v>
          </cell>
        </row>
        <row r="7545">
          <cell r="A7545" t="str">
            <v>100218</v>
          </cell>
          <cell r="B7545" t="str">
            <v>TRANSPORTE HORIZONTAL COM MANIPULADOR TELESCÓPICO, DE BLOCOS CERÂMICOS FURADOS NA VERTICAL DE 19X19X39CM (UNIDADE: BLOCOXKM). AF_07/2019</v>
          </cell>
          <cell r="D7545" t="str">
            <v>UNXKM</v>
          </cell>
          <cell r="E7545" t="str">
            <v>1,32</v>
          </cell>
          <cell r="F7545" t="str">
            <v>1,38</v>
          </cell>
        </row>
        <row r="7546">
          <cell r="A7546" t="str">
            <v>100219</v>
          </cell>
          <cell r="B7546" t="str">
            <v>TRANSPORTE HORIZONTAL COM MANIPULADOR TELESCÓPICO, DE BLOCOS CERÂMICOS FURADOS NA HORIZONTAL DE 9X19X19CM (UNIDADE: BLOCOXKM). AF_07/2019</v>
          </cell>
          <cell r="D7546" t="str">
            <v>UNXKM</v>
          </cell>
          <cell r="E7546" t="str">
            <v>0,29</v>
          </cell>
          <cell r="F7546" t="str">
            <v>0,30</v>
          </cell>
        </row>
        <row r="7547">
          <cell r="A7547" t="str">
            <v>100220</v>
          </cell>
          <cell r="B7547" t="str">
            <v>TRANSPORTE HORIZONTAL MANUAL, DE CAIXA COM REVESTIMENTO CERÂMICO (UNIDADE: M2XKM). AF_07/2019</v>
          </cell>
          <cell r="D7547" t="str">
            <v>M2XKM</v>
          </cell>
          <cell r="E7547" t="str">
            <v>18,34</v>
          </cell>
          <cell r="F7547" t="str">
            <v>20,25</v>
          </cell>
        </row>
        <row r="7548">
          <cell r="A7548" t="str">
            <v>100221</v>
          </cell>
          <cell r="B7548" t="str">
            <v>TRANSPORTE HORIZONTAL COM CARRINHO DE MÃO, DE CAIXA COM REVESTIMENTO CERÂMICO (UNIDADE: M2XKM). AF_07/2019</v>
          </cell>
          <cell r="D7548" t="str">
            <v>M2XKM</v>
          </cell>
          <cell r="E7548" t="str">
            <v>20,79</v>
          </cell>
          <cell r="F7548" t="str">
            <v>22,95</v>
          </cell>
        </row>
        <row r="7549">
          <cell r="A7549" t="str">
            <v>100222</v>
          </cell>
          <cell r="B7549" t="str">
            <v>TRANSPORTE HORIZONTAL COM CARRINHO PLATAFORMA, DE CAIXA COM REVESTIMENTO CERÂMICO (UNIDADE: M2XKM). AF_07/2019</v>
          </cell>
          <cell r="D7549" t="str">
            <v>M2XKM</v>
          </cell>
          <cell r="E7549" t="str">
            <v>7,87</v>
          </cell>
          <cell r="F7549" t="str">
            <v>8,69</v>
          </cell>
        </row>
        <row r="7550">
          <cell r="A7550" t="str">
            <v>100223</v>
          </cell>
          <cell r="B7550" t="str">
            <v>TRANSPORTE HORIZONTAL COM CARRINHO MINI PÁLETES, DE CAIXA COM REVESTIMENTO CERÂMICO (UNIDADE: M2XKM). AF_07/2019</v>
          </cell>
          <cell r="D7550" t="str">
            <v>M2XKM</v>
          </cell>
          <cell r="E7550" t="str">
            <v>3,68</v>
          </cell>
          <cell r="F7550" t="str">
            <v>4,07</v>
          </cell>
        </row>
        <row r="7551">
          <cell r="A7551" t="str">
            <v>100224</v>
          </cell>
          <cell r="B7551" t="str">
            <v>TRANSPORTE HORIZONTAL COM MANIPULADOR TELESCÓPICO, DE CAIXA COM REVESTIMENTO CERÂMICO (UNIDADE: M2XKM). AF_07/2019</v>
          </cell>
          <cell r="D7551" t="str">
            <v>M2XKM</v>
          </cell>
          <cell r="E7551" t="str">
            <v>1,94</v>
          </cell>
          <cell r="F7551" t="str">
            <v>2,02</v>
          </cell>
        </row>
        <row r="7552">
          <cell r="A7552" t="str">
            <v>100225</v>
          </cell>
          <cell r="B7552" t="str">
            <v>TRANSPORTE HORIZONTAL MANUAL, DE LATA DE 18 LITROS (UNIDADE: LXKM). AF_07/2019</v>
          </cell>
          <cell r="D7552" t="str">
            <v>LXKM</v>
          </cell>
          <cell r="E7552" t="str">
            <v>1,44</v>
          </cell>
          <cell r="F7552" t="str">
            <v>1,59</v>
          </cell>
        </row>
        <row r="7553">
          <cell r="A7553" t="str">
            <v>100226</v>
          </cell>
          <cell r="B7553" t="str">
            <v>TRANSPORTE HORIZONTAL COM CARRINHO PLATAFORMA, DE LATA DE 18 LITROS (UNIDADE: LXKM). AF_07/2019</v>
          </cell>
          <cell r="D7553" t="str">
            <v>LXKM</v>
          </cell>
          <cell r="E7553" t="str">
            <v>0,45</v>
          </cell>
          <cell r="F7553" t="str">
            <v>0,50</v>
          </cell>
        </row>
        <row r="7554">
          <cell r="A7554" t="str">
            <v>100227</v>
          </cell>
          <cell r="B7554" t="str">
            <v>TRANSPORTE HORIZONTAL COM CARRINHO RACIONAL, DE LATA DE 18 LITROS (UNIDADE: LXKM). AF_07/2019</v>
          </cell>
          <cell r="D7554" t="str">
            <v>LXKM</v>
          </cell>
          <cell r="E7554" t="str">
            <v>0,66</v>
          </cell>
          <cell r="F7554" t="str">
            <v>0,73</v>
          </cell>
        </row>
        <row r="7555">
          <cell r="A7555" t="str">
            <v>100228</v>
          </cell>
          <cell r="B7555" t="str">
            <v>TRANSPORTE HORIZONTAL COM MANIPULADOR TELESCÓPICO, DE LATA DE 18 LITROS (UNIDADE: LXKM). AF_07/2019</v>
          </cell>
          <cell r="D7555" t="str">
            <v>LXKM</v>
          </cell>
          <cell r="E7555" t="str">
            <v>0,19</v>
          </cell>
          <cell r="F7555" t="str">
            <v>0,19</v>
          </cell>
        </row>
        <row r="7556">
          <cell r="A7556" t="str">
            <v>100229</v>
          </cell>
          <cell r="B7556" t="str">
            <v>TRANSPORTE VERTICAL MANUAL, 1 PAVIMENTO, DE SACOS DE 50 KG (UNIDADE: KG). AF_07/2019</v>
          </cell>
          <cell r="D7556" t="str">
            <v>KG</v>
          </cell>
          <cell r="E7556" t="str">
            <v>0,00</v>
          </cell>
          <cell r="F7556" t="str">
            <v>0,01</v>
          </cell>
        </row>
        <row r="7557">
          <cell r="A7557" t="str">
            <v>100230</v>
          </cell>
          <cell r="B7557" t="str">
            <v>TRANSPORTE VERTICAL MANUAL, 1 PAVIMENTO, DE SACOS DE 30 KG (UNIDADE: KG). AF_07/2019</v>
          </cell>
          <cell r="D7557" t="str">
            <v>KG</v>
          </cell>
          <cell r="E7557" t="str">
            <v>0,01</v>
          </cell>
          <cell r="F7557" t="str">
            <v>0,01</v>
          </cell>
        </row>
        <row r="7558">
          <cell r="A7558" t="str">
            <v>100231</v>
          </cell>
          <cell r="B7558" t="str">
            <v>TRANSPORTE VERTICAL MANUAL, 1 PAVIMENTO, DE SACOS DE 20 KG (UNIDADE: KG). AF_07/2019</v>
          </cell>
          <cell r="D7558" t="str">
            <v>KG</v>
          </cell>
          <cell r="E7558" t="str">
            <v>0,02</v>
          </cell>
          <cell r="F7558" t="str">
            <v>0,02</v>
          </cell>
        </row>
        <row r="7559">
          <cell r="A7559" t="str">
            <v>100232</v>
          </cell>
          <cell r="B7559" t="str">
            <v>TRANSPORTE VERTICAL MANUAL, 1 PAVIMENTO, DE BLOCOS VAZADOS DE CONCRETO OU CERÂMICO DE 19X19X39CM (UNIDADE: BLOCO). AF_07/2019</v>
          </cell>
          <cell r="D7559" t="str">
            <v>UN</v>
          </cell>
          <cell r="E7559" t="str">
            <v>0,24</v>
          </cell>
          <cell r="F7559" t="str">
            <v>0,26</v>
          </cell>
        </row>
        <row r="7560">
          <cell r="A7560" t="str">
            <v>100233</v>
          </cell>
          <cell r="B7560" t="str">
            <v>TRANSPORTE VERTICAL MANUAL, 1 PAVIMENTO, DE BLOCOS CERÂMICOS FURADOS NA HORIZONTAL DE 9X19X19CM (UNIDADE: BLOCO). AF_07/2019</v>
          </cell>
          <cell r="D7560" t="str">
            <v>UN</v>
          </cell>
          <cell r="E7560" t="str">
            <v>0,12</v>
          </cell>
          <cell r="F7560" t="str">
            <v>0,13</v>
          </cell>
        </row>
        <row r="7561">
          <cell r="A7561" t="str">
            <v>100234</v>
          </cell>
          <cell r="B7561" t="str">
            <v>TRANSPORTE VERTICAL MANUAL, 1 PAVIMENTO, DE CAIXA COM REVESTIMENTO CERÂMICO (UNIDADE: M2). AF_07/2019</v>
          </cell>
          <cell r="D7561" t="str">
            <v>M2</v>
          </cell>
          <cell r="E7561" t="str">
            <v>0,36</v>
          </cell>
          <cell r="F7561" t="str">
            <v>0,40</v>
          </cell>
        </row>
        <row r="7562">
          <cell r="A7562" t="str">
            <v>100235</v>
          </cell>
          <cell r="B7562" t="str">
            <v>TRANSPORTE VERTICAL MANUAL, 1 PAVIMENTO, DE LATA DE 18 LITROS (UNIDADE: L). AF_07/2019</v>
          </cell>
          <cell r="D7562" t="str">
            <v>L</v>
          </cell>
          <cell r="E7562" t="str">
            <v>0,02</v>
          </cell>
          <cell r="F7562" t="str">
            <v>0,03</v>
          </cell>
        </row>
        <row r="7563">
          <cell r="A7563" t="str">
            <v>100236</v>
          </cell>
          <cell r="B7563" t="str">
            <v>TRANSPORTE HORIZONTAL MANUAL, DE TUBO DE PVC SOLDÁVEL COM DIÂMETRO MENOR OU IGUAL A 60 MM (UNIDADE: MXKM). AF_07/2019</v>
          </cell>
          <cell r="D7563" t="str">
            <v>MXKM</v>
          </cell>
          <cell r="E7563" t="str">
            <v>1,82</v>
          </cell>
          <cell r="F7563" t="str">
            <v>2,02</v>
          </cell>
        </row>
        <row r="7564">
          <cell r="A7564" t="str">
            <v>100237</v>
          </cell>
          <cell r="B7564" t="str">
            <v>TRANSPORTE HORIZONTAL MANUAL, DE TUBO DE PVC SOLDÁVEL COM DIÂMETRO MAIOR QUE 60 MM E MENOR OU IGUAL A 85 MM (UNIDADE: MXKM). AF_07/2019</v>
          </cell>
          <cell r="D7564" t="str">
            <v>MXKM</v>
          </cell>
          <cell r="E7564" t="str">
            <v>2,19</v>
          </cell>
          <cell r="F7564" t="str">
            <v>2,42</v>
          </cell>
        </row>
        <row r="7565">
          <cell r="A7565" t="str">
            <v>100238</v>
          </cell>
          <cell r="B7565" t="str">
            <v>TRANSPORTE HORIZONTAL MANUAL, DE TUBO DE CPVC COM DIÂMETRO MENOR OU IGUAL A 73 MM (UNIDADE: MXKM). AF_07/2019</v>
          </cell>
          <cell r="D7565" t="str">
            <v>MXKM</v>
          </cell>
          <cell r="E7565" t="str">
            <v>3,51</v>
          </cell>
          <cell r="F7565" t="str">
            <v>3,87</v>
          </cell>
        </row>
        <row r="7566">
          <cell r="A7566" t="str">
            <v>100239</v>
          </cell>
          <cell r="B7566" t="str">
            <v>TRANSPORTE HORIZONTAL MANUAL, DE TUBO DE CPVC COM DIÂMETRO MAIOR QUE 73 MM E MENOR OU IGUAL A 89 MM (UNIDADE: MXKM). AF_07/2019</v>
          </cell>
          <cell r="D7566" t="str">
            <v>MXKM</v>
          </cell>
          <cell r="E7566" t="str">
            <v>4,38</v>
          </cell>
          <cell r="F7566" t="str">
            <v>4,84</v>
          </cell>
        </row>
        <row r="7567">
          <cell r="A7567" t="str">
            <v>100240</v>
          </cell>
          <cell r="B7567" t="str">
            <v>TRANSPORTE HORIZONTAL MANUAL, DE TUBO DE PPR - PN12 OU PN25 - COM DIÂMETRO MENOR OU IGUAL A 50 MM (UNIDADE: MXKM). AF_07/2019</v>
          </cell>
          <cell r="D7567" t="str">
            <v>MXKM</v>
          </cell>
          <cell r="E7567" t="str">
            <v>2,63</v>
          </cell>
          <cell r="F7567" t="str">
            <v>2,90</v>
          </cell>
        </row>
        <row r="7568">
          <cell r="A7568" t="str">
            <v>100241</v>
          </cell>
          <cell r="B7568" t="str">
            <v>TRANSPORTE HORIZONTAL MANUAL, DE TUBO DE PPR - PN12 OU PN25 - COM DIÂMETRO MAIOR QUE 50 MM E MENOR OU IGUAL A 75 MM (UNIDADE: MXKM). AF_07/2019</v>
          </cell>
          <cell r="D7568" t="str">
            <v>MXKM</v>
          </cell>
          <cell r="E7568" t="str">
            <v>4,38</v>
          </cell>
          <cell r="F7568" t="str">
            <v>4,84</v>
          </cell>
        </row>
        <row r="7569">
          <cell r="A7569" t="str">
            <v>100242</v>
          </cell>
          <cell r="B7569" t="str">
            <v>TRANSPORTE HORIZONTAL MANUAL, DE TUBO DE PPR - PN12 OU PN25 - COM DIÂMETRO MAIOR QUE 75 MM E MENOR OU IGUAL A 110 MM (UNIDADE: MXKM). AF_07/2019</v>
          </cell>
          <cell r="D7569" t="str">
            <v>MXKM</v>
          </cell>
          <cell r="E7569" t="str">
            <v>12,96</v>
          </cell>
          <cell r="F7569" t="str">
            <v>14,31</v>
          </cell>
        </row>
        <row r="7570">
          <cell r="A7570" t="str">
            <v>100243</v>
          </cell>
          <cell r="B7570" t="str">
            <v>TRANSPORTE HORIZONTAL MANUAL, DE TUBO DE COBRE - CLASSE E - COM DIÂMETRO MENOR OU IGUAL A 54 MM (UNIDADE: MXKM). AF_07/2019</v>
          </cell>
          <cell r="D7570" t="str">
            <v>MXKM</v>
          </cell>
          <cell r="E7570" t="str">
            <v>2,10</v>
          </cell>
          <cell r="F7570" t="str">
            <v>2,32</v>
          </cell>
        </row>
        <row r="7571">
          <cell r="A7571" t="str">
            <v>100244</v>
          </cell>
          <cell r="B7571" t="str">
            <v>TRANSPORTE HORIZONTAL MANUAL, DE TUBO DE COBRE - CLASSE E - COM DIÂMETRO MAIOR QUE 54 MM E MENOR OU IGUAL A 79 MM (UNIDADE: MXKM). AF_07/2019</v>
          </cell>
          <cell r="D7571" t="str">
            <v>MXKM</v>
          </cell>
          <cell r="E7571" t="str">
            <v>2,63</v>
          </cell>
          <cell r="F7571" t="str">
            <v>2,90</v>
          </cell>
        </row>
        <row r="7572">
          <cell r="A7572" t="str">
            <v>100245</v>
          </cell>
          <cell r="B7572" t="str">
            <v>TRANSPORTE HORIZONTAL MANUAL, DE TUBO DE COBRE - CLASSE E - COM DIÂMETRO MAIOR QUE 79 MM E MENOR OU IGUAL A 104 MM (UNIDADE: MXKM). AF_07/2019</v>
          </cell>
          <cell r="D7572" t="str">
            <v>MXKM</v>
          </cell>
          <cell r="E7572" t="str">
            <v>5,26</v>
          </cell>
          <cell r="F7572" t="str">
            <v>5,81</v>
          </cell>
        </row>
        <row r="7573">
          <cell r="A7573" t="str">
            <v>100246</v>
          </cell>
          <cell r="B7573" t="str">
            <v>TRANSPORTE HORIZONTAL MANUAL, DE TUBO DE PVC SÉRIE NORMAL - ESGOTO PREDIAL, OU REFORÇADO PARA ESGOTO OU ÁGUAS PLUVIAIS PREDIAL, COM DIÂMETRO MENOR OU IGUAL A 75 MM (UNIDADE: MXKM). AF_07/2019</v>
          </cell>
          <cell r="D7573" t="str">
            <v>MXKM</v>
          </cell>
          <cell r="E7573" t="str">
            <v>1,75</v>
          </cell>
          <cell r="F7573" t="str">
            <v>1,93</v>
          </cell>
        </row>
        <row r="7574">
          <cell r="A7574" t="str">
            <v>100247</v>
          </cell>
          <cell r="B7574" t="str">
            <v>TRANSPORTE HORIZONTAL MANUAL, DE TUBO DE PVC SÉRIE NORMAL - ESGOTO PREDIAL, OU REFORÇADO PARA ESGOTO OU ÁGUAS PLUVIAIS PREDIAL, COM DIÂMETRO MAIOR QUE 75 MM E MENOR OU IGUAL A 100 MM (UNIDADE: MXKM). AF_07/2019</v>
          </cell>
          <cell r="D7574" t="str">
            <v>MXKM</v>
          </cell>
          <cell r="E7574" t="str">
            <v>2,19</v>
          </cell>
          <cell r="F7574" t="str">
            <v>2,42</v>
          </cell>
        </row>
        <row r="7575">
          <cell r="A7575" t="str">
            <v>100248</v>
          </cell>
          <cell r="B7575" t="str">
            <v>TRANSPORTE HORIZONTAL MANUAL, DE TUBO DE PVC SÉRIE NORMAL - ESGOTO PREDIAL, OU REFORÇADO PARA ESGOTO OU ÁGUAS PLUVIAIS PREDIAL, COM DIÂMETRO MAIOR QUE 100 MM E MENOR OU IGUAL A 150 MM (UNIDADE: MXKM). AF_07/2019</v>
          </cell>
          <cell r="D7575" t="str">
            <v>MXKM</v>
          </cell>
          <cell r="E7575" t="str">
            <v>8,64</v>
          </cell>
          <cell r="F7575" t="str">
            <v>9,54</v>
          </cell>
        </row>
        <row r="7576">
          <cell r="A7576" t="str">
            <v>100249</v>
          </cell>
          <cell r="B7576" t="str">
            <v>TRANSPORTE HORIZONTAL MANUAL, DE TUBO DE AÇO CARBONO LEVE OU MÉDIO, PRETO OU GALVANIZADO, COM DIÂMETRO MENOR OU IGUAL A 20 MM (UNIDADE: MXKM). AF_07/2019</v>
          </cell>
          <cell r="D7576" t="str">
            <v>MXKM</v>
          </cell>
          <cell r="E7576" t="str">
            <v>1,75</v>
          </cell>
          <cell r="F7576" t="str">
            <v>1,93</v>
          </cell>
        </row>
        <row r="7577">
          <cell r="A7577" t="str">
            <v>100250</v>
          </cell>
          <cell r="B7577" t="str">
            <v>TRANSPORTE HORIZONTAL MANUAL, DE TUBO DE AÇO CARBONO LEVE OU MÉDIO, PRETO OU GALVANIZADO, COM DIÂMETRO MAIOR QUE 20 MM E MENOR OU IGUAL A 32 MM (UNIDADE: MXKM). AF_07/2019</v>
          </cell>
          <cell r="D7577" t="str">
            <v>MXKM</v>
          </cell>
          <cell r="E7577" t="str">
            <v>2,92</v>
          </cell>
          <cell r="F7577" t="str">
            <v>3,22</v>
          </cell>
        </row>
        <row r="7578">
          <cell r="A7578" t="str">
            <v>100251</v>
          </cell>
          <cell r="B7578" t="str">
            <v>TRANSPORTE HORIZONTAL MANUAL, DE TUBO DE AÇO CARBONO LEVE OU MÉDIO, PRETO OU GALVANIZADO, COM DIÂMETRO MAIOR QUE 32 MM E MENOR OU IGUAL A 65 MM (UNIDADE: MXKM). AF_07/2019</v>
          </cell>
          <cell r="D7578" t="str">
            <v>MXKM</v>
          </cell>
          <cell r="E7578" t="str">
            <v>8,64</v>
          </cell>
          <cell r="F7578" t="str">
            <v>9,54</v>
          </cell>
        </row>
        <row r="7579">
          <cell r="A7579" t="str">
            <v>100252</v>
          </cell>
          <cell r="B7579" t="str">
            <v>TRANSPORTE HORIZONTAL MANUAL, DE TUBO DE AÇO CARBONO LEVE OU MÉDIO, PRETO OU GALVANIZADO, COM DIÂMETRO MAIOR QUE 65 MM E MENOR OU IGUAL A 90 MM (UNIDADE: MXKM). AF_07/2019</v>
          </cell>
          <cell r="D7579" t="str">
            <v>MXKM</v>
          </cell>
          <cell r="E7579" t="str">
            <v>12,96</v>
          </cell>
          <cell r="F7579" t="str">
            <v>14,31</v>
          </cell>
        </row>
        <row r="7580">
          <cell r="A7580" t="str">
            <v>100253</v>
          </cell>
          <cell r="B7580" t="str">
            <v>TRANSPORTE HORIZONTAL MANUAL, DE TUBO DE AÇO CARBONO LEVE OU MÉDIO, PRETO OU GALVANIZADO, COM DIÂMETRO MAIOR QUE 90 MM E MENOR OU IGUAL A 125 MM (UNIDADE: MXKM). AF_07/2019</v>
          </cell>
          <cell r="D7580" t="str">
            <v>MXKM</v>
          </cell>
          <cell r="E7580" t="str">
            <v>17,28</v>
          </cell>
          <cell r="F7580" t="str">
            <v>19,08</v>
          </cell>
        </row>
        <row r="7581">
          <cell r="A7581" t="str">
            <v>100254</v>
          </cell>
          <cell r="B7581" t="str">
            <v>TRANSPORTE HORIZONTAL MANUAL, DE TUBO DE AÇO CARBONO LEVE OU MÉDIO, PRETO OU GALVANIZADO, COM DIÂMETRO MAIOR QUE 125 MM E MENOR OU IGUAL A 150 MM (UNIDADE: MXKM). AF_07/2019</v>
          </cell>
          <cell r="D7581" t="str">
            <v>MXKM</v>
          </cell>
          <cell r="E7581" t="str">
            <v>25,93</v>
          </cell>
          <cell r="F7581" t="str">
            <v>28,63</v>
          </cell>
        </row>
        <row r="7582">
          <cell r="A7582" t="str">
            <v>100255</v>
          </cell>
          <cell r="B7582" t="str">
            <v>TRANSPORTE HORIZONTAL MANUAL, DE TÁBUAS DE MADEIRA COM SEÇÃO TRANSVERSAL DE 2,5 X 25 CM E 2,5 X 30 CM (UNIDADE: MXKM). AF_07/2019</v>
          </cell>
          <cell r="D7582" t="str">
            <v>MXKM</v>
          </cell>
          <cell r="E7582" t="str">
            <v>8,77</v>
          </cell>
          <cell r="F7582" t="str">
            <v>9,68</v>
          </cell>
        </row>
        <row r="7583">
          <cell r="A7583" t="str">
            <v>100256</v>
          </cell>
          <cell r="B7583" t="str">
            <v>TRANSPORTE HORIZONTAL MANUAL, DE CAIBROS DE MADEIRA COM SEÇÃO TRANSVERSAL DE 7,5 X 6 CM E 6 X 8 CM (UNIDADE: MXKM). AF_07/2019</v>
          </cell>
          <cell r="D7583" t="str">
            <v>MXKM</v>
          </cell>
          <cell r="E7583" t="str">
            <v>5,85</v>
          </cell>
          <cell r="F7583" t="str">
            <v>6,45</v>
          </cell>
        </row>
        <row r="7584">
          <cell r="A7584" t="str">
            <v>100257</v>
          </cell>
          <cell r="B7584" t="str">
            <v>TRANSPORTE HORIZONTAL MANUAL, DE RIPAS DE MADEIRA COM SEÇÃO TRANSVERSAL DE 1 X 5 CM E 2 X 5 CM (UNIDADE: MXKM). AF_07/2019</v>
          </cell>
          <cell r="D7584" t="str">
            <v>MXKM</v>
          </cell>
          <cell r="E7584" t="str">
            <v>3,51</v>
          </cell>
          <cell r="F7584" t="str">
            <v>3,87</v>
          </cell>
        </row>
        <row r="7585">
          <cell r="A7585" t="str">
            <v>100258</v>
          </cell>
          <cell r="B7585" t="str">
            <v>TRANSPORTE HORIZONTAL MANUAL, DE VIGAS DE MADEIRA COM SEÇÃO TRANSVERSAL DE 5 X 12 CM (UNIDADE: MXKM). AF_07/2019</v>
          </cell>
          <cell r="D7585" t="str">
            <v>MXKM</v>
          </cell>
          <cell r="E7585" t="str">
            <v>8,77</v>
          </cell>
          <cell r="F7585" t="str">
            <v>9,68</v>
          </cell>
        </row>
        <row r="7586">
          <cell r="A7586" t="str">
            <v>100259</v>
          </cell>
          <cell r="B7586" t="str">
            <v>TRANSPORTE HORIZONTAL MANUAL, DE VIGAS DE MADEIRA COM SEÇÃO TRANSVERSAL DE 6 X 16 CM (UNIDADE: MXKM). AF_07/2019</v>
          </cell>
          <cell r="D7586" t="str">
            <v>MXKM</v>
          </cell>
          <cell r="E7586" t="str">
            <v>17,28</v>
          </cell>
          <cell r="F7586" t="str">
            <v>19,08</v>
          </cell>
        </row>
        <row r="7587">
          <cell r="A7587" t="str">
            <v>100260</v>
          </cell>
          <cell r="B7587" t="str">
            <v>TRANSPORTE HORIZONTAL MANUAL, DE VERGALHÕES DE AÇO COM DIÂMETRO DE 5 MM (UNIDADE: KGXKM). AF_07/2019</v>
          </cell>
          <cell r="D7587" t="str">
            <v>KGXKM</v>
          </cell>
          <cell r="E7587" t="str">
            <v>5,69</v>
          </cell>
          <cell r="F7587" t="str">
            <v>6,29</v>
          </cell>
        </row>
        <row r="7588">
          <cell r="A7588" t="str">
            <v>100261</v>
          </cell>
          <cell r="B7588" t="str">
            <v>TRANSPORTE HORIZONTAL MANUAL, DE VERGALHÕES DE AÇO COM DIÂMETRO DE 6,3 MM (UNIDADE: KGXKM). AF_07/2019</v>
          </cell>
          <cell r="D7588" t="str">
            <v>KGXKM</v>
          </cell>
          <cell r="E7588" t="str">
            <v>3,58</v>
          </cell>
          <cell r="F7588" t="str">
            <v>3,95</v>
          </cell>
        </row>
        <row r="7589">
          <cell r="A7589" t="str">
            <v>100262</v>
          </cell>
          <cell r="B7589" t="str">
            <v>TRANSPORTE HORIZONTAL MANUAL, DE VERGALHÕES DE AÇO COM DIÂMETRO DE 8 MM (UNIDADE: KGXKM). AF_07/2019</v>
          </cell>
          <cell r="D7589" t="str">
            <v>KGXKM</v>
          </cell>
          <cell r="E7589" t="str">
            <v>2,22</v>
          </cell>
          <cell r="F7589" t="str">
            <v>2,45</v>
          </cell>
        </row>
        <row r="7590">
          <cell r="A7590" t="str">
            <v>100263</v>
          </cell>
          <cell r="B7590" t="str">
            <v>TRANSPORTE HORIZONTAL MANUAL, DE VERGALHÕES DE AÇO COM DIÂMETRO DE 10 MM; 12,5 MM; 16 MM; 20 MM; 25 MM OU 32 MM (UNIDADE: KGXKM). AF_07/2019</v>
          </cell>
          <cell r="D7590" t="str">
            <v>KGXKM</v>
          </cell>
          <cell r="E7590" t="str">
            <v>1,42</v>
          </cell>
          <cell r="F7590" t="str">
            <v>1,57</v>
          </cell>
        </row>
        <row r="7591">
          <cell r="A7591" t="str">
            <v>100264</v>
          </cell>
          <cell r="B7591" t="str">
            <v>TRANSPORTE HORIZONTAL MANUAL, DE JANELA (UNIDADE: M2XKM). AF_07/2019</v>
          </cell>
          <cell r="D7591" t="str">
            <v>M2XKM</v>
          </cell>
          <cell r="E7591" t="str">
            <v>25,89</v>
          </cell>
          <cell r="F7591" t="str">
            <v>28,58</v>
          </cell>
        </row>
        <row r="7592">
          <cell r="A7592" t="str">
            <v>100265</v>
          </cell>
          <cell r="B7592" t="str">
            <v>TRANSPORTE VERTICAL MANUAL, 1 PAVIMENTO, DE JANELA (UNIDADE: M2). AF_07/2019</v>
          </cell>
          <cell r="D7592" t="str">
            <v>M2</v>
          </cell>
          <cell r="E7592" t="str">
            <v>0,54</v>
          </cell>
          <cell r="F7592" t="str">
            <v>0,60</v>
          </cell>
        </row>
        <row r="7593">
          <cell r="A7593" t="str">
            <v>100266</v>
          </cell>
          <cell r="B7593" t="str">
            <v>TRANSPORTE HORIZONTAL MANUAL, DE PORTA (UNIDADE: UNIDXKM). AF_07/2019</v>
          </cell>
          <cell r="D7593" t="str">
            <v>UNXKM</v>
          </cell>
          <cell r="E7593" t="str">
            <v>55,03</v>
          </cell>
          <cell r="F7593" t="str">
            <v>60,75</v>
          </cell>
        </row>
        <row r="7594">
          <cell r="A7594" t="str">
            <v>100267</v>
          </cell>
          <cell r="B7594" t="str">
            <v>TRANSPORTE VERTICAL MANUAL, 1 PAVIMENTO, DE PORTA (UNIDADE: UNID). AF_07/2019</v>
          </cell>
          <cell r="D7594" t="str">
            <v>UN</v>
          </cell>
          <cell r="E7594" t="str">
            <v>1,09</v>
          </cell>
          <cell r="F7594" t="str">
            <v>1,20</v>
          </cell>
        </row>
        <row r="7595">
          <cell r="A7595" t="str">
            <v>100268</v>
          </cell>
          <cell r="B7595" t="str">
            <v>TRANSPORTE HORIZONTAL MANUAL, DE BANCADA DE MÁRMORE OU GRANITO PARA COZINHA/LAVATÓRIO OU MÁRMORE SINTÉTICO COM CUBA INTEGRADA (UNIDADE: UNIDXKM). AF_07/2019</v>
          </cell>
          <cell r="D7595" t="str">
            <v>UNXKM</v>
          </cell>
          <cell r="E7595" t="str">
            <v>55,03</v>
          </cell>
          <cell r="F7595" t="str">
            <v>60,75</v>
          </cell>
        </row>
        <row r="7596">
          <cell r="A7596" t="str">
            <v>100269</v>
          </cell>
          <cell r="B7596" t="str">
            <v>TRANSPORTE VERTICAL, BANCADA DE MÁRMORE OU GRANITO PARA COZINHA/LAVATÓRIO OU MÁRMORE SINTÉTICO COM CUBA INTEGRADA, MANUAL, 1 PAVIMENTO, (UNIDADE: UNID). AF_07/2019</v>
          </cell>
          <cell r="D7596" t="str">
            <v>UN</v>
          </cell>
          <cell r="E7596" t="str">
            <v>1,09</v>
          </cell>
          <cell r="F7596" t="str">
            <v>1,20</v>
          </cell>
        </row>
        <row r="7597">
          <cell r="A7597" t="str">
            <v>100270</v>
          </cell>
          <cell r="B7597" t="str">
            <v>TRANSPORTE HORIZONTAL COM CARRINHO PLATAFORMA, DE BANCADA DE MÁRMORE OU GRANITO PARA COZINHA/LAVATÓRIO OU MÁRMORE SINTÉTICO COM CUBA INTEGRADA (UNIDADE: UNIDXKM). AF_07/2019</v>
          </cell>
          <cell r="D7597" t="str">
            <v>UNXKM</v>
          </cell>
          <cell r="E7597" t="str">
            <v>41,25</v>
          </cell>
          <cell r="F7597" t="str">
            <v>45,54</v>
          </cell>
        </row>
        <row r="7598">
          <cell r="A7598" t="str">
            <v>100271</v>
          </cell>
          <cell r="B7598" t="str">
            <v>TRANSPORTE HORIZONTAL MANUAL, DE VIDRO (UNIDADE: M2XKM). AF_07/2019</v>
          </cell>
          <cell r="D7598" t="str">
            <v>M2XKM</v>
          </cell>
          <cell r="E7598" t="str">
            <v>41,27</v>
          </cell>
          <cell r="F7598" t="str">
            <v>45,56</v>
          </cell>
        </row>
        <row r="7599">
          <cell r="A7599" t="str">
            <v>100272</v>
          </cell>
          <cell r="B7599" t="str">
            <v>TRANSPORTE VERTICAL MANUAL, 1 PAVIMENTO, DE VIDRO (UNIDADE: M2). AF_07/2019</v>
          </cell>
          <cell r="D7599" t="str">
            <v>M2</v>
          </cell>
          <cell r="E7599" t="str">
            <v>0,81</v>
          </cell>
          <cell r="F7599" t="str">
            <v>0,90</v>
          </cell>
        </row>
        <row r="7600">
          <cell r="A7600" t="str">
            <v>100273</v>
          </cell>
          <cell r="B7600" t="str">
            <v>TRANSPORTE HORIZONTAL MANUAL, DE TELA DE AÇO (UNIDADE: KGXKM). AF_07/2019</v>
          </cell>
          <cell r="D7600" t="str">
            <v>KGXKM</v>
          </cell>
          <cell r="E7600" t="str">
            <v>2,15</v>
          </cell>
          <cell r="F7600" t="str">
            <v>2,37</v>
          </cell>
        </row>
        <row r="7601">
          <cell r="A7601" t="str">
            <v>100274</v>
          </cell>
          <cell r="B7601" t="str">
            <v>TRANSPORTE HORIZONTAL MANUAL, DE COMPENSADO DE MADEIRA (UNIDADE: M2XKM). AF_07/2019</v>
          </cell>
          <cell r="D7601" t="str">
            <v>M2XKM</v>
          </cell>
          <cell r="E7601" t="str">
            <v>18,35</v>
          </cell>
          <cell r="F7601" t="str">
            <v>20,26</v>
          </cell>
        </row>
        <row r="7602">
          <cell r="A7602" t="str">
            <v>100275</v>
          </cell>
          <cell r="B7602" t="str">
            <v>TRANSPORTE HORIZONTAL MANUAL, DE TELHA TERMOACÚSTICA OU TELHA DE AÇO ZINCADO (UNIDADE: M2XKM). AF_07/2019</v>
          </cell>
          <cell r="D7602" t="str">
            <v>M2XKM</v>
          </cell>
          <cell r="E7602" t="str">
            <v>11,86</v>
          </cell>
          <cell r="F7602" t="str">
            <v>13,10</v>
          </cell>
        </row>
        <row r="7603">
          <cell r="A7603" t="str">
            <v>100276</v>
          </cell>
          <cell r="B7603" t="str">
            <v>TRANSPORTE HORIZONTAL MANUAL, DE TELHA DE FIBROCIMENTO OU TELHA ESTRUTURAL DE FIBROCIMENTO, CANALETE 90 OU KALHETÃO (UNIDADE: M2XKM). AF_07/2019</v>
          </cell>
          <cell r="D7603" t="str">
            <v>M2XKM</v>
          </cell>
          <cell r="E7603" t="str">
            <v>21,65</v>
          </cell>
          <cell r="F7603" t="str">
            <v>23,90</v>
          </cell>
        </row>
        <row r="7604">
          <cell r="A7604" t="str">
            <v>100277</v>
          </cell>
          <cell r="B7604" t="str">
            <v>TRANSPORTE HORIZONTAL COM MANIPULADOR TELESCÓPICO, DE TELHAS TERMOACÚSTICAS, FIBROCIMENTO, AÇO ZINCADO, FIBROCIMENTO ESTRUTURAL, CANALETE 90 OU KALHETÃO (UNIDADE: M2XKM). AF_07/2019</v>
          </cell>
          <cell r="D7604" t="str">
            <v>M2XKM</v>
          </cell>
          <cell r="E7604" t="str">
            <v>1,23</v>
          </cell>
          <cell r="F7604" t="str">
            <v>1,29</v>
          </cell>
        </row>
        <row r="7605">
          <cell r="A7605" t="str">
            <v>100278</v>
          </cell>
          <cell r="B7605" t="str">
            <v>TRANSPORTE HORIZONTAL MANUAL, DE BACIA SANITÁRIA, CAIXA ACOPLADA, TANQUE OU PIA (UNIDADE: UNIDXKM). AF_07/2019</v>
          </cell>
          <cell r="D7605" t="str">
            <v>UNXKM</v>
          </cell>
          <cell r="E7605" t="str">
            <v>26,32</v>
          </cell>
          <cell r="F7605" t="str">
            <v>29,06</v>
          </cell>
        </row>
        <row r="7606">
          <cell r="A7606" t="str">
            <v>100279</v>
          </cell>
          <cell r="B7606" t="str">
            <v>TRANSPORTE VERTICAL MANUAL, 1 PAVIMENTO, DE BACIA SANITÁRIA, CAIXA ACOPLADA, TANQUE OU PIA (UNIDADE: UNID). AF_07/2019</v>
          </cell>
          <cell r="D7606" t="str">
            <v>UN</v>
          </cell>
          <cell r="E7606" t="str">
            <v>0,51</v>
          </cell>
          <cell r="F7606" t="str">
            <v>0,56</v>
          </cell>
        </row>
        <row r="7607">
          <cell r="A7607" t="str">
            <v>100280</v>
          </cell>
          <cell r="B7607" t="str">
            <v>TRANSPORTE HORIZONTAL COM CARRINHO PLATAFORMA, DE BACIA SANITÁRIA, CAIXA ACOPLADA, TANQUE OU PIA (UNIDADE: UNIDXKM). AF_07/2019</v>
          </cell>
          <cell r="D7607" t="str">
            <v>UNXKM</v>
          </cell>
          <cell r="E7607" t="str">
            <v>12,09</v>
          </cell>
          <cell r="F7607" t="str">
            <v>13,34</v>
          </cell>
        </row>
        <row r="7608">
          <cell r="A7608" t="str">
            <v>100281</v>
          </cell>
          <cell r="B7608" t="str">
            <v>TRANSPORTE HORIZONTAL COM MANIPULADOR TELESCÓPICO, DE BACIA SANITÁRIA, CAIXA ACOPLADA, TANQUE OU PIA (UNIDADE: UNIDXKM). AF_07/2019</v>
          </cell>
          <cell r="D7608" t="str">
            <v>UNXKM</v>
          </cell>
          <cell r="E7608" t="str">
            <v>2,37</v>
          </cell>
          <cell r="F7608" t="str">
            <v>2,47</v>
          </cell>
        </row>
        <row r="7609">
          <cell r="A7609" t="str">
            <v>100282</v>
          </cell>
          <cell r="B7609" t="str">
            <v>TRANSPORTE HORIZONTAL MANUAL, DE TELHA DE CONCRETO OU CERÂMICA (UNIDADE: M2XKM). AF_07/2019</v>
          </cell>
          <cell r="D7609" t="str">
            <v>M2XKM</v>
          </cell>
          <cell r="E7609" t="str">
            <v>103,10</v>
          </cell>
          <cell r="F7609" t="str">
            <v>113,82</v>
          </cell>
        </row>
        <row r="7610">
          <cell r="A7610" t="str">
            <v>100283</v>
          </cell>
          <cell r="B7610" t="str">
            <v>TRANSPORTE HORIZONTAL COM CARRINHO PLATAFORMA, DE TELHA DE CONCRETO OU CERÂMICA (UNIDADE: M2XKM). AF_07/2019</v>
          </cell>
          <cell r="D7610" t="str">
            <v>M2XKM</v>
          </cell>
          <cell r="E7610" t="str">
            <v>16,65</v>
          </cell>
          <cell r="F7610" t="str">
            <v>18,38</v>
          </cell>
        </row>
        <row r="7611">
          <cell r="A7611" t="str">
            <v>100284</v>
          </cell>
          <cell r="B7611" t="str">
            <v>TRANSPORTE HORIZONTAL COM MANIPULADOR TELESCÓPICO, DE TELHA DE CONCRETO OU CERÂMICA (UNIDADE: M2XKM). AF_07/2019</v>
          </cell>
          <cell r="D7611" t="str">
            <v>M2XKM</v>
          </cell>
          <cell r="E7611" t="str">
            <v>6,96</v>
          </cell>
          <cell r="F7611" t="str">
            <v>7,25</v>
          </cell>
        </row>
        <row r="7612">
          <cell r="A7612" t="str">
            <v>100285</v>
          </cell>
          <cell r="B7612" t="str">
            <v>TRANSPORTE HORIZONTAL MANUAL, DE BARRAMENTO BLINDADO (UNIDADE: MXKM). AF_07/2019</v>
          </cell>
          <cell r="D7612" t="str">
            <v>MXKM</v>
          </cell>
          <cell r="E7612" t="str">
            <v>27,70</v>
          </cell>
          <cell r="F7612" t="str">
            <v>30,58</v>
          </cell>
        </row>
        <row r="7613">
          <cell r="A7613" t="str">
            <v>100286</v>
          </cell>
          <cell r="B7613" t="str">
            <v>TRANSPORTE HORIZONTAL COM CARRINHO PLATAFORMA, DE BARRAMENTO BLINDADO (UNIDADE: MXKM). AF_07/2019</v>
          </cell>
          <cell r="D7613" t="str">
            <v>MXKM</v>
          </cell>
          <cell r="E7613" t="str">
            <v>9,02</v>
          </cell>
          <cell r="F7613" t="str">
            <v>9,96</v>
          </cell>
        </row>
        <row r="7614">
          <cell r="A7614" t="str">
            <v>100287</v>
          </cell>
          <cell r="B7614" t="str">
            <v>TRANSPORTE HORIZONTAL MANUAL, DE CALHA QUADRADA NÚMERO 24  CORTE 33 (UNIDADE: MXKM). AF_07/2019</v>
          </cell>
          <cell r="D7614" t="str">
            <v>MXKM</v>
          </cell>
          <cell r="E7614" t="str">
            <v>8,64</v>
          </cell>
          <cell r="F7614" t="str">
            <v>9,54</v>
          </cell>
        </row>
        <row r="7615">
          <cell r="A7615" t="str">
            <v>84117</v>
          </cell>
          <cell r="B7615" t="str">
            <v>RASPAGEM / CALAFETACAO TACOS MADEIRA 1 DEMAO CERA</v>
          </cell>
          <cell r="D7615" t="str">
            <v>M2</v>
          </cell>
          <cell r="E7615" t="str">
            <v>17,07</v>
          </cell>
          <cell r="F7615" t="str">
            <v>18,90</v>
          </cell>
        </row>
        <row r="7616">
          <cell r="A7616" t="str">
            <v>84120</v>
          </cell>
          <cell r="B7616" t="str">
            <v>ENCERAMENTO MANUAL EM MADEIRA - 3 DEMAOS</v>
          </cell>
          <cell r="D7616" t="str">
            <v>M2</v>
          </cell>
          <cell r="E7616" t="str">
            <v>10,95</v>
          </cell>
          <cell r="F7616" t="str">
            <v>11,52</v>
          </cell>
        </row>
        <row r="7617">
          <cell r="A7617" t="str">
            <v>99802</v>
          </cell>
          <cell r="B7617" t="str">
            <v>LIMPEZA DE PISO CERÂMICO OU PORCELANATO COM VASSOURA A SECO. AF_04/2019</v>
          </cell>
          <cell r="D7617" t="str">
            <v>M2</v>
          </cell>
          <cell r="E7617" t="str">
            <v>0,35</v>
          </cell>
          <cell r="F7617" t="str">
            <v>0,39</v>
          </cell>
        </row>
        <row r="7618">
          <cell r="A7618" t="str">
            <v>99803</v>
          </cell>
          <cell r="B7618" t="str">
            <v>LIMPEZA DE PISO CERÂMICO OU PORCELANATO COM PANO ÚMIDO. AF_04/2019</v>
          </cell>
          <cell r="D7618" t="str">
            <v>M2</v>
          </cell>
          <cell r="E7618" t="str">
            <v>1,37</v>
          </cell>
          <cell r="F7618" t="str">
            <v>1,51</v>
          </cell>
        </row>
        <row r="7619">
          <cell r="A7619" t="str">
            <v>99805</v>
          </cell>
          <cell r="B7619" t="str">
            <v>LIMPEZA DE PISO CERÂMICO OU COM PEDRAS RÚSTICAS UTILIZANDO ÁCIDO MURIÁTICO. AF_04/2019</v>
          </cell>
          <cell r="D7619" t="str">
            <v>M2</v>
          </cell>
          <cell r="E7619" t="str">
            <v>7,15</v>
          </cell>
          <cell r="F7619" t="str">
            <v>7,88</v>
          </cell>
        </row>
        <row r="7620">
          <cell r="A7620" t="str">
            <v>99806</v>
          </cell>
          <cell r="B7620" t="str">
            <v>LIMPEZA DE REVESTIMENTO CERÂMICO EM PAREDE COM PANO ÚMIDO AF_04/2019</v>
          </cell>
          <cell r="D7620" t="str">
            <v>M2</v>
          </cell>
          <cell r="E7620" t="str">
            <v>0,56</v>
          </cell>
          <cell r="F7620" t="str">
            <v>0,62</v>
          </cell>
        </row>
        <row r="7621">
          <cell r="A7621" t="str">
            <v>99808</v>
          </cell>
          <cell r="B7621" t="str">
            <v>LIMPEZA DE REVESTIMENTO CERÂMICO EM PAREDE UTILIZANDO ÁCIDO MURIÁTICO. AF_04/2019</v>
          </cell>
          <cell r="D7621" t="str">
            <v>M2</v>
          </cell>
          <cell r="E7621" t="str">
            <v>2,35</v>
          </cell>
          <cell r="F7621" t="str">
            <v>2,57</v>
          </cell>
        </row>
        <row r="7622">
          <cell r="A7622" t="str">
            <v>99809</v>
          </cell>
          <cell r="B7622" t="str">
            <v>LIMPEZA DE PISO DE LADRILHO HIDRÁULICO COM PANO ÚMIDO. AF_04/2019</v>
          </cell>
          <cell r="D7622" t="str">
            <v>M2</v>
          </cell>
          <cell r="E7622" t="str">
            <v>3,89</v>
          </cell>
          <cell r="F7622" t="str">
            <v>4,30</v>
          </cell>
        </row>
        <row r="7623">
          <cell r="A7623" t="str">
            <v>99811</v>
          </cell>
          <cell r="B7623" t="str">
            <v>LIMPEZA DE CONTRAPISO COM VASSOURA A SECO. AF_04/2019</v>
          </cell>
          <cell r="D7623" t="str">
            <v>M2</v>
          </cell>
          <cell r="E7623" t="str">
            <v>2,33</v>
          </cell>
          <cell r="F7623" t="str">
            <v>2,57</v>
          </cell>
        </row>
        <row r="7624">
          <cell r="A7624" t="str">
            <v>99812</v>
          </cell>
          <cell r="B7624" t="str">
            <v>LIMPEZA DE LADRILHO HIDRÁULICO EM PAREDE COM PANO ÚMIDO. AF_04/2019</v>
          </cell>
          <cell r="D7624" t="str">
            <v>M2</v>
          </cell>
          <cell r="E7624" t="str">
            <v>0,74</v>
          </cell>
          <cell r="F7624" t="str">
            <v>0,82</v>
          </cell>
        </row>
        <row r="7625">
          <cell r="A7625" t="str">
            <v>99814</v>
          </cell>
          <cell r="B7625" t="str">
            <v>LIMPEZA DE SUPERFÍCIE COM JATO DE ALTA PRESSÃO. AF_04/2019</v>
          </cell>
          <cell r="D7625" t="str">
            <v>M2</v>
          </cell>
          <cell r="E7625" t="str">
            <v>1,26</v>
          </cell>
          <cell r="F7625" t="str">
            <v>1,39</v>
          </cell>
        </row>
        <row r="7626">
          <cell r="A7626" t="str">
            <v>99822</v>
          </cell>
          <cell r="B7626" t="str">
            <v>LIMPEZA DE PORTA DE MADEIRA. AF_04/2019</v>
          </cell>
          <cell r="D7626" t="str">
            <v>M2</v>
          </cell>
          <cell r="E7626" t="str">
            <v>0,66</v>
          </cell>
          <cell r="F7626" t="str">
            <v>0,73</v>
          </cell>
        </row>
        <row r="7627">
          <cell r="A7627" t="str">
            <v>99826</v>
          </cell>
          <cell r="B7627" t="str">
            <v>LIMPEZA DE FORRO REMOVÍVEL COM PANO ÚMIDO. AF_04/2019</v>
          </cell>
          <cell r="D7627" t="str">
            <v>M2</v>
          </cell>
          <cell r="E7627" t="str">
            <v>1,01</v>
          </cell>
          <cell r="F7627" t="str">
            <v>1,12</v>
          </cell>
        </row>
        <row r="7628">
          <cell r="A7628" t="str">
            <v>74163/1</v>
          </cell>
          <cell r="B7628" t="str">
            <v>PERFURACAO DE POCO COM PERFURATRIZ PNEUMATICA</v>
          </cell>
          <cell r="D7628" t="str">
            <v>M</v>
          </cell>
          <cell r="E7628" t="str">
            <v>41,13</v>
          </cell>
          <cell r="F7628" t="str">
            <v>43,79</v>
          </cell>
        </row>
        <row r="7629">
          <cell r="A7629" t="str">
            <v>74163/2</v>
          </cell>
          <cell r="B7629" t="str">
            <v>PERFURACAO DE POCO COM PERFURATRIZ A PERCUSSAO</v>
          </cell>
          <cell r="D7629" t="str">
            <v>M</v>
          </cell>
          <cell r="E7629" t="str">
            <v>68,09</v>
          </cell>
          <cell r="F7629" t="str">
            <v>75,16</v>
          </cell>
        </row>
        <row r="7630">
          <cell r="A7630" t="str">
            <v>84127</v>
          </cell>
          <cell r="B7630" t="str">
            <v>REVESTIMENTO DE POCOS C/ TUBOS DE CONCRETO</v>
          </cell>
          <cell r="D7630" t="str">
            <v>M</v>
          </cell>
          <cell r="E7630" t="str">
            <v>404,85</v>
          </cell>
          <cell r="F7630" t="str">
            <v>411,72</v>
          </cell>
        </row>
        <row r="7631">
          <cell r="A7631" t="str">
            <v>40841</v>
          </cell>
          <cell r="B7631" t="str">
            <v>ABRACADEIRA P/POCOS PROFUNDOS</v>
          </cell>
          <cell r="D7631" t="str">
            <v>UN</v>
          </cell>
          <cell r="E7631" t="str">
            <v>99,43</v>
          </cell>
          <cell r="F7631" t="str">
            <v>108,34</v>
          </cell>
        </row>
        <row r="7632">
          <cell r="A7632" t="str">
            <v>71516</v>
          </cell>
          <cell r="B7632" t="str">
            <v>CONJUNTO DE MANGUEIRA PARA COMBATE A INCENDIO EM FIBRA DE POLIESTER PURA, COM 1.1/2", REVESTIDA INTERNAMENTE, COM 2 LANCES DE 15M CADA</v>
          </cell>
          <cell r="D7632" t="str">
            <v>UN</v>
          </cell>
          <cell r="E7632" t="str">
            <v>540,00</v>
          </cell>
          <cell r="F7632" t="str">
            <v>540,00</v>
          </cell>
        </row>
        <row r="7633">
          <cell r="A7633" t="str">
            <v>73361</v>
          </cell>
          <cell r="B7633" t="str">
            <v>CONCRETO CICLOPICO FCK=10MPA 30% PEDRA DE MAO INCLUSIVE LANCAMENTO</v>
          </cell>
          <cell r="D7633" t="str">
            <v>M3</v>
          </cell>
          <cell r="E7633" t="str">
            <v>325,22</v>
          </cell>
          <cell r="F7633" t="str">
            <v>343,72</v>
          </cell>
        </row>
        <row r="7634">
          <cell r="A7634" t="str">
            <v>73714</v>
          </cell>
          <cell r="B7634" t="str">
            <v>CAIXA PARA RALO C OM GRELHA FOFO 135 KG DE ALV TIJOLO MACICO (7X10X20) PAREDES DE UMA VEZ (0.20 M) DE 0.90X1.20X1.50 M (EXTERNA) COM ARGAMASSA 1:4 CIMENTO:AREIA, BASE CONC FCK=10 MPA, EXCLUSIVE ESCAVACAO E REATERRO.</v>
          </cell>
          <cell r="D7634" t="str">
            <v>UN</v>
          </cell>
          <cell r="E7634" t="str">
            <v>1.290,50</v>
          </cell>
          <cell r="F7634" t="str">
            <v>1.349,54</v>
          </cell>
        </row>
        <row r="7635">
          <cell r="A7635" t="str">
            <v>97010</v>
          </cell>
          <cell r="B7635" t="str">
            <v>GUARDA-CORPO FIXADO EM FÔRMA DE MADEIRA COM TRAVESSÕES EM MADEIRA PREGADA E FECHAMENTO EM TELA DE POLIPROPILENO PARA EDIFICAÇÕES COM ATÉ 2 PAVIMENTOS. AF_11/2017</v>
          </cell>
          <cell r="D7635" t="str">
            <v>M</v>
          </cell>
          <cell r="E7635" t="str">
            <v>36,19</v>
          </cell>
          <cell r="F7635" t="str">
            <v>37,46</v>
          </cell>
        </row>
        <row r="7636">
          <cell r="A7636" t="str">
            <v>97011</v>
          </cell>
          <cell r="B7636" t="str">
            <v>GUARDA-CORPO FIXADO EM FÔRMA DE MADEIRA COM TRAVESSÕES EM MADEIRA PREGADA E FECHAMENTO EM TELA DE POLIPROPILENO PARA EDIFICAÇÕES COM  3 PAVIMENTOS. AF_11/2017</v>
          </cell>
          <cell r="D7636" t="str">
            <v>M</v>
          </cell>
          <cell r="E7636" t="str">
            <v>28,38</v>
          </cell>
          <cell r="F7636" t="str">
            <v>29,65</v>
          </cell>
        </row>
        <row r="7637">
          <cell r="A7637" t="str">
            <v>97012</v>
          </cell>
          <cell r="B7637" t="str">
            <v>GUARDA-CORPO FIXADO EM FÔRMA DE MADEIRA COM TRAVESSÕES EM MADEIRA PREGADA E FECHAMENTO EM TELA DE POLIPROPILENO PARA EDIFICAÇÕES COM ALTURA IGUAL OU SUPERIOR A 4 PAVIMENTOS. AF_11/2017</v>
          </cell>
          <cell r="D7637" t="str">
            <v>M</v>
          </cell>
          <cell r="E7637" t="str">
            <v>24,48</v>
          </cell>
          <cell r="F7637" t="str">
            <v>25,75</v>
          </cell>
        </row>
        <row r="7638">
          <cell r="A7638" t="str">
            <v>97013</v>
          </cell>
          <cell r="B7638" t="str">
            <v>GUARDA-CORPO FIXADO EM FÔRMA DE MADEIRA COM TRAVESSÕES EM MADEIRA PREGADA E FECHAMENTO EM PAINEL COMPENSADO PARA EDIFICAÇÕES COM ATÉ 2 PAVIMENTOS. AF_11/2017</v>
          </cell>
          <cell r="D7638" t="str">
            <v>M</v>
          </cell>
          <cell r="E7638" t="str">
            <v>45,44</v>
          </cell>
          <cell r="F7638" t="str">
            <v>46,77</v>
          </cell>
        </row>
        <row r="7639">
          <cell r="A7639" t="str">
            <v>97014</v>
          </cell>
          <cell r="B7639" t="str">
            <v>GUARDA-CORPO FIXADO EM FÔRMA DE MADEIRA COM TRAVESSÕES EM MADEIRA PREGADA E FECHAMENTO EM PAINEL COMPENSADO PARA EDIFICAÇÕES COM 3 PAVIMENTOS. AF_11/2017</v>
          </cell>
          <cell r="D7639" t="str">
            <v>M</v>
          </cell>
          <cell r="E7639" t="str">
            <v>34,72</v>
          </cell>
          <cell r="F7639" t="str">
            <v>36,05</v>
          </cell>
        </row>
        <row r="7640">
          <cell r="A7640" t="str">
            <v>97015</v>
          </cell>
          <cell r="B7640" t="str">
            <v>GUARDA-CORPO FIXADO EM FÔRMA DE MADEIRA COM TRAVESSÕES EM MADEIRA PREGADA E FECHAMENTO EM PAINEL COMPENSADO PARA EDIFICAÇÕES COM ALTURA IGUAL OU SUPERIOR A 4 PAVIMENTOS. AF_11/2017</v>
          </cell>
          <cell r="D7640" t="str">
            <v>M</v>
          </cell>
          <cell r="E7640" t="str">
            <v>29,29</v>
          </cell>
          <cell r="F7640" t="str">
            <v>30,62</v>
          </cell>
        </row>
        <row r="7641">
          <cell r="A7641" t="str">
            <v>97016</v>
          </cell>
          <cell r="B7641" t="str">
            <v>GUARDA-CORPO FIXADO EM FÔRMA DE MADEIRA COM TRAVESSÕES EM MADEIRA PREGADA PRÉ-MONTADA E ENCAIXE NA FÔRMA. PARA EDIFICAÇÕES COM ATÉ 2 PAVIMENTOS. AF_11/2017</v>
          </cell>
          <cell r="D7641" t="str">
            <v>M</v>
          </cell>
          <cell r="E7641" t="str">
            <v>31,40</v>
          </cell>
          <cell r="F7641" t="str">
            <v>32,20</v>
          </cell>
        </row>
        <row r="7642">
          <cell r="A7642" t="str">
            <v>97017</v>
          </cell>
          <cell r="B7642" t="str">
            <v>GUARDA-CORPO FIXADO EM FÔRMA DE MADEIRA COM TRAVESSÕES EM MADEIRA PREGADA PRÉ-MONTADA E ENCAIXE NA FÔRMA PARA EDIFICAÇÕES COM 3 PAVIMENTOS. AF_11/2017</v>
          </cell>
          <cell r="D7642" t="str">
            <v>M</v>
          </cell>
          <cell r="E7642" t="str">
            <v>23,99</v>
          </cell>
          <cell r="F7642" t="str">
            <v>24,79</v>
          </cell>
        </row>
        <row r="7643">
          <cell r="A7643" t="str">
            <v>97018</v>
          </cell>
          <cell r="B7643" t="str">
            <v>GUARDA-CORPO FIXADO EM FÔRMA DE MADEIRA COM TRAVESSÕES EM MADEIRA PREGADA PRÉ-MONTADA E ENCAIXE NA FÔRMA. PARA EDIFICAÇÕES COM ALTURA IGUAL OU SUPERIOR A 4 PAVIMENTOS. AF_11/2017</v>
          </cell>
          <cell r="D7643" t="str">
            <v>M</v>
          </cell>
          <cell r="E7643" t="str">
            <v>20,13</v>
          </cell>
          <cell r="F7643" t="str">
            <v>20,93</v>
          </cell>
        </row>
        <row r="7644">
          <cell r="A7644" t="str">
            <v>97031</v>
          </cell>
          <cell r="B7644" t="str">
            <v>GUARDA-CORPO EM LAJE PÓS-DESFÔRMA, PARA ESTRUTURAS EM CONCRETO, COM ESCORAS DE MADEIRA ESTRONCADAS NA ESTRUTURA, TRAVESSÕES DE MADEIRA PREGADOS E FECHAMENTO EM TELA DE POLIPROPILENO PARA EDIFICAÇÕES COM ALTURA ATÉ 4 PAVIMENTOS (1 MONTAGEM POR OBRA). AF_11/2017</v>
          </cell>
          <cell r="D7644" t="str">
            <v>M</v>
          </cell>
          <cell r="E7644" t="str">
            <v>51,61</v>
          </cell>
          <cell r="F7644" t="str">
            <v>52,89</v>
          </cell>
        </row>
        <row r="7645">
          <cell r="A7645" t="str">
            <v>97032</v>
          </cell>
          <cell r="B7645" t="str">
            <v>GUARDA-CORPO EM LAJE PÓS-DESFÔRMA, PARA ESTRUTURAS EM CONCRETO, COM ESCORAS DE MADEIRA ESTRONCADAS NA ESTRUTURA, TRAVESSÕES DE MADEIRA PREGADOS E FECHAMENTO EM TELA DE POLIPROPILENO PARA EDIFICAÇÕES ACIMA DE 4 PAV. (2 MONTAGENS POR OBRA). AF_11/2017</v>
          </cell>
          <cell r="D7645" t="str">
            <v>M</v>
          </cell>
          <cell r="E7645" t="str">
            <v>32,58</v>
          </cell>
          <cell r="F7645" t="str">
            <v>33,86</v>
          </cell>
        </row>
        <row r="7646">
          <cell r="A7646" t="str">
            <v>97033</v>
          </cell>
          <cell r="B7646" t="str">
            <v>GUARDA-CORPO EM LAJE PÓS-DESFORMA, PARA ESTRUTURAS EM CONCRETO, COM ESCORAS METÁLICAS ESTRONCADAS NA ESTRUTURA, TRAVESSÕES DE MADEIRA E FECHAMENTO EM TELA DE POLIPROPILENO PARA EDIFICAÇÕES COM ALTURA ATÉ 4 PAVIMENTOS (1 MONTAGEM POR OBRA). AF_11/2017</v>
          </cell>
          <cell r="D7646" t="str">
            <v>M</v>
          </cell>
          <cell r="E7646" t="str">
            <v>58,24</v>
          </cell>
          <cell r="F7646" t="str">
            <v>59,44</v>
          </cell>
        </row>
        <row r="7647">
          <cell r="A7647" t="str">
            <v>97034</v>
          </cell>
          <cell r="B7647" t="str">
            <v>GUARDA-CORPO EM LAJE PÓS-DESFORMA, PARA ESTRUTURAS EM CONCRETO, COM ESCORAS METÁLICAS ESTRONCADAS NA ESTRUTURA, TRAVESSÕES DE MADEIRA E FECHAMENTO EM TELA DE POLIPROPILENO PARA EDIFICAÇÕES ACIMA DE 4 PAVIMENTOS (2 MONTAGENS POR OBRA). AF_11/2017</v>
          </cell>
          <cell r="D7647" t="str">
            <v>M</v>
          </cell>
          <cell r="E7647" t="str">
            <v>35,24</v>
          </cell>
          <cell r="F7647" t="str">
            <v>36,44</v>
          </cell>
        </row>
        <row r="7648">
          <cell r="A7648" t="str">
            <v>97039</v>
          </cell>
          <cell r="B7648" t="str">
            <v>FECHAMENTO REMOVÍVEL DE VÃO DE PORTAS, EM MADEIRA (VÃO DO ELEVADOR)  1 MONTAGEM EM OBRA. AF_11/2017</v>
          </cell>
          <cell r="D7648" t="str">
            <v>M2</v>
          </cell>
          <cell r="E7648" t="str">
            <v>28,81</v>
          </cell>
          <cell r="F7648" t="str">
            <v>30,04</v>
          </cell>
        </row>
        <row r="7649">
          <cell r="A7649" t="str">
            <v>97040</v>
          </cell>
          <cell r="B7649" t="str">
            <v>FECHAMENTO REMOVÍVEL DE ABERTURA DE CAIXILHO, EM MADEIRA  4 MONTAGENS EM OBRA. AF_11/2017</v>
          </cell>
          <cell r="D7649" t="str">
            <v>M2</v>
          </cell>
          <cell r="E7649" t="str">
            <v>9,67</v>
          </cell>
          <cell r="F7649" t="str">
            <v>10,43</v>
          </cell>
        </row>
        <row r="7650">
          <cell r="A7650" t="str">
            <v>97041</v>
          </cell>
          <cell r="B7650" t="str">
            <v>FECHAMENTO REMOVÍVEL DE ABERTURA NO PISO, EM MADEIRA  1 MONTAGEM EM OBRA. AF_11/2017</v>
          </cell>
          <cell r="D7650" t="str">
            <v>M2</v>
          </cell>
          <cell r="E7650" t="str">
            <v>107,39</v>
          </cell>
          <cell r="F7650" t="str">
            <v>109,44</v>
          </cell>
        </row>
        <row r="7651">
          <cell r="A7651" t="str">
            <v>97046</v>
          </cell>
          <cell r="B7651" t="str">
            <v>PONTEIRAS DE PROTEÇÃO DE VERGALHÕES EXPOSTOS EM FUNDAÇÕES. AF_11/2017</v>
          </cell>
          <cell r="D7651" t="str">
            <v>M2</v>
          </cell>
          <cell r="E7651" t="str">
            <v>0,22</v>
          </cell>
          <cell r="F7651" t="str">
            <v>0,23</v>
          </cell>
        </row>
        <row r="7652">
          <cell r="A7652" t="str">
            <v>97047</v>
          </cell>
          <cell r="B7652" t="str">
            <v>PONTEIRAS DE PROTEÇÃO DE VERGALHÕES EXPOSTOS EM ESTRUTURAS DE CONCRETO ARMADO CONVENCIONAL. AF_11/2017</v>
          </cell>
          <cell r="D7652" t="str">
            <v>M2</v>
          </cell>
          <cell r="E7652" t="str">
            <v>0,09</v>
          </cell>
          <cell r="F7652" t="str">
            <v>0,09</v>
          </cell>
        </row>
        <row r="7653">
          <cell r="A7653" t="str">
            <v>97048</v>
          </cell>
          <cell r="B7653" t="str">
            <v>PONTEIRAS DE PROTEÇÃO DE VERGALHÕES EXPOSTOS EM ALVENARIA ESTRUTURAL. AF_11/2017</v>
          </cell>
          <cell r="D7653" t="str">
            <v>M2</v>
          </cell>
          <cell r="E7653" t="str">
            <v>0,06</v>
          </cell>
          <cell r="F7653" t="str">
            <v>0,06</v>
          </cell>
        </row>
        <row r="7654">
          <cell r="A7654" t="str">
            <v>97051</v>
          </cell>
          <cell r="B7654" t="str">
            <v>SINALIZAÇÃO COM FITA FIXADA NA ESTRUTURA. AF_11/2017</v>
          </cell>
          <cell r="D7654" t="str">
            <v>M</v>
          </cell>
          <cell r="E7654" t="str">
            <v>0,45</v>
          </cell>
          <cell r="F7654" t="str">
            <v>0,50</v>
          </cell>
        </row>
        <row r="7655">
          <cell r="A7655" t="str">
            <v>97053</v>
          </cell>
          <cell r="B7655" t="str">
            <v>SINALIZAÇÃO COM FITA FIXADA EM CONE PLÁSTICO, INCLUINDO CONE. AF_11/2017</v>
          </cell>
          <cell r="D7655" t="str">
            <v>M</v>
          </cell>
          <cell r="E7655" t="str">
            <v>35,44</v>
          </cell>
          <cell r="F7655" t="str">
            <v>35,98</v>
          </cell>
        </row>
        <row r="7656">
          <cell r="A7656" t="str">
            <v>97062</v>
          </cell>
          <cell r="B7656" t="str">
            <v>COLOCAÇÃO DE TELA EM ANDAIME FACHADEIRO. AF_11/2017</v>
          </cell>
          <cell r="D7656" t="str">
            <v>M2</v>
          </cell>
          <cell r="E7656" t="str">
            <v>4,73</v>
          </cell>
          <cell r="F7656" t="str">
            <v>4,97</v>
          </cell>
        </row>
        <row r="7657">
          <cell r="A7657" t="str">
            <v>97063</v>
          </cell>
          <cell r="B7657" t="str">
            <v>MONTAGEM E DESMONTAGEM DE ANDAIME MODULAR FACHADEIRO, COM PISO METÁLICO, PARA EDIFICAÇÕES COM MÚLTIPLOS PAVIMENTOS (EXCLUSIVE ANDAIME E LIMPEZA). AF_11/2017</v>
          </cell>
          <cell r="D7657" t="str">
            <v>M2</v>
          </cell>
          <cell r="E7657" t="str">
            <v>7,26</v>
          </cell>
          <cell r="F7657" t="str">
            <v>8,09</v>
          </cell>
        </row>
        <row r="7658">
          <cell r="A7658" t="str">
            <v>97064</v>
          </cell>
          <cell r="B7658" t="str">
            <v>MONTAGEM E DESMONTAGEM DE ANDAIME TUBULAR TIPO TORRE (EXCLUSIVE ANDAIME E LIMPEZA). AF_11/2017</v>
          </cell>
          <cell r="D7658" t="str">
            <v>M</v>
          </cell>
          <cell r="E7658" t="str">
            <v>13,33</v>
          </cell>
          <cell r="F7658" t="str">
            <v>14,85</v>
          </cell>
        </row>
        <row r="7659">
          <cell r="A7659" t="str">
            <v>97065</v>
          </cell>
          <cell r="B7659" t="str">
            <v>MONTAGEM E DESMONTAGEM DE ANDAIME MULTIDIRECIONAL (EXCLUSIVE ANDAIME E LIMPEZA). AF_11/2017</v>
          </cell>
          <cell r="D7659" t="str">
            <v>M3</v>
          </cell>
          <cell r="E7659" t="str">
            <v>4,57</v>
          </cell>
          <cell r="F7659" t="str">
            <v>5,08</v>
          </cell>
        </row>
        <row r="7660">
          <cell r="A7660" t="str">
            <v>97066</v>
          </cell>
          <cell r="B7660" t="str">
            <v>COBERTURA PARA PROTEÇÃO DE PEDESTRES SOBRE ESTRUTURA DE ANDAIME, INCLUSIVE MONTAGEM E DESMONTAGEM. AF_11/2017</v>
          </cell>
          <cell r="D7660" t="str">
            <v>M2</v>
          </cell>
          <cell r="E7660" t="str">
            <v>48,48</v>
          </cell>
          <cell r="F7660" t="str">
            <v>50,74</v>
          </cell>
        </row>
        <row r="7661">
          <cell r="A7661" t="str">
            <v>97067</v>
          </cell>
          <cell r="B7661" t="str">
            <v>PLATAFORMA DE PROTEÇÃO PRINCIPAL PARA ALVENARIA ESTRUTURAL PARA SER APOIADA EM ANDAIME, INCLUSIVE MONTAGEM E DESMONTAGEM. AF_11/2017</v>
          </cell>
          <cell r="D7661" t="str">
            <v>M</v>
          </cell>
          <cell r="E7661" t="str">
            <v>435,07</v>
          </cell>
          <cell r="F7661" t="str">
            <v>455,05</v>
          </cell>
        </row>
        <row r="7662">
          <cell r="A7662" t="str">
            <v>73916/2</v>
          </cell>
          <cell r="B7662" t="str">
            <v>PLACA ESMALTADA PARA IDENTIFICAÇÃO NR DE RUA, DIMENSÕES 45X25CM</v>
          </cell>
          <cell r="D7662" t="str">
            <v>UN</v>
          </cell>
          <cell r="E7662" t="str">
            <v>115,11</v>
          </cell>
          <cell r="F7662" t="str">
            <v>115,70</v>
          </cell>
        </row>
        <row r="7663">
          <cell r="A7663" t="str">
            <v>73672</v>
          </cell>
          <cell r="B7663" t="str">
            <v>DESMATAMENTO E LIMPEZA MECANIZADA DE TERRENO COM ARVORES ATE Ø 15CM, UTILIZANDO TRATOR DE ESTEIRAS</v>
          </cell>
          <cell r="D7663" t="str">
            <v>M2</v>
          </cell>
          <cell r="E7663" t="str">
            <v>0,32</v>
          </cell>
          <cell r="F7663" t="str">
            <v>0,32</v>
          </cell>
        </row>
        <row r="7664">
          <cell r="A7664" t="str">
            <v>73822/2</v>
          </cell>
          <cell r="B7664" t="str">
            <v>LIMPEZA MECANIZADA DE TERRENO COM REMOCAO DE CAMADA VEGETAL, UTILIZANDO MOTONIVELADORA</v>
          </cell>
          <cell r="D7664" t="str">
            <v>M2</v>
          </cell>
          <cell r="E7664" t="str">
            <v>0,45</v>
          </cell>
          <cell r="F7664" t="str">
            <v>0,46</v>
          </cell>
        </row>
        <row r="7665">
          <cell r="A7665" t="str">
            <v>73859/1</v>
          </cell>
          <cell r="B7665" t="str">
            <v>DESMATAMENTO E LIMPEZA MECANIZADA DE TERRENO COM REMOCAO DE CAMADA VEGETAL, UTILIZANDO TRATOR DE ESTEIRAS</v>
          </cell>
          <cell r="D7665" t="str">
            <v>M2</v>
          </cell>
          <cell r="E7665" t="str">
            <v>0,12</v>
          </cell>
          <cell r="F7665" t="str">
            <v>0,12</v>
          </cell>
        </row>
        <row r="7666">
          <cell r="A7666" t="str">
            <v>73859/2</v>
          </cell>
          <cell r="B7666" t="str">
            <v>CAPINA E LIMPEZA MANUAL DE TERRENO</v>
          </cell>
          <cell r="D7666" t="str">
            <v>M2</v>
          </cell>
          <cell r="E7666" t="str">
            <v>1,13</v>
          </cell>
          <cell r="F7666" t="str">
            <v>1,24</v>
          </cell>
        </row>
        <row r="7667">
          <cell r="A7667" t="str">
            <v>85331</v>
          </cell>
          <cell r="B7667" t="str">
            <v>CORTE DE CAPOEIRA FINA A FOICE</v>
          </cell>
          <cell r="D7667" t="str">
            <v>M2</v>
          </cell>
          <cell r="E7667" t="str">
            <v>1,09</v>
          </cell>
          <cell r="F7667" t="str">
            <v>1,20</v>
          </cell>
        </row>
        <row r="7668">
          <cell r="A7668" t="str">
            <v>85422</v>
          </cell>
          <cell r="B7668" t="str">
            <v>PREPARO MANUAL DE TERRENO S/ RASPAGEM SUPERFICIAL</v>
          </cell>
          <cell r="D7668" t="str">
            <v>M2</v>
          </cell>
          <cell r="E7668" t="str">
            <v>5,65</v>
          </cell>
          <cell r="F7668" t="str">
            <v>6,24</v>
          </cell>
        </row>
        <row r="7669">
          <cell r="A7669" t="str">
            <v>74220/1</v>
          </cell>
          <cell r="B7669" t="str">
            <v>TAPUME DE CHAPA DE MADEIRA COMPENSADA, E= 6MM, COM PINTURA A CAL E REAPROVEITAMENTO DE 2X</v>
          </cell>
          <cell r="D7669" t="str">
            <v>M2</v>
          </cell>
          <cell r="E7669" t="str">
            <v>47,17</v>
          </cell>
          <cell r="F7669" t="str">
            <v>50,73</v>
          </cell>
        </row>
        <row r="7670">
          <cell r="A7670" t="str">
            <v>74221/1</v>
          </cell>
          <cell r="B7670" t="str">
            <v>SINALIZACAO DE TRANSITO - NOTURNA</v>
          </cell>
          <cell r="D7670" t="str">
            <v>M</v>
          </cell>
          <cell r="E7670" t="str">
            <v>2,31</v>
          </cell>
          <cell r="F7670" t="str">
            <v>2,50</v>
          </cell>
        </row>
        <row r="7671">
          <cell r="A7671" t="str">
            <v>74219/1</v>
          </cell>
          <cell r="B7671" t="str">
            <v>PASSADICOS COM TABUAS DE MADEIRA PARA PEDESTRES</v>
          </cell>
          <cell r="D7671" t="str">
            <v>M2</v>
          </cell>
          <cell r="E7671" t="str">
            <v>50,22</v>
          </cell>
          <cell r="F7671" t="str">
            <v>53,41</v>
          </cell>
        </row>
        <row r="7672">
          <cell r="A7672" t="str">
            <v>74219/2</v>
          </cell>
          <cell r="B7672" t="str">
            <v>PASSADICOS COM TABUAS DE MADEIRA PARA VEICULOS</v>
          </cell>
          <cell r="D7672" t="str">
            <v>M2</v>
          </cell>
          <cell r="E7672" t="str">
            <v>44,45</v>
          </cell>
          <cell r="F7672" t="str">
            <v>47,64</v>
          </cell>
        </row>
        <row r="7673">
          <cell r="A7673" t="str">
            <v>84126</v>
          </cell>
          <cell r="B7673" t="str">
            <v>CHAPA DE ACO CARBONO 3/8 (COLOC/ USO/ RETIR) P/ PASS VEICULO SOBRE VALA MEDIDA P/ AREA CHAPA EM CADA APLICACAO</v>
          </cell>
          <cell r="D7673" t="str">
            <v>M2</v>
          </cell>
          <cell r="E7673" t="str">
            <v>33,05</v>
          </cell>
          <cell r="F7673" t="str">
            <v>35,26</v>
          </cell>
        </row>
        <row r="7674">
          <cell r="A7674" t="str">
            <v>85421</v>
          </cell>
          <cell r="B7674" t="str">
            <v>REMOCAO DE VIDRO COMUM</v>
          </cell>
          <cell r="D7674" t="str">
            <v>M2</v>
          </cell>
          <cell r="E7674" t="str">
            <v>10,48</v>
          </cell>
          <cell r="F7674" t="str">
            <v>11,60</v>
          </cell>
        </row>
        <row r="7675">
          <cell r="A7675" t="str">
            <v>97621</v>
          </cell>
          <cell r="B7675" t="str">
            <v>DEMOLIÇÃO DE ALVENARIA DE BLOCO FURADO, DE FORMA MANUAL, COM REAPROVEITAMENTO. AF_12/2017</v>
          </cell>
          <cell r="D7675" t="str">
            <v>M3</v>
          </cell>
          <cell r="E7675" t="str">
            <v>75,40</v>
          </cell>
          <cell r="F7675" t="str">
            <v>83,32</v>
          </cell>
        </row>
        <row r="7676">
          <cell r="A7676" t="str">
            <v>97622</v>
          </cell>
          <cell r="B7676" t="str">
            <v>DEMOLIÇÃO DE ALVENARIA DE BLOCO FURADO, DE FORMA MANUAL, SEM REAPROVEITAMENTO. AF_12/2017</v>
          </cell>
          <cell r="D7676" t="str">
            <v>M3</v>
          </cell>
          <cell r="E7676" t="str">
            <v>36,74</v>
          </cell>
          <cell r="F7676" t="str">
            <v>40,60</v>
          </cell>
        </row>
        <row r="7677">
          <cell r="A7677" t="str">
            <v>97623</v>
          </cell>
          <cell r="B7677" t="str">
            <v>DEMOLIÇÃO DE ALVENARIA DE TIJOLO MACIÇO, DE FORMA MANUAL, COM REAPROVEITAMENTO. AF_12/2017</v>
          </cell>
          <cell r="D7677" t="str">
            <v>M3</v>
          </cell>
          <cell r="E7677" t="str">
            <v>112,58</v>
          </cell>
          <cell r="F7677" t="str">
            <v>124,40</v>
          </cell>
        </row>
        <row r="7678">
          <cell r="A7678" t="str">
            <v>97624</v>
          </cell>
          <cell r="B7678" t="str">
            <v>DEMOLIÇÃO DE ALVENARIA DE TIJOLO MACIÇO, DE FORMA MANUAL, SEM REAPROVEITAMENTO. AF_12/2017</v>
          </cell>
          <cell r="D7678" t="str">
            <v>M3</v>
          </cell>
          <cell r="E7678" t="str">
            <v>69,09</v>
          </cell>
          <cell r="F7678" t="str">
            <v>76,35</v>
          </cell>
        </row>
        <row r="7679">
          <cell r="A7679" t="str">
            <v>97625</v>
          </cell>
          <cell r="B7679" t="str">
            <v>DEMOLIÇÃO DE ALVENARIA PARA QUALQUER TIPO DE BLOCO, DE FORMA MECANIZADA, SEM REAPROVEITAMENTO. AF_12/2017</v>
          </cell>
          <cell r="D7679" t="str">
            <v>M3</v>
          </cell>
          <cell r="E7679" t="str">
            <v>34,42</v>
          </cell>
          <cell r="F7679" t="str">
            <v>35,26</v>
          </cell>
        </row>
        <row r="7680">
          <cell r="A7680" t="str">
            <v>97626</v>
          </cell>
          <cell r="B7680" t="str">
            <v>DEMOLIÇÃO DE PILARES E VIGAS EM CONCRETO ARMADO, DE FORMA MANUAL, SEM REAPROVEITAMENTO. AF_12/2017</v>
          </cell>
          <cell r="D7680" t="str">
            <v>M3</v>
          </cell>
          <cell r="E7680" t="str">
            <v>381,72</v>
          </cell>
          <cell r="F7680" t="str">
            <v>421,50</v>
          </cell>
        </row>
        <row r="7681">
          <cell r="A7681" t="str">
            <v>97627</v>
          </cell>
          <cell r="B7681" t="str">
            <v>DEMOLIÇÃO DE PILARES E VIGAS EM CONCRETO ARMADO, DE FORMA MECANIZADA COM MARTELETE, SEM REAPROVEITAMENTO. AF_12/2017</v>
          </cell>
          <cell r="D7681" t="str">
            <v>M3</v>
          </cell>
          <cell r="E7681" t="str">
            <v>195,82</v>
          </cell>
          <cell r="F7681" t="str">
            <v>216,66</v>
          </cell>
        </row>
        <row r="7682">
          <cell r="A7682" t="str">
            <v>97628</v>
          </cell>
          <cell r="B7682" t="str">
            <v>DEMOLIÇÃO DE LAJES, DE FORMA MANUAL, SEM REAPROVEITAMENTO. AF_12/2017</v>
          </cell>
          <cell r="D7682" t="str">
            <v>M3</v>
          </cell>
          <cell r="E7682" t="str">
            <v>181,63</v>
          </cell>
          <cell r="F7682" t="str">
            <v>200,70</v>
          </cell>
        </row>
        <row r="7683">
          <cell r="A7683" t="str">
            <v>97629</v>
          </cell>
          <cell r="B7683" t="str">
            <v>DEMOLIÇÃO DE LAJES, DE FORMA MECANIZADA COM MARTELETE, SEM REAPROVEITAMENTO. AF_12/2017</v>
          </cell>
          <cell r="D7683" t="str">
            <v>M3</v>
          </cell>
          <cell r="E7683" t="str">
            <v>92,53</v>
          </cell>
          <cell r="F7683" t="str">
            <v>102,51</v>
          </cell>
        </row>
        <row r="7684">
          <cell r="A7684" t="str">
            <v>97631</v>
          </cell>
          <cell r="B7684" t="str">
            <v>DEMOLIÇÃO DE ARGAMASSAS, DE FORMA MANUAL, SEM REAPROVEITAMENTO. AF_12/2017</v>
          </cell>
          <cell r="D7684" t="str">
            <v>M2</v>
          </cell>
          <cell r="E7684" t="str">
            <v>2,12</v>
          </cell>
          <cell r="F7684" t="str">
            <v>2,36</v>
          </cell>
        </row>
        <row r="7685">
          <cell r="A7685" t="str">
            <v>97632</v>
          </cell>
          <cell r="B7685" t="str">
            <v>DEMOLIÇÃO DE RODAPÉ CERÂMICO, DE FORMA MANUAL, SEM REAPROVEITAMENTO. AF_12/2017</v>
          </cell>
          <cell r="D7685" t="str">
            <v>M</v>
          </cell>
          <cell r="E7685" t="str">
            <v>1,66</v>
          </cell>
          <cell r="F7685" t="str">
            <v>1,84</v>
          </cell>
        </row>
        <row r="7686">
          <cell r="A7686" t="str">
            <v>97633</v>
          </cell>
          <cell r="B7686" t="str">
            <v>DEMOLIÇÃO DE REVESTIMENTO CERÂMICO, DE FORMA MANUAL, SEM REAPROVEITAMENTO. AF_12/2017</v>
          </cell>
          <cell r="D7686" t="str">
            <v>M2</v>
          </cell>
          <cell r="E7686" t="str">
            <v>14,57</v>
          </cell>
          <cell r="F7686" t="str">
            <v>16,13</v>
          </cell>
        </row>
        <row r="7687">
          <cell r="A7687" t="str">
            <v>97634</v>
          </cell>
          <cell r="B7687" t="str">
            <v>DEMOLIÇÃO DE REVESTIMENTO CERÂMICO, DE FORMA MECANIZADA COM MARTELETE, SEM REAPROVEITAMENTO. AF_12/2017</v>
          </cell>
          <cell r="D7687" t="str">
            <v>M2</v>
          </cell>
          <cell r="E7687" t="str">
            <v>8,50</v>
          </cell>
          <cell r="F7687" t="str">
            <v>9,43</v>
          </cell>
        </row>
        <row r="7688">
          <cell r="A7688" t="str">
            <v>97635</v>
          </cell>
          <cell r="B7688" t="str">
            <v>DEMOLIÇÃO DE PAVIMENTO INTERTRAVADO, DE FORMA MANUAL, COM REAPROVEITAMENTO. AF_12/2017</v>
          </cell>
          <cell r="D7688" t="str">
            <v>M2</v>
          </cell>
          <cell r="E7688" t="str">
            <v>10,63</v>
          </cell>
          <cell r="F7688" t="str">
            <v>11,83</v>
          </cell>
        </row>
        <row r="7689">
          <cell r="A7689" t="str">
            <v>97636</v>
          </cell>
          <cell r="B7689" t="str">
            <v>DEMOLIÇÃO PARCIAL DE PAVIMENTO ASFÁLTICO, DE FORMA MECANIZADA, SEM REAPROVEITAMENTO. AF_12/2017</v>
          </cell>
          <cell r="D7689" t="str">
            <v>M2</v>
          </cell>
          <cell r="E7689" t="str">
            <v>9,40</v>
          </cell>
          <cell r="F7689" t="str">
            <v>9,72</v>
          </cell>
        </row>
        <row r="7690">
          <cell r="A7690" t="str">
            <v>97637</v>
          </cell>
          <cell r="B7690" t="str">
            <v>REMOÇÃO DE TAPUME/ CHAPAS METÁLICAS E DE MADEIRA, DE FORMA MANUAL, SEM REAPROVEITAMENTO. AF_12/2017</v>
          </cell>
          <cell r="D7690" t="str">
            <v>M2</v>
          </cell>
          <cell r="E7690" t="str">
            <v>1,81</v>
          </cell>
          <cell r="F7690" t="str">
            <v>2,01</v>
          </cell>
        </row>
        <row r="7691">
          <cell r="A7691" t="str">
            <v>97638</v>
          </cell>
          <cell r="B7691" t="str">
            <v>REMOÇÃO DE CHAPAS E PERFIS DE DRYWALL, DE FORMA MANUAL, SEM REAPROVEITAMENTO. AF_12/2017</v>
          </cell>
          <cell r="D7691" t="str">
            <v>M2</v>
          </cell>
          <cell r="E7691" t="str">
            <v>5,29</v>
          </cell>
          <cell r="F7691" t="str">
            <v>5,87</v>
          </cell>
        </row>
        <row r="7692">
          <cell r="A7692" t="str">
            <v>97639</v>
          </cell>
          <cell r="B7692" t="str">
            <v>REMOÇÃO DE PLACAS E PILARETES DE CONCRETO, DE FORMA MANUAL, SEM REAPROVEITAMENTO. AF_12/2017</v>
          </cell>
          <cell r="D7692" t="str">
            <v>M2</v>
          </cell>
          <cell r="E7692" t="str">
            <v>12,83</v>
          </cell>
          <cell r="F7692" t="str">
            <v>14,20</v>
          </cell>
        </row>
        <row r="7693">
          <cell r="A7693" t="str">
            <v>97640</v>
          </cell>
          <cell r="B7693" t="str">
            <v>REMOÇÃO DE FORROS DE DRYWALL, PVC E FIBROMINERAL, DE FORMA MANUAL, SEM REAPROVEITAMENTO. AF_12/2017</v>
          </cell>
          <cell r="D7693" t="str">
            <v>M2</v>
          </cell>
          <cell r="E7693" t="str">
            <v>1,14</v>
          </cell>
          <cell r="F7693" t="str">
            <v>1,27</v>
          </cell>
        </row>
        <row r="7694">
          <cell r="A7694" t="str">
            <v>97641</v>
          </cell>
          <cell r="B7694" t="str">
            <v>REMOÇÃO DE FORRO DE GESSO, DE FORMA MANUAL, SEM REAPROVEITAMENTO. AF_12/2017</v>
          </cell>
          <cell r="D7694" t="str">
            <v>M2</v>
          </cell>
          <cell r="E7694" t="str">
            <v>3,36</v>
          </cell>
          <cell r="F7694" t="str">
            <v>3,74</v>
          </cell>
        </row>
        <row r="7695">
          <cell r="A7695" t="str">
            <v>97642</v>
          </cell>
          <cell r="B7695" t="str">
            <v>REMOÇÃO DE TRAMA METÁLICA OU DE MADEIRA PARA FORRO, DE FORMA MANUAL, SEM REAPROVEITAMENTO. AF_12/2017</v>
          </cell>
          <cell r="D7695" t="str">
            <v>M2</v>
          </cell>
          <cell r="E7695" t="str">
            <v>2,04</v>
          </cell>
          <cell r="F7695" t="str">
            <v>2,28</v>
          </cell>
        </row>
        <row r="7696">
          <cell r="A7696" t="str">
            <v>97643</v>
          </cell>
          <cell r="B7696" t="str">
            <v>REMOÇÃO DE PISO DE MADEIRA (ASSOALHO E BARROTE), DE FORMA MANUAL, SEM REAPROVEITAMENTO. AF_12/2017</v>
          </cell>
          <cell r="D7696" t="str">
            <v>M2</v>
          </cell>
          <cell r="E7696" t="str">
            <v>15,75</v>
          </cell>
          <cell r="F7696" t="str">
            <v>17,45</v>
          </cell>
        </row>
        <row r="7697">
          <cell r="A7697" t="str">
            <v>97644</v>
          </cell>
          <cell r="B7697" t="str">
            <v>REMOÇÃO DE PORTAS, DE FORMA MANUAL, SEM REAPROVEITAMENTO. AF_12/2017</v>
          </cell>
          <cell r="D7697" t="str">
            <v>M2</v>
          </cell>
          <cell r="E7697" t="str">
            <v>5,92</v>
          </cell>
          <cell r="F7697" t="str">
            <v>6,56</v>
          </cell>
        </row>
        <row r="7698">
          <cell r="A7698" t="str">
            <v>97645</v>
          </cell>
          <cell r="B7698" t="str">
            <v>REMOÇÃO DE JANELAS, DE FORMA MANUAL, SEM REAPROVEITAMENTO. AF_12/2017</v>
          </cell>
          <cell r="D7698" t="str">
            <v>M2</v>
          </cell>
          <cell r="E7698" t="str">
            <v>17,38</v>
          </cell>
          <cell r="F7698" t="str">
            <v>19,15</v>
          </cell>
        </row>
        <row r="7699">
          <cell r="A7699" t="str">
            <v>97647</v>
          </cell>
          <cell r="B7699" t="str">
            <v>REMOÇÃO DE TELHAS, DE FIBROCIMENTO, METÁLICA E CERÂMICA, DE FORMA MANUAL, SEM REAPROVEITAMENTO. AF_12/2017</v>
          </cell>
          <cell r="D7699" t="str">
            <v>M2</v>
          </cell>
          <cell r="E7699" t="str">
            <v>2,27</v>
          </cell>
          <cell r="F7699" t="str">
            <v>2,52</v>
          </cell>
        </row>
        <row r="7700">
          <cell r="A7700" t="str">
            <v>97648</v>
          </cell>
          <cell r="B7700" t="str">
            <v>REMOÇÃO DE PROTEÇÃO TÉRMICA PARA COBERTURA EM EPS, DE FORMA MANUAL, SEM REAPROVEITAMENTO. AF_12/2017</v>
          </cell>
          <cell r="D7700" t="str">
            <v>M2</v>
          </cell>
          <cell r="E7700" t="str">
            <v>1,30</v>
          </cell>
          <cell r="F7700" t="str">
            <v>1,45</v>
          </cell>
        </row>
        <row r="7701">
          <cell r="A7701" t="str">
            <v>97649</v>
          </cell>
          <cell r="B7701" t="str">
            <v>REMOÇÃO DE TELHAS DE FIBROCIMENTO, METÁLICA E CERÂMICA, DE FORMA MECANIZADA, COM USO DE GUINDASTE, SEM REAPROVEITAMENTO. AF_12/2017</v>
          </cell>
          <cell r="D7701" t="str">
            <v>M2</v>
          </cell>
          <cell r="E7701" t="str">
            <v>2,85</v>
          </cell>
          <cell r="F7701" t="str">
            <v>3,12</v>
          </cell>
        </row>
        <row r="7702">
          <cell r="A7702" t="str">
            <v>97650</v>
          </cell>
          <cell r="B7702" t="str">
            <v>REMOÇÃO DE TRAMA DE MADEIRA PARA COBERTURA, DE FORMA MANUAL, SEM REAPROVEITAMENTO. AF_12/2017</v>
          </cell>
          <cell r="D7702" t="str">
            <v>M2</v>
          </cell>
          <cell r="E7702" t="str">
            <v>4,89</v>
          </cell>
          <cell r="F7702" t="str">
            <v>5,42</v>
          </cell>
        </row>
        <row r="7703">
          <cell r="A7703" t="str">
            <v>97651</v>
          </cell>
          <cell r="B7703" t="str">
            <v>REMOÇÃO DE TESOURAS DE MADEIRA, COM VÃO MENOR QUE 8M, DE FORMA MANUAL, SEM REAPROVEITAMENTO. AF_12/2017</v>
          </cell>
          <cell r="D7703" t="str">
            <v>UN</v>
          </cell>
          <cell r="E7703" t="str">
            <v>54,16</v>
          </cell>
          <cell r="F7703" t="str">
            <v>60,06</v>
          </cell>
        </row>
        <row r="7704">
          <cell r="A7704" t="str">
            <v>97652</v>
          </cell>
          <cell r="B7704" t="str">
            <v>REMOÇÃO DE TESOURAS DE MADEIRA, COM VÃO MAIOR OU IGUAL A 8M, DE FORMA MANUAL, SEM REAPROVEITAMENTO. AF_12/2017</v>
          </cell>
          <cell r="D7704" t="str">
            <v>UN</v>
          </cell>
          <cell r="E7704" t="str">
            <v>122,80</v>
          </cell>
          <cell r="F7704" t="str">
            <v>136,17</v>
          </cell>
        </row>
        <row r="7705">
          <cell r="A7705" t="str">
            <v>97653</v>
          </cell>
          <cell r="B7705" t="str">
            <v>REMOÇÃO DE TESOURAS DE MADEIRA, COM VÃO MENOR QUE 8M, DE FORMA MECANIZADA, COM REAPROVEITAMENTO. AF_12/2017</v>
          </cell>
          <cell r="D7705" t="str">
            <v>UN</v>
          </cell>
          <cell r="E7705" t="str">
            <v>83,02</v>
          </cell>
          <cell r="F7705" t="str">
            <v>85,96</v>
          </cell>
        </row>
        <row r="7706">
          <cell r="A7706" t="str">
            <v>97654</v>
          </cell>
          <cell r="B7706" t="str">
            <v>REMOÇÃO DE TESOURAS DE MADEIRA, COM VÃO MAIOR OU IGUAL A 8M, DE FORMA MECANIZADA, COM REAPROVEITAMENTO. AF_12/2017</v>
          </cell>
          <cell r="D7706" t="str">
            <v>UN</v>
          </cell>
          <cell r="E7706" t="str">
            <v>101,82</v>
          </cell>
          <cell r="F7706" t="str">
            <v>106,80</v>
          </cell>
        </row>
        <row r="7707">
          <cell r="A7707" t="str">
            <v>97655</v>
          </cell>
          <cell r="B7707" t="str">
            <v>REMOÇÃO DE TRAMA METÁLICA PARA COBERTURA, DE FORMA MANUAL, SEM REAPROVEITAMENTO. AF_12/2017</v>
          </cell>
          <cell r="D7707" t="str">
            <v>M2</v>
          </cell>
          <cell r="E7707" t="str">
            <v>14,07</v>
          </cell>
          <cell r="F7707" t="str">
            <v>15,27</v>
          </cell>
        </row>
        <row r="7708">
          <cell r="A7708" t="str">
            <v>97656</v>
          </cell>
          <cell r="B7708" t="str">
            <v>REMOÇÃO DE TESOURAS METÁLICAS, COM VÃO MENOR QUE 8M, DE FORMA MANUAL, SEM REAPROVEITAMENTO. AF_12/2017</v>
          </cell>
          <cell r="D7708" t="str">
            <v>UN</v>
          </cell>
          <cell r="E7708" t="str">
            <v>141,24</v>
          </cell>
          <cell r="F7708" t="str">
            <v>154,02</v>
          </cell>
        </row>
        <row r="7709">
          <cell r="A7709" t="str">
            <v>97657</v>
          </cell>
          <cell r="B7709" t="str">
            <v>REMOÇÃO DE TESOURAS METÁLICAS, COM VÃO MAIOR OU IGUAL A 8M, DE FORMA MANUAL, SEM REAPROVEITAMENTO. AF_12/2017</v>
          </cell>
          <cell r="D7709" t="str">
            <v>UN</v>
          </cell>
          <cell r="E7709" t="str">
            <v>279,96</v>
          </cell>
          <cell r="F7709" t="str">
            <v>305,26</v>
          </cell>
        </row>
        <row r="7710">
          <cell r="A7710" t="str">
            <v>97658</v>
          </cell>
          <cell r="B7710" t="str">
            <v>REMOÇÃO DE TESOURAS METÁLICAS, COM VÃO MENOR QUE 8M, DE FORMA MECANIZADA, COM REAPROVEITAMENTO. AF_12/2017</v>
          </cell>
          <cell r="D7710" t="str">
            <v>UN</v>
          </cell>
          <cell r="E7710" t="str">
            <v>117,29</v>
          </cell>
          <cell r="F7710" t="str">
            <v>123,30</v>
          </cell>
        </row>
        <row r="7711">
          <cell r="A7711" t="str">
            <v>97659</v>
          </cell>
          <cell r="B7711" t="str">
            <v>REMOÇÃO DE TESOURAS METÁLICAS, COM VÃO MAIOR OU IGUAL A 8M, DE FORMA MECANIZADA, COM REAPROVEITAMENTO. AF_12/2017</v>
          </cell>
          <cell r="D7711" t="str">
            <v>UN</v>
          </cell>
          <cell r="E7711" t="str">
            <v>157,13</v>
          </cell>
          <cell r="F7711" t="str">
            <v>166,95</v>
          </cell>
        </row>
        <row r="7712">
          <cell r="A7712" t="str">
            <v>97660</v>
          </cell>
          <cell r="B7712" t="str">
            <v>REMOÇÃO DE INTERRUPTORES/TOMADAS ELÉTRICAS, DE FORMA MANUAL, SEM REAPROVEITAMENTO. AF_12/2017</v>
          </cell>
          <cell r="D7712" t="str">
            <v>UN</v>
          </cell>
          <cell r="E7712" t="str">
            <v>0,44</v>
          </cell>
          <cell r="F7712" t="str">
            <v>0,49</v>
          </cell>
        </row>
        <row r="7713">
          <cell r="A7713" t="str">
            <v>97661</v>
          </cell>
          <cell r="B7713" t="str">
            <v>REMOÇÃO DE CABOS ELÉTRICOS, DE FORMA MANUAL, SEM REAPROVEITAMENTO. AF_12/2017</v>
          </cell>
          <cell r="D7713" t="str">
            <v>M</v>
          </cell>
          <cell r="E7713" t="str">
            <v>0,44</v>
          </cell>
          <cell r="F7713" t="str">
            <v>0,49</v>
          </cell>
        </row>
        <row r="7714">
          <cell r="A7714" t="str">
            <v>97662</v>
          </cell>
          <cell r="B7714" t="str">
            <v>REMOÇÃO DE TUBULAÇÕES (TUBOS E CONEXÕES) DE ÁGUA FRIA, DE FORMA MANUAL, SEM REAPROVEITAMENTO. AF_12/2017</v>
          </cell>
          <cell r="D7714" t="str">
            <v>M</v>
          </cell>
          <cell r="E7714" t="str">
            <v>0,31</v>
          </cell>
          <cell r="F7714" t="str">
            <v>0,34</v>
          </cell>
        </row>
        <row r="7715">
          <cell r="A7715" t="str">
            <v>97663</v>
          </cell>
          <cell r="B7715" t="str">
            <v>REMOÇÃO DE LOUÇAS, DE FORMA MANUAL, SEM REAPROVEITAMENTO. AF_12/2017</v>
          </cell>
          <cell r="D7715" t="str">
            <v>UN</v>
          </cell>
          <cell r="E7715" t="str">
            <v>7,84</v>
          </cell>
          <cell r="F7715" t="str">
            <v>8,68</v>
          </cell>
        </row>
        <row r="7716">
          <cell r="A7716" t="str">
            <v>97664</v>
          </cell>
          <cell r="B7716" t="str">
            <v>REMOÇÃO DE ACESSÓRIOS, DE FORMA MANUAL, SEM REAPROVEITAMENTO. AF_12/2017</v>
          </cell>
          <cell r="D7716" t="str">
            <v>UN</v>
          </cell>
          <cell r="E7716" t="str">
            <v>0,97</v>
          </cell>
          <cell r="F7716" t="str">
            <v>1,08</v>
          </cell>
        </row>
        <row r="7717">
          <cell r="A7717" t="str">
            <v>97665</v>
          </cell>
          <cell r="B7717" t="str">
            <v>REMOÇÃO DE LUMINÁRIAS, DE FORMA MANUAL, SEM REAPROVEITAMENTO. AF_12/2017</v>
          </cell>
          <cell r="D7717" t="str">
            <v>UN</v>
          </cell>
          <cell r="E7717" t="str">
            <v>0,85</v>
          </cell>
          <cell r="F7717" t="str">
            <v>0,95</v>
          </cell>
        </row>
        <row r="7718">
          <cell r="A7718" t="str">
            <v>97666</v>
          </cell>
          <cell r="B7718" t="str">
            <v>REMOÇÃO DE METAIS SANITÁRIOS, DE FORMA MANUAL, SEM REAPROVEITAMENTO. AF_12/2017</v>
          </cell>
          <cell r="D7718" t="str">
            <v>UN</v>
          </cell>
          <cell r="E7718" t="str">
            <v>5,71</v>
          </cell>
          <cell r="F7718" t="str">
            <v>6,34</v>
          </cell>
        </row>
        <row r="7719">
          <cell r="A7719" t="str">
            <v>85423</v>
          </cell>
          <cell r="B7719" t="str">
            <v>ISOLAMENTO DE OBRA COM TELA PLASTICA COM MALHA DE 5MM</v>
          </cell>
          <cell r="D7719" t="str">
            <v>M2</v>
          </cell>
          <cell r="E7719" t="str">
            <v>6,51</v>
          </cell>
          <cell r="F7719" t="str">
            <v>6,89</v>
          </cell>
        </row>
        <row r="7720">
          <cell r="A7720" t="str">
            <v>85424</v>
          </cell>
          <cell r="B7720" t="str">
            <v>ISOLAMENTO DE OBRA COM TELA PLASTICA COM MALHA DE 5MM E ESTRUTURA DE MADEIRA PONTALETEADA</v>
          </cell>
          <cell r="D7720" t="str">
            <v>M2</v>
          </cell>
          <cell r="E7720" t="str">
            <v>18,19</v>
          </cell>
          <cell r="F7720" t="str">
            <v>19,87</v>
          </cell>
        </row>
        <row r="7721">
          <cell r="A7721" t="str">
            <v>95967</v>
          </cell>
          <cell r="B7721" t="str">
            <v>SERVIÇOS TÉCNICOS ESPECIALIZADOS PARA ACOMPANHAMENTO DE EXECUÇÃO DE FUNDAÇÕES PROFUNDAS E ESTRUTURAS DE CONTENÇÃO</v>
          </cell>
          <cell r="D7721" t="str">
            <v>H</v>
          </cell>
          <cell r="E7721" t="str">
            <v>104,05</v>
          </cell>
          <cell r="F7721" t="str">
            <v>120,07</v>
          </cell>
        </row>
        <row r="7722">
          <cell r="A7722" t="str">
            <v>99058</v>
          </cell>
          <cell r="B7722" t="str">
            <v>LOCAÇÃO DE PONTO PARA REFERÊNCIA TOPOGRÁFICA. AF_10/2018</v>
          </cell>
          <cell r="D7722" t="str">
            <v>UN</v>
          </cell>
          <cell r="E7722" t="str">
            <v>7,27</v>
          </cell>
          <cell r="F7722" t="str">
            <v>8,06</v>
          </cell>
        </row>
        <row r="7723">
          <cell r="A7723" t="str">
            <v>99059</v>
          </cell>
          <cell r="B7723" t="str">
            <v>LOCACAO CONVENCIONAL DE OBRA, UTILIZANDO GABARITO DE TÁBUAS CORRIDAS PONTALETADAS A CADA 2,00M -  2 UTILIZAÇÕES. AF_10/2018</v>
          </cell>
          <cell r="D7723" t="str">
            <v>M</v>
          </cell>
          <cell r="E7723" t="str">
            <v>31,79</v>
          </cell>
          <cell r="F7723" t="str">
            <v>34,11</v>
          </cell>
        </row>
        <row r="7724">
          <cell r="A7724" t="str">
            <v>99060</v>
          </cell>
          <cell r="B7724" t="str">
            <v>CAVALETE DE OBRA COM ALTURA DE 1,00 M - 2 UTILIZAÇÕES. AF_10/2018</v>
          </cell>
          <cell r="D7724" t="str">
            <v>UN</v>
          </cell>
          <cell r="E7724" t="str">
            <v>82,21</v>
          </cell>
          <cell r="F7724" t="str">
            <v>88,58</v>
          </cell>
        </row>
        <row r="7725">
          <cell r="A7725" t="str">
            <v>99061</v>
          </cell>
          <cell r="B7725" t="str">
            <v>CAVALETE DE OBRA COM ALTURA DE 0,50 M - 2 UTILIZAÇÕES. AF_10/2018</v>
          </cell>
          <cell r="D7725" t="str">
            <v>UN</v>
          </cell>
          <cell r="E7725" t="str">
            <v>55,43</v>
          </cell>
          <cell r="F7725" t="str">
            <v>60,07</v>
          </cell>
        </row>
        <row r="7726">
          <cell r="A7726" t="str">
            <v>99062</v>
          </cell>
          <cell r="B7726" t="str">
            <v>MARCAÇÃO DE PONTOS EM GABARITO OU CAVALETE. AF_10/2018</v>
          </cell>
          <cell r="D7726" t="str">
            <v>UN</v>
          </cell>
          <cell r="E7726" t="str">
            <v>1,61</v>
          </cell>
          <cell r="F7726" t="str">
            <v>1,78</v>
          </cell>
        </row>
        <row r="7727">
          <cell r="A7727" t="str">
            <v>99063</v>
          </cell>
          <cell r="B7727" t="str">
            <v>LOCAÇÃO DE REDE DE ÁGUA OU ESGOTO. AF_10/2018</v>
          </cell>
          <cell r="D7727" t="str">
            <v>M</v>
          </cell>
          <cell r="E7727" t="str">
            <v>2,77</v>
          </cell>
          <cell r="F7727" t="str">
            <v>3,00</v>
          </cell>
        </row>
        <row r="7728">
          <cell r="A7728" t="str">
            <v>99064</v>
          </cell>
          <cell r="B7728" t="str">
            <v>LOCAÇÃO DE PAVIMENTAÇÃO. AF_10/2018</v>
          </cell>
          <cell r="D7728" t="str">
            <v>M</v>
          </cell>
          <cell r="E7728" t="str">
            <v>0,36</v>
          </cell>
          <cell r="F7728" t="str">
            <v>0,40</v>
          </cell>
        </row>
        <row r="7729">
          <cell r="A7729" t="str">
            <v>78472</v>
          </cell>
          <cell r="B7729" t="str">
            <v>SERVICOS TOPOGRAFICOS PARA PAVIMENTACAO, INCLUSIVE NOTA DE SERVICOS, ACOMPANHAMENTO E GREIDE</v>
          </cell>
          <cell r="D7729" t="str">
            <v>M2</v>
          </cell>
          <cell r="E7729" t="str">
            <v>0,27</v>
          </cell>
          <cell r="F7729" t="str">
            <v>0,30</v>
          </cell>
        </row>
        <row r="7730">
          <cell r="A7730" t="str">
            <v>93588</v>
          </cell>
          <cell r="B7730" t="str">
            <v>TRANSPORTE COM CAMINHÃO BASCULANTE DE 10 M3, EM VIA URBANA EM LEITO NATURAL (UNIDADE: M3XKM). AF_04/2016</v>
          </cell>
          <cell r="D7730" t="str">
            <v>M3XKM</v>
          </cell>
          <cell r="E7730" t="str">
            <v>1,39</v>
          </cell>
          <cell r="F7730" t="str">
            <v>1,41</v>
          </cell>
        </row>
        <row r="7731">
          <cell r="A7731" t="str">
            <v>93589</v>
          </cell>
          <cell r="B7731" t="str">
            <v>TRANSPORTE COM CAMINHÃO BASCULANTE DE 10 M3, EM VIA URBANA EM REVESTIMENTO PRIMÁRIO (UNIDADE: M3XKM). AF_04/2016</v>
          </cell>
          <cell r="D7731" t="str">
            <v>M3XKM</v>
          </cell>
          <cell r="E7731" t="str">
            <v>1,06</v>
          </cell>
          <cell r="F7731" t="str">
            <v>1,09</v>
          </cell>
        </row>
        <row r="7732">
          <cell r="A7732" t="str">
            <v>93590</v>
          </cell>
          <cell r="B7732" t="str">
            <v>TRANSPORTE COM CAMINHÃO BASCULANTE DE 10 M3, EM VIA URBANA PAVIMENTADA, DMT ACIMA DE 30KM (UNIDADE: M3XKM). AF_04/2016</v>
          </cell>
          <cell r="D7732" t="str">
            <v>M3XKM</v>
          </cell>
          <cell r="E7732" t="str">
            <v>0,70</v>
          </cell>
          <cell r="F7732" t="str">
            <v>0,72</v>
          </cell>
        </row>
        <row r="7733">
          <cell r="A7733" t="str">
            <v>93591</v>
          </cell>
          <cell r="B7733" t="str">
            <v>TRANSPORTE COM CAMINHÃO BASCULANTE DE 14 M3, EM VIA URBANA EM LEITO NATURAL (UNIDADE: M3XKM). AF_04/2016</v>
          </cell>
          <cell r="D7733" t="str">
            <v>M3XKM</v>
          </cell>
          <cell r="E7733" t="str">
            <v>1,24</v>
          </cell>
          <cell r="F7733" t="str">
            <v>1,25</v>
          </cell>
        </row>
        <row r="7734">
          <cell r="A7734" t="str">
            <v>93592</v>
          </cell>
          <cell r="B7734" t="str">
            <v>TRANSPORTE COM CAMINHÃO BASCULANTE DE 14 M3, EM VIA URBANA EM REVESTIMENTO PRIMÁRIO (UNIDADE: M3XKM). AF_04/2016</v>
          </cell>
          <cell r="D7734" t="str">
            <v>M3XKM</v>
          </cell>
          <cell r="E7734" t="str">
            <v>0,94</v>
          </cell>
          <cell r="F7734" t="str">
            <v>0,96</v>
          </cell>
        </row>
        <row r="7735">
          <cell r="A7735" t="str">
            <v>93593</v>
          </cell>
          <cell r="B7735" t="str">
            <v>TRANSPORTE COM CAMINHÃO BASCULANTE DE 14 M3, EM VIA URBANA PAVIMENTADA, DMT ACIMA DE 30 KM (UNIDADE: M3XKM). AF_04/2016</v>
          </cell>
          <cell r="D7735" t="str">
            <v>M3XKM</v>
          </cell>
          <cell r="E7735" t="str">
            <v>0,63</v>
          </cell>
          <cell r="F7735" t="str">
            <v>0,64</v>
          </cell>
        </row>
        <row r="7736">
          <cell r="A7736" t="str">
            <v>93594</v>
          </cell>
          <cell r="B7736" t="str">
            <v>TRANSPORTE COM CAMINHÃO BASCULANTE DE 10 M3, EM VIA URBANA EM LEITO NATURAL (UNIDADE: TXKM). AF_04/2016</v>
          </cell>
          <cell r="D7736" t="str">
            <v>TXKM</v>
          </cell>
          <cell r="E7736" t="str">
            <v>0,93</v>
          </cell>
          <cell r="F7736" t="str">
            <v>0,94</v>
          </cell>
        </row>
        <row r="7737">
          <cell r="A7737" t="str">
            <v>93595</v>
          </cell>
          <cell r="B7737" t="str">
            <v>TRANSPORTE COM CAMINHÃO BASCULANTE DE 10 M3, EM VIA URBANA EM REVESTIMENTO PRIMÁRIO (UNIDADE: TXKM). AF_04/2016</v>
          </cell>
          <cell r="D7737" t="str">
            <v>TXKM</v>
          </cell>
          <cell r="E7737" t="str">
            <v>0,70</v>
          </cell>
          <cell r="F7737" t="str">
            <v>0,72</v>
          </cell>
        </row>
        <row r="7738">
          <cell r="A7738" t="str">
            <v>93596</v>
          </cell>
          <cell r="B7738" t="str">
            <v>TRANSPORTE COM CAMINHÃO BASCULANTE DE 10 M3, EM VIA URBANA PAVIMENTADA, DMT ACIMA DE 30 KM (UNIDADE: TXKM). AF_04/2016</v>
          </cell>
          <cell r="D7738" t="str">
            <v>TXKM</v>
          </cell>
          <cell r="E7738" t="str">
            <v>0,47</v>
          </cell>
          <cell r="F7738" t="str">
            <v>0,47</v>
          </cell>
        </row>
        <row r="7739">
          <cell r="A7739" t="str">
            <v>93597</v>
          </cell>
          <cell r="B7739" t="str">
            <v>TRANSPORTE COM CAMINHÃO BASCULANTE DE 14 M3, EM VIA URBANA EM LEITO NATURAL (UNIDADE: TXKM). AF_04/2016</v>
          </cell>
          <cell r="D7739" t="str">
            <v>TXKM</v>
          </cell>
          <cell r="E7739" t="str">
            <v>0,83</v>
          </cell>
          <cell r="F7739" t="str">
            <v>0,83</v>
          </cell>
        </row>
        <row r="7740">
          <cell r="A7740" t="str">
            <v>93598</v>
          </cell>
          <cell r="B7740" t="str">
            <v>TRANSPORTE COM CAMINHÃO BASCULANTE DE 14 M3, EM VIA URBANA EM REVESTIMENTO PRIMÁRIO (UNIDADE: TXKM). AF_04/2016</v>
          </cell>
          <cell r="D7740" t="str">
            <v>TXKM</v>
          </cell>
          <cell r="E7740" t="str">
            <v>0,63</v>
          </cell>
          <cell r="F7740" t="str">
            <v>0,64</v>
          </cell>
        </row>
        <row r="7741">
          <cell r="A7741" t="str">
            <v>93599</v>
          </cell>
          <cell r="B7741" t="str">
            <v>TRANSPORTE COM CAMINHÃO BASCULANTE DE 14 M3, EM VIA URBANA PAVIMENTADA, DMT ACIMA DE 30 KM (UNIDADE: TXKM). AF_04/2016</v>
          </cell>
          <cell r="D7741" t="str">
            <v>TXKM</v>
          </cell>
          <cell r="E7741" t="str">
            <v>0,42</v>
          </cell>
          <cell r="F7741" t="str">
            <v>0,42</v>
          </cell>
        </row>
        <row r="7742">
          <cell r="A7742" t="str">
            <v>95425</v>
          </cell>
          <cell r="B7742" t="str">
            <v>TRANSPORTE COM CAMINHÃO BASCULANTE DE 18 M3, EM VIA URBANA EM LEITO NATURAL (UNIDADE: M3XKM). AF_09/2016</v>
          </cell>
          <cell r="D7742" t="str">
            <v>M3XKM</v>
          </cell>
          <cell r="E7742" t="str">
            <v>1,07</v>
          </cell>
          <cell r="F7742" t="str">
            <v>1,08</v>
          </cell>
        </row>
        <row r="7743">
          <cell r="A7743" t="str">
            <v>95426</v>
          </cell>
          <cell r="B7743" t="str">
            <v>TRANSPORTE COM CAMINHÃO BASCULANTE DE 18 M3, EM VIA URBANA EM REVESTIMENTO PRIMÁRIO (UNIDADE: M3XKM). AF_09/2016</v>
          </cell>
          <cell r="D7743" t="str">
            <v>M3XKM</v>
          </cell>
          <cell r="E7743" t="str">
            <v>0,81</v>
          </cell>
          <cell r="F7743" t="str">
            <v>0,83</v>
          </cell>
        </row>
        <row r="7744">
          <cell r="A7744" t="str">
            <v>95427</v>
          </cell>
          <cell r="B7744" t="str">
            <v>TRANSPORTE COM CAMINHÃO BASCULANTE DE 18 M3, EM VIA URBANA PAVIMENTADA, DMT ACIMA DE 30 KM(UNIDADE: M3XKM). AF_09/2016</v>
          </cell>
          <cell r="D7744" t="str">
            <v>M3XKM</v>
          </cell>
          <cell r="E7744" t="str">
            <v>0,54</v>
          </cell>
          <cell r="F7744" t="str">
            <v>0,54</v>
          </cell>
        </row>
        <row r="7745">
          <cell r="A7745" t="str">
            <v>95428</v>
          </cell>
          <cell r="B7745" t="str">
            <v>TRANSPORTE COM CAMINHÃO BASCULANTE DE 18 M3, EM VIA URBANA EM LEITO NATURAL (UNIDADE: TXKM). AF_09/2016</v>
          </cell>
          <cell r="D7745" t="str">
            <v>TXKM</v>
          </cell>
          <cell r="E7745" t="str">
            <v>0,71</v>
          </cell>
          <cell r="F7745" t="str">
            <v>0,71</v>
          </cell>
        </row>
        <row r="7746">
          <cell r="A7746" t="str">
            <v>95429</v>
          </cell>
          <cell r="B7746" t="str">
            <v>TRANSPORTE COM CAMINHÃO BASCULANTE DE 18 M3, EM VIA URBANA EM REVESTIMENTO PRIMÁRIO (UNIDADE: TXKM). AF_09/2016</v>
          </cell>
          <cell r="D7746" t="str">
            <v>TXKM</v>
          </cell>
          <cell r="E7746" t="str">
            <v>0,54</v>
          </cell>
          <cell r="F7746" t="str">
            <v>0,54</v>
          </cell>
        </row>
        <row r="7747">
          <cell r="A7747" t="str">
            <v>95430</v>
          </cell>
          <cell r="B7747" t="str">
            <v>TRANSPORTE COM CAMINHÃO BASCULANTE DE 18 M3, EM VIA URBANA PAVIMENTADA, DMT ACIMA DE 30 KM (UNIDADE: TXKM). AF_09/2016</v>
          </cell>
          <cell r="D7747" t="str">
            <v>TXKM</v>
          </cell>
          <cell r="E7747" t="str">
            <v>0,35</v>
          </cell>
          <cell r="F7747" t="str">
            <v>0,36</v>
          </cell>
        </row>
        <row r="7748">
          <cell r="A7748" t="str">
            <v>95875</v>
          </cell>
          <cell r="B7748" t="str">
            <v>TRANSPORTE COM CAMINHÃO BASCULANTE DE 10 M3, EM VIA URBANA PAVIMENTADA, DMT ATÉ 30 KM (UNIDADE: M3XKM). AF_12/2016</v>
          </cell>
          <cell r="D7748" t="str">
            <v>M3XKM</v>
          </cell>
          <cell r="E7748" t="str">
            <v>1,00</v>
          </cell>
          <cell r="F7748" t="str">
            <v>1,01</v>
          </cell>
        </row>
        <row r="7749">
          <cell r="A7749" t="str">
            <v>95876</v>
          </cell>
          <cell r="B7749" t="str">
            <v>TRANSPORTE COM CAMINHÃO BASCULANTE DE 14 M3, EM VIA URBANA PAVIMENTADA, DMT ATÉ 30 KM (UNIDADE: M3XKM). AF_12/2016</v>
          </cell>
          <cell r="D7749" t="str">
            <v>M3XKM</v>
          </cell>
          <cell r="E7749" t="str">
            <v>0,89</v>
          </cell>
          <cell r="F7749" t="str">
            <v>0,90</v>
          </cell>
        </row>
        <row r="7750">
          <cell r="A7750" t="str">
            <v>95877</v>
          </cell>
          <cell r="B7750" t="str">
            <v>TRANSPORTE COM CAMINHÃO BASCULANTE DE 18 M3, EM VIA URBANA PAVIMENTADA, DMT ATÉ 30 KM (UNIDADE: M3XKM). AF_12/2016</v>
          </cell>
          <cell r="D7750" t="str">
            <v>M3XKM</v>
          </cell>
          <cell r="E7750" t="str">
            <v>0,76</v>
          </cell>
          <cell r="F7750" t="str">
            <v>0,77</v>
          </cell>
        </row>
        <row r="7751">
          <cell r="A7751" t="str">
            <v>95878</v>
          </cell>
          <cell r="B7751" t="str">
            <v>TRANSPORTE COM CAMINHÃO BASCULANTE DE 10 M3, EM VIA URBANA PAVIMENTADA, DMT ATÉ 30 KM (UNIDADE: TXKM). AF_12/2016</v>
          </cell>
          <cell r="D7751" t="str">
            <v>TXKM</v>
          </cell>
          <cell r="E7751" t="str">
            <v>0,66</v>
          </cell>
          <cell r="F7751" t="str">
            <v>0,67</v>
          </cell>
        </row>
        <row r="7752">
          <cell r="A7752" t="str">
            <v>95879</v>
          </cell>
          <cell r="B7752" t="str">
            <v>TRANSPORTE COM CAMINHÃO BASCULANTE DE 14 M3, EM VIA URBANA PAVIMENTADA, DMT ATÉ 30 KM (UNIDADE: TXKM). AF_12/2016</v>
          </cell>
          <cell r="D7752" t="str">
            <v>TXKM</v>
          </cell>
          <cell r="E7752" t="str">
            <v>0,59</v>
          </cell>
          <cell r="F7752" t="str">
            <v>0,60</v>
          </cell>
        </row>
        <row r="7753">
          <cell r="A7753" t="str">
            <v>95880</v>
          </cell>
          <cell r="B7753" t="str">
            <v>TRANSPORTE COM CAMINHÃO BASCULANTE DE 18 M3, EM VIA URBANA PAVIMENTADA, DMT ATÉ 30 KM (UNIDADE: TXKM). AF_12/2016</v>
          </cell>
          <cell r="D7753" t="str">
            <v>TXKM</v>
          </cell>
          <cell r="E7753" t="str">
            <v>0,50</v>
          </cell>
          <cell r="F7753" t="str">
            <v>0,51</v>
          </cell>
        </row>
        <row r="7754">
          <cell r="A7754" t="str">
            <v>93176</v>
          </cell>
          <cell r="B7754" t="str">
            <v>TRANSPORTE DE MATERIAL ASFALTICO, COM CAMINHÃO COM CAPACIDADE DE 30000 L EM RODOVIA PAVIMENTADA PARA DISTÂNCIAS MÉDIAS DE TRANSPORTE SUPERIORES A 100 KM. AF_02/2016</v>
          </cell>
          <cell r="D7754" t="str">
            <v>TXKM</v>
          </cell>
          <cell r="E7754" t="str">
            <v>0,50</v>
          </cell>
          <cell r="F7754" t="str">
            <v>0,51</v>
          </cell>
        </row>
        <row r="7755">
          <cell r="A7755" t="str">
            <v>93177</v>
          </cell>
          <cell r="B7755" t="str">
            <v>TRANSPORTE DE MATERIAL ASFALTICO, COM CAMINHÃO COM CAPACIDADE DE 20000 L EM RODOVIA PAVIMENTADA PARA DISTÂNCIAS MÉDIAS DE TRANSPORTE IGUAL OU INFERIOR A 100 KM. AF_02/2016</v>
          </cell>
          <cell r="D7755" t="str">
            <v>TXKM</v>
          </cell>
          <cell r="E7755" t="str">
            <v>1,77</v>
          </cell>
          <cell r="F7755" t="str">
            <v>1,79</v>
          </cell>
        </row>
        <row r="7756">
          <cell r="A7756" t="str">
            <v>93178</v>
          </cell>
          <cell r="B7756" t="str">
            <v>TRANSPORTE DE MATERIAL ASFALTICO, COM CAMINHÃO COM CAPACIDADE DE 30000 L EM RODOVIA NÃO PAVIMENTADA PARA DISTÂNCIAS MÉDIAS DE TRANSPORTE SUPERIORES A 100 KM. AF_02/2016</v>
          </cell>
          <cell r="D7756" t="str">
            <v>TXKM</v>
          </cell>
          <cell r="E7756" t="str">
            <v>0,57</v>
          </cell>
          <cell r="F7756" t="str">
            <v>0,58</v>
          </cell>
        </row>
        <row r="7757">
          <cell r="A7757" t="str">
            <v>93179</v>
          </cell>
          <cell r="B7757" t="str">
            <v>TRANSPORTE DE MATERIAL ASFALTICO, COM CAMINHÃO COM CAPACIDADE DE 20000 L EM RODOVIA NÃO PAVIMENTADA PARA DISTÂNCIAS MÉDIAS DE TRANSPORTE IGUAL OU INFERIOR A 100 KM. AF_02/2016</v>
          </cell>
          <cell r="D7757" t="str">
            <v>TXKM</v>
          </cell>
          <cell r="E7757" t="str">
            <v>1,96</v>
          </cell>
          <cell r="F7757" t="str">
            <v>1,99</v>
          </cell>
        </row>
        <row r="7758">
          <cell r="A7758" t="str">
            <v>74038/1</v>
          </cell>
          <cell r="B7758" t="str">
            <v>PORTAO COM MOUROES DE MADEIRA ROLICA, DIAMETRO 11CM, COM 5 FIOS DE ARAME FARPADO Nº 14 CLASSE 250, SEM DOBRADICAS</v>
          </cell>
          <cell r="D7758" t="str">
            <v>M</v>
          </cell>
          <cell r="E7758" t="str">
            <v>29,45</v>
          </cell>
          <cell r="F7758" t="str">
            <v>31,13</v>
          </cell>
        </row>
        <row r="7759">
          <cell r="A7759" t="str">
            <v>74039/1</v>
          </cell>
          <cell r="B7759" t="str">
            <v>CERCA COM MOUROES DE MADEIRA ROLICA, DIAMETRO 11CM, ESPACAMENTO DE 2M, ALTURA LIVRE DE 1M, CRAVADOS 0,5M, COM 5 FIOS DE ARAME FARPADO Nº 14 CLASSE 250</v>
          </cell>
          <cell r="D7759" t="str">
            <v>M</v>
          </cell>
          <cell r="E7759" t="str">
            <v>29,45</v>
          </cell>
          <cell r="F7759" t="str">
            <v>31,13</v>
          </cell>
        </row>
        <row r="7760">
          <cell r="A7760" t="str">
            <v>74142/1</v>
          </cell>
          <cell r="B7760" t="str">
            <v>CERCA COM MOUROES DE CONCRETO, RETO, ESPACAMENTO DE 3M, CRAVADOS 0,5M, COM 4 FIOS DE ARAME FARPADO Nº 14 CLASSE 250</v>
          </cell>
          <cell r="D7760" t="str">
            <v>M</v>
          </cell>
          <cell r="E7760" t="str">
            <v>42,07</v>
          </cell>
          <cell r="F7760" t="str">
            <v>43,93</v>
          </cell>
        </row>
        <row r="7761">
          <cell r="A7761" t="str">
            <v>74142/2</v>
          </cell>
          <cell r="B7761" t="str">
            <v>CERCA COM MOUROES DE MADEIRA, 7,5X7,5CM, ESPACAMENTO DE 2M, ALTURA LIVRE DE 2M, CRAVADOS 0,5M, COM 4 FIOS DE ARAME FARPADO Nº 14 CLASSE 250</v>
          </cell>
          <cell r="D7761" t="str">
            <v>M</v>
          </cell>
          <cell r="E7761" t="str">
            <v>19,42</v>
          </cell>
          <cell r="F7761" t="str">
            <v>20,27</v>
          </cell>
        </row>
        <row r="7762">
          <cell r="A7762" t="str">
            <v>74142/3</v>
          </cell>
          <cell r="B7762" t="str">
            <v>CERCA COM MOUROES DE MADEIRA, 7,5X7,5CM, ESPACAMENTO DE 2M, ALTURA LIVRE DE 2M, CRAVADOS 0,5M, COM 8 FIOS DE ARAME FARPADO Nº 14 CLASSE 250</v>
          </cell>
          <cell r="D7762" t="str">
            <v>M</v>
          </cell>
          <cell r="E7762" t="str">
            <v>30,62</v>
          </cell>
          <cell r="F7762" t="str">
            <v>32,30</v>
          </cell>
        </row>
        <row r="7763">
          <cell r="A7763" t="str">
            <v>74142/4</v>
          </cell>
          <cell r="B7763" t="str">
            <v>CERCA COM MOUROES DE CONCRETO, SECAO "T" PONTA INCLINADA, 10X10CM, ESPACAMENTO DE 3M, CRAVADOS 0,5M, COM 11 FIOS DE ARAME FARPADO Nº 16</v>
          </cell>
          <cell r="D7763" t="str">
            <v>M</v>
          </cell>
          <cell r="E7763" t="str">
            <v>50,08</v>
          </cell>
          <cell r="F7763" t="str">
            <v>51,73</v>
          </cell>
        </row>
        <row r="7764">
          <cell r="A7764" t="str">
            <v>74143/1</v>
          </cell>
          <cell r="B7764" t="str">
            <v>CERCA COM MOUROES DE CONCRETO, RETO, 15X15CM, ESPACAMENTO DE 3M, CRAVADOS 0,5M, ESCORAS DE 10X10CM NOS CANTOS, COM 12 FIOS DE ARAME DE ACO OVALADO 15X17</v>
          </cell>
          <cell r="D7764" t="str">
            <v>M</v>
          </cell>
          <cell r="E7764" t="str">
            <v>51,78</v>
          </cell>
          <cell r="F7764" t="str">
            <v>53,60</v>
          </cell>
        </row>
        <row r="7765">
          <cell r="A7765" t="str">
            <v>74143/2</v>
          </cell>
          <cell r="B7765" t="str">
            <v>CERCA COM MOUROES DE CONCRETO, RETO, 15X15CM, ESPACAMENTO DE 3M, CRAVADOS 0,5M, ESCORAS DE 10X10CM NOS CANTOS, COM 9 FIOS DE ARAME DE ACO OVALADO 15X17</v>
          </cell>
          <cell r="D7765" t="str">
            <v>M</v>
          </cell>
          <cell r="E7765" t="str">
            <v>49,27</v>
          </cell>
          <cell r="F7765" t="str">
            <v>51,09</v>
          </cell>
        </row>
        <row r="7766">
          <cell r="A7766" t="str">
            <v>85171</v>
          </cell>
          <cell r="B7766" t="str">
            <v>RECOMPOSICAO PARCIAL DO ARAME FARPADO Nº 14 CLASSE 250, FIXADO EM CERCA COM MOURÕES DE CONCRETO, RETO, 15X15CM</v>
          </cell>
          <cell r="D7766" t="str">
            <v>M</v>
          </cell>
          <cell r="E7766" t="str">
            <v>3,64</v>
          </cell>
          <cell r="F7766" t="str">
            <v>3,89</v>
          </cell>
        </row>
        <row r="7767">
          <cell r="A7767" t="str">
            <v>73787/1</v>
          </cell>
          <cell r="B7767" t="str">
            <v>ALAMBRADO EM TUBOS DE ACO GALVANIZADO, COM COSTURA, DIN 2440, DIAMETRO 2", ALTURA 3M, FIXADOS A CADA 2M EM BLOCOS DE CONCRETO, COM TELA DE ARAME GALVANIZADO REVESTIDO COM PVC, FIO 12 BWG E MALHA 7,5X7,5CM</v>
          </cell>
          <cell r="D7767" t="str">
            <v>M2</v>
          </cell>
          <cell r="E7767" t="str">
            <v>188,18</v>
          </cell>
          <cell r="F7767" t="str">
            <v>198,33</v>
          </cell>
        </row>
        <row r="7768">
          <cell r="A7768" t="str">
            <v>74244/1</v>
          </cell>
          <cell r="B7768" t="str">
            <v>ALAMBRADO PARA QUADRA POLIESPORTIVA, ESTRUTURADO POR TUBOS DE ACO GALVANIZADO, COM COSTURA, DIN 2440, DIAMETRO 2", COM TELA DE ARAME GALVANIZADO, FIO 14 BWG E MALHA QUADRADA 5X5CM</v>
          </cell>
          <cell r="D7768" t="str">
            <v>M2</v>
          </cell>
          <cell r="E7768" t="str">
            <v>140,95</v>
          </cell>
          <cell r="F7768" t="str">
            <v>143,40</v>
          </cell>
        </row>
        <row r="7769">
          <cell r="A7769" t="str">
            <v>73788/2</v>
          </cell>
          <cell r="B7769" t="str">
            <v>GRADE EM MADEIRA PARA PROTECAO DE MUDAS DE ARVORES</v>
          </cell>
          <cell r="D7769" t="str">
            <v>UN</v>
          </cell>
          <cell r="E7769" t="str">
            <v>97,70</v>
          </cell>
          <cell r="F7769" t="str">
            <v>101,98</v>
          </cell>
        </row>
        <row r="7770">
          <cell r="A7770" t="str">
            <v>98509</v>
          </cell>
          <cell r="B7770" t="str">
            <v>PLANTIO DE ARBUSTO OU  CERCA VIVA. AF_05/2018</v>
          </cell>
          <cell r="D7770" t="str">
            <v>UN</v>
          </cell>
          <cell r="E7770" t="str">
            <v>37,48</v>
          </cell>
          <cell r="F7770" t="str">
            <v>37,68</v>
          </cell>
        </row>
        <row r="7771">
          <cell r="A7771" t="str">
            <v>98510</v>
          </cell>
          <cell r="B7771" t="str">
            <v>PLANTIO DE ÁRVORE ORNAMENTAL COM ALTURA DE MUDA MENOR OU IGUAL A 2,00 M. AF_05/2018</v>
          </cell>
          <cell r="D7771" t="str">
            <v>UN</v>
          </cell>
          <cell r="E7771" t="str">
            <v>55,84</v>
          </cell>
          <cell r="F7771" t="str">
            <v>57,26</v>
          </cell>
        </row>
        <row r="7772">
          <cell r="A7772" t="str">
            <v>98511</v>
          </cell>
          <cell r="B7772" t="str">
            <v>PLANTIO DE ÁRVORE ORNAMENTAL COM ALTURA DE MUDA MAIOR QUE 2,00 M E MENOR OU IGUAL A 4,00 M. AF_05/2018</v>
          </cell>
          <cell r="D7772" t="str">
            <v>UN</v>
          </cell>
          <cell r="E7772" t="str">
            <v>106,41</v>
          </cell>
          <cell r="F7772" t="str">
            <v>108,43</v>
          </cell>
        </row>
        <row r="7773">
          <cell r="A7773" t="str">
            <v>98516</v>
          </cell>
          <cell r="B7773" t="str">
            <v>PLANTIO DE PALMEIRA COM ALTURA DE MUDA MENOR OU IGUAL A 2,00 M. AF_05/2018</v>
          </cell>
          <cell r="D7773" t="str">
            <v>UN</v>
          </cell>
          <cell r="E7773" t="str">
            <v>243,20</v>
          </cell>
          <cell r="F7773" t="str">
            <v>255,11</v>
          </cell>
        </row>
        <row r="7774">
          <cell r="A7774" t="str">
            <v>98519</v>
          </cell>
          <cell r="B7774" t="str">
            <v>REVOLVIMENTO E LIMPEZA MANUAL DE SOLO. AF_05/2018</v>
          </cell>
          <cell r="D7774" t="str">
            <v>M2</v>
          </cell>
          <cell r="E7774" t="str">
            <v>1,38</v>
          </cell>
          <cell r="F7774" t="str">
            <v>1,53</v>
          </cell>
        </row>
        <row r="7775">
          <cell r="A7775" t="str">
            <v>98520</v>
          </cell>
          <cell r="B7775" t="str">
            <v>APLICAÇÃO DE ADUBO EM SOLO. AF_05/2018</v>
          </cell>
          <cell r="D7775" t="str">
            <v>M2</v>
          </cell>
          <cell r="E7775" t="str">
            <v>5,60</v>
          </cell>
          <cell r="F7775" t="str">
            <v>5,72</v>
          </cell>
        </row>
        <row r="7776">
          <cell r="A7776" t="str">
            <v>98521</v>
          </cell>
          <cell r="B7776" t="str">
            <v>APLICAÇÃO DE CALCÁRIO PARA CORREÇÃO DO PH DO SOLO. AF_05/2018</v>
          </cell>
          <cell r="D7776" t="str">
            <v>M2</v>
          </cell>
          <cell r="E7776" t="str">
            <v>0,24</v>
          </cell>
          <cell r="F7776" t="str">
            <v>0,27</v>
          </cell>
        </row>
        <row r="7777">
          <cell r="A7777" t="str">
            <v>98522</v>
          </cell>
          <cell r="B7777" t="str">
            <v>ALAMBRADO EM MOURÕES DE CONCRETO, COM TELA DE ARAME GALVANIZADO (INCLUSIVE MURETA EM CONCRETO). AF_05/2018</v>
          </cell>
          <cell r="D7777" t="str">
            <v>M</v>
          </cell>
          <cell r="E7777" t="str">
            <v>97,90</v>
          </cell>
          <cell r="F7777" t="str">
            <v>101,97</v>
          </cell>
        </row>
        <row r="7778">
          <cell r="A7778" t="str">
            <v>98524</v>
          </cell>
          <cell r="B7778" t="str">
            <v>LIMPEZA MANUAL DE VEGETAÇÃO EM TERRENO COM ENXADA.AF_05/2018</v>
          </cell>
          <cell r="D7778" t="str">
            <v>M2</v>
          </cell>
          <cell r="E7778" t="str">
            <v>2,21</v>
          </cell>
          <cell r="F7778" t="str">
            <v>2,46</v>
          </cell>
        </row>
        <row r="7779">
          <cell r="A7779" t="str">
            <v>85179</v>
          </cell>
          <cell r="B7779" t="str">
            <v>PLANTIO DE GRAMA SAO CARLOS EM LEIVAS</v>
          </cell>
          <cell r="D7779" t="str">
            <v>M2</v>
          </cell>
          <cell r="E7779" t="str">
            <v>13,12</v>
          </cell>
          <cell r="F7779" t="str">
            <v>13,46</v>
          </cell>
        </row>
        <row r="7780">
          <cell r="A7780" t="str">
            <v>85180</v>
          </cell>
          <cell r="B7780" t="str">
            <v>PLANTIO DE GRAMA ESMERALDA EM ROLO</v>
          </cell>
          <cell r="D7780" t="str">
            <v>M2</v>
          </cell>
          <cell r="E7780" t="str">
            <v>13,12</v>
          </cell>
          <cell r="F7780" t="str">
            <v>13,46</v>
          </cell>
        </row>
        <row r="7781">
          <cell r="A7781" t="str">
            <v>98503</v>
          </cell>
          <cell r="B7781" t="str">
            <v>PLANTIO DE GRAMA EM PAVIMENTO CONCREGRAMA. AF_05/2018</v>
          </cell>
          <cell r="D7781" t="str">
            <v>M2</v>
          </cell>
          <cell r="E7781" t="str">
            <v>16,05</v>
          </cell>
          <cell r="F7781" t="str">
            <v>16,42</v>
          </cell>
        </row>
        <row r="7782">
          <cell r="A7782" t="str">
            <v>98504</v>
          </cell>
          <cell r="B7782" t="str">
            <v>PLANTIO DE GRAMA EM PLACAS. AF_05/2018</v>
          </cell>
          <cell r="D7782" t="str">
            <v>M2</v>
          </cell>
          <cell r="E7782" t="str">
            <v>6,20</v>
          </cell>
          <cell r="F7782" t="str">
            <v>6,51</v>
          </cell>
        </row>
        <row r="7783">
          <cell r="A7783" t="str">
            <v>98505</v>
          </cell>
          <cell r="B7783" t="str">
            <v>PLANTIO DE FORRAÇÃO. AF_05/2018</v>
          </cell>
          <cell r="D7783" t="str">
            <v>M2</v>
          </cell>
          <cell r="E7783" t="str">
            <v>53,86</v>
          </cell>
          <cell r="F7783" t="str">
            <v>54,27</v>
          </cell>
        </row>
        <row r="7784">
          <cell r="A7784" t="str">
            <v>85184</v>
          </cell>
          <cell r="B7784" t="str">
            <v>RETIRADA DE GRAMA EM PLACAS</v>
          </cell>
          <cell r="D7784" t="str">
            <v>M2</v>
          </cell>
          <cell r="E7784" t="str">
            <v>3,53</v>
          </cell>
          <cell r="F7784" t="str">
            <v>3,90</v>
          </cell>
        </row>
        <row r="7785">
          <cell r="A7785" t="str">
            <v>85185</v>
          </cell>
          <cell r="B7785" t="str">
            <v>PODA E LIMPEZA DE ARBUSTO TIPO CERCA VIVA</v>
          </cell>
          <cell r="D7785" t="str">
            <v>M2</v>
          </cell>
          <cell r="E7785" t="str">
            <v>4,20</v>
          </cell>
          <cell r="F7785" t="str">
            <v>4,67</v>
          </cell>
        </row>
        <row r="7786">
          <cell r="A7786" t="str">
            <v>98525</v>
          </cell>
          <cell r="B7786" t="str">
            <v>LIMPEZA MECANIZADA DE CAMADA VEGETAL, VEGETAÇÃO E PEQUENAS ÁRVORES (DIÂMETRO DE TRONCO MENOR QUE 0,20 M), COM TRATOR DE ESTEIRAS.AF_05/2018</v>
          </cell>
          <cell r="D7786" t="str">
            <v>M2</v>
          </cell>
          <cell r="E7786" t="str">
            <v>0,24</v>
          </cell>
          <cell r="F7786" t="str">
            <v>0,26</v>
          </cell>
        </row>
        <row r="7787">
          <cell r="A7787" t="str">
            <v>98526</v>
          </cell>
          <cell r="B7787" t="str">
            <v>REMOÇÃO DE RAÍZES REMANESCENTES DE TRONCO DE ÁRVORE COM DIÂMETRO MAIOR OU IGUAL A 0,20 M E MENOR QUE 0,40 M.AF_05/2018</v>
          </cell>
          <cell r="D7787" t="str">
            <v>UN</v>
          </cell>
          <cell r="E7787" t="str">
            <v>51,73</v>
          </cell>
          <cell r="F7787" t="str">
            <v>55,72</v>
          </cell>
        </row>
        <row r="7788">
          <cell r="A7788" t="str">
            <v>98527</v>
          </cell>
          <cell r="B7788" t="str">
            <v>REMOÇÃO DE RAÍZES REMANESCENTES DE TRONCO DE ÁRVORE COM DIÂMETRO MAIOR OU IGUAL A 0,40 M E MENOR QUE 0,60 M.AF_05/2018</v>
          </cell>
          <cell r="D7788" t="str">
            <v>UN</v>
          </cell>
          <cell r="E7788" t="str">
            <v>111,36</v>
          </cell>
          <cell r="F7788" t="str">
            <v>119,97</v>
          </cell>
        </row>
        <row r="7789">
          <cell r="A7789" t="str">
            <v>98528</v>
          </cell>
          <cell r="B7789" t="str">
            <v>REMOÇÃO DE RAÍZES REMANESCENTES DE TRONCO DE ÁRVORE COM DIÂMETRO MAIOR OU IGUAL A 0,60 M.AF_05/2018</v>
          </cell>
          <cell r="D7789" t="str">
            <v>UN</v>
          </cell>
          <cell r="E7789" t="str">
            <v>162,85</v>
          </cell>
          <cell r="F7789" t="str">
            <v>175,43</v>
          </cell>
        </row>
        <row r="7790">
          <cell r="A7790" t="str">
            <v>98529</v>
          </cell>
          <cell r="B7790" t="str">
            <v>CORTE RASO E RECORTE DE ÁRVORE COM DIÂMETRO DE TRONCO MAIOR OU IGUAL A 0,20 M E MENOR QUE 0,40 M.AF_05/2018</v>
          </cell>
          <cell r="D7790" t="str">
            <v>UN</v>
          </cell>
          <cell r="E7790" t="str">
            <v>47,81</v>
          </cell>
          <cell r="F7790" t="str">
            <v>52,98</v>
          </cell>
        </row>
        <row r="7791">
          <cell r="A7791" t="str">
            <v>98530</v>
          </cell>
          <cell r="B7791" t="str">
            <v>CORTE RASO E RECORTE DE ÁRVORE COM DIÂMETRO DE TRONCO MAIOR OU IGUAL A 0,40 M E MENOR QUE 0,60 M.AF_05/2018</v>
          </cell>
          <cell r="D7791" t="str">
            <v>UN</v>
          </cell>
          <cell r="E7791" t="str">
            <v>85,17</v>
          </cell>
          <cell r="F7791" t="str">
            <v>94,38</v>
          </cell>
        </row>
        <row r="7792">
          <cell r="A7792" t="str">
            <v>98531</v>
          </cell>
          <cell r="B7792" t="str">
            <v>CORTE RASO E RECORTE DE ÁRVORE COM DIÂMETRO DE TRONCO MAIOR OU IGUAL A 0,60 M.AF_05/2018</v>
          </cell>
          <cell r="D7792" t="str">
            <v>UN</v>
          </cell>
          <cell r="E7792" t="str">
            <v>176,50</v>
          </cell>
          <cell r="F7792" t="str">
            <v>191,10</v>
          </cell>
        </row>
        <row r="7793">
          <cell r="A7793" t="str">
            <v>98532</v>
          </cell>
          <cell r="B7793" t="str">
            <v>PODA EM ALTURA DE ÁRVORE COM DIÂMETRO DE TRONCO MENOR QUE 0,20 M.AF_05/2018</v>
          </cell>
          <cell r="D7793" t="str">
            <v>UN</v>
          </cell>
          <cell r="E7793" t="str">
            <v>67,59</v>
          </cell>
          <cell r="F7793" t="str">
            <v>71,48</v>
          </cell>
        </row>
        <row r="7794">
          <cell r="A7794" t="str">
            <v>98533</v>
          </cell>
          <cell r="B7794" t="str">
            <v>PODA EM ALTURA DE ÁRVORE COM DIÂMETRO DE TRONCO MAIOR OU IGUAL A 0,20 M E MENOR QUE 0,40 M.AF_05/2018</v>
          </cell>
          <cell r="D7794" t="str">
            <v>UN</v>
          </cell>
          <cell r="E7794" t="str">
            <v>183,37</v>
          </cell>
          <cell r="F7794" t="str">
            <v>195,48</v>
          </cell>
        </row>
        <row r="7795">
          <cell r="A7795" t="str">
            <v>98534</v>
          </cell>
          <cell r="B7795" t="str">
            <v>PODA EM ALTURA DE ÁRVORE COM DIÂMETRO DE TRONCO MAIOR OU IGUAL A 0,40 M E MENOR QUE 0,60 M.AF_05/2018</v>
          </cell>
          <cell r="D7795" t="str">
            <v>UN</v>
          </cell>
          <cell r="E7795" t="str">
            <v>471,90</v>
          </cell>
          <cell r="F7795" t="str">
            <v>501,18</v>
          </cell>
        </row>
        <row r="7796">
          <cell r="A7796" t="str">
            <v>98535</v>
          </cell>
          <cell r="B7796" t="str">
            <v>PODA EM ALTURA DE ÁRVORE COM DIÂMETRO DE TRONCO MAIOR OU IGUAL A 0,60 M.AF_05/2018</v>
          </cell>
          <cell r="D7796" t="str">
            <v>UN</v>
          </cell>
          <cell r="E7796" t="str">
            <v>743,32</v>
          </cell>
          <cell r="F7796" t="str">
            <v>792,67</v>
          </cell>
        </row>
        <row r="7797">
          <cell r="A7797" t="str">
            <v>88238</v>
          </cell>
          <cell r="B7797" t="str">
            <v>AJUDANTE DE ARMADOR COM ENCARGOS COMPLEMENTARES</v>
          </cell>
          <cell r="D7797" t="str">
            <v>H</v>
          </cell>
          <cell r="E7797" t="str">
            <v>13,51</v>
          </cell>
          <cell r="F7797" t="str">
            <v>14,88</v>
          </cell>
        </row>
        <row r="7798">
          <cell r="A7798" t="str">
            <v>88239</v>
          </cell>
          <cell r="B7798" t="str">
            <v>AJUDANTE DE CARPINTEIRO COM ENCARGOS COMPLEMENTARES</v>
          </cell>
          <cell r="D7798" t="str">
            <v>H</v>
          </cell>
          <cell r="E7798" t="str">
            <v>14,61</v>
          </cell>
          <cell r="F7798" t="str">
            <v>16,16</v>
          </cell>
        </row>
        <row r="7799">
          <cell r="A7799" t="str">
            <v>88240</v>
          </cell>
          <cell r="B7799" t="str">
            <v>AJUDANTE DE ESTRUTURA METÁLICA COM ENCARGOS COMPLEMENTARES</v>
          </cell>
          <cell r="D7799" t="str">
            <v>H</v>
          </cell>
          <cell r="E7799" t="str">
            <v>14,31</v>
          </cell>
          <cell r="F7799" t="str">
            <v>15,92</v>
          </cell>
        </row>
        <row r="7800">
          <cell r="A7800" t="str">
            <v>88241</v>
          </cell>
          <cell r="B7800" t="str">
            <v>AJUDANTE DE OPERAÇÃO EM GERAL COM ENCARGOS COMPLEMENTARES</v>
          </cell>
          <cell r="D7800" t="str">
            <v>H</v>
          </cell>
          <cell r="E7800" t="str">
            <v>13,82</v>
          </cell>
          <cell r="F7800" t="str">
            <v>15,23</v>
          </cell>
        </row>
        <row r="7801">
          <cell r="A7801" t="str">
            <v>88242</v>
          </cell>
          <cell r="B7801" t="str">
            <v>AJUDANTE DE PEDREIRO COM ENCARGOS COMPLEMENTARES</v>
          </cell>
          <cell r="D7801" t="str">
            <v>H</v>
          </cell>
          <cell r="E7801" t="str">
            <v>14,00</v>
          </cell>
          <cell r="F7801" t="str">
            <v>15,44</v>
          </cell>
        </row>
        <row r="7802">
          <cell r="A7802" t="str">
            <v>88243</v>
          </cell>
          <cell r="B7802" t="str">
            <v>AJUDANTE ESPECIALIZADO COM ENCARGOS COMPLEMENTARES</v>
          </cell>
          <cell r="D7802" t="str">
            <v>H</v>
          </cell>
          <cell r="E7802" t="str">
            <v>16,82</v>
          </cell>
          <cell r="F7802" t="str">
            <v>18,71</v>
          </cell>
        </row>
        <row r="7803">
          <cell r="A7803" t="str">
            <v>88245</v>
          </cell>
          <cell r="B7803" t="str">
            <v>ARMADOR COM ENCARGOS COMPLEMENTARES</v>
          </cell>
          <cell r="D7803" t="str">
            <v>H</v>
          </cell>
          <cell r="E7803" t="str">
            <v>17,28</v>
          </cell>
          <cell r="F7803" t="str">
            <v>19,24</v>
          </cell>
        </row>
        <row r="7804">
          <cell r="A7804" t="str">
            <v>88246</v>
          </cell>
          <cell r="B7804" t="str">
            <v>ASSENTADOR DE TUBOS COM ENCARGOS COMPLEMENTARES</v>
          </cell>
          <cell r="D7804" t="str">
            <v>H</v>
          </cell>
          <cell r="E7804" t="str">
            <v>20,74</v>
          </cell>
          <cell r="F7804" t="str">
            <v>23,37</v>
          </cell>
        </row>
        <row r="7805">
          <cell r="A7805" t="str">
            <v>88247</v>
          </cell>
          <cell r="B7805" t="str">
            <v>AUXILIAR DE ELETRICISTA COM ENCARGOS COMPLEMENTARES</v>
          </cell>
          <cell r="D7805" t="str">
            <v>H</v>
          </cell>
          <cell r="E7805" t="str">
            <v>15,01</v>
          </cell>
          <cell r="F7805" t="str">
            <v>16,61</v>
          </cell>
        </row>
        <row r="7806">
          <cell r="A7806" t="str">
            <v>88248</v>
          </cell>
          <cell r="B7806" t="str">
            <v>AUXILIAR DE ENCANADOR OU BOMBEIRO HIDRÁULICO COM ENCARGOS COMPLEMENTARES</v>
          </cell>
          <cell r="D7806" t="str">
            <v>H</v>
          </cell>
          <cell r="E7806" t="str">
            <v>13,31</v>
          </cell>
          <cell r="F7806" t="str">
            <v>14,71</v>
          </cell>
        </row>
        <row r="7807">
          <cell r="A7807" t="str">
            <v>88249</v>
          </cell>
          <cell r="B7807" t="str">
            <v>AUXILIAR DE LABORATÓRIO COM ENCARGOS COMPLEMENTARES</v>
          </cell>
          <cell r="D7807" t="str">
            <v>H</v>
          </cell>
          <cell r="E7807" t="str">
            <v>22,34</v>
          </cell>
          <cell r="F7807" t="str">
            <v>25,21</v>
          </cell>
        </row>
        <row r="7808">
          <cell r="A7808" t="str">
            <v>88250</v>
          </cell>
          <cell r="B7808" t="str">
            <v>AUXILIAR DE MECÂNICO COM ENCARGOS COMPLEMENTARES</v>
          </cell>
          <cell r="D7808" t="str">
            <v>H</v>
          </cell>
          <cell r="E7808" t="str">
            <v>14,53</v>
          </cell>
          <cell r="F7808" t="str">
            <v>16,18</v>
          </cell>
        </row>
        <row r="7809">
          <cell r="A7809" t="str">
            <v>88251</v>
          </cell>
          <cell r="B7809" t="str">
            <v>AUXILIAR DE SERRALHEIRO COM ENCARGOS COMPLEMENTARES</v>
          </cell>
          <cell r="D7809" t="str">
            <v>H</v>
          </cell>
          <cell r="E7809" t="str">
            <v>14,15</v>
          </cell>
          <cell r="F7809" t="str">
            <v>15,61</v>
          </cell>
        </row>
        <row r="7810">
          <cell r="A7810" t="str">
            <v>88252</v>
          </cell>
          <cell r="B7810" t="str">
            <v>AUXILIAR DE SERVIÇOS GERAIS COM ENCARGOS COMPLEMENTARES</v>
          </cell>
          <cell r="D7810" t="str">
            <v>H</v>
          </cell>
          <cell r="E7810" t="str">
            <v>14,77</v>
          </cell>
          <cell r="F7810" t="str">
            <v>16,35</v>
          </cell>
        </row>
        <row r="7811">
          <cell r="A7811" t="str">
            <v>88253</v>
          </cell>
          <cell r="B7811" t="str">
            <v>AUXILIAR DE TOPÓGRAFO COM ENCARGOS COMPLEMENTARES</v>
          </cell>
          <cell r="D7811" t="str">
            <v>H</v>
          </cell>
          <cell r="E7811" t="str">
            <v>11,24</v>
          </cell>
          <cell r="F7811" t="str">
            <v>12,38</v>
          </cell>
        </row>
        <row r="7812">
          <cell r="A7812" t="str">
            <v>88255</v>
          </cell>
          <cell r="B7812" t="str">
            <v>AUXILIAR TÉCNICO DE ENGENHARIA COM ENCARGOS COMPLEMENTARES</v>
          </cell>
          <cell r="D7812" t="str">
            <v>H</v>
          </cell>
          <cell r="E7812" t="str">
            <v>25,00</v>
          </cell>
          <cell r="F7812" t="str">
            <v>28,79</v>
          </cell>
        </row>
        <row r="7813">
          <cell r="A7813" t="str">
            <v>88256</v>
          </cell>
          <cell r="B7813" t="str">
            <v>AZULEJISTA OU LADRILHISTA COM ENCARGOS COMPLEMENTARES</v>
          </cell>
          <cell r="D7813" t="str">
            <v>H</v>
          </cell>
          <cell r="E7813" t="str">
            <v>17,31</v>
          </cell>
          <cell r="F7813" t="str">
            <v>19,27</v>
          </cell>
        </row>
        <row r="7814">
          <cell r="A7814" t="str">
            <v>88257</v>
          </cell>
          <cell r="B7814" t="str">
            <v>BLASTER, DINAMITADOR OU CABO DE FOGO COM ENCARGOS COMPLEMENTARES</v>
          </cell>
          <cell r="D7814" t="str">
            <v>H</v>
          </cell>
          <cell r="E7814" t="str">
            <v>17,76</v>
          </cell>
          <cell r="F7814" t="str">
            <v>19,92</v>
          </cell>
        </row>
        <row r="7815">
          <cell r="A7815" t="str">
            <v>88258</v>
          </cell>
          <cell r="B7815" t="str">
            <v>CADASTRISTA DE REDES DE AGUA E ESGOTO COM ENCARGOS COMPLEMENTARES</v>
          </cell>
          <cell r="D7815" t="str">
            <v>H</v>
          </cell>
          <cell r="E7815" t="str">
            <v>13,00</v>
          </cell>
          <cell r="F7815" t="str">
            <v>14,41</v>
          </cell>
        </row>
        <row r="7816">
          <cell r="A7816" t="str">
            <v>88259</v>
          </cell>
          <cell r="B7816" t="str">
            <v>CALAFETADOR/CALAFATE COM ENCARGOS COMPLEMENTARES</v>
          </cell>
          <cell r="D7816" t="str">
            <v>H</v>
          </cell>
          <cell r="E7816" t="str">
            <v>20,03</v>
          </cell>
          <cell r="F7816" t="str">
            <v>22,42</v>
          </cell>
        </row>
        <row r="7817">
          <cell r="A7817" t="str">
            <v>88260</v>
          </cell>
          <cell r="B7817" t="str">
            <v>CALCETEIRO COM ENCARGOS COMPLEMENTARES</v>
          </cell>
          <cell r="D7817" t="str">
            <v>H</v>
          </cell>
          <cell r="E7817" t="str">
            <v>18,30</v>
          </cell>
          <cell r="F7817" t="str">
            <v>20,43</v>
          </cell>
        </row>
        <row r="7818">
          <cell r="A7818" t="str">
            <v>88261</v>
          </cell>
          <cell r="B7818" t="str">
            <v>CARPINTEIRO DE ESQUADRIA COM ENCARGOS COMPLEMENTARES</v>
          </cell>
          <cell r="D7818" t="str">
            <v>H</v>
          </cell>
          <cell r="E7818" t="str">
            <v>18,40</v>
          </cell>
          <cell r="F7818" t="str">
            <v>20,54</v>
          </cell>
        </row>
        <row r="7819">
          <cell r="A7819" t="str">
            <v>88262</v>
          </cell>
          <cell r="B7819" t="str">
            <v>CARPINTEIRO DE FORMAS COM ENCARGOS COMPLEMENTARES</v>
          </cell>
          <cell r="D7819" t="str">
            <v>H</v>
          </cell>
          <cell r="E7819" t="str">
            <v>17,24</v>
          </cell>
          <cell r="F7819" t="str">
            <v>19,20</v>
          </cell>
        </row>
        <row r="7820">
          <cell r="A7820" t="str">
            <v>88263</v>
          </cell>
          <cell r="B7820" t="str">
            <v>CAVOUQUEIRO OU OPERADOR PERFURATRIZ/ROMPEDOR COM ENCARGOS COMPLEMENTARES</v>
          </cell>
          <cell r="D7820" t="str">
            <v>H</v>
          </cell>
          <cell r="E7820" t="str">
            <v>15,86</v>
          </cell>
          <cell r="F7820" t="str">
            <v>17,72</v>
          </cell>
        </row>
        <row r="7821">
          <cell r="A7821" t="str">
            <v>88264</v>
          </cell>
          <cell r="B7821" t="str">
            <v>ELETRICISTA COM ENCARGOS COMPLEMENTARES</v>
          </cell>
          <cell r="D7821" t="str">
            <v>H</v>
          </cell>
          <cell r="E7821" t="str">
            <v>19,30</v>
          </cell>
          <cell r="F7821" t="str">
            <v>21,57</v>
          </cell>
        </row>
        <row r="7822">
          <cell r="A7822" t="str">
            <v>88265</v>
          </cell>
          <cell r="B7822" t="str">
            <v>ELETRICISTA INDUSTRIAL COM ENCARGOS COMPLEMENTARES</v>
          </cell>
          <cell r="D7822" t="str">
            <v>H</v>
          </cell>
          <cell r="E7822" t="str">
            <v>18,53</v>
          </cell>
          <cell r="F7822" t="str">
            <v>20,67</v>
          </cell>
        </row>
        <row r="7823">
          <cell r="A7823" t="str">
            <v>88266</v>
          </cell>
          <cell r="B7823" t="str">
            <v>ELETROTÉCNICO COM ENCARGOS COMPLEMENTARES</v>
          </cell>
          <cell r="D7823" t="str">
            <v>H</v>
          </cell>
          <cell r="E7823" t="str">
            <v>28,31</v>
          </cell>
          <cell r="F7823" t="str">
            <v>32,01</v>
          </cell>
        </row>
        <row r="7824">
          <cell r="A7824" t="str">
            <v>88267</v>
          </cell>
          <cell r="B7824" t="str">
            <v>ENCANADOR OU BOMBEIRO HIDRÁULICO COM ENCARGOS COMPLEMENTARES</v>
          </cell>
          <cell r="D7824" t="str">
            <v>H</v>
          </cell>
          <cell r="E7824" t="str">
            <v>16,95</v>
          </cell>
          <cell r="F7824" t="str">
            <v>18,91</v>
          </cell>
        </row>
        <row r="7825">
          <cell r="A7825" t="str">
            <v>88268</v>
          </cell>
          <cell r="B7825" t="str">
            <v>ESTUCADOR COM ENCARGOS COMPLEMENTARES</v>
          </cell>
          <cell r="D7825" t="str">
            <v>H</v>
          </cell>
          <cell r="E7825" t="str">
            <v>17,88</v>
          </cell>
          <cell r="F7825" t="str">
            <v>19,93</v>
          </cell>
        </row>
        <row r="7826">
          <cell r="A7826" t="str">
            <v>88269</v>
          </cell>
          <cell r="B7826" t="str">
            <v>GESSEIRO COM ENCARGOS COMPLEMENTARES</v>
          </cell>
          <cell r="D7826" t="str">
            <v>H</v>
          </cell>
          <cell r="E7826" t="str">
            <v>19,56</v>
          </cell>
          <cell r="F7826" t="str">
            <v>21,89</v>
          </cell>
        </row>
        <row r="7827">
          <cell r="A7827" t="str">
            <v>88270</v>
          </cell>
          <cell r="B7827" t="str">
            <v>IMPERMEABILIZADOR COM ENCARGOS COMPLEMENTARES</v>
          </cell>
          <cell r="D7827" t="str">
            <v>H</v>
          </cell>
          <cell r="E7827" t="str">
            <v>17,85</v>
          </cell>
          <cell r="F7827" t="str">
            <v>19,90</v>
          </cell>
        </row>
        <row r="7828">
          <cell r="A7828" t="str">
            <v>88272</v>
          </cell>
          <cell r="B7828" t="str">
            <v>MACARIQUEIRO COM ENCARGOS COMPLEMENTARES</v>
          </cell>
          <cell r="D7828" t="str">
            <v>H</v>
          </cell>
          <cell r="E7828" t="str">
            <v>19,12</v>
          </cell>
          <cell r="F7828" t="str">
            <v>21,26</v>
          </cell>
        </row>
        <row r="7829">
          <cell r="A7829" t="str">
            <v>88273</v>
          </cell>
          <cell r="B7829" t="str">
            <v>MARCENEIRO COM ENCARGOS COMPLEMENTARES</v>
          </cell>
          <cell r="D7829" t="str">
            <v>H</v>
          </cell>
          <cell r="E7829" t="str">
            <v>17,53</v>
          </cell>
          <cell r="F7829" t="str">
            <v>19,53</v>
          </cell>
        </row>
        <row r="7830">
          <cell r="A7830" t="str">
            <v>88274</v>
          </cell>
          <cell r="B7830" t="str">
            <v>MARMORISTA/GRANITEIRO COM ENCARGOS COMPLEMENTARES</v>
          </cell>
          <cell r="D7830" t="str">
            <v>H</v>
          </cell>
          <cell r="E7830" t="str">
            <v>18,80</v>
          </cell>
          <cell r="F7830" t="str">
            <v>21,00</v>
          </cell>
        </row>
        <row r="7831">
          <cell r="A7831" t="str">
            <v>88275</v>
          </cell>
          <cell r="B7831" t="str">
            <v>MECÃNICO DE EQUIPAMENTOS PESADOS COM ENCARGOS COMPLEMENTARES</v>
          </cell>
          <cell r="D7831" t="str">
            <v>H</v>
          </cell>
          <cell r="E7831" t="str">
            <v>22,34</v>
          </cell>
          <cell r="F7831" t="str">
            <v>25,21</v>
          </cell>
        </row>
        <row r="7832">
          <cell r="A7832" t="str">
            <v>88277</v>
          </cell>
          <cell r="B7832" t="str">
            <v>MONTADOR (TUBO AÇO/EQUIPAMENTOS) COM ENCARGOS COMPLEMENTARES</v>
          </cell>
          <cell r="D7832" t="str">
            <v>H</v>
          </cell>
          <cell r="E7832" t="str">
            <v>18,82</v>
          </cell>
          <cell r="F7832" t="str">
            <v>21,16</v>
          </cell>
        </row>
        <row r="7833">
          <cell r="A7833" t="str">
            <v>88278</v>
          </cell>
          <cell r="B7833" t="str">
            <v>MONTADOR DE ESTRUTURA METÁLICA COM ENCARGOS COMPLEMENTARES</v>
          </cell>
          <cell r="D7833" t="str">
            <v>H</v>
          </cell>
          <cell r="E7833" t="str">
            <v>16,91</v>
          </cell>
          <cell r="F7833" t="str">
            <v>18,92</v>
          </cell>
        </row>
        <row r="7834">
          <cell r="A7834" t="str">
            <v>88279</v>
          </cell>
          <cell r="B7834" t="str">
            <v>MONTADOR ELETROMECÃNICO COM ENCARGOS COMPLEMENTARES</v>
          </cell>
          <cell r="D7834" t="str">
            <v>H</v>
          </cell>
          <cell r="E7834" t="str">
            <v>21,62</v>
          </cell>
          <cell r="F7834" t="str">
            <v>24,26</v>
          </cell>
        </row>
        <row r="7835">
          <cell r="A7835" t="str">
            <v>88281</v>
          </cell>
          <cell r="B7835" t="str">
            <v>MOTORISTA DE BASCULANTE COM ENCARGOS COMPLEMENTARES</v>
          </cell>
          <cell r="D7835" t="str">
            <v>H</v>
          </cell>
          <cell r="E7835" t="str">
            <v>16,53</v>
          </cell>
          <cell r="F7835" t="str">
            <v>18,50</v>
          </cell>
        </row>
        <row r="7836">
          <cell r="A7836" t="str">
            <v>88282</v>
          </cell>
          <cell r="B7836" t="str">
            <v>MOTORISTA DE CAMINHÃO COM ENCARGOS COMPLEMENTARES</v>
          </cell>
          <cell r="D7836" t="str">
            <v>H</v>
          </cell>
          <cell r="E7836" t="str">
            <v>17,29</v>
          </cell>
          <cell r="F7836" t="str">
            <v>19,38</v>
          </cell>
        </row>
        <row r="7837">
          <cell r="A7837" t="str">
            <v>88283</v>
          </cell>
          <cell r="B7837" t="str">
            <v>MOTORISTA DE CAMINHÃO E CARRETA COM ENCARGOS COMPLEMENTARES</v>
          </cell>
          <cell r="D7837" t="str">
            <v>H</v>
          </cell>
          <cell r="E7837" t="str">
            <v>21,73</v>
          </cell>
          <cell r="F7837" t="str">
            <v>24,51</v>
          </cell>
        </row>
        <row r="7838">
          <cell r="A7838" t="str">
            <v>88284</v>
          </cell>
          <cell r="B7838" t="str">
            <v>MOTORISTA DE VEIÍCULO LEVE COM ENCARGOS COMPLEMENTARES</v>
          </cell>
          <cell r="D7838" t="str">
            <v>H</v>
          </cell>
          <cell r="E7838" t="str">
            <v>18,23</v>
          </cell>
          <cell r="F7838" t="str">
            <v>20,46</v>
          </cell>
        </row>
        <row r="7839">
          <cell r="A7839" t="str">
            <v>88285</v>
          </cell>
          <cell r="B7839" t="str">
            <v>MOTORISTA DE VEÍCULO PESADO COM ENCARGOS COMPLEMENTARES</v>
          </cell>
          <cell r="D7839" t="str">
            <v>H</v>
          </cell>
          <cell r="E7839" t="str">
            <v>21,18</v>
          </cell>
          <cell r="F7839" t="str">
            <v>23,88</v>
          </cell>
        </row>
        <row r="7840">
          <cell r="A7840" t="str">
            <v>88286</v>
          </cell>
          <cell r="B7840" t="str">
            <v>MOTORISTA OPERADOR DE MUNCK COM ENCARGOS COMPLEMENTARES</v>
          </cell>
          <cell r="D7840" t="str">
            <v>H</v>
          </cell>
          <cell r="E7840" t="str">
            <v>18,35</v>
          </cell>
          <cell r="F7840" t="str">
            <v>20,61</v>
          </cell>
        </row>
        <row r="7841">
          <cell r="A7841" t="str">
            <v>88288</v>
          </cell>
          <cell r="B7841" t="str">
            <v>NIVELADOR COM ENCARGOS COMPLEMENTARES</v>
          </cell>
          <cell r="D7841" t="str">
            <v>H</v>
          </cell>
          <cell r="E7841" t="str">
            <v>13,13</v>
          </cell>
          <cell r="F7841" t="str">
            <v>14,56</v>
          </cell>
        </row>
        <row r="7842">
          <cell r="A7842" t="str">
            <v>88291</v>
          </cell>
          <cell r="B7842" t="str">
            <v>OPERADOR DE BETONEIRA (CAMINHÃO) COM ENCARGOS COMPLEMENTARES</v>
          </cell>
          <cell r="D7842" t="str">
            <v>H</v>
          </cell>
          <cell r="E7842" t="str">
            <v>16,02</v>
          </cell>
          <cell r="F7842" t="str">
            <v>17,90</v>
          </cell>
        </row>
        <row r="7843">
          <cell r="A7843" t="str">
            <v>88292</v>
          </cell>
          <cell r="B7843" t="str">
            <v>OPERADOR DE COMPRESSOR OU COMPRESSORISTA COM ENCARGOS COMPLEMENTARES</v>
          </cell>
          <cell r="D7843" t="str">
            <v>H</v>
          </cell>
          <cell r="E7843" t="str">
            <v>18,98</v>
          </cell>
          <cell r="F7843" t="str">
            <v>21,33</v>
          </cell>
        </row>
        <row r="7844">
          <cell r="A7844" t="str">
            <v>88293</v>
          </cell>
          <cell r="B7844" t="str">
            <v>OPERADOR DE DEMARCADORA DE FAIXAS COM ENCARGOS COMPLEMENTARES</v>
          </cell>
          <cell r="D7844" t="str">
            <v>H</v>
          </cell>
          <cell r="E7844" t="str">
            <v>18,78</v>
          </cell>
          <cell r="F7844" t="str">
            <v>21,10</v>
          </cell>
        </row>
        <row r="7845">
          <cell r="A7845" t="str">
            <v>88294</v>
          </cell>
          <cell r="B7845" t="str">
            <v>OPERADOR DE ESCAVADEIRA COM ENCARGOS COMPLEMENTARES</v>
          </cell>
          <cell r="D7845" t="str">
            <v>H</v>
          </cell>
          <cell r="E7845" t="str">
            <v>20,22</v>
          </cell>
          <cell r="F7845" t="str">
            <v>22,77</v>
          </cell>
        </row>
        <row r="7846">
          <cell r="A7846" t="str">
            <v>88295</v>
          </cell>
          <cell r="B7846" t="str">
            <v>OPERADOR DE GUINCHO COM ENCARGOS COMPLEMENTARES</v>
          </cell>
          <cell r="D7846" t="str">
            <v>H</v>
          </cell>
          <cell r="E7846" t="str">
            <v>16,71</v>
          </cell>
          <cell r="F7846" t="str">
            <v>18,70</v>
          </cell>
        </row>
        <row r="7847">
          <cell r="A7847" t="str">
            <v>88296</v>
          </cell>
          <cell r="B7847" t="str">
            <v>OPERADOR DE GUINDASTE COM ENCARGOS COMPLEMENTARES</v>
          </cell>
          <cell r="D7847" t="str">
            <v>H</v>
          </cell>
          <cell r="E7847" t="str">
            <v>18,84</v>
          </cell>
          <cell r="F7847" t="str">
            <v>21,18</v>
          </cell>
        </row>
        <row r="7848">
          <cell r="A7848" t="str">
            <v>88297</v>
          </cell>
          <cell r="B7848" t="str">
            <v>OPERADOR DE MÁQUINAS E EQUIPAMENTOS COM ENCARGOS COMPLEMENTARES</v>
          </cell>
          <cell r="D7848" t="str">
            <v>H</v>
          </cell>
          <cell r="E7848" t="str">
            <v>18,30</v>
          </cell>
          <cell r="F7848" t="str">
            <v>20,53</v>
          </cell>
        </row>
        <row r="7849">
          <cell r="A7849" t="str">
            <v>88298</v>
          </cell>
          <cell r="B7849" t="str">
            <v>OPERADOR DE MARTELETE OU MARTELETEIRO COM ENCARGOS COMPLEMENTARES</v>
          </cell>
          <cell r="D7849" t="str">
            <v>H</v>
          </cell>
          <cell r="E7849" t="str">
            <v>19,17</v>
          </cell>
          <cell r="F7849" t="str">
            <v>21,55</v>
          </cell>
        </row>
        <row r="7850">
          <cell r="A7850" t="str">
            <v>88299</v>
          </cell>
          <cell r="B7850" t="str">
            <v>OPERADOR DE MOTO-ESCREIPER COM ENCARGOS COMPLEMENTARES</v>
          </cell>
          <cell r="D7850" t="str">
            <v>H</v>
          </cell>
          <cell r="E7850" t="str">
            <v>19,02</v>
          </cell>
          <cell r="F7850" t="str">
            <v>21,38</v>
          </cell>
        </row>
        <row r="7851">
          <cell r="A7851" t="str">
            <v>88300</v>
          </cell>
          <cell r="B7851" t="str">
            <v>OPERADOR DE MOTONIVELADORA COM ENCARGOS COMPLEMENTARES</v>
          </cell>
          <cell r="D7851" t="str">
            <v>H</v>
          </cell>
          <cell r="E7851" t="str">
            <v>22,43</v>
          </cell>
          <cell r="F7851" t="str">
            <v>25,33</v>
          </cell>
        </row>
        <row r="7852">
          <cell r="A7852" t="str">
            <v>88301</v>
          </cell>
          <cell r="B7852" t="str">
            <v>OPERADOR DE PÁ CARREGADEIRA COM ENCARGOS COMPLEMENTARES</v>
          </cell>
          <cell r="D7852" t="str">
            <v>H</v>
          </cell>
          <cell r="E7852" t="str">
            <v>18,27</v>
          </cell>
          <cell r="F7852" t="str">
            <v>20,50</v>
          </cell>
        </row>
        <row r="7853">
          <cell r="A7853" t="str">
            <v>88302</v>
          </cell>
          <cell r="B7853" t="str">
            <v>OPERADOR DE PAVIMENTADORA COM ENCARGOS COMPLEMENTARES</v>
          </cell>
          <cell r="D7853" t="str">
            <v>H</v>
          </cell>
          <cell r="E7853" t="str">
            <v>19,50</v>
          </cell>
          <cell r="F7853" t="str">
            <v>21,94</v>
          </cell>
        </row>
        <row r="7854">
          <cell r="A7854" t="str">
            <v>88303</v>
          </cell>
          <cell r="B7854" t="str">
            <v>OPERADOR DE ROLO COMPACTADOR COM ENCARGOS COMPLEMENTARES</v>
          </cell>
          <cell r="D7854" t="str">
            <v>H</v>
          </cell>
          <cell r="E7854" t="str">
            <v>18,00</v>
          </cell>
          <cell r="F7854" t="str">
            <v>20,20</v>
          </cell>
        </row>
        <row r="7855">
          <cell r="A7855" t="str">
            <v>88304</v>
          </cell>
          <cell r="B7855" t="str">
            <v>OPERADOR DE USINA DE ASFALTO, DE SOLOS OU DE CONCRETO COM ENCARGOS COMPLEMENTARES</v>
          </cell>
          <cell r="D7855" t="str">
            <v>H</v>
          </cell>
          <cell r="E7855" t="str">
            <v>17,32</v>
          </cell>
          <cell r="F7855" t="str">
            <v>19,41</v>
          </cell>
        </row>
        <row r="7856">
          <cell r="A7856" t="str">
            <v>88306</v>
          </cell>
          <cell r="B7856" t="str">
            <v>OPERADOR JATO DE AREIA OU JATISTA COM ENCARGOS COMPLEMENTARES</v>
          </cell>
          <cell r="D7856" t="str">
            <v>H</v>
          </cell>
          <cell r="E7856" t="str">
            <v>18,52</v>
          </cell>
          <cell r="F7856" t="str">
            <v>20,80</v>
          </cell>
        </row>
        <row r="7857">
          <cell r="A7857" t="str">
            <v>88307</v>
          </cell>
          <cell r="B7857" t="str">
            <v>OPERADOR PARA BATE ESTACAS COM ENCARGOS COMPLEMENTARES</v>
          </cell>
          <cell r="D7857" t="str">
            <v>H</v>
          </cell>
          <cell r="E7857" t="str">
            <v>20,61</v>
          </cell>
          <cell r="F7857" t="str">
            <v>23,22</v>
          </cell>
        </row>
        <row r="7858">
          <cell r="A7858" t="str">
            <v>88308</v>
          </cell>
          <cell r="B7858" t="str">
            <v>PASTILHEIRO COM ENCARGOS COMPLEMENTARES</v>
          </cell>
          <cell r="D7858" t="str">
            <v>H</v>
          </cell>
          <cell r="E7858" t="str">
            <v>20,76</v>
          </cell>
          <cell r="F7858" t="str">
            <v>23,26</v>
          </cell>
        </row>
        <row r="7859">
          <cell r="A7859" t="str">
            <v>88309</v>
          </cell>
          <cell r="B7859" t="str">
            <v>PEDREIRO COM ENCARGOS COMPLEMENTARES</v>
          </cell>
          <cell r="D7859" t="str">
            <v>H</v>
          </cell>
          <cell r="E7859" t="str">
            <v>17,37</v>
          </cell>
          <cell r="F7859" t="str">
            <v>19,33</v>
          </cell>
        </row>
        <row r="7860">
          <cell r="A7860" t="str">
            <v>88310</v>
          </cell>
          <cell r="B7860" t="str">
            <v>PINTOR COM ENCARGOS COMPLEMENTARES</v>
          </cell>
          <cell r="D7860" t="str">
            <v>H</v>
          </cell>
          <cell r="E7860" t="str">
            <v>18,48</v>
          </cell>
          <cell r="F7860" t="str">
            <v>20,44</v>
          </cell>
        </row>
        <row r="7861">
          <cell r="A7861" t="str">
            <v>88311</v>
          </cell>
          <cell r="B7861" t="str">
            <v>PINTOR DE LETREIROS COM ENCARGOS COMPLEMENTARES</v>
          </cell>
          <cell r="D7861" t="str">
            <v>H</v>
          </cell>
          <cell r="E7861" t="str">
            <v>21,73</v>
          </cell>
          <cell r="F7861" t="str">
            <v>24,21</v>
          </cell>
        </row>
        <row r="7862">
          <cell r="A7862" t="str">
            <v>88312</v>
          </cell>
          <cell r="B7862" t="str">
            <v>PINTOR PARA TINTA EPÓXI COM ENCARGOS COMPLEMENTARES</v>
          </cell>
          <cell r="D7862" t="str">
            <v>H</v>
          </cell>
          <cell r="E7862" t="str">
            <v>19,41</v>
          </cell>
          <cell r="F7862" t="str">
            <v>21,52</v>
          </cell>
        </row>
        <row r="7863">
          <cell r="A7863" t="str">
            <v>88313</v>
          </cell>
          <cell r="B7863" t="str">
            <v>POCEIRO COM ENCARGOS COMPLEMENTARES</v>
          </cell>
          <cell r="D7863" t="str">
            <v>H</v>
          </cell>
          <cell r="E7863" t="str">
            <v>17,93</v>
          </cell>
          <cell r="F7863" t="str">
            <v>20,13</v>
          </cell>
        </row>
        <row r="7864">
          <cell r="A7864" t="str">
            <v>88314</v>
          </cell>
          <cell r="B7864" t="str">
            <v>RASTELEIRO COM ENCARGOS COMPLEMENTARES</v>
          </cell>
          <cell r="D7864" t="str">
            <v>H</v>
          </cell>
          <cell r="E7864" t="str">
            <v>14,48</v>
          </cell>
          <cell r="F7864" t="str">
            <v>16,13</v>
          </cell>
        </row>
        <row r="7865">
          <cell r="A7865" t="str">
            <v>88315</v>
          </cell>
          <cell r="B7865" t="str">
            <v>SERRALHEIRO COM ENCARGOS COMPLEMENTARES</v>
          </cell>
          <cell r="D7865" t="str">
            <v>H</v>
          </cell>
          <cell r="E7865" t="str">
            <v>17,28</v>
          </cell>
          <cell r="F7865" t="str">
            <v>19,24</v>
          </cell>
        </row>
        <row r="7866">
          <cell r="A7866" t="str">
            <v>88316</v>
          </cell>
          <cell r="B7866" t="str">
            <v>SERVENTE COM ENCARGOS COMPLEMENTARES</v>
          </cell>
          <cell r="D7866" t="str">
            <v>H</v>
          </cell>
          <cell r="E7866" t="str">
            <v>14,13</v>
          </cell>
          <cell r="F7866" t="str">
            <v>15,60</v>
          </cell>
        </row>
        <row r="7867">
          <cell r="A7867" t="str">
            <v>88317</v>
          </cell>
          <cell r="B7867" t="str">
            <v>SOLDADOR COM ENCARGOS COMPLEMENTARES</v>
          </cell>
          <cell r="D7867" t="str">
            <v>H</v>
          </cell>
          <cell r="E7867" t="str">
            <v>18,02</v>
          </cell>
          <cell r="F7867" t="str">
            <v>19,98</v>
          </cell>
        </row>
        <row r="7868">
          <cell r="A7868" t="str">
            <v>88318</v>
          </cell>
          <cell r="B7868" t="str">
            <v>SOLDADOR A (PARA SOLDA A SER TESTADA COM RAIOS "X") COM ENCARGOS COMPLEMENTARES</v>
          </cell>
          <cell r="D7868" t="str">
            <v>H</v>
          </cell>
          <cell r="E7868" t="str">
            <v>23,44</v>
          </cell>
          <cell r="F7868" t="str">
            <v>26,26</v>
          </cell>
        </row>
        <row r="7869">
          <cell r="A7869" t="str">
            <v>88320</v>
          </cell>
          <cell r="B7869" t="str">
            <v>TAQUEADOR OU TAQUEIRO COM ENCARGOS COMPLEMENTARES</v>
          </cell>
          <cell r="D7869" t="str">
            <v>H</v>
          </cell>
          <cell r="E7869" t="str">
            <v>20,06</v>
          </cell>
          <cell r="F7869" t="str">
            <v>22,46</v>
          </cell>
        </row>
        <row r="7870">
          <cell r="A7870" t="str">
            <v>88321</v>
          </cell>
          <cell r="B7870" t="str">
            <v>TÉCNICO DE LABORATÓRIO COM ENCARGOS COMPLEMENTARES</v>
          </cell>
          <cell r="D7870" t="str">
            <v>H</v>
          </cell>
          <cell r="E7870" t="str">
            <v>23,90</v>
          </cell>
          <cell r="F7870" t="str">
            <v>27,51</v>
          </cell>
        </row>
        <row r="7871">
          <cell r="A7871" t="str">
            <v>88322</v>
          </cell>
          <cell r="B7871" t="str">
            <v>TÉCNICO DE SONDAGEM COM ENCARGOS COMPLEMENTARES</v>
          </cell>
          <cell r="D7871" t="str">
            <v>H</v>
          </cell>
          <cell r="E7871" t="str">
            <v>26,52</v>
          </cell>
          <cell r="F7871" t="str">
            <v>30,54</v>
          </cell>
        </row>
        <row r="7872">
          <cell r="A7872" t="str">
            <v>88323</v>
          </cell>
          <cell r="B7872" t="str">
            <v>TELHADISTA COM ENCARGOS COMPLEMENTARES</v>
          </cell>
          <cell r="D7872" t="str">
            <v>H</v>
          </cell>
          <cell r="E7872" t="str">
            <v>18,37</v>
          </cell>
          <cell r="F7872" t="str">
            <v>20,51</v>
          </cell>
        </row>
        <row r="7873">
          <cell r="A7873" t="str">
            <v>88324</v>
          </cell>
          <cell r="B7873" t="str">
            <v>TRATORISTA COM ENCARGOS COMPLEMENTARES</v>
          </cell>
          <cell r="D7873" t="str">
            <v>H</v>
          </cell>
          <cell r="E7873" t="str">
            <v>18,30</v>
          </cell>
          <cell r="F7873" t="str">
            <v>20,53</v>
          </cell>
        </row>
        <row r="7874">
          <cell r="A7874" t="str">
            <v>88325</v>
          </cell>
          <cell r="B7874" t="str">
            <v>VIDRACEIRO COM ENCARGOS COMPLEMENTARES</v>
          </cell>
          <cell r="D7874" t="str">
            <v>H</v>
          </cell>
          <cell r="E7874" t="str">
            <v>15,32</v>
          </cell>
          <cell r="F7874" t="str">
            <v>16,97</v>
          </cell>
        </row>
        <row r="7875">
          <cell r="A7875" t="str">
            <v>88326</v>
          </cell>
          <cell r="B7875" t="str">
            <v>VIGIA NOTURNO COM ENCARGOS COMPLEMENTARES</v>
          </cell>
          <cell r="D7875" t="str">
            <v>H</v>
          </cell>
          <cell r="E7875" t="str">
            <v>17,98</v>
          </cell>
          <cell r="F7875" t="str">
            <v>20,06</v>
          </cell>
        </row>
        <row r="7876">
          <cell r="A7876" t="str">
            <v>88377</v>
          </cell>
          <cell r="B7876" t="str">
            <v>OPERADOR DE BETONEIRA ESTACIONÁRIA/MISTURADOR COM ENCARGOS COMPLEMENTARES</v>
          </cell>
          <cell r="D7876" t="str">
            <v>H</v>
          </cell>
          <cell r="E7876" t="str">
            <v>15,60</v>
          </cell>
          <cell r="F7876" t="str">
            <v>17,41</v>
          </cell>
        </row>
        <row r="7877">
          <cell r="A7877" t="str">
            <v>88441</v>
          </cell>
          <cell r="B7877" t="str">
            <v>JARDINEIRO COM ENCARGOS COMPLEMENTARES</v>
          </cell>
          <cell r="D7877" t="str">
            <v>H</v>
          </cell>
          <cell r="E7877" t="str">
            <v>16,83</v>
          </cell>
          <cell r="F7877" t="str">
            <v>18,71</v>
          </cell>
        </row>
        <row r="7878">
          <cell r="A7878" t="str">
            <v>88597</v>
          </cell>
          <cell r="B7878" t="str">
            <v>DESENHISTA DETALHISTA COM ENCARGOS COMPLEMENTARES</v>
          </cell>
          <cell r="D7878" t="str">
            <v>H</v>
          </cell>
          <cell r="E7878" t="str">
            <v>27,44</v>
          </cell>
          <cell r="F7878" t="str">
            <v>31,60</v>
          </cell>
        </row>
        <row r="7879">
          <cell r="A7879" t="str">
            <v>90766</v>
          </cell>
          <cell r="B7879" t="str">
            <v>ALMOXARIFE COM ENCARGOS COMPLEMENTARES</v>
          </cell>
          <cell r="D7879" t="str">
            <v>H</v>
          </cell>
          <cell r="E7879" t="str">
            <v>13,81</v>
          </cell>
          <cell r="F7879" t="str">
            <v>15,82</v>
          </cell>
        </row>
        <row r="7880">
          <cell r="A7880" t="str">
            <v>90767</v>
          </cell>
          <cell r="B7880" t="str">
            <v>APONTADOR OU APROPRIADOR COM ENCARGOS COMPLEMENTARES</v>
          </cell>
          <cell r="D7880" t="str">
            <v>H</v>
          </cell>
          <cell r="E7880" t="str">
            <v>13,33</v>
          </cell>
          <cell r="F7880" t="str">
            <v>15,27</v>
          </cell>
        </row>
        <row r="7881">
          <cell r="A7881" t="str">
            <v>90768</v>
          </cell>
          <cell r="B7881" t="str">
            <v>ARQUITETO DE OBRA JUNIOR COM ENCARGOS COMPLEMENTARES</v>
          </cell>
          <cell r="D7881" t="str">
            <v>H</v>
          </cell>
          <cell r="E7881" t="str">
            <v>55,76</v>
          </cell>
          <cell r="F7881" t="str">
            <v>64,39</v>
          </cell>
        </row>
        <row r="7882">
          <cell r="A7882" t="str">
            <v>90769</v>
          </cell>
          <cell r="B7882" t="str">
            <v>ARQUITETO DE OBRA PLENO COM ENCARGOS COMPLEMENTARES</v>
          </cell>
          <cell r="D7882" t="str">
            <v>H</v>
          </cell>
          <cell r="E7882" t="str">
            <v>78,80</v>
          </cell>
          <cell r="F7882" t="str">
            <v>91,06</v>
          </cell>
        </row>
        <row r="7883">
          <cell r="A7883" t="str">
            <v>90770</v>
          </cell>
          <cell r="B7883" t="str">
            <v>ARQUITETO DE OBRA SENIOR COM ENCARGOS COMPLEMENTARES</v>
          </cell>
          <cell r="D7883" t="str">
            <v>H</v>
          </cell>
          <cell r="E7883" t="str">
            <v>103,87</v>
          </cell>
          <cell r="F7883" t="str">
            <v>120,08</v>
          </cell>
        </row>
        <row r="7884">
          <cell r="A7884" t="str">
            <v>90771</v>
          </cell>
          <cell r="B7884" t="str">
            <v>AUXILIAR DE DESENHISTA COM ENCARGOS COMPLEMENTARES</v>
          </cell>
          <cell r="D7884" t="str">
            <v>H</v>
          </cell>
          <cell r="E7884" t="str">
            <v>19,90</v>
          </cell>
          <cell r="F7884" t="str">
            <v>22,88</v>
          </cell>
        </row>
        <row r="7885">
          <cell r="A7885" t="str">
            <v>90772</v>
          </cell>
          <cell r="B7885" t="str">
            <v>AUXILIAR DE ESCRITORIO COM ENCARGOS COMPLEMENTARES</v>
          </cell>
          <cell r="D7885" t="str">
            <v>H</v>
          </cell>
          <cell r="E7885" t="str">
            <v>12,67</v>
          </cell>
          <cell r="F7885" t="str">
            <v>14,49</v>
          </cell>
        </row>
        <row r="7886">
          <cell r="A7886" t="str">
            <v>90773</v>
          </cell>
          <cell r="B7886" t="str">
            <v>DESENHISTA COPISTA COM ENCARGOS COMPLEMENTARES</v>
          </cell>
          <cell r="D7886" t="str">
            <v>H</v>
          </cell>
          <cell r="E7886" t="str">
            <v>20,93</v>
          </cell>
          <cell r="F7886" t="str">
            <v>24,08</v>
          </cell>
        </row>
        <row r="7887">
          <cell r="A7887" t="str">
            <v>90775</v>
          </cell>
          <cell r="B7887" t="str">
            <v>DESENHISTA PROJETISTA COM ENCARGOS COMPLEMENTARES</v>
          </cell>
          <cell r="D7887" t="str">
            <v>H</v>
          </cell>
          <cell r="E7887" t="str">
            <v>15,88</v>
          </cell>
          <cell r="F7887" t="str">
            <v>18,22</v>
          </cell>
        </row>
        <row r="7888">
          <cell r="A7888" t="str">
            <v>90776</v>
          </cell>
          <cell r="B7888" t="str">
            <v>ENCARREGADO GERAL COM ENCARGOS COMPLEMENTARES</v>
          </cell>
          <cell r="D7888" t="str">
            <v>H</v>
          </cell>
          <cell r="E7888" t="str">
            <v>18,10</v>
          </cell>
          <cell r="F7888" t="str">
            <v>20,73</v>
          </cell>
        </row>
        <row r="7889">
          <cell r="A7889" t="str">
            <v>90777</v>
          </cell>
          <cell r="B7889" t="str">
            <v>ENGENHEIRO CIVIL DE OBRA JUNIOR COM ENCARGOS COMPLEMENTARES</v>
          </cell>
          <cell r="D7889" t="str">
            <v>H</v>
          </cell>
          <cell r="E7889" t="str">
            <v>75,65</v>
          </cell>
          <cell r="F7889" t="str">
            <v>87,42</v>
          </cell>
        </row>
        <row r="7890">
          <cell r="A7890" t="str">
            <v>90778</v>
          </cell>
          <cell r="B7890" t="str">
            <v>ENGENHEIRO CIVIL DE OBRA PLENO COM ENCARGOS COMPLEMENTARES</v>
          </cell>
          <cell r="D7890" t="str">
            <v>H</v>
          </cell>
          <cell r="E7890" t="str">
            <v>85,95</v>
          </cell>
          <cell r="F7890" t="str">
            <v>99,34</v>
          </cell>
        </row>
        <row r="7891">
          <cell r="A7891" t="str">
            <v>90779</v>
          </cell>
          <cell r="B7891" t="str">
            <v>ENGENHEIRO CIVIL DE OBRA SENIOR COM ENCARGOS COMPLEMENTARES</v>
          </cell>
          <cell r="D7891" t="str">
            <v>H</v>
          </cell>
          <cell r="E7891" t="str">
            <v>117,14</v>
          </cell>
          <cell r="F7891" t="str">
            <v>135,44</v>
          </cell>
        </row>
        <row r="7892">
          <cell r="A7892" t="str">
            <v>90780</v>
          </cell>
          <cell r="B7892" t="str">
            <v>MESTRE DE OBRAS COM ENCARGOS COMPLEMENTARES</v>
          </cell>
          <cell r="D7892" t="str">
            <v>H</v>
          </cell>
          <cell r="E7892" t="str">
            <v>26,72</v>
          </cell>
          <cell r="F7892" t="str">
            <v>30,70</v>
          </cell>
        </row>
        <row r="7893">
          <cell r="A7893" t="str">
            <v>90781</v>
          </cell>
          <cell r="B7893" t="str">
            <v>TOPOGRAFO COM ENCARGOS COMPLEMENTARES</v>
          </cell>
          <cell r="D7893" t="str">
            <v>H</v>
          </cell>
          <cell r="E7893" t="str">
            <v>21,76</v>
          </cell>
          <cell r="F7893" t="str">
            <v>24,56</v>
          </cell>
        </row>
        <row r="7894">
          <cell r="A7894" t="str">
            <v>91677</v>
          </cell>
          <cell r="B7894" t="str">
            <v>ENGENHEIRO ELETRICISTA COM ENCARGOS COMPLEMENTARES</v>
          </cell>
          <cell r="D7894" t="str">
            <v>H</v>
          </cell>
          <cell r="E7894" t="str">
            <v>78,16</v>
          </cell>
          <cell r="F7894" t="str">
            <v>90,32</v>
          </cell>
        </row>
        <row r="7895">
          <cell r="A7895" t="str">
            <v>91678</v>
          </cell>
          <cell r="B7895" t="str">
            <v>ENGENHEIRO SANITARISTA COM ENCARGOS COMPLEMENTARES</v>
          </cell>
          <cell r="D7895" t="str">
            <v>H</v>
          </cell>
          <cell r="E7895" t="str">
            <v>75,65</v>
          </cell>
          <cell r="F7895" t="str">
            <v>87,42</v>
          </cell>
        </row>
        <row r="7896">
          <cell r="A7896" t="str">
            <v>93558</v>
          </cell>
          <cell r="B7896" t="str">
            <v>MOTORISTA DE CAMINHAO COM ENCARGOS COMPLEMENTARES</v>
          </cell>
          <cell r="D7896" t="str">
            <v>MES</v>
          </cell>
          <cell r="E7896" t="str">
            <v>3.094,79</v>
          </cell>
          <cell r="F7896" t="str">
            <v>3.462,91</v>
          </cell>
        </row>
        <row r="7897">
          <cell r="A7897" t="str">
            <v>93559</v>
          </cell>
          <cell r="B7897" t="str">
            <v>DESENHISTA DETALHISTA COM ENCARGOS COMPLEMENTARES</v>
          </cell>
          <cell r="D7897" t="str">
            <v>MES</v>
          </cell>
          <cell r="E7897" t="str">
            <v>4.842,55</v>
          </cell>
          <cell r="F7897" t="str">
            <v>5.577,85</v>
          </cell>
        </row>
        <row r="7898">
          <cell r="A7898" t="str">
            <v>93560</v>
          </cell>
          <cell r="B7898" t="str">
            <v>DESENHISTA COPISTA COM ENCARGOS COMPLEMENTARES</v>
          </cell>
          <cell r="D7898" t="str">
            <v>MES</v>
          </cell>
          <cell r="E7898" t="str">
            <v>3.699,84</v>
          </cell>
          <cell r="F7898" t="str">
            <v>4.254,47</v>
          </cell>
        </row>
        <row r="7899">
          <cell r="A7899" t="str">
            <v>93561</v>
          </cell>
          <cell r="B7899" t="str">
            <v>DESENHISTA PROJETISTA COM ENCARGOS COMPLEMENTARES</v>
          </cell>
          <cell r="D7899" t="str">
            <v>MES</v>
          </cell>
          <cell r="E7899" t="str">
            <v>2.807,74</v>
          </cell>
          <cell r="F7899" t="str">
            <v>3.221,33</v>
          </cell>
        </row>
        <row r="7900">
          <cell r="A7900" t="str">
            <v>93562</v>
          </cell>
          <cell r="B7900" t="str">
            <v>AUXILIAR DE DESENHISTA COM ENCARGOS COMPLEMENTARES</v>
          </cell>
          <cell r="D7900" t="str">
            <v>MES</v>
          </cell>
          <cell r="E7900" t="str">
            <v>3.519,23</v>
          </cell>
          <cell r="F7900" t="str">
            <v>4.045,31</v>
          </cell>
        </row>
        <row r="7901">
          <cell r="A7901" t="str">
            <v>93563</v>
          </cell>
          <cell r="B7901" t="str">
            <v>ALMOXARIFE COM ENCARGOS COMPLEMENTARES</v>
          </cell>
          <cell r="D7901" t="str">
            <v>MES</v>
          </cell>
          <cell r="E7901" t="str">
            <v>2.442,69</v>
          </cell>
          <cell r="F7901" t="str">
            <v>2.797,19</v>
          </cell>
        </row>
        <row r="7902">
          <cell r="A7902" t="str">
            <v>93564</v>
          </cell>
          <cell r="B7902" t="str">
            <v>APONTADOR OU APROPRIADOR COM ENCARGOS COMPLEMENTARES</v>
          </cell>
          <cell r="D7902" t="str">
            <v>MES</v>
          </cell>
          <cell r="E7902" t="str">
            <v>2.355,30</v>
          </cell>
          <cell r="F7902" t="str">
            <v>2.695,97</v>
          </cell>
        </row>
        <row r="7903">
          <cell r="A7903" t="str">
            <v>93565</v>
          </cell>
          <cell r="B7903" t="str">
            <v>ENGENHEIRO CIVIL DE OBRA JUNIOR COM ENCARGOS COMPLEMENTARES</v>
          </cell>
          <cell r="D7903" t="str">
            <v>MES</v>
          </cell>
          <cell r="E7903" t="str">
            <v>13.298,81</v>
          </cell>
          <cell r="F7903" t="str">
            <v>15.371,54</v>
          </cell>
        </row>
        <row r="7904">
          <cell r="A7904" t="str">
            <v>93566</v>
          </cell>
          <cell r="B7904" t="str">
            <v>AUXILIAR DE ESCRITORIO COM ENCARGOS COMPLEMENTARES</v>
          </cell>
          <cell r="D7904" t="str">
            <v>MES</v>
          </cell>
          <cell r="E7904" t="str">
            <v>2.243,96</v>
          </cell>
          <cell r="F7904" t="str">
            <v>2.567,03</v>
          </cell>
        </row>
        <row r="7905">
          <cell r="A7905" t="str">
            <v>93567</v>
          </cell>
          <cell r="B7905" t="str">
            <v>ENGENHEIRO CIVIL DE OBRA PLENO COM ENCARGOS COMPLEMENTARES</v>
          </cell>
          <cell r="D7905" t="str">
            <v>MES</v>
          </cell>
          <cell r="E7905" t="str">
            <v>15.110,71</v>
          </cell>
          <cell r="F7905" t="str">
            <v>17.469,91</v>
          </cell>
        </row>
        <row r="7906">
          <cell r="A7906" t="str">
            <v>93568</v>
          </cell>
          <cell r="B7906" t="str">
            <v>ENGENHEIRO CIVIL DE OBRA SENIOR COM ENCARGOS COMPLEMENTARES</v>
          </cell>
          <cell r="D7906" t="str">
            <v>MES</v>
          </cell>
          <cell r="E7906" t="str">
            <v>20.586,68</v>
          </cell>
          <cell r="F7906" t="str">
            <v>23.811,64</v>
          </cell>
        </row>
        <row r="7907">
          <cell r="A7907" t="str">
            <v>93569</v>
          </cell>
          <cell r="B7907" t="str">
            <v>ARQUITETO JUNIOR COM ENCARGOS COMPLEMENTARES</v>
          </cell>
          <cell r="D7907" t="str">
            <v>MES</v>
          </cell>
          <cell r="E7907" t="str">
            <v>9.819,56</v>
          </cell>
          <cell r="F7907" t="str">
            <v>11.342,22</v>
          </cell>
        </row>
        <row r="7908">
          <cell r="A7908" t="str">
            <v>93570</v>
          </cell>
          <cell r="B7908" t="str">
            <v>ARQUITETO PLENO COM ENCARGOS COMPLEMENTARES</v>
          </cell>
          <cell r="D7908" t="str">
            <v>MES</v>
          </cell>
          <cell r="E7908" t="str">
            <v>13.868,54</v>
          </cell>
          <cell r="F7908" t="str">
            <v>16.031,36</v>
          </cell>
        </row>
        <row r="7909">
          <cell r="A7909" t="str">
            <v>93571</v>
          </cell>
          <cell r="B7909" t="str">
            <v>ARQUITETO SENIOR COM ENCARGOS COMPLEMENTARES</v>
          </cell>
          <cell r="D7909" t="str">
            <v>MES</v>
          </cell>
          <cell r="E7909" t="str">
            <v>18.274,66</v>
          </cell>
          <cell r="F7909" t="str">
            <v>21.134,09</v>
          </cell>
        </row>
        <row r="7910">
          <cell r="A7910" t="str">
            <v>93572</v>
          </cell>
          <cell r="B7910" t="str">
            <v>ENCARREGADO GERAL DE OBRAS COM ENCARGOS COMPLEMENTARES</v>
          </cell>
          <cell r="D7910" t="str">
            <v>MES</v>
          </cell>
          <cell r="E7910" t="str">
            <v>3.195,89</v>
          </cell>
          <cell r="F7910" t="str">
            <v>3.658,05</v>
          </cell>
        </row>
        <row r="7911">
          <cell r="A7911" t="str">
            <v>94295</v>
          </cell>
          <cell r="B7911" t="str">
            <v>MESTRE DE OBRAS COM ENCARGOS COMPLEMENTARES</v>
          </cell>
          <cell r="D7911" t="str">
            <v>MES</v>
          </cell>
          <cell r="E7911" t="str">
            <v>4.709,36</v>
          </cell>
          <cell r="F7911" t="str">
            <v>5.410,79</v>
          </cell>
        </row>
        <row r="7912">
          <cell r="A7912" t="str">
            <v>94296</v>
          </cell>
          <cell r="B7912" t="str">
            <v>TOPOGRAFO COM ENCARGOS COMPLEMENTARES</v>
          </cell>
          <cell r="D7912" t="str">
            <v>MES</v>
          </cell>
          <cell r="E7912" t="str">
            <v>3.878,75</v>
          </cell>
          <cell r="F7912" t="str">
            <v>4.372,81</v>
          </cell>
        </row>
        <row r="7913">
          <cell r="A7913" t="str">
            <v>95308</v>
          </cell>
          <cell r="B7913" t="str">
            <v>CURSO DE CAPACITAÇÃO PARA AJUDANTE DE ARMADOR (ENCARGOS COMPLEMENTARES) - HORISTA</v>
          </cell>
          <cell r="D7913" t="str">
            <v>H</v>
          </cell>
          <cell r="E7913" t="str">
            <v>0,06</v>
          </cell>
          <cell r="F7913" t="str">
            <v>0,07</v>
          </cell>
        </row>
        <row r="7914">
          <cell r="A7914" t="str">
            <v>95309</v>
          </cell>
          <cell r="B7914" t="str">
            <v>CURSO DE CAPACITAÇÃO PARA AJUDANTE DE CARPINTEIRO (ENCARGOS COMPLEMENTARES) - HORISTA</v>
          </cell>
          <cell r="D7914" t="str">
            <v>H</v>
          </cell>
          <cell r="E7914" t="str">
            <v>0,09</v>
          </cell>
          <cell r="F7914" t="str">
            <v>0,11</v>
          </cell>
        </row>
        <row r="7915">
          <cell r="A7915" t="str">
            <v>95310</v>
          </cell>
          <cell r="B7915" t="str">
            <v>CURSO DE CAPACITAÇÃO PARA AJUDANTE DE ESTRUTURA METÁLICA (ENCARGOS COMPLEMENTARES) - HORISTA</v>
          </cell>
          <cell r="D7915" t="str">
            <v>H</v>
          </cell>
          <cell r="E7915" t="str">
            <v>0,08</v>
          </cell>
          <cell r="F7915" t="str">
            <v>0,09</v>
          </cell>
        </row>
        <row r="7916">
          <cell r="A7916" t="str">
            <v>95311</v>
          </cell>
          <cell r="B7916" t="str">
            <v>CURSO DE CAPACITAÇÃO PARA AJUDANTE DE OPERAÇÃO EM GERAL (ENCARGOS COMPLEMENTARES) - HORISTA</v>
          </cell>
          <cell r="D7916" t="str">
            <v>H</v>
          </cell>
          <cell r="E7916" t="str">
            <v>0,07</v>
          </cell>
          <cell r="F7916" t="str">
            <v>0,08</v>
          </cell>
        </row>
        <row r="7917">
          <cell r="A7917" t="str">
            <v>95312</v>
          </cell>
          <cell r="B7917" t="str">
            <v>CURSO DE CAPACITAÇÃO PARA AJUDANTE DE PEDREIRO (ENCARGOS COMPLEMENTARES) - HORISTA</v>
          </cell>
          <cell r="D7917" t="str">
            <v>H</v>
          </cell>
          <cell r="E7917" t="str">
            <v>0,09</v>
          </cell>
          <cell r="F7917" t="str">
            <v>0,10</v>
          </cell>
        </row>
        <row r="7918">
          <cell r="A7918" t="str">
            <v>95313</v>
          </cell>
          <cell r="B7918" t="str">
            <v>CURSO DE CAPACITAÇÃO PARA AJUDANTE ESPECIALIZADO (ENCARGOS COMPLEMENTARES) - HORISTA</v>
          </cell>
          <cell r="D7918" t="str">
            <v>H</v>
          </cell>
          <cell r="E7918" t="str">
            <v>0,09</v>
          </cell>
          <cell r="F7918" t="str">
            <v>0,10</v>
          </cell>
        </row>
        <row r="7919">
          <cell r="A7919" t="str">
            <v>95314</v>
          </cell>
          <cell r="B7919" t="str">
            <v>CURSO DE CAPACITAÇÃO PARA ARMADOR (ENCARGOS COMPLEMENTARES) - HORISTA</v>
          </cell>
          <cell r="D7919" t="str">
            <v>H</v>
          </cell>
          <cell r="E7919" t="str">
            <v>0,09</v>
          </cell>
          <cell r="F7919" t="str">
            <v>0,11</v>
          </cell>
        </row>
        <row r="7920">
          <cell r="A7920" t="str">
            <v>95315</v>
          </cell>
          <cell r="B7920" t="str">
            <v>CURSO DE CAPACITAÇÃO PARA ASSENTADOR DE TUBOS (ENCARGOS COMPLEMENTARES) - HORISTA</v>
          </cell>
          <cell r="D7920" t="str">
            <v>H</v>
          </cell>
          <cell r="E7920" t="str">
            <v>0,16</v>
          </cell>
          <cell r="F7920" t="str">
            <v>0,19</v>
          </cell>
        </row>
        <row r="7921">
          <cell r="A7921" t="str">
            <v>95316</v>
          </cell>
          <cell r="B7921" t="str">
            <v>CURSO DE CAPACITAÇÃO PARA AUXILIAR DE ELETRICISTA (ENCARGOS COMPLEMENTARES) - HORISTA</v>
          </cell>
          <cell r="D7921" t="str">
            <v>H</v>
          </cell>
          <cell r="E7921" t="str">
            <v>0,25</v>
          </cell>
          <cell r="F7921" t="str">
            <v>0,29</v>
          </cell>
        </row>
        <row r="7922">
          <cell r="A7922" t="str">
            <v>95317</v>
          </cell>
          <cell r="B7922" t="str">
            <v>CURSO DE CAPACITAÇÃO PARA AUXILIAR DE ENCANADOR OU BOMBEIRO HIDRÁULICO (ENCARGOS COMPLEMENTARES) - HORISTA</v>
          </cell>
          <cell r="D7922" t="str">
            <v>H</v>
          </cell>
          <cell r="E7922" t="str">
            <v>0,10</v>
          </cell>
          <cell r="F7922" t="str">
            <v>0,12</v>
          </cell>
        </row>
        <row r="7923">
          <cell r="A7923" t="str">
            <v>95318</v>
          </cell>
          <cell r="B7923" t="str">
            <v>CURSO DE CAPACITAÇÃO PARA AUXILIAR DE LABORATÓRIO (ENCARGOS COMPLEMENTARES) - HORISTA</v>
          </cell>
          <cell r="D7923" t="str">
            <v>H</v>
          </cell>
          <cell r="E7923" t="str">
            <v>0,10</v>
          </cell>
          <cell r="F7923" t="str">
            <v>0,11</v>
          </cell>
        </row>
        <row r="7924">
          <cell r="A7924" t="str">
            <v>95319</v>
          </cell>
          <cell r="B7924" t="str">
            <v>CURSO DE CAPACITAÇÃO PARA AUXILIAR DE MECÂNICO (ENCARGOS COMPLEMENTARES) - HORISTA</v>
          </cell>
          <cell r="D7924" t="str">
            <v>H</v>
          </cell>
          <cell r="E7924" t="str">
            <v>0,08</v>
          </cell>
          <cell r="F7924" t="str">
            <v>0,09</v>
          </cell>
        </row>
        <row r="7925">
          <cell r="A7925" t="str">
            <v>95320</v>
          </cell>
          <cell r="B7925" t="str">
            <v>CURSO DE CAPACITAÇÃO PARA AUXILIAR DE SERRALHEIRO (ENCARGOS COMPLEMENTARES) - HORISTA</v>
          </cell>
          <cell r="D7925" t="str">
            <v>H</v>
          </cell>
          <cell r="E7925" t="str">
            <v>0,07</v>
          </cell>
          <cell r="F7925" t="str">
            <v>0,08</v>
          </cell>
        </row>
        <row r="7926">
          <cell r="A7926" t="str">
            <v>95321</v>
          </cell>
          <cell r="B7926" t="str">
            <v>CURSO DE CAPACITAÇÃO PARA AUXILIAR DE SERVIÇOS GERAIS (ENCARGOS COMPLEMENTARES) - HORISTA</v>
          </cell>
          <cell r="D7926" t="str">
            <v>H</v>
          </cell>
          <cell r="E7926" t="str">
            <v>0,07</v>
          </cell>
          <cell r="F7926" t="str">
            <v>0,09</v>
          </cell>
        </row>
        <row r="7927">
          <cell r="A7927" t="str">
            <v>95322</v>
          </cell>
          <cell r="B7927" t="str">
            <v>CURSO DE CAPACITAÇÃO PARA AUXILIAR DE TOPÓGRAFO (ENCARGOS COMPLEMENTARES) - HORISTA</v>
          </cell>
          <cell r="D7927" t="str">
            <v>H</v>
          </cell>
          <cell r="E7927" t="str">
            <v>0,04</v>
          </cell>
          <cell r="F7927" t="str">
            <v>0,04</v>
          </cell>
        </row>
        <row r="7928">
          <cell r="A7928" t="str">
            <v>95323</v>
          </cell>
          <cell r="B7928" t="str">
            <v>CURSO DE CAPACITAÇÃO PARA AUXILIAR TÉCNICO DE ENGENHARIA (ENCARGOS COMPLEMENTARES) - HORISTA</v>
          </cell>
          <cell r="D7928" t="str">
            <v>H</v>
          </cell>
          <cell r="E7928" t="str">
            <v>0,13</v>
          </cell>
          <cell r="F7928" t="str">
            <v>0,15</v>
          </cell>
        </row>
        <row r="7929">
          <cell r="A7929" t="str">
            <v>95324</v>
          </cell>
          <cell r="B7929" t="str">
            <v>CURSO DE CAPACITAÇÃO PARA AZULEJISTA OU LADRILHISTA (ENCARGOS COMPLEMENTARES) - HORISTA</v>
          </cell>
          <cell r="D7929" t="str">
            <v>H</v>
          </cell>
          <cell r="E7929" t="str">
            <v>0,12</v>
          </cell>
          <cell r="F7929" t="str">
            <v>0,14</v>
          </cell>
        </row>
        <row r="7930">
          <cell r="A7930" t="str">
            <v>95325</v>
          </cell>
          <cell r="B7930" t="str">
            <v>CURSO DE CAPACITAÇÃO PARA BLASTER, DINAMITADOR OU CABO DE FOGO (ENCARGOS COMPLEMENTARES) - HORISTA</v>
          </cell>
          <cell r="D7930" t="str">
            <v>H</v>
          </cell>
          <cell r="E7930" t="str">
            <v>0,16</v>
          </cell>
          <cell r="F7930" t="str">
            <v>0,19</v>
          </cell>
        </row>
        <row r="7931">
          <cell r="A7931" t="str">
            <v>95326</v>
          </cell>
          <cell r="B7931" t="str">
            <v>CURSO DE CAPACITAÇÃO PARA CADASTRISTA DE REDES DE AGUA E ESGOTO (ENCARGOS COMPLEMENTARES) - HORISTA</v>
          </cell>
          <cell r="D7931" t="str">
            <v>H</v>
          </cell>
          <cell r="E7931" t="str">
            <v>0,03</v>
          </cell>
          <cell r="F7931" t="str">
            <v>0,03</v>
          </cell>
        </row>
        <row r="7932">
          <cell r="A7932" t="str">
            <v>95327</v>
          </cell>
          <cell r="B7932" t="str">
            <v>CURSO DE CAPACITAÇÃO PARA CALAFETADOR/CALAFATE (ENCARGOS COMPLEMENTARES) - HORISTA</v>
          </cell>
          <cell r="D7932" t="str">
            <v>H</v>
          </cell>
          <cell r="E7932" t="str">
            <v>0,15</v>
          </cell>
          <cell r="F7932" t="str">
            <v>0,17</v>
          </cell>
        </row>
        <row r="7933">
          <cell r="A7933" t="str">
            <v>95328</v>
          </cell>
          <cell r="B7933" t="str">
            <v>CURSO DE CAPACITAÇÃO PARA CALCETEIRO (ENCARGOS COMPLEMENTARES) - HORISTA</v>
          </cell>
          <cell r="D7933" t="str">
            <v>H</v>
          </cell>
          <cell r="E7933" t="str">
            <v>0,10</v>
          </cell>
          <cell r="F7933" t="str">
            <v>0,12</v>
          </cell>
        </row>
        <row r="7934">
          <cell r="A7934" t="str">
            <v>95329</v>
          </cell>
          <cell r="B7934" t="str">
            <v>CURSO DE CAPACITAÇÃO PARA CARPINTEIRO DE ESQUADRIA (ENCARGOS COMPLEMENTARES) - HORISTA</v>
          </cell>
          <cell r="D7934" t="str">
            <v>H</v>
          </cell>
          <cell r="E7934" t="str">
            <v>0,13</v>
          </cell>
          <cell r="F7934" t="str">
            <v>0,15</v>
          </cell>
        </row>
        <row r="7935">
          <cell r="A7935" t="str">
            <v>95330</v>
          </cell>
          <cell r="B7935" t="str">
            <v>CURSO DE CAPACITAÇÃO PARA CARPINTEIRO DE FÔRMAS (ENCARGOS COMPLEMENTARES) - HORISTA</v>
          </cell>
          <cell r="D7935" t="str">
            <v>H</v>
          </cell>
          <cell r="E7935" t="str">
            <v>0,09</v>
          </cell>
          <cell r="F7935" t="str">
            <v>0,11</v>
          </cell>
        </row>
        <row r="7936">
          <cell r="A7936" t="str">
            <v>95331</v>
          </cell>
          <cell r="B7936" t="str">
            <v>CURSO DE CAPACITAÇÃO PARA CAVOUQUEIRO OU OPERADOR PERFURATRIZ/ROMPEDOR (ENCARGOS COMPLEMENTARES) - HORISTA</v>
          </cell>
          <cell r="D7936" t="str">
            <v>H</v>
          </cell>
          <cell r="E7936" t="str">
            <v>0,09</v>
          </cell>
          <cell r="F7936" t="str">
            <v>0,10</v>
          </cell>
        </row>
        <row r="7937">
          <cell r="A7937" t="str">
            <v>95332</v>
          </cell>
          <cell r="B7937" t="str">
            <v>CURSO DE CAPACITAÇÃO PARA ELETRICISTA (ENCARGOS COMPLEMENTARES) - HORISTA</v>
          </cell>
          <cell r="D7937" t="str">
            <v>H</v>
          </cell>
          <cell r="E7937" t="str">
            <v>0,36</v>
          </cell>
          <cell r="F7937" t="str">
            <v>0,41</v>
          </cell>
        </row>
        <row r="7938">
          <cell r="A7938" t="str">
            <v>95333</v>
          </cell>
          <cell r="B7938" t="str">
            <v>CURSO DE CAPACITAÇÃO PARA ELETRICISTA INDUSTRIAL (ENCARGOS COMPLEMENTARES) - HORISTA</v>
          </cell>
          <cell r="D7938" t="str">
            <v>H</v>
          </cell>
          <cell r="E7938" t="str">
            <v>0,34</v>
          </cell>
          <cell r="F7938" t="str">
            <v>0,39</v>
          </cell>
        </row>
        <row r="7939">
          <cell r="A7939" t="str">
            <v>95334</v>
          </cell>
          <cell r="B7939" t="str">
            <v>CURSO DE CAPACITAÇÃO PARA ELETROTÉCNICO (ENCARGOS COMPLEMENTARES) - HORISTA</v>
          </cell>
          <cell r="D7939" t="str">
            <v>H</v>
          </cell>
          <cell r="E7939" t="str">
            <v>0,48</v>
          </cell>
          <cell r="F7939" t="str">
            <v>0,56</v>
          </cell>
        </row>
        <row r="7940">
          <cell r="A7940" t="str">
            <v>95335</v>
          </cell>
          <cell r="B7940" t="str">
            <v>CURSO DE CAPACITAÇÃO PARA ENCANADOR OU BOMBEIRO HIDRÁULICO (ENCARGOS COMPLEMENTARES) - HORISTA</v>
          </cell>
          <cell r="D7940" t="str">
            <v>H</v>
          </cell>
          <cell r="E7940" t="str">
            <v>0,15</v>
          </cell>
          <cell r="F7940" t="str">
            <v>0,17</v>
          </cell>
        </row>
        <row r="7941">
          <cell r="A7941" t="str">
            <v>95336</v>
          </cell>
          <cell r="B7941" t="str">
            <v>CURSO DE CAPACITAÇÃO PARA ESTUCADOR (ENCARGOS COMPLEMENTARES) - HORISTA</v>
          </cell>
          <cell r="D7941" t="str">
            <v>H</v>
          </cell>
          <cell r="E7941" t="str">
            <v>0,10</v>
          </cell>
          <cell r="F7941" t="str">
            <v>0,11</v>
          </cell>
        </row>
        <row r="7942">
          <cell r="A7942" t="str">
            <v>95337</v>
          </cell>
          <cell r="B7942" t="str">
            <v>CURSO DE CAPACITAÇÃO PARA GESSEIRO (ENCARGOS COMPLEMENTARES) - HORISTA</v>
          </cell>
          <cell r="D7942" t="str">
            <v>H</v>
          </cell>
          <cell r="E7942" t="str">
            <v>0,11</v>
          </cell>
          <cell r="F7942" t="str">
            <v>0,13</v>
          </cell>
        </row>
        <row r="7943">
          <cell r="A7943" t="str">
            <v>95338</v>
          </cell>
          <cell r="B7943" t="str">
            <v>CURSO DE CAPACITAÇÃO PARA IMPERMEABILIZADOR (ENCARGOS COMPLEMENTARES) - HORISTA</v>
          </cell>
          <cell r="D7943" t="str">
            <v>H</v>
          </cell>
          <cell r="E7943" t="str">
            <v>0,18</v>
          </cell>
          <cell r="F7943" t="str">
            <v>0,21</v>
          </cell>
        </row>
        <row r="7944">
          <cell r="A7944" t="str">
            <v>95339</v>
          </cell>
          <cell r="B7944" t="str">
            <v>CURSO DE CAPACITAÇÃO PARA MAÇARIQUEIRO (ENCARGOS COMPLEMENTARES) - HORISTA</v>
          </cell>
          <cell r="D7944" t="str">
            <v>H</v>
          </cell>
          <cell r="E7944" t="str">
            <v>0,16</v>
          </cell>
          <cell r="F7944" t="str">
            <v>0,19</v>
          </cell>
        </row>
        <row r="7945">
          <cell r="A7945" t="str">
            <v>95340</v>
          </cell>
          <cell r="B7945" t="str">
            <v>CURSO DE CAPACITAÇÃO PARA MARCENEIRO (ENCARGOS COMPLEMENTARES) - HORISTA</v>
          </cell>
          <cell r="D7945" t="str">
            <v>H</v>
          </cell>
          <cell r="E7945" t="str">
            <v>0,12</v>
          </cell>
          <cell r="F7945" t="str">
            <v>0,14</v>
          </cell>
        </row>
        <row r="7946">
          <cell r="A7946" t="str">
            <v>95341</v>
          </cell>
          <cell r="B7946" t="str">
            <v>CURSO DE CAPACITAÇÃO PARA MARMORISTA/GRANITEIRO (ENCARGOS COMPLEMENTARES) - HORISTA</v>
          </cell>
          <cell r="D7946" t="str">
            <v>H</v>
          </cell>
          <cell r="E7946" t="str">
            <v>0,14</v>
          </cell>
          <cell r="F7946" t="str">
            <v>0,16</v>
          </cell>
        </row>
        <row r="7947">
          <cell r="A7947" t="str">
            <v>95342</v>
          </cell>
          <cell r="B7947" t="str">
            <v>CURSO DE CAPACITAÇÃO PARA MECÂNICO DE EQUIPAMENTOS PESADOS (ENCARGOS COMPLEMENTARES) - HORISTA</v>
          </cell>
          <cell r="D7947" t="str">
            <v>H</v>
          </cell>
          <cell r="E7947" t="str">
            <v>0,10</v>
          </cell>
          <cell r="F7947" t="str">
            <v>0,11</v>
          </cell>
        </row>
        <row r="7948">
          <cell r="A7948" t="str">
            <v>95343</v>
          </cell>
          <cell r="B7948" t="str">
            <v>CURSO DE CAPACITAÇÃO PARA MONTADOR  DE TUBO AÇO/EQUIPAMENTOS (ENCARGOS COMPLEMENTARES) - HORISTA</v>
          </cell>
          <cell r="D7948" t="str">
            <v>H</v>
          </cell>
          <cell r="E7948" t="str">
            <v>0,14</v>
          </cell>
          <cell r="F7948" t="str">
            <v>0,17</v>
          </cell>
        </row>
        <row r="7949">
          <cell r="A7949" t="str">
            <v>95344</v>
          </cell>
          <cell r="B7949" t="str">
            <v>CURSO DE CAPACITAÇÃO PARA MONTADOR DE ESTRUTURA METÁLICA (ENCARGOS COMPLEMENTARES) - HORISTA</v>
          </cell>
          <cell r="D7949" t="str">
            <v>H</v>
          </cell>
          <cell r="E7949" t="str">
            <v>0,10</v>
          </cell>
          <cell r="F7949" t="str">
            <v>0,11</v>
          </cell>
        </row>
        <row r="7950">
          <cell r="A7950" t="str">
            <v>95345</v>
          </cell>
          <cell r="B7950" t="str">
            <v>CURSO DE CAPACITAÇÃO PARA MONTADOR ELETROMECÂNICO (ENCARGOS COMPLEMENTARES) - HORISTA</v>
          </cell>
          <cell r="D7950" t="str">
            <v>H</v>
          </cell>
          <cell r="E7950" t="str">
            <v>0,34</v>
          </cell>
          <cell r="F7950" t="str">
            <v>0,40</v>
          </cell>
        </row>
        <row r="7951">
          <cell r="A7951" t="str">
            <v>95346</v>
          </cell>
          <cell r="B7951" t="str">
            <v>CURSO DE CAPACITAÇÃO PARA MOTORISTA DE BASCULANTE (ENCARGOS COMPLEMENTARES) - HORISTA</v>
          </cell>
          <cell r="D7951" t="str">
            <v>H</v>
          </cell>
          <cell r="E7951" t="str">
            <v>0,04</v>
          </cell>
          <cell r="F7951" t="str">
            <v>0,05</v>
          </cell>
        </row>
        <row r="7952">
          <cell r="A7952" t="str">
            <v>95347</v>
          </cell>
          <cell r="B7952" t="str">
            <v>CURSO DE CAPACITAÇÃO PARA MOTORISTA DE CAMINHÃO (ENCARGOS COMPLEMENTARES) - HORISTA</v>
          </cell>
          <cell r="D7952" t="str">
            <v>H</v>
          </cell>
          <cell r="E7952" t="str">
            <v>0,04</v>
          </cell>
          <cell r="F7952" t="str">
            <v>0,05</v>
          </cell>
        </row>
        <row r="7953">
          <cell r="A7953" t="str">
            <v>95348</v>
          </cell>
          <cell r="B7953" t="str">
            <v>CURSO DE CAPACITAÇÃO PARA MOTORISTA DE CAMINHÃO E CARRETA (ENCARGOS COMPLEMENTARES) - HORISTA</v>
          </cell>
          <cell r="D7953" t="str">
            <v>H</v>
          </cell>
          <cell r="E7953" t="str">
            <v>0,06</v>
          </cell>
          <cell r="F7953" t="str">
            <v>0,07</v>
          </cell>
        </row>
        <row r="7954">
          <cell r="A7954" t="str">
            <v>95349</v>
          </cell>
          <cell r="B7954" t="str">
            <v>CURSO DE CAPACITAÇÃO PARA MOTORISTA DE VEÍCULO LEVE (ENCARGOS COMPLEMENTARES) - HORISTA</v>
          </cell>
          <cell r="D7954" t="str">
            <v>H</v>
          </cell>
          <cell r="E7954" t="str">
            <v>0,04</v>
          </cell>
          <cell r="F7954" t="str">
            <v>0,05</v>
          </cell>
        </row>
        <row r="7955">
          <cell r="A7955" t="str">
            <v>95350</v>
          </cell>
          <cell r="B7955" t="str">
            <v>CURSO DE CAPACITAÇÃO PARA MOTORISTA DE VEÍCULO PESADO (ENCARGOS COMPLEMENTARES) - HORISTA</v>
          </cell>
          <cell r="D7955" t="str">
            <v>H</v>
          </cell>
          <cell r="E7955" t="str">
            <v>0,05</v>
          </cell>
          <cell r="F7955" t="str">
            <v>0,06</v>
          </cell>
        </row>
        <row r="7956">
          <cell r="A7956" t="str">
            <v>95351</v>
          </cell>
          <cell r="B7956" t="str">
            <v>CURSO DE CAPACITAÇÃO PARA MOTORISTA OPERADOR DE MUNCK (ENCARGOS COMPLEMENTARES) - HORISTA</v>
          </cell>
          <cell r="D7956" t="str">
            <v>H</v>
          </cell>
          <cell r="E7956" t="str">
            <v>0,15</v>
          </cell>
          <cell r="F7956" t="str">
            <v>0,18</v>
          </cell>
        </row>
        <row r="7957">
          <cell r="A7957" t="str">
            <v>95352</v>
          </cell>
          <cell r="B7957" t="str">
            <v>CURSO DE CAPACITAÇÃO PARA NIVELADOR (ENCARGOS COMPLEMENTARES) - HORISTA</v>
          </cell>
          <cell r="D7957" t="str">
            <v>H</v>
          </cell>
          <cell r="E7957" t="str">
            <v>0,05</v>
          </cell>
          <cell r="F7957" t="str">
            <v>0,05</v>
          </cell>
        </row>
        <row r="7958">
          <cell r="A7958" t="str">
            <v>95354</v>
          </cell>
          <cell r="B7958" t="str">
            <v>CURSO DE CAPACITAÇÃO PARA OPERADOR DE BETONEIRA (CAMINHÃO) (ENCARGOS COMPLEMENTARES) - HORISTA</v>
          </cell>
          <cell r="D7958" t="str">
            <v>H</v>
          </cell>
          <cell r="E7958" t="str">
            <v>0,06</v>
          </cell>
          <cell r="F7958" t="str">
            <v>0,07</v>
          </cell>
        </row>
        <row r="7959">
          <cell r="A7959" t="str">
            <v>95355</v>
          </cell>
          <cell r="B7959" t="str">
            <v>CURSO DE CAPACITAÇÃO PARA OPERADOR DE COMPRESSOR OU COMPRESSORISTA (ENCARGOS COMPLEMENTARES) - HORISTA</v>
          </cell>
          <cell r="D7959" t="str">
            <v>H</v>
          </cell>
          <cell r="E7959" t="str">
            <v>0,08</v>
          </cell>
          <cell r="F7959" t="str">
            <v>0,09</v>
          </cell>
        </row>
        <row r="7960">
          <cell r="A7960" t="str">
            <v>95356</v>
          </cell>
          <cell r="B7960" t="str">
            <v>CURSO DE CAPACITAÇÃO PARA OPERADOR DE DEMARCADORA DE FAIXAS (ENCARGOS COMPLEMENTARES) - HORISTA</v>
          </cell>
          <cell r="D7960" t="str">
            <v>H</v>
          </cell>
          <cell r="E7960" t="str">
            <v>0,08</v>
          </cell>
          <cell r="F7960" t="str">
            <v>0,09</v>
          </cell>
        </row>
        <row r="7961">
          <cell r="A7961" t="str">
            <v>95357</v>
          </cell>
          <cell r="B7961" t="str">
            <v>CURSO DE CAPACITAÇÃO PARA OPERADOR DE ESCAVADEIRA (ENCARGOS COMPLEMENTARES) - HORISTA</v>
          </cell>
          <cell r="D7961" t="str">
            <v>H</v>
          </cell>
          <cell r="E7961" t="str">
            <v>0,12</v>
          </cell>
          <cell r="F7961" t="str">
            <v>0,14</v>
          </cell>
        </row>
        <row r="7962">
          <cell r="A7962" t="str">
            <v>95358</v>
          </cell>
          <cell r="B7962" t="str">
            <v>CURSO DE CAPACITAÇÃO PARA OPERADOR DE GUINCHO (ENCARGOS COMPLEMENTARES) - HORISTA</v>
          </cell>
          <cell r="D7962" t="str">
            <v>H</v>
          </cell>
          <cell r="E7962" t="str">
            <v>0,14</v>
          </cell>
          <cell r="F7962" t="str">
            <v>0,16</v>
          </cell>
        </row>
        <row r="7963">
          <cell r="A7963" t="str">
            <v>95359</v>
          </cell>
          <cell r="B7963" t="str">
            <v>CURSO DE CAPACITAÇÃO PARA OPERADOR DE GUINDASTE (ENCARGOS COMPLEMENTARES) - HORISTA</v>
          </cell>
          <cell r="D7963" t="str">
            <v>H</v>
          </cell>
          <cell r="E7963" t="str">
            <v>0,16</v>
          </cell>
          <cell r="F7963" t="str">
            <v>0,19</v>
          </cell>
        </row>
        <row r="7964">
          <cell r="A7964" t="str">
            <v>95360</v>
          </cell>
          <cell r="B7964" t="str">
            <v>CURSO DE CAPACITAÇÃO PARA OPERADOR DE MÁQUINAS E EQUIPAMENTOS (ENCARGOS COMPLEMENTARES) - HORISTA</v>
          </cell>
          <cell r="D7964" t="str">
            <v>H</v>
          </cell>
          <cell r="E7964" t="str">
            <v>0,11</v>
          </cell>
          <cell r="F7964" t="str">
            <v>0,12</v>
          </cell>
        </row>
        <row r="7965">
          <cell r="A7965" t="str">
            <v>95361</v>
          </cell>
          <cell r="B7965" t="str">
            <v>CURSO DE CAPACITAÇÃO PARA OPERADOR DE MARTELETE OU MARTELETEIRO (ENCARGOS COMPLEMENTARES) - HORISTA</v>
          </cell>
          <cell r="D7965" t="str">
            <v>H</v>
          </cell>
          <cell r="E7965" t="str">
            <v>0,08</v>
          </cell>
          <cell r="F7965" t="str">
            <v>0,09</v>
          </cell>
        </row>
        <row r="7966">
          <cell r="A7966" t="str">
            <v>95362</v>
          </cell>
          <cell r="B7966" t="str">
            <v>CURSO DE CAPACITAÇÃO PARA OPERADOR DE MOTO-ESCREIPER (ENCARGOS COMPLEMENTARES) - HORISTA</v>
          </cell>
          <cell r="D7966" t="str">
            <v>H</v>
          </cell>
          <cell r="E7966" t="str">
            <v>0,08</v>
          </cell>
          <cell r="F7966" t="str">
            <v>0,09</v>
          </cell>
        </row>
        <row r="7967">
          <cell r="A7967" t="str">
            <v>95363</v>
          </cell>
          <cell r="B7967" t="str">
            <v>CURSO DE CAPACITAÇÃO PARA OPERADOR DE MOTONIVELADORA (ENCARGOS COMPLEMENTARES) - HORISTA</v>
          </cell>
          <cell r="D7967" t="str">
            <v>H</v>
          </cell>
          <cell r="E7967" t="str">
            <v>0,10</v>
          </cell>
          <cell r="F7967" t="str">
            <v>0,12</v>
          </cell>
        </row>
        <row r="7968">
          <cell r="A7968" t="str">
            <v>95364</v>
          </cell>
          <cell r="B7968" t="str">
            <v>CURSO DE CAPACITAÇÃO PARA OPERADOR DE PÁ CARREGADEIRA (ENCARGOS COMPLEMENTARES) - HORISTA</v>
          </cell>
          <cell r="D7968" t="str">
            <v>H</v>
          </cell>
          <cell r="E7968" t="str">
            <v>0,08</v>
          </cell>
          <cell r="F7968" t="str">
            <v>0,09</v>
          </cell>
        </row>
        <row r="7969">
          <cell r="A7969" t="str">
            <v>95365</v>
          </cell>
          <cell r="B7969" t="str">
            <v>CURSO DE CAPACITAÇÃO PARA OPERADOR DE PAVIMENTADORA (ENCARGOS COMPLEMENTARES) - HORISTA</v>
          </cell>
          <cell r="D7969" t="str">
            <v>H</v>
          </cell>
          <cell r="E7969" t="str">
            <v>0,08</v>
          </cell>
          <cell r="F7969" t="str">
            <v>0,10</v>
          </cell>
        </row>
        <row r="7970">
          <cell r="A7970" t="str">
            <v>95366</v>
          </cell>
          <cell r="B7970" t="str">
            <v>CURSO DE CAPACITAÇÃO PARA OPERADOR DE ROLO COMPACTADOR (ENCARGOS COMPLEMENTARES) - HORISTA</v>
          </cell>
          <cell r="D7970" t="str">
            <v>H</v>
          </cell>
          <cell r="E7970" t="str">
            <v>0,07</v>
          </cell>
          <cell r="F7970" t="str">
            <v>0,09</v>
          </cell>
        </row>
        <row r="7971">
          <cell r="A7971" t="str">
            <v>95367</v>
          </cell>
          <cell r="B7971" t="str">
            <v>CURSO DE CAPACITAÇÃO PARA OPERADOR DE USINA DE ASFALTO, DE SOLOS OU DE CONCRETO (ENCARGOS COMPLEMENTARES) - HORISTA</v>
          </cell>
          <cell r="D7971" t="str">
            <v>H</v>
          </cell>
          <cell r="E7971" t="str">
            <v>0,07</v>
          </cell>
          <cell r="F7971" t="str">
            <v>0,08</v>
          </cell>
        </row>
        <row r="7972">
          <cell r="A7972" t="str">
            <v>95368</v>
          </cell>
          <cell r="B7972" t="str">
            <v>CURSO DE CAPACITAÇÃO PARA OPERADOR JATO DE AREIA OU JATISTA (ENCARGOS COMPLEMENTARES) - HORISTA</v>
          </cell>
          <cell r="D7972" t="str">
            <v>H</v>
          </cell>
          <cell r="E7972" t="str">
            <v>0,11</v>
          </cell>
          <cell r="F7972" t="str">
            <v>0,13</v>
          </cell>
        </row>
        <row r="7973">
          <cell r="A7973" t="str">
            <v>95369</v>
          </cell>
          <cell r="B7973" t="str">
            <v>CURSO DE CAPACITAÇÃO PARA OPERADOR PARA BATE ESTACAS (ENCARGOS COMPLEMENTARES) - HORISTA</v>
          </cell>
          <cell r="D7973" t="str">
            <v>H</v>
          </cell>
          <cell r="E7973" t="str">
            <v>0,09</v>
          </cell>
          <cell r="F7973" t="str">
            <v>0,10</v>
          </cell>
        </row>
        <row r="7974">
          <cell r="A7974" t="str">
            <v>95370</v>
          </cell>
          <cell r="B7974" t="str">
            <v>CURSO DE CAPACITAÇÃO PARA PASTILHEIRO (ENCARGOS COMPLEMENTARES) - HORISTA</v>
          </cell>
          <cell r="D7974" t="str">
            <v>H</v>
          </cell>
          <cell r="E7974" t="str">
            <v>0,16</v>
          </cell>
          <cell r="F7974" t="str">
            <v>0,18</v>
          </cell>
        </row>
        <row r="7975">
          <cell r="A7975" t="str">
            <v>95371</v>
          </cell>
          <cell r="B7975" t="str">
            <v>CURSO DE CAPACITAÇÃO PARA PEDREIRO (ENCARGOS COMPLEMENTARES) - HORISTA</v>
          </cell>
          <cell r="D7975" t="str">
            <v>H</v>
          </cell>
          <cell r="E7975" t="str">
            <v>0,18</v>
          </cell>
          <cell r="F7975" t="str">
            <v>0,20</v>
          </cell>
        </row>
        <row r="7976">
          <cell r="A7976" t="str">
            <v>95372</v>
          </cell>
          <cell r="B7976" t="str">
            <v>CURSO DE CAPACITAÇÃO PARA PINTOR (ENCARGOS COMPLEMENTARES) - HORISTA</v>
          </cell>
          <cell r="D7976" t="str">
            <v>H</v>
          </cell>
          <cell r="E7976" t="str">
            <v>0,12</v>
          </cell>
          <cell r="F7976" t="str">
            <v>0,14</v>
          </cell>
        </row>
        <row r="7977">
          <cell r="A7977" t="str">
            <v>95373</v>
          </cell>
          <cell r="B7977" t="str">
            <v>CURSO DE CAPACITAÇÃO PARA PINTOR DE LETREIROS (ENCARGOS COMPLEMENTARES) - HORISTA</v>
          </cell>
          <cell r="D7977" t="str">
            <v>H</v>
          </cell>
          <cell r="E7977" t="str">
            <v>0,15</v>
          </cell>
          <cell r="F7977" t="str">
            <v>0,18</v>
          </cell>
        </row>
        <row r="7978">
          <cell r="A7978" t="str">
            <v>95374</v>
          </cell>
          <cell r="B7978" t="str">
            <v>CURSO DE CAPACITAÇÃO PARA PINTOR PARA TINTA EPÓXI (ENCARGOS COMPLEMENTARES) - HORISTA</v>
          </cell>
          <cell r="D7978" t="str">
            <v>H</v>
          </cell>
          <cell r="E7978" t="str">
            <v>0,13</v>
          </cell>
          <cell r="F7978" t="str">
            <v>0,15</v>
          </cell>
        </row>
        <row r="7979">
          <cell r="A7979" t="str">
            <v>95375</v>
          </cell>
          <cell r="B7979" t="str">
            <v>CURSO DE CAPACITAÇÃO PARA POCEIRO (ENCARGOS COMPLEMENTARES) - HORISTA</v>
          </cell>
          <cell r="D7979" t="str">
            <v>H</v>
          </cell>
          <cell r="E7979" t="str">
            <v>0,19</v>
          </cell>
          <cell r="F7979" t="str">
            <v>0,23</v>
          </cell>
        </row>
        <row r="7980">
          <cell r="A7980" t="str">
            <v>95376</v>
          </cell>
          <cell r="B7980" t="str">
            <v>CURSO DE CAPACITAÇÃO PARA RASTELEIRO (ENCARGOS COMPLEMENTARES) - HORISTA</v>
          </cell>
          <cell r="D7980" t="str">
            <v>H</v>
          </cell>
          <cell r="E7980" t="str">
            <v>0,03</v>
          </cell>
          <cell r="F7980" t="str">
            <v>0,04</v>
          </cell>
        </row>
        <row r="7981">
          <cell r="A7981" t="str">
            <v>95377</v>
          </cell>
          <cell r="B7981" t="str">
            <v>CURSO DE CAPACITAÇÃO PARA SERRALHEIRO (ENCARGOS COMPLEMENTARES) - HORISTA</v>
          </cell>
          <cell r="D7981" t="str">
            <v>H</v>
          </cell>
          <cell r="E7981" t="str">
            <v>0,09</v>
          </cell>
          <cell r="F7981" t="str">
            <v>0,11</v>
          </cell>
        </row>
        <row r="7982">
          <cell r="A7982" t="str">
            <v>95378</v>
          </cell>
          <cell r="B7982" t="str">
            <v>CURSO DE CAPACITAÇÃO PARA SERVENTE (ENCARGOS COMPLEMENTARES) - HORISTA</v>
          </cell>
          <cell r="D7982" t="str">
            <v>H</v>
          </cell>
          <cell r="E7982" t="str">
            <v>0,13</v>
          </cell>
          <cell r="F7982" t="str">
            <v>0,15</v>
          </cell>
        </row>
        <row r="7983">
          <cell r="A7983" t="str">
            <v>95379</v>
          </cell>
          <cell r="B7983" t="str">
            <v>CURSO DE CAPACITAÇÃO PARA SOLDADOR (ENCARGOS COMPLEMENTARES) - HORISTA</v>
          </cell>
          <cell r="D7983" t="str">
            <v>H</v>
          </cell>
          <cell r="E7983" t="str">
            <v>0,09</v>
          </cell>
          <cell r="F7983" t="str">
            <v>0,11</v>
          </cell>
        </row>
        <row r="7984">
          <cell r="A7984" t="str">
            <v>95380</v>
          </cell>
          <cell r="B7984" t="str">
            <v>CURSO DE CAPACITAÇÃO PARA SOLDADOR A (PARA SOLDA A SER TESTADA COM RAIOS  X ) (ENCARGOS COMPLEMENTARES) - HORISTA</v>
          </cell>
          <cell r="D7984" t="str">
            <v>H</v>
          </cell>
          <cell r="E7984" t="str">
            <v>0,13</v>
          </cell>
          <cell r="F7984" t="str">
            <v>0,16</v>
          </cell>
        </row>
        <row r="7985">
          <cell r="A7985" t="str">
            <v>95382</v>
          </cell>
          <cell r="B7985" t="str">
            <v>CURSO DE CAPACITAÇÃO PARA TAQUEADOR OU TAQUEIRO (ENCARGOS COMPLEMENTARES) - HORISTA</v>
          </cell>
          <cell r="D7985" t="str">
            <v>H</v>
          </cell>
          <cell r="E7985" t="str">
            <v>0,11</v>
          </cell>
          <cell r="F7985" t="str">
            <v>0,13</v>
          </cell>
        </row>
        <row r="7986">
          <cell r="A7986" t="str">
            <v>95383</v>
          </cell>
          <cell r="B7986" t="str">
            <v>CURSO DE CAPACITAÇÃO PARA TÉCNICO DE LABORATÓRIO (ENCARGOS COMPLEMENTARES) - HORISTA</v>
          </cell>
          <cell r="D7986" t="str">
            <v>H</v>
          </cell>
          <cell r="E7986" t="str">
            <v>0,12</v>
          </cell>
          <cell r="F7986" t="str">
            <v>0,14</v>
          </cell>
        </row>
        <row r="7987">
          <cell r="A7987" t="str">
            <v>95384</v>
          </cell>
          <cell r="B7987" t="str">
            <v>CURSO DE CAPACITAÇÃO PARA TÉCNICO DE SONDAGEM (ENCARGOS COMPLEMENTARES) - HORISTA</v>
          </cell>
          <cell r="D7987" t="str">
            <v>H</v>
          </cell>
          <cell r="E7987" t="str">
            <v>0,19</v>
          </cell>
          <cell r="F7987" t="str">
            <v>0,23</v>
          </cell>
        </row>
        <row r="7988">
          <cell r="A7988" t="str">
            <v>95385</v>
          </cell>
          <cell r="B7988" t="str">
            <v>CURSO DE CAPACITAÇÃO PARA TELHADISTA (ENCARGOS COMPLEMENTARES) - HORISTA</v>
          </cell>
          <cell r="D7988" t="str">
            <v>H</v>
          </cell>
          <cell r="E7988" t="str">
            <v>0,10</v>
          </cell>
          <cell r="F7988" t="str">
            <v>0,12</v>
          </cell>
        </row>
        <row r="7989">
          <cell r="A7989" t="str">
            <v>95386</v>
          </cell>
          <cell r="B7989" t="str">
            <v>CURSO DE CAPACITAÇÃO PARA TRATORISTA (ENCARGOS COMPLEMENTARES) - HORISTA</v>
          </cell>
          <cell r="D7989" t="str">
            <v>H</v>
          </cell>
          <cell r="E7989" t="str">
            <v>0,11</v>
          </cell>
          <cell r="F7989" t="str">
            <v>0,12</v>
          </cell>
        </row>
        <row r="7990">
          <cell r="A7990" t="str">
            <v>95387</v>
          </cell>
          <cell r="B7990" t="str">
            <v>CURSO DE CAPACITAÇÃO PARA VIDRACEIRO (ENCARGOS COMPLEMENTARES) - HORISTA</v>
          </cell>
          <cell r="D7990" t="str">
            <v>H</v>
          </cell>
          <cell r="E7990" t="str">
            <v>0,10</v>
          </cell>
          <cell r="F7990" t="str">
            <v>0,12</v>
          </cell>
        </row>
        <row r="7991">
          <cell r="A7991" t="str">
            <v>95388</v>
          </cell>
          <cell r="B7991" t="str">
            <v>CURSO DE CAPACITAÇÃO PARA VIGIA NOTURNO (ENCARGOS COMPLEMENTARES) - HORISTA</v>
          </cell>
          <cell r="D7991" t="str">
            <v>H</v>
          </cell>
          <cell r="E7991" t="str">
            <v>0,04</v>
          </cell>
          <cell r="F7991" t="str">
            <v>0,05</v>
          </cell>
        </row>
        <row r="7992">
          <cell r="A7992" t="str">
            <v>95389</v>
          </cell>
          <cell r="B7992" t="str">
            <v>CURSO DE CAPACITAÇÃO PARA OPERADOR DE BETONEIRA ESTACIONÁRIA/MISTURADOR (ENCARGOS COMPLEMENTARES) - HORISTA</v>
          </cell>
          <cell r="D7992" t="str">
            <v>H</v>
          </cell>
          <cell r="E7992" t="str">
            <v>0,06</v>
          </cell>
          <cell r="F7992" t="str">
            <v>0,07</v>
          </cell>
        </row>
        <row r="7993">
          <cell r="A7993" t="str">
            <v>95390</v>
          </cell>
          <cell r="B7993" t="str">
            <v>CURSO DE CAPACITAÇÃO PARA JARDINEIRO (ENCARGOS COMPLEMENTARES) - HORISTA</v>
          </cell>
          <cell r="D7993" t="str">
            <v>H</v>
          </cell>
          <cell r="E7993" t="str">
            <v>0,04</v>
          </cell>
          <cell r="F7993" t="str">
            <v>0,04</v>
          </cell>
        </row>
        <row r="7994">
          <cell r="A7994" t="str">
            <v>95391</v>
          </cell>
          <cell r="B7994" t="str">
            <v>CURSO DE CAPACITAÇÃO PARA DESENHISTA DETALHISTA (ENCARGOS COMPLEMENTARES) - HORISTA</v>
          </cell>
          <cell r="D7994" t="str">
            <v>H</v>
          </cell>
          <cell r="E7994" t="str">
            <v>0,09</v>
          </cell>
          <cell r="F7994" t="str">
            <v>0,10</v>
          </cell>
        </row>
        <row r="7995">
          <cell r="A7995" t="str">
            <v>95392</v>
          </cell>
          <cell r="B7995" t="str">
            <v>CURSO DE CAPACITAÇÃO PARA ALMOXARIFE (ENCARGOS COMPLEMENTARES) - HORISTA</v>
          </cell>
          <cell r="D7995" t="str">
            <v>H</v>
          </cell>
          <cell r="E7995" t="str">
            <v>0,04</v>
          </cell>
          <cell r="F7995" t="str">
            <v>0,05</v>
          </cell>
        </row>
        <row r="7996">
          <cell r="A7996" t="str">
            <v>95393</v>
          </cell>
          <cell r="B7996" t="str">
            <v>CURSO DE CAPACITAÇÃO PARA APONTADOR OU APROPRIADOR (ENCARGOS COMPLEMENTARES) - HORISTA</v>
          </cell>
          <cell r="D7996" t="str">
            <v>H</v>
          </cell>
          <cell r="E7996" t="str">
            <v>0,17</v>
          </cell>
          <cell r="F7996" t="str">
            <v>0,20</v>
          </cell>
        </row>
        <row r="7997">
          <cell r="A7997" t="str">
            <v>95394</v>
          </cell>
          <cell r="B7997" t="str">
            <v>CURSO DE CAPACITAÇÃO PARA ARQUITETO DE OBRA JÚNIOR (ENCARGOS COMPLEMENTARES) - HORISTA</v>
          </cell>
          <cell r="D7997" t="str">
            <v>H</v>
          </cell>
          <cell r="E7997" t="str">
            <v>0,31</v>
          </cell>
          <cell r="F7997" t="str">
            <v>0,35</v>
          </cell>
        </row>
        <row r="7998">
          <cell r="A7998" t="str">
            <v>95395</v>
          </cell>
          <cell r="B7998" t="str">
            <v>CURSO DE CAPACITAÇÃO PARA ARQUITETO DE OBRA PLENO (ENCARGOS COMPLEMENTARES) - HORISTA</v>
          </cell>
          <cell r="D7998" t="str">
            <v>H</v>
          </cell>
          <cell r="E7998" t="str">
            <v>0,44</v>
          </cell>
          <cell r="F7998" t="str">
            <v>0,51</v>
          </cell>
        </row>
        <row r="7999">
          <cell r="A7999" t="str">
            <v>95396</v>
          </cell>
          <cell r="B7999" t="str">
            <v>CURSO DE CAPACITAÇÃO PARA ARQUITETO DE OBRA SÊNIOR (ENCARGOS COMPLEMENTARES) - HORISTA</v>
          </cell>
          <cell r="D7999" t="str">
            <v>H</v>
          </cell>
          <cell r="E7999" t="str">
            <v>0,58</v>
          </cell>
          <cell r="F7999" t="str">
            <v>0,67</v>
          </cell>
        </row>
        <row r="8000">
          <cell r="A8000" t="str">
            <v>95397</v>
          </cell>
          <cell r="B8000" t="str">
            <v>CURSO DE CAPACITAÇÃO PARA AUXILIAR DE DESENHISTA (ENCARGOS COMPLEMENTARES) - HORISTA</v>
          </cell>
          <cell r="D8000" t="str">
            <v>H</v>
          </cell>
          <cell r="E8000" t="str">
            <v>0,06</v>
          </cell>
          <cell r="F8000" t="str">
            <v>0,07</v>
          </cell>
        </row>
        <row r="8001">
          <cell r="A8001" t="str">
            <v>95398</v>
          </cell>
          <cell r="B8001" t="str">
            <v>CURSO DE CAPACITAÇÃO PARA AUXILIAR DE ESCRITÓRIO (ENCARGOS COMPLEMENTARES) - HORISTA</v>
          </cell>
          <cell r="D8001" t="str">
            <v>H</v>
          </cell>
          <cell r="E8001" t="str">
            <v>0,04</v>
          </cell>
          <cell r="F8001" t="str">
            <v>0,04</v>
          </cell>
        </row>
        <row r="8002">
          <cell r="A8002" t="str">
            <v>95399</v>
          </cell>
          <cell r="B8002" t="str">
            <v>CURSO DE CAPACITAÇÃO PARA DESENHISTA COPISTA (ENCARGOS COMPLEMENTARES) - HORISTA</v>
          </cell>
          <cell r="D8002" t="str">
            <v>H</v>
          </cell>
          <cell r="E8002" t="str">
            <v>0,06</v>
          </cell>
          <cell r="F8002" t="str">
            <v>0,08</v>
          </cell>
        </row>
        <row r="8003">
          <cell r="A8003" t="str">
            <v>95400</v>
          </cell>
          <cell r="B8003" t="str">
            <v>CURSO DE CAPACITAÇÃO PARA DESENHISTA PROJETISTA (ENCARGOS COMPLEMENTARES) - HORISTA</v>
          </cell>
          <cell r="D8003" t="str">
            <v>H</v>
          </cell>
          <cell r="E8003" t="str">
            <v>0,05</v>
          </cell>
          <cell r="F8003" t="str">
            <v>0,06</v>
          </cell>
        </row>
        <row r="8004">
          <cell r="A8004" t="str">
            <v>95401</v>
          </cell>
          <cell r="B8004" t="str">
            <v>CURSO DE CAPACITAÇÃO PARA ENCARREGADO GERAL (ENCARGOS COMPLEMENTARES) - HORISTA</v>
          </cell>
          <cell r="D8004" t="str">
            <v>H</v>
          </cell>
          <cell r="E8004" t="str">
            <v>0,23</v>
          </cell>
          <cell r="F8004" t="str">
            <v>0,27</v>
          </cell>
        </row>
        <row r="8005">
          <cell r="A8005" t="str">
            <v>95402</v>
          </cell>
          <cell r="B8005" t="str">
            <v>CURSO DE CAPACITAÇÃO PARA ENGENHEIRO CIVIL DE OBRA JÚNIOR (ENCARGOS COMPLEMENTARES) - HORISTA</v>
          </cell>
          <cell r="D8005" t="str">
            <v>H</v>
          </cell>
          <cell r="E8005" t="str">
            <v>0,75</v>
          </cell>
          <cell r="F8005" t="str">
            <v>0,87</v>
          </cell>
        </row>
        <row r="8006">
          <cell r="A8006" t="str">
            <v>95403</v>
          </cell>
          <cell r="B8006" t="str">
            <v>CURSO DE CAPACITAÇÃO PARA ENGENHEIRO CIVIL DE OBRA PLENO (ENCARGOS COMPLEMENTARES) - HORISTA</v>
          </cell>
          <cell r="D8006" t="str">
            <v>H</v>
          </cell>
          <cell r="E8006" t="str">
            <v>0,85</v>
          </cell>
          <cell r="F8006" t="str">
            <v>0,99</v>
          </cell>
        </row>
        <row r="8007">
          <cell r="A8007" t="str">
            <v>95404</v>
          </cell>
          <cell r="B8007" t="str">
            <v>CURSO DE CAPACITAÇÃO PARA ENGENHEIRO CIVIL DE OBRA SÊNIOR (ENCARGOS COMPLEMENTARES) - HORISTA</v>
          </cell>
          <cell r="D8007" t="str">
            <v>H</v>
          </cell>
          <cell r="E8007" t="str">
            <v>1,17</v>
          </cell>
          <cell r="F8007" t="str">
            <v>1,35</v>
          </cell>
        </row>
        <row r="8008">
          <cell r="A8008" t="str">
            <v>95405</v>
          </cell>
          <cell r="B8008" t="str">
            <v>CURSO DE CAPACITAÇÃO PARA MESTRE DE OBRAS (ENCARGOS COMPLEMENTARES) - HORISTA</v>
          </cell>
          <cell r="D8008" t="str">
            <v>H</v>
          </cell>
          <cell r="E8008" t="str">
            <v>0,36</v>
          </cell>
          <cell r="F8008" t="str">
            <v>0,42</v>
          </cell>
        </row>
        <row r="8009">
          <cell r="A8009" t="str">
            <v>95406</v>
          </cell>
          <cell r="B8009" t="str">
            <v>CURSO DE CAPACITAÇÃO PARA TOPÓGRAFO (ENCARGOS COMPLEMENTARES) - HORISTA</v>
          </cell>
          <cell r="D8009" t="str">
            <v>H</v>
          </cell>
          <cell r="E8009" t="str">
            <v>0,10</v>
          </cell>
          <cell r="F8009" t="str">
            <v>0,11</v>
          </cell>
        </row>
        <row r="8010">
          <cell r="A8010" t="str">
            <v>95407</v>
          </cell>
          <cell r="B8010" t="str">
            <v>CURSO DE CAPACITAÇÃO PARA ENGENHEIRO ELETRICISTA (ENCARGOS COMPLEMENTARES) - HORISTA</v>
          </cell>
          <cell r="D8010" t="str">
            <v>H</v>
          </cell>
          <cell r="E8010" t="str">
            <v>1,77</v>
          </cell>
          <cell r="F8010" t="str">
            <v>2,05</v>
          </cell>
        </row>
        <row r="8011">
          <cell r="A8011" t="str">
            <v>95408</v>
          </cell>
          <cell r="B8011" t="str">
            <v>CURSO DE CAPACITAÇÃO  PARA MOTORISTA DE CAMINHÃO (ENCARGOS COMPLEMENTARES) - MENSALISTA</v>
          </cell>
          <cell r="D8011" t="str">
            <v>MES</v>
          </cell>
          <cell r="E8011" t="str">
            <v>6,26</v>
          </cell>
          <cell r="F8011" t="str">
            <v>7,26</v>
          </cell>
        </row>
        <row r="8012">
          <cell r="A8012" t="str">
            <v>95409</v>
          </cell>
          <cell r="B8012" t="str">
            <v>CURSO DE CAPACITAÇÃO PARA DESENHISTA DETALHISTA (ENCARGOS COMPLEMENTARES) - MENSALISTA</v>
          </cell>
          <cell r="D8012" t="str">
            <v>MES</v>
          </cell>
          <cell r="E8012" t="str">
            <v>12,52</v>
          </cell>
          <cell r="F8012" t="str">
            <v>14,50</v>
          </cell>
        </row>
        <row r="8013">
          <cell r="A8013" t="str">
            <v>95410</v>
          </cell>
          <cell r="B8013" t="str">
            <v>CURSO DE CAPACITAÇÃO PARA DESENHISTA COPISTA (ENCARGOS COMPLEMENTARES) - MENSALISTA</v>
          </cell>
          <cell r="D8013" t="str">
            <v>MES</v>
          </cell>
          <cell r="E8013" t="str">
            <v>9,44</v>
          </cell>
          <cell r="F8013" t="str">
            <v>10,93</v>
          </cell>
        </row>
        <row r="8014">
          <cell r="A8014" t="str">
            <v>95411</v>
          </cell>
          <cell r="B8014" t="str">
            <v>CURSO DE CAPACITAÇÃO PARA DESENHISTA PROJETISTA (ENCARGOS COMPLEMENTARES) - MENSALISTA</v>
          </cell>
          <cell r="D8014" t="str">
            <v>MES</v>
          </cell>
          <cell r="E8014" t="str">
            <v>7,04</v>
          </cell>
          <cell r="F8014" t="str">
            <v>8,15</v>
          </cell>
        </row>
        <row r="8015">
          <cell r="A8015" t="str">
            <v>95412</v>
          </cell>
          <cell r="B8015" t="str">
            <v>CURSO DE CAPACITAÇÃO PARA AUXILIAR DE DESENHISTA (ENCARGOS COMPLEMENTARES) - MENSALISTA</v>
          </cell>
          <cell r="D8015" t="str">
            <v>MES</v>
          </cell>
          <cell r="E8015" t="str">
            <v>8,95</v>
          </cell>
          <cell r="F8015" t="str">
            <v>10,37</v>
          </cell>
        </row>
        <row r="8016">
          <cell r="A8016" t="str">
            <v>95413</v>
          </cell>
          <cell r="B8016" t="str">
            <v>CURSO DE CAPACITAÇÃO PARA ALMOXARIFE (ENCARGOS COMPLEMENTARES) - MENSALISTA</v>
          </cell>
          <cell r="D8016" t="str">
            <v>MES</v>
          </cell>
          <cell r="E8016" t="str">
            <v>6,03</v>
          </cell>
          <cell r="F8016" t="str">
            <v>6,99</v>
          </cell>
        </row>
        <row r="8017">
          <cell r="A8017" t="str">
            <v>95414</v>
          </cell>
          <cell r="B8017" t="str">
            <v>CURSO DE CAPACITAÇÃO PARA APONTADOR OU APROPRIADOR (ENCARGOS COMPLEMENTARES) - MENSALISTA</v>
          </cell>
          <cell r="D8017" t="str">
            <v>MES</v>
          </cell>
          <cell r="E8017" t="str">
            <v>23,86</v>
          </cell>
          <cell r="F8017" t="str">
            <v>27,63</v>
          </cell>
        </row>
        <row r="8018">
          <cell r="A8018" t="str">
            <v>95415</v>
          </cell>
          <cell r="B8018" t="str">
            <v>CURSO DE CAPACITAÇÃO PARA ENGENHEIRO CIVIL DE OBRA JÚNIOR (ENCARGOS COMPLEMENTARES) - MENSALISTA</v>
          </cell>
          <cell r="D8018" t="str">
            <v>MES</v>
          </cell>
          <cell r="E8018" t="str">
            <v>101,46</v>
          </cell>
          <cell r="F8018" t="str">
            <v>117,50</v>
          </cell>
        </row>
        <row r="8019">
          <cell r="A8019" t="str">
            <v>95416</v>
          </cell>
          <cell r="B8019" t="str">
            <v>CURSO DE CAPACITAÇÃO PARA AUXILIAR DE ESCRITÓRIO (ENCARGOS COMPLEMENTARES) - MENSALISTA</v>
          </cell>
          <cell r="D8019" t="str">
            <v>MES</v>
          </cell>
          <cell r="E8019" t="str">
            <v>5,50</v>
          </cell>
          <cell r="F8019" t="str">
            <v>6,37</v>
          </cell>
        </row>
        <row r="8020">
          <cell r="A8020" t="str">
            <v>95417</v>
          </cell>
          <cell r="B8020" t="str">
            <v>CURSO DE CAPACITAÇÃO PARA ENGENHEIRO CIVIL DE OBRA PLENO (ENCARGOS COMPLEMENTARES) - MENSALISTA</v>
          </cell>
          <cell r="D8020" t="str">
            <v>MES</v>
          </cell>
          <cell r="E8020" t="str">
            <v>115,49</v>
          </cell>
          <cell r="F8020" t="str">
            <v>133,75</v>
          </cell>
        </row>
        <row r="8021">
          <cell r="A8021" t="str">
            <v>95418</v>
          </cell>
          <cell r="B8021" t="str">
            <v>CURSO DE CAPACITAÇÃO PARA ENGENHEIRO CIVIL DE OBRA SÊNIOR (ENCARGOS COMPLEMENTARES) - MENSALISTA</v>
          </cell>
          <cell r="D8021" t="str">
            <v>MES</v>
          </cell>
          <cell r="E8021" t="str">
            <v>157,87</v>
          </cell>
          <cell r="F8021" t="str">
            <v>182,83</v>
          </cell>
        </row>
        <row r="8022">
          <cell r="A8022" t="str">
            <v>95419</v>
          </cell>
          <cell r="B8022" t="str">
            <v>CURSO DE CAPACITAÇÃO PARA ARQUITETO JÚNIOR (ENCARGOS COMPLEMENTARES) - MENSALISTA</v>
          </cell>
          <cell r="D8022" t="str">
            <v>MES</v>
          </cell>
          <cell r="E8022" t="str">
            <v>42,19</v>
          </cell>
          <cell r="F8022" t="str">
            <v>48,86</v>
          </cell>
        </row>
        <row r="8023">
          <cell r="A8023" t="str">
            <v>95420</v>
          </cell>
          <cell r="B8023" t="str">
            <v>CURSO DE CAPACITAÇÃO PARA ARQUITETO PLENO (ENCARGOS COMPLEMENTARES) - MENSALISTA</v>
          </cell>
          <cell r="D8023" t="str">
            <v>MES</v>
          </cell>
          <cell r="E8023" t="str">
            <v>59,92</v>
          </cell>
          <cell r="F8023" t="str">
            <v>69,40</v>
          </cell>
        </row>
        <row r="8024">
          <cell r="A8024" t="str">
            <v>95421</v>
          </cell>
          <cell r="B8024" t="str">
            <v>CURSO DE CAPACITAÇÃO PARA ARQUITETO SÊNIOR (ENCARGOS COMPLEMENTARES) - MENSALISTA</v>
          </cell>
          <cell r="D8024" t="str">
            <v>MES</v>
          </cell>
          <cell r="E8024" t="str">
            <v>79,22</v>
          </cell>
          <cell r="F8024" t="str">
            <v>91,75</v>
          </cell>
        </row>
        <row r="8025">
          <cell r="A8025" t="str">
            <v>95422</v>
          </cell>
          <cell r="B8025" t="str">
            <v>CURSO DE CAPACITAÇÃO PARA ENCARREGADO GERAL DE OBRAS (ENCARGOS COMPLEMENTARES) - MENSALISTA</v>
          </cell>
          <cell r="D8025" t="str">
            <v>MES</v>
          </cell>
          <cell r="E8025" t="str">
            <v>32,37</v>
          </cell>
          <cell r="F8025" t="str">
            <v>37,49</v>
          </cell>
        </row>
        <row r="8026">
          <cell r="A8026" t="str">
            <v>95423</v>
          </cell>
          <cell r="B8026" t="str">
            <v>CURSO DE CAPACITAÇÃO PARA MESTRE DE OBRAS (ENCARGOS COMPLEMENTARES) - MENSALISTA</v>
          </cell>
          <cell r="D8026" t="str">
            <v>MES</v>
          </cell>
          <cell r="E8026" t="str">
            <v>49,14</v>
          </cell>
          <cell r="F8026" t="str">
            <v>56,90</v>
          </cell>
        </row>
        <row r="8027">
          <cell r="A8027" t="str">
            <v>95424</v>
          </cell>
          <cell r="B8027" t="str">
            <v>CURSO DE CAPACITAÇÃO PARA TOPÓGRAFO (ENCARGOS COMPLEMENTARES) - MENSALISTA</v>
          </cell>
          <cell r="D8027" t="str">
            <v>MES</v>
          </cell>
          <cell r="E8027" t="str">
            <v>13,68</v>
          </cell>
          <cell r="F8027" t="str">
            <v>15,85</v>
          </cell>
        </row>
        <row r="8028">
          <cell r="A8028" t="str">
            <v>100288</v>
          </cell>
          <cell r="B8028" t="str">
            <v>CURSO DE CAPACITAÇÃO PARA VIGIA DIURNO (ENCARGOS COMPLEMENTARES) - HORISTA</v>
          </cell>
          <cell r="D8028" t="str">
            <v>H</v>
          </cell>
          <cell r="E8028" t="str">
            <v>0,03</v>
          </cell>
          <cell r="F8028" t="str">
            <v>0,03</v>
          </cell>
        </row>
        <row r="8029">
          <cell r="A8029" t="str">
            <v>100289</v>
          </cell>
          <cell r="B8029" t="str">
            <v>VIGIA DIURNO COM ENCARGOS COMPLEMENTARES</v>
          </cell>
          <cell r="D8029" t="str">
            <v>H</v>
          </cell>
          <cell r="E8029" t="str">
            <v>14,42</v>
          </cell>
          <cell r="F8029" t="str">
            <v>15,93</v>
          </cell>
        </row>
        <row r="8030">
          <cell r="A8030" t="str">
            <v>100290</v>
          </cell>
          <cell r="B8030" t="str">
            <v>CURSO DE CAPACITAÇÃO PARA AUXILIAR DE ALMOXARIFE (ENCARGOS COMPLEMENTARES) - HORISTA</v>
          </cell>
          <cell r="D8030" t="str">
            <v>H</v>
          </cell>
          <cell r="E8030" t="str">
            <v>0,03</v>
          </cell>
          <cell r="F8030" t="str">
            <v>0,03</v>
          </cell>
        </row>
        <row r="8031">
          <cell r="A8031" t="str">
            <v>100291</v>
          </cell>
          <cell r="B8031" t="str">
            <v>CURSO DE CAPACITAÇÃO PARA AJUDANTE DE PINTOR (ENCARGOS COMPLEMENTARES) - HORISTA</v>
          </cell>
          <cell r="D8031" t="str">
            <v>H</v>
          </cell>
          <cell r="E8031" t="str">
            <v>0,09</v>
          </cell>
          <cell r="F8031" t="str">
            <v>0,10</v>
          </cell>
        </row>
        <row r="8032">
          <cell r="A8032" t="str">
            <v>100292</v>
          </cell>
          <cell r="B8032" t="str">
            <v>CURSO DE CAPACITAÇÃO PARA COORDENADOR/GERENTE DE OBRA (ENCARGOS COMPLEMENTARES) - HORISTA</v>
          </cell>
          <cell r="D8032" t="str">
            <v>H</v>
          </cell>
          <cell r="E8032" t="str">
            <v>0,37</v>
          </cell>
          <cell r="F8032" t="str">
            <v>0,43</v>
          </cell>
        </row>
        <row r="8033">
          <cell r="A8033" t="str">
            <v>100293</v>
          </cell>
          <cell r="B8033" t="str">
            <v>CURSO DE CAPACITAÇÃO PARA AUXILIAR DE AZULEJISTA (ENCARGOS COMPLEMENTARES) - HORISTA</v>
          </cell>
          <cell r="D8033" t="str">
            <v>H</v>
          </cell>
          <cell r="E8033" t="str">
            <v>0,09</v>
          </cell>
          <cell r="F8033" t="str">
            <v>0,10</v>
          </cell>
        </row>
        <row r="8034">
          <cell r="A8034" t="str">
            <v>100294</v>
          </cell>
          <cell r="B8034" t="str">
            <v>CURSO DE CAPACITAÇÃO PARA ARQUITETO PAISAGISTA (ENCARGOS COMPLEMENTARES) - HORISTA</v>
          </cell>
          <cell r="D8034" t="str">
            <v>H</v>
          </cell>
          <cell r="E8034" t="str">
            <v>0,19</v>
          </cell>
          <cell r="F8034" t="str">
            <v>0,22</v>
          </cell>
        </row>
        <row r="8035">
          <cell r="A8035" t="str">
            <v>100295</v>
          </cell>
          <cell r="B8035" t="str">
            <v>CURSO DE CAPACITAÇÃO PARA MONTADOR DE ELETROELETRONICOS (ENCARGOS COMPLEMENTARES) - HORISTA</v>
          </cell>
          <cell r="D8035" t="str">
            <v>H</v>
          </cell>
          <cell r="E8035" t="str">
            <v>0,31</v>
          </cell>
          <cell r="F8035" t="str">
            <v>0,36</v>
          </cell>
        </row>
        <row r="8036">
          <cell r="A8036" t="str">
            <v>100296</v>
          </cell>
          <cell r="B8036" t="str">
            <v>CURSO DE CAPACITAÇÃO PARA ENGENHEIRO CIVIL JUNIOR (ENCARGOS COMPLEMENTARES) - HORISTA</v>
          </cell>
          <cell r="D8036" t="str">
            <v>H</v>
          </cell>
          <cell r="E8036" t="str">
            <v>0,59</v>
          </cell>
          <cell r="F8036" t="str">
            <v>0,68</v>
          </cell>
        </row>
        <row r="8037">
          <cell r="A8037" t="str">
            <v>100297</v>
          </cell>
          <cell r="B8037" t="str">
            <v>CURSO DE CAPACITAÇÃO PARA ENGENHEIRO CIVIL PLENO (ENCARGOS COMPLEMENTARES) - HORISTA</v>
          </cell>
          <cell r="D8037" t="str">
            <v>H</v>
          </cell>
          <cell r="E8037" t="str">
            <v>0,66</v>
          </cell>
          <cell r="F8037" t="str">
            <v>0,77</v>
          </cell>
        </row>
        <row r="8038">
          <cell r="A8038" t="str">
            <v>100298</v>
          </cell>
          <cell r="B8038" t="str">
            <v>CURSO DE CAPACITAÇÃO PARA MECÂNICO DE REFRIGERAÇÃO (ENCARGOS COMPLEMENTARES) - HORISTA</v>
          </cell>
          <cell r="D8038" t="str">
            <v>H</v>
          </cell>
          <cell r="E8038" t="str">
            <v>0,31</v>
          </cell>
          <cell r="F8038" t="str">
            <v>0,36</v>
          </cell>
        </row>
        <row r="8039">
          <cell r="A8039" t="str">
            <v>100299</v>
          </cell>
          <cell r="B8039" t="str">
            <v>CURSO DE CAPACITAÇÃO PARA TÉCNICO EM SEGURANÇA DO TRABALHO (ENCARGOS COMPLEMENTARES) - HORISTA</v>
          </cell>
          <cell r="D8039" t="str">
            <v>H</v>
          </cell>
          <cell r="E8039" t="str">
            <v>0,24</v>
          </cell>
          <cell r="F8039" t="str">
            <v>0,28</v>
          </cell>
        </row>
        <row r="8040">
          <cell r="A8040" t="str">
            <v>100300</v>
          </cell>
          <cell r="B8040" t="str">
            <v>AUXILIAR DE ALMOXARIFE COM ENCARGOS COMPLEMENTARES</v>
          </cell>
          <cell r="D8040" t="str">
            <v>H</v>
          </cell>
          <cell r="E8040" t="str">
            <v>10,82</v>
          </cell>
          <cell r="F8040" t="str">
            <v>12,35</v>
          </cell>
        </row>
        <row r="8041">
          <cell r="A8041" t="str">
            <v>100301</v>
          </cell>
          <cell r="B8041" t="str">
            <v>AJUDANTE DE PINTOR COM ENCARGOS COMPLEMENTARES</v>
          </cell>
          <cell r="D8041" t="str">
            <v>H</v>
          </cell>
          <cell r="E8041" t="str">
            <v>15,01</v>
          </cell>
          <cell r="F8041" t="str">
            <v>16,42</v>
          </cell>
        </row>
        <row r="8042">
          <cell r="A8042" t="str">
            <v>100302</v>
          </cell>
          <cell r="B8042" t="str">
            <v>COORDENADOR/GERENTE DE OBRA COM ENCARGOS COMPLEMENTARES</v>
          </cell>
          <cell r="D8042" t="str">
            <v>H</v>
          </cell>
          <cell r="E8042" t="str">
            <v>109,70</v>
          </cell>
          <cell r="F8042" t="str">
            <v>126,83</v>
          </cell>
        </row>
        <row r="8043">
          <cell r="A8043" t="str">
            <v>100303</v>
          </cell>
          <cell r="B8043" t="str">
            <v>AUXILIAR DE AZULEJISTA COM ENCARGOS COMPLEMENTARES</v>
          </cell>
          <cell r="D8043" t="str">
            <v>H</v>
          </cell>
          <cell r="E8043" t="str">
            <v>13,93</v>
          </cell>
          <cell r="F8043" t="str">
            <v>15,36</v>
          </cell>
        </row>
        <row r="8044">
          <cell r="A8044" t="str">
            <v>100304</v>
          </cell>
          <cell r="B8044" t="str">
            <v>ARQUITETO PAISAGISTA COM ENCARGOS COMPLEMENTARES</v>
          </cell>
          <cell r="D8044" t="str">
            <v>H</v>
          </cell>
          <cell r="E8044" t="str">
            <v>56,20</v>
          </cell>
          <cell r="F8044" t="str">
            <v>64,90</v>
          </cell>
        </row>
        <row r="8045">
          <cell r="A8045" t="str">
            <v>100305</v>
          </cell>
          <cell r="B8045" t="str">
            <v>ENGENHEIRO CIVIL JUNIOR COM ENCARGOS COMPLEMENTARES</v>
          </cell>
          <cell r="D8045" t="str">
            <v>H</v>
          </cell>
          <cell r="E8045" t="str">
            <v>76,55</v>
          </cell>
          <cell r="F8045" t="str">
            <v>88,46</v>
          </cell>
        </row>
        <row r="8046">
          <cell r="A8046" t="str">
            <v>100306</v>
          </cell>
          <cell r="B8046" t="str">
            <v>ENGENHEIRO CIVIL PLENO COM ENCARGOS COMPLEMENTARES</v>
          </cell>
          <cell r="D8046" t="str">
            <v>H</v>
          </cell>
          <cell r="E8046" t="str">
            <v>86,24</v>
          </cell>
          <cell r="F8046" t="str">
            <v>99,68</v>
          </cell>
        </row>
        <row r="8047">
          <cell r="A8047" t="str">
            <v>100307</v>
          </cell>
          <cell r="B8047" t="str">
            <v>MONTADOR DE ELETROELETRÔNICOS COM ENCARGOS COMPLEMENTARES</v>
          </cell>
          <cell r="D8047" t="str">
            <v>H</v>
          </cell>
          <cell r="E8047" t="str">
            <v>19,90</v>
          </cell>
          <cell r="F8047" t="str">
            <v>22,26</v>
          </cell>
        </row>
        <row r="8048">
          <cell r="A8048" t="str">
            <v>100308</v>
          </cell>
          <cell r="B8048" t="str">
            <v>MECÂNICO DE REFRIGERAÇÃO COM ENCARGOS COMPLEMENTARES</v>
          </cell>
          <cell r="D8048" t="str">
            <v>H</v>
          </cell>
          <cell r="E8048" t="str">
            <v>18,59</v>
          </cell>
          <cell r="F8048" t="str">
            <v>20,75</v>
          </cell>
        </row>
        <row r="8049">
          <cell r="A8049" t="str">
            <v>100309</v>
          </cell>
          <cell r="B8049" t="str">
            <v>TÉCNICO EM SEGURAÇA DO TRABALHO COM ENCARGOS COMPLEMENTARES</v>
          </cell>
          <cell r="D8049" t="str">
            <v>H</v>
          </cell>
          <cell r="E8049" t="str">
            <v>21,35</v>
          </cell>
          <cell r="F8049" t="str">
            <v>24,55</v>
          </cell>
        </row>
        <row r="8050">
          <cell r="A8050" t="str">
            <v>100310</v>
          </cell>
          <cell r="B8050" t="str">
            <v>CURSO DE CAPACITAÇÃO PARA AUXILIAR DE ALMOXARIFE (ENCARGOS COMPLEMENTARES) - MENSALISTA</v>
          </cell>
          <cell r="D8050" t="str">
            <v>MES</v>
          </cell>
          <cell r="E8050" t="str">
            <v>4,62</v>
          </cell>
          <cell r="F8050" t="str">
            <v>5,35</v>
          </cell>
        </row>
        <row r="8051">
          <cell r="A8051" t="str">
            <v>100311</v>
          </cell>
          <cell r="B8051" t="str">
            <v>CURSO DE CAPACITAÇÃO PARA COORDENADOR/GERENTE DE OBRA (ENCARGOS COMPLEMENTARES) - MENSALISTA</v>
          </cell>
          <cell r="D8051" t="str">
            <v>MES</v>
          </cell>
          <cell r="E8051" t="str">
            <v>51,48</v>
          </cell>
          <cell r="F8051" t="str">
            <v>59,62</v>
          </cell>
        </row>
        <row r="8052">
          <cell r="A8052" t="str">
            <v>100312</v>
          </cell>
          <cell r="B8052" t="str">
            <v>CURSO DE CAPACITAÇÃO PARA ARQUITETO PAISAGISTA (ENCARGOS COMPLEMENTARES) - MENSALISTA</v>
          </cell>
          <cell r="D8052" t="str">
            <v>MES</v>
          </cell>
          <cell r="E8052" t="str">
            <v>26,14</v>
          </cell>
          <cell r="F8052" t="str">
            <v>30,28</v>
          </cell>
        </row>
        <row r="8053">
          <cell r="A8053" t="str">
            <v>100313</v>
          </cell>
          <cell r="B8053" t="str">
            <v>CURSO DE CAPACITAÇÃO PARA ENGENHEIRO CIVIL JUNIOR (ENCARGOS COMPLEMENTARES) - MENSALISTA</v>
          </cell>
          <cell r="D8053" t="str">
            <v>MES</v>
          </cell>
          <cell r="E8053" t="str">
            <v>80,51</v>
          </cell>
          <cell r="F8053" t="str">
            <v>93,23</v>
          </cell>
        </row>
        <row r="8054">
          <cell r="A8054" t="str">
            <v>100314</v>
          </cell>
          <cell r="B8054" t="str">
            <v>CURSO DE CAPACITAÇÃO PARA ENGENHEIRO CIVIL PLENO (ENCARGOS COMPLEMENTARES) - MENSALISTA</v>
          </cell>
          <cell r="D8054" t="str">
            <v>MES</v>
          </cell>
          <cell r="E8054" t="str">
            <v>90,83</v>
          </cell>
          <cell r="F8054" t="str">
            <v>105,19</v>
          </cell>
        </row>
        <row r="8055">
          <cell r="A8055" t="str">
            <v>100315</v>
          </cell>
          <cell r="B8055" t="str">
            <v>CURSO DE CAPACITAÇÃO PARA TÉCNICO EM SEGURANÇA DO TRABALHO (ENCARGOS COMPLEMENTARES) - MENSALISTA</v>
          </cell>
          <cell r="D8055" t="str">
            <v>MES</v>
          </cell>
          <cell r="E8055" t="str">
            <v>33,55</v>
          </cell>
          <cell r="F8055" t="str">
            <v>38,86</v>
          </cell>
        </row>
        <row r="8056">
          <cell r="A8056" t="str">
            <v>100316</v>
          </cell>
          <cell r="B8056" t="str">
            <v>AUXILIAR DE ALMOXARIFE COM ENCARGOS COMPLEMENTARES</v>
          </cell>
          <cell r="D8056" t="str">
            <v>MES</v>
          </cell>
          <cell r="E8056" t="str">
            <v>1.918,57</v>
          </cell>
          <cell r="F8056" t="str">
            <v>2.190,20</v>
          </cell>
        </row>
        <row r="8057">
          <cell r="A8057" t="str">
            <v>100317</v>
          </cell>
          <cell r="B8057" t="str">
            <v>COORDENADOR / GERENTE DE OBRA COM ENCARGOS COMPLEMENTARES</v>
          </cell>
          <cell r="D8057" t="str">
            <v>MES</v>
          </cell>
          <cell r="E8057" t="str">
            <v>19.309,68</v>
          </cell>
          <cell r="F8057" t="str">
            <v>22.332,74</v>
          </cell>
        </row>
        <row r="8058">
          <cell r="A8058" t="str">
            <v>100318</v>
          </cell>
          <cell r="B8058" t="str">
            <v>ARQUITETO PAISAGISTA COM ENCARGOS COMPLEMENTARES</v>
          </cell>
          <cell r="D8058" t="str">
            <v>MES</v>
          </cell>
          <cell r="E8058" t="str">
            <v>9.899,73</v>
          </cell>
          <cell r="F8058" t="str">
            <v>11.435,07</v>
          </cell>
        </row>
        <row r="8059">
          <cell r="A8059" t="str">
            <v>100319</v>
          </cell>
          <cell r="B8059" t="str">
            <v>ENGENHEIRO CIVIL JUNIOR COM ENCARGOS COMPLEMENTARES</v>
          </cell>
          <cell r="D8059" t="str">
            <v>MES</v>
          </cell>
          <cell r="E8059" t="str">
            <v>13.467,62</v>
          </cell>
          <cell r="F8059" t="str">
            <v>15.567,04</v>
          </cell>
        </row>
        <row r="8060">
          <cell r="A8060" t="str">
            <v>100320</v>
          </cell>
          <cell r="B8060" t="str">
            <v>ENGENHEIRO CIVIL PLENO COM ENCARGOS COMPLEMENTARES</v>
          </cell>
          <cell r="D8060" t="str">
            <v>MES</v>
          </cell>
          <cell r="E8060" t="str">
            <v>15.169,94</v>
          </cell>
          <cell r="F8060" t="str">
            <v>17.538,51</v>
          </cell>
        </row>
        <row r="8061">
          <cell r="A8061" t="str">
            <v>100321</v>
          </cell>
          <cell r="B8061" t="str">
            <v>TÉCNICO EM SEGURANÇA DO TRABALHO COM ENCARGOS COMPLEMENTARES</v>
          </cell>
          <cell r="D8061" t="str">
            <v>MES</v>
          </cell>
          <cell r="E8061" t="str">
            <v>3.766,45</v>
          </cell>
          <cell r="F8061" t="str">
            <v>4.330,24</v>
          </cell>
        </row>
        <row r="8062">
          <cell r="A8062" t="str">
            <v>100533</v>
          </cell>
          <cell r="B8062" t="str">
            <v>TECNICO DE EDIFICACOES COM ENCARGOS COMPLEMENTARES</v>
          </cell>
          <cell r="D8062" t="str">
            <v>H</v>
          </cell>
          <cell r="E8062" t="str">
            <v>18,05</v>
          </cell>
          <cell r="F8062" t="str">
            <v>20,75</v>
          </cell>
        </row>
        <row r="8063">
          <cell r="A8063" t="str">
            <v>100534</v>
          </cell>
          <cell r="B8063" t="str">
            <v>TECNICO DE EDIFICACOES COM ENCARGOS COMPLEMENTARES</v>
          </cell>
          <cell r="D8063" t="str">
            <v>MES</v>
          </cell>
          <cell r="E8063" t="str">
            <v>3.196,48</v>
          </cell>
          <cell r="F8063" t="str">
            <v>3.670,15</v>
          </cell>
        </row>
        <row r="8064">
          <cell r="A8064" t="str">
            <v>100535</v>
          </cell>
          <cell r="B8064" t="str">
            <v>CURSO DE CAPACITAÇÃO PARA TECNICO DE EDIFICACOES (ENCARGOS COMPLEMENTARES) - HORISTA</v>
          </cell>
          <cell r="D8064" t="str">
            <v>H</v>
          </cell>
          <cell r="E8064" t="str">
            <v>0,20</v>
          </cell>
          <cell r="F8064" t="str">
            <v>0,24</v>
          </cell>
        </row>
        <row r="8065">
          <cell r="A8065" t="str">
            <v>100536</v>
          </cell>
          <cell r="B8065" t="str">
            <v>CURSO DE CAPACITAÇÃO PARA TECNICO DE EDIFICACOES (ENCARGOS COMPLEMENTARES) - MENSALISTA</v>
          </cell>
          <cell r="D8065" t="str">
            <v>MES</v>
          </cell>
          <cell r="E8065" t="str">
            <v>28,19</v>
          </cell>
          <cell r="F8065" t="str">
            <v>32,65</v>
          </cell>
        </row>
        <row r="8066">
          <cell r="A8066"/>
          <cell r="B8066"/>
          <cell r="C8066"/>
          <cell r="D8066"/>
          <cell r="E8066"/>
        </row>
        <row r="8067">
          <cell r="A8067"/>
          <cell r="B8067"/>
          <cell r="C8067"/>
          <cell r="D8067"/>
          <cell r="E8067"/>
        </row>
        <row r="8068">
          <cell r="A8068"/>
          <cell r="B8068"/>
          <cell r="C8068"/>
          <cell r="D8068"/>
          <cell r="E8068"/>
        </row>
        <row r="8069">
          <cell r="A8069"/>
          <cell r="B8069"/>
          <cell r="C8069"/>
          <cell r="D8069"/>
          <cell r="E8069"/>
        </row>
        <row r="8070">
          <cell r="A8070"/>
          <cell r="B8070"/>
          <cell r="C8070"/>
          <cell r="D8070"/>
          <cell r="E8070"/>
        </row>
        <row r="8071">
          <cell r="A8071"/>
          <cell r="B8071"/>
          <cell r="C8071"/>
          <cell r="D8071"/>
          <cell r="E8071"/>
        </row>
        <row r="8072">
          <cell r="A8072"/>
          <cell r="B8072"/>
          <cell r="C8072"/>
          <cell r="D8072"/>
          <cell r="E8072"/>
        </row>
        <row r="8073">
          <cell r="A8073"/>
          <cell r="B8073"/>
          <cell r="C8073"/>
          <cell r="D8073"/>
          <cell r="E8073"/>
        </row>
        <row r="8074">
          <cell r="A8074"/>
          <cell r="B8074"/>
          <cell r="C8074"/>
          <cell r="D8074"/>
          <cell r="E8074"/>
        </row>
        <row r="8075">
          <cell r="A8075"/>
          <cell r="B8075"/>
          <cell r="C8075"/>
          <cell r="D8075"/>
          <cell r="E8075"/>
        </row>
        <row r="8076">
          <cell r="A8076"/>
          <cell r="B8076"/>
          <cell r="C8076"/>
          <cell r="D8076"/>
          <cell r="E8076"/>
        </row>
        <row r="8077">
          <cell r="A8077"/>
          <cell r="B8077"/>
          <cell r="C8077"/>
          <cell r="D8077"/>
          <cell r="E8077"/>
        </row>
        <row r="8078">
          <cell r="A8078"/>
          <cell r="B8078"/>
          <cell r="C8078"/>
          <cell r="D8078"/>
          <cell r="E8078"/>
        </row>
        <row r="8079">
          <cell r="A8079"/>
          <cell r="B8079"/>
          <cell r="C8079"/>
          <cell r="D8079"/>
          <cell r="E8079"/>
        </row>
        <row r="8080">
          <cell r="A8080"/>
          <cell r="B8080"/>
          <cell r="C8080"/>
          <cell r="D8080"/>
          <cell r="E8080"/>
        </row>
        <row r="8081">
          <cell r="A8081"/>
          <cell r="B8081"/>
          <cell r="C8081"/>
          <cell r="D8081"/>
          <cell r="E8081"/>
        </row>
        <row r="8082">
          <cell r="A8082"/>
          <cell r="B8082"/>
          <cell r="C8082"/>
          <cell r="D8082"/>
          <cell r="E8082"/>
        </row>
        <row r="8083">
          <cell r="A8083"/>
          <cell r="B8083"/>
          <cell r="C8083"/>
          <cell r="D8083"/>
          <cell r="E8083"/>
        </row>
        <row r="8084">
          <cell r="A8084"/>
          <cell r="B8084"/>
          <cell r="C8084"/>
          <cell r="D8084"/>
          <cell r="E8084"/>
        </row>
        <row r="8085">
          <cell r="A8085"/>
          <cell r="B8085"/>
          <cell r="C8085"/>
          <cell r="D8085"/>
          <cell r="E8085"/>
        </row>
        <row r="8086">
          <cell r="A8086"/>
          <cell r="B8086"/>
          <cell r="C8086"/>
          <cell r="D8086"/>
          <cell r="E8086"/>
        </row>
        <row r="8087">
          <cell r="A8087"/>
          <cell r="B8087"/>
          <cell r="C8087"/>
          <cell r="D8087"/>
          <cell r="E8087"/>
        </row>
        <row r="8088">
          <cell r="A8088"/>
          <cell r="B8088"/>
          <cell r="C8088"/>
          <cell r="D8088"/>
          <cell r="E8088"/>
        </row>
        <row r="8089">
          <cell r="A8089"/>
          <cell r="B8089"/>
          <cell r="C8089"/>
          <cell r="D8089"/>
          <cell r="E8089"/>
        </row>
        <row r="8090">
          <cell r="A8090"/>
          <cell r="B8090"/>
          <cell r="C8090"/>
          <cell r="D8090"/>
          <cell r="E8090"/>
        </row>
        <row r="8091">
          <cell r="A8091"/>
          <cell r="B8091"/>
          <cell r="C8091"/>
          <cell r="D8091"/>
          <cell r="E8091"/>
        </row>
        <row r="8092">
          <cell r="A8092"/>
          <cell r="B8092"/>
          <cell r="C8092"/>
          <cell r="D8092"/>
          <cell r="E8092"/>
        </row>
        <row r="8093">
          <cell r="A8093"/>
          <cell r="B8093"/>
          <cell r="C8093"/>
          <cell r="D8093"/>
          <cell r="E8093"/>
        </row>
        <row r="8094">
          <cell r="A8094"/>
          <cell r="B8094"/>
          <cell r="C8094"/>
          <cell r="D8094"/>
          <cell r="E8094"/>
        </row>
        <row r="8095">
          <cell r="A8095"/>
          <cell r="B8095"/>
          <cell r="C8095"/>
          <cell r="D8095"/>
          <cell r="E8095"/>
        </row>
        <row r="8096">
          <cell r="A8096"/>
          <cell r="B8096"/>
          <cell r="C8096"/>
          <cell r="D8096"/>
          <cell r="E8096"/>
        </row>
        <row r="8097">
          <cell r="A8097"/>
          <cell r="B8097"/>
          <cell r="C8097"/>
          <cell r="D8097"/>
          <cell r="E8097"/>
        </row>
        <row r="8098">
          <cell r="A8098"/>
          <cell r="B8098"/>
          <cell r="C8098"/>
          <cell r="D8098"/>
          <cell r="E8098"/>
        </row>
        <row r="8099">
          <cell r="A8099"/>
          <cell r="B8099"/>
          <cell r="C8099"/>
          <cell r="D8099"/>
          <cell r="E8099"/>
        </row>
        <row r="8100">
          <cell r="A8100"/>
          <cell r="B8100"/>
          <cell r="C8100"/>
          <cell r="D8100"/>
          <cell r="E8100"/>
        </row>
        <row r="8101">
          <cell r="A8101"/>
          <cell r="B8101"/>
          <cell r="C8101"/>
          <cell r="D8101"/>
          <cell r="E8101"/>
        </row>
        <row r="8102">
          <cell r="A8102"/>
          <cell r="B8102"/>
          <cell r="C8102"/>
          <cell r="D8102"/>
          <cell r="E8102"/>
        </row>
        <row r="8103">
          <cell r="A8103"/>
          <cell r="B8103"/>
          <cell r="C8103"/>
          <cell r="D8103"/>
          <cell r="E8103"/>
        </row>
        <row r="8104">
          <cell r="A8104"/>
          <cell r="B8104"/>
          <cell r="C8104"/>
          <cell r="D8104"/>
          <cell r="E8104"/>
        </row>
        <row r="8105">
          <cell r="A8105"/>
          <cell r="B8105"/>
          <cell r="C8105"/>
          <cell r="D8105"/>
          <cell r="E8105"/>
        </row>
        <row r="8106">
          <cell r="A8106"/>
          <cell r="B8106"/>
          <cell r="C8106"/>
          <cell r="D8106"/>
          <cell r="E8106"/>
        </row>
        <row r="8107">
          <cell r="A8107"/>
          <cell r="B8107"/>
          <cell r="C8107"/>
          <cell r="D8107"/>
          <cell r="E8107"/>
        </row>
        <row r="8108">
          <cell r="A8108"/>
          <cell r="B8108"/>
          <cell r="C8108"/>
          <cell r="D8108"/>
          <cell r="E8108"/>
        </row>
        <row r="8109">
          <cell r="A8109"/>
          <cell r="B8109"/>
          <cell r="C8109"/>
          <cell r="D8109"/>
          <cell r="E8109"/>
        </row>
        <row r="8110">
          <cell r="A8110"/>
          <cell r="B8110"/>
          <cell r="C8110"/>
          <cell r="D8110"/>
          <cell r="E8110"/>
        </row>
        <row r="8111">
          <cell r="A8111"/>
          <cell r="B8111"/>
          <cell r="C8111"/>
          <cell r="D8111"/>
          <cell r="E8111"/>
        </row>
        <row r="8112">
          <cell r="A8112"/>
          <cell r="B8112"/>
          <cell r="C8112"/>
          <cell r="D8112"/>
          <cell r="E8112"/>
        </row>
        <row r="8113">
          <cell r="A8113"/>
          <cell r="B8113"/>
          <cell r="C8113"/>
          <cell r="D8113"/>
          <cell r="E8113"/>
        </row>
        <row r="8114">
          <cell r="A8114"/>
          <cell r="B8114"/>
          <cell r="C8114"/>
          <cell r="D8114"/>
          <cell r="E8114"/>
        </row>
        <row r="8115">
          <cell r="A8115"/>
          <cell r="B8115"/>
          <cell r="C8115"/>
          <cell r="D8115"/>
          <cell r="E8115"/>
        </row>
        <row r="8116">
          <cell r="A8116"/>
          <cell r="B8116"/>
          <cell r="C8116"/>
          <cell r="D8116"/>
          <cell r="E8116"/>
        </row>
        <row r="8117">
          <cell r="A8117"/>
          <cell r="B8117"/>
          <cell r="C8117"/>
          <cell r="D8117"/>
          <cell r="E8117"/>
        </row>
        <row r="8118">
          <cell r="A8118"/>
          <cell r="B8118"/>
          <cell r="C8118"/>
          <cell r="D8118"/>
          <cell r="E8118"/>
        </row>
        <row r="8119">
          <cell r="A8119"/>
          <cell r="B8119"/>
          <cell r="C8119"/>
          <cell r="D8119"/>
          <cell r="E8119"/>
        </row>
        <row r="8120">
          <cell r="A8120"/>
          <cell r="B8120"/>
          <cell r="C8120"/>
          <cell r="D8120"/>
          <cell r="E8120"/>
        </row>
        <row r="8121">
          <cell r="A8121"/>
          <cell r="B8121"/>
          <cell r="C8121"/>
          <cell r="D8121"/>
          <cell r="E8121"/>
        </row>
        <row r="8122">
          <cell r="A8122"/>
          <cell r="B8122"/>
          <cell r="C8122"/>
          <cell r="D8122"/>
          <cell r="E8122"/>
        </row>
        <row r="8123">
          <cell r="A8123"/>
          <cell r="B8123"/>
          <cell r="C8123"/>
          <cell r="D8123"/>
          <cell r="E8123"/>
        </row>
        <row r="8124">
          <cell r="A8124"/>
          <cell r="B8124"/>
          <cell r="C8124"/>
          <cell r="D8124"/>
          <cell r="E8124"/>
        </row>
        <row r="8125">
          <cell r="A8125"/>
          <cell r="B8125"/>
          <cell r="C8125"/>
          <cell r="D8125"/>
          <cell r="E8125"/>
        </row>
        <row r="8126">
          <cell r="A8126"/>
          <cell r="B8126"/>
          <cell r="C8126"/>
          <cell r="D8126"/>
          <cell r="E8126"/>
        </row>
        <row r="8127">
          <cell r="A8127"/>
          <cell r="B8127"/>
          <cell r="C8127"/>
          <cell r="D8127"/>
          <cell r="E8127"/>
        </row>
        <row r="8128">
          <cell r="A8128"/>
          <cell r="B8128"/>
          <cell r="C8128"/>
          <cell r="D8128"/>
          <cell r="E8128"/>
        </row>
        <row r="8129">
          <cell r="A8129"/>
          <cell r="B8129"/>
          <cell r="C8129"/>
          <cell r="D8129"/>
          <cell r="E8129"/>
        </row>
        <row r="8130">
          <cell r="A8130"/>
          <cell r="B8130"/>
          <cell r="C8130"/>
          <cell r="D8130"/>
          <cell r="E8130"/>
        </row>
        <row r="8131">
          <cell r="A8131"/>
          <cell r="B8131"/>
          <cell r="C8131"/>
          <cell r="D8131"/>
          <cell r="E8131"/>
        </row>
        <row r="8132">
          <cell r="A8132"/>
          <cell r="B8132"/>
          <cell r="C8132"/>
          <cell r="D8132"/>
          <cell r="E8132"/>
        </row>
        <row r="8133">
          <cell r="A8133"/>
          <cell r="B8133"/>
          <cell r="C8133"/>
          <cell r="D8133"/>
          <cell r="E8133"/>
        </row>
        <row r="8134">
          <cell r="A8134"/>
          <cell r="B8134"/>
          <cell r="C8134"/>
          <cell r="D8134"/>
          <cell r="E8134"/>
        </row>
        <row r="8135">
          <cell r="A8135"/>
          <cell r="B8135"/>
          <cell r="C8135"/>
          <cell r="D8135"/>
          <cell r="E8135"/>
        </row>
        <row r="8136">
          <cell r="A8136"/>
          <cell r="B8136"/>
          <cell r="C8136"/>
          <cell r="D8136"/>
          <cell r="E8136"/>
        </row>
        <row r="8137">
          <cell r="A8137"/>
          <cell r="B8137"/>
          <cell r="C8137"/>
          <cell r="D8137"/>
          <cell r="E8137"/>
        </row>
        <row r="8138">
          <cell r="A8138"/>
          <cell r="B8138"/>
          <cell r="C8138"/>
          <cell r="D8138"/>
          <cell r="E8138"/>
        </row>
        <row r="8139">
          <cell r="A8139"/>
          <cell r="B8139"/>
          <cell r="C8139"/>
          <cell r="D8139"/>
          <cell r="E8139"/>
        </row>
        <row r="8140">
          <cell r="A8140"/>
          <cell r="B8140"/>
          <cell r="C8140"/>
          <cell r="D8140"/>
          <cell r="E8140"/>
        </row>
        <row r="8141">
          <cell r="A8141"/>
          <cell r="B8141"/>
          <cell r="C8141"/>
          <cell r="D8141"/>
          <cell r="E8141"/>
        </row>
        <row r="8142">
          <cell r="A8142"/>
          <cell r="B8142"/>
          <cell r="C8142"/>
          <cell r="D8142"/>
          <cell r="E8142"/>
        </row>
        <row r="8143">
          <cell r="A8143"/>
          <cell r="B8143"/>
          <cell r="C8143"/>
          <cell r="D8143"/>
          <cell r="E8143"/>
        </row>
        <row r="8144">
          <cell r="A8144"/>
          <cell r="B8144"/>
          <cell r="C8144"/>
          <cell r="D8144"/>
          <cell r="E8144"/>
        </row>
        <row r="8145">
          <cell r="A8145"/>
          <cell r="B8145"/>
          <cell r="C8145"/>
          <cell r="D8145"/>
          <cell r="E8145"/>
        </row>
        <row r="8146">
          <cell r="A8146"/>
          <cell r="B8146"/>
          <cell r="C8146"/>
          <cell r="D8146"/>
          <cell r="E8146"/>
        </row>
        <row r="8147">
          <cell r="A8147"/>
          <cell r="B8147"/>
          <cell r="C8147"/>
          <cell r="D8147"/>
          <cell r="E8147"/>
        </row>
        <row r="8148">
          <cell r="A8148"/>
          <cell r="B8148"/>
          <cell r="C8148"/>
          <cell r="D8148"/>
          <cell r="E8148"/>
        </row>
        <row r="8149">
          <cell r="A8149"/>
          <cell r="B8149"/>
          <cell r="C8149"/>
          <cell r="D8149"/>
          <cell r="E8149"/>
        </row>
        <row r="8150">
          <cell r="A8150"/>
          <cell r="B8150"/>
          <cell r="C8150"/>
          <cell r="D8150"/>
          <cell r="E8150"/>
        </row>
        <row r="8151">
          <cell r="A8151"/>
          <cell r="B8151"/>
          <cell r="C8151"/>
          <cell r="D8151"/>
          <cell r="E8151"/>
        </row>
        <row r="8152">
          <cell r="A8152"/>
          <cell r="B8152"/>
          <cell r="C8152"/>
          <cell r="D8152"/>
          <cell r="E8152"/>
        </row>
        <row r="8153">
          <cell r="A8153"/>
          <cell r="B8153"/>
          <cell r="C8153"/>
          <cell r="D8153"/>
          <cell r="E8153"/>
        </row>
        <row r="8154">
          <cell r="A8154"/>
          <cell r="B8154"/>
          <cell r="C8154"/>
          <cell r="D8154"/>
          <cell r="E8154"/>
        </row>
        <row r="8155">
          <cell r="A8155"/>
          <cell r="B8155"/>
          <cell r="C8155"/>
          <cell r="D8155"/>
          <cell r="E8155"/>
        </row>
        <row r="8156">
          <cell r="A8156"/>
          <cell r="B8156"/>
          <cell r="C8156"/>
          <cell r="D8156"/>
          <cell r="E8156"/>
        </row>
        <row r="8157">
          <cell r="A8157"/>
          <cell r="B8157"/>
          <cell r="C8157"/>
          <cell r="D8157"/>
          <cell r="E8157"/>
        </row>
        <row r="8158">
          <cell r="A8158"/>
          <cell r="B8158"/>
          <cell r="C8158"/>
          <cell r="D8158"/>
          <cell r="E8158"/>
        </row>
        <row r="8159">
          <cell r="A8159"/>
          <cell r="B8159"/>
          <cell r="C8159"/>
          <cell r="D8159"/>
          <cell r="E8159"/>
        </row>
        <row r="8160">
          <cell r="A8160"/>
          <cell r="B8160"/>
          <cell r="C8160"/>
          <cell r="D8160"/>
          <cell r="E8160"/>
        </row>
        <row r="8161">
          <cell r="A8161"/>
          <cell r="B8161"/>
          <cell r="C8161"/>
          <cell r="D8161"/>
          <cell r="E8161"/>
        </row>
        <row r="8162">
          <cell r="A8162"/>
          <cell r="B8162"/>
          <cell r="C8162"/>
          <cell r="D8162"/>
          <cell r="E8162"/>
        </row>
        <row r="8163">
          <cell r="A8163"/>
          <cell r="B8163"/>
          <cell r="C8163"/>
          <cell r="D8163"/>
          <cell r="E8163"/>
        </row>
        <row r="8164">
          <cell r="A8164"/>
          <cell r="B8164"/>
          <cell r="C8164"/>
          <cell r="D8164"/>
          <cell r="E8164"/>
        </row>
        <row r="8165">
          <cell r="A8165"/>
          <cell r="B8165"/>
          <cell r="C8165"/>
          <cell r="D8165"/>
          <cell r="E8165"/>
        </row>
        <row r="8166">
          <cell r="A8166"/>
          <cell r="B8166"/>
          <cell r="C8166"/>
          <cell r="D8166"/>
          <cell r="E8166"/>
        </row>
        <row r="8167">
          <cell r="A8167"/>
          <cell r="B8167"/>
          <cell r="C8167"/>
          <cell r="D8167"/>
          <cell r="E8167"/>
        </row>
        <row r="8168">
          <cell r="A8168"/>
          <cell r="B8168"/>
          <cell r="C8168"/>
          <cell r="D8168"/>
          <cell r="E8168"/>
        </row>
        <row r="8169">
          <cell r="A8169"/>
          <cell r="B8169"/>
          <cell r="C8169"/>
          <cell r="D8169"/>
          <cell r="E8169"/>
        </row>
        <row r="8170">
          <cell r="A8170"/>
          <cell r="B8170"/>
          <cell r="C8170"/>
          <cell r="D8170"/>
          <cell r="E8170"/>
        </row>
        <row r="8171">
          <cell r="A8171"/>
          <cell r="B8171"/>
          <cell r="C8171"/>
          <cell r="D8171"/>
          <cell r="E8171"/>
        </row>
        <row r="8172">
          <cell r="A8172"/>
          <cell r="B8172"/>
          <cell r="C8172"/>
          <cell r="D8172"/>
          <cell r="E8172"/>
        </row>
        <row r="8173">
          <cell r="A8173"/>
          <cell r="B8173"/>
          <cell r="C8173"/>
          <cell r="D8173"/>
          <cell r="E8173"/>
        </row>
        <row r="8174">
          <cell r="A8174"/>
          <cell r="B8174"/>
          <cell r="C8174"/>
          <cell r="D8174"/>
          <cell r="E8174"/>
        </row>
        <row r="8175">
          <cell r="A8175"/>
          <cell r="B8175"/>
          <cell r="C8175"/>
          <cell r="D8175"/>
          <cell r="E8175"/>
        </row>
        <row r="8176">
          <cell r="A8176"/>
          <cell r="B8176"/>
          <cell r="C8176"/>
          <cell r="D8176"/>
          <cell r="E8176"/>
        </row>
        <row r="8177">
          <cell r="A8177"/>
          <cell r="B8177"/>
          <cell r="C8177"/>
          <cell r="D8177"/>
          <cell r="E8177"/>
        </row>
        <row r="8178">
          <cell r="A8178"/>
          <cell r="B8178"/>
          <cell r="C8178"/>
          <cell r="D8178"/>
          <cell r="E8178"/>
        </row>
        <row r="8179">
          <cell r="A8179"/>
          <cell r="B8179"/>
          <cell r="C8179"/>
          <cell r="D8179"/>
          <cell r="E8179"/>
        </row>
        <row r="8180">
          <cell r="A8180"/>
          <cell r="B8180"/>
          <cell r="C8180"/>
          <cell r="D8180"/>
          <cell r="E8180"/>
        </row>
        <row r="8181">
          <cell r="A8181"/>
          <cell r="B8181"/>
          <cell r="C8181"/>
          <cell r="D8181"/>
          <cell r="E8181"/>
        </row>
        <row r="8182">
          <cell r="A8182"/>
          <cell r="B8182"/>
          <cell r="C8182"/>
          <cell r="D8182"/>
          <cell r="E8182"/>
        </row>
        <row r="8183">
          <cell r="A8183"/>
          <cell r="B8183"/>
          <cell r="C8183"/>
          <cell r="D8183"/>
          <cell r="E8183"/>
        </row>
        <row r="8184">
          <cell r="A8184"/>
          <cell r="B8184"/>
          <cell r="C8184"/>
          <cell r="D8184"/>
          <cell r="E8184"/>
        </row>
        <row r="8185">
          <cell r="A8185"/>
          <cell r="B8185"/>
          <cell r="C8185"/>
          <cell r="D8185"/>
          <cell r="E8185"/>
        </row>
        <row r="8186">
          <cell r="A8186"/>
          <cell r="B8186"/>
          <cell r="C8186"/>
          <cell r="D8186"/>
          <cell r="E8186"/>
        </row>
        <row r="8187">
          <cell r="A8187"/>
          <cell r="B8187"/>
          <cell r="C8187"/>
          <cell r="D8187"/>
          <cell r="E8187"/>
        </row>
        <row r="8188">
          <cell r="A8188"/>
          <cell r="B8188"/>
          <cell r="C8188"/>
          <cell r="D8188"/>
          <cell r="E8188"/>
        </row>
        <row r="8189">
          <cell r="A8189"/>
          <cell r="B8189"/>
          <cell r="C8189"/>
          <cell r="D8189"/>
          <cell r="E8189"/>
        </row>
        <row r="8190">
          <cell r="A8190"/>
          <cell r="B8190"/>
          <cell r="C8190"/>
          <cell r="D8190"/>
          <cell r="E8190"/>
        </row>
        <row r="8191">
          <cell r="A8191"/>
          <cell r="B8191"/>
          <cell r="C8191"/>
          <cell r="D8191"/>
          <cell r="E8191"/>
        </row>
        <row r="8192">
          <cell r="A8192"/>
          <cell r="B8192"/>
          <cell r="C8192"/>
          <cell r="D8192"/>
          <cell r="E8192"/>
        </row>
        <row r="8193">
          <cell r="A8193"/>
          <cell r="B8193"/>
          <cell r="C8193"/>
          <cell r="D8193"/>
          <cell r="E8193"/>
        </row>
        <row r="8194">
          <cell r="A8194"/>
          <cell r="B8194"/>
          <cell r="C8194"/>
          <cell r="D8194"/>
          <cell r="E8194"/>
        </row>
        <row r="8195">
          <cell r="A8195"/>
          <cell r="B8195"/>
          <cell r="C8195"/>
          <cell r="D8195"/>
          <cell r="E8195"/>
        </row>
        <row r="8196">
          <cell r="A8196"/>
          <cell r="B8196"/>
          <cell r="C8196"/>
          <cell r="D8196"/>
          <cell r="E8196"/>
        </row>
        <row r="8197">
          <cell r="A8197"/>
          <cell r="B8197"/>
          <cell r="C8197"/>
          <cell r="D8197"/>
          <cell r="E8197"/>
        </row>
        <row r="8198">
          <cell r="A8198"/>
          <cell r="B8198"/>
          <cell r="C8198"/>
          <cell r="D8198"/>
          <cell r="E8198"/>
        </row>
        <row r="8199">
          <cell r="A8199"/>
          <cell r="B8199"/>
          <cell r="C8199"/>
          <cell r="D8199"/>
          <cell r="E8199"/>
        </row>
        <row r="8200">
          <cell r="A8200"/>
          <cell r="B8200"/>
          <cell r="C8200"/>
          <cell r="D8200"/>
          <cell r="E8200"/>
        </row>
        <row r="8201">
          <cell r="A8201"/>
          <cell r="B8201"/>
          <cell r="C8201"/>
          <cell r="D8201"/>
          <cell r="E8201"/>
        </row>
        <row r="8202">
          <cell r="A8202"/>
          <cell r="B8202"/>
          <cell r="C8202"/>
          <cell r="D8202"/>
          <cell r="E8202"/>
        </row>
        <row r="8203">
          <cell r="A8203"/>
          <cell r="B8203"/>
          <cell r="C8203"/>
          <cell r="D8203"/>
          <cell r="E8203"/>
        </row>
        <row r="8204">
          <cell r="A8204"/>
          <cell r="B8204"/>
          <cell r="C8204"/>
          <cell r="D8204"/>
          <cell r="E8204"/>
        </row>
        <row r="8205">
          <cell r="A8205"/>
          <cell r="B8205"/>
          <cell r="C8205"/>
          <cell r="D8205"/>
          <cell r="E8205"/>
        </row>
        <row r="8206">
          <cell r="A8206"/>
          <cell r="B8206"/>
          <cell r="C8206"/>
          <cell r="D8206"/>
          <cell r="E8206"/>
        </row>
        <row r="8207">
          <cell r="A8207"/>
          <cell r="B8207"/>
          <cell r="C8207"/>
          <cell r="D8207"/>
          <cell r="E8207"/>
        </row>
        <row r="8208">
          <cell r="A8208"/>
          <cell r="B8208"/>
          <cell r="C8208"/>
          <cell r="D8208"/>
          <cell r="E8208"/>
        </row>
        <row r="8209">
          <cell r="A8209"/>
          <cell r="B8209"/>
          <cell r="C8209"/>
          <cell r="D8209"/>
          <cell r="E8209"/>
        </row>
        <row r="8210">
          <cell r="A8210"/>
          <cell r="B8210"/>
          <cell r="C8210"/>
          <cell r="D8210"/>
          <cell r="E8210"/>
        </row>
        <row r="8211">
          <cell r="A8211"/>
          <cell r="B8211"/>
          <cell r="C8211"/>
          <cell r="D8211"/>
          <cell r="E8211"/>
        </row>
        <row r="8212">
          <cell r="A8212"/>
          <cell r="B8212"/>
          <cell r="C8212"/>
          <cell r="D8212"/>
          <cell r="E8212"/>
        </row>
        <row r="8213">
          <cell r="A8213"/>
          <cell r="B8213"/>
          <cell r="C8213"/>
          <cell r="D8213"/>
          <cell r="E8213"/>
        </row>
        <row r="8214">
          <cell r="A8214"/>
          <cell r="B8214"/>
          <cell r="C8214"/>
          <cell r="D8214"/>
          <cell r="E8214"/>
        </row>
        <row r="8215">
          <cell r="A8215"/>
          <cell r="B8215"/>
          <cell r="C8215"/>
          <cell r="D8215"/>
          <cell r="E8215"/>
        </row>
        <row r="8216">
          <cell r="A8216"/>
          <cell r="B8216"/>
          <cell r="C8216"/>
          <cell r="D8216"/>
          <cell r="E8216"/>
        </row>
        <row r="8217">
          <cell r="A8217"/>
          <cell r="B8217"/>
          <cell r="C8217"/>
          <cell r="D8217"/>
          <cell r="E8217"/>
        </row>
        <row r="8218">
          <cell r="A8218"/>
          <cell r="B8218"/>
          <cell r="C8218"/>
          <cell r="D8218"/>
          <cell r="E8218"/>
        </row>
        <row r="8219">
          <cell r="A8219"/>
          <cell r="B8219"/>
          <cell r="C8219"/>
          <cell r="D8219"/>
          <cell r="E8219"/>
        </row>
        <row r="8220">
          <cell r="A8220"/>
          <cell r="B8220"/>
          <cell r="C8220"/>
          <cell r="D8220"/>
          <cell r="E8220"/>
        </row>
        <row r="8221">
          <cell r="A8221"/>
          <cell r="B8221"/>
          <cell r="C8221"/>
          <cell r="D8221"/>
          <cell r="E8221"/>
        </row>
        <row r="8222">
          <cell r="A8222"/>
          <cell r="B8222"/>
          <cell r="C8222"/>
          <cell r="D8222"/>
          <cell r="E8222"/>
        </row>
        <row r="8223">
          <cell r="A8223"/>
          <cell r="B8223"/>
          <cell r="C8223"/>
          <cell r="D8223"/>
          <cell r="E8223"/>
        </row>
        <row r="8224">
          <cell r="A8224"/>
          <cell r="B8224"/>
          <cell r="C8224"/>
          <cell r="D8224"/>
          <cell r="E8224"/>
        </row>
        <row r="8225">
          <cell r="A8225"/>
          <cell r="B8225"/>
          <cell r="C8225"/>
          <cell r="D8225"/>
          <cell r="E8225"/>
        </row>
        <row r="8226">
          <cell r="A8226"/>
          <cell r="B8226"/>
          <cell r="C8226"/>
          <cell r="D8226"/>
          <cell r="E8226"/>
        </row>
        <row r="8227">
          <cell r="A8227"/>
          <cell r="B8227"/>
          <cell r="C8227"/>
          <cell r="D8227"/>
          <cell r="E8227"/>
        </row>
        <row r="8228">
          <cell r="A8228"/>
          <cell r="B8228"/>
          <cell r="C8228"/>
          <cell r="D8228"/>
          <cell r="E8228"/>
        </row>
        <row r="8229">
          <cell r="A8229"/>
          <cell r="B8229"/>
          <cell r="C8229"/>
          <cell r="D8229"/>
          <cell r="E8229"/>
        </row>
        <row r="8230">
          <cell r="A8230"/>
          <cell r="B8230"/>
          <cell r="C8230"/>
          <cell r="D8230"/>
          <cell r="E8230"/>
        </row>
        <row r="8231">
          <cell r="A8231"/>
          <cell r="B8231"/>
          <cell r="C8231"/>
          <cell r="D8231"/>
          <cell r="E8231"/>
        </row>
        <row r="8232">
          <cell r="A8232"/>
          <cell r="B8232"/>
          <cell r="C8232"/>
          <cell r="D8232"/>
          <cell r="E8232"/>
        </row>
        <row r="8233">
          <cell r="A8233"/>
          <cell r="B8233"/>
          <cell r="C8233"/>
          <cell r="D8233"/>
          <cell r="E8233"/>
        </row>
        <row r="8234">
          <cell r="A8234"/>
          <cell r="B8234"/>
          <cell r="C8234"/>
          <cell r="D8234"/>
          <cell r="E8234"/>
        </row>
        <row r="8235">
          <cell r="A8235"/>
          <cell r="B8235"/>
          <cell r="C8235"/>
          <cell r="D8235"/>
          <cell r="E8235"/>
        </row>
        <row r="8236">
          <cell r="A8236"/>
          <cell r="B8236"/>
          <cell r="C8236"/>
          <cell r="D8236"/>
          <cell r="E8236"/>
        </row>
        <row r="8237">
          <cell r="A8237"/>
          <cell r="B8237"/>
          <cell r="C8237"/>
          <cell r="D8237"/>
          <cell r="E8237"/>
        </row>
        <row r="8238">
          <cell r="A8238"/>
          <cell r="B8238"/>
          <cell r="C8238"/>
          <cell r="D8238"/>
          <cell r="E8238"/>
        </row>
        <row r="8239">
          <cell r="A8239"/>
          <cell r="B8239"/>
          <cell r="C8239"/>
          <cell r="D8239"/>
          <cell r="E8239"/>
        </row>
        <row r="8240">
          <cell r="A8240"/>
          <cell r="B8240"/>
          <cell r="C8240"/>
          <cell r="D8240"/>
          <cell r="E8240"/>
        </row>
        <row r="8241">
          <cell r="A8241"/>
          <cell r="B8241"/>
          <cell r="C8241"/>
          <cell r="D8241"/>
          <cell r="E8241"/>
        </row>
        <row r="8242">
          <cell r="A8242"/>
          <cell r="B8242"/>
          <cell r="C8242"/>
          <cell r="D8242"/>
          <cell r="E8242"/>
        </row>
        <row r="8243">
          <cell r="A8243"/>
          <cell r="B8243"/>
          <cell r="C8243"/>
          <cell r="D8243"/>
          <cell r="E8243"/>
        </row>
        <row r="8244">
          <cell r="A8244"/>
          <cell r="B8244"/>
          <cell r="C8244"/>
          <cell r="D8244"/>
          <cell r="E8244"/>
        </row>
        <row r="8245">
          <cell r="A8245"/>
          <cell r="B8245"/>
          <cell r="C8245"/>
          <cell r="D8245"/>
          <cell r="E8245"/>
        </row>
        <row r="8246">
          <cell r="A8246"/>
          <cell r="B8246"/>
          <cell r="C8246"/>
          <cell r="D8246"/>
          <cell r="E8246"/>
        </row>
        <row r="8247">
          <cell r="A8247"/>
          <cell r="B8247"/>
          <cell r="C8247"/>
          <cell r="D8247"/>
          <cell r="E8247"/>
        </row>
        <row r="8248">
          <cell r="A8248"/>
          <cell r="B8248"/>
          <cell r="C8248"/>
          <cell r="D8248"/>
          <cell r="E8248"/>
        </row>
        <row r="8249">
          <cell r="A8249"/>
          <cell r="B8249"/>
          <cell r="C8249"/>
          <cell r="D8249"/>
          <cell r="E8249"/>
        </row>
        <row r="8250">
          <cell r="A8250"/>
          <cell r="B8250"/>
          <cell r="C8250"/>
          <cell r="D8250"/>
          <cell r="E8250"/>
        </row>
        <row r="8251">
          <cell r="A8251"/>
          <cell r="B8251"/>
          <cell r="C8251"/>
          <cell r="D8251"/>
          <cell r="E8251"/>
        </row>
        <row r="8252">
          <cell r="A8252"/>
          <cell r="B8252"/>
          <cell r="C8252"/>
          <cell r="D8252"/>
          <cell r="E8252"/>
        </row>
        <row r="8253">
          <cell r="A8253"/>
          <cell r="B8253"/>
          <cell r="C8253"/>
          <cell r="D8253"/>
          <cell r="E8253"/>
        </row>
        <row r="8254">
          <cell r="A8254"/>
          <cell r="B8254"/>
          <cell r="C8254"/>
          <cell r="D8254"/>
          <cell r="E8254"/>
        </row>
        <row r="8255">
          <cell r="A8255"/>
          <cell r="B8255"/>
          <cell r="C8255"/>
          <cell r="D8255"/>
          <cell r="E8255"/>
        </row>
        <row r="8256">
          <cell r="A8256"/>
          <cell r="B8256"/>
          <cell r="C8256"/>
          <cell r="D8256"/>
          <cell r="E8256"/>
        </row>
        <row r="8257">
          <cell r="A8257"/>
          <cell r="B8257"/>
          <cell r="C8257"/>
          <cell r="D8257"/>
          <cell r="E8257"/>
        </row>
        <row r="8258">
          <cell r="A8258"/>
          <cell r="B8258"/>
          <cell r="C8258"/>
          <cell r="D8258"/>
          <cell r="E8258"/>
        </row>
        <row r="8259">
          <cell r="A8259"/>
          <cell r="B8259"/>
          <cell r="C8259"/>
          <cell r="D8259"/>
          <cell r="E8259"/>
        </row>
        <row r="8260">
          <cell r="A8260"/>
          <cell r="B8260"/>
          <cell r="C8260"/>
          <cell r="D8260"/>
          <cell r="E8260"/>
        </row>
        <row r="8261">
          <cell r="A8261"/>
          <cell r="B8261"/>
          <cell r="C8261"/>
          <cell r="D8261"/>
          <cell r="E8261"/>
        </row>
        <row r="8262">
          <cell r="A8262"/>
          <cell r="B8262"/>
          <cell r="C8262"/>
          <cell r="D8262"/>
          <cell r="E8262"/>
        </row>
        <row r="8263">
          <cell r="A8263"/>
          <cell r="B8263"/>
          <cell r="C8263"/>
          <cell r="D8263"/>
          <cell r="E8263"/>
        </row>
        <row r="8264">
          <cell r="A8264"/>
          <cell r="B8264"/>
          <cell r="C8264"/>
          <cell r="D8264"/>
          <cell r="E8264"/>
        </row>
        <row r="8265">
          <cell r="A8265"/>
          <cell r="B8265"/>
          <cell r="C8265"/>
          <cell r="D8265"/>
          <cell r="E8265"/>
        </row>
        <row r="8266">
          <cell r="A8266"/>
          <cell r="B8266"/>
          <cell r="C8266"/>
          <cell r="D8266"/>
          <cell r="E8266"/>
        </row>
        <row r="8267">
          <cell r="A8267"/>
          <cell r="B8267"/>
          <cell r="C8267"/>
          <cell r="D8267"/>
          <cell r="E8267"/>
        </row>
        <row r="8268">
          <cell r="A8268"/>
          <cell r="B8268"/>
          <cell r="C8268"/>
          <cell r="D8268"/>
          <cell r="E8268"/>
        </row>
        <row r="8269">
          <cell r="A8269"/>
          <cell r="B8269"/>
          <cell r="C8269"/>
          <cell r="D8269"/>
          <cell r="E8269"/>
        </row>
        <row r="8270">
          <cell r="A8270"/>
          <cell r="B8270"/>
          <cell r="C8270"/>
          <cell r="D8270"/>
          <cell r="E8270"/>
        </row>
        <row r="8271">
          <cell r="A8271"/>
          <cell r="B8271"/>
          <cell r="C8271"/>
          <cell r="D8271"/>
          <cell r="E8271"/>
        </row>
        <row r="8272">
          <cell r="A8272"/>
          <cell r="B8272"/>
          <cell r="C8272"/>
          <cell r="D8272"/>
          <cell r="E8272"/>
        </row>
        <row r="8273">
          <cell r="A8273"/>
          <cell r="B8273"/>
          <cell r="C8273"/>
          <cell r="D8273"/>
          <cell r="E8273"/>
        </row>
        <row r="8274">
          <cell r="A8274"/>
          <cell r="B8274"/>
          <cell r="C8274"/>
          <cell r="D8274"/>
          <cell r="E8274"/>
        </row>
        <row r="8275">
          <cell r="A8275"/>
          <cell r="B8275"/>
          <cell r="C8275"/>
          <cell r="D8275"/>
          <cell r="E8275"/>
        </row>
        <row r="8276">
          <cell r="A8276"/>
          <cell r="B8276"/>
          <cell r="C8276"/>
          <cell r="D8276"/>
          <cell r="E8276"/>
        </row>
        <row r="8277">
          <cell r="A8277"/>
          <cell r="B8277"/>
          <cell r="C8277"/>
          <cell r="D8277"/>
          <cell r="E8277"/>
        </row>
        <row r="8278">
          <cell r="A8278"/>
          <cell r="B8278"/>
          <cell r="C8278"/>
          <cell r="D8278"/>
          <cell r="E8278"/>
        </row>
        <row r="8279">
          <cell r="A8279"/>
          <cell r="B8279"/>
          <cell r="C8279"/>
          <cell r="D8279"/>
          <cell r="E8279"/>
        </row>
        <row r="8280">
          <cell r="A8280"/>
          <cell r="B8280"/>
          <cell r="C8280"/>
          <cell r="D8280"/>
          <cell r="E8280"/>
        </row>
        <row r="8281">
          <cell r="A8281"/>
          <cell r="B8281"/>
          <cell r="C8281"/>
          <cell r="D8281"/>
          <cell r="E8281"/>
        </row>
        <row r="8282">
          <cell r="A8282"/>
          <cell r="B8282"/>
          <cell r="C8282"/>
          <cell r="D8282"/>
          <cell r="E8282"/>
        </row>
        <row r="8283">
          <cell r="A8283"/>
          <cell r="B8283"/>
          <cell r="C8283"/>
          <cell r="D8283"/>
          <cell r="E8283"/>
        </row>
        <row r="8284">
          <cell r="A8284"/>
          <cell r="B8284"/>
          <cell r="C8284"/>
          <cell r="D8284"/>
          <cell r="E8284"/>
        </row>
        <row r="8285">
          <cell r="A8285"/>
          <cell r="B8285"/>
          <cell r="C8285"/>
          <cell r="D8285"/>
          <cell r="E8285"/>
        </row>
        <row r="8286">
          <cell r="A8286"/>
          <cell r="B8286"/>
          <cell r="C8286"/>
          <cell r="D8286"/>
          <cell r="E8286"/>
        </row>
        <row r="8287">
          <cell r="A8287"/>
          <cell r="B8287"/>
          <cell r="C8287"/>
          <cell r="D8287"/>
          <cell r="E8287"/>
        </row>
        <row r="8288">
          <cell r="A8288"/>
          <cell r="B8288"/>
          <cell r="C8288"/>
          <cell r="D8288"/>
          <cell r="E8288"/>
        </row>
        <row r="8290">
          <cell r="B8290"/>
          <cell r="C8290"/>
        </row>
        <row r="8292">
          <cell r="A8292"/>
          <cell r="B8292"/>
          <cell r="C8292"/>
          <cell r="D8292"/>
          <cell r="E8292"/>
        </row>
        <row r="8293">
          <cell r="A8293"/>
          <cell r="B8293"/>
          <cell r="C8293"/>
          <cell r="D8293"/>
          <cell r="E8293"/>
        </row>
        <row r="8294">
          <cell r="A8294"/>
          <cell r="B8294"/>
          <cell r="C8294"/>
          <cell r="D8294"/>
          <cell r="E8294"/>
        </row>
        <row r="8295">
          <cell r="A8295"/>
          <cell r="B8295"/>
          <cell r="C8295"/>
          <cell r="D8295"/>
          <cell r="E8295"/>
        </row>
        <row r="8296">
          <cell r="A8296"/>
          <cell r="B8296"/>
          <cell r="C8296"/>
          <cell r="D8296"/>
          <cell r="E8296"/>
        </row>
        <row r="8297">
          <cell r="A8297"/>
          <cell r="B8297"/>
          <cell r="C8297"/>
          <cell r="D8297"/>
          <cell r="E8297"/>
        </row>
        <row r="8298">
          <cell r="A8298"/>
          <cell r="B8298"/>
          <cell r="C8298"/>
          <cell r="D8298"/>
          <cell r="E8298"/>
        </row>
        <row r="8299">
          <cell r="A8299"/>
          <cell r="B8299"/>
          <cell r="C8299"/>
          <cell r="D8299"/>
          <cell r="E8299"/>
        </row>
        <row r="8300">
          <cell r="A8300"/>
          <cell r="B8300"/>
          <cell r="C8300"/>
          <cell r="D8300"/>
          <cell r="E8300"/>
        </row>
        <row r="8301">
          <cell r="A8301"/>
          <cell r="B8301"/>
          <cell r="C8301"/>
          <cell r="D8301"/>
          <cell r="E8301"/>
        </row>
        <row r="8302">
          <cell r="A8302"/>
          <cell r="B8302"/>
          <cell r="C8302"/>
          <cell r="D8302"/>
          <cell r="E8302"/>
        </row>
        <row r="8303">
          <cell r="A8303"/>
          <cell r="B8303"/>
          <cell r="C8303"/>
          <cell r="D8303"/>
          <cell r="E8303"/>
        </row>
        <row r="8304">
          <cell r="A8304"/>
          <cell r="B8304"/>
          <cell r="C8304"/>
          <cell r="D8304"/>
          <cell r="E8304"/>
        </row>
        <row r="8305">
          <cell r="A8305"/>
          <cell r="B8305"/>
          <cell r="C8305"/>
          <cell r="D8305"/>
          <cell r="E8305"/>
        </row>
        <row r="8306">
          <cell r="A8306"/>
          <cell r="B8306"/>
          <cell r="C8306"/>
          <cell r="D8306"/>
          <cell r="E8306"/>
        </row>
        <row r="8307">
          <cell r="A8307"/>
          <cell r="B8307"/>
          <cell r="C8307"/>
          <cell r="D8307"/>
          <cell r="E8307"/>
        </row>
        <row r="8308">
          <cell r="A8308"/>
          <cell r="B8308"/>
          <cell r="C8308"/>
          <cell r="D8308"/>
          <cell r="E8308"/>
        </row>
        <row r="8309">
          <cell r="A8309"/>
          <cell r="B8309"/>
          <cell r="C8309"/>
          <cell r="D8309"/>
          <cell r="E8309"/>
        </row>
        <row r="8310">
          <cell r="A8310"/>
          <cell r="B8310"/>
          <cell r="C8310"/>
          <cell r="D8310"/>
          <cell r="E8310"/>
        </row>
        <row r="8311">
          <cell r="A8311"/>
          <cell r="B8311"/>
          <cell r="C8311"/>
          <cell r="D8311"/>
          <cell r="E8311"/>
        </row>
        <row r="8312">
          <cell r="A8312"/>
          <cell r="B8312"/>
          <cell r="C8312"/>
          <cell r="D8312"/>
          <cell r="E8312"/>
        </row>
        <row r="8313">
          <cell r="A8313"/>
          <cell r="B8313"/>
          <cell r="C8313"/>
          <cell r="D8313"/>
          <cell r="E8313"/>
        </row>
        <row r="8314">
          <cell r="A8314"/>
          <cell r="B8314"/>
          <cell r="C8314"/>
          <cell r="D8314"/>
          <cell r="E8314"/>
        </row>
        <row r="8315">
          <cell r="A8315"/>
          <cell r="B8315"/>
          <cell r="C8315"/>
          <cell r="D8315"/>
          <cell r="E8315"/>
        </row>
        <row r="8316">
          <cell r="A8316"/>
          <cell r="B8316"/>
          <cell r="C8316"/>
          <cell r="D8316"/>
          <cell r="E8316"/>
        </row>
        <row r="8317">
          <cell r="A8317"/>
          <cell r="B8317"/>
          <cell r="C8317"/>
          <cell r="D8317"/>
          <cell r="E8317"/>
        </row>
        <row r="8318">
          <cell r="A8318"/>
          <cell r="B8318"/>
          <cell r="C8318"/>
          <cell r="D8318"/>
          <cell r="E8318"/>
        </row>
        <row r="8319">
          <cell r="A8319"/>
          <cell r="B8319"/>
          <cell r="C8319"/>
          <cell r="D8319"/>
          <cell r="E8319"/>
        </row>
        <row r="8320">
          <cell r="A8320"/>
          <cell r="B8320"/>
          <cell r="C8320"/>
          <cell r="D8320"/>
          <cell r="E8320"/>
        </row>
        <row r="8321">
          <cell r="A8321"/>
          <cell r="B8321"/>
          <cell r="C8321"/>
          <cell r="D8321"/>
          <cell r="E8321"/>
        </row>
        <row r="8322">
          <cell r="A8322"/>
          <cell r="B8322"/>
          <cell r="C8322"/>
          <cell r="D8322"/>
          <cell r="E8322"/>
        </row>
        <row r="8323">
          <cell r="A8323"/>
          <cell r="B8323"/>
          <cell r="C8323"/>
          <cell r="D8323"/>
          <cell r="E8323"/>
        </row>
        <row r="8324">
          <cell r="A8324"/>
          <cell r="B8324"/>
          <cell r="C8324"/>
          <cell r="D8324"/>
          <cell r="E8324"/>
        </row>
        <row r="8325">
          <cell r="A8325"/>
          <cell r="B8325"/>
          <cell r="C8325"/>
          <cell r="D8325"/>
          <cell r="E8325"/>
        </row>
        <row r="8326">
          <cell r="A8326"/>
          <cell r="B8326"/>
          <cell r="C8326"/>
          <cell r="D8326"/>
          <cell r="E8326"/>
        </row>
        <row r="8327">
          <cell r="A8327"/>
          <cell r="B8327"/>
          <cell r="C8327"/>
          <cell r="D8327"/>
          <cell r="E8327"/>
        </row>
        <row r="8328">
          <cell r="A8328"/>
          <cell r="B8328"/>
          <cell r="C8328"/>
          <cell r="D8328"/>
          <cell r="E8328"/>
        </row>
        <row r="8329">
          <cell r="A8329"/>
          <cell r="B8329"/>
          <cell r="C8329"/>
          <cell r="D8329"/>
          <cell r="E8329"/>
        </row>
        <row r="8330">
          <cell r="A8330"/>
          <cell r="B8330"/>
          <cell r="C8330"/>
          <cell r="D8330"/>
          <cell r="E8330"/>
        </row>
        <row r="8331">
          <cell r="A8331"/>
          <cell r="B8331"/>
          <cell r="C8331"/>
          <cell r="D8331"/>
          <cell r="E8331"/>
        </row>
        <row r="8332">
          <cell r="A8332"/>
          <cell r="B8332"/>
          <cell r="C8332"/>
          <cell r="D8332"/>
          <cell r="E8332"/>
        </row>
        <row r="8333">
          <cell r="A8333"/>
          <cell r="B8333"/>
          <cell r="C8333"/>
          <cell r="D8333"/>
          <cell r="E8333"/>
        </row>
        <row r="8334">
          <cell r="A8334"/>
          <cell r="B8334"/>
          <cell r="C8334"/>
          <cell r="D8334"/>
          <cell r="E8334"/>
        </row>
        <row r="8335">
          <cell r="A8335"/>
          <cell r="B8335"/>
          <cell r="C8335"/>
          <cell r="D8335"/>
          <cell r="E8335"/>
        </row>
        <row r="8336">
          <cell r="A8336"/>
          <cell r="B8336"/>
          <cell r="C8336"/>
          <cell r="D8336"/>
          <cell r="E8336"/>
        </row>
        <row r="8337">
          <cell r="A8337"/>
          <cell r="B8337"/>
          <cell r="C8337"/>
          <cell r="D8337"/>
          <cell r="E8337"/>
        </row>
        <row r="8338">
          <cell r="A8338"/>
          <cell r="B8338"/>
          <cell r="C8338"/>
          <cell r="D8338"/>
          <cell r="E8338"/>
        </row>
        <row r="8339">
          <cell r="A8339"/>
          <cell r="B8339"/>
          <cell r="C8339"/>
          <cell r="D8339"/>
          <cell r="E8339"/>
        </row>
        <row r="8340">
          <cell r="A8340"/>
          <cell r="B8340"/>
          <cell r="C8340"/>
          <cell r="D8340"/>
          <cell r="E8340"/>
        </row>
        <row r="8341">
          <cell r="A8341"/>
          <cell r="B8341"/>
          <cell r="C8341"/>
          <cell r="D8341"/>
          <cell r="E8341"/>
        </row>
        <row r="8342">
          <cell r="A8342"/>
          <cell r="B8342"/>
          <cell r="C8342"/>
          <cell r="D8342"/>
          <cell r="E8342"/>
        </row>
        <row r="8343">
          <cell r="A8343"/>
          <cell r="B8343"/>
          <cell r="C8343"/>
          <cell r="D8343"/>
          <cell r="E8343"/>
        </row>
        <row r="8344">
          <cell r="A8344"/>
          <cell r="B8344"/>
          <cell r="C8344"/>
          <cell r="D8344"/>
          <cell r="E8344"/>
        </row>
        <row r="8345">
          <cell r="A8345"/>
          <cell r="B8345"/>
          <cell r="C8345"/>
          <cell r="D8345"/>
          <cell r="E8345"/>
        </row>
        <row r="8346">
          <cell r="A8346"/>
          <cell r="B8346"/>
          <cell r="C8346"/>
          <cell r="D8346"/>
          <cell r="E8346"/>
        </row>
        <row r="8347">
          <cell r="A8347"/>
          <cell r="B8347"/>
          <cell r="C8347"/>
          <cell r="D8347"/>
          <cell r="E8347"/>
        </row>
        <row r="8348">
          <cell r="A8348"/>
          <cell r="B8348"/>
          <cell r="C8348"/>
          <cell r="D8348"/>
          <cell r="E8348"/>
        </row>
        <row r="8349">
          <cell r="A8349"/>
          <cell r="B8349"/>
          <cell r="C8349"/>
          <cell r="D8349"/>
          <cell r="E8349"/>
        </row>
        <row r="8350">
          <cell r="A8350"/>
          <cell r="B8350"/>
          <cell r="C8350"/>
          <cell r="D8350"/>
          <cell r="E8350"/>
        </row>
        <row r="8351">
          <cell r="A8351"/>
          <cell r="B8351"/>
          <cell r="C8351"/>
          <cell r="D8351"/>
          <cell r="E8351"/>
        </row>
        <row r="8352">
          <cell r="A8352"/>
          <cell r="B8352"/>
          <cell r="C8352"/>
          <cell r="D8352"/>
          <cell r="E8352"/>
        </row>
        <row r="8353">
          <cell r="A8353"/>
          <cell r="B8353"/>
          <cell r="C8353"/>
          <cell r="D8353"/>
          <cell r="E8353"/>
        </row>
        <row r="8354">
          <cell r="A8354"/>
          <cell r="B8354"/>
          <cell r="C8354"/>
          <cell r="D8354"/>
          <cell r="E8354"/>
        </row>
        <row r="8355">
          <cell r="A8355"/>
          <cell r="B8355"/>
          <cell r="C8355"/>
          <cell r="D8355"/>
          <cell r="E8355"/>
        </row>
        <row r="8356">
          <cell r="A8356"/>
          <cell r="B8356"/>
          <cell r="C8356"/>
          <cell r="D8356"/>
          <cell r="E8356"/>
        </row>
        <row r="8357">
          <cell r="A8357"/>
          <cell r="B8357"/>
          <cell r="C8357"/>
          <cell r="D8357"/>
          <cell r="E8357"/>
        </row>
        <row r="8358">
          <cell r="A8358"/>
          <cell r="B8358"/>
          <cell r="C8358"/>
          <cell r="D8358"/>
          <cell r="E8358"/>
        </row>
        <row r="8359">
          <cell r="A8359"/>
          <cell r="B8359"/>
          <cell r="C8359"/>
          <cell r="D8359"/>
          <cell r="E8359"/>
        </row>
        <row r="8360">
          <cell r="A8360"/>
          <cell r="B8360"/>
          <cell r="C8360"/>
          <cell r="D8360"/>
          <cell r="E8360"/>
        </row>
        <row r="8361">
          <cell r="A8361"/>
          <cell r="B8361"/>
          <cell r="C8361"/>
          <cell r="D8361"/>
          <cell r="E8361"/>
        </row>
        <row r="8362">
          <cell r="A8362"/>
          <cell r="B8362"/>
          <cell r="C8362"/>
          <cell r="D8362"/>
          <cell r="E8362"/>
        </row>
        <row r="8363">
          <cell r="A8363"/>
          <cell r="B8363"/>
          <cell r="C8363"/>
          <cell r="D8363"/>
          <cell r="E8363"/>
        </row>
        <row r="8364">
          <cell r="A8364"/>
          <cell r="B8364"/>
          <cell r="C8364"/>
          <cell r="D8364"/>
          <cell r="E8364"/>
        </row>
        <row r="8365">
          <cell r="A8365"/>
          <cell r="B8365"/>
          <cell r="C8365"/>
          <cell r="D8365"/>
          <cell r="E8365"/>
        </row>
        <row r="8366">
          <cell r="A8366"/>
          <cell r="B8366"/>
          <cell r="C8366"/>
          <cell r="D8366"/>
          <cell r="E8366"/>
        </row>
        <row r="8367">
          <cell r="A8367"/>
          <cell r="B8367"/>
          <cell r="C8367"/>
          <cell r="D8367"/>
          <cell r="E8367"/>
        </row>
        <row r="8368">
          <cell r="A8368"/>
          <cell r="B8368"/>
          <cell r="C8368"/>
          <cell r="D8368"/>
          <cell r="E8368"/>
        </row>
        <row r="8369">
          <cell r="A8369"/>
          <cell r="B8369"/>
          <cell r="C8369"/>
          <cell r="D8369"/>
          <cell r="E8369"/>
        </row>
        <row r="8370">
          <cell r="A8370"/>
          <cell r="B8370"/>
          <cell r="C8370"/>
          <cell r="D8370"/>
          <cell r="E8370"/>
        </row>
        <row r="8371">
          <cell r="A8371"/>
          <cell r="B8371"/>
          <cell r="C8371"/>
          <cell r="D8371"/>
          <cell r="E8371"/>
        </row>
        <row r="8372">
          <cell r="A8372"/>
          <cell r="B8372"/>
          <cell r="C8372"/>
          <cell r="D8372"/>
          <cell r="E8372"/>
        </row>
        <row r="8373">
          <cell r="A8373"/>
          <cell r="B8373"/>
          <cell r="C8373"/>
          <cell r="D8373"/>
          <cell r="E8373"/>
        </row>
        <row r="8374">
          <cell r="A8374"/>
          <cell r="B8374"/>
          <cell r="C8374"/>
          <cell r="D8374"/>
          <cell r="E8374"/>
        </row>
        <row r="8375">
          <cell r="A8375"/>
          <cell r="B8375"/>
          <cell r="C8375"/>
          <cell r="D8375"/>
          <cell r="E8375"/>
        </row>
        <row r="8376">
          <cell r="A8376"/>
          <cell r="B8376"/>
          <cell r="C8376"/>
          <cell r="D8376"/>
          <cell r="E8376"/>
        </row>
        <row r="8377">
          <cell r="A8377"/>
          <cell r="B8377"/>
          <cell r="C8377"/>
          <cell r="D8377"/>
          <cell r="E8377"/>
        </row>
        <row r="8378">
          <cell r="A8378"/>
          <cell r="B8378"/>
          <cell r="C8378"/>
          <cell r="D8378"/>
          <cell r="E8378"/>
        </row>
        <row r="8379">
          <cell r="A8379"/>
          <cell r="B8379"/>
          <cell r="C8379"/>
          <cell r="D8379"/>
          <cell r="E8379"/>
        </row>
        <row r="8380">
          <cell r="A8380"/>
          <cell r="B8380"/>
          <cell r="C8380"/>
          <cell r="D8380"/>
          <cell r="E8380"/>
        </row>
        <row r="8381">
          <cell r="A8381"/>
          <cell r="B8381"/>
          <cell r="C8381"/>
          <cell r="D8381"/>
          <cell r="E8381"/>
        </row>
        <row r="8382">
          <cell r="A8382"/>
          <cell r="B8382"/>
          <cell r="C8382"/>
          <cell r="D8382"/>
          <cell r="E8382"/>
        </row>
        <row r="8383">
          <cell r="A8383"/>
          <cell r="B8383"/>
          <cell r="C8383"/>
          <cell r="D8383"/>
          <cell r="E8383"/>
        </row>
        <row r="8384">
          <cell r="A8384"/>
          <cell r="B8384"/>
          <cell r="C8384"/>
          <cell r="D8384"/>
          <cell r="E8384"/>
        </row>
        <row r="8385">
          <cell r="A8385"/>
          <cell r="B8385"/>
          <cell r="C8385"/>
          <cell r="D8385"/>
          <cell r="E8385"/>
        </row>
        <row r="8386">
          <cell r="A8386"/>
          <cell r="B8386"/>
          <cell r="C8386"/>
          <cell r="D8386"/>
          <cell r="E8386"/>
        </row>
        <row r="8387">
          <cell r="A8387"/>
          <cell r="B8387"/>
          <cell r="C8387"/>
          <cell r="D8387"/>
          <cell r="E8387"/>
        </row>
        <row r="8388">
          <cell r="A8388"/>
          <cell r="B8388"/>
          <cell r="C8388"/>
          <cell r="D8388"/>
          <cell r="E8388"/>
        </row>
        <row r="8389">
          <cell r="A8389"/>
          <cell r="B8389"/>
          <cell r="C8389"/>
          <cell r="D8389"/>
          <cell r="E8389"/>
        </row>
        <row r="8390">
          <cell r="A8390"/>
          <cell r="B8390"/>
          <cell r="C8390"/>
          <cell r="D8390"/>
          <cell r="E8390"/>
        </row>
        <row r="8391">
          <cell r="A8391"/>
          <cell r="B8391"/>
          <cell r="C8391"/>
          <cell r="D8391"/>
          <cell r="E8391"/>
        </row>
        <row r="8392">
          <cell r="A8392"/>
          <cell r="B8392"/>
          <cell r="C8392"/>
          <cell r="D8392"/>
          <cell r="E8392"/>
        </row>
        <row r="8393">
          <cell r="A8393"/>
          <cell r="B8393"/>
          <cell r="C8393"/>
          <cell r="D8393"/>
          <cell r="E8393"/>
        </row>
        <row r="8394">
          <cell r="A8394"/>
          <cell r="B8394"/>
          <cell r="C8394"/>
          <cell r="D8394"/>
          <cell r="E8394"/>
        </row>
        <row r="8395">
          <cell r="A8395"/>
          <cell r="B8395"/>
          <cell r="C8395"/>
          <cell r="D8395"/>
          <cell r="E8395"/>
        </row>
        <row r="8396">
          <cell r="A8396"/>
          <cell r="B8396"/>
          <cell r="C8396"/>
          <cell r="D8396"/>
          <cell r="E8396"/>
        </row>
        <row r="8397">
          <cell r="A8397"/>
          <cell r="B8397"/>
          <cell r="C8397"/>
          <cell r="D8397"/>
          <cell r="E8397"/>
        </row>
        <row r="8398">
          <cell r="A8398"/>
          <cell r="B8398"/>
          <cell r="C8398"/>
          <cell r="D8398"/>
          <cell r="E8398"/>
        </row>
        <row r="8399">
          <cell r="A8399"/>
          <cell r="B8399"/>
          <cell r="C8399"/>
          <cell r="D8399"/>
          <cell r="E8399"/>
        </row>
        <row r="8400">
          <cell r="A8400"/>
          <cell r="B8400"/>
          <cell r="C8400"/>
          <cell r="D8400"/>
          <cell r="E8400"/>
        </row>
        <row r="8401">
          <cell r="A8401"/>
          <cell r="B8401"/>
          <cell r="C8401"/>
          <cell r="D8401"/>
          <cell r="E8401"/>
        </row>
        <row r="8402">
          <cell r="A8402"/>
          <cell r="B8402"/>
          <cell r="C8402"/>
          <cell r="D8402"/>
          <cell r="E8402"/>
        </row>
        <row r="8403">
          <cell r="A8403"/>
          <cell r="B8403"/>
          <cell r="C8403"/>
          <cell r="D8403"/>
          <cell r="E8403"/>
        </row>
        <row r="8404">
          <cell r="A8404"/>
          <cell r="B8404"/>
          <cell r="C8404"/>
          <cell r="D8404"/>
          <cell r="E8404"/>
        </row>
        <row r="8405">
          <cell r="A8405"/>
          <cell r="B8405"/>
          <cell r="C8405"/>
          <cell r="D8405"/>
          <cell r="E8405"/>
        </row>
        <row r="8406">
          <cell r="A8406"/>
          <cell r="B8406"/>
          <cell r="C8406"/>
          <cell r="D8406"/>
          <cell r="E8406"/>
        </row>
        <row r="8407">
          <cell r="A8407"/>
          <cell r="B8407"/>
          <cell r="C8407"/>
          <cell r="D8407"/>
          <cell r="E8407"/>
        </row>
        <row r="8408">
          <cell r="A8408"/>
          <cell r="B8408"/>
          <cell r="C8408"/>
          <cell r="D8408"/>
          <cell r="E8408"/>
        </row>
        <row r="8409">
          <cell r="A8409"/>
          <cell r="B8409"/>
          <cell r="C8409"/>
          <cell r="D8409"/>
          <cell r="E8409"/>
        </row>
        <row r="8410">
          <cell r="A8410"/>
          <cell r="B8410"/>
          <cell r="C8410"/>
          <cell r="D8410"/>
          <cell r="E8410"/>
        </row>
        <row r="8411">
          <cell r="A8411"/>
          <cell r="B8411"/>
          <cell r="C8411"/>
          <cell r="D8411"/>
          <cell r="E8411"/>
        </row>
        <row r="8412">
          <cell r="A8412"/>
          <cell r="B8412"/>
          <cell r="C8412"/>
          <cell r="D8412"/>
          <cell r="E8412"/>
        </row>
        <row r="8413">
          <cell r="A8413"/>
          <cell r="B8413"/>
          <cell r="C8413"/>
          <cell r="D8413"/>
          <cell r="E8413"/>
        </row>
        <row r="8414">
          <cell r="A8414"/>
          <cell r="B8414"/>
          <cell r="C8414"/>
          <cell r="D8414"/>
          <cell r="E8414"/>
        </row>
        <row r="8415">
          <cell r="A8415"/>
          <cell r="B8415"/>
          <cell r="C8415"/>
          <cell r="D8415"/>
          <cell r="E8415"/>
        </row>
        <row r="8416">
          <cell r="A8416"/>
          <cell r="B8416"/>
          <cell r="C8416"/>
          <cell r="D8416"/>
          <cell r="E8416"/>
        </row>
        <row r="8417">
          <cell r="A8417"/>
          <cell r="B8417"/>
          <cell r="C8417"/>
          <cell r="D8417"/>
          <cell r="E8417"/>
        </row>
        <row r="8418">
          <cell r="A8418"/>
          <cell r="B8418"/>
          <cell r="C8418"/>
          <cell r="D8418"/>
          <cell r="E8418"/>
        </row>
        <row r="8419">
          <cell r="A8419"/>
          <cell r="B8419"/>
          <cell r="C8419"/>
          <cell r="D8419"/>
          <cell r="E8419"/>
        </row>
        <row r="8420">
          <cell r="A8420"/>
          <cell r="B8420"/>
          <cell r="C8420"/>
          <cell r="D8420"/>
          <cell r="E8420"/>
        </row>
        <row r="8421">
          <cell r="A8421"/>
          <cell r="B8421"/>
          <cell r="C8421"/>
          <cell r="D8421"/>
          <cell r="E8421"/>
        </row>
        <row r="8422">
          <cell r="A8422"/>
          <cell r="B8422"/>
          <cell r="C8422"/>
          <cell r="D8422"/>
          <cell r="E8422"/>
        </row>
        <row r="8423">
          <cell r="A8423"/>
          <cell r="B8423"/>
          <cell r="C8423"/>
          <cell r="D8423"/>
          <cell r="E8423"/>
        </row>
        <row r="8424">
          <cell r="A8424"/>
          <cell r="B8424"/>
          <cell r="C8424"/>
          <cell r="D8424"/>
          <cell r="E8424"/>
        </row>
        <row r="8425">
          <cell r="A8425"/>
          <cell r="B8425"/>
          <cell r="C8425"/>
          <cell r="D8425"/>
          <cell r="E8425"/>
        </row>
        <row r="8426">
          <cell r="A8426"/>
          <cell r="B8426"/>
          <cell r="C8426"/>
          <cell r="D8426"/>
          <cell r="E8426"/>
        </row>
        <row r="8427">
          <cell r="A8427"/>
          <cell r="B8427"/>
          <cell r="C8427"/>
          <cell r="D8427"/>
          <cell r="E8427"/>
        </row>
        <row r="8428">
          <cell r="A8428"/>
          <cell r="B8428"/>
          <cell r="C8428"/>
          <cell r="D8428"/>
          <cell r="E8428"/>
        </row>
        <row r="8429">
          <cell r="A8429"/>
          <cell r="B8429"/>
          <cell r="C8429"/>
          <cell r="D8429"/>
          <cell r="E8429"/>
        </row>
        <row r="8430">
          <cell r="A8430"/>
          <cell r="B8430"/>
          <cell r="C8430"/>
          <cell r="D8430"/>
          <cell r="E8430"/>
        </row>
        <row r="8431">
          <cell r="A8431"/>
          <cell r="B8431"/>
          <cell r="C8431"/>
          <cell r="D8431"/>
          <cell r="E8431"/>
        </row>
        <row r="8432">
          <cell r="A8432"/>
          <cell r="B8432"/>
          <cell r="C8432"/>
          <cell r="D8432"/>
          <cell r="E8432"/>
        </row>
        <row r="8433">
          <cell r="A8433"/>
          <cell r="B8433"/>
          <cell r="C8433"/>
          <cell r="D8433"/>
          <cell r="E8433"/>
        </row>
        <row r="8434">
          <cell r="A8434"/>
          <cell r="B8434"/>
          <cell r="C8434"/>
          <cell r="D8434"/>
          <cell r="E8434"/>
        </row>
        <row r="8435">
          <cell r="A8435"/>
          <cell r="B8435"/>
          <cell r="C8435"/>
          <cell r="D8435"/>
          <cell r="E8435"/>
        </row>
        <row r="8436">
          <cell r="A8436"/>
          <cell r="B8436"/>
          <cell r="C8436"/>
          <cell r="D8436"/>
          <cell r="E8436"/>
        </row>
        <row r="8437">
          <cell r="A8437"/>
          <cell r="B8437"/>
          <cell r="C8437"/>
          <cell r="D8437"/>
          <cell r="E8437"/>
        </row>
        <row r="8438">
          <cell r="A8438"/>
          <cell r="B8438"/>
          <cell r="C8438"/>
          <cell r="D8438"/>
          <cell r="E8438"/>
        </row>
        <row r="8439">
          <cell r="A8439"/>
          <cell r="B8439"/>
          <cell r="C8439"/>
          <cell r="D8439"/>
          <cell r="E8439"/>
        </row>
        <row r="8440">
          <cell r="A8440"/>
          <cell r="B8440"/>
          <cell r="C8440"/>
          <cell r="D8440"/>
          <cell r="E8440"/>
        </row>
        <row r="8441">
          <cell r="A8441"/>
          <cell r="B8441"/>
          <cell r="C8441"/>
          <cell r="D8441"/>
          <cell r="E8441"/>
        </row>
        <row r="8442">
          <cell r="A8442"/>
          <cell r="B8442"/>
          <cell r="C8442"/>
          <cell r="D8442"/>
          <cell r="E8442"/>
        </row>
        <row r="8443">
          <cell r="A8443"/>
          <cell r="B8443"/>
          <cell r="C8443"/>
          <cell r="D8443"/>
          <cell r="E8443"/>
        </row>
        <row r="8444">
          <cell r="A8444"/>
          <cell r="B8444"/>
          <cell r="C8444"/>
          <cell r="D8444"/>
          <cell r="E8444"/>
        </row>
        <row r="8445">
          <cell r="A8445"/>
          <cell r="B8445"/>
          <cell r="C8445"/>
          <cell r="D8445"/>
          <cell r="E8445"/>
        </row>
        <row r="8446">
          <cell r="A8446"/>
          <cell r="B8446"/>
          <cell r="C8446"/>
          <cell r="D8446"/>
          <cell r="E8446"/>
        </row>
        <row r="8447">
          <cell r="A8447"/>
          <cell r="B8447"/>
          <cell r="C8447"/>
          <cell r="D8447"/>
          <cell r="E8447"/>
        </row>
        <row r="8448">
          <cell r="A8448"/>
          <cell r="B8448"/>
          <cell r="C8448"/>
          <cell r="D8448"/>
          <cell r="E8448"/>
        </row>
        <row r="8449">
          <cell r="A8449"/>
          <cell r="B8449"/>
          <cell r="C8449"/>
          <cell r="D8449"/>
          <cell r="E8449"/>
        </row>
        <row r="8450">
          <cell r="A8450"/>
          <cell r="B8450"/>
          <cell r="C8450"/>
          <cell r="D8450"/>
          <cell r="E8450"/>
        </row>
        <row r="8451">
          <cell r="A8451"/>
          <cell r="B8451"/>
          <cell r="C8451"/>
          <cell r="D8451"/>
          <cell r="E8451"/>
        </row>
        <row r="8452">
          <cell r="A8452"/>
          <cell r="B8452"/>
          <cell r="C8452"/>
          <cell r="D8452"/>
          <cell r="E8452"/>
        </row>
        <row r="8453">
          <cell r="A8453"/>
          <cell r="B8453"/>
          <cell r="C8453"/>
          <cell r="D8453"/>
          <cell r="E8453"/>
        </row>
        <row r="8454">
          <cell r="A8454"/>
          <cell r="B8454"/>
          <cell r="C8454"/>
          <cell r="D8454"/>
          <cell r="E8454"/>
        </row>
        <row r="8455">
          <cell r="A8455"/>
          <cell r="B8455"/>
          <cell r="C8455"/>
          <cell r="D8455"/>
          <cell r="E8455"/>
        </row>
        <row r="8456">
          <cell r="A8456"/>
          <cell r="B8456"/>
          <cell r="C8456"/>
          <cell r="D8456"/>
          <cell r="E8456"/>
        </row>
        <row r="8457">
          <cell r="A8457"/>
          <cell r="B8457"/>
          <cell r="C8457"/>
          <cell r="D8457"/>
          <cell r="E8457"/>
        </row>
        <row r="8458">
          <cell r="A8458"/>
          <cell r="B8458"/>
          <cell r="C8458"/>
          <cell r="D8458"/>
          <cell r="E8458"/>
        </row>
        <row r="8459">
          <cell r="A8459"/>
          <cell r="B8459"/>
          <cell r="C8459"/>
          <cell r="D8459"/>
          <cell r="E8459"/>
        </row>
        <row r="8460">
          <cell r="A8460"/>
          <cell r="B8460"/>
          <cell r="C8460"/>
          <cell r="D8460"/>
          <cell r="E8460"/>
        </row>
        <row r="8461">
          <cell r="A8461"/>
          <cell r="B8461"/>
          <cell r="C8461"/>
          <cell r="D8461"/>
          <cell r="E8461"/>
        </row>
        <row r="8462">
          <cell r="A8462"/>
          <cell r="B8462"/>
          <cell r="C8462"/>
          <cell r="D8462"/>
          <cell r="E8462"/>
        </row>
        <row r="8463">
          <cell r="A8463"/>
          <cell r="B8463"/>
          <cell r="C8463"/>
          <cell r="D8463"/>
          <cell r="E8463"/>
        </row>
        <row r="8464">
          <cell r="A8464"/>
          <cell r="B8464"/>
          <cell r="C8464"/>
          <cell r="D8464"/>
          <cell r="E8464"/>
        </row>
        <row r="8465">
          <cell r="A8465"/>
          <cell r="B8465"/>
          <cell r="C8465"/>
          <cell r="D8465"/>
          <cell r="E8465"/>
        </row>
        <row r="8466">
          <cell r="A8466"/>
          <cell r="B8466"/>
          <cell r="C8466"/>
          <cell r="D8466"/>
          <cell r="E8466"/>
        </row>
        <row r="8467">
          <cell r="A8467"/>
          <cell r="B8467"/>
          <cell r="C8467"/>
          <cell r="D8467"/>
          <cell r="E8467"/>
        </row>
        <row r="8468">
          <cell r="A8468"/>
          <cell r="B8468"/>
          <cell r="C8468"/>
          <cell r="D8468"/>
          <cell r="E8468"/>
        </row>
        <row r="8469">
          <cell r="A8469"/>
          <cell r="B8469"/>
          <cell r="C8469"/>
          <cell r="D8469"/>
          <cell r="E8469"/>
        </row>
        <row r="8470">
          <cell r="A8470"/>
          <cell r="B8470"/>
          <cell r="C8470"/>
          <cell r="D8470"/>
          <cell r="E8470"/>
        </row>
        <row r="8471">
          <cell r="A8471"/>
          <cell r="B8471"/>
          <cell r="C8471"/>
          <cell r="D8471"/>
          <cell r="E8471"/>
        </row>
        <row r="8472">
          <cell r="A8472"/>
          <cell r="B8472"/>
          <cell r="C8472"/>
          <cell r="D8472"/>
          <cell r="E8472"/>
        </row>
        <row r="8473">
          <cell r="A8473"/>
          <cell r="B8473"/>
          <cell r="C8473"/>
          <cell r="D8473"/>
          <cell r="E8473"/>
        </row>
        <row r="8474">
          <cell r="A8474"/>
          <cell r="B8474"/>
          <cell r="C8474"/>
          <cell r="D8474"/>
          <cell r="E8474"/>
        </row>
        <row r="8475">
          <cell r="A8475"/>
          <cell r="B8475"/>
          <cell r="C8475"/>
          <cell r="D8475"/>
          <cell r="E8475"/>
        </row>
        <row r="8476">
          <cell r="A8476"/>
          <cell r="B8476"/>
          <cell r="C8476"/>
          <cell r="D8476"/>
          <cell r="E8476"/>
        </row>
        <row r="8477">
          <cell r="A8477"/>
          <cell r="B8477"/>
          <cell r="C8477"/>
          <cell r="D8477"/>
          <cell r="E8477"/>
        </row>
        <row r="8478">
          <cell r="A8478"/>
          <cell r="B8478"/>
          <cell r="C8478"/>
          <cell r="D8478"/>
          <cell r="E8478"/>
        </row>
        <row r="8479">
          <cell r="A8479"/>
          <cell r="B8479"/>
          <cell r="C8479"/>
          <cell r="D8479"/>
          <cell r="E8479"/>
        </row>
        <row r="8480">
          <cell r="A8480"/>
          <cell r="B8480"/>
          <cell r="C8480"/>
          <cell r="D8480"/>
          <cell r="E8480"/>
        </row>
        <row r="8481">
          <cell r="A8481"/>
          <cell r="B8481"/>
          <cell r="C8481"/>
          <cell r="D8481"/>
          <cell r="E8481"/>
        </row>
        <row r="8482">
          <cell r="A8482"/>
          <cell r="B8482"/>
          <cell r="C8482"/>
          <cell r="D8482"/>
          <cell r="E8482"/>
        </row>
        <row r="8483">
          <cell r="A8483"/>
          <cell r="B8483"/>
          <cell r="C8483"/>
          <cell r="D8483"/>
          <cell r="E8483"/>
        </row>
        <row r="8484">
          <cell r="A8484"/>
          <cell r="B8484"/>
          <cell r="C8484"/>
          <cell r="D8484"/>
          <cell r="E8484"/>
        </row>
        <row r="8485">
          <cell r="A8485"/>
          <cell r="B8485"/>
          <cell r="C8485"/>
          <cell r="D8485"/>
          <cell r="E8485"/>
        </row>
        <row r="8486">
          <cell r="A8486"/>
          <cell r="B8486"/>
          <cell r="C8486"/>
          <cell r="D8486"/>
          <cell r="E8486"/>
        </row>
        <row r="8487">
          <cell r="A8487"/>
          <cell r="B8487"/>
          <cell r="C8487"/>
          <cell r="D8487"/>
          <cell r="E8487"/>
        </row>
        <row r="8488">
          <cell r="A8488"/>
          <cell r="B8488"/>
          <cell r="C8488"/>
          <cell r="D8488"/>
          <cell r="E8488"/>
        </row>
        <row r="8489">
          <cell r="A8489"/>
          <cell r="B8489"/>
          <cell r="C8489"/>
          <cell r="D8489"/>
          <cell r="E8489"/>
        </row>
        <row r="8490">
          <cell r="A8490"/>
          <cell r="B8490"/>
          <cell r="C8490"/>
          <cell r="D8490"/>
          <cell r="E8490"/>
        </row>
        <row r="8491">
          <cell r="A8491"/>
          <cell r="B8491"/>
          <cell r="C8491"/>
          <cell r="D8491"/>
          <cell r="E8491"/>
        </row>
        <row r="8492">
          <cell r="A8492"/>
          <cell r="B8492"/>
          <cell r="C8492"/>
          <cell r="D8492"/>
          <cell r="E8492"/>
        </row>
        <row r="8493">
          <cell r="A8493"/>
          <cell r="B8493"/>
          <cell r="C8493"/>
          <cell r="D8493"/>
          <cell r="E8493"/>
        </row>
        <row r="8494">
          <cell r="A8494"/>
          <cell r="B8494"/>
          <cell r="C8494"/>
          <cell r="D8494"/>
          <cell r="E8494"/>
        </row>
        <row r="8495">
          <cell r="A8495"/>
          <cell r="B8495"/>
          <cell r="C8495"/>
          <cell r="D8495"/>
          <cell r="E8495"/>
        </row>
        <row r="8496">
          <cell r="A8496"/>
          <cell r="B8496"/>
          <cell r="C8496"/>
          <cell r="D8496"/>
          <cell r="E8496"/>
        </row>
        <row r="8497">
          <cell r="A8497"/>
          <cell r="B8497"/>
          <cell r="C8497"/>
          <cell r="D8497"/>
          <cell r="E8497"/>
        </row>
        <row r="8498">
          <cell r="A8498"/>
          <cell r="B8498"/>
          <cell r="C8498"/>
          <cell r="D8498"/>
          <cell r="E8498"/>
        </row>
        <row r="8499">
          <cell r="A8499"/>
          <cell r="B8499"/>
          <cell r="C8499"/>
          <cell r="D8499"/>
          <cell r="E8499"/>
        </row>
        <row r="8500">
          <cell r="A8500"/>
          <cell r="B8500"/>
          <cell r="C8500"/>
          <cell r="D8500"/>
          <cell r="E8500"/>
        </row>
        <row r="8501">
          <cell r="A8501"/>
          <cell r="B8501"/>
          <cell r="C8501"/>
          <cell r="D8501"/>
          <cell r="E8501"/>
        </row>
        <row r="8502">
          <cell r="A8502"/>
          <cell r="B8502"/>
          <cell r="C8502"/>
          <cell r="D8502"/>
          <cell r="E8502"/>
        </row>
        <row r="8503">
          <cell r="A8503"/>
          <cell r="B8503"/>
          <cell r="C8503"/>
          <cell r="D8503"/>
          <cell r="E8503"/>
        </row>
        <row r="8504">
          <cell r="A8504"/>
          <cell r="B8504"/>
          <cell r="C8504"/>
          <cell r="D8504"/>
          <cell r="E8504"/>
        </row>
        <row r="8505">
          <cell r="A8505"/>
          <cell r="B8505"/>
          <cell r="C8505"/>
          <cell r="D8505"/>
          <cell r="E8505"/>
        </row>
        <row r="8506">
          <cell r="A8506"/>
          <cell r="B8506"/>
          <cell r="C8506"/>
          <cell r="D8506"/>
          <cell r="E8506"/>
        </row>
        <row r="8507">
          <cell r="A8507"/>
          <cell r="B8507"/>
          <cell r="C8507"/>
          <cell r="D8507"/>
          <cell r="E8507"/>
        </row>
        <row r="8508">
          <cell r="A8508"/>
          <cell r="B8508"/>
          <cell r="C8508"/>
          <cell r="D8508"/>
          <cell r="E8508"/>
        </row>
        <row r="8509">
          <cell r="A8509"/>
          <cell r="B8509"/>
          <cell r="C8509"/>
          <cell r="D8509"/>
          <cell r="E8509"/>
        </row>
        <row r="8510">
          <cell r="A8510"/>
          <cell r="B8510"/>
          <cell r="C8510"/>
          <cell r="D8510"/>
          <cell r="E8510"/>
        </row>
        <row r="8511">
          <cell r="A8511"/>
          <cell r="B8511"/>
          <cell r="C8511"/>
          <cell r="D8511"/>
          <cell r="E8511"/>
        </row>
        <row r="8512">
          <cell r="A8512"/>
          <cell r="B8512"/>
          <cell r="C8512"/>
          <cell r="D8512"/>
          <cell r="E8512"/>
        </row>
        <row r="8513">
          <cell r="A8513"/>
          <cell r="B8513"/>
          <cell r="C8513"/>
          <cell r="D8513"/>
          <cell r="E8513"/>
        </row>
        <row r="8514">
          <cell r="A8514"/>
          <cell r="B8514"/>
          <cell r="C8514"/>
          <cell r="D8514"/>
          <cell r="E8514"/>
        </row>
        <row r="8515">
          <cell r="A8515"/>
          <cell r="B8515"/>
          <cell r="C8515"/>
          <cell r="D8515"/>
          <cell r="E8515"/>
        </row>
        <row r="8516">
          <cell r="A8516"/>
          <cell r="B8516"/>
          <cell r="C8516"/>
          <cell r="D8516"/>
          <cell r="E8516"/>
        </row>
        <row r="8517">
          <cell r="A8517"/>
          <cell r="B8517"/>
          <cell r="C8517"/>
          <cell r="D8517"/>
          <cell r="E8517"/>
        </row>
        <row r="8518">
          <cell r="A8518"/>
          <cell r="B8518"/>
          <cell r="C8518"/>
          <cell r="D8518"/>
          <cell r="E8518"/>
        </row>
        <row r="8519">
          <cell r="A8519"/>
          <cell r="B8519"/>
          <cell r="C8519"/>
          <cell r="D8519"/>
          <cell r="E8519"/>
        </row>
        <row r="8520">
          <cell r="A8520"/>
          <cell r="B8520"/>
          <cell r="C8520"/>
          <cell r="D8520"/>
          <cell r="E8520"/>
        </row>
        <row r="8521">
          <cell r="A8521"/>
          <cell r="B8521"/>
          <cell r="C8521"/>
          <cell r="D8521"/>
          <cell r="E8521"/>
        </row>
        <row r="8522">
          <cell r="A8522"/>
          <cell r="B8522"/>
          <cell r="C8522"/>
          <cell r="D8522"/>
          <cell r="E8522"/>
        </row>
        <row r="8523">
          <cell r="A8523"/>
          <cell r="B8523"/>
          <cell r="C8523"/>
          <cell r="D8523"/>
          <cell r="E8523"/>
        </row>
        <row r="8524">
          <cell r="A8524"/>
          <cell r="B8524"/>
          <cell r="C8524"/>
          <cell r="D8524"/>
          <cell r="E8524"/>
        </row>
        <row r="8525">
          <cell r="A8525"/>
          <cell r="B8525"/>
          <cell r="C8525"/>
          <cell r="D8525"/>
          <cell r="E8525"/>
        </row>
        <row r="8526">
          <cell r="A8526"/>
          <cell r="B8526"/>
          <cell r="C8526"/>
          <cell r="D8526"/>
          <cell r="E8526"/>
        </row>
        <row r="8527">
          <cell r="A8527"/>
          <cell r="B8527"/>
          <cell r="C8527"/>
          <cell r="D8527"/>
          <cell r="E8527"/>
        </row>
        <row r="8528">
          <cell r="A8528"/>
          <cell r="B8528"/>
          <cell r="C8528"/>
          <cell r="D8528"/>
          <cell r="E8528"/>
        </row>
        <row r="8529">
          <cell r="A8529"/>
          <cell r="B8529"/>
          <cell r="C8529"/>
          <cell r="D8529"/>
          <cell r="E8529"/>
        </row>
        <row r="8530">
          <cell r="A8530"/>
          <cell r="B8530"/>
          <cell r="C8530"/>
          <cell r="D8530"/>
          <cell r="E8530"/>
        </row>
        <row r="8531">
          <cell r="A8531"/>
          <cell r="B8531"/>
          <cell r="C8531"/>
          <cell r="D8531"/>
          <cell r="E8531"/>
        </row>
        <row r="8532">
          <cell r="A8532"/>
          <cell r="B8532"/>
          <cell r="C8532"/>
          <cell r="D8532"/>
          <cell r="E8532"/>
        </row>
        <row r="8533">
          <cell r="A8533"/>
          <cell r="B8533"/>
          <cell r="C8533"/>
          <cell r="D8533"/>
          <cell r="E8533"/>
        </row>
        <row r="8534">
          <cell r="A8534"/>
          <cell r="B8534"/>
          <cell r="C8534"/>
          <cell r="D8534"/>
          <cell r="E8534"/>
        </row>
        <row r="8535">
          <cell r="A8535"/>
          <cell r="B8535"/>
          <cell r="C8535"/>
          <cell r="D8535"/>
          <cell r="E8535"/>
        </row>
        <row r="8536">
          <cell r="A8536"/>
          <cell r="B8536"/>
          <cell r="C8536"/>
          <cell r="D8536"/>
          <cell r="E8536"/>
        </row>
        <row r="8537">
          <cell r="A8537"/>
          <cell r="B8537"/>
          <cell r="C8537"/>
          <cell r="D8537"/>
          <cell r="E8537"/>
        </row>
        <row r="8538">
          <cell r="A8538"/>
          <cell r="B8538"/>
          <cell r="C8538"/>
          <cell r="D8538"/>
          <cell r="E8538"/>
        </row>
        <row r="8539">
          <cell r="A8539"/>
          <cell r="B8539"/>
          <cell r="C8539"/>
          <cell r="D8539"/>
          <cell r="E8539"/>
        </row>
        <row r="8540">
          <cell r="A8540"/>
          <cell r="B8540"/>
          <cell r="C8540"/>
          <cell r="D8540"/>
          <cell r="E8540"/>
        </row>
        <row r="8541">
          <cell r="A8541"/>
          <cell r="B8541"/>
          <cell r="C8541"/>
          <cell r="D8541"/>
          <cell r="E8541"/>
        </row>
        <row r="8542">
          <cell r="A8542"/>
          <cell r="B8542"/>
          <cell r="C8542"/>
          <cell r="D8542"/>
          <cell r="E8542"/>
        </row>
        <row r="8543">
          <cell r="A8543"/>
          <cell r="B8543"/>
          <cell r="C8543"/>
          <cell r="D8543"/>
          <cell r="E8543"/>
        </row>
        <row r="8544">
          <cell r="A8544"/>
          <cell r="B8544"/>
          <cell r="C8544"/>
          <cell r="D8544"/>
          <cell r="E8544"/>
        </row>
        <row r="8545">
          <cell r="A8545"/>
          <cell r="B8545"/>
          <cell r="C8545"/>
          <cell r="D8545"/>
          <cell r="E8545"/>
        </row>
        <row r="8546">
          <cell r="A8546"/>
          <cell r="B8546"/>
          <cell r="C8546"/>
          <cell r="D8546"/>
          <cell r="E8546"/>
        </row>
        <row r="8547">
          <cell r="A8547"/>
          <cell r="B8547"/>
          <cell r="C8547"/>
          <cell r="D8547"/>
          <cell r="E8547"/>
        </row>
        <row r="8548">
          <cell r="A8548"/>
          <cell r="B8548"/>
          <cell r="C8548"/>
          <cell r="D8548"/>
          <cell r="E8548"/>
        </row>
        <row r="8549">
          <cell r="A8549"/>
          <cell r="B8549"/>
          <cell r="C8549"/>
          <cell r="D8549"/>
          <cell r="E8549"/>
        </row>
        <row r="8550">
          <cell r="A8550"/>
          <cell r="B8550"/>
          <cell r="C8550"/>
          <cell r="D8550"/>
          <cell r="E8550"/>
        </row>
        <row r="8551">
          <cell r="A8551"/>
          <cell r="B8551"/>
          <cell r="C8551"/>
          <cell r="D8551"/>
          <cell r="E8551"/>
        </row>
        <row r="8552">
          <cell r="A8552"/>
          <cell r="B8552"/>
          <cell r="C8552"/>
          <cell r="D8552"/>
          <cell r="E8552"/>
        </row>
        <row r="8553">
          <cell r="A8553"/>
          <cell r="B8553"/>
          <cell r="C8553"/>
          <cell r="D8553"/>
          <cell r="E8553"/>
        </row>
        <row r="8554">
          <cell r="A8554"/>
          <cell r="B8554"/>
          <cell r="C8554"/>
          <cell r="D8554"/>
          <cell r="E8554"/>
        </row>
        <row r="8555">
          <cell r="A8555"/>
          <cell r="B8555"/>
          <cell r="C8555"/>
          <cell r="D8555"/>
          <cell r="E8555"/>
        </row>
        <row r="8556">
          <cell r="A8556"/>
          <cell r="B8556"/>
          <cell r="C8556"/>
          <cell r="D8556"/>
          <cell r="E8556"/>
        </row>
        <row r="8557">
          <cell r="A8557"/>
          <cell r="B8557"/>
          <cell r="C8557"/>
          <cell r="D8557"/>
          <cell r="E8557"/>
        </row>
        <row r="8558">
          <cell r="A8558"/>
          <cell r="B8558"/>
          <cell r="C8558"/>
          <cell r="D8558"/>
          <cell r="E8558"/>
        </row>
        <row r="8559">
          <cell r="A8559"/>
          <cell r="B8559"/>
          <cell r="C8559"/>
          <cell r="D8559"/>
          <cell r="E8559"/>
        </row>
        <row r="8560">
          <cell r="A8560"/>
          <cell r="B8560"/>
          <cell r="C8560"/>
          <cell r="D8560"/>
          <cell r="E8560"/>
        </row>
        <row r="8561">
          <cell r="A8561"/>
          <cell r="B8561"/>
          <cell r="C8561"/>
          <cell r="D8561"/>
          <cell r="E8561"/>
        </row>
        <row r="8562">
          <cell r="A8562"/>
          <cell r="B8562"/>
          <cell r="C8562"/>
          <cell r="D8562"/>
          <cell r="E8562"/>
        </row>
        <row r="8563">
          <cell r="A8563"/>
          <cell r="B8563"/>
          <cell r="C8563"/>
          <cell r="D8563"/>
          <cell r="E8563"/>
        </row>
        <row r="8564">
          <cell r="A8564"/>
          <cell r="B8564"/>
          <cell r="C8564"/>
          <cell r="D8564"/>
          <cell r="E8564"/>
        </row>
        <row r="8565">
          <cell r="A8565"/>
          <cell r="B8565"/>
          <cell r="C8565"/>
          <cell r="D8565"/>
          <cell r="E8565"/>
        </row>
        <row r="8566">
          <cell r="A8566"/>
          <cell r="B8566"/>
          <cell r="C8566"/>
          <cell r="D8566"/>
          <cell r="E8566"/>
        </row>
        <row r="8567">
          <cell r="A8567"/>
          <cell r="B8567"/>
          <cell r="C8567"/>
          <cell r="D8567"/>
          <cell r="E8567"/>
        </row>
        <row r="8568">
          <cell r="A8568"/>
          <cell r="B8568"/>
          <cell r="C8568"/>
          <cell r="D8568"/>
          <cell r="E8568"/>
        </row>
        <row r="8569">
          <cell r="A8569"/>
          <cell r="B8569"/>
          <cell r="C8569"/>
          <cell r="D8569"/>
          <cell r="E8569"/>
        </row>
        <row r="8570">
          <cell r="A8570"/>
          <cell r="B8570"/>
          <cell r="C8570"/>
          <cell r="D8570"/>
          <cell r="E8570"/>
        </row>
        <row r="8571">
          <cell r="A8571"/>
          <cell r="B8571"/>
          <cell r="C8571"/>
          <cell r="D8571"/>
          <cell r="E8571"/>
        </row>
        <row r="8572">
          <cell r="A8572"/>
          <cell r="B8572"/>
          <cell r="C8572"/>
          <cell r="D8572"/>
          <cell r="E8572"/>
        </row>
        <row r="8573">
          <cell r="A8573"/>
          <cell r="B8573"/>
          <cell r="C8573"/>
          <cell r="D8573"/>
          <cell r="E8573"/>
        </row>
        <row r="8574">
          <cell r="A8574"/>
          <cell r="B8574"/>
          <cell r="C8574"/>
          <cell r="D8574"/>
          <cell r="E8574"/>
        </row>
        <row r="8575">
          <cell r="A8575"/>
          <cell r="B8575"/>
          <cell r="C8575"/>
          <cell r="D8575"/>
          <cell r="E8575"/>
        </row>
        <row r="8576">
          <cell r="A8576"/>
          <cell r="B8576"/>
          <cell r="C8576"/>
          <cell r="D8576"/>
          <cell r="E8576"/>
        </row>
        <row r="8577">
          <cell r="A8577"/>
          <cell r="B8577"/>
          <cell r="C8577"/>
          <cell r="D8577"/>
          <cell r="E8577"/>
        </row>
        <row r="8578">
          <cell r="A8578"/>
          <cell r="B8578"/>
          <cell r="C8578"/>
          <cell r="D8578"/>
          <cell r="E8578"/>
        </row>
        <row r="8579">
          <cell r="A8579"/>
          <cell r="B8579"/>
          <cell r="C8579"/>
          <cell r="D8579"/>
          <cell r="E8579"/>
        </row>
        <row r="8580">
          <cell r="A8580"/>
          <cell r="B8580"/>
          <cell r="C8580"/>
          <cell r="D8580"/>
          <cell r="E8580"/>
        </row>
        <row r="8581">
          <cell r="A8581"/>
          <cell r="B8581"/>
          <cell r="C8581"/>
          <cell r="D8581"/>
          <cell r="E8581"/>
        </row>
        <row r="8582">
          <cell r="A8582"/>
          <cell r="B8582"/>
          <cell r="C8582"/>
          <cell r="D8582"/>
          <cell r="E8582"/>
        </row>
        <row r="8583">
          <cell r="A8583"/>
          <cell r="B8583"/>
          <cell r="C8583"/>
          <cell r="D8583"/>
          <cell r="E8583"/>
        </row>
        <row r="8584">
          <cell r="A8584"/>
          <cell r="B8584"/>
          <cell r="C8584"/>
          <cell r="D8584"/>
          <cell r="E8584"/>
        </row>
        <row r="8585">
          <cell r="A8585"/>
          <cell r="B8585"/>
          <cell r="C8585"/>
          <cell r="D8585"/>
          <cell r="E8585"/>
        </row>
        <row r="8586">
          <cell r="A8586"/>
          <cell r="B8586"/>
          <cell r="C8586"/>
          <cell r="D8586"/>
          <cell r="E8586"/>
        </row>
        <row r="8587">
          <cell r="A8587"/>
          <cell r="B8587"/>
          <cell r="C8587"/>
          <cell r="D8587"/>
          <cell r="E8587"/>
        </row>
        <row r="8588">
          <cell r="A8588"/>
          <cell r="B8588"/>
          <cell r="C8588"/>
          <cell r="D8588"/>
          <cell r="E8588"/>
        </row>
        <row r="8589">
          <cell r="A8589"/>
          <cell r="B8589"/>
          <cell r="C8589"/>
          <cell r="D8589"/>
          <cell r="E8589"/>
        </row>
        <row r="8590">
          <cell r="A8590"/>
          <cell r="B8590"/>
          <cell r="C8590"/>
          <cell r="D8590"/>
          <cell r="E8590"/>
        </row>
        <row r="8591">
          <cell r="A8591"/>
          <cell r="B8591"/>
          <cell r="C8591"/>
          <cell r="D8591"/>
          <cell r="E8591"/>
        </row>
        <row r="8592">
          <cell r="A8592"/>
          <cell r="B8592"/>
          <cell r="C8592"/>
          <cell r="D8592"/>
          <cell r="E8592"/>
        </row>
        <row r="8593">
          <cell r="A8593"/>
          <cell r="B8593"/>
          <cell r="C8593"/>
          <cell r="D8593"/>
          <cell r="E8593"/>
        </row>
        <row r="8594">
          <cell r="A8594"/>
          <cell r="B8594"/>
          <cell r="C8594"/>
          <cell r="D8594"/>
          <cell r="E8594"/>
        </row>
        <row r="8595">
          <cell r="A8595"/>
          <cell r="B8595"/>
          <cell r="C8595"/>
          <cell r="D8595"/>
          <cell r="E8595"/>
        </row>
        <row r="8596">
          <cell r="A8596"/>
          <cell r="B8596"/>
          <cell r="C8596"/>
          <cell r="D8596"/>
          <cell r="E8596"/>
        </row>
        <row r="8597">
          <cell r="A8597"/>
          <cell r="B8597"/>
          <cell r="C8597"/>
          <cell r="D8597"/>
          <cell r="E8597"/>
        </row>
        <row r="8598">
          <cell r="A8598"/>
          <cell r="B8598"/>
          <cell r="C8598"/>
          <cell r="D8598"/>
          <cell r="E8598"/>
        </row>
        <row r="8599">
          <cell r="A8599"/>
          <cell r="B8599"/>
          <cell r="C8599"/>
          <cell r="D8599"/>
          <cell r="E8599"/>
        </row>
        <row r="8600">
          <cell r="A8600"/>
          <cell r="B8600"/>
          <cell r="C8600"/>
          <cell r="D8600"/>
          <cell r="E8600"/>
        </row>
        <row r="8601">
          <cell r="A8601"/>
          <cell r="B8601"/>
          <cell r="C8601"/>
          <cell r="D8601"/>
          <cell r="E8601"/>
        </row>
        <row r="8602">
          <cell r="A8602"/>
          <cell r="B8602"/>
          <cell r="C8602"/>
          <cell r="D8602"/>
          <cell r="E8602"/>
        </row>
        <row r="8603">
          <cell r="A8603"/>
          <cell r="B8603"/>
          <cell r="C8603"/>
          <cell r="D8603"/>
          <cell r="E8603"/>
        </row>
        <row r="8604">
          <cell r="A8604"/>
          <cell r="B8604"/>
          <cell r="C8604"/>
          <cell r="D8604"/>
          <cell r="E8604"/>
        </row>
        <row r="8605">
          <cell r="A8605"/>
          <cell r="B8605"/>
          <cell r="C8605"/>
          <cell r="D8605"/>
          <cell r="E8605"/>
        </row>
        <row r="8606">
          <cell r="A8606"/>
          <cell r="B8606"/>
          <cell r="C8606"/>
          <cell r="D8606"/>
          <cell r="E8606"/>
        </row>
        <row r="8607">
          <cell r="A8607"/>
          <cell r="B8607"/>
          <cell r="C8607"/>
          <cell r="D8607"/>
          <cell r="E8607"/>
        </row>
        <row r="8608">
          <cell r="A8608"/>
          <cell r="B8608"/>
          <cell r="C8608"/>
          <cell r="D8608"/>
          <cell r="E8608"/>
        </row>
        <row r="8609">
          <cell r="A8609"/>
          <cell r="B8609"/>
          <cell r="C8609"/>
          <cell r="D8609"/>
          <cell r="E8609"/>
        </row>
        <row r="8610">
          <cell r="A8610"/>
          <cell r="B8610"/>
          <cell r="C8610"/>
          <cell r="D8610"/>
          <cell r="E8610"/>
        </row>
        <row r="8611">
          <cell r="A8611"/>
          <cell r="B8611"/>
          <cell r="C8611"/>
          <cell r="D8611"/>
          <cell r="E8611"/>
        </row>
        <row r="8612">
          <cell r="A8612"/>
          <cell r="B8612"/>
          <cell r="C8612"/>
          <cell r="D8612"/>
          <cell r="E8612"/>
        </row>
        <row r="8613">
          <cell r="A8613"/>
          <cell r="B8613"/>
          <cell r="C8613"/>
          <cell r="D8613"/>
          <cell r="E8613"/>
        </row>
        <row r="8614">
          <cell r="A8614"/>
          <cell r="B8614"/>
          <cell r="C8614"/>
          <cell r="D8614"/>
          <cell r="E8614"/>
        </row>
        <row r="8615">
          <cell r="A8615"/>
          <cell r="B8615"/>
          <cell r="C8615"/>
          <cell r="D8615"/>
          <cell r="E8615"/>
        </row>
        <row r="8616">
          <cell r="A8616"/>
          <cell r="B8616"/>
          <cell r="C8616"/>
          <cell r="D8616"/>
          <cell r="E8616"/>
        </row>
        <row r="8617">
          <cell r="A8617"/>
          <cell r="B8617"/>
          <cell r="C8617"/>
          <cell r="D8617"/>
          <cell r="E8617"/>
        </row>
        <row r="8618">
          <cell r="A8618"/>
          <cell r="B8618"/>
          <cell r="C8618"/>
          <cell r="D8618"/>
          <cell r="E8618"/>
        </row>
        <row r="8619">
          <cell r="A8619"/>
          <cell r="B8619"/>
          <cell r="C8619"/>
          <cell r="D8619"/>
          <cell r="E8619"/>
        </row>
        <row r="8620">
          <cell r="A8620"/>
          <cell r="B8620"/>
          <cell r="C8620"/>
          <cell r="D8620"/>
          <cell r="E8620"/>
        </row>
        <row r="8621">
          <cell r="A8621"/>
          <cell r="B8621"/>
          <cell r="C8621"/>
          <cell r="D8621"/>
          <cell r="E8621"/>
        </row>
        <row r="8622">
          <cell r="A8622"/>
          <cell r="B8622"/>
          <cell r="C8622"/>
          <cell r="D8622"/>
          <cell r="E8622"/>
        </row>
        <row r="8623">
          <cell r="A8623"/>
          <cell r="B8623"/>
          <cell r="C8623"/>
          <cell r="D8623"/>
          <cell r="E8623"/>
        </row>
        <row r="8624">
          <cell r="A8624"/>
          <cell r="B8624"/>
          <cell r="C8624"/>
          <cell r="D8624"/>
          <cell r="E8624"/>
        </row>
        <row r="8625">
          <cell r="A8625"/>
          <cell r="B8625"/>
          <cell r="C8625"/>
          <cell r="D8625"/>
          <cell r="E8625"/>
        </row>
        <row r="8626">
          <cell r="A8626"/>
          <cell r="B8626"/>
          <cell r="C8626"/>
          <cell r="D8626"/>
          <cell r="E8626"/>
        </row>
        <row r="8627">
          <cell r="A8627"/>
          <cell r="B8627"/>
          <cell r="C8627"/>
          <cell r="D8627"/>
          <cell r="E8627"/>
        </row>
        <row r="8628">
          <cell r="A8628"/>
          <cell r="B8628"/>
          <cell r="C8628"/>
          <cell r="D8628"/>
          <cell r="E8628"/>
        </row>
        <row r="8629">
          <cell r="A8629"/>
          <cell r="B8629"/>
          <cell r="C8629"/>
          <cell r="D8629"/>
          <cell r="E8629"/>
        </row>
        <row r="8630">
          <cell r="A8630"/>
          <cell r="B8630"/>
          <cell r="C8630"/>
          <cell r="D8630"/>
          <cell r="E8630"/>
        </row>
        <row r="8631">
          <cell r="A8631"/>
          <cell r="B8631"/>
          <cell r="C8631"/>
          <cell r="D8631"/>
          <cell r="E8631"/>
        </row>
        <row r="8632">
          <cell r="A8632"/>
          <cell r="B8632"/>
          <cell r="C8632"/>
          <cell r="D8632"/>
          <cell r="E8632"/>
        </row>
        <row r="8633">
          <cell r="A8633"/>
          <cell r="B8633"/>
          <cell r="C8633"/>
          <cell r="D8633"/>
          <cell r="E8633"/>
        </row>
        <row r="8634">
          <cell r="A8634"/>
          <cell r="B8634"/>
          <cell r="C8634"/>
          <cell r="D8634"/>
          <cell r="E8634"/>
        </row>
        <row r="8635">
          <cell r="A8635"/>
          <cell r="B8635"/>
          <cell r="C8635"/>
          <cell r="D8635"/>
          <cell r="E8635"/>
        </row>
        <row r="8636">
          <cell r="A8636"/>
          <cell r="B8636"/>
          <cell r="C8636"/>
          <cell r="D8636"/>
          <cell r="E8636"/>
        </row>
        <row r="8637">
          <cell r="A8637"/>
          <cell r="B8637"/>
          <cell r="C8637"/>
          <cell r="D8637"/>
          <cell r="E8637"/>
        </row>
        <row r="8638">
          <cell r="A8638"/>
          <cell r="B8638"/>
          <cell r="C8638"/>
          <cell r="D8638"/>
          <cell r="E8638"/>
        </row>
        <row r="8639">
          <cell r="A8639"/>
          <cell r="B8639"/>
          <cell r="C8639"/>
          <cell r="D8639"/>
          <cell r="E8639"/>
        </row>
        <row r="8640">
          <cell r="A8640"/>
          <cell r="B8640"/>
          <cell r="C8640"/>
          <cell r="D8640"/>
          <cell r="E8640"/>
        </row>
        <row r="8641">
          <cell r="A8641"/>
          <cell r="B8641"/>
          <cell r="C8641"/>
          <cell r="D8641"/>
          <cell r="E8641"/>
        </row>
        <row r="8642">
          <cell r="A8642"/>
          <cell r="B8642"/>
          <cell r="C8642"/>
          <cell r="D8642"/>
          <cell r="E8642"/>
        </row>
        <row r="8643">
          <cell r="A8643"/>
          <cell r="B8643"/>
          <cell r="C8643"/>
          <cell r="D8643"/>
          <cell r="E8643"/>
        </row>
        <row r="8644">
          <cell r="A8644"/>
          <cell r="B8644"/>
          <cell r="C8644"/>
          <cell r="D8644"/>
          <cell r="E8644"/>
        </row>
        <row r="8645">
          <cell r="A8645"/>
          <cell r="B8645"/>
          <cell r="C8645"/>
          <cell r="D8645"/>
          <cell r="E8645"/>
        </row>
        <row r="8646">
          <cell r="A8646"/>
          <cell r="B8646"/>
          <cell r="C8646"/>
          <cell r="D8646"/>
          <cell r="E8646"/>
        </row>
        <row r="8647">
          <cell r="A8647"/>
          <cell r="B8647"/>
          <cell r="C8647"/>
          <cell r="D8647"/>
          <cell r="E8647"/>
        </row>
        <row r="8648">
          <cell r="A8648"/>
          <cell r="B8648"/>
          <cell r="C8648"/>
          <cell r="D8648"/>
          <cell r="E8648"/>
        </row>
        <row r="8649">
          <cell r="A8649"/>
          <cell r="B8649"/>
          <cell r="C8649"/>
          <cell r="D8649"/>
          <cell r="E8649"/>
        </row>
        <row r="8650">
          <cell r="A8650"/>
          <cell r="B8650"/>
          <cell r="C8650"/>
          <cell r="D8650"/>
          <cell r="E8650"/>
        </row>
        <row r="8651">
          <cell r="A8651"/>
          <cell r="B8651"/>
          <cell r="C8651"/>
          <cell r="D8651"/>
          <cell r="E8651"/>
        </row>
        <row r="8652">
          <cell r="A8652"/>
          <cell r="B8652"/>
          <cell r="C8652"/>
          <cell r="D8652"/>
          <cell r="E8652"/>
        </row>
        <row r="8653">
          <cell r="A8653"/>
          <cell r="B8653"/>
          <cell r="C8653"/>
          <cell r="D8653"/>
          <cell r="E8653"/>
        </row>
        <row r="8654">
          <cell r="A8654"/>
          <cell r="B8654"/>
          <cell r="C8654"/>
          <cell r="D8654"/>
          <cell r="E8654"/>
        </row>
        <row r="8655">
          <cell r="A8655"/>
          <cell r="B8655"/>
          <cell r="C8655"/>
          <cell r="D8655"/>
          <cell r="E8655"/>
        </row>
        <row r="8656">
          <cell r="A8656"/>
          <cell r="B8656"/>
          <cell r="C8656"/>
          <cell r="D8656"/>
          <cell r="E8656"/>
        </row>
        <row r="8657">
          <cell r="A8657"/>
          <cell r="B8657"/>
          <cell r="C8657"/>
          <cell r="D8657"/>
          <cell r="E8657"/>
        </row>
        <row r="8658">
          <cell r="A8658"/>
          <cell r="B8658"/>
          <cell r="C8658"/>
          <cell r="D8658"/>
          <cell r="E8658"/>
        </row>
        <row r="8659">
          <cell r="A8659"/>
          <cell r="B8659"/>
          <cell r="C8659"/>
          <cell r="D8659"/>
          <cell r="E8659"/>
        </row>
        <row r="8660">
          <cell r="A8660"/>
          <cell r="B8660"/>
          <cell r="C8660"/>
          <cell r="D8660"/>
          <cell r="E8660"/>
        </row>
        <row r="8661">
          <cell r="A8661"/>
          <cell r="B8661"/>
          <cell r="C8661"/>
          <cell r="D8661"/>
          <cell r="E8661"/>
        </row>
        <row r="8662">
          <cell r="A8662"/>
          <cell r="B8662"/>
          <cell r="C8662"/>
          <cell r="D8662"/>
          <cell r="E8662"/>
        </row>
        <row r="8663">
          <cell r="A8663"/>
          <cell r="B8663"/>
          <cell r="C8663"/>
          <cell r="D8663"/>
          <cell r="E8663"/>
        </row>
        <row r="8664">
          <cell r="A8664"/>
          <cell r="B8664"/>
          <cell r="C8664"/>
          <cell r="D8664"/>
          <cell r="E8664"/>
        </row>
        <row r="8665">
          <cell r="A8665"/>
          <cell r="B8665"/>
          <cell r="C8665"/>
          <cell r="D8665"/>
          <cell r="E8665"/>
        </row>
        <row r="8666">
          <cell r="A8666"/>
          <cell r="B8666"/>
          <cell r="C8666"/>
          <cell r="D8666"/>
          <cell r="E8666"/>
        </row>
        <row r="8667">
          <cell r="A8667"/>
          <cell r="B8667"/>
          <cell r="C8667"/>
          <cell r="D8667"/>
          <cell r="E8667"/>
        </row>
        <row r="8668">
          <cell r="A8668"/>
          <cell r="B8668"/>
          <cell r="C8668"/>
          <cell r="D8668"/>
          <cell r="E8668"/>
        </row>
        <row r="8669">
          <cell r="A8669"/>
          <cell r="B8669"/>
          <cell r="C8669"/>
          <cell r="D8669"/>
          <cell r="E8669"/>
        </row>
        <row r="8670">
          <cell r="A8670"/>
          <cell r="B8670"/>
          <cell r="C8670"/>
          <cell r="D8670"/>
          <cell r="E8670"/>
        </row>
        <row r="8671">
          <cell r="A8671"/>
          <cell r="B8671"/>
          <cell r="C8671"/>
          <cell r="D8671"/>
          <cell r="E8671"/>
        </row>
        <row r="8672">
          <cell r="A8672"/>
          <cell r="B8672"/>
          <cell r="C8672"/>
          <cell r="D8672"/>
          <cell r="E8672"/>
        </row>
        <row r="8673">
          <cell r="A8673"/>
          <cell r="B8673"/>
          <cell r="C8673"/>
          <cell r="D8673"/>
          <cell r="E8673"/>
        </row>
        <row r="8674">
          <cell r="A8674"/>
          <cell r="B8674"/>
          <cell r="C8674"/>
          <cell r="D8674"/>
          <cell r="E8674"/>
        </row>
        <row r="8675">
          <cell r="A8675"/>
          <cell r="B8675"/>
          <cell r="C8675"/>
          <cell r="D8675"/>
          <cell r="E8675"/>
        </row>
        <row r="8676">
          <cell r="A8676"/>
          <cell r="B8676"/>
          <cell r="C8676"/>
          <cell r="D8676"/>
          <cell r="E8676"/>
        </row>
        <row r="8677">
          <cell r="A8677"/>
          <cell r="B8677"/>
          <cell r="C8677"/>
          <cell r="D8677"/>
          <cell r="E8677"/>
        </row>
        <row r="8678">
          <cell r="A8678"/>
          <cell r="B8678"/>
          <cell r="C8678"/>
          <cell r="D8678"/>
          <cell r="E8678"/>
        </row>
        <row r="8679">
          <cell r="A8679"/>
          <cell r="B8679"/>
          <cell r="C8679"/>
          <cell r="D8679"/>
          <cell r="E8679"/>
        </row>
        <row r="8680">
          <cell r="A8680"/>
          <cell r="B8680"/>
          <cell r="C8680"/>
          <cell r="D8680"/>
          <cell r="E8680"/>
        </row>
        <row r="8681">
          <cell r="A8681"/>
          <cell r="B8681"/>
          <cell r="C8681"/>
          <cell r="D8681"/>
          <cell r="E8681"/>
        </row>
        <row r="8682">
          <cell r="A8682"/>
          <cell r="B8682"/>
          <cell r="C8682"/>
          <cell r="D8682"/>
          <cell r="E8682"/>
        </row>
        <row r="8683">
          <cell r="A8683"/>
          <cell r="B8683"/>
          <cell r="C8683"/>
          <cell r="D8683"/>
          <cell r="E8683"/>
        </row>
        <row r="8684">
          <cell r="A8684"/>
          <cell r="B8684"/>
          <cell r="C8684"/>
          <cell r="D8684"/>
          <cell r="E8684"/>
        </row>
        <row r="8685">
          <cell r="A8685"/>
          <cell r="B8685"/>
          <cell r="C8685"/>
          <cell r="D8685"/>
          <cell r="E8685"/>
        </row>
        <row r="8686">
          <cell r="A8686"/>
          <cell r="B8686"/>
          <cell r="C8686"/>
          <cell r="D8686"/>
          <cell r="E8686"/>
        </row>
        <row r="8687">
          <cell r="A8687"/>
          <cell r="B8687"/>
          <cell r="C8687"/>
          <cell r="D8687"/>
          <cell r="E8687"/>
        </row>
        <row r="8688">
          <cell r="A8688"/>
          <cell r="B8688"/>
          <cell r="C8688"/>
          <cell r="D8688"/>
          <cell r="E8688"/>
        </row>
        <row r="8689">
          <cell r="A8689"/>
          <cell r="B8689"/>
          <cell r="C8689"/>
          <cell r="D8689"/>
          <cell r="E8689"/>
        </row>
        <row r="8690">
          <cell r="A8690"/>
          <cell r="B8690"/>
          <cell r="C8690"/>
          <cell r="D8690"/>
          <cell r="E8690"/>
        </row>
        <row r="8691">
          <cell r="A8691"/>
          <cell r="B8691"/>
          <cell r="C8691"/>
          <cell r="D8691"/>
          <cell r="E8691"/>
        </row>
        <row r="8692">
          <cell r="A8692"/>
          <cell r="B8692"/>
          <cell r="C8692"/>
          <cell r="D8692"/>
          <cell r="E8692"/>
        </row>
        <row r="8693">
          <cell r="A8693"/>
          <cell r="B8693"/>
          <cell r="C8693"/>
          <cell r="D8693"/>
          <cell r="E8693"/>
        </row>
        <row r="8694">
          <cell r="A8694"/>
          <cell r="B8694"/>
          <cell r="C8694"/>
          <cell r="D8694"/>
          <cell r="E8694"/>
        </row>
        <row r="8695">
          <cell r="A8695"/>
          <cell r="B8695"/>
          <cell r="C8695"/>
          <cell r="D8695"/>
          <cell r="E8695"/>
        </row>
        <row r="8696">
          <cell r="A8696"/>
          <cell r="B8696"/>
          <cell r="C8696"/>
          <cell r="D8696"/>
          <cell r="E8696"/>
        </row>
        <row r="8697">
          <cell r="A8697"/>
          <cell r="B8697"/>
          <cell r="C8697"/>
          <cell r="D8697"/>
          <cell r="E8697"/>
        </row>
        <row r="8698">
          <cell r="A8698"/>
          <cell r="B8698"/>
          <cell r="C8698"/>
          <cell r="D8698"/>
          <cell r="E8698"/>
        </row>
        <row r="8699">
          <cell r="A8699"/>
          <cell r="B8699"/>
          <cell r="C8699"/>
          <cell r="D8699"/>
          <cell r="E8699"/>
        </row>
        <row r="8700">
          <cell r="A8700"/>
          <cell r="B8700"/>
          <cell r="C8700"/>
          <cell r="D8700"/>
          <cell r="E8700"/>
        </row>
        <row r="8701">
          <cell r="A8701"/>
          <cell r="B8701"/>
          <cell r="C8701"/>
          <cell r="D8701"/>
          <cell r="E8701"/>
        </row>
        <row r="8702">
          <cell r="A8702"/>
          <cell r="B8702"/>
          <cell r="C8702"/>
          <cell r="D8702"/>
          <cell r="E8702"/>
        </row>
        <row r="8703">
          <cell r="A8703"/>
          <cell r="B8703"/>
          <cell r="C8703"/>
          <cell r="D8703"/>
          <cell r="E8703"/>
        </row>
        <row r="8704">
          <cell r="A8704"/>
          <cell r="B8704"/>
          <cell r="C8704"/>
          <cell r="D8704"/>
          <cell r="E8704"/>
        </row>
        <row r="8705">
          <cell r="A8705"/>
          <cell r="B8705"/>
          <cell r="C8705"/>
          <cell r="D8705"/>
          <cell r="E8705"/>
        </row>
        <row r="8706">
          <cell r="A8706"/>
          <cell r="B8706"/>
          <cell r="C8706"/>
          <cell r="D8706"/>
          <cell r="E8706"/>
        </row>
        <row r="8707">
          <cell r="A8707"/>
          <cell r="B8707"/>
          <cell r="C8707"/>
          <cell r="D8707"/>
          <cell r="E8707"/>
        </row>
        <row r="8708">
          <cell r="A8708"/>
          <cell r="B8708"/>
          <cell r="C8708"/>
          <cell r="D8708"/>
          <cell r="E8708"/>
        </row>
        <row r="8709">
          <cell r="A8709"/>
          <cell r="B8709"/>
          <cell r="C8709"/>
          <cell r="D8709"/>
          <cell r="E8709"/>
        </row>
        <row r="8710">
          <cell r="A8710"/>
          <cell r="B8710"/>
          <cell r="C8710"/>
          <cell r="D8710"/>
          <cell r="E8710"/>
        </row>
        <row r="8711">
          <cell r="A8711"/>
          <cell r="B8711"/>
          <cell r="C8711"/>
          <cell r="D8711"/>
          <cell r="E8711"/>
        </row>
        <row r="8712">
          <cell r="A8712"/>
          <cell r="B8712"/>
          <cell r="C8712"/>
          <cell r="D8712"/>
          <cell r="E8712"/>
        </row>
        <row r="8713">
          <cell r="A8713"/>
          <cell r="B8713"/>
          <cell r="C8713"/>
          <cell r="D8713"/>
          <cell r="E8713"/>
        </row>
        <row r="8714">
          <cell r="A8714"/>
          <cell r="B8714"/>
          <cell r="C8714"/>
          <cell r="D8714"/>
          <cell r="E8714"/>
        </row>
        <row r="8715">
          <cell r="A8715"/>
          <cell r="B8715"/>
          <cell r="C8715"/>
          <cell r="D8715"/>
          <cell r="E8715"/>
        </row>
        <row r="8716">
          <cell r="A8716"/>
          <cell r="B8716"/>
          <cell r="C8716"/>
          <cell r="D8716"/>
          <cell r="E8716"/>
        </row>
        <row r="8717">
          <cell r="A8717"/>
          <cell r="B8717"/>
          <cell r="C8717"/>
          <cell r="D8717"/>
          <cell r="E8717"/>
        </row>
        <row r="8718">
          <cell r="A8718"/>
          <cell r="B8718"/>
          <cell r="C8718"/>
          <cell r="D8718"/>
          <cell r="E8718"/>
        </row>
        <row r="8719">
          <cell r="A8719"/>
          <cell r="B8719"/>
          <cell r="C8719"/>
          <cell r="D8719"/>
          <cell r="E8719"/>
        </row>
        <row r="8720">
          <cell r="A8720"/>
          <cell r="B8720"/>
          <cell r="C8720"/>
          <cell r="D8720"/>
          <cell r="E8720"/>
        </row>
        <row r="8721">
          <cell r="A8721"/>
          <cell r="B8721"/>
          <cell r="C8721"/>
          <cell r="D8721"/>
          <cell r="E8721"/>
        </row>
        <row r="8722">
          <cell r="A8722"/>
          <cell r="B8722"/>
          <cell r="C8722"/>
          <cell r="D8722"/>
          <cell r="E8722"/>
        </row>
        <row r="8723">
          <cell r="A8723"/>
          <cell r="B8723"/>
          <cell r="C8723"/>
          <cell r="D8723"/>
          <cell r="E8723"/>
        </row>
        <row r="8724">
          <cell r="A8724"/>
          <cell r="B8724"/>
          <cell r="C8724"/>
          <cell r="D8724"/>
          <cell r="E8724"/>
        </row>
        <row r="8725">
          <cell r="A8725"/>
          <cell r="B8725"/>
          <cell r="C8725"/>
          <cell r="D8725"/>
          <cell r="E8725"/>
        </row>
        <row r="8726">
          <cell r="A8726"/>
          <cell r="B8726"/>
          <cell r="C8726"/>
          <cell r="D8726"/>
          <cell r="E8726"/>
        </row>
        <row r="8727">
          <cell r="A8727"/>
          <cell r="B8727"/>
          <cell r="C8727"/>
          <cell r="D8727"/>
          <cell r="E8727"/>
        </row>
        <row r="8728">
          <cell r="A8728"/>
          <cell r="B8728"/>
          <cell r="C8728"/>
          <cell r="D8728"/>
          <cell r="E8728"/>
        </row>
        <row r="8729">
          <cell r="A8729"/>
          <cell r="B8729"/>
          <cell r="C8729"/>
          <cell r="D8729"/>
          <cell r="E8729"/>
        </row>
        <row r="8730">
          <cell r="A8730"/>
          <cell r="B8730"/>
          <cell r="C8730"/>
          <cell r="D8730"/>
          <cell r="E8730"/>
        </row>
        <row r="8731">
          <cell r="A8731"/>
          <cell r="B8731"/>
          <cell r="C8731"/>
          <cell r="D8731"/>
          <cell r="E8731"/>
        </row>
        <row r="8732">
          <cell r="A8732"/>
          <cell r="B8732"/>
          <cell r="C8732"/>
          <cell r="D8732"/>
          <cell r="E8732"/>
        </row>
        <row r="8733">
          <cell r="A8733"/>
          <cell r="B8733"/>
          <cell r="C8733"/>
          <cell r="D8733"/>
          <cell r="E8733"/>
        </row>
        <row r="8734">
          <cell r="A8734"/>
          <cell r="B8734"/>
          <cell r="C8734"/>
          <cell r="D8734"/>
          <cell r="E8734"/>
        </row>
        <row r="8735">
          <cell r="A8735"/>
          <cell r="B8735"/>
          <cell r="C8735"/>
          <cell r="D8735"/>
          <cell r="E8735"/>
        </row>
        <row r="8736">
          <cell r="A8736"/>
          <cell r="B8736"/>
          <cell r="C8736"/>
          <cell r="D8736"/>
          <cell r="E8736"/>
        </row>
        <row r="8737">
          <cell r="A8737"/>
          <cell r="B8737"/>
          <cell r="C8737"/>
          <cell r="D8737"/>
          <cell r="E8737"/>
        </row>
        <row r="8738">
          <cell r="A8738"/>
          <cell r="B8738"/>
          <cell r="C8738"/>
          <cell r="D8738"/>
          <cell r="E8738"/>
        </row>
        <row r="8739">
          <cell r="A8739"/>
          <cell r="B8739"/>
          <cell r="C8739"/>
          <cell r="D8739"/>
          <cell r="E8739"/>
        </row>
        <row r="8740">
          <cell r="A8740"/>
          <cell r="B8740"/>
          <cell r="C8740"/>
          <cell r="D8740"/>
          <cell r="E8740"/>
        </row>
        <row r="8741">
          <cell r="A8741"/>
          <cell r="B8741"/>
          <cell r="C8741"/>
          <cell r="D8741"/>
          <cell r="E8741"/>
        </row>
        <row r="8742">
          <cell r="A8742"/>
          <cell r="B8742"/>
          <cell r="C8742"/>
          <cell r="D8742"/>
          <cell r="E8742"/>
        </row>
        <row r="8743">
          <cell r="A8743"/>
          <cell r="B8743"/>
          <cell r="C8743"/>
          <cell r="D8743"/>
          <cell r="E8743"/>
        </row>
        <row r="8744">
          <cell r="A8744"/>
          <cell r="B8744"/>
          <cell r="C8744"/>
          <cell r="D8744"/>
          <cell r="E8744"/>
        </row>
        <row r="8745">
          <cell r="A8745"/>
          <cell r="B8745"/>
          <cell r="C8745"/>
          <cell r="D8745"/>
          <cell r="E8745"/>
        </row>
        <row r="8746">
          <cell r="A8746"/>
          <cell r="B8746"/>
          <cell r="C8746"/>
          <cell r="D8746"/>
          <cell r="E8746"/>
        </row>
        <row r="8747">
          <cell r="A8747"/>
          <cell r="B8747"/>
          <cell r="C8747"/>
          <cell r="D8747"/>
          <cell r="E8747"/>
        </row>
        <row r="8748">
          <cell r="A8748"/>
          <cell r="B8748"/>
          <cell r="C8748"/>
          <cell r="D8748"/>
          <cell r="E8748"/>
        </row>
        <row r="8749">
          <cell r="A8749"/>
          <cell r="B8749"/>
          <cell r="C8749"/>
          <cell r="D8749"/>
          <cell r="E8749"/>
        </row>
        <row r="8750">
          <cell r="A8750"/>
          <cell r="B8750"/>
          <cell r="C8750"/>
          <cell r="D8750"/>
          <cell r="E8750"/>
        </row>
        <row r="8751">
          <cell r="A8751"/>
          <cell r="B8751"/>
          <cell r="C8751"/>
          <cell r="D8751"/>
          <cell r="E8751"/>
        </row>
        <row r="8752">
          <cell r="A8752"/>
          <cell r="B8752"/>
          <cell r="C8752"/>
          <cell r="D8752"/>
          <cell r="E8752"/>
        </row>
        <row r="8753">
          <cell r="A8753"/>
          <cell r="B8753"/>
          <cell r="C8753"/>
          <cell r="D8753"/>
          <cell r="E8753"/>
        </row>
        <row r="8754">
          <cell r="A8754"/>
          <cell r="B8754"/>
          <cell r="C8754"/>
          <cell r="D8754"/>
          <cell r="E8754"/>
        </row>
        <row r="8755">
          <cell r="A8755"/>
          <cell r="B8755"/>
          <cell r="C8755"/>
          <cell r="D8755"/>
          <cell r="E8755"/>
        </row>
        <row r="8756">
          <cell r="A8756"/>
          <cell r="B8756"/>
          <cell r="C8756"/>
          <cell r="D8756"/>
          <cell r="E8756"/>
        </row>
        <row r="8757">
          <cell r="A8757"/>
          <cell r="B8757"/>
          <cell r="C8757"/>
          <cell r="D8757"/>
          <cell r="E8757"/>
        </row>
        <row r="8758">
          <cell r="A8758"/>
          <cell r="B8758"/>
          <cell r="C8758"/>
          <cell r="D8758"/>
          <cell r="E8758"/>
        </row>
        <row r="8759">
          <cell r="A8759"/>
          <cell r="B8759"/>
          <cell r="C8759"/>
          <cell r="D8759"/>
          <cell r="E8759"/>
        </row>
        <row r="8760">
          <cell r="A8760"/>
          <cell r="B8760"/>
          <cell r="C8760"/>
          <cell r="D8760"/>
          <cell r="E8760"/>
        </row>
        <row r="8761">
          <cell r="A8761"/>
          <cell r="B8761"/>
          <cell r="C8761"/>
          <cell r="D8761"/>
          <cell r="E8761"/>
        </row>
        <row r="8762">
          <cell r="A8762"/>
          <cell r="B8762"/>
          <cell r="C8762"/>
          <cell r="D8762"/>
          <cell r="E8762"/>
        </row>
        <row r="8763">
          <cell r="A8763"/>
          <cell r="B8763"/>
          <cell r="C8763"/>
          <cell r="D8763"/>
          <cell r="E8763"/>
        </row>
        <row r="8764">
          <cell r="A8764"/>
          <cell r="B8764"/>
          <cell r="C8764"/>
          <cell r="D8764"/>
          <cell r="E8764"/>
        </row>
        <row r="8765">
          <cell r="A8765"/>
          <cell r="B8765"/>
          <cell r="C8765"/>
          <cell r="D8765"/>
          <cell r="E8765"/>
        </row>
        <row r="8766">
          <cell r="A8766"/>
          <cell r="B8766"/>
          <cell r="C8766"/>
          <cell r="D8766"/>
          <cell r="E8766"/>
        </row>
        <row r="8767">
          <cell r="A8767"/>
          <cell r="B8767"/>
          <cell r="C8767"/>
          <cell r="D8767"/>
          <cell r="E8767"/>
        </row>
        <row r="8768">
          <cell r="A8768"/>
          <cell r="B8768"/>
          <cell r="C8768"/>
          <cell r="D8768"/>
          <cell r="E8768"/>
        </row>
        <row r="8769">
          <cell r="A8769"/>
          <cell r="B8769"/>
          <cell r="C8769"/>
          <cell r="D8769"/>
          <cell r="E8769"/>
        </row>
        <row r="8770">
          <cell r="A8770"/>
          <cell r="B8770"/>
          <cell r="C8770"/>
          <cell r="D8770"/>
          <cell r="E8770"/>
        </row>
        <row r="8771">
          <cell r="A8771"/>
          <cell r="B8771"/>
          <cell r="C8771"/>
          <cell r="D8771"/>
          <cell r="E8771"/>
        </row>
        <row r="8772">
          <cell r="A8772"/>
          <cell r="B8772"/>
          <cell r="C8772"/>
          <cell r="D8772"/>
          <cell r="E8772"/>
        </row>
        <row r="8773">
          <cell r="A8773"/>
          <cell r="B8773"/>
          <cell r="C8773"/>
          <cell r="D8773"/>
          <cell r="E8773"/>
        </row>
        <row r="8774">
          <cell r="A8774"/>
          <cell r="B8774"/>
          <cell r="C8774"/>
          <cell r="D8774"/>
          <cell r="E8774"/>
        </row>
        <row r="8775">
          <cell r="A8775"/>
          <cell r="B8775"/>
          <cell r="C8775"/>
          <cell r="D8775"/>
          <cell r="E8775"/>
        </row>
        <row r="8776">
          <cell r="A8776"/>
          <cell r="B8776"/>
          <cell r="C8776"/>
          <cell r="D8776"/>
          <cell r="E8776"/>
        </row>
        <row r="8777">
          <cell r="A8777"/>
          <cell r="B8777"/>
          <cell r="C8777"/>
          <cell r="D8777"/>
          <cell r="E8777"/>
        </row>
        <row r="8778">
          <cell r="A8778"/>
          <cell r="B8778"/>
          <cell r="C8778"/>
          <cell r="D8778"/>
          <cell r="E8778"/>
        </row>
        <row r="8779">
          <cell r="A8779"/>
          <cell r="B8779"/>
          <cell r="C8779"/>
          <cell r="D8779"/>
          <cell r="E8779"/>
        </row>
        <row r="8780">
          <cell r="A8780"/>
          <cell r="B8780"/>
          <cell r="C8780"/>
          <cell r="D8780"/>
          <cell r="E8780"/>
        </row>
        <row r="8781">
          <cell r="A8781"/>
          <cell r="B8781"/>
          <cell r="C8781"/>
          <cell r="D8781"/>
          <cell r="E8781"/>
        </row>
        <row r="8782">
          <cell r="A8782"/>
          <cell r="B8782"/>
          <cell r="C8782"/>
          <cell r="D8782"/>
          <cell r="E8782"/>
        </row>
        <row r="8783">
          <cell r="A8783"/>
          <cell r="B8783"/>
          <cell r="C8783"/>
          <cell r="D8783"/>
          <cell r="E8783"/>
        </row>
        <row r="8784">
          <cell r="A8784"/>
          <cell r="B8784"/>
          <cell r="C8784"/>
          <cell r="D8784"/>
          <cell r="E8784"/>
        </row>
        <row r="8785">
          <cell r="A8785"/>
          <cell r="B8785"/>
          <cell r="C8785"/>
          <cell r="D8785"/>
          <cell r="E8785"/>
        </row>
        <row r="8786">
          <cell r="A8786"/>
          <cell r="B8786"/>
          <cell r="C8786"/>
          <cell r="D8786"/>
          <cell r="E8786"/>
        </row>
        <row r="8787">
          <cell r="A8787"/>
          <cell r="B8787"/>
          <cell r="C8787"/>
          <cell r="D8787"/>
          <cell r="E8787"/>
        </row>
        <row r="8788">
          <cell r="A8788"/>
          <cell r="B8788"/>
          <cell r="C8788"/>
          <cell r="D8788"/>
          <cell r="E8788"/>
        </row>
        <row r="8789">
          <cell r="A8789"/>
          <cell r="B8789"/>
          <cell r="C8789"/>
          <cell r="D8789"/>
          <cell r="E8789"/>
        </row>
        <row r="8790">
          <cell r="A8790"/>
          <cell r="B8790"/>
          <cell r="C8790"/>
          <cell r="D8790"/>
          <cell r="E8790"/>
        </row>
        <row r="8791">
          <cell r="A8791"/>
          <cell r="B8791"/>
          <cell r="C8791"/>
          <cell r="D8791"/>
          <cell r="E8791"/>
        </row>
        <row r="8792">
          <cell r="A8792"/>
          <cell r="B8792"/>
          <cell r="C8792"/>
          <cell r="D8792"/>
          <cell r="E8792"/>
        </row>
        <row r="8793">
          <cell r="A8793"/>
          <cell r="B8793"/>
          <cell r="C8793"/>
          <cell r="D8793"/>
          <cell r="E8793"/>
        </row>
        <row r="8794">
          <cell r="A8794"/>
          <cell r="B8794"/>
          <cell r="C8794"/>
          <cell r="D8794"/>
          <cell r="E8794"/>
        </row>
        <row r="8795">
          <cell r="A8795"/>
          <cell r="B8795"/>
          <cell r="C8795"/>
          <cell r="D8795"/>
          <cell r="E8795"/>
        </row>
        <row r="8796">
          <cell r="A8796"/>
          <cell r="B8796"/>
          <cell r="C8796"/>
          <cell r="D8796"/>
          <cell r="E8796"/>
        </row>
        <row r="8797">
          <cell r="A8797"/>
          <cell r="B8797"/>
          <cell r="C8797"/>
          <cell r="D8797"/>
          <cell r="E8797"/>
        </row>
        <row r="8798">
          <cell r="A8798"/>
          <cell r="B8798"/>
          <cell r="C8798"/>
          <cell r="D8798"/>
          <cell r="E8798"/>
        </row>
        <row r="8799">
          <cell r="A8799"/>
          <cell r="B8799"/>
          <cell r="C8799"/>
          <cell r="D8799"/>
          <cell r="E8799"/>
        </row>
        <row r="8800">
          <cell r="A8800"/>
          <cell r="B8800"/>
          <cell r="C8800"/>
          <cell r="D8800"/>
          <cell r="E8800"/>
        </row>
        <row r="8801">
          <cell r="A8801"/>
          <cell r="B8801"/>
          <cell r="C8801"/>
          <cell r="D8801"/>
          <cell r="E8801"/>
        </row>
        <row r="8802">
          <cell r="A8802"/>
          <cell r="B8802"/>
          <cell r="C8802"/>
          <cell r="D8802"/>
          <cell r="E8802"/>
        </row>
        <row r="8803">
          <cell r="A8803"/>
          <cell r="B8803"/>
          <cell r="C8803"/>
          <cell r="D8803"/>
          <cell r="E8803"/>
        </row>
        <row r="8804">
          <cell r="A8804"/>
          <cell r="B8804"/>
          <cell r="C8804"/>
          <cell r="D8804"/>
          <cell r="E8804"/>
        </row>
        <row r="8805">
          <cell r="A8805"/>
          <cell r="B8805"/>
          <cell r="C8805"/>
          <cell r="D8805"/>
          <cell r="E8805"/>
        </row>
        <row r="8806">
          <cell r="A8806"/>
          <cell r="B8806"/>
          <cell r="C8806"/>
          <cell r="D8806"/>
          <cell r="E8806"/>
        </row>
        <row r="8807">
          <cell r="A8807"/>
          <cell r="B8807"/>
          <cell r="C8807"/>
          <cell r="D8807"/>
          <cell r="E8807"/>
        </row>
        <row r="8808">
          <cell r="A8808"/>
          <cell r="B8808"/>
          <cell r="C8808"/>
          <cell r="D8808"/>
          <cell r="E8808"/>
        </row>
        <row r="8809">
          <cell r="A8809"/>
          <cell r="B8809"/>
          <cell r="C8809"/>
          <cell r="D8809"/>
          <cell r="E8809"/>
        </row>
        <row r="8810">
          <cell r="A8810"/>
          <cell r="B8810"/>
          <cell r="C8810"/>
          <cell r="D8810"/>
          <cell r="E8810"/>
        </row>
        <row r="8811">
          <cell r="A8811"/>
          <cell r="B8811"/>
          <cell r="C8811"/>
          <cell r="D8811"/>
          <cell r="E8811"/>
        </row>
        <row r="8812">
          <cell r="A8812"/>
          <cell r="B8812"/>
          <cell r="C8812"/>
          <cell r="D8812"/>
          <cell r="E8812"/>
        </row>
        <row r="8813">
          <cell r="A8813"/>
          <cell r="B8813"/>
          <cell r="C8813"/>
          <cell r="D8813"/>
          <cell r="E8813"/>
        </row>
        <row r="8814">
          <cell r="A8814"/>
          <cell r="B8814"/>
          <cell r="C8814"/>
          <cell r="D8814"/>
          <cell r="E8814"/>
        </row>
        <row r="8815">
          <cell r="A8815"/>
          <cell r="B8815"/>
          <cell r="C8815"/>
          <cell r="D8815"/>
          <cell r="E8815"/>
        </row>
        <row r="8816">
          <cell r="A8816"/>
          <cell r="B8816"/>
          <cell r="C8816"/>
          <cell r="D8816"/>
          <cell r="E8816"/>
        </row>
        <row r="8817">
          <cell r="A8817"/>
          <cell r="B8817"/>
          <cell r="C8817"/>
          <cell r="D8817"/>
          <cell r="E8817"/>
        </row>
        <row r="8818">
          <cell r="A8818"/>
          <cell r="B8818"/>
          <cell r="C8818"/>
          <cell r="D8818"/>
          <cell r="E8818"/>
        </row>
        <row r="8819">
          <cell r="A8819"/>
          <cell r="B8819"/>
          <cell r="C8819"/>
          <cell r="D8819"/>
          <cell r="E8819"/>
        </row>
        <row r="8820">
          <cell r="A8820"/>
          <cell r="B8820"/>
          <cell r="C8820"/>
          <cell r="D8820"/>
          <cell r="E8820"/>
        </row>
        <row r="8821">
          <cell r="A8821"/>
          <cell r="B8821"/>
          <cell r="C8821"/>
          <cell r="D8821"/>
          <cell r="E8821"/>
        </row>
        <row r="8822">
          <cell r="A8822"/>
          <cell r="B8822"/>
          <cell r="C8822"/>
          <cell r="D8822"/>
          <cell r="E8822"/>
        </row>
        <row r="8823">
          <cell r="A8823"/>
          <cell r="B8823"/>
          <cell r="C8823"/>
          <cell r="D8823"/>
          <cell r="E8823"/>
        </row>
        <row r="8824">
          <cell r="A8824"/>
          <cell r="B8824"/>
          <cell r="C8824"/>
          <cell r="D8824"/>
          <cell r="E8824"/>
        </row>
        <row r="8825">
          <cell r="A8825"/>
          <cell r="B8825"/>
          <cell r="C8825"/>
          <cell r="D8825"/>
          <cell r="E8825"/>
        </row>
        <row r="8826">
          <cell r="A8826"/>
          <cell r="B8826"/>
          <cell r="C8826"/>
          <cell r="D8826"/>
          <cell r="E8826"/>
        </row>
        <row r="8827">
          <cell r="A8827"/>
          <cell r="B8827"/>
          <cell r="C8827"/>
          <cell r="D8827"/>
          <cell r="E8827"/>
        </row>
        <row r="8828">
          <cell r="A8828"/>
          <cell r="B8828"/>
          <cell r="C8828"/>
          <cell r="D8828"/>
          <cell r="E8828"/>
        </row>
        <row r="8829">
          <cell r="A8829"/>
          <cell r="B8829"/>
          <cell r="C8829"/>
          <cell r="D8829"/>
          <cell r="E8829"/>
        </row>
        <row r="8830">
          <cell r="A8830"/>
          <cell r="B8830"/>
          <cell r="C8830"/>
          <cell r="D8830"/>
          <cell r="E8830"/>
        </row>
        <row r="8831">
          <cell r="A8831"/>
          <cell r="B8831"/>
          <cell r="C8831"/>
          <cell r="D8831"/>
          <cell r="E8831"/>
        </row>
        <row r="8832">
          <cell r="A8832"/>
          <cell r="B8832"/>
          <cell r="C8832"/>
          <cell r="D8832"/>
          <cell r="E8832"/>
        </row>
        <row r="8833">
          <cell r="A8833"/>
          <cell r="B8833"/>
          <cell r="C8833"/>
          <cell r="D8833"/>
          <cell r="E8833"/>
        </row>
        <row r="8834">
          <cell r="A8834"/>
          <cell r="B8834"/>
          <cell r="C8834"/>
          <cell r="D8834"/>
          <cell r="E8834"/>
        </row>
        <row r="8835">
          <cell r="A8835"/>
          <cell r="B8835"/>
          <cell r="C8835"/>
          <cell r="D8835"/>
          <cell r="E8835"/>
        </row>
        <row r="8836">
          <cell r="A8836"/>
          <cell r="B8836"/>
          <cell r="C8836"/>
          <cell r="D8836"/>
          <cell r="E8836"/>
        </row>
        <row r="8837">
          <cell r="A8837"/>
          <cell r="B8837"/>
          <cell r="C8837"/>
          <cell r="D8837"/>
          <cell r="E8837"/>
        </row>
        <row r="8838">
          <cell r="A8838"/>
          <cell r="B8838"/>
          <cell r="C8838"/>
          <cell r="D8838"/>
          <cell r="E8838"/>
        </row>
        <row r="8839">
          <cell r="A8839"/>
          <cell r="B8839"/>
          <cell r="C8839"/>
          <cell r="D8839"/>
          <cell r="E8839"/>
        </row>
        <row r="8840">
          <cell r="A8840"/>
          <cell r="B8840"/>
          <cell r="C8840"/>
          <cell r="D8840"/>
          <cell r="E8840"/>
        </row>
        <row r="8841">
          <cell r="A8841"/>
          <cell r="B8841"/>
          <cell r="C8841"/>
          <cell r="D8841"/>
          <cell r="E8841"/>
        </row>
        <row r="8842">
          <cell r="A8842"/>
          <cell r="B8842"/>
          <cell r="C8842"/>
          <cell r="D8842"/>
          <cell r="E8842"/>
        </row>
        <row r="8843">
          <cell r="A8843"/>
          <cell r="B8843"/>
          <cell r="C8843"/>
          <cell r="D8843"/>
          <cell r="E8843"/>
        </row>
        <row r="8844">
          <cell r="A8844"/>
          <cell r="B8844"/>
          <cell r="C8844"/>
          <cell r="D8844"/>
          <cell r="E8844"/>
        </row>
        <row r="8845">
          <cell r="A8845"/>
          <cell r="B8845"/>
          <cell r="C8845"/>
          <cell r="D8845"/>
          <cell r="E8845"/>
        </row>
        <row r="8846">
          <cell r="A8846"/>
          <cell r="B8846"/>
          <cell r="C8846"/>
          <cell r="D8846"/>
          <cell r="E8846"/>
        </row>
        <row r="8847">
          <cell r="A8847"/>
          <cell r="B8847"/>
          <cell r="C8847"/>
          <cell r="D8847"/>
          <cell r="E8847"/>
        </row>
        <row r="8848">
          <cell r="A8848"/>
          <cell r="B8848"/>
          <cell r="C8848"/>
          <cell r="D8848"/>
          <cell r="E8848"/>
        </row>
        <row r="8849">
          <cell r="A8849"/>
          <cell r="B8849"/>
          <cell r="C8849"/>
          <cell r="D8849"/>
          <cell r="E8849"/>
        </row>
        <row r="8850">
          <cell r="A8850"/>
          <cell r="B8850"/>
          <cell r="C8850"/>
          <cell r="D8850"/>
          <cell r="E8850"/>
        </row>
        <row r="8851">
          <cell r="A8851"/>
          <cell r="B8851"/>
          <cell r="C8851"/>
          <cell r="D8851"/>
          <cell r="E8851"/>
        </row>
        <row r="8852">
          <cell r="A8852"/>
          <cell r="B8852"/>
          <cell r="C8852"/>
          <cell r="D8852"/>
          <cell r="E8852"/>
        </row>
        <row r="8853">
          <cell r="A8853"/>
          <cell r="B8853"/>
          <cell r="C8853"/>
          <cell r="D8853"/>
          <cell r="E8853"/>
        </row>
        <row r="8854">
          <cell r="A8854"/>
          <cell r="B8854"/>
          <cell r="C8854"/>
          <cell r="D8854"/>
          <cell r="E8854"/>
        </row>
        <row r="8855">
          <cell r="A8855"/>
          <cell r="B8855"/>
          <cell r="C8855"/>
          <cell r="D8855"/>
          <cell r="E8855"/>
        </row>
        <row r="8856">
          <cell r="A8856"/>
          <cell r="B8856"/>
          <cell r="C8856"/>
          <cell r="D8856"/>
          <cell r="E8856"/>
        </row>
        <row r="8857">
          <cell r="A8857"/>
          <cell r="B8857"/>
          <cell r="C8857"/>
          <cell r="D8857"/>
          <cell r="E8857"/>
        </row>
        <row r="8858">
          <cell r="A8858"/>
          <cell r="B8858"/>
          <cell r="C8858"/>
          <cell r="D8858"/>
          <cell r="E8858"/>
        </row>
        <row r="8859">
          <cell r="A8859"/>
          <cell r="B8859"/>
          <cell r="C8859"/>
          <cell r="D8859"/>
          <cell r="E8859"/>
        </row>
        <row r="8860">
          <cell r="A8860"/>
          <cell r="B8860"/>
          <cell r="C8860"/>
          <cell r="D8860"/>
          <cell r="E8860"/>
        </row>
        <row r="8861">
          <cell r="A8861"/>
          <cell r="B8861"/>
          <cell r="C8861"/>
          <cell r="D8861"/>
          <cell r="E8861"/>
        </row>
        <row r="8862">
          <cell r="A8862"/>
          <cell r="B8862"/>
          <cell r="C8862"/>
          <cell r="D8862"/>
          <cell r="E8862"/>
        </row>
        <row r="8863">
          <cell r="A8863"/>
          <cell r="B8863"/>
          <cell r="C8863"/>
          <cell r="D8863"/>
          <cell r="E8863"/>
        </row>
        <row r="8864">
          <cell r="A8864"/>
          <cell r="B8864"/>
          <cell r="C8864"/>
          <cell r="D8864"/>
          <cell r="E8864"/>
        </row>
        <row r="8865">
          <cell r="A8865"/>
          <cell r="B8865"/>
          <cell r="C8865"/>
          <cell r="D8865"/>
          <cell r="E8865"/>
        </row>
        <row r="8866">
          <cell r="A8866"/>
          <cell r="B8866"/>
          <cell r="C8866"/>
          <cell r="D8866"/>
          <cell r="E8866"/>
        </row>
        <row r="8867">
          <cell r="A8867"/>
          <cell r="B8867"/>
          <cell r="C8867"/>
          <cell r="D8867"/>
          <cell r="E8867"/>
        </row>
        <row r="8868">
          <cell r="A8868"/>
          <cell r="B8868"/>
          <cell r="C8868"/>
          <cell r="D8868"/>
          <cell r="E8868"/>
        </row>
        <row r="8869">
          <cell r="A8869"/>
          <cell r="B8869"/>
          <cell r="C8869"/>
          <cell r="D8869"/>
          <cell r="E8869"/>
        </row>
        <row r="8870">
          <cell r="A8870"/>
          <cell r="B8870"/>
          <cell r="C8870"/>
          <cell r="D8870"/>
          <cell r="E8870"/>
        </row>
        <row r="8871">
          <cell r="A8871"/>
          <cell r="B8871"/>
          <cell r="C8871"/>
          <cell r="D8871"/>
          <cell r="E8871"/>
        </row>
        <row r="8872">
          <cell r="A8872"/>
          <cell r="B8872"/>
          <cell r="C8872"/>
          <cell r="D8872"/>
          <cell r="E8872"/>
        </row>
        <row r="8873">
          <cell r="A8873"/>
          <cell r="B8873"/>
          <cell r="C8873"/>
          <cell r="D8873"/>
          <cell r="E8873"/>
        </row>
        <row r="8874">
          <cell r="A8874"/>
          <cell r="B8874"/>
          <cell r="C8874"/>
          <cell r="D8874"/>
          <cell r="E8874"/>
        </row>
        <row r="8875">
          <cell r="A8875"/>
          <cell r="B8875"/>
          <cell r="C8875"/>
          <cell r="D8875"/>
          <cell r="E8875"/>
        </row>
        <row r="8876">
          <cell r="A8876"/>
          <cell r="B8876"/>
          <cell r="C8876"/>
          <cell r="D8876"/>
          <cell r="E8876"/>
        </row>
        <row r="8877">
          <cell r="A8877"/>
          <cell r="B8877"/>
          <cell r="C8877"/>
          <cell r="D8877"/>
          <cell r="E8877"/>
        </row>
        <row r="8878">
          <cell r="A8878"/>
          <cell r="B8878"/>
          <cell r="C8878"/>
          <cell r="D8878"/>
          <cell r="E8878"/>
        </row>
        <row r="8879">
          <cell r="A8879"/>
          <cell r="B8879"/>
          <cell r="C8879"/>
          <cell r="D8879"/>
          <cell r="E8879"/>
        </row>
        <row r="8880">
          <cell r="A8880"/>
          <cell r="B8880"/>
          <cell r="C8880"/>
          <cell r="D8880"/>
          <cell r="E8880"/>
        </row>
        <row r="8881">
          <cell r="A8881"/>
          <cell r="B8881"/>
          <cell r="C8881"/>
          <cell r="D8881"/>
          <cell r="E8881"/>
        </row>
        <row r="8882">
          <cell r="A8882"/>
          <cell r="B8882"/>
          <cell r="C8882"/>
          <cell r="D8882"/>
          <cell r="E8882"/>
        </row>
        <row r="8883">
          <cell r="A8883"/>
          <cell r="B8883"/>
          <cell r="C8883"/>
          <cell r="D8883"/>
          <cell r="E8883"/>
        </row>
        <row r="8884">
          <cell r="A8884"/>
          <cell r="B8884"/>
          <cell r="C8884"/>
          <cell r="D8884"/>
          <cell r="E8884"/>
        </row>
        <row r="8885">
          <cell r="A8885"/>
          <cell r="B8885"/>
          <cell r="C8885"/>
          <cell r="D8885"/>
          <cell r="E8885"/>
        </row>
        <row r="8886">
          <cell r="A8886"/>
          <cell r="B8886"/>
          <cell r="C8886"/>
          <cell r="D8886"/>
          <cell r="E8886"/>
        </row>
        <row r="8887">
          <cell r="A8887"/>
          <cell r="B8887"/>
          <cell r="C8887"/>
          <cell r="D8887"/>
          <cell r="E8887"/>
        </row>
        <row r="8888">
          <cell r="A8888"/>
          <cell r="B8888"/>
          <cell r="C8888"/>
          <cell r="D8888"/>
          <cell r="E8888"/>
        </row>
        <row r="8889">
          <cell r="A8889"/>
          <cell r="B8889"/>
          <cell r="C8889"/>
          <cell r="D8889"/>
          <cell r="E8889"/>
        </row>
        <row r="8890">
          <cell r="A8890"/>
          <cell r="B8890"/>
          <cell r="C8890"/>
          <cell r="D8890"/>
          <cell r="E8890"/>
        </row>
        <row r="8891">
          <cell r="A8891"/>
          <cell r="B8891"/>
          <cell r="C8891"/>
          <cell r="D8891"/>
          <cell r="E8891"/>
        </row>
        <row r="8892">
          <cell r="A8892"/>
          <cell r="B8892"/>
          <cell r="C8892"/>
          <cell r="D8892"/>
          <cell r="E8892"/>
        </row>
        <row r="8893">
          <cell r="A8893"/>
          <cell r="B8893"/>
          <cell r="C8893"/>
          <cell r="D8893"/>
          <cell r="E8893"/>
        </row>
        <row r="8894">
          <cell r="A8894"/>
          <cell r="B8894"/>
          <cell r="C8894"/>
          <cell r="D8894"/>
          <cell r="E8894"/>
        </row>
        <row r="8895">
          <cell r="A8895"/>
          <cell r="B8895"/>
          <cell r="C8895"/>
          <cell r="D8895"/>
          <cell r="E8895"/>
        </row>
        <row r="8896">
          <cell r="A8896"/>
          <cell r="B8896"/>
          <cell r="C8896"/>
          <cell r="D8896"/>
          <cell r="E8896"/>
        </row>
        <row r="8897">
          <cell r="A8897"/>
          <cell r="B8897"/>
          <cell r="C8897"/>
          <cell r="D8897"/>
          <cell r="E8897"/>
        </row>
        <row r="8898">
          <cell r="A8898"/>
          <cell r="B8898"/>
          <cell r="C8898"/>
          <cell r="D8898"/>
          <cell r="E8898"/>
        </row>
        <row r="8899">
          <cell r="A8899"/>
          <cell r="B8899"/>
          <cell r="C8899"/>
          <cell r="D8899"/>
          <cell r="E8899"/>
        </row>
        <row r="8900">
          <cell r="A8900"/>
          <cell r="B8900"/>
          <cell r="C8900"/>
          <cell r="D8900"/>
          <cell r="E8900"/>
        </row>
        <row r="8901">
          <cell r="A8901"/>
          <cell r="B8901"/>
          <cell r="C8901"/>
          <cell r="D8901"/>
          <cell r="E8901"/>
        </row>
        <row r="8902">
          <cell r="A8902"/>
          <cell r="B8902"/>
          <cell r="C8902"/>
          <cell r="D8902"/>
          <cell r="E8902"/>
        </row>
        <row r="8903">
          <cell r="A8903"/>
          <cell r="B8903"/>
          <cell r="C8903"/>
          <cell r="D8903"/>
          <cell r="E8903"/>
        </row>
        <row r="8904">
          <cell r="A8904"/>
          <cell r="B8904"/>
          <cell r="C8904"/>
          <cell r="D8904"/>
          <cell r="E8904"/>
        </row>
        <row r="8905">
          <cell r="A8905"/>
          <cell r="B8905"/>
          <cell r="C8905"/>
          <cell r="D8905"/>
          <cell r="E8905"/>
        </row>
        <row r="8906">
          <cell r="A8906"/>
          <cell r="B8906"/>
          <cell r="C8906"/>
          <cell r="D8906"/>
          <cell r="E8906"/>
        </row>
        <row r="8907">
          <cell r="A8907"/>
          <cell r="B8907"/>
          <cell r="C8907"/>
          <cell r="D8907"/>
          <cell r="E8907"/>
        </row>
        <row r="8908">
          <cell r="A8908"/>
          <cell r="B8908"/>
          <cell r="C8908"/>
          <cell r="D8908"/>
          <cell r="E8908"/>
        </row>
        <row r="8909">
          <cell r="A8909"/>
          <cell r="B8909"/>
          <cell r="C8909"/>
          <cell r="D8909"/>
          <cell r="E8909"/>
        </row>
        <row r="8910">
          <cell r="A8910"/>
          <cell r="B8910"/>
          <cell r="C8910"/>
          <cell r="D8910"/>
          <cell r="E8910"/>
        </row>
        <row r="8911">
          <cell r="A8911"/>
          <cell r="B8911"/>
          <cell r="C8911"/>
          <cell r="D8911"/>
          <cell r="E8911"/>
        </row>
        <row r="8912">
          <cell r="A8912"/>
          <cell r="B8912"/>
          <cell r="C8912"/>
          <cell r="D8912"/>
          <cell r="E8912"/>
        </row>
        <row r="8913">
          <cell r="A8913"/>
          <cell r="B8913"/>
          <cell r="C8913"/>
          <cell r="D8913"/>
          <cell r="E8913"/>
        </row>
        <row r="8914">
          <cell r="A8914"/>
          <cell r="B8914"/>
          <cell r="C8914"/>
          <cell r="D8914"/>
          <cell r="E8914"/>
        </row>
        <row r="8915">
          <cell r="A8915"/>
          <cell r="B8915"/>
          <cell r="C8915"/>
          <cell r="D8915"/>
          <cell r="E8915"/>
        </row>
        <row r="8916">
          <cell r="A8916"/>
          <cell r="B8916"/>
          <cell r="C8916"/>
          <cell r="D8916"/>
          <cell r="E8916"/>
        </row>
        <row r="8917">
          <cell r="A8917"/>
          <cell r="B8917"/>
          <cell r="C8917"/>
          <cell r="D8917"/>
          <cell r="E8917"/>
        </row>
        <row r="8918">
          <cell r="A8918"/>
          <cell r="B8918"/>
          <cell r="C8918"/>
          <cell r="D8918"/>
          <cell r="E8918"/>
        </row>
        <row r="8919">
          <cell r="A8919"/>
          <cell r="B8919"/>
          <cell r="C8919"/>
          <cell r="D8919"/>
          <cell r="E8919"/>
        </row>
        <row r="8920">
          <cell r="A8920"/>
          <cell r="B8920"/>
          <cell r="C8920"/>
          <cell r="D8920"/>
          <cell r="E8920"/>
        </row>
        <row r="8921">
          <cell r="A8921"/>
          <cell r="B8921"/>
          <cell r="C8921"/>
          <cell r="D8921"/>
          <cell r="E8921"/>
        </row>
        <row r="8922">
          <cell r="A8922"/>
          <cell r="B8922"/>
          <cell r="C8922"/>
          <cell r="D8922"/>
          <cell r="E8922"/>
        </row>
        <row r="8923">
          <cell r="A8923"/>
          <cell r="B8923"/>
          <cell r="C8923"/>
          <cell r="D8923"/>
          <cell r="E8923"/>
        </row>
        <row r="8924">
          <cell r="A8924"/>
          <cell r="B8924"/>
          <cell r="C8924"/>
          <cell r="D8924"/>
          <cell r="E8924"/>
        </row>
        <row r="8925">
          <cell r="A8925"/>
          <cell r="B8925"/>
          <cell r="C8925"/>
          <cell r="D8925"/>
          <cell r="E8925"/>
        </row>
        <row r="8926">
          <cell r="A8926"/>
          <cell r="B8926"/>
          <cell r="C8926"/>
          <cell r="D8926"/>
          <cell r="E8926"/>
        </row>
        <row r="8927">
          <cell r="A8927"/>
          <cell r="B8927"/>
          <cell r="C8927"/>
          <cell r="D8927"/>
          <cell r="E8927"/>
        </row>
        <row r="8928">
          <cell r="A8928"/>
          <cell r="B8928"/>
          <cell r="C8928"/>
          <cell r="D8928"/>
          <cell r="E8928"/>
        </row>
        <row r="8929">
          <cell r="A8929"/>
          <cell r="B8929"/>
          <cell r="C8929"/>
          <cell r="D8929"/>
          <cell r="E8929"/>
        </row>
        <row r="8930">
          <cell r="A8930"/>
          <cell r="B8930"/>
          <cell r="C8930"/>
          <cell r="D8930"/>
          <cell r="E8930"/>
        </row>
        <row r="8931">
          <cell r="A8931"/>
          <cell r="B8931"/>
          <cell r="C8931"/>
          <cell r="D8931"/>
          <cell r="E8931"/>
        </row>
        <row r="8932">
          <cell r="A8932"/>
          <cell r="B8932"/>
          <cell r="C8932"/>
          <cell r="D8932"/>
          <cell r="E8932"/>
        </row>
        <row r="8933">
          <cell r="A8933"/>
          <cell r="B8933"/>
          <cell r="C8933"/>
          <cell r="D8933"/>
          <cell r="E8933"/>
        </row>
        <row r="8934">
          <cell r="A8934"/>
          <cell r="B8934"/>
          <cell r="C8934"/>
          <cell r="D8934"/>
          <cell r="E8934"/>
        </row>
        <row r="8935">
          <cell r="A8935"/>
          <cell r="B8935"/>
          <cell r="C8935"/>
          <cell r="D8935"/>
          <cell r="E8935"/>
        </row>
        <row r="8936">
          <cell r="A8936"/>
          <cell r="B8936"/>
          <cell r="C8936"/>
          <cell r="D8936"/>
          <cell r="E8936"/>
        </row>
        <row r="8937">
          <cell r="A8937"/>
          <cell r="B8937"/>
          <cell r="C8937"/>
          <cell r="D8937"/>
          <cell r="E8937"/>
        </row>
        <row r="8938">
          <cell r="A8938"/>
          <cell r="B8938"/>
          <cell r="C8938"/>
          <cell r="D8938"/>
          <cell r="E8938"/>
        </row>
        <row r="8939">
          <cell r="A8939"/>
          <cell r="B8939"/>
          <cell r="C8939"/>
          <cell r="D8939"/>
          <cell r="E8939"/>
        </row>
        <row r="8940">
          <cell r="A8940"/>
          <cell r="B8940"/>
          <cell r="C8940"/>
          <cell r="D8940"/>
          <cell r="E8940"/>
        </row>
        <row r="8941">
          <cell r="A8941"/>
          <cell r="B8941"/>
          <cell r="C8941"/>
          <cell r="D8941"/>
          <cell r="E8941"/>
        </row>
        <row r="8942">
          <cell r="A8942"/>
          <cell r="B8942"/>
          <cell r="C8942"/>
          <cell r="D8942"/>
          <cell r="E8942"/>
        </row>
        <row r="8943">
          <cell r="A8943"/>
          <cell r="B8943"/>
          <cell r="C8943"/>
          <cell r="D8943"/>
          <cell r="E8943"/>
        </row>
        <row r="8944">
          <cell r="A8944"/>
          <cell r="B8944"/>
          <cell r="C8944"/>
          <cell r="D8944"/>
          <cell r="E8944"/>
        </row>
        <row r="8945">
          <cell r="A8945"/>
          <cell r="B8945"/>
          <cell r="C8945"/>
          <cell r="D8945"/>
          <cell r="E8945"/>
        </row>
        <row r="8946">
          <cell r="A8946"/>
          <cell r="B8946"/>
          <cell r="C8946"/>
          <cell r="D8946"/>
          <cell r="E8946"/>
        </row>
        <row r="8947">
          <cell r="A8947"/>
          <cell r="B8947"/>
          <cell r="C8947"/>
          <cell r="D8947"/>
          <cell r="E8947"/>
        </row>
        <row r="8948">
          <cell r="A8948"/>
          <cell r="B8948"/>
          <cell r="C8948"/>
          <cell r="D8948"/>
          <cell r="E8948"/>
        </row>
        <row r="8949">
          <cell r="A8949"/>
          <cell r="B8949"/>
          <cell r="C8949"/>
          <cell r="D8949"/>
          <cell r="E8949"/>
        </row>
        <row r="8950">
          <cell r="A8950"/>
          <cell r="B8950"/>
          <cell r="C8950"/>
          <cell r="D8950"/>
          <cell r="E8950"/>
        </row>
        <row r="8951">
          <cell r="A8951"/>
          <cell r="B8951"/>
          <cell r="C8951"/>
          <cell r="D8951"/>
          <cell r="E8951"/>
        </row>
        <row r="8952">
          <cell r="A8952"/>
          <cell r="B8952"/>
          <cell r="C8952"/>
          <cell r="D8952"/>
          <cell r="E8952"/>
        </row>
        <row r="8953">
          <cell r="A8953"/>
          <cell r="B8953"/>
          <cell r="C8953"/>
          <cell r="D8953"/>
          <cell r="E8953"/>
        </row>
        <row r="8954">
          <cell r="A8954"/>
          <cell r="B8954"/>
          <cell r="C8954"/>
          <cell r="D8954"/>
          <cell r="E8954"/>
        </row>
        <row r="8955">
          <cell r="A8955"/>
          <cell r="B8955"/>
          <cell r="C8955"/>
          <cell r="D8955"/>
          <cell r="E8955"/>
        </row>
        <row r="8956">
          <cell r="A8956"/>
          <cell r="B8956"/>
          <cell r="C8956"/>
          <cell r="D8956"/>
          <cell r="E8956"/>
        </row>
        <row r="8957">
          <cell r="A8957"/>
          <cell r="B8957"/>
          <cell r="C8957"/>
          <cell r="D8957"/>
          <cell r="E8957"/>
        </row>
        <row r="8958">
          <cell r="A8958"/>
          <cell r="B8958"/>
          <cell r="C8958"/>
          <cell r="D8958"/>
          <cell r="E8958"/>
        </row>
        <row r="8959">
          <cell r="A8959"/>
          <cell r="B8959"/>
          <cell r="C8959"/>
          <cell r="D8959"/>
          <cell r="E8959"/>
        </row>
        <row r="8960">
          <cell r="A8960"/>
          <cell r="B8960"/>
          <cell r="C8960"/>
          <cell r="D8960"/>
          <cell r="E8960"/>
        </row>
        <row r="8961">
          <cell r="A8961"/>
          <cell r="B8961"/>
          <cell r="C8961"/>
          <cell r="D8961"/>
          <cell r="E8961"/>
        </row>
        <row r="8962">
          <cell r="A8962"/>
          <cell r="B8962"/>
          <cell r="C8962"/>
          <cell r="D8962"/>
          <cell r="E8962"/>
        </row>
        <row r="8963">
          <cell r="A8963"/>
          <cell r="B8963"/>
          <cell r="C8963"/>
          <cell r="D8963"/>
          <cell r="E8963"/>
        </row>
        <row r="8964">
          <cell r="A8964"/>
          <cell r="B8964"/>
          <cell r="C8964"/>
          <cell r="D8964"/>
          <cell r="E8964"/>
        </row>
        <row r="8965">
          <cell r="A8965"/>
          <cell r="B8965"/>
          <cell r="C8965"/>
          <cell r="D8965"/>
          <cell r="E8965"/>
        </row>
        <row r="8966">
          <cell r="A8966"/>
          <cell r="B8966"/>
          <cell r="C8966"/>
          <cell r="D8966"/>
          <cell r="E8966"/>
        </row>
        <row r="8967">
          <cell r="A8967"/>
          <cell r="B8967"/>
          <cell r="C8967"/>
          <cell r="D8967"/>
          <cell r="E8967"/>
        </row>
        <row r="8968">
          <cell r="A8968"/>
          <cell r="B8968"/>
          <cell r="C8968"/>
          <cell r="D8968"/>
          <cell r="E8968"/>
        </row>
        <row r="8969">
          <cell r="A8969"/>
          <cell r="B8969"/>
          <cell r="C8969"/>
          <cell r="D8969"/>
          <cell r="E8969"/>
        </row>
        <row r="8970">
          <cell r="A8970"/>
          <cell r="B8970"/>
          <cell r="C8970"/>
          <cell r="D8970"/>
          <cell r="E8970"/>
        </row>
        <row r="8971">
          <cell r="A8971"/>
          <cell r="B8971"/>
          <cell r="C8971"/>
          <cell r="D8971"/>
          <cell r="E8971"/>
        </row>
        <row r="8972">
          <cell r="A8972"/>
          <cell r="B8972"/>
          <cell r="C8972"/>
          <cell r="D8972"/>
          <cell r="E8972"/>
        </row>
        <row r="8973">
          <cell r="A8973"/>
          <cell r="B8973"/>
          <cell r="C8973"/>
          <cell r="D8973"/>
          <cell r="E8973"/>
        </row>
        <row r="8974">
          <cell r="A8974"/>
          <cell r="B8974"/>
          <cell r="C8974"/>
          <cell r="D8974"/>
          <cell r="E8974"/>
        </row>
        <row r="8975">
          <cell r="A8975"/>
          <cell r="B8975"/>
          <cell r="C8975"/>
          <cell r="D8975"/>
          <cell r="E8975"/>
        </row>
        <row r="8976">
          <cell r="A8976"/>
          <cell r="B8976"/>
          <cell r="C8976"/>
          <cell r="D8976"/>
          <cell r="E8976"/>
        </row>
        <row r="8977">
          <cell r="A8977"/>
          <cell r="B8977"/>
          <cell r="C8977"/>
          <cell r="D8977"/>
          <cell r="E8977"/>
        </row>
        <row r="8978">
          <cell r="A8978"/>
          <cell r="B8978"/>
          <cell r="C8978"/>
          <cell r="D8978"/>
          <cell r="E8978"/>
        </row>
        <row r="8979">
          <cell r="A8979"/>
          <cell r="B8979"/>
          <cell r="C8979"/>
          <cell r="D8979"/>
          <cell r="E8979"/>
        </row>
        <row r="8980">
          <cell r="A8980"/>
          <cell r="B8980"/>
          <cell r="C8980"/>
          <cell r="D8980"/>
          <cell r="E8980"/>
        </row>
        <row r="8981">
          <cell r="A8981"/>
          <cell r="B8981"/>
          <cell r="C8981"/>
          <cell r="D8981"/>
          <cell r="E8981"/>
        </row>
        <row r="8982">
          <cell r="A8982"/>
          <cell r="B8982"/>
          <cell r="C8982"/>
          <cell r="D8982"/>
          <cell r="E8982"/>
        </row>
        <row r="8983">
          <cell r="A8983"/>
          <cell r="B8983"/>
          <cell r="C8983"/>
          <cell r="D8983"/>
          <cell r="E8983"/>
        </row>
        <row r="8984">
          <cell r="A8984"/>
          <cell r="B8984"/>
          <cell r="C8984"/>
          <cell r="D8984"/>
          <cell r="E8984"/>
        </row>
        <row r="8985">
          <cell r="A8985"/>
          <cell r="B8985"/>
          <cell r="C8985"/>
          <cell r="D8985"/>
          <cell r="E8985"/>
        </row>
        <row r="8986">
          <cell r="A8986"/>
          <cell r="B8986"/>
          <cell r="C8986"/>
          <cell r="D8986"/>
          <cell r="E8986"/>
        </row>
        <row r="8987">
          <cell r="A8987"/>
          <cell r="B8987"/>
          <cell r="C8987"/>
          <cell r="D8987"/>
          <cell r="E8987"/>
        </row>
        <row r="8988">
          <cell r="A8988"/>
          <cell r="B8988"/>
          <cell r="C8988"/>
          <cell r="D8988"/>
          <cell r="E8988"/>
        </row>
        <row r="8989">
          <cell r="A8989"/>
          <cell r="B8989"/>
          <cell r="C8989"/>
          <cell r="D8989"/>
          <cell r="E8989"/>
        </row>
        <row r="8990">
          <cell r="A8990"/>
          <cell r="B8990"/>
          <cell r="C8990"/>
          <cell r="D8990"/>
          <cell r="E8990"/>
        </row>
        <row r="8991">
          <cell r="A8991"/>
          <cell r="B8991"/>
          <cell r="C8991"/>
          <cell r="D8991"/>
          <cell r="E8991"/>
        </row>
        <row r="8992">
          <cell r="A8992"/>
          <cell r="B8992"/>
          <cell r="C8992"/>
          <cell r="D8992"/>
          <cell r="E8992"/>
        </row>
        <row r="8993">
          <cell r="A8993"/>
          <cell r="B8993"/>
          <cell r="C8993"/>
          <cell r="D8993"/>
          <cell r="E8993"/>
        </row>
        <row r="8994">
          <cell r="A8994"/>
          <cell r="B8994"/>
          <cell r="C8994"/>
          <cell r="D8994"/>
          <cell r="E8994"/>
        </row>
        <row r="8995">
          <cell r="A8995"/>
          <cell r="B8995"/>
          <cell r="C8995"/>
          <cell r="D8995"/>
          <cell r="E8995"/>
        </row>
        <row r="8996">
          <cell r="A8996"/>
          <cell r="B8996"/>
          <cell r="C8996"/>
          <cell r="D8996"/>
          <cell r="E8996"/>
        </row>
        <row r="8997">
          <cell r="A8997"/>
          <cell r="B8997"/>
          <cell r="C8997"/>
          <cell r="D8997"/>
          <cell r="E8997"/>
        </row>
        <row r="8998">
          <cell r="A8998"/>
          <cell r="B8998"/>
          <cell r="C8998"/>
          <cell r="D8998"/>
          <cell r="E8998"/>
        </row>
        <row r="8999">
          <cell r="A8999"/>
          <cell r="B8999"/>
          <cell r="C8999"/>
          <cell r="D8999"/>
          <cell r="E8999"/>
        </row>
        <row r="9000">
          <cell r="A9000"/>
          <cell r="B9000"/>
          <cell r="C9000"/>
          <cell r="D9000"/>
          <cell r="E9000"/>
        </row>
        <row r="9001">
          <cell r="A9001"/>
          <cell r="B9001"/>
          <cell r="C9001"/>
          <cell r="D9001"/>
          <cell r="E9001"/>
        </row>
        <row r="9002">
          <cell r="A9002"/>
          <cell r="B9002"/>
          <cell r="C9002"/>
          <cell r="D9002"/>
          <cell r="E9002"/>
        </row>
        <row r="9003">
          <cell r="A9003"/>
          <cell r="B9003"/>
          <cell r="C9003"/>
          <cell r="D9003"/>
          <cell r="E9003"/>
        </row>
        <row r="9004">
          <cell r="A9004"/>
          <cell r="B9004"/>
          <cell r="C9004"/>
          <cell r="D9004"/>
          <cell r="E9004"/>
        </row>
        <row r="9005">
          <cell r="A9005"/>
          <cell r="B9005"/>
          <cell r="C9005"/>
          <cell r="D9005"/>
          <cell r="E9005"/>
        </row>
        <row r="9006">
          <cell r="A9006"/>
          <cell r="B9006"/>
          <cell r="C9006"/>
          <cell r="D9006"/>
          <cell r="E9006"/>
        </row>
        <row r="9007">
          <cell r="A9007"/>
          <cell r="B9007"/>
          <cell r="C9007"/>
          <cell r="D9007"/>
          <cell r="E9007"/>
        </row>
        <row r="9008">
          <cell r="A9008"/>
          <cell r="B9008"/>
          <cell r="C9008"/>
          <cell r="D9008"/>
          <cell r="E9008"/>
        </row>
        <row r="9009">
          <cell r="A9009"/>
          <cell r="B9009"/>
          <cell r="C9009"/>
          <cell r="D9009"/>
          <cell r="E9009"/>
        </row>
        <row r="9010">
          <cell r="A9010"/>
          <cell r="B9010"/>
          <cell r="C9010"/>
          <cell r="D9010"/>
          <cell r="E9010"/>
        </row>
        <row r="9011">
          <cell r="A9011"/>
          <cell r="B9011"/>
          <cell r="C9011"/>
          <cell r="D9011"/>
          <cell r="E9011"/>
        </row>
        <row r="9012">
          <cell r="A9012"/>
          <cell r="B9012"/>
          <cell r="C9012"/>
          <cell r="D9012"/>
          <cell r="E9012"/>
        </row>
        <row r="9013">
          <cell r="A9013"/>
          <cell r="B9013"/>
          <cell r="C9013"/>
          <cell r="D9013"/>
          <cell r="E9013"/>
        </row>
        <row r="9014">
          <cell r="A9014"/>
          <cell r="B9014"/>
          <cell r="C9014"/>
          <cell r="D9014"/>
          <cell r="E9014"/>
        </row>
        <row r="9015">
          <cell r="A9015"/>
          <cell r="B9015"/>
          <cell r="C9015"/>
          <cell r="D9015"/>
          <cell r="E9015"/>
        </row>
        <row r="9016">
          <cell r="A9016"/>
          <cell r="B9016"/>
          <cell r="C9016"/>
          <cell r="D9016"/>
          <cell r="E9016"/>
        </row>
        <row r="9017">
          <cell r="A9017"/>
          <cell r="B9017"/>
          <cell r="C9017"/>
          <cell r="D9017"/>
          <cell r="E9017"/>
        </row>
        <row r="9018">
          <cell r="A9018"/>
          <cell r="B9018"/>
          <cell r="C9018"/>
          <cell r="D9018"/>
          <cell r="E9018"/>
        </row>
        <row r="9019">
          <cell r="A9019"/>
          <cell r="B9019"/>
          <cell r="C9019"/>
          <cell r="D9019"/>
          <cell r="E9019"/>
        </row>
        <row r="9020">
          <cell r="A9020"/>
          <cell r="B9020"/>
          <cell r="C9020"/>
          <cell r="D9020"/>
          <cell r="E9020"/>
        </row>
        <row r="9021">
          <cell r="A9021"/>
          <cell r="B9021"/>
          <cell r="C9021"/>
          <cell r="D9021"/>
          <cell r="E9021"/>
        </row>
        <row r="9022">
          <cell r="A9022"/>
          <cell r="B9022"/>
          <cell r="C9022"/>
          <cell r="D9022"/>
          <cell r="E9022"/>
        </row>
        <row r="9023">
          <cell r="A9023"/>
          <cell r="B9023"/>
          <cell r="C9023"/>
          <cell r="D9023"/>
          <cell r="E9023"/>
        </row>
        <row r="9024">
          <cell r="A9024"/>
          <cell r="B9024"/>
          <cell r="C9024"/>
          <cell r="D9024"/>
          <cell r="E9024"/>
        </row>
        <row r="9025">
          <cell r="A9025"/>
          <cell r="B9025"/>
          <cell r="C9025"/>
          <cell r="D9025"/>
          <cell r="E9025"/>
        </row>
        <row r="9026">
          <cell r="A9026"/>
          <cell r="B9026"/>
          <cell r="C9026"/>
          <cell r="D9026"/>
          <cell r="E9026"/>
        </row>
        <row r="9027">
          <cell r="A9027"/>
          <cell r="B9027"/>
          <cell r="C9027"/>
          <cell r="D9027"/>
          <cell r="E9027"/>
        </row>
        <row r="9028">
          <cell r="A9028"/>
          <cell r="B9028"/>
          <cell r="C9028"/>
          <cell r="D9028"/>
          <cell r="E9028"/>
        </row>
        <row r="9029">
          <cell r="A9029"/>
          <cell r="B9029"/>
          <cell r="C9029"/>
          <cell r="D9029"/>
          <cell r="E9029"/>
        </row>
        <row r="9030">
          <cell r="A9030"/>
          <cell r="B9030"/>
          <cell r="C9030"/>
          <cell r="D9030"/>
          <cell r="E9030"/>
        </row>
        <row r="9031">
          <cell r="A9031"/>
          <cell r="B9031"/>
          <cell r="C9031"/>
          <cell r="D9031"/>
          <cell r="E9031"/>
        </row>
        <row r="9032">
          <cell r="A9032"/>
          <cell r="B9032"/>
          <cell r="C9032"/>
          <cell r="D9032"/>
          <cell r="E9032"/>
        </row>
        <row r="9033">
          <cell r="A9033"/>
          <cell r="B9033"/>
          <cell r="C9033"/>
          <cell r="D9033"/>
          <cell r="E9033"/>
        </row>
        <row r="9034">
          <cell r="A9034"/>
          <cell r="B9034"/>
          <cell r="C9034"/>
          <cell r="D9034"/>
          <cell r="E9034"/>
        </row>
        <row r="9035">
          <cell r="A9035"/>
          <cell r="B9035"/>
          <cell r="C9035"/>
          <cell r="D9035"/>
          <cell r="E9035"/>
        </row>
        <row r="9036">
          <cell r="A9036"/>
          <cell r="B9036"/>
          <cell r="C9036"/>
          <cell r="D9036"/>
          <cell r="E9036"/>
        </row>
        <row r="9037">
          <cell r="A9037"/>
          <cell r="B9037"/>
          <cell r="C9037"/>
          <cell r="D9037"/>
          <cell r="E9037"/>
        </row>
        <row r="9038">
          <cell r="A9038"/>
          <cell r="B9038"/>
          <cell r="C9038"/>
          <cell r="D9038"/>
          <cell r="E9038"/>
        </row>
        <row r="9039">
          <cell r="A9039"/>
          <cell r="B9039"/>
          <cell r="C9039"/>
          <cell r="D9039"/>
          <cell r="E9039"/>
        </row>
        <row r="9040">
          <cell r="A9040"/>
          <cell r="B9040"/>
          <cell r="C9040"/>
          <cell r="D9040"/>
          <cell r="E9040"/>
        </row>
        <row r="9041">
          <cell r="A9041"/>
          <cell r="B9041"/>
          <cell r="C9041"/>
          <cell r="D9041"/>
          <cell r="E9041"/>
        </row>
        <row r="9042">
          <cell r="A9042"/>
          <cell r="B9042"/>
          <cell r="C9042"/>
          <cell r="D9042"/>
          <cell r="E9042"/>
        </row>
        <row r="9043">
          <cell r="A9043"/>
          <cell r="B9043"/>
          <cell r="C9043"/>
          <cell r="D9043"/>
          <cell r="E9043"/>
        </row>
        <row r="9044">
          <cell r="A9044"/>
          <cell r="B9044"/>
          <cell r="C9044"/>
          <cell r="D9044"/>
          <cell r="E9044"/>
        </row>
        <row r="9045">
          <cell r="A9045"/>
          <cell r="B9045"/>
          <cell r="C9045"/>
          <cell r="D9045"/>
          <cell r="E9045"/>
        </row>
        <row r="9046">
          <cell r="A9046"/>
          <cell r="B9046"/>
          <cell r="C9046"/>
          <cell r="D9046"/>
          <cell r="E9046"/>
        </row>
        <row r="9047">
          <cell r="A9047"/>
          <cell r="B9047"/>
          <cell r="C9047"/>
          <cell r="D9047"/>
          <cell r="E9047"/>
        </row>
        <row r="9048">
          <cell r="A9048"/>
          <cell r="B9048"/>
          <cell r="C9048"/>
          <cell r="D9048"/>
          <cell r="E9048"/>
        </row>
        <row r="9049">
          <cell r="A9049"/>
          <cell r="B9049"/>
          <cell r="C9049"/>
          <cell r="D9049"/>
          <cell r="E9049"/>
        </row>
        <row r="9050">
          <cell r="A9050"/>
          <cell r="B9050"/>
          <cell r="C9050"/>
          <cell r="D9050"/>
          <cell r="E9050"/>
        </row>
        <row r="9051">
          <cell r="A9051"/>
          <cell r="B9051"/>
          <cell r="C9051"/>
          <cell r="D9051"/>
          <cell r="E9051"/>
        </row>
        <row r="9052">
          <cell r="A9052"/>
          <cell r="B9052"/>
          <cell r="C9052"/>
          <cell r="D9052"/>
          <cell r="E9052"/>
        </row>
        <row r="9053">
          <cell r="A9053"/>
          <cell r="B9053"/>
          <cell r="C9053"/>
          <cell r="D9053"/>
          <cell r="E9053"/>
        </row>
        <row r="9054">
          <cell r="A9054"/>
          <cell r="B9054"/>
          <cell r="C9054"/>
          <cell r="D9054"/>
          <cell r="E9054"/>
        </row>
        <row r="9055">
          <cell r="A9055"/>
          <cell r="B9055"/>
          <cell r="C9055"/>
          <cell r="D9055"/>
          <cell r="E9055"/>
        </row>
        <row r="9056">
          <cell r="A9056"/>
          <cell r="B9056"/>
          <cell r="C9056"/>
          <cell r="D9056"/>
          <cell r="E9056"/>
        </row>
        <row r="9057">
          <cell r="A9057"/>
          <cell r="B9057"/>
          <cell r="C9057"/>
          <cell r="D9057"/>
          <cell r="E9057"/>
        </row>
        <row r="9058">
          <cell r="A9058"/>
          <cell r="B9058"/>
          <cell r="C9058"/>
          <cell r="D9058"/>
          <cell r="E9058"/>
        </row>
        <row r="9059">
          <cell r="A9059"/>
          <cell r="B9059"/>
          <cell r="C9059"/>
          <cell r="D9059"/>
          <cell r="E9059"/>
        </row>
        <row r="9060">
          <cell r="A9060"/>
          <cell r="B9060"/>
          <cell r="C9060"/>
          <cell r="D9060"/>
          <cell r="E9060"/>
        </row>
        <row r="9061">
          <cell r="A9061"/>
          <cell r="B9061"/>
          <cell r="C9061"/>
          <cell r="D9061"/>
          <cell r="E9061"/>
        </row>
        <row r="9062">
          <cell r="A9062"/>
          <cell r="B9062"/>
          <cell r="C9062"/>
          <cell r="D9062"/>
          <cell r="E9062"/>
        </row>
        <row r="9063">
          <cell r="A9063"/>
          <cell r="B9063"/>
          <cell r="C9063"/>
          <cell r="D9063"/>
          <cell r="E9063"/>
        </row>
        <row r="9064">
          <cell r="A9064"/>
          <cell r="B9064"/>
          <cell r="C9064"/>
          <cell r="D9064"/>
          <cell r="E9064"/>
        </row>
        <row r="9065">
          <cell r="A9065"/>
          <cell r="B9065"/>
          <cell r="C9065"/>
          <cell r="D9065"/>
          <cell r="E9065"/>
        </row>
        <row r="9066">
          <cell r="A9066"/>
          <cell r="B9066"/>
          <cell r="C9066"/>
          <cell r="D9066"/>
          <cell r="E9066"/>
        </row>
        <row r="9067">
          <cell r="A9067"/>
          <cell r="B9067"/>
          <cell r="C9067"/>
          <cell r="D9067"/>
          <cell r="E9067"/>
        </row>
        <row r="9068">
          <cell r="A9068"/>
          <cell r="B9068"/>
          <cell r="C9068"/>
          <cell r="D9068"/>
          <cell r="E9068"/>
        </row>
        <row r="9069">
          <cell r="A9069"/>
          <cell r="B9069"/>
          <cell r="C9069"/>
          <cell r="D9069"/>
          <cell r="E9069"/>
        </row>
        <row r="9070">
          <cell r="A9070"/>
          <cell r="B9070"/>
          <cell r="C9070"/>
          <cell r="D9070"/>
          <cell r="E9070"/>
        </row>
        <row r="9071">
          <cell r="A9071"/>
          <cell r="B9071"/>
          <cell r="C9071"/>
          <cell r="D9071"/>
          <cell r="E9071"/>
        </row>
        <row r="9072">
          <cell r="A9072"/>
          <cell r="B9072"/>
          <cell r="C9072"/>
          <cell r="D9072"/>
          <cell r="E9072"/>
        </row>
        <row r="9073">
          <cell r="A9073"/>
          <cell r="B9073"/>
          <cell r="C9073"/>
          <cell r="D9073"/>
          <cell r="E9073"/>
        </row>
        <row r="9074">
          <cell r="A9074"/>
          <cell r="B9074"/>
          <cell r="C9074"/>
          <cell r="D9074"/>
          <cell r="E9074"/>
        </row>
        <row r="9075">
          <cell r="A9075"/>
          <cell r="B9075"/>
          <cell r="C9075"/>
          <cell r="D9075"/>
          <cell r="E9075"/>
        </row>
        <row r="9076">
          <cell r="A9076"/>
          <cell r="B9076"/>
          <cell r="C9076"/>
          <cell r="D9076"/>
          <cell r="E9076"/>
        </row>
        <row r="9077">
          <cell r="A9077"/>
          <cell r="B9077"/>
          <cell r="C9077"/>
          <cell r="D9077"/>
          <cell r="E9077"/>
        </row>
        <row r="9078">
          <cell r="A9078"/>
          <cell r="B9078"/>
          <cell r="C9078"/>
          <cell r="D9078"/>
          <cell r="E9078"/>
        </row>
        <row r="9079">
          <cell r="A9079"/>
          <cell r="B9079"/>
          <cell r="C9079"/>
          <cell r="D9079"/>
          <cell r="E9079"/>
        </row>
        <row r="9080">
          <cell r="A9080"/>
          <cell r="B9080"/>
          <cell r="C9080"/>
          <cell r="D9080"/>
          <cell r="E9080"/>
        </row>
        <row r="9081">
          <cell r="A9081"/>
          <cell r="B9081"/>
          <cell r="C9081"/>
          <cell r="D9081"/>
          <cell r="E9081"/>
        </row>
        <row r="9082">
          <cell r="A9082"/>
          <cell r="B9082"/>
          <cell r="C9082"/>
          <cell r="D9082"/>
          <cell r="E9082"/>
        </row>
        <row r="9083">
          <cell r="A9083"/>
          <cell r="B9083"/>
          <cell r="C9083"/>
          <cell r="D9083"/>
          <cell r="E9083"/>
        </row>
        <row r="9084">
          <cell r="A9084"/>
          <cell r="B9084"/>
          <cell r="C9084"/>
          <cell r="D9084"/>
          <cell r="E9084"/>
        </row>
        <row r="9085">
          <cell r="A9085"/>
          <cell r="B9085"/>
          <cell r="C9085"/>
          <cell r="D9085"/>
          <cell r="E9085"/>
        </row>
        <row r="9086">
          <cell r="A9086"/>
          <cell r="B9086"/>
          <cell r="C9086"/>
          <cell r="D9086"/>
          <cell r="E9086"/>
        </row>
        <row r="9087">
          <cell r="A9087"/>
          <cell r="B9087"/>
          <cell r="C9087"/>
          <cell r="D9087"/>
          <cell r="E9087"/>
        </row>
        <row r="9088">
          <cell r="A9088"/>
          <cell r="B9088"/>
          <cell r="C9088"/>
          <cell r="D9088"/>
          <cell r="E9088"/>
        </row>
        <row r="9089">
          <cell r="A9089"/>
          <cell r="B9089"/>
          <cell r="C9089"/>
          <cell r="D9089"/>
          <cell r="E9089"/>
        </row>
        <row r="9090">
          <cell r="A9090"/>
          <cell r="B9090"/>
          <cell r="C9090"/>
          <cell r="D9090"/>
          <cell r="E9090"/>
        </row>
        <row r="9091">
          <cell r="A9091"/>
          <cell r="B9091"/>
          <cell r="C9091"/>
          <cell r="D9091"/>
          <cell r="E9091"/>
        </row>
        <row r="9092">
          <cell r="A9092"/>
          <cell r="B9092"/>
          <cell r="C9092"/>
          <cell r="D9092"/>
          <cell r="E9092"/>
        </row>
        <row r="9093">
          <cell r="A9093"/>
          <cell r="B9093"/>
          <cell r="C9093"/>
          <cell r="D9093"/>
          <cell r="E9093"/>
        </row>
        <row r="9094">
          <cell r="A9094"/>
          <cell r="B9094"/>
          <cell r="C9094"/>
          <cell r="D9094"/>
          <cell r="E9094"/>
        </row>
        <row r="9095">
          <cell r="A9095"/>
          <cell r="B9095"/>
          <cell r="C9095"/>
          <cell r="D9095"/>
          <cell r="E9095"/>
        </row>
        <row r="9096">
          <cell r="A9096"/>
          <cell r="B9096"/>
          <cell r="C9096"/>
          <cell r="D9096"/>
          <cell r="E9096"/>
        </row>
        <row r="9097">
          <cell r="A9097"/>
          <cell r="B9097"/>
          <cell r="C9097"/>
          <cell r="D9097"/>
          <cell r="E9097"/>
        </row>
        <row r="9098">
          <cell r="A9098"/>
          <cell r="B9098"/>
          <cell r="C9098"/>
          <cell r="D9098"/>
          <cell r="E9098"/>
        </row>
        <row r="9099">
          <cell r="A9099"/>
          <cell r="B9099"/>
          <cell r="C9099"/>
          <cell r="D9099"/>
          <cell r="E9099"/>
        </row>
        <row r="9100">
          <cell r="A9100"/>
          <cell r="B9100"/>
          <cell r="C9100"/>
          <cell r="D9100"/>
          <cell r="E9100"/>
        </row>
        <row r="9101">
          <cell r="A9101"/>
          <cell r="B9101"/>
          <cell r="C9101"/>
          <cell r="D9101"/>
          <cell r="E9101"/>
        </row>
        <row r="9102">
          <cell r="A9102"/>
          <cell r="B9102"/>
          <cell r="C9102"/>
          <cell r="D9102"/>
          <cell r="E9102"/>
        </row>
        <row r="9103">
          <cell r="A9103"/>
          <cell r="B9103"/>
          <cell r="C9103"/>
          <cell r="D9103"/>
          <cell r="E9103"/>
        </row>
        <row r="9104">
          <cell r="A9104"/>
          <cell r="B9104"/>
          <cell r="C9104"/>
          <cell r="D9104"/>
          <cell r="E9104"/>
        </row>
        <row r="9105">
          <cell r="A9105"/>
          <cell r="B9105"/>
          <cell r="C9105"/>
          <cell r="D9105"/>
          <cell r="E9105"/>
        </row>
        <row r="9106">
          <cell r="A9106"/>
          <cell r="B9106"/>
          <cell r="C9106"/>
          <cell r="D9106"/>
          <cell r="E9106"/>
        </row>
        <row r="9107">
          <cell r="A9107"/>
          <cell r="B9107"/>
          <cell r="C9107"/>
          <cell r="D9107"/>
          <cell r="E9107"/>
        </row>
        <row r="9108">
          <cell r="A9108"/>
          <cell r="B9108"/>
          <cell r="C9108"/>
          <cell r="D9108"/>
          <cell r="E9108"/>
        </row>
        <row r="9109">
          <cell r="A9109"/>
          <cell r="B9109"/>
          <cell r="C9109"/>
          <cell r="D9109"/>
          <cell r="E9109"/>
        </row>
        <row r="9110">
          <cell r="A9110"/>
          <cell r="B9110"/>
          <cell r="C9110"/>
          <cell r="D9110"/>
          <cell r="E9110"/>
        </row>
        <row r="9111">
          <cell r="A9111"/>
          <cell r="B9111"/>
          <cell r="C9111"/>
          <cell r="D9111"/>
          <cell r="E9111"/>
        </row>
        <row r="9112">
          <cell r="A9112"/>
          <cell r="B9112"/>
          <cell r="C9112"/>
          <cell r="D9112"/>
          <cell r="E9112"/>
        </row>
        <row r="9113">
          <cell r="A9113"/>
          <cell r="B9113"/>
          <cell r="C9113"/>
          <cell r="D9113"/>
          <cell r="E9113"/>
        </row>
        <row r="9114">
          <cell r="A9114"/>
          <cell r="B9114"/>
          <cell r="C9114"/>
          <cell r="D9114"/>
          <cell r="E9114"/>
        </row>
        <row r="9115">
          <cell r="A9115"/>
          <cell r="B9115"/>
          <cell r="C9115"/>
          <cell r="D9115"/>
          <cell r="E9115"/>
        </row>
        <row r="9116">
          <cell r="A9116"/>
          <cell r="B9116"/>
          <cell r="C9116"/>
          <cell r="D9116"/>
          <cell r="E9116"/>
        </row>
        <row r="9117">
          <cell r="A9117"/>
          <cell r="B9117"/>
          <cell r="C9117"/>
          <cell r="D9117"/>
          <cell r="E9117"/>
        </row>
        <row r="9118">
          <cell r="A9118"/>
          <cell r="B9118"/>
          <cell r="C9118"/>
          <cell r="D9118"/>
          <cell r="E9118"/>
        </row>
        <row r="9119">
          <cell r="A9119"/>
          <cell r="B9119"/>
          <cell r="C9119"/>
          <cell r="D9119"/>
          <cell r="E9119"/>
        </row>
        <row r="9120">
          <cell r="A9120"/>
          <cell r="B9120"/>
          <cell r="C9120"/>
          <cell r="D9120"/>
          <cell r="E9120"/>
        </row>
        <row r="9121">
          <cell r="A9121"/>
          <cell r="B9121"/>
          <cell r="C9121"/>
          <cell r="D9121"/>
          <cell r="E9121"/>
        </row>
        <row r="9122">
          <cell r="A9122"/>
          <cell r="B9122"/>
          <cell r="C9122"/>
          <cell r="D9122"/>
          <cell r="E9122"/>
        </row>
        <row r="9123">
          <cell r="A9123"/>
          <cell r="B9123"/>
          <cell r="C9123"/>
          <cell r="D9123"/>
          <cell r="E9123"/>
        </row>
        <row r="9124">
          <cell r="A9124"/>
          <cell r="B9124"/>
          <cell r="C9124"/>
          <cell r="D9124"/>
          <cell r="E9124"/>
        </row>
        <row r="9125">
          <cell r="A9125"/>
          <cell r="B9125"/>
          <cell r="C9125"/>
          <cell r="D9125"/>
          <cell r="E9125"/>
        </row>
        <row r="9126">
          <cell r="A9126"/>
          <cell r="B9126"/>
          <cell r="C9126"/>
          <cell r="D9126"/>
          <cell r="E9126"/>
        </row>
        <row r="9127">
          <cell r="A9127"/>
          <cell r="B9127"/>
          <cell r="C9127"/>
          <cell r="D9127"/>
          <cell r="E9127"/>
        </row>
        <row r="9128">
          <cell r="A9128"/>
          <cell r="B9128"/>
          <cell r="C9128"/>
          <cell r="D9128"/>
          <cell r="E9128"/>
        </row>
        <row r="9129">
          <cell r="A9129"/>
          <cell r="B9129"/>
          <cell r="C9129"/>
          <cell r="D9129"/>
          <cell r="E9129"/>
        </row>
        <row r="9130">
          <cell r="A9130"/>
          <cell r="B9130"/>
          <cell r="C9130"/>
          <cell r="D9130"/>
          <cell r="E9130"/>
        </row>
        <row r="9131">
          <cell r="A9131"/>
          <cell r="B9131"/>
          <cell r="C9131"/>
          <cell r="D9131"/>
          <cell r="E9131"/>
        </row>
        <row r="9132">
          <cell r="A9132"/>
          <cell r="B9132"/>
          <cell r="C9132"/>
          <cell r="D9132"/>
          <cell r="E9132"/>
        </row>
        <row r="9133">
          <cell r="A9133"/>
          <cell r="B9133"/>
          <cell r="C9133"/>
          <cell r="D9133"/>
          <cell r="E9133"/>
        </row>
        <row r="9134">
          <cell r="A9134"/>
          <cell r="B9134"/>
          <cell r="C9134"/>
          <cell r="D9134"/>
          <cell r="E9134"/>
        </row>
        <row r="9135">
          <cell r="A9135"/>
          <cell r="B9135"/>
          <cell r="C9135"/>
          <cell r="D9135"/>
          <cell r="E9135"/>
        </row>
        <row r="9136">
          <cell r="A9136"/>
          <cell r="B9136"/>
          <cell r="C9136"/>
          <cell r="D9136"/>
          <cell r="E9136"/>
        </row>
        <row r="9137">
          <cell r="A9137"/>
          <cell r="B9137"/>
          <cell r="C9137"/>
          <cell r="D9137"/>
          <cell r="E9137"/>
        </row>
        <row r="9138">
          <cell r="A9138"/>
          <cell r="B9138"/>
          <cell r="C9138"/>
          <cell r="D9138"/>
          <cell r="E9138"/>
        </row>
        <row r="9139">
          <cell r="A9139"/>
          <cell r="B9139"/>
          <cell r="C9139"/>
          <cell r="D9139"/>
          <cell r="E9139"/>
        </row>
        <row r="9140">
          <cell r="A9140"/>
          <cell r="B9140"/>
          <cell r="C9140"/>
          <cell r="D9140"/>
          <cell r="E9140"/>
        </row>
        <row r="9141">
          <cell r="A9141"/>
          <cell r="B9141"/>
          <cell r="C9141"/>
          <cell r="D9141"/>
          <cell r="E9141"/>
        </row>
        <row r="9142">
          <cell r="A9142"/>
          <cell r="B9142"/>
          <cell r="C9142"/>
          <cell r="D9142"/>
          <cell r="E9142"/>
        </row>
        <row r="9143">
          <cell r="A9143"/>
          <cell r="B9143"/>
          <cell r="C9143"/>
          <cell r="D9143"/>
          <cell r="E9143"/>
        </row>
        <row r="9144">
          <cell r="A9144"/>
          <cell r="B9144"/>
          <cell r="C9144"/>
          <cell r="D9144"/>
          <cell r="E9144"/>
        </row>
        <row r="9145">
          <cell r="A9145"/>
          <cell r="B9145"/>
          <cell r="C9145"/>
          <cell r="D9145"/>
          <cell r="E9145"/>
        </row>
        <row r="9146">
          <cell r="A9146"/>
          <cell r="B9146"/>
          <cell r="C9146"/>
          <cell r="D9146"/>
          <cell r="E9146"/>
        </row>
        <row r="9147">
          <cell r="A9147"/>
          <cell r="B9147"/>
          <cell r="C9147"/>
          <cell r="D9147"/>
          <cell r="E9147"/>
        </row>
        <row r="9148">
          <cell r="A9148"/>
          <cell r="B9148"/>
          <cell r="C9148"/>
          <cell r="D9148"/>
          <cell r="E9148"/>
        </row>
        <row r="9149">
          <cell r="A9149"/>
          <cell r="B9149"/>
          <cell r="C9149"/>
          <cell r="D9149"/>
          <cell r="E9149"/>
        </row>
        <row r="9150">
          <cell r="A9150"/>
          <cell r="B9150"/>
          <cell r="C9150"/>
          <cell r="D9150"/>
          <cell r="E9150"/>
        </row>
        <row r="9151">
          <cell r="A9151"/>
          <cell r="B9151"/>
          <cell r="C9151"/>
          <cell r="D9151"/>
          <cell r="E9151"/>
        </row>
        <row r="9152">
          <cell r="A9152"/>
          <cell r="B9152"/>
          <cell r="C9152"/>
          <cell r="D9152"/>
          <cell r="E9152"/>
        </row>
        <row r="9153">
          <cell r="A9153"/>
          <cell r="B9153"/>
          <cell r="C9153"/>
          <cell r="D9153"/>
          <cell r="E9153"/>
        </row>
        <row r="9154">
          <cell r="A9154"/>
          <cell r="B9154"/>
          <cell r="C9154"/>
          <cell r="D9154"/>
          <cell r="E9154"/>
        </row>
        <row r="9155">
          <cell r="A9155"/>
          <cell r="B9155"/>
          <cell r="C9155"/>
          <cell r="D9155"/>
          <cell r="E9155"/>
        </row>
        <row r="9156">
          <cell r="A9156"/>
          <cell r="B9156"/>
          <cell r="C9156"/>
          <cell r="D9156"/>
          <cell r="E9156"/>
        </row>
        <row r="9157">
          <cell r="A9157"/>
          <cell r="B9157"/>
          <cell r="C9157"/>
          <cell r="D9157"/>
          <cell r="E9157"/>
        </row>
        <row r="9158">
          <cell r="A9158"/>
          <cell r="B9158"/>
          <cell r="C9158"/>
          <cell r="D9158"/>
          <cell r="E9158"/>
        </row>
        <row r="9159">
          <cell r="A9159"/>
          <cell r="B9159"/>
          <cell r="C9159"/>
          <cell r="D9159"/>
          <cell r="E9159"/>
        </row>
        <row r="9160">
          <cell r="A9160"/>
          <cell r="B9160"/>
          <cell r="C9160"/>
          <cell r="D9160"/>
          <cell r="E9160"/>
        </row>
        <row r="9161">
          <cell r="A9161"/>
          <cell r="B9161"/>
          <cell r="C9161"/>
          <cell r="D9161"/>
          <cell r="E9161"/>
        </row>
        <row r="9162">
          <cell r="A9162"/>
          <cell r="B9162"/>
          <cell r="C9162"/>
          <cell r="D9162"/>
          <cell r="E9162"/>
        </row>
        <row r="9163">
          <cell r="A9163"/>
          <cell r="B9163"/>
          <cell r="C9163"/>
          <cell r="D9163"/>
          <cell r="E9163"/>
        </row>
        <row r="9164">
          <cell r="A9164"/>
          <cell r="B9164"/>
          <cell r="C9164"/>
          <cell r="D9164"/>
          <cell r="E9164"/>
        </row>
        <row r="9165">
          <cell r="A9165"/>
          <cell r="B9165"/>
          <cell r="C9165"/>
          <cell r="D9165"/>
          <cell r="E9165"/>
        </row>
        <row r="9166">
          <cell r="A9166"/>
          <cell r="B9166"/>
          <cell r="C9166"/>
          <cell r="D9166"/>
          <cell r="E9166"/>
        </row>
        <row r="9167">
          <cell r="A9167"/>
          <cell r="B9167"/>
          <cell r="C9167"/>
          <cell r="D9167"/>
          <cell r="E9167"/>
        </row>
        <row r="9168">
          <cell r="A9168"/>
          <cell r="B9168"/>
          <cell r="C9168"/>
          <cell r="D9168"/>
          <cell r="E9168"/>
        </row>
        <row r="9169">
          <cell r="A9169"/>
          <cell r="B9169"/>
          <cell r="C9169"/>
          <cell r="D9169"/>
          <cell r="E9169"/>
        </row>
        <row r="9170">
          <cell r="A9170"/>
          <cell r="B9170"/>
          <cell r="C9170"/>
          <cell r="D9170"/>
          <cell r="E9170"/>
        </row>
        <row r="9171">
          <cell r="A9171"/>
          <cell r="B9171"/>
          <cell r="C9171"/>
          <cell r="D9171"/>
          <cell r="E9171"/>
        </row>
        <row r="9172">
          <cell r="A9172"/>
          <cell r="B9172"/>
          <cell r="C9172"/>
          <cell r="D9172"/>
          <cell r="E9172"/>
        </row>
        <row r="9173">
          <cell r="A9173"/>
          <cell r="B9173"/>
          <cell r="C9173"/>
          <cell r="D9173"/>
          <cell r="E9173"/>
        </row>
        <row r="9174">
          <cell r="A9174"/>
          <cell r="B9174"/>
          <cell r="C9174"/>
          <cell r="D9174"/>
          <cell r="E9174"/>
        </row>
        <row r="9175">
          <cell r="A9175"/>
          <cell r="B9175"/>
          <cell r="C9175"/>
          <cell r="D9175"/>
          <cell r="E9175"/>
        </row>
        <row r="9176">
          <cell r="A9176"/>
          <cell r="B9176"/>
          <cell r="C9176"/>
          <cell r="D9176"/>
          <cell r="E9176"/>
        </row>
        <row r="9177">
          <cell r="A9177"/>
          <cell r="B9177"/>
          <cell r="C9177"/>
          <cell r="D9177"/>
          <cell r="E9177"/>
        </row>
        <row r="9178">
          <cell r="A9178"/>
          <cell r="B9178"/>
          <cell r="C9178"/>
          <cell r="D9178"/>
          <cell r="E9178"/>
        </row>
        <row r="9179">
          <cell r="A9179"/>
          <cell r="B9179"/>
          <cell r="C9179"/>
          <cell r="D9179"/>
          <cell r="E9179"/>
        </row>
        <row r="9180">
          <cell r="A9180"/>
          <cell r="B9180"/>
          <cell r="C9180"/>
          <cell r="D9180"/>
          <cell r="E9180"/>
        </row>
        <row r="9181">
          <cell r="A9181"/>
          <cell r="B9181"/>
          <cell r="C9181"/>
          <cell r="D9181"/>
          <cell r="E9181"/>
        </row>
        <row r="9182">
          <cell r="A9182"/>
          <cell r="B9182"/>
          <cell r="C9182"/>
          <cell r="D9182"/>
          <cell r="E9182"/>
        </row>
        <row r="9183">
          <cell r="A9183"/>
          <cell r="B9183"/>
          <cell r="C9183"/>
          <cell r="D9183"/>
          <cell r="E9183"/>
        </row>
        <row r="9184">
          <cell r="A9184"/>
          <cell r="B9184"/>
          <cell r="C9184"/>
          <cell r="D9184"/>
          <cell r="E9184"/>
        </row>
        <row r="9185">
          <cell r="A9185"/>
          <cell r="B9185"/>
          <cell r="C9185"/>
          <cell r="D9185"/>
          <cell r="E9185"/>
        </row>
        <row r="9186">
          <cell r="A9186"/>
          <cell r="B9186"/>
          <cell r="C9186"/>
          <cell r="D9186"/>
          <cell r="E9186"/>
        </row>
        <row r="9187">
          <cell r="A9187"/>
          <cell r="B9187"/>
          <cell r="C9187"/>
          <cell r="D9187"/>
          <cell r="E9187"/>
        </row>
        <row r="9188">
          <cell r="A9188"/>
          <cell r="B9188"/>
          <cell r="C9188"/>
          <cell r="D9188"/>
          <cell r="E9188"/>
        </row>
        <row r="9189">
          <cell r="A9189"/>
          <cell r="B9189"/>
          <cell r="C9189"/>
          <cell r="D9189"/>
          <cell r="E9189"/>
        </row>
        <row r="9190">
          <cell r="A9190"/>
          <cell r="B9190"/>
          <cell r="C9190"/>
          <cell r="D9190"/>
          <cell r="E9190"/>
        </row>
        <row r="9191">
          <cell r="A9191"/>
          <cell r="B9191"/>
          <cell r="C9191"/>
          <cell r="D9191"/>
          <cell r="E9191"/>
        </row>
        <row r="9192">
          <cell r="A9192"/>
          <cell r="B9192"/>
          <cell r="C9192"/>
          <cell r="D9192"/>
          <cell r="E9192"/>
        </row>
        <row r="9193">
          <cell r="A9193"/>
          <cell r="B9193"/>
          <cell r="C9193"/>
          <cell r="D9193"/>
          <cell r="E9193"/>
        </row>
        <row r="9194">
          <cell r="A9194"/>
          <cell r="B9194"/>
          <cell r="C9194"/>
          <cell r="D9194"/>
          <cell r="E9194"/>
        </row>
        <row r="9195">
          <cell r="A9195"/>
          <cell r="B9195"/>
          <cell r="C9195"/>
          <cell r="D9195"/>
          <cell r="E9195"/>
        </row>
        <row r="9196">
          <cell r="A9196"/>
          <cell r="B9196"/>
          <cell r="C9196"/>
          <cell r="D9196"/>
          <cell r="E9196"/>
        </row>
        <row r="9197">
          <cell r="A9197"/>
          <cell r="B9197"/>
          <cell r="C9197"/>
          <cell r="D9197"/>
          <cell r="E9197"/>
        </row>
        <row r="9198">
          <cell r="A9198"/>
          <cell r="B9198"/>
          <cell r="C9198"/>
          <cell r="D9198"/>
          <cell r="E9198"/>
        </row>
        <row r="9199">
          <cell r="A9199"/>
          <cell r="B9199"/>
          <cell r="C9199"/>
          <cell r="D9199"/>
          <cell r="E9199"/>
        </row>
        <row r="9200">
          <cell r="A9200"/>
          <cell r="B9200"/>
          <cell r="C9200"/>
          <cell r="D9200"/>
          <cell r="E9200"/>
        </row>
        <row r="9201">
          <cell r="A9201"/>
          <cell r="B9201"/>
          <cell r="C9201"/>
          <cell r="D9201"/>
          <cell r="E9201"/>
        </row>
        <row r="9202">
          <cell r="A9202"/>
          <cell r="B9202"/>
          <cell r="C9202"/>
          <cell r="D9202"/>
          <cell r="E9202"/>
        </row>
        <row r="9203">
          <cell r="A9203"/>
          <cell r="B9203"/>
          <cell r="C9203"/>
          <cell r="D9203"/>
          <cell r="E9203"/>
        </row>
        <row r="9204">
          <cell r="A9204"/>
          <cell r="B9204"/>
          <cell r="C9204"/>
          <cell r="D9204"/>
          <cell r="E9204"/>
        </row>
        <row r="9205">
          <cell r="A9205"/>
          <cell r="B9205"/>
          <cell r="C9205"/>
          <cell r="D9205"/>
          <cell r="E9205"/>
        </row>
        <row r="9206">
          <cell r="A9206"/>
          <cell r="B9206"/>
          <cell r="C9206"/>
          <cell r="D9206"/>
          <cell r="E9206"/>
        </row>
        <row r="9207">
          <cell r="A9207"/>
          <cell r="B9207"/>
          <cell r="C9207"/>
          <cell r="D9207"/>
          <cell r="E9207"/>
        </row>
        <row r="9208">
          <cell r="A9208"/>
          <cell r="B9208"/>
          <cell r="C9208"/>
          <cell r="D9208"/>
          <cell r="E9208"/>
        </row>
        <row r="9209">
          <cell r="A9209"/>
          <cell r="B9209"/>
          <cell r="C9209"/>
          <cell r="D9209"/>
          <cell r="E9209"/>
        </row>
        <row r="9210">
          <cell r="A9210"/>
          <cell r="B9210"/>
          <cell r="C9210"/>
          <cell r="D9210"/>
          <cell r="E9210"/>
        </row>
        <row r="9211">
          <cell r="A9211"/>
          <cell r="B9211"/>
          <cell r="C9211"/>
          <cell r="D9211"/>
          <cell r="E9211"/>
        </row>
        <row r="9212">
          <cell r="A9212"/>
          <cell r="B9212"/>
          <cell r="C9212"/>
          <cell r="D9212"/>
          <cell r="E9212"/>
        </row>
        <row r="9213">
          <cell r="A9213"/>
          <cell r="B9213"/>
          <cell r="C9213"/>
          <cell r="D9213"/>
          <cell r="E9213"/>
        </row>
        <row r="9214">
          <cell r="A9214"/>
          <cell r="B9214"/>
          <cell r="C9214"/>
          <cell r="D9214"/>
          <cell r="E9214"/>
        </row>
        <row r="9215">
          <cell r="A9215"/>
          <cell r="B9215"/>
          <cell r="C9215"/>
          <cell r="D9215"/>
          <cell r="E9215"/>
        </row>
        <row r="9216">
          <cell r="A9216"/>
          <cell r="B9216"/>
          <cell r="C9216"/>
          <cell r="D9216"/>
          <cell r="E9216"/>
        </row>
        <row r="9217">
          <cell r="A9217"/>
          <cell r="B9217"/>
          <cell r="C9217"/>
          <cell r="D9217"/>
          <cell r="E9217"/>
        </row>
        <row r="9218">
          <cell r="A9218"/>
          <cell r="B9218"/>
          <cell r="C9218"/>
          <cell r="D9218"/>
          <cell r="E9218"/>
        </row>
        <row r="9219">
          <cell r="A9219"/>
          <cell r="B9219"/>
          <cell r="C9219"/>
          <cell r="D9219"/>
          <cell r="E9219"/>
        </row>
        <row r="9220">
          <cell r="A9220"/>
          <cell r="B9220"/>
          <cell r="C9220"/>
          <cell r="D9220"/>
          <cell r="E9220"/>
        </row>
        <row r="9221">
          <cell r="A9221"/>
          <cell r="B9221"/>
          <cell r="C9221"/>
          <cell r="D9221"/>
          <cell r="E9221"/>
        </row>
        <row r="9222">
          <cell r="A9222"/>
          <cell r="B9222"/>
          <cell r="C9222"/>
          <cell r="D9222"/>
          <cell r="E9222"/>
        </row>
        <row r="9223">
          <cell r="A9223"/>
          <cell r="B9223"/>
          <cell r="C9223"/>
          <cell r="D9223"/>
          <cell r="E9223"/>
        </row>
        <row r="9224">
          <cell r="A9224"/>
          <cell r="B9224"/>
          <cell r="C9224"/>
          <cell r="D9224"/>
          <cell r="E9224"/>
        </row>
        <row r="9225">
          <cell r="A9225"/>
          <cell r="B9225"/>
          <cell r="C9225"/>
          <cell r="D9225"/>
          <cell r="E9225"/>
        </row>
        <row r="9226">
          <cell r="A9226"/>
          <cell r="B9226"/>
          <cell r="C9226"/>
          <cell r="D9226"/>
          <cell r="E9226"/>
        </row>
        <row r="9227">
          <cell r="A9227"/>
          <cell r="B9227"/>
          <cell r="C9227"/>
          <cell r="D9227"/>
          <cell r="E9227"/>
        </row>
        <row r="9228">
          <cell r="A9228"/>
          <cell r="B9228"/>
          <cell r="C9228"/>
          <cell r="D9228"/>
          <cell r="E9228"/>
        </row>
        <row r="9229">
          <cell r="A9229"/>
          <cell r="B9229"/>
          <cell r="C9229"/>
          <cell r="D9229"/>
          <cell r="E9229"/>
        </row>
        <row r="9230">
          <cell r="A9230"/>
          <cell r="B9230"/>
          <cell r="C9230"/>
          <cell r="D9230"/>
          <cell r="E9230"/>
        </row>
        <row r="9231">
          <cell r="A9231"/>
          <cell r="B9231"/>
          <cell r="C9231"/>
          <cell r="D9231"/>
          <cell r="E9231"/>
        </row>
        <row r="9232">
          <cell r="A9232"/>
          <cell r="B9232"/>
          <cell r="C9232"/>
          <cell r="D9232"/>
          <cell r="E9232"/>
        </row>
        <row r="9233">
          <cell r="A9233"/>
          <cell r="B9233"/>
          <cell r="C9233"/>
          <cell r="D9233"/>
          <cell r="E9233"/>
        </row>
        <row r="9234">
          <cell r="A9234"/>
          <cell r="B9234"/>
          <cell r="C9234"/>
          <cell r="D9234"/>
          <cell r="E9234"/>
        </row>
        <row r="9235">
          <cell r="A9235"/>
          <cell r="B9235"/>
          <cell r="C9235"/>
          <cell r="D9235"/>
          <cell r="E9235"/>
        </row>
        <row r="9236">
          <cell r="A9236"/>
          <cell r="B9236"/>
          <cell r="C9236"/>
          <cell r="D9236"/>
          <cell r="E9236"/>
        </row>
        <row r="9237">
          <cell r="A9237"/>
          <cell r="B9237"/>
          <cell r="C9237"/>
          <cell r="D9237"/>
          <cell r="E9237"/>
        </row>
        <row r="9238">
          <cell r="A9238"/>
          <cell r="B9238"/>
          <cell r="C9238"/>
          <cell r="D9238"/>
          <cell r="E9238"/>
        </row>
        <row r="9239">
          <cell r="A9239"/>
          <cell r="B9239"/>
          <cell r="C9239"/>
          <cell r="D9239"/>
          <cell r="E9239"/>
        </row>
        <row r="9240">
          <cell r="A9240"/>
          <cell r="B9240"/>
          <cell r="C9240"/>
          <cell r="D9240"/>
          <cell r="E9240"/>
        </row>
        <row r="9241">
          <cell r="A9241"/>
          <cell r="B9241"/>
          <cell r="C9241"/>
          <cell r="D9241"/>
          <cell r="E9241"/>
        </row>
        <row r="9242">
          <cell r="A9242"/>
          <cell r="B9242"/>
          <cell r="C9242"/>
          <cell r="D9242"/>
          <cell r="E9242"/>
        </row>
        <row r="9243">
          <cell r="A9243"/>
          <cell r="B9243"/>
          <cell r="C9243"/>
          <cell r="D9243"/>
          <cell r="E9243"/>
        </row>
        <row r="9244">
          <cell r="A9244"/>
          <cell r="B9244"/>
          <cell r="C9244"/>
          <cell r="D9244"/>
          <cell r="E9244"/>
        </row>
        <row r="9245">
          <cell r="A9245"/>
          <cell r="B9245"/>
          <cell r="C9245"/>
          <cell r="D9245"/>
          <cell r="E9245"/>
        </row>
        <row r="9246">
          <cell r="A9246"/>
          <cell r="B9246"/>
          <cell r="C9246"/>
          <cell r="D9246"/>
          <cell r="E9246"/>
        </row>
        <row r="9247">
          <cell r="A9247"/>
          <cell r="B9247"/>
          <cell r="C9247"/>
          <cell r="D9247"/>
          <cell r="E9247"/>
        </row>
        <row r="9248">
          <cell r="A9248"/>
          <cell r="B9248"/>
          <cell r="C9248"/>
          <cell r="D9248"/>
          <cell r="E9248"/>
        </row>
        <row r="9249">
          <cell r="A9249"/>
          <cell r="B9249"/>
          <cell r="C9249"/>
          <cell r="D9249"/>
          <cell r="E9249"/>
        </row>
        <row r="9250">
          <cell r="A9250"/>
          <cell r="B9250"/>
          <cell r="C9250"/>
          <cell r="D9250"/>
          <cell r="E9250"/>
        </row>
        <row r="9251">
          <cell r="A9251"/>
          <cell r="B9251"/>
          <cell r="C9251"/>
          <cell r="D9251"/>
          <cell r="E9251"/>
        </row>
        <row r="9252">
          <cell r="A9252"/>
          <cell r="B9252"/>
          <cell r="C9252"/>
          <cell r="D9252"/>
          <cell r="E9252"/>
        </row>
        <row r="9253">
          <cell r="A9253"/>
          <cell r="B9253"/>
          <cell r="C9253"/>
          <cell r="D9253"/>
          <cell r="E9253"/>
        </row>
        <row r="9254">
          <cell r="A9254"/>
          <cell r="B9254"/>
          <cell r="C9254"/>
          <cell r="D9254"/>
          <cell r="E9254"/>
        </row>
        <row r="9255">
          <cell r="A9255"/>
          <cell r="B9255"/>
          <cell r="C9255"/>
          <cell r="D9255"/>
          <cell r="E9255"/>
        </row>
        <row r="9256">
          <cell r="A9256"/>
          <cell r="B9256"/>
          <cell r="C9256"/>
          <cell r="D9256"/>
          <cell r="E9256"/>
        </row>
        <row r="9257">
          <cell r="A9257"/>
          <cell r="B9257"/>
          <cell r="C9257"/>
          <cell r="D9257"/>
          <cell r="E9257"/>
        </row>
        <row r="9258">
          <cell r="A9258"/>
          <cell r="B9258"/>
          <cell r="C9258"/>
          <cell r="D9258"/>
          <cell r="E9258"/>
        </row>
        <row r="9259">
          <cell r="A9259"/>
          <cell r="B9259"/>
          <cell r="C9259"/>
          <cell r="D9259"/>
          <cell r="E9259"/>
        </row>
        <row r="9260">
          <cell r="A9260"/>
          <cell r="B9260"/>
          <cell r="C9260"/>
          <cell r="D9260"/>
          <cell r="E9260"/>
        </row>
        <row r="9261">
          <cell r="A9261"/>
          <cell r="B9261"/>
          <cell r="C9261"/>
          <cell r="D9261"/>
          <cell r="E9261"/>
        </row>
        <row r="9262">
          <cell r="A9262"/>
          <cell r="B9262"/>
          <cell r="C9262"/>
          <cell r="D9262"/>
          <cell r="E9262"/>
        </row>
        <row r="9263">
          <cell r="A9263"/>
          <cell r="B9263"/>
          <cell r="C9263"/>
          <cell r="D9263"/>
          <cell r="E9263"/>
        </row>
        <row r="9264">
          <cell r="A9264"/>
          <cell r="B9264"/>
          <cell r="C9264"/>
          <cell r="D9264"/>
          <cell r="E9264"/>
        </row>
        <row r="9265">
          <cell r="A9265"/>
          <cell r="B9265"/>
          <cell r="C9265"/>
          <cell r="D9265"/>
          <cell r="E9265"/>
        </row>
        <row r="9266">
          <cell r="A9266"/>
          <cell r="B9266"/>
          <cell r="C9266"/>
          <cell r="D9266"/>
          <cell r="E9266"/>
        </row>
        <row r="9267">
          <cell r="A9267"/>
          <cell r="B9267"/>
          <cell r="C9267"/>
          <cell r="D9267"/>
          <cell r="E9267"/>
        </row>
        <row r="9268">
          <cell r="A9268"/>
          <cell r="B9268"/>
          <cell r="C9268"/>
          <cell r="D9268"/>
          <cell r="E9268"/>
        </row>
        <row r="9269">
          <cell r="A9269"/>
          <cell r="B9269"/>
          <cell r="C9269"/>
          <cell r="D9269"/>
          <cell r="E9269"/>
        </row>
        <row r="9270">
          <cell r="A9270"/>
          <cell r="B9270"/>
          <cell r="C9270"/>
          <cell r="D9270"/>
          <cell r="E9270"/>
        </row>
        <row r="9271">
          <cell r="A9271"/>
          <cell r="B9271"/>
          <cell r="C9271"/>
          <cell r="D9271"/>
          <cell r="E9271"/>
        </row>
        <row r="9272">
          <cell r="A9272"/>
          <cell r="B9272"/>
          <cell r="C9272"/>
          <cell r="D9272"/>
          <cell r="E9272"/>
        </row>
        <row r="9273">
          <cell r="A9273"/>
          <cell r="B9273"/>
          <cell r="C9273"/>
          <cell r="D9273"/>
          <cell r="E9273"/>
        </row>
        <row r="9274">
          <cell r="A9274"/>
          <cell r="B9274"/>
          <cell r="C9274"/>
          <cell r="D9274"/>
          <cell r="E9274"/>
        </row>
        <row r="9275">
          <cell r="A9275"/>
          <cell r="B9275"/>
          <cell r="C9275"/>
          <cell r="D9275"/>
          <cell r="E9275"/>
        </row>
        <row r="9276">
          <cell r="A9276"/>
          <cell r="B9276"/>
          <cell r="C9276"/>
          <cell r="D9276"/>
          <cell r="E9276"/>
        </row>
        <row r="9277">
          <cell r="A9277"/>
          <cell r="B9277"/>
          <cell r="C9277"/>
          <cell r="D9277"/>
          <cell r="E9277"/>
        </row>
        <row r="9278">
          <cell r="A9278"/>
          <cell r="B9278"/>
          <cell r="C9278"/>
          <cell r="D9278"/>
          <cell r="E9278"/>
        </row>
        <row r="9279">
          <cell r="A9279"/>
          <cell r="B9279"/>
          <cell r="C9279"/>
          <cell r="D9279"/>
          <cell r="E9279"/>
        </row>
        <row r="9280">
          <cell r="A9280"/>
          <cell r="B9280"/>
          <cell r="C9280"/>
          <cell r="D9280"/>
          <cell r="E9280"/>
        </row>
        <row r="9281">
          <cell r="A9281"/>
          <cell r="B9281"/>
          <cell r="C9281"/>
          <cell r="D9281"/>
          <cell r="E9281"/>
        </row>
        <row r="9282">
          <cell r="A9282"/>
          <cell r="B9282"/>
          <cell r="C9282"/>
          <cell r="D9282"/>
          <cell r="E9282"/>
        </row>
        <row r="9283">
          <cell r="A9283"/>
          <cell r="B9283"/>
          <cell r="C9283"/>
          <cell r="D9283"/>
          <cell r="E9283"/>
        </row>
        <row r="9284">
          <cell r="A9284"/>
          <cell r="B9284"/>
          <cell r="C9284"/>
          <cell r="D9284"/>
          <cell r="E9284"/>
        </row>
        <row r="9285">
          <cell r="A9285"/>
          <cell r="B9285"/>
          <cell r="C9285"/>
          <cell r="D9285"/>
          <cell r="E9285"/>
        </row>
        <row r="9286">
          <cell r="A9286"/>
          <cell r="B9286"/>
          <cell r="C9286"/>
          <cell r="D9286"/>
          <cell r="E9286"/>
        </row>
        <row r="9287">
          <cell r="A9287"/>
          <cell r="B9287"/>
          <cell r="C9287"/>
          <cell r="D9287"/>
          <cell r="E9287"/>
        </row>
        <row r="9288">
          <cell r="A9288"/>
          <cell r="B9288"/>
          <cell r="C9288"/>
          <cell r="D9288"/>
          <cell r="E9288"/>
        </row>
        <row r="9289">
          <cell r="A9289"/>
          <cell r="B9289"/>
          <cell r="C9289"/>
          <cell r="D9289"/>
          <cell r="E9289"/>
        </row>
        <row r="9290">
          <cell r="A9290"/>
          <cell r="B9290"/>
          <cell r="C9290"/>
          <cell r="D9290"/>
          <cell r="E9290"/>
        </row>
        <row r="9291">
          <cell r="A9291"/>
          <cell r="B9291"/>
          <cell r="C9291"/>
          <cell r="D9291"/>
          <cell r="E9291"/>
        </row>
        <row r="9292">
          <cell r="A9292"/>
          <cell r="B9292"/>
          <cell r="C9292"/>
          <cell r="D9292"/>
          <cell r="E9292"/>
        </row>
        <row r="9293">
          <cell r="A9293"/>
          <cell r="B9293"/>
          <cell r="C9293"/>
          <cell r="D9293"/>
          <cell r="E9293"/>
        </row>
        <row r="9294">
          <cell r="A9294"/>
          <cell r="B9294"/>
          <cell r="C9294"/>
          <cell r="D9294"/>
          <cell r="E9294"/>
        </row>
        <row r="9295">
          <cell r="A9295"/>
          <cell r="B9295"/>
          <cell r="C9295"/>
          <cell r="D9295"/>
          <cell r="E9295"/>
        </row>
        <row r="9296">
          <cell r="A9296"/>
          <cell r="B9296"/>
          <cell r="C9296"/>
          <cell r="D9296"/>
          <cell r="E9296"/>
        </row>
        <row r="9297">
          <cell r="A9297"/>
          <cell r="B9297"/>
          <cell r="C9297"/>
          <cell r="D9297"/>
          <cell r="E9297"/>
        </row>
        <row r="9298">
          <cell r="A9298"/>
          <cell r="B9298"/>
          <cell r="C9298"/>
          <cell r="D9298"/>
          <cell r="E9298"/>
        </row>
        <row r="9299">
          <cell r="A9299"/>
          <cell r="B9299"/>
          <cell r="C9299"/>
          <cell r="D9299"/>
          <cell r="E9299"/>
        </row>
        <row r="9300">
          <cell r="A9300"/>
          <cell r="B9300"/>
          <cell r="C9300"/>
          <cell r="D9300"/>
          <cell r="E9300"/>
        </row>
        <row r="9301">
          <cell r="A9301"/>
          <cell r="B9301"/>
          <cell r="C9301"/>
          <cell r="D9301"/>
          <cell r="E9301"/>
        </row>
        <row r="9302">
          <cell r="A9302"/>
          <cell r="B9302"/>
          <cell r="C9302"/>
          <cell r="D9302"/>
          <cell r="E9302"/>
        </row>
        <row r="9303">
          <cell r="A9303"/>
          <cell r="B9303"/>
          <cell r="C9303"/>
          <cell r="D9303"/>
          <cell r="E9303"/>
        </row>
        <row r="9304">
          <cell r="A9304"/>
          <cell r="B9304"/>
          <cell r="C9304"/>
          <cell r="D9304"/>
          <cell r="E9304"/>
        </row>
        <row r="9305">
          <cell r="A9305"/>
          <cell r="B9305"/>
          <cell r="C9305"/>
          <cell r="D9305"/>
          <cell r="E9305"/>
        </row>
        <row r="9306">
          <cell r="A9306"/>
          <cell r="B9306"/>
          <cell r="C9306"/>
          <cell r="D9306"/>
          <cell r="E9306"/>
        </row>
        <row r="9307">
          <cell r="A9307"/>
          <cell r="B9307"/>
          <cell r="C9307"/>
          <cell r="D9307"/>
          <cell r="E9307"/>
        </row>
        <row r="9308">
          <cell r="A9308"/>
          <cell r="B9308"/>
          <cell r="C9308"/>
          <cell r="D9308"/>
          <cell r="E9308"/>
        </row>
        <row r="9309">
          <cell r="A9309"/>
          <cell r="B9309"/>
          <cell r="C9309"/>
          <cell r="D9309"/>
          <cell r="E9309"/>
        </row>
        <row r="9310">
          <cell r="A9310"/>
          <cell r="B9310"/>
          <cell r="C9310"/>
          <cell r="D9310"/>
          <cell r="E9310"/>
        </row>
        <row r="9311">
          <cell r="A9311"/>
          <cell r="B9311"/>
          <cell r="C9311"/>
          <cell r="D9311"/>
          <cell r="E9311"/>
        </row>
        <row r="9312">
          <cell r="A9312"/>
          <cell r="B9312"/>
          <cell r="C9312"/>
          <cell r="D9312"/>
          <cell r="E9312"/>
        </row>
        <row r="9313">
          <cell r="A9313"/>
          <cell r="B9313"/>
          <cell r="C9313"/>
          <cell r="D9313"/>
          <cell r="E9313"/>
        </row>
        <row r="9314">
          <cell r="A9314"/>
          <cell r="B9314"/>
          <cell r="C9314"/>
          <cell r="D9314"/>
          <cell r="E9314"/>
        </row>
        <row r="9315">
          <cell r="A9315"/>
          <cell r="B9315"/>
          <cell r="C9315"/>
          <cell r="D9315"/>
          <cell r="E9315"/>
        </row>
        <row r="9316">
          <cell r="A9316"/>
          <cell r="B9316"/>
          <cell r="C9316"/>
          <cell r="D9316"/>
          <cell r="E9316"/>
        </row>
        <row r="9317">
          <cell r="A9317"/>
          <cell r="B9317"/>
          <cell r="C9317"/>
          <cell r="D9317"/>
          <cell r="E9317"/>
        </row>
        <row r="9318">
          <cell r="A9318"/>
          <cell r="B9318"/>
          <cell r="C9318"/>
          <cell r="D9318"/>
          <cell r="E9318"/>
        </row>
        <row r="9319">
          <cell r="A9319"/>
          <cell r="B9319"/>
          <cell r="C9319"/>
          <cell r="D9319"/>
          <cell r="E9319"/>
        </row>
        <row r="9320">
          <cell r="A9320"/>
          <cell r="B9320"/>
          <cell r="C9320"/>
          <cell r="D9320"/>
          <cell r="E9320"/>
        </row>
        <row r="9321">
          <cell r="A9321"/>
          <cell r="B9321"/>
          <cell r="C9321"/>
          <cell r="D9321"/>
          <cell r="E9321"/>
        </row>
        <row r="9322">
          <cell r="A9322"/>
          <cell r="B9322"/>
          <cell r="C9322"/>
          <cell r="D9322"/>
          <cell r="E9322"/>
        </row>
        <row r="9323">
          <cell r="A9323"/>
          <cell r="B9323"/>
          <cell r="C9323"/>
          <cell r="D9323"/>
          <cell r="E9323"/>
        </row>
        <row r="9324">
          <cell r="A9324"/>
          <cell r="B9324"/>
          <cell r="C9324"/>
          <cell r="D9324"/>
          <cell r="E9324"/>
        </row>
        <row r="9325">
          <cell r="A9325"/>
          <cell r="B9325"/>
          <cell r="C9325"/>
          <cell r="D9325"/>
          <cell r="E9325"/>
        </row>
        <row r="9326">
          <cell r="A9326"/>
          <cell r="B9326"/>
          <cell r="C9326"/>
          <cell r="D9326"/>
          <cell r="E9326"/>
        </row>
        <row r="9327">
          <cell r="A9327"/>
          <cell r="B9327"/>
          <cell r="C9327"/>
          <cell r="D9327"/>
          <cell r="E9327"/>
        </row>
        <row r="9328">
          <cell r="A9328"/>
          <cell r="B9328"/>
          <cell r="C9328"/>
          <cell r="D9328"/>
          <cell r="E9328"/>
        </row>
        <row r="9329">
          <cell r="A9329"/>
          <cell r="B9329"/>
          <cell r="C9329"/>
          <cell r="D9329"/>
          <cell r="E9329"/>
        </row>
        <row r="9330">
          <cell r="A9330"/>
          <cell r="B9330"/>
          <cell r="C9330"/>
          <cell r="D9330"/>
          <cell r="E9330"/>
        </row>
        <row r="9331">
          <cell r="A9331"/>
          <cell r="B9331"/>
          <cell r="C9331"/>
          <cell r="D9331"/>
          <cell r="E9331"/>
        </row>
        <row r="9332">
          <cell r="A9332"/>
          <cell r="B9332"/>
          <cell r="C9332"/>
          <cell r="D9332"/>
          <cell r="E9332"/>
        </row>
        <row r="9333">
          <cell r="A9333"/>
          <cell r="B9333"/>
          <cell r="C9333"/>
          <cell r="D9333"/>
          <cell r="E9333"/>
        </row>
        <row r="9334">
          <cell r="A9334"/>
          <cell r="B9334"/>
          <cell r="C9334"/>
          <cell r="D9334"/>
          <cell r="E9334"/>
        </row>
        <row r="9335">
          <cell r="A9335"/>
          <cell r="B9335"/>
          <cell r="C9335"/>
          <cell r="D9335"/>
          <cell r="E9335"/>
        </row>
        <row r="9336">
          <cell r="A9336"/>
          <cell r="B9336"/>
          <cell r="C9336"/>
          <cell r="D9336"/>
          <cell r="E9336"/>
        </row>
        <row r="9337">
          <cell r="A9337"/>
          <cell r="B9337"/>
          <cell r="C9337"/>
          <cell r="D9337"/>
          <cell r="E9337"/>
        </row>
        <row r="9338">
          <cell r="A9338"/>
          <cell r="B9338"/>
          <cell r="C9338"/>
          <cell r="D9338"/>
          <cell r="E9338"/>
        </row>
        <row r="9339">
          <cell r="A9339"/>
          <cell r="B9339"/>
          <cell r="C9339"/>
          <cell r="D9339"/>
          <cell r="E9339"/>
        </row>
        <row r="9340">
          <cell r="A9340"/>
          <cell r="B9340"/>
          <cell r="C9340"/>
          <cell r="D9340"/>
          <cell r="E9340"/>
        </row>
        <row r="9341">
          <cell r="A9341"/>
          <cell r="B9341"/>
          <cell r="C9341"/>
          <cell r="D9341"/>
          <cell r="E9341"/>
        </row>
        <row r="9342">
          <cell r="A9342"/>
          <cell r="B9342"/>
          <cell r="C9342"/>
          <cell r="D9342"/>
          <cell r="E9342"/>
        </row>
        <row r="9343">
          <cell r="A9343"/>
          <cell r="B9343"/>
          <cell r="C9343"/>
          <cell r="D9343"/>
          <cell r="E9343"/>
        </row>
        <row r="9344">
          <cell r="A9344"/>
          <cell r="B9344"/>
          <cell r="C9344"/>
          <cell r="D9344"/>
          <cell r="E9344"/>
        </row>
        <row r="9345">
          <cell r="A9345"/>
          <cell r="B9345"/>
          <cell r="C9345"/>
          <cell r="D9345"/>
          <cell r="E9345"/>
        </row>
        <row r="9346">
          <cell r="A9346"/>
          <cell r="B9346"/>
          <cell r="C9346"/>
          <cell r="D9346"/>
          <cell r="E9346"/>
        </row>
        <row r="9347">
          <cell r="A9347"/>
          <cell r="B9347"/>
          <cell r="C9347"/>
          <cell r="D9347"/>
          <cell r="E9347"/>
        </row>
        <row r="9348">
          <cell r="A9348"/>
          <cell r="B9348"/>
          <cell r="C9348"/>
          <cell r="D9348"/>
          <cell r="E9348"/>
        </row>
        <row r="9349">
          <cell r="A9349"/>
          <cell r="B9349"/>
          <cell r="C9349"/>
          <cell r="D9349"/>
          <cell r="E9349"/>
        </row>
        <row r="9350">
          <cell r="A9350"/>
          <cell r="B9350"/>
          <cell r="C9350"/>
          <cell r="D9350"/>
          <cell r="E9350"/>
        </row>
        <row r="9351">
          <cell r="A9351"/>
          <cell r="B9351"/>
          <cell r="C9351"/>
          <cell r="D9351"/>
          <cell r="E9351"/>
        </row>
        <row r="9352">
          <cell r="A9352"/>
          <cell r="B9352"/>
          <cell r="C9352"/>
          <cell r="D9352"/>
          <cell r="E9352"/>
        </row>
        <row r="9353">
          <cell r="A9353"/>
          <cell r="B9353"/>
          <cell r="C9353"/>
          <cell r="D9353"/>
          <cell r="E9353"/>
        </row>
        <row r="9354">
          <cell r="A9354"/>
          <cell r="B9354"/>
          <cell r="C9354"/>
          <cell r="D9354"/>
          <cell r="E9354"/>
        </row>
        <row r="9355">
          <cell r="A9355"/>
          <cell r="B9355"/>
          <cell r="C9355"/>
          <cell r="D9355"/>
          <cell r="E9355"/>
        </row>
        <row r="9356">
          <cell r="A9356"/>
          <cell r="B9356"/>
          <cell r="C9356"/>
          <cell r="D9356"/>
          <cell r="E9356"/>
        </row>
        <row r="9357">
          <cell r="A9357"/>
          <cell r="B9357"/>
          <cell r="C9357"/>
          <cell r="D9357"/>
          <cell r="E9357"/>
        </row>
        <row r="9358">
          <cell r="A9358"/>
          <cell r="B9358"/>
          <cell r="C9358"/>
          <cell r="D9358"/>
          <cell r="E9358"/>
        </row>
        <row r="9359">
          <cell r="A9359"/>
          <cell r="B9359"/>
          <cell r="C9359"/>
          <cell r="D9359"/>
          <cell r="E9359"/>
        </row>
        <row r="9360">
          <cell r="A9360"/>
          <cell r="B9360"/>
          <cell r="C9360"/>
          <cell r="D9360"/>
          <cell r="E9360"/>
        </row>
        <row r="9361">
          <cell r="A9361"/>
          <cell r="B9361"/>
          <cell r="C9361"/>
          <cell r="D9361"/>
          <cell r="E9361"/>
        </row>
        <row r="9362">
          <cell r="A9362"/>
          <cell r="B9362"/>
          <cell r="C9362"/>
          <cell r="D9362"/>
          <cell r="E9362"/>
        </row>
        <row r="9363">
          <cell r="A9363"/>
          <cell r="B9363"/>
          <cell r="C9363"/>
          <cell r="D9363"/>
          <cell r="E9363"/>
        </row>
        <row r="9364">
          <cell r="A9364"/>
          <cell r="B9364"/>
          <cell r="C9364"/>
          <cell r="D9364"/>
          <cell r="E9364"/>
        </row>
        <row r="9365">
          <cell r="A9365"/>
          <cell r="B9365"/>
          <cell r="C9365"/>
          <cell r="D9365"/>
          <cell r="E9365"/>
        </row>
        <row r="9366">
          <cell r="A9366"/>
          <cell r="B9366"/>
          <cell r="C9366"/>
          <cell r="D9366"/>
          <cell r="E9366"/>
        </row>
        <row r="9367">
          <cell r="A9367"/>
          <cell r="B9367"/>
          <cell r="C9367"/>
          <cell r="D9367"/>
          <cell r="E9367"/>
        </row>
        <row r="9368">
          <cell r="A9368"/>
          <cell r="B9368"/>
          <cell r="C9368"/>
          <cell r="D9368"/>
          <cell r="E9368"/>
        </row>
        <row r="9369">
          <cell r="A9369"/>
          <cell r="B9369"/>
          <cell r="C9369"/>
          <cell r="D9369"/>
          <cell r="E9369"/>
        </row>
        <row r="9370">
          <cell r="A9370"/>
          <cell r="B9370"/>
          <cell r="C9370"/>
          <cell r="D9370"/>
          <cell r="E9370"/>
        </row>
        <row r="9371">
          <cell r="A9371"/>
          <cell r="B9371"/>
          <cell r="C9371"/>
          <cell r="D9371"/>
          <cell r="E9371"/>
        </row>
        <row r="9372">
          <cell r="A9372"/>
          <cell r="B9372"/>
          <cell r="C9372"/>
          <cell r="D9372"/>
          <cell r="E9372"/>
        </row>
        <row r="9373">
          <cell r="A9373"/>
          <cell r="B9373"/>
          <cell r="C9373"/>
          <cell r="D9373"/>
          <cell r="E9373"/>
        </row>
        <row r="9374">
          <cell r="A9374"/>
          <cell r="B9374"/>
          <cell r="C9374"/>
          <cell r="D9374"/>
          <cell r="E9374"/>
        </row>
        <row r="9375">
          <cell r="A9375"/>
          <cell r="B9375"/>
          <cell r="C9375"/>
          <cell r="D9375"/>
          <cell r="E9375"/>
        </row>
        <row r="9376">
          <cell r="A9376"/>
          <cell r="B9376"/>
          <cell r="C9376"/>
          <cell r="D9376"/>
          <cell r="E9376"/>
        </row>
        <row r="9377">
          <cell r="A9377"/>
          <cell r="B9377"/>
          <cell r="C9377"/>
          <cell r="D9377"/>
          <cell r="E9377"/>
        </row>
        <row r="9378">
          <cell r="A9378"/>
          <cell r="B9378"/>
          <cell r="C9378"/>
          <cell r="D9378"/>
          <cell r="E9378"/>
        </row>
        <row r="9379">
          <cell r="A9379"/>
          <cell r="B9379"/>
          <cell r="C9379"/>
          <cell r="D9379"/>
          <cell r="E9379"/>
        </row>
        <row r="9380">
          <cell r="A9380"/>
          <cell r="B9380"/>
          <cell r="C9380"/>
          <cell r="D9380"/>
          <cell r="E9380"/>
        </row>
        <row r="9381">
          <cell r="A9381"/>
          <cell r="B9381"/>
          <cell r="C9381"/>
          <cell r="D9381"/>
          <cell r="E9381"/>
        </row>
        <row r="9382">
          <cell r="A9382"/>
          <cell r="B9382"/>
          <cell r="C9382"/>
          <cell r="D9382"/>
          <cell r="E9382"/>
        </row>
        <row r="9383">
          <cell r="A9383"/>
          <cell r="B9383"/>
          <cell r="C9383"/>
          <cell r="D9383"/>
          <cell r="E9383"/>
        </row>
        <row r="9384">
          <cell r="A9384"/>
          <cell r="B9384"/>
          <cell r="C9384"/>
          <cell r="D9384"/>
          <cell r="E9384"/>
        </row>
        <row r="9385">
          <cell r="A9385"/>
          <cell r="B9385"/>
          <cell r="C9385"/>
          <cell r="D9385"/>
          <cell r="E9385"/>
        </row>
        <row r="9386">
          <cell r="A9386"/>
          <cell r="B9386"/>
          <cell r="C9386"/>
          <cell r="D9386"/>
          <cell r="E9386"/>
        </row>
        <row r="9387">
          <cell r="A9387"/>
          <cell r="B9387"/>
          <cell r="C9387"/>
          <cell r="D9387"/>
          <cell r="E9387"/>
        </row>
        <row r="9388">
          <cell r="A9388"/>
          <cell r="B9388"/>
          <cell r="C9388"/>
          <cell r="D9388"/>
          <cell r="E9388"/>
        </row>
        <row r="9389">
          <cell r="A9389"/>
          <cell r="B9389"/>
          <cell r="C9389"/>
          <cell r="D9389"/>
          <cell r="E9389"/>
        </row>
        <row r="9390">
          <cell r="A9390"/>
          <cell r="B9390"/>
          <cell r="C9390"/>
          <cell r="D9390"/>
          <cell r="E9390"/>
        </row>
        <row r="9391">
          <cell r="A9391"/>
          <cell r="B9391"/>
          <cell r="C9391"/>
          <cell r="D9391"/>
          <cell r="E9391"/>
        </row>
        <row r="9392">
          <cell r="A9392"/>
          <cell r="B9392"/>
          <cell r="C9392"/>
          <cell r="D9392"/>
          <cell r="E9392"/>
        </row>
        <row r="9393">
          <cell r="A9393"/>
          <cell r="B9393"/>
          <cell r="C9393"/>
          <cell r="D9393"/>
          <cell r="E9393"/>
        </row>
        <row r="9394">
          <cell r="A9394"/>
          <cell r="B9394"/>
          <cell r="C9394"/>
          <cell r="D9394"/>
          <cell r="E9394"/>
        </row>
        <row r="9395">
          <cell r="A9395"/>
          <cell r="B9395"/>
          <cell r="C9395"/>
          <cell r="D9395"/>
          <cell r="E9395"/>
        </row>
        <row r="9396">
          <cell r="A9396"/>
          <cell r="B9396"/>
          <cell r="C9396"/>
          <cell r="D9396"/>
          <cell r="E9396"/>
        </row>
        <row r="9397">
          <cell r="A9397"/>
          <cell r="B9397"/>
          <cell r="C9397"/>
          <cell r="D9397"/>
          <cell r="E9397"/>
        </row>
        <row r="9398">
          <cell r="A9398"/>
          <cell r="B9398"/>
          <cell r="C9398"/>
          <cell r="D9398"/>
          <cell r="E9398"/>
        </row>
        <row r="9399">
          <cell r="A9399"/>
          <cell r="B9399"/>
          <cell r="C9399"/>
          <cell r="D9399"/>
          <cell r="E9399"/>
        </row>
        <row r="9400">
          <cell r="A9400"/>
          <cell r="B9400"/>
          <cell r="C9400"/>
          <cell r="D9400"/>
          <cell r="E9400"/>
        </row>
        <row r="9401">
          <cell r="A9401"/>
          <cell r="B9401"/>
          <cell r="C9401"/>
          <cell r="D9401"/>
          <cell r="E9401"/>
        </row>
        <row r="9402">
          <cell r="A9402"/>
          <cell r="B9402"/>
          <cell r="C9402"/>
          <cell r="D9402"/>
          <cell r="E9402"/>
        </row>
        <row r="9403">
          <cell r="A9403"/>
          <cell r="B9403"/>
          <cell r="C9403"/>
          <cell r="D9403"/>
          <cell r="E9403"/>
        </row>
        <row r="9404">
          <cell r="A9404"/>
          <cell r="B9404"/>
          <cell r="C9404"/>
          <cell r="D9404"/>
          <cell r="E9404"/>
        </row>
        <row r="9405">
          <cell r="A9405"/>
          <cell r="B9405"/>
          <cell r="C9405"/>
          <cell r="D9405"/>
          <cell r="E9405"/>
        </row>
        <row r="9406">
          <cell r="A9406"/>
          <cell r="B9406"/>
          <cell r="C9406"/>
          <cell r="D9406"/>
          <cell r="E9406"/>
        </row>
        <row r="9407">
          <cell r="A9407"/>
          <cell r="B9407"/>
          <cell r="C9407"/>
          <cell r="D9407"/>
          <cell r="E9407"/>
        </row>
        <row r="9408">
          <cell r="A9408"/>
          <cell r="B9408"/>
          <cell r="C9408"/>
          <cell r="D9408"/>
          <cell r="E9408"/>
        </row>
        <row r="9409">
          <cell r="A9409"/>
          <cell r="B9409"/>
          <cell r="C9409"/>
          <cell r="D9409"/>
          <cell r="E9409"/>
        </row>
        <row r="9410">
          <cell r="A9410"/>
          <cell r="B9410"/>
          <cell r="C9410"/>
          <cell r="D9410"/>
          <cell r="E9410"/>
        </row>
        <row r="9411">
          <cell r="A9411"/>
          <cell r="B9411"/>
          <cell r="C9411"/>
          <cell r="D9411"/>
          <cell r="E9411"/>
        </row>
        <row r="9412">
          <cell r="A9412"/>
          <cell r="B9412"/>
          <cell r="C9412"/>
          <cell r="D9412"/>
          <cell r="E9412"/>
        </row>
        <row r="9413">
          <cell r="A9413"/>
          <cell r="B9413"/>
          <cell r="C9413"/>
          <cell r="D9413"/>
          <cell r="E9413"/>
        </row>
        <row r="9414">
          <cell r="A9414"/>
          <cell r="B9414"/>
          <cell r="C9414"/>
          <cell r="D9414"/>
          <cell r="E9414"/>
        </row>
        <row r="9415">
          <cell r="A9415"/>
          <cell r="B9415"/>
          <cell r="C9415"/>
          <cell r="D9415"/>
          <cell r="E9415"/>
        </row>
        <row r="9416">
          <cell r="A9416"/>
          <cell r="B9416"/>
          <cell r="C9416"/>
          <cell r="D9416"/>
          <cell r="E9416"/>
        </row>
        <row r="9417">
          <cell r="A9417"/>
          <cell r="B9417"/>
          <cell r="C9417"/>
          <cell r="D9417"/>
          <cell r="E9417"/>
        </row>
        <row r="9418">
          <cell r="A9418"/>
          <cell r="B9418"/>
          <cell r="C9418"/>
          <cell r="D9418"/>
          <cell r="E9418"/>
        </row>
        <row r="9419">
          <cell r="A9419"/>
          <cell r="B9419"/>
          <cell r="C9419"/>
          <cell r="D9419"/>
          <cell r="E9419"/>
        </row>
        <row r="9420">
          <cell r="A9420"/>
          <cell r="B9420"/>
          <cell r="C9420"/>
          <cell r="D9420"/>
          <cell r="E9420"/>
        </row>
        <row r="9421">
          <cell r="A9421"/>
          <cell r="B9421"/>
          <cell r="C9421"/>
          <cell r="D9421"/>
          <cell r="E9421"/>
        </row>
        <row r="9422">
          <cell r="A9422"/>
          <cell r="B9422"/>
          <cell r="C9422"/>
          <cell r="D9422"/>
          <cell r="E9422"/>
        </row>
        <row r="9423">
          <cell r="A9423"/>
          <cell r="B9423"/>
          <cell r="C9423"/>
          <cell r="D9423"/>
          <cell r="E9423"/>
        </row>
        <row r="9424">
          <cell r="A9424"/>
          <cell r="B9424"/>
          <cell r="C9424"/>
          <cell r="D9424"/>
          <cell r="E9424"/>
        </row>
        <row r="9425">
          <cell r="A9425"/>
          <cell r="B9425"/>
          <cell r="C9425"/>
          <cell r="D9425"/>
          <cell r="E9425"/>
        </row>
        <row r="9426">
          <cell r="A9426"/>
          <cell r="B9426"/>
          <cell r="C9426"/>
          <cell r="D9426"/>
          <cell r="E9426"/>
        </row>
        <row r="9427">
          <cell r="A9427"/>
          <cell r="B9427"/>
          <cell r="C9427"/>
          <cell r="D9427"/>
          <cell r="E9427"/>
        </row>
        <row r="9428">
          <cell r="A9428"/>
          <cell r="B9428"/>
          <cell r="C9428"/>
          <cell r="D9428"/>
          <cell r="E9428"/>
        </row>
        <row r="9429">
          <cell r="A9429"/>
          <cell r="B9429"/>
          <cell r="C9429"/>
          <cell r="D9429"/>
          <cell r="E9429"/>
        </row>
        <row r="9430">
          <cell r="A9430"/>
          <cell r="B9430"/>
          <cell r="C9430"/>
          <cell r="D9430"/>
          <cell r="E9430"/>
        </row>
        <row r="9431">
          <cell r="A9431"/>
          <cell r="B9431"/>
          <cell r="C9431"/>
          <cell r="D9431"/>
          <cell r="E9431"/>
        </row>
        <row r="9432">
          <cell r="A9432"/>
          <cell r="B9432"/>
          <cell r="C9432"/>
          <cell r="D9432"/>
          <cell r="E9432"/>
        </row>
        <row r="9433">
          <cell r="A9433"/>
          <cell r="B9433"/>
          <cell r="C9433"/>
          <cell r="D9433"/>
          <cell r="E9433"/>
        </row>
        <row r="9434">
          <cell r="A9434"/>
          <cell r="B9434"/>
          <cell r="C9434"/>
          <cell r="D9434"/>
          <cell r="E9434"/>
        </row>
        <row r="9435">
          <cell r="A9435"/>
          <cell r="B9435"/>
          <cell r="C9435"/>
          <cell r="D9435"/>
          <cell r="E9435"/>
        </row>
        <row r="9436">
          <cell r="A9436"/>
          <cell r="B9436"/>
          <cell r="C9436"/>
          <cell r="D9436"/>
          <cell r="E9436"/>
        </row>
        <row r="9437">
          <cell r="A9437"/>
          <cell r="B9437"/>
          <cell r="C9437"/>
          <cell r="D9437"/>
          <cell r="E9437"/>
        </row>
        <row r="9438">
          <cell r="A9438"/>
          <cell r="B9438"/>
          <cell r="C9438"/>
          <cell r="D9438"/>
          <cell r="E9438"/>
        </row>
        <row r="9439">
          <cell r="A9439"/>
          <cell r="B9439"/>
          <cell r="C9439"/>
          <cell r="D9439"/>
          <cell r="E9439"/>
        </row>
        <row r="9440">
          <cell r="A9440"/>
          <cell r="B9440"/>
          <cell r="C9440"/>
          <cell r="D9440"/>
          <cell r="E9440"/>
        </row>
        <row r="9441">
          <cell r="A9441"/>
          <cell r="B9441"/>
          <cell r="C9441"/>
          <cell r="D9441"/>
          <cell r="E9441"/>
        </row>
        <row r="9442">
          <cell r="A9442"/>
          <cell r="B9442"/>
          <cell r="C9442"/>
          <cell r="D9442"/>
          <cell r="E9442"/>
        </row>
        <row r="9443">
          <cell r="A9443"/>
          <cell r="B9443"/>
          <cell r="C9443"/>
          <cell r="D9443"/>
          <cell r="E9443"/>
        </row>
        <row r="9444">
          <cell r="A9444"/>
          <cell r="B9444"/>
          <cell r="C9444"/>
          <cell r="D9444"/>
          <cell r="E9444"/>
        </row>
        <row r="9445">
          <cell r="A9445"/>
          <cell r="B9445"/>
          <cell r="C9445"/>
          <cell r="D9445"/>
          <cell r="E9445"/>
        </row>
        <row r="9446">
          <cell r="A9446"/>
          <cell r="B9446"/>
          <cell r="C9446"/>
          <cell r="D9446"/>
          <cell r="E9446"/>
        </row>
        <row r="9447">
          <cell r="A9447"/>
          <cell r="B9447"/>
          <cell r="C9447"/>
          <cell r="D9447"/>
          <cell r="E9447"/>
        </row>
        <row r="9448">
          <cell r="A9448"/>
          <cell r="B9448"/>
          <cell r="C9448"/>
          <cell r="D9448"/>
          <cell r="E9448"/>
        </row>
        <row r="9449">
          <cell r="A9449"/>
          <cell r="B9449"/>
          <cell r="C9449"/>
          <cell r="D9449"/>
          <cell r="E9449"/>
        </row>
        <row r="9450">
          <cell r="A9450"/>
          <cell r="B9450"/>
          <cell r="C9450"/>
          <cell r="D9450"/>
          <cell r="E9450"/>
        </row>
        <row r="9451">
          <cell r="A9451"/>
          <cell r="B9451"/>
          <cell r="C9451"/>
          <cell r="D9451"/>
          <cell r="E9451"/>
        </row>
        <row r="9452">
          <cell r="A9452"/>
          <cell r="B9452"/>
          <cell r="C9452"/>
          <cell r="D9452"/>
          <cell r="E9452"/>
        </row>
        <row r="9453">
          <cell r="A9453"/>
          <cell r="B9453"/>
          <cell r="C9453"/>
          <cell r="D9453"/>
          <cell r="E9453"/>
        </row>
        <row r="9454">
          <cell r="A9454"/>
          <cell r="B9454"/>
          <cell r="C9454"/>
          <cell r="D9454"/>
          <cell r="E9454"/>
        </row>
        <row r="9455">
          <cell r="A9455"/>
          <cell r="B9455"/>
          <cell r="C9455"/>
          <cell r="D9455"/>
          <cell r="E9455"/>
        </row>
        <row r="9456">
          <cell r="A9456"/>
          <cell r="B9456"/>
          <cell r="C9456"/>
          <cell r="D9456"/>
          <cell r="E9456"/>
        </row>
        <row r="9457">
          <cell r="A9457"/>
          <cell r="B9457"/>
          <cell r="C9457"/>
          <cell r="D9457"/>
          <cell r="E9457"/>
        </row>
        <row r="9458">
          <cell r="A9458"/>
          <cell r="B9458"/>
          <cell r="C9458"/>
          <cell r="D9458"/>
          <cell r="E9458"/>
        </row>
        <row r="9459">
          <cell r="A9459"/>
          <cell r="B9459"/>
          <cell r="C9459"/>
          <cell r="D9459"/>
          <cell r="E9459"/>
        </row>
        <row r="9460">
          <cell r="A9460"/>
          <cell r="B9460"/>
          <cell r="C9460"/>
          <cell r="D9460"/>
          <cell r="E9460"/>
        </row>
        <row r="9461">
          <cell r="A9461"/>
          <cell r="B9461"/>
          <cell r="C9461"/>
          <cell r="D9461"/>
          <cell r="E9461"/>
        </row>
        <row r="9462">
          <cell r="A9462"/>
          <cell r="B9462"/>
          <cell r="C9462"/>
          <cell r="D9462"/>
          <cell r="E9462"/>
        </row>
        <row r="9463">
          <cell r="A9463"/>
          <cell r="B9463"/>
          <cell r="C9463"/>
          <cell r="D9463"/>
          <cell r="E9463"/>
        </row>
        <row r="9464">
          <cell r="A9464"/>
          <cell r="B9464"/>
          <cell r="C9464"/>
          <cell r="D9464"/>
          <cell r="E9464"/>
        </row>
        <row r="9465">
          <cell r="A9465"/>
          <cell r="B9465"/>
          <cell r="C9465"/>
          <cell r="D9465"/>
          <cell r="E9465"/>
        </row>
        <row r="9466">
          <cell r="A9466"/>
          <cell r="B9466"/>
          <cell r="C9466"/>
          <cell r="D9466"/>
          <cell r="E9466"/>
        </row>
        <row r="9467">
          <cell r="A9467"/>
          <cell r="B9467"/>
          <cell r="C9467"/>
          <cell r="D9467"/>
          <cell r="E9467"/>
        </row>
        <row r="9468">
          <cell r="A9468"/>
          <cell r="B9468"/>
          <cell r="C9468"/>
          <cell r="D9468"/>
          <cell r="E9468"/>
        </row>
        <row r="9469">
          <cell r="A9469"/>
          <cell r="B9469"/>
          <cell r="C9469"/>
          <cell r="D9469"/>
          <cell r="E9469"/>
        </row>
        <row r="9470">
          <cell r="A9470"/>
          <cell r="B9470"/>
          <cell r="C9470"/>
          <cell r="D9470"/>
          <cell r="E9470"/>
        </row>
        <row r="9471">
          <cell r="A9471"/>
          <cell r="B9471"/>
          <cell r="C9471"/>
          <cell r="D9471"/>
          <cell r="E9471"/>
        </row>
        <row r="9472">
          <cell r="A9472"/>
          <cell r="B9472"/>
          <cell r="C9472"/>
          <cell r="D9472"/>
          <cell r="E9472"/>
        </row>
        <row r="9473">
          <cell r="A9473"/>
          <cell r="B9473"/>
          <cell r="C9473"/>
          <cell r="D9473"/>
          <cell r="E9473"/>
        </row>
        <row r="9474">
          <cell r="A9474"/>
          <cell r="B9474"/>
          <cell r="C9474"/>
          <cell r="D9474"/>
          <cell r="E9474"/>
        </row>
        <row r="9475">
          <cell r="A9475"/>
          <cell r="B9475"/>
          <cell r="C9475"/>
          <cell r="D9475"/>
          <cell r="E9475"/>
        </row>
        <row r="9476">
          <cell r="A9476"/>
          <cell r="B9476"/>
          <cell r="C9476"/>
          <cell r="D9476"/>
          <cell r="E9476"/>
        </row>
        <row r="9477">
          <cell r="A9477"/>
          <cell r="B9477"/>
          <cell r="C9477"/>
          <cell r="D9477"/>
          <cell r="E9477"/>
        </row>
        <row r="9478">
          <cell r="A9478"/>
          <cell r="B9478"/>
          <cell r="C9478"/>
          <cell r="D9478"/>
          <cell r="E9478"/>
        </row>
        <row r="9479">
          <cell r="A9479"/>
          <cell r="B9479"/>
          <cell r="C9479"/>
          <cell r="D9479"/>
          <cell r="E9479"/>
        </row>
        <row r="9480">
          <cell r="A9480"/>
          <cell r="B9480"/>
          <cell r="C9480"/>
          <cell r="D9480"/>
          <cell r="E9480"/>
        </row>
        <row r="9481">
          <cell r="A9481"/>
          <cell r="B9481"/>
          <cell r="C9481"/>
          <cell r="D9481"/>
          <cell r="E9481"/>
        </row>
        <row r="9482">
          <cell r="A9482"/>
          <cell r="B9482"/>
          <cell r="C9482"/>
          <cell r="D9482"/>
          <cell r="E9482"/>
        </row>
        <row r="9483">
          <cell r="A9483"/>
          <cell r="B9483"/>
          <cell r="C9483"/>
          <cell r="D9483"/>
          <cell r="E9483"/>
        </row>
        <row r="9484">
          <cell r="A9484"/>
          <cell r="B9484"/>
          <cell r="C9484"/>
          <cell r="D9484"/>
          <cell r="E9484"/>
        </row>
        <row r="9485">
          <cell r="A9485"/>
          <cell r="B9485"/>
          <cell r="C9485"/>
          <cell r="D9485"/>
          <cell r="E9485"/>
        </row>
        <row r="9486">
          <cell r="A9486"/>
          <cell r="B9486"/>
          <cell r="C9486"/>
          <cell r="D9486"/>
          <cell r="E9486"/>
        </row>
        <row r="9487">
          <cell r="A9487"/>
          <cell r="B9487"/>
          <cell r="C9487"/>
          <cell r="D9487"/>
          <cell r="E9487"/>
        </row>
        <row r="9488">
          <cell r="A9488"/>
          <cell r="B9488"/>
          <cell r="C9488"/>
          <cell r="D9488"/>
          <cell r="E9488"/>
        </row>
        <row r="9489">
          <cell r="A9489"/>
          <cell r="B9489"/>
          <cell r="C9489"/>
          <cell r="D9489"/>
          <cell r="E9489"/>
        </row>
        <row r="9490">
          <cell r="A9490"/>
          <cell r="B9490"/>
          <cell r="C9490"/>
          <cell r="D9490"/>
          <cell r="E9490"/>
        </row>
        <row r="9491">
          <cell r="A9491"/>
          <cell r="B9491"/>
          <cell r="C9491"/>
          <cell r="D9491"/>
          <cell r="E9491"/>
        </row>
        <row r="9492">
          <cell r="A9492"/>
          <cell r="B9492"/>
          <cell r="C9492"/>
          <cell r="D9492"/>
          <cell r="E9492"/>
        </row>
        <row r="9493">
          <cell r="A9493"/>
          <cell r="B9493"/>
          <cell r="C9493"/>
          <cell r="D9493"/>
          <cell r="E9493"/>
        </row>
        <row r="9494">
          <cell r="A9494"/>
          <cell r="B9494"/>
          <cell r="C9494"/>
          <cell r="D9494"/>
          <cell r="E9494"/>
        </row>
        <row r="9495">
          <cell r="A9495"/>
          <cell r="B9495"/>
          <cell r="C9495"/>
          <cell r="D9495"/>
          <cell r="E9495"/>
        </row>
        <row r="9496">
          <cell r="A9496"/>
          <cell r="B9496"/>
          <cell r="C9496"/>
          <cell r="D9496"/>
          <cell r="E9496"/>
        </row>
        <row r="9497">
          <cell r="A9497"/>
          <cell r="B9497"/>
          <cell r="C9497"/>
          <cell r="D9497"/>
          <cell r="E9497"/>
        </row>
        <row r="9498">
          <cell r="A9498"/>
          <cell r="B9498"/>
          <cell r="C9498"/>
          <cell r="D9498"/>
          <cell r="E9498"/>
        </row>
        <row r="9499">
          <cell r="A9499"/>
          <cell r="B9499"/>
          <cell r="C9499"/>
          <cell r="D9499"/>
          <cell r="E9499"/>
        </row>
        <row r="9500">
          <cell r="A9500"/>
          <cell r="B9500"/>
          <cell r="C9500"/>
          <cell r="D9500"/>
          <cell r="E9500"/>
        </row>
        <row r="9501">
          <cell r="A9501"/>
          <cell r="B9501"/>
          <cell r="C9501"/>
          <cell r="D9501"/>
          <cell r="E9501"/>
        </row>
        <row r="9502">
          <cell r="A9502"/>
          <cell r="B9502"/>
          <cell r="C9502"/>
          <cell r="D9502"/>
          <cell r="E9502"/>
        </row>
        <row r="9503">
          <cell r="A9503"/>
          <cell r="B9503"/>
          <cell r="C9503"/>
          <cell r="D9503"/>
          <cell r="E9503"/>
        </row>
        <row r="9504">
          <cell r="A9504"/>
          <cell r="B9504"/>
          <cell r="C9504"/>
          <cell r="D9504"/>
          <cell r="E9504"/>
        </row>
        <row r="9505">
          <cell r="A9505"/>
          <cell r="B9505"/>
          <cell r="C9505"/>
          <cell r="D9505"/>
          <cell r="E9505"/>
        </row>
        <row r="9506">
          <cell r="A9506"/>
          <cell r="B9506"/>
          <cell r="C9506"/>
          <cell r="D9506"/>
          <cell r="E9506"/>
        </row>
        <row r="9507">
          <cell r="A9507"/>
          <cell r="B9507"/>
          <cell r="C9507"/>
          <cell r="D9507"/>
          <cell r="E9507"/>
        </row>
        <row r="9508">
          <cell r="A9508"/>
          <cell r="B9508"/>
          <cell r="C9508"/>
          <cell r="D9508"/>
          <cell r="E9508"/>
        </row>
        <row r="9509">
          <cell r="A9509"/>
          <cell r="B9509"/>
          <cell r="C9509"/>
          <cell r="D9509"/>
          <cell r="E9509"/>
        </row>
        <row r="9510">
          <cell r="A9510"/>
          <cell r="B9510"/>
          <cell r="C9510"/>
          <cell r="D9510"/>
          <cell r="E9510"/>
        </row>
        <row r="9511">
          <cell r="A9511"/>
          <cell r="B9511"/>
          <cell r="C9511"/>
          <cell r="D9511"/>
          <cell r="E9511"/>
        </row>
        <row r="9512">
          <cell r="A9512"/>
          <cell r="B9512"/>
          <cell r="C9512"/>
          <cell r="D9512"/>
          <cell r="E9512"/>
        </row>
        <row r="9513">
          <cell r="A9513"/>
          <cell r="B9513"/>
          <cell r="C9513"/>
          <cell r="D9513"/>
          <cell r="E9513"/>
        </row>
        <row r="9514">
          <cell r="A9514"/>
          <cell r="B9514"/>
          <cell r="C9514"/>
          <cell r="D9514"/>
          <cell r="E9514"/>
        </row>
        <row r="9515">
          <cell r="A9515"/>
          <cell r="B9515"/>
          <cell r="C9515"/>
          <cell r="D9515"/>
          <cell r="E9515"/>
        </row>
        <row r="9516">
          <cell r="A9516"/>
          <cell r="B9516"/>
          <cell r="C9516"/>
          <cell r="D9516"/>
          <cell r="E9516"/>
        </row>
        <row r="9517">
          <cell r="A9517"/>
          <cell r="B9517"/>
          <cell r="C9517"/>
          <cell r="D9517"/>
          <cell r="E9517"/>
        </row>
        <row r="9518">
          <cell r="A9518"/>
          <cell r="B9518"/>
          <cell r="C9518"/>
          <cell r="D9518"/>
          <cell r="E9518"/>
        </row>
        <row r="9519">
          <cell r="A9519"/>
          <cell r="B9519"/>
          <cell r="C9519"/>
          <cell r="D9519"/>
          <cell r="E9519"/>
        </row>
        <row r="9520">
          <cell r="A9520"/>
          <cell r="B9520"/>
          <cell r="C9520"/>
          <cell r="D9520"/>
          <cell r="E9520"/>
        </row>
        <row r="9521">
          <cell r="A9521"/>
          <cell r="B9521"/>
          <cell r="C9521"/>
          <cell r="D9521"/>
          <cell r="E9521"/>
        </row>
        <row r="9522">
          <cell r="A9522"/>
          <cell r="B9522"/>
          <cell r="C9522"/>
          <cell r="D9522"/>
          <cell r="E9522"/>
        </row>
        <row r="9523">
          <cell r="A9523"/>
          <cell r="B9523"/>
          <cell r="C9523"/>
          <cell r="D9523"/>
          <cell r="E9523"/>
        </row>
        <row r="9524">
          <cell r="A9524"/>
          <cell r="B9524"/>
          <cell r="C9524"/>
          <cell r="D9524"/>
          <cell r="E9524"/>
        </row>
        <row r="9525">
          <cell r="A9525"/>
          <cell r="B9525"/>
          <cell r="C9525"/>
          <cell r="D9525"/>
          <cell r="E9525"/>
        </row>
        <row r="9526">
          <cell r="A9526"/>
          <cell r="B9526"/>
          <cell r="C9526"/>
          <cell r="D9526"/>
          <cell r="E9526"/>
        </row>
        <row r="9527">
          <cell r="A9527"/>
          <cell r="B9527"/>
          <cell r="C9527"/>
          <cell r="D9527"/>
          <cell r="E9527"/>
        </row>
        <row r="9528">
          <cell r="A9528"/>
          <cell r="B9528"/>
          <cell r="C9528"/>
          <cell r="D9528"/>
          <cell r="E9528"/>
        </row>
        <row r="9529">
          <cell r="A9529"/>
          <cell r="B9529"/>
          <cell r="C9529"/>
          <cell r="D9529"/>
          <cell r="E9529"/>
        </row>
        <row r="9530">
          <cell r="A9530"/>
          <cell r="B9530"/>
          <cell r="C9530"/>
          <cell r="D9530"/>
          <cell r="E9530"/>
        </row>
        <row r="9531">
          <cell r="A9531"/>
          <cell r="B9531"/>
          <cell r="C9531"/>
          <cell r="D9531"/>
          <cell r="E9531"/>
        </row>
        <row r="9532">
          <cell r="A9532"/>
          <cell r="B9532"/>
          <cell r="C9532"/>
          <cell r="D9532"/>
          <cell r="E9532"/>
        </row>
        <row r="9533">
          <cell r="A9533"/>
          <cell r="B9533"/>
          <cell r="C9533"/>
          <cell r="D9533"/>
          <cell r="E9533"/>
        </row>
        <row r="9534">
          <cell r="A9534"/>
          <cell r="B9534"/>
          <cell r="C9534"/>
          <cell r="D9534"/>
          <cell r="E9534"/>
        </row>
        <row r="9535">
          <cell r="A9535"/>
          <cell r="B9535"/>
          <cell r="C9535"/>
          <cell r="D9535"/>
          <cell r="E9535"/>
        </row>
        <row r="9536">
          <cell r="A9536"/>
          <cell r="B9536"/>
          <cell r="C9536"/>
          <cell r="D9536"/>
          <cell r="E9536"/>
        </row>
        <row r="9537">
          <cell r="A9537"/>
          <cell r="B9537"/>
          <cell r="C9537"/>
          <cell r="D9537"/>
          <cell r="E9537"/>
        </row>
        <row r="9538">
          <cell r="A9538"/>
          <cell r="B9538"/>
          <cell r="C9538"/>
          <cell r="D9538"/>
          <cell r="E9538"/>
        </row>
        <row r="9539">
          <cell r="A9539"/>
          <cell r="B9539"/>
          <cell r="C9539"/>
          <cell r="D9539"/>
          <cell r="E9539"/>
        </row>
        <row r="9540">
          <cell r="A9540"/>
          <cell r="B9540"/>
          <cell r="C9540"/>
          <cell r="D9540"/>
          <cell r="E9540"/>
        </row>
        <row r="9541">
          <cell r="A9541"/>
          <cell r="B9541"/>
          <cell r="C9541"/>
          <cell r="D9541"/>
          <cell r="E9541"/>
        </row>
        <row r="9542">
          <cell r="A9542"/>
          <cell r="B9542"/>
          <cell r="C9542"/>
          <cell r="D9542"/>
          <cell r="E9542"/>
        </row>
        <row r="9543">
          <cell r="A9543"/>
          <cell r="B9543"/>
          <cell r="C9543"/>
          <cell r="D9543"/>
          <cell r="E9543"/>
        </row>
        <row r="9544">
          <cell r="A9544"/>
          <cell r="B9544"/>
          <cell r="C9544"/>
          <cell r="D9544"/>
          <cell r="E9544"/>
        </row>
        <row r="9545">
          <cell r="A9545"/>
          <cell r="B9545"/>
          <cell r="C9545"/>
          <cell r="D9545"/>
          <cell r="E9545"/>
        </row>
        <row r="9546">
          <cell r="A9546"/>
          <cell r="B9546"/>
          <cell r="C9546"/>
          <cell r="D9546"/>
          <cell r="E9546"/>
        </row>
        <row r="9547">
          <cell r="A9547"/>
          <cell r="B9547"/>
          <cell r="C9547"/>
          <cell r="D9547"/>
          <cell r="E9547"/>
        </row>
        <row r="9548">
          <cell r="A9548"/>
          <cell r="B9548"/>
          <cell r="C9548"/>
          <cell r="D9548"/>
          <cell r="E9548"/>
        </row>
        <row r="9549">
          <cell r="A9549"/>
          <cell r="B9549"/>
          <cell r="C9549"/>
          <cell r="D9549"/>
          <cell r="E9549"/>
        </row>
        <row r="9550">
          <cell r="A9550"/>
          <cell r="B9550"/>
          <cell r="C9550"/>
          <cell r="D9550"/>
          <cell r="E9550"/>
        </row>
        <row r="9551">
          <cell r="A9551"/>
          <cell r="B9551"/>
          <cell r="C9551"/>
          <cell r="D9551"/>
          <cell r="E9551"/>
        </row>
        <row r="9552">
          <cell r="A9552"/>
          <cell r="B9552"/>
          <cell r="C9552"/>
          <cell r="D9552"/>
          <cell r="E9552"/>
        </row>
        <row r="9553">
          <cell r="A9553"/>
          <cell r="B9553"/>
          <cell r="C9553"/>
          <cell r="D9553"/>
          <cell r="E9553"/>
        </row>
        <row r="9554">
          <cell r="A9554"/>
          <cell r="B9554"/>
          <cell r="C9554"/>
          <cell r="D9554"/>
          <cell r="E9554"/>
        </row>
        <row r="9555">
          <cell r="A9555"/>
          <cell r="B9555"/>
          <cell r="C9555"/>
          <cell r="D9555"/>
          <cell r="E9555"/>
        </row>
        <row r="9556">
          <cell r="A9556"/>
          <cell r="B9556"/>
          <cell r="C9556"/>
          <cell r="D9556"/>
          <cell r="E9556"/>
        </row>
        <row r="9557">
          <cell r="A9557"/>
          <cell r="B9557"/>
          <cell r="C9557"/>
          <cell r="D9557"/>
          <cell r="E9557"/>
        </row>
        <row r="9558">
          <cell r="A9558"/>
          <cell r="B9558"/>
          <cell r="C9558"/>
          <cell r="D9558"/>
          <cell r="E9558"/>
        </row>
        <row r="9559">
          <cell r="A9559"/>
          <cell r="B9559"/>
          <cell r="C9559"/>
          <cell r="D9559"/>
          <cell r="E9559"/>
        </row>
        <row r="9560">
          <cell r="A9560"/>
          <cell r="B9560"/>
          <cell r="C9560"/>
          <cell r="D9560"/>
          <cell r="E9560"/>
        </row>
        <row r="9561">
          <cell r="A9561"/>
          <cell r="B9561"/>
          <cell r="C9561"/>
          <cell r="D9561"/>
          <cell r="E9561"/>
        </row>
        <row r="9562">
          <cell r="A9562"/>
          <cell r="B9562"/>
          <cell r="C9562"/>
          <cell r="D9562"/>
          <cell r="E9562"/>
        </row>
        <row r="9563">
          <cell r="A9563"/>
          <cell r="B9563"/>
          <cell r="C9563"/>
          <cell r="D9563"/>
          <cell r="E9563"/>
        </row>
        <row r="9564">
          <cell r="A9564"/>
          <cell r="B9564"/>
          <cell r="C9564"/>
          <cell r="D9564"/>
          <cell r="E9564"/>
        </row>
        <row r="9565">
          <cell r="A9565"/>
          <cell r="B9565"/>
          <cell r="C9565"/>
          <cell r="D9565"/>
          <cell r="E9565"/>
        </row>
        <row r="9566">
          <cell r="A9566"/>
          <cell r="B9566"/>
          <cell r="C9566"/>
          <cell r="D9566"/>
          <cell r="E9566"/>
        </row>
        <row r="9567">
          <cell r="A9567"/>
          <cell r="B9567"/>
          <cell r="C9567"/>
          <cell r="D9567"/>
          <cell r="E9567"/>
        </row>
        <row r="9568">
          <cell r="A9568"/>
          <cell r="B9568"/>
          <cell r="C9568"/>
          <cell r="D9568"/>
          <cell r="E9568"/>
        </row>
        <row r="9569">
          <cell r="A9569"/>
          <cell r="B9569"/>
          <cell r="C9569"/>
          <cell r="D9569"/>
          <cell r="E9569"/>
        </row>
        <row r="9570">
          <cell r="A9570"/>
          <cell r="B9570"/>
          <cell r="C9570"/>
          <cell r="D9570"/>
          <cell r="E9570"/>
        </row>
        <row r="9571">
          <cell r="A9571"/>
          <cell r="B9571"/>
          <cell r="C9571"/>
          <cell r="D9571"/>
          <cell r="E9571"/>
        </row>
        <row r="9572">
          <cell r="A9572"/>
          <cell r="B9572"/>
          <cell r="C9572"/>
          <cell r="D9572"/>
          <cell r="E9572"/>
        </row>
        <row r="9573">
          <cell r="A9573"/>
          <cell r="B9573"/>
          <cell r="C9573"/>
          <cell r="D9573"/>
          <cell r="E9573"/>
        </row>
        <row r="9574">
          <cell r="A9574"/>
          <cell r="B9574"/>
          <cell r="C9574"/>
          <cell r="D9574"/>
          <cell r="E9574"/>
        </row>
        <row r="9575">
          <cell r="A9575"/>
          <cell r="B9575"/>
          <cell r="C9575"/>
          <cell r="D9575"/>
          <cell r="E9575"/>
        </row>
        <row r="9576">
          <cell r="A9576"/>
          <cell r="B9576"/>
          <cell r="C9576"/>
          <cell r="D9576"/>
          <cell r="E9576"/>
        </row>
        <row r="9577">
          <cell r="A9577"/>
          <cell r="B9577"/>
          <cell r="C9577"/>
          <cell r="D9577"/>
          <cell r="E9577"/>
        </row>
        <row r="9578">
          <cell r="A9578"/>
          <cell r="B9578"/>
          <cell r="C9578"/>
          <cell r="D9578"/>
          <cell r="E9578"/>
        </row>
        <row r="9579">
          <cell r="A9579"/>
          <cell r="B9579"/>
          <cell r="C9579"/>
          <cell r="D9579"/>
          <cell r="E9579"/>
        </row>
        <row r="9580">
          <cell r="A9580"/>
          <cell r="B9580"/>
          <cell r="C9580"/>
          <cell r="D9580"/>
          <cell r="E9580"/>
        </row>
        <row r="9581">
          <cell r="A9581"/>
          <cell r="B9581"/>
          <cell r="C9581"/>
          <cell r="D9581"/>
          <cell r="E9581"/>
        </row>
        <row r="9582">
          <cell r="A9582"/>
          <cell r="B9582"/>
          <cell r="C9582"/>
          <cell r="D9582"/>
          <cell r="E9582"/>
        </row>
        <row r="9583">
          <cell r="A9583"/>
          <cell r="B9583"/>
          <cell r="C9583"/>
          <cell r="D9583"/>
          <cell r="E9583"/>
        </row>
        <row r="9584">
          <cell r="A9584"/>
          <cell r="B9584"/>
          <cell r="C9584"/>
          <cell r="D9584"/>
          <cell r="E9584"/>
        </row>
        <row r="9585">
          <cell r="A9585"/>
          <cell r="B9585"/>
          <cell r="C9585"/>
          <cell r="D9585"/>
          <cell r="E9585"/>
        </row>
        <row r="9586">
          <cell r="A9586"/>
          <cell r="B9586"/>
          <cell r="C9586"/>
          <cell r="D9586"/>
          <cell r="E9586"/>
        </row>
        <row r="9587">
          <cell r="A9587"/>
          <cell r="B9587"/>
          <cell r="C9587"/>
          <cell r="D9587"/>
          <cell r="E9587"/>
        </row>
        <row r="9588">
          <cell r="A9588"/>
          <cell r="B9588"/>
          <cell r="C9588"/>
          <cell r="D9588"/>
          <cell r="E9588"/>
        </row>
        <row r="9589">
          <cell r="A9589"/>
          <cell r="B9589"/>
          <cell r="C9589"/>
          <cell r="D9589"/>
          <cell r="E9589"/>
        </row>
        <row r="9590">
          <cell r="A9590"/>
          <cell r="B9590"/>
          <cell r="C9590"/>
          <cell r="D9590"/>
          <cell r="E9590"/>
        </row>
        <row r="9591">
          <cell r="A9591"/>
          <cell r="B9591"/>
          <cell r="C9591"/>
          <cell r="D9591"/>
          <cell r="E9591"/>
        </row>
        <row r="9592">
          <cell r="A9592"/>
          <cell r="B9592"/>
          <cell r="C9592"/>
          <cell r="D9592"/>
          <cell r="E9592"/>
        </row>
        <row r="9593">
          <cell r="A9593"/>
          <cell r="B9593"/>
          <cell r="C9593"/>
          <cell r="D9593"/>
          <cell r="E9593"/>
        </row>
        <row r="9594">
          <cell r="A9594"/>
          <cell r="B9594"/>
          <cell r="C9594"/>
          <cell r="D9594"/>
          <cell r="E9594"/>
        </row>
        <row r="9595">
          <cell r="A9595"/>
          <cell r="B9595"/>
          <cell r="C9595"/>
          <cell r="D9595"/>
          <cell r="E9595"/>
        </row>
        <row r="9596">
          <cell r="A9596"/>
          <cell r="B9596"/>
          <cell r="C9596"/>
          <cell r="D9596"/>
          <cell r="E9596"/>
        </row>
        <row r="9597">
          <cell r="A9597"/>
          <cell r="B9597"/>
          <cell r="C9597"/>
          <cell r="D9597"/>
          <cell r="E9597"/>
        </row>
        <row r="9598">
          <cell r="A9598"/>
          <cell r="B9598"/>
          <cell r="C9598"/>
          <cell r="D9598"/>
          <cell r="E9598"/>
        </row>
        <row r="9599">
          <cell r="A9599"/>
          <cell r="B9599"/>
          <cell r="C9599"/>
          <cell r="D9599"/>
          <cell r="E9599"/>
        </row>
        <row r="9600">
          <cell r="A9600"/>
          <cell r="B9600"/>
          <cell r="C9600"/>
          <cell r="D9600"/>
          <cell r="E9600"/>
        </row>
        <row r="9601">
          <cell r="A9601"/>
          <cell r="B9601"/>
          <cell r="C9601"/>
          <cell r="D9601"/>
          <cell r="E9601"/>
        </row>
        <row r="9602">
          <cell r="A9602"/>
          <cell r="B9602"/>
          <cell r="C9602"/>
          <cell r="D9602"/>
          <cell r="E9602"/>
        </row>
        <row r="9603">
          <cell r="A9603"/>
          <cell r="B9603"/>
          <cell r="C9603"/>
          <cell r="D9603"/>
          <cell r="E9603"/>
        </row>
        <row r="9604">
          <cell r="A9604"/>
          <cell r="B9604"/>
          <cell r="C9604"/>
          <cell r="D9604"/>
          <cell r="E9604"/>
        </row>
        <row r="9605">
          <cell r="A9605"/>
          <cell r="B9605"/>
          <cell r="C9605"/>
          <cell r="D9605"/>
          <cell r="E9605"/>
        </row>
        <row r="9606">
          <cell r="A9606"/>
          <cell r="B9606"/>
          <cell r="C9606"/>
          <cell r="D9606"/>
          <cell r="E9606"/>
        </row>
        <row r="9607">
          <cell r="A9607"/>
          <cell r="B9607"/>
          <cell r="C9607"/>
          <cell r="D9607"/>
          <cell r="E9607"/>
        </row>
        <row r="9608">
          <cell r="A9608"/>
          <cell r="B9608"/>
          <cell r="C9608"/>
          <cell r="D9608"/>
          <cell r="E9608"/>
        </row>
        <row r="9609">
          <cell r="A9609"/>
          <cell r="B9609"/>
          <cell r="C9609"/>
          <cell r="D9609"/>
          <cell r="E9609"/>
        </row>
        <row r="9610">
          <cell r="A9610"/>
          <cell r="B9610"/>
          <cell r="C9610"/>
          <cell r="D9610"/>
          <cell r="E9610"/>
        </row>
        <row r="9611">
          <cell r="A9611"/>
          <cell r="B9611"/>
          <cell r="C9611"/>
          <cell r="D9611"/>
          <cell r="E9611"/>
        </row>
        <row r="9612">
          <cell r="A9612"/>
          <cell r="B9612"/>
          <cell r="C9612"/>
          <cell r="D9612"/>
          <cell r="E9612"/>
        </row>
        <row r="9613">
          <cell r="A9613"/>
          <cell r="B9613"/>
          <cell r="C9613"/>
          <cell r="D9613"/>
          <cell r="E9613"/>
        </row>
        <row r="9614">
          <cell r="A9614"/>
          <cell r="B9614"/>
          <cell r="C9614"/>
          <cell r="D9614"/>
          <cell r="E9614"/>
        </row>
        <row r="9615">
          <cell r="A9615"/>
          <cell r="B9615"/>
          <cell r="C9615"/>
          <cell r="D9615"/>
          <cell r="E9615"/>
        </row>
        <row r="9616">
          <cell r="A9616"/>
          <cell r="B9616"/>
          <cell r="C9616"/>
          <cell r="D9616"/>
          <cell r="E9616"/>
        </row>
        <row r="9617">
          <cell r="A9617"/>
          <cell r="B9617"/>
          <cell r="C9617"/>
          <cell r="D9617"/>
          <cell r="E9617"/>
        </row>
        <row r="9618">
          <cell r="A9618"/>
          <cell r="B9618"/>
          <cell r="C9618"/>
          <cell r="D9618"/>
          <cell r="E9618"/>
        </row>
        <row r="9619">
          <cell r="A9619"/>
          <cell r="B9619"/>
          <cell r="C9619"/>
          <cell r="D9619"/>
          <cell r="E9619"/>
        </row>
        <row r="9620">
          <cell r="A9620"/>
          <cell r="B9620"/>
          <cell r="C9620"/>
          <cell r="D9620"/>
          <cell r="E9620"/>
        </row>
        <row r="9621">
          <cell r="A9621"/>
          <cell r="B9621"/>
          <cell r="C9621"/>
          <cell r="D9621"/>
          <cell r="E9621"/>
        </row>
        <row r="9622">
          <cell r="A9622"/>
          <cell r="B9622"/>
          <cell r="C9622"/>
          <cell r="D9622"/>
          <cell r="E9622"/>
        </row>
        <row r="9623">
          <cell r="A9623"/>
          <cell r="B9623"/>
          <cell r="C9623"/>
          <cell r="D9623"/>
          <cell r="E9623"/>
        </row>
        <row r="9624">
          <cell r="A9624"/>
          <cell r="B9624"/>
          <cell r="C9624"/>
          <cell r="D9624"/>
          <cell r="E9624"/>
        </row>
        <row r="9625">
          <cell r="A9625"/>
          <cell r="B9625"/>
          <cell r="C9625"/>
          <cell r="D9625"/>
          <cell r="E9625"/>
        </row>
        <row r="9626">
          <cell r="A9626"/>
          <cell r="B9626"/>
          <cell r="C9626"/>
          <cell r="D9626"/>
          <cell r="E9626"/>
        </row>
        <row r="9627">
          <cell r="A9627"/>
          <cell r="B9627"/>
          <cell r="C9627"/>
          <cell r="D9627"/>
          <cell r="E9627"/>
        </row>
        <row r="9628">
          <cell r="A9628"/>
          <cell r="B9628"/>
          <cell r="C9628"/>
          <cell r="D9628"/>
          <cell r="E9628"/>
        </row>
        <row r="9629">
          <cell r="A9629"/>
          <cell r="B9629"/>
          <cell r="C9629"/>
          <cell r="D9629"/>
          <cell r="E9629"/>
        </row>
        <row r="9630">
          <cell r="A9630"/>
          <cell r="B9630"/>
          <cell r="C9630"/>
          <cell r="D9630"/>
          <cell r="E9630"/>
        </row>
        <row r="9631">
          <cell r="A9631"/>
          <cell r="B9631"/>
          <cell r="C9631"/>
          <cell r="D9631"/>
          <cell r="E9631"/>
        </row>
        <row r="9632">
          <cell r="A9632"/>
          <cell r="B9632"/>
          <cell r="C9632"/>
          <cell r="D9632"/>
          <cell r="E9632"/>
        </row>
        <row r="9633">
          <cell r="A9633"/>
          <cell r="B9633"/>
          <cell r="C9633"/>
          <cell r="D9633"/>
          <cell r="E9633"/>
        </row>
        <row r="9634">
          <cell r="A9634"/>
          <cell r="B9634"/>
          <cell r="C9634"/>
          <cell r="D9634"/>
          <cell r="E9634"/>
        </row>
        <row r="9635">
          <cell r="A9635"/>
          <cell r="B9635"/>
          <cell r="C9635"/>
          <cell r="D9635"/>
          <cell r="E9635"/>
        </row>
        <row r="9636">
          <cell r="A9636"/>
          <cell r="B9636"/>
          <cell r="C9636"/>
          <cell r="D9636"/>
          <cell r="E9636"/>
        </row>
        <row r="9637">
          <cell r="A9637"/>
          <cell r="B9637"/>
          <cell r="C9637"/>
          <cell r="D9637"/>
          <cell r="E9637"/>
        </row>
        <row r="9638">
          <cell r="A9638"/>
          <cell r="B9638"/>
          <cell r="C9638"/>
          <cell r="D9638"/>
          <cell r="E9638"/>
        </row>
        <row r="9639">
          <cell r="A9639"/>
          <cell r="B9639"/>
          <cell r="C9639"/>
          <cell r="D9639"/>
          <cell r="E9639"/>
        </row>
        <row r="9640">
          <cell r="A9640"/>
          <cell r="B9640"/>
          <cell r="C9640"/>
          <cell r="D9640"/>
          <cell r="E9640"/>
        </row>
        <row r="9641">
          <cell r="A9641"/>
          <cell r="B9641"/>
          <cell r="C9641"/>
          <cell r="D9641"/>
          <cell r="E9641"/>
        </row>
        <row r="9642">
          <cell r="A9642"/>
          <cell r="B9642"/>
          <cell r="C9642"/>
          <cell r="D9642"/>
          <cell r="E9642"/>
        </row>
        <row r="9643">
          <cell r="A9643"/>
          <cell r="B9643"/>
          <cell r="C9643"/>
          <cell r="D9643"/>
          <cell r="E9643"/>
        </row>
        <row r="9644">
          <cell r="A9644"/>
          <cell r="B9644"/>
          <cell r="C9644"/>
          <cell r="D9644"/>
          <cell r="E9644"/>
        </row>
        <row r="9645">
          <cell r="A9645"/>
          <cell r="B9645"/>
          <cell r="C9645"/>
          <cell r="D9645"/>
          <cell r="E9645"/>
        </row>
        <row r="9646">
          <cell r="A9646"/>
          <cell r="B9646"/>
          <cell r="C9646"/>
          <cell r="D9646"/>
          <cell r="E9646"/>
        </row>
        <row r="9647">
          <cell r="A9647"/>
          <cell r="B9647"/>
          <cell r="C9647"/>
          <cell r="D9647"/>
          <cell r="E9647"/>
        </row>
        <row r="9648">
          <cell r="A9648"/>
          <cell r="B9648"/>
          <cell r="C9648"/>
          <cell r="D9648"/>
          <cell r="E9648"/>
        </row>
        <row r="9649">
          <cell r="A9649"/>
          <cell r="B9649"/>
          <cell r="C9649"/>
          <cell r="D9649"/>
          <cell r="E9649"/>
        </row>
        <row r="9650">
          <cell r="A9650"/>
          <cell r="B9650"/>
          <cell r="C9650"/>
          <cell r="D9650"/>
          <cell r="E9650"/>
        </row>
        <row r="9651">
          <cell r="A9651"/>
          <cell r="B9651"/>
          <cell r="C9651"/>
          <cell r="D9651"/>
          <cell r="E9651"/>
        </row>
        <row r="9652">
          <cell r="A9652"/>
          <cell r="B9652"/>
          <cell r="C9652"/>
          <cell r="D9652"/>
          <cell r="E9652"/>
        </row>
        <row r="9653">
          <cell r="A9653"/>
          <cell r="B9653"/>
          <cell r="C9653"/>
          <cell r="D9653"/>
          <cell r="E9653"/>
        </row>
        <row r="9654">
          <cell r="A9654"/>
          <cell r="B9654"/>
          <cell r="C9654"/>
          <cell r="D9654"/>
          <cell r="E9654"/>
        </row>
        <row r="9655">
          <cell r="A9655"/>
          <cell r="B9655"/>
          <cell r="C9655"/>
          <cell r="D9655"/>
          <cell r="E9655"/>
        </row>
        <row r="9656">
          <cell r="A9656"/>
          <cell r="B9656"/>
          <cell r="C9656"/>
          <cell r="D9656"/>
          <cell r="E9656"/>
        </row>
        <row r="9657">
          <cell r="A9657"/>
          <cell r="B9657"/>
          <cell r="C9657"/>
          <cell r="D9657"/>
          <cell r="E9657"/>
        </row>
        <row r="9658">
          <cell r="A9658"/>
          <cell r="B9658"/>
          <cell r="C9658"/>
          <cell r="D9658"/>
          <cell r="E9658"/>
        </row>
        <row r="9659">
          <cell r="A9659"/>
          <cell r="B9659"/>
          <cell r="C9659"/>
          <cell r="D9659"/>
          <cell r="E9659"/>
        </row>
        <row r="9660">
          <cell r="A9660"/>
          <cell r="B9660"/>
          <cell r="C9660"/>
          <cell r="D9660"/>
          <cell r="E9660"/>
        </row>
        <row r="9661">
          <cell r="A9661"/>
          <cell r="B9661"/>
          <cell r="C9661"/>
          <cell r="D9661"/>
          <cell r="E9661"/>
        </row>
        <row r="9662">
          <cell r="A9662"/>
          <cell r="B9662"/>
          <cell r="C9662"/>
          <cell r="D9662"/>
          <cell r="E9662"/>
        </row>
        <row r="9663">
          <cell r="A9663"/>
          <cell r="B9663"/>
          <cell r="C9663"/>
          <cell r="D9663"/>
          <cell r="E9663"/>
        </row>
        <row r="9664">
          <cell r="A9664"/>
          <cell r="B9664"/>
          <cell r="C9664"/>
          <cell r="D9664"/>
          <cell r="E9664"/>
        </row>
        <row r="9665">
          <cell r="A9665"/>
          <cell r="B9665"/>
          <cell r="C9665"/>
          <cell r="D9665"/>
          <cell r="E9665"/>
        </row>
        <row r="9666">
          <cell r="A9666"/>
          <cell r="B9666"/>
          <cell r="C9666"/>
          <cell r="D9666"/>
          <cell r="E9666"/>
        </row>
        <row r="9667">
          <cell r="A9667"/>
          <cell r="B9667"/>
          <cell r="C9667"/>
          <cell r="D9667"/>
          <cell r="E9667"/>
        </row>
        <row r="9668">
          <cell r="A9668"/>
          <cell r="B9668"/>
          <cell r="C9668"/>
          <cell r="D9668"/>
          <cell r="E9668"/>
        </row>
        <row r="9669">
          <cell r="A9669"/>
          <cell r="B9669"/>
          <cell r="C9669"/>
          <cell r="D9669"/>
          <cell r="E9669"/>
        </row>
        <row r="9670">
          <cell r="A9670"/>
          <cell r="B9670"/>
          <cell r="C9670"/>
          <cell r="D9670"/>
          <cell r="E9670"/>
        </row>
        <row r="9671">
          <cell r="A9671"/>
          <cell r="B9671"/>
          <cell r="C9671"/>
          <cell r="D9671"/>
          <cell r="E9671"/>
        </row>
        <row r="9672">
          <cell r="A9672"/>
          <cell r="B9672"/>
          <cell r="C9672"/>
          <cell r="D9672"/>
          <cell r="E9672"/>
        </row>
        <row r="9673">
          <cell r="A9673"/>
          <cell r="B9673"/>
          <cell r="C9673"/>
          <cell r="D9673"/>
          <cell r="E9673"/>
        </row>
        <row r="9674">
          <cell r="A9674"/>
          <cell r="B9674"/>
          <cell r="C9674"/>
          <cell r="D9674"/>
          <cell r="E9674"/>
        </row>
        <row r="9675">
          <cell r="A9675"/>
          <cell r="B9675"/>
          <cell r="C9675"/>
          <cell r="D9675"/>
          <cell r="E9675"/>
        </row>
        <row r="9676">
          <cell r="A9676"/>
          <cell r="B9676"/>
          <cell r="C9676"/>
          <cell r="D9676"/>
          <cell r="E9676"/>
        </row>
        <row r="9677">
          <cell r="A9677"/>
          <cell r="B9677"/>
          <cell r="C9677"/>
          <cell r="D9677"/>
          <cell r="E9677"/>
        </row>
        <row r="9678">
          <cell r="A9678"/>
          <cell r="B9678"/>
          <cell r="C9678"/>
          <cell r="D9678"/>
          <cell r="E9678"/>
        </row>
        <row r="9679">
          <cell r="A9679"/>
          <cell r="B9679"/>
          <cell r="C9679"/>
          <cell r="D9679"/>
          <cell r="E9679"/>
        </row>
        <row r="9680">
          <cell r="A9680"/>
          <cell r="B9680"/>
          <cell r="C9680"/>
          <cell r="D9680"/>
          <cell r="E9680"/>
        </row>
        <row r="9681">
          <cell r="A9681"/>
          <cell r="B9681"/>
          <cell r="C9681"/>
          <cell r="D9681"/>
          <cell r="E9681"/>
        </row>
        <row r="9682">
          <cell r="A9682"/>
          <cell r="B9682"/>
          <cell r="C9682"/>
          <cell r="D9682"/>
          <cell r="E9682"/>
        </row>
        <row r="9683">
          <cell r="A9683"/>
          <cell r="B9683"/>
          <cell r="C9683"/>
          <cell r="D9683"/>
          <cell r="E9683"/>
        </row>
        <row r="9684">
          <cell r="A9684"/>
          <cell r="B9684"/>
          <cell r="C9684"/>
          <cell r="D9684"/>
          <cell r="E9684"/>
        </row>
        <row r="9685">
          <cell r="A9685"/>
          <cell r="B9685"/>
          <cell r="C9685"/>
          <cell r="D9685"/>
          <cell r="E9685"/>
        </row>
        <row r="9686">
          <cell r="A9686"/>
          <cell r="B9686"/>
          <cell r="C9686"/>
          <cell r="D9686"/>
          <cell r="E9686"/>
        </row>
        <row r="9687">
          <cell r="A9687"/>
          <cell r="B9687"/>
          <cell r="C9687"/>
          <cell r="D9687"/>
          <cell r="E9687"/>
        </row>
        <row r="9688">
          <cell r="A9688"/>
          <cell r="B9688"/>
          <cell r="C9688"/>
          <cell r="D9688"/>
          <cell r="E9688"/>
        </row>
        <row r="9689">
          <cell r="A9689"/>
          <cell r="B9689"/>
          <cell r="C9689"/>
          <cell r="D9689"/>
          <cell r="E9689"/>
        </row>
        <row r="9690">
          <cell r="A9690"/>
          <cell r="B9690"/>
          <cell r="C9690"/>
          <cell r="D9690"/>
          <cell r="E9690"/>
        </row>
        <row r="9691">
          <cell r="A9691"/>
          <cell r="B9691"/>
          <cell r="C9691"/>
          <cell r="D9691"/>
          <cell r="E9691"/>
        </row>
        <row r="9692">
          <cell r="A9692"/>
          <cell r="B9692"/>
          <cell r="C9692"/>
          <cell r="D9692"/>
          <cell r="E9692"/>
        </row>
        <row r="9693">
          <cell r="A9693"/>
          <cell r="B9693"/>
          <cell r="C9693"/>
          <cell r="D9693"/>
          <cell r="E9693"/>
        </row>
        <row r="9694">
          <cell r="A9694"/>
          <cell r="B9694"/>
          <cell r="C9694"/>
          <cell r="D9694"/>
          <cell r="E9694"/>
        </row>
        <row r="9695">
          <cell r="A9695"/>
          <cell r="B9695"/>
          <cell r="C9695"/>
          <cell r="D9695"/>
          <cell r="E9695"/>
        </row>
        <row r="9696">
          <cell r="A9696"/>
          <cell r="B9696"/>
          <cell r="C9696"/>
          <cell r="D9696"/>
          <cell r="E9696"/>
        </row>
        <row r="9697">
          <cell r="A9697"/>
          <cell r="B9697"/>
          <cell r="C9697"/>
          <cell r="D9697"/>
          <cell r="E9697"/>
        </row>
        <row r="9698">
          <cell r="A9698"/>
          <cell r="B9698"/>
          <cell r="C9698"/>
          <cell r="D9698"/>
          <cell r="E9698"/>
        </row>
        <row r="9699">
          <cell r="A9699"/>
          <cell r="B9699"/>
          <cell r="C9699"/>
          <cell r="D9699"/>
          <cell r="E9699"/>
        </row>
        <row r="9700">
          <cell r="A9700"/>
          <cell r="B9700"/>
          <cell r="C9700"/>
          <cell r="D9700"/>
          <cell r="E9700"/>
        </row>
        <row r="9701">
          <cell r="A9701"/>
          <cell r="B9701"/>
          <cell r="C9701"/>
          <cell r="D9701"/>
          <cell r="E9701"/>
        </row>
        <row r="9702">
          <cell r="A9702"/>
          <cell r="B9702"/>
          <cell r="C9702"/>
          <cell r="D9702"/>
          <cell r="E9702"/>
        </row>
        <row r="9703">
          <cell r="A9703"/>
          <cell r="B9703"/>
          <cell r="C9703"/>
          <cell r="D9703"/>
          <cell r="E9703"/>
        </row>
        <row r="9704">
          <cell r="A9704"/>
          <cell r="B9704"/>
          <cell r="C9704"/>
          <cell r="D9704"/>
          <cell r="E9704"/>
        </row>
        <row r="9705">
          <cell r="A9705"/>
          <cell r="B9705"/>
          <cell r="C9705"/>
          <cell r="D9705"/>
          <cell r="E9705"/>
        </row>
        <row r="9706">
          <cell r="A9706"/>
          <cell r="B9706"/>
          <cell r="C9706"/>
          <cell r="D9706"/>
          <cell r="E9706"/>
        </row>
        <row r="9707">
          <cell r="A9707"/>
          <cell r="B9707"/>
          <cell r="C9707"/>
          <cell r="D9707"/>
          <cell r="E9707"/>
        </row>
        <row r="9708">
          <cell r="A9708"/>
          <cell r="B9708"/>
          <cell r="C9708"/>
          <cell r="D9708"/>
          <cell r="E9708"/>
        </row>
        <row r="9709">
          <cell r="A9709"/>
          <cell r="B9709"/>
          <cell r="C9709"/>
          <cell r="D9709"/>
          <cell r="E9709"/>
        </row>
        <row r="9710">
          <cell r="A9710"/>
          <cell r="B9710"/>
          <cell r="C9710"/>
          <cell r="D9710"/>
          <cell r="E9710"/>
        </row>
        <row r="9711">
          <cell r="A9711"/>
          <cell r="B9711"/>
          <cell r="C9711"/>
          <cell r="D9711"/>
          <cell r="E9711"/>
        </row>
        <row r="9712">
          <cell r="A9712"/>
          <cell r="B9712"/>
          <cell r="C9712"/>
          <cell r="D9712"/>
          <cell r="E9712"/>
        </row>
        <row r="9713">
          <cell r="A9713"/>
          <cell r="B9713"/>
          <cell r="C9713"/>
          <cell r="D9713"/>
          <cell r="E9713"/>
        </row>
        <row r="9714">
          <cell r="A9714"/>
          <cell r="B9714"/>
          <cell r="C9714"/>
          <cell r="D9714"/>
          <cell r="E9714"/>
        </row>
        <row r="9715">
          <cell r="A9715"/>
          <cell r="B9715"/>
          <cell r="C9715"/>
          <cell r="D9715"/>
          <cell r="E9715"/>
        </row>
        <row r="9716">
          <cell r="A9716"/>
          <cell r="B9716"/>
          <cell r="C9716"/>
          <cell r="D9716"/>
          <cell r="E9716"/>
        </row>
        <row r="9717">
          <cell r="A9717"/>
          <cell r="B9717"/>
          <cell r="C9717"/>
          <cell r="D9717"/>
          <cell r="E9717"/>
        </row>
        <row r="9718">
          <cell r="A9718"/>
          <cell r="B9718"/>
          <cell r="C9718"/>
          <cell r="D9718"/>
          <cell r="E9718"/>
        </row>
        <row r="9719">
          <cell r="A9719"/>
          <cell r="B9719"/>
          <cell r="C9719"/>
          <cell r="D9719"/>
          <cell r="E9719"/>
        </row>
        <row r="9720">
          <cell r="A9720"/>
          <cell r="B9720"/>
          <cell r="C9720"/>
          <cell r="D9720"/>
          <cell r="E9720"/>
        </row>
        <row r="9721">
          <cell r="A9721"/>
          <cell r="B9721"/>
          <cell r="C9721"/>
          <cell r="D9721"/>
          <cell r="E9721"/>
        </row>
        <row r="9722">
          <cell r="A9722"/>
          <cell r="B9722"/>
          <cell r="C9722"/>
          <cell r="D9722"/>
          <cell r="E9722"/>
        </row>
        <row r="9723">
          <cell r="A9723"/>
          <cell r="B9723"/>
          <cell r="C9723"/>
          <cell r="D9723"/>
          <cell r="E9723"/>
        </row>
        <row r="9724">
          <cell r="A9724"/>
          <cell r="B9724"/>
          <cell r="C9724"/>
          <cell r="D9724"/>
          <cell r="E9724"/>
        </row>
        <row r="9725">
          <cell r="A9725"/>
          <cell r="B9725"/>
          <cell r="C9725"/>
          <cell r="D9725"/>
          <cell r="E9725"/>
        </row>
        <row r="9726">
          <cell r="A9726"/>
          <cell r="B9726"/>
          <cell r="C9726"/>
          <cell r="D9726"/>
          <cell r="E9726"/>
        </row>
        <row r="9727">
          <cell r="A9727"/>
          <cell r="B9727"/>
          <cell r="C9727"/>
          <cell r="D9727"/>
          <cell r="E9727"/>
        </row>
        <row r="9728">
          <cell r="A9728"/>
          <cell r="B9728"/>
          <cell r="C9728"/>
          <cell r="D9728"/>
          <cell r="E9728"/>
        </row>
        <row r="9729">
          <cell r="A9729"/>
          <cell r="B9729"/>
          <cell r="C9729"/>
          <cell r="D9729"/>
          <cell r="E9729"/>
        </row>
        <row r="9730">
          <cell r="A9730"/>
          <cell r="B9730"/>
          <cell r="C9730"/>
          <cell r="D9730"/>
          <cell r="E9730"/>
        </row>
        <row r="9731">
          <cell r="A9731"/>
          <cell r="B9731"/>
          <cell r="C9731"/>
          <cell r="D9731"/>
          <cell r="E9731"/>
        </row>
        <row r="9732">
          <cell r="A9732"/>
          <cell r="B9732"/>
          <cell r="C9732"/>
          <cell r="D9732"/>
          <cell r="E9732"/>
        </row>
        <row r="9733">
          <cell r="A9733"/>
          <cell r="B9733"/>
          <cell r="C9733"/>
          <cell r="D9733"/>
          <cell r="E9733"/>
        </row>
        <row r="9734">
          <cell r="A9734"/>
          <cell r="B9734"/>
          <cell r="C9734"/>
          <cell r="D9734"/>
          <cell r="E9734"/>
        </row>
        <row r="9735">
          <cell r="A9735"/>
          <cell r="B9735"/>
          <cell r="C9735"/>
          <cell r="D9735"/>
          <cell r="E9735"/>
        </row>
        <row r="9736">
          <cell r="A9736"/>
          <cell r="B9736"/>
          <cell r="C9736"/>
          <cell r="D9736"/>
          <cell r="E9736"/>
        </row>
        <row r="9737">
          <cell r="A9737"/>
          <cell r="B9737"/>
          <cell r="C9737"/>
          <cell r="D9737"/>
          <cell r="E9737"/>
        </row>
        <row r="9738">
          <cell r="A9738"/>
          <cell r="B9738"/>
          <cell r="C9738"/>
          <cell r="D9738"/>
          <cell r="E9738"/>
        </row>
        <row r="9739">
          <cell r="A9739"/>
          <cell r="B9739"/>
          <cell r="C9739"/>
          <cell r="D9739"/>
          <cell r="E9739"/>
        </row>
        <row r="9740">
          <cell r="A9740"/>
          <cell r="B9740"/>
          <cell r="C9740"/>
          <cell r="D9740"/>
          <cell r="E9740"/>
        </row>
        <row r="9741">
          <cell r="A9741"/>
          <cell r="B9741"/>
          <cell r="C9741"/>
          <cell r="D9741"/>
          <cell r="E9741"/>
        </row>
        <row r="9742">
          <cell r="A9742"/>
          <cell r="B9742"/>
          <cell r="C9742"/>
          <cell r="D9742"/>
          <cell r="E9742"/>
        </row>
        <row r="9743">
          <cell r="A9743"/>
          <cell r="B9743"/>
          <cell r="C9743"/>
          <cell r="D9743"/>
          <cell r="E9743"/>
        </row>
        <row r="9744">
          <cell r="A9744"/>
          <cell r="B9744"/>
          <cell r="C9744"/>
          <cell r="D9744"/>
          <cell r="E9744"/>
        </row>
        <row r="9745">
          <cell r="A9745"/>
          <cell r="B9745"/>
          <cell r="C9745"/>
          <cell r="D9745"/>
          <cell r="E9745"/>
        </row>
        <row r="9746">
          <cell r="A9746"/>
          <cell r="B9746"/>
          <cell r="C9746"/>
          <cell r="D9746"/>
          <cell r="E9746"/>
        </row>
        <row r="9747">
          <cell r="A9747"/>
          <cell r="B9747"/>
          <cell r="C9747"/>
          <cell r="D9747"/>
          <cell r="E9747"/>
        </row>
        <row r="9748">
          <cell r="A9748"/>
          <cell r="B9748"/>
          <cell r="C9748"/>
          <cell r="D9748"/>
          <cell r="E9748"/>
        </row>
        <row r="9749">
          <cell r="A9749"/>
          <cell r="B9749"/>
          <cell r="C9749"/>
          <cell r="D9749"/>
          <cell r="E9749"/>
        </row>
        <row r="9750">
          <cell r="A9750"/>
          <cell r="B9750"/>
          <cell r="C9750"/>
          <cell r="D9750"/>
          <cell r="E9750"/>
        </row>
        <row r="9751">
          <cell r="A9751"/>
          <cell r="B9751"/>
          <cell r="C9751"/>
          <cell r="D9751"/>
          <cell r="E9751"/>
        </row>
        <row r="9752">
          <cell r="A9752"/>
          <cell r="B9752"/>
          <cell r="C9752"/>
          <cell r="D9752"/>
          <cell r="E9752"/>
        </row>
        <row r="9753">
          <cell r="A9753"/>
          <cell r="B9753"/>
          <cell r="C9753"/>
          <cell r="D9753"/>
          <cell r="E9753"/>
        </row>
        <row r="9754">
          <cell r="A9754"/>
          <cell r="B9754"/>
          <cell r="C9754"/>
          <cell r="D9754"/>
          <cell r="E9754"/>
        </row>
        <row r="9755">
          <cell r="A9755"/>
          <cell r="B9755"/>
          <cell r="C9755"/>
          <cell r="D9755"/>
          <cell r="E9755"/>
        </row>
        <row r="9756">
          <cell r="A9756"/>
          <cell r="B9756"/>
          <cell r="C9756"/>
          <cell r="D9756"/>
          <cell r="E9756"/>
        </row>
        <row r="9757">
          <cell r="A9757"/>
          <cell r="B9757"/>
          <cell r="C9757"/>
          <cell r="D9757"/>
          <cell r="E9757"/>
        </row>
        <row r="9758">
          <cell r="A9758"/>
          <cell r="B9758"/>
          <cell r="C9758"/>
          <cell r="D9758"/>
          <cell r="E9758"/>
        </row>
        <row r="9759">
          <cell r="A9759"/>
          <cell r="B9759"/>
          <cell r="C9759"/>
          <cell r="D9759"/>
          <cell r="E9759"/>
        </row>
        <row r="9760">
          <cell r="A9760"/>
          <cell r="B9760"/>
          <cell r="C9760"/>
          <cell r="D9760"/>
          <cell r="E9760"/>
        </row>
        <row r="9761">
          <cell r="A9761"/>
          <cell r="B9761"/>
          <cell r="C9761"/>
          <cell r="D9761"/>
          <cell r="E9761"/>
        </row>
        <row r="9762">
          <cell r="A9762"/>
          <cell r="B9762"/>
          <cell r="C9762"/>
          <cell r="D9762"/>
          <cell r="E9762"/>
        </row>
        <row r="9763">
          <cell r="A9763"/>
          <cell r="B9763"/>
          <cell r="C9763"/>
          <cell r="D9763"/>
          <cell r="E9763"/>
        </row>
        <row r="9764">
          <cell r="A9764"/>
          <cell r="B9764"/>
          <cell r="C9764"/>
          <cell r="D9764"/>
          <cell r="E9764"/>
        </row>
        <row r="9765">
          <cell r="A9765"/>
          <cell r="B9765"/>
          <cell r="C9765"/>
          <cell r="D9765"/>
          <cell r="E9765"/>
        </row>
        <row r="9766">
          <cell r="A9766"/>
          <cell r="B9766"/>
          <cell r="C9766"/>
          <cell r="D9766"/>
          <cell r="E9766"/>
        </row>
        <row r="9767">
          <cell r="A9767"/>
          <cell r="B9767"/>
          <cell r="C9767"/>
          <cell r="D9767"/>
          <cell r="E9767"/>
        </row>
        <row r="9768">
          <cell r="A9768"/>
          <cell r="B9768"/>
          <cell r="C9768"/>
          <cell r="D9768"/>
          <cell r="E9768"/>
        </row>
        <row r="9769">
          <cell r="A9769"/>
          <cell r="B9769"/>
          <cell r="C9769"/>
          <cell r="D9769"/>
          <cell r="E9769"/>
        </row>
        <row r="9770">
          <cell r="A9770"/>
          <cell r="B9770"/>
          <cell r="C9770"/>
          <cell r="D9770"/>
          <cell r="E9770"/>
        </row>
        <row r="9771">
          <cell r="A9771"/>
          <cell r="B9771"/>
          <cell r="C9771"/>
          <cell r="D9771"/>
          <cell r="E9771"/>
        </row>
        <row r="9772">
          <cell r="A9772"/>
          <cell r="B9772"/>
          <cell r="C9772"/>
          <cell r="D9772"/>
          <cell r="E9772"/>
        </row>
        <row r="9773">
          <cell r="A9773"/>
          <cell r="B9773"/>
          <cell r="C9773"/>
          <cell r="D9773"/>
          <cell r="E9773"/>
        </row>
        <row r="9774">
          <cell r="A9774"/>
          <cell r="B9774"/>
          <cell r="C9774"/>
          <cell r="D9774"/>
          <cell r="E9774"/>
        </row>
        <row r="9775">
          <cell r="A9775"/>
          <cell r="B9775"/>
          <cell r="C9775"/>
          <cell r="D9775"/>
          <cell r="E9775"/>
        </row>
        <row r="9776">
          <cell r="A9776"/>
          <cell r="B9776"/>
          <cell r="C9776"/>
          <cell r="D9776"/>
          <cell r="E9776"/>
        </row>
        <row r="9777">
          <cell r="A9777"/>
          <cell r="B9777"/>
          <cell r="C9777"/>
          <cell r="D9777"/>
          <cell r="E9777"/>
        </row>
        <row r="9778">
          <cell r="A9778"/>
          <cell r="B9778"/>
          <cell r="C9778"/>
          <cell r="D9778"/>
          <cell r="E9778"/>
        </row>
        <row r="9779">
          <cell r="A9779"/>
          <cell r="B9779"/>
          <cell r="C9779"/>
          <cell r="D9779"/>
          <cell r="E9779"/>
        </row>
        <row r="9780">
          <cell r="A9780"/>
          <cell r="B9780"/>
          <cell r="C9780"/>
          <cell r="D9780"/>
          <cell r="E9780"/>
        </row>
        <row r="9781">
          <cell r="A9781"/>
          <cell r="B9781"/>
          <cell r="C9781"/>
          <cell r="D9781"/>
          <cell r="E9781"/>
        </row>
        <row r="9782">
          <cell r="A9782"/>
          <cell r="B9782"/>
          <cell r="C9782"/>
          <cell r="D9782"/>
          <cell r="E9782"/>
        </row>
        <row r="9783">
          <cell r="A9783"/>
          <cell r="B9783"/>
          <cell r="C9783"/>
          <cell r="D9783"/>
          <cell r="E9783"/>
        </row>
        <row r="9784">
          <cell r="A9784"/>
          <cell r="B9784"/>
          <cell r="C9784"/>
          <cell r="D9784"/>
          <cell r="E9784"/>
        </row>
        <row r="9785">
          <cell r="A9785"/>
          <cell r="B9785"/>
          <cell r="C9785"/>
          <cell r="D9785"/>
          <cell r="E9785"/>
        </row>
        <row r="9786">
          <cell r="A9786"/>
          <cell r="B9786"/>
          <cell r="C9786"/>
          <cell r="D9786"/>
          <cell r="E9786"/>
        </row>
        <row r="9787">
          <cell r="A9787"/>
          <cell r="B9787"/>
          <cell r="C9787"/>
          <cell r="D9787"/>
          <cell r="E9787"/>
        </row>
        <row r="9788">
          <cell r="A9788"/>
          <cell r="B9788"/>
          <cell r="C9788"/>
          <cell r="D9788"/>
          <cell r="E9788"/>
        </row>
        <row r="9789">
          <cell r="A9789"/>
          <cell r="B9789"/>
          <cell r="C9789"/>
          <cell r="D9789"/>
          <cell r="E9789"/>
        </row>
        <row r="9790">
          <cell r="A9790"/>
          <cell r="B9790"/>
          <cell r="C9790"/>
          <cell r="D9790"/>
          <cell r="E9790"/>
        </row>
        <row r="9791">
          <cell r="A9791"/>
          <cell r="B9791"/>
          <cell r="C9791"/>
          <cell r="D9791"/>
          <cell r="E9791"/>
        </row>
        <row r="9792">
          <cell r="A9792"/>
          <cell r="B9792"/>
          <cell r="C9792"/>
          <cell r="D9792"/>
          <cell r="E9792"/>
        </row>
        <row r="9793">
          <cell r="A9793"/>
          <cell r="B9793"/>
          <cell r="C9793"/>
          <cell r="D9793"/>
          <cell r="E9793"/>
        </row>
        <row r="9794">
          <cell r="A9794"/>
          <cell r="B9794"/>
          <cell r="C9794"/>
          <cell r="D9794"/>
          <cell r="E9794"/>
        </row>
        <row r="9795">
          <cell r="A9795"/>
          <cell r="B9795"/>
          <cell r="C9795"/>
          <cell r="D9795"/>
          <cell r="E9795"/>
        </row>
        <row r="9796">
          <cell r="A9796"/>
          <cell r="B9796"/>
          <cell r="C9796"/>
          <cell r="D9796"/>
          <cell r="E9796"/>
        </row>
        <row r="9797">
          <cell r="A9797"/>
          <cell r="B9797"/>
          <cell r="C9797"/>
          <cell r="D9797"/>
          <cell r="E9797"/>
        </row>
        <row r="9798">
          <cell r="A9798"/>
          <cell r="B9798"/>
          <cell r="C9798"/>
          <cell r="D9798"/>
          <cell r="E9798"/>
        </row>
        <row r="9799">
          <cell r="A9799"/>
          <cell r="B9799"/>
          <cell r="C9799"/>
          <cell r="D9799"/>
          <cell r="E9799"/>
        </row>
        <row r="9800">
          <cell r="A9800"/>
          <cell r="B9800"/>
          <cell r="C9800"/>
          <cell r="D9800"/>
          <cell r="E9800"/>
        </row>
        <row r="9801">
          <cell r="A9801"/>
          <cell r="B9801"/>
          <cell r="C9801"/>
          <cell r="D9801"/>
          <cell r="E9801"/>
        </row>
        <row r="9802">
          <cell r="A9802"/>
          <cell r="B9802"/>
          <cell r="C9802"/>
          <cell r="D9802"/>
          <cell r="E9802"/>
        </row>
        <row r="9803">
          <cell r="A9803"/>
          <cell r="B9803"/>
          <cell r="C9803"/>
          <cell r="D9803"/>
          <cell r="E9803"/>
        </row>
        <row r="9804">
          <cell r="A9804"/>
          <cell r="B9804"/>
          <cell r="C9804"/>
          <cell r="D9804"/>
          <cell r="E9804"/>
        </row>
        <row r="9805">
          <cell r="A9805"/>
          <cell r="B9805"/>
          <cell r="C9805"/>
          <cell r="D9805"/>
          <cell r="E9805"/>
        </row>
        <row r="9806">
          <cell r="A9806"/>
          <cell r="B9806"/>
          <cell r="C9806"/>
          <cell r="D9806"/>
          <cell r="E9806"/>
        </row>
        <row r="9807">
          <cell r="A9807"/>
          <cell r="B9807"/>
          <cell r="C9807"/>
          <cell r="D9807"/>
          <cell r="E9807"/>
        </row>
        <row r="9808">
          <cell r="A9808"/>
          <cell r="B9808"/>
          <cell r="C9808"/>
          <cell r="D9808"/>
          <cell r="E9808"/>
        </row>
        <row r="9809">
          <cell r="A9809"/>
          <cell r="B9809"/>
          <cell r="C9809"/>
          <cell r="D9809"/>
          <cell r="E9809"/>
        </row>
        <row r="9810">
          <cell r="A9810"/>
          <cell r="B9810"/>
          <cell r="C9810"/>
          <cell r="D9810"/>
          <cell r="E9810"/>
        </row>
        <row r="9811">
          <cell r="A9811"/>
          <cell r="B9811"/>
          <cell r="C9811"/>
          <cell r="D9811"/>
          <cell r="E9811"/>
        </row>
        <row r="9812">
          <cell r="A9812"/>
          <cell r="B9812"/>
          <cell r="C9812"/>
          <cell r="D9812"/>
          <cell r="E9812"/>
        </row>
        <row r="9813">
          <cell r="A9813"/>
          <cell r="B9813"/>
          <cell r="C9813"/>
          <cell r="D9813"/>
          <cell r="E9813"/>
        </row>
        <row r="9814">
          <cell r="A9814"/>
          <cell r="B9814"/>
          <cell r="C9814"/>
          <cell r="D9814"/>
          <cell r="E9814"/>
        </row>
        <row r="9815">
          <cell r="A9815"/>
          <cell r="B9815"/>
          <cell r="C9815"/>
          <cell r="D9815"/>
          <cell r="E9815"/>
        </row>
        <row r="9816">
          <cell r="A9816"/>
          <cell r="B9816"/>
          <cell r="C9816"/>
          <cell r="D9816"/>
          <cell r="E9816"/>
        </row>
        <row r="9817">
          <cell r="A9817"/>
          <cell r="B9817"/>
          <cell r="C9817"/>
          <cell r="D9817"/>
          <cell r="E9817"/>
        </row>
        <row r="9818">
          <cell r="A9818"/>
          <cell r="B9818"/>
          <cell r="C9818"/>
          <cell r="D9818"/>
          <cell r="E9818"/>
        </row>
        <row r="9819">
          <cell r="A9819"/>
          <cell r="B9819"/>
          <cell r="C9819"/>
          <cell r="D9819"/>
          <cell r="E9819"/>
        </row>
        <row r="9820">
          <cell r="A9820"/>
          <cell r="B9820"/>
          <cell r="C9820"/>
          <cell r="D9820"/>
          <cell r="E9820"/>
        </row>
        <row r="9821">
          <cell r="A9821"/>
          <cell r="B9821"/>
          <cell r="C9821"/>
          <cell r="D9821"/>
          <cell r="E9821"/>
        </row>
        <row r="9822">
          <cell r="A9822"/>
          <cell r="B9822"/>
          <cell r="C9822"/>
          <cell r="D9822"/>
          <cell r="E9822"/>
        </row>
        <row r="9823">
          <cell r="A9823"/>
          <cell r="B9823"/>
          <cell r="C9823"/>
          <cell r="D9823"/>
          <cell r="E9823"/>
        </row>
        <row r="9824">
          <cell r="A9824"/>
          <cell r="B9824"/>
          <cell r="C9824"/>
          <cell r="D9824"/>
          <cell r="E9824"/>
        </row>
        <row r="9825">
          <cell r="A9825"/>
          <cell r="B9825"/>
          <cell r="C9825"/>
          <cell r="D9825"/>
          <cell r="E9825"/>
        </row>
        <row r="9826">
          <cell r="A9826"/>
          <cell r="B9826"/>
          <cell r="C9826"/>
          <cell r="D9826"/>
          <cell r="E9826"/>
        </row>
        <row r="9827">
          <cell r="A9827"/>
          <cell r="B9827"/>
          <cell r="C9827"/>
          <cell r="D9827"/>
          <cell r="E9827"/>
        </row>
        <row r="9828">
          <cell r="A9828"/>
          <cell r="B9828"/>
          <cell r="C9828"/>
          <cell r="D9828"/>
          <cell r="E9828"/>
        </row>
        <row r="9829">
          <cell r="A9829"/>
          <cell r="B9829"/>
          <cell r="C9829"/>
          <cell r="D9829"/>
          <cell r="E9829"/>
        </row>
        <row r="9830">
          <cell r="A9830"/>
          <cell r="B9830"/>
          <cell r="C9830"/>
          <cell r="D9830"/>
          <cell r="E9830"/>
        </row>
        <row r="9831">
          <cell r="A9831"/>
          <cell r="B9831"/>
          <cell r="C9831"/>
          <cell r="D9831"/>
          <cell r="E9831"/>
        </row>
        <row r="9832">
          <cell r="A9832"/>
          <cell r="B9832"/>
          <cell r="C9832"/>
          <cell r="D9832"/>
          <cell r="E9832"/>
        </row>
        <row r="9833">
          <cell r="A9833"/>
          <cell r="B9833"/>
          <cell r="C9833"/>
          <cell r="D9833"/>
          <cell r="E9833"/>
        </row>
        <row r="9834">
          <cell r="A9834"/>
          <cell r="B9834"/>
          <cell r="C9834"/>
          <cell r="D9834"/>
          <cell r="E9834"/>
        </row>
        <row r="9835">
          <cell r="A9835"/>
          <cell r="B9835"/>
          <cell r="C9835"/>
          <cell r="D9835"/>
          <cell r="E9835"/>
        </row>
        <row r="9836">
          <cell r="A9836"/>
          <cell r="B9836"/>
          <cell r="C9836"/>
          <cell r="D9836"/>
          <cell r="E9836"/>
        </row>
        <row r="9837">
          <cell r="A9837"/>
          <cell r="B9837"/>
          <cell r="C9837"/>
          <cell r="D9837"/>
          <cell r="E9837"/>
        </row>
        <row r="9838">
          <cell r="A9838"/>
          <cell r="B9838"/>
          <cell r="C9838"/>
          <cell r="D9838"/>
          <cell r="E9838"/>
        </row>
        <row r="9839">
          <cell r="A9839"/>
          <cell r="B9839"/>
          <cell r="C9839"/>
          <cell r="D9839"/>
          <cell r="E9839"/>
        </row>
        <row r="9840">
          <cell r="A9840"/>
          <cell r="B9840"/>
          <cell r="C9840"/>
          <cell r="D9840"/>
          <cell r="E9840"/>
        </row>
        <row r="9841">
          <cell r="A9841"/>
          <cell r="B9841"/>
          <cell r="C9841"/>
          <cell r="D9841"/>
          <cell r="E9841"/>
        </row>
        <row r="9842">
          <cell r="A9842"/>
          <cell r="B9842"/>
          <cell r="C9842"/>
          <cell r="D9842"/>
          <cell r="E9842"/>
        </row>
        <row r="9843">
          <cell r="A9843"/>
          <cell r="B9843"/>
          <cell r="C9843"/>
          <cell r="D9843"/>
          <cell r="E9843"/>
        </row>
        <row r="9844">
          <cell r="A9844"/>
          <cell r="B9844"/>
          <cell r="C9844"/>
          <cell r="D9844"/>
          <cell r="E9844"/>
        </row>
        <row r="9845">
          <cell r="A9845"/>
          <cell r="B9845"/>
          <cell r="C9845"/>
          <cell r="D9845"/>
          <cell r="E9845"/>
        </row>
        <row r="9846">
          <cell r="A9846"/>
          <cell r="B9846"/>
          <cell r="C9846"/>
          <cell r="D9846"/>
          <cell r="E9846"/>
        </row>
        <row r="9847">
          <cell r="A9847"/>
          <cell r="B9847"/>
          <cell r="C9847"/>
          <cell r="D9847"/>
          <cell r="E9847"/>
        </row>
        <row r="9848">
          <cell r="A9848"/>
          <cell r="B9848"/>
          <cell r="C9848"/>
          <cell r="D9848"/>
          <cell r="E9848"/>
        </row>
        <row r="9849">
          <cell r="A9849"/>
          <cell r="B9849"/>
          <cell r="C9849"/>
          <cell r="D9849"/>
          <cell r="E9849"/>
        </row>
        <row r="9850">
          <cell r="A9850"/>
          <cell r="B9850"/>
          <cell r="C9850"/>
          <cell r="D9850"/>
          <cell r="E9850"/>
        </row>
        <row r="9851">
          <cell r="A9851"/>
          <cell r="B9851"/>
          <cell r="C9851"/>
          <cell r="D9851"/>
          <cell r="E9851"/>
        </row>
        <row r="9852">
          <cell r="A9852"/>
          <cell r="B9852"/>
          <cell r="C9852"/>
          <cell r="D9852"/>
          <cell r="E9852"/>
        </row>
        <row r="9853">
          <cell r="A9853"/>
          <cell r="B9853"/>
          <cell r="C9853"/>
          <cell r="D9853"/>
          <cell r="E9853"/>
        </row>
        <row r="9854">
          <cell r="A9854"/>
          <cell r="B9854"/>
          <cell r="C9854"/>
          <cell r="D9854"/>
          <cell r="E9854"/>
        </row>
        <row r="9855">
          <cell r="A9855"/>
          <cell r="B9855"/>
          <cell r="C9855"/>
          <cell r="D9855"/>
          <cell r="E9855"/>
        </row>
        <row r="9856">
          <cell r="A9856"/>
          <cell r="B9856"/>
          <cell r="C9856"/>
          <cell r="D9856"/>
          <cell r="E9856"/>
        </row>
        <row r="9857">
          <cell r="A9857"/>
          <cell r="B9857"/>
          <cell r="C9857"/>
          <cell r="D9857"/>
          <cell r="E9857"/>
        </row>
        <row r="9858">
          <cell r="A9858"/>
          <cell r="B9858"/>
          <cell r="C9858"/>
          <cell r="D9858"/>
          <cell r="E9858"/>
        </row>
        <row r="9859">
          <cell r="A9859"/>
          <cell r="B9859"/>
          <cell r="C9859"/>
          <cell r="D9859"/>
          <cell r="E9859"/>
        </row>
        <row r="9860">
          <cell r="A9860"/>
          <cell r="B9860"/>
          <cell r="C9860"/>
          <cell r="D9860"/>
          <cell r="E9860"/>
        </row>
        <row r="9861">
          <cell r="A9861"/>
          <cell r="B9861"/>
          <cell r="C9861"/>
          <cell r="D9861"/>
          <cell r="E9861"/>
        </row>
        <row r="9862">
          <cell r="A9862"/>
          <cell r="B9862"/>
          <cell r="C9862"/>
          <cell r="D9862"/>
          <cell r="E9862"/>
        </row>
        <row r="9863">
          <cell r="A9863"/>
          <cell r="B9863"/>
          <cell r="C9863"/>
          <cell r="D9863"/>
          <cell r="E9863"/>
        </row>
        <row r="9864">
          <cell r="A9864"/>
          <cell r="B9864"/>
          <cell r="C9864"/>
          <cell r="D9864"/>
          <cell r="E9864"/>
        </row>
        <row r="9865">
          <cell r="A9865"/>
          <cell r="B9865"/>
          <cell r="C9865"/>
          <cell r="D9865"/>
          <cell r="E9865"/>
        </row>
        <row r="9866">
          <cell r="A9866"/>
          <cell r="B9866"/>
          <cell r="C9866"/>
          <cell r="D9866"/>
          <cell r="E9866"/>
        </row>
        <row r="9867">
          <cell r="A9867"/>
          <cell r="B9867"/>
          <cell r="C9867"/>
          <cell r="D9867"/>
          <cell r="E9867"/>
        </row>
        <row r="9868">
          <cell r="A9868"/>
          <cell r="B9868"/>
          <cell r="C9868"/>
          <cell r="D9868"/>
          <cell r="E9868"/>
        </row>
        <row r="9869">
          <cell r="A9869"/>
          <cell r="B9869"/>
          <cell r="C9869"/>
          <cell r="D9869"/>
          <cell r="E9869"/>
        </row>
        <row r="9870">
          <cell r="A9870"/>
          <cell r="B9870"/>
          <cell r="C9870"/>
          <cell r="D9870"/>
          <cell r="E9870"/>
        </row>
        <row r="9871">
          <cell r="A9871"/>
          <cell r="B9871"/>
          <cell r="C9871"/>
          <cell r="D9871"/>
          <cell r="E9871"/>
        </row>
        <row r="9872">
          <cell r="A9872"/>
          <cell r="B9872"/>
          <cell r="C9872"/>
          <cell r="D9872"/>
          <cell r="E9872"/>
        </row>
        <row r="9873">
          <cell r="A9873"/>
          <cell r="B9873"/>
          <cell r="C9873"/>
          <cell r="D9873"/>
          <cell r="E9873"/>
        </row>
        <row r="9874">
          <cell r="A9874"/>
          <cell r="B9874"/>
          <cell r="C9874"/>
          <cell r="D9874"/>
          <cell r="E9874"/>
        </row>
        <row r="9875">
          <cell r="A9875"/>
          <cell r="B9875"/>
          <cell r="C9875"/>
          <cell r="D9875"/>
          <cell r="E9875"/>
        </row>
        <row r="9876">
          <cell r="A9876"/>
          <cell r="B9876"/>
          <cell r="C9876"/>
          <cell r="D9876"/>
          <cell r="E9876"/>
        </row>
        <row r="9877">
          <cell r="A9877"/>
          <cell r="B9877"/>
          <cell r="C9877"/>
          <cell r="D9877"/>
          <cell r="E9877"/>
        </row>
        <row r="9878">
          <cell r="A9878"/>
          <cell r="B9878"/>
          <cell r="C9878"/>
          <cell r="D9878"/>
          <cell r="E9878"/>
        </row>
        <row r="9879">
          <cell r="A9879"/>
          <cell r="B9879"/>
          <cell r="C9879"/>
          <cell r="D9879"/>
          <cell r="E9879"/>
        </row>
        <row r="9880">
          <cell r="A9880"/>
          <cell r="B9880"/>
          <cell r="C9880"/>
          <cell r="D9880"/>
          <cell r="E9880"/>
        </row>
        <row r="9881">
          <cell r="A9881"/>
          <cell r="B9881"/>
          <cell r="C9881"/>
          <cell r="D9881"/>
          <cell r="E9881"/>
        </row>
        <row r="9882">
          <cell r="A9882"/>
          <cell r="B9882"/>
          <cell r="C9882"/>
          <cell r="D9882"/>
          <cell r="E9882"/>
        </row>
        <row r="9883">
          <cell r="A9883"/>
          <cell r="B9883"/>
          <cell r="C9883"/>
          <cell r="D9883"/>
          <cell r="E9883"/>
        </row>
        <row r="9884">
          <cell r="A9884"/>
          <cell r="B9884"/>
          <cell r="C9884"/>
          <cell r="D9884"/>
          <cell r="E9884"/>
        </row>
        <row r="9885">
          <cell r="A9885"/>
          <cell r="B9885"/>
          <cell r="C9885"/>
          <cell r="D9885"/>
          <cell r="E9885"/>
        </row>
        <row r="9886">
          <cell r="A9886"/>
          <cell r="B9886"/>
          <cell r="C9886"/>
          <cell r="D9886"/>
          <cell r="E9886"/>
        </row>
        <row r="9887">
          <cell r="A9887"/>
          <cell r="B9887"/>
          <cell r="C9887"/>
          <cell r="D9887"/>
          <cell r="E9887"/>
        </row>
        <row r="9888">
          <cell r="A9888"/>
          <cell r="B9888"/>
          <cell r="C9888"/>
          <cell r="D9888"/>
          <cell r="E9888"/>
        </row>
        <row r="9889">
          <cell r="A9889"/>
          <cell r="B9889"/>
          <cell r="C9889"/>
          <cell r="D9889"/>
          <cell r="E9889"/>
        </row>
        <row r="9890">
          <cell r="A9890"/>
          <cell r="B9890"/>
          <cell r="C9890"/>
          <cell r="D9890"/>
          <cell r="E9890"/>
        </row>
        <row r="9891">
          <cell r="A9891"/>
          <cell r="B9891"/>
          <cell r="C9891"/>
          <cell r="D9891"/>
          <cell r="E9891"/>
        </row>
        <row r="9892">
          <cell r="A9892"/>
          <cell r="B9892"/>
          <cell r="C9892"/>
          <cell r="D9892"/>
          <cell r="E9892"/>
        </row>
        <row r="9893">
          <cell r="A9893"/>
          <cell r="B9893"/>
          <cell r="C9893"/>
          <cell r="D9893"/>
          <cell r="E9893"/>
        </row>
        <row r="9894">
          <cell r="A9894"/>
          <cell r="B9894"/>
          <cell r="C9894"/>
          <cell r="D9894"/>
          <cell r="E9894"/>
        </row>
        <row r="9895">
          <cell r="A9895"/>
          <cell r="B9895"/>
          <cell r="C9895"/>
          <cell r="D9895"/>
          <cell r="E9895"/>
        </row>
        <row r="9896">
          <cell r="A9896"/>
          <cell r="B9896"/>
          <cell r="C9896"/>
          <cell r="D9896"/>
          <cell r="E9896"/>
        </row>
        <row r="9897">
          <cell r="A9897"/>
          <cell r="B9897"/>
          <cell r="C9897"/>
          <cell r="D9897"/>
          <cell r="E9897"/>
        </row>
        <row r="9898">
          <cell r="A9898"/>
          <cell r="B9898"/>
          <cell r="C9898"/>
          <cell r="D9898"/>
          <cell r="E9898"/>
        </row>
        <row r="9899">
          <cell r="A9899"/>
          <cell r="B9899"/>
          <cell r="C9899"/>
          <cell r="D9899"/>
          <cell r="E9899"/>
        </row>
        <row r="9900">
          <cell r="A9900"/>
          <cell r="B9900"/>
          <cell r="C9900"/>
          <cell r="D9900"/>
          <cell r="E9900"/>
        </row>
        <row r="9901">
          <cell r="A9901"/>
          <cell r="B9901"/>
          <cell r="C9901"/>
          <cell r="D9901"/>
          <cell r="E9901"/>
        </row>
        <row r="9902">
          <cell r="A9902"/>
          <cell r="B9902"/>
          <cell r="C9902"/>
          <cell r="D9902"/>
          <cell r="E9902"/>
        </row>
        <row r="9903">
          <cell r="A9903"/>
          <cell r="B9903"/>
          <cell r="C9903"/>
          <cell r="D9903"/>
          <cell r="E9903"/>
        </row>
        <row r="9904">
          <cell r="A9904"/>
          <cell r="B9904"/>
          <cell r="C9904"/>
          <cell r="D9904"/>
          <cell r="E9904"/>
        </row>
        <row r="9905">
          <cell r="A9905"/>
          <cell r="B9905"/>
          <cell r="C9905"/>
          <cell r="D9905"/>
          <cell r="E9905"/>
        </row>
        <row r="9906">
          <cell r="A9906"/>
          <cell r="B9906"/>
          <cell r="C9906"/>
          <cell r="D9906"/>
          <cell r="E9906"/>
        </row>
        <row r="9907">
          <cell r="A9907"/>
          <cell r="B9907"/>
          <cell r="C9907"/>
          <cell r="D9907"/>
          <cell r="E9907"/>
        </row>
        <row r="9908">
          <cell r="A9908"/>
          <cell r="B9908"/>
          <cell r="C9908"/>
          <cell r="D9908"/>
          <cell r="E9908"/>
        </row>
        <row r="9909">
          <cell r="A9909"/>
          <cell r="B9909"/>
          <cell r="C9909"/>
          <cell r="D9909"/>
          <cell r="E9909"/>
        </row>
        <row r="9910">
          <cell r="A9910"/>
          <cell r="B9910"/>
          <cell r="C9910"/>
          <cell r="D9910"/>
          <cell r="E9910"/>
        </row>
        <row r="9911">
          <cell r="A9911"/>
          <cell r="B9911"/>
          <cell r="C9911"/>
          <cell r="D9911"/>
          <cell r="E9911"/>
        </row>
        <row r="9912">
          <cell r="A9912"/>
          <cell r="B9912"/>
          <cell r="C9912"/>
          <cell r="D9912"/>
          <cell r="E9912"/>
        </row>
        <row r="9913">
          <cell r="A9913"/>
          <cell r="B9913"/>
          <cell r="C9913"/>
          <cell r="D9913"/>
          <cell r="E9913"/>
        </row>
        <row r="9914">
          <cell r="A9914"/>
          <cell r="B9914"/>
          <cell r="C9914"/>
          <cell r="D9914"/>
          <cell r="E9914"/>
        </row>
        <row r="9915">
          <cell r="A9915"/>
          <cell r="B9915"/>
          <cell r="C9915"/>
          <cell r="D9915"/>
          <cell r="E9915"/>
        </row>
        <row r="9916">
          <cell r="A9916"/>
          <cell r="B9916"/>
          <cell r="C9916"/>
          <cell r="D9916"/>
          <cell r="E9916"/>
        </row>
        <row r="9917">
          <cell r="A9917"/>
          <cell r="B9917"/>
          <cell r="C9917"/>
          <cell r="D9917"/>
          <cell r="E9917"/>
        </row>
        <row r="9918">
          <cell r="A9918"/>
          <cell r="B9918"/>
          <cell r="C9918"/>
          <cell r="D9918"/>
          <cell r="E9918"/>
        </row>
        <row r="9919">
          <cell r="A9919"/>
          <cell r="B9919"/>
          <cell r="C9919"/>
          <cell r="D9919"/>
          <cell r="E9919"/>
        </row>
        <row r="9920">
          <cell r="A9920"/>
          <cell r="B9920"/>
          <cell r="C9920"/>
          <cell r="D9920"/>
          <cell r="E9920"/>
        </row>
        <row r="9921">
          <cell r="A9921"/>
          <cell r="B9921"/>
          <cell r="C9921"/>
          <cell r="D9921"/>
          <cell r="E9921"/>
        </row>
        <row r="9922">
          <cell r="A9922"/>
          <cell r="B9922"/>
          <cell r="C9922"/>
          <cell r="D9922"/>
          <cell r="E9922"/>
        </row>
        <row r="9923">
          <cell r="A9923"/>
          <cell r="B9923"/>
          <cell r="C9923"/>
          <cell r="D9923"/>
          <cell r="E9923"/>
        </row>
        <row r="9924">
          <cell r="A9924"/>
          <cell r="B9924"/>
          <cell r="C9924"/>
          <cell r="D9924"/>
          <cell r="E9924"/>
        </row>
        <row r="9925">
          <cell r="A9925"/>
          <cell r="B9925"/>
          <cell r="C9925"/>
          <cell r="D9925"/>
          <cell r="E9925"/>
        </row>
        <row r="9926">
          <cell r="A9926"/>
          <cell r="B9926"/>
          <cell r="C9926"/>
          <cell r="D9926"/>
          <cell r="E9926"/>
        </row>
        <row r="9927">
          <cell r="A9927"/>
          <cell r="B9927"/>
          <cell r="C9927"/>
          <cell r="D9927"/>
          <cell r="E9927"/>
        </row>
        <row r="9928">
          <cell r="A9928"/>
          <cell r="B9928"/>
          <cell r="C9928"/>
          <cell r="D9928"/>
          <cell r="E9928"/>
        </row>
        <row r="9929">
          <cell r="A9929"/>
          <cell r="B9929"/>
          <cell r="C9929"/>
          <cell r="D9929"/>
          <cell r="E9929"/>
        </row>
        <row r="9930">
          <cell r="A9930"/>
          <cell r="B9930"/>
          <cell r="C9930"/>
          <cell r="D9930"/>
          <cell r="E9930"/>
        </row>
        <row r="9931">
          <cell r="A9931"/>
          <cell r="B9931"/>
          <cell r="C9931"/>
          <cell r="D9931"/>
          <cell r="E9931"/>
        </row>
        <row r="9932">
          <cell r="A9932"/>
          <cell r="B9932"/>
          <cell r="C9932"/>
          <cell r="D9932"/>
          <cell r="E9932"/>
        </row>
        <row r="9933">
          <cell r="A9933"/>
          <cell r="B9933"/>
          <cell r="C9933"/>
          <cell r="D9933"/>
          <cell r="E9933"/>
        </row>
        <row r="9934">
          <cell r="A9934"/>
          <cell r="B9934"/>
          <cell r="C9934"/>
          <cell r="D9934"/>
          <cell r="E9934"/>
        </row>
        <row r="9935">
          <cell r="A9935"/>
          <cell r="B9935"/>
          <cell r="C9935"/>
          <cell r="D9935"/>
          <cell r="E9935"/>
        </row>
        <row r="9936">
          <cell r="A9936"/>
          <cell r="B9936"/>
          <cell r="C9936"/>
          <cell r="D9936"/>
          <cell r="E9936"/>
        </row>
        <row r="9937">
          <cell r="A9937"/>
          <cell r="B9937"/>
          <cell r="C9937"/>
          <cell r="D9937"/>
          <cell r="E9937"/>
        </row>
        <row r="9938">
          <cell r="A9938"/>
          <cell r="B9938"/>
          <cell r="C9938"/>
          <cell r="D9938"/>
          <cell r="E9938"/>
        </row>
        <row r="9939">
          <cell r="A9939"/>
          <cell r="B9939"/>
          <cell r="C9939"/>
          <cell r="D9939"/>
          <cell r="E9939"/>
        </row>
        <row r="9940">
          <cell r="A9940"/>
          <cell r="B9940"/>
          <cell r="C9940"/>
          <cell r="D9940"/>
          <cell r="E9940"/>
        </row>
        <row r="9941">
          <cell r="A9941"/>
          <cell r="B9941"/>
          <cell r="C9941"/>
          <cell r="D9941"/>
          <cell r="E9941"/>
        </row>
        <row r="9942">
          <cell r="A9942"/>
          <cell r="B9942"/>
          <cell r="C9942"/>
          <cell r="D9942"/>
          <cell r="E9942"/>
        </row>
        <row r="9943">
          <cell r="A9943"/>
          <cell r="B9943"/>
          <cell r="C9943"/>
          <cell r="D9943"/>
          <cell r="E9943"/>
        </row>
        <row r="9944">
          <cell r="A9944"/>
          <cell r="B9944"/>
          <cell r="C9944"/>
          <cell r="D9944"/>
          <cell r="E9944"/>
        </row>
        <row r="9945">
          <cell r="A9945"/>
          <cell r="B9945"/>
          <cell r="C9945"/>
          <cell r="D9945"/>
          <cell r="E9945"/>
        </row>
        <row r="9946">
          <cell r="A9946"/>
          <cell r="B9946"/>
          <cell r="C9946"/>
          <cell r="D9946"/>
          <cell r="E9946"/>
        </row>
        <row r="9947">
          <cell r="A9947"/>
          <cell r="B9947"/>
          <cell r="C9947"/>
          <cell r="D9947"/>
          <cell r="E9947"/>
        </row>
        <row r="9948">
          <cell r="A9948"/>
          <cell r="B9948"/>
          <cell r="C9948"/>
          <cell r="D9948"/>
          <cell r="E9948"/>
        </row>
        <row r="9949">
          <cell r="A9949"/>
          <cell r="B9949"/>
          <cell r="C9949"/>
          <cell r="D9949"/>
          <cell r="E9949"/>
        </row>
        <row r="9950">
          <cell r="A9950"/>
          <cell r="B9950"/>
          <cell r="C9950"/>
          <cell r="D9950"/>
          <cell r="E9950"/>
        </row>
        <row r="9951">
          <cell r="A9951"/>
          <cell r="B9951"/>
          <cell r="C9951"/>
          <cell r="D9951"/>
          <cell r="E9951"/>
        </row>
        <row r="9952">
          <cell r="A9952"/>
          <cell r="B9952"/>
          <cell r="C9952"/>
          <cell r="D9952"/>
          <cell r="E9952"/>
        </row>
        <row r="9953">
          <cell r="A9953"/>
          <cell r="B9953"/>
          <cell r="C9953"/>
          <cell r="D9953"/>
          <cell r="E9953"/>
        </row>
        <row r="9954">
          <cell r="A9954"/>
          <cell r="B9954"/>
          <cell r="C9954"/>
          <cell r="D9954"/>
          <cell r="E9954"/>
        </row>
        <row r="9955">
          <cell r="A9955"/>
          <cell r="B9955"/>
          <cell r="C9955"/>
          <cell r="D9955"/>
          <cell r="E9955"/>
        </row>
        <row r="9956">
          <cell r="A9956"/>
          <cell r="B9956"/>
          <cell r="C9956"/>
          <cell r="D9956"/>
          <cell r="E9956"/>
        </row>
        <row r="9957">
          <cell r="A9957"/>
          <cell r="B9957"/>
          <cell r="C9957"/>
          <cell r="D9957"/>
          <cell r="E9957"/>
        </row>
        <row r="9958">
          <cell r="A9958"/>
          <cell r="B9958"/>
          <cell r="C9958"/>
          <cell r="D9958"/>
          <cell r="E9958"/>
        </row>
        <row r="9959">
          <cell r="A9959"/>
          <cell r="B9959"/>
          <cell r="C9959"/>
          <cell r="D9959"/>
          <cell r="E9959"/>
        </row>
        <row r="9960">
          <cell r="A9960"/>
          <cell r="B9960"/>
          <cell r="C9960"/>
          <cell r="D9960"/>
          <cell r="E9960"/>
        </row>
        <row r="9961">
          <cell r="A9961"/>
          <cell r="B9961"/>
          <cell r="C9961"/>
          <cell r="D9961"/>
          <cell r="E9961"/>
        </row>
        <row r="9962">
          <cell r="A9962"/>
          <cell r="B9962"/>
          <cell r="C9962"/>
          <cell r="D9962"/>
          <cell r="E9962"/>
        </row>
        <row r="9963">
          <cell r="A9963"/>
          <cell r="B9963"/>
          <cell r="C9963"/>
          <cell r="D9963"/>
          <cell r="E9963"/>
        </row>
        <row r="9964">
          <cell r="A9964"/>
          <cell r="B9964"/>
          <cell r="C9964"/>
          <cell r="D9964"/>
          <cell r="E9964"/>
        </row>
        <row r="9965">
          <cell r="A9965"/>
          <cell r="B9965"/>
          <cell r="C9965"/>
          <cell r="D9965"/>
          <cell r="E9965"/>
        </row>
        <row r="9966">
          <cell r="A9966"/>
          <cell r="B9966"/>
          <cell r="C9966"/>
          <cell r="D9966"/>
          <cell r="E9966"/>
        </row>
        <row r="9967">
          <cell r="A9967"/>
          <cell r="B9967"/>
          <cell r="C9967"/>
          <cell r="D9967"/>
          <cell r="E9967"/>
        </row>
        <row r="9968">
          <cell r="A9968"/>
          <cell r="B9968"/>
          <cell r="C9968"/>
          <cell r="D9968"/>
          <cell r="E9968"/>
        </row>
        <row r="9969">
          <cell r="A9969"/>
          <cell r="B9969"/>
          <cell r="C9969"/>
          <cell r="D9969"/>
          <cell r="E9969"/>
        </row>
        <row r="9970">
          <cell r="A9970"/>
          <cell r="B9970"/>
          <cell r="C9970"/>
          <cell r="D9970"/>
          <cell r="E9970"/>
        </row>
        <row r="9971">
          <cell r="A9971"/>
          <cell r="B9971"/>
          <cell r="C9971"/>
          <cell r="D9971"/>
          <cell r="E9971"/>
        </row>
        <row r="9972">
          <cell r="A9972"/>
          <cell r="B9972"/>
          <cell r="C9972"/>
          <cell r="D9972"/>
          <cell r="E9972"/>
        </row>
        <row r="9973">
          <cell r="A9973"/>
          <cell r="B9973"/>
          <cell r="C9973"/>
          <cell r="D9973"/>
          <cell r="E9973"/>
        </row>
        <row r="9974">
          <cell r="A9974"/>
          <cell r="B9974"/>
          <cell r="C9974"/>
          <cell r="D9974"/>
          <cell r="E9974"/>
        </row>
        <row r="9975">
          <cell r="A9975"/>
          <cell r="B9975"/>
          <cell r="C9975"/>
          <cell r="D9975"/>
          <cell r="E9975"/>
        </row>
        <row r="9976">
          <cell r="A9976"/>
          <cell r="B9976"/>
          <cell r="C9976"/>
          <cell r="D9976"/>
          <cell r="E9976"/>
        </row>
        <row r="9977">
          <cell r="A9977"/>
          <cell r="B9977"/>
          <cell r="C9977"/>
          <cell r="D9977"/>
          <cell r="E9977"/>
        </row>
        <row r="9978">
          <cell r="A9978"/>
          <cell r="B9978"/>
          <cell r="C9978"/>
          <cell r="D9978"/>
          <cell r="E9978"/>
        </row>
        <row r="9979">
          <cell r="A9979"/>
          <cell r="B9979"/>
          <cell r="C9979"/>
          <cell r="D9979"/>
          <cell r="E9979"/>
        </row>
        <row r="9980">
          <cell r="A9980"/>
          <cell r="B9980"/>
          <cell r="C9980"/>
          <cell r="D9980"/>
          <cell r="E9980"/>
        </row>
        <row r="9981">
          <cell r="A9981"/>
          <cell r="B9981"/>
          <cell r="C9981"/>
          <cell r="D9981"/>
          <cell r="E9981"/>
        </row>
        <row r="9982">
          <cell r="A9982"/>
          <cell r="B9982"/>
          <cell r="C9982"/>
          <cell r="D9982"/>
          <cell r="E9982"/>
        </row>
        <row r="9983">
          <cell r="A9983"/>
          <cell r="B9983"/>
          <cell r="C9983"/>
          <cell r="D9983"/>
          <cell r="E9983"/>
        </row>
        <row r="9984">
          <cell r="A9984"/>
          <cell r="B9984"/>
          <cell r="C9984"/>
          <cell r="D9984"/>
          <cell r="E9984"/>
        </row>
        <row r="9985">
          <cell r="A9985"/>
          <cell r="B9985"/>
          <cell r="C9985"/>
          <cell r="D9985"/>
          <cell r="E9985"/>
        </row>
        <row r="9986">
          <cell r="A9986"/>
          <cell r="B9986"/>
          <cell r="C9986"/>
          <cell r="D9986"/>
          <cell r="E9986"/>
        </row>
        <row r="9987">
          <cell r="A9987"/>
          <cell r="B9987"/>
          <cell r="C9987"/>
          <cell r="D9987"/>
          <cell r="E9987"/>
        </row>
        <row r="9988">
          <cell r="A9988"/>
          <cell r="B9988"/>
          <cell r="C9988"/>
          <cell r="D9988"/>
          <cell r="E9988"/>
        </row>
        <row r="9989">
          <cell r="A9989"/>
          <cell r="B9989"/>
          <cell r="C9989"/>
          <cell r="D9989"/>
          <cell r="E9989"/>
        </row>
        <row r="9990">
          <cell r="A9990"/>
          <cell r="B9990"/>
          <cell r="C9990"/>
          <cell r="D9990"/>
          <cell r="E9990"/>
        </row>
        <row r="9991">
          <cell r="A9991"/>
          <cell r="B9991"/>
          <cell r="C9991"/>
          <cell r="D9991"/>
          <cell r="E9991"/>
        </row>
        <row r="9992">
          <cell r="A9992"/>
          <cell r="B9992"/>
          <cell r="C9992"/>
          <cell r="D9992"/>
          <cell r="E9992"/>
        </row>
        <row r="9993">
          <cell r="A9993"/>
          <cell r="B9993"/>
          <cell r="C9993"/>
          <cell r="D9993"/>
          <cell r="E9993"/>
        </row>
        <row r="9994">
          <cell r="A9994"/>
          <cell r="B9994"/>
          <cell r="C9994"/>
          <cell r="D9994"/>
          <cell r="E9994"/>
        </row>
        <row r="9995">
          <cell r="A9995"/>
          <cell r="B9995"/>
          <cell r="C9995"/>
          <cell r="D9995"/>
          <cell r="E9995"/>
        </row>
        <row r="9996">
          <cell r="A9996"/>
          <cell r="B9996"/>
          <cell r="C9996"/>
          <cell r="D9996"/>
          <cell r="E9996"/>
        </row>
        <row r="9997">
          <cell r="A9997"/>
          <cell r="B9997"/>
          <cell r="C9997"/>
          <cell r="D9997"/>
          <cell r="E9997"/>
        </row>
        <row r="9998">
          <cell r="A9998"/>
          <cell r="B9998"/>
          <cell r="C9998"/>
          <cell r="D9998"/>
          <cell r="E9998"/>
        </row>
        <row r="9999">
          <cell r="A9999"/>
          <cell r="B9999"/>
          <cell r="C9999"/>
          <cell r="D9999"/>
          <cell r="E9999"/>
        </row>
        <row r="10000">
          <cell r="A10000"/>
          <cell r="B10000"/>
          <cell r="C10000"/>
          <cell r="D10000"/>
          <cell r="E10000"/>
        </row>
        <row r="10001">
          <cell r="A10001"/>
          <cell r="B10001"/>
          <cell r="C10001"/>
          <cell r="D10001"/>
          <cell r="E10001"/>
        </row>
        <row r="10002">
          <cell r="A10002"/>
          <cell r="B10002"/>
          <cell r="C10002"/>
          <cell r="D10002"/>
          <cell r="E10002"/>
        </row>
        <row r="10003">
          <cell r="A10003"/>
          <cell r="B10003"/>
          <cell r="C10003"/>
          <cell r="D10003"/>
          <cell r="E10003"/>
        </row>
        <row r="10004">
          <cell r="A10004"/>
          <cell r="B10004"/>
          <cell r="C10004"/>
          <cell r="D10004"/>
          <cell r="E10004"/>
        </row>
        <row r="10005">
          <cell r="A10005"/>
          <cell r="B10005"/>
          <cell r="C10005"/>
          <cell r="D10005"/>
          <cell r="E10005"/>
        </row>
        <row r="10006">
          <cell r="A10006"/>
          <cell r="B10006"/>
          <cell r="C10006"/>
          <cell r="D10006"/>
          <cell r="E10006"/>
        </row>
        <row r="10007">
          <cell r="A10007"/>
          <cell r="B10007"/>
          <cell r="C10007"/>
          <cell r="D10007"/>
          <cell r="E10007"/>
        </row>
        <row r="10008">
          <cell r="A10008"/>
          <cell r="B10008"/>
          <cell r="C10008"/>
          <cell r="D10008"/>
          <cell r="E10008"/>
        </row>
        <row r="10009">
          <cell r="A10009"/>
          <cell r="B10009"/>
          <cell r="C10009"/>
          <cell r="D10009"/>
          <cell r="E10009"/>
        </row>
        <row r="10010">
          <cell r="A10010"/>
          <cell r="B10010"/>
          <cell r="C10010"/>
          <cell r="D10010"/>
          <cell r="E10010"/>
        </row>
        <row r="10011">
          <cell r="A10011"/>
          <cell r="B10011"/>
          <cell r="C10011"/>
          <cell r="D10011"/>
          <cell r="E10011"/>
        </row>
        <row r="10012">
          <cell r="A10012"/>
          <cell r="B10012"/>
          <cell r="C10012"/>
          <cell r="D10012"/>
          <cell r="E10012"/>
        </row>
        <row r="10013">
          <cell r="A10013"/>
          <cell r="B10013"/>
          <cell r="C10013"/>
          <cell r="D10013"/>
          <cell r="E10013"/>
        </row>
        <row r="10014">
          <cell r="A10014"/>
          <cell r="B10014"/>
          <cell r="C10014"/>
          <cell r="D10014"/>
          <cell r="E10014"/>
        </row>
        <row r="10015">
          <cell r="A10015"/>
          <cell r="B10015"/>
          <cell r="C10015"/>
          <cell r="D10015"/>
          <cell r="E10015"/>
        </row>
        <row r="10016">
          <cell r="A10016"/>
          <cell r="B10016"/>
          <cell r="C10016"/>
          <cell r="D10016"/>
          <cell r="E10016"/>
        </row>
        <row r="10017">
          <cell r="A10017"/>
          <cell r="B10017"/>
          <cell r="C10017"/>
          <cell r="D10017"/>
          <cell r="E10017"/>
        </row>
        <row r="10018">
          <cell r="A10018"/>
          <cell r="B10018"/>
          <cell r="C10018"/>
          <cell r="D10018"/>
          <cell r="E10018"/>
        </row>
        <row r="10019">
          <cell r="A10019"/>
          <cell r="B10019"/>
          <cell r="C10019"/>
          <cell r="D10019"/>
          <cell r="E10019"/>
        </row>
        <row r="10020">
          <cell r="A10020"/>
          <cell r="B10020"/>
          <cell r="C10020"/>
          <cell r="D10020"/>
          <cell r="E10020"/>
        </row>
        <row r="10021">
          <cell r="A10021"/>
          <cell r="B10021"/>
          <cell r="C10021"/>
          <cell r="D10021"/>
          <cell r="E10021"/>
        </row>
        <row r="10022">
          <cell r="A10022"/>
          <cell r="B10022"/>
          <cell r="C10022"/>
          <cell r="D10022"/>
          <cell r="E10022"/>
        </row>
        <row r="10023">
          <cell r="A10023"/>
          <cell r="B10023"/>
          <cell r="C10023"/>
          <cell r="D10023"/>
          <cell r="E10023"/>
        </row>
        <row r="10024">
          <cell r="A10024"/>
          <cell r="B10024"/>
          <cell r="C10024"/>
          <cell r="D10024"/>
          <cell r="E10024"/>
        </row>
        <row r="10025">
          <cell r="A10025"/>
          <cell r="B10025"/>
          <cell r="C10025"/>
          <cell r="D10025"/>
          <cell r="E10025"/>
        </row>
        <row r="10026">
          <cell r="A10026"/>
          <cell r="B10026"/>
          <cell r="C10026"/>
          <cell r="D10026"/>
          <cell r="E10026"/>
        </row>
        <row r="10027">
          <cell r="A10027"/>
          <cell r="B10027"/>
          <cell r="C10027"/>
          <cell r="D10027"/>
          <cell r="E10027"/>
        </row>
        <row r="10028">
          <cell r="A10028"/>
          <cell r="B10028"/>
          <cell r="C10028"/>
          <cell r="D10028"/>
          <cell r="E10028"/>
        </row>
        <row r="10029">
          <cell r="A10029"/>
          <cell r="B10029"/>
          <cell r="C10029"/>
          <cell r="D10029"/>
          <cell r="E10029"/>
        </row>
        <row r="10030">
          <cell r="A10030"/>
          <cell r="B10030"/>
          <cell r="C10030"/>
          <cell r="D10030"/>
          <cell r="E10030"/>
        </row>
        <row r="10031">
          <cell r="A10031"/>
          <cell r="B10031"/>
          <cell r="C10031"/>
          <cell r="D10031"/>
          <cell r="E10031"/>
        </row>
        <row r="10032">
          <cell r="A10032"/>
          <cell r="B10032"/>
          <cell r="C10032"/>
          <cell r="D10032"/>
          <cell r="E10032"/>
        </row>
        <row r="10033">
          <cell r="A10033"/>
          <cell r="B10033"/>
          <cell r="C10033"/>
          <cell r="D10033"/>
          <cell r="E10033"/>
        </row>
        <row r="10034">
          <cell r="A10034"/>
          <cell r="B10034"/>
          <cell r="C10034"/>
          <cell r="D10034"/>
          <cell r="E10034"/>
        </row>
        <row r="10035">
          <cell r="A10035"/>
          <cell r="B10035"/>
          <cell r="C10035"/>
          <cell r="D10035"/>
          <cell r="E10035"/>
        </row>
        <row r="10036">
          <cell r="A10036"/>
          <cell r="B10036"/>
          <cell r="C10036"/>
          <cell r="D10036"/>
          <cell r="E10036"/>
        </row>
        <row r="10037">
          <cell r="A10037"/>
          <cell r="B10037"/>
          <cell r="C10037"/>
          <cell r="D10037"/>
          <cell r="E10037"/>
        </row>
        <row r="10038">
          <cell r="A10038"/>
          <cell r="B10038"/>
          <cell r="C10038"/>
          <cell r="D10038"/>
          <cell r="E10038"/>
        </row>
        <row r="10039">
          <cell r="A10039"/>
          <cell r="B10039"/>
          <cell r="C10039"/>
          <cell r="D10039"/>
          <cell r="E10039"/>
        </row>
        <row r="10040">
          <cell r="A10040"/>
          <cell r="B10040"/>
          <cell r="C10040"/>
          <cell r="D10040"/>
          <cell r="E10040"/>
        </row>
        <row r="10041">
          <cell r="A10041"/>
          <cell r="B10041"/>
          <cell r="C10041"/>
          <cell r="D10041"/>
          <cell r="E10041"/>
        </row>
        <row r="10042">
          <cell r="A10042"/>
          <cell r="B10042"/>
          <cell r="C10042"/>
          <cell r="D10042"/>
          <cell r="E10042"/>
        </row>
        <row r="10043">
          <cell r="A10043"/>
          <cell r="B10043"/>
          <cell r="C10043"/>
          <cell r="D10043"/>
          <cell r="E10043"/>
        </row>
        <row r="10044">
          <cell r="A10044"/>
          <cell r="B10044"/>
          <cell r="C10044"/>
          <cell r="D10044"/>
          <cell r="E10044"/>
        </row>
        <row r="10045">
          <cell r="A10045"/>
          <cell r="B10045"/>
          <cell r="C10045"/>
          <cell r="D10045"/>
          <cell r="E10045"/>
        </row>
        <row r="10046">
          <cell r="A10046"/>
          <cell r="B10046"/>
          <cell r="C10046"/>
          <cell r="D10046"/>
          <cell r="E10046"/>
        </row>
        <row r="10047">
          <cell r="A10047"/>
          <cell r="B10047"/>
          <cell r="C10047"/>
          <cell r="D10047"/>
          <cell r="E10047"/>
        </row>
        <row r="10048">
          <cell r="A10048"/>
          <cell r="B10048"/>
          <cell r="C10048"/>
          <cell r="D10048"/>
          <cell r="E10048"/>
        </row>
        <row r="10049">
          <cell r="A10049"/>
          <cell r="B10049"/>
          <cell r="C10049"/>
          <cell r="D10049"/>
          <cell r="E10049"/>
        </row>
        <row r="10050">
          <cell r="A10050"/>
          <cell r="B10050"/>
          <cell r="C10050"/>
          <cell r="D10050"/>
          <cell r="E10050"/>
        </row>
        <row r="10051">
          <cell r="A10051"/>
          <cell r="B10051"/>
          <cell r="C10051"/>
          <cell r="D10051"/>
          <cell r="E10051"/>
        </row>
        <row r="10052">
          <cell r="A10052"/>
          <cell r="B10052"/>
          <cell r="C10052"/>
          <cell r="D10052"/>
          <cell r="E10052"/>
        </row>
        <row r="10053">
          <cell r="A10053"/>
          <cell r="B10053"/>
          <cell r="C10053"/>
          <cell r="D10053"/>
          <cell r="E10053"/>
        </row>
        <row r="10054">
          <cell r="A10054"/>
          <cell r="B10054"/>
          <cell r="C10054"/>
          <cell r="D10054"/>
          <cell r="E10054"/>
        </row>
        <row r="10055">
          <cell r="A10055"/>
          <cell r="B10055"/>
          <cell r="C10055"/>
          <cell r="D10055"/>
          <cell r="E10055"/>
        </row>
        <row r="10056">
          <cell r="A10056"/>
          <cell r="B10056"/>
          <cell r="C10056"/>
          <cell r="D10056"/>
          <cell r="E10056"/>
        </row>
        <row r="10057">
          <cell r="A10057"/>
          <cell r="B10057"/>
          <cell r="C10057"/>
          <cell r="D10057"/>
          <cell r="E10057"/>
        </row>
        <row r="10058">
          <cell r="A10058"/>
          <cell r="B10058"/>
          <cell r="C10058"/>
          <cell r="D10058"/>
          <cell r="E10058"/>
        </row>
        <row r="10059">
          <cell r="A10059"/>
          <cell r="B10059"/>
          <cell r="C10059"/>
          <cell r="D10059"/>
          <cell r="E10059"/>
        </row>
        <row r="10060">
          <cell r="A10060"/>
          <cell r="B10060"/>
          <cell r="C10060"/>
          <cell r="D10060"/>
          <cell r="E10060"/>
        </row>
        <row r="10061">
          <cell r="A10061"/>
          <cell r="B10061"/>
          <cell r="C10061"/>
          <cell r="D10061"/>
          <cell r="E10061"/>
        </row>
        <row r="10062">
          <cell r="A10062"/>
          <cell r="B10062"/>
          <cell r="C10062"/>
          <cell r="D10062"/>
          <cell r="E10062"/>
        </row>
        <row r="10063">
          <cell r="A10063"/>
          <cell r="B10063"/>
          <cell r="C10063"/>
          <cell r="D10063"/>
          <cell r="E10063"/>
        </row>
        <row r="10064">
          <cell r="A10064"/>
          <cell r="B10064"/>
          <cell r="C10064"/>
          <cell r="D10064"/>
          <cell r="E10064"/>
        </row>
        <row r="10065">
          <cell r="A10065"/>
          <cell r="B10065"/>
          <cell r="C10065"/>
          <cell r="D10065"/>
          <cell r="E10065"/>
        </row>
        <row r="10066">
          <cell r="A10066"/>
          <cell r="B10066"/>
          <cell r="C10066"/>
          <cell r="D10066"/>
          <cell r="E10066"/>
        </row>
        <row r="10067">
          <cell r="A10067"/>
          <cell r="B10067"/>
          <cell r="C10067"/>
          <cell r="D10067"/>
          <cell r="E10067"/>
        </row>
        <row r="10068">
          <cell r="A10068"/>
          <cell r="B10068"/>
          <cell r="C10068"/>
          <cell r="D10068"/>
          <cell r="E10068"/>
        </row>
        <row r="10069">
          <cell r="A10069"/>
          <cell r="B10069"/>
          <cell r="C10069"/>
          <cell r="D10069"/>
          <cell r="E10069"/>
        </row>
        <row r="10070">
          <cell r="A10070"/>
          <cell r="B10070"/>
          <cell r="C10070"/>
          <cell r="D10070"/>
          <cell r="E10070"/>
        </row>
        <row r="10071">
          <cell r="A10071"/>
          <cell r="B10071"/>
          <cell r="C10071"/>
          <cell r="D10071"/>
          <cell r="E10071"/>
        </row>
        <row r="10072">
          <cell r="A10072"/>
          <cell r="B10072"/>
          <cell r="C10072"/>
          <cell r="D10072"/>
          <cell r="E10072"/>
        </row>
        <row r="10073">
          <cell r="A10073"/>
          <cell r="B10073"/>
          <cell r="C10073"/>
          <cell r="D10073"/>
          <cell r="E10073"/>
        </row>
        <row r="10074">
          <cell r="A10074"/>
          <cell r="B10074"/>
          <cell r="C10074"/>
          <cell r="D10074"/>
          <cell r="E10074"/>
        </row>
        <row r="10075">
          <cell r="A10075"/>
          <cell r="B10075"/>
          <cell r="C10075"/>
          <cell r="D10075"/>
          <cell r="E10075"/>
        </row>
        <row r="10076">
          <cell r="A10076"/>
          <cell r="B10076"/>
          <cell r="C10076"/>
          <cell r="D10076"/>
          <cell r="E10076"/>
        </row>
        <row r="10077">
          <cell r="A10077"/>
          <cell r="B10077"/>
          <cell r="C10077"/>
          <cell r="D10077"/>
          <cell r="E10077"/>
        </row>
        <row r="10078">
          <cell r="A10078"/>
          <cell r="B10078"/>
          <cell r="C10078"/>
          <cell r="D10078"/>
          <cell r="E10078"/>
        </row>
        <row r="10079">
          <cell r="A10079"/>
          <cell r="B10079"/>
          <cell r="C10079"/>
          <cell r="D10079"/>
          <cell r="E10079"/>
        </row>
        <row r="10080">
          <cell r="A10080"/>
          <cell r="B10080"/>
          <cell r="C10080"/>
          <cell r="D10080"/>
          <cell r="E10080"/>
        </row>
        <row r="10081">
          <cell r="A10081"/>
          <cell r="B10081"/>
          <cell r="C10081"/>
          <cell r="D10081"/>
          <cell r="E10081"/>
        </row>
        <row r="10082">
          <cell r="A10082"/>
          <cell r="B10082"/>
          <cell r="C10082"/>
          <cell r="D10082"/>
          <cell r="E10082"/>
        </row>
        <row r="10083">
          <cell r="A10083"/>
          <cell r="B10083"/>
          <cell r="C10083"/>
          <cell r="D10083"/>
          <cell r="E10083"/>
        </row>
        <row r="10084">
          <cell r="A10084"/>
          <cell r="B10084"/>
          <cell r="C10084"/>
          <cell r="D10084"/>
          <cell r="E10084"/>
        </row>
        <row r="10085">
          <cell r="A10085"/>
          <cell r="B10085"/>
          <cell r="C10085"/>
          <cell r="D10085"/>
          <cell r="E10085"/>
        </row>
        <row r="10086">
          <cell r="A10086"/>
          <cell r="B10086"/>
          <cell r="C10086"/>
          <cell r="D10086"/>
          <cell r="E10086"/>
        </row>
        <row r="10087">
          <cell r="A10087"/>
          <cell r="B10087"/>
          <cell r="C10087"/>
          <cell r="D10087"/>
          <cell r="E10087"/>
        </row>
        <row r="10088">
          <cell r="A10088"/>
          <cell r="B10088"/>
          <cell r="C10088"/>
          <cell r="D10088"/>
          <cell r="E10088"/>
        </row>
        <row r="10089">
          <cell r="A10089"/>
          <cell r="B10089"/>
          <cell r="C10089"/>
          <cell r="D10089"/>
          <cell r="E10089"/>
        </row>
        <row r="10090">
          <cell r="A10090"/>
          <cell r="B10090"/>
          <cell r="C10090"/>
          <cell r="D10090"/>
          <cell r="E10090"/>
        </row>
        <row r="10091">
          <cell r="A10091"/>
          <cell r="B10091"/>
          <cell r="C10091"/>
          <cell r="D10091"/>
          <cell r="E10091"/>
        </row>
        <row r="10092">
          <cell r="A10092"/>
          <cell r="B10092"/>
          <cell r="C10092"/>
          <cell r="D10092"/>
          <cell r="E10092"/>
        </row>
        <row r="10093">
          <cell r="A10093"/>
          <cell r="B10093"/>
          <cell r="C10093"/>
          <cell r="D10093"/>
          <cell r="E10093"/>
        </row>
        <row r="10094">
          <cell r="A10094"/>
          <cell r="B10094"/>
          <cell r="C10094"/>
          <cell r="D10094"/>
          <cell r="E10094"/>
        </row>
        <row r="10095">
          <cell r="A10095"/>
          <cell r="B10095"/>
          <cell r="C10095"/>
          <cell r="D10095"/>
          <cell r="E10095"/>
        </row>
        <row r="10096">
          <cell r="A10096"/>
          <cell r="B10096"/>
          <cell r="C10096"/>
          <cell r="D10096"/>
          <cell r="E10096"/>
        </row>
        <row r="10097">
          <cell r="A10097"/>
          <cell r="B10097"/>
          <cell r="C10097"/>
          <cell r="D10097"/>
          <cell r="E10097"/>
        </row>
        <row r="10098">
          <cell r="A10098"/>
          <cell r="B10098"/>
          <cell r="C10098"/>
          <cell r="D10098"/>
          <cell r="E10098"/>
        </row>
        <row r="10099">
          <cell r="A10099"/>
          <cell r="B10099"/>
          <cell r="C10099"/>
          <cell r="D10099"/>
          <cell r="E10099"/>
        </row>
        <row r="10100">
          <cell r="A10100"/>
          <cell r="B10100"/>
          <cell r="C10100"/>
          <cell r="D10100"/>
          <cell r="E10100"/>
        </row>
        <row r="10101">
          <cell r="A10101"/>
          <cell r="B10101"/>
          <cell r="C10101"/>
          <cell r="D10101"/>
          <cell r="E10101"/>
        </row>
        <row r="10102">
          <cell r="A10102"/>
          <cell r="B10102"/>
          <cell r="C10102"/>
          <cell r="D10102"/>
          <cell r="E10102"/>
        </row>
        <row r="10103">
          <cell r="A10103"/>
          <cell r="B10103"/>
          <cell r="C10103"/>
          <cell r="D10103"/>
          <cell r="E10103"/>
        </row>
        <row r="10104">
          <cell r="A10104"/>
          <cell r="B10104"/>
          <cell r="C10104"/>
          <cell r="D10104"/>
          <cell r="E10104"/>
        </row>
        <row r="10105">
          <cell r="A10105"/>
          <cell r="B10105"/>
          <cell r="C10105"/>
          <cell r="D10105"/>
          <cell r="E10105"/>
        </row>
        <row r="10106">
          <cell r="A10106"/>
          <cell r="B10106"/>
          <cell r="C10106"/>
          <cell r="D10106"/>
          <cell r="E10106"/>
        </row>
        <row r="10107">
          <cell r="A10107"/>
          <cell r="B10107"/>
          <cell r="C10107"/>
          <cell r="D10107"/>
          <cell r="E10107"/>
        </row>
        <row r="10108">
          <cell r="A10108"/>
          <cell r="B10108"/>
          <cell r="C10108"/>
          <cell r="D10108"/>
          <cell r="E10108"/>
        </row>
        <row r="10109">
          <cell r="A10109"/>
          <cell r="B10109"/>
          <cell r="C10109"/>
          <cell r="D10109"/>
          <cell r="E10109"/>
        </row>
        <row r="10110">
          <cell r="A10110"/>
          <cell r="B10110"/>
          <cell r="C10110"/>
          <cell r="D10110"/>
          <cell r="E10110"/>
        </row>
        <row r="10111">
          <cell r="A10111"/>
          <cell r="B10111"/>
          <cell r="C10111"/>
          <cell r="D10111"/>
          <cell r="E10111"/>
        </row>
        <row r="10112">
          <cell r="A10112"/>
          <cell r="B10112"/>
          <cell r="C10112"/>
          <cell r="D10112"/>
          <cell r="E10112"/>
        </row>
        <row r="10113">
          <cell r="A10113"/>
          <cell r="B10113"/>
          <cell r="C10113"/>
          <cell r="D10113"/>
          <cell r="E10113"/>
        </row>
        <row r="10114">
          <cell r="A10114"/>
          <cell r="B10114"/>
          <cell r="C10114"/>
          <cell r="D10114"/>
          <cell r="E10114"/>
        </row>
        <row r="10115">
          <cell r="A10115"/>
          <cell r="B10115"/>
          <cell r="C10115"/>
          <cell r="D10115"/>
          <cell r="E10115"/>
        </row>
        <row r="10116">
          <cell r="A10116"/>
          <cell r="B10116"/>
          <cell r="C10116"/>
          <cell r="D10116"/>
          <cell r="E10116"/>
        </row>
        <row r="10117">
          <cell r="A10117"/>
          <cell r="B10117"/>
          <cell r="C10117"/>
          <cell r="D10117"/>
          <cell r="E10117"/>
        </row>
        <row r="10118">
          <cell r="A10118"/>
          <cell r="B10118"/>
          <cell r="C10118"/>
          <cell r="D10118"/>
          <cell r="E10118"/>
        </row>
        <row r="10119">
          <cell r="A10119"/>
          <cell r="B10119"/>
          <cell r="C10119"/>
          <cell r="D10119"/>
          <cell r="E10119"/>
        </row>
        <row r="10120">
          <cell r="A10120"/>
          <cell r="B10120"/>
          <cell r="C10120"/>
          <cell r="D10120"/>
          <cell r="E10120"/>
        </row>
        <row r="10121">
          <cell r="A10121"/>
          <cell r="B10121"/>
          <cell r="C10121"/>
          <cell r="D10121"/>
          <cell r="E10121"/>
        </row>
        <row r="10122">
          <cell r="A10122"/>
          <cell r="B10122"/>
          <cell r="C10122"/>
          <cell r="D10122"/>
          <cell r="E10122"/>
        </row>
        <row r="10123">
          <cell r="A10123"/>
          <cell r="B10123"/>
          <cell r="C10123"/>
          <cell r="D10123"/>
          <cell r="E10123"/>
        </row>
        <row r="10124">
          <cell r="A10124"/>
          <cell r="B10124"/>
          <cell r="C10124"/>
          <cell r="D10124"/>
          <cell r="E10124"/>
        </row>
        <row r="10125">
          <cell r="A10125"/>
          <cell r="B10125"/>
          <cell r="C10125"/>
          <cell r="D10125"/>
          <cell r="E10125"/>
        </row>
        <row r="10126">
          <cell r="A10126"/>
          <cell r="B10126"/>
          <cell r="C10126"/>
          <cell r="D10126"/>
          <cell r="E10126"/>
        </row>
        <row r="10127">
          <cell r="A10127"/>
          <cell r="B10127"/>
          <cell r="C10127"/>
          <cell r="D10127"/>
          <cell r="E10127"/>
        </row>
        <row r="10128">
          <cell r="A10128"/>
          <cell r="B10128"/>
          <cell r="C10128"/>
          <cell r="D10128"/>
          <cell r="E10128"/>
        </row>
        <row r="10129">
          <cell r="A10129"/>
          <cell r="B10129"/>
          <cell r="C10129"/>
          <cell r="D10129"/>
          <cell r="E10129"/>
        </row>
        <row r="10130">
          <cell r="A10130"/>
          <cell r="B10130"/>
          <cell r="C10130"/>
          <cell r="D10130"/>
          <cell r="E10130"/>
        </row>
        <row r="10131">
          <cell r="A10131"/>
          <cell r="B10131"/>
          <cell r="C10131"/>
          <cell r="D10131"/>
          <cell r="E10131"/>
        </row>
        <row r="10132">
          <cell r="A10132"/>
          <cell r="B10132"/>
          <cell r="C10132"/>
          <cell r="D10132"/>
          <cell r="E10132"/>
        </row>
        <row r="10133">
          <cell r="A10133"/>
          <cell r="B10133"/>
          <cell r="C10133"/>
          <cell r="D10133"/>
          <cell r="E10133"/>
        </row>
        <row r="10134">
          <cell r="A10134"/>
          <cell r="B10134"/>
          <cell r="C10134"/>
          <cell r="D10134"/>
          <cell r="E10134"/>
        </row>
        <row r="10135">
          <cell r="A10135"/>
          <cell r="B10135"/>
          <cell r="C10135"/>
          <cell r="D10135"/>
          <cell r="E10135"/>
        </row>
        <row r="10136">
          <cell r="A10136"/>
          <cell r="B10136"/>
          <cell r="C10136"/>
          <cell r="D10136"/>
          <cell r="E10136"/>
        </row>
        <row r="10137">
          <cell r="A10137"/>
          <cell r="B10137"/>
          <cell r="C10137"/>
          <cell r="D10137"/>
          <cell r="E10137"/>
        </row>
        <row r="10138">
          <cell r="A10138"/>
          <cell r="B10138"/>
          <cell r="C10138"/>
          <cell r="D10138"/>
          <cell r="E10138"/>
        </row>
        <row r="10139">
          <cell r="A10139"/>
          <cell r="B10139"/>
          <cell r="C10139"/>
          <cell r="D10139"/>
          <cell r="E10139"/>
        </row>
        <row r="10140">
          <cell r="A10140"/>
          <cell r="B10140"/>
          <cell r="C10140"/>
          <cell r="D10140"/>
          <cell r="E10140"/>
        </row>
        <row r="10141">
          <cell r="A10141"/>
          <cell r="B10141"/>
          <cell r="C10141"/>
          <cell r="D10141"/>
          <cell r="E10141"/>
        </row>
        <row r="10142">
          <cell r="A10142"/>
          <cell r="B10142"/>
          <cell r="C10142"/>
          <cell r="D10142"/>
          <cell r="E10142"/>
        </row>
        <row r="10143">
          <cell r="A10143"/>
          <cell r="B10143"/>
          <cell r="C10143"/>
          <cell r="D10143"/>
          <cell r="E10143"/>
        </row>
        <row r="10144">
          <cell r="A10144"/>
          <cell r="B10144"/>
          <cell r="C10144"/>
          <cell r="D10144"/>
          <cell r="E10144"/>
        </row>
        <row r="10145">
          <cell r="A10145"/>
          <cell r="B10145"/>
          <cell r="C10145"/>
          <cell r="D10145"/>
          <cell r="E10145"/>
        </row>
        <row r="10146">
          <cell r="A10146"/>
          <cell r="B10146"/>
          <cell r="C10146"/>
          <cell r="D10146"/>
          <cell r="E10146"/>
        </row>
        <row r="10147">
          <cell r="A10147"/>
          <cell r="B10147"/>
          <cell r="C10147"/>
          <cell r="D10147"/>
          <cell r="E10147"/>
        </row>
        <row r="10148">
          <cell r="A10148"/>
          <cell r="B10148"/>
          <cell r="C10148"/>
          <cell r="D10148"/>
          <cell r="E10148"/>
        </row>
        <row r="10149">
          <cell r="A10149"/>
          <cell r="B10149"/>
          <cell r="C10149"/>
          <cell r="D10149"/>
          <cell r="E10149"/>
        </row>
        <row r="10150">
          <cell r="A10150"/>
          <cell r="B10150"/>
          <cell r="C10150"/>
          <cell r="D10150"/>
          <cell r="E10150"/>
        </row>
        <row r="10151">
          <cell r="A10151"/>
          <cell r="B10151"/>
          <cell r="C10151"/>
          <cell r="D10151"/>
          <cell r="E10151"/>
        </row>
        <row r="10152">
          <cell r="A10152"/>
          <cell r="B10152"/>
          <cell r="C10152"/>
          <cell r="D10152"/>
          <cell r="E10152"/>
        </row>
        <row r="10153">
          <cell r="A10153"/>
          <cell r="B10153"/>
          <cell r="C10153"/>
          <cell r="D10153"/>
          <cell r="E10153"/>
        </row>
        <row r="10154">
          <cell r="A10154"/>
          <cell r="B10154"/>
          <cell r="C10154"/>
          <cell r="D10154"/>
          <cell r="E10154"/>
        </row>
        <row r="10155">
          <cell r="A10155"/>
          <cell r="B10155"/>
          <cell r="C10155"/>
          <cell r="D10155"/>
          <cell r="E10155"/>
        </row>
        <row r="10156">
          <cell r="A10156"/>
          <cell r="B10156"/>
          <cell r="C10156"/>
          <cell r="D10156"/>
          <cell r="E10156"/>
        </row>
        <row r="10157">
          <cell r="A10157"/>
          <cell r="B10157"/>
          <cell r="C10157"/>
          <cell r="D10157"/>
          <cell r="E10157"/>
        </row>
        <row r="10158">
          <cell r="A10158"/>
          <cell r="B10158"/>
          <cell r="C10158"/>
          <cell r="D10158"/>
          <cell r="E10158"/>
        </row>
        <row r="10159">
          <cell r="A10159"/>
          <cell r="B10159"/>
          <cell r="C10159"/>
          <cell r="D10159"/>
          <cell r="E10159"/>
        </row>
        <row r="10160">
          <cell r="A10160"/>
          <cell r="B10160"/>
          <cell r="C10160"/>
          <cell r="D10160"/>
          <cell r="E10160"/>
        </row>
        <row r="10161">
          <cell r="A10161"/>
          <cell r="B10161"/>
          <cell r="C10161"/>
          <cell r="D10161"/>
          <cell r="E10161"/>
        </row>
        <row r="10162">
          <cell r="A10162"/>
          <cell r="B10162"/>
          <cell r="C10162"/>
          <cell r="D10162"/>
          <cell r="E10162"/>
        </row>
        <row r="10163">
          <cell r="A10163"/>
          <cell r="B10163"/>
          <cell r="C10163"/>
          <cell r="D10163"/>
          <cell r="E10163"/>
        </row>
        <row r="10164">
          <cell r="A10164"/>
          <cell r="B10164"/>
          <cell r="C10164"/>
          <cell r="D10164"/>
          <cell r="E10164"/>
        </row>
        <row r="10165">
          <cell r="A10165"/>
          <cell r="B10165"/>
          <cell r="C10165"/>
          <cell r="D10165"/>
          <cell r="E10165"/>
        </row>
        <row r="10166">
          <cell r="A10166"/>
          <cell r="B10166"/>
          <cell r="C10166"/>
          <cell r="D10166"/>
          <cell r="E10166"/>
        </row>
        <row r="10167">
          <cell r="A10167"/>
          <cell r="B10167"/>
          <cell r="C10167"/>
          <cell r="D10167"/>
          <cell r="E10167"/>
        </row>
        <row r="10168">
          <cell r="A10168"/>
          <cell r="B10168"/>
          <cell r="C10168"/>
          <cell r="D10168"/>
          <cell r="E10168"/>
        </row>
        <row r="10169">
          <cell r="A10169"/>
          <cell r="B10169"/>
          <cell r="C10169"/>
          <cell r="D10169"/>
          <cell r="E10169"/>
        </row>
        <row r="10170">
          <cell r="A10170"/>
          <cell r="B10170"/>
          <cell r="C10170"/>
          <cell r="D10170"/>
          <cell r="E10170"/>
        </row>
        <row r="10171">
          <cell r="A10171"/>
          <cell r="B10171"/>
          <cell r="C10171"/>
          <cell r="D10171"/>
          <cell r="E10171"/>
        </row>
        <row r="10172">
          <cell r="A10172"/>
          <cell r="B10172"/>
          <cell r="C10172"/>
          <cell r="D10172"/>
          <cell r="E10172"/>
        </row>
        <row r="10173">
          <cell r="A10173"/>
          <cell r="B10173"/>
          <cell r="C10173"/>
          <cell r="D10173"/>
          <cell r="E10173"/>
        </row>
        <row r="10174">
          <cell r="A10174"/>
          <cell r="B10174"/>
          <cell r="C10174"/>
          <cell r="D10174"/>
          <cell r="E10174"/>
        </row>
        <row r="10175">
          <cell r="A10175"/>
          <cell r="B10175"/>
          <cell r="C10175"/>
          <cell r="D10175"/>
          <cell r="E10175"/>
        </row>
        <row r="10176">
          <cell r="A10176"/>
          <cell r="B10176"/>
          <cell r="C10176"/>
          <cell r="D10176"/>
          <cell r="E10176"/>
        </row>
        <row r="10177">
          <cell r="A10177"/>
          <cell r="B10177"/>
          <cell r="C10177"/>
          <cell r="D10177"/>
          <cell r="E10177"/>
        </row>
        <row r="10178">
          <cell r="A10178"/>
          <cell r="B10178"/>
          <cell r="C10178"/>
          <cell r="D10178"/>
          <cell r="E10178"/>
        </row>
        <row r="10179">
          <cell r="A10179"/>
          <cell r="B10179"/>
          <cell r="C10179"/>
          <cell r="D10179"/>
          <cell r="E10179"/>
        </row>
        <row r="10180">
          <cell r="A10180"/>
          <cell r="B10180"/>
          <cell r="C10180"/>
          <cell r="D10180"/>
          <cell r="E10180"/>
        </row>
        <row r="10181">
          <cell r="A10181"/>
          <cell r="B10181"/>
          <cell r="C10181"/>
          <cell r="D10181"/>
          <cell r="E10181"/>
        </row>
        <row r="10182">
          <cell r="A10182"/>
          <cell r="B10182"/>
          <cell r="C10182"/>
          <cell r="D10182"/>
          <cell r="E10182"/>
        </row>
        <row r="10183">
          <cell r="A10183"/>
          <cell r="B10183"/>
          <cell r="C10183"/>
          <cell r="D10183"/>
          <cell r="E10183"/>
        </row>
        <row r="10184">
          <cell r="A10184"/>
          <cell r="B10184"/>
          <cell r="C10184"/>
          <cell r="D10184"/>
          <cell r="E10184"/>
        </row>
        <row r="10185">
          <cell r="A10185"/>
          <cell r="B10185"/>
          <cell r="C10185"/>
          <cell r="D10185"/>
          <cell r="E10185"/>
        </row>
        <row r="10186">
          <cell r="A10186"/>
          <cell r="B10186"/>
          <cell r="C10186"/>
          <cell r="D10186"/>
          <cell r="E10186"/>
        </row>
        <row r="10187">
          <cell r="A10187"/>
          <cell r="B10187"/>
          <cell r="C10187"/>
          <cell r="D10187"/>
          <cell r="E10187"/>
        </row>
        <row r="10188">
          <cell r="A10188"/>
          <cell r="B10188"/>
          <cell r="C10188"/>
          <cell r="D10188"/>
          <cell r="E10188"/>
        </row>
        <row r="10189">
          <cell r="A10189"/>
          <cell r="B10189"/>
          <cell r="C10189"/>
          <cell r="D10189"/>
          <cell r="E10189"/>
        </row>
        <row r="10190">
          <cell r="A10190"/>
          <cell r="B10190"/>
          <cell r="C10190"/>
          <cell r="D10190"/>
          <cell r="E10190"/>
        </row>
        <row r="10191">
          <cell r="A10191"/>
          <cell r="B10191"/>
          <cell r="C10191"/>
          <cell r="D10191"/>
          <cell r="E10191"/>
        </row>
        <row r="10192">
          <cell r="A10192"/>
          <cell r="B10192"/>
          <cell r="C10192"/>
          <cell r="D10192"/>
          <cell r="E10192"/>
        </row>
        <row r="10193">
          <cell r="A10193"/>
          <cell r="B10193"/>
          <cell r="C10193"/>
          <cell r="D10193"/>
          <cell r="E10193"/>
        </row>
        <row r="10194">
          <cell r="A10194"/>
          <cell r="B10194"/>
          <cell r="C10194"/>
          <cell r="D10194"/>
          <cell r="E10194"/>
        </row>
        <row r="10195">
          <cell r="A10195"/>
          <cell r="B10195"/>
          <cell r="C10195"/>
          <cell r="D10195"/>
          <cell r="E10195"/>
        </row>
        <row r="10196">
          <cell r="A10196"/>
          <cell r="B10196"/>
          <cell r="C10196"/>
          <cell r="D10196"/>
          <cell r="E10196"/>
        </row>
        <row r="10197">
          <cell r="A10197"/>
          <cell r="B10197"/>
          <cell r="C10197"/>
          <cell r="D10197"/>
          <cell r="E10197"/>
        </row>
        <row r="10198">
          <cell r="A10198"/>
          <cell r="B10198"/>
          <cell r="C10198"/>
          <cell r="D10198"/>
          <cell r="E10198"/>
        </row>
        <row r="10199">
          <cell r="A10199"/>
          <cell r="B10199"/>
          <cell r="C10199"/>
          <cell r="D10199"/>
          <cell r="E10199"/>
        </row>
        <row r="10200">
          <cell r="A10200"/>
          <cell r="B10200"/>
          <cell r="C10200"/>
          <cell r="D10200"/>
          <cell r="E10200"/>
        </row>
        <row r="10201">
          <cell r="A10201"/>
          <cell r="B10201"/>
          <cell r="C10201"/>
          <cell r="D10201"/>
          <cell r="E10201"/>
        </row>
        <row r="10202">
          <cell r="A10202"/>
          <cell r="B10202"/>
          <cell r="C10202"/>
          <cell r="D10202"/>
          <cell r="E10202"/>
        </row>
        <row r="10203">
          <cell r="A10203"/>
          <cell r="B10203"/>
          <cell r="C10203"/>
          <cell r="D10203"/>
          <cell r="E10203"/>
        </row>
        <row r="10204">
          <cell r="A10204"/>
          <cell r="B10204"/>
          <cell r="C10204"/>
          <cell r="D10204"/>
          <cell r="E10204"/>
        </row>
        <row r="10205">
          <cell r="A10205"/>
          <cell r="B10205"/>
          <cell r="C10205"/>
          <cell r="D10205"/>
          <cell r="E10205"/>
        </row>
        <row r="10206">
          <cell r="A10206"/>
          <cell r="B10206"/>
          <cell r="C10206"/>
          <cell r="D10206"/>
          <cell r="E10206"/>
        </row>
        <row r="10207">
          <cell r="A10207"/>
          <cell r="B10207"/>
          <cell r="C10207"/>
          <cell r="D10207"/>
          <cell r="E10207"/>
        </row>
        <row r="10208">
          <cell r="A10208"/>
          <cell r="B10208"/>
          <cell r="C10208"/>
          <cell r="D10208"/>
          <cell r="E10208"/>
        </row>
        <row r="10209">
          <cell r="A10209"/>
          <cell r="B10209"/>
          <cell r="C10209"/>
          <cell r="D10209"/>
          <cell r="E10209"/>
        </row>
        <row r="10210">
          <cell r="A10210"/>
          <cell r="B10210"/>
          <cell r="C10210"/>
          <cell r="D10210"/>
          <cell r="E10210"/>
        </row>
        <row r="10211">
          <cell r="A10211"/>
          <cell r="B10211"/>
          <cell r="C10211"/>
          <cell r="D10211"/>
          <cell r="E10211"/>
        </row>
        <row r="10212">
          <cell r="A10212"/>
          <cell r="B10212"/>
          <cell r="C10212"/>
          <cell r="D10212"/>
          <cell r="E10212"/>
        </row>
        <row r="10213">
          <cell r="A10213"/>
          <cell r="B10213"/>
          <cell r="C10213"/>
          <cell r="D10213"/>
          <cell r="E10213"/>
        </row>
        <row r="10214">
          <cell r="A10214"/>
          <cell r="B10214"/>
          <cell r="C10214"/>
          <cell r="D10214"/>
          <cell r="E10214"/>
        </row>
        <row r="10215">
          <cell r="A10215"/>
          <cell r="B10215"/>
          <cell r="C10215"/>
          <cell r="D10215"/>
          <cell r="E10215"/>
        </row>
        <row r="10216">
          <cell r="A10216"/>
          <cell r="B10216"/>
          <cell r="C10216"/>
          <cell r="D10216"/>
          <cell r="E10216"/>
        </row>
        <row r="10217">
          <cell r="A10217"/>
          <cell r="B10217"/>
          <cell r="C10217"/>
          <cell r="D10217"/>
          <cell r="E10217"/>
        </row>
        <row r="10218">
          <cell r="A10218"/>
          <cell r="B10218"/>
          <cell r="C10218"/>
          <cell r="D10218"/>
          <cell r="E10218"/>
        </row>
        <row r="10219">
          <cell r="A10219"/>
          <cell r="B10219"/>
          <cell r="C10219"/>
          <cell r="D10219"/>
          <cell r="E10219"/>
        </row>
        <row r="10220">
          <cell r="A10220"/>
          <cell r="B10220"/>
          <cell r="C10220"/>
          <cell r="D10220"/>
          <cell r="E10220"/>
        </row>
        <row r="10221">
          <cell r="A10221"/>
          <cell r="B10221"/>
          <cell r="C10221"/>
          <cell r="D10221"/>
          <cell r="E10221"/>
        </row>
        <row r="10222">
          <cell r="A10222"/>
          <cell r="B10222"/>
          <cell r="C10222"/>
          <cell r="D10222"/>
          <cell r="E10222"/>
        </row>
        <row r="10223">
          <cell r="A10223"/>
          <cell r="B10223"/>
          <cell r="C10223"/>
          <cell r="D10223"/>
          <cell r="E10223"/>
        </row>
        <row r="10224">
          <cell r="A10224"/>
          <cell r="B10224"/>
          <cell r="C10224"/>
          <cell r="D10224"/>
          <cell r="E10224"/>
        </row>
        <row r="10225">
          <cell r="A10225"/>
          <cell r="B10225"/>
          <cell r="C10225"/>
          <cell r="D10225"/>
          <cell r="E10225"/>
        </row>
        <row r="10226">
          <cell r="A10226"/>
          <cell r="B10226"/>
          <cell r="C10226"/>
          <cell r="D10226"/>
          <cell r="E10226"/>
        </row>
        <row r="10227">
          <cell r="A10227"/>
          <cell r="B10227"/>
          <cell r="C10227"/>
          <cell r="D10227"/>
          <cell r="E10227"/>
        </row>
        <row r="10228">
          <cell r="A10228"/>
          <cell r="B10228"/>
          <cell r="C10228"/>
          <cell r="D10228"/>
          <cell r="E10228"/>
        </row>
        <row r="10229">
          <cell r="A10229"/>
          <cell r="B10229"/>
          <cell r="C10229"/>
          <cell r="D10229"/>
          <cell r="E10229"/>
        </row>
        <row r="10230">
          <cell r="A10230"/>
          <cell r="B10230"/>
          <cell r="C10230"/>
          <cell r="D10230"/>
          <cell r="E10230"/>
        </row>
        <row r="10231">
          <cell r="A10231"/>
          <cell r="B10231"/>
          <cell r="C10231"/>
          <cell r="D10231"/>
          <cell r="E10231"/>
        </row>
        <row r="10232">
          <cell r="A10232"/>
          <cell r="B10232"/>
          <cell r="C10232"/>
          <cell r="D10232"/>
          <cell r="E10232"/>
        </row>
        <row r="10233">
          <cell r="A10233"/>
          <cell r="B10233"/>
          <cell r="C10233"/>
          <cell r="D10233"/>
          <cell r="E10233"/>
        </row>
        <row r="10234">
          <cell r="A10234"/>
          <cell r="B10234"/>
          <cell r="C10234"/>
          <cell r="D10234"/>
          <cell r="E10234"/>
        </row>
        <row r="10235">
          <cell r="A10235"/>
          <cell r="B10235"/>
          <cell r="C10235"/>
          <cell r="D10235"/>
          <cell r="E10235"/>
        </row>
        <row r="10236">
          <cell r="A10236"/>
          <cell r="B10236"/>
          <cell r="C10236"/>
          <cell r="D10236"/>
          <cell r="E10236"/>
        </row>
        <row r="10237">
          <cell r="A10237"/>
          <cell r="B10237"/>
          <cell r="C10237"/>
          <cell r="D10237"/>
          <cell r="E10237"/>
        </row>
        <row r="10238">
          <cell r="A10238"/>
          <cell r="B10238"/>
          <cell r="C10238"/>
          <cell r="D10238"/>
          <cell r="E10238"/>
        </row>
        <row r="10239">
          <cell r="A10239"/>
          <cell r="B10239"/>
          <cell r="C10239"/>
          <cell r="D10239"/>
          <cell r="E10239"/>
        </row>
        <row r="10240">
          <cell r="A10240"/>
          <cell r="B10240"/>
          <cell r="C10240"/>
          <cell r="D10240"/>
          <cell r="E10240"/>
        </row>
        <row r="10241">
          <cell r="A10241"/>
          <cell r="B10241"/>
          <cell r="C10241"/>
          <cell r="D10241"/>
          <cell r="E10241"/>
        </row>
        <row r="10242">
          <cell r="A10242"/>
          <cell r="B10242"/>
          <cell r="C10242"/>
          <cell r="D10242"/>
          <cell r="E10242"/>
        </row>
        <row r="10243">
          <cell r="A10243"/>
          <cell r="B10243"/>
          <cell r="C10243"/>
          <cell r="D10243"/>
          <cell r="E10243"/>
        </row>
        <row r="10244">
          <cell r="A10244"/>
          <cell r="B10244"/>
          <cell r="C10244"/>
          <cell r="D10244"/>
          <cell r="E10244"/>
        </row>
        <row r="10245">
          <cell r="A10245"/>
          <cell r="B10245"/>
          <cell r="C10245"/>
          <cell r="D10245"/>
          <cell r="E10245"/>
        </row>
        <row r="10246">
          <cell r="A10246"/>
          <cell r="B10246"/>
          <cell r="C10246"/>
          <cell r="D10246"/>
          <cell r="E10246"/>
        </row>
        <row r="10247">
          <cell r="A10247"/>
          <cell r="B10247"/>
          <cell r="C10247"/>
          <cell r="D10247"/>
          <cell r="E10247"/>
        </row>
        <row r="10248">
          <cell r="A10248"/>
          <cell r="B10248"/>
          <cell r="C10248"/>
          <cell r="D10248"/>
          <cell r="E10248"/>
        </row>
        <row r="10249">
          <cell r="A10249"/>
          <cell r="B10249"/>
          <cell r="C10249"/>
          <cell r="D10249"/>
          <cell r="E10249"/>
        </row>
        <row r="10250">
          <cell r="A10250"/>
          <cell r="B10250"/>
          <cell r="C10250"/>
          <cell r="D10250"/>
          <cell r="E10250"/>
        </row>
        <row r="10251">
          <cell r="A10251"/>
          <cell r="B10251"/>
          <cell r="C10251"/>
          <cell r="D10251"/>
          <cell r="E10251"/>
        </row>
        <row r="10252">
          <cell r="A10252"/>
          <cell r="B10252"/>
          <cell r="C10252"/>
          <cell r="D10252"/>
          <cell r="E10252"/>
        </row>
        <row r="10253">
          <cell r="A10253"/>
          <cell r="B10253"/>
          <cell r="C10253"/>
          <cell r="D10253"/>
          <cell r="E10253"/>
        </row>
        <row r="10254">
          <cell r="A10254"/>
          <cell r="B10254"/>
          <cell r="C10254"/>
          <cell r="D10254"/>
          <cell r="E10254"/>
        </row>
        <row r="10255">
          <cell r="A10255"/>
          <cell r="B10255"/>
          <cell r="C10255"/>
          <cell r="D10255"/>
          <cell r="E10255"/>
        </row>
        <row r="10256">
          <cell r="A10256"/>
          <cell r="B10256"/>
          <cell r="C10256"/>
          <cell r="D10256"/>
          <cell r="E10256"/>
        </row>
        <row r="10257">
          <cell r="A10257"/>
          <cell r="B10257"/>
          <cell r="C10257"/>
          <cell r="D10257"/>
          <cell r="E10257"/>
        </row>
        <row r="10258">
          <cell r="A10258"/>
          <cell r="B10258"/>
          <cell r="C10258"/>
          <cell r="D10258"/>
          <cell r="E10258"/>
        </row>
        <row r="10259">
          <cell r="A10259"/>
          <cell r="B10259"/>
          <cell r="C10259"/>
          <cell r="D10259"/>
          <cell r="E10259"/>
        </row>
        <row r="10260">
          <cell r="A10260"/>
          <cell r="B10260"/>
          <cell r="C10260"/>
          <cell r="D10260"/>
          <cell r="E10260"/>
        </row>
        <row r="10261">
          <cell r="A10261"/>
          <cell r="B10261"/>
          <cell r="C10261"/>
          <cell r="D10261"/>
          <cell r="E10261"/>
        </row>
        <row r="10262">
          <cell r="A10262"/>
          <cell r="B10262"/>
          <cell r="C10262"/>
          <cell r="D10262"/>
          <cell r="E10262"/>
        </row>
        <row r="10263">
          <cell r="A10263"/>
          <cell r="B10263"/>
          <cell r="C10263"/>
          <cell r="D10263"/>
          <cell r="E10263"/>
        </row>
        <row r="10264">
          <cell r="A10264"/>
          <cell r="B10264"/>
          <cell r="C10264"/>
          <cell r="D10264"/>
          <cell r="E10264"/>
        </row>
        <row r="10265">
          <cell r="A10265"/>
          <cell r="B10265"/>
          <cell r="C10265"/>
          <cell r="D10265"/>
          <cell r="E10265"/>
        </row>
        <row r="10266">
          <cell r="A10266"/>
          <cell r="B10266"/>
          <cell r="C10266"/>
          <cell r="D10266"/>
          <cell r="E10266"/>
        </row>
        <row r="10267">
          <cell r="A10267"/>
          <cell r="B10267"/>
          <cell r="C10267"/>
          <cell r="D10267"/>
          <cell r="E10267"/>
        </row>
        <row r="10268">
          <cell r="A10268"/>
          <cell r="B10268"/>
          <cell r="C10268"/>
          <cell r="D10268"/>
          <cell r="E10268"/>
        </row>
        <row r="10269">
          <cell r="A10269"/>
          <cell r="B10269"/>
          <cell r="C10269"/>
          <cell r="D10269"/>
          <cell r="E10269"/>
        </row>
        <row r="10270">
          <cell r="A10270"/>
          <cell r="B10270"/>
          <cell r="C10270"/>
          <cell r="D10270"/>
          <cell r="E10270"/>
        </row>
        <row r="10271">
          <cell r="A10271"/>
          <cell r="B10271"/>
          <cell r="C10271"/>
          <cell r="D10271"/>
          <cell r="E10271"/>
        </row>
        <row r="10272">
          <cell r="A10272"/>
          <cell r="B10272"/>
          <cell r="C10272"/>
          <cell r="D10272"/>
          <cell r="E10272"/>
        </row>
        <row r="10273">
          <cell r="A10273"/>
          <cell r="B10273"/>
          <cell r="C10273"/>
          <cell r="D10273"/>
          <cell r="E10273"/>
        </row>
        <row r="10274">
          <cell r="A10274"/>
          <cell r="B10274"/>
          <cell r="C10274"/>
          <cell r="D10274"/>
          <cell r="E10274"/>
        </row>
        <row r="10275">
          <cell r="A10275"/>
          <cell r="B10275"/>
          <cell r="C10275"/>
          <cell r="D10275"/>
          <cell r="E10275"/>
        </row>
        <row r="10276">
          <cell r="A10276"/>
          <cell r="B10276"/>
          <cell r="C10276"/>
          <cell r="D10276"/>
          <cell r="E10276"/>
        </row>
        <row r="10277">
          <cell r="A10277"/>
          <cell r="B10277"/>
          <cell r="C10277"/>
          <cell r="D10277"/>
          <cell r="E10277"/>
        </row>
        <row r="10278">
          <cell r="A10278"/>
          <cell r="B10278"/>
          <cell r="C10278"/>
          <cell r="D10278"/>
          <cell r="E10278"/>
        </row>
        <row r="10279">
          <cell r="A10279"/>
          <cell r="B10279"/>
          <cell r="C10279"/>
          <cell r="D10279"/>
          <cell r="E10279"/>
        </row>
        <row r="10280">
          <cell r="A10280"/>
          <cell r="B10280"/>
          <cell r="C10280"/>
          <cell r="D10280"/>
          <cell r="E10280"/>
        </row>
        <row r="10281">
          <cell r="A10281"/>
          <cell r="B10281"/>
          <cell r="C10281"/>
          <cell r="D10281"/>
          <cell r="E10281"/>
        </row>
        <row r="10282">
          <cell r="A10282"/>
          <cell r="B10282"/>
          <cell r="C10282"/>
          <cell r="D10282"/>
          <cell r="E10282"/>
        </row>
        <row r="10283">
          <cell r="A10283"/>
          <cell r="B10283"/>
          <cell r="C10283"/>
          <cell r="D10283"/>
          <cell r="E10283"/>
        </row>
        <row r="10284">
          <cell r="A10284"/>
          <cell r="B10284"/>
          <cell r="C10284"/>
          <cell r="D10284"/>
          <cell r="E10284"/>
        </row>
        <row r="10285">
          <cell r="A10285"/>
          <cell r="B10285"/>
          <cell r="C10285"/>
          <cell r="D10285"/>
          <cell r="E10285"/>
        </row>
        <row r="10286">
          <cell r="A10286"/>
          <cell r="B10286"/>
          <cell r="C10286"/>
          <cell r="D10286"/>
          <cell r="E10286"/>
        </row>
        <row r="10287">
          <cell r="A10287"/>
          <cell r="B10287"/>
          <cell r="C10287"/>
          <cell r="D10287"/>
          <cell r="E10287"/>
        </row>
        <row r="10288">
          <cell r="A10288"/>
          <cell r="B10288"/>
          <cell r="C10288"/>
          <cell r="D10288"/>
          <cell r="E10288"/>
        </row>
        <row r="10289">
          <cell r="A10289"/>
          <cell r="B10289"/>
          <cell r="C10289"/>
          <cell r="D10289"/>
          <cell r="E10289"/>
        </row>
        <row r="10290">
          <cell r="A10290"/>
          <cell r="B10290"/>
          <cell r="C10290"/>
          <cell r="D10290"/>
          <cell r="E10290"/>
        </row>
        <row r="10291">
          <cell r="A10291"/>
          <cell r="B10291"/>
          <cell r="C10291"/>
          <cell r="D10291"/>
          <cell r="E10291"/>
        </row>
        <row r="10292">
          <cell r="A10292"/>
          <cell r="B10292"/>
          <cell r="C10292"/>
          <cell r="D10292"/>
          <cell r="E10292"/>
        </row>
        <row r="10293">
          <cell r="A10293"/>
          <cell r="B10293"/>
          <cell r="C10293"/>
          <cell r="D10293"/>
          <cell r="E10293"/>
        </row>
        <row r="10294">
          <cell r="A10294"/>
          <cell r="B10294"/>
          <cell r="C10294"/>
          <cell r="D10294"/>
          <cell r="E10294"/>
        </row>
        <row r="10295">
          <cell r="A10295"/>
          <cell r="B10295"/>
          <cell r="C10295"/>
          <cell r="D10295"/>
          <cell r="E10295"/>
        </row>
        <row r="10296">
          <cell r="A10296"/>
          <cell r="B10296"/>
          <cell r="C10296"/>
          <cell r="D10296"/>
          <cell r="E10296"/>
        </row>
        <row r="10297">
          <cell r="A10297"/>
          <cell r="B10297"/>
          <cell r="C10297"/>
          <cell r="D10297"/>
          <cell r="E10297"/>
        </row>
        <row r="10298">
          <cell r="A10298"/>
          <cell r="B10298"/>
          <cell r="C10298"/>
          <cell r="D10298"/>
          <cell r="E10298"/>
        </row>
        <row r="10299">
          <cell r="A10299"/>
          <cell r="B10299"/>
          <cell r="C10299"/>
          <cell r="D10299"/>
          <cell r="E10299"/>
        </row>
        <row r="10300">
          <cell r="A10300"/>
          <cell r="B10300"/>
          <cell r="C10300"/>
          <cell r="D10300"/>
          <cell r="E10300"/>
        </row>
        <row r="10301">
          <cell r="A10301"/>
          <cell r="B10301"/>
          <cell r="C10301"/>
          <cell r="D10301"/>
          <cell r="E10301"/>
        </row>
        <row r="10302">
          <cell r="A10302"/>
          <cell r="B10302"/>
          <cell r="C10302"/>
          <cell r="D10302"/>
          <cell r="E10302"/>
        </row>
        <row r="10303">
          <cell r="A10303"/>
          <cell r="B10303"/>
          <cell r="C10303"/>
          <cell r="D10303"/>
          <cell r="E10303"/>
        </row>
        <row r="10304">
          <cell r="A10304"/>
          <cell r="B10304"/>
          <cell r="C10304"/>
          <cell r="D10304"/>
          <cell r="E10304"/>
        </row>
        <row r="10305">
          <cell r="A10305"/>
          <cell r="B10305"/>
          <cell r="C10305"/>
          <cell r="D10305"/>
          <cell r="E10305"/>
        </row>
        <row r="10306">
          <cell r="A10306"/>
          <cell r="B10306"/>
          <cell r="C10306"/>
          <cell r="D10306"/>
          <cell r="E10306"/>
        </row>
        <row r="10307">
          <cell r="A10307"/>
          <cell r="B10307"/>
          <cell r="C10307"/>
          <cell r="D10307"/>
          <cell r="E10307"/>
        </row>
        <row r="10308">
          <cell r="A10308"/>
          <cell r="B10308"/>
          <cell r="C10308"/>
          <cell r="D10308"/>
          <cell r="E10308"/>
        </row>
        <row r="10309">
          <cell r="A10309"/>
          <cell r="B10309"/>
          <cell r="C10309"/>
          <cell r="D10309"/>
          <cell r="E10309"/>
        </row>
        <row r="10310">
          <cell r="A10310"/>
          <cell r="B10310"/>
          <cell r="C10310"/>
          <cell r="D10310"/>
          <cell r="E10310"/>
        </row>
        <row r="10311">
          <cell r="A10311"/>
          <cell r="B10311"/>
          <cell r="C10311"/>
          <cell r="D10311"/>
          <cell r="E10311"/>
        </row>
        <row r="10312">
          <cell r="A10312"/>
          <cell r="B10312"/>
          <cell r="C10312"/>
          <cell r="D10312"/>
          <cell r="E10312"/>
        </row>
        <row r="10313">
          <cell r="A10313"/>
          <cell r="B10313"/>
          <cell r="C10313"/>
          <cell r="D10313"/>
          <cell r="E10313"/>
        </row>
        <row r="10314">
          <cell r="A10314"/>
          <cell r="B10314"/>
          <cell r="C10314"/>
          <cell r="D10314"/>
          <cell r="E10314"/>
        </row>
        <row r="10315">
          <cell r="A10315"/>
          <cell r="B10315"/>
          <cell r="C10315"/>
          <cell r="D10315"/>
          <cell r="E10315"/>
        </row>
        <row r="10316">
          <cell r="A10316"/>
          <cell r="B10316"/>
          <cell r="C10316"/>
          <cell r="D10316"/>
          <cell r="E10316"/>
        </row>
        <row r="10317">
          <cell r="A10317"/>
          <cell r="B10317"/>
          <cell r="C10317"/>
          <cell r="D10317"/>
          <cell r="E10317"/>
        </row>
        <row r="10318">
          <cell r="A10318"/>
          <cell r="B10318"/>
          <cell r="C10318"/>
          <cell r="D10318"/>
          <cell r="E10318"/>
        </row>
        <row r="10319">
          <cell r="A10319"/>
          <cell r="B10319"/>
          <cell r="C10319"/>
          <cell r="D10319"/>
          <cell r="E10319"/>
        </row>
        <row r="10320">
          <cell r="A10320"/>
          <cell r="B10320"/>
          <cell r="C10320"/>
          <cell r="D10320"/>
          <cell r="E10320"/>
        </row>
        <row r="10321">
          <cell r="A10321"/>
          <cell r="B10321"/>
          <cell r="C10321"/>
          <cell r="D10321"/>
          <cell r="E10321"/>
        </row>
        <row r="10322">
          <cell r="A10322"/>
          <cell r="B10322"/>
          <cell r="C10322"/>
          <cell r="D10322"/>
          <cell r="E10322"/>
        </row>
        <row r="10323">
          <cell r="A10323"/>
          <cell r="B10323"/>
          <cell r="C10323"/>
          <cell r="D10323"/>
          <cell r="E10323"/>
        </row>
        <row r="10324">
          <cell r="A10324"/>
          <cell r="B10324"/>
          <cell r="C10324"/>
          <cell r="D10324"/>
          <cell r="E10324"/>
        </row>
        <row r="10325">
          <cell r="A10325"/>
          <cell r="B10325"/>
          <cell r="C10325"/>
          <cell r="D10325"/>
          <cell r="E10325"/>
        </row>
        <row r="10326">
          <cell r="A10326"/>
          <cell r="B10326"/>
          <cell r="C10326"/>
          <cell r="D10326"/>
          <cell r="E10326"/>
        </row>
        <row r="10327">
          <cell r="A10327"/>
          <cell r="B10327"/>
          <cell r="C10327"/>
          <cell r="D10327"/>
          <cell r="E10327"/>
        </row>
        <row r="10328">
          <cell r="A10328"/>
          <cell r="B10328"/>
          <cell r="C10328"/>
          <cell r="D10328"/>
          <cell r="E10328"/>
        </row>
        <row r="10329">
          <cell r="A10329"/>
          <cell r="B10329"/>
          <cell r="C10329"/>
          <cell r="D10329"/>
          <cell r="E10329"/>
        </row>
        <row r="10330">
          <cell r="A10330"/>
          <cell r="B10330"/>
          <cell r="C10330"/>
          <cell r="D10330"/>
          <cell r="E10330"/>
        </row>
        <row r="10331">
          <cell r="A10331"/>
          <cell r="B10331"/>
          <cell r="C10331"/>
          <cell r="D10331"/>
          <cell r="E10331"/>
        </row>
        <row r="10332">
          <cell r="A10332"/>
          <cell r="B10332"/>
          <cell r="C10332"/>
          <cell r="D10332"/>
          <cell r="E10332"/>
        </row>
        <row r="10333">
          <cell r="A10333"/>
          <cell r="B10333"/>
          <cell r="C10333"/>
          <cell r="D10333"/>
          <cell r="E10333"/>
        </row>
        <row r="10334">
          <cell r="A10334"/>
          <cell r="B10334"/>
          <cell r="C10334"/>
          <cell r="D10334"/>
          <cell r="E10334"/>
        </row>
        <row r="10335">
          <cell r="A10335"/>
          <cell r="B10335"/>
          <cell r="C10335"/>
          <cell r="D10335"/>
          <cell r="E10335"/>
        </row>
        <row r="10336">
          <cell r="A10336"/>
          <cell r="B10336"/>
          <cell r="C10336"/>
          <cell r="D10336"/>
          <cell r="E10336"/>
        </row>
        <row r="10337">
          <cell r="A10337"/>
          <cell r="B10337"/>
          <cell r="C10337"/>
          <cell r="D10337"/>
          <cell r="E10337"/>
        </row>
        <row r="10338">
          <cell r="A10338"/>
          <cell r="B10338"/>
          <cell r="C10338"/>
          <cell r="D10338"/>
          <cell r="E10338"/>
        </row>
        <row r="10339">
          <cell r="A10339"/>
          <cell r="B10339"/>
          <cell r="C10339"/>
          <cell r="D10339"/>
          <cell r="E10339"/>
        </row>
        <row r="10340">
          <cell r="A10340"/>
          <cell r="B10340"/>
          <cell r="C10340"/>
          <cell r="D10340"/>
          <cell r="E10340"/>
        </row>
        <row r="10341">
          <cell r="A10341"/>
          <cell r="B10341"/>
          <cell r="C10341"/>
          <cell r="D10341"/>
          <cell r="E10341"/>
        </row>
        <row r="10342">
          <cell r="A10342"/>
          <cell r="B10342"/>
          <cell r="C10342"/>
          <cell r="D10342"/>
          <cell r="E10342"/>
        </row>
        <row r="10343">
          <cell r="A10343"/>
          <cell r="B10343"/>
          <cell r="C10343"/>
          <cell r="D10343"/>
          <cell r="E10343"/>
        </row>
        <row r="10344">
          <cell r="A10344"/>
          <cell r="B10344"/>
          <cell r="C10344"/>
          <cell r="D10344"/>
          <cell r="E10344"/>
        </row>
        <row r="10345">
          <cell r="A10345"/>
          <cell r="B10345"/>
          <cell r="C10345"/>
          <cell r="D10345"/>
          <cell r="E10345"/>
        </row>
        <row r="10346">
          <cell r="A10346"/>
          <cell r="B10346"/>
          <cell r="C10346"/>
          <cell r="D10346"/>
          <cell r="E10346"/>
        </row>
        <row r="10347">
          <cell r="A10347"/>
          <cell r="B10347"/>
          <cell r="C10347"/>
          <cell r="D10347"/>
          <cell r="E10347"/>
        </row>
        <row r="10348">
          <cell r="A10348"/>
          <cell r="B10348"/>
          <cell r="C10348"/>
          <cell r="D10348"/>
          <cell r="E10348"/>
        </row>
        <row r="10349">
          <cell r="A10349"/>
          <cell r="B10349"/>
          <cell r="C10349"/>
          <cell r="D10349"/>
          <cell r="E10349"/>
        </row>
        <row r="10350">
          <cell r="A10350"/>
          <cell r="B10350"/>
          <cell r="C10350"/>
          <cell r="D10350"/>
          <cell r="E10350"/>
        </row>
        <row r="10351">
          <cell r="A10351"/>
          <cell r="B10351"/>
          <cell r="C10351"/>
          <cell r="D10351"/>
          <cell r="E10351"/>
        </row>
        <row r="10352">
          <cell r="A10352"/>
          <cell r="B10352"/>
          <cell r="C10352"/>
          <cell r="D10352"/>
          <cell r="E10352"/>
        </row>
        <row r="10353">
          <cell r="A10353"/>
          <cell r="B10353"/>
          <cell r="C10353"/>
          <cell r="D10353"/>
          <cell r="E10353"/>
        </row>
        <row r="10354">
          <cell r="A10354"/>
          <cell r="B10354"/>
          <cell r="C10354"/>
          <cell r="D10354"/>
          <cell r="E10354"/>
        </row>
        <row r="10355">
          <cell r="A10355"/>
          <cell r="B10355"/>
          <cell r="C10355"/>
          <cell r="D10355"/>
          <cell r="E10355"/>
        </row>
        <row r="10356">
          <cell r="A10356"/>
          <cell r="B10356"/>
          <cell r="C10356"/>
          <cell r="D10356"/>
          <cell r="E10356"/>
        </row>
        <row r="10357">
          <cell r="A10357"/>
          <cell r="B10357"/>
          <cell r="C10357"/>
          <cell r="D10357"/>
          <cell r="E10357"/>
        </row>
        <row r="10358">
          <cell r="A10358"/>
          <cell r="B10358"/>
          <cell r="C10358"/>
          <cell r="D10358"/>
          <cell r="E10358"/>
        </row>
        <row r="10359">
          <cell r="A10359"/>
          <cell r="B10359"/>
          <cell r="C10359"/>
          <cell r="D10359"/>
          <cell r="E10359"/>
        </row>
        <row r="10360">
          <cell r="A10360"/>
          <cell r="B10360"/>
          <cell r="C10360"/>
          <cell r="D10360"/>
          <cell r="E10360"/>
        </row>
        <row r="10361">
          <cell r="A10361"/>
          <cell r="B10361"/>
          <cell r="C10361"/>
          <cell r="D10361"/>
          <cell r="E10361"/>
        </row>
        <row r="10362">
          <cell r="A10362"/>
          <cell r="B10362"/>
          <cell r="C10362"/>
          <cell r="D10362"/>
          <cell r="E10362"/>
        </row>
        <row r="10363">
          <cell r="A10363"/>
          <cell r="B10363"/>
          <cell r="C10363"/>
          <cell r="D10363"/>
          <cell r="E10363"/>
        </row>
        <row r="10364">
          <cell r="A10364"/>
          <cell r="B10364"/>
          <cell r="C10364"/>
          <cell r="D10364"/>
          <cell r="E10364"/>
        </row>
        <row r="10365">
          <cell r="A10365"/>
          <cell r="B10365"/>
          <cell r="C10365"/>
          <cell r="D10365"/>
          <cell r="E10365"/>
        </row>
        <row r="10366">
          <cell r="A10366"/>
          <cell r="B10366"/>
          <cell r="C10366"/>
          <cell r="D10366"/>
          <cell r="E10366"/>
        </row>
        <row r="10367">
          <cell r="A10367"/>
          <cell r="B10367"/>
          <cell r="C10367"/>
          <cell r="D10367"/>
          <cell r="E10367"/>
        </row>
        <row r="10368">
          <cell r="A10368"/>
          <cell r="B10368"/>
          <cell r="C10368"/>
          <cell r="D10368"/>
          <cell r="E10368"/>
        </row>
        <row r="10369">
          <cell r="A10369"/>
          <cell r="B10369"/>
          <cell r="C10369"/>
          <cell r="D10369"/>
          <cell r="E10369"/>
        </row>
        <row r="10370">
          <cell r="A10370"/>
          <cell r="B10370"/>
          <cell r="C10370"/>
          <cell r="D10370"/>
          <cell r="E10370"/>
        </row>
        <row r="10371">
          <cell r="A10371"/>
          <cell r="B10371"/>
          <cell r="C10371"/>
          <cell r="D10371"/>
          <cell r="E10371"/>
        </row>
        <row r="10372">
          <cell r="A10372"/>
          <cell r="B10372"/>
          <cell r="C10372"/>
          <cell r="D10372"/>
          <cell r="E10372"/>
        </row>
        <row r="10373">
          <cell r="A10373"/>
          <cell r="B10373"/>
          <cell r="C10373"/>
          <cell r="D10373"/>
          <cell r="E10373"/>
        </row>
        <row r="10374">
          <cell r="A10374"/>
          <cell r="B10374"/>
          <cell r="C10374"/>
          <cell r="D10374"/>
          <cell r="E10374"/>
        </row>
        <row r="10375">
          <cell r="A10375"/>
          <cell r="B10375"/>
          <cell r="C10375"/>
          <cell r="D10375"/>
          <cell r="E10375"/>
        </row>
        <row r="10376">
          <cell r="A10376"/>
          <cell r="B10376"/>
          <cell r="C10376"/>
          <cell r="D10376"/>
          <cell r="E10376"/>
        </row>
        <row r="10377">
          <cell r="A10377"/>
          <cell r="B10377"/>
          <cell r="C10377"/>
          <cell r="D10377"/>
          <cell r="E10377"/>
        </row>
        <row r="10378">
          <cell r="A10378"/>
          <cell r="B10378"/>
          <cell r="C10378"/>
          <cell r="D10378"/>
          <cell r="E10378"/>
        </row>
        <row r="10379">
          <cell r="A10379"/>
          <cell r="B10379"/>
          <cell r="C10379"/>
          <cell r="D10379"/>
          <cell r="E10379"/>
        </row>
        <row r="10380">
          <cell r="A10380"/>
          <cell r="B10380"/>
          <cell r="C10380"/>
          <cell r="D10380"/>
          <cell r="E10380"/>
        </row>
        <row r="10381">
          <cell r="A10381"/>
          <cell r="B10381"/>
          <cell r="C10381"/>
          <cell r="D10381"/>
          <cell r="E10381"/>
        </row>
        <row r="10382">
          <cell r="A10382"/>
          <cell r="B10382"/>
          <cell r="C10382"/>
          <cell r="D10382"/>
          <cell r="E10382"/>
        </row>
        <row r="10383">
          <cell r="A10383"/>
          <cell r="B10383"/>
          <cell r="C10383"/>
          <cell r="D10383"/>
          <cell r="E10383"/>
        </row>
        <row r="10384">
          <cell r="A10384"/>
          <cell r="B10384"/>
          <cell r="C10384"/>
          <cell r="D10384"/>
          <cell r="E10384"/>
        </row>
        <row r="10385">
          <cell r="A10385"/>
          <cell r="B10385"/>
          <cell r="C10385"/>
          <cell r="D10385"/>
          <cell r="E10385"/>
        </row>
        <row r="10386">
          <cell r="A10386"/>
          <cell r="B10386"/>
          <cell r="C10386"/>
          <cell r="D10386"/>
          <cell r="E10386"/>
        </row>
        <row r="10387">
          <cell r="A10387"/>
          <cell r="B10387"/>
          <cell r="C10387"/>
          <cell r="D10387"/>
          <cell r="E10387"/>
        </row>
        <row r="10388">
          <cell r="A10388"/>
          <cell r="B10388"/>
          <cell r="C10388"/>
          <cell r="D10388"/>
          <cell r="E10388"/>
        </row>
        <row r="10389">
          <cell r="A10389"/>
          <cell r="B10389"/>
          <cell r="C10389"/>
          <cell r="D10389"/>
          <cell r="E10389"/>
        </row>
        <row r="10390">
          <cell r="A10390"/>
          <cell r="B10390"/>
          <cell r="C10390"/>
          <cell r="D10390"/>
          <cell r="E10390"/>
        </row>
        <row r="10391">
          <cell r="A10391"/>
          <cell r="B10391"/>
          <cell r="C10391"/>
          <cell r="D10391"/>
          <cell r="E10391"/>
        </row>
        <row r="10392">
          <cell r="A10392"/>
          <cell r="B10392"/>
          <cell r="C10392"/>
          <cell r="D10392"/>
          <cell r="E10392"/>
        </row>
        <row r="10393">
          <cell r="A10393"/>
          <cell r="B10393"/>
          <cell r="C10393"/>
          <cell r="D10393"/>
          <cell r="E10393"/>
        </row>
        <row r="10394">
          <cell r="A10394"/>
          <cell r="B10394"/>
          <cell r="C10394"/>
          <cell r="D10394"/>
          <cell r="E10394"/>
        </row>
        <row r="10395">
          <cell r="A10395"/>
          <cell r="B10395"/>
          <cell r="C10395"/>
          <cell r="D10395"/>
          <cell r="E10395"/>
        </row>
        <row r="10396">
          <cell r="A10396"/>
          <cell r="B10396"/>
          <cell r="C10396"/>
          <cell r="D10396"/>
          <cell r="E10396"/>
        </row>
        <row r="10397">
          <cell r="A10397"/>
          <cell r="B10397"/>
          <cell r="C10397"/>
          <cell r="D10397"/>
          <cell r="E10397"/>
        </row>
        <row r="10398">
          <cell r="A10398"/>
          <cell r="B10398"/>
          <cell r="C10398"/>
          <cell r="D10398"/>
          <cell r="E10398"/>
        </row>
        <row r="10399">
          <cell r="A10399"/>
          <cell r="B10399"/>
          <cell r="C10399"/>
          <cell r="D10399"/>
          <cell r="E10399"/>
        </row>
        <row r="10400">
          <cell r="A10400"/>
          <cell r="B10400"/>
          <cell r="C10400"/>
          <cell r="D10400"/>
          <cell r="E10400"/>
        </row>
        <row r="10401">
          <cell r="A10401"/>
          <cell r="B10401"/>
          <cell r="C10401"/>
          <cell r="D10401"/>
          <cell r="E10401"/>
        </row>
        <row r="10402">
          <cell r="A10402"/>
          <cell r="B10402"/>
          <cell r="C10402"/>
          <cell r="D10402"/>
          <cell r="E10402"/>
        </row>
        <row r="10403">
          <cell r="A10403"/>
          <cell r="B10403"/>
          <cell r="C10403"/>
          <cell r="D10403"/>
          <cell r="E10403"/>
        </row>
        <row r="10404">
          <cell r="A10404"/>
          <cell r="B10404"/>
          <cell r="C10404"/>
          <cell r="D10404"/>
          <cell r="E10404"/>
        </row>
        <row r="10405">
          <cell r="A10405"/>
          <cell r="B10405"/>
          <cell r="C10405"/>
          <cell r="D10405"/>
          <cell r="E10405"/>
        </row>
        <row r="10406">
          <cell r="A10406"/>
          <cell r="B10406"/>
          <cell r="C10406"/>
          <cell r="D10406"/>
          <cell r="E10406"/>
        </row>
        <row r="10407">
          <cell r="A10407"/>
          <cell r="B10407"/>
          <cell r="C10407"/>
          <cell r="D10407"/>
          <cell r="E10407"/>
        </row>
        <row r="10408">
          <cell r="A10408"/>
          <cell r="B10408"/>
          <cell r="C10408"/>
          <cell r="D10408"/>
          <cell r="E10408"/>
        </row>
        <row r="10409">
          <cell r="A10409"/>
          <cell r="B10409"/>
          <cell r="C10409"/>
          <cell r="D10409"/>
          <cell r="E10409"/>
        </row>
        <row r="10410">
          <cell r="A10410"/>
          <cell r="B10410"/>
          <cell r="C10410"/>
          <cell r="D10410"/>
          <cell r="E10410"/>
        </row>
        <row r="10411">
          <cell r="A10411"/>
          <cell r="B10411"/>
          <cell r="C10411"/>
          <cell r="D10411"/>
          <cell r="E10411"/>
        </row>
        <row r="10412">
          <cell r="A10412"/>
          <cell r="B10412"/>
          <cell r="C10412"/>
          <cell r="D10412"/>
          <cell r="E10412"/>
        </row>
        <row r="10413">
          <cell r="A10413"/>
          <cell r="B10413"/>
          <cell r="C10413"/>
          <cell r="D10413"/>
          <cell r="E10413"/>
        </row>
        <row r="10414">
          <cell r="A10414"/>
          <cell r="B10414"/>
          <cell r="C10414"/>
          <cell r="D10414"/>
          <cell r="E10414"/>
        </row>
        <row r="10415">
          <cell r="A10415"/>
          <cell r="B10415"/>
          <cell r="C10415"/>
          <cell r="D10415"/>
          <cell r="E10415"/>
        </row>
        <row r="10416">
          <cell r="A10416"/>
          <cell r="B10416"/>
          <cell r="C10416"/>
          <cell r="D10416"/>
          <cell r="E10416"/>
        </row>
        <row r="10417">
          <cell r="A10417"/>
          <cell r="B10417"/>
          <cell r="C10417"/>
          <cell r="D10417"/>
          <cell r="E10417"/>
        </row>
        <row r="10418">
          <cell r="A10418"/>
          <cell r="B10418"/>
          <cell r="C10418"/>
          <cell r="D10418"/>
          <cell r="E10418"/>
        </row>
        <row r="10419">
          <cell r="A10419"/>
          <cell r="B10419"/>
          <cell r="C10419"/>
          <cell r="D10419"/>
          <cell r="E10419"/>
        </row>
        <row r="10420">
          <cell r="A10420"/>
          <cell r="B10420"/>
          <cell r="C10420"/>
          <cell r="D10420"/>
          <cell r="E10420"/>
        </row>
        <row r="10421">
          <cell r="A10421"/>
          <cell r="B10421"/>
          <cell r="C10421"/>
          <cell r="D10421"/>
          <cell r="E10421"/>
        </row>
        <row r="10422">
          <cell r="A10422"/>
          <cell r="B10422"/>
          <cell r="C10422"/>
          <cell r="D10422"/>
          <cell r="E10422"/>
        </row>
        <row r="10423">
          <cell r="A10423"/>
          <cell r="B10423"/>
          <cell r="C10423"/>
          <cell r="D10423"/>
          <cell r="E10423"/>
        </row>
        <row r="10424">
          <cell r="A10424"/>
          <cell r="B10424"/>
          <cell r="C10424"/>
          <cell r="D10424"/>
          <cell r="E10424"/>
        </row>
        <row r="10425">
          <cell r="A10425"/>
          <cell r="B10425"/>
          <cell r="C10425"/>
          <cell r="D10425"/>
          <cell r="E10425"/>
        </row>
        <row r="10426">
          <cell r="A10426"/>
          <cell r="B10426"/>
          <cell r="C10426"/>
          <cell r="D10426"/>
          <cell r="E10426"/>
        </row>
        <row r="10427">
          <cell r="A10427"/>
          <cell r="B10427"/>
          <cell r="C10427"/>
          <cell r="D10427"/>
          <cell r="E10427"/>
        </row>
        <row r="10428">
          <cell r="A10428"/>
          <cell r="B10428"/>
          <cell r="C10428"/>
          <cell r="D10428"/>
          <cell r="E10428"/>
        </row>
        <row r="10429">
          <cell r="A10429"/>
          <cell r="B10429"/>
          <cell r="C10429"/>
          <cell r="D10429"/>
          <cell r="E10429"/>
        </row>
        <row r="10430">
          <cell r="A10430"/>
          <cell r="B10430"/>
          <cell r="C10430"/>
          <cell r="D10430"/>
          <cell r="E10430"/>
        </row>
        <row r="10431">
          <cell r="A10431"/>
          <cell r="B10431"/>
          <cell r="C10431"/>
          <cell r="D10431"/>
          <cell r="E10431"/>
        </row>
        <row r="10432">
          <cell r="A10432"/>
          <cell r="B10432"/>
          <cell r="C10432"/>
          <cell r="D10432"/>
          <cell r="E10432"/>
        </row>
        <row r="10433">
          <cell r="A10433"/>
          <cell r="B10433"/>
          <cell r="C10433"/>
          <cell r="D10433"/>
          <cell r="E10433"/>
        </row>
        <row r="10434">
          <cell r="A10434"/>
          <cell r="B10434"/>
          <cell r="C10434"/>
          <cell r="D10434"/>
          <cell r="E10434"/>
        </row>
        <row r="10435">
          <cell r="A10435"/>
          <cell r="B10435"/>
          <cell r="C10435"/>
          <cell r="D10435"/>
          <cell r="E10435"/>
        </row>
        <row r="10436">
          <cell r="A10436"/>
          <cell r="B10436"/>
          <cell r="C10436"/>
          <cell r="D10436"/>
          <cell r="E10436"/>
        </row>
        <row r="10437">
          <cell r="A10437"/>
          <cell r="B10437"/>
          <cell r="C10437"/>
          <cell r="D10437"/>
          <cell r="E10437"/>
        </row>
        <row r="10438">
          <cell r="A10438"/>
          <cell r="B10438"/>
          <cell r="C10438"/>
          <cell r="D10438"/>
          <cell r="E10438"/>
        </row>
        <row r="10439">
          <cell r="A10439"/>
          <cell r="B10439"/>
          <cell r="C10439"/>
          <cell r="D10439"/>
          <cell r="E10439"/>
        </row>
        <row r="10440">
          <cell r="A10440"/>
          <cell r="B10440"/>
          <cell r="C10440"/>
          <cell r="D10440"/>
          <cell r="E10440"/>
        </row>
        <row r="10441">
          <cell r="A10441"/>
          <cell r="B10441"/>
          <cell r="C10441"/>
          <cell r="D10441"/>
          <cell r="E10441"/>
        </row>
        <row r="10442">
          <cell r="A10442"/>
          <cell r="B10442"/>
          <cell r="C10442"/>
          <cell r="D10442"/>
          <cell r="E10442"/>
        </row>
        <row r="10443">
          <cell r="A10443"/>
          <cell r="B10443"/>
          <cell r="C10443"/>
          <cell r="D10443"/>
          <cell r="E10443"/>
        </row>
        <row r="10444">
          <cell r="A10444"/>
          <cell r="B10444"/>
          <cell r="C10444"/>
          <cell r="D10444"/>
          <cell r="E10444"/>
        </row>
        <row r="10445">
          <cell r="A10445"/>
          <cell r="B10445"/>
          <cell r="C10445"/>
          <cell r="D10445"/>
          <cell r="E10445"/>
        </row>
        <row r="10446">
          <cell r="A10446"/>
          <cell r="B10446"/>
          <cell r="C10446"/>
          <cell r="D10446"/>
          <cell r="E10446"/>
        </row>
        <row r="10447">
          <cell r="A10447"/>
          <cell r="B10447"/>
          <cell r="C10447"/>
          <cell r="D10447"/>
          <cell r="E10447"/>
        </row>
        <row r="10448">
          <cell r="A10448"/>
          <cell r="B10448"/>
          <cell r="C10448"/>
          <cell r="D10448"/>
          <cell r="E10448"/>
        </row>
        <row r="10449">
          <cell r="A10449"/>
          <cell r="B10449"/>
          <cell r="C10449"/>
          <cell r="D10449"/>
          <cell r="E10449"/>
        </row>
        <row r="10450">
          <cell r="A10450"/>
          <cell r="B10450"/>
          <cell r="C10450"/>
          <cell r="D10450"/>
          <cell r="E10450"/>
        </row>
        <row r="10451">
          <cell r="A10451"/>
          <cell r="B10451"/>
          <cell r="C10451"/>
          <cell r="D10451"/>
          <cell r="E10451"/>
        </row>
        <row r="10452">
          <cell r="A10452"/>
          <cell r="B10452"/>
          <cell r="C10452"/>
          <cell r="D10452"/>
          <cell r="E10452"/>
        </row>
        <row r="10453">
          <cell r="A10453"/>
          <cell r="B10453"/>
          <cell r="C10453"/>
          <cell r="D10453"/>
          <cell r="E10453"/>
        </row>
        <row r="10454">
          <cell r="A10454"/>
          <cell r="B10454"/>
          <cell r="C10454"/>
          <cell r="D10454"/>
          <cell r="E10454"/>
        </row>
        <row r="10455">
          <cell r="A10455"/>
          <cell r="B10455"/>
          <cell r="C10455"/>
          <cell r="D10455"/>
          <cell r="E10455"/>
        </row>
        <row r="10456">
          <cell r="A10456"/>
          <cell r="B10456"/>
          <cell r="C10456"/>
          <cell r="D10456"/>
          <cell r="E10456"/>
        </row>
        <row r="10457">
          <cell r="A10457"/>
          <cell r="B10457"/>
          <cell r="C10457"/>
          <cell r="D10457"/>
          <cell r="E10457"/>
        </row>
        <row r="10458">
          <cell r="A10458"/>
          <cell r="B10458"/>
          <cell r="C10458"/>
          <cell r="D10458"/>
          <cell r="E10458"/>
        </row>
        <row r="10459">
          <cell r="A10459"/>
          <cell r="B10459"/>
          <cell r="C10459"/>
          <cell r="D10459"/>
          <cell r="E10459"/>
        </row>
        <row r="10460">
          <cell r="A10460"/>
          <cell r="B10460"/>
          <cell r="C10460"/>
          <cell r="D10460"/>
          <cell r="E10460"/>
        </row>
        <row r="10461">
          <cell r="A10461"/>
          <cell r="B10461"/>
          <cell r="C10461"/>
          <cell r="D10461"/>
          <cell r="E10461"/>
        </row>
        <row r="10462">
          <cell r="A10462"/>
          <cell r="B10462"/>
          <cell r="C10462"/>
          <cell r="D10462"/>
          <cell r="E10462"/>
        </row>
        <row r="10463">
          <cell r="A10463"/>
          <cell r="B10463"/>
          <cell r="C10463"/>
          <cell r="D10463"/>
          <cell r="E10463"/>
        </row>
        <row r="10464">
          <cell r="A10464"/>
          <cell r="B10464"/>
          <cell r="C10464"/>
          <cell r="D10464"/>
          <cell r="E10464"/>
        </row>
        <row r="10465">
          <cell r="A10465"/>
          <cell r="B10465"/>
          <cell r="C10465"/>
          <cell r="D10465"/>
          <cell r="E10465"/>
        </row>
        <row r="10466">
          <cell r="A10466"/>
          <cell r="B10466"/>
          <cell r="C10466"/>
          <cell r="D10466"/>
          <cell r="E10466"/>
        </row>
        <row r="10467">
          <cell r="A10467"/>
          <cell r="B10467"/>
          <cell r="C10467"/>
          <cell r="D10467"/>
          <cell r="E10467"/>
        </row>
        <row r="10468">
          <cell r="A10468"/>
          <cell r="B10468"/>
          <cell r="C10468"/>
          <cell r="D10468"/>
          <cell r="E10468"/>
        </row>
        <row r="10469">
          <cell r="A10469"/>
          <cell r="B10469"/>
          <cell r="C10469"/>
          <cell r="D10469"/>
          <cell r="E10469"/>
        </row>
        <row r="10470">
          <cell r="A10470"/>
          <cell r="B10470"/>
          <cell r="C10470"/>
          <cell r="D10470"/>
          <cell r="E10470"/>
        </row>
        <row r="10471">
          <cell r="A10471"/>
          <cell r="B10471"/>
          <cell r="C10471"/>
          <cell r="D10471"/>
          <cell r="E10471"/>
        </row>
        <row r="10472">
          <cell r="A10472"/>
          <cell r="B10472"/>
          <cell r="C10472"/>
          <cell r="D10472"/>
          <cell r="E10472"/>
        </row>
        <row r="10473">
          <cell r="A10473"/>
          <cell r="B10473"/>
          <cell r="C10473"/>
          <cell r="D10473"/>
          <cell r="E10473"/>
        </row>
        <row r="10474">
          <cell r="A10474"/>
          <cell r="B10474"/>
          <cell r="C10474"/>
          <cell r="D10474"/>
          <cell r="E10474"/>
        </row>
        <row r="10475">
          <cell r="A10475"/>
          <cell r="B10475"/>
          <cell r="C10475"/>
          <cell r="D10475"/>
          <cell r="E10475"/>
        </row>
        <row r="10476">
          <cell r="A10476"/>
          <cell r="B10476"/>
          <cell r="C10476"/>
          <cell r="D10476"/>
          <cell r="E10476"/>
        </row>
        <row r="10477">
          <cell r="A10477"/>
          <cell r="B10477"/>
          <cell r="C10477"/>
          <cell r="D10477"/>
          <cell r="E10477"/>
        </row>
        <row r="10478">
          <cell r="A10478"/>
          <cell r="B10478"/>
          <cell r="C10478"/>
          <cell r="D10478"/>
          <cell r="E10478"/>
        </row>
        <row r="10479">
          <cell r="A10479"/>
          <cell r="B10479"/>
          <cell r="C10479"/>
          <cell r="D10479"/>
          <cell r="E10479"/>
        </row>
        <row r="10480">
          <cell r="A10480"/>
          <cell r="B10480"/>
          <cell r="C10480"/>
          <cell r="D10480"/>
          <cell r="E10480"/>
        </row>
        <row r="10481">
          <cell r="A10481"/>
          <cell r="B10481"/>
          <cell r="C10481"/>
          <cell r="D10481"/>
          <cell r="E10481"/>
        </row>
        <row r="10482">
          <cell r="A10482"/>
          <cell r="B10482"/>
          <cell r="C10482"/>
          <cell r="D10482"/>
          <cell r="E10482"/>
        </row>
        <row r="10483">
          <cell r="A10483"/>
          <cell r="B10483"/>
          <cell r="C10483"/>
          <cell r="D10483"/>
          <cell r="E10483"/>
        </row>
        <row r="10484">
          <cell r="A10484"/>
          <cell r="B10484"/>
          <cell r="C10484"/>
          <cell r="D10484"/>
          <cell r="E10484"/>
        </row>
        <row r="10485">
          <cell r="A10485"/>
          <cell r="B10485"/>
          <cell r="C10485"/>
          <cell r="D10485"/>
          <cell r="E10485"/>
        </row>
        <row r="10486">
          <cell r="A10486"/>
          <cell r="B10486"/>
          <cell r="C10486"/>
          <cell r="D10486"/>
          <cell r="E10486"/>
        </row>
        <row r="10487">
          <cell r="A10487"/>
          <cell r="B10487"/>
          <cell r="C10487"/>
          <cell r="D10487"/>
          <cell r="E10487"/>
        </row>
        <row r="10488">
          <cell r="A10488"/>
          <cell r="B10488"/>
          <cell r="C10488"/>
          <cell r="D10488"/>
          <cell r="E10488"/>
        </row>
        <row r="10489">
          <cell r="A10489"/>
          <cell r="B10489"/>
          <cell r="C10489"/>
          <cell r="D10489"/>
          <cell r="E10489"/>
        </row>
        <row r="10490">
          <cell r="A10490"/>
          <cell r="B10490"/>
          <cell r="C10490"/>
          <cell r="D10490"/>
          <cell r="E10490"/>
        </row>
        <row r="10491">
          <cell r="A10491"/>
          <cell r="B10491"/>
          <cell r="C10491"/>
          <cell r="D10491"/>
          <cell r="E10491"/>
        </row>
        <row r="10492">
          <cell r="A10492"/>
          <cell r="B10492"/>
          <cell r="C10492"/>
          <cell r="D10492"/>
          <cell r="E10492"/>
        </row>
        <row r="10493">
          <cell r="A10493"/>
          <cell r="B10493"/>
          <cell r="C10493"/>
          <cell r="D10493"/>
          <cell r="E10493"/>
        </row>
        <row r="10494">
          <cell r="A10494"/>
          <cell r="B10494"/>
          <cell r="C10494"/>
          <cell r="D10494"/>
          <cell r="E10494"/>
        </row>
        <row r="10495">
          <cell r="A10495"/>
          <cell r="B10495"/>
          <cell r="C10495"/>
          <cell r="D10495"/>
          <cell r="E10495"/>
        </row>
        <row r="10496">
          <cell r="A10496"/>
          <cell r="B10496"/>
          <cell r="C10496"/>
          <cell r="D10496"/>
          <cell r="E10496"/>
        </row>
        <row r="10497">
          <cell r="A10497"/>
          <cell r="B10497"/>
          <cell r="C10497"/>
          <cell r="D10497"/>
          <cell r="E10497"/>
        </row>
        <row r="10498">
          <cell r="A10498"/>
          <cell r="B10498"/>
          <cell r="C10498"/>
          <cell r="D10498"/>
          <cell r="E10498"/>
        </row>
        <row r="10499">
          <cell r="A10499"/>
          <cell r="B10499"/>
          <cell r="C10499"/>
          <cell r="D10499"/>
          <cell r="E10499"/>
        </row>
        <row r="10500">
          <cell r="A10500"/>
          <cell r="B10500"/>
          <cell r="C10500"/>
          <cell r="D10500"/>
          <cell r="E10500"/>
        </row>
        <row r="10501">
          <cell r="A10501"/>
          <cell r="B10501"/>
          <cell r="C10501"/>
          <cell r="D10501"/>
          <cell r="E10501"/>
        </row>
        <row r="10502">
          <cell r="A10502"/>
          <cell r="B10502"/>
          <cell r="C10502"/>
          <cell r="D10502"/>
          <cell r="E10502"/>
        </row>
        <row r="10503">
          <cell r="A10503"/>
          <cell r="B10503"/>
          <cell r="C10503"/>
          <cell r="D10503"/>
          <cell r="E10503"/>
        </row>
        <row r="10504">
          <cell r="A10504"/>
          <cell r="B10504"/>
          <cell r="C10504"/>
          <cell r="D10504"/>
          <cell r="E10504"/>
        </row>
        <row r="10505">
          <cell r="A10505"/>
          <cell r="B10505"/>
          <cell r="C10505"/>
          <cell r="D10505"/>
          <cell r="E10505"/>
        </row>
        <row r="10506">
          <cell r="A10506"/>
          <cell r="B10506"/>
          <cell r="C10506"/>
          <cell r="D10506"/>
          <cell r="E10506"/>
        </row>
        <row r="10507">
          <cell r="A10507"/>
          <cell r="B10507"/>
          <cell r="C10507"/>
          <cell r="D10507"/>
          <cell r="E10507"/>
        </row>
        <row r="10508">
          <cell r="A10508"/>
          <cell r="B10508"/>
          <cell r="C10508"/>
          <cell r="D10508"/>
          <cell r="E10508"/>
        </row>
        <row r="10509">
          <cell r="A10509"/>
          <cell r="B10509"/>
          <cell r="C10509"/>
          <cell r="D10509"/>
          <cell r="E10509"/>
        </row>
        <row r="10510">
          <cell r="A10510"/>
          <cell r="B10510"/>
          <cell r="C10510"/>
          <cell r="D10510"/>
          <cell r="E10510"/>
        </row>
        <row r="10511">
          <cell r="A10511"/>
          <cell r="B10511"/>
          <cell r="C10511"/>
          <cell r="D10511"/>
          <cell r="E10511"/>
        </row>
        <row r="10512">
          <cell r="A10512"/>
          <cell r="B10512"/>
          <cell r="C10512"/>
          <cell r="D10512"/>
          <cell r="E10512"/>
        </row>
        <row r="10513">
          <cell r="A10513"/>
          <cell r="B10513"/>
          <cell r="C10513"/>
          <cell r="D10513"/>
          <cell r="E10513"/>
        </row>
        <row r="10514">
          <cell r="A10514"/>
          <cell r="B10514"/>
          <cell r="C10514"/>
          <cell r="D10514"/>
          <cell r="E10514"/>
        </row>
        <row r="10515">
          <cell r="A10515"/>
          <cell r="B10515"/>
          <cell r="C10515"/>
          <cell r="D10515"/>
          <cell r="E10515"/>
        </row>
        <row r="10516">
          <cell r="A10516"/>
          <cell r="B10516"/>
          <cell r="C10516"/>
          <cell r="D10516"/>
          <cell r="E10516"/>
        </row>
        <row r="10517">
          <cell r="A10517"/>
          <cell r="B10517"/>
          <cell r="C10517"/>
          <cell r="D10517"/>
          <cell r="E10517"/>
        </row>
        <row r="10518">
          <cell r="A10518"/>
          <cell r="B10518"/>
          <cell r="C10518"/>
          <cell r="D10518"/>
          <cell r="E10518"/>
        </row>
        <row r="10519">
          <cell r="A10519"/>
          <cell r="B10519"/>
          <cell r="C10519"/>
          <cell r="D10519"/>
          <cell r="E10519"/>
        </row>
        <row r="10520">
          <cell r="A10520"/>
          <cell r="B10520"/>
          <cell r="C10520"/>
          <cell r="D10520"/>
          <cell r="E10520"/>
        </row>
        <row r="10521">
          <cell r="A10521"/>
          <cell r="B10521"/>
          <cell r="C10521"/>
          <cell r="D10521"/>
          <cell r="E10521"/>
        </row>
        <row r="10522">
          <cell r="A10522"/>
          <cell r="B10522"/>
          <cell r="C10522"/>
          <cell r="D10522"/>
          <cell r="E10522"/>
        </row>
        <row r="10523">
          <cell r="A10523"/>
          <cell r="B10523"/>
          <cell r="C10523"/>
          <cell r="D10523"/>
          <cell r="E10523"/>
        </row>
        <row r="10524">
          <cell r="A10524"/>
          <cell r="B10524"/>
          <cell r="C10524"/>
          <cell r="D10524"/>
          <cell r="E10524"/>
        </row>
        <row r="10525">
          <cell r="A10525"/>
          <cell r="B10525"/>
          <cell r="C10525"/>
          <cell r="D10525"/>
          <cell r="E10525"/>
        </row>
        <row r="10526">
          <cell r="A10526"/>
          <cell r="B10526"/>
          <cell r="C10526"/>
          <cell r="D10526"/>
          <cell r="E10526"/>
        </row>
        <row r="10527">
          <cell r="A10527"/>
          <cell r="B10527"/>
          <cell r="C10527"/>
          <cell r="D10527"/>
          <cell r="E10527"/>
        </row>
        <row r="10528">
          <cell r="A10528"/>
          <cell r="B10528"/>
          <cell r="C10528"/>
          <cell r="D10528"/>
          <cell r="E10528"/>
        </row>
        <row r="10529">
          <cell r="A10529"/>
          <cell r="B10529"/>
          <cell r="C10529"/>
          <cell r="D10529"/>
          <cell r="E10529"/>
        </row>
        <row r="10530">
          <cell r="A10530"/>
          <cell r="B10530"/>
          <cell r="C10530"/>
          <cell r="D10530"/>
          <cell r="E10530"/>
        </row>
        <row r="10531">
          <cell r="A10531"/>
          <cell r="B10531"/>
          <cell r="C10531"/>
          <cell r="D10531"/>
          <cell r="E10531"/>
        </row>
        <row r="10532">
          <cell r="A10532"/>
          <cell r="B10532"/>
          <cell r="C10532"/>
          <cell r="D10532"/>
          <cell r="E10532"/>
        </row>
        <row r="10533">
          <cell r="A10533"/>
          <cell r="B10533"/>
          <cell r="C10533"/>
          <cell r="D10533"/>
          <cell r="E10533"/>
        </row>
        <row r="10534">
          <cell r="A10534"/>
          <cell r="B10534"/>
          <cell r="C10534"/>
          <cell r="D10534"/>
          <cell r="E10534"/>
        </row>
        <row r="10535">
          <cell r="A10535"/>
          <cell r="B10535"/>
          <cell r="C10535"/>
          <cell r="D10535"/>
          <cell r="E10535"/>
        </row>
        <row r="10536">
          <cell r="A10536"/>
          <cell r="B10536"/>
          <cell r="C10536"/>
          <cell r="D10536"/>
          <cell r="E10536"/>
        </row>
        <row r="10537">
          <cell r="A10537"/>
          <cell r="B10537"/>
          <cell r="C10537"/>
          <cell r="D10537"/>
          <cell r="E10537"/>
        </row>
        <row r="10538">
          <cell r="A10538"/>
          <cell r="B10538"/>
          <cell r="C10538"/>
          <cell r="D10538"/>
          <cell r="E10538"/>
        </row>
        <row r="10539">
          <cell r="A10539"/>
          <cell r="B10539"/>
          <cell r="C10539"/>
          <cell r="D10539"/>
          <cell r="E10539"/>
        </row>
        <row r="10540">
          <cell r="A10540"/>
          <cell r="B10540"/>
          <cell r="C10540"/>
          <cell r="D10540"/>
          <cell r="E10540"/>
        </row>
        <row r="10541">
          <cell r="A10541"/>
          <cell r="B10541"/>
          <cell r="C10541"/>
          <cell r="D10541"/>
          <cell r="E10541"/>
        </row>
        <row r="10542">
          <cell r="A10542"/>
          <cell r="B10542"/>
          <cell r="C10542"/>
          <cell r="D10542"/>
          <cell r="E10542"/>
        </row>
        <row r="10543">
          <cell r="A10543"/>
          <cell r="B10543"/>
          <cell r="C10543"/>
          <cell r="D10543"/>
          <cell r="E10543"/>
        </row>
        <row r="10544">
          <cell r="A10544"/>
          <cell r="B10544"/>
          <cell r="C10544"/>
          <cell r="D10544"/>
          <cell r="E10544"/>
        </row>
        <row r="10545">
          <cell r="A10545"/>
          <cell r="B10545"/>
          <cell r="C10545"/>
          <cell r="D10545"/>
          <cell r="E10545"/>
        </row>
        <row r="10546">
          <cell r="A10546"/>
          <cell r="B10546"/>
          <cell r="C10546"/>
          <cell r="D10546"/>
          <cell r="E10546"/>
        </row>
        <row r="10547">
          <cell r="A10547"/>
          <cell r="B10547"/>
          <cell r="C10547"/>
          <cell r="D10547"/>
          <cell r="E10547"/>
        </row>
        <row r="10548">
          <cell r="A10548"/>
          <cell r="B10548"/>
          <cell r="C10548"/>
          <cell r="D10548"/>
          <cell r="E10548"/>
        </row>
        <row r="10549">
          <cell r="A10549"/>
          <cell r="B10549"/>
          <cell r="C10549"/>
          <cell r="D10549"/>
          <cell r="E10549"/>
        </row>
        <row r="10550">
          <cell r="A10550"/>
          <cell r="B10550"/>
          <cell r="C10550"/>
          <cell r="D10550"/>
          <cell r="E10550"/>
        </row>
        <row r="10551">
          <cell r="A10551"/>
          <cell r="B10551"/>
          <cell r="C10551"/>
          <cell r="D10551"/>
          <cell r="E10551"/>
        </row>
        <row r="10552">
          <cell r="A10552"/>
          <cell r="B10552"/>
          <cell r="C10552"/>
          <cell r="D10552"/>
          <cell r="E10552"/>
        </row>
        <row r="10553">
          <cell r="A10553"/>
          <cell r="B10553"/>
          <cell r="C10553"/>
          <cell r="D10553"/>
          <cell r="E10553"/>
        </row>
        <row r="10554">
          <cell r="A10554"/>
          <cell r="B10554"/>
          <cell r="C10554"/>
          <cell r="D10554"/>
          <cell r="E10554"/>
        </row>
        <row r="10555">
          <cell r="A10555"/>
          <cell r="B10555"/>
          <cell r="C10555"/>
          <cell r="D10555"/>
          <cell r="E10555"/>
        </row>
        <row r="10556">
          <cell r="A10556"/>
          <cell r="B10556"/>
          <cell r="C10556"/>
          <cell r="D10556"/>
          <cell r="E10556"/>
        </row>
        <row r="10557">
          <cell r="A10557"/>
          <cell r="B10557"/>
          <cell r="C10557"/>
          <cell r="D10557"/>
          <cell r="E10557"/>
        </row>
        <row r="10558">
          <cell r="A10558"/>
          <cell r="B10558"/>
          <cell r="C10558"/>
          <cell r="D10558"/>
          <cell r="E10558"/>
        </row>
        <row r="10559">
          <cell r="A10559"/>
          <cell r="B10559"/>
          <cell r="C10559"/>
          <cell r="D10559"/>
          <cell r="E10559"/>
        </row>
        <row r="10560">
          <cell r="A10560"/>
          <cell r="B10560"/>
          <cell r="C10560"/>
          <cell r="D10560"/>
          <cell r="E10560"/>
        </row>
        <row r="10561">
          <cell r="A10561"/>
          <cell r="B10561"/>
          <cell r="C10561"/>
          <cell r="D10561"/>
          <cell r="E10561"/>
        </row>
        <row r="10562">
          <cell r="A10562"/>
          <cell r="B10562"/>
          <cell r="C10562"/>
          <cell r="D10562"/>
          <cell r="E10562"/>
        </row>
        <row r="10563">
          <cell r="A10563"/>
          <cell r="B10563"/>
          <cell r="C10563"/>
          <cell r="D10563"/>
          <cell r="E10563"/>
        </row>
        <row r="10564">
          <cell r="A10564"/>
          <cell r="B10564"/>
          <cell r="C10564"/>
          <cell r="D10564"/>
          <cell r="E10564"/>
        </row>
        <row r="10565">
          <cell r="A10565"/>
          <cell r="B10565"/>
          <cell r="C10565"/>
          <cell r="D10565"/>
          <cell r="E10565"/>
        </row>
        <row r="10566">
          <cell r="A10566"/>
          <cell r="B10566"/>
          <cell r="C10566"/>
          <cell r="D10566"/>
          <cell r="E10566"/>
        </row>
        <row r="10567">
          <cell r="A10567"/>
          <cell r="B10567"/>
          <cell r="C10567"/>
          <cell r="D10567"/>
          <cell r="E10567"/>
        </row>
        <row r="10568">
          <cell r="A10568"/>
          <cell r="B10568"/>
          <cell r="C10568"/>
          <cell r="D10568"/>
          <cell r="E10568"/>
        </row>
        <row r="10569">
          <cell r="A10569"/>
          <cell r="B10569"/>
          <cell r="C10569"/>
          <cell r="D10569"/>
          <cell r="E10569"/>
        </row>
        <row r="10570">
          <cell r="A10570"/>
          <cell r="B10570"/>
          <cell r="C10570"/>
          <cell r="D10570"/>
          <cell r="E10570"/>
        </row>
        <row r="10571">
          <cell r="A10571"/>
          <cell r="B10571"/>
          <cell r="C10571"/>
          <cell r="D10571"/>
          <cell r="E10571"/>
        </row>
        <row r="10572">
          <cell r="A10572"/>
          <cell r="B10572"/>
          <cell r="C10572"/>
          <cell r="D10572"/>
          <cell r="E10572"/>
        </row>
        <row r="10573">
          <cell r="A10573"/>
          <cell r="B10573"/>
          <cell r="C10573"/>
          <cell r="D10573"/>
          <cell r="E10573"/>
        </row>
        <row r="10574">
          <cell r="A10574"/>
          <cell r="B10574"/>
          <cell r="C10574"/>
          <cell r="D10574"/>
          <cell r="E10574"/>
        </row>
        <row r="10575">
          <cell r="A10575"/>
          <cell r="B10575"/>
          <cell r="C10575"/>
          <cell r="D10575"/>
          <cell r="E10575"/>
        </row>
        <row r="10576">
          <cell r="A10576"/>
          <cell r="B10576"/>
          <cell r="C10576"/>
          <cell r="D10576"/>
          <cell r="E10576"/>
        </row>
        <row r="10577">
          <cell r="A10577"/>
          <cell r="B10577"/>
          <cell r="C10577"/>
          <cell r="D10577"/>
          <cell r="E10577"/>
        </row>
        <row r="10578">
          <cell r="A10578"/>
          <cell r="B10578"/>
          <cell r="C10578"/>
          <cell r="D10578"/>
          <cell r="E10578"/>
        </row>
        <row r="10579">
          <cell r="A10579"/>
          <cell r="B10579"/>
          <cell r="C10579"/>
          <cell r="D10579"/>
          <cell r="E10579"/>
        </row>
        <row r="10580">
          <cell r="A10580"/>
          <cell r="B10580"/>
          <cell r="C10580"/>
          <cell r="D10580"/>
          <cell r="E10580"/>
        </row>
        <row r="10581">
          <cell r="A10581"/>
          <cell r="B10581"/>
          <cell r="C10581"/>
          <cell r="D10581"/>
          <cell r="E10581"/>
        </row>
        <row r="10582">
          <cell r="A10582"/>
          <cell r="B10582"/>
          <cell r="C10582"/>
          <cell r="D10582"/>
          <cell r="E10582"/>
        </row>
        <row r="10583">
          <cell r="A10583"/>
          <cell r="B10583"/>
          <cell r="C10583"/>
          <cell r="D10583"/>
          <cell r="E10583"/>
        </row>
        <row r="10584">
          <cell r="A10584"/>
          <cell r="B10584"/>
          <cell r="C10584"/>
          <cell r="D10584"/>
          <cell r="E10584"/>
        </row>
        <row r="10585">
          <cell r="A10585"/>
          <cell r="B10585"/>
          <cell r="C10585"/>
          <cell r="D10585"/>
          <cell r="E10585"/>
        </row>
        <row r="10586">
          <cell r="A10586"/>
          <cell r="B10586"/>
          <cell r="C10586"/>
          <cell r="D10586"/>
          <cell r="E10586"/>
        </row>
        <row r="10587">
          <cell r="A10587"/>
          <cell r="B10587"/>
          <cell r="C10587"/>
          <cell r="D10587"/>
          <cell r="E10587"/>
        </row>
        <row r="10588">
          <cell r="A10588"/>
          <cell r="B10588"/>
          <cell r="C10588"/>
          <cell r="D10588"/>
          <cell r="E10588"/>
        </row>
        <row r="10589">
          <cell r="A10589"/>
          <cell r="B10589"/>
          <cell r="C10589"/>
          <cell r="D10589"/>
          <cell r="E10589"/>
        </row>
        <row r="10590">
          <cell r="A10590"/>
          <cell r="B10590"/>
          <cell r="C10590"/>
          <cell r="D10590"/>
          <cell r="E10590"/>
        </row>
        <row r="10591">
          <cell r="A10591"/>
          <cell r="B10591"/>
          <cell r="C10591"/>
          <cell r="D10591"/>
          <cell r="E10591"/>
        </row>
        <row r="10592">
          <cell r="A10592"/>
          <cell r="B10592"/>
          <cell r="C10592"/>
          <cell r="D10592"/>
          <cell r="E10592"/>
        </row>
        <row r="10593">
          <cell r="A10593"/>
          <cell r="B10593"/>
          <cell r="C10593"/>
          <cell r="D10593"/>
          <cell r="E10593"/>
        </row>
        <row r="10594">
          <cell r="A10594"/>
          <cell r="B10594"/>
          <cell r="C10594"/>
          <cell r="D10594"/>
          <cell r="E10594"/>
        </row>
        <row r="10595">
          <cell r="A10595"/>
          <cell r="B10595"/>
          <cell r="C10595"/>
          <cell r="D10595"/>
          <cell r="E10595"/>
        </row>
        <row r="10596">
          <cell r="A10596"/>
          <cell r="B10596"/>
          <cell r="C10596"/>
          <cell r="D10596"/>
          <cell r="E10596"/>
        </row>
        <row r="10597">
          <cell r="A10597"/>
          <cell r="B10597"/>
          <cell r="C10597"/>
          <cell r="D10597"/>
          <cell r="E10597"/>
        </row>
        <row r="10598">
          <cell r="A10598"/>
          <cell r="B10598"/>
          <cell r="C10598"/>
          <cell r="D10598"/>
          <cell r="E10598"/>
        </row>
        <row r="10599">
          <cell r="A10599"/>
          <cell r="B10599"/>
          <cell r="C10599"/>
          <cell r="D10599"/>
          <cell r="E10599"/>
        </row>
        <row r="10600">
          <cell r="A10600"/>
          <cell r="B10600"/>
          <cell r="C10600"/>
          <cell r="D10600"/>
          <cell r="E10600"/>
        </row>
        <row r="10601">
          <cell r="A10601"/>
          <cell r="B10601"/>
          <cell r="C10601"/>
          <cell r="D10601"/>
          <cell r="E10601"/>
        </row>
        <row r="10602">
          <cell r="A10602"/>
          <cell r="B10602"/>
          <cell r="C10602"/>
          <cell r="D10602"/>
          <cell r="E10602"/>
        </row>
        <row r="10603">
          <cell r="A10603"/>
          <cell r="B10603"/>
          <cell r="C10603"/>
          <cell r="D10603"/>
          <cell r="E10603"/>
        </row>
        <row r="10604">
          <cell r="A10604"/>
          <cell r="B10604"/>
          <cell r="C10604"/>
          <cell r="D10604"/>
          <cell r="E10604"/>
        </row>
        <row r="10605">
          <cell r="A10605"/>
          <cell r="B10605"/>
          <cell r="C10605"/>
          <cell r="D10605"/>
          <cell r="E10605"/>
        </row>
        <row r="10606">
          <cell r="A10606"/>
          <cell r="B10606"/>
          <cell r="C10606"/>
          <cell r="D10606"/>
          <cell r="E10606"/>
        </row>
        <row r="10607">
          <cell r="A10607"/>
          <cell r="B10607"/>
          <cell r="C10607"/>
          <cell r="D10607"/>
          <cell r="E10607"/>
        </row>
        <row r="10608">
          <cell r="A10608"/>
          <cell r="B10608"/>
          <cell r="C10608"/>
          <cell r="D10608"/>
          <cell r="E10608"/>
        </row>
        <row r="10609">
          <cell r="A10609"/>
          <cell r="B10609"/>
          <cell r="C10609"/>
          <cell r="D10609"/>
          <cell r="E10609"/>
        </row>
        <row r="10610">
          <cell r="A10610"/>
          <cell r="B10610"/>
          <cell r="C10610"/>
          <cell r="D10610"/>
          <cell r="E10610"/>
        </row>
        <row r="10611">
          <cell r="A10611"/>
          <cell r="B10611"/>
          <cell r="C10611"/>
          <cell r="D10611"/>
          <cell r="E10611"/>
        </row>
        <row r="10612">
          <cell r="A10612"/>
          <cell r="B10612"/>
          <cell r="C10612"/>
          <cell r="D10612"/>
          <cell r="E10612"/>
        </row>
        <row r="10613">
          <cell r="A10613"/>
          <cell r="B10613"/>
          <cell r="C10613"/>
          <cell r="D10613"/>
          <cell r="E10613"/>
        </row>
        <row r="10614">
          <cell r="A10614"/>
          <cell r="B10614"/>
          <cell r="C10614"/>
          <cell r="D10614"/>
          <cell r="E10614"/>
        </row>
        <row r="10615">
          <cell r="A10615"/>
          <cell r="B10615"/>
          <cell r="C10615"/>
          <cell r="D10615"/>
          <cell r="E10615"/>
        </row>
        <row r="10616">
          <cell r="A10616"/>
          <cell r="B10616"/>
          <cell r="C10616"/>
          <cell r="D10616"/>
          <cell r="E10616"/>
        </row>
        <row r="10617">
          <cell r="A10617"/>
          <cell r="B10617"/>
          <cell r="C10617"/>
          <cell r="D10617"/>
          <cell r="E10617"/>
        </row>
        <row r="10618">
          <cell r="A10618"/>
          <cell r="B10618"/>
          <cell r="C10618"/>
          <cell r="D10618"/>
          <cell r="E10618"/>
        </row>
        <row r="10619">
          <cell r="A10619"/>
          <cell r="B10619"/>
          <cell r="C10619"/>
          <cell r="D10619"/>
          <cell r="E10619"/>
        </row>
        <row r="10620">
          <cell r="A10620"/>
          <cell r="B10620"/>
          <cell r="C10620"/>
          <cell r="D10620"/>
          <cell r="E10620"/>
        </row>
        <row r="10621">
          <cell r="A10621"/>
          <cell r="B10621"/>
          <cell r="C10621"/>
          <cell r="D10621"/>
          <cell r="E10621"/>
        </row>
        <row r="10622">
          <cell r="A10622"/>
          <cell r="B10622"/>
          <cell r="C10622"/>
          <cell r="D10622"/>
          <cell r="E10622"/>
        </row>
        <row r="10623">
          <cell r="A10623"/>
          <cell r="B10623"/>
          <cell r="C10623"/>
          <cell r="D10623"/>
          <cell r="E10623"/>
        </row>
        <row r="10624">
          <cell r="A10624"/>
          <cell r="B10624"/>
          <cell r="C10624"/>
          <cell r="D10624"/>
          <cell r="E10624"/>
        </row>
        <row r="10625">
          <cell r="A10625"/>
          <cell r="B10625"/>
          <cell r="C10625"/>
          <cell r="D10625"/>
          <cell r="E10625"/>
        </row>
        <row r="10626">
          <cell r="A10626"/>
          <cell r="B10626"/>
          <cell r="C10626"/>
          <cell r="D10626"/>
          <cell r="E10626"/>
        </row>
        <row r="10627">
          <cell r="A10627"/>
          <cell r="B10627"/>
          <cell r="C10627"/>
          <cell r="D10627"/>
          <cell r="E10627"/>
        </row>
        <row r="10628">
          <cell r="A10628"/>
          <cell r="B10628"/>
          <cell r="C10628"/>
          <cell r="D10628"/>
          <cell r="E10628"/>
        </row>
        <row r="10629">
          <cell r="A10629"/>
          <cell r="B10629"/>
          <cell r="C10629"/>
          <cell r="D10629"/>
          <cell r="E10629"/>
        </row>
        <row r="10630">
          <cell r="A10630"/>
          <cell r="B10630"/>
          <cell r="C10630"/>
          <cell r="D10630"/>
          <cell r="E10630"/>
        </row>
        <row r="10631">
          <cell r="A10631"/>
          <cell r="B10631"/>
          <cell r="C10631"/>
          <cell r="D10631"/>
          <cell r="E10631"/>
        </row>
        <row r="10632">
          <cell r="A10632"/>
          <cell r="B10632"/>
          <cell r="C10632"/>
          <cell r="D10632"/>
          <cell r="E10632"/>
        </row>
        <row r="10633">
          <cell r="A10633"/>
          <cell r="B10633"/>
          <cell r="C10633"/>
          <cell r="D10633"/>
          <cell r="E10633"/>
        </row>
        <row r="10634">
          <cell r="A10634"/>
          <cell r="B10634"/>
          <cell r="C10634"/>
          <cell r="D10634"/>
          <cell r="E10634"/>
        </row>
        <row r="10635">
          <cell r="A10635"/>
          <cell r="B10635"/>
          <cell r="C10635"/>
          <cell r="D10635"/>
          <cell r="E10635"/>
        </row>
        <row r="10636">
          <cell r="A10636"/>
          <cell r="B10636"/>
          <cell r="C10636"/>
          <cell r="D10636"/>
          <cell r="E10636"/>
        </row>
        <row r="10637">
          <cell r="A10637"/>
          <cell r="B10637"/>
          <cell r="C10637"/>
          <cell r="D10637"/>
          <cell r="E10637"/>
        </row>
        <row r="10638">
          <cell r="A10638"/>
          <cell r="B10638"/>
          <cell r="C10638"/>
          <cell r="D10638"/>
          <cell r="E10638"/>
        </row>
        <row r="10639">
          <cell r="A10639"/>
          <cell r="B10639"/>
          <cell r="C10639"/>
          <cell r="D10639"/>
          <cell r="E10639"/>
        </row>
        <row r="10640">
          <cell r="A10640"/>
          <cell r="B10640"/>
          <cell r="C10640"/>
          <cell r="D10640"/>
          <cell r="E10640"/>
        </row>
        <row r="10641">
          <cell r="A10641"/>
          <cell r="B10641"/>
          <cell r="C10641"/>
          <cell r="D10641"/>
          <cell r="E10641"/>
        </row>
        <row r="10642">
          <cell r="A10642"/>
          <cell r="B10642"/>
          <cell r="C10642"/>
          <cell r="D10642"/>
          <cell r="E10642"/>
        </row>
        <row r="10643">
          <cell r="A10643"/>
          <cell r="B10643"/>
          <cell r="C10643"/>
          <cell r="D10643"/>
          <cell r="E10643"/>
        </row>
        <row r="10644">
          <cell r="A10644"/>
          <cell r="B10644"/>
          <cell r="C10644"/>
          <cell r="D10644"/>
          <cell r="E10644"/>
        </row>
        <row r="10645">
          <cell r="A10645"/>
          <cell r="B10645"/>
          <cell r="C10645"/>
          <cell r="D10645"/>
          <cell r="E10645"/>
        </row>
        <row r="10646">
          <cell r="A10646"/>
          <cell r="B10646"/>
          <cell r="C10646"/>
          <cell r="D10646"/>
          <cell r="E10646"/>
        </row>
        <row r="10647">
          <cell r="A10647"/>
          <cell r="B10647"/>
          <cell r="C10647"/>
          <cell r="D10647"/>
          <cell r="E10647"/>
        </row>
        <row r="10648">
          <cell r="A10648"/>
          <cell r="B10648"/>
          <cell r="C10648"/>
          <cell r="D10648"/>
          <cell r="E10648"/>
        </row>
        <row r="10649">
          <cell r="A10649"/>
          <cell r="B10649"/>
          <cell r="C10649"/>
          <cell r="D10649"/>
          <cell r="E10649"/>
        </row>
        <row r="10650">
          <cell r="A10650"/>
          <cell r="B10650"/>
          <cell r="C10650"/>
          <cell r="D10650"/>
          <cell r="E10650"/>
        </row>
        <row r="10651">
          <cell r="A10651"/>
          <cell r="B10651"/>
          <cell r="C10651"/>
          <cell r="D10651"/>
          <cell r="E10651"/>
        </row>
        <row r="10652">
          <cell r="A10652"/>
          <cell r="B10652"/>
          <cell r="C10652"/>
          <cell r="D10652"/>
          <cell r="E10652"/>
        </row>
        <row r="10653">
          <cell r="A10653"/>
          <cell r="B10653"/>
          <cell r="C10653"/>
          <cell r="D10653"/>
          <cell r="E10653"/>
        </row>
        <row r="10654">
          <cell r="A10654"/>
          <cell r="B10654"/>
          <cell r="C10654"/>
          <cell r="D10654"/>
          <cell r="E10654"/>
        </row>
        <row r="10655">
          <cell r="A10655"/>
          <cell r="B10655"/>
          <cell r="C10655"/>
          <cell r="D10655"/>
          <cell r="E10655"/>
        </row>
        <row r="10656">
          <cell r="A10656"/>
          <cell r="B10656"/>
          <cell r="C10656"/>
          <cell r="D10656"/>
          <cell r="E10656"/>
        </row>
        <row r="10657">
          <cell r="A10657"/>
          <cell r="B10657"/>
          <cell r="C10657"/>
          <cell r="D10657"/>
          <cell r="E10657"/>
        </row>
        <row r="10658">
          <cell r="A10658"/>
          <cell r="B10658"/>
          <cell r="C10658"/>
          <cell r="D10658"/>
          <cell r="E10658"/>
        </row>
        <row r="10659">
          <cell r="A10659"/>
          <cell r="B10659"/>
          <cell r="C10659"/>
          <cell r="D10659"/>
          <cell r="E10659"/>
        </row>
        <row r="10660">
          <cell r="A10660"/>
          <cell r="B10660"/>
          <cell r="C10660"/>
          <cell r="D10660"/>
          <cell r="E10660"/>
        </row>
        <row r="10661">
          <cell r="A10661"/>
          <cell r="B10661"/>
          <cell r="C10661"/>
          <cell r="D10661"/>
          <cell r="E10661"/>
        </row>
        <row r="10662">
          <cell r="A10662"/>
          <cell r="B10662"/>
          <cell r="C10662"/>
          <cell r="D10662"/>
          <cell r="E10662"/>
        </row>
        <row r="10663">
          <cell r="A10663"/>
          <cell r="B10663"/>
          <cell r="C10663"/>
          <cell r="D10663"/>
          <cell r="E10663"/>
        </row>
        <row r="10664">
          <cell r="A10664"/>
          <cell r="B10664"/>
          <cell r="C10664"/>
          <cell r="D10664"/>
          <cell r="E10664"/>
        </row>
        <row r="10665">
          <cell r="A10665"/>
          <cell r="B10665"/>
          <cell r="C10665"/>
          <cell r="D10665"/>
          <cell r="E10665"/>
        </row>
        <row r="10666">
          <cell r="A10666"/>
          <cell r="B10666"/>
          <cell r="C10666"/>
          <cell r="D10666"/>
          <cell r="E10666"/>
        </row>
        <row r="10667">
          <cell r="A10667"/>
          <cell r="B10667"/>
          <cell r="C10667"/>
          <cell r="D10667"/>
          <cell r="E10667"/>
        </row>
        <row r="10668">
          <cell r="A10668"/>
          <cell r="B10668"/>
          <cell r="C10668"/>
          <cell r="D10668"/>
          <cell r="E10668"/>
        </row>
        <row r="10669">
          <cell r="A10669"/>
          <cell r="B10669"/>
          <cell r="C10669"/>
          <cell r="D10669"/>
          <cell r="E10669"/>
        </row>
        <row r="10670">
          <cell r="A10670"/>
          <cell r="B10670"/>
          <cell r="C10670"/>
          <cell r="D10670"/>
          <cell r="E10670"/>
        </row>
        <row r="10671">
          <cell r="A10671"/>
          <cell r="B10671"/>
          <cell r="C10671"/>
          <cell r="D10671"/>
          <cell r="E10671"/>
        </row>
        <row r="10672">
          <cell r="A10672"/>
          <cell r="B10672"/>
          <cell r="C10672"/>
          <cell r="D10672"/>
          <cell r="E10672"/>
        </row>
        <row r="10673">
          <cell r="A10673"/>
          <cell r="B10673"/>
          <cell r="C10673"/>
          <cell r="D10673"/>
          <cell r="E10673"/>
        </row>
        <row r="10674">
          <cell r="A10674"/>
          <cell r="B10674"/>
          <cell r="C10674"/>
          <cell r="D10674"/>
          <cell r="E10674"/>
        </row>
        <row r="10675">
          <cell r="A10675"/>
          <cell r="B10675"/>
          <cell r="C10675"/>
          <cell r="D10675"/>
          <cell r="E10675"/>
        </row>
        <row r="10676">
          <cell r="A10676"/>
          <cell r="B10676"/>
          <cell r="C10676"/>
          <cell r="D10676"/>
          <cell r="E10676"/>
        </row>
        <row r="10677">
          <cell r="A10677"/>
          <cell r="B10677"/>
          <cell r="C10677"/>
          <cell r="D10677"/>
          <cell r="E10677"/>
        </row>
        <row r="10678">
          <cell r="A10678"/>
          <cell r="B10678"/>
          <cell r="C10678"/>
          <cell r="D10678"/>
          <cell r="E10678"/>
        </row>
        <row r="10679">
          <cell r="A10679"/>
          <cell r="B10679"/>
          <cell r="C10679"/>
          <cell r="D10679"/>
          <cell r="E10679"/>
        </row>
        <row r="10680">
          <cell r="A10680"/>
          <cell r="B10680"/>
          <cell r="C10680"/>
          <cell r="D10680"/>
          <cell r="E10680"/>
        </row>
        <row r="10681">
          <cell r="A10681"/>
          <cell r="B10681"/>
          <cell r="C10681"/>
          <cell r="D10681"/>
          <cell r="E10681"/>
        </row>
        <row r="10682">
          <cell r="A10682"/>
          <cell r="B10682"/>
          <cell r="C10682"/>
          <cell r="D10682"/>
          <cell r="E10682"/>
        </row>
        <row r="10683">
          <cell r="A10683"/>
          <cell r="B10683"/>
          <cell r="C10683"/>
          <cell r="D10683"/>
          <cell r="E10683"/>
        </row>
        <row r="10684">
          <cell r="A10684"/>
          <cell r="B10684"/>
          <cell r="C10684"/>
          <cell r="D10684"/>
          <cell r="E10684"/>
        </row>
        <row r="10685">
          <cell r="A10685"/>
          <cell r="B10685"/>
          <cell r="C10685"/>
          <cell r="D10685"/>
          <cell r="E10685"/>
        </row>
        <row r="10686">
          <cell r="A10686"/>
          <cell r="B10686"/>
          <cell r="C10686"/>
          <cell r="D10686"/>
          <cell r="E10686"/>
        </row>
        <row r="10687">
          <cell r="A10687"/>
          <cell r="B10687"/>
          <cell r="C10687"/>
          <cell r="D10687"/>
          <cell r="E10687"/>
        </row>
        <row r="10688">
          <cell r="A10688"/>
          <cell r="B10688"/>
          <cell r="C10688"/>
          <cell r="D10688"/>
          <cell r="E10688"/>
        </row>
        <row r="10689">
          <cell r="A10689"/>
          <cell r="B10689"/>
          <cell r="C10689"/>
          <cell r="D10689"/>
          <cell r="E10689"/>
        </row>
        <row r="10690">
          <cell r="A10690"/>
          <cell r="B10690"/>
          <cell r="C10690"/>
          <cell r="D10690"/>
          <cell r="E10690"/>
        </row>
        <row r="10691">
          <cell r="A10691"/>
          <cell r="B10691"/>
          <cell r="C10691"/>
          <cell r="D10691"/>
          <cell r="E10691"/>
        </row>
        <row r="10692">
          <cell r="A10692"/>
          <cell r="B10692"/>
          <cell r="C10692"/>
          <cell r="D10692"/>
          <cell r="E10692"/>
        </row>
        <row r="10693">
          <cell r="A10693"/>
          <cell r="B10693"/>
          <cell r="C10693"/>
          <cell r="D10693"/>
          <cell r="E10693"/>
        </row>
        <row r="10694">
          <cell r="A10694"/>
          <cell r="B10694"/>
          <cell r="C10694"/>
          <cell r="D10694"/>
          <cell r="E10694"/>
        </row>
        <row r="10695">
          <cell r="A10695"/>
          <cell r="B10695"/>
          <cell r="C10695"/>
          <cell r="D10695"/>
          <cell r="E10695"/>
        </row>
        <row r="10696">
          <cell r="A10696"/>
          <cell r="B10696"/>
          <cell r="C10696"/>
          <cell r="D10696"/>
          <cell r="E10696"/>
        </row>
        <row r="10697">
          <cell r="A10697"/>
          <cell r="B10697"/>
          <cell r="C10697"/>
          <cell r="D10697"/>
          <cell r="E10697"/>
        </row>
        <row r="10698">
          <cell r="A10698"/>
          <cell r="B10698"/>
          <cell r="C10698"/>
          <cell r="D10698"/>
          <cell r="E10698"/>
        </row>
        <row r="10699">
          <cell r="A10699"/>
          <cell r="B10699"/>
          <cell r="C10699"/>
          <cell r="D10699"/>
          <cell r="E10699"/>
        </row>
        <row r="10700">
          <cell r="A10700"/>
          <cell r="B10700"/>
          <cell r="C10700"/>
          <cell r="D10700"/>
          <cell r="E10700"/>
        </row>
        <row r="10701">
          <cell r="A10701"/>
          <cell r="B10701"/>
          <cell r="C10701"/>
          <cell r="D10701"/>
          <cell r="E10701"/>
        </row>
        <row r="10702">
          <cell r="A10702"/>
          <cell r="B10702"/>
          <cell r="C10702"/>
          <cell r="D10702"/>
          <cell r="E10702"/>
        </row>
        <row r="10703">
          <cell r="A10703"/>
          <cell r="B10703"/>
          <cell r="C10703"/>
          <cell r="D10703"/>
          <cell r="E10703"/>
        </row>
        <row r="10704">
          <cell r="A10704"/>
          <cell r="B10704"/>
          <cell r="C10704"/>
          <cell r="D10704"/>
          <cell r="E10704"/>
        </row>
        <row r="10705">
          <cell r="A10705"/>
          <cell r="B10705"/>
          <cell r="C10705"/>
          <cell r="D10705"/>
          <cell r="E10705"/>
        </row>
        <row r="10706">
          <cell r="A10706"/>
          <cell r="B10706"/>
          <cell r="C10706"/>
          <cell r="D10706"/>
          <cell r="E10706"/>
        </row>
        <row r="10707">
          <cell r="A10707"/>
          <cell r="B10707"/>
          <cell r="C10707"/>
          <cell r="D10707"/>
          <cell r="E10707"/>
        </row>
        <row r="10708">
          <cell r="A10708"/>
          <cell r="B10708"/>
          <cell r="C10708"/>
          <cell r="D10708"/>
          <cell r="E10708"/>
        </row>
        <row r="10709">
          <cell r="A10709"/>
          <cell r="B10709"/>
          <cell r="C10709"/>
          <cell r="D10709"/>
          <cell r="E10709"/>
        </row>
        <row r="10710">
          <cell r="A10710"/>
          <cell r="B10710"/>
          <cell r="C10710"/>
          <cell r="D10710"/>
          <cell r="E10710"/>
        </row>
        <row r="10711">
          <cell r="A10711"/>
          <cell r="B10711"/>
          <cell r="C10711"/>
          <cell r="D10711"/>
          <cell r="E10711"/>
        </row>
        <row r="10712">
          <cell r="A10712"/>
          <cell r="B10712"/>
          <cell r="C10712"/>
          <cell r="D10712"/>
          <cell r="E10712"/>
        </row>
        <row r="10713">
          <cell r="A10713"/>
          <cell r="B10713"/>
          <cell r="C10713"/>
          <cell r="D10713"/>
          <cell r="E10713"/>
        </row>
        <row r="10714">
          <cell r="A10714"/>
          <cell r="B10714"/>
          <cell r="C10714"/>
          <cell r="D10714"/>
          <cell r="E10714"/>
        </row>
        <row r="10715">
          <cell r="A10715"/>
          <cell r="B10715"/>
          <cell r="C10715"/>
          <cell r="D10715"/>
          <cell r="E10715"/>
        </row>
        <row r="10716">
          <cell r="A10716"/>
          <cell r="B10716"/>
          <cell r="C10716"/>
          <cell r="D10716"/>
          <cell r="E10716"/>
        </row>
        <row r="10717">
          <cell r="A10717"/>
          <cell r="B10717"/>
          <cell r="C10717"/>
          <cell r="D10717"/>
          <cell r="E10717"/>
        </row>
        <row r="10718">
          <cell r="A10718"/>
          <cell r="B10718"/>
          <cell r="C10718"/>
          <cell r="D10718"/>
          <cell r="E10718"/>
        </row>
        <row r="10719">
          <cell r="A10719"/>
          <cell r="B10719"/>
          <cell r="C10719"/>
          <cell r="D10719"/>
          <cell r="E10719"/>
        </row>
        <row r="10720">
          <cell r="A10720"/>
          <cell r="B10720"/>
          <cell r="C10720"/>
          <cell r="D10720"/>
          <cell r="E10720"/>
        </row>
        <row r="10721">
          <cell r="A10721"/>
          <cell r="B10721"/>
          <cell r="C10721"/>
          <cell r="D10721"/>
          <cell r="E10721"/>
        </row>
        <row r="10722">
          <cell r="A10722"/>
          <cell r="B10722"/>
          <cell r="C10722"/>
          <cell r="D10722"/>
          <cell r="E10722"/>
        </row>
        <row r="10723">
          <cell r="A10723"/>
          <cell r="B10723"/>
          <cell r="C10723"/>
          <cell r="D10723"/>
          <cell r="E10723"/>
        </row>
        <row r="10724">
          <cell r="A10724"/>
          <cell r="B10724"/>
          <cell r="C10724"/>
          <cell r="D10724"/>
          <cell r="E10724"/>
        </row>
        <row r="10725">
          <cell r="A10725"/>
          <cell r="B10725"/>
          <cell r="C10725"/>
          <cell r="D10725"/>
          <cell r="E10725"/>
        </row>
        <row r="10726">
          <cell r="A10726"/>
          <cell r="B10726"/>
          <cell r="C10726"/>
          <cell r="D10726"/>
          <cell r="E10726"/>
        </row>
        <row r="10727">
          <cell r="A10727"/>
          <cell r="B10727"/>
          <cell r="C10727"/>
          <cell r="D10727"/>
          <cell r="E10727"/>
        </row>
        <row r="10728">
          <cell r="A10728"/>
          <cell r="B10728"/>
          <cell r="C10728"/>
          <cell r="D10728"/>
          <cell r="E10728"/>
        </row>
        <row r="10729">
          <cell r="A10729"/>
          <cell r="B10729"/>
          <cell r="C10729"/>
          <cell r="D10729"/>
          <cell r="E10729"/>
        </row>
        <row r="10730">
          <cell r="A10730"/>
          <cell r="B10730"/>
          <cell r="C10730"/>
          <cell r="D10730"/>
          <cell r="E10730"/>
        </row>
        <row r="10731">
          <cell r="A10731"/>
          <cell r="B10731"/>
          <cell r="C10731"/>
          <cell r="D10731"/>
          <cell r="E10731"/>
        </row>
        <row r="10732">
          <cell r="A10732"/>
          <cell r="B10732"/>
          <cell r="C10732"/>
          <cell r="D10732"/>
          <cell r="E10732"/>
        </row>
        <row r="10733">
          <cell r="A10733"/>
          <cell r="B10733"/>
          <cell r="C10733"/>
          <cell r="D10733"/>
          <cell r="E10733"/>
        </row>
        <row r="10734">
          <cell r="A10734"/>
          <cell r="B10734"/>
          <cell r="C10734"/>
          <cell r="D10734"/>
          <cell r="E10734"/>
        </row>
        <row r="10735">
          <cell r="A10735"/>
          <cell r="B10735"/>
          <cell r="C10735"/>
          <cell r="D10735"/>
          <cell r="E10735"/>
        </row>
        <row r="10736">
          <cell r="A10736"/>
          <cell r="B10736"/>
          <cell r="C10736"/>
          <cell r="D10736"/>
          <cell r="E10736"/>
        </row>
        <row r="10737">
          <cell r="A10737"/>
          <cell r="B10737"/>
          <cell r="C10737"/>
          <cell r="D10737"/>
          <cell r="E10737"/>
        </row>
        <row r="10738">
          <cell r="A10738"/>
          <cell r="B10738"/>
          <cell r="C10738"/>
          <cell r="D10738"/>
          <cell r="E10738"/>
        </row>
        <row r="10739">
          <cell r="A10739"/>
          <cell r="B10739"/>
          <cell r="C10739"/>
          <cell r="D10739"/>
          <cell r="E10739"/>
        </row>
        <row r="10740">
          <cell r="A10740"/>
          <cell r="B10740"/>
          <cell r="C10740"/>
          <cell r="D10740"/>
          <cell r="E10740"/>
        </row>
        <row r="10741">
          <cell r="A10741"/>
          <cell r="B10741"/>
          <cell r="C10741"/>
          <cell r="D10741"/>
          <cell r="E10741"/>
        </row>
        <row r="10742">
          <cell r="A10742"/>
          <cell r="B10742"/>
          <cell r="C10742"/>
          <cell r="D10742"/>
          <cell r="E10742"/>
        </row>
        <row r="10743">
          <cell r="A10743"/>
          <cell r="B10743"/>
          <cell r="C10743"/>
          <cell r="D10743"/>
          <cell r="E10743"/>
        </row>
        <row r="10744">
          <cell r="A10744"/>
          <cell r="B10744"/>
          <cell r="C10744"/>
          <cell r="D10744"/>
          <cell r="E10744"/>
        </row>
        <row r="10745">
          <cell r="A10745"/>
          <cell r="B10745"/>
          <cell r="C10745"/>
          <cell r="D10745"/>
          <cell r="E10745"/>
        </row>
        <row r="10746">
          <cell r="A10746"/>
          <cell r="B10746"/>
          <cell r="C10746"/>
          <cell r="D10746"/>
          <cell r="E10746"/>
        </row>
        <row r="10747">
          <cell r="A10747"/>
          <cell r="B10747"/>
          <cell r="C10747"/>
          <cell r="D10747"/>
          <cell r="E10747"/>
        </row>
        <row r="10748">
          <cell r="A10748"/>
          <cell r="B10748"/>
          <cell r="C10748"/>
          <cell r="D10748"/>
          <cell r="E10748"/>
        </row>
        <row r="10749">
          <cell r="A10749"/>
          <cell r="B10749"/>
          <cell r="C10749"/>
          <cell r="D10749"/>
          <cell r="E10749"/>
        </row>
        <row r="10750">
          <cell r="A10750"/>
          <cell r="B10750"/>
          <cell r="C10750"/>
          <cell r="D10750"/>
          <cell r="E10750"/>
        </row>
        <row r="10751">
          <cell r="A10751"/>
          <cell r="B10751"/>
          <cell r="C10751"/>
          <cell r="D10751"/>
          <cell r="E10751"/>
        </row>
        <row r="10752">
          <cell r="A10752"/>
          <cell r="B10752"/>
          <cell r="C10752"/>
          <cell r="D10752"/>
          <cell r="E10752"/>
        </row>
        <row r="10753">
          <cell r="A10753"/>
          <cell r="B10753"/>
          <cell r="C10753"/>
          <cell r="D10753"/>
          <cell r="E10753"/>
        </row>
        <row r="10754">
          <cell r="A10754"/>
          <cell r="B10754"/>
          <cell r="C10754"/>
          <cell r="D10754"/>
          <cell r="E10754"/>
        </row>
        <row r="10755">
          <cell r="A10755"/>
          <cell r="B10755"/>
          <cell r="C10755"/>
          <cell r="D10755"/>
          <cell r="E10755"/>
        </row>
        <row r="10756">
          <cell r="A10756"/>
          <cell r="B10756"/>
          <cell r="C10756"/>
          <cell r="D10756"/>
          <cell r="E10756"/>
        </row>
        <row r="10757">
          <cell r="A10757"/>
          <cell r="B10757"/>
          <cell r="C10757"/>
          <cell r="D10757"/>
          <cell r="E10757"/>
        </row>
        <row r="10758">
          <cell r="A10758"/>
          <cell r="B10758"/>
          <cell r="C10758"/>
          <cell r="D10758"/>
          <cell r="E10758"/>
        </row>
        <row r="10759">
          <cell r="A10759"/>
          <cell r="B10759"/>
          <cell r="C10759"/>
          <cell r="D10759"/>
          <cell r="E10759"/>
        </row>
        <row r="10760">
          <cell r="A10760"/>
          <cell r="B10760"/>
          <cell r="C10760"/>
          <cell r="D10760"/>
          <cell r="E10760"/>
        </row>
        <row r="10761">
          <cell r="A10761"/>
          <cell r="B10761"/>
          <cell r="C10761"/>
          <cell r="D10761"/>
          <cell r="E10761"/>
        </row>
        <row r="10762">
          <cell r="A10762"/>
          <cell r="B10762"/>
          <cell r="C10762"/>
          <cell r="D10762"/>
          <cell r="E10762"/>
        </row>
        <row r="10763">
          <cell r="A10763"/>
          <cell r="B10763"/>
          <cell r="C10763"/>
          <cell r="D10763"/>
          <cell r="E10763"/>
        </row>
        <row r="10764">
          <cell r="A10764"/>
          <cell r="B10764"/>
          <cell r="C10764"/>
          <cell r="D10764"/>
          <cell r="E10764"/>
        </row>
        <row r="10765">
          <cell r="A10765"/>
          <cell r="B10765"/>
          <cell r="C10765"/>
          <cell r="D10765"/>
          <cell r="E10765"/>
        </row>
        <row r="10766">
          <cell r="A10766"/>
          <cell r="B10766"/>
          <cell r="C10766"/>
          <cell r="D10766"/>
          <cell r="E10766"/>
        </row>
        <row r="10767">
          <cell r="A10767"/>
          <cell r="B10767"/>
          <cell r="C10767"/>
          <cell r="D10767"/>
          <cell r="E10767"/>
        </row>
        <row r="10768">
          <cell r="A10768"/>
          <cell r="B10768"/>
          <cell r="C10768"/>
          <cell r="D10768"/>
          <cell r="E10768"/>
        </row>
        <row r="10769">
          <cell r="A10769"/>
          <cell r="B10769"/>
          <cell r="C10769"/>
          <cell r="D10769"/>
          <cell r="E10769"/>
        </row>
        <row r="10770">
          <cell r="A10770"/>
          <cell r="B10770"/>
          <cell r="C10770"/>
          <cell r="D10770"/>
          <cell r="E10770"/>
        </row>
        <row r="10771">
          <cell r="A10771"/>
          <cell r="B10771"/>
          <cell r="C10771"/>
          <cell r="D10771"/>
          <cell r="E10771"/>
        </row>
        <row r="10772">
          <cell r="A10772"/>
          <cell r="B10772"/>
          <cell r="C10772"/>
          <cell r="D10772"/>
          <cell r="E10772"/>
        </row>
        <row r="10773">
          <cell r="A10773"/>
          <cell r="B10773"/>
          <cell r="C10773"/>
          <cell r="D10773"/>
          <cell r="E10773"/>
        </row>
        <row r="10774">
          <cell r="A10774"/>
          <cell r="B10774"/>
          <cell r="C10774"/>
          <cell r="D10774"/>
          <cell r="E10774"/>
        </row>
        <row r="10775">
          <cell r="A10775"/>
          <cell r="B10775"/>
          <cell r="C10775"/>
          <cell r="D10775"/>
          <cell r="E10775"/>
        </row>
        <row r="10776">
          <cell r="A10776"/>
          <cell r="B10776"/>
          <cell r="C10776"/>
          <cell r="D10776"/>
          <cell r="E10776"/>
        </row>
        <row r="10777">
          <cell r="A10777"/>
          <cell r="B10777"/>
          <cell r="C10777"/>
          <cell r="D10777"/>
          <cell r="E10777"/>
        </row>
        <row r="10778">
          <cell r="A10778"/>
          <cell r="B10778"/>
          <cell r="C10778"/>
          <cell r="D10778"/>
          <cell r="E10778"/>
        </row>
        <row r="10779">
          <cell r="A10779"/>
          <cell r="B10779"/>
          <cell r="C10779"/>
          <cell r="D10779"/>
          <cell r="E10779"/>
        </row>
        <row r="10780">
          <cell r="A10780"/>
          <cell r="B10780"/>
          <cell r="C10780"/>
          <cell r="D10780"/>
          <cell r="E10780"/>
        </row>
        <row r="10781">
          <cell r="A10781"/>
          <cell r="B10781"/>
          <cell r="C10781"/>
          <cell r="D10781"/>
          <cell r="E10781"/>
        </row>
        <row r="10782">
          <cell r="A10782"/>
          <cell r="B10782"/>
          <cell r="C10782"/>
          <cell r="D10782"/>
          <cell r="E10782"/>
        </row>
        <row r="10783">
          <cell r="A10783"/>
          <cell r="B10783"/>
          <cell r="C10783"/>
          <cell r="D10783"/>
          <cell r="E10783"/>
        </row>
        <row r="10784">
          <cell r="A10784"/>
          <cell r="B10784"/>
          <cell r="C10784"/>
          <cell r="D10784"/>
          <cell r="E10784"/>
        </row>
        <row r="10785">
          <cell r="A10785"/>
          <cell r="B10785"/>
          <cell r="C10785"/>
          <cell r="D10785"/>
          <cell r="E10785"/>
        </row>
        <row r="10786">
          <cell r="A10786"/>
          <cell r="B10786"/>
          <cell r="C10786"/>
          <cell r="D10786"/>
          <cell r="E10786"/>
        </row>
        <row r="10787">
          <cell r="A10787"/>
          <cell r="B10787"/>
          <cell r="C10787"/>
          <cell r="D10787"/>
          <cell r="E10787"/>
        </row>
        <row r="10788">
          <cell r="A10788"/>
          <cell r="B10788"/>
          <cell r="C10788"/>
          <cell r="D10788"/>
          <cell r="E10788"/>
        </row>
        <row r="10789">
          <cell r="A10789"/>
          <cell r="B10789"/>
          <cell r="C10789"/>
          <cell r="D10789"/>
          <cell r="E10789"/>
        </row>
        <row r="10790">
          <cell r="A10790"/>
          <cell r="B10790"/>
          <cell r="C10790"/>
          <cell r="D10790"/>
          <cell r="E10790"/>
        </row>
        <row r="10791">
          <cell r="A10791"/>
          <cell r="B10791"/>
          <cell r="C10791"/>
          <cell r="D10791"/>
          <cell r="E10791"/>
        </row>
        <row r="10792">
          <cell r="A10792"/>
          <cell r="B10792"/>
          <cell r="C10792"/>
          <cell r="D10792"/>
          <cell r="E10792"/>
        </row>
        <row r="10793">
          <cell r="A10793"/>
          <cell r="B10793"/>
          <cell r="C10793"/>
          <cell r="D10793"/>
          <cell r="E10793"/>
        </row>
        <row r="10794">
          <cell r="A10794"/>
          <cell r="B10794"/>
          <cell r="C10794"/>
          <cell r="D10794"/>
          <cell r="E10794"/>
        </row>
        <row r="10795">
          <cell r="A10795"/>
          <cell r="B10795"/>
          <cell r="C10795"/>
          <cell r="D10795"/>
          <cell r="E10795"/>
        </row>
        <row r="10796">
          <cell r="A10796"/>
          <cell r="B10796"/>
          <cell r="C10796"/>
          <cell r="D10796"/>
          <cell r="E10796"/>
        </row>
        <row r="10797">
          <cell r="A10797"/>
          <cell r="B10797"/>
          <cell r="C10797"/>
          <cell r="D10797"/>
          <cell r="E10797"/>
        </row>
        <row r="10798">
          <cell r="A10798"/>
          <cell r="B10798"/>
          <cell r="C10798"/>
          <cell r="D10798"/>
          <cell r="E10798"/>
        </row>
        <row r="10799">
          <cell r="A10799"/>
          <cell r="B10799"/>
          <cell r="C10799"/>
          <cell r="D10799"/>
          <cell r="E10799"/>
        </row>
        <row r="10800">
          <cell r="A10800"/>
          <cell r="B10800"/>
          <cell r="C10800"/>
          <cell r="D10800"/>
          <cell r="E10800"/>
        </row>
        <row r="10801">
          <cell r="A10801"/>
          <cell r="B10801"/>
          <cell r="C10801"/>
          <cell r="D10801"/>
          <cell r="E10801"/>
        </row>
        <row r="10802">
          <cell r="A10802"/>
          <cell r="B10802"/>
          <cell r="C10802"/>
          <cell r="D10802"/>
          <cell r="E10802"/>
        </row>
        <row r="10803">
          <cell r="A10803"/>
          <cell r="B10803"/>
          <cell r="C10803"/>
          <cell r="D10803"/>
          <cell r="E10803"/>
        </row>
        <row r="10804">
          <cell r="A10804"/>
          <cell r="B10804"/>
          <cell r="C10804"/>
          <cell r="D10804"/>
          <cell r="E10804"/>
        </row>
        <row r="10805">
          <cell r="A10805"/>
          <cell r="B10805"/>
          <cell r="C10805"/>
          <cell r="D10805"/>
          <cell r="E10805"/>
        </row>
        <row r="10806">
          <cell r="A10806"/>
          <cell r="B10806"/>
          <cell r="C10806"/>
          <cell r="D10806"/>
          <cell r="E10806"/>
        </row>
        <row r="10807">
          <cell r="A10807"/>
          <cell r="B10807"/>
          <cell r="C10807"/>
          <cell r="D10807"/>
          <cell r="E10807"/>
        </row>
        <row r="10808">
          <cell r="A10808"/>
          <cell r="B10808"/>
          <cell r="C10808"/>
          <cell r="D10808"/>
          <cell r="E10808"/>
        </row>
        <row r="10809">
          <cell r="A10809"/>
          <cell r="B10809"/>
          <cell r="C10809"/>
          <cell r="D10809"/>
          <cell r="E10809"/>
        </row>
        <row r="10810">
          <cell r="A10810"/>
          <cell r="B10810"/>
          <cell r="C10810"/>
          <cell r="D10810"/>
          <cell r="E10810"/>
        </row>
        <row r="10811">
          <cell r="A10811"/>
          <cell r="B10811"/>
          <cell r="C10811"/>
          <cell r="D10811"/>
          <cell r="E10811"/>
        </row>
        <row r="10812">
          <cell r="A10812"/>
          <cell r="B10812"/>
          <cell r="C10812"/>
          <cell r="D10812"/>
          <cell r="E10812"/>
        </row>
        <row r="10813">
          <cell r="A10813"/>
          <cell r="B10813"/>
          <cell r="C10813"/>
          <cell r="D10813"/>
          <cell r="E10813"/>
        </row>
        <row r="10814">
          <cell r="A10814"/>
          <cell r="B10814"/>
          <cell r="C10814"/>
          <cell r="D10814"/>
          <cell r="E10814"/>
        </row>
        <row r="10815">
          <cell r="A10815"/>
          <cell r="B10815"/>
          <cell r="C10815"/>
          <cell r="D10815"/>
          <cell r="E10815"/>
        </row>
        <row r="10816">
          <cell r="A10816"/>
          <cell r="B10816"/>
          <cell r="C10816"/>
          <cell r="D10816"/>
          <cell r="E10816"/>
        </row>
        <row r="10817">
          <cell r="A10817"/>
          <cell r="B10817"/>
          <cell r="C10817"/>
          <cell r="D10817"/>
          <cell r="E10817"/>
        </row>
        <row r="10818">
          <cell r="A10818"/>
          <cell r="B10818"/>
          <cell r="C10818"/>
          <cell r="D10818"/>
          <cell r="E10818"/>
        </row>
        <row r="10819">
          <cell r="A10819"/>
          <cell r="B10819"/>
          <cell r="C10819"/>
          <cell r="D10819"/>
          <cell r="E10819"/>
        </row>
        <row r="10820">
          <cell r="A10820"/>
          <cell r="B10820"/>
          <cell r="C10820"/>
          <cell r="D10820"/>
          <cell r="E10820"/>
        </row>
        <row r="10821">
          <cell r="A10821"/>
          <cell r="B10821"/>
          <cell r="C10821"/>
          <cell r="D10821"/>
          <cell r="E10821"/>
        </row>
        <row r="10822">
          <cell r="A10822"/>
          <cell r="B10822"/>
          <cell r="C10822"/>
          <cell r="D10822"/>
          <cell r="E10822"/>
        </row>
        <row r="10823">
          <cell r="A10823"/>
          <cell r="B10823"/>
          <cell r="C10823"/>
          <cell r="D10823"/>
          <cell r="E10823"/>
        </row>
        <row r="10824">
          <cell r="A10824"/>
          <cell r="B10824"/>
          <cell r="C10824"/>
          <cell r="D10824"/>
          <cell r="E10824"/>
        </row>
        <row r="10825">
          <cell r="A10825"/>
          <cell r="B10825"/>
          <cell r="C10825"/>
          <cell r="D10825"/>
          <cell r="E10825"/>
        </row>
        <row r="10826">
          <cell r="A10826"/>
          <cell r="B10826"/>
          <cell r="C10826"/>
          <cell r="D10826"/>
          <cell r="E10826"/>
        </row>
        <row r="10827">
          <cell r="A10827"/>
          <cell r="B10827"/>
          <cell r="C10827"/>
          <cell r="D10827"/>
          <cell r="E10827"/>
        </row>
        <row r="10828">
          <cell r="A10828"/>
          <cell r="B10828"/>
          <cell r="C10828"/>
          <cell r="D10828"/>
          <cell r="E10828"/>
        </row>
        <row r="10829">
          <cell r="A10829"/>
          <cell r="B10829"/>
          <cell r="C10829"/>
          <cell r="D10829"/>
          <cell r="E10829"/>
        </row>
        <row r="10830">
          <cell r="A10830"/>
          <cell r="B10830"/>
          <cell r="C10830"/>
          <cell r="D10830"/>
          <cell r="E10830"/>
        </row>
        <row r="10831">
          <cell r="A10831"/>
          <cell r="B10831"/>
          <cell r="C10831"/>
          <cell r="D10831"/>
          <cell r="E10831"/>
        </row>
        <row r="10832">
          <cell r="A10832"/>
          <cell r="B10832"/>
          <cell r="C10832"/>
          <cell r="D10832"/>
          <cell r="E10832"/>
        </row>
        <row r="10833">
          <cell r="A10833"/>
          <cell r="B10833"/>
          <cell r="C10833"/>
          <cell r="D10833"/>
          <cell r="E10833"/>
        </row>
        <row r="10834">
          <cell r="A10834"/>
          <cell r="B10834"/>
          <cell r="C10834"/>
          <cell r="D10834"/>
          <cell r="E10834"/>
        </row>
        <row r="10835">
          <cell r="A10835"/>
          <cell r="B10835"/>
          <cell r="C10835"/>
          <cell r="D10835"/>
          <cell r="E10835"/>
        </row>
        <row r="10836">
          <cell r="A10836"/>
          <cell r="B10836"/>
          <cell r="C10836"/>
          <cell r="D10836"/>
          <cell r="E10836"/>
        </row>
        <row r="10837">
          <cell r="A10837"/>
          <cell r="B10837"/>
          <cell r="C10837"/>
          <cell r="D10837"/>
          <cell r="E10837"/>
        </row>
        <row r="10838">
          <cell r="A10838"/>
          <cell r="B10838"/>
          <cell r="C10838"/>
          <cell r="D10838"/>
          <cell r="E10838"/>
        </row>
        <row r="10839">
          <cell r="A10839"/>
          <cell r="B10839"/>
          <cell r="C10839"/>
          <cell r="D10839"/>
          <cell r="E10839"/>
        </row>
        <row r="10840">
          <cell r="A10840"/>
          <cell r="B10840"/>
          <cell r="C10840"/>
          <cell r="D10840"/>
          <cell r="E10840"/>
        </row>
        <row r="10841">
          <cell r="A10841"/>
          <cell r="B10841"/>
          <cell r="C10841"/>
          <cell r="D10841"/>
          <cell r="E10841"/>
        </row>
        <row r="10842">
          <cell r="A10842"/>
          <cell r="B10842"/>
          <cell r="C10842"/>
          <cell r="D10842"/>
          <cell r="E10842"/>
        </row>
        <row r="10843">
          <cell r="A10843"/>
          <cell r="B10843"/>
          <cell r="C10843"/>
          <cell r="D10843"/>
          <cell r="E10843"/>
        </row>
        <row r="10844">
          <cell r="A10844"/>
          <cell r="B10844"/>
          <cell r="C10844"/>
          <cell r="D10844"/>
          <cell r="E10844"/>
        </row>
        <row r="10845">
          <cell r="A10845"/>
          <cell r="B10845"/>
          <cell r="C10845"/>
          <cell r="D10845"/>
          <cell r="E10845"/>
        </row>
        <row r="10846">
          <cell r="A10846"/>
          <cell r="B10846"/>
          <cell r="C10846"/>
          <cell r="D10846"/>
          <cell r="E10846"/>
        </row>
        <row r="10847">
          <cell r="A10847"/>
          <cell r="B10847"/>
          <cell r="C10847"/>
          <cell r="D10847"/>
          <cell r="E10847"/>
        </row>
        <row r="10848">
          <cell r="A10848"/>
          <cell r="B10848"/>
          <cell r="C10848"/>
          <cell r="D10848"/>
          <cell r="E10848"/>
        </row>
        <row r="10849">
          <cell r="A10849"/>
          <cell r="B10849"/>
          <cell r="C10849"/>
          <cell r="D10849"/>
          <cell r="E10849"/>
        </row>
        <row r="10850">
          <cell r="A10850"/>
          <cell r="B10850"/>
          <cell r="C10850"/>
          <cell r="D10850"/>
          <cell r="E10850"/>
        </row>
        <row r="10851">
          <cell r="A10851"/>
          <cell r="B10851"/>
          <cell r="C10851"/>
          <cell r="D10851"/>
          <cell r="E10851"/>
        </row>
        <row r="10852">
          <cell r="A10852"/>
          <cell r="B10852"/>
          <cell r="C10852"/>
          <cell r="D10852"/>
          <cell r="E10852"/>
        </row>
        <row r="10853">
          <cell r="A10853"/>
          <cell r="B10853"/>
          <cell r="C10853"/>
          <cell r="D10853"/>
          <cell r="E10853"/>
        </row>
        <row r="10854">
          <cell r="A10854"/>
          <cell r="B10854"/>
          <cell r="C10854"/>
          <cell r="D10854"/>
          <cell r="E10854"/>
        </row>
        <row r="10855">
          <cell r="A10855"/>
          <cell r="B10855"/>
          <cell r="C10855"/>
          <cell r="D10855"/>
          <cell r="E10855"/>
        </row>
        <row r="10856">
          <cell r="A10856"/>
          <cell r="B10856"/>
          <cell r="C10856"/>
          <cell r="D10856"/>
          <cell r="E10856"/>
        </row>
        <row r="10857">
          <cell r="A10857"/>
          <cell r="B10857"/>
          <cell r="C10857"/>
          <cell r="D10857"/>
          <cell r="E10857"/>
        </row>
        <row r="10858">
          <cell r="A10858"/>
          <cell r="B10858"/>
          <cell r="C10858"/>
          <cell r="D10858"/>
          <cell r="E10858"/>
        </row>
        <row r="10859">
          <cell r="A10859"/>
          <cell r="B10859"/>
          <cell r="C10859"/>
          <cell r="D10859"/>
          <cell r="E10859"/>
        </row>
        <row r="10860">
          <cell r="A10860"/>
          <cell r="B10860"/>
          <cell r="C10860"/>
          <cell r="D10860"/>
          <cell r="E10860"/>
        </row>
        <row r="10861">
          <cell r="A10861"/>
          <cell r="B10861"/>
          <cell r="C10861"/>
          <cell r="D10861"/>
          <cell r="E10861"/>
        </row>
        <row r="10862">
          <cell r="A10862"/>
          <cell r="B10862"/>
          <cell r="C10862"/>
          <cell r="D10862"/>
          <cell r="E10862"/>
        </row>
        <row r="10863">
          <cell r="A10863"/>
          <cell r="B10863"/>
          <cell r="C10863"/>
          <cell r="D10863"/>
          <cell r="E10863"/>
        </row>
        <row r="10864">
          <cell r="A10864"/>
          <cell r="B10864"/>
          <cell r="C10864"/>
          <cell r="D10864"/>
          <cell r="E10864"/>
        </row>
        <row r="10865">
          <cell r="A10865"/>
          <cell r="B10865"/>
          <cell r="C10865"/>
          <cell r="D10865"/>
          <cell r="E10865"/>
        </row>
        <row r="10866">
          <cell r="A10866"/>
          <cell r="B10866"/>
          <cell r="C10866"/>
          <cell r="D10866"/>
          <cell r="E10866"/>
        </row>
        <row r="10867">
          <cell r="A10867"/>
          <cell r="B10867"/>
          <cell r="C10867"/>
          <cell r="D10867"/>
          <cell r="E10867"/>
        </row>
        <row r="10868">
          <cell r="A10868"/>
          <cell r="B10868"/>
          <cell r="C10868"/>
          <cell r="D10868"/>
          <cell r="E10868"/>
        </row>
        <row r="10869">
          <cell r="A10869"/>
          <cell r="B10869"/>
          <cell r="C10869"/>
          <cell r="D10869"/>
          <cell r="E10869"/>
        </row>
        <row r="10870">
          <cell r="A10870"/>
          <cell r="B10870"/>
          <cell r="C10870"/>
          <cell r="D10870"/>
          <cell r="E10870"/>
        </row>
        <row r="10871">
          <cell r="A10871"/>
          <cell r="B10871"/>
          <cell r="C10871"/>
          <cell r="D10871"/>
          <cell r="E10871"/>
        </row>
        <row r="10872">
          <cell r="A10872"/>
          <cell r="B10872"/>
          <cell r="C10872"/>
          <cell r="D10872"/>
          <cell r="E10872"/>
        </row>
        <row r="10873">
          <cell r="A10873"/>
          <cell r="B10873"/>
          <cell r="C10873"/>
          <cell r="D10873"/>
          <cell r="E10873"/>
        </row>
        <row r="10874">
          <cell r="A10874"/>
          <cell r="B10874"/>
          <cell r="C10874"/>
          <cell r="D10874"/>
          <cell r="E10874"/>
        </row>
        <row r="10875">
          <cell r="A10875"/>
          <cell r="B10875"/>
          <cell r="C10875"/>
          <cell r="D10875"/>
          <cell r="E10875"/>
        </row>
        <row r="10876">
          <cell r="A10876"/>
          <cell r="B10876"/>
          <cell r="C10876"/>
          <cell r="D10876"/>
          <cell r="E10876"/>
        </row>
        <row r="10877">
          <cell r="A10877"/>
          <cell r="B10877"/>
          <cell r="C10877"/>
          <cell r="D10877"/>
          <cell r="E10877"/>
        </row>
        <row r="10878">
          <cell r="A10878"/>
          <cell r="B10878"/>
          <cell r="C10878"/>
          <cell r="D10878"/>
          <cell r="E10878"/>
        </row>
        <row r="10879">
          <cell r="A10879"/>
          <cell r="B10879"/>
          <cell r="C10879"/>
          <cell r="D10879"/>
          <cell r="E10879"/>
        </row>
        <row r="10880">
          <cell r="A10880"/>
          <cell r="B10880"/>
          <cell r="C10880"/>
          <cell r="D10880"/>
          <cell r="E10880"/>
        </row>
        <row r="10881">
          <cell r="A10881"/>
          <cell r="B10881"/>
          <cell r="C10881"/>
          <cell r="D10881"/>
          <cell r="E10881"/>
        </row>
        <row r="10882">
          <cell r="A10882"/>
          <cell r="B10882"/>
          <cell r="C10882"/>
          <cell r="D10882"/>
          <cell r="E10882"/>
        </row>
        <row r="10883">
          <cell r="A10883"/>
          <cell r="B10883"/>
          <cell r="C10883"/>
          <cell r="D10883"/>
          <cell r="E10883"/>
        </row>
        <row r="10884">
          <cell r="A10884"/>
          <cell r="B10884"/>
          <cell r="C10884"/>
          <cell r="D10884"/>
          <cell r="E10884"/>
        </row>
        <row r="10885">
          <cell r="A10885"/>
          <cell r="B10885"/>
          <cell r="C10885"/>
          <cell r="D10885"/>
          <cell r="E10885"/>
        </row>
        <row r="10886">
          <cell r="A10886"/>
          <cell r="B10886"/>
          <cell r="C10886"/>
          <cell r="D10886"/>
          <cell r="E10886"/>
        </row>
        <row r="10887">
          <cell r="A10887"/>
          <cell r="B10887"/>
          <cell r="C10887"/>
          <cell r="D10887"/>
          <cell r="E10887"/>
        </row>
        <row r="10888">
          <cell r="A10888"/>
          <cell r="B10888"/>
          <cell r="C10888"/>
          <cell r="D10888"/>
          <cell r="E10888"/>
        </row>
        <row r="10889">
          <cell r="A10889"/>
          <cell r="B10889"/>
          <cell r="C10889"/>
          <cell r="D10889"/>
          <cell r="E10889"/>
        </row>
        <row r="10890">
          <cell r="A10890"/>
          <cell r="B10890"/>
          <cell r="C10890"/>
          <cell r="D10890"/>
          <cell r="E10890"/>
        </row>
        <row r="10891">
          <cell r="A10891"/>
          <cell r="B10891"/>
          <cell r="C10891"/>
          <cell r="D10891"/>
          <cell r="E10891"/>
        </row>
        <row r="10892">
          <cell r="A10892"/>
          <cell r="B10892"/>
          <cell r="C10892"/>
          <cell r="D10892"/>
          <cell r="E10892"/>
        </row>
        <row r="10893">
          <cell r="A10893"/>
          <cell r="B10893"/>
          <cell r="C10893"/>
          <cell r="D10893"/>
          <cell r="E10893"/>
        </row>
        <row r="10894">
          <cell r="A10894"/>
          <cell r="B10894"/>
          <cell r="C10894"/>
          <cell r="D10894"/>
          <cell r="E10894"/>
        </row>
        <row r="10895">
          <cell r="A10895"/>
          <cell r="B10895"/>
          <cell r="C10895"/>
          <cell r="D10895"/>
          <cell r="E10895"/>
        </row>
        <row r="10896">
          <cell r="A10896"/>
          <cell r="B10896"/>
          <cell r="C10896"/>
          <cell r="D10896"/>
          <cell r="E10896"/>
        </row>
        <row r="10897">
          <cell r="A10897"/>
          <cell r="B10897"/>
          <cell r="C10897"/>
          <cell r="D10897"/>
          <cell r="E10897"/>
        </row>
        <row r="10898">
          <cell r="A10898"/>
          <cell r="B10898"/>
          <cell r="C10898"/>
          <cell r="D10898"/>
          <cell r="E10898"/>
        </row>
        <row r="10899">
          <cell r="A10899"/>
          <cell r="B10899"/>
          <cell r="C10899"/>
          <cell r="D10899"/>
          <cell r="E10899"/>
        </row>
        <row r="10900">
          <cell r="A10900"/>
          <cell r="B10900"/>
          <cell r="C10900"/>
          <cell r="D10900"/>
          <cell r="E10900"/>
        </row>
        <row r="10901">
          <cell r="A10901"/>
          <cell r="B10901"/>
          <cell r="C10901"/>
          <cell r="D10901"/>
          <cell r="E10901"/>
        </row>
        <row r="10902">
          <cell r="A10902"/>
          <cell r="B10902"/>
          <cell r="C10902"/>
          <cell r="D10902"/>
          <cell r="E10902"/>
        </row>
        <row r="10903">
          <cell r="A10903"/>
          <cell r="B10903"/>
          <cell r="C10903"/>
          <cell r="D10903"/>
          <cell r="E10903"/>
        </row>
        <row r="10904">
          <cell r="A10904"/>
          <cell r="B10904"/>
          <cell r="C10904"/>
          <cell r="D10904"/>
          <cell r="E10904"/>
        </row>
        <row r="10905">
          <cell r="A10905"/>
          <cell r="B10905"/>
          <cell r="C10905"/>
          <cell r="D10905"/>
          <cell r="E10905"/>
        </row>
        <row r="10906">
          <cell r="A10906"/>
          <cell r="B10906"/>
          <cell r="C10906"/>
          <cell r="D10906"/>
          <cell r="E10906"/>
        </row>
        <row r="10907">
          <cell r="A10907"/>
          <cell r="B10907"/>
          <cell r="C10907"/>
          <cell r="D10907"/>
          <cell r="E10907"/>
        </row>
        <row r="10908">
          <cell r="A10908"/>
          <cell r="B10908"/>
          <cell r="C10908"/>
          <cell r="D10908"/>
          <cell r="E10908"/>
        </row>
        <row r="10909">
          <cell r="A10909"/>
          <cell r="B10909"/>
          <cell r="C10909"/>
          <cell r="D10909"/>
          <cell r="E10909"/>
        </row>
        <row r="10910">
          <cell r="A10910"/>
          <cell r="B10910"/>
          <cell r="C10910"/>
          <cell r="D10910"/>
          <cell r="E10910"/>
        </row>
        <row r="10911">
          <cell r="A10911"/>
          <cell r="B10911"/>
          <cell r="C10911"/>
          <cell r="D10911"/>
          <cell r="E10911"/>
        </row>
        <row r="10912">
          <cell r="A10912"/>
          <cell r="B10912"/>
          <cell r="C10912"/>
          <cell r="D10912"/>
          <cell r="E10912"/>
        </row>
        <row r="10913">
          <cell r="A10913"/>
          <cell r="B10913"/>
          <cell r="C10913"/>
          <cell r="D10913"/>
          <cell r="E10913"/>
        </row>
        <row r="10914">
          <cell r="A10914"/>
          <cell r="B10914"/>
          <cell r="C10914"/>
          <cell r="D10914"/>
          <cell r="E10914"/>
        </row>
        <row r="10915">
          <cell r="A10915"/>
          <cell r="B10915"/>
          <cell r="C10915"/>
          <cell r="D10915"/>
          <cell r="E10915"/>
        </row>
        <row r="10916">
          <cell r="A10916"/>
          <cell r="B10916"/>
          <cell r="C10916"/>
          <cell r="D10916"/>
          <cell r="E10916"/>
        </row>
        <row r="10917">
          <cell r="A10917"/>
          <cell r="B10917"/>
          <cell r="C10917"/>
          <cell r="D10917"/>
          <cell r="E10917"/>
        </row>
        <row r="10918">
          <cell r="A10918"/>
          <cell r="B10918"/>
          <cell r="C10918"/>
          <cell r="D10918"/>
          <cell r="E10918"/>
        </row>
        <row r="10919">
          <cell r="A10919"/>
          <cell r="B10919"/>
          <cell r="C10919"/>
          <cell r="D10919"/>
          <cell r="E10919"/>
        </row>
        <row r="10920">
          <cell r="A10920"/>
          <cell r="B10920"/>
          <cell r="C10920"/>
          <cell r="D10920"/>
          <cell r="E10920"/>
        </row>
        <row r="10921">
          <cell r="A10921"/>
          <cell r="B10921"/>
          <cell r="C10921"/>
          <cell r="D10921"/>
          <cell r="E10921"/>
        </row>
        <row r="10922">
          <cell r="A10922"/>
          <cell r="B10922"/>
          <cell r="C10922"/>
          <cell r="D10922"/>
          <cell r="E10922"/>
        </row>
        <row r="10923">
          <cell r="A10923"/>
          <cell r="B10923"/>
          <cell r="C10923"/>
          <cell r="D10923"/>
          <cell r="E10923"/>
        </row>
        <row r="10924">
          <cell r="A10924"/>
          <cell r="B10924"/>
          <cell r="C10924"/>
          <cell r="D10924"/>
          <cell r="E10924"/>
        </row>
        <row r="10925">
          <cell r="A10925"/>
          <cell r="B10925"/>
          <cell r="C10925"/>
          <cell r="D10925"/>
          <cell r="E10925"/>
        </row>
        <row r="10926">
          <cell r="A10926"/>
          <cell r="B10926"/>
          <cell r="C10926"/>
          <cell r="D10926"/>
          <cell r="E10926"/>
        </row>
        <row r="10927">
          <cell r="A10927"/>
          <cell r="B10927"/>
          <cell r="C10927"/>
          <cell r="D10927"/>
          <cell r="E10927"/>
        </row>
        <row r="10928">
          <cell r="A10928"/>
          <cell r="B10928"/>
          <cell r="C10928"/>
          <cell r="D10928"/>
          <cell r="E10928"/>
        </row>
        <row r="10929">
          <cell r="A10929"/>
          <cell r="B10929"/>
          <cell r="C10929"/>
          <cell r="D10929"/>
          <cell r="E10929"/>
        </row>
        <row r="10930">
          <cell r="A10930"/>
          <cell r="B10930"/>
          <cell r="C10930"/>
          <cell r="D10930"/>
          <cell r="E10930"/>
        </row>
        <row r="10931">
          <cell r="A10931"/>
          <cell r="B10931"/>
          <cell r="C10931"/>
          <cell r="D10931"/>
          <cell r="E10931"/>
        </row>
        <row r="10932">
          <cell r="A10932"/>
          <cell r="B10932"/>
          <cell r="C10932"/>
          <cell r="D10932"/>
          <cell r="E10932"/>
        </row>
        <row r="10933">
          <cell r="A10933"/>
          <cell r="B10933"/>
          <cell r="C10933"/>
          <cell r="D10933"/>
          <cell r="E10933"/>
        </row>
        <row r="10934">
          <cell r="A10934"/>
          <cell r="B10934"/>
          <cell r="C10934"/>
          <cell r="D10934"/>
          <cell r="E10934"/>
        </row>
        <row r="10935">
          <cell r="A10935"/>
          <cell r="B10935"/>
          <cell r="C10935"/>
          <cell r="D10935"/>
          <cell r="E10935"/>
        </row>
        <row r="10936">
          <cell r="A10936"/>
          <cell r="B10936"/>
          <cell r="C10936"/>
          <cell r="D10936"/>
          <cell r="E10936"/>
        </row>
        <row r="10937">
          <cell r="A10937"/>
          <cell r="B10937"/>
          <cell r="C10937"/>
          <cell r="D10937"/>
          <cell r="E10937"/>
        </row>
        <row r="10938">
          <cell r="A10938"/>
          <cell r="B10938"/>
          <cell r="C10938"/>
          <cell r="D10938"/>
          <cell r="E10938"/>
        </row>
        <row r="10939">
          <cell r="A10939"/>
          <cell r="B10939"/>
          <cell r="C10939"/>
          <cell r="D10939"/>
          <cell r="E10939"/>
        </row>
        <row r="10940">
          <cell r="A10940"/>
          <cell r="B10940"/>
          <cell r="C10940"/>
          <cell r="D10940"/>
          <cell r="E10940"/>
        </row>
        <row r="10941">
          <cell r="A10941"/>
          <cell r="B10941"/>
          <cell r="C10941"/>
          <cell r="D10941"/>
          <cell r="E10941"/>
        </row>
        <row r="10942">
          <cell r="A10942"/>
          <cell r="B10942"/>
          <cell r="C10942"/>
          <cell r="D10942"/>
          <cell r="E10942"/>
        </row>
        <row r="10943">
          <cell r="A10943"/>
          <cell r="B10943"/>
          <cell r="C10943"/>
          <cell r="D10943"/>
          <cell r="E10943"/>
        </row>
        <row r="10944">
          <cell r="A10944"/>
          <cell r="B10944"/>
          <cell r="C10944"/>
          <cell r="D10944"/>
          <cell r="E10944"/>
        </row>
        <row r="10945">
          <cell r="A10945"/>
          <cell r="B10945"/>
          <cell r="C10945"/>
          <cell r="D10945"/>
          <cell r="E10945"/>
        </row>
        <row r="10946">
          <cell r="A10946"/>
          <cell r="B10946"/>
          <cell r="C10946"/>
          <cell r="D10946"/>
          <cell r="E10946"/>
        </row>
        <row r="10947">
          <cell r="A10947"/>
          <cell r="B10947"/>
          <cell r="C10947"/>
          <cell r="D10947"/>
          <cell r="E10947"/>
        </row>
        <row r="10948">
          <cell r="A10948"/>
          <cell r="B10948"/>
          <cell r="C10948"/>
          <cell r="D10948"/>
          <cell r="E10948"/>
        </row>
        <row r="10949">
          <cell r="A10949"/>
          <cell r="B10949"/>
          <cell r="C10949"/>
          <cell r="D10949"/>
          <cell r="E10949"/>
        </row>
        <row r="10950">
          <cell r="A10950"/>
          <cell r="B10950"/>
          <cell r="C10950"/>
          <cell r="D10950"/>
          <cell r="E10950"/>
        </row>
        <row r="10951">
          <cell r="A10951"/>
          <cell r="B10951"/>
          <cell r="C10951"/>
          <cell r="D10951"/>
          <cell r="E10951"/>
        </row>
        <row r="10952">
          <cell r="A10952"/>
          <cell r="B10952"/>
          <cell r="C10952"/>
          <cell r="D10952"/>
          <cell r="E10952"/>
        </row>
        <row r="10953">
          <cell r="A10953"/>
          <cell r="B10953"/>
          <cell r="C10953"/>
          <cell r="D10953"/>
          <cell r="E10953"/>
        </row>
        <row r="10954">
          <cell r="A10954"/>
          <cell r="B10954"/>
          <cell r="C10954"/>
          <cell r="D10954"/>
          <cell r="E10954"/>
        </row>
        <row r="10955">
          <cell r="A10955"/>
          <cell r="B10955"/>
          <cell r="C10955"/>
          <cell r="D10955"/>
          <cell r="E10955"/>
        </row>
        <row r="10956">
          <cell r="A10956"/>
          <cell r="B10956"/>
          <cell r="C10956"/>
          <cell r="D10956"/>
          <cell r="E10956"/>
        </row>
        <row r="10957">
          <cell r="A10957"/>
          <cell r="B10957"/>
          <cell r="C10957"/>
          <cell r="D10957"/>
          <cell r="E10957"/>
        </row>
        <row r="10958">
          <cell r="A10958"/>
          <cell r="B10958"/>
          <cell r="C10958"/>
          <cell r="D10958"/>
          <cell r="E10958"/>
        </row>
        <row r="10959">
          <cell r="A10959"/>
          <cell r="B10959"/>
          <cell r="C10959"/>
          <cell r="D10959"/>
          <cell r="E10959"/>
        </row>
        <row r="10960">
          <cell r="A10960"/>
          <cell r="B10960"/>
          <cell r="C10960"/>
          <cell r="D10960"/>
          <cell r="E10960"/>
        </row>
        <row r="10961">
          <cell r="A10961"/>
          <cell r="B10961"/>
          <cell r="C10961"/>
          <cell r="D10961"/>
          <cell r="E10961"/>
        </row>
        <row r="10962">
          <cell r="A10962"/>
          <cell r="B10962"/>
          <cell r="C10962"/>
          <cell r="D10962"/>
          <cell r="E10962"/>
        </row>
        <row r="10963">
          <cell r="A10963"/>
          <cell r="B10963"/>
          <cell r="C10963"/>
          <cell r="D10963"/>
          <cell r="E10963"/>
        </row>
        <row r="10964">
          <cell r="A10964"/>
          <cell r="B10964"/>
          <cell r="C10964"/>
          <cell r="D10964"/>
          <cell r="E10964"/>
        </row>
        <row r="10965">
          <cell r="A10965"/>
          <cell r="B10965"/>
          <cell r="C10965"/>
          <cell r="D10965"/>
          <cell r="E10965"/>
        </row>
        <row r="10966">
          <cell r="A10966"/>
          <cell r="B10966"/>
          <cell r="C10966"/>
          <cell r="D10966"/>
          <cell r="E10966"/>
        </row>
        <row r="10967">
          <cell r="A10967"/>
          <cell r="B10967"/>
          <cell r="C10967"/>
          <cell r="D10967"/>
          <cell r="E10967"/>
        </row>
        <row r="10968">
          <cell r="A10968"/>
          <cell r="B10968"/>
          <cell r="C10968"/>
          <cell r="D10968"/>
          <cell r="E10968"/>
        </row>
        <row r="10969">
          <cell r="A10969"/>
          <cell r="B10969"/>
          <cell r="C10969"/>
          <cell r="D10969"/>
          <cell r="E10969"/>
        </row>
        <row r="10970">
          <cell r="A10970"/>
          <cell r="B10970"/>
          <cell r="C10970"/>
          <cell r="D10970"/>
          <cell r="E10970"/>
        </row>
        <row r="10971">
          <cell r="A10971"/>
          <cell r="B10971"/>
          <cell r="C10971"/>
          <cell r="D10971"/>
          <cell r="E10971"/>
        </row>
        <row r="10972">
          <cell r="A10972"/>
          <cell r="B10972"/>
          <cell r="C10972"/>
          <cell r="D10972"/>
          <cell r="E10972"/>
        </row>
        <row r="10973">
          <cell r="A10973"/>
          <cell r="B10973"/>
          <cell r="C10973"/>
          <cell r="D10973"/>
          <cell r="E10973"/>
        </row>
        <row r="10974">
          <cell r="A10974"/>
          <cell r="B10974"/>
          <cell r="C10974"/>
          <cell r="D10974"/>
          <cell r="E10974"/>
        </row>
        <row r="10975">
          <cell r="A10975"/>
          <cell r="B10975"/>
          <cell r="C10975"/>
          <cell r="D10975"/>
          <cell r="E10975"/>
        </row>
        <row r="10976">
          <cell r="A10976"/>
          <cell r="B10976"/>
          <cell r="C10976"/>
          <cell r="D10976"/>
          <cell r="E10976"/>
        </row>
        <row r="10977">
          <cell r="A10977"/>
          <cell r="B10977"/>
          <cell r="C10977"/>
          <cell r="D10977"/>
          <cell r="E10977"/>
        </row>
        <row r="10978">
          <cell r="A10978"/>
          <cell r="B10978"/>
          <cell r="C10978"/>
          <cell r="D10978"/>
          <cell r="E10978"/>
        </row>
        <row r="10979">
          <cell r="A10979"/>
          <cell r="B10979"/>
          <cell r="C10979"/>
          <cell r="D10979"/>
          <cell r="E10979"/>
        </row>
        <row r="10980">
          <cell r="A10980"/>
          <cell r="B10980"/>
          <cell r="C10980"/>
          <cell r="D10980"/>
          <cell r="E10980"/>
        </row>
        <row r="10981">
          <cell r="A10981"/>
          <cell r="B10981"/>
          <cell r="C10981"/>
          <cell r="D10981"/>
          <cell r="E10981"/>
        </row>
        <row r="10982">
          <cell r="A10982"/>
          <cell r="B10982"/>
          <cell r="C10982"/>
          <cell r="D10982"/>
          <cell r="E10982"/>
        </row>
        <row r="10983">
          <cell r="A10983"/>
          <cell r="B10983"/>
          <cell r="C10983"/>
          <cell r="D10983"/>
          <cell r="E10983"/>
        </row>
        <row r="10984">
          <cell r="A10984"/>
          <cell r="B10984"/>
          <cell r="C10984"/>
          <cell r="D10984"/>
          <cell r="E10984"/>
        </row>
        <row r="10985">
          <cell r="A10985"/>
          <cell r="B10985"/>
          <cell r="C10985"/>
          <cell r="D10985"/>
          <cell r="E10985"/>
        </row>
        <row r="10986">
          <cell r="A10986"/>
          <cell r="B10986"/>
          <cell r="C10986"/>
          <cell r="D10986"/>
          <cell r="E10986"/>
        </row>
        <row r="10987">
          <cell r="A10987"/>
          <cell r="B10987"/>
          <cell r="C10987"/>
          <cell r="D10987"/>
          <cell r="E10987"/>
        </row>
        <row r="10988">
          <cell r="A10988"/>
          <cell r="B10988"/>
          <cell r="C10988"/>
          <cell r="D10988"/>
          <cell r="E10988"/>
        </row>
        <row r="10989">
          <cell r="A10989"/>
          <cell r="B10989"/>
          <cell r="C10989"/>
          <cell r="D10989"/>
          <cell r="E10989"/>
        </row>
        <row r="10990">
          <cell r="A10990"/>
          <cell r="B10990"/>
          <cell r="C10990"/>
          <cell r="D10990"/>
          <cell r="E10990"/>
        </row>
        <row r="10991">
          <cell r="A10991"/>
          <cell r="B10991"/>
          <cell r="C10991"/>
          <cell r="D10991"/>
          <cell r="E10991"/>
        </row>
        <row r="10992">
          <cell r="A10992"/>
          <cell r="B10992"/>
          <cell r="C10992"/>
          <cell r="D10992"/>
          <cell r="E10992"/>
        </row>
        <row r="10993">
          <cell r="A10993"/>
          <cell r="B10993"/>
          <cell r="C10993"/>
          <cell r="D10993"/>
          <cell r="E10993"/>
        </row>
        <row r="10994">
          <cell r="A10994"/>
          <cell r="B10994"/>
          <cell r="C10994"/>
          <cell r="D10994"/>
          <cell r="E10994"/>
        </row>
        <row r="10995">
          <cell r="A10995"/>
          <cell r="B10995"/>
          <cell r="C10995"/>
          <cell r="D10995"/>
          <cell r="E10995"/>
        </row>
        <row r="10996">
          <cell r="A10996"/>
          <cell r="B10996"/>
          <cell r="C10996"/>
          <cell r="D10996"/>
          <cell r="E10996"/>
        </row>
        <row r="10997">
          <cell r="A10997"/>
          <cell r="B10997"/>
          <cell r="C10997"/>
          <cell r="D10997"/>
          <cell r="E10997"/>
        </row>
        <row r="10998">
          <cell r="A10998"/>
          <cell r="B10998"/>
          <cell r="C10998"/>
          <cell r="D10998"/>
          <cell r="E10998"/>
        </row>
        <row r="10999">
          <cell r="A10999"/>
          <cell r="B10999"/>
          <cell r="C10999"/>
          <cell r="D10999"/>
          <cell r="E10999"/>
        </row>
        <row r="11000">
          <cell r="A11000"/>
          <cell r="B11000"/>
          <cell r="C11000"/>
          <cell r="D11000"/>
          <cell r="E11000"/>
        </row>
        <row r="11001">
          <cell r="A11001"/>
          <cell r="B11001"/>
          <cell r="C11001"/>
          <cell r="D11001"/>
          <cell r="E11001"/>
        </row>
        <row r="11002">
          <cell r="A11002"/>
          <cell r="B11002"/>
          <cell r="C11002"/>
          <cell r="D11002"/>
          <cell r="E11002"/>
        </row>
        <row r="11003">
          <cell r="A11003"/>
          <cell r="B11003"/>
          <cell r="C11003"/>
          <cell r="D11003"/>
          <cell r="E11003"/>
        </row>
        <row r="11004">
          <cell r="A11004"/>
          <cell r="B11004"/>
          <cell r="C11004"/>
          <cell r="D11004"/>
          <cell r="E11004"/>
        </row>
        <row r="11005">
          <cell r="A11005"/>
          <cell r="B11005"/>
          <cell r="C11005"/>
          <cell r="D11005"/>
          <cell r="E11005"/>
        </row>
        <row r="11006">
          <cell r="A11006"/>
          <cell r="B11006"/>
          <cell r="C11006"/>
          <cell r="D11006"/>
          <cell r="E11006"/>
        </row>
        <row r="11007">
          <cell r="A11007"/>
          <cell r="B11007"/>
          <cell r="C11007"/>
          <cell r="D11007"/>
          <cell r="E11007"/>
        </row>
        <row r="11008">
          <cell r="A11008"/>
          <cell r="B11008"/>
          <cell r="C11008"/>
          <cell r="D11008"/>
          <cell r="E11008"/>
        </row>
        <row r="11009">
          <cell r="A11009"/>
          <cell r="B11009"/>
          <cell r="C11009"/>
          <cell r="D11009"/>
          <cell r="E11009"/>
        </row>
        <row r="11010">
          <cell r="A11010"/>
          <cell r="B11010"/>
          <cell r="C11010"/>
          <cell r="D11010"/>
          <cell r="E11010"/>
        </row>
        <row r="11011">
          <cell r="A11011"/>
          <cell r="B11011"/>
          <cell r="C11011"/>
          <cell r="D11011"/>
          <cell r="E11011"/>
        </row>
        <row r="11012">
          <cell r="A11012"/>
          <cell r="B11012"/>
          <cell r="C11012"/>
          <cell r="D11012"/>
          <cell r="E11012"/>
        </row>
        <row r="11013">
          <cell r="A11013"/>
          <cell r="B11013"/>
          <cell r="C11013"/>
          <cell r="D11013"/>
          <cell r="E11013"/>
        </row>
        <row r="11014">
          <cell r="A11014"/>
          <cell r="B11014"/>
          <cell r="C11014"/>
          <cell r="D11014"/>
          <cell r="E11014"/>
        </row>
        <row r="11015">
          <cell r="A11015"/>
          <cell r="B11015"/>
          <cell r="C11015"/>
          <cell r="D11015"/>
          <cell r="E11015"/>
        </row>
        <row r="11016">
          <cell r="A11016"/>
          <cell r="B11016"/>
          <cell r="C11016"/>
          <cell r="D11016"/>
          <cell r="E11016"/>
        </row>
        <row r="11017">
          <cell r="A11017"/>
          <cell r="B11017"/>
          <cell r="C11017"/>
          <cell r="D11017"/>
          <cell r="E11017"/>
        </row>
        <row r="11018">
          <cell r="A11018"/>
          <cell r="B11018"/>
          <cell r="C11018"/>
          <cell r="D11018"/>
          <cell r="E11018"/>
        </row>
        <row r="11019">
          <cell r="A11019"/>
          <cell r="B11019"/>
          <cell r="C11019"/>
          <cell r="D11019"/>
          <cell r="E11019"/>
        </row>
        <row r="11020">
          <cell r="A11020"/>
          <cell r="B11020"/>
          <cell r="C11020"/>
          <cell r="D11020"/>
          <cell r="E11020"/>
        </row>
        <row r="11021">
          <cell r="A11021"/>
          <cell r="B11021"/>
          <cell r="C11021"/>
          <cell r="D11021"/>
          <cell r="E11021"/>
        </row>
        <row r="11022">
          <cell r="A11022"/>
          <cell r="B11022"/>
          <cell r="C11022"/>
          <cell r="D11022"/>
          <cell r="E11022"/>
        </row>
        <row r="11023">
          <cell r="A11023"/>
          <cell r="B11023"/>
          <cell r="C11023"/>
          <cell r="D11023"/>
          <cell r="E11023"/>
        </row>
        <row r="11024">
          <cell r="A11024"/>
          <cell r="B11024"/>
          <cell r="C11024"/>
          <cell r="D11024"/>
          <cell r="E11024"/>
        </row>
        <row r="11025">
          <cell r="A11025"/>
          <cell r="B11025"/>
          <cell r="C11025"/>
          <cell r="D11025"/>
          <cell r="E11025"/>
        </row>
        <row r="11026">
          <cell r="A11026"/>
          <cell r="B11026"/>
          <cell r="C11026"/>
          <cell r="D11026"/>
          <cell r="E11026"/>
        </row>
        <row r="11027">
          <cell r="A11027"/>
          <cell r="B11027"/>
          <cell r="C11027"/>
          <cell r="D11027"/>
          <cell r="E11027"/>
        </row>
        <row r="11028">
          <cell r="A11028"/>
          <cell r="B11028"/>
          <cell r="C11028"/>
          <cell r="D11028"/>
          <cell r="E11028"/>
        </row>
        <row r="11029">
          <cell r="A11029"/>
          <cell r="B11029"/>
          <cell r="C11029"/>
          <cell r="D11029"/>
          <cell r="E11029"/>
        </row>
        <row r="11030">
          <cell r="A11030"/>
          <cell r="B11030"/>
          <cell r="C11030"/>
          <cell r="D11030"/>
          <cell r="E11030"/>
        </row>
        <row r="11031">
          <cell r="A11031"/>
          <cell r="B11031"/>
          <cell r="C11031"/>
          <cell r="D11031"/>
          <cell r="E11031"/>
        </row>
        <row r="11032">
          <cell r="A11032"/>
          <cell r="B11032"/>
          <cell r="C11032"/>
          <cell r="D11032"/>
          <cell r="E11032"/>
        </row>
        <row r="11033">
          <cell r="A11033"/>
          <cell r="B11033"/>
          <cell r="C11033"/>
          <cell r="D11033"/>
          <cell r="E11033"/>
        </row>
        <row r="11034">
          <cell r="A11034"/>
          <cell r="B11034"/>
          <cell r="C11034"/>
          <cell r="D11034"/>
          <cell r="E11034"/>
        </row>
        <row r="11035">
          <cell r="A11035"/>
          <cell r="B11035"/>
          <cell r="C11035"/>
          <cell r="D11035"/>
          <cell r="E11035"/>
        </row>
        <row r="11036">
          <cell r="A11036"/>
          <cell r="B11036"/>
          <cell r="C11036"/>
          <cell r="D11036"/>
          <cell r="E11036"/>
        </row>
        <row r="11037">
          <cell r="A11037"/>
          <cell r="B11037"/>
          <cell r="C11037"/>
          <cell r="D11037"/>
          <cell r="E11037"/>
        </row>
        <row r="11038">
          <cell r="A11038"/>
          <cell r="B11038"/>
          <cell r="C11038"/>
          <cell r="D11038"/>
          <cell r="E11038"/>
        </row>
        <row r="11039">
          <cell r="A11039"/>
          <cell r="B11039"/>
          <cell r="C11039"/>
          <cell r="D11039"/>
          <cell r="E11039"/>
        </row>
        <row r="11040">
          <cell r="A11040"/>
          <cell r="B11040"/>
          <cell r="C11040"/>
          <cell r="D11040"/>
          <cell r="E11040"/>
        </row>
        <row r="11041">
          <cell r="A11041"/>
          <cell r="B11041"/>
          <cell r="C11041"/>
          <cell r="D11041"/>
          <cell r="E11041"/>
        </row>
        <row r="11042">
          <cell r="A11042"/>
          <cell r="B11042"/>
          <cell r="C11042"/>
          <cell r="D11042"/>
          <cell r="E11042"/>
        </row>
        <row r="11043">
          <cell r="A11043"/>
          <cell r="B11043"/>
          <cell r="C11043"/>
          <cell r="D11043"/>
          <cell r="E11043"/>
        </row>
        <row r="11044">
          <cell r="A11044"/>
          <cell r="B11044"/>
          <cell r="C11044"/>
          <cell r="D11044"/>
          <cell r="E11044"/>
        </row>
        <row r="11045">
          <cell r="A11045"/>
          <cell r="B11045"/>
          <cell r="C11045"/>
          <cell r="D11045"/>
          <cell r="E11045"/>
        </row>
        <row r="11046">
          <cell r="A11046"/>
          <cell r="B11046"/>
          <cell r="C11046"/>
          <cell r="D11046"/>
          <cell r="E11046"/>
        </row>
        <row r="11047">
          <cell r="A11047"/>
          <cell r="B11047"/>
          <cell r="C11047"/>
          <cell r="D11047"/>
          <cell r="E11047"/>
        </row>
        <row r="11048">
          <cell r="A11048"/>
          <cell r="B11048"/>
          <cell r="C11048"/>
          <cell r="D11048"/>
          <cell r="E11048"/>
        </row>
        <row r="11049">
          <cell r="A11049"/>
          <cell r="B11049"/>
          <cell r="C11049"/>
          <cell r="D11049"/>
          <cell r="E11049"/>
        </row>
        <row r="11050">
          <cell r="A11050"/>
          <cell r="B11050"/>
          <cell r="C11050"/>
          <cell r="D11050"/>
          <cell r="E11050"/>
        </row>
        <row r="11051">
          <cell r="A11051"/>
          <cell r="B11051"/>
          <cell r="C11051"/>
          <cell r="D11051"/>
          <cell r="E11051"/>
        </row>
        <row r="11052">
          <cell r="A11052"/>
          <cell r="B11052"/>
          <cell r="C11052"/>
          <cell r="D11052"/>
          <cell r="E11052"/>
        </row>
        <row r="11053">
          <cell r="A11053"/>
          <cell r="B11053"/>
          <cell r="C11053"/>
          <cell r="D11053"/>
          <cell r="E11053"/>
        </row>
        <row r="11054">
          <cell r="A11054"/>
          <cell r="B11054"/>
          <cell r="C11054"/>
          <cell r="D11054"/>
          <cell r="E11054"/>
        </row>
        <row r="11055">
          <cell r="A11055"/>
          <cell r="B11055"/>
          <cell r="C11055"/>
          <cell r="D11055"/>
          <cell r="E11055"/>
        </row>
        <row r="11056">
          <cell r="A11056"/>
          <cell r="B11056"/>
          <cell r="C11056"/>
          <cell r="D11056"/>
          <cell r="E11056"/>
        </row>
        <row r="11057">
          <cell r="A11057"/>
          <cell r="B11057"/>
          <cell r="C11057"/>
          <cell r="D11057"/>
          <cell r="E11057"/>
        </row>
        <row r="11058">
          <cell r="A11058"/>
          <cell r="B11058"/>
          <cell r="C11058"/>
          <cell r="D11058"/>
          <cell r="E11058"/>
        </row>
        <row r="11059">
          <cell r="A11059"/>
          <cell r="B11059"/>
          <cell r="C11059"/>
          <cell r="D11059"/>
          <cell r="E11059"/>
        </row>
        <row r="11060">
          <cell r="A11060"/>
          <cell r="B11060"/>
          <cell r="C11060"/>
          <cell r="D11060"/>
          <cell r="E11060"/>
        </row>
        <row r="11061">
          <cell r="A11061"/>
          <cell r="B11061"/>
          <cell r="C11061"/>
          <cell r="D11061"/>
          <cell r="E11061"/>
        </row>
        <row r="11062">
          <cell r="A11062"/>
          <cell r="B11062"/>
          <cell r="C11062"/>
          <cell r="D11062"/>
          <cell r="E11062"/>
        </row>
        <row r="11063">
          <cell r="A11063"/>
          <cell r="B11063"/>
          <cell r="C11063"/>
          <cell r="D11063"/>
          <cell r="E11063"/>
        </row>
        <row r="11064">
          <cell r="A11064"/>
          <cell r="B11064"/>
          <cell r="C11064"/>
          <cell r="D11064"/>
          <cell r="E11064"/>
        </row>
        <row r="11065">
          <cell r="A11065"/>
          <cell r="B11065"/>
          <cell r="C11065"/>
          <cell r="D11065"/>
          <cell r="E11065"/>
        </row>
        <row r="11066">
          <cell r="A11066"/>
          <cell r="B11066"/>
          <cell r="C11066"/>
          <cell r="D11066"/>
          <cell r="E11066"/>
        </row>
        <row r="11067">
          <cell r="A11067"/>
          <cell r="B11067"/>
          <cell r="C11067"/>
          <cell r="D11067"/>
          <cell r="E11067"/>
        </row>
        <row r="11068">
          <cell r="A11068"/>
          <cell r="B11068"/>
          <cell r="C11068"/>
          <cell r="D11068"/>
          <cell r="E11068"/>
        </row>
        <row r="11069">
          <cell r="A11069"/>
          <cell r="B11069"/>
          <cell r="C11069"/>
          <cell r="D11069"/>
          <cell r="E11069"/>
        </row>
        <row r="11070">
          <cell r="A11070"/>
          <cell r="B11070"/>
          <cell r="C11070"/>
          <cell r="D11070"/>
          <cell r="E11070"/>
        </row>
        <row r="11071">
          <cell r="A11071"/>
          <cell r="B11071"/>
          <cell r="C11071"/>
          <cell r="D11071"/>
          <cell r="E11071"/>
        </row>
        <row r="11072">
          <cell r="A11072"/>
          <cell r="B11072"/>
          <cell r="C11072"/>
          <cell r="D11072"/>
          <cell r="E11072"/>
        </row>
        <row r="11073">
          <cell r="A11073"/>
          <cell r="B11073"/>
          <cell r="C11073"/>
          <cell r="D11073"/>
          <cell r="E11073"/>
        </row>
        <row r="11074">
          <cell r="A11074"/>
          <cell r="B11074"/>
          <cell r="C11074"/>
          <cell r="D11074"/>
          <cell r="E11074"/>
        </row>
        <row r="11075">
          <cell r="A11075"/>
          <cell r="B11075"/>
          <cell r="C11075"/>
          <cell r="D11075"/>
          <cell r="E11075"/>
        </row>
        <row r="11076">
          <cell r="A11076"/>
          <cell r="B11076"/>
          <cell r="C11076"/>
          <cell r="D11076"/>
          <cell r="E11076"/>
        </row>
        <row r="11077">
          <cell r="A11077"/>
          <cell r="B11077"/>
          <cell r="C11077"/>
          <cell r="D11077"/>
          <cell r="E11077"/>
        </row>
        <row r="11078">
          <cell r="A11078"/>
          <cell r="B11078"/>
          <cell r="C11078"/>
          <cell r="D11078"/>
          <cell r="E11078"/>
        </row>
        <row r="11079">
          <cell r="A11079"/>
          <cell r="B11079"/>
          <cell r="C11079"/>
          <cell r="D11079"/>
          <cell r="E11079"/>
        </row>
        <row r="11080">
          <cell r="A11080"/>
          <cell r="B11080"/>
          <cell r="C11080"/>
          <cell r="D11080"/>
          <cell r="E11080"/>
        </row>
        <row r="11081">
          <cell r="A11081"/>
          <cell r="B11081"/>
          <cell r="C11081"/>
          <cell r="D11081"/>
          <cell r="E11081"/>
        </row>
        <row r="11082">
          <cell r="A11082"/>
          <cell r="B11082"/>
          <cell r="C11082"/>
          <cell r="D11082"/>
          <cell r="E11082"/>
        </row>
        <row r="11083">
          <cell r="A11083"/>
          <cell r="B11083"/>
          <cell r="C11083"/>
          <cell r="D11083"/>
          <cell r="E11083"/>
        </row>
        <row r="11084">
          <cell r="A11084"/>
          <cell r="B11084"/>
          <cell r="C11084"/>
          <cell r="D11084"/>
          <cell r="E11084"/>
        </row>
        <row r="11085">
          <cell r="A11085"/>
          <cell r="B11085"/>
          <cell r="C11085"/>
          <cell r="D11085"/>
          <cell r="E11085"/>
        </row>
        <row r="11086">
          <cell r="A11086"/>
          <cell r="B11086"/>
          <cell r="C11086"/>
          <cell r="D11086"/>
          <cell r="E11086"/>
        </row>
        <row r="11087">
          <cell r="A11087"/>
          <cell r="B11087"/>
          <cell r="C11087"/>
          <cell r="D11087"/>
          <cell r="E11087"/>
        </row>
        <row r="11088">
          <cell r="A11088"/>
          <cell r="B11088"/>
          <cell r="C11088"/>
          <cell r="D11088"/>
          <cell r="E11088"/>
        </row>
        <row r="11089">
          <cell r="A11089"/>
          <cell r="B11089"/>
          <cell r="C11089"/>
          <cell r="D11089"/>
          <cell r="E11089"/>
        </row>
        <row r="11090">
          <cell r="A11090"/>
          <cell r="B11090"/>
          <cell r="C11090"/>
          <cell r="D11090"/>
          <cell r="E11090"/>
        </row>
        <row r="11091">
          <cell r="A11091"/>
          <cell r="B11091"/>
          <cell r="C11091"/>
          <cell r="D11091"/>
          <cell r="E11091"/>
        </row>
        <row r="11092">
          <cell r="A11092"/>
          <cell r="B11092"/>
          <cell r="C11092"/>
          <cell r="D11092"/>
          <cell r="E11092"/>
        </row>
        <row r="11093">
          <cell r="A11093"/>
          <cell r="B11093"/>
          <cell r="C11093"/>
          <cell r="D11093"/>
          <cell r="E11093"/>
        </row>
        <row r="11094">
          <cell r="A11094"/>
          <cell r="B11094"/>
          <cell r="C11094"/>
          <cell r="D11094"/>
          <cell r="E11094"/>
        </row>
        <row r="11095">
          <cell r="A11095"/>
          <cell r="B11095"/>
          <cell r="C11095"/>
          <cell r="D11095"/>
          <cell r="E11095"/>
        </row>
        <row r="11096">
          <cell r="A11096"/>
          <cell r="B11096"/>
          <cell r="C11096"/>
          <cell r="D11096"/>
          <cell r="E11096"/>
        </row>
        <row r="11097">
          <cell r="A11097"/>
          <cell r="B11097"/>
          <cell r="C11097"/>
          <cell r="D11097"/>
          <cell r="E11097"/>
        </row>
        <row r="11098">
          <cell r="A11098"/>
          <cell r="B11098"/>
          <cell r="C11098"/>
          <cell r="D11098"/>
          <cell r="E11098"/>
        </row>
        <row r="11099">
          <cell r="A11099"/>
          <cell r="B11099"/>
          <cell r="C11099"/>
          <cell r="D11099"/>
          <cell r="E11099"/>
        </row>
        <row r="11100">
          <cell r="A11100"/>
          <cell r="B11100"/>
          <cell r="C11100"/>
          <cell r="D11100"/>
          <cell r="E11100"/>
        </row>
        <row r="11101">
          <cell r="A11101"/>
          <cell r="B11101"/>
          <cell r="C11101"/>
          <cell r="D11101"/>
          <cell r="E11101"/>
        </row>
        <row r="11102">
          <cell r="A11102"/>
          <cell r="B11102"/>
          <cell r="C11102"/>
          <cell r="D11102"/>
          <cell r="E11102"/>
        </row>
        <row r="11103">
          <cell r="A11103"/>
          <cell r="B11103"/>
          <cell r="C11103"/>
          <cell r="D11103"/>
          <cell r="E11103"/>
        </row>
        <row r="11104">
          <cell r="A11104"/>
          <cell r="B11104"/>
          <cell r="C11104"/>
          <cell r="D11104"/>
          <cell r="E11104"/>
        </row>
        <row r="11105">
          <cell r="A11105"/>
          <cell r="B11105"/>
          <cell r="C11105"/>
          <cell r="D11105"/>
          <cell r="E11105"/>
        </row>
        <row r="11106">
          <cell r="A11106"/>
          <cell r="B11106"/>
          <cell r="C11106"/>
          <cell r="D11106"/>
          <cell r="E11106"/>
        </row>
        <row r="11107">
          <cell r="A11107"/>
          <cell r="B11107"/>
          <cell r="C11107"/>
          <cell r="D11107"/>
          <cell r="E11107"/>
        </row>
        <row r="11108">
          <cell r="A11108"/>
          <cell r="B11108"/>
          <cell r="C11108"/>
          <cell r="D11108"/>
          <cell r="E11108"/>
        </row>
        <row r="11109">
          <cell r="A11109"/>
          <cell r="B11109"/>
          <cell r="C11109"/>
          <cell r="D11109"/>
          <cell r="E11109"/>
        </row>
        <row r="11110">
          <cell r="A11110"/>
          <cell r="B11110"/>
          <cell r="C11110"/>
          <cell r="D11110"/>
          <cell r="E11110"/>
        </row>
        <row r="11111">
          <cell r="A11111"/>
          <cell r="B11111"/>
          <cell r="C11111"/>
          <cell r="D11111"/>
          <cell r="E11111"/>
        </row>
        <row r="11112">
          <cell r="A11112"/>
          <cell r="B11112"/>
          <cell r="C11112"/>
          <cell r="D11112"/>
          <cell r="E11112"/>
        </row>
        <row r="11113">
          <cell r="A11113"/>
          <cell r="B11113"/>
          <cell r="C11113"/>
          <cell r="D11113"/>
          <cell r="E11113"/>
        </row>
        <row r="11114">
          <cell r="A11114"/>
          <cell r="B11114"/>
          <cell r="C11114"/>
          <cell r="D11114"/>
          <cell r="E11114"/>
        </row>
        <row r="11115">
          <cell r="A11115"/>
          <cell r="B11115"/>
          <cell r="C11115"/>
          <cell r="D11115"/>
          <cell r="E11115"/>
        </row>
        <row r="11116">
          <cell r="A11116"/>
          <cell r="B11116"/>
          <cell r="C11116"/>
          <cell r="D11116"/>
          <cell r="E11116"/>
        </row>
        <row r="11117">
          <cell r="A11117"/>
          <cell r="B11117"/>
          <cell r="C11117"/>
          <cell r="D11117"/>
          <cell r="E11117"/>
        </row>
        <row r="11118">
          <cell r="A11118"/>
          <cell r="B11118"/>
          <cell r="C11118"/>
          <cell r="D11118"/>
          <cell r="E11118"/>
        </row>
        <row r="11119">
          <cell r="A11119"/>
          <cell r="B11119"/>
          <cell r="C11119"/>
          <cell r="D11119"/>
          <cell r="E11119"/>
        </row>
        <row r="11120">
          <cell r="A11120"/>
          <cell r="B11120"/>
          <cell r="C11120"/>
          <cell r="D11120"/>
          <cell r="E11120"/>
        </row>
        <row r="11121">
          <cell r="A11121"/>
          <cell r="B11121"/>
          <cell r="C11121"/>
          <cell r="D11121"/>
          <cell r="E11121"/>
        </row>
        <row r="11122">
          <cell r="A11122"/>
          <cell r="B11122"/>
          <cell r="C11122"/>
          <cell r="D11122"/>
          <cell r="E11122"/>
        </row>
        <row r="11123">
          <cell r="A11123"/>
          <cell r="B11123"/>
          <cell r="C11123"/>
          <cell r="D11123"/>
          <cell r="E11123"/>
        </row>
        <row r="11124">
          <cell r="A11124"/>
          <cell r="B11124"/>
          <cell r="C11124"/>
          <cell r="D11124"/>
          <cell r="E11124"/>
        </row>
        <row r="11125">
          <cell r="A11125"/>
          <cell r="B11125"/>
          <cell r="C11125"/>
          <cell r="D11125"/>
          <cell r="E11125"/>
        </row>
        <row r="11126">
          <cell r="A11126"/>
          <cell r="B11126"/>
          <cell r="C11126"/>
          <cell r="D11126"/>
          <cell r="E11126"/>
        </row>
        <row r="11127">
          <cell r="A11127"/>
          <cell r="B11127"/>
          <cell r="C11127"/>
          <cell r="D11127"/>
          <cell r="E11127"/>
        </row>
        <row r="11128">
          <cell r="A11128"/>
          <cell r="B11128"/>
          <cell r="C11128"/>
          <cell r="D11128"/>
          <cell r="E11128"/>
        </row>
        <row r="11129">
          <cell r="A11129"/>
          <cell r="B11129"/>
          <cell r="C11129"/>
          <cell r="D11129"/>
          <cell r="E11129"/>
        </row>
        <row r="11130">
          <cell r="A11130"/>
          <cell r="B11130"/>
          <cell r="C11130"/>
          <cell r="D11130"/>
          <cell r="E11130"/>
        </row>
        <row r="11131">
          <cell r="A11131"/>
          <cell r="B11131"/>
          <cell r="C11131"/>
          <cell r="D11131"/>
          <cell r="E11131"/>
        </row>
        <row r="11132">
          <cell r="A11132"/>
          <cell r="B11132"/>
          <cell r="C11132"/>
          <cell r="D11132"/>
          <cell r="E11132"/>
        </row>
        <row r="11133">
          <cell r="A11133"/>
          <cell r="B11133"/>
          <cell r="C11133"/>
          <cell r="D11133"/>
          <cell r="E11133"/>
        </row>
        <row r="11134">
          <cell r="A11134"/>
          <cell r="B11134"/>
          <cell r="C11134"/>
          <cell r="D11134"/>
          <cell r="E11134"/>
        </row>
        <row r="11135">
          <cell r="A11135"/>
          <cell r="B11135"/>
          <cell r="C11135"/>
          <cell r="D11135"/>
          <cell r="E11135"/>
        </row>
        <row r="11136">
          <cell r="A11136"/>
          <cell r="B11136"/>
          <cell r="C11136"/>
          <cell r="D11136"/>
          <cell r="E11136"/>
        </row>
        <row r="11137">
          <cell r="A11137"/>
          <cell r="B11137"/>
          <cell r="C11137"/>
          <cell r="D11137"/>
          <cell r="E11137"/>
        </row>
        <row r="11138">
          <cell r="A11138"/>
          <cell r="B11138"/>
          <cell r="C11138"/>
          <cell r="D11138"/>
          <cell r="E11138"/>
        </row>
        <row r="11139">
          <cell r="A11139"/>
          <cell r="B11139"/>
          <cell r="C11139"/>
          <cell r="D11139"/>
          <cell r="E11139"/>
        </row>
        <row r="11140">
          <cell r="A11140"/>
          <cell r="B11140"/>
          <cell r="C11140"/>
          <cell r="D11140"/>
          <cell r="E11140"/>
        </row>
        <row r="11141">
          <cell r="A11141"/>
          <cell r="B11141"/>
          <cell r="C11141"/>
          <cell r="D11141"/>
          <cell r="E11141"/>
        </row>
        <row r="11142">
          <cell r="A11142"/>
          <cell r="B11142"/>
          <cell r="C11142"/>
          <cell r="D11142"/>
          <cell r="E11142"/>
        </row>
        <row r="11143">
          <cell r="A11143"/>
          <cell r="B11143"/>
          <cell r="C11143"/>
          <cell r="D11143"/>
          <cell r="E11143"/>
        </row>
        <row r="11144">
          <cell r="A11144"/>
          <cell r="B11144"/>
          <cell r="C11144"/>
          <cell r="D11144"/>
          <cell r="E11144"/>
        </row>
        <row r="11145">
          <cell r="A11145"/>
          <cell r="B11145"/>
          <cell r="C11145"/>
          <cell r="D11145"/>
          <cell r="E11145"/>
        </row>
        <row r="11146">
          <cell r="A11146"/>
          <cell r="B11146"/>
          <cell r="C11146"/>
          <cell r="D11146"/>
          <cell r="E11146"/>
        </row>
        <row r="11147">
          <cell r="A11147"/>
          <cell r="B11147"/>
          <cell r="C11147"/>
          <cell r="D11147"/>
          <cell r="E11147"/>
        </row>
        <row r="11148">
          <cell r="A11148"/>
          <cell r="B11148"/>
          <cell r="C11148"/>
          <cell r="D11148"/>
          <cell r="E11148"/>
        </row>
        <row r="11149">
          <cell r="A11149"/>
          <cell r="B11149"/>
          <cell r="C11149"/>
          <cell r="D11149"/>
          <cell r="E11149"/>
        </row>
        <row r="11150">
          <cell r="A11150"/>
          <cell r="B11150"/>
          <cell r="C11150"/>
          <cell r="D11150"/>
          <cell r="E11150"/>
        </row>
        <row r="11151">
          <cell r="A11151"/>
          <cell r="B11151"/>
          <cell r="C11151"/>
          <cell r="D11151"/>
          <cell r="E11151"/>
        </row>
        <row r="11152">
          <cell r="A11152"/>
          <cell r="B11152"/>
          <cell r="C11152"/>
          <cell r="D11152"/>
          <cell r="E11152"/>
        </row>
        <row r="11153">
          <cell r="A11153"/>
          <cell r="B11153"/>
          <cell r="C11153"/>
          <cell r="D11153"/>
          <cell r="E11153"/>
        </row>
        <row r="11154">
          <cell r="A11154"/>
          <cell r="B11154"/>
          <cell r="C11154"/>
          <cell r="D11154"/>
          <cell r="E11154"/>
        </row>
        <row r="11155">
          <cell r="A11155"/>
          <cell r="B11155"/>
          <cell r="C11155"/>
          <cell r="D11155"/>
          <cell r="E11155"/>
        </row>
        <row r="11156">
          <cell r="A11156"/>
          <cell r="B11156"/>
          <cell r="C11156"/>
          <cell r="D11156"/>
          <cell r="E11156"/>
        </row>
        <row r="11157">
          <cell r="A11157"/>
          <cell r="B11157"/>
          <cell r="C11157"/>
          <cell r="D11157"/>
          <cell r="E11157"/>
        </row>
        <row r="11158">
          <cell r="A11158"/>
          <cell r="B11158"/>
          <cell r="C11158"/>
          <cell r="D11158"/>
          <cell r="E11158"/>
        </row>
        <row r="11159">
          <cell r="A11159"/>
          <cell r="B11159"/>
          <cell r="C11159"/>
          <cell r="D11159"/>
          <cell r="E11159"/>
        </row>
        <row r="11160">
          <cell r="A11160"/>
          <cell r="B11160"/>
          <cell r="C11160"/>
          <cell r="D11160"/>
          <cell r="E11160"/>
        </row>
        <row r="11161">
          <cell r="A11161"/>
          <cell r="B11161"/>
          <cell r="C11161"/>
          <cell r="D11161"/>
          <cell r="E11161"/>
        </row>
        <row r="11162">
          <cell r="A11162"/>
          <cell r="B11162"/>
          <cell r="C11162"/>
          <cell r="D11162"/>
          <cell r="E11162"/>
        </row>
        <row r="11163">
          <cell r="A11163"/>
          <cell r="B11163"/>
          <cell r="C11163"/>
          <cell r="D11163"/>
          <cell r="E11163"/>
        </row>
        <row r="11164">
          <cell r="A11164"/>
          <cell r="B11164"/>
          <cell r="C11164"/>
          <cell r="D11164"/>
          <cell r="E11164"/>
        </row>
        <row r="11165">
          <cell r="A11165"/>
          <cell r="B11165"/>
          <cell r="C11165"/>
          <cell r="D11165"/>
          <cell r="E11165"/>
        </row>
        <row r="11166">
          <cell r="A11166"/>
          <cell r="B11166"/>
          <cell r="C11166"/>
          <cell r="D11166"/>
          <cell r="E11166"/>
        </row>
        <row r="11167">
          <cell r="A11167"/>
          <cell r="B11167"/>
          <cell r="C11167"/>
          <cell r="D11167"/>
          <cell r="E11167"/>
        </row>
        <row r="11168">
          <cell r="A11168"/>
          <cell r="B11168"/>
          <cell r="C11168"/>
          <cell r="D11168"/>
          <cell r="E11168"/>
        </row>
        <row r="11169">
          <cell r="A11169"/>
          <cell r="B11169"/>
          <cell r="C11169"/>
          <cell r="D11169"/>
          <cell r="E11169"/>
        </row>
        <row r="11170">
          <cell r="A11170"/>
          <cell r="B11170"/>
          <cell r="C11170"/>
          <cell r="D11170"/>
          <cell r="E11170"/>
        </row>
        <row r="11171">
          <cell r="A11171"/>
          <cell r="B11171"/>
          <cell r="C11171"/>
          <cell r="D11171"/>
          <cell r="E11171"/>
        </row>
        <row r="11172">
          <cell r="A11172"/>
          <cell r="B11172"/>
          <cell r="C11172"/>
          <cell r="D11172"/>
          <cell r="E11172"/>
        </row>
        <row r="11173">
          <cell r="A11173"/>
          <cell r="B11173"/>
          <cell r="C11173"/>
          <cell r="D11173"/>
          <cell r="E11173"/>
        </row>
        <row r="11174">
          <cell r="A11174"/>
          <cell r="B11174"/>
          <cell r="C11174"/>
          <cell r="D11174"/>
          <cell r="E11174"/>
        </row>
        <row r="11175">
          <cell r="A11175"/>
          <cell r="B11175"/>
          <cell r="C11175"/>
          <cell r="D11175"/>
          <cell r="E11175"/>
        </row>
        <row r="11176">
          <cell r="A11176"/>
          <cell r="B11176"/>
          <cell r="C11176"/>
          <cell r="D11176"/>
          <cell r="E11176"/>
        </row>
        <row r="11177">
          <cell r="A11177"/>
          <cell r="B11177"/>
          <cell r="C11177"/>
          <cell r="D11177"/>
          <cell r="E11177"/>
        </row>
        <row r="11178">
          <cell r="A11178"/>
          <cell r="B11178"/>
          <cell r="C11178"/>
          <cell r="D11178"/>
          <cell r="E11178"/>
        </row>
        <row r="11179">
          <cell r="A11179"/>
          <cell r="B11179"/>
          <cell r="C11179"/>
          <cell r="D11179"/>
          <cell r="E11179"/>
        </row>
        <row r="11180">
          <cell r="A11180"/>
          <cell r="B11180"/>
          <cell r="C11180"/>
          <cell r="D11180"/>
          <cell r="E11180"/>
        </row>
        <row r="11181">
          <cell r="A11181"/>
          <cell r="B11181"/>
          <cell r="C11181"/>
          <cell r="D11181"/>
          <cell r="E11181"/>
        </row>
        <row r="11182">
          <cell r="A11182"/>
          <cell r="B11182"/>
          <cell r="C11182"/>
          <cell r="D11182"/>
          <cell r="E11182"/>
        </row>
        <row r="11183">
          <cell r="A11183"/>
          <cell r="B11183"/>
          <cell r="C11183"/>
          <cell r="D11183"/>
          <cell r="E11183"/>
        </row>
        <row r="11184">
          <cell r="A11184"/>
          <cell r="B11184"/>
          <cell r="C11184"/>
          <cell r="D11184"/>
          <cell r="E11184"/>
        </row>
        <row r="11185">
          <cell r="A11185"/>
          <cell r="B11185"/>
          <cell r="C11185"/>
          <cell r="D11185"/>
          <cell r="E11185"/>
        </row>
        <row r="11186">
          <cell r="A11186"/>
          <cell r="B11186"/>
          <cell r="C11186"/>
          <cell r="D11186"/>
          <cell r="E11186"/>
        </row>
        <row r="11187">
          <cell r="A11187"/>
          <cell r="B11187"/>
          <cell r="C11187"/>
          <cell r="D11187"/>
          <cell r="E11187"/>
        </row>
        <row r="11188">
          <cell r="A11188"/>
          <cell r="B11188"/>
          <cell r="C11188"/>
          <cell r="D11188"/>
          <cell r="E11188"/>
        </row>
        <row r="11189">
          <cell r="A11189"/>
          <cell r="B11189"/>
          <cell r="C11189"/>
          <cell r="D11189"/>
          <cell r="E11189"/>
        </row>
        <row r="11190">
          <cell r="A11190"/>
          <cell r="B11190"/>
          <cell r="C11190"/>
          <cell r="D11190"/>
          <cell r="E11190"/>
        </row>
        <row r="11191">
          <cell r="A11191"/>
          <cell r="B11191"/>
          <cell r="C11191"/>
          <cell r="D11191"/>
          <cell r="E11191"/>
        </row>
        <row r="11192">
          <cell r="A11192"/>
          <cell r="B11192"/>
          <cell r="C11192"/>
          <cell r="D11192"/>
          <cell r="E11192"/>
        </row>
        <row r="11193">
          <cell r="A11193"/>
          <cell r="B11193"/>
          <cell r="C11193"/>
          <cell r="D11193"/>
          <cell r="E11193"/>
        </row>
        <row r="11194">
          <cell r="A11194"/>
          <cell r="B11194"/>
          <cell r="C11194"/>
          <cell r="D11194"/>
          <cell r="E11194"/>
        </row>
        <row r="11195">
          <cell r="A11195"/>
          <cell r="B11195"/>
          <cell r="C11195"/>
          <cell r="D11195"/>
          <cell r="E11195"/>
        </row>
        <row r="11196">
          <cell r="A11196"/>
          <cell r="B11196"/>
          <cell r="C11196"/>
          <cell r="D11196"/>
          <cell r="E11196"/>
        </row>
        <row r="11197">
          <cell r="A11197"/>
          <cell r="B11197"/>
          <cell r="C11197"/>
          <cell r="D11197"/>
          <cell r="E11197"/>
        </row>
        <row r="11198">
          <cell r="A11198"/>
          <cell r="B11198"/>
          <cell r="C11198"/>
          <cell r="D11198"/>
          <cell r="E11198"/>
        </row>
        <row r="11199">
          <cell r="A11199"/>
          <cell r="B11199"/>
          <cell r="C11199"/>
          <cell r="D11199"/>
          <cell r="E11199"/>
        </row>
        <row r="11200">
          <cell r="A11200"/>
          <cell r="B11200"/>
          <cell r="C11200"/>
          <cell r="D11200"/>
          <cell r="E11200"/>
        </row>
        <row r="11201">
          <cell r="A11201"/>
          <cell r="B11201"/>
          <cell r="C11201"/>
          <cell r="D11201"/>
          <cell r="E11201"/>
        </row>
        <row r="11202">
          <cell r="A11202"/>
          <cell r="B11202"/>
          <cell r="C11202"/>
          <cell r="D11202"/>
          <cell r="E11202"/>
        </row>
        <row r="11203">
          <cell r="A11203"/>
          <cell r="B11203"/>
          <cell r="C11203"/>
          <cell r="D11203"/>
          <cell r="E11203"/>
        </row>
        <row r="11204">
          <cell r="A11204"/>
          <cell r="B11204"/>
          <cell r="C11204"/>
          <cell r="D11204"/>
          <cell r="E11204"/>
        </row>
        <row r="11205">
          <cell r="A11205"/>
          <cell r="B11205"/>
          <cell r="C11205"/>
          <cell r="D11205"/>
          <cell r="E11205"/>
        </row>
        <row r="11206">
          <cell r="A11206"/>
          <cell r="B11206"/>
          <cell r="C11206"/>
          <cell r="D11206"/>
          <cell r="E11206"/>
        </row>
        <row r="11207">
          <cell r="A11207"/>
          <cell r="B11207"/>
          <cell r="C11207"/>
          <cell r="D11207"/>
          <cell r="E11207"/>
        </row>
        <row r="11208">
          <cell r="A11208"/>
          <cell r="B11208"/>
          <cell r="C11208"/>
          <cell r="D11208"/>
          <cell r="E11208"/>
        </row>
        <row r="11209">
          <cell r="A11209"/>
          <cell r="B11209"/>
          <cell r="C11209"/>
          <cell r="D11209"/>
          <cell r="E11209"/>
        </row>
        <row r="11210">
          <cell r="A11210"/>
          <cell r="B11210"/>
          <cell r="C11210"/>
          <cell r="D11210"/>
          <cell r="E11210"/>
        </row>
        <row r="11211">
          <cell r="A11211"/>
          <cell r="B11211"/>
          <cell r="C11211"/>
          <cell r="D11211"/>
          <cell r="E11211"/>
        </row>
        <row r="11212">
          <cell r="A11212"/>
          <cell r="B11212"/>
          <cell r="C11212"/>
          <cell r="D11212"/>
          <cell r="E11212"/>
        </row>
        <row r="11213">
          <cell r="A11213"/>
          <cell r="B11213"/>
          <cell r="C11213"/>
          <cell r="D11213"/>
          <cell r="E11213"/>
        </row>
        <row r="11214">
          <cell r="A11214"/>
          <cell r="B11214"/>
          <cell r="C11214"/>
          <cell r="D11214"/>
          <cell r="E11214"/>
        </row>
        <row r="11215">
          <cell r="A11215"/>
          <cell r="B11215"/>
          <cell r="C11215"/>
          <cell r="D11215"/>
          <cell r="E11215"/>
        </row>
        <row r="11216">
          <cell r="A11216"/>
          <cell r="B11216"/>
          <cell r="C11216"/>
          <cell r="D11216"/>
          <cell r="E11216"/>
        </row>
        <row r="11217">
          <cell r="A11217"/>
          <cell r="B11217"/>
          <cell r="C11217"/>
          <cell r="D11217"/>
          <cell r="E11217"/>
        </row>
        <row r="11218">
          <cell r="A11218"/>
          <cell r="B11218"/>
          <cell r="C11218"/>
          <cell r="D11218"/>
          <cell r="E11218"/>
        </row>
        <row r="11219">
          <cell r="A11219"/>
          <cell r="B11219"/>
          <cell r="C11219"/>
          <cell r="D11219"/>
          <cell r="E11219"/>
        </row>
        <row r="11220">
          <cell r="A11220"/>
          <cell r="B11220"/>
          <cell r="C11220"/>
          <cell r="D11220"/>
          <cell r="E11220"/>
        </row>
        <row r="11221">
          <cell r="A11221"/>
          <cell r="B11221"/>
          <cell r="C11221"/>
          <cell r="D11221"/>
          <cell r="E11221"/>
        </row>
        <row r="11222">
          <cell r="A11222"/>
          <cell r="B11222"/>
          <cell r="C11222"/>
          <cell r="D11222"/>
          <cell r="E11222"/>
        </row>
        <row r="11223">
          <cell r="A11223"/>
          <cell r="B11223"/>
          <cell r="C11223"/>
          <cell r="D11223"/>
          <cell r="E11223"/>
        </row>
        <row r="11224">
          <cell r="A11224"/>
          <cell r="B11224"/>
          <cell r="C11224"/>
          <cell r="D11224"/>
          <cell r="E11224"/>
        </row>
        <row r="11225">
          <cell r="A11225"/>
          <cell r="B11225"/>
          <cell r="C11225"/>
          <cell r="D11225"/>
          <cell r="E11225"/>
        </row>
        <row r="11226">
          <cell r="A11226"/>
          <cell r="B11226"/>
          <cell r="C11226"/>
          <cell r="D11226"/>
          <cell r="E11226"/>
        </row>
        <row r="11227">
          <cell r="A11227"/>
          <cell r="B11227"/>
          <cell r="C11227"/>
          <cell r="D11227"/>
          <cell r="E11227"/>
        </row>
        <row r="11228">
          <cell r="A11228"/>
          <cell r="B11228"/>
          <cell r="C11228"/>
          <cell r="D11228"/>
          <cell r="E11228"/>
        </row>
        <row r="11229">
          <cell r="A11229"/>
          <cell r="B11229"/>
          <cell r="C11229"/>
          <cell r="D11229"/>
          <cell r="E11229"/>
        </row>
        <row r="11230">
          <cell r="A11230"/>
          <cell r="B11230"/>
          <cell r="C11230"/>
          <cell r="D11230"/>
          <cell r="E11230"/>
        </row>
        <row r="11231">
          <cell r="A11231"/>
          <cell r="B11231"/>
          <cell r="C11231"/>
          <cell r="D11231"/>
          <cell r="E11231"/>
        </row>
        <row r="11232">
          <cell r="A11232"/>
          <cell r="B11232"/>
          <cell r="C11232"/>
          <cell r="D11232"/>
          <cell r="E11232"/>
        </row>
        <row r="11233">
          <cell r="A11233"/>
          <cell r="B11233"/>
          <cell r="C11233"/>
          <cell r="D11233"/>
          <cell r="E11233"/>
        </row>
        <row r="11234">
          <cell r="A11234"/>
          <cell r="B11234"/>
          <cell r="C11234"/>
          <cell r="D11234"/>
          <cell r="E11234"/>
        </row>
        <row r="11235">
          <cell r="A11235"/>
          <cell r="B11235"/>
          <cell r="C11235"/>
          <cell r="D11235"/>
          <cell r="E11235"/>
        </row>
        <row r="11236">
          <cell r="A11236"/>
          <cell r="B11236"/>
          <cell r="C11236"/>
          <cell r="D11236"/>
          <cell r="E11236"/>
        </row>
        <row r="11237">
          <cell r="A11237"/>
          <cell r="B11237"/>
          <cell r="C11237"/>
          <cell r="D11237"/>
          <cell r="E11237"/>
        </row>
        <row r="11238">
          <cell r="A11238"/>
          <cell r="B11238"/>
          <cell r="C11238"/>
          <cell r="D11238"/>
          <cell r="E11238"/>
        </row>
        <row r="11239">
          <cell r="A11239"/>
          <cell r="B11239"/>
          <cell r="C11239"/>
          <cell r="D11239"/>
          <cell r="E11239"/>
        </row>
        <row r="11240">
          <cell r="A11240"/>
          <cell r="B11240"/>
          <cell r="C11240"/>
          <cell r="D11240"/>
          <cell r="E11240"/>
        </row>
        <row r="11241">
          <cell r="A11241"/>
          <cell r="B11241"/>
          <cell r="C11241"/>
          <cell r="D11241"/>
          <cell r="E11241"/>
        </row>
        <row r="11242">
          <cell r="A11242"/>
          <cell r="B11242"/>
          <cell r="C11242"/>
          <cell r="D11242"/>
          <cell r="E11242"/>
        </row>
        <row r="11243">
          <cell r="A11243"/>
          <cell r="B11243"/>
          <cell r="C11243"/>
          <cell r="D11243"/>
          <cell r="E11243"/>
        </row>
        <row r="11244">
          <cell r="A11244"/>
          <cell r="B11244"/>
          <cell r="C11244"/>
          <cell r="D11244"/>
          <cell r="E11244"/>
        </row>
        <row r="11245">
          <cell r="A11245"/>
          <cell r="B11245"/>
          <cell r="C11245"/>
          <cell r="D11245"/>
          <cell r="E11245"/>
        </row>
        <row r="11246">
          <cell r="A11246"/>
          <cell r="B11246"/>
          <cell r="C11246"/>
          <cell r="D11246"/>
          <cell r="E11246"/>
        </row>
        <row r="11247">
          <cell r="A11247"/>
          <cell r="B11247"/>
          <cell r="C11247"/>
          <cell r="D11247"/>
          <cell r="E11247"/>
        </row>
        <row r="11248">
          <cell r="A11248"/>
          <cell r="B11248"/>
          <cell r="C11248"/>
          <cell r="D11248"/>
          <cell r="E11248"/>
        </row>
        <row r="11249">
          <cell r="A11249"/>
          <cell r="B11249"/>
          <cell r="C11249"/>
          <cell r="D11249"/>
          <cell r="E11249"/>
        </row>
        <row r="11250">
          <cell r="A11250"/>
          <cell r="B11250"/>
          <cell r="C11250"/>
          <cell r="D11250"/>
          <cell r="E11250"/>
        </row>
        <row r="11251">
          <cell r="A11251"/>
          <cell r="B11251"/>
          <cell r="C11251"/>
          <cell r="D11251"/>
          <cell r="E11251"/>
        </row>
        <row r="11252">
          <cell r="A11252"/>
          <cell r="B11252"/>
          <cell r="C11252"/>
          <cell r="D11252"/>
          <cell r="E11252"/>
        </row>
        <row r="11253">
          <cell r="A11253"/>
          <cell r="B11253"/>
          <cell r="C11253"/>
          <cell r="D11253"/>
          <cell r="E11253"/>
        </row>
        <row r="11254">
          <cell r="A11254"/>
          <cell r="B11254"/>
          <cell r="C11254"/>
          <cell r="D11254"/>
          <cell r="E11254"/>
        </row>
        <row r="11255">
          <cell r="A11255"/>
          <cell r="B11255"/>
          <cell r="C11255"/>
          <cell r="D11255"/>
          <cell r="E11255"/>
        </row>
        <row r="11256">
          <cell r="A11256"/>
          <cell r="B11256"/>
          <cell r="C11256"/>
          <cell r="D11256"/>
          <cell r="E11256"/>
        </row>
        <row r="11257">
          <cell r="A11257"/>
          <cell r="B11257"/>
          <cell r="C11257"/>
          <cell r="D11257"/>
          <cell r="E11257"/>
        </row>
        <row r="11258">
          <cell r="A11258"/>
          <cell r="B11258"/>
          <cell r="C11258"/>
          <cell r="D11258"/>
          <cell r="E11258"/>
        </row>
        <row r="11259">
          <cell r="A11259"/>
          <cell r="B11259"/>
          <cell r="C11259"/>
          <cell r="D11259"/>
          <cell r="E11259"/>
        </row>
        <row r="11260">
          <cell r="A11260"/>
          <cell r="B11260"/>
          <cell r="C11260"/>
          <cell r="D11260"/>
          <cell r="E11260"/>
        </row>
        <row r="11261">
          <cell r="A11261"/>
          <cell r="B11261"/>
          <cell r="C11261"/>
          <cell r="D11261"/>
          <cell r="E11261"/>
        </row>
        <row r="11262">
          <cell r="A11262"/>
          <cell r="B11262"/>
          <cell r="C11262"/>
          <cell r="D11262"/>
          <cell r="E11262"/>
        </row>
        <row r="11263">
          <cell r="A11263"/>
          <cell r="B11263"/>
          <cell r="C11263"/>
          <cell r="D11263"/>
          <cell r="E11263"/>
        </row>
        <row r="11264">
          <cell r="A11264"/>
          <cell r="B11264"/>
          <cell r="C11264"/>
          <cell r="D11264"/>
          <cell r="E11264"/>
        </row>
        <row r="11265">
          <cell r="A11265"/>
          <cell r="B11265"/>
          <cell r="C11265"/>
          <cell r="D11265"/>
          <cell r="E11265"/>
        </row>
        <row r="11266">
          <cell r="A11266"/>
          <cell r="B11266"/>
          <cell r="C11266"/>
          <cell r="D11266"/>
          <cell r="E11266"/>
        </row>
        <row r="11267">
          <cell r="A11267"/>
          <cell r="B11267"/>
          <cell r="C11267"/>
          <cell r="D11267"/>
          <cell r="E11267"/>
        </row>
        <row r="11268">
          <cell r="A11268"/>
          <cell r="B11268"/>
          <cell r="C11268"/>
          <cell r="D11268"/>
          <cell r="E11268"/>
        </row>
        <row r="11269">
          <cell r="A11269"/>
          <cell r="B11269"/>
          <cell r="C11269"/>
          <cell r="D11269"/>
          <cell r="E11269"/>
        </row>
        <row r="11270">
          <cell r="A11270"/>
          <cell r="B11270"/>
          <cell r="C11270"/>
          <cell r="D11270"/>
          <cell r="E11270"/>
        </row>
        <row r="11271">
          <cell r="A11271"/>
          <cell r="B11271"/>
          <cell r="C11271"/>
          <cell r="D11271"/>
          <cell r="E11271"/>
        </row>
        <row r="11272">
          <cell r="A11272"/>
          <cell r="B11272"/>
          <cell r="C11272"/>
          <cell r="D11272"/>
          <cell r="E11272"/>
        </row>
        <row r="11273">
          <cell r="A11273"/>
          <cell r="B11273"/>
          <cell r="C11273"/>
          <cell r="D11273"/>
          <cell r="E11273"/>
        </row>
        <row r="11274">
          <cell r="A11274"/>
          <cell r="B11274"/>
          <cell r="C11274"/>
          <cell r="D11274"/>
          <cell r="E11274"/>
        </row>
        <row r="11275">
          <cell r="A11275"/>
          <cell r="B11275"/>
          <cell r="C11275"/>
          <cell r="D11275"/>
          <cell r="E11275"/>
        </row>
        <row r="11276">
          <cell r="A11276"/>
          <cell r="B11276"/>
          <cell r="C11276"/>
          <cell r="D11276"/>
          <cell r="E11276"/>
        </row>
        <row r="11277">
          <cell r="A11277"/>
          <cell r="B11277"/>
          <cell r="C11277"/>
          <cell r="D11277"/>
          <cell r="E11277"/>
        </row>
        <row r="11278">
          <cell r="A11278"/>
          <cell r="B11278"/>
          <cell r="C11278"/>
          <cell r="D11278"/>
          <cell r="E11278"/>
        </row>
        <row r="11279">
          <cell r="A11279"/>
          <cell r="B11279"/>
          <cell r="C11279"/>
          <cell r="D11279"/>
          <cell r="E11279"/>
        </row>
        <row r="11280">
          <cell r="A11280"/>
          <cell r="B11280"/>
          <cell r="C11280"/>
          <cell r="D11280"/>
          <cell r="E11280"/>
        </row>
        <row r="11281">
          <cell r="A11281"/>
          <cell r="B11281"/>
          <cell r="C11281"/>
          <cell r="D11281"/>
          <cell r="E11281"/>
        </row>
        <row r="11282">
          <cell r="A11282"/>
          <cell r="B11282"/>
          <cell r="C11282"/>
          <cell r="D11282"/>
          <cell r="E11282"/>
        </row>
        <row r="11283">
          <cell r="A11283"/>
          <cell r="B11283"/>
          <cell r="C11283"/>
          <cell r="D11283"/>
          <cell r="E11283"/>
        </row>
        <row r="11284">
          <cell r="A11284"/>
          <cell r="B11284"/>
          <cell r="C11284"/>
          <cell r="D11284"/>
          <cell r="E11284"/>
        </row>
        <row r="11285">
          <cell r="A11285"/>
          <cell r="B11285"/>
          <cell r="C11285"/>
          <cell r="D11285"/>
          <cell r="E11285"/>
        </row>
        <row r="11286">
          <cell r="A11286"/>
          <cell r="B11286"/>
          <cell r="C11286"/>
          <cell r="D11286"/>
          <cell r="E11286"/>
        </row>
        <row r="11287">
          <cell r="A11287"/>
          <cell r="B11287"/>
          <cell r="C11287"/>
          <cell r="D11287"/>
          <cell r="E11287"/>
        </row>
        <row r="11288">
          <cell r="A11288"/>
          <cell r="B11288"/>
          <cell r="C11288"/>
          <cell r="D11288"/>
          <cell r="E11288"/>
        </row>
        <row r="11289">
          <cell r="A11289"/>
          <cell r="B11289"/>
          <cell r="C11289"/>
          <cell r="D11289"/>
          <cell r="E11289"/>
        </row>
        <row r="11290">
          <cell r="A11290"/>
          <cell r="B11290"/>
          <cell r="C11290"/>
          <cell r="D11290"/>
          <cell r="E11290"/>
        </row>
        <row r="11291">
          <cell r="A11291"/>
          <cell r="B11291"/>
          <cell r="C11291"/>
          <cell r="D11291"/>
          <cell r="E11291"/>
        </row>
        <row r="11292">
          <cell r="A11292"/>
          <cell r="B11292"/>
          <cell r="C11292"/>
          <cell r="D11292"/>
          <cell r="E11292"/>
        </row>
        <row r="11293">
          <cell r="A11293"/>
          <cell r="B11293"/>
          <cell r="C11293"/>
          <cell r="D11293"/>
          <cell r="E11293"/>
        </row>
        <row r="11294">
          <cell r="A11294"/>
          <cell r="B11294"/>
          <cell r="C11294"/>
          <cell r="D11294"/>
          <cell r="E11294"/>
        </row>
        <row r="11295">
          <cell r="A11295"/>
          <cell r="B11295"/>
          <cell r="C11295"/>
          <cell r="D11295"/>
          <cell r="E11295"/>
        </row>
        <row r="11296">
          <cell r="A11296"/>
          <cell r="B11296"/>
          <cell r="C11296"/>
          <cell r="D11296"/>
          <cell r="E11296"/>
        </row>
        <row r="11297">
          <cell r="A11297"/>
          <cell r="B11297"/>
          <cell r="C11297"/>
          <cell r="D11297"/>
          <cell r="E11297"/>
        </row>
        <row r="11298">
          <cell r="A11298"/>
          <cell r="B11298"/>
          <cell r="C11298"/>
          <cell r="D11298"/>
          <cell r="E11298"/>
        </row>
        <row r="11299">
          <cell r="A11299"/>
          <cell r="B11299"/>
          <cell r="C11299"/>
          <cell r="D11299"/>
          <cell r="E11299"/>
        </row>
        <row r="11300">
          <cell r="A11300"/>
          <cell r="B11300"/>
          <cell r="C11300"/>
          <cell r="D11300"/>
          <cell r="E11300"/>
        </row>
        <row r="11301">
          <cell r="A11301"/>
          <cell r="B11301"/>
          <cell r="C11301"/>
          <cell r="D11301"/>
          <cell r="E11301"/>
        </row>
        <row r="11302">
          <cell r="A11302"/>
          <cell r="B11302"/>
          <cell r="C11302"/>
          <cell r="D11302"/>
          <cell r="E11302"/>
        </row>
        <row r="11303">
          <cell r="A11303"/>
          <cell r="B11303"/>
          <cell r="C11303"/>
          <cell r="D11303"/>
          <cell r="E11303"/>
        </row>
        <row r="11304">
          <cell r="A11304"/>
          <cell r="B11304"/>
          <cell r="C11304"/>
          <cell r="D11304"/>
          <cell r="E11304"/>
        </row>
        <row r="11305">
          <cell r="A11305"/>
          <cell r="B11305"/>
          <cell r="C11305"/>
          <cell r="D11305"/>
          <cell r="E11305"/>
        </row>
        <row r="11306">
          <cell r="A11306"/>
          <cell r="B11306"/>
          <cell r="C11306"/>
          <cell r="D11306"/>
          <cell r="E11306"/>
        </row>
        <row r="11307">
          <cell r="A11307"/>
          <cell r="B11307"/>
          <cell r="C11307"/>
          <cell r="D11307"/>
          <cell r="E11307"/>
        </row>
        <row r="11308">
          <cell r="A11308"/>
          <cell r="B11308"/>
          <cell r="C11308"/>
          <cell r="D11308"/>
          <cell r="E11308"/>
        </row>
        <row r="11309">
          <cell r="A11309"/>
          <cell r="B11309"/>
          <cell r="C11309"/>
          <cell r="D11309"/>
          <cell r="E11309"/>
        </row>
        <row r="11310">
          <cell r="A11310"/>
          <cell r="B11310"/>
          <cell r="C11310"/>
          <cell r="D11310"/>
          <cell r="E11310"/>
        </row>
        <row r="11311">
          <cell r="A11311"/>
          <cell r="B11311"/>
          <cell r="C11311"/>
          <cell r="D11311"/>
          <cell r="E11311"/>
        </row>
        <row r="11312">
          <cell r="A11312"/>
          <cell r="B11312"/>
          <cell r="C11312"/>
          <cell r="D11312"/>
          <cell r="E11312"/>
        </row>
        <row r="11313">
          <cell r="A11313"/>
          <cell r="B11313"/>
          <cell r="C11313"/>
          <cell r="D11313"/>
          <cell r="E11313"/>
        </row>
        <row r="11314">
          <cell r="A11314"/>
          <cell r="B11314"/>
          <cell r="C11314"/>
          <cell r="D11314"/>
          <cell r="E11314"/>
        </row>
        <row r="11315">
          <cell r="A11315"/>
          <cell r="B11315"/>
          <cell r="C11315"/>
          <cell r="D11315"/>
          <cell r="E11315"/>
        </row>
        <row r="11316">
          <cell r="A11316"/>
          <cell r="B11316"/>
          <cell r="C11316"/>
          <cell r="D11316"/>
          <cell r="E11316"/>
        </row>
        <row r="11317">
          <cell r="A11317"/>
          <cell r="B11317"/>
          <cell r="C11317"/>
          <cell r="D11317"/>
          <cell r="E11317"/>
        </row>
        <row r="11318">
          <cell r="A11318"/>
          <cell r="B11318"/>
          <cell r="C11318"/>
          <cell r="D11318"/>
          <cell r="E11318"/>
        </row>
        <row r="11319">
          <cell r="A11319"/>
          <cell r="B11319"/>
          <cell r="C11319"/>
          <cell r="D11319"/>
          <cell r="E11319"/>
        </row>
        <row r="11320">
          <cell r="A11320"/>
          <cell r="B11320"/>
          <cell r="C11320"/>
          <cell r="D11320"/>
          <cell r="E11320"/>
        </row>
        <row r="11321">
          <cell r="A11321"/>
          <cell r="B11321"/>
          <cell r="C11321"/>
          <cell r="D11321"/>
          <cell r="E11321"/>
        </row>
        <row r="11322">
          <cell r="A11322"/>
          <cell r="B11322"/>
          <cell r="C11322"/>
          <cell r="D11322"/>
          <cell r="E11322"/>
        </row>
        <row r="11323">
          <cell r="A11323"/>
          <cell r="B11323"/>
          <cell r="C11323"/>
          <cell r="D11323"/>
          <cell r="E11323"/>
        </row>
        <row r="11324">
          <cell r="A11324"/>
          <cell r="B11324"/>
          <cell r="C11324"/>
          <cell r="D11324"/>
          <cell r="E11324"/>
        </row>
        <row r="11325">
          <cell r="A11325"/>
          <cell r="B11325"/>
          <cell r="C11325"/>
          <cell r="D11325"/>
          <cell r="E11325"/>
        </row>
        <row r="11326">
          <cell r="A11326"/>
          <cell r="B11326"/>
          <cell r="C11326"/>
          <cell r="D11326"/>
          <cell r="E11326"/>
        </row>
        <row r="11327">
          <cell r="A11327"/>
          <cell r="B11327"/>
          <cell r="C11327"/>
          <cell r="D11327"/>
          <cell r="E11327"/>
        </row>
        <row r="11328">
          <cell r="A11328"/>
          <cell r="B11328"/>
          <cell r="C11328"/>
          <cell r="D11328"/>
          <cell r="E11328"/>
        </row>
        <row r="11329">
          <cell r="A11329"/>
          <cell r="B11329"/>
          <cell r="C11329"/>
          <cell r="D11329"/>
          <cell r="E11329"/>
        </row>
        <row r="11330">
          <cell r="A11330"/>
          <cell r="B11330"/>
          <cell r="C11330"/>
          <cell r="D11330"/>
          <cell r="E11330"/>
        </row>
        <row r="11331">
          <cell r="A11331"/>
          <cell r="B11331"/>
          <cell r="C11331"/>
          <cell r="D11331"/>
          <cell r="E11331"/>
        </row>
        <row r="11332">
          <cell r="A11332"/>
          <cell r="B11332"/>
          <cell r="C11332"/>
          <cell r="D11332"/>
          <cell r="E11332"/>
        </row>
        <row r="11333">
          <cell r="A11333"/>
          <cell r="B11333"/>
          <cell r="C11333"/>
          <cell r="D11333"/>
          <cell r="E11333"/>
        </row>
        <row r="11334">
          <cell r="A11334"/>
          <cell r="B11334"/>
          <cell r="C11334"/>
          <cell r="D11334"/>
          <cell r="E11334"/>
        </row>
        <row r="11335">
          <cell r="A11335"/>
          <cell r="B11335"/>
          <cell r="C11335"/>
          <cell r="D11335"/>
          <cell r="E11335"/>
        </row>
        <row r="11336">
          <cell r="A11336"/>
          <cell r="B11336"/>
          <cell r="C11336"/>
          <cell r="D11336"/>
          <cell r="E11336"/>
        </row>
        <row r="11337">
          <cell r="A11337"/>
          <cell r="B11337"/>
          <cell r="C11337"/>
          <cell r="D11337"/>
          <cell r="E11337"/>
        </row>
        <row r="11338">
          <cell r="A11338"/>
          <cell r="B11338"/>
          <cell r="C11338"/>
          <cell r="D11338"/>
          <cell r="E11338"/>
        </row>
        <row r="11339">
          <cell r="A11339"/>
          <cell r="B11339"/>
          <cell r="C11339"/>
          <cell r="D11339"/>
          <cell r="E11339"/>
        </row>
        <row r="11340">
          <cell r="A11340"/>
          <cell r="B11340"/>
          <cell r="C11340"/>
          <cell r="D11340"/>
          <cell r="E11340"/>
        </row>
        <row r="11341">
          <cell r="A11341"/>
          <cell r="B11341"/>
          <cell r="C11341"/>
          <cell r="D11341"/>
          <cell r="E11341"/>
        </row>
        <row r="11342">
          <cell r="A11342"/>
          <cell r="B11342"/>
          <cell r="C11342"/>
          <cell r="D11342"/>
          <cell r="E11342"/>
        </row>
        <row r="11343">
          <cell r="A11343"/>
          <cell r="B11343"/>
          <cell r="C11343"/>
          <cell r="D11343"/>
          <cell r="E11343"/>
        </row>
        <row r="11344">
          <cell r="A11344"/>
          <cell r="B11344"/>
          <cell r="C11344"/>
          <cell r="D11344"/>
          <cell r="E11344"/>
        </row>
        <row r="11345">
          <cell r="A11345"/>
          <cell r="B11345"/>
          <cell r="C11345"/>
          <cell r="D11345"/>
          <cell r="E11345"/>
        </row>
        <row r="11346">
          <cell r="A11346"/>
          <cell r="B11346"/>
          <cell r="C11346"/>
          <cell r="D11346"/>
          <cell r="E11346"/>
        </row>
        <row r="11347">
          <cell r="A11347"/>
          <cell r="B11347"/>
          <cell r="C11347"/>
          <cell r="D11347"/>
          <cell r="E11347"/>
        </row>
        <row r="11348">
          <cell r="A11348"/>
          <cell r="B11348"/>
          <cell r="C11348"/>
          <cell r="D11348"/>
          <cell r="E11348"/>
        </row>
        <row r="11349">
          <cell r="A11349"/>
          <cell r="B11349"/>
          <cell r="C11349"/>
          <cell r="D11349"/>
          <cell r="E11349"/>
        </row>
        <row r="11350">
          <cell r="A11350"/>
          <cell r="B11350"/>
          <cell r="C11350"/>
          <cell r="D11350"/>
          <cell r="E11350"/>
        </row>
        <row r="11351">
          <cell r="A11351"/>
          <cell r="B11351"/>
          <cell r="C11351"/>
          <cell r="D11351"/>
          <cell r="E11351"/>
        </row>
        <row r="11352">
          <cell r="A11352"/>
          <cell r="B11352"/>
          <cell r="C11352"/>
          <cell r="D11352"/>
          <cell r="E11352"/>
        </row>
        <row r="11353">
          <cell r="A11353"/>
          <cell r="B11353"/>
          <cell r="C11353"/>
          <cell r="D11353"/>
          <cell r="E11353"/>
        </row>
        <row r="11354">
          <cell r="A11354"/>
          <cell r="B11354"/>
          <cell r="C11354"/>
          <cell r="D11354"/>
          <cell r="E11354"/>
        </row>
        <row r="11355">
          <cell r="A11355"/>
          <cell r="B11355"/>
          <cell r="C11355"/>
          <cell r="D11355"/>
          <cell r="E11355"/>
        </row>
        <row r="11356">
          <cell r="A11356"/>
          <cell r="B11356"/>
          <cell r="C11356"/>
          <cell r="D11356"/>
          <cell r="E11356"/>
        </row>
        <row r="11357">
          <cell r="A11357"/>
          <cell r="B11357"/>
          <cell r="C11357"/>
          <cell r="D11357"/>
          <cell r="E11357"/>
        </row>
        <row r="11358">
          <cell r="A11358"/>
          <cell r="B11358"/>
          <cell r="C11358"/>
          <cell r="D11358"/>
          <cell r="E11358"/>
        </row>
        <row r="11359">
          <cell r="A11359"/>
          <cell r="B11359"/>
          <cell r="C11359"/>
          <cell r="D11359"/>
          <cell r="E11359"/>
        </row>
        <row r="11360">
          <cell r="A11360"/>
          <cell r="B11360"/>
          <cell r="C11360"/>
          <cell r="D11360"/>
          <cell r="E11360"/>
        </row>
        <row r="11361">
          <cell r="A11361"/>
          <cell r="B11361"/>
          <cell r="C11361"/>
          <cell r="D11361"/>
          <cell r="E11361"/>
        </row>
        <row r="11362">
          <cell r="A11362"/>
          <cell r="B11362"/>
          <cell r="C11362"/>
          <cell r="D11362"/>
          <cell r="E11362"/>
        </row>
        <row r="11363">
          <cell r="A11363"/>
          <cell r="B11363"/>
          <cell r="C11363"/>
          <cell r="D11363"/>
          <cell r="E11363"/>
        </row>
        <row r="11364">
          <cell r="A11364"/>
          <cell r="B11364"/>
          <cell r="C11364"/>
          <cell r="D11364"/>
          <cell r="E11364"/>
        </row>
        <row r="11365">
          <cell r="A11365"/>
          <cell r="B11365"/>
          <cell r="C11365"/>
          <cell r="D11365"/>
          <cell r="E11365"/>
        </row>
        <row r="11366">
          <cell r="A11366"/>
          <cell r="B11366"/>
          <cell r="C11366"/>
          <cell r="D11366"/>
          <cell r="E11366"/>
        </row>
        <row r="11367">
          <cell r="A11367"/>
          <cell r="B11367"/>
          <cell r="C11367"/>
          <cell r="D11367"/>
          <cell r="E11367"/>
        </row>
        <row r="11368">
          <cell r="A11368"/>
          <cell r="B11368"/>
          <cell r="C11368"/>
          <cell r="D11368"/>
          <cell r="E11368"/>
        </row>
        <row r="11369">
          <cell r="A11369"/>
          <cell r="B11369"/>
          <cell r="C11369"/>
          <cell r="D11369"/>
          <cell r="E11369"/>
        </row>
        <row r="11370">
          <cell r="A11370"/>
          <cell r="B11370"/>
          <cell r="C11370"/>
          <cell r="D11370"/>
          <cell r="E11370"/>
        </row>
        <row r="11371">
          <cell r="A11371"/>
          <cell r="B11371"/>
          <cell r="C11371"/>
          <cell r="D11371"/>
          <cell r="E11371"/>
        </row>
        <row r="11372">
          <cell r="A11372"/>
          <cell r="B11372"/>
          <cell r="C11372"/>
          <cell r="D11372"/>
          <cell r="E11372"/>
        </row>
        <row r="11373">
          <cell r="A11373"/>
          <cell r="B11373"/>
          <cell r="C11373"/>
          <cell r="D11373"/>
          <cell r="E11373"/>
        </row>
        <row r="11374">
          <cell r="A11374"/>
          <cell r="B11374"/>
          <cell r="C11374"/>
          <cell r="D11374"/>
          <cell r="E11374"/>
        </row>
        <row r="11375">
          <cell r="A11375"/>
          <cell r="B11375"/>
          <cell r="C11375"/>
          <cell r="D11375"/>
          <cell r="E11375"/>
        </row>
        <row r="11376">
          <cell r="A11376"/>
          <cell r="B11376"/>
          <cell r="C11376"/>
          <cell r="D11376"/>
          <cell r="E11376"/>
        </row>
        <row r="11377">
          <cell r="A11377"/>
          <cell r="B11377"/>
          <cell r="C11377"/>
          <cell r="D11377"/>
          <cell r="E11377"/>
        </row>
        <row r="11378">
          <cell r="A11378"/>
          <cell r="B11378"/>
          <cell r="C11378"/>
          <cell r="D11378"/>
          <cell r="E11378"/>
        </row>
        <row r="11379">
          <cell r="A11379"/>
          <cell r="B11379"/>
          <cell r="C11379"/>
          <cell r="D11379"/>
          <cell r="E11379"/>
        </row>
        <row r="11380">
          <cell r="A11380"/>
          <cell r="B11380"/>
          <cell r="C11380"/>
          <cell r="D11380"/>
          <cell r="E11380"/>
        </row>
        <row r="11381">
          <cell r="A11381"/>
          <cell r="B11381"/>
          <cell r="C11381"/>
          <cell r="D11381"/>
          <cell r="E11381"/>
        </row>
        <row r="11382">
          <cell r="A11382"/>
          <cell r="B11382"/>
          <cell r="C11382"/>
          <cell r="D11382"/>
          <cell r="E11382"/>
        </row>
        <row r="11383">
          <cell r="A11383"/>
          <cell r="B11383"/>
          <cell r="C11383"/>
          <cell r="D11383"/>
          <cell r="E11383"/>
        </row>
        <row r="11384">
          <cell r="A11384"/>
          <cell r="B11384"/>
          <cell r="C11384"/>
          <cell r="D11384"/>
          <cell r="E11384"/>
        </row>
        <row r="11385">
          <cell r="A11385"/>
          <cell r="B11385"/>
          <cell r="C11385"/>
          <cell r="D11385"/>
          <cell r="E11385"/>
        </row>
        <row r="11386">
          <cell r="A11386"/>
          <cell r="B11386"/>
          <cell r="C11386"/>
          <cell r="D11386"/>
          <cell r="E11386"/>
        </row>
        <row r="11387">
          <cell r="A11387"/>
          <cell r="B11387"/>
          <cell r="C11387"/>
          <cell r="D11387"/>
          <cell r="E11387"/>
        </row>
        <row r="11388">
          <cell r="A11388"/>
          <cell r="B11388"/>
          <cell r="C11388"/>
          <cell r="D11388"/>
          <cell r="E11388"/>
        </row>
        <row r="11389">
          <cell r="A11389"/>
          <cell r="B11389"/>
          <cell r="C11389"/>
          <cell r="D11389"/>
          <cell r="E11389"/>
        </row>
        <row r="11390">
          <cell r="A11390"/>
          <cell r="B11390"/>
          <cell r="C11390"/>
          <cell r="D11390"/>
          <cell r="E11390"/>
        </row>
        <row r="11391">
          <cell r="A11391"/>
          <cell r="B11391"/>
          <cell r="C11391"/>
          <cell r="D11391"/>
          <cell r="E11391"/>
        </row>
        <row r="11392">
          <cell r="A11392"/>
          <cell r="B11392"/>
          <cell r="C11392"/>
          <cell r="D11392"/>
          <cell r="E11392"/>
        </row>
        <row r="11393">
          <cell r="A11393"/>
          <cell r="B11393"/>
          <cell r="C11393"/>
          <cell r="D11393"/>
          <cell r="E11393"/>
        </row>
        <row r="11394">
          <cell r="A11394"/>
          <cell r="B11394"/>
          <cell r="C11394"/>
          <cell r="D11394"/>
          <cell r="E11394"/>
        </row>
        <row r="11395">
          <cell r="A11395"/>
          <cell r="B11395"/>
          <cell r="C11395"/>
          <cell r="D11395"/>
          <cell r="E11395"/>
        </row>
        <row r="11396">
          <cell r="A11396"/>
          <cell r="B11396"/>
          <cell r="C11396"/>
          <cell r="D11396"/>
          <cell r="E11396"/>
        </row>
        <row r="11397">
          <cell r="A11397"/>
          <cell r="B11397"/>
          <cell r="C11397"/>
          <cell r="D11397"/>
          <cell r="E11397"/>
        </row>
        <row r="11398">
          <cell r="A11398"/>
          <cell r="B11398"/>
          <cell r="C11398"/>
          <cell r="D11398"/>
          <cell r="E11398"/>
        </row>
        <row r="11399">
          <cell r="A11399"/>
          <cell r="B11399"/>
          <cell r="C11399"/>
          <cell r="D11399"/>
          <cell r="E11399"/>
        </row>
        <row r="11400">
          <cell r="A11400"/>
          <cell r="B11400"/>
          <cell r="C11400"/>
          <cell r="D11400"/>
          <cell r="E11400"/>
        </row>
        <row r="11401">
          <cell r="A11401"/>
          <cell r="B11401"/>
          <cell r="C11401"/>
          <cell r="D11401"/>
          <cell r="E11401"/>
        </row>
        <row r="11402">
          <cell r="A11402"/>
          <cell r="B11402"/>
          <cell r="C11402"/>
          <cell r="D11402"/>
          <cell r="E11402"/>
        </row>
        <row r="11403">
          <cell r="A11403"/>
          <cell r="B11403"/>
          <cell r="C11403"/>
          <cell r="D11403"/>
          <cell r="E11403"/>
        </row>
        <row r="11404">
          <cell r="A11404"/>
          <cell r="B11404"/>
          <cell r="C11404"/>
          <cell r="D11404"/>
          <cell r="E11404"/>
        </row>
        <row r="11405">
          <cell r="A11405"/>
          <cell r="B11405"/>
          <cell r="C11405"/>
          <cell r="D11405"/>
          <cell r="E11405"/>
        </row>
        <row r="11406">
          <cell r="A11406"/>
          <cell r="B11406"/>
          <cell r="C11406"/>
          <cell r="D11406"/>
          <cell r="E11406"/>
        </row>
        <row r="11407">
          <cell r="A11407"/>
          <cell r="B11407"/>
          <cell r="C11407"/>
          <cell r="D11407"/>
          <cell r="E11407"/>
        </row>
        <row r="11408">
          <cell r="A11408"/>
          <cell r="B11408"/>
          <cell r="C11408"/>
          <cell r="D11408"/>
          <cell r="E11408"/>
        </row>
        <row r="11409">
          <cell r="A11409"/>
          <cell r="B11409"/>
          <cell r="C11409"/>
          <cell r="D11409"/>
          <cell r="E11409"/>
        </row>
        <row r="11410">
          <cell r="A11410"/>
          <cell r="B11410"/>
          <cell r="C11410"/>
          <cell r="D11410"/>
          <cell r="E11410"/>
        </row>
        <row r="11411">
          <cell r="A11411"/>
          <cell r="B11411"/>
          <cell r="C11411"/>
          <cell r="D11411"/>
          <cell r="E11411"/>
        </row>
        <row r="11412">
          <cell r="A11412"/>
          <cell r="B11412"/>
          <cell r="C11412"/>
          <cell r="D11412"/>
          <cell r="E11412"/>
        </row>
        <row r="11413">
          <cell r="A11413"/>
          <cell r="B11413"/>
          <cell r="C11413"/>
          <cell r="D11413"/>
          <cell r="E11413"/>
        </row>
        <row r="11414">
          <cell r="A11414"/>
          <cell r="B11414"/>
          <cell r="C11414"/>
          <cell r="D11414"/>
          <cell r="E11414"/>
        </row>
        <row r="11415">
          <cell r="A11415"/>
          <cell r="B11415"/>
          <cell r="C11415"/>
          <cell r="D11415"/>
          <cell r="E11415"/>
        </row>
        <row r="11416">
          <cell r="A11416"/>
          <cell r="B11416"/>
          <cell r="C11416"/>
          <cell r="D11416"/>
          <cell r="E11416"/>
        </row>
        <row r="11417">
          <cell r="A11417"/>
          <cell r="B11417"/>
          <cell r="C11417"/>
          <cell r="D11417"/>
          <cell r="E11417"/>
        </row>
        <row r="11418">
          <cell r="A11418"/>
          <cell r="B11418"/>
          <cell r="C11418"/>
          <cell r="D11418"/>
          <cell r="E11418"/>
        </row>
        <row r="11419">
          <cell r="A11419"/>
          <cell r="B11419"/>
          <cell r="C11419"/>
          <cell r="D11419"/>
          <cell r="E11419"/>
        </row>
        <row r="11420">
          <cell r="A11420"/>
          <cell r="B11420"/>
          <cell r="C11420"/>
          <cell r="D11420"/>
          <cell r="E11420"/>
        </row>
        <row r="11421">
          <cell r="A11421"/>
          <cell r="B11421"/>
          <cell r="C11421"/>
          <cell r="D11421"/>
          <cell r="E11421"/>
        </row>
        <row r="11422">
          <cell r="A11422"/>
          <cell r="B11422"/>
          <cell r="C11422"/>
          <cell r="D11422"/>
          <cell r="E11422"/>
        </row>
        <row r="11423">
          <cell r="A11423"/>
          <cell r="B11423"/>
          <cell r="C11423"/>
          <cell r="D11423"/>
          <cell r="E11423"/>
        </row>
        <row r="11424">
          <cell r="A11424"/>
          <cell r="B11424"/>
          <cell r="C11424"/>
          <cell r="D11424"/>
          <cell r="E11424"/>
        </row>
        <row r="11425">
          <cell r="A11425"/>
          <cell r="B11425"/>
          <cell r="C11425"/>
          <cell r="D11425"/>
          <cell r="E11425"/>
        </row>
        <row r="11426">
          <cell r="A11426"/>
          <cell r="B11426"/>
          <cell r="C11426"/>
          <cell r="D11426"/>
          <cell r="E11426"/>
        </row>
        <row r="11427">
          <cell r="A11427"/>
          <cell r="B11427"/>
          <cell r="C11427"/>
          <cell r="D11427"/>
          <cell r="E11427"/>
        </row>
        <row r="11428">
          <cell r="A11428"/>
          <cell r="B11428"/>
          <cell r="C11428"/>
          <cell r="D11428"/>
          <cell r="E11428"/>
        </row>
        <row r="11429">
          <cell r="A11429"/>
          <cell r="B11429"/>
          <cell r="C11429"/>
          <cell r="D11429"/>
          <cell r="E11429"/>
        </row>
        <row r="11430">
          <cell r="A11430"/>
          <cell r="B11430"/>
          <cell r="C11430"/>
          <cell r="D11430"/>
          <cell r="E11430"/>
        </row>
        <row r="11431">
          <cell r="A11431"/>
          <cell r="B11431"/>
          <cell r="C11431"/>
          <cell r="D11431"/>
          <cell r="E11431"/>
        </row>
        <row r="11432">
          <cell r="A11432"/>
          <cell r="B11432"/>
          <cell r="C11432"/>
          <cell r="D11432"/>
          <cell r="E11432"/>
        </row>
        <row r="11433">
          <cell r="A11433"/>
          <cell r="B11433"/>
          <cell r="C11433"/>
          <cell r="D11433"/>
          <cell r="E11433"/>
        </row>
        <row r="11434">
          <cell r="A11434"/>
          <cell r="B11434"/>
          <cell r="C11434"/>
          <cell r="D11434"/>
          <cell r="E11434"/>
        </row>
        <row r="11435">
          <cell r="A11435"/>
          <cell r="B11435"/>
          <cell r="C11435"/>
          <cell r="D11435"/>
          <cell r="E11435"/>
        </row>
        <row r="11436">
          <cell r="A11436"/>
          <cell r="B11436"/>
          <cell r="C11436"/>
          <cell r="D11436"/>
          <cell r="E11436"/>
        </row>
        <row r="11437">
          <cell r="A11437"/>
          <cell r="B11437"/>
          <cell r="C11437"/>
          <cell r="D11437"/>
          <cell r="E11437"/>
        </row>
        <row r="11438">
          <cell r="A11438"/>
          <cell r="B11438"/>
          <cell r="C11438"/>
          <cell r="D11438"/>
          <cell r="E11438"/>
        </row>
        <row r="11439">
          <cell r="A11439"/>
          <cell r="B11439"/>
          <cell r="C11439"/>
          <cell r="D11439"/>
          <cell r="E11439"/>
        </row>
        <row r="11440">
          <cell r="A11440"/>
          <cell r="B11440"/>
          <cell r="C11440"/>
          <cell r="D11440"/>
          <cell r="E11440"/>
        </row>
        <row r="11441">
          <cell r="A11441"/>
          <cell r="B11441"/>
          <cell r="C11441"/>
          <cell r="D11441"/>
          <cell r="E11441"/>
        </row>
        <row r="11442">
          <cell r="A11442"/>
          <cell r="B11442"/>
          <cell r="C11442"/>
          <cell r="D11442"/>
          <cell r="E11442"/>
        </row>
        <row r="11443">
          <cell r="A11443"/>
          <cell r="B11443"/>
          <cell r="C11443"/>
          <cell r="D11443"/>
          <cell r="E11443"/>
        </row>
        <row r="11444">
          <cell r="A11444"/>
          <cell r="B11444"/>
          <cell r="C11444"/>
          <cell r="D11444"/>
          <cell r="E11444"/>
        </row>
        <row r="11445">
          <cell r="A11445"/>
          <cell r="B11445"/>
          <cell r="C11445"/>
          <cell r="D11445"/>
          <cell r="E11445"/>
        </row>
        <row r="11446">
          <cell r="A11446"/>
          <cell r="B11446"/>
          <cell r="C11446"/>
          <cell r="D11446"/>
          <cell r="E11446"/>
        </row>
        <row r="11447">
          <cell r="A11447"/>
          <cell r="B11447"/>
          <cell r="C11447"/>
          <cell r="D11447"/>
          <cell r="E11447"/>
        </row>
        <row r="11448">
          <cell r="A11448"/>
          <cell r="B11448"/>
          <cell r="C11448"/>
          <cell r="D11448"/>
          <cell r="E11448"/>
        </row>
        <row r="11449">
          <cell r="A11449"/>
          <cell r="B11449"/>
          <cell r="C11449"/>
          <cell r="D11449"/>
          <cell r="E11449"/>
        </row>
        <row r="11450">
          <cell r="A11450"/>
          <cell r="B11450"/>
          <cell r="C11450"/>
          <cell r="D11450"/>
          <cell r="E11450"/>
        </row>
        <row r="11451">
          <cell r="A11451"/>
          <cell r="B11451"/>
          <cell r="C11451"/>
          <cell r="D11451"/>
          <cell r="E11451"/>
        </row>
        <row r="11452">
          <cell r="A11452"/>
          <cell r="B11452"/>
          <cell r="C11452"/>
          <cell r="D11452"/>
          <cell r="E11452"/>
        </row>
        <row r="11453">
          <cell r="A11453"/>
          <cell r="B11453"/>
          <cell r="C11453"/>
          <cell r="D11453"/>
          <cell r="E11453"/>
        </row>
        <row r="11454">
          <cell r="A11454"/>
          <cell r="B11454"/>
          <cell r="C11454"/>
          <cell r="D11454"/>
          <cell r="E11454"/>
        </row>
        <row r="11455">
          <cell r="A11455"/>
          <cell r="B11455"/>
          <cell r="C11455"/>
          <cell r="D11455"/>
          <cell r="E11455"/>
        </row>
        <row r="11456">
          <cell r="A11456"/>
          <cell r="B11456"/>
          <cell r="C11456"/>
          <cell r="D11456"/>
          <cell r="E11456"/>
        </row>
        <row r="11457">
          <cell r="A11457"/>
          <cell r="B11457"/>
          <cell r="C11457"/>
          <cell r="D11457"/>
          <cell r="E11457"/>
        </row>
        <row r="11458">
          <cell r="A11458"/>
          <cell r="B11458"/>
          <cell r="C11458"/>
          <cell r="D11458"/>
          <cell r="E11458"/>
        </row>
        <row r="11459">
          <cell r="A11459"/>
          <cell r="B11459"/>
          <cell r="C11459"/>
          <cell r="D11459"/>
          <cell r="E11459"/>
        </row>
        <row r="11460">
          <cell r="A11460"/>
          <cell r="B11460"/>
          <cell r="C11460"/>
          <cell r="D11460"/>
          <cell r="E11460"/>
        </row>
        <row r="11461">
          <cell r="A11461"/>
          <cell r="B11461"/>
          <cell r="C11461"/>
          <cell r="D11461"/>
          <cell r="E11461"/>
        </row>
        <row r="11462">
          <cell r="A11462"/>
          <cell r="B11462"/>
          <cell r="C11462"/>
          <cell r="D11462"/>
          <cell r="E11462"/>
        </row>
        <row r="11463">
          <cell r="A11463"/>
          <cell r="B11463"/>
          <cell r="C11463"/>
          <cell r="D11463"/>
          <cell r="E11463"/>
        </row>
        <row r="11464">
          <cell r="A11464"/>
          <cell r="B11464"/>
          <cell r="C11464"/>
          <cell r="D11464"/>
          <cell r="E11464"/>
        </row>
        <row r="11465">
          <cell r="A11465"/>
          <cell r="B11465"/>
          <cell r="C11465"/>
          <cell r="D11465"/>
          <cell r="E11465"/>
        </row>
        <row r="11466">
          <cell r="A11466"/>
          <cell r="B11466"/>
          <cell r="C11466"/>
          <cell r="D11466"/>
          <cell r="E11466"/>
        </row>
        <row r="11467">
          <cell r="A11467"/>
          <cell r="B11467"/>
          <cell r="C11467"/>
          <cell r="D11467"/>
          <cell r="E11467"/>
        </row>
        <row r="11468">
          <cell r="A11468"/>
          <cell r="B11468"/>
          <cell r="C11468"/>
          <cell r="D11468"/>
          <cell r="E11468"/>
        </row>
        <row r="11469">
          <cell r="A11469"/>
          <cell r="B11469"/>
          <cell r="C11469"/>
          <cell r="D11469"/>
          <cell r="E11469"/>
        </row>
        <row r="11470">
          <cell r="A11470"/>
          <cell r="B11470"/>
          <cell r="C11470"/>
          <cell r="D11470"/>
          <cell r="E11470"/>
        </row>
        <row r="11471">
          <cell r="A11471"/>
          <cell r="B11471"/>
          <cell r="C11471"/>
          <cell r="D11471"/>
          <cell r="E11471"/>
        </row>
        <row r="11472">
          <cell r="A11472"/>
          <cell r="B11472"/>
          <cell r="C11472"/>
          <cell r="D11472"/>
          <cell r="E11472"/>
        </row>
        <row r="11473">
          <cell r="A11473"/>
          <cell r="B11473"/>
          <cell r="C11473"/>
          <cell r="D11473"/>
          <cell r="E11473"/>
        </row>
        <row r="11474">
          <cell r="A11474"/>
          <cell r="B11474"/>
          <cell r="C11474"/>
          <cell r="D11474"/>
          <cell r="E11474"/>
        </row>
        <row r="11475">
          <cell r="A11475"/>
          <cell r="B11475"/>
          <cell r="C11475"/>
          <cell r="D11475"/>
          <cell r="E11475"/>
        </row>
        <row r="11476">
          <cell r="A11476"/>
          <cell r="B11476"/>
          <cell r="C11476"/>
          <cell r="D11476"/>
          <cell r="E11476"/>
        </row>
        <row r="11477">
          <cell r="A11477"/>
          <cell r="B11477"/>
          <cell r="C11477"/>
          <cell r="D11477"/>
          <cell r="E11477"/>
        </row>
        <row r="11478">
          <cell r="A11478"/>
          <cell r="B11478"/>
          <cell r="C11478"/>
          <cell r="D11478"/>
          <cell r="E11478"/>
        </row>
        <row r="11479">
          <cell r="A11479"/>
          <cell r="B11479"/>
          <cell r="C11479"/>
          <cell r="D11479"/>
          <cell r="E11479"/>
        </row>
        <row r="11480">
          <cell r="A11480"/>
          <cell r="B11480"/>
          <cell r="C11480"/>
          <cell r="D11480"/>
          <cell r="E11480"/>
        </row>
        <row r="11481">
          <cell r="A11481"/>
          <cell r="B11481"/>
          <cell r="C11481"/>
          <cell r="D11481"/>
          <cell r="E11481"/>
        </row>
        <row r="11482">
          <cell r="A11482"/>
          <cell r="B11482"/>
          <cell r="C11482"/>
          <cell r="D11482"/>
          <cell r="E11482"/>
        </row>
        <row r="11483">
          <cell r="A11483"/>
          <cell r="B11483"/>
          <cell r="C11483"/>
          <cell r="D11483"/>
          <cell r="E11483"/>
        </row>
        <row r="11484">
          <cell r="A11484"/>
          <cell r="B11484"/>
          <cell r="C11484"/>
          <cell r="D11484"/>
          <cell r="E11484"/>
        </row>
        <row r="11485">
          <cell r="A11485"/>
          <cell r="B11485"/>
          <cell r="C11485"/>
          <cell r="D11485"/>
          <cell r="E11485"/>
        </row>
        <row r="11486">
          <cell r="A11486"/>
          <cell r="B11486"/>
          <cell r="C11486"/>
          <cell r="D11486"/>
          <cell r="E11486"/>
        </row>
        <row r="11487">
          <cell r="A11487"/>
          <cell r="B11487"/>
          <cell r="C11487"/>
          <cell r="D11487"/>
          <cell r="E11487"/>
        </row>
        <row r="11488">
          <cell r="A11488"/>
          <cell r="B11488"/>
          <cell r="C11488"/>
          <cell r="D11488"/>
          <cell r="E11488"/>
        </row>
        <row r="11489">
          <cell r="A11489"/>
          <cell r="B11489"/>
          <cell r="C11489"/>
          <cell r="D11489"/>
          <cell r="E11489"/>
        </row>
        <row r="11490">
          <cell r="A11490"/>
          <cell r="B11490"/>
          <cell r="C11490"/>
          <cell r="D11490"/>
          <cell r="E11490"/>
        </row>
        <row r="11491">
          <cell r="A11491"/>
          <cell r="B11491"/>
          <cell r="C11491"/>
          <cell r="D11491"/>
          <cell r="E11491"/>
        </row>
        <row r="11492">
          <cell r="A11492"/>
          <cell r="B11492"/>
          <cell r="C11492"/>
          <cell r="D11492"/>
          <cell r="E11492"/>
        </row>
        <row r="11493">
          <cell r="A11493"/>
          <cell r="B11493"/>
          <cell r="C11493"/>
          <cell r="D11493"/>
          <cell r="E11493"/>
        </row>
        <row r="11494">
          <cell r="A11494"/>
          <cell r="B11494"/>
          <cell r="C11494"/>
          <cell r="D11494"/>
          <cell r="E11494"/>
        </row>
        <row r="11495">
          <cell r="A11495"/>
          <cell r="B11495"/>
          <cell r="C11495"/>
          <cell r="D11495"/>
          <cell r="E11495"/>
        </row>
        <row r="11496">
          <cell r="A11496"/>
          <cell r="B11496"/>
          <cell r="C11496"/>
          <cell r="D11496"/>
          <cell r="E11496"/>
        </row>
        <row r="11497">
          <cell r="A11497"/>
          <cell r="B11497"/>
          <cell r="C11497"/>
          <cell r="D11497"/>
          <cell r="E11497"/>
        </row>
        <row r="11498">
          <cell r="A11498"/>
          <cell r="B11498"/>
          <cell r="C11498"/>
          <cell r="D11498"/>
          <cell r="E11498"/>
        </row>
        <row r="11499">
          <cell r="A11499"/>
          <cell r="B11499"/>
          <cell r="C11499"/>
          <cell r="D11499"/>
          <cell r="E11499"/>
        </row>
        <row r="11500">
          <cell r="A11500"/>
          <cell r="B11500"/>
          <cell r="C11500"/>
          <cell r="D11500"/>
          <cell r="E11500"/>
        </row>
        <row r="11501">
          <cell r="A11501"/>
          <cell r="B11501"/>
          <cell r="C11501"/>
          <cell r="D11501"/>
          <cell r="E11501"/>
        </row>
        <row r="11502">
          <cell r="A11502"/>
          <cell r="B11502"/>
          <cell r="C11502"/>
          <cell r="D11502"/>
          <cell r="E11502"/>
        </row>
        <row r="11503">
          <cell r="A11503"/>
          <cell r="B11503"/>
          <cell r="C11503"/>
          <cell r="D11503"/>
          <cell r="E11503"/>
        </row>
        <row r="11504">
          <cell r="A11504"/>
          <cell r="B11504"/>
          <cell r="C11504"/>
          <cell r="D11504"/>
          <cell r="E11504"/>
        </row>
        <row r="11505">
          <cell r="A11505"/>
          <cell r="B11505"/>
          <cell r="C11505"/>
          <cell r="D11505"/>
          <cell r="E11505"/>
        </row>
        <row r="11506">
          <cell r="A11506"/>
          <cell r="B11506"/>
          <cell r="C11506"/>
          <cell r="D11506"/>
          <cell r="E11506"/>
        </row>
        <row r="11507">
          <cell r="A11507"/>
          <cell r="B11507"/>
          <cell r="C11507"/>
          <cell r="D11507"/>
          <cell r="E11507"/>
        </row>
        <row r="11508">
          <cell r="A11508"/>
          <cell r="B11508"/>
          <cell r="C11508"/>
          <cell r="D11508"/>
          <cell r="E11508"/>
        </row>
        <row r="11509">
          <cell r="A11509"/>
          <cell r="B11509"/>
          <cell r="C11509"/>
          <cell r="D11509"/>
          <cell r="E11509"/>
        </row>
        <row r="11510">
          <cell r="A11510"/>
          <cell r="B11510"/>
          <cell r="C11510"/>
          <cell r="D11510"/>
          <cell r="E11510"/>
        </row>
        <row r="11511">
          <cell r="A11511"/>
          <cell r="B11511"/>
          <cell r="C11511"/>
          <cell r="D11511"/>
          <cell r="E11511"/>
        </row>
        <row r="11512">
          <cell r="A11512"/>
          <cell r="B11512"/>
          <cell r="C11512"/>
          <cell r="D11512"/>
          <cell r="E11512"/>
        </row>
        <row r="11513">
          <cell r="A11513"/>
          <cell r="B11513"/>
          <cell r="C11513"/>
          <cell r="D11513"/>
          <cell r="E11513"/>
        </row>
        <row r="11514">
          <cell r="A11514"/>
          <cell r="B11514"/>
          <cell r="C11514"/>
          <cell r="D11514"/>
          <cell r="E11514"/>
        </row>
        <row r="11515">
          <cell r="A11515"/>
          <cell r="B11515"/>
          <cell r="C11515"/>
          <cell r="D11515"/>
          <cell r="E11515"/>
        </row>
        <row r="11516">
          <cell r="A11516"/>
          <cell r="B11516"/>
          <cell r="C11516"/>
          <cell r="D11516"/>
          <cell r="E11516"/>
        </row>
        <row r="11517">
          <cell r="A11517"/>
          <cell r="B11517"/>
          <cell r="C11517"/>
          <cell r="D11517"/>
          <cell r="E11517"/>
        </row>
        <row r="11518">
          <cell r="A11518"/>
          <cell r="B11518"/>
          <cell r="C11518"/>
          <cell r="D11518"/>
          <cell r="E11518"/>
        </row>
        <row r="11519">
          <cell r="A11519"/>
          <cell r="B11519"/>
          <cell r="C11519"/>
          <cell r="D11519"/>
          <cell r="E11519"/>
        </row>
        <row r="11520">
          <cell r="A11520"/>
          <cell r="B11520"/>
          <cell r="C11520"/>
          <cell r="D11520"/>
          <cell r="E11520"/>
        </row>
        <row r="11521">
          <cell r="A11521"/>
          <cell r="B11521"/>
          <cell r="C11521"/>
          <cell r="D11521"/>
          <cell r="E11521"/>
        </row>
        <row r="11522">
          <cell r="A11522"/>
          <cell r="B11522"/>
          <cell r="C11522"/>
          <cell r="D11522"/>
          <cell r="E11522"/>
        </row>
        <row r="11523">
          <cell r="A11523"/>
          <cell r="B11523"/>
          <cell r="C11523"/>
          <cell r="D11523"/>
          <cell r="E11523"/>
        </row>
        <row r="11524">
          <cell r="A11524"/>
          <cell r="B11524"/>
          <cell r="C11524"/>
          <cell r="D11524"/>
          <cell r="E11524"/>
        </row>
        <row r="11525">
          <cell r="A11525"/>
          <cell r="B11525"/>
          <cell r="C11525"/>
          <cell r="D11525"/>
          <cell r="E11525"/>
        </row>
        <row r="11526">
          <cell r="A11526"/>
          <cell r="B11526"/>
          <cell r="C11526"/>
          <cell r="D11526"/>
          <cell r="E11526"/>
        </row>
        <row r="11527">
          <cell r="A11527"/>
          <cell r="B11527"/>
          <cell r="C11527"/>
          <cell r="D11527"/>
          <cell r="E11527"/>
        </row>
        <row r="11528">
          <cell r="A11528"/>
          <cell r="B11528"/>
          <cell r="C11528"/>
          <cell r="D11528"/>
          <cell r="E11528"/>
        </row>
        <row r="11529">
          <cell r="A11529"/>
          <cell r="B11529"/>
          <cell r="C11529"/>
          <cell r="D11529"/>
          <cell r="E11529"/>
        </row>
        <row r="11530">
          <cell r="A11530"/>
          <cell r="B11530"/>
          <cell r="C11530"/>
          <cell r="D11530"/>
          <cell r="E11530"/>
        </row>
        <row r="11531">
          <cell r="A11531"/>
          <cell r="B11531"/>
          <cell r="C11531"/>
          <cell r="D11531"/>
          <cell r="E11531"/>
        </row>
        <row r="11532">
          <cell r="A11532"/>
          <cell r="B11532"/>
          <cell r="C11532"/>
          <cell r="D11532"/>
          <cell r="E11532"/>
        </row>
        <row r="11533">
          <cell r="A11533"/>
          <cell r="B11533"/>
          <cell r="C11533"/>
          <cell r="D11533"/>
          <cell r="E11533"/>
        </row>
        <row r="11534">
          <cell r="A11534"/>
          <cell r="B11534"/>
          <cell r="C11534"/>
          <cell r="D11534"/>
          <cell r="E11534"/>
        </row>
        <row r="11535">
          <cell r="A11535"/>
          <cell r="B11535"/>
          <cell r="C11535"/>
          <cell r="D11535"/>
          <cell r="E11535"/>
        </row>
        <row r="11536">
          <cell r="A11536"/>
          <cell r="B11536"/>
          <cell r="C11536"/>
          <cell r="D11536"/>
          <cell r="E11536"/>
        </row>
        <row r="11537">
          <cell r="A11537"/>
          <cell r="B11537"/>
          <cell r="C11537"/>
          <cell r="D11537"/>
          <cell r="E11537"/>
        </row>
        <row r="11538">
          <cell r="A11538"/>
          <cell r="B11538"/>
          <cell r="C11538"/>
          <cell r="D11538"/>
          <cell r="E11538"/>
        </row>
        <row r="11539">
          <cell r="A11539"/>
          <cell r="B11539"/>
          <cell r="C11539"/>
          <cell r="D11539"/>
          <cell r="E11539"/>
        </row>
        <row r="11540">
          <cell r="A11540"/>
          <cell r="B11540"/>
          <cell r="C11540"/>
          <cell r="D11540"/>
          <cell r="E11540"/>
        </row>
        <row r="11541">
          <cell r="A11541"/>
          <cell r="B11541"/>
          <cell r="C11541"/>
          <cell r="D11541"/>
          <cell r="E11541"/>
        </row>
        <row r="11542">
          <cell r="A11542"/>
          <cell r="B11542"/>
          <cell r="C11542"/>
          <cell r="D11542"/>
          <cell r="E11542"/>
        </row>
        <row r="11543">
          <cell r="A11543"/>
          <cell r="B11543"/>
          <cell r="C11543"/>
          <cell r="D11543"/>
          <cell r="E11543"/>
        </row>
        <row r="11544">
          <cell r="A11544"/>
          <cell r="B11544"/>
          <cell r="C11544"/>
          <cell r="D11544"/>
          <cell r="E11544"/>
        </row>
        <row r="11545">
          <cell r="A11545"/>
          <cell r="B11545"/>
          <cell r="C11545"/>
          <cell r="D11545"/>
          <cell r="E11545"/>
        </row>
        <row r="11546">
          <cell r="A11546"/>
          <cell r="B11546"/>
          <cell r="C11546"/>
          <cell r="D11546"/>
          <cell r="E11546"/>
        </row>
        <row r="11547">
          <cell r="A11547"/>
          <cell r="B11547"/>
          <cell r="C11547"/>
          <cell r="D11547"/>
          <cell r="E11547"/>
        </row>
        <row r="11548">
          <cell r="A11548"/>
          <cell r="B11548"/>
          <cell r="C11548"/>
          <cell r="D11548"/>
          <cell r="E11548"/>
        </row>
        <row r="11549">
          <cell r="A11549"/>
          <cell r="B11549"/>
          <cell r="C11549"/>
          <cell r="D11549"/>
          <cell r="E11549"/>
        </row>
        <row r="11550">
          <cell r="A11550"/>
          <cell r="B11550"/>
          <cell r="C11550"/>
          <cell r="D11550"/>
          <cell r="E11550"/>
        </row>
        <row r="11551">
          <cell r="A11551"/>
          <cell r="B11551"/>
          <cell r="C11551"/>
          <cell r="D11551"/>
          <cell r="E11551"/>
        </row>
        <row r="11552">
          <cell r="A11552"/>
          <cell r="B11552"/>
          <cell r="C11552"/>
          <cell r="D11552"/>
          <cell r="E11552"/>
        </row>
        <row r="11553">
          <cell r="A11553"/>
          <cell r="B11553"/>
          <cell r="C11553"/>
          <cell r="D11553"/>
          <cell r="E11553"/>
        </row>
        <row r="11554">
          <cell r="A11554"/>
          <cell r="B11554"/>
          <cell r="C11554"/>
          <cell r="D11554"/>
          <cell r="E11554"/>
        </row>
        <row r="11555">
          <cell r="A11555"/>
          <cell r="B11555"/>
          <cell r="C11555"/>
          <cell r="D11555"/>
          <cell r="E11555"/>
        </row>
        <row r="11556">
          <cell r="A11556"/>
          <cell r="B11556"/>
          <cell r="C11556"/>
          <cell r="D11556"/>
          <cell r="E11556"/>
        </row>
        <row r="11557">
          <cell r="A11557"/>
          <cell r="B11557"/>
          <cell r="C11557"/>
          <cell r="D11557"/>
          <cell r="E11557"/>
        </row>
        <row r="11558">
          <cell r="A11558"/>
          <cell r="B11558"/>
          <cell r="C11558"/>
          <cell r="D11558"/>
          <cell r="E11558"/>
        </row>
        <row r="11559">
          <cell r="A11559"/>
          <cell r="B11559"/>
          <cell r="C11559"/>
          <cell r="D11559"/>
          <cell r="E11559"/>
        </row>
        <row r="11560">
          <cell r="A11560"/>
          <cell r="B11560"/>
          <cell r="C11560"/>
          <cell r="D11560"/>
          <cell r="E11560"/>
        </row>
        <row r="11561">
          <cell r="A11561"/>
          <cell r="B11561"/>
          <cell r="C11561"/>
          <cell r="D11561"/>
          <cell r="E11561"/>
        </row>
        <row r="11562">
          <cell r="A11562"/>
          <cell r="B11562"/>
          <cell r="C11562"/>
          <cell r="D11562"/>
          <cell r="E11562"/>
        </row>
        <row r="11563">
          <cell r="A11563"/>
          <cell r="B11563"/>
          <cell r="C11563"/>
          <cell r="D11563"/>
          <cell r="E11563"/>
        </row>
        <row r="11564">
          <cell r="A11564"/>
          <cell r="B11564"/>
          <cell r="C11564"/>
          <cell r="D11564"/>
          <cell r="E11564"/>
        </row>
        <row r="11565">
          <cell r="A11565"/>
          <cell r="B11565"/>
          <cell r="C11565"/>
          <cell r="D11565"/>
          <cell r="E11565"/>
        </row>
        <row r="11566">
          <cell r="A11566"/>
          <cell r="B11566"/>
          <cell r="C11566"/>
          <cell r="D11566"/>
          <cell r="E11566"/>
        </row>
        <row r="11567">
          <cell r="A11567"/>
          <cell r="B11567"/>
          <cell r="C11567"/>
          <cell r="D11567"/>
          <cell r="E11567"/>
        </row>
        <row r="11568">
          <cell r="A11568"/>
          <cell r="B11568"/>
          <cell r="C11568"/>
          <cell r="D11568"/>
          <cell r="E11568"/>
        </row>
        <row r="11569">
          <cell r="A11569"/>
          <cell r="B11569"/>
          <cell r="C11569"/>
          <cell r="D11569"/>
          <cell r="E11569"/>
        </row>
        <row r="11570">
          <cell r="A11570"/>
          <cell r="B11570"/>
          <cell r="C11570"/>
          <cell r="D11570"/>
          <cell r="E11570"/>
        </row>
        <row r="11571">
          <cell r="A11571"/>
          <cell r="B11571"/>
          <cell r="C11571"/>
          <cell r="D11571"/>
          <cell r="E11571"/>
        </row>
        <row r="11572">
          <cell r="A11572"/>
          <cell r="B11572"/>
          <cell r="C11572"/>
          <cell r="D11572"/>
          <cell r="E11572"/>
        </row>
        <row r="11573">
          <cell r="A11573"/>
          <cell r="B11573"/>
          <cell r="C11573"/>
          <cell r="D11573"/>
          <cell r="E11573"/>
        </row>
        <row r="11574">
          <cell r="A11574"/>
          <cell r="B11574"/>
          <cell r="C11574"/>
          <cell r="D11574"/>
          <cell r="E11574"/>
        </row>
        <row r="11575">
          <cell r="A11575"/>
          <cell r="B11575"/>
          <cell r="C11575"/>
          <cell r="D11575"/>
          <cell r="E11575"/>
        </row>
        <row r="11576">
          <cell r="A11576"/>
          <cell r="B11576"/>
          <cell r="C11576"/>
          <cell r="D11576"/>
          <cell r="E11576"/>
        </row>
        <row r="11577">
          <cell r="A11577"/>
          <cell r="B11577"/>
          <cell r="C11577"/>
          <cell r="D11577"/>
          <cell r="E11577"/>
        </row>
        <row r="11578">
          <cell r="A11578"/>
          <cell r="B11578"/>
          <cell r="C11578"/>
          <cell r="D11578"/>
          <cell r="E11578"/>
        </row>
        <row r="11579">
          <cell r="A11579"/>
          <cell r="B11579"/>
          <cell r="C11579"/>
          <cell r="D11579"/>
          <cell r="E11579"/>
        </row>
        <row r="11580">
          <cell r="A11580"/>
          <cell r="B11580"/>
          <cell r="C11580"/>
          <cell r="D11580"/>
          <cell r="E11580"/>
        </row>
        <row r="11581">
          <cell r="A11581"/>
          <cell r="B11581"/>
          <cell r="C11581"/>
          <cell r="D11581"/>
          <cell r="E11581"/>
        </row>
        <row r="11582">
          <cell r="A11582"/>
          <cell r="B11582"/>
          <cell r="C11582"/>
          <cell r="D11582"/>
          <cell r="E11582"/>
        </row>
        <row r="11583">
          <cell r="A11583"/>
          <cell r="B11583"/>
          <cell r="C11583"/>
          <cell r="D11583"/>
          <cell r="E11583"/>
        </row>
        <row r="11584">
          <cell r="A11584"/>
          <cell r="B11584"/>
          <cell r="C11584"/>
          <cell r="D11584"/>
          <cell r="E11584"/>
        </row>
        <row r="11585">
          <cell r="A11585"/>
          <cell r="B11585"/>
          <cell r="C11585"/>
          <cell r="D11585"/>
          <cell r="E11585"/>
        </row>
        <row r="11586">
          <cell r="A11586"/>
          <cell r="B11586"/>
          <cell r="C11586"/>
          <cell r="D11586"/>
          <cell r="E11586"/>
        </row>
        <row r="11587">
          <cell r="A11587"/>
          <cell r="B11587"/>
          <cell r="C11587"/>
          <cell r="D11587"/>
          <cell r="E11587"/>
        </row>
        <row r="11588">
          <cell r="A11588"/>
          <cell r="B11588"/>
          <cell r="C11588"/>
          <cell r="D11588"/>
          <cell r="E11588"/>
        </row>
        <row r="11589">
          <cell r="A11589"/>
          <cell r="B11589"/>
          <cell r="C11589"/>
          <cell r="D11589"/>
          <cell r="E11589"/>
        </row>
        <row r="11590">
          <cell r="A11590"/>
          <cell r="B11590"/>
          <cell r="C11590"/>
          <cell r="D11590"/>
          <cell r="E11590"/>
        </row>
        <row r="11591">
          <cell r="A11591"/>
          <cell r="B11591"/>
          <cell r="C11591"/>
          <cell r="D11591"/>
          <cell r="E11591"/>
        </row>
        <row r="11592">
          <cell r="A11592"/>
          <cell r="B11592"/>
          <cell r="C11592"/>
          <cell r="D11592"/>
          <cell r="E11592"/>
        </row>
        <row r="11593">
          <cell r="A11593"/>
          <cell r="B11593"/>
          <cell r="C11593"/>
          <cell r="D11593"/>
          <cell r="E11593"/>
        </row>
        <row r="11594">
          <cell r="A11594"/>
          <cell r="B11594"/>
          <cell r="C11594"/>
          <cell r="D11594"/>
          <cell r="E11594"/>
        </row>
        <row r="11595">
          <cell r="A11595"/>
          <cell r="B11595"/>
          <cell r="C11595"/>
          <cell r="D11595"/>
          <cell r="E11595"/>
        </row>
        <row r="11596">
          <cell r="A11596"/>
          <cell r="B11596"/>
          <cell r="C11596"/>
          <cell r="D11596"/>
          <cell r="E11596"/>
        </row>
        <row r="11597">
          <cell r="A11597"/>
          <cell r="B11597"/>
          <cell r="C11597"/>
          <cell r="D11597"/>
          <cell r="E11597"/>
        </row>
        <row r="11598">
          <cell r="A11598"/>
          <cell r="B11598"/>
          <cell r="C11598"/>
          <cell r="D11598"/>
          <cell r="E11598"/>
        </row>
        <row r="11599">
          <cell r="A11599"/>
          <cell r="B11599"/>
          <cell r="C11599"/>
          <cell r="D11599"/>
          <cell r="E11599"/>
        </row>
        <row r="11600">
          <cell r="A11600"/>
          <cell r="B11600"/>
          <cell r="C11600"/>
          <cell r="D11600"/>
          <cell r="E11600"/>
        </row>
        <row r="11601">
          <cell r="A11601"/>
          <cell r="B11601"/>
          <cell r="C11601"/>
          <cell r="D11601"/>
          <cell r="E11601"/>
        </row>
        <row r="11602">
          <cell r="A11602"/>
          <cell r="B11602"/>
          <cell r="C11602"/>
          <cell r="D11602"/>
          <cell r="E11602"/>
        </row>
        <row r="11603">
          <cell r="A11603"/>
          <cell r="B11603"/>
          <cell r="C11603"/>
          <cell r="D11603"/>
          <cell r="E11603"/>
        </row>
        <row r="11604">
          <cell r="A11604"/>
          <cell r="B11604"/>
          <cell r="C11604"/>
          <cell r="D11604"/>
          <cell r="E11604"/>
        </row>
        <row r="11605">
          <cell r="A11605"/>
          <cell r="B11605"/>
          <cell r="C11605"/>
          <cell r="D11605"/>
          <cell r="E11605"/>
        </row>
        <row r="11606">
          <cell r="A11606"/>
          <cell r="B11606"/>
          <cell r="C11606"/>
          <cell r="D11606"/>
          <cell r="E11606"/>
        </row>
        <row r="11607">
          <cell r="A11607"/>
          <cell r="B11607"/>
          <cell r="C11607"/>
          <cell r="D11607"/>
          <cell r="E11607"/>
        </row>
        <row r="11608">
          <cell r="A11608"/>
          <cell r="B11608"/>
          <cell r="C11608"/>
          <cell r="D11608"/>
          <cell r="E11608"/>
        </row>
        <row r="11609">
          <cell r="A11609"/>
          <cell r="B11609"/>
          <cell r="C11609"/>
          <cell r="D11609"/>
          <cell r="E11609"/>
        </row>
        <row r="11610">
          <cell r="A11610"/>
          <cell r="B11610"/>
          <cell r="C11610"/>
          <cell r="D11610"/>
          <cell r="E11610"/>
        </row>
        <row r="11611">
          <cell r="A11611"/>
          <cell r="B11611"/>
          <cell r="C11611"/>
          <cell r="D11611"/>
          <cell r="E11611"/>
        </row>
        <row r="11612">
          <cell r="A11612"/>
          <cell r="B11612"/>
          <cell r="C11612"/>
          <cell r="D11612"/>
          <cell r="E11612"/>
        </row>
        <row r="11613">
          <cell r="A11613"/>
          <cell r="B11613"/>
          <cell r="C11613"/>
          <cell r="D11613"/>
          <cell r="E11613"/>
        </row>
        <row r="11614">
          <cell r="A11614"/>
          <cell r="B11614"/>
          <cell r="C11614"/>
          <cell r="D11614"/>
          <cell r="E11614"/>
        </row>
        <row r="11615">
          <cell r="A11615"/>
          <cell r="B11615"/>
          <cell r="C11615"/>
          <cell r="D11615"/>
          <cell r="E11615"/>
        </row>
        <row r="11616">
          <cell r="A11616"/>
          <cell r="B11616"/>
          <cell r="C11616"/>
          <cell r="D11616"/>
          <cell r="E11616"/>
        </row>
        <row r="11617">
          <cell r="A11617"/>
          <cell r="B11617"/>
          <cell r="C11617"/>
          <cell r="D11617"/>
          <cell r="E11617"/>
        </row>
        <row r="11618">
          <cell r="A11618"/>
          <cell r="B11618"/>
          <cell r="C11618"/>
          <cell r="D11618"/>
          <cell r="E11618"/>
        </row>
        <row r="11619">
          <cell r="A11619"/>
          <cell r="B11619"/>
          <cell r="C11619"/>
          <cell r="D11619"/>
          <cell r="E11619"/>
        </row>
        <row r="11620">
          <cell r="A11620"/>
          <cell r="B11620"/>
          <cell r="C11620"/>
          <cell r="D11620"/>
          <cell r="E11620"/>
        </row>
        <row r="11621">
          <cell r="A11621"/>
          <cell r="B11621"/>
          <cell r="C11621"/>
          <cell r="D11621"/>
          <cell r="E11621"/>
        </row>
        <row r="11622">
          <cell r="A11622"/>
          <cell r="B11622"/>
          <cell r="C11622"/>
          <cell r="D11622"/>
          <cell r="E11622"/>
        </row>
        <row r="11623">
          <cell r="A11623"/>
          <cell r="B11623"/>
          <cell r="C11623"/>
          <cell r="D11623"/>
          <cell r="E11623"/>
        </row>
        <row r="11624">
          <cell r="A11624"/>
          <cell r="B11624"/>
          <cell r="C11624"/>
          <cell r="D11624"/>
          <cell r="E11624"/>
        </row>
        <row r="11625">
          <cell r="A11625"/>
          <cell r="B11625"/>
          <cell r="C11625"/>
          <cell r="D11625"/>
          <cell r="E11625"/>
        </row>
        <row r="11626">
          <cell r="A11626"/>
          <cell r="B11626"/>
          <cell r="C11626"/>
          <cell r="D11626"/>
          <cell r="E11626"/>
        </row>
        <row r="11627">
          <cell r="A11627"/>
          <cell r="B11627"/>
          <cell r="C11627"/>
          <cell r="D11627"/>
          <cell r="E11627"/>
        </row>
        <row r="11628">
          <cell r="A11628"/>
          <cell r="B11628"/>
          <cell r="C11628"/>
          <cell r="D11628"/>
          <cell r="E11628"/>
        </row>
        <row r="11629">
          <cell r="A11629"/>
          <cell r="B11629"/>
          <cell r="C11629"/>
          <cell r="D11629"/>
          <cell r="E11629"/>
        </row>
        <row r="11630">
          <cell r="A11630"/>
          <cell r="B11630"/>
          <cell r="C11630"/>
          <cell r="D11630"/>
          <cell r="E11630"/>
        </row>
        <row r="11631">
          <cell r="A11631"/>
          <cell r="B11631"/>
          <cell r="C11631"/>
          <cell r="D11631"/>
          <cell r="E11631"/>
        </row>
        <row r="11632">
          <cell r="A11632"/>
          <cell r="B11632"/>
          <cell r="C11632"/>
          <cell r="D11632"/>
          <cell r="E11632"/>
        </row>
        <row r="11633">
          <cell r="A11633"/>
          <cell r="B11633"/>
          <cell r="C11633"/>
          <cell r="D11633"/>
          <cell r="E11633"/>
        </row>
        <row r="11634">
          <cell r="A11634"/>
          <cell r="B11634"/>
          <cell r="C11634"/>
          <cell r="D11634"/>
          <cell r="E11634"/>
        </row>
        <row r="11635">
          <cell r="A11635"/>
          <cell r="B11635"/>
          <cell r="C11635"/>
          <cell r="D11635"/>
          <cell r="E11635"/>
        </row>
        <row r="11636">
          <cell r="A11636"/>
          <cell r="B11636"/>
          <cell r="C11636"/>
          <cell r="D11636"/>
          <cell r="E11636"/>
        </row>
        <row r="11637">
          <cell r="A11637"/>
          <cell r="B11637"/>
          <cell r="C11637"/>
          <cell r="D11637"/>
          <cell r="E11637"/>
        </row>
        <row r="11638">
          <cell r="A11638"/>
          <cell r="B11638"/>
          <cell r="C11638"/>
          <cell r="D11638"/>
          <cell r="E11638"/>
        </row>
        <row r="11639">
          <cell r="A11639"/>
          <cell r="B11639"/>
          <cell r="C11639"/>
          <cell r="D11639"/>
          <cell r="E11639"/>
        </row>
        <row r="11640">
          <cell r="A11640"/>
          <cell r="B11640"/>
          <cell r="C11640"/>
          <cell r="D11640"/>
          <cell r="E11640"/>
        </row>
        <row r="11641">
          <cell r="A11641"/>
          <cell r="B11641"/>
          <cell r="C11641"/>
          <cell r="D11641"/>
          <cell r="E11641"/>
        </row>
        <row r="11642">
          <cell r="A11642"/>
          <cell r="B11642"/>
          <cell r="C11642"/>
          <cell r="D11642"/>
          <cell r="E11642"/>
        </row>
        <row r="11643">
          <cell r="A11643"/>
          <cell r="B11643"/>
          <cell r="C11643"/>
          <cell r="D11643"/>
          <cell r="E11643"/>
        </row>
        <row r="11644">
          <cell r="A11644"/>
          <cell r="B11644"/>
          <cell r="C11644"/>
          <cell r="D11644"/>
          <cell r="E11644"/>
        </row>
        <row r="11645">
          <cell r="A11645"/>
          <cell r="B11645"/>
          <cell r="C11645"/>
          <cell r="D11645"/>
          <cell r="E11645"/>
        </row>
        <row r="11646">
          <cell r="A11646"/>
          <cell r="B11646"/>
          <cell r="C11646"/>
          <cell r="D11646"/>
          <cell r="E11646"/>
        </row>
        <row r="11647">
          <cell r="A11647"/>
          <cell r="B11647"/>
          <cell r="C11647"/>
          <cell r="D11647"/>
          <cell r="E11647"/>
        </row>
        <row r="11648">
          <cell r="A11648"/>
          <cell r="B11648"/>
          <cell r="C11648"/>
          <cell r="D11648"/>
          <cell r="E11648"/>
        </row>
        <row r="11649">
          <cell r="A11649"/>
          <cell r="B11649"/>
          <cell r="C11649"/>
          <cell r="D11649"/>
          <cell r="E11649"/>
        </row>
        <row r="11650">
          <cell r="A11650"/>
          <cell r="B11650"/>
          <cell r="C11650"/>
          <cell r="D11650"/>
          <cell r="E11650"/>
        </row>
        <row r="11651">
          <cell r="A11651"/>
          <cell r="B11651"/>
          <cell r="C11651"/>
          <cell r="D11651"/>
          <cell r="E11651"/>
        </row>
        <row r="11652">
          <cell r="A11652"/>
          <cell r="B11652"/>
          <cell r="C11652"/>
          <cell r="D11652"/>
          <cell r="E11652"/>
        </row>
        <row r="11653">
          <cell r="A11653"/>
          <cell r="B11653"/>
          <cell r="C11653"/>
          <cell r="D11653"/>
          <cell r="E11653"/>
        </row>
        <row r="11654">
          <cell r="A11654"/>
          <cell r="B11654"/>
          <cell r="C11654"/>
          <cell r="D11654"/>
          <cell r="E11654"/>
        </row>
        <row r="11655">
          <cell r="A11655"/>
          <cell r="B11655"/>
          <cell r="C11655"/>
          <cell r="D11655"/>
          <cell r="E11655"/>
        </row>
        <row r="11656">
          <cell r="A11656"/>
          <cell r="B11656"/>
          <cell r="C11656"/>
          <cell r="D11656"/>
          <cell r="E11656"/>
        </row>
        <row r="11657">
          <cell r="A11657"/>
          <cell r="B11657"/>
          <cell r="C11657"/>
          <cell r="D11657"/>
          <cell r="E11657"/>
        </row>
        <row r="11658">
          <cell r="A11658"/>
          <cell r="B11658"/>
          <cell r="C11658"/>
          <cell r="D11658"/>
          <cell r="E11658"/>
        </row>
        <row r="11659">
          <cell r="A11659"/>
          <cell r="B11659"/>
          <cell r="C11659"/>
          <cell r="D11659"/>
          <cell r="E11659"/>
        </row>
        <row r="11660">
          <cell r="A11660"/>
          <cell r="B11660"/>
          <cell r="C11660"/>
          <cell r="D11660"/>
          <cell r="E11660"/>
        </row>
        <row r="11661">
          <cell r="A11661"/>
          <cell r="B11661"/>
          <cell r="C11661"/>
          <cell r="D11661"/>
          <cell r="E11661"/>
        </row>
        <row r="11662">
          <cell r="A11662"/>
          <cell r="B11662"/>
          <cell r="C11662"/>
          <cell r="D11662"/>
          <cell r="E11662"/>
        </row>
        <row r="11663">
          <cell r="A11663"/>
          <cell r="B11663"/>
          <cell r="C11663"/>
          <cell r="D11663"/>
          <cell r="E11663"/>
        </row>
        <row r="11664">
          <cell r="A11664"/>
          <cell r="B11664"/>
          <cell r="C11664"/>
          <cell r="D11664"/>
          <cell r="E11664"/>
        </row>
        <row r="11665">
          <cell r="A11665"/>
          <cell r="B11665"/>
          <cell r="C11665"/>
          <cell r="D11665"/>
          <cell r="E11665"/>
        </row>
        <row r="11666">
          <cell r="A11666"/>
          <cell r="B11666"/>
          <cell r="C11666"/>
          <cell r="D11666"/>
          <cell r="E11666"/>
        </row>
        <row r="11667">
          <cell r="A11667"/>
          <cell r="B11667"/>
          <cell r="C11667"/>
          <cell r="D11667"/>
          <cell r="E11667"/>
        </row>
        <row r="11668">
          <cell r="A11668"/>
          <cell r="B11668"/>
          <cell r="C11668"/>
          <cell r="D11668"/>
          <cell r="E11668"/>
        </row>
        <row r="11669">
          <cell r="A11669"/>
          <cell r="B11669"/>
          <cell r="C11669"/>
          <cell r="D11669"/>
          <cell r="E11669"/>
        </row>
        <row r="11670">
          <cell r="A11670"/>
          <cell r="B11670"/>
          <cell r="C11670"/>
          <cell r="D11670"/>
          <cell r="E11670"/>
        </row>
        <row r="11671">
          <cell r="A11671"/>
          <cell r="B11671"/>
          <cell r="C11671"/>
          <cell r="D11671"/>
          <cell r="E11671"/>
        </row>
        <row r="11672">
          <cell r="A11672"/>
          <cell r="B11672"/>
          <cell r="C11672"/>
          <cell r="D11672"/>
          <cell r="E11672"/>
        </row>
        <row r="11673">
          <cell r="A11673"/>
          <cell r="B11673"/>
          <cell r="C11673"/>
          <cell r="D11673"/>
          <cell r="E11673"/>
        </row>
        <row r="11674">
          <cell r="A11674"/>
          <cell r="B11674"/>
          <cell r="C11674"/>
          <cell r="D11674"/>
          <cell r="E11674"/>
        </row>
        <row r="11675">
          <cell r="A11675"/>
          <cell r="B11675"/>
          <cell r="C11675"/>
          <cell r="D11675"/>
          <cell r="E11675"/>
        </row>
        <row r="11676">
          <cell r="A11676"/>
          <cell r="B11676"/>
          <cell r="C11676"/>
          <cell r="D11676"/>
          <cell r="E11676"/>
        </row>
        <row r="11677">
          <cell r="A11677"/>
          <cell r="B11677"/>
          <cell r="C11677"/>
          <cell r="D11677"/>
          <cell r="E11677"/>
        </row>
        <row r="11678">
          <cell r="A11678"/>
          <cell r="B11678"/>
          <cell r="C11678"/>
          <cell r="D11678"/>
          <cell r="E11678"/>
        </row>
        <row r="11679">
          <cell r="A11679"/>
          <cell r="B11679"/>
          <cell r="C11679"/>
          <cell r="D11679"/>
          <cell r="E11679"/>
        </row>
        <row r="11680">
          <cell r="A11680"/>
          <cell r="B11680"/>
          <cell r="C11680"/>
          <cell r="D11680"/>
          <cell r="E11680"/>
        </row>
        <row r="11681">
          <cell r="A11681"/>
          <cell r="B11681"/>
          <cell r="C11681"/>
          <cell r="D11681"/>
          <cell r="E11681"/>
        </row>
        <row r="11682">
          <cell r="A11682"/>
          <cell r="B11682"/>
          <cell r="C11682"/>
          <cell r="D11682"/>
          <cell r="E11682"/>
        </row>
        <row r="11683">
          <cell r="A11683"/>
          <cell r="B11683"/>
          <cell r="C11683"/>
          <cell r="D11683"/>
          <cell r="E11683"/>
        </row>
        <row r="11684">
          <cell r="A11684"/>
          <cell r="B11684"/>
          <cell r="C11684"/>
          <cell r="D11684"/>
          <cell r="E11684"/>
        </row>
        <row r="11685">
          <cell r="A11685"/>
          <cell r="B11685"/>
          <cell r="C11685"/>
          <cell r="D11685"/>
          <cell r="E11685"/>
        </row>
        <row r="11686">
          <cell r="A11686"/>
          <cell r="B11686"/>
          <cell r="C11686"/>
          <cell r="D11686"/>
          <cell r="E11686"/>
        </row>
        <row r="11687">
          <cell r="A11687"/>
          <cell r="B11687"/>
          <cell r="C11687"/>
          <cell r="D11687"/>
          <cell r="E11687"/>
        </row>
        <row r="11688">
          <cell r="A11688"/>
          <cell r="B11688"/>
          <cell r="C11688"/>
          <cell r="D11688"/>
          <cell r="E11688"/>
        </row>
        <row r="11689">
          <cell r="A11689"/>
          <cell r="B11689"/>
          <cell r="C11689"/>
          <cell r="D11689"/>
          <cell r="E11689"/>
        </row>
        <row r="11690">
          <cell r="A11690"/>
          <cell r="B11690"/>
          <cell r="C11690"/>
          <cell r="D11690"/>
          <cell r="E11690"/>
        </row>
        <row r="11691">
          <cell r="A11691"/>
          <cell r="B11691"/>
          <cell r="C11691"/>
          <cell r="D11691"/>
          <cell r="E11691"/>
        </row>
        <row r="11692">
          <cell r="A11692"/>
          <cell r="B11692"/>
          <cell r="C11692"/>
          <cell r="D11692"/>
          <cell r="E11692"/>
        </row>
        <row r="11693">
          <cell r="A11693"/>
          <cell r="B11693"/>
          <cell r="C11693"/>
          <cell r="D11693"/>
          <cell r="E11693"/>
        </row>
        <row r="11694">
          <cell r="A11694"/>
          <cell r="B11694"/>
          <cell r="C11694"/>
          <cell r="D11694"/>
          <cell r="E11694"/>
        </row>
        <row r="11695">
          <cell r="A11695"/>
          <cell r="B11695"/>
          <cell r="C11695"/>
          <cell r="D11695"/>
          <cell r="E11695"/>
        </row>
        <row r="11696">
          <cell r="A11696"/>
          <cell r="B11696"/>
          <cell r="C11696"/>
          <cell r="D11696"/>
          <cell r="E11696"/>
        </row>
        <row r="11697">
          <cell r="A11697"/>
          <cell r="B11697"/>
          <cell r="C11697"/>
          <cell r="D11697"/>
          <cell r="E11697"/>
        </row>
        <row r="11698">
          <cell r="A11698"/>
          <cell r="B11698"/>
          <cell r="C11698"/>
          <cell r="D11698"/>
          <cell r="E11698"/>
        </row>
        <row r="11699">
          <cell r="A11699"/>
          <cell r="B11699"/>
          <cell r="C11699"/>
          <cell r="D11699"/>
          <cell r="E11699"/>
        </row>
        <row r="11700">
          <cell r="A11700"/>
          <cell r="B11700"/>
          <cell r="C11700"/>
          <cell r="D11700"/>
          <cell r="E11700"/>
        </row>
        <row r="11701">
          <cell r="A11701"/>
          <cell r="B11701"/>
          <cell r="C11701"/>
          <cell r="D11701"/>
          <cell r="E11701"/>
        </row>
        <row r="11702">
          <cell r="A11702"/>
          <cell r="B11702"/>
          <cell r="C11702"/>
          <cell r="D11702"/>
          <cell r="E11702"/>
        </row>
        <row r="11703">
          <cell r="A11703"/>
          <cell r="B11703"/>
          <cell r="C11703"/>
          <cell r="D11703"/>
          <cell r="E11703"/>
        </row>
        <row r="11704">
          <cell r="A11704"/>
          <cell r="B11704"/>
          <cell r="C11704"/>
          <cell r="D11704"/>
          <cell r="E11704"/>
        </row>
        <row r="11705">
          <cell r="A11705"/>
          <cell r="B11705"/>
          <cell r="C11705"/>
          <cell r="D11705"/>
          <cell r="E11705"/>
        </row>
        <row r="11706">
          <cell r="A11706"/>
          <cell r="B11706"/>
          <cell r="C11706"/>
          <cell r="D11706"/>
          <cell r="E11706"/>
        </row>
        <row r="11707">
          <cell r="A11707"/>
          <cell r="B11707"/>
          <cell r="C11707"/>
          <cell r="D11707"/>
          <cell r="E11707"/>
        </row>
        <row r="11708">
          <cell r="A11708"/>
          <cell r="B11708"/>
          <cell r="C11708"/>
          <cell r="D11708"/>
          <cell r="E11708"/>
        </row>
        <row r="11709">
          <cell r="A11709"/>
          <cell r="B11709"/>
          <cell r="C11709"/>
          <cell r="D11709"/>
          <cell r="E11709"/>
        </row>
        <row r="11710">
          <cell r="A11710"/>
          <cell r="B11710"/>
          <cell r="C11710"/>
          <cell r="D11710"/>
          <cell r="E11710"/>
        </row>
        <row r="11711">
          <cell r="A11711"/>
          <cell r="B11711"/>
          <cell r="C11711"/>
          <cell r="D11711"/>
          <cell r="E11711"/>
        </row>
        <row r="11712">
          <cell r="A11712"/>
          <cell r="B11712"/>
          <cell r="C11712"/>
          <cell r="D11712"/>
          <cell r="E11712"/>
        </row>
        <row r="11713">
          <cell r="A11713"/>
          <cell r="B11713"/>
          <cell r="C11713"/>
          <cell r="D11713"/>
          <cell r="E11713"/>
        </row>
        <row r="11714">
          <cell r="A11714"/>
          <cell r="B11714"/>
          <cell r="C11714"/>
          <cell r="D11714"/>
          <cell r="E11714"/>
        </row>
        <row r="11715">
          <cell r="A11715"/>
          <cell r="B11715"/>
          <cell r="C11715"/>
          <cell r="D11715"/>
          <cell r="E11715"/>
        </row>
        <row r="11716">
          <cell r="A11716"/>
          <cell r="B11716"/>
          <cell r="C11716"/>
          <cell r="D11716"/>
          <cell r="E11716"/>
        </row>
        <row r="11717">
          <cell r="A11717"/>
          <cell r="B11717"/>
          <cell r="C11717"/>
          <cell r="D11717"/>
          <cell r="E11717"/>
        </row>
        <row r="11718">
          <cell r="A11718"/>
          <cell r="B11718"/>
          <cell r="C11718"/>
          <cell r="D11718"/>
          <cell r="E11718"/>
        </row>
        <row r="11719">
          <cell r="A11719"/>
          <cell r="B11719"/>
          <cell r="C11719"/>
          <cell r="D11719"/>
          <cell r="E11719"/>
        </row>
        <row r="11720">
          <cell r="A11720"/>
          <cell r="B11720"/>
          <cell r="C11720"/>
          <cell r="D11720"/>
          <cell r="E11720"/>
        </row>
        <row r="11721">
          <cell r="A11721"/>
          <cell r="B11721"/>
          <cell r="C11721"/>
          <cell r="D11721"/>
          <cell r="E11721"/>
        </row>
        <row r="11722">
          <cell r="A11722"/>
          <cell r="B11722"/>
          <cell r="C11722"/>
          <cell r="D11722"/>
          <cell r="E11722"/>
        </row>
        <row r="11723">
          <cell r="A11723"/>
          <cell r="B11723"/>
          <cell r="C11723"/>
          <cell r="D11723"/>
          <cell r="E11723"/>
        </row>
        <row r="11724">
          <cell r="A11724"/>
          <cell r="B11724"/>
          <cell r="C11724"/>
          <cell r="D11724"/>
          <cell r="E11724"/>
        </row>
        <row r="11725">
          <cell r="A11725"/>
          <cell r="B11725"/>
          <cell r="C11725"/>
          <cell r="D11725"/>
          <cell r="E11725"/>
        </row>
        <row r="11726">
          <cell r="A11726"/>
          <cell r="B11726"/>
          <cell r="C11726"/>
          <cell r="D11726"/>
          <cell r="E11726"/>
        </row>
        <row r="11727">
          <cell r="A11727"/>
          <cell r="B11727"/>
          <cell r="C11727"/>
          <cell r="D11727"/>
          <cell r="E11727"/>
        </row>
        <row r="11728">
          <cell r="A11728"/>
          <cell r="B11728"/>
          <cell r="C11728"/>
          <cell r="D11728"/>
          <cell r="E11728"/>
        </row>
        <row r="11729">
          <cell r="A11729"/>
          <cell r="B11729"/>
          <cell r="C11729"/>
          <cell r="D11729"/>
          <cell r="E11729"/>
        </row>
        <row r="11730">
          <cell r="A11730"/>
          <cell r="B11730"/>
          <cell r="C11730"/>
          <cell r="D11730"/>
          <cell r="E11730"/>
        </row>
        <row r="11731">
          <cell r="A11731"/>
          <cell r="B11731"/>
          <cell r="C11731"/>
          <cell r="D11731"/>
          <cell r="E11731"/>
        </row>
        <row r="11732">
          <cell r="A11732"/>
          <cell r="B11732"/>
          <cell r="C11732"/>
          <cell r="D11732"/>
          <cell r="E11732"/>
        </row>
        <row r="11733">
          <cell r="A11733"/>
          <cell r="B11733"/>
          <cell r="C11733"/>
          <cell r="D11733"/>
          <cell r="E11733"/>
        </row>
        <row r="11734">
          <cell r="A11734"/>
          <cell r="B11734"/>
          <cell r="C11734"/>
          <cell r="D11734"/>
          <cell r="E11734"/>
        </row>
        <row r="11735">
          <cell r="A11735"/>
          <cell r="B11735"/>
          <cell r="C11735"/>
          <cell r="D11735"/>
          <cell r="E11735"/>
        </row>
        <row r="11736">
          <cell r="A11736"/>
          <cell r="B11736"/>
          <cell r="C11736"/>
          <cell r="D11736"/>
          <cell r="E11736"/>
        </row>
        <row r="11737">
          <cell r="A11737"/>
          <cell r="B11737"/>
          <cell r="C11737"/>
          <cell r="D11737"/>
          <cell r="E11737"/>
        </row>
        <row r="11738">
          <cell r="A11738"/>
          <cell r="B11738"/>
          <cell r="C11738"/>
          <cell r="D11738"/>
          <cell r="E11738"/>
        </row>
        <row r="11739">
          <cell r="A11739"/>
          <cell r="B11739"/>
          <cell r="C11739"/>
          <cell r="D11739"/>
          <cell r="E11739"/>
        </row>
        <row r="11740">
          <cell r="A11740"/>
          <cell r="B11740"/>
          <cell r="C11740"/>
          <cell r="D11740"/>
          <cell r="E11740"/>
        </row>
        <row r="11741">
          <cell r="A11741"/>
          <cell r="B11741"/>
          <cell r="C11741"/>
          <cell r="D11741"/>
          <cell r="E11741"/>
        </row>
        <row r="11742">
          <cell r="A11742"/>
          <cell r="B11742"/>
          <cell r="C11742"/>
          <cell r="D11742"/>
          <cell r="E11742"/>
        </row>
        <row r="11743">
          <cell r="A11743"/>
          <cell r="B11743"/>
          <cell r="C11743"/>
          <cell r="D11743"/>
          <cell r="E11743"/>
        </row>
        <row r="11744">
          <cell r="A11744"/>
          <cell r="B11744"/>
          <cell r="C11744"/>
          <cell r="D11744"/>
          <cell r="E11744"/>
        </row>
        <row r="11745">
          <cell r="A11745"/>
          <cell r="B11745"/>
          <cell r="C11745"/>
          <cell r="D11745"/>
          <cell r="E11745"/>
        </row>
        <row r="11746">
          <cell r="A11746"/>
          <cell r="B11746"/>
          <cell r="C11746"/>
          <cell r="D11746"/>
          <cell r="E11746"/>
        </row>
        <row r="11747">
          <cell r="A11747"/>
          <cell r="B11747"/>
          <cell r="C11747"/>
          <cell r="D11747"/>
          <cell r="E11747"/>
        </row>
        <row r="11748">
          <cell r="A11748"/>
          <cell r="B11748"/>
          <cell r="C11748"/>
          <cell r="D11748"/>
          <cell r="E11748"/>
        </row>
        <row r="11749">
          <cell r="A11749"/>
          <cell r="B11749"/>
          <cell r="C11749"/>
          <cell r="D11749"/>
          <cell r="E11749"/>
        </row>
        <row r="11750">
          <cell r="A11750"/>
          <cell r="B11750"/>
          <cell r="C11750"/>
          <cell r="D11750"/>
          <cell r="E11750"/>
        </row>
        <row r="11751">
          <cell r="A11751"/>
          <cell r="B11751"/>
          <cell r="C11751"/>
          <cell r="D11751"/>
          <cell r="E11751"/>
        </row>
        <row r="11752">
          <cell r="A11752"/>
          <cell r="B11752"/>
          <cell r="C11752"/>
          <cell r="D11752"/>
          <cell r="E11752"/>
        </row>
        <row r="11753">
          <cell r="A11753"/>
          <cell r="B11753"/>
          <cell r="C11753"/>
          <cell r="D11753"/>
          <cell r="E11753"/>
        </row>
        <row r="11754">
          <cell r="A11754"/>
          <cell r="B11754"/>
          <cell r="C11754"/>
          <cell r="D11754"/>
          <cell r="E11754"/>
        </row>
        <row r="11755">
          <cell r="A11755"/>
          <cell r="B11755"/>
          <cell r="C11755"/>
          <cell r="D11755"/>
          <cell r="E11755"/>
        </row>
        <row r="11756">
          <cell r="A11756"/>
          <cell r="B11756"/>
          <cell r="C11756"/>
          <cell r="D11756"/>
          <cell r="E11756"/>
        </row>
        <row r="11757">
          <cell r="A11757"/>
          <cell r="B11757"/>
          <cell r="C11757"/>
          <cell r="D11757"/>
          <cell r="E11757"/>
        </row>
        <row r="11758">
          <cell r="A11758"/>
          <cell r="B11758"/>
          <cell r="C11758"/>
          <cell r="D11758"/>
          <cell r="E11758"/>
        </row>
        <row r="11759">
          <cell r="A11759"/>
          <cell r="B11759"/>
          <cell r="C11759"/>
          <cell r="D11759"/>
          <cell r="E11759"/>
        </row>
        <row r="11760">
          <cell r="A11760"/>
          <cell r="B11760"/>
          <cell r="C11760"/>
          <cell r="D11760"/>
          <cell r="E11760"/>
        </row>
        <row r="11761">
          <cell r="A11761"/>
          <cell r="B11761"/>
          <cell r="C11761"/>
          <cell r="D11761"/>
          <cell r="E11761"/>
        </row>
        <row r="11762">
          <cell r="A11762"/>
          <cell r="B11762"/>
          <cell r="C11762"/>
          <cell r="D11762"/>
          <cell r="E11762"/>
        </row>
        <row r="11763">
          <cell r="A11763"/>
          <cell r="B11763"/>
          <cell r="C11763"/>
          <cell r="D11763"/>
          <cell r="E11763"/>
        </row>
        <row r="11764">
          <cell r="A11764"/>
          <cell r="B11764"/>
          <cell r="C11764"/>
          <cell r="D11764"/>
          <cell r="E11764"/>
        </row>
        <row r="11765">
          <cell r="A11765"/>
          <cell r="B11765"/>
          <cell r="C11765"/>
          <cell r="D11765"/>
          <cell r="E11765"/>
        </row>
        <row r="11766">
          <cell r="A11766"/>
          <cell r="B11766"/>
          <cell r="C11766"/>
          <cell r="D11766"/>
          <cell r="E11766"/>
        </row>
        <row r="11767">
          <cell r="A11767"/>
          <cell r="B11767"/>
          <cell r="C11767"/>
          <cell r="D11767"/>
          <cell r="E11767"/>
        </row>
        <row r="11768">
          <cell r="A11768"/>
          <cell r="B11768"/>
          <cell r="C11768"/>
          <cell r="D11768"/>
          <cell r="E11768"/>
        </row>
        <row r="11769">
          <cell r="A11769"/>
          <cell r="B11769"/>
          <cell r="C11769"/>
          <cell r="D11769"/>
          <cell r="E11769"/>
        </row>
        <row r="11770">
          <cell r="A11770"/>
          <cell r="B11770"/>
          <cell r="C11770"/>
          <cell r="D11770"/>
          <cell r="E11770"/>
        </row>
        <row r="11771">
          <cell r="A11771"/>
          <cell r="B11771"/>
          <cell r="C11771"/>
          <cell r="D11771"/>
          <cell r="E11771"/>
        </row>
        <row r="11772">
          <cell r="A11772"/>
          <cell r="B11772"/>
          <cell r="C11772"/>
          <cell r="D11772"/>
          <cell r="E11772"/>
        </row>
        <row r="11773">
          <cell r="A11773"/>
          <cell r="B11773"/>
          <cell r="C11773"/>
          <cell r="D11773"/>
          <cell r="E11773"/>
        </row>
        <row r="11774">
          <cell r="A11774"/>
          <cell r="B11774"/>
          <cell r="C11774"/>
          <cell r="D11774"/>
          <cell r="E11774"/>
        </row>
        <row r="11775">
          <cell r="A11775"/>
          <cell r="B11775"/>
          <cell r="C11775"/>
          <cell r="D11775"/>
          <cell r="E11775"/>
        </row>
        <row r="11776">
          <cell r="A11776"/>
          <cell r="B11776"/>
          <cell r="C11776"/>
          <cell r="D11776"/>
          <cell r="E11776"/>
        </row>
        <row r="11777">
          <cell r="A11777"/>
          <cell r="B11777"/>
          <cell r="C11777"/>
          <cell r="D11777"/>
          <cell r="E11777"/>
        </row>
        <row r="11778">
          <cell r="A11778"/>
          <cell r="B11778"/>
          <cell r="C11778"/>
          <cell r="D11778"/>
          <cell r="E11778"/>
        </row>
        <row r="11779">
          <cell r="A11779"/>
          <cell r="B11779"/>
          <cell r="C11779"/>
          <cell r="D11779"/>
          <cell r="E11779"/>
        </row>
        <row r="11780">
          <cell r="A11780"/>
          <cell r="B11780"/>
          <cell r="C11780"/>
          <cell r="D11780"/>
          <cell r="E11780"/>
        </row>
        <row r="11781">
          <cell r="A11781"/>
          <cell r="B11781"/>
          <cell r="C11781"/>
          <cell r="D11781"/>
          <cell r="E11781"/>
        </row>
        <row r="11782">
          <cell r="A11782"/>
          <cell r="B11782"/>
          <cell r="C11782"/>
          <cell r="D11782"/>
          <cell r="E11782"/>
        </row>
        <row r="11783">
          <cell r="A11783"/>
          <cell r="B11783"/>
          <cell r="C11783"/>
          <cell r="D11783"/>
          <cell r="E11783"/>
        </row>
        <row r="11784">
          <cell r="A11784"/>
          <cell r="B11784"/>
          <cell r="C11784"/>
          <cell r="D11784"/>
          <cell r="E11784"/>
        </row>
        <row r="11785">
          <cell r="A11785"/>
          <cell r="B11785"/>
          <cell r="C11785"/>
          <cell r="D11785"/>
          <cell r="E11785"/>
        </row>
        <row r="11786">
          <cell r="A11786"/>
          <cell r="B11786"/>
          <cell r="C11786"/>
          <cell r="D11786"/>
          <cell r="E11786"/>
        </row>
        <row r="11787">
          <cell r="A11787"/>
          <cell r="B11787"/>
          <cell r="C11787"/>
          <cell r="D11787"/>
          <cell r="E11787"/>
        </row>
        <row r="11788">
          <cell r="A11788"/>
          <cell r="B11788"/>
          <cell r="C11788"/>
          <cell r="D11788"/>
          <cell r="E11788"/>
        </row>
        <row r="11789">
          <cell r="A11789"/>
          <cell r="B11789"/>
          <cell r="C11789"/>
          <cell r="D11789"/>
          <cell r="E11789"/>
        </row>
        <row r="11790">
          <cell r="A11790"/>
          <cell r="B11790"/>
          <cell r="C11790"/>
          <cell r="D11790"/>
          <cell r="E11790"/>
        </row>
        <row r="11791">
          <cell r="A11791"/>
          <cell r="B11791"/>
          <cell r="C11791"/>
          <cell r="D11791"/>
          <cell r="E11791"/>
        </row>
        <row r="11792">
          <cell r="A11792"/>
          <cell r="B11792"/>
          <cell r="C11792"/>
          <cell r="D11792"/>
          <cell r="E11792"/>
        </row>
        <row r="11793">
          <cell r="A11793"/>
          <cell r="B11793"/>
          <cell r="C11793"/>
          <cell r="D11793"/>
          <cell r="E11793"/>
        </row>
        <row r="11794">
          <cell r="A11794"/>
          <cell r="B11794"/>
          <cell r="C11794"/>
          <cell r="D11794"/>
          <cell r="E11794"/>
        </row>
        <row r="11795">
          <cell r="A11795"/>
          <cell r="B11795"/>
          <cell r="C11795"/>
          <cell r="D11795"/>
          <cell r="E11795"/>
        </row>
        <row r="11796">
          <cell r="A11796"/>
          <cell r="B11796"/>
          <cell r="C11796"/>
          <cell r="D11796"/>
          <cell r="E11796"/>
        </row>
        <row r="11797">
          <cell r="A11797"/>
          <cell r="B11797"/>
          <cell r="C11797"/>
          <cell r="D11797"/>
          <cell r="E11797"/>
        </row>
        <row r="11798">
          <cell r="A11798"/>
          <cell r="B11798"/>
          <cell r="C11798"/>
          <cell r="D11798"/>
          <cell r="E11798"/>
        </row>
        <row r="11799">
          <cell r="A11799"/>
          <cell r="B11799"/>
          <cell r="C11799"/>
          <cell r="D11799"/>
          <cell r="E11799"/>
        </row>
        <row r="11800">
          <cell r="A11800"/>
          <cell r="B11800"/>
          <cell r="C11800"/>
          <cell r="D11800"/>
          <cell r="E11800"/>
        </row>
        <row r="11801">
          <cell r="A11801"/>
          <cell r="B11801"/>
          <cell r="C11801"/>
          <cell r="D11801"/>
          <cell r="E11801"/>
        </row>
        <row r="11802">
          <cell r="A11802"/>
          <cell r="B11802"/>
          <cell r="C11802"/>
          <cell r="D11802"/>
          <cell r="E11802"/>
        </row>
        <row r="11803">
          <cell r="A11803"/>
          <cell r="B11803"/>
          <cell r="C11803"/>
          <cell r="D11803"/>
          <cell r="E11803"/>
        </row>
        <row r="11804">
          <cell r="A11804"/>
          <cell r="B11804"/>
          <cell r="C11804"/>
          <cell r="D11804"/>
          <cell r="E11804"/>
        </row>
        <row r="11805">
          <cell r="A11805"/>
          <cell r="B11805"/>
          <cell r="C11805"/>
          <cell r="D11805"/>
          <cell r="E11805"/>
        </row>
        <row r="11806">
          <cell r="A11806"/>
          <cell r="B11806"/>
          <cell r="C11806"/>
          <cell r="D11806"/>
          <cell r="E11806"/>
        </row>
        <row r="11807">
          <cell r="A11807"/>
          <cell r="B11807"/>
          <cell r="C11807"/>
          <cell r="D11807"/>
          <cell r="E11807"/>
        </row>
        <row r="11808">
          <cell r="A11808"/>
          <cell r="B11808"/>
          <cell r="C11808"/>
          <cell r="D11808"/>
          <cell r="E11808"/>
        </row>
        <row r="11809">
          <cell r="A11809"/>
          <cell r="B11809"/>
          <cell r="C11809"/>
          <cell r="D11809"/>
          <cell r="E11809"/>
        </row>
        <row r="11810">
          <cell r="A11810"/>
          <cell r="B11810"/>
          <cell r="C11810"/>
          <cell r="D11810"/>
          <cell r="E11810"/>
        </row>
        <row r="11811">
          <cell r="A11811"/>
          <cell r="B11811"/>
          <cell r="C11811"/>
          <cell r="D11811"/>
          <cell r="E11811"/>
        </row>
        <row r="11812">
          <cell r="A11812"/>
          <cell r="B11812"/>
          <cell r="C11812"/>
          <cell r="D11812"/>
          <cell r="E11812"/>
        </row>
        <row r="11813">
          <cell r="A11813"/>
          <cell r="B11813"/>
          <cell r="C11813"/>
          <cell r="D11813"/>
          <cell r="E11813"/>
        </row>
        <row r="11814">
          <cell r="A11814"/>
          <cell r="B11814"/>
          <cell r="C11814"/>
          <cell r="D11814"/>
          <cell r="E11814"/>
        </row>
        <row r="11815">
          <cell r="A11815"/>
          <cell r="B11815"/>
          <cell r="C11815"/>
          <cell r="D11815"/>
          <cell r="E11815"/>
        </row>
        <row r="11816">
          <cell r="A11816"/>
          <cell r="B11816"/>
          <cell r="C11816"/>
          <cell r="D11816"/>
          <cell r="E11816"/>
        </row>
        <row r="11817">
          <cell r="A11817"/>
          <cell r="B11817"/>
          <cell r="C11817"/>
          <cell r="D11817"/>
          <cell r="E11817"/>
        </row>
        <row r="11818">
          <cell r="A11818"/>
          <cell r="B11818"/>
          <cell r="C11818"/>
          <cell r="D11818"/>
          <cell r="E11818"/>
        </row>
        <row r="11819">
          <cell r="A11819"/>
          <cell r="B11819"/>
          <cell r="C11819"/>
          <cell r="D11819"/>
          <cell r="E11819"/>
        </row>
        <row r="11820">
          <cell r="A11820"/>
          <cell r="B11820"/>
          <cell r="C11820"/>
          <cell r="D11820"/>
          <cell r="E11820"/>
        </row>
        <row r="11821">
          <cell r="A11821"/>
          <cell r="B11821"/>
          <cell r="C11821"/>
          <cell r="D11821"/>
          <cell r="E11821"/>
        </row>
        <row r="11822">
          <cell r="A11822"/>
          <cell r="B11822"/>
          <cell r="C11822"/>
          <cell r="D11822"/>
          <cell r="E11822"/>
        </row>
        <row r="11823">
          <cell r="A11823"/>
          <cell r="B11823"/>
          <cell r="C11823"/>
          <cell r="D11823"/>
          <cell r="E11823"/>
        </row>
        <row r="11824">
          <cell r="A11824"/>
          <cell r="B11824"/>
          <cell r="C11824"/>
          <cell r="D11824"/>
          <cell r="E11824"/>
        </row>
        <row r="11825">
          <cell r="A11825"/>
          <cell r="B11825"/>
          <cell r="C11825"/>
          <cell r="D11825"/>
          <cell r="E11825"/>
        </row>
        <row r="11826">
          <cell r="A11826"/>
          <cell r="B11826"/>
          <cell r="C11826"/>
          <cell r="D11826"/>
          <cell r="E11826"/>
        </row>
        <row r="11827">
          <cell r="A11827"/>
          <cell r="B11827"/>
          <cell r="C11827"/>
          <cell r="D11827"/>
          <cell r="E11827"/>
        </row>
        <row r="11828">
          <cell r="A11828"/>
          <cell r="B11828"/>
          <cell r="C11828"/>
          <cell r="D11828"/>
          <cell r="E11828"/>
        </row>
        <row r="11829">
          <cell r="A11829"/>
          <cell r="B11829"/>
          <cell r="C11829"/>
          <cell r="D11829"/>
          <cell r="E11829"/>
        </row>
        <row r="11830">
          <cell r="A11830"/>
          <cell r="B11830"/>
          <cell r="C11830"/>
          <cell r="D11830"/>
          <cell r="E11830"/>
        </row>
        <row r="11831">
          <cell r="A11831"/>
          <cell r="B11831"/>
          <cell r="C11831"/>
          <cell r="D11831"/>
          <cell r="E11831"/>
        </row>
        <row r="11832">
          <cell r="A11832"/>
          <cell r="B11832"/>
          <cell r="C11832"/>
          <cell r="D11832"/>
          <cell r="E11832"/>
        </row>
        <row r="11833">
          <cell r="A11833"/>
          <cell r="B11833"/>
          <cell r="C11833"/>
          <cell r="D11833"/>
          <cell r="E11833"/>
        </row>
        <row r="11834">
          <cell r="A11834"/>
          <cell r="B11834"/>
          <cell r="C11834"/>
          <cell r="D11834"/>
          <cell r="E11834"/>
        </row>
        <row r="11835">
          <cell r="A11835"/>
          <cell r="B11835"/>
          <cell r="C11835"/>
          <cell r="D11835"/>
          <cell r="E11835"/>
        </row>
        <row r="11836">
          <cell r="A11836"/>
          <cell r="B11836"/>
          <cell r="C11836"/>
          <cell r="D11836"/>
          <cell r="E11836"/>
        </row>
        <row r="11837">
          <cell r="A11837"/>
          <cell r="B11837"/>
          <cell r="C11837"/>
          <cell r="D11837"/>
          <cell r="E11837"/>
        </row>
        <row r="11838">
          <cell r="A11838"/>
          <cell r="B11838"/>
          <cell r="C11838"/>
          <cell r="D11838"/>
          <cell r="E11838"/>
        </row>
        <row r="11839">
          <cell r="A11839"/>
          <cell r="B11839"/>
          <cell r="C11839"/>
          <cell r="D11839"/>
          <cell r="E11839"/>
        </row>
        <row r="11840">
          <cell r="A11840"/>
          <cell r="B11840"/>
          <cell r="C11840"/>
          <cell r="D11840"/>
          <cell r="E11840"/>
        </row>
        <row r="11841">
          <cell r="A11841"/>
          <cell r="B11841"/>
          <cell r="C11841"/>
          <cell r="D11841"/>
          <cell r="E11841"/>
        </row>
        <row r="11842">
          <cell r="A11842"/>
          <cell r="B11842"/>
          <cell r="C11842"/>
          <cell r="D11842"/>
          <cell r="E11842"/>
        </row>
        <row r="11843">
          <cell r="A11843"/>
          <cell r="B11843"/>
          <cell r="C11843"/>
          <cell r="D11843"/>
          <cell r="E11843"/>
        </row>
        <row r="11844">
          <cell r="A11844"/>
          <cell r="B11844"/>
          <cell r="C11844"/>
          <cell r="D11844"/>
          <cell r="E11844"/>
        </row>
        <row r="11845">
          <cell r="A11845"/>
          <cell r="B11845"/>
          <cell r="C11845"/>
          <cell r="D11845"/>
          <cell r="E11845"/>
        </row>
        <row r="11846">
          <cell r="A11846"/>
          <cell r="B11846"/>
          <cell r="C11846"/>
          <cell r="D11846"/>
          <cell r="E11846"/>
        </row>
        <row r="11847">
          <cell r="A11847"/>
          <cell r="B11847"/>
          <cell r="C11847"/>
          <cell r="D11847"/>
          <cell r="E11847"/>
        </row>
        <row r="11848">
          <cell r="A11848"/>
          <cell r="B11848"/>
          <cell r="C11848"/>
          <cell r="D11848"/>
          <cell r="E11848"/>
        </row>
        <row r="11849">
          <cell r="A11849"/>
          <cell r="B11849"/>
          <cell r="C11849"/>
          <cell r="D11849"/>
          <cell r="E11849"/>
        </row>
        <row r="11850">
          <cell r="A11850"/>
          <cell r="B11850"/>
          <cell r="C11850"/>
          <cell r="D11850"/>
          <cell r="E11850"/>
        </row>
        <row r="11851">
          <cell r="A11851"/>
          <cell r="B11851"/>
          <cell r="C11851"/>
          <cell r="D11851"/>
          <cell r="E11851"/>
        </row>
        <row r="11852">
          <cell r="A11852"/>
          <cell r="B11852"/>
          <cell r="C11852"/>
          <cell r="D11852"/>
          <cell r="E11852"/>
        </row>
        <row r="11853">
          <cell r="A11853"/>
          <cell r="B11853"/>
          <cell r="C11853"/>
          <cell r="D11853"/>
          <cell r="E11853"/>
        </row>
        <row r="11854">
          <cell r="A11854"/>
          <cell r="B11854"/>
          <cell r="C11854"/>
          <cell r="D11854"/>
          <cell r="E11854"/>
        </row>
        <row r="11855">
          <cell r="A11855"/>
          <cell r="B11855"/>
          <cell r="C11855"/>
          <cell r="D11855"/>
          <cell r="E11855"/>
        </row>
        <row r="11856">
          <cell r="A11856"/>
          <cell r="B11856"/>
          <cell r="C11856"/>
          <cell r="D11856"/>
          <cell r="E11856"/>
        </row>
        <row r="11857">
          <cell r="A11857"/>
          <cell r="B11857"/>
          <cell r="C11857"/>
          <cell r="D11857"/>
          <cell r="E11857"/>
        </row>
        <row r="11858">
          <cell r="A11858"/>
          <cell r="B11858"/>
          <cell r="C11858"/>
          <cell r="D11858"/>
          <cell r="E11858"/>
        </row>
        <row r="11859">
          <cell r="A11859"/>
          <cell r="B11859"/>
          <cell r="C11859"/>
          <cell r="D11859"/>
          <cell r="E11859"/>
        </row>
        <row r="11860">
          <cell r="A11860"/>
          <cell r="B11860"/>
          <cell r="C11860"/>
          <cell r="D11860"/>
          <cell r="E11860"/>
        </row>
        <row r="11861">
          <cell r="A11861"/>
          <cell r="B11861"/>
          <cell r="C11861"/>
          <cell r="D11861"/>
          <cell r="E11861"/>
        </row>
        <row r="11862">
          <cell r="A11862"/>
          <cell r="B11862"/>
          <cell r="C11862"/>
          <cell r="D11862"/>
          <cell r="E11862"/>
        </row>
        <row r="11863">
          <cell r="A11863"/>
          <cell r="B11863"/>
          <cell r="C11863"/>
          <cell r="D11863"/>
          <cell r="E11863"/>
        </row>
        <row r="11864">
          <cell r="A11864"/>
          <cell r="B11864"/>
          <cell r="C11864"/>
          <cell r="D11864"/>
          <cell r="E11864"/>
        </row>
        <row r="11865">
          <cell r="A11865"/>
          <cell r="B11865"/>
          <cell r="C11865"/>
          <cell r="D11865"/>
          <cell r="E11865"/>
        </row>
        <row r="11866">
          <cell r="A11866"/>
          <cell r="B11866"/>
          <cell r="C11866"/>
          <cell r="D11866"/>
          <cell r="E11866"/>
        </row>
        <row r="11867">
          <cell r="A11867"/>
          <cell r="B11867"/>
          <cell r="C11867"/>
          <cell r="D11867"/>
          <cell r="E11867"/>
        </row>
        <row r="11868">
          <cell r="A11868"/>
          <cell r="B11868"/>
          <cell r="C11868"/>
          <cell r="D11868"/>
          <cell r="E11868"/>
        </row>
        <row r="11869">
          <cell r="A11869"/>
          <cell r="B11869"/>
          <cell r="C11869"/>
          <cell r="D11869"/>
          <cell r="E11869"/>
        </row>
        <row r="11870">
          <cell r="A11870"/>
          <cell r="B11870"/>
          <cell r="C11870"/>
          <cell r="D11870"/>
          <cell r="E11870"/>
        </row>
        <row r="11871">
          <cell r="A11871"/>
          <cell r="B11871"/>
          <cell r="C11871"/>
          <cell r="D11871"/>
          <cell r="E11871"/>
        </row>
        <row r="11872">
          <cell r="A11872"/>
          <cell r="B11872"/>
          <cell r="C11872"/>
          <cell r="D11872"/>
          <cell r="E11872"/>
        </row>
        <row r="11873">
          <cell r="A11873"/>
          <cell r="B11873"/>
          <cell r="C11873"/>
          <cell r="D11873"/>
          <cell r="E11873"/>
        </row>
        <row r="11874">
          <cell r="A11874"/>
          <cell r="B11874"/>
          <cell r="C11874"/>
          <cell r="D11874"/>
          <cell r="E11874"/>
        </row>
        <row r="11875">
          <cell r="A11875"/>
          <cell r="B11875"/>
          <cell r="C11875"/>
          <cell r="D11875"/>
          <cell r="E11875"/>
        </row>
        <row r="11876">
          <cell r="A11876"/>
          <cell r="B11876"/>
          <cell r="C11876"/>
          <cell r="D11876"/>
          <cell r="E11876"/>
        </row>
        <row r="11877">
          <cell r="A11877"/>
          <cell r="B11877"/>
          <cell r="C11877"/>
          <cell r="D11877"/>
          <cell r="E11877"/>
        </row>
        <row r="11878">
          <cell r="A11878"/>
          <cell r="B11878"/>
          <cell r="C11878"/>
          <cell r="D11878"/>
          <cell r="E11878"/>
        </row>
        <row r="11879">
          <cell r="A11879"/>
          <cell r="B11879"/>
          <cell r="C11879"/>
          <cell r="D11879"/>
          <cell r="E11879"/>
        </row>
        <row r="11880">
          <cell r="A11880"/>
          <cell r="B11880"/>
          <cell r="C11880"/>
          <cell r="D11880"/>
          <cell r="E11880"/>
        </row>
        <row r="11881">
          <cell r="A11881"/>
          <cell r="B11881"/>
          <cell r="C11881"/>
          <cell r="D11881"/>
          <cell r="E11881"/>
        </row>
        <row r="11882">
          <cell r="A11882"/>
          <cell r="B11882"/>
          <cell r="C11882"/>
          <cell r="D11882"/>
          <cell r="E11882"/>
        </row>
        <row r="11883">
          <cell r="A11883"/>
          <cell r="B11883"/>
          <cell r="C11883"/>
          <cell r="D11883"/>
          <cell r="E11883"/>
        </row>
        <row r="11884">
          <cell r="A11884"/>
          <cell r="B11884"/>
          <cell r="C11884"/>
          <cell r="D11884"/>
          <cell r="E11884"/>
        </row>
        <row r="11885">
          <cell r="A11885"/>
          <cell r="B11885"/>
          <cell r="C11885"/>
          <cell r="D11885"/>
          <cell r="E11885"/>
        </row>
        <row r="11886">
          <cell r="A11886"/>
          <cell r="B11886"/>
          <cell r="C11886"/>
          <cell r="D11886"/>
          <cell r="E11886"/>
        </row>
        <row r="11887">
          <cell r="A11887"/>
          <cell r="B11887"/>
          <cell r="C11887"/>
          <cell r="D11887"/>
          <cell r="E11887"/>
        </row>
        <row r="11888">
          <cell r="A11888"/>
          <cell r="B11888"/>
          <cell r="C11888"/>
          <cell r="D11888"/>
          <cell r="E11888"/>
        </row>
        <row r="11889">
          <cell r="A11889"/>
          <cell r="B11889"/>
          <cell r="C11889"/>
          <cell r="D11889"/>
          <cell r="E11889"/>
        </row>
        <row r="11890">
          <cell r="A11890"/>
          <cell r="B11890"/>
          <cell r="C11890"/>
          <cell r="D11890"/>
          <cell r="E11890"/>
        </row>
        <row r="11891">
          <cell r="A11891"/>
          <cell r="B11891"/>
          <cell r="C11891"/>
          <cell r="D11891"/>
          <cell r="E11891"/>
        </row>
        <row r="11892">
          <cell r="A11892"/>
          <cell r="B11892"/>
          <cell r="C11892"/>
          <cell r="D11892"/>
          <cell r="E11892"/>
        </row>
        <row r="11893">
          <cell r="A11893"/>
          <cell r="B11893"/>
          <cell r="C11893"/>
          <cell r="D11893"/>
          <cell r="E11893"/>
        </row>
        <row r="11894">
          <cell r="A11894"/>
          <cell r="B11894"/>
          <cell r="C11894"/>
          <cell r="D11894"/>
          <cell r="E11894"/>
        </row>
        <row r="11895">
          <cell r="A11895"/>
          <cell r="B11895"/>
          <cell r="C11895"/>
          <cell r="D11895"/>
          <cell r="E11895"/>
        </row>
        <row r="11896">
          <cell r="A11896"/>
          <cell r="B11896"/>
          <cell r="C11896"/>
          <cell r="D11896"/>
          <cell r="E11896"/>
        </row>
        <row r="11897">
          <cell r="A11897"/>
          <cell r="B11897"/>
          <cell r="C11897"/>
          <cell r="D11897"/>
          <cell r="E11897"/>
        </row>
        <row r="11898">
          <cell r="A11898"/>
          <cell r="B11898"/>
          <cell r="C11898"/>
          <cell r="D11898"/>
          <cell r="E11898"/>
        </row>
        <row r="11899">
          <cell r="A11899"/>
          <cell r="B11899"/>
          <cell r="C11899"/>
          <cell r="D11899"/>
          <cell r="E11899"/>
        </row>
        <row r="11900">
          <cell r="A11900"/>
          <cell r="B11900"/>
          <cell r="C11900"/>
          <cell r="D11900"/>
          <cell r="E11900"/>
        </row>
        <row r="11901">
          <cell r="A11901"/>
          <cell r="B11901"/>
          <cell r="C11901"/>
          <cell r="D11901"/>
          <cell r="E11901"/>
        </row>
        <row r="11902">
          <cell r="A11902"/>
          <cell r="B11902"/>
          <cell r="C11902"/>
          <cell r="D11902"/>
          <cell r="E11902"/>
        </row>
        <row r="11903">
          <cell r="A11903"/>
          <cell r="B11903"/>
          <cell r="C11903"/>
          <cell r="D11903"/>
          <cell r="E11903"/>
        </row>
        <row r="11904">
          <cell r="A11904"/>
          <cell r="B11904"/>
          <cell r="C11904"/>
          <cell r="D11904"/>
          <cell r="E11904"/>
        </row>
        <row r="11905">
          <cell r="A11905"/>
          <cell r="B11905"/>
          <cell r="C11905"/>
          <cell r="D11905"/>
          <cell r="E11905"/>
        </row>
        <row r="11906">
          <cell r="A11906"/>
          <cell r="B11906"/>
          <cell r="C11906"/>
          <cell r="D11906"/>
          <cell r="E11906"/>
        </row>
        <row r="11907">
          <cell r="A11907"/>
          <cell r="B11907"/>
          <cell r="C11907"/>
          <cell r="D11907"/>
          <cell r="E11907"/>
        </row>
        <row r="11908">
          <cell r="A11908"/>
          <cell r="B11908"/>
          <cell r="C11908"/>
          <cell r="D11908"/>
          <cell r="E11908"/>
        </row>
        <row r="11909">
          <cell r="A11909"/>
          <cell r="B11909"/>
          <cell r="C11909"/>
          <cell r="D11909"/>
          <cell r="E11909"/>
        </row>
        <row r="11910">
          <cell r="A11910"/>
          <cell r="B11910"/>
          <cell r="C11910"/>
          <cell r="D11910"/>
          <cell r="E11910"/>
        </row>
        <row r="11911">
          <cell r="A11911"/>
          <cell r="B11911"/>
          <cell r="C11911"/>
          <cell r="D11911"/>
          <cell r="E11911"/>
        </row>
        <row r="11912">
          <cell r="A11912"/>
          <cell r="B11912"/>
          <cell r="C11912"/>
          <cell r="D11912"/>
          <cell r="E11912"/>
        </row>
        <row r="11913">
          <cell r="A11913"/>
          <cell r="B11913"/>
          <cell r="C11913"/>
          <cell r="D11913"/>
          <cell r="E11913"/>
        </row>
        <row r="11914">
          <cell r="A11914"/>
          <cell r="B11914"/>
          <cell r="C11914"/>
          <cell r="D11914"/>
          <cell r="E11914"/>
        </row>
        <row r="11915">
          <cell r="A11915"/>
          <cell r="B11915"/>
          <cell r="C11915"/>
          <cell r="D11915"/>
          <cell r="E11915"/>
        </row>
        <row r="11916">
          <cell r="A11916"/>
          <cell r="B11916"/>
          <cell r="C11916"/>
          <cell r="D11916"/>
          <cell r="E11916"/>
        </row>
        <row r="11917">
          <cell r="A11917"/>
          <cell r="B11917"/>
          <cell r="C11917"/>
          <cell r="D11917"/>
          <cell r="E11917"/>
        </row>
        <row r="11918">
          <cell r="A11918"/>
          <cell r="B11918"/>
          <cell r="C11918"/>
          <cell r="D11918"/>
          <cell r="E11918"/>
        </row>
        <row r="11919">
          <cell r="A11919"/>
          <cell r="B11919"/>
          <cell r="C11919"/>
          <cell r="D11919"/>
          <cell r="E11919"/>
        </row>
        <row r="11920">
          <cell r="A11920"/>
          <cell r="B11920"/>
          <cell r="C11920"/>
          <cell r="D11920"/>
          <cell r="E11920"/>
        </row>
        <row r="11921">
          <cell r="A11921"/>
          <cell r="B11921"/>
          <cell r="C11921"/>
          <cell r="D11921"/>
          <cell r="E11921"/>
        </row>
        <row r="11922">
          <cell r="A11922"/>
          <cell r="B11922"/>
          <cell r="C11922"/>
          <cell r="D11922"/>
          <cell r="E11922"/>
        </row>
        <row r="11923">
          <cell r="A11923"/>
          <cell r="B11923"/>
          <cell r="C11923"/>
          <cell r="D11923"/>
          <cell r="E11923"/>
        </row>
        <row r="11924">
          <cell r="A11924"/>
          <cell r="B11924"/>
          <cell r="C11924"/>
          <cell r="D11924"/>
          <cell r="E11924"/>
        </row>
        <row r="11925">
          <cell r="A11925"/>
          <cell r="B11925"/>
          <cell r="C11925"/>
          <cell r="D11925"/>
          <cell r="E11925"/>
        </row>
        <row r="11926">
          <cell r="A11926"/>
          <cell r="B11926"/>
          <cell r="C11926"/>
          <cell r="D11926"/>
          <cell r="E11926"/>
        </row>
        <row r="11927">
          <cell r="A11927"/>
          <cell r="B11927"/>
          <cell r="C11927"/>
          <cell r="D11927"/>
          <cell r="E11927"/>
        </row>
        <row r="11928">
          <cell r="A11928"/>
          <cell r="B11928"/>
          <cell r="C11928"/>
          <cell r="D11928"/>
          <cell r="E11928"/>
        </row>
        <row r="11929">
          <cell r="A11929"/>
          <cell r="B11929"/>
          <cell r="C11929"/>
          <cell r="D11929"/>
          <cell r="E11929"/>
        </row>
        <row r="11930">
          <cell r="A11930"/>
          <cell r="B11930"/>
          <cell r="C11930"/>
          <cell r="D11930"/>
          <cell r="E11930"/>
        </row>
        <row r="11931">
          <cell r="A11931"/>
          <cell r="B11931"/>
          <cell r="C11931"/>
          <cell r="D11931"/>
          <cell r="E11931"/>
        </row>
        <row r="11932">
          <cell r="A11932"/>
          <cell r="B11932"/>
          <cell r="C11932"/>
          <cell r="D11932"/>
          <cell r="E11932"/>
        </row>
        <row r="11933">
          <cell r="A11933"/>
          <cell r="B11933"/>
          <cell r="C11933"/>
          <cell r="D11933"/>
          <cell r="E11933"/>
        </row>
        <row r="11934">
          <cell r="A11934"/>
          <cell r="B11934"/>
          <cell r="C11934"/>
          <cell r="D11934"/>
          <cell r="E11934"/>
        </row>
        <row r="11935">
          <cell r="A11935"/>
          <cell r="B11935"/>
          <cell r="C11935"/>
          <cell r="D11935"/>
          <cell r="E11935"/>
        </row>
        <row r="11936">
          <cell r="A11936"/>
          <cell r="B11936"/>
          <cell r="C11936"/>
          <cell r="D11936"/>
          <cell r="E11936"/>
        </row>
        <row r="11937">
          <cell r="A11937"/>
          <cell r="B11937"/>
          <cell r="C11937"/>
          <cell r="D11937"/>
          <cell r="E11937"/>
        </row>
        <row r="11938">
          <cell r="A11938"/>
          <cell r="B11938"/>
          <cell r="C11938"/>
          <cell r="D11938"/>
          <cell r="E11938"/>
        </row>
        <row r="11939">
          <cell r="A11939"/>
          <cell r="B11939"/>
          <cell r="C11939"/>
          <cell r="D11939"/>
          <cell r="E11939"/>
        </row>
        <row r="11940">
          <cell r="A11940"/>
          <cell r="B11940"/>
          <cell r="C11940"/>
          <cell r="D11940"/>
          <cell r="E11940"/>
        </row>
        <row r="11941">
          <cell r="A11941"/>
          <cell r="B11941"/>
          <cell r="C11941"/>
          <cell r="D11941"/>
          <cell r="E11941"/>
        </row>
        <row r="11942">
          <cell r="A11942"/>
          <cell r="B11942"/>
          <cell r="C11942"/>
          <cell r="D11942"/>
          <cell r="E11942"/>
        </row>
        <row r="11943">
          <cell r="A11943"/>
          <cell r="B11943"/>
          <cell r="C11943"/>
          <cell r="D11943"/>
          <cell r="E11943"/>
        </row>
        <row r="11944">
          <cell r="A11944"/>
          <cell r="B11944"/>
          <cell r="C11944"/>
          <cell r="D11944"/>
          <cell r="E11944"/>
        </row>
        <row r="11945">
          <cell r="A11945"/>
          <cell r="B11945"/>
          <cell r="C11945"/>
          <cell r="D11945"/>
          <cell r="E11945"/>
        </row>
        <row r="11946">
          <cell r="A11946"/>
          <cell r="B11946"/>
          <cell r="C11946"/>
          <cell r="D11946"/>
          <cell r="E11946"/>
        </row>
        <row r="11947">
          <cell r="A11947"/>
          <cell r="B11947"/>
          <cell r="C11947"/>
          <cell r="D11947"/>
          <cell r="E11947"/>
        </row>
        <row r="11948">
          <cell r="A11948"/>
          <cell r="B11948"/>
          <cell r="C11948"/>
          <cell r="D11948"/>
          <cell r="E11948"/>
        </row>
        <row r="11949">
          <cell r="A11949"/>
          <cell r="B11949"/>
          <cell r="C11949"/>
          <cell r="D11949"/>
          <cell r="E11949"/>
        </row>
        <row r="11950">
          <cell r="A11950"/>
          <cell r="B11950"/>
          <cell r="C11950"/>
          <cell r="D11950"/>
          <cell r="E11950"/>
        </row>
        <row r="11951">
          <cell r="A11951"/>
          <cell r="B11951"/>
          <cell r="C11951"/>
          <cell r="D11951"/>
          <cell r="E11951"/>
        </row>
        <row r="11952">
          <cell r="A11952"/>
          <cell r="B11952"/>
          <cell r="C11952"/>
          <cell r="D11952"/>
          <cell r="E11952"/>
        </row>
        <row r="11953">
          <cell r="A11953"/>
          <cell r="B11953"/>
          <cell r="C11953"/>
          <cell r="D11953"/>
          <cell r="E11953"/>
        </row>
        <row r="11954">
          <cell r="A11954"/>
          <cell r="B11954"/>
          <cell r="C11954"/>
          <cell r="D11954"/>
          <cell r="E11954"/>
        </row>
        <row r="11955">
          <cell r="A11955"/>
          <cell r="B11955"/>
          <cell r="C11955"/>
          <cell r="D11955"/>
          <cell r="E11955"/>
        </row>
        <row r="11956">
          <cell r="A11956"/>
          <cell r="B11956"/>
          <cell r="C11956"/>
          <cell r="D11956"/>
          <cell r="E11956"/>
        </row>
        <row r="11957">
          <cell r="A11957"/>
          <cell r="B11957"/>
          <cell r="C11957"/>
          <cell r="D11957"/>
          <cell r="E11957"/>
        </row>
        <row r="11958">
          <cell r="A11958"/>
          <cell r="B11958"/>
          <cell r="C11958"/>
          <cell r="D11958"/>
          <cell r="E11958"/>
        </row>
        <row r="11959">
          <cell r="A11959"/>
          <cell r="B11959"/>
          <cell r="C11959"/>
          <cell r="D11959"/>
          <cell r="E11959"/>
        </row>
        <row r="11960">
          <cell r="A11960"/>
          <cell r="B11960"/>
          <cell r="C11960"/>
          <cell r="D11960"/>
          <cell r="E11960"/>
        </row>
        <row r="11961">
          <cell r="A11961"/>
          <cell r="B11961"/>
          <cell r="C11961"/>
          <cell r="D11961"/>
          <cell r="E11961"/>
        </row>
        <row r="11962">
          <cell r="A11962"/>
          <cell r="B11962"/>
          <cell r="C11962"/>
          <cell r="D11962"/>
          <cell r="E11962"/>
        </row>
        <row r="11963">
          <cell r="A11963"/>
          <cell r="B11963"/>
          <cell r="C11963"/>
          <cell r="D11963"/>
          <cell r="E11963"/>
        </row>
        <row r="11964">
          <cell r="A11964"/>
          <cell r="B11964"/>
          <cell r="C11964"/>
          <cell r="D11964"/>
          <cell r="E11964"/>
        </row>
        <row r="11965">
          <cell r="A11965"/>
          <cell r="B11965"/>
          <cell r="C11965"/>
          <cell r="D11965"/>
          <cell r="E11965"/>
        </row>
        <row r="11966">
          <cell r="A11966"/>
          <cell r="B11966"/>
          <cell r="C11966"/>
          <cell r="D11966"/>
          <cell r="E11966"/>
        </row>
        <row r="11967">
          <cell r="A11967"/>
          <cell r="B11967"/>
          <cell r="C11967"/>
          <cell r="D11967"/>
          <cell r="E11967"/>
        </row>
        <row r="11968">
          <cell r="A11968"/>
          <cell r="B11968"/>
          <cell r="C11968"/>
          <cell r="D11968"/>
          <cell r="E11968"/>
        </row>
        <row r="11969">
          <cell r="A11969"/>
          <cell r="B11969"/>
          <cell r="C11969"/>
          <cell r="D11969"/>
          <cell r="E11969"/>
        </row>
        <row r="11970">
          <cell r="A11970"/>
          <cell r="B11970"/>
          <cell r="C11970"/>
          <cell r="D11970"/>
          <cell r="E11970"/>
        </row>
        <row r="11971">
          <cell r="A11971"/>
          <cell r="B11971"/>
          <cell r="C11971"/>
          <cell r="D11971"/>
          <cell r="E11971"/>
        </row>
        <row r="11972">
          <cell r="A11972"/>
          <cell r="B11972"/>
          <cell r="C11972"/>
          <cell r="D11972"/>
          <cell r="E11972"/>
        </row>
        <row r="11973">
          <cell r="A11973"/>
          <cell r="B11973"/>
          <cell r="C11973"/>
          <cell r="D11973"/>
          <cell r="E11973"/>
        </row>
        <row r="11974">
          <cell r="A11974"/>
          <cell r="B11974"/>
          <cell r="C11974"/>
          <cell r="D11974"/>
          <cell r="E11974"/>
        </row>
        <row r="11975">
          <cell r="A11975"/>
          <cell r="B11975"/>
          <cell r="C11975"/>
          <cell r="D11975"/>
          <cell r="E11975"/>
        </row>
        <row r="11976">
          <cell r="A11976"/>
          <cell r="B11976"/>
          <cell r="C11976"/>
          <cell r="D11976"/>
          <cell r="E11976"/>
        </row>
        <row r="11977">
          <cell r="A11977"/>
          <cell r="B11977"/>
          <cell r="C11977"/>
          <cell r="D11977"/>
          <cell r="E11977"/>
        </row>
        <row r="11978">
          <cell r="A11978"/>
          <cell r="B11978"/>
          <cell r="C11978"/>
          <cell r="D11978"/>
          <cell r="E11978"/>
        </row>
        <row r="11979">
          <cell r="A11979"/>
          <cell r="B11979"/>
          <cell r="C11979"/>
          <cell r="D11979"/>
          <cell r="E11979"/>
        </row>
        <row r="11980">
          <cell r="A11980"/>
          <cell r="B11980"/>
          <cell r="C11980"/>
          <cell r="D11980"/>
          <cell r="E11980"/>
        </row>
        <row r="11981">
          <cell r="A11981"/>
          <cell r="B11981"/>
          <cell r="C11981"/>
          <cell r="D11981"/>
          <cell r="E11981"/>
        </row>
        <row r="11982">
          <cell r="A11982"/>
          <cell r="B11982"/>
          <cell r="C11982"/>
          <cell r="D11982"/>
          <cell r="E11982"/>
        </row>
        <row r="11983">
          <cell r="A11983"/>
          <cell r="B11983"/>
          <cell r="C11983"/>
          <cell r="D11983"/>
          <cell r="E11983"/>
        </row>
        <row r="11984">
          <cell r="A11984"/>
          <cell r="B11984"/>
          <cell r="C11984"/>
          <cell r="D11984"/>
          <cell r="E11984"/>
        </row>
        <row r="11985">
          <cell r="A11985"/>
          <cell r="B11985"/>
          <cell r="C11985"/>
          <cell r="D11985"/>
          <cell r="E11985"/>
        </row>
        <row r="11986">
          <cell r="A11986"/>
          <cell r="B11986"/>
          <cell r="C11986"/>
          <cell r="D11986"/>
          <cell r="E11986"/>
        </row>
        <row r="11987">
          <cell r="A11987"/>
          <cell r="B11987"/>
          <cell r="C11987"/>
          <cell r="D11987"/>
          <cell r="E11987"/>
        </row>
        <row r="11988">
          <cell r="A11988"/>
          <cell r="B11988"/>
          <cell r="C11988"/>
          <cell r="D11988"/>
          <cell r="E11988"/>
        </row>
        <row r="11989">
          <cell r="A11989"/>
          <cell r="B11989"/>
          <cell r="C11989"/>
          <cell r="D11989"/>
          <cell r="E11989"/>
        </row>
        <row r="11990">
          <cell r="A11990"/>
          <cell r="B11990"/>
          <cell r="C11990"/>
          <cell r="D11990"/>
          <cell r="E11990"/>
        </row>
        <row r="11991">
          <cell r="A11991"/>
          <cell r="B11991"/>
          <cell r="C11991"/>
          <cell r="D11991"/>
          <cell r="E11991"/>
        </row>
        <row r="11992">
          <cell r="A11992"/>
          <cell r="B11992"/>
          <cell r="C11992"/>
          <cell r="D11992"/>
          <cell r="E11992"/>
        </row>
        <row r="11993">
          <cell r="A11993"/>
          <cell r="B11993"/>
          <cell r="C11993"/>
          <cell r="D11993"/>
          <cell r="E11993"/>
        </row>
        <row r="11994">
          <cell r="A11994"/>
          <cell r="B11994"/>
          <cell r="C11994"/>
          <cell r="D11994"/>
          <cell r="E11994"/>
        </row>
        <row r="11995">
          <cell r="A11995"/>
          <cell r="B11995"/>
          <cell r="C11995"/>
          <cell r="D11995"/>
          <cell r="E11995"/>
        </row>
        <row r="11996">
          <cell r="A11996"/>
          <cell r="B11996"/>
          <cell r="C11996"/>
          <cell r="D11996"/>
          <cell r="E11996"/>
        </row>
        <row r="11997">
          <cell r="A11997"/>
          <cell r="B11997"/>
          <cell r="C11997"/>
          <cell r="D11997"/>
          <cell r="E11997"/>
        </row>
        <row r="11998">
          <cell r="A11998"/>
          <cell r="B11998"/>
          <cell r="C11998"/>
          <cell r="D11998"/>
          <cell r="E11998"/>
        </row>
        <row r="11999">
          <cell r="A11999"/>
          <cell r="B11999"/>
          <cell r="C11999"/>
          <cell r="D11999"/>
          <cell r="E11999"/>
        </row>
        <row r="12000">
          <cell r="A12000"/>
          <cell r="B12000"/>
          <cell r="C12000"/>
          <cell r="D12000"/>
          <cell r="E12000"/>
        </row>
        <row r="12001">
          <cell r="A12001"/>
          <cell r="B12001"/>
          <cell r="C12001"/>
          <cell r="D12001"/>
          <cell r="E12001"/>
        </row>
        <row r="12002">
          <cell r="A12002"/>
          <cell r="B12002"/>
          <cell r="C12002"/>
          <cell r="D12002"/>
          <cell r="E12002"/>
        </row>
        <row r="12003">
          <cell r="A12003"/>
          <cell r="B12003"/>
          <cell r="C12003"/>
          <cell r="D12003"/>
          <cell r="E12003"/>
        </row>
        <row r="12004">
          <cell r="A12004"/>
          <cell r="B12004"/>
          <cell r="C12004"/>
          <cell r="D12004"/>
          <cell r="E12004"/>
        </row>
        <row r="12005">
          <cell r="A12005"/>
          <cell r="B12005"/>
          <cell r="C12005"/>
          <cell r="D12005"/>
          <cell r="E12005"/>
        </row>
        <row r="12006">
          <cell r="A12006"/>
          <cell r="B12006"/>
          <cell r="C12006"/>
          <cell r="D12006"/>
          <cell r="E12006"/>
        </row>
        <row r="12007">
          <cell r="A12007"/>
          <cell r="B12007"/>
          <cell r="C12007"/>
          <cell r="D12007"/>
          <cell r="E12007"/>
        </row>
        <row r="12008">
          <cell r="A12008"/>
          <cell r="B12008"/>
          <cell r="C12008"/>
          <cell r="D12008"/>
          <cell r="E12008"/>
        </row>
        <row r="12009">
          <cell r="A12009"/>
          <cell r="B12009"/>
          <cell r="C12009"/>
          <cell r="D12009"/>
          <cell r="E12009"/>
        </row>
        <row r="12010">
          <cell r="A12010"/>
          <cell r="B12010"/>
          <cell r="C12010"/>
          <cell r="D12010"/>
          <cell r="E12010"/>
        </row>
        <row r="12011">
          <cell r="A12011"/>
          <cell r="B12011"/>
          <cell r="C12011"/>
          <cell r="D12011"/>
          <cell r="E12011"/>
        </row>
        <row r="12012">
          <cell r="A12012"/>
          <cell r="B12012"/>
          <cell r="C12012"/>
          <cell r="D12012"/>
          <cell r="E12012"/>
        </row>
        <row r="12013">
          <cell r="A12013"/>
          <cell r="B12013"/>
          <cell r="C12013"/>
          <cell r="D12013"/>
          <cell r="E12013"/>
        </row>
        <row r="12014">
          <cell r="A12014"/>
          <cell r="B12014"/>
          <cell r="C12014"/>
          <cell r="D12014"/>
          <cell r="E12014"/>
        </row>
        <row r="12015">
          <cell r="A12015"/>
          <cell r="B12015"/>
          <cell r="C12015"/>
          <cell r="D12015"/>
          <cell r="E12015"/>
        </row>
        <row r="12016">
          <cell r="A12016"/>
          <cell r="B12016"/>
          <cell r="C12016"/>
          <cell r="D12016"/>
          <cell r="E12016"/>
        </row>
        <row r="12017">
          <cell r="A12017"/>
          <cell r="B12017"/>
          <cell r="C12017"/>
          <cell r="D12017"/>
          <cell r="E12017"/>
        </row>
        <row r="12018">
          <cell r="A12018"/>
          <cell r="B12018"/>
          <cell r="C12018"/>
          <cell r="D12018"/>
          <cell r="E12018"/>
        </row>
        <row r="12019">
          <cell r="A12019"/>
          <cell r="B12019"/>
          <cell r="C12019"/>
          <cell r="D12019"/>
          <cell r="E12019"/>
        </row>
        <row r="12020">
          <cell r="A12020"/>
          <cell r="B12020"/>
          <cell r="C12020"/>
          <cell r="D12020"/>
          <cell r="E12020"/>
        </row>
        <row r="12021">
          <cell r="A12021"/>
          <cell r="B12021"/>
          <cell r="C12021"/>
          <cell r="D12021"/>
          <cell r="E12021"/>
        </row>
        <row r="12022">
          <cell r="A12022"/>
          <cell r="B12022"/>
          <cell r="C12022"/>
          <cell r="D12022"/>
          <cell r="E12022"/>
        </row>
        <row r="12023">
          <cell r="A12023"/>
          <cell r="B12023"/>
          <cell r="C12023"/>
          <cell r="D12023"/>
          <cell r="E12023"/>
        </row>
        <row r="12024">
          <cell r="A12024"/>
          <cell r="B12024"/>
          <cell r="C12024"/>
          <cell r="D12024"/>
          <cell r="E12024"/>
        </row>
        <row r="12025">
          <cell r="A12025"/>
          <cell r="B12025"/>
          <cell r="C12025"/>
          <cell r="D12025"/>
          <cell r="E12025"/>
        </row>
        <row r="12026">
          <cell r="A12026"/>
          <cell r="B12026"/>
          <cell r="C12026"/>
          <cell r="D12026"/>
          <cell r="E12026"/>
        </row>
        <row r="12027">
          <cell r="A12027"/>
          <cell r="B12027"/>
          <cell r="C12027"/>
          <cell r="D12027"/>
          <cell r="E12027"/>
        </row>
        <row r="12028">
          <cell r="A12028"/>
          <cell r="B12028"/>
          <cell r="C12028"/>
          <cell r="D12028"/>
          <cell r="E12028"/>
        </row>
        <row r="12029">
          <cell r="A12029"/>
          <cell r="B12029"/>
          <cell r="C12029"/>
          <cell r="D12029"/>
          <cell r="E12029"/>
        </row>
        <row r="12030">
          <cell r="A12030"/>
          <cell r="B12030"/>
          <cell r="C12030"/>
          <cell r="D12030"/>
          <cell r="E12030"/>
        </row>
        <row r="12031">
          <cell r="A12031"/>
          <cell r="B12031"/>
          <cell r="C12031"/>
          <cell r="D12031"/>
          <cell r="E12031"/>
        </row>
        <row r="12032">
          <cell r="A12032"/>
          <cell r="B12032"/>
          <cell r="C12032"/>
          <cell r="D12032"/>
          <cell r="E12032"/>
        </row>
        <row r="12033">
          <cell r="A12033"/>
          <cell r="B12033"/>
          <cell r="C12033"/>
          <cell r="D12033"/>
          <cell r="E12033"/>
        </row>
        <row r="12034">
          <cell r="A12034"/>
          <cell r="B12034"/>
          <cell r="C12034"/>
          <cell r="D12034"/>
          <cell r="E12034"/>
        </row>
        <row r="12035">
          <cell r="A12035"/>
          <cell r="B12035"/>
          <cell r="C12035"/>
          <cell r="D12035"/>
          <cell r="E12035"/>
        </row>
        <row r="12036">
          <cell r="A12036"/>
          <cell r="B12036"/>
          <cell r="C12036"/>
          <cell r="D12036"/>
          <cell r="E12036"/>
        </row>
        <row r="12037">
          <cell r="A12037"/>
          <cell r="B12037"/>
          <cell r="C12037"/>
          <cell r="D12037"/>
          <cell r="E12037"/>
        </row>
        <row r="12038">
          <cell r="A12038"/>
          <cell r="B12038"/>
          <cell r="C12038"/>
          <cell r="D12038"/>
          <cell r="E12038"/>
        </row>
        <row r="12039">
          <cell r="A12039"/>
          <cell r="B12039"/>
          <cell r="C12039"/>
          <cell r="D12039"/>
          <cell r="E12039"/>
        </row>
        <row r="12040">
          <cell r="A12040"/>
          <cell r="B12040"/>
          <cell r="C12040"/>
          <cell r="D12040"/>
          <cell r="E12040"/>
        </row>
        <row r="12041">
          <cell r="A12041"/>
          <cell r="B12041"/>
          <cell r="C12041"/>
          <cell r="D12041"/>
          <cell r="E12041"/>
        </row>
        <row r="12042">
          <cell r="A12042"/>
          <cell r="B12042"/>
          <cell r="C12042"/>
          <cell r="D12042"/>
          <cell r="E12042"/>
        </row>
        <row r="12043">
          <cell r="A12043"/>
          <cell r="B12043"/>
          <cell r="C12043"/>
          <cell r="D12043"/>
          <cell r="E12043"/>
        </row>
        <row r="12044">
          <cell r="A12044"/>
          <cell r="B12044"/>
          <cell r="C12044"/>
          <cell r="D12044"/>
          <cell r="E12044"/>
        </row>
        <row r="12045">
          <cell r="A12045"/>
          <cell r="B12045"/>
          <cell r="C12045"/>
          <cell r="D12045"/>
          <cell r="E12045"/>
        </row>
        <row r="12046">
          <cell r="A12046"/>
          <cell r="B12046"/>
          <cell r="C12046"/>
          <cell r="D12046"/>
          <cell r="E12046"/>
        </row>
        <row r="12047">
          <cell r="A12047"/>
          <cell r="B12047"/>
          <cell r="C12047"/>
          <cell r="D12047"/>
          <cell r="E12047"/>
        </row>
        <row r="12048">
          <cell r="A12048"/>
          <cell r="B12048"/>
          <cell r="C12048"/>
          <cell r="D12048"/>
          <cell r="E12048"/>
        </row>
        <row r="12049">
          <cell r="A12049"/>
          <cell r="B12049"/>
          <cell r="C12049"/>
          <cell r="D12049"/>
          <cell r="E12049"/>
        </row>
        <row r="12050">
          <cell r="A12050"/>
          <cell r="B12050"/>
          <cell r="C12050"/>
          <cell r="D12050"/>
          <cell r="E12050"/>
        </row>
        <row r="12051">
          <cell r="A12051"/>
          <cell r="B12051"/>
          <cell r="C12051"/>
          <cell r="D12051"/>
          <cell r="E12051"/>
        </row>
        <row r="12052">
          <cell r="A12052"/>
          <cell r="B12052"/>
          <cell r="C12052"/>
          <cell r="D12052"/>
          <cell r="E12052"/>
        </row>
        <row r="12053">
          <cell r="A12053"/>
          <cell r="B12053"/>
          <cell r="C12053"/>
          <cell r="D12053"/>
          <cell r="E12053"/>
        </row>
        <row r="12054">
          <cell r="A12054"/>
          <cell r="B12054"/>
          <cell r="C12054"/>
          <cell r="D12054"/>
          <cell r="E12054"/>
        </row>
        <row r="12055">
          <cell r="A12055"/>
          <cell r="B12055"/>
          <cell r="C12055"/>
          <cell r="D12055"/>
          <cell r="E12055"/>
        </row>
        <row r="12056">
          <cell r="A12056"/>
          <cell r="B12056"/>
          <cell r="C12056"/>
          <cell r="D12056"/>
          <cell r="E12056"/>
        </row>
        <row r="12057">
          <cell r="A12057"/>
          <cell r="B12057"/>
          <cell r="C12057"/>
          <cell r="D12057"/>
          <cell r="E12057"/>
        </row>
        <row r="12058">
          <cell r="A12058"/>
          <cell r="B12058"/>
          <cell r="C12058"/>
          <cell r="D12058"/>
          <cell r="E12058"/>
        </row>
        <row r="12059">
          <cell r="A12059"/>
          <cell r="B12059"/>
          <cell r="C12059"/>
          <cell r="D12059"/>
          <cell r="E12059"/>
        </row>
        <row r="12060">
          <cell r="A12060"/>
          <cell r="B12060"/>
          <cell r="C12060"/>
          <cell r="D12060"/>
          <cell r="E12060"/>
        </row>
        <row r="12061">
          <cell r="A12061"/>
          <cell r="B12061"/>
          <cell r="C12061"/>
          <cell r="D12061"/>
          <cell r="E12061"/>
        </row>
        <row r="12062">
          <cell r="A12062"/>
          <cell r="B12062"/>
          <cell r="C12062"/>
          <cell r="D12062"/>
          <cell r="E12062"/>
        </row>
        <row r="12063">
          <cell r="A12063"/>
          <cell r="B12063"/>
          <cell r="C12063"/>
          <cell r="D12063"/>
          <cell r="E12063"/>
        </row>
        <row r="12064">
          <cell r="A12064"/>
          <cell r="B12064"/>
          <cell r="C12064"/>
          <cell r="D12064"/>
          <cell r="E12064"/>
        </row>
        <row r="12065">
          <cell r="A12065"/>
          <cell r="B12065"/>
          <cell r="C12065"/>
          <cell r="D12065"/>
          <cell r="E12065"/>
        </row>
        <row r="12066">
          <cell r="A12066"/>
          <cell r="B12066"/>
          <cell r="C12066"/>
          <cell r="D12066"/>
          <cell r="E12066"/>
        </row>
        <row r="12067">
          <cell r="A12067"/>
          <cell r="B12067"/>
          <cell r="C12067"/>
          <cell r="D12067"/>
          <cell r="E12067"/>
        </row>
        <row r="12068">
          <cell r="A12068"/>
          <cell r="B12068"/>
          <cell r="C12068"/>
          <cell r="D12068"/>
          <cell r="E12068"/>
        </row>
        <row r="12069">
          <cell r="A12069"/>
          <cell r="B12069"/>
          <cell r="C12069"/>
          <cell r="D12069"/>
          <cell r="E12069"/>
        </row>
        <row r="12070">
          <cell r="A12070"/>
          <cell r="B12070"/>
          <cell r="C12070"/>
          <cell r="D12070"/>
          <cell r="E12070"/>
        </row>
        <row r="12071">
          <cell r="A12071"/>
          <cell r="B12071"/>
          <cell r="C12071"/>
          <cell r="D12071"/>
          <cell r="E12071"/>
        </row>
        <row r="12072">
          <cell r="A12072"/>
          <cell r="B12072"/>
          <cell r="C12072"/>
          <cell r="D12072"/>
          <cell r="E12072"/>
        </row>
        <row r="12073">
          <cell r="A12073"/>
          <cell r="B12073"/>
          <cell r="C12073"/>
          <cell r="D12073"/>
          <cell r="E12073"/>
        </row>
        <row r="12074">
          <cell r="A12074"/>
          <cell r="B12074"/>
          <cell r="C12074"/>
          <cell r="D12074"/>
          <cell r="E12074"/>
        </row>
        <row r="12075">
          <cell r="A12075"/>
          <cell r="B12075"/>
          <cell r="C12075"/>
          <cell r="D12075"/>
          <cell r="E12075"/>
        </row>
        <row r="12076">
          <cell r="A12076"/>
          <cell r="B12076"/>
          <cell r="C12076"/>
          <cell r="D12076"/>
          <cell r="E12076"/>
        </row>
        <row r="12077">
          <cell r="A12077"/>
          <cell r="B12077"/>
          <cell r="C12077"/>
          <cell r="D12077"/>
          <cell r="E12077"/>
        </row>
        <row r="12078">
          <cell r="A12078"/>
          <cell r="B12078"/>
          <cell r="C12078"/>
          <cell r="D12078"/>
          <cell r="E12078"/>
        </row>
        <row r="12079">
          <cell r="A12079"/>
          <cell r="B12079"/>
          <cell r="C12079"/>
          <cell r="D12079"/>
          <cell r="E12079"/>
        </row>
        <row r="12080">
          <cell r="A12080"/>
          <cell r="B12080"/>
          <cell r="C12080"/>
          <cell r="D12080"/>
          <cell r="E12080"/>
        </row>
        <row r="12081">
          <cell r="A12081"/>
          <cell r="B12081"/>
          <cell r="C12081"/>
          <cell r="D12081"/>
          <cell r="E12081"/>
        </row>
        <row r="12082">
          <cell r="A12082"/>
          <cell r="B12082"/>
          <cell r="C12082"/>
          <cell r="D12082"/>
          <cell r="E12082"/>
        </row>
        <row r="12083">
          <cell r="A12083"/>
          <cell r="B12083"/>
          <cell r="C12083"/>
          <cell r="D12083"/>
          <cell r="E12083"/>
        </row>
        <row r="12084">
          <cell r="A12084"/>
          <cell r="B12084"/>
          <cell r="C12084"/>
          <cell r="D12084"/>
          <cell r="E12084"/>
        </row>
        <row r="12085">
          <cell r="A12085"/>
          <cell r="B12085"/>
          <cell r="C12085"/>
          <cell r="D12085"/>
          <cell r="E12085"/>
        </row>
        <row r="12086">
          <cell r="A12086"/>
          <cell r="B12086"/>
          <cell r="C12086"/>
          <cell r="D12086"/>
          <cell r="E12086"/>
        </row>
        <row r="12087">
          <cell r="A12087"/>
          <cell r="B12087"/>
          <cell r="C12087"/>
          <cell r="D12087"/>
          <cell r="E12087"/>
        </row>
        <row r="12088">
          <cell r="A12088"/>
          <cell r="B12088"/>
          <cell r="C12088"/>
          <cell r="D12088"/>
          <cell r="E12088"/>
        </row>
        <row r="12089">
          <cell r="A12089"/>
          <cell r="B12089"/>
          <cell r="C12089"/>
          <cell r="D12089"/>
          <cell r="E12089"/>
        </row>
        <row r="12090">
          <cell r="A12090"/>
          <cell r="B12090"/>
          <cell r="C12090"/>
          <cell r="D12090"/>
          <cell r="E12090"/>
        </row>
        <row r="12091">
          <cell r="A12091"/>
          <cell r="B12091"/>
          <cell r="C12091"/>
          <cell r="D12091"/>
          <cell r="E12091"/>
        </row>
        <row r="12092">
          <cell r="A12092"/>
          <cell r="B12092"/>
          <cell r="C12092"/>
          <cell r="D12092"/>
          <cell r="E12092"/>
        </row>
        <row r="12093">
          <cell r="A12093"/>
          <cell r="B12093"/>
          <cell r="C12093"/>
          <cell r="D12093"/>
          <cell r="E12093"/>
        </row>
        <row r="12094">
          <cell r="A12094"/>
          <cell r="B12094"/>
          <cell r="C12094"/>
          <cell r="D12094"/>
          <cell r="E12094"/>
        </row>
        <row r="12095">
          <cell r="A12095"/>
          <cell r="B12095"/>
          <cell r="C12095"/>
          <cell r="D12095"/>
          <cell r="E12095"/>
        </row>
        <row r="12096">
          <cell r="A12096"/>
          <cell r="B12096"/>
          <cell r="C12096"/>
          <cell r="D12096"/>
          <cell r="E12096"/>
        </row>
        <row r="12097">
          <cell r="A12097"/>
          <cell r="B12097"/>
          <cell r="C12097"/>
          <cell r="D12097"/>
          <cell r="E12097"/>
        </row>
        <row r="12098">
          <cell r="A12098"/>
          <cell r="B12098"/>
          <cell r="C12098"/>
          <cell r="D12098"/>
          <cell r="E12098"/>
        </row>
        <row r="12099">
          <cell r="A12099"/>
          <cell r="B12099"/>
          <cell r="C12099"/>
          <cell r="D12099"/>
          <cell r="E12099"/>
        </row>
        <row r="12100">
          <cell r="A12100"/>
          <cell r="B12100"/>
          <cell r="C12100"/>
          <cell r="D12100"/>
          <cell r="E12100"/>
        </row>
        <row r="12101">
          <cell r="A12101"/>
          <cell r="B12101"/>
          <cell r="C12101"/>
          <cell r="D12101"/>
          <cell r="E12101"/>
        </row>
        <row r="12102">
          <cell r="A12102"/>
          <cell r="B12102"/>
          <cell r="C12102"/>
          <cell r="D12102"/>
          <cell r="E12102"/>
        </row>
        <row r="12103">
          <cell r="A12103"/>
          <cell r="B12103"/>
          <cell r="C12103"/>
          <cell r="D12103"/>
          <cell r="E12103"/>
        </row>
        <row r="12104">
          <cell r="A12104"/>
          <cell r="B12104"/>
          <cell r="C12104"/>
          <cell r="D12104"/>
          <cell r="E12104"/>
        </row>
        <row r="12105">
          <cell r="A12105"/>
          <cell r="B12105"/>
          <cell r="C12105"/>
          <cell r="D12105"/>
          <cell r="E12105"/>
        </row>
        <row r="12106">
          <cell r="A12106"/>
          <cell r="B12106"/>
          <cell r="C12106"/>
          <cell r="D12106"/>
          <cell r="E12106"/>
        </row>
        <row r="12107">
          <cell r="A12107"/>
          <cell r="B12107"/>
          <cell r="C12107"/>
          <cell r="D12107"/>
          <cell r="E12107"/>
        </row>
        <row r="12108">
          <cell r="A12108"/>
          <cell r="B12108"/>
          <cell r="C12108"/>
          <cell r="D12108"/>
          <cell r="E12108"/>
        </row>
        <row r="12109">
          <cell r="A12109"/>
          <cell r="B12109"/>
          <cell r="C12109"/>
          <cell r="D12109"/>
          <cell r="E12109"/>
        </row>
        <row r="12110">
          <cell r="A12110"/>
          <cell r="B12110"/>
          <cell r="C12110"/>
          <cell r="D12110"/>
          <cell r="E12110"/>
        </row>
        <row r="12111">
          <cell r="A12111"/>
          <cell r="B12111"/>
          <cell r="C12111"/>
          <cell r="D12111"/>
          <cell r="E12111"/>
        </row>
        <row r="12112">
          <cell r="A12112"/>
          <cell r="B12112"/>
          <cell r="C12112"/>
          <cell r="D12112"/>
          <cell r="E12112"/>
        </row>
        <row r="12113">
          <cell r="A12113"/>
          <cell r="B12113"/>
          <cell r="C12113"/>
          <cell r="D12113"/>
          <cell r="E12113"/>
        </row>
        <row r="12114">
          <cell r="A12114"/>
          <cell r="B12114"/>
          <cell r="C12114"/>
          <cell r="D12114"/>
          <cell r="E12114"/>
        </row>
        <row r="12115">
          <cell r="A12115"/>
          <cell r="B12115"/>
          <cell r="C12115"/>
          <cell r="D12115"/>
          <cell r="E12115"/>
        </row>
        <row r="12116">
          <cell r="A12116"/>
          <cell r="B12116"/>
          <cell r="C12116"/>
          <cell r="D12116"/>
          <cell r="E12116"/>
        </row>
        <row r="12117">
          <cell r="A12117"/>
          <cell r="B12117"/>
          <cell r="C12117"/>
          <cell r="D12117"/>
          <cell r="E12117"/>
        </row>
        <row r="12118">
          <cell r="A12118"/>
          <cell r="B12118"/>
          <cell r="C12118"/>
          <cell r="D12118"/>
          <cell r="E12118"/>
        </row>
        <row r="12119">
          <cell r="A12119"/>
          <cell r="B12119"/>
          <cell r="C12119"/>
          <cell r="D12119"/>
          <cell r="E12119"/>
        </row>
        <row r="12120">
          <cell r="A12120"/>
          <cell r="B12120"/>
          <cell r="C12120"/>
          <cell r="D12120"/>
          <cell r="E12120"/>
        </row>
        <row r="12121">
          <cell r="A12121"/>
          <cell r="B12121"/>
          <cell r="C12121"/>
          <cell r="D12121"/>
          <cell r="E12121"/>
        </row>
        <row r="12122">
          <cell r="A12122"/>
          <cell r="B12122"/>
          <cell r="C12122"/>
          <cell r="D12122"/>
          <cell r="E12122"/>
        </row>
        <row r="12123">
          <cell r="A12123"/>
          <cell r="B12123"/>
          <cell r="C12123"/>
          <cell r="D12123"/>
          <cell r="E12123"/>
        </row>
        <row r="12124">
          <cell r="A12124"/>
          <cell r="B12124"/>
          <cell r="C12124"/>
          <cell r="D12124"/>
          <cell r="E12124"/>
        </row>
        <row r="12125">
          <cell r="A12125"/>
          <cell r="B12125"/>
          <cell r="C12125"/>
          <cell r="D12125"/>
          <cell r="E12125"/>
        </row>
        <row r="12126">
          <cell r="A12126"/>
          <cell r="B12126"/>
          <cell r="C12126"/>
          <cell r="D12126"/>
          <cell r="E12126"/>
        </row>
        <row r="12127">
          <cell r="A12127"/>
          <cell r="B12127"/>
          <cell r="C12127"/>
          <cell r="D12127"/>
          <cell r="E12127"/>
        </row>
        <row r="12128">
          <cell r="A12128"/>
          <cell r="B12128"/>
          <cell r="C12128"/>
          <cell r="D12128"/>
          <cell r="E12128"/>
        </row>
        <row r="12129">
          <cell r="A12129"/>
          <cell r="B12129"/>
          <cell r="C12129"/>
          <cell r="D12129"/>
          <cell r="E12129"/>
        </row>
        <row r="12130">
          <cell r="A12130"/>
          <cell r="B12130"/>
          <cell r="C12130"/>
          <cell r="D12130"/>
          <cell r="E12130"/>
        </row>
        <row r="12131">
          <cell r="A12131"/>
          <cell r="B12131"/>
          <cell r="C12131"/>
          <cell r="D12131"/>
          <cell r="E12131"/>
        </row>
        <row r="12132">
          <cell r="A12132"/>
          <cell r="B12132"/>
          <cell r="C12132"/>
          <cell r="D12132"/>
          <cell r="E12132"/>
        </row>
        <row r="12133">
          <cell r="A12133"/>
          <cell r="B12133"/>
          <cell r="C12133"/>
          <cell r="D12133"/>
          <cell r="E12133"/>
        </row>
        <row r="12134">
          <cell r="A12134"/>
          <cell r="B12134"/>
          <cell r="C12134"/>
          <cell r="D12134"/>
          <cell r="E12134"/>
        </row>
        <row r="12135">
          <cell r="A12135"/>
          <cell r="B12135"/>
          <cell r="C12135"/>
          <cell r="D12135"/>
          <cell r="E12135"/>
        </row>
        <row r="12136">
          <cell r="A12136"/>
          <cell r="B12136"/>
          <cell r="C12136"/>
          <cell r="D12136"/>
          <cell r="E12136"/>
        </row>
        <row r="12137">
          <cell r="A12137"/>
          <cell r="B12137"/>
          <cell r="C12137"/>
          <cell r="D12137"/>
          <cell r="E12137"/>
        </row>
        <row r="12138">
          <cell r="A12138"/>
          <cell r="B12138"/>
          <cell r="C12138"/>
          <cell r="D12138"/>
          <cell r="E12138"/>
        </row>
        <row r="12139">
          <cell r="A12139"/>
          <cell r="B12139"/>
          <cell r="C12139"/>
          <cell r="D12139"/>
          <cell r="E12139"/>
        </row>
        <row r="12140">
          <cell r="A12140"/>
          <cell r="B12140"/>
          <cell r="C12140"/>
          <cell r="D12140"/>
          <cell r="E12140"/>
        </row>
        <row r="12141">
          <cell r="A12141"/>
          <cell r="B12141"/>
          <cell r="C12141"/>
          <cell r="D12141"/>
          <cell r="E12141"/>
        </row>
        <row r="12142">
          <cell r="A12142"/>
          <cell r="B12142"/>
          <cell r="C12142"/>
          <cell r="D12142"/>
          <cell r="E12142"/>
        </row>
        <row r="12143">
          <cell r="A12143"/>
          <cell r="B12143"/>
          <cell r="C12143"/>
          <cell r="D12143"/>
          <cell r="E12143"/>
        </row>
        <row r="12144">
          <cell r="A12144"/>
          <cell r="B12144"/>
          <cell r="C12144"/>
          <cell r="D12144"/>
          <cell r="E12144"/>
        </row>
        <row r="12145">
          <cell r="A12145"/>
          <cell r="B12145"/>
          <cell r="C12145"/>
          <cell r="D12145"/>
          <cell r="E12145"/>
        </row>
        <row r="12146">
          <cell r="A12146"/>
          <cell r="B12146"/>
          <cell r="C12146"/>
          <cell r="D12146"/>
          <cell r="E12146"/>
        </row>
        <row r="12147">
          <cell r="A12147"/>
          <cell r="B12147"/>
          <cell r="C12147"/>
          <cell r="D12147"/>
          <cell r="E12147"/>
        </row>
        <row r="12148">
          <cell r="A12148"/>
          <cell r="B12148"/>
          <cell r="C12148"/>
          <cell r="D12148"/>
          <cell r="E12148"/>
        </row>
        <row r="12149">
          <cell r="A12149"/>
          <cell r="B12149"/>
          <cell r="C12149"/>
          <cell r="D12149"/>
          <cell r="E12149"/>
        </row>
        <row r="12150">
          <cell r="A12150"/>
          <cell r="B12150"/>
          <cell r="C12150"/>
          <cell r="D12150"/>
          <cell r="E12150"/>
        </row>
        <row r="12151">
          <cell r="A12151"/>
          <cell r="B12151"/>
          <cell r="C12151"/>
          <cell r="D12151"/>
          <cell r="E12151"/>
        </row>
        <row r="12152">
          <cell r="A12152"/>
          <cell r="B12152"/>
          <cell r="C12152"/>
          <cell r="D12152"/>
          <cell r="E12152"/>
        </row>
        <row r="12153">
          <cell r="A12153"/>
          <cell r="B12153"/>
          <cell r="C12153"/>
          <cell r="D12153"/>
          <cell r="E12153"/>
        </row>
        <row r="12154">
          <cell r="A12154"/>
          <cell r="B12154"/>
          <cell r="C12154"/>
          <cell r="D12154"/>
          <cell r="E12154"/>
        </row>
        <row r="12155">
          <cell r="A12155"/>
          <cell r="B12155"/>
          <cell r="C12155"/>
          <cell r="D12155"/>
          <cell r="E12155"/>
        </row>
        <row r="12156">
          <cell r="A12156"/>
          <cell r="B12156"/>
          <cell r="C12156"/>
          <cell r="D12156"/>
          <cell r="E12156"/>
        </row>
        <row r="12157">
          <cell r="A12157"/>
          <cell r="B12157"/>
          <cell r="C12157"/>
          <cell r="D12157"/>
          <cell r="E12157"/>
        </row>
        <row r="12158">
          <cell r="A12158"/>
          <cell r="B12158"/>
          <cell r="C12158"/>
          <cell r="D12158"/>
          <cell r="E12158"/>
        </row>
        <row r="12159">
          <cell r="A12159"/>
          <cell r="B12159"/>
          <cell r="C12159"/>
          <cell r="D12159"/>
          <cell r="E12159"/>
        </row>
        <row r="12160">
          <cell r="A12160"/>
          <cell r="B12160"/>
          <cell r="C12160"/>
          <cell r="D12160"/>
          <cell r="E12160"/>
        </row>
        <row r="12161">
          <cell r="A12161"/>
          <cell r="B12161"/>
          <cell r="C12161"/>
          <cell r="D12161"/>
          <cell r="E12161"/>
        </row>
        <row r="12162">
          <cell r="A12162"/>
          <cell r="B12162"/>
          <cell r="C12162"/>
          <cell r="D12162"/>
          <cell r="E12162"/>
        </row>
        <row r="12163">
          <cell r="A12163"/>
          <cell r="B12163"/>
          <cell r="C12163"/>
          <cell r="D12163"/>
          <cell r="E12163"/>
        </row>
        <row r="12164">
          <cell r="A12164"/>
          <cell r="B12164"/>
          <cell r="C12164"/>
          <cell r="D12164"/>
          <cell r="E12164"/>
        </row>
        <row r="12165">
          <cell r="A12165"/>
          <cell r="B12165"/>
          <cell r="C12165"/>
          <cell r="D12165"/>
          <cell r="E12165"/>
        </row>
        <row r="12166">
          <cell r="A12166"/>
          <cell r="B12166"/>
          <cell r="C12166"/>
          <cell r="D12166"/>
          <cell r="E12166"/>
        </row>
        <row r="12167">
          <cell r="A12167"/>
          <cell r="B12167"/>
          <cell r="C12167"/>
          <cell r="D12167"/>
          <cell r="E12167"/>
        </row>
        <row r="12168">
          <cell r="A12168"/>
          <cell r="B12168"/>
          <cell r="C12168"/>
          <cell r="D12168"/>
          <cell r="E12168"/>
        </row>
        <row r="12169">
          <cell r="A12169"/>
          <cell r="B12169"/>
          <cell r="C12169"/>
          <cell r="D12169"/>
          <cell r="E12169"/>
        </row>
        <row r="12170">
          <cell r="A12170"/>
          <cell r="B12170"/>
          <cell r="C12170"/>
          <cell r="D12170"/>
          <cell r="E12170"/>
        </row>
        <row r="12171">
          <cell r="A12171"/>
          <cell r="B12171"/>
          <cell r="C12171"/>
          <cell r="D12171"/>
          <cell r="E12171"/>
        </row>
        <row r="12172">
          <cell r="A12172"/>
          <cell r="B12172"/>
          <cell r="C12172"/>
          <cell r="D12172"/>
          <cell r="E12172"/>
        </row>
        <row r="12173">
          <cell r="A12173"/>
          <cell r="B12173"/>
          <cell r="C12173"/>
          <cell r="D12173"/>
          <cell r="E12173"/>
        </row>
        <row r="12174">
          <cell r="A12174"/>
          <cell r="B12174"/>
          <cell r="C12174"/>
          <cell r="D12174"/>
          <cell r="E12174"/>
        </row>
        <row r="12175">
          <cell r="A12175"/>
          <cell r="B12175"/>
          <cell r="C12175"/>
          <cell r="D12175"/>
          <cell r="E12175"/>
        </row>
        <row r="12176">
          <cell r="A12176"/>
          <cell r="B12176"/>
          <cell r="C12176"/>
          <cell r="D12176"/>
          <cell r="E12176"/>
        </row>
        <row r="12177">
          <cell r="A12177"/>
          <cell r="B12177"/>
          <cell r="C12177"/>
          <cell r="D12177"/>
          <cell r="E12177"/>
        </row>
        <row r="12178">
          <cell r="A12178"/>
          <cell r="B12178"/>
          <cell r="C12178"/>
          <cell r="D12178"/>
          <cell r="E12178"/>
        </row>
        <row r="12179">
          <cell r="A12179"/>
          <cell r="B12179"/>
          <cell r="C12179"/>
          <cell r="D12179"/>
          <cell r="E12179"/>
        </row>
        <row r="12180">
          <cell r="A12180"/>
          <cell r="B12180"/>
          <cell r="C12180"/>
          <cell r="D12180"/>
          <cell r="E12180"/>
        </row>
        <row r="12181">
          <cell r="A12181"/>
          <cell r="B12181"/>
          <cell r="C12181"/>
          <cell r="D12181"/>
          <cell r="E12181"/>
        </row>
        <row r="12182">
          <cell r="A12182"/>
          <cell r="B12182"/>
          <cell r="C12182"/>
          <cell r="D12182"/>
          <cell r="E12182"/>
        </row>
        <row r="12183">
          <cell r="A12183"/>
          <cell r="B12183"/>
          <cell r="C12183"/>
          <cell r="D12183"/>
          <cell r="E12183"/>
        </row>
        <row r="12184">
          <cell r="A12184"/>
          <cell r="B12184"/>
          <cell r="C12184"/>
          <cell r="D12184"/>
          <cell r="E12184"/>
        </row>
        <row r="12185">
          <cell r="A12185"/>
          <cell r="B12185"/>
          <cell r="C12185"/>
          <cell r="D12185"/>
          <cell r="E12185"/>
        </row>
        <row r="12186">
          <cell r="A12186"/>
          <cell r="B12186"/>
          <cell r="C12186"/>
          <cell r="D12186"/>
          <cell r="E12186"/>
        </row>
        <row r="12187">
          <cell r="A12187"/>
          <cell r="B12187"/>
          <cell r="C12187"/>
          <cell r="D12187"/>
          <cell r="E12187"/>
        </row>
        <row r="12188">
          <cell r="A12188"/>
          <cell r="B12188"/>
          <cell r="C12188"/>
          <cell r="D12188"/>
          <cell r="E12188"/>
        </row>
        <row r="12189">
          <cell r="A12189"/>
          <cell r="B12189"/>
          <cell r="C12189"/>
          <cell r="D12189"/>
          <cell r="E12189"/>
        </row>
        <row r="12190">
          <cell r="A12190"/>
          <cell r="B12190"/>
          <cell r="C12190"/>
          <cell r="D12190"/>
          <cell r="E12190"/>
        </row>
        <row r="12191">
          <cell r="A12191"/>
          <cell r="B12191"/>
          <cell r="C12191"/>
          <cell r="D12191"/>
          <cell r="E12191"/>
        </row>
        <row r="12192">
          <cell r="A12192"/>
          <cell r="B12192"/>
          <cell r="C12192"/>
          <cell r="D12192"/>
          <cell r="E12192"/>
        </row>
        <row r="12193">
          <cell r="A12193"/>
          <cell r="B12193"/>
          <cell r="C12193"/>
          <cell r="D12193"/>
          <cell r="E12193"/>
        </row>
        <row r="12194">
          <cell r="A12194"/>
          <cell r="B12194"/>
          <cell r="C12194"/>
          <cell r="D12194"/>
          <cell r="E12194"/>
        </row>
        <row r="12195">
          <cell r="A12195"/>
          <cell r="B12195"/>
          <cell r="C12195"/>
          <cell r="D12195"/>
          <cell r="E12195"/>
        </row>
        <row r="12196">
          <cell r="A12196"/>
          <cell r="B12196"/>
          <cell r="C12196"/>
          <cell r="D12196"/>
          <cell r="E12196"/>
        </row>
        <row r="12197">
          <cell r="A12197"/>
          <cell r="B12197"/>
          <cell r="C12197"/>
          <cell r="D12197"/>
          <cell r="E12197"/>
        </row>
        <row r="12198">
          <cell r="A12198"/>
          <cell r="B12198"/>
          <cell r="C12198"/>
          <cell r="D12198"/>
          <cell r="E12198"/>
        </row>
        <row r="12199">
          <cell r="A12199"/>
          <cell r="B12199"/>
          <cell r="C12199"/>
          <cell r="D12199"/>
          <cell r="E12199"/>
        </row>
        <row r="12200">
          <cell r="A12200"/>
          <cell r="B12200"/>
          <cell r="C12200"/>
          <cell r="D12200"/>
          <cell r="E12200"/>
        </row>
        <row r="12201">
          <cell r="A12201"/>
          <cell r="B12201"/>
          <cell r="C12201"/>
          <cell r="D12201"/>
          <cell r="E12201"/>
        </row>
        <row r="12202">
          <cell r="A12202"/>
          <cell r="B12202"/>
          <cell r="C12202"/>
          <cell r="D12202"/>
          <cell r="E12202"/>
        </row>
        <row r="12203">
          <cell r="A12203"/>
          <cell r="B12203"/>
          <cell r="C12203"/>
          <cell r="D12203"/>
          <cell r="E12203"/>
        </row>
        <row r="12204">
          <cell r="A12204"/>
          <cell r="B12204"/>
          <cell r="C12204"/>
          <cell r="D12204"/>
          <cell r="E12204"/>
        </row>
        <row r="12205">
          <cell r="A12205"/>
          <cell r="B12205"/>
          <cell r="C12205"/>
          <cell r="D12205"/>
          <cell r="E12205"/>
        </row>
        <row r="12206">
          <cell r="A12206"/>
          <cell r="B12206"/>
          <cell r="C12206"/>
          <cell r="D12206"/>
          <cell r="E12206"/>
        </row>
        <row r="12207">
          <cell r="A12207"/>
          <cell r="B12207"/>
          <cell r="C12207"/>
          <cell r="D12207"/>
          <cell r="E12207"/>
        </row>
        <row r="12208">
          <cell r="A12208"/>
          <cell r="B12208"/>
          <cell r="C12208"/>
          <cell r="D12208"/>
          <cell r="E12208"/>
        </row>
        <row r="12209">
          <cell r="A12209"/>
          <cell r="B12209"/>
          <cell r="C12209"/>
          <cell r="D12209"/>
          <cell r="E12209"/>
        </row>
        <row r="12210">
          <cell r="A12210"/>
          <cell r="B12210"/>
          <cell r="C12210"/>
          <cell r="D12210"/>
          <cell r="E12210"/>
        </row>
        <row r="12211">
          <cell r="A12211"/>
          <cell r="B12211"/>
          <cell r="C12211"/>
          <cell r="D12211"/>
          <cell r="E12211"/>
        </row>
        <row r="12212">
          <cell r="A12212"/>
          <cell r="B12212"/>
          <cell r="C12212"/>
          <cell r="D12212"/>
          <cell r="E12212"/>
        </row>
        <row r="12213">
          <cell r="A12213"/>
          <cell r="B12213"/>
          <cell r="C12213"/>
          <cell r="D12213"/>
          <cell r="E12213"/>
        </row>
        <row r="12214">
          <cell r="A12214"/>
          <cell r="B12214"/>
          <cell r="C12214"/>
          <cell r="D12214"/>
          <cell r="E12214"/>
        </row>
        <row r="12215">
          <cell r="A12215"/>
          <cell r="B12215"/>
          <cell r="C12215"/>
          <cell r="D12215"/>
          <cell r="E12215"/>
        </row>
        <row r="12216">
          <cell r="A12216"/>
          <cell r="B12216"/>
          <cell r="C12216"/>
          <cell r="D12216"/>
          <cell r="E12216"/>
        </row>
        <row r="12217">
          <cell r="A12217"/>
          <cell r="B12217"/>
          <cell r="C12217"/>
          <cell r="D12217"/>
          <cell r="E12217"/>
        </row>
        <row r="12218">
          <cell r="A12218"/>
          <cell r="B12218"/>
          <cell r="C12218"/>
          <cell r="D12218"/>
          <cell r="E12218"/>
        </row>
        <row r="12219">
          <cell r="A12219"/>
          <cell r="B12219"/>
          <cell r="C12219"/>
          <cell r="D12219"/>
          <cell r="E12219"/>
        </row>
        <row r="12220">
          <cell r="A12220"/>
          <cell r="B12220"/>
          <cell r="C12220"/>
          <cell r="D12220"/>
          <cell r="E12220"/>
        </row>
        <row r="12221">
          <cell r="A12221"/>
          <cell r="B12221"/>
          <cell r="C12221"/>
          <cell r="D12221"/>
          <cell r="E12221"/>
        </row>
        <row r="12222">
          <cell r="A12222"/>
          <cell r="B12222"/>
          <cell r="C12222"/>
          <cell r="D12222"/>
          <cell r="E12222"/>
        </row>
        <row r="12223">
          <cell r="A12223"/>
          <cell r="B12223"/>
          <cell r="C12223"/>
          <cell r="D12223"/>
          <cell r="E12223"/>
        </row>
        <row r="12224">
          <cell r="A12224"/>
          <cell r="B12224"/>
          <cell r="C12224"/>
          <cell r="D12224"/>
          <cell r="E12224"/>
        </row>
        <row r="12225">
          <cell r="A12225"/>
          <cell r="B12225"/>
          <cell r="C12225"/>
          <cell r="D12225"/>
          <cell r="E12225"/>
        </row>
        <row r="12226">
          <cell r="A12226"/>
          <cell r="B12226"/>
          <cell r="C12226"/>
          <cell r="D12226"/>
          <cell r="E12226"/>
        </row>
        <row r="12227">
          <cell r="A12227"/>
          <cell r="B12227"/>
          <cell r="C12227"/>
          <cell r="D12227"/>
          <cell r="E12227"/>
        </row>
        <row r="12228">
          <cell r="A12228"/>
          <cell r="B12228"/>
          <cell r="C12228"/>
          <cell r="D12228"/>
          <cell r="E12228"/>
        </row>
        <row r="12229">
          <cell r="A12229"/>
          <cell r="B12229"/>
          <cell r="C12229"/>
          <cell r="D12229"/>
          <cell r="E12229"/>
        </row>
        <row r="12230">
          <cell r="A12230"/>
          <cell r="B12230"/>
          <cell r="C12230"/>
          <cell r="D12230"/>
          <cell r="E12230"/>
        </row>
        <row r="12231">
          <cell r="A12231"/>
          <cell r="B12231"/>
          <cell r="C12231"/>
          <cell r="D12231"/>
          <cell r="E12231"/>
        </row>
        <row r="12232">
          <cell r="A12232"/>
          <cell r="B12232"/>
          <cell r="C12232"/>
          <cell r="D12232"/>
          <cell r="E12232"/>
        </row>
        <row r="12233">
          <cell r="A12233"/>
          <cell r="B12233"/>
          <cell r="C12233"/>
          <cell r="D12233"/>
          <cell r="E12233"/>
        </row>
        <row r="12234">
          <cell r="A12234"/>
          <cell r="B12234"/>
          <cell r="C12234"/>
          <cell r="D12234"/>
          <cell r="E12234"/>
        </row>
        <row r="12235">
          <cell r="A12235"/>
          <cell r="B12235"/>
          <cell r="C12235"/>
          <cell r="D12235"/>
          <cell r="E12235"/>
        </row>
        <row r="12236">
          <cell r="A12236"/>
          <cell r="B12236"/>
          <cell r="C12236"/>
          <cell r="D12236"/>
          <cell r="E12236"/>
        </row>
        <row r="12237">
          <cell r="A12237"/>
          <cell r="B12237"/>
          <cell r="C12237"/>
          <cell r="D12237"/>
          <cell r="E12237"/>
        </row>
        <row r="12238">
          <cell r="A12238"/>
          <cell r="B12238"/>
          <cell r="C12238"/>
          <cell r="D12238"/>
          <cell r="E12238"/>
        </row>
        <row r="12239">
          <cell r="A12239"/>
          <cell r="B12239"/>
          <cell r="C12239"/>
          <cell r="D12239"/>
          <cell r="E12239"/>
        </row>
        <row r="12240">
          <cell r="A12240"/>
          <cell r="B12240"/>
          <cell r="C12240"/>
          <cell r="D12240"/>
          <cell r="E12240"/>
        </row>
        <row r="12241">
          <cell r="A12241"/>
          <cell r="B12241"/>
          <cell r="C12241"/>
          <cell r="D12241"/>
          <cell r="E12241"/>
        </row>
        <row r="12242">
          <cell r="A12242"/>
          <cell r="B12242"/>
          <cell r="C12242"/>
          <cell r="D12242"/>
          <cell r="E12242"/>
        </row>
        <row r="12243">
          <cell r="A12243"/>
          <cell r="B12243"/>
          <cell r="C12243"/>
          <cell r="D12243"/>
          <cell r="E12243"/>
        </row>
        <row r="12244">
          <cell r="A12244"/>
          <cell r="B12244"/>
          <cell r="C12244"/>
          <cell r="D12244"/>
          <cell r="E12244"/>
        </row>
        <row r="12245">
          <cell r="A12245"/>
          <cell r="B12245"/>
          <cell r="C12245"/>
          <cell r="D12245"/>
          <cell r="E12245"/>
        </row>
        <row r="12246">
          <cell r="A12246"/>
          <cell r="B12246"/>
          <cell r="C12246"/>
          <cell r="D12246"/>
          <cell r="E12246"/>
        </row>
        <row r="12247">
          <cell r="A12247"/>
          <cell r="B12247"/>
          <cell r="C12247"/>
          <cell r="D12247"/>
          <cell r="E12247"/>
        </row>
        <row r="12248">
          <cell r="A12248"/>
          <cell r="B12248"/>
          <cell r="C12248"/>
          <cell r="D12248"/>
          <cell r="E12248"/>
        </row>
        <row r="12249">
          <cell r="A12249"/>
          <cell r="B12249"/>
          <cell r="C12249"/>
          <cell r="D12249"/>
          <cell r="E12249"/>
        </row>
        <row r="12250">
          <cell r="A12250"/>
          <cell r="B12250"/>
          <cell r="C12250"/>
          <cell r="D12250"/>
          <cell r="E12250"/>
        </row>
        <row r="12251">
          <cell r="A12251"/>
          <cell r="B12251"/>
          <cell r="C12251"/>
          <cell r="D12251"/>
          <cell r="E12251"/>
        </row>
        <row r="12252">
          <cell r="A12252"/>
          <cell r="B12252"/>
          <cell r="C12252"/>
          <cell r="D12252"/>
          <cell r="E12252"/>
        </row>
        <row r="12253">
          <cell r="A12253"/>
          <cell r="B12253"/>
          <cell r="C12253"/>
          <cell r="D12253"/>
          <cell r="E12253"/>
        </row>
        <row r="12254">
          <cell r="A12254"/>
          <cell r="B12254"/>
          <cell r="C12254"/>
          <cell r="D12254"/>
          <cell r="E12254"/>
        </row>
        <row r="12255">
          <cell r="A12255"/>
          <cell r="B12255"/>
          <cell r="C12255"/>
          <cell r="D12255"/>
          <cell r="E12255"/>
        </row>
        <row r="12256">
          <cell r="A12256"/>
          <cell r="B12256"/>
          <cell r="C12256"/>
          <cell r="D12256"/>
          <cell r="E12256"/>
        </row>
        <row r="12257">
          <cell r="A12257"/>
          <cell r="B12257"/>
          <cell r="C12257"/>
          <cell r="D12257"/>
          <cell r="E12257"/>
        </row>
        <row r="12258">
          <cell r="A12258"/>
          <cell r="B12258"/>
          <cell r="C12258"/>
          <cell r="D12258"/>
          <cell r="E12258"/>
        </row>
        <row r="12259">
          <cell r="A12259"/>
          <cell r="B12259"/>
          <cell r="C12259"/>
          <cell r="D12259"/>
          <cell r="E12259"/>
        </row>
        <row r="12260">
          <cell r="A12260"/>
          <cell r="B12260"/>
          <cell r="C12260"/>
          <cell r="D12260"/>
          <cell r="E12260"/>
        </row>
        <row r="12261">
          <cell r="A12261"/>
          <cell r="B12261"/>
          <cell r="C12261"/>
          <cell r="D12261"/>
          <cell r="E12261"/>
        </row>
        <row r="12262">
          <cell r="A12262"/>
          <cell r="B12262"/>
          <cell r="C12262"/>
          <cell r="D12262"/>
          <cell r="E12262"/>
        </row>
        <row r="12263">
          <cell r="A12263"/>
          <cell r="B12263"/>
          <cell r="C12263"/>
          <cell r="D12263"/>
          <cell r="E12263"/>
        </row>
        <row r="12264">
          <cell r="A12264"/>
          <cell r="B12264"/>
          <cell r="C12264"/>
          <cell r="D12264"/>
          <cell r="E12264"/>
        </row>
        <row r="12265">
          <cell r="A12265"/>
          <cell r="B12265"/>
          <cell r="C12265"/>
          <cell r="D12265"/>
          <cell r="E12265"/>
        </row>
        <row r="12266">
          <cell r="A12266"/>
          <cell r="B12266"/>
          <cell r="C12266"/>
          <cell r="D12266"/>
          <cell r="E12266"/>
        </row>
        <row r="12267">
          <cell r="A12267"/>
          <cell r="B12267"/>
          <cell r="C12267"/>
          <cell r="D12267"/>
          <cell r="E12267"/>
        </row>
        <row r="12268">
          <cell r="A12268"/>
          <cell r="B12268"/>
          <cell r="C12268"/>
          <cell r="D12268"/>
          <cell r="E12268"/>
        </row>
        <row r="12269">
          <cell r="A12269"/>
          <cell r="B12269"/>
          <cell r="C12269"/>
          <cell r="D12269"/>
          <cell r="E12269"/>
        </row>
        <row r="12270">
          <cell r="A12270"/>
          <cell r="B12270"/>
          <cell r="C12270"/>
          <cell r="D12270"/>
          <cell r="E12270"/>
        </row>
        <row r="12271">
          <cell r="A12271"/>
          <cell r="B12271"/>
          <cell r="C12271"/>
          <cell r="D12271"/>
          <cell r="E12271"/>
        </row>
        <row r="12272">
          <cell r="A12272"/>
          <cell r="B12272"/>
          <cell r="C12272"/>
          <cell r="D12272"/>
          <cell r="E12272"/>
        </row>
        <row r="12273">
          <cell r="A12273"/>
          <cell r="B12273"/>
          <cell r="C12273"/>
          <cell r="D12273"/>
          <cell r="E12273"/>
        </row>
        <row r="12274">
          <cell r="A12274"/>
          <cell r="B12274"/>
          <cell r="C12274"/>
          <cell r="D12274"/>
          <cell r="E12274"/>
        </row>
        <row r="12275">
          <cell r="A12275"/>
          <cell r="B12275"/>
          <cell r="C12275"/>
          <cell r="D12275"/>
          <cell r="E12275"/>
        </row>
        <row r="12276">
          <cell r="A12276"/>
          <cell r="B12276"/>
          <cell r="C12276"/>
          <cell r="D12276"/>
          <cell r="E12276"/>
        </row>
        <row r="12277">
          <cell r="A12277"/>
          <cell r="B12277"/>
          <cell r="C12277"/>
          <cell r="D12277"/>
          <cell r="E12277"/>
        </row>
        <row r="12278">
          <cell r="A12278"/>
          <cell r="B12278"/>
          <cell r="C12278"/>
          <cell r="D12278"/>
          <cell r="E12278"/>
        </row>
        <row r="12279">
          <cell r="A12279"/>
          <cell r="B12279"/>
          <cell r="C12279"/>
          <cell r="D12279"/>
          <cell r="E12279"/>
        </row>
        <row r="12280">
          <cell r="A12280"/>
          <cell r="B12280"/>
          <cell r="C12280"/>
          <cell r="D12280"/>
          <cell r="E12280"/>
        </row>
        <row r="12281">
          <cell r="A12281"/>
          <cell r="B12281"/>
          <cell r="C12281"/>
          <cell r="D12281"/>
          <cell r="E12281"/>
        </row>
        <row r="12282">
          <cell r="A12282"/>
          <cell r="B12282"/>
          <cell r="C12282"/>
          <cell r="D12282"/>
          <cell r="E12282"/>
        </row>
        <row r="12283">
          <cell r="A12283"/>
          <cell r="B12283"/>
          <cell r="C12283"/>
          <cell r="D12283"/>
          <cell r="E12283"/>
        </row>
        <row r="12284">
          <cell r="A12284"/>
          <cell r="B12284"/>
          <cell r="C12284"/>
          <cell r="D12284"/>
          <cell r="E12284"/>
        </row>
        <row r="12285">
          <cell r="A12285"/>
          <cell r="B12285"/>
          <cell r="C12285"/>
          <cell r="D12285"/>
          <cell r="E12285"/>
        </row>
        <row r="12286">
          <cell r="A12286"/>
          <cell r="B12286"/>
          <cell r="C12286"/>
          <cell r="D12286"/>
          <cell r="E12286"/>
        </row>
        <row r="12287">
          <cell r="A12287"/>
          <cell r="B12287"/>
          <cell r="C12287"/>
          <cell r="D12287"/>
          <cell r="E12287"/>
        </row>
        <row r="12288">
          <cell r="A12288"/>
          <cell r="B12288"/>
          <cell r="C12288"/>
          <cell r="D12288"/>
          <cell r="E12288"/>
        </row>
        <row r="12289">
          <cell r="A12289"/>
          <cell r="B12289"/>
          <cell r="C12289"/>
          <cell r="D12289"/>
          <cell r="E12289"/>
        </row>
        <row r="12290">
          <cell r="A12290"/>
          <cell r="B12290"/>
          <cell r="C12290"/>
          <cell r="D12290"/>
          <cell r="E12290"/>
        </row>
        <row r="12291">
          <cell r="A12291"/>
          <cell r="B12291"/>
          <cell r="C12291"/>
          <cell r="D12291"/>
          <cell r="E12291"/>
        </row>
        <row r="12292">
          <cell r="A12292"/>
          <cell r="B12292"/>
          <cell r="C12292"/>
          <cell r="D12292"/>
          <cell r="E12292"/>
        </row>
        <row r="12293">
          <cell r="A12293"/>
          <cell r="B12293"/>
          <cell r="C12293"/>
          <cell r="D12293"/>
          <cell r="E12293"/>
        </row>
        <row r="12294">
          <cell r="A12294"/>
          <cell r="B12294"/>
          <cell r="C12294"/>
          <cell r="D12294"/>
          <cell r="E12294"/>
        </row>
        <row r="12295">
          <cell r="A12295"/>
          <cell r="B12295"/>
          <cell r="C12295"/>
          <cell r="D12295"/>
          <cell r="E12295"/>
        </row>
        <row r="12296">
          <cell r="A12296"/>
          <cell r="B12296"/>
          <cell r="C12296"/>
          <cell r="D12296"/>
          <cell r="E12296"/>
        </row>
        <row r="12297">
          <cell r="A12297"/>
          <cell r="B12297"/>
          <cell r="C12297"/>
          <cell r="D12297"/>
          <cell r="E12297"/>
        </row>
        <row r="12298">
          <cell r="A12298"/>
          <cell r="B12298"/>
          <cell r="C12298"/>
          <cell r="D12298"/>
          <cell r="E12298"/>
        </row>
        <row r="12299">
          <cell r="A12299"/>
          <cell r="B12299"/>
          <cell r="C12299"/>
          <cell r="D12299"/>
          <cell r="E12299"/>
        </row>
        <row r="12300">
          <cell r="A12300"/>
          <cell r="B12300"/>
          <cell r="C12300"/>
          <cell r="D12300"/>
          <cell r="E12300"/>
        </row>
        <row r="12301">
          <cell r="A12301"/>
          <cell r="B12301"/>
          <cell r="C12301"/>
          <cell r="D12301"/>
          <cell r="E12301"/>
        </row>
        <row r="12302">
          <cell r="A12302"/>
          <cell r="B12302"/>
          <cell r="C12302"/>
          <cell r="D12302"/>
          <cell r="E12302"/>
        </row>
        <row r="12303">
          <cell r="A12303"/>
          <cell r="B12303"/>
          <cell r="C12303"/>
          <cell r="D12303"/>
          <cell r="E12303"/>
        </row>
        <row r="12304">
          <cell r="A12304"/>
          <cell r="B12304"/>
          <cell r="C12304"/>
          <cell r="D12304"/>
          <cell r="E12304"/>
        </row>
        <row r="12305">
          <cell r="A12305"/>
          <cell r="B12305"/>
          <cell r="C12305"/>
          <cell r="D12305"/>
          <cell r="E12305"/>
        </row>
        <row r="12306">
          <cell r="A12306"/>
          <cell r="B12306"/>
          <cell r="C12306"/>
          <cell r="D12306"/>
          <cell r="E12306"/>
        </row>
        <row r="12307">
          <cell r="A12307"/>
          <cell r="B12307"/>
          <cell r="C12307"/>
          <cell r="D12307"/>
          <cell r="E12307"/>
        </row>
        <row r="12308">
          <cell r="A12308"/>
          <cell r="B12308"/>
          <cell r="C12308"/>
          <cell r="D12308"/>
          <cell r="E12308"/>
        </row>
        <row r="12309">
          <cell r="A12309"/>
          <cell r="B12309"/>
          <cell r="C12309"/>
          <cell r="D12309"/>
          <cell r="E12309"/>
        </row>
        <row r="12310">
          <cell r="A12310"/>
          <cell r="B12310"/>
          <cell r="C12310"/>
          <cell r="D12310"/>
          <cell r="E12310"/>
        </row>
        <row r="12311">
          <cell r="A12311"/>
          <cell r="B12311"/>
          <cell r="C12311"/>
          <cell r="D12311"/>
          <cell r="E12311"/>
        </row>
        <row r="12312">
          <cell r="A12312"/>
          <cell r="B12312"/>
          <cell r="C12312"/>
          <cell r="D12312"/>
          <cell r="E12312"/>
        </row>
        <row r="12313">
          <cell r="A12313"/>
          <cell r="B12313"/>
          <cell r="C12313"/>
          <cell r="D12313"/>
          <cell r="E12313"/>
        </row>
        <row r="12314">
          <cell r="A12314"/>
          <cell r="B12314"/>
          <cell r="C12314"/>
          <cell r="D12314"/>
          <cell r="E12314"/>
        </row>
        <row r="12315">
          <cell r="A12315"/>
          <cell r="B12315"/>
          <cell r="C12315"/>
          <cell r="D12315"/>
          <cell r="E12315"/>
        </row>
        <row r="12316">
          <cell r="A12316"/>
          <cell r="B12316"/>
          <cell r="C12316"/>
          <cell r="D12316"/>
          <cell r="E12316"/>
        </row>
        <row r="12317">
          <cell r="A12317"/>
          <cell r="B12317"/>
          <cell r="C12317"/>
          <cell r="D12317"/>
          <cell r="E12317"/>
        </row>
        <row r="12318">
          <cell r="A12318"/>
          <cell r="B12318"/>
          <cell r="C12318"/>
          <cell r="D12318"/>
          <cell r="E12318"/>
        </row>
        <row r="12319">
          <cell r="A12319"/>
          <cell r="B12319"/>
          <cell r="C12319"/>
          <cell r="D12319"/>
          <cell r="E12319"/>
        </row>
        <row r="12320">
          <cell r="A12320"/>
          <cell r="B12320"/>
          <cell r="C12320"/>
          <cell r="D12320"/>
          <cell r="E12320"/>
        </row>
        <row r="12321">
          <cell r="A12321"/>
          <cell r="B12321"/>
          <cell r="C12321"/>
          <cell r="D12321"/>
          <cell r="E12321"/>
        </row>
        <row r="12322">
          <cell r="A12322"/>
          <cell r="B12322"/>
          <cell r="C12322"/>
          <cell r="D12322"/>
          <cell r="E12322"/>
        </row>
        <row r="12323">
          <cell r="A12323"/>
          <cell r="B12323"/>
          <cell r="C12323"/>
          <cell r="D12323"/>
          <cell r="E12323"/>
        </row>
        <row r="12324">
          <cell r="A12324"/>
          <cell r="B12324"/>
          <cell r="C12324"/>
          <cell r="D12324"/>
          <cell r="E12324"/>
        </row>
        <row r="12325">
          <cell r="A12325"/>
          <cell r="B12325"/>
          <cell r="C12325"/>
          <cell r="D12325"/>
          <cell r="E12325"/>
        </row>
        <row r="12326">
          <cell r="A12326"/>
          <cell r="B12326"/>
          <cell r="C12326"/>
          <cell r="D12326"/>
          <cell r="E12326"/>
        </row>
        <row r="12327">
          <cell r="A12327"/>
          <cell r="B12327"/>
          <cell r="C12327"/>
          <cell r="D12327"/>
          <cell r="E12327"/>
        </row>
        <row r="12328">
          <cell r="A12328"/>
          <cell r="B12328"/>
          <cell r="C12328"/>
          <cell r="D12328"/>
          <cell r="E12328"/>
        </row>
        <row r="12329">
          <cell r="A12329"/>
          <cell r="B12329"/>
          <cell r="C12329"/>
          <cell r="D12329"/>
          <cell r="E12329"/>
        </row>
        <row r="12330">
          <cell r="A12330"/>
          <cell r="B12330"/>
          <cell r="C12330"/>
          <cell r="D12330"/>
          <cell r="E12330"/>
        </row>
        <row r="12331">
          <cell r="A12331"/>
          <cell r="B12331"/>
          <cell r="C12331"/>
          <cell r="D12331"/>
          <cell r="E12331"/>
        </row>
        <row r="12332">
          <cell r="A12332"/>
          <cell r="B12332"/>
          <cell r="C12332"/>
          <cell r="D12332"/>
          <cell r="E12332"/>
        </row>
        <row r="12333">
          <cell r="A12333"/>
          <cell r="B12333"/>
          <cell r="C12333"/>
          <cell r="D12333"/>
          <cell r="E12333"/>
        </row>
        <row r="12334">
          <cell r="A12334"/>
          <cell r="B12334"/>
          <cell r="C12334"/>
          <cell r="D12334"/>
          <cell r="E12334"/>
        </row>
        <row r="12335">
          <cell r="A12335"/>
          <cell r="B12335"/>
          <cell r="C12335"/>
          <cell r="D12335"/>
          <cell r="E12335"/>
        </row>
        <row r="12336">
          <cell r="A12336"/>
          <cell r="B12336"/>
          <cell r="C12336"/>
          <cell r="D12336"/>
          <cell r="E12336"/>
        </row>
        <row r="12337">
          <cell r="A12337"/>
          <cell r="B12337"/>
          <cell r="C12337"/>
          <cell r="D12337"/>
          <cell r="E12337"/>
        </row>
        <row r="12338">
          <cell r="A12338"/>
          <cell r="B12338"/>
          <cell r="C12338"/>
          <cell r="D12338"/>
          <cell r="E12338"/>
        </row>
        <row r="12339">
          <cell r="A12339"/>
          <cell r="B12339"/>
          <cell r="C12339"/>
          <cell r="D12339"/>
          <cell r="E12339"/>
        </row>
        <row r="12340">
          <cell r="A12340"/>
          <cell r="B12340"/>
          <cell r="C12340"/>
          <cell r="D12340"/>
          <cell r="E12340"/>
        </row>
        <row r="12341">
          <cell r="A12341"/>
          <cell r="B12341"/>
          <cell r="C12341"/>
          <cell r="D12341"/>
          <cell r="E12341"/>
        </row>
        <row r="12342">
          <cell r="A12342"/>
          <cell r="B12342"/>
          <cell r="C12342"/>
          <cell r="D12342"/>
          <cell r="E12342"/>
        </row>
        <row r="12343">
          <cell r="A12343"/>
          <cell r="B12343"/>
          <cell r="C12343"/>
          <cell r="D12343"/>
          <cell r="E12343"/>
        </row>
        <row r="12344">
          <cell r="A12344"/>
          <cell r="B12344"/>
          <cell r="C12344"/>
          <cell r="D12344"/>
          <cell r="E12344"/>
        </row>
        <row r="12345">
          <cell r="A12345"/>
          <cell r="B12345"/>
          <cell r="C12345"/>
          <cell r="D12345"/>
          <cell r="E12345"/>
        </row>
        <row r="12346">
          <cell r="A12346"/>
          <cell r="B12346"/>
          <cell r="C12346"/>
          <cell r="D12346"/>
          <cell r="E12346"/>
        </row>
        <row r="12347">
          <cell r="A12347"/>
          <cell r="B12347"/>
          <cell r="C12347"/>
          <cell r="D12347"/>
          <cell r="E12347"/>
        </row>
        <row r="12348">
          <cell r="A12348"/>
          <cell r="B12348"/>
          <cell r="C12348"/>
          <cell r="D12348"/>
          <cell r="E12348"/>
        </row>
        <row r="12349">
          <cell r="A12349"/>
          <cell r="B12349"/>
          <cell r="C12349"/>
          <cell r="D12349"/>
          <cell r="E12349"/>
        </row>
        <row r="12350">
          <cell r="A12350"/>
          <cell r="B12350"/>
          <cell r="C12350"/>
          <cell r="D12350"/>
          <cell r="E12350"/>
        </row>
        <row r="12351">
          <cell r="A12351"/>
          <cell r="B12351"/>
          <cell r="C12351"/>
          <cell r="D12351"/>
          <cell r="E12351"/>
        </row>
        <row r="12352">
          <cell r="A12352"/>
          <cell r="B12352"/>
          <cell r="C12352"/>
          <cell r="D12352"/>
          <cell r="E12352"/>
        </row>
        <row r="12353">
          <cell r="A12353"/>
          <cell r="B12353"/>
          <cell r="C12353"/>
          <cell r="D12353"/>
          <cell r="E12353"/>
        </row>
        <row r="12354">
          <cell r="A12354"/>
          <cell r="B12354"/>
          <cell r="C12354"/>
          <cell r="D12354"/>
          <cell r="E12354"/>
        </row>
        <row r="12355">
          <cell r="A12355"/>
          <cell r="B12355"/>
          <cell r="C12355"/>
          <cell r="D12355"/>
          <cell r="E12355"/>
        </row>
        <row r="12356">
          <cell r="A12356"/>
          <cell r="B12356"/>
          <cell r="C12356"/>
          <cell r="D12356"/>
          <cell r="E12356"/>
        </row>
        <row r="12357">
          <cell r="A12357"/>
          <cell r="B12357"/>
          <cell r="C12357"/>
          <cell r="D12357"/>
          <cell r="E12357"/>
        </row>
        <row r="12358">
          <cell r="A12358"/>
          <cell r="B12358"/>
          <cell r="C12358"/>
          <cell r="D12358"/>
          <cell r="E12358"/>
        </row>
        <row r="12359">
          <cell r="A12359"/>
          <cell r="B12359"/>
          <cell r="C12359"/>
          <cell r="D12359"/>
          <cell r="E12359"/>
        </row>
        <row r="12360">
          <cell r="A12360"/>
          <cell r="B12360"/>
          <cell r="C12360"/>
          <cell r="D12360"/>
          <cell r="E12360"/>
        </row>
        <row r="12361">
          <cell r="A12361"/>
          <cell r="B12361"/>
          <cell r="C12361"/>
          <cell r="D12361"/>
          <cell r="E12361"/>
        </row>
        <row r="12362">
          <cell r="A12362"/>
          <cell r="B12362"/>
          <cell r="C12362"/>
          <cell r="D12362"/>
          <cell r="E12362"/>
        </row>
        <row r="12363">
          <cell r="A12363"/>
          <cell r="B12363"/>
          <cell r="C12363"/>
          <cell r="D12363"/>
          <cell r="E12363"/>
        </row>
        <row r="12364">
          <cell r="A12364"/>
          <cell r="B12364"/>
          <cell r="C12364"/>
          <cell r="D12364"/>
          <cell r="E12364"/>
        </row>
        <row r="12365">
          <cell r="A12365"/>
          <cell r="B12365"/>
          <cell r="C12365"/>
          <cell r="D12365"/>
          <cell r="E12365"/>
        </row>
        <row r="12366">
          <cell r="A12366"/>
          <cell r="B12366"/>
          <cell r="C12366"/>
          <cell r="D12366"/>
          <cell r="E12366"/>
        </row>
        <row r="12367">
          <cell r="A12367"/>
          <cell r="B12367"/>
          <cell r="C12367"/>
          <cell r="D12367"/>
          <cell r="E12367"/>
        </row>
        <row r="12368">
          <cell r="A12368"/>
          <cell r="B12368"/>
          <cell r="C12368"/>
          <cell r="D12368"/>
          <cell r="E12368"/>
        </row>
        <row r="12369">
          <cell r="A12369"/>
          <cell r="B12369"/>
          <cell r="C12369"/>
          <cell r="D12369"/>
          <cell r="E12369"/>
        </row>
        <row r="12370">
          <cell r="A12370"/>
          <cell r="B12370"/>
          <cell r="C12370"/>
          <cell r="D12370"/>
          <cell r="E12370"/>
        </row>
        <row r="12371">
          <cell r="A12371"/>
          <cell r="B12371"/>
          <cell r="C12371"/>
          <cell r="D12371"/>
          <cell r="E12371"/>
        </row>
        <row r="12372">
          <cell r="A12372"/>
          <cell r="B12372"/>
          <cell r="C12372"/>
          <cell r="D12372"/>
          <cell r="E12372"/>
        </row>
        <row r="12373">
          <cell r="A12373"/>
          <cell r="B12373"/>
          <cell r="C12373"/>
          <cell r="D12373"/>
          <cell r="E12373"/>
        </row>
        <row r="12374">
          <cell r="A12374"/>
          <cell r="B12374"/>
          <cell r="C12374"/>
          <cell r="D12374"/>
          <cell r="E12374"/>
        </row>
        <row r="12375">
          <cell r="A12375"/>
          <cell r="B12375"/>
          <cell r="C12375"/>
          <cell r="D12375"/>
          <cell r="E12375"/>
        </row>
        <row r="12376">
          <cell r="A12376"/>
          <cell r="B12376"/>
          <cell r="C12376"/>
          <cell r="D12376"/>
          <cell r="E12376"/>
        </row>
        <row r="12377">
          <cell r="A12377"/>
          <cell r="B12377"/>
          <cell r="C12377"/>
          <cell r="D12377"/>
          <cell r="E12377"/>
        </row>
        <row r="12378">
          <cell r="A12378"/>
          <cell r="B12378"/>
          <cell r="C12378"/>
          <cell r="D12378"/>
          <cell r="E12378"/>
        </row>
        <row r="12379">
          <cell r="A12379"/>
          <cell r="B12379"/>
          <cell r="C12379"/>
          <cell r="D12379"/>
          <cell r="E12379"/>
        </row>
        <row r="12380">
          <cell r="A12380"/>
          <cell r="B12380"/>
          <cell r="C12380"/>
          <cell r="D12380"/>
          <cell r="E12380"/>
        </row>
        <row r="12381">
          <cell r="A12381"/>
          <cell r="B12381"/>
          <cell r="C12381"/>
          <cell r="D12381"/>
          <cell r="E12381"/>
        </row>
        <row r="12382">
          <cell r="A12382"/>
          <cell r="B12382"/>
          <cell r="C12382"/>
          <cell r="D12382"/>
          <cell r="E12382"/>
        </row>
        <row r="12383">
          <cell r="A12383"/>
          <cell r="B12383"/>
          <cell r="C12383"/>
          <cell r="D12383"/>
          <cell r="E12383"/>
        </row>
        <row r="12384">
          <cell r="A12384"/>
          <cell r="B12384"/>
          <cell r="C12384"/>
          <cell r="D12384"/>
          <cell r="E12384"/>
        </row>
        <row r="12385">
          <cell r="A12385"/>
          <cell r="B12385"/>
          <cell r="C12385"/>
          <cell r="D12385"/>
          <cell r="E12385"/>
        </row>
        <row r="12386">
          <cell r="A12386"/>
          <cell r="B12386"/>
          <cell r="C12386"/>
          <cell r="D12386"/>
          <cell r="E12386"/>
        </row>
        <row r="12387">
          <cell r="A12387"/>
          <cell r="B12387"/>
          <cell r="C12387"/>
          <cell r="D12387"/>
          <cell r="E12387"/>
        </row>
        <row r="12388">
          <cell r="A12388"/>
          <cell r="B12388"/>
          <cell r="C12388"/>
          <cell r="D12388"/>
          <cell r="E12388"/>
        </row>
        <row r="12389">
          <cell r="A12389"/>
          <cell r="B12389"/>
          <cell r="C12389"/>
          <cell r="D12389"/>
          <cell r="E12389"/>
        </row>
        <row r="12390">
          <cell r="A12390"/>
          <cell r="B12390"/>
          <cell r="C12390"/>
          <cell r="D12390"/>
          <cell r="E12390"/>
        </row>
        <row r="12391">
          <cell r="A12391"/>
          <cell r="B12391"/>
          <cell r="C12391"/>
          <cell r="D12391"/>
          <cell r="E12391"/>
        </row>
        <row r="12392">
          <cell r="A12392"/>
          <cell r="B12392"/>
          <cell r="C12392"/>
          <cell r="D12392"/>
          <cell r="E12392"/>
        </row>
        <row r="12393">
          <cell r="A12393"/>
          <cell r="B12393"/>
          <cell r="C12393"/>
          <cell r="D12393"/>
          <cell r="E12393"/>
        </row>
        <row r="12394">
          <cell r="A12394"/>
          <cell r="B12394"/>
          <cell r="C12394"/>
          <cell r="D12394"/>
          <cell r="E12394"/>
        </row>
        <row r="12395">
          <cell r="A12395"/>
          <cell r="B12395"/>
          <cell r="C12395"/>
          <cell r="D12395"/>
          <cell r="E12395"/>
        </row>
        <row r="12396">
          <cell r="A12396"/>
          <cell r="B12396"/>
          <cell r="C12396"/>
          <cell r="D12396"/>
          <cell r="E12396"/>
        </row>
        <row r="12397">
          <cell r="A12397"/>
          <cell r="B12397"/>
          <cell r="C12397"/>
          <cell r="D12397"/>
          <cell r="E12397"/>
        </row>
        <row r="12398">
          <cell r="A12398"/>
          <cell r="B12398"/>
          <cell r="C12398"/>
          <cell r="D12398"/>
          <cell r="E12398"/>
        </row>
        <row r="12399">
          <cell r="A12399"/>
          <cell r="B12399"/>
          <cell r="C12399"/>
          <cell r="D12399"/>
          <cell r="E12399"/>
        </row>
        <row r="12400">
          <cell r="A12400"/>
          <cell r="B12400"/>
          <cell r="C12400"/>
          <cell r="D12400"/>
          <cell r="E12400"/>
        </row>
        <row r="12401">
          <cell r="A12401"/>
          <cell r="B12401"/>
          <cell r="C12401"/>
          <cell r="D12401"/>
          <cell r="E12401"/>
        </row>
        <row r="12402">
          <cell r="A12402"/>
          <cell r="B12402"/>
          <cell r="C12402"/>
          <cell r="D12402"/>
          <cell r="E12402"/>
        </row>
        <row r="12403">
          <cell r="A12403"/>
          <cell r="B12403"/>
          <cell r="C12403"/>
          <cell r="D12403"/>
          <cell r="E12403"/>
        </row>
        <row r="12404">
          <cell r="A12404"/>
          <cell r="B12404"/>
          <cell r="C12404"/>
          <cell r="D12404"/>
          <cell r="E12404"/>
        </row>
        <row r="12405">
          <cell r="A12405"/>
          <cell r="B12405"/>
          <cell r="C12405"/>
          <cell r="D12405"/>
          <cell r="E12405"/>
        </row>
        <row r="12406">
          <cell r="A12406"/>
          <cell r="B12406"/>
          <cell r="C12406"/>
          <cell r="D12406"/>
          <cell r="E12406"/>
        </row>
        <row r="12407">
          <cell r="A12407"/>
          <cell r="B12407"/>
          <cell r="C12407"/>
          <cell r="D12407"/>
          <cell r="E12407"/>
        </row>
        <row r="12408">
          <cell r="A12408"/>
          <cell r="B12408"/>
          <cell r="C12408"/>
          <cell r="D12408"/>
          <cell r="E12408"/>
        </row>
        <row r="12409">
          <cell r="A12409"/>
          <cell r="B12409"/>
          <cell r="C12409"/>
          <cell r="D12409"/>
          <cell r="E12409"/>
        </row>
        <row r="12410">
          <cell r="A12410"/>
          <cell r="B12410"/>
          <cell r="C12410"/>
          <cell r="D12410"/>
          <cell r="E12410"/>
        </row>
        <row r="12411">
          <cell r="A12411"/>
          <cell r="B12411"/>
          <cell r="C12411"/>
          <cell r="D12411"/>
          <cell r="E12411"/>
        </row>
        <row r="12412">
          <cell r="A12412"/>
          <cell r="B12412"/>
          <cell r="C12412"/>
          <cell r="D12412"/>
          <cell r="E12412"/>
        </row>
        <row r="12413">
          <cell r="A12413"/>
          <cell r="B12413"/>
          <cell r="C12413"/>
          <cell r="D12413"/>
          <cell r="E12413"/>
        </row>
        <row r="12414">
          <cell r="A12414"/>
          <cell r="B12414"/>
          <cell r="C12414"/>
          <cell r="D12414"/>
          <cell r="E12414"/>
        </row>
        <row r="12415">
          <cell r="A12415"/>
          <cell r="B12415"/>
          <cell r="C12415"/>
          <cell r="D12415"/>
          <cell r="E12415"/>
        </row>
        <row r="12416">
          <cell r="A12416"/>
          <cell r="B12416"/>
          <cell r="C12416"/>
          <cell r="D12416"/>
          <cell r="E12416"/>
        </row>
        <row r="12417">
          <cell r="A12417"/>
          <cell r="B12417"/>
          <cell r="C12417"/>
          <cell r="D12417"/>
          <cell r="E12417"/>
        </row>
        <row r="12418">
          <cell r="A12418"/>
          <cell r="B12418"/>
          <cell r="C12418"/>
          <cell r="D12418"/>
          <cell r="E12418"/>
        </row>
        <row r="12419">
          <cell r="A12419"/>
          <cell r="B12419"/>
          <cell r="C12419"/>
          <cell r="D12419"/>
          <cell r="E12419"/>
        </row>
        <row r="12420">
          <cell r="A12420"/>
          <cell r="B12420"/>
          <cell r="C12420"/>
          <cell r="D12420"/>
          <cell r="E12420"/>
        </row>
        <row r="12421">
          <cell r="A12421"/>
          <cell r="B12421"/>
          <cell r="C12421"/>
          <cell r="D12421"/>
          <cell r="E12421"/>
        </row>
        <row r="12422">
          <cell r="A12422"/>
          <cell r="B12422"/>
          <cell r="C12422"/>
          <cell r="D12422"/>
          <cell r="E12422"/>
        </row>
        <row r="12423">
          <cell r="A12423"/>
          <cell r="B12423"/>
          <cell r="C12423"/>
          <cell r="D12423"/>
          <cell r="E12423"/>
        </row>
        <row r="12424">
          <cell r="A12424"/>
          <cell r="B12424"/>
          <cell r="C12424"/>
          <cell r="D12424"/>
          <cell r="E12424"/>
        </row>
        <row r="12425">
          <cell r="A12425"/>
          <cell r="B12425"/>
          <cell r="C12425"/>
          <cell r="D12425"/>
          <cell r="E12425"/>
        </row>
        <row r="12426">
          <cell r="A12426"/>
          <cell r="B12426"/>
          <cell r="C12426"/>
          <cell r="D12426"/>
          <cell r="E12426"/>
        </row>
        <row r="12427">
          <cell r="A12427"/>
          <cell r="B12427"/>
          <cell r="C12427"/>
          <cell r="D12427"/>
          <cell r="E12427"/>
        </row>
        <row r="12428">
          <cell r="A12428"/>
          <cell r="B12428"/>
          <cell r="C12428"/>
          <cell r="D12428"/>
          <cell r="E12428"/>
        </row>
        <row r="12429">
          <cell r="A12429"/>
          <cell r="B12429"/>
          <cell r="C12429"/>
          <cell r="D12429"/>
          <cell r="E12429"/>
        </row>
        <row r="12430">
          <cell r="A12430"/>
          <cell r="B12430"/>
          <cell r="C12430"/>
          <cell r="D12430"/>
          <cell r="E12430"/>
        </row>
        <row r="12431">
          <cell r="A12431"/>
          <cell r="B12431"/>
          <cell r="C12431"/>
          <cell r="D12431"/>
          <cell r="E12431"/>
        </row>
        <row r="12432">
          <cell r="A12432"/>
          <cell r="B12432"/>
          <cell r="C12432"/>
          <cell r="D12432"/>
          <cell r="E12432"/>
        </row>
        <row r="12433">
          <cell r="A12433"/>
          <cell r="B12433"/>
          <cell r="C12433"/>
          <cell r="D12433"/>
          <cell r="E12433"/>
        </row>
        <row r="12434">
          <cell r="A12434"/>
          <cell r="B12434"/>
          <cell r="C12434"/>
          <cell r="D12434"/>
          <cell r="E12434"/>
        </row>
        <row r="12435">
          <cell r="A12435"/>
          <cell r="B12435"/>
          <cell r="C12435"/>
          <cell r="D12435"/>
          <cell r="E12435"/>
        </row>
        <row r="12436">
          <cell r="A12436"/>
          <cell r="B12436"/>
          <cell r="C12436"/>
          <cell r="D12436"/>
          <cell r="E12436"/>
        </row>
        <row r="12437">
          <cell r="A12437"/>
          <cell r="B12437"/>
          <cell r="C12437"/>
          <cell r="D12437"/>
          <cell r="E12437"/>
        </row>
        <row r="12438">
          <cell r="A12438"/>
          <cell r="B12438"/>
          <cell r="C12438"/>
          <cell r="D12438"/>
          <cell r="E12438"/>
        </row>
        <row r="12439">
          <cell r="A12439"/>
          <cell r="B12439"/>
          <cell r="C12439"/>
          <cell r="D12439"/>
          <cell r="E12439"/>
        </row>
        <row r="12440">
          <cell r="A12440"/>
          <cell r="B12440"/>
          <cell r="C12440"/>
          <cell r="D12440"/>
          <cell r="E12440"/>
        </row>
        <row r="12441">
          <cell r="A12441"/>
          <cell r="B12441"/>
          <cell r="C12441"/>
          <cell r="D12441"/>
          <cell r="E12441"/>
        </row>
        <row r="12442">
          <cell r="A12442"/>
          <cell r="B12442"/>
          <cell r="C12442"/>
          <cell r="D12442"/>
          <cell r="E12442"/>
        </row>
        <row r="12443">
          <cell r="A12443"/>
          <cell r="B12443"/>
          <cell r="C12443"/>
          <cell r="D12443"/>
          <cell r="E12443"/>
        </row>
        <row r="12444">
          <cell r="A12444"/>
          <cell r="B12444"/>
          <cell r="C12444"/>
          <cell r="D12444"/>
          <cell r="E12444"/>
        </row>
        <row r="12445">
          <cell r="A12445"/>
          <cell r="B12445"/>
          <cell r="C12445"/>
          <cell r="D12445"/>
          <cell r="E12445"/>
        </row>
        <row r="12446">
          <cell r="A12446"/>
          <cell r="B12446"/>
          <cell r="C12446"/>
          <cell r="D12446"/>
          <cell r="E12446"/>
        </row>
        <row r="12447">
          <cell r="A12447"/>
          <cell r="B12447"/>
          <cell r="C12447"/>
          <cell r="D12447"/>
          <cell r="E12447"/>
        </row>
        <row r="12448">
          <cell r="A12448"/>
          <cell r="B12448"/>
          <cell r="C12448"/>
          <cell r="D12448"/>
          <cell r="E12448"/>
        </row>
        <row r="12449">
          <cell r="A12449"/>
          <cell r="B12449"/>
          <cell r="C12449"/>
          <cell r="D12449"/>
          <cell r="E12449"/>
        </row>
        <row r="12450">
          <cell r="A12450"/>
          <cell r="B12450"/>
          <cell r="C12450"/>
          <cell r="D12450"/>
          <cell r="E12450"/>
        </row>
        <row r="12451">
          <cell r="A12451"/>
          <cell r="B12451"/>
          <cell r="C12451"/>
          <cell r="D12451"/>
          <cell r="E12451"/>
        </row>
        <row r="12452">
          <cell r="A12452"/>
          <cell r="B12452"/>
          <cell r="C12452"/>
          <cell r="D12452"/>
          <cell r="E12452"/>
        </row>
        <row r="12453">
          <cell r="A12453"/>
          <cell r="B12453"/>
          <cell r="C12453"/>
          <cell r="D12453"/>
          <cell r="E12453"/>
        </row>
        <row r="12454">
          <cell r="A12454"/>
          <cell r="B12454"/>
          <cell r="C12454"/>
          <cell r="D12454"/>
          <cell r="E12454"/>
        </row>
        <row r="12455">
          <cell r="A12455"/>
          <cell r="B12455"/>
          <cell r="C12455"/>
          <cell r="D12455"/>
          <cell r="E12455"/>
        </row>
        <row r="12456">
          <cell r="A12456"/>
          <cell r="B12456"/>
          <cell r="C12456"/>
          <cell r="D12456"/>
          <cell r="E12456"/>
        </row>
        <row r="12457">
          <cell r="A12457"/>
          <cell r="B12457"/>
          <cell r="C12457"/>
          <cell r="D12457"/>
          <cell r="E12457"/>
        </row>
        <row r="12458">
          <cell r="A12458"/>
          <cell r="B12458"/>
          <cell r="C12458"/>
          <cell r="D12458"/>
          <cell r="E12458"/>
        </row>
        <row r="12459">
          <cell r="A12459"/>
          <cell r="B12459"/>
          <cell r="C12459"/>
          <cell r="D12459"/>
          <cell r="E12459"/>
        </row>
        <row r="12460">
          <cell r="A12460"/>
          <cell r="B12460"/>
          <cell r="C12460"/>
          <cell r="D12460"/>
          <cell r="E12460"/>
        </row>
        <row r="12461">
          <cell r="A12461"/>
          <cell r="B12461"/>
          <cell r="C12461"/>
          <cell r="D12461"/>
          <cell r="E12461"/>
        </row>
        <row r="12462">
          <cell r="A12462"/>
          <cell r="B12462"/>
          <cell r="C12462"/>
          <cell r="D12462"/>
          <cell r="E12462"/>
        </row>
        <row r="12463">
          <cell r="A12463"/>
          <cell r="B12463"/>
          <cell r="C12463"/>
          <cell r="D12463"/>
          <cell r="E12463"/>
        </row>
        <row r="12464">
          <cell r="A12464"/>
          <cell r="B12464"/>
          <cell r="C12464"/>
          <cell r="D12464"/>
          <cell r="E12464"/>
        </row>
        <row r="12465">
          <cell r="A12465"/>
          <cell r="B12465"/>
          <cell r="C12465"/>
          <cell r="D12465"/>
          <cell r="E12465"/>
        </row>
        <row r="12466">
          <cell r="A12466"/>
          <cell r="B12466"/>
          <cell r="C12466"/>
          <cell r="D12466"/>
          <cell r="E12466"/>
        </row>
        <row r="12467">
          <cell r="A12467"/>
          <cell r="B12467"/>
          <cell r="C12467"/>
          <cell r="D12467"/>
          <cell r="E12467"/>
        </row>
        <row r="12468">
          <cell r="A12468"/>
          <cell r="B12468"/>
          <cell r="C12468"/>
          <cell r="D12468"/>
          <cell r="E12468"/>
        </row>
        <row r="12469">
          <cell r="A12469"/>
          <cell r="B12469"/>
          <cell r="C12469"/>
          <cell r="D12469"/>
          <cell r="E12469"/>
        </row>
        <row r="12470">
          <cell r="A12470"/>
          <cell r="B12470"/>
          <cell r="C12470"/>
          <cell r="D12470"/>
          <cell r="E12470"/>
        </row>
        <row r="12471">
          <cell r="A12471"/>
          <cell r="B12471"/>
          <cell r="C12471"/>
          <cell r="D12471"/>
          <cell r="E12471"/>
        </row>
        <row r="12472">
          <cell r="A12472"/>
          <cell r="B12472"/>
          <cell r="C12472"/>
          <cell r="D12472"/>
          <cell r="E12472"/>
        </row>
        <row r="12473">
          <cell r="A12473"/>
          <cell r="B12473"/>
          <cell r="C12473"/>
          <cell r="D12473"/>
          <cell r="E12473"/>
        </row>
        <row r="12474">
          <cell r="A12474"/>
          <cell r="B12474"/>
          <cell r="C12474"/>
          <cell r="D12474"/>
          <cell r="E12474"/>
        </row>
        <row r="12475">
          <cell r="A12475"/>
          <cell r="B12475"/>
          <cell r="C12475"/>
          <cell r="D12475"/>
          <cell r="E12475"/>
        </row>
        <row r="12476">
          <cell r="A12476"/>
          <cell r="B12476"/>
          <cell r="C12476"/>
          <cell r="D12476"/>
          <cell r="E12476"/>
        </row>
        <row r="12477">
          <cell r="A12477"/>
          <cell r="B12477"/>
          <cell r="C12477"/>
          <cell r="D12477"/>
          <cell r="E12477"/>
        </row>
        <row r="12478">
          <cell r="A12478"/>
          <cell r="B12478"/>
          <cell r="C12478"/>
          <cell r="D12478"/>
          <cell r="E12478"/>
        </row>
        <row r="12479">
          <cell r="A12479"/>
          <cell r="B12479"/>
          <cell r="C12479"/>
          <cell r="D12479"/>
          <cell r="E12479"/>
        </row>
        <row r="12480">
          <cell r="A12480"/>
          <cell r="B12480"/>
          <cell r="C12480"/>
          <cell r="D12480"/>
          <cell r="E12480"/>
        </row>
        <row r="12481">
          <cell r="A12481"/>
          <cell r="B12481"/>
          <cell r="C12481"/>
          <cell r="D12481"/>
          <cell r="E12481"/>
        </row>
        <row r="12482">
          <cell r="A12482"/>
          <cell r="B12482"/>
          <cell r="C12482"/>
          <cell r="D12482"/>
          <cell r="E12482"/>
        </row>
        <row r="12483">
          <cell r="A12483"/>
          <cell r="B12483"/>
          <cell r="C12483"/>
          <cell r="D12483"/>
          <cell r="E12483"/>
        </row>
        <row r="12484">
          <cell r="A12484"/>
          <cell r="B12484"/>
          <cell r="C12484"/>
          <cell r="D12484"/>
          <cell r="E12484"/>
        </row>
        <row r="12485">
          <cell r="A12485"/>
          <cell r="B12485"/>
          <cell r="C12485"/>
          <cell r="D12485"/>
          <cell r="E12485"/>
        </row>
        <row r="12486">
          <cell r="A12486"/>
          <cell r="B12486"/>
          <cell r="C12486"/>
          <cell r="D12486"/>
          <cell r="E12486"/>
        </row>
        <row r="12487">
          <cell r="A12487"/>
          <cell r="B12487"/>
          <cell r="C12487"/>
          <cell r="D12487"/>
          <cell r="E12487"/>
        </row>
        <row r="12488">
          <cell r="A12488"/>
          <cell r="B12488"/>
          <cell r="C12488"/>
          <cell r="D12488"/>
          <cell r="E12488"/>
        </row>
        <row r="12489">
          <cell r="A12489"/>
          <cell r="B12489"/>
          <cell r="C12489"/>
          <cell r="D12489"/>
          <cell r="E12489"/>
        </row>
        <row r="12490">
          <cell r="A12490"/>
          <cell r="B12490"/>
          <cell r="C12490"/>
          <cell r="D12490"/>
          <cell r="E12490"/>
        </row>
        <row r="12491">
          <cell r="A12491"/>
          <cell r="B12491"/>
          <cell r="C12491"/>
          <cell r="D12491"/>
          <cell r="E12491"/>
        </row>
        <row r="12492">
          <cell r="A12492"/>
          <cell r="B12492"/>
          <cell r="C12492"/>
          <cell r="D12492"/>
          <cell r="E12492"/>
        </row>
        <row r="12493">
          <cell r="A12493"/>
          <cell r="B12493"/>
          <cell r="C12493"/>
          <cell r="D12493"/>
          <cell r="E12493"/>
        </row>
        <row r="12494">
          <cell r="A12494"/>
          <cell r="B12494"/>
          <cell r="C12494"/>
          <cell r="D12494"/>
          <cell r="E12494"/>
        </row>
        <row r="12495">
          <cell r="A12495"/>
          <cell r="B12495"/>
          <cell r="C12495"/>
          <cell r="D12495"/>
          <cell r="E12495"/>
        </row>
        <row r="12496">
          <cell r="A12496"/>
          <cell r="B12496"/>
          <cell r="C12496"/>
          <cell r="D12496"/>
          <cell r="E12496"/>
        </row>
        <row r="12497">
          <cell r="A12497"/>
          <cell r="B12497"/>
          <cell r="C12497"/>
          <cell r="D12497"/>
          <cell r="E12497"/>
        </row>
        <row r="12498">
          <cell r="A12498"/>
          <cell r="B12498"/>
          <cell r="C12498"/>
          <cell r="D12498"/>
          <cell r="E12498"/>
        </row>
        <row r="12499">
          <cell r="A12499"/>
          <cell r="B12499"/>
          <cell r="C12499"/>
          <cell r="D12499"/>
          <cell r="E12499"/>
        </row>
        <row r="12500">
          <cell r="A12500"/>
          <cell r="B12500"/>
          <cell r="C12500"/>
          <cell r="D12500"/>
          <cell r="E12500"/>
        </row>
        <row r="12501">
          <cell r="A12501"/>
          <cell r="B12501"/>
          <cell r="C12501"/>
          <cell r="D12501"/>
          <cell r="E12501"/>
        </row>
        <row r="12502">
          <cell r="A12502"/>
          <cell r="B12502"/>
          <cell r="C12502"/>
          <cell r="D12502"/>
          <cell r="E12502"/>
        </row>
        <row r="12503">
          <cell r="A12503"/>
          <cell r="B12503"/>
          <cell r="C12503"/>
          <cell r="D12503"/>
          <cell r="E12503"/>
        </row>
        <row r="12504">
          <cell r="A12504"/>
          <cell r="B12504"/>
          <cell r="C12504"/>
          <cell r="D12504"/>
          <cell r="E12504"/>
        </row>
        <row r="12505">
          <cell r="A12505"/>
          <cell r="B12505"/>
          <cell r="C12505"/>
          <cell r="D12505"/>
          <cell r="E12505"/>
        </row>
        <row r="12506">
          <cell r="A12506"/>
          <cell r="B12506"/>
          <cell r="C12506"/>
          <cell r="D12506"/>
          <cell r="E12506"/>
        </row>
        <row r="12507">
          <cell r="A12507"/>
          <cell r="B12507"/>
          <cell r="C12507"/>
          <cell r="D12507"/>
          <cell r="E12507"/>
        </row>
        <row r="12508">
          <cell r="A12508"/>
          <cell r="B12508"/>
          <cell r="C12508"/>
          <cell r="D12508"/>
          <cell r="E12508"/>
        </row>
        <row r="12509">
          <cell r="A12509"/>
          <cell r="B12509"/>
          <cell r="C12509"/>
          <cell r="D12509"/>
          <cell r="E12509"/>
        </row>
        <row r="12510">
          <cell r="A12510"/>
          <cell r="B12510"/>
          <cell r="C12510"/>
          <cell r="D12510"/>
          <cell r="E12510"/>
        </row>
        <row r="12511">
          <cell r="A12511"/>
          <cell r="B12511"/>
          <cell r="C12511"/>
          <cell r="D12511"/>
          <cell r="E12511"/>
        </row>
        <row r="12512">
          <cell r="A12512"/>
          <cell r="B12512"/>
          <cell r="C12512"/>
          <cell r="D12512"/>
          <cell r="E12512"/>
        </row>
        <row r="12513">
          <cell r="A12513"/>
          <cell r="B12513"/>
          <cell r="C12513"/>
          <cell r="D12513"/>
          <cell r="E12513"/>
        </row>
        <row r="12514">
          <cell r="A12514"/>
          <cell r="B12514"/>
          <cell r="C12514"/>
          <cell r="D12514"/>
          <cell r="E12514"/>
        </row>
        <row r="12515">
          <cell r="A12515"/>
          <cell r="B12515"/>
          <cell r="C12515"/>
          <cell r="D12515"/>
          <cell r="E12515"/>
        </row>
        <row r="12516">
          <cell r="A12516"/>
          <cell r="B12516"/>
          <cell r="C12516"/>
          <cell r="D12516"/>
          <cell r="E12516"/>
        </row>
        <row r="12517">
          <cell r="A12517"/>
          <cell r="B12517"/>
          <cell r="C12517"/>
          <cell r="D12517"/>
          <cell r="E12517"/>
        </row>
        <row r="12518">
          <cell r="A12518"/>
          <cell r="B12518"/>
          <cell r="C12518"/>
          <cell r="D12518"/>
          <cell r="E12518"/>
        </row>
        <row r="12519">
          <cell r="A12519"/>
          <cell r="B12519"/>
          <cell r="C12519"/>
          <cell r="D12519"/>
          <cell r="E12519"/>
        </row>
        <row r="12520">
          <cell r="A12520"/>
          <cell r="B12520"/>
          <cell r="C12520"/>
          <cell r="D12520"/>
          <cell r="E12520"/>
        </row>
        <row r="12521">
          <cell r="A12521"/>
          <cell r="B12521"/>
          <cell r="C12521"/>
          <cell r="D12521"/>
          <cell r="E12521"/>
        </row>
        <row r="12522">
          <cell r="A12522"/>
          <cell r="B12522"/>
          <cell r="C12522"/>
          <cell r="D12522"/>
          <cell r="E12522"/>
        </row>
        <row r="12523">
          <cell r="A12523"/>
          <cell r="B12523"/>
          <cell r="C12523"/>
          <cell r="D12523"/>
          <cell r="E12523"/>
        </row>
        <row r="12524">
          <cell r="A12524"/>
          <cell r="B12524"/>
          <cell r="C12524"/>
          <cell r="D12524"/>
          <cell r="E12524"/>
        </row>
        <row r="12525">
          <cell r="A12525"/>
          <cell r="B12525"/>
          <cell r="C12525"/>
          <cell r="D12525"/>
          <cell r="E12525"/>
        </row>
        <row r="12526">
          <cell r="A12526"/>
          <cell r="B12526"/>
          <cell r="C12526"/>
          <cell r="D12526"/>
          <cell r="E12526"/>
        </row>
        <row r="12527">
          <cell r="A12527"/>
          <cell r="B12527"/>
          <cell r="C12527"/>
          <cell r="D12527"/>
          <cell r="E12527"/>
        </row>
        <row r="12528">
          <cell r="A12528"/>
          <cell r="B12528"/>
          <cell r="C12528"/>
          <cell r="D12528"/>
          <cell r="E12528"/>
        </row>
        <row r="12529">
          <cell r="A12529"/>
          <cell r="B12529"/>
          <cell r="C12529"/>
          <cell r="D12529"/>
          <cell r="E12529"/>
        </row>
        <row r="12530">
          <cell r="A12530"/>
          <cell r="B12530"/>
          <cell r="C12530"/>
          <cell r="D12530"/>
          <cell r="E12530"/>
        </row>
        <row r="12531">
          <cell r="A12531"/>
          <cell r="B12531"/>
          <cell r="C12531"/>
          <cell r="D12531"/>
          <cell r="E12531"/>
        </row>
        <row r="12532">
          <cell r="A12532"/>
          <cell r="B12532"/>
          <cell r="C12532"/>
          <cell r="D12532"/>
          <cell r="E12532"/>
        </row>
        <row r="12533">
          <cell r="A12533"/>
          <cell r="B12533"/>
          <cell r="C12533"/>
          <cell r="D12533"/>
          <cell r="E12533"/>
        </row>
        <row r="12534">
          <cell r="A12534"/>
          <cell r="B12534"/>
          <cell r="C12534"/>
          <cell r="D12534"/>
          <cell r="E12534"/>
        </row>
        <row r="12535">
          <cell r="A12535"/>
          <cell r="B12535"/>
          <cell r="C12535"/>
          <cell r="D12535"/>
          <cell r="E12535"/>
        </row>
        <row r="12536">
          <cell r="A12536"/>
          <cell r="B12536"/>
          <cell r="C12536"/>
          <cell r="D12536"/>
          <cell r="E12536"/>
        </row>
        <row r="12537">
          <cell r="A12537"/>
          <cell r="B12537"/>
          <cell r="C12537"/>
          <cell r="D12537"/>
          <cell r="E12537"/>
        </row>
        <row r="12538">
          <cell r="A12538"/>
          <cell r="B12538"/>
          <cell r="C12538"/>
          <cell r="D12538"/>
          <cell r="E12538"/>
        </row>
        <row r="12539">
          <cell r="A12539"/>
          <cell r="B12539"/>
          <cell r="C12539"/>
          <cell r="D12539"/>
          <cell r="E12539"/>
        </row>
        <row r="12540">
          <cell r="A12540"/>
          <cell r="B12540"/>
          <cell r="C12540"/>
          <cell r="D12540"/>
          <cell r="E12540"/>
        </row>
        <row r="12541">
          <cell r="A12541"/>
          <cell r="B12541"/>
          <cell r="C12541"/>
          <cell r="D12541"/>
          <cell r="E12541"/>
        </row>
        <row r="12542">
          <cell r="A12542"/>
          <cell r="B12542"/>
          <cell r="C12542"/>
          <cell r="D12542"/>
          <cell r="E12542"/>
        </row>
        <row r="12543">
          <cell r="A12543"/>
          <cell r="B12543"/>
          <cell r="C12543"/>
          <cell r="D12543"/>
          <cell r="E12543"/>
        </row>
        <row r="12544">
          <cell r="A12544"/>
          <cell r="B12544"/>
          <cell r="C12544"/>
          <cell r="D12544"/>
          <cell r="E12544"/>
        </row>
        <row r="12545">
          <cell r="A12545"/>
          <cell r="B12545"/>
          <cell r="C12545"/>
          <cell r="D12545"/>
          <cell r="E12545"/>
        </row>
        <row r="12546">
          <cell r="A12546"/>
          <cell r="B12546"/>
          <cell r="C12546"/>
          <cell r="D12546"/>
          <cell r="E12546"/>
        </row>
        <row r="12547">
          <cell r="A12547"/>
          <cell r="B12547"/>
          <cell r="C12547"/>
          <cell r="D12547"/>
          <cell r="E12547"/>
        </row>
        <row r="12548">
          <cell r="A12548"/>
          <cell r="B12548"/>
          <cell r="C12548"/>
          <cell r="D12548"/>
          <cell r="E12548"/>
        </row>
        <row r="12549">
          <cell r="A12549"/>
          <cell r="B12549"/>
          <cell r="C12549"/>
          <cell r="D12549"/>
          <cell r="E12549"/>
        </row>
        <row r="12550">
          <cell r="A12550"/>
          <cell r="B12550"/>
          <cell r="C12550"/>
          <cell r="D12550"/>
          <cell r="E12550"/>
        </row>
        <row r="12551">
          <cell r="A12551"/>
          <cell r="B12551"/>
          <cell r="C12551"/>
          <cell r="D12551"/>
          <cell r="E12551"/>
        </row>
        <row r="12552">
          <cell r="A12552"/>
          <cell r="B12552"/>
          <cell r="C12552"/>
          <cell r="D12552"/>
          <cell r="E12552"/>
        </row>
        <row r="12553">
          <cell r="A12553"/>
          <cell r="B12553"/>
          <cell r="C12553"/>
          <cell r="D12553"/>
          <cell r="E12553"/>
        </row>
        <row r="12554">
          <cell r="A12554"/>
          <cell r="B12554"/>
          <cell r="C12554"/>
          <cell r="D12554"/>
          <cell r="E12554"/>
        </row>
        <row r="12555">
          <cell r="A12555"/>
          <cell r="B12555"/>
          <cell r="C12555"/>
          <cell r="D12555"/>
          <cell r="E12555"/>
        </row>
        <row r="12556">
          <cell r="A12556"/>
          <cell r="B12556"/>
          <cell r="C12556"/>
          <cell r="D12556"/>
          <cell r="E12556"/>
        </row>
        <row r="12557">
          <cell r="A12557"/>
          <cell r="B12557"/>
          <cell r="C12557"/>
          <cell r="D12557"/>
          <cell r="E12557"/>
        </row>
        <row r="12558">
          <cell r="A12558"/>
          <cell r="B12558"/>
          <cell r="C12558"/>
          <cell r="D12558"/>
          <cell r="E12558"/>
        </row>
        <row r="12559">
          <cell r="A12559"/>
          <cell r="B12559"/>
          <cell r="C12559"/>
          <cell r="D12559"/>
          <cell r="E12559"/>
        </row>
        <row r="12560">
          <cell r="A12560"/>
          <cell r="B12560"/>
          <cell r="C12560"/>
          <cell r="D12560"/>
          <cell r="E12560"/>
        </row>
        <row r="12561">
          <cell r="A12561"/>
          <cell r="B12561"/>
          <cell r="C12561"/>
          <cell r="D12561"/>
          <cell r="E12561"/>
        </row>
        <row r="12562">
          <cell r="A12562"/>
          <cell r="B12562"/>
          <cell r="C12562"/>
          <cell r="D12562"/>
          <cell r="E12562"/>
        </row>
        <row r="12563">
          <cell r="A12563"/>
          <cell r="B12563"/>
          <cell r="C12563"/>
          <cell r="D12563"/>
          <cell r="E12563"/>
        </row>
        <row r="12564">
          <cell r="A12564"/>
          <cell r="B12564"/>
          <cell r="C12564"/>
          <cell r="D12564"/>
          <cell r="E12564"/>
        </row>
        <row r="12565">
          <cell r="A12565"/>
          <cell r="B12565"/>
          <cell r="C12565"/>
          <cell r="D12565"/>
          <cell r="E12565"/>
        </row>
        <row r="12566">
          <cell r="A12566"/>
          <cell r="B12566"/>
          <cell r="C12566"/>
          <cell r="D12566"/>
          <cell r="E12566"/>
        </row>
        <row r="12567">
          <cell r="A12567"/>
          <cell r="B12567"/>
          <cell r="C12567"/>
          <cell r="D12567"/>
          <cell r="E12567"/>
        </row>
        <row r="12568">
          <cell r="A12568"/>
          <cell r="B12568"/>
          <cell r="C12568"/>
          <cell r="D12568"/>
          <cell r="E12568"/>
        </row>
        <row r="12569">
          <cell r="A12569"/>
          <cell r="B12569"/>
          <cell r="C12569"/>
          <cell r="D12569"/>
          <cell r="E12569"/>
        </row>
        <row r="12570">
          <cell r="A12570"/>
          <cell r="B12570"/>
          <cell r="C12570"/>
          <cell r="D12570"/>
          <cell r="E12570"/>
        </row>
        <row r="12571">
          <cell r="A12571"/>
          <cell r="B12571"/>
          <cell r="C12571"/>
          <cell r="D12571"/>
          <cell r="E12571"/>
        </row>
        <row r="12572">
          <cell r="A12572"/>
          <cell r="B12572"/>
          <cell r="C12572"/>
          <cell r="D12572"/>
          <cell r="E12572"/>
        </row>
        <row r="12573">
          <cell r="A12573"/>
          <cell r="B12573"/>
          <cell r="C12573"/>
          <cell r="D12573"/>
          <cell r="E12573"/>
        </row>
        <row r="12574">
          <cell r="A12574"/>
          <cell r="B12574"/>
          <cell r="C12574"/>
          <cell r="D12574"/>
          <cell r="E12574"/>
        </row>
        <row r="12575">
          <cell r="A12575"/>
          <cell r="B12575"/>
          <cell r="C12575"/>
          <cell r="D12575"/>
          <cell r="E12575"/>
        </row>
        <row r="12576">
          <cell r="A12576"/>
          <cell r="B12576"/>
          <cell r="C12576"/>
          <cell r="D12576"/>
          <cell r="E12576"/>
        </row>
        <row r="12577">
          <cell r="A12577"/>
          <cell r="B12577"/>
          <cell r="C12577"/>
          <cell r="D12577"/>
          <cell r="E12577"/>
        </row>
        <row r="12578">
          <cell r="A12578"/>
          <cell r="B12578"/>
          <cell r="C12578"/>
          <cell r="D12578"/>
          <cell r="E12578"/>
        </row>
        <row r="12579">
          <cell r="A12579"/>
          <cell r="B12579"/>
          <cell r="C12579"/>
          <cell r="D12579"/>
          <cell r="E12579"/>
        </row>
        <row r="12580">
          <cell r="A12580"/>
          <cell r="B12580"/>
          <cell r="C12580"/>
          <cell r="D12580"/>
          <cell r="E12580"/>
        </row>
        <row r="12581">
          <cell r="A12581"/>
          <cell r="B12581"/>
          <cell r="C12581"/>
          <cell r="D12581"/>
          <cell r="E12581"/>
        </row>
        <row r="12582">
          <cell r="A12582"/>
          <cell r="B12582"/>
          <cell r="C12582"/>
          <cell r="D12582"/>
          <cell r="E12582"/>
        </row>
        <row r="12583">
          <cell r="A12583"/>
          <cell r="B12583"/>
          <cell r="C12583"/>
          <cell r="D12583"/>
          <cell r="E12583"/>
        </row>
        <row r="12584">
          <cell r="A12584"/>
          <cell r="B12584"/>
          <cell r="C12584"/>
          <cell r="D12584"/>
          <cell r="E12584"/>
        </row>
        <row r="12585">
          <cell r="A12585"/>
          <cell r="B12585"/>
          <cell r="C12585"/>
          <cell r="D12585"/>
          <cell r="E12585"/>
        </row>
        <row r="12586">
          <cell r="A12586"/>
          <cell r="B12586"/>
          <cell r="C12586"/>
          <cell r="D12586"/>
          <cell r="E12586"/>
        </row>
        <row r="12587">
          <cell r="A12587"/>
          <cell r="B12587"/>
          <cell r="C12587"/>
          <cell r="D12587"/>
          <cell r="E12587"/>
        </row>
        <row r="12588">
          <cell r="A12588"/>
          <cell r="B12588"/>
          <cell r="C12588"/>
          <cell r="D12588"/>
          <cell r="E12588"/>
        </row>
        <row r="12589">
          <cell r="A12589"/>
          <cell r="B12589"/>
          <cell r="C12589"/>
          <cell r="D12589"/>
          <cell r="E12589"/>
        </row>
        <row r="12590">
          <cell r="A12590"/>
          <cell r="B12590"/>
          <cell r="C12590"/>
          <cell r="D12590"/>
          <cell r="E12590"/>
        </row>
        <row r="12591">
          <cell r="A12591"/>
          <cell r="B12591"/>
          <cell r="C12591"/>
          <cell r="D12591"/>
          <cell r="E12591"/>
        </row>
        <row r="12592">
          <cell r="A12592"/>
          <cell r="B12592"/>
          <cell r="C12592"/>
          <cell r="D12592"/>
          <cell r="E12592"/>
        </row>
        <row r="12593">
          <cell r="A12593"/>
          <cell r="B12593"/>
          <cell r="C12593"/>
          <cell r="D12593"/>
          <cell r="E12593"/>
        </row>
        <row r="12594">
          <cell r="A12594"/>
          <cell r="B12594"/>
          <cell r="C12594"/>
          <cell r="D12594"/>
          <cell r="E12594"/>
        </row>
        <row r="12595">
          <cell r="A12595"/>
          <cell r="B12595"/>
          <cell r="C12595"/>
          <cell r="D12595"/>
          <cell r="E12595"/>
        </row>
        <row r="12596">
          <cell r="A12596"/>
          <cell r="B12596"/>
          <cell r="C12596"/>
          <cell r="D12596"/>
          <cell r="E12596"/>
        </row>
        <row r="12597">
          <cell r="A12597"/>
          <cell r="B12597"/>
          <cell r="C12597"/>
          <cell r="D12597"/>
          <cell r="E12597"/>
        </row>
        <row r="12598">
          <cell r="A12598"/>
          <cell r="B12598"/>
          <cell r="C12598"/>
          <cell r="D12598"/>
          <cell r="E12598"/>
        </row>
        <row r="12599">
          <cell r="A12599"/>
          <cell r="B12599"/>
          <cell r="C12599"/>
          <cell r="D12599"/>
          <cell r="E12599"/>
        </row>
        <row r="12600">
          <cell r="A12600"/>
          <cell r="B12600"/>
          <cell r="C12600"/>
          <cell r="D12600"/>
          <cell r="E12600"/>
        </row>
        <row r="12601">
          <cell r="A12601"/>
          <cell r="B12601"/>
          <cell r="C12601"/>
          <cell r="D12601"/>
          <cell r="E12601"/>
        </row>
        <row r="12602">
          <cell r="A12602"/>
          <cell r="B12602"/>
          <cell r="C12602"/>
          <cell r="D12602"/>
          <cell r="E12602"/>
        </row>
        <row r="12603">
          <cell r="A12603"/>
          <cell r="B12603"/>
          <cell r="C12603"/>
          <cell r="D12603"/>
          <cell r="E12603"/>
        </row>
        <row r="12604">
          <cell r="A12604"/>
          <cell r="B12604"/>
          <cell r="C12604"/>
          <cell r="D12604"/>
          <cell r="E12604"/>
        </row>
        <row r="12605">
          <cell r="A12605"/>
          <cell r="B12605"/>
          <cell r="C12605"/>
          <cell r="D12605"/>
          <cell r="E12605"/>
        </row>
        <row r="12606">
          <cell r="A12606"/>
          <cell r="B12606"/>
          <cell r="C12606"/>
          <cell r="D12606"/>
          <cell r="E12606"/>
        </row>
        <row r="12607">
          <cell r="A12607"/>
          <cell r="B12607"/>
          <cell r="C12607"/>
          <cell r="D12607"/>
          <cell r="E12607"/>
        </row>
        <row r="12608">
          <cell r="A12608"/>
          <cell r="B12608"/>
          <cell r="C12608"/>
          <cell r="D12608"/>
          <cell r="E12608"/>
        </row>
        <row r="12609">
          <cell r="A12609"/>
          <cell r="B12609"/>
          <cell r="C12609"/>
          <cell r="D12609"/>
          <cell r="E12609"/>
        </row>
        <row r="12610">
          <cell r="A12610"/>
          <cell r="B12610"/>
          <cell r="C12610"/>
          <cell r="D12610"/>
          <cell r="E12610"/>
        </row>
        <row r="12611">
          <cell r="A12611"/>
          <cell r="B12611"/>
          <cell r="C12611"/>
          <cell r="D12611"/>
          <cell r="E12611"/>
        </row>
        <row r="12612">
          <cell r="A12612"/>
          <cell r="B12612"/>
          <cell r="C12612"/>
          <cell r="D12612"/>
          <cell r="E12612"/>
        </row>
        <row r="12613">
          <cell r="A12613"/>
          <cell r="B12613"/>
          <cell r="C12613"/>
          <cell r="D12613"/>
          <cell r="E12613"/>
        </row>
        <row r="12614">
          <cell r="A12614"/>
          <cell r="B12614"/>
          <cell r="C12614"/>
          <cell r="D12614"/>
          <cell r="E12614"/>
        </row>
        <row r="12615">
          <cell r="A12615"/>
          <cell r="B12615"/>
          <cell r="C12615"/>
          <cell r="D12615"/>
          <cell r="E12615"/>
        </row>
        <row r="12616">
          <cell r="A12616"/>
          <cell r="B12616"/>
          <cell r="C12616"/>
          <cell r="D12616"/>
          <cell r="E12616"/>
        </row>
        <row r="12617">
          <cell r="A12617"/>
          <cell r="B12617"/>
          <cell r="C12617"/>
          <cell r="D12617"/>
          <cell r="E12617"/>
        </row>
        <row r="12618">
          <cell r="A12618"/>
          <cell r="B12618"/>
          <cell r="C12618"/>
          <cell r="D12618"/>
          <cell r="E12618"/>
        </row>
        <row r="12619">
          <cell r="A12619"/>
          <cell r="B12619"/>
          <cell r="C12619"/>
          <cell r="D12619"/>
          <cell r="E12619"/>
        </row>
        <row r="12620">
          <cell r="A12620"/>
          <cell r="B12620"/>
          <cell r="C12620"/>
          <cell r="D12620"/>
          <cell r="E12620"/>
        </row>
        <row r="12621">
          <cell r="A12621"/>
          <cell r="B12621"/>
          <cell r="C12621"/>
          <cell r="D12621"/>
          <cell r="E12621"/>
        </row>
        <row r="12622">
          <cell r="A12622"/>
          <cell r="B12622"/>
          <cell r="C12622"/>
          <cell r="D12622"/>
          <cell r="E12622"/>
        </row>
        <row r="12623">
          <cell r="A12623"/>
          <cell r="B12623"/>
          <cell r="C12623"/>
          <cell r="D12623"/>
          <cell r="E12623"/>
        </row>
        <row r="12624">
          <cell r="A12624"/>
          <cell r="B12624"/>
          <cell r="C12624"/>
          <cell r="D12624"/>
          <cell r="E12624"/>
        </row>
        <row r="12625">
          <cell r="A12625"/>
          <cell r="B12625"/>
          <cell r="C12625"/>
          <cell r="D12625"/>
          <cell r="E12625"/>
        </row>
        <row r="12626">
          <cell r="A12626"/>
          <cell r="B12626"/>
          <cell r="C12626"/>
          <cell r="D12626"/>
          <cell r="E12626"/>
        </row>
        <row r="12627">
          <cell r="A12627"/>
          <cell r="B12627"/>
          <cell r="C12627"/>
          <cell r="D12627"/>
          <cell r="E12627"/>
        </row>
        <row r="12628">
          <cell r="A12628"/>
          <cell r="B12628"/>
          <cell r="C12628"/>
          <cell r="D12628"/>
          <cell r="E12628"/>
        </row>
        <row r="12629">
          <cell r="A12629"/>
          <cell r="B12629"/>
          <cell r="C12629"/>
          <cell r="D12629"/>
          <cell r="E12629"/>
        </row>
        <row r="12630">
          <cell r="A12630"/>
          <cell r="B12630"/>
          <cell r="C12630"/>
          <cell r="D12630"/>
          <cell r="E12630"/>
        </row>
        <row r="12631">
          <cell r="A12631"/>
          <cell r="B12631"/>
          <cell r="C12631"/>
          <cell r="D12631"/>
          <cell r="E12631"/>
        </row>
        <row r="12632">
          <cell r="A12632"/>
          <cell r="B12632"/>
          <cell r="C12632"/>
          <cell r="D12632"/>
          <cell r="E12632"/>
        </row>
        <row r="12633">
          <cell r="A12633"/>
          <cell r="B12633"/>
          <cell r="C12633"/>
          <cell r="D12633"/>
          <cell r="E12633"/>
        </row>
        <row r="12634">
          <cell r="A12634"/>
          <cell r="B12634"/>
          <cell r="C12634"/>
          <cell r="D12634"/>
          <cell r="E12634"/>
        </row>
        <row r="12635">
          <cell r="A12635"/>
          <cell r="B12635"/>
          <cell r="C12635"/>
          <cell r="D12635"/>
          <cell r="E12635"/>
        </row>
        <row r="12636">
          <cell r="A12636"/>
          <cell r="B12636"/>
          <cell r="C12636"/>
          <cell r="D12636"/>
          <cell r="E12636"/>
        </row>
        <row r="12637">
          <cell r="A12637"/>
          <cell r="B12637"/>
          <cell r="C12637"/>
          <cell r="D12637"/>
          <cell r="E12637"/>
        </row>
        <row r="12638">
          <cell r="A12638"/>
          <cell r="B12638"/>
          <cell r="C12638"/>
          <cell r="D12638"/>
          <cell r="E12638"/>
        </row>
        <row r="12639">
          <cell r="A12639"/>
          <cell r="B12639"/>
          <cell r="C12639"/>
          <cell r="D12639"/>
          <cell r="E12639"/>
        </row>
        <row r="12640">
          <cell r="A12640"/>
          <cell r="B12640"/>
          <cell r="C12640"/>
          <cell r="D12640"/>
          <cell r="E12640"/>
        </row>
        <row r="12641">
          <cell r="A12641"/>
          <cell r="B12641"/>
          <cell r="C12641"/>
          <cell r="D12641"/>
          <cell r="E12641"/>
        </row>
        <row r="12642">
          <cell r="A12642"/>
          <cell r="B12642"/>
          <cell r="C12642"/>
          <cell r="D12642"/>
          <cell r="E12642"/>
        </row>
        <row r="12643">
          <cell r="A12643"/>
          <cell r="B12643"/>
          <cell r="C12643"/>
          <cell r="D12643"/>
          <cell r="E12643"/>
        </row>
        <row r="12644">
          <cell r="A12644"/>
          <cell r="B12644"/>
          <cell r="C12644"/>
          <cell r="D12644"/>
          <cell r="E12644"/>
        </row>
        <row r="12645">
          <cell r="A12645"/>
          <cell r="B12645"/>
          <cell r="C12645"/>
          <cell r="D12645"/>
          <cell r="E12645"/>
        </row>
        <row r="12646">
          <cell r="A12646"/>
          <cell r="B12646"/>
          <cell r="C12646"/>
          <cell r="D12646"/>
          <cell r="E12646"/>
        </row>
        <row r="12647">
          <cell r="A12647"/>
          <cell r="B12647"/>
          <cell r="C12647"/>
          <cell r="D12647"/>
          <cell r="E12647"/>
        </row>
        <row r="12648">
          <cell r="A12648"/>
          <cell r="B12648"/>
          <cell r="C12648"/>
          <cell r="D12648"/>
          <cell r="E12648"/>
        </row>
        <row r="12649">
          <cell r="A12649"/>
          <cell r="B12649"/>
          <cell r="C12649"/>
          <cell r="D12649"/>
          <cell r="E12649"/>
        </row>
        <row r="12650">
          <cell r="A12650"/>
          <cell r="B12650"/>
          <cell r="C12650"/>
          <cell r="D12650"/>
          <cell r="E12650"/>
        </row>
        <row r="12651">
          <cell r="A12651"/>
          <cell r="B12651"/>
          <cell r="C12651"/>
          <cell r="D12651"/>
          <cell r="E12651"/>
        </row>
        <row r="12652">
          <cell r="A12652"/>
          <cell r="B12652"/>
          <cell r="C12652"/>
          <cell r="D12652"/>
          <cell r="E12652"/>
        </row>
        <row r="12653">
          <cell r="A12653"/>
          <cell r="B12653"/>
          <cell r="C12653"/>
          <cell r="D12653"/>
          <cell r="E12653"/>
        </row>
        <row r="12654">
          <cell r="A12654"/>
          <cell r="B12654"/>
          <cell r="C12654"/>
          <cell r="D12654"/>
          <cell r="E12654"/>
        </row>
        <row r="12655">
          <cell r="A12655"/>
          <cell r="B12655"/>
          <cell r="C12655"/>
          <cell r="D12655"/>
          <cell r="E12655"/>
        </row>
        <row r="12656">
          <cell r="A12656"/>
          <cell r="B12656"/>
          <cell r="C12656"/>
          <cell r="D12656"/>
          <cell r="E12656"/>
        </row>
        <row r="12657">
          <cell r="A12657"/>
          <cell r="B12657"/>
          <cell r="C12657"/>
          <cell r="D12657"/>
          <cell r="E12657"/>
        </row>
        <row r="12658">
          <cell r="A12658"/>
          <cell r="B12658"/>
          <cell r="C12658"/>
          <cell r="D12658"/>
          <cell r="E12658"/>
        </row>
        <row r="12659">
          <cell r="A12659"/>
          <cell r="B12659"/>
          <cell r="C12659"/>
          <cell r="D12659"/>
          <cell r="E12659"/>
        </row>
        <row r="12660">
          <cell r="A12660"/>
          <cell r="B12660"/>
          <cell r="C12660"/>
          <cell r="D12660"/>
          <cell r="E12660"/>
        </row>
        <row r="12661">
          <cell r="A12661"/>
          <cell r="B12661"/>
          <cell r="C12661"/>
          <cell r="D12661"/>
          <cell r="E12661"/>
        </row>
        <row r="12662">
          <cell r="A12662"/>
          <cell r="B12662"/>
          <cell r="C12662"/>
          <cell r="D12662"/>
          <cell r="E12662"/>
        </row>
        <row r="12663">
          <cell r="A12663"/>
          <cell r="B12663"/>
          <cell r="C12663"/>
          <cell r="D12663"/>
          <cell r="E12663"/>
        </row>
        <row r="12664">
          <cell r="A12664"/>
          <cell r="B12664"/>
          <cell r="C12664"/>
          <cell r="D12664"/>
          <cell r="E12664"/>
        </row>
        <row r="12665">
          <cell r="A12665"/>
          <cell r="B12665"/>
          <cell r="C12665"/>
          <cell r="D12665"/>
          <cell r="E12665"/>
        </row>
        <row r="12666">
          <cell r="A12666"/>
          <cell r="B12666"/>
          <cell r="C12666"/>
          <cell r="D12666"/>
          <cell r="E12666"/>
        </row>
        <row r="12667">
          <cell r="A12667"/>
          <cell r="B12667"/>
          <cell r="C12667"/>
          <cell r="D12667"/>
          <cell r="E12667"/>
        </row>
        <row r="12668">
          <cell r="A12668"/>
          <cell r="B12668"/>
          <cell r="C12668"/>
          <cell r="D12668"/>
          <cell r="E12668"/>
        </row>
        <row r="12669">
          <cell r="A12669"/>
          <cell r="B12669"/>
          <cell r="C12669"/>
          <cell r="D12669"/>
          <cell r="E12669"/>
        </row>
        <row r="12670">
          <cell r="A12670"/>
          <cell r="B12670"/>
          <cell r="C12670"/>
          <cell r="D12670"/>
          <cell r="E12670"/>
        </row>
        <row r="12671">
          <cell r="A12671"/>
          <cell r="B12671"/>
          <cell r="C12671"/>
          <cell r="D12671"/>
          <cell r="E12671"/>
        </row>
        <row r="12672">
          <cell r="A12672"/>
          <cell r="B12672"/>
          <cell r="C12672"/>
          <cell r="D12672"/>
          <cell r="E12672"/>
        </row>
        <row r="12673">
          <cell r="A12673"/>
          <cell r="B12673"/>
          <cell r="C12673"/>
          <cell r="D12673"/>
          <cell r="E12673"/>
        </row>
        <row r="12674">
          <cell r="A12674"/>
          <cell r="B12674"/>
          <cell r="C12674"/>
          <cell r="D12674"/>
          <cell r="E12674"/>
        </row>
        <row r="12675">
          <cell r="A12675"/>
          <cell r="B12675"/>
          <cell r="C12675"/>
          <cell r="D12675"/>
          <cell r="E12675"/>
        </row>
        <row r="12676">
          <cell r="A12676"/>
          <cell r="B12676"/>
          <cell r="C12676"/>
          <cell r="D12676"/>
          <cell r="E12676"/>
        </row>
        <row r="12677">
          <cell r="A12677"/>
          <cell r="B12677"/>
          <cell r="C12677"/>
          <cell r="D12677"/>
          <cell r="E12677"/>
        </row>
        <row r="12678">
          <cell r="A12678"/>
          <cell r="B12678"/>
          <cell r="C12678"/>
          <cell r="D12678"/>
          <cell r="E12678"/>
        </row>
        <row r="12679">
          <cell r="A12679"/>
          <cell r="B12679"/>
          <cell r="C12679"/>
          <cell r="D12679"/>
          <cell r="E12679"/>
        </row>
        <row r="12680">
          <cell r="A12680"/>
          <cell r="B12680"/>
          <cell r="C12680"/>
          <cell r="D12680"/>
          <cell r="E12680"/>
        </row>
        <row r="12681">
          <cell r="A12681"/>
          <cell r="B12681"/>
          <cell r="C12681"/>
          <cell r="D12681"/>
          <cell r="E12681"/>
        </row>
        <row r="12682">
          <cell r="A12682"/>
          <cell r="B12682"/>
          <cell r="C12682"/>
          <cell r="D12682"/>
          <cell r="E12682"/>
        </row>
        <row r="12683">
          <cell r="A12683"/>
          <cell r="B12683"/>
          <cell r="C12683"/>
          <cell r="D12683"/>
          <cell r="E12683"/>
        </row>
        <row r="12684">
          <cell r="A12684"/>
          <cell r="B12684"/>
          <cell r="C12684"/>
          <cell r="D12684"/>
          <cell r="E12684"/>
        </row>
        <row r="12685">
          <cell r="A12685"/>
          <cell r="B12685"/>
          <cell r="C12685"/>
          <cell r="D12685"/>
          <cell r="E12685"/>
        </row>
        <row r="12686">
          <cell r="A12686"/>
          <cell r="B12686"/>
          <cell r="C12686"/>
          <cell r="D12686"/>
          <cell r="E12686"/>
        </row>
        <row r="12687">
          <cell r="A12687"/>
          <cell r="B12687"/>
          <cell r="C12687"/>
          <cell r="D12687"/>
          <cell r="E12687"/>
        </row>
        <row r="12688">
          <cell r="A12688"/>
          <cell r="B12688"/>
          <cell r="C12688"/>
          <cell r="D12688"/>
          <cell r="E12688"/>
        </row>
        <row r="12689">
          <cell r="A12689"/>
          <cell r="B12689"/>
          <cell r="C12689"/>
          <cell r="D12689"/>
          <cell r="E12689"/>
        </row>
        <row r="12690">
          <cell r="A12690"/>
          <cell r="B12690"/>
          <cell r="C12690"/>
          <cell r="D12690"/>
          <cell r="E12690"/>
        </row>
        <row r="12691">
          <cell r="A12691"/>
          <cell r="B12691"/>
          <cell r="C12691"/>
          <cell r="D12691"/>
          <cell r="E12691"/>
        </row>
        <row r="12692">
          <cell r="A12692"/>
          <cell r="B12692"/>
          <cell r="C12692"/>
          <cell r="D12692"/>
          <cell r="E12692"/>
        </row>
        <row r="12693">
          <cell r="A12693"/>
          <cell r="B12693"/>
          <cell r="C12693"/>
          <cell r="D12693"/>
          <cell r="E12693"/>
        </row>
        <row r="12694">
          <cell r="A12694"/>
          <cell r="B12694"/>
          <cell r="C12694"/>
          <cell r="D12694"/>
          <cell r="E12694"/>
        </row>
        <row r="12695">
          <cell r="A12695"/>
          <cell r="B12695"/>
          <cell r="C12695"/>
          <cell r="D12695"/>
          <cell r="E12695"/>
        </row>
        <row r="12696">
          <cell r="A12696"/>
          <cell r="B12696"/>
          <cell r="C12696"/>
          <cell r="D12696"/>
          <cell r="E12696"/>
        </row>
        <row r="12697">
          <cell r="A12697"/>
          <cell r="B12697"/>
          <cell r="C12697"/>
          <cell r="D12697"/>
          <cell r="E12697"/>
        </row>
        <row r="12698">
          <cell r="A12698"/>
          <cell r="B12698"/>
          <cell r="C12698"/>
          <cell r="D12698"/>
          <cell r="E12698"/>
        </row>
        <row r="12699">
          <cell r="A12699"/>
          <cell r="B12699"/>
          <cell r="C12699"/>
          <cell r="D12699"/>
          <cell r="E12699"/>
        </row>
        <row r="12700">
          <cell r="A12700"/>
          <cell r="B12700"/>
          <cell r="C12700"/>
          <cell r="D12700"/>
          <cell r="E12700"/>
        </row>
        <row r="12701">
          <cell r="A12701"/>
          <cell r="B12701"/>
          <cell r="C12701"/>
          <cell r="D12701"/>
          <cell r="E12701"/>
        </row>
        <row r="12702">
          <cell r="A12702"/>
          <cell r="B12702"/>
          <cell r="C12702"/>
          <cell r="D12702"/>
          <cell r="E12702"/>
        </row>
        <row r="12703">
          <cell r="A12703"/>
          <cell r="B12703"/>
          <cell r="C12703"/>
          <cell r="D12703"/>
          <cell r="E12703"/>
        </row>
        <row r="12704">
          <cell r="A12704"/>
          <cell r="B12704"/>
          <cell r="C12704"/>
          <cell r="D12704"/>
          <cell r="E12704"/>
        </row>
        <row r="12705">
          <cell r="A12705"/>
          <cell r="B12705"/>
          <cell r="C12705"/>
          <cell r="D12705"/>
          <cell r="E12705"/>
        </row>
        <row r="12706">
          <cell r="A12706"/>
          <cell r="B12706"/>
          <cell r="C12706"/>
          <cell r="D12706"/>
          <cell r="E12706"/>
        </row>
        <row r="12707">
          <cell r="A12707"/>
          <cell r="B12707"/>
          <cell r="C12707"/>
          <cell r="D12707"/>
          <cell r="E12707"/>
        </row>
        <row r="12708">
          <cell r="A12708"/>
          <cell r="B12708"/>
          <cell r="C12708"/>
          <cell r="D12708"/>
          <cell r="E12708"/>
        </row>
        <row r="12709">
          <cell r="A12709"/>
          <cell r="B12709"/>
          <cell r="C12709"/>
          <cell r="D12709"/>
          <cell r="E12709"/>
        </row>
        <row r="12710">
          <cell r="A12710"/>
          <cell r="B12710"/>
          <cell r="C12710"/>
          <cell r="D12710"/>
          <cell r="E12710"/>
        </row>
        <row r="12711">
          <cell r="A12711"/>
          <cell r="B12711"/>
          <cell r="C12711"/>
          <cell r="D12711"/>
          <cell r="E12711"/>
        </row>
        <row r="12712">
          <cell r="A12712"/>
          <cell r="B12712"/>
          <cell r="C12712"/>
          <cell r="D12712"/>
          <cell r="E12712"/>
        </row>
        <row r="12713">
          <cell r="A12713"/>
          <cell r="B12713"/>
          <cell r="C12713"/>
          <cell r="D12713"/>
          <cell r="E12713"/>
        </row>
        <row r="12714">
          <cell r="A12714"/>
          <cell r="B12714"/>
          <cell r="C12714"/>
          <cell r="D12714"/>
          <cell r="E12714"/>
        </row>
        <row r="12715">
          <cell r="A12715"/>
          <cell r="B12715"/>
          <cell r="C12715"/>
          <cell r="D12715"/>
          <cell r="E12715"/>
        </row>
        <row r="12716">
          <cell r="A12716"/>
          <cell r="B12716"/>
          <cell r="C12716"/>
          <cell r="D12716"/>
          <cell r="E12716"/>
        </row>
        <row r="12717">
          <cell r="A12717"/>
          <cell r="B12717"/>
          <cell r="C12717"/>
          <cell r="D12717"/>
          <cell r="E12717"/>
        </row>
        <row r="12718">
          <cell r="A12718"/>
          <cell r="B12718"/>
          <cell r="C12718"/>
          <cell r="D12718"/>
          <cell r="E12718"/>
        </row>
        <row r="12719">
          <cell r="A12719"/>
          <cell r="B12719"/>
          <cell r="C12719"/>
          <cell r="D12719"/>
          <cell r="E12719"/>
        </row>
        <row r="12720">
          <cell r="A12720"/>
          <cell r="B12720"/>
          <cell r="C12720"/>
          <cell r="D12720"/>
          <cell r="E12720"/>
        </row>
        <row r="12721">
          <cell r="A12721"/>
          <cell r="B12721"/>
          <cell r="C12721"/>
          <cell r="D12721"/>
          <cell r="E12721"/>
        </row>
        <row r="12722">
          <cell r="A12722"/>
          <cell r="B12722"/>
          <cell r="C12722"/>
          <cell r="D12722"/>
          <cell r="E12722"/>
        </row>
        <row r="12723">
          <cell r="A12723"/>
          <cell r="B12723"/>
          <cell r="C12723"/>
          <cell r="D12723"/>
          <cell r="E12723"/>
        </row>
        <row r="12724">
          <cell r="A12724"/>
          <cell r="B12724"/>
          <cell r="C12724"/>
          <cell r="D12724"/>
          <cell r="E12724"/>
        </row>
        <row r="12725">
          <cell r="A12725"/>
          <cell r="B12725"/>
          <cell r="C12725"/>
          <cell r="D12725"/>
          <cell r="E12725"/>
        </row>
        <row r="12726">
          <cell r="A12726"/>
          <cell r="B12726"/>
          <cell r="C12726"/>
          <cell r="D12726"/>
          <cell r="E12726"/>
        </row>
        <row r="12727">
          <cell r="A12727"/>
          <cell r="B12727"/>
          <cell r="C12727"/>
          <cell r="D12727"/>
          <cell r="E12727"/>
        </row>
        <row r="12728">
          <cell r="A12728"/>
          <cell r="B12728"/>
          <cell r="C12728"/>
          <cell r="D12728"/>
          <cell r="E12728"/>
        </row>
        <row r="12729">
          <cell r="A12729"/>
          <cell r="B12729"/>
          <cell r="C12729"/>
          <cell r="D12729"/>
          <cell r="E12729"/>
        </row>
        <row r="12730">
          <cell r="A12730"/>
          <cell r="B12730"/>
          <cell r="C12730"/>
          <cell r="D12730"/>
          <cell r="E12730"/>
        </row>
        <row r="12731">
          <cell r="A12731"/>
          <cell r="B12731"/>
          <cell r="C12731"/>
          <cell r="D12731"/>
          <cell r="E12731"/>
        </row>
        <row r="12732">
          <cell r="A12732"/>
          <cell r="B12732"/>
          <cell r="C12732"/>
          <cell r="D12732"/>
          <cell r="E12732"/>
        </row>
        <row r="12733">
          <cell r="A12733"/>
          <cell r="B12733"/>
          <cell r="C12733"/>
          <cell r="D12733"/>
          <cell r="E12733"/>
        </row>
        <row r="12734">
          <cell r="A12734"/>
          <cell r="B12734"/>
          <cell r="C12734"/>
          <cell r="D12734"/>
          <cell r="E12734"/>
        </row>
        <row r="12735">
          <cell r="A12735"/>
          <cell r="B12735"/>
          <cell r="C12735"/>
          <cell r="D12735"/>
          <cell r="E12735"/>
        </row>
        <row r="12736">
          <cell r="A12736"/>
          <cell r="B12736"/>
          <cell r="C12736"/>
          <cell r="D12736"/>
          <cell r="E12736"/>
        </row>
        <row r="12737">
          <cell r="A12737"/>
          <cell r="B12737"/>
          <cell r="C12737"/>
          <cell r="D12737"/>
          <cell r="E12737"/>
        </row>
        <row r="12738">
          <cell r="A12738"/>
          <cell r="B12738"/>
          <cell r="C12738"/>
          <cell r="D12738"/>
          <cell r="E12738"/>
        </row>
        <row r="12739">
          <cell r="A12739"/>
          <cell r="B12739"/>
          <cell r="C12739"/>
          <cell r="D12739"/>
          <cell r="E12739"/>
        </row>
        <row r="12740">
          <cell r="A12740"/>
          <cell r="B12740"/>
          <cell r="C12740"/>
          <cell r="D12740"/>
          <cell r="E12740"/>
        </row>
        <row r="12741">
          <cell r="A12741"/>
          <cell r="B12741"/>
          <cell r="C12741"/>
          <cell r="D12741"/>
          <cell r="E12741"/>
        </row>
        <row r="12742">
          <cell r="A12742"/>
          <cell r="B12742"/>
          <cell r="C12742"/>
          <cell r="D12742"/>
          <cell r="E12742"/>
        </row>
        <row r="12743">
          <cell r="A12743"/>
          <cell r="B12743"/>
          <cell r="C12743"/>
          <cell r="D12743"/>
          <cell r="E12743"/>
        </row>
        <row r="12744">
          <cell r="A12744"/>
          <cell r="B12744"/>
          <cell r="C12744"/>
          <cell r="D12744"/>
          <cell r="E12744"/>
        </row>
        <row r="12745">
          <cell r="A12745"/>
          <cell r="B12745"/>
          <cell r="C12745"/>
          <cell r="D12745"/>
          <cell r="E12745"/>
        </row>
        <row r="12746">
          <cell r="A12746"/>
          <cell r="B12746"/>
          <cell r="C12746"/>
          <cell r="D12746"/>
          <cell r="E12746"/>
        </row>
        <row r="12747">
          <cell r="A12747"/>
          <cell r="B12747"/>
          <cell r="C12747"/>
          <cell r="D12747"/>
          <cell r="E12747"/>
        </row>
        <row r="12748">
          <cell r="A12748"/>
          <cell r="B12748"/>
          <cell r="C12748"/>
          <cell r="D12748"/>
          <cell r="E12748"/>
        </row>
        <row r="12749">
          <cell r="A12749"/>
          <cell r="B12749"/>
          <cell r="C12749"/>
          <cell r="D12749"/>
          <cell r="E12749"/>
        </row>
        <row r="12750">
          <cell r="A12750"/>
          <cell r="B12750"/>
          <cell r="C12750"/>
          <cell r="D12750"/>
          <cell r="E12750"/>
        </row>
        <row r="12751">
          <cell r="A12751"/>
          <cell r="B12751"/>
          <cell r="C12751"/>
          <cell r="D12751"/>
          <cell r="E12751"/>
        </row>
        <row r="12752">
          <cell r="A12752"/>
          <cell r="B12752"/>
          <cell r="C12752"/>
          <cell r="D12752"/>
          <cell r="E12752"/>
        </row>
        <row r="12753">
          <cell r="A12753"/>
          <cell r="B12753"/>
          <cell r="C12753"/>
          <cell r="D12753"/>
          <cell r="E12753"/>
        </row>
        <row r="12754">
          <cell r="A12754"/>
          <cell r="B12754"/>
          <cell r="C12754"/>
          <cell r="D12754"/>
          <cell r="E12754"/>
        </row>
        <row r="12755">
          <cell r="A12755"/>
          <cell r="B12755"/>
          <cell r="C12755"/>
          <cell r="D12755"/>
          <cell r="E12755"/>
        </row>
        <row r="12756">
          <cell r="A12756"/>
          <cell r="B12756"/>
          <cell r="C12756"/>
          <cell r="D12756"/>
          <cell r="E12756"/>
        </row>
        <row r="12757">
          <cell r="A12757"/>
          <cell r="B12757"/>
          <cell r="C12757"/>
          <cell r="D12757"/>
          <cell r="E12757"/>
        </row>
        <row r="12758">
          <cell r="A12758"/>
          <cell r="B12758"/>
          <cell r="C12758"/>
          <cell r="D12758"/>
          <cell r="E12758"/>
        </row>
        <row r="12759">
          <cell r="A12759"/>
          <cell r="B12759"/>
          <cell r="C12759"/>
          <cell r="D12759"/>
          <cell r="E12759"/>
        </row>
        <row r="12760">
          <cell r="A12760"/>
          <cell r="B12760"/>
          <cell r="C12760"/>
          <cell r="D12760"/>
          <cell r="E12760"/>
        </row>
        <row r="12761">
          <cell r="A12761"/>
          <cell r="B12761"/>
          <cell r="C12761"/>
          <cell r="D12761"/>
          <cell r="E12761"/>
        </row>
        <row r="12762">
          <cell r="A12762"/>
          <cell r="B12762"/>
          <cell r="C12762"/>
          <cell r="D12762"/>
          <cell r="E12762"/>
        </row>
        <row r="12763">
          <cell r="A12763"/>
          <cell r="B12763"/>
          <cell r="C12763"/>
          <cell r="D12763"/>
          <cell r="E12763"/>
        </row>
        <row r="12764">
          <cell r="A12764"/>
          <cell r="B12764"/>
          <cell r="C12764"/>
          <cell r="D12764"/>
          <cell r="E12764"/>
        </row>
        <row r="12765">
          <cell r="A12765"/>
          <cell r="B12765"/>
          <cell r="C12765"/>
          <cell r="D12765"/>
          <cell r="E12765"/>
        </row>
        <row r="12766">
          <cell r="A12766"/>
          <cell r="B12766"/>
          <cell r="C12766"/>
          <cell r="D12766"/>
          <cell r="E12766"/>
        </row>
        <row r="12767">
          <cell r="A12767"/>
          <cell r="B12767"/>
          <cell r="C12767"/>
          <cell r="D12767"/>
          <cell r="E12767"/>
        </row>
        <row r="12768">
          <cell r="A12768"/>
          <cell r="B12768"/>
          <cell r="C12768"/>
          <cell r="D12768"/>
          <cell r="E12768"/>
        </row>
        <row r="12769">
          <cell r="A12769"/>
          <cell r="B12769"/>
          <cell r="C12769"/>
          <cell r="D12769"/>
          <cell r="E12769"/>
        </row>
        <row r="12770">
          <cell r="A12770"/>
          <cell r="B12770"/>
          <cell r="C12770"/>
          <cell r="D12770"/>
          <cell r="E12770"/>
        </row>
        <row r="12771">
          <cell r="A12771"/>
          <cell r="B12771"/>
          <cell r="C12771"/>
          <cell r="D12771"/>
          <cell r="E12771"/>
        </row>
        <row r="12772">
          <cell r="A12772"/>
          <cell r="B12772"/>
          <cell r="C12772"/>
          <cell r="D12772"/>
          <cell r="E12772"/>
        </row>
        <row r="12773">
          <cell r="A12773"/>
          <cell r="B12773"/>
          <cell r="C12773"/>
          <cell r="D12773"/>
          <cell r="E12773"/>
        </row>
        <row r="12774">
          <cell r="A12774"/>
          <cell r="B12774"/>
          <cell r="C12774"/>
          <cell r="D12774"/>
          <cell r="E12774"/>
        </row>
        <row r="12775">
          <cell r="A12775"/>
          <cell r="B12775"/>
          <cell r="C12775"/>
          <cell r="D12775"/>
          <cell r="E12775"/>
        </row>
        <row r="12776">
          <cell r="A12776"/>
          <cell r="B12776"/>
          <cell r="C12776"/>
          <cell r="D12776"/>
          <cell r="E12776"/>
        </row>
        <row r="12777">
          <cell r="A12777"/>
          <cell r="B12777"/>
          <cell r="C12777"/>
          <cell r="D12777"/>
          <cell r="E12777"/>
        </row>
        <row r="12778">
          <cell r="A12778"/>
          <cell r="B12778"/>
          <cell r="C12778"/>
          <cell r="D12778"/>
          <cell r="E12778"/>
        </row>
        <row r="12779">
          <cell r="A12779"/>
          <cell r="B12779"/>
          <cell r="C12779"/>
          <cell r="D12779"/>
          <cell r="E12779"/>
        </row>
        <row r="12780">
          <cell r="A12780"/>
          <cell r="B12780"/>
          <cell r="C12780"/>
          <cell r="D12780"/>
          <cell r="E12780"/>
        </row>
        <row r="12781">
          <cell r="A12781"/>
          <cell r="B12781"/>
          <cell r="C12781"/>
          <cell r="D12781"/>
          <cell r="E12781"/>
        </row>
        <row r="12782">
          <cell r="A12782"/>
          <cell r="B12782"/>
          <cell r="C12782"/>
          <cell r="D12782"/>
          <cell r="E12782"/>
        </row>
        <row r="12783">
          <cell r="A12783"/>
          <cell r="B12783"/>
          <cell r="C12783"/>
          <cell r="D12783"/>
          <cell r="E12783"/>
        </row>
        <row r="12784">
          <cell r="A12784"/>
          <cell r="B12784"/>
          <cell r="C12784"/>
          <cell r="D12784"/>
          <cell r="E12784"/>
        </row>
        <row r="12785">
          <cell r="A12785"/>
          <cell r="B12785"/>
          <cell r="C12785"/>
          <cell r="D12785"/>
          <cell r="E12785"/>
        </row>
        <row r="12786">
          <cell r="A12786"/>
          <cell r="B12786"/>
          <cell r="C12786"/>
          <cell r="D12786"/>
          <cell r="E12786"/>
        </row>
        <row r="12787">
          <cell r="A12787"/>
          <cell r="B12787"/>
          <cell r="C12787"/>
          <cell r="D12787"/>
          <cell r="E12787"/>
        </row>
        <row r="12788">
          <cell r="A12788"/>
          <cell r="B12788"/>
          <cell r="C12788"/>
          <cell r="D12788"/>
          <cell r="E12788"/>
        </row>
        <row r="12789">
          <cell r="A12789"/>
          <cell r="B12789"/>
          <cell r="C12789"/>
          <cell r="D12789"/>
          <cell r="E12789"/>
        </row>
        <row r="12790">
          <cell r="A12790"/>
          <cell r="B12790"/>
          <cell r="C12790"/>
          <cell r="D12790"/>
          <cell r="E12790"/>
        </row>
        <row r="12791">
          <cell r="A12791"/>
          <cell r="B12791"/>
          <cell r="C12791"/>
          <cell r="D12791"/>
          <cell r="E12791"/>
        </row>
        <row r="12792">
          <cell r="A12792"/>
          <cell r="B12792"/>
          <cell r="C12792"/>
          <cell r="D12792"/>
          <cell r="E12792"/>
        </row>
        <row r="12793">
          <cell r="A12793"/>
          <cell r="B12793"/>
          <cell r="C12793"/>
          <cell r="D12793"/>
          <cell r="E12793"/>
        </row>
        <row r="12794">
          <cell r="A12794"/>
          <cell r="B12794"/>
          <cell r="C12794"/>
          <cell r="D12794"/>
          <cell r="E12794"/>
        </row>
        <row r="12795">
          <cell r="A12795"/>
          <cell r="B12795"/>
          <cell r="C12795"/>
          <cell r="D12795"/>
          <cell r="E12795"/>
        </row>
        <row r="12796">
          <cell r="A12796"/>
          <cell r="B12796"/>
          <cell r="C12796"/>
          <cell r="D12796"/>
          <cell r="E12796"/>
        </row>
        <row r="12797">
          <cell r="A12797"/>
          <cell r="B12797"/>
          <cell r="C12797"/>
          <cell r="D12797"/>
          <cell r="E12797"/>
        </row>
        <row r="12798">
          <cell r="A12798"/>
          <cell r="B12798"/>
          <cell r="C12798"/>
          <cell r="D12798"/>
          <cell r="E12798"/>
        </row>
        <row r="12799">
          <cell r="A12799"/>
          <cell r="B12799"/>
          <cell r="C12799"/>
          <cell r="D12799"/>
          <cell r="E12799"/>
        </row>
        <row r="12800">
          <cell r="A12800"/>
          <cell r="B12800"/>
          <cell r="C12800"/>
          <cell r="D12800"/>
          <cell r="E12800"/>
        </row>
        <row r="12801">
          <cell r="A12801"/>
          <cell r="B12801"/>
          <cell r="C12801"/>
          <cell r="D12801"/>
          <cell r="E12801"/>
        </row>
        <row r="12802">
          <cell r="A12802"/>
          <cell r="B12802"/>
          <cell r="C12802"/>
          <cell r="D12802"/>
          <cell r="E12802"/>
        </row>
        <row r="12803">
          <cell r="A12803"/>
          <cell r="B12803"/>
          <cell r="C12803"/>
          <cell r="D12803"/>
          <cell r="E12803"/>
        </row>
        <row r="12804">
          <cell r="A12804"/>
          <cell r="B12804"/>
          <cell r="C12804"/>
          <cell r="D12804"/>
          <cell r="E12804"/>
        </row>
        <row r="12805">
          <cell r="A12805"/>
          <cell r="B12805"/>
          <cell r="C12805"/>
          <cell r="D12805"/>
          <cell r="E12805"/>
        </row>
        <row r="12806">
          <cell r="A12806"/>
          <cell r="B12806"/>
          <cell r="C12806"/>
          <cell r="D12806"/>
          <cell r="E12806"/>
        </row>
        <row r="12807">
          <cell r="A12807"/>
          <cell r="B12807"/>
          <cell r="C12807"/>
          <cell r="D12807"/>
          <cell r="E12807"/>
        </row>
        <row r="12808">
          <cell r="A12808"/>
          <cell r="B12808"/>
          <cell r="C12808"/>
          <cell r="D12808"/>
          <cell r="E12808"/>
        </row>
        <row r="12809">
          <cell r="A12809"/>
          <cell r="B12809"/>
          <cell r="C12809"/>
          <cell r="D12809"/>
          <cell r="E12809"/>
        </row>
        <row r="12810">
          <cell r="A12810"/>
          <cell r="B12810"/>
          <cell r="C12810"/>
          <cell r="D12810"/>
          <cell r="E12810"/>
        </row>
        <row r="12811">
          <cell r="A12811"/>
          <cell r="B12811"/>
          <cell r="C12811"/>
          <cell r="D12811"/>
          <cell r="E12811"/>
        </row>
        <row r="12812">
          <cell r="A12812"/>
          <cell r="B12812"/>
          <cell r="C12812"/>
          <cell r="D12812"/>
          <cell r="E12812"/>
        </row>
        <row r="12813">
          <cell r="A12813"/>
          <cell r="B12813"/>
          <cell r="C12813"/>
          <cell r="D12813"/>
          <cell r="E12813"/>
        </row>
        <row r="12814">
          <cell r="A12814"/>
          <cell r="B12814"/>
          <cell r="C12814"/>
          <cell r="D12814"/>
          <cell r="E12814"/>
        </row>
        <row r="12815">
          <cell r="A12815"/>
          <cell r="B12815"/>
          <cell r="C12815"/>
          <cell r="D12815"/>
          <cell r="E12815"/>
        </row>
        <row r="12816">
          <cell r="A12816"/>
          <cell r="B12816"/>
          <cell r="C12816"/>
          <cell r="D12816"/>
          <cell r="E12816"/>
        </row>
        <row r="12817">
          <cell r="A12817"/>
          <cell r="B12817"/>
          <cell r="C12817"/>
          <cell r="D12817"/>
          <cell r="E12817"/>
        </row>
        <row r="12818">
          <cell r="A12818"/>
          <cell r="B12818"/>
          <cell r="C12818"/>
          <cell r="D12818"/>
          <cell r="E12818"/>
        </row>
        <row r="12819">
          <cell r="A12819"/>
          <cell r="B12819"/>
          <cell r="C12819"/>
          <cell r="D12819"/>
          <cell r="E12819"/>
        </row>
        <row r="12820">
          <cell r="A12820"/>
          <cell r="B12820"/>
          <cell r="C12820"/>
          <cell r="D12820"/>
          <cell r="E12820"/>
        </row>
        <row r="12821">
          <cell r="A12821"/>
          <cell r="B12821"/>
          <cell r="C12821"/>
          <cell r="D12821"/>
          <cell r="E12821"/>
        </row>
        <row r="12822">
          <cell r="A12822"/>
          <cell r="B12822"/>
          <cell r="C12822"/>
          <cell r="D12822"/>
          <cell r="E12822"/>
        </row>
        <row r="12823">
          <cell r="A12823"/>
          <cell r="B12823"/>
          <cell r="C12823"/>
          <cell r="D12823"/>
          <cell r="E12823"/>
        </row>
        <row r="12824">
          <cell r="A12824"/>
          <cell r="B12824"/>
          <cell r="C12824"/>
          <cell r="D12824"/>
          <cell r="E12824"/>
        </row>
        <row r="12825">
          <cell r="A12825"/>
          <cell r="B12825"/>
          <cell r="C12825"/>
          <cell r="D12825"/>
          <cell r="E12825"/>
        </row>
        <row r="12826">
          <cell r="A12826"/>
          <cell r="B12826"/>
          <cell r="C12826"/>
          <cell r="D12826"/>
          <cell r="E12826"/>
        </row>
        <row r="12827">
          <cell r="A12827"/>
          <cell r="B12827"/>
          <cell r="C12827"/>
          <cell r="D12827"/>
          <cell r="E12827"/>
        </row>
        <row r="12828">
          <cell r="A12828"/>
          <cell r="B12828"/>
          <cell r="C12828"/>
          <cell r="D12828"/>
          <cell r="E12828"/>
        </row>
        <row r="12829">
          <cell r="A12829"/>
          <cell r="B12829"/>
          <cell r="C12829"/>
          <cell r="D12829"/>
          <cell r="E12829"/>
        </row>
        <row r="12830">
          <cell r="A12830"/>
          <cell r="B12830"/>
          <cell r="C12830"/>
          <cell r="D12830"/>
          <cell r="E12830"/>
        </row>
        <row r="12831">
          <cell r="A12831"/>
          <cell r="B12831"/>
          <cell r="C12831"/>
          <cell r="D12831"/>
          <cell r="E12831"/>
        </row>
        <row r="12832">
          <cell r="A12832"/>
          <cell r="B12832"/>
          <cell r="C12832"/>
          <cell r="D12832"/>
          <cell r="E12832"/>
        </row>
        <row r="12833">
          <cell r="A12833"/>
          <cell r="B12833"/>
          <cell r="C12833"/>
          <cell r="D12833"/>
          <cell r="E12833"/>
        </row>
        <row r="12834">
          <cell r="A12834"/>
          <cell r="B12834"/>
          <cell r="C12834"/>
          <cell r="D12834"/>
          <cell r="E12834"/>
        </row>
        <row r="12835">
          <cell r="A12835"/>
          <cell r="B12835"/>
          <cell r="C12835"/>
          <cell r="D12835"/>
          <cell r="E12835"/>
        </row>
        <row r="12836">
          <cell r="A12836"/>
          <cell r="B12836"/>
          <cell r="C12836"/>
          <cell r="D12836"/>
          <cell r="E12836"/>
        </row>
        <row r="12837">
          <cell r="A12837"/>
          <cell r="B12837"/>
          <cell r="C12837"/>
          <cell r="D12837"/>
          <cell r="E12837"/>
        </row>
        <row r="12838">
          <cell r="A12838"/>
          <cell r="B12838"/>
          <cell r="C12838"/>
          <cell r="D12838"/>
          <cell r="E12838"/>
        </row>
        <row r="12839">
          <cell r="A12839"/>
          <cell r="B12839"/>
          <cell r="C12839"/>
          <cell r="D12839"/>
          <cell r="E12839"/>
        </row>
        <row r="12840">
          <cell r="A12840"/>
          <cell r="B12840"/>
          <cell r="C12840"/>
          <cell r="D12840"/>
          <cell r="E12840"/>
        </row>
        <row r="12841">
          <cell r="A12841"/>
          <cell r="B12841"/>
          <cell r="C12841"/>
          <cell r="D12841"/>
          <cell r="E12841"/>
        </row>
        <row r="12842">
          <cell r="A12842"/>
          <cell r="B12842"/>
          <cell r="C12842"/>
          <cell r="D12842"/>
          <cell r="E12842"/>
        </row>
        <row r="12843">
          <cell r="A12843"/>
          <cell r="B12843"/>
          <cell r="C12843"/>
          <cell r="D12843"/>
          <cell r="E12843"/>
        </row>
        <row r="12844">
          <cell r="A12844"/>
          <cell r="B12844"/>
          <cell r="C12844"/>
          <cell r="D12844"/>
          <cell r="E12844"/>
        </row>
        <row r="12845">
          <cell r="A12845"/>
          <cell r="B12845"/>
          <cell r="C12845"/>
          <cell r="D12845"/>
          <cell r="E12845"/>
        </row>
        <row r="12846">
          <cell r="A12846"/>
          <cell r="B12846"/>
          <cell r="C12846"/>
          <cell r="D12846"/>
          <cell r="E12846"/>
        </row>
        <row r="12847">
          <cell r="A12847"/>
          <cell r="B12847"/>
          <cell r="C12847"/>
          <cell r="D12847"/>
          <cell r="E12847"/>
        </row>
        <row r="12848">
          <cell r="A12848"/>
          <cell r="B12848"/>
          <cell r="C12848"/>
          <cell r="D12848"/>
          <cell r="E12848"/>
        </row>
        <row r="12849">
          <cell r="A12849"/>
          <cell r="B12849"/>
          <cell r="C12849"/>
          <cell r="D12849"/>
          <cell r="E12849"/>
        </row>
        <row r="12850">
          <cell r="A12850"/>
          <cell r="B12850"/>
          <cell r="C12850"/>
          <cell r="D12850"/>
          <cell r="E12850"/>
        </row>
        <row r="12851">
          <cell r="A12851"/>
          <cell r="B12851"/>
          <cell r="C12851"/>
          <cell r="D12851"/>
          <cell r="E12851"/>
        </row>
        <row r="12852">
          <cell r="A12852"/>
          <cell r="B12852"/>
          <cell r="C12852"/>
          <cell r="D12852"/>
          <cell r="E12852"/>
        </row>
        <row r="12853">
          <cell r="A12853"/>
          <cell r="B12853"/>
          <cell r="C12853"/>
          <cell r="D12853"/>
          <cell r="E12853"/>
        </row>
        <row r="12854">
          <cell r="A12854"/>
          <cell r="B12854"/>
          <cell r="C12854"/>
          <cell r="D12854"/>
          <cell r="E12854"/>
        </row>
        <row r="12855">
          <cell r="A12855"/>
          <cell r="B12855"/>
          <cell r="C12855"/>
          <cell r="D12855"/>
          <cell r="E12855"/>
        </row>
        <row r="12856">
          <cell r="A12856"/>
          <cell r="B12856"/>
          <cell r="C12856"/>
          <cell r="D12856"/>
          <cell r="E12856"/>
        </row>
        <row r="12857">
          <cell r="A12857"/>
          <cell r="B12857"/>
          <cell r="C12857"/>
          <cell r="D12857"/>
          <cell r="E12857"/>
        </row>
        <row r="12858">
          <cell r="A12858"/>
          <cell r="B12858"/>
          <cell r="C12858"/>
          <cell r="D12858"/>
          <cell r="E12858"/>
        </row>
        <row r="12859">
          <cell r="A12859"/>
          <cell r="B12859"/>
          <cell r="C12859"/>
          <cell r="D12859"/>
          <cell r="E12859"/>
        </row>
        <row r="12860">
          <cell r="A12860"/>
          <cell r="B12860"/>
          <cell r="C12860"/>
          <cell r="D12860"/>
          <cell r="E12860"/>
        </row>
        <row r="12861">
          <cell r="A12861"/>
          <cell r="B12861"/>
          <cell r="C12861"/>
          <cell r="D12861"/>
          <cell r="E12861"/>
        </row>
        <row r="12862">
          <cell r="A12862"/>
          <cell r="B12862"/>
          <cell r="C12862"/>
          <cell r="D12862"/>
          <cell r="E12862"/>
        </row>
        <row r="12863">
          <cell r="A12863"/>
          <cell r="B12863"/>
          <cell r="C12863"/>
          <cell r="D12863"/>
          <cell r="E12863"/>
        </row>
        <row r="12864">
          <cell r="A12864"/>
          <cell r="B12864"/>
          <cell r="C12864"/>
          <cell r="D12864"/>
          <cell r="E12864"/>
        </row>
        <row r="12865">
          <cell r="A12865"/>
          <cell r="B12865"/>
          <cell r="C12865"/>
          <cell r="D12865"/>
          <cell r="E12865"/>
        </row>
        <row r="12866">
          <cell r="A12866"/>
          <cell r="B12866"/>
          <cell r="C12866"/>
          <cell r="D12866"/>
          <cell r="E12866"/>
        </row>
        <row r="12867">
          <cell r="A12867"/>
          <cell r="B12867"/>
          <cell r="C12867"/>
          <cell r="D12867"/>
          <cell r="E12867"/>
        </row>
        <row r="12868">
          <cell r="A12868"/>
          <cell r="B12868"/>
          <cell r="C12868"/>
          <cell r="D12868"/>
          <cell r="E12868"/>
        </row>
        <row r="12869">
          <cell r="A12869"/>
          <cell r="B12869"/>
          <cell r="C12869"/>
          <cell r="D12869"/>
          <cell r="E12869"/>
        </row>
        <row r="12870">
          <cell r="A12870"/>
          <cell r="B12870"/>
          <cell r="C12870"/>
          <cell r="D12870"/>
          <cell r="E12870"/>
        </row>
        <row r="12871">
          <cell r="A12871"/>
          <cell r="B12871"/>
          <cell r="C12871"/>
          <cell r="D12871"/>
          <cell r="E12871"/>
        </row>
        <row r="12872">
          <cell r="A12872"/>
          <cell r="B12872"/>
          <cell r="C12872"/>
          <cell r="D12872"/>
          <cell r="E12872"/>
        </row>
        <row r="12873">
          <cell r="A12873"/>
          <cell r="B12873"/>
          <cell r="C12873"/>
          <cell r="D12873"/>
          <cell r="E12873"/>
        </row>
        <row r="12874">
          <cell r="A12874"/>
          <cell r="B12874"/>
          <cell r="C12874"/>
          <cell r="D12874"/>
          <cell r="E12874"/>
        </row>
        <row r="12875">
          <cell r="A12875"/>
          <cell r="B12875"/>
          <cell r="C12875"/>
          <cell r="D12875"/>
          <cell r="E12875"/>
        </row>
        <row r="12876">
          <cell r="A12876"/>
          <cell r="B12876"/>
          <cell r="C12876"/>
          <cell r="D12876"/>
          <cell r="E12876"/>
        </row>
        <row r="12877">
          <cell r="A12877"/>
          <cell r="B12877"/>
          <cell r="C12877"/>
          <cell r="D12877"/>
          <cell r="E12877"/>
        </row>
        <row r="12878">
          <cell r="A12878"/>
          <cell r="B12878"/>
          <cell r="C12878"/>
          <cell r="D12878"/>
          <cell r="E12878"/>
        </row>
        <row r="12879">
          <cell r="A12879"/>
          <cell r="B12879"/>
          <cell r="C12879"/>
          <cell r="D12879"/>
          <cell r="E12879"/>
        </row>
        <row r="12880">
          <cell r="A12880"/>
          <cell r="B12880"/>
          <cell r="C12880"/>
          <cell r="D12880"/>
          <cell r="E12880"/>
        </row>
        <row r="12881">
          <cell r="A12881"/>
          <cell r="B12881"/>
          <cell r="C12881"/>
          <cell r="D12881"/>
          <cell r="E12881"/>
        </row>
        <row r="12882">
          <cell r="A12882"/>
          <cell r="B12882"/>
          <cell r="C12882"/>
          <cell r="D12882"/>
          <cell r="E12882"/>
        </row>
        <row r="12883">
          <cell r="A12883"/>
          <cell r="B12883"/>
          <cell r="C12883"/>
          <cell r="D12883"/>
          <cell r="E12883"/>
        </row>
        <row r="12884">
          <cell r="A12884"/>
          <cell r="B12884"/>
          <cell r="C12884"/>
          <cell r="D12884"/>
          <cell r="E12884"/>
        </row>
        <row r="12885">
          <cell r="A12885"/>
          <cell r="B12885"/>
          <cell r="C12885"/>
          <cell r="D12885"/>
          <cell r="E12885"/>
        </row>
        <row r="12886">
          <cell r="A12886"/>
          <cell r="B12886"/>
          <cell r="C12886"/>
          <cell r="D12886"/>
          <cell r="E12886"/>
        </row>
        <row r="12887">
          <cell r="A12887"/>
          <cell r="B12887"/>
          <cell r="C12887"/>
          <cell r="D12887"/>
          <cell r="E12887"/>
        </row>
        <row r="12888">
          <cell r="A12888"/>
          <cell r="B12888"/>
          <cell r="C12888"/>
          <cell r="D12888"/>
          <cell r="E12888"/>
        </row>
        <row r="12889">
          <cell r="A12889"/>
          <cell r="B12889"/>
          <cell r="C12889"/>
          <cell r="D12889"/>
          <cell r="E12889"/>
        </row>
        <row r="12890">
          <cell r="A12890"/>
          <cell r="B12890"/>
          <cell r="C12890"/>
          <cell r="D12890"/>
          <cell r="E12890"/>
        </row>
        <row r="12891">
          <cell r="A12891"/>
          <cell r="B12891"/>
          <cell r="C12891"/>
          <cell r="D12891"/>
          <cell r="E12891"/>
        </row>
        <row r="12892">
          <cell r="A12892"/>
          <cell r="B12892"/>
          <cell r="C12892"/>
          <cell r="D12892"/>
          <cell r="E12892"/>
        </row>
        <row r="12893">
          <cell r="A12893"/>
          <cell r="B12893"/>
          <cell r="C12893"/>
          <cell r="D12893"/>
          <cell r="E12893"/>
        </row>
        <row r="12894">
          <cell r="A12894"/>
          <cell r="B12894"/>
          <cell r="C12894"/>
          <cell r="D12894"/>
          <cell r="E12894"/>
        </row>
        <row r="12895">
          <cell r="A12895"/>
          <cell r="B12895"/>
          <cell r="C12895"/>
          <cell r="D12895"/>
          <cell r="E12895"/>
        </row>
        <row r="12896">
          <cell r="A12896"/>
          <cell r="B12896"/>
          <cell r="C12896"/>
          <cell r="D12896"/>
          <cell r="E12896"/>
        </row>
        <row r="12897">
          <cell r="A12897"/>
          <cell r="B12897"/>
          <cell r="C12897"/>
          <cell r="D12897"/>
          <cell r="E12897"/>
        </row>
        <row r="12898">
          <cell r="A12898"/>
          <cell r="B12898"/>
          <cell r="C12898"/>
          <cell r="D12898"/>
          <cell r="E12898"/>
        </row>
        <row r="12899">
          <cell r="A12899"/>
          <cell r="B12899"/>
          <cell r="C12899"/>
          <cell r="D12899"/>
          <cell r="E12899"/>
        </row>
        <row r="12900">
          <cell r="A12900"/>
          <cell r="B12900"/>
          <cell r="C12900"/>
          <cell r="D12900"/>
          <cell r="E12900"/>
        </row>
        <row r="12901">
          <cell r="A12901"/>
          <cell r="B12901"/>
          <cell r="C12901"/>
          <cell r="D12901"/>
          <cell r="E12901"/>
        </row>
        <row r="12902">
          <cell r="A12902"/>
          <cell r="B12902"/>
          <cell r="C12902"/>
          <cell r="D12902"/>
          <cell r="E12902"/>
        </row>
        <row r="12903">
          <cell r="A12903"/>
          <cell r="B12903"/>
          <cell r="C12903"/>
          <cell r="D12903"/>
          <cell r="E12903"/>
        </row>
        <row r="12904">
          <cell r="A12904"/>
          <cell r="B12904"/>
          <cell r="C12904"/>
          <cell r="D12904"/>
          <cell r="E12904"/>
        </row>
        <row r="12905">
          <cell r="A12905"/>
          <cell r="B12905"/>
          <cell r="C12905"/>
          <cell r="D12905"/>
          <cell r="E12905"/>
        </row>
        <row r="12906">
          <cell r="A12906"/>
          <cell r="B12906"/>
          <cell r="C12906"/>
          <cell r="D12906"/>
          <cell r="E12906"/>
        </row>
        <row r="12907">
          <cell r="A12907"/>
          <cell r="B12907"/>
          <cell r="C12907"/>
          <cell r="D12907"/>
          <cell r="E12907"/>
        </row>
        <row r="12908">
          <cell r="A12908"/>
          <cell r="B12908"/>
          <cell r="C12908"/>
          <cell r="D12908"/>
          <cell r="E12908"/>
        </row>
        <row r="12909">
          <cell r="A12909"/>
          <cell r="B12909"/>
          <cell r="C12909"/>
          <cell r="D12909"/>
          <cell r="E12909"/>
        </row>
        <row r="12910">
          <cell r="A12910"/>
          <cell r="B12910"/>
          <cell r="C12910"/>
          <cell r="D12910"/>
          <cell r="E12910"/>
        </row>
        <row r="12911">
          <cell r="A12911"/>
          <cell r="B12911"/>
          <cell r="C12911"/>
          <cell r="D12911"/>
          <cell r="E12911"/>
        </row>
        <row r="12912">
          <cell r="A12912"/>
          <cell r="B12912"/>
          <cell r="C12912"/>
          <cell r="D12912"/>
          <cell r="E12912"/>
        </row>
        <row r="12913">
          <cell r="A12913"/>
          <cell r="B12913"/>
          <cell r="C12913"/>
          <cell r="D12913"/>
          <cell r="E12913"/>
        </row>
        <row r="12914">
          <cell r="A12914"/>
          <cell r="B12914"/>
          <cell r="C12914"/>
          <cell r="D12914"/>
          <cell r="E12914"/>
        </row>
        <row r="12915">
          <cell r="A12915"/>
          <cell r="B12915"/>
          <cell r="C12915"/>
          <cell r="D12915"/>
          <cell r="E12915"/>
        </row>
        <row r="12916">
          <cell r="A12916"/>
          <cell r="B12916"/>
          <cell r="C12916"/>
          <cell r="D12916"/>
          <cell r="E12916"/>
        </row>
        <row r="12917">
          <cell r="A12917"/>
          <cell r="B12917"/>
          <cell r="C12917"/>
          <cell r="D12917"/>
          <cell r="E12917"/>
        </row>
        <row r="12918">
          <cell r="A12918"/>
          <cell r="B12918"/>
          <cell r="C12918"/>
          <cell r="D12918"/>
          <cell r="E12918"/>
        </row>
        <row r="12919">
          <cell r="A12919"/>
          <cell r="B12919"/>
          <cell r="C12919"/>
          <cell r="D12919"/>
          <cell r="E12919"/>
        </row>
        <row r="12920">
          <cell r="A12920"/>
          <cell r="B12920"/>
          <cell r="C12920"/>
          <cell r="D12920"/>
          <cell r="E12920"/>
        </row>
        <row r="12921">
          <cell r="A12921"/>
          <cell r="B12921"/>
          <cell r="C12921"/>
          <cell r="D12921"/>
          <cell r="E12921"/>
        </row>
        <row r="12922">
          <cell r="A12922"/>
          <cell r="B12922"/>
          <cell r="C12922"/>
          <cell r="D12922"/>
          <cell r="E12922"/>
        </row>
        <row r="12923">
          <cell r="A12923"/>
          <cell r="B12923"/>
          <cell r="C12923"/>
          <cell r="D12923"/>
          <cell r="E12923"/>
        </row>
        <row r="12924">
          <cell r="A12924"/>
          <cell r="B12924"/>
          <cell r="C12924"/>
          <cell r="D12924"/>
          <cell r="E12924"/>
        </row>
        <row r="12925">
          <cell r="A12925"/>
          <cell r="B12925"/>
          <cell r="C12925"/>
          <cell r="D12925"/>
          <cell r="E12925"/>
        </row>
        <row r="12926">
          <cell r="A12926"/>
          <cell r="B12926"/>
          <cell r="C12926"/>
          <cell r="D12926"/>
          <cell r="E12926"/>
        </row>
        <row r="12927">
          <cell r="A12927"/>
          <cell r="B12927"/>
          <cell r="C12927"/>
          <cell r="D12927"/>
          <cell r="E12927"/>
        </row>
        <row r="12928">
          <cell r="A12928"/>
          <cell r="B12928"/>
          <cell r="C12928"/>
          <cell r="D12928"/>
          <cell r="E12928"/>
        </row>
        <row r="12929">
          <cell r="A12929"/>
          <cell r="B12929"/>
          <cell r="C12929"/>
          <cell r="D12929"/>
          <cell r="E12929"/>
        </row>
        <row r="12930">
          <cell r="A12930"/>
          <cell r="B12930"/>
          <cell r="C12930"/>
          <cell r="D12930"/>
          <cell r="E12930"/>
        </row>
        <row r="12931">
          <cell r="A12931"/>
          <cell r="B12931"/>
          <cell r="C12931"/>
          <cell r="D12931"/>
          <cell r="E12931"/>
        </row>
        <row r="12932">
          <cell r="A12932"/>
          <cell r="B12932"/>
          <cell r="C12932"/>
          <cell r="D12932"/>
          <cell r="E12932"/>
        </row>
        <row r="12933">
          <cell r="A12933"/>
          <cell r="B12933"/>
          <cell r="C12933"/>
          <cell r="D12933"/>
          <cell r="E12933"/>
        </row>
        <row r="12934">
          <cell r="A12934"/>
          <cell r="B12934"/>
          <cell r="C12934"/>
          <cell r="D12934"/>
          <cell r="E12934"/>
        </row>
        <row r="12935">
          <cell r="A12935"/>
          <cell r="B12935"/>
          <cell r="C12935"/>
          <cell r="D12935"/>
          <cell r="E12935"/>
        </row>
        <row r="12936">
          <cell r="A12936"/>
          <cell r="B12936"/>
          <cell r="C12936"/>
          <cell r="D12936"/>
          <cell r="E12936"/>
        </row>
        <row r="12937">
          <cell r="A12937"/>
          <cell r="B12937"/>
          <cell r="C12937"/>
          <cell r="D12937"/>
          <cell r="E12937"/>
        </row>
        <row r="12938">
          <cell r="A12938"/>
          <cell r="B12938"/>
          <cell r="C12938"/>
          <cell r="D12938"/>
          <cell r="E12938"/>
        </row>
        <row r="12939">
          <cell r="A12939"/>
          <cell r="B12939"/>
          <cell r="C12939"/>
          <cell r="D12939"/>
          <cell r="E12939"/>
        </row>
        <row r="12940">
          <cell r="A12940"/>
          <cell r="B12940"/>
          <cell r="C12940"/>
          <cell r="D12940"/>
          <cell r="E12940"/>
        </row>
        <row r="12941">
          <cell r="A12941"/>
          <cell r="B12941"/>
          <cell r="C12941"/>
          <cell r="D12941"/>
          <cell r="E12941"/>
        </row>
        <row r="12942">
          <cell r="A12942"/>
          <cell r="B12942"/>
          <cell r="C12942"/>
          <cell r="D12942"/>
          <cell r="E12942"/>
        </row>
        <row r="12943">
          <cell r="A12943"/>
          <cell r="B12943"/>
          <cell r="C12943"/>
          <cell r="D12943"/>
          <cell r="E12943"/>
        </row>
        <row r="12944">
          <cell r="A12944"/>
          <cell r="B12944"/>
          <cell r="C12944"/>
          <cell r="D12944"/>
          <cell r="E12944"/>
        </row>
        <row r="12945">
          <cell r="A12945"/>
          <cell r="B12945"/>
          <cell r="C12945"/>
          <cell r="D12945"/>
          <cell r="E12945"/>
        </row>
        <row r="12946">
          <cell r="A12946"/>
          <cell r="B12946"/>
          <cell r="C12946"/>
          <cell r="D12946"/>
          <cell r="E12946"/>
        </row>
        <row r="12947">
          <cell r="A12947"/>
          <cell r="B12947"/>
          <cell r="C12947"/>
          <cell r="D12947"/>
          <cell r="E12947"/>
        </row>
        <row r="12948">
          <cell r="A12948"/>
          <cell r="B12948"/>
          <cell r="C12948"/>
          <cell r="D12948"/>
          <cell r="E12948"/>
        </row>
        <row r="12949">
          <cell r="A12949"/>
          <cell r="B12949"/>
          <cell r="C12949"/>
          <cell r="D12949"/>
          <cell r="E12949"/>
        </row>
        <row r="12950">
          <cell r="A12950"/>
          <cell r="B12950"/>
          <cell r="C12950"/>
          <cell r="D12950"/>
          <cell r="E12950"/>
        </row>
        <row r="12951">
          <cell r="A12951"/>
          <cell r="B12951"/>
          <cell r="C12951"/>
          <cell r="D12951"/>
          <cell r="E12951"/>
        </row>
        <row r="12952">
          <cell r="A12952"/>
          <cell r="B12952"/>
          <cell r="C12952"/>
          <cell r="D12952"/>
          <cell r="E12952"/>
        </row>
        <row r="12953">
          <cell r="A12953"/>
          <cell r="B12953"/>
          <cell r="C12953"/>
          <cell r="D12953"/>
          <cell r="E12953"/>
        </row>
        <row r="12954">
          <cell r="A12954"/>
          <cell r="B12954"/>
          <cell r="C12954"/>
          <cell r="D12954"/>
          <cell r="E12954"/>
        </row>
        <row r="12955">
          <cell r="A12955"/>
          <cell r="B12955"/>
          <cell r="C12955"/>
          <cell r="D12955"/>
          <cell r="E12955"/>
        </row>
        <row r="12956">
          <cell r="A12956"/>
          <cell r="B12956"/>
          <cell r="C12956"/>
          <cell r="D12956"/>
          <cell r="E12956"/>
        </row>
        <row r="12957">
          <cell r="A12957"/>
          <cell r="B12957"/>
          <cell r="C12957"/>
          <cell r="D12957"/>
          <cell r="E12957"/>
        </row>
        <row r="12958">
          <cell r="A12958"/>
          <cell r="B12958"/>
          <cell r="C12958"/>
          <cell r="D12958"/>
          <cell r="E12958"/>
        </row>
        <row r="12959">
          <cell r="A12959"/>
          <cell r="B12959"/>
          <cell r="C12959"/>
          <cell r="D12959"/>
          <cell r="E12959"/>
        </row>
        <row r="12960">
          <cell r="A12960"/>
          <cell r="B12960"/>
          <cell r="C12960"/>
          <cell r="D12960"/>
          <cell r="E12960"/>
        </row>
        <row r="12961">
          <cell r="A12961"/>
          <cell r="B12961"/>
          <cell r="C12961"/>
          <cell r="D12961"/>
          <cell r="E12961"/>
        </row>
        <row r="12962">
          <cell r="A12962"/>
          <cell r="B12962"/>
          <cell r="C12962"/>
          <cell r="D12962"/>
          <cell r="E12962"/>
        </row>
        <row r="12963">
          <cell r="A12963"/>
          <cell r="B12963"/>
          <cell r="C12963"/>
          <cell r="D12963"/>
          <cell r="E12963"/>
        </row>
        <row r="12964">
          <cell r="A12964"/>
          <cell r="B12964"/>
          <cell r="C12964"/>
          <cell r="D12964"/>
          <cell r="E12964"/>
        </row>
        <row r="12965">
          <cell r="A12965"/>
          <cell r="B12965"/>
          <cell r="C12965"/>
          <cell r="D12965"/>
          <cell r="E12965"/>
        </row>
        <row r="12966">
          <cell r="A12966"/>
          <cell r="B12966"/>
          <cell r="C12966"/>
          <cell r="D12966"/>
          <cell r="E12966"/>
        </row>
        <row r="12967">
          <cell r="A12967"/>
          <cell r="B12967"/>
          <cell r="C12967"/>
          <cell r="D12967"/>
          <cell r="E12967"/>
        </row>
        <row r="12968">
          <cell r="A12968"/>
          <cell r="B12968"/>
          <cell r="C12968"/>
          <cell r="D12968"/>
          <cell r="E12968"/>
        </row>
        <row r="12969">
          <cell r="A12969"/>
          <cell r="B12969"/>
          <cell r="C12969"/>
          <cell r="D12969"/>
          <cell r="E12969"/>
        </row>
        <row r="12970">
          <cell r="A12970"/>
          <cell r="B12970"/>
          <cell r="C12970"/>
          <cell r="D12970"/>
          <cell r="E12970"/>
        </row>
        <row r="12971">
          <cell r="A12971"/>
          <cell r="B12971"/>
          <cell r="C12971"/>
          <cell r="D12971"/>
          <cell r="E12971"/>
        </row>
        <row r="12972">
          <cell r="A12972"/>
          <cell r="B12972"/>
          <cell r="C12972"/>
          <cell r="D12972"/>
          <cell r="E12972"/>
        </row>
        <row r="12973">
          <cell r="A12973"/>
          <cell r="B12973"/>
          <cell r="C12973"/>
          <cell r="D12973"/>
          <cell r="E12973"/>
        </row>
        <row r="12974">
          <cell r="A12974"/>
          <cell r="B12974"/>
          <cell r="C12974"/>
          <cell r="D12974"/>
          <cell r="E12974"/>
        </row>
        <row r="12975">
          <cell r="A12975"/>
          <cell r="B12975"/>
          <cell r="C12975"/>
          <cell r="D12975"/>
          <cell r="E12975"/>
        </row>
        <row r="12976">
          <cell r="A12976"/>
          <cell r="B12976"/>
          <cell r="C12976"/>
          <cell r="D12976"/>
          <cell r="E12976"/>
        </row>
        <row r="12977">
          <cell r="A12977"/>
          <cell r="B12977"/>
          <cell r="C12977"/>
          <cell r="D12977"/>
          <cell r="E12977"/>
        </row>
        <row r="12978">
          <cell r="A12978"/>
          <cell r="B12978"/>
          <cell r="C12978"/>
          <cell r="D12978"/>
          <cell r="E12978"/>
        </row>
        <row r="12979">
          <cell r="A12979"/>
          <cell r="B12979"/>
          <cell r="C12979"/>
          <cell r="D12979"/>
          <cell r="E12979"/>
        </row>
        <row r="12980">
          <cell r="A12980"/>
          <cell r="B12980"/>
          <cell r="C12980"/>
          <cell r="D12980"/>
          <cell r="E12980"/>
        </row>
        <row r="12981">
          <cell r="A12981"/>
          <cell r="B12981"/>
          <cell r="C12981"/>
          <cell r="D12981"/>
          <cell r="E12981"/>
        </row>
        <row r="12982">
          <cell r="A12982"/>
          <cell r="B12982"/>
          <cell r="C12982"/>
          <cell r="D12982"/>
          <cell r="E12982"/>
        </row>
        <row r="12983">
          <cell r="A12983"/>
          <cell r="B12983"/>
          <cell r="C12983"/>
          <cell r="D12983"/>
          <cell r="E12983"/>
        </row>
        <row r="12984">
          <cell r="A12984"/>
          <cell r="B12984"/>
          <cell r="C12984"/>
          <cell r="D12984"/>
          <cell r="E12984"/>
        </row>
        <row r="12985">
          <cell r="A12985"/>
          <cell r="B12985"/>
          <cell r="C12985"/>
          <cell r="D12985"/>
          <cell r="E12985"/>
        </row>
        <row r="12986">
          <cell r="A12986"/>
          <cell r="B12986"/>
          <cell r="C12986"/>
          <cell r="D12986"/>
          <cell r="E12986"/>
        </row>
        <row r="12987">
          <cell r="A12987"/>
          <cell r="B12987"/>
          <cell r="C12987"/>
          <cell r="D12987"/>
          <cell r="E12987"/>
        </row>
        <row r="12988">
          <cell r="A12988"/>
          <cell r="B12988"/>
          <cell r="C12988"/>
          <cell r="D12988"/>
          <cell r="E12988"/>
        </row>
        <row r="12989">
          <cell r="A12989"/>
          <cell r="B12989"/>
          <cell r="C12989"/>
          <cell r="D12989"/>
          <cell r="E12989"/>
        </row>
        <row r="12990">
          <cell r="A12990"/>
          <cell r="B12990"/>
          <cell r="C12990"/>
          <cell r="D12990"/>
          <cell r="E12990"/>
        </row>
        <row r="12991">
          <cell r="A12991"/>
          <cell r="B12991"/>
          <cell r="C12991"/>
          <cell r="D12991"/>
          <cell r="E12991"/>
        </row>
        <row r="12992">
          <cell r="A12992"/>
          <cell r="B12992"/>
          <cell r="C12992"/>
          <cell r="D12992"/>
          <cell r="E12992"/>
        </row>
        <row r="12993">
          <cell r="A12993"/>
          <cell r="B12993"/>
          <cell r="C12993"/>
          <cell r="D12993"/>
          <cell r="E12993"/>
        </row>
        <row r="12994">
          <cell r="A12994"/>
          <cell r="B12994"/>
          <cell r="C12994"/>
          <cell r="D12994"/>
          <cell r="E12994"/>
        </row>
        <row r="12995">
          <cell r="A12995"/>
          <cell r="B12995"/>
          <cell r="C12995"/>
          <cell r="D12995"/>
          <cell r="E12995"/>
        </row>
        <row r="12996">
          <cell r="A12996"/>
          <cell r="B12996"/>
          <cell r="C12996"/>
          <cell r="D12996"/>
          <cell r="E12996"/>
        </row>
        <row r="12997">
          <cell r="A12997"/>
          <cell r="B12997"/>
          <cell r="C12997"/>
          <cell r="D12997"/>
          <cell r="E12997"/>
        </row>
        <row r="12998">
          <cell r="A12998"/>
          <cell r="B12998"/>
          <cell r="C12998"/>
          <cell r="D12998"/>
          <cell r="E12998"/>
        </row>
        <row r="12999">
          <cell r="A12999"/>
          <cell r="B12999"/>
          <cell r="C12999"/>
          <cell r="D12999"/>
          <cell r="E12999"/>
        </row>
        <row r="13000">
          <cell r="A13000"/>
          <cell r="B13000"/>
          <cell r="C13000"/>
          <cell r="D13000"/>
          <cell r="E13000"/>
        </row>
        <row r="13001">
          <cell r="A13001"/>
          <cell r="B13001"/>
          <cell r="C13001"/>
          <cell r="D13001"/>
          <cell r="E13001"/>
        </row>
        <row r="13002">
          <cell r="A13002"/>
          <cell r="B13002"/>
          <cell r="C13002"/>
          <cell r="D13002"/>
          <cell r="E13002"/>
        </row>
        <row r="13003">
          <cell r="A13003"/>
          <cell r="B13003"/>
          <cell r="C13003"/>
          <cell r="D13003"/>
          <cell r="E13003"/>
        </row>
        <row r="13004">
          <cell r="A13004"/>
          <cell r="B13004"/>
          <cell r="C13004"/>
          <cell r="D13004"/>
          <cell r="E13004"/>
        </row>
        <row r="13005">
          <cell r="A13005"/>
          <cell r="B13005"/>
          <cell r="C13005"/>
          <cell r="D13005"/>
          <cell r="E13005"/>
        </row>
        <row r="13006">
          <cell r="A13006"/>
          <cell r="B13006"/>
          <cell r="C13006"/>
          <cell r="D13006"/>
          <cell r="E13006"/>
        </row>
        <row r="13007">
          <cell r="A13007"/>
          <cell r="B13007"/>
          <cell r="C13007"/>
          <cell r="D13007"/>
          <cell r="E13007"/>
        </row>
        <row r="13008">
          <cell r="A13008"/>
          <cell r="B13008"/>
          <cell r="C13008"/>
          <cell r="D13008"/>
          <cell r="E13008"/>
        </row>
        <row r="13009">
          <cell r="A13009"/>
          <cell r="B13009"/>
          <cell r="C13009"/>
          <cell r="D13009"/>
          <cell r="E13009"/>
        </row>
        <row r="13010">
          <cell r="A13010"/>
          <cell r="B13010"/>
          <cell r="C13010"/>
          <cell r="D13010"/>
          <cell r="E13010"/>
        </row>
        <row r="13011">
          <cell r="A13011"/>
          <cell r="B13011"/>
          <cell r="C13011"/>
          <cell r="D13011"/>
          <cell r="E13011"/>
        </row>
        <row r="13012">
          <cell r="A13012"/>
          <cell r="B13012"/>
          <cell r="C13012"/>
          <cell r="D13012"/>
          <cell r="E13012"/>
        </row>
        <row r="13013">
          <cell r="A13013"/>
          <cell r="B13013"/>
          <cell r="C13013"/>
          <cell r="D13013"/>
          <cell r="E13013"/>
        </row>
        <row r="13014">
          <cell r="A13014"/>
          <cell r="B13014"/>
          <cell r="C13014"/>
          <cell r="D13014"/>
          <cell r="E13014"/>
        </row>
        <row r="13015">
          <cell r="A13015"/>
          <cell r="B13015"/>
          <cell r="C13015"/>
          <cell r="D13015"/>
          <cell r="E13015"/>
        </row>
        <row r="13016">
          <cell r="A13016"/>
          <cell r="B13016"/>
          <cell r="C13016"/>
          <cell r="D13016"/>
          <cell r="E13016"/>
        </row>
        <row r="13017">
          <cell r="A13017"/>
          <cell r="B13017"/>
          <cell r="C13017"/>
          <cell r="D13017"/>
          <cell r="E13017"/>
        </row>
        <row r="13018">
          <cell r="A13018"/>
          <cell r="B13018"/>
          <cell r="C13018"/>
          <cell r="D13018"/>
          <cell r="E13018"/>
        </row>
        <row r="13019">
          <cell r="A13019"/>
          <cell r="B13019"/>
          <cell r="C13019"/>
          <cell r="D13019"/>
          <cell r="E13019"/>
        </row>
        <row r="13020">
          <cell r="A13020"/>
          <cell r="B13020"/>
          <cell r="C13020"/>
          <cell r="D13020"/>
          <cell r="E13020"/>
        </row>
        <row r="13021">
          <cell r="A13021"/>
          <cell r="B13021"/>
          <cell r="C13021"/>
          <cell r="D13021"/>
          <cell r="E13021"/>
        </row>
        <row r="13022">
          <cell r="A13022"/>
          <cell r="B13022"/>
          <cell r="C13022"/>
          <cell r="D13022"/>
          <cell r="E13022"/>
        </row>
        <row r="13023">
          <cell r="A13023"/>
          <cell r="B13023"/>
          <cell r="C13023"/>
          <cell r="D13023"/>
          <cell r="E13023"/>
        </row>
        <row r="13024">
          <cell r="A13024"/>
          <cell r="B13024"/>
          <cell r="C13024"/>
          <cell r="D13024"/>
          <cell r="E13024"/>
        </row>
        <row r="13025">
          <cell r="A13025"/>
          <cell r="B13025"/>
          <cell r="C13025"/>
          <cell r="D13025"/>
          <cell r="E13025"/>
        </row>
        <row r="13026">
          <cell r="A13026"/>
          <cell r="B13026"/>
          <cell r="C13026"/>
          <cell r="D13026"/>
          <cell r="E13026"/>
        </row>
        <row r="13027">
          <cell r="A13027"/>
          <cell r="B13027"/>
          <cell r="C13027"/>
          <cell r="D13027"/>
          <cell r="E13027"/>
        </row>
        <row r="13028">
          <cell r="A13028"/>
          <cell r="B13028"/>
          <cell r="C13028"/>
          <cell r="D13028"/>
          <cell r="E13028"/>
        </row>
        <row r="13029">
          <cell r="A13029"/>
          <cell r="B13029"/>
          <cell r="C13029"/>
          <cell r="D13029"/>
          <cell r="E13029"/>
        </row>
        <row r="13030">
          <cell r="A13030"/>
          <cell r="B13030"/>
          <cell r="C13030"/>
          <cell r="D13030"/>
          <cell r="E13030"/>
        </row>
        <row r="13031">
          <cell r="A13031"/>
          <cell r="B13031"/>
          <cell r="C13031"/>
          <cell r="D13031"/>
          <cell r="E13031"/>
        </row>
        <row r="13032">
          <cell r="A13032"/>
          <cell r="B13032"/>
          <cell r="C13032"/>
          <cell r="D13032"/>
          <cell r="E13032"/>
        </row>
        <row r="13033">
          <cell r="A13033"/>
          <cell r="B13033"/>
          <cell r="C13033"/>
          <cell r="D13033"/>
          <cell r="E13033"/>
        </row>
        <row r="13034">
          <cell r="A13034"/>
          <cell r="B13034"/>
          <cell r="C13034"/>
          <cell r="D13034"/>
          <cell r="E13034"/>
        </row>
        <row r="13035">
          <cell r="A13035"/>
          <cell r="B13035"/>
          <cell r="C13035"/>
          <cell r="D13035"/>
          <cell r="E13035"/>
        </row>
        <row r="13036">
          <cell r="A13036"/>
          <cell r="B13036"/>
          <cell r="C13036"/>
          <cell r="D13036"/>
          <cell r="E13036"/>
        </row>
        <row r="13037">
          <cell r="A13037"/>
          <cell r="B13037"/>
          <cell r="C13037"/>
          <cell r="D13037"/>
          <cell r="E13037"/>
        </row>
        <row r="13038">
          <cell r="A13038"/>
          <cell r="B13038"/>
          <cell r="C13038"/>
          <cell r="D13038"/>
          <cell r="E13038"/>
        </row>
        <row r="13039">
          <cell r="A13039"/>
          <cell r="B13039"/>
          <cell r="C13039"/>
          <cell r="D13039"/>
          <cell r="E13039"/>
        </row>
        <row r="13040">
          <cell r="A13040"/>
          <cell r="B13040"/>
          <cell r="C13040"/>
          <cell r="D13040"/>
          <cell r="E13040"/>
        </row>
        <row r="13041">
          <cell r="A13041"/>
          <cell r="B13041"/>
          <cell r="C13041"/>
          <cell r="D13041"/>
          <cell r="E13041"/>
        </row>
        <row r="13042">
          <cell r="A13042"/>
          <cell r="B13042"/>
          <cell r="C13042"/>
          <cell r="D13042"/>
          <cell r="E13042"/>
        </row>
        <row r="13043">
          <cell r="A13043"/>
          <cell r="B13043"/>
          <cell r="C13043"/>
          <cell r="D13043"/>
          <cell r="E13043"/>
        </row>
        <row r="13044">
          <cell r="A13044"/>
          <cell r="B13044"/>
          <cell r="C13044"/>
          <cell r="D13044"/>
          <cell r="E13044"/>
        </row>
        <row r="13045">
          <cell r="A13045"/>
          <cell r="B13045"/>
          <cell r="C13045"/>
          <cell r="D13045"/>
          <cell r="E13045"/>
        </row>
        <row r="13046">
          <cell r="A13046"/>
          <cell r="B13046"/>
          <cell r="C13046"/>
          <cell r="D13046"/>
          <cell r="E13046"/>
        </row>
        <row r="13047">
          <cell r="A13047"/>
          <cell r="B13047"/>
          <cell r="C13047"/>
          <cell r="D13047"/>
          <cell r="E13047"/>
        </row>
        <row r="13048">
          <cell r="A13048"/>
          <cell r="B13048"/>
          <cell r="C13048"/>
          <cell r="D13048"/>
          <cell r="E13048"/>
        </row>
        <row r="13049">
          <cell r="A13049"/>
          <cell r="B13049"/>
          <cell r="C13049"/>
          <cell r="D13049"/>
          <cell r="E13049"/>
        </row>
        <row r="13050">
          <cell r="A13050"/>
          <cell r="B13050"/>
          <cell r="C13050"/>
          <cell r="D13050"/>
          <cell r="E13050"/>
        </row>
        <row r="13051">
          <cell r="A13051"/>
          <cell r="B13051"/>
          <cell r="C13051"/>
          <cell r="D13051"/>
          <cell r="E13051"/>
        </row>
        <row r="13052">
          <cell r="A13052"/>
          <cell r="B13052"/>
          <cell r="C13052"/>
          <cell r="D13052"/>
          <cell r="E13052"/>
        </row>
        <row r="13053">
          <cell r="A13053"/>
          <cell r="B13053"/>
          <cell r="C13053"/>
          <cell r="D13053"/>
          <cell r="E13053"/>
        </row>
        <row r="13054">
          <cell r="A13054"/>
          <cell r="B13054"/>
          <cell r="C13054"/>
          <cell r="D13054"/>
          <cell r="E13054"/>
        </row>
        <row r="13055">
          <cell r="A13055"/>
          <cell r="B13055"/>
          <cell r="C13055"/>
          <cell r="D13055"/>
          <cell r="E13055"/>
        </row>
        <row r="13056">
          <cell r="A13056"/>
          <cell r="B13056"/>
          <cell r="C13056"/>
          <cell r="D13056"/>
          <cell r="E13056"/>
        </row>
        <row r="13057">
          <cell r="A13057"/>
          <cell r="B13057"/>
          <cell r="C13057"/>
          <cell r="D13057"/>
          <cell r="E13057"/>
        </row>
        <row r="13058">
          <cell r="A13058"/>
          <cell r="B13058"/>
          <cell r="C13058"/>
          <cell r="D13058"/>
          <cell r="E13058"/>
        </row>
        <row r="13059">
          <cell r="A13059"/>
          <cell r="B13059"/>
          <cell r="C13059"/>
          <cell r="D13059"/>
          <cell r="E13059"/>
        </row>
        <row r="13060">
          <cell r="A13060"/>
          <cell r="B13060"/>
          <cell r="C13060"/>
          <cell r="D13060"/>
          <cell r="E13060"/>
        </row>
        <row r="13061">
          <cell r="A13061"/>
          <cell r="B13061"/>
          <cell r="C13061"/>
          <cell r="D13061"/>
          <cell r="E13061"/>
        </row>
        <row r="13062">
          <cell r="A13062"/>
          <cell r="B13062"/>
          <cell r="C13062"/>
          <cell r="D13062"/>
          <cell r="E13062"/>
        </row>
        <row r="13063">
          <cell r="A13063"/>
          <cell r="B13063"/>
          <cell r="C13063"/>
          <cell r="D13063"/>
          <cell r="E13063"/>
        </row>
        <row r="13064">
          <cell r="A13064"/>
          <cell r="B13064"/>
          <cell r="C13064"/>
          <cell r="D13064"/>
          <cell r="E13064"/>
        </row>
        <row r="13065">
          <cell r="A13065"/>
          <cell r="B13065"/>
          <cell r="C13065"/>
          <cell r="D13065"/>
          <cell r="E13065"/>
        </row>
        <row r="13066">
          <cell r="A13066"/>
          <cell r="B13066"/>
          <cell r="C13066"/>
          <cell r="D13066"/>
          <cell r="E13066"/>
        </row>
        <row r="13067">
          <cell r="A13067"/>
          <cell r="B13067"/>
          <cell r="C13067"/>
          <cell r="D13067"/>
          <cell r="E13067"/>
        </row>
        <row r="13068">
          <cell r="A13068"/>
          <cell r="B13068"/>
          <cell r="C13068"/>
          <cell r="D13068"/>
          <cell r="E13068"/>
        </row>
        <row r="13069">
          <cell r="A13069"/>
          <cell r="B13069"/>
          <cell r="C13069"/>
          <cell r="D13069"/>
          <cell r="E13069"/>
        </row>
        <row r="13070">
          <cell r="A13070"/>
          <cell r="B13070"/>
          <cell r="C13070"/>
          <cell r="D13070"/>
          <cell r="E13070"/>
        </row>
        <row r="13071">
          <cell r="A13071"/>
          <cell r="B13071"/>
          <cell r="C13071"/>
          <cell r="D13071"/>
          <cell r="E13071"/>
        </row>
        <row r="13072">
          <cell r="A13072"/>
          <cell r="B13072"/>
          <cell r="C13072"/>
          <cell r="D13072"/>
          <cell r="E13072"/>
        </row>
        <row r="13073">
          <cell r="A13073"/>
          <cell r="B13073"/>
          <cell r="C13073"/>
          <cell r="D13073"/>
          <cell r="E13073"/>
        </row>
        <row r="13074">
          <cell r="A13074"/>
          <cell r="B13074"/>
          <cell r="C13074"/>
          <cell r="D13074"/>
          <cell r="E13074"/>
        </row>
        <row r="13075">
          <cell r="A13075"/>
          <cell r="B13075"/>
          <cell r="C13075"/>
          <cell r="D13075"/>
          <cell r="E13075"/>
        </row>
        <row r="13076">
          <cell r="A13076"/>
          <cell r="B13076"/>
          <cell r="C13076"/>
          <cell r="D13076"/>
          <cell r="E13076"/>
        </row>
        <row r="13077">
          <cell r="A13077"/>
          <cell r="B13077"/>
          <cell r="C13077"/>
          <cell r="D13077"/>
          <cell r="E13077"/>
        </row>
        <row r="13078">
          <cell r="A13078"/>
          <cell r="B13078"/>
          <cell r="C13078"/>
          <cell r="D13078"/>
          <cell r="E13078"/>
        </row>
        <row r="13079">
          <cell r="A13079"/>
          <cell r="B13079"/>
          <cell r="C13079"/>
          <cell r="D13079"/>
          <cell r="E13079"/>
        </row>
        <row r="13080">
          <cell r="A13080"/>
          <cell r="B13080"/>
          <cell r="C13080"/>
          <cell r="D13080"/>
          <cell r="E13080"/>
        </row>
        <row r="13081">
          <cell r="A13081"/>
          <cell r="B13081"/>
          <cell r="C13081"/>
          <cell r="D13081"/>
          <cell r="E13081"/>
        </row>
        <row r="13082">
          <cell r="A13082"/>
          <cell r="B13082"/>
          <cell r="C13082"/>
          <cell r="D13082"/>
          <cell r="E13082"/>
        </row>
        <row r="13083">
          <cell r="A13083"/>
          <cell r="B13083"/>
          <cell r="C13083"/>
          <cell r="D13083"/>
          <cell r="E13083"/>
        </row>
        <row r="13084">
          <cell r="A13084"/>
          <cell r="B13084"/>
          <cell r="C13084"/>
          <cell r="D13084"/>
          <cell r="E13084"/>
        </row>
        <row r="13085">
          <cell r="A13085"/>
          <cell r="B13085"/>
          <cell r="C13085"/>
          <cell r="D13085"/>
          <cell r="E13085"/>
        </row>
        <row r="13086">
          <cell r="A13086"/>
          <cell r="B13086"/>
          <cell r="C13086"/>
          <cell r="D13086"/>
          <cell r="E13086"/>
        </row>
        <row r="13087">
          <cell r="A13087"/>
          <cell r="B13087"/>
          <cell r="C13087"/>
          <cell r="D13087"/>
          <cell r="E13087"/>
        </row>
        <row r="13088">
          <cell r="A13088"/>
          <cell r="B13088"/>
          <cell r="C13088"/>
          <cell r="D13088"/>
          <cell r="E13088"/>
        </row>
        <row r="13089">
          <cell r="A13089"/>
          <cell r="B13089"/>
          <cell r="C13089"/>
          <cell r="D13089"/>
          <cell r="E13089"/>
        </row>
        <row r="13090">
          <cell r="A13090"/>
          <cell r="B13090"/>
          <cell r="C13090"/>
          <cell r="D13090"/>
          <cell r="E13090"/>
        </row>
        <row r="13091">
          <cell r="A13091"/>
          <cell r="B13091"/>
          <cell r="C13091"/>
          <cell r="D13091"/>
          <cell r="E13091"/>
        </row>
        <row r="13092">
          <cell r="A13092"/>
          <cell r="B13092"/>
          <cell r="C13092"/>
          <cell r="D13092"/>
          <cell r="E13092"/>
        </row>
        <row r="13093">
          <cell r="A13093"/>
          <cell r="B13093"/>
          <cell r="C13093"/>
          <cell r="D13093"/>
          <cell r="E13093"/>
        </row>
        <row r="13094">
          <cell r="A13094"/>
          <cell r="B13094"/>
          <cell r="C13094"/>
          <cell r="D13094"/>
          <cell r="E13094"/>
        </row>
        <row r="13095">
          <cell r="A13095"/>
          <cell r="B13095"/>
          <cell r="C13095"/>
          <cell r="D13095"/>
          <cell r="E13095"/>
        </row>
        <row r="13096">
          <cell r="A13096"/>
          <cell r="B13096"/>
          <cell r="C13096"/>
          <cell r="D13096"/>
          <cell r="E13096"/>
        </row>
        <row r="13097">
          <cell r="A13097"/>
          <cell r="B13097"/>
          <cell r="C13097"/>
          <cell r="D13097"/>
          <cell r="E13097"/>
        </row>
        <row r="13098">
          <cell r="A13098"/>
          <cell r="B13098"/>
          <cell r="C13098"/>
          <cell r="D13098"/>
          <cell r="E13098"/>
        </row>
        <row r="13099">
          <cell r="A13099"/>
          <cell r="B13099"/>
          <cell r="C13099"/>
          <cell r="D13099"/>
          <cell r="E13099"/>
        </row>
        <row r="13100">
          <cell r="A13100"/>
          <cell r="B13100"/>
          <cell r="C13100"/>
          <cell r="D13100"/>
          <cell r="E13100"/>
        </row>
        <row r="13101">
          <cell r="A13101"/>
          <cell r="B13101"/>
          <cell r="C13101"/>
          <cell r="D13101"/>
          <cell r="E13101"/>
        </row>
        <row r="13102">
          <cell r="A13102"/>
          <cell r="B13102"/>
          <cell r="C13102"/>
          <cell r="D13102"/>
          <cell r="E13102"/>
        </row>
        <row r="13103">
          <cell r="A13103"/>
          <cell r="B13103"/>
          <cell r="C13103"/>
          <cell r="D13103"/>
          <cell r="E13103"/>
        </row>
        <row r="13104">
          <cell r="A13104"/>
          <cell r="B13104"/>
          <cell r="C13104"/>
          <cell r="D13104"/>
          <cell r="E13104"/>
        </row>
        <row r="13105">
          <cell r="A13105"/>
          <cell r="B13105"/>
          <cell r="C13105"/>
          <cell r="D13105"/>
          <cell r="E13105"/>
        </row>
        <row r="13106">
          <cell r="A13106"/>
          <cell r="B13106"/>
          <cell r="C13106"/>
          <cell r="D13106"/>
          <cell r="E13106"/>
        </row>
        <row r="13107">
          <cell r="A13107"/>
          <cell r="B13107"/>
          <cell r="C13107"/>
          <cell r="D13107"/>
          <cell r="E13107"/>
        </row>
        <row r="13108">
          <cell r="A13108"/>
          <cell r="B13108"/>
          <cell r="C13108"/>
          <cell r="D13108"/>
          <cell r="E13108"/>
        </row>
        <row r="13109">
          <cell r="A13109"/>
          <cell r="B13109"/>
          <cell r="C13109"/>
          <cell r="D13109"/>
          <cell r="E13109"/>
        </row>
        <row r="13110">
          <cell r="A13110"/>
          <cell r="B13110"/>
          <cell r="C13110"/>
          <cell r="D13110"/>
          <cell r="E13110"/>
        </row>
        <row r="13111">
          <cell r="A13111"/>
          <cell r="B13111"/>
          <cell r="C13111"/>
          <cell r="D13111"/>
          <cell r="E13111"/>
        </row>
        <row r="13112">
          <cell r="A13112"/>
          <cell r="B13112"/>
          <cell r="C13112"/>
          <cell r="D13112"/>
          <cell r="E13112"/>
        </row>
        <row r="13113">
          <cell r="A13113"/>
          <cell r="B13113"/>
          <cell r="C13113"/>
          <cell r="D13113"/>
          <cell r="E13113"/>
        </row>
        <row r="13114">
          <cell r="A13114"/>
          <cell r="B13114"/>
          <cell r="C13114"/>
          <cell r="D13114"/>
          <cell r="E13114"/>
        </row>
        <row r="13115">
          <cell r="A13115"/>
          <cell r="B13115"/>
          <cell r="C13115"/>
          <cell r="D13115"/>
          <cell r="E13115"/>
        </row>
        <row r="13116">
          <cell r="A13116"/>
          <cell r="B13116"/>
          <cell r="C13116"/>
          <cell r="D13116"/>
          <cell r="E13116"/>
        </row>
        <row r="13117">
          <cell r="A13117"/>
          <cell r="B13117"/>
          <cell r="C13117"/>
          <cell r="D13117"/>
          <cell r="E13117"/>
        </row>
        <row r="13118">
          <cell r="A13118"/>
          <cell r="B13118"/>
          <cell r="C13118"/>
          <cell r="D13118"/>
          <cell r="E13118"/>
        </row>
        <row r="13119">
          <cell r="A13119"/>
          <cell r="B13119"/>
          <cell r="C13119"/>
          <cell r="D13119"/>
          <cell r="E13119"/>
        </row>
        <row r="13120">
          <cell r="A13120"/>
          <cell r="B13120"/>
          <cell r="C13120"/>
          <cell r="D13120"/>
          <cell r="E13120"/>
        </row>
        <row r="13121">
          <cell r="A13121"/>
          <cell r="B13121"/>
          <cell r="C13121"/>
          <cell r="D13121"/>
          <cell r="E13121"/>
        </row>
        <row r="13122">
          <cell r="A13122"/>
          <cell r="B13122"/>
          <cell r="C13122"/>
          <cell r="D13122"/>
          <cell r="E13122"/>
        </row>
        <row r="13123">
          <cell r="A13123"/>
          <cell r="B13123"/>
          <cell r="C13123"/>
          <cell r="D13123"/>
          <cell r="E13123"/>
        </row>
        <row r="13124">
          <cell r="A13124"/>
          <cell r="B13124"/>
          <cell r="C13124"/>
          <cell r="D13124"/>
          <cell r="E13124"/>
        </row>
        <row r="13125">
          <cell r="A13125"/>
          <cell r="B13125"/>
          <cell r="C13125"/>
          <cell r="D13125"/>
          <cell r="E13125"/>
        </row>
        <row r="13126">
          <cell r="A13126"/>
          <cell r="B13126"/>
          <cell r="C13126"/>
          <cell r="D13126"/>
          <cell r="E13126"/>
        </row>
        <row r="13127">
          <cell r="A13127"/>
          <cell r="B13127"/>
          <cell r="C13127"/>
          <cell r="D13127"/>
          <cell r="E13127"/>
        </row>
        <row r="13128">
          <cell r="A13128"/>
          <cell r="B13128"/>
          <cell r="C13128"/>
          <cell r="D13128"/>
          <cell r="E13128"/>
        </row>
        <row r="13129">
          <cell r="A13129"/>
          <cell r="B13129"/>
          <cell r="C13129"/>
          <cell r="D13129"/>
          <cell r="E13129"/>
        </row>
        <row r="13130">
          <cell r="A13130"/>
          <cell r="B13130"/>
          <cell r="C13130"/>
          <cell r="D13130"/>
          <cell r="E13130"/>
        </row>
        <row r="13131">
          <cell r="A13131"/>
          <cell r="B13131"/>
          <cell r="C13131"/>
          <cell r="D13131"/>
          <cell r="E13131"/>
        </row>
        <row r="13132">
          <cell r="A13132"/>
          <cell r="B13132"/>
          <cell r="C13132"/>
          <cell r="D13132"/>
          <cell r="E13132"/>
        </row>
        <row r="13133">
          <cell r="A13133"/>
          <cell r="B13133"/>
          <cell r="C13133"/>
          <cell r="D13133"/>
          <cell r="E13133"/>
        </row>
        <row r="13134">
          <cell r="A13134"/>
          <cell r="B13134"/>
          <cell r="C13134"/>
          <cell r="D13134"/>
          <cell r="E13134"/>
        </row>
        <row r="13135">
          <cell r="A13135"/>
          <cell r="B13135"/>
          <cell r="C13135"/>
          <cell r="D13135"/>
          <cell r="E13135"/>
        </row>
        <row r="13136">
          <cell r="A13136"/>
          <cell r="B13136"/>
          <cell r="C13136"/>
          <cell r="D13136"/>
          <cell r="E13136"/>
        </row>
        <row r="13137">
          <cell r="A13137"/>
          <cell r="B13137"/>
          <cell r="C13137"/>
          <cell r="D13137"/>
          <cell r="E13137"/>
        </row>
        <row r="13138">
          <cell r="A13138"/>
          <cell r="B13138"/>
          <cell r="C13138"/>
          <cell r="D13138"/>
          <cell r="E13138"/>
        </row>
        <row r="13139">
          <cell r="A13139"/>
          <cell r="B13139"/>
          <cell r="C13139"/>
          <cell r="D13139"/>
          <cell r="E13139"/>
        </row>
        <row r="13140">
          <cell r="A13140"/>
          <cell r="B13140"/>
          <cell r="C13140"/>
          <cell r="D13140"/>
          <cell r="E13140"/>
        </row>
        <row r="13141">
          <cell r="A13141"/>
          <cell r="B13141"/>
          <cell r="C13141"/>
          <cell r="D13141"/>
          <cell r="E13141"/>
        </row>
        <row r="13142">
          <cell r="A13142"/>
          <cell r="B13142"/>
          <cell r="C13142"/>
          <cell r="D13142"/>
          <cell r="E13142"/>
        </row>
        <row r="13143">
          <cell r="A13143"/>
          <cell r="B13143"/>
          <cell r="C13143"/>
          <cell r="D13143"/>
          <cell r="E13143"/>
        </row>
        <row r="13144">
          <cell r="A13144"/>
          <cell r="B13144"/>
          <cell r="C13144"/>
          <cell r="D13144"/>
          <cell r="E13144"/>
        </row>
        <row r="13145">
          <cell r="A13145"/>
          <cell r="B13145"/>
          <cell r="C13145"/>
          <cell r="D13145"/>
          <cell r="E13145"/>
        </row>
        <row r="13146">
          <cell r="A13146"/>
          <cell r="B13146"/>
          <cell r="C13146"/>
          <cell r="D13146"/>
          <cell r="E13146"/>
        </row>
        <row r="13147">
          <cell r="A13147"/>
          <cell r="B13147"/>
          <cell r="C13147"/>
          <cell r="D13147"/>
          <cell r="E13147"/>
        </row>
        <row r="13148">
          <cell r="A13148"/>
          <cell r="B13148"/>
          <cell r="C13148"/>
          <cell r="D13148"/>
          <cell r="E13148"/>
        </row>
        <row r="13149">
          <cell r="A13149"/>
          <cell r="B13149"/>
          <cell r="C13149"/>
          <cell r="D13149"/>
          <cell r="E13149"/>
        </row>
        <row r="13150">
          <cell r="A13150"/>
          <cell r="B13150"/>
          <cell r="C13150"/>
          <cell r="D13150"/>
          <cell r="E13150"/>
        </row>
        <row r="13151">
          <cell r="A13151"/>
          <cell r="B13151"/>
          <cell r="C13151"/>
          <cell r="D13151"/>
          <cell r="E13151"/>
        </row>
        <row r="13152">
          <cell r="A13152"/>
          <cell r="B13152"/>
          <cell r="C13152"/>
          <cell r="D13152"/>
          <cell r="E13152"/>
        </row>
        <row r="13153">
          <cell r="A13153"/>
          <cell r="B13153"/>
          <cell r="C13153"/>
          <cell r="D13153"/>
          <cell r="E13153"/>
        </row>
        <row r="13154">
          <cell r="A13154"/>
          <cell r="B13154"/>
          <cell r="C13154"/>
          <cell r="D13154"/>
          <cell r="E13154"/>
        </row>
        <row r="13155">
          <cell r="A13155"/>
          <cell r="B13155"/>
          <cell r="C13155"/>
          <cell r="D13155"/>
          <cell r="E13155"/>
        </row>
        <row r="13156">
          <cell r="A13156"/>
          <cell r="B13156"/>
          <cell r="C13156"/>
          <cell r="D13156"/>
          <cell r="E13156"/>
        </row>
        <row r="13157">
          <cell r="A13157"/>
          <cell r="B13157"/>
          <cell r="C13157"/>
          <cell r="D13157"/>
          <cell r="E13157"/>
        </row>
        <row r="13158">
          <cell r="A13158"/>
          <cell r="B13158"/>
          <cell r="C13158"/>
          <cell r="D13158"/>
          <cell r="E13158"/>
        </row>
        <row r="13159">
          <cell r="A13159"/>
          <cell r="B13159"/>
          <cell r="C13159"/>
          <cell r="D13159"/>
          <cell r="E13159"/>
        </row>
        <row r="13160">
          <cell r="A13160"/>
          <cell r="B13160"/>
          <cell r="C13160"/>
          <cell r="D13160"/>
          <cell r="E13160"/>
        </row>
        <row r="13161">
          <cell r="A13161"/>
          <cell r="B13161"/>
          <cell r="C13161"/>
          <cell r="D13161"/>
          <cell r="E13161"/>
        </row>
        <row r="13162">
          <cell r="A13162"/>
          <cell r="B13162"/>
          <cell r="C13162"/>
          <cell r="D13162"/>
          <cell r="E13162"/>
        </row>
        <row r="13163">
          <cell r="A13163"/>
          <cell r="B13163"/>
          <cell r="C13163"/>
          <cell r="D13163"/>
          <cell r="E13163"/>
        </row>
        <row r="13164">
          <cell r="A13164"/>
          <cell r="B13164"/>
          <cell r="C13164"/>
          <cell r="D13164"/>
          <cell r="E13164"/>
        </row>
        <row r="13165">
          <cell r="A13165"/>
          <cell r="B13165"/>
          <cell r="C13165"/>
          <cell r="D13165"/>
          <cell r="E13165"/>
        </row>
        <row r="13166">
          <cell r="A13166"/>
          <cell r="B13166"/>
          <cell r="C13166"/>
          <cell r="D13166"/>
          <cell r="E13166"/>
        </row>
        <row r="13167">
          <cell r="A13167"/>
          <cell r="B13167"/>
          <cell r="C13167"/>
          <cell r="D13167"/>
          <cell r="E13167"/>
        </row>
        <row r="13168">
          <cell r="A13168"/>
          <cell r="B13168"/>
          <cell r="C13168"/>
          <cell r="D13168"/>
          <cell r="E13168"/>
        </row>
        <row r="13169">
          <cell r="A13169"/>
          <cell r="B13169"/>
          <cell r="C13169"/>
          <cell r="D13169"/>
          <cell r="E13169"/>
        </row>
        <row r="13170">
          <cell r="A13170"/>
          <cell r="B13170"/>
          <cell r="C13170"/>
          <cell r="D13170"/>
          <cell r="E13170"/>
        </row>
        <row r="13171">
          <cell r="A13171"/>
          <cell r="B13171"/>
          <cell r="C13171"/>
          <cell r="D13171"/>
          <cell r="E13171"/>
        </row>
        <row r="13172">
          <cell r="A13172"/>
          <cell r="B13172"/>
          <cell r="C13172"/>
          <cell r="D13172"/>
          <cell r="E13172"/>
        </row>
        <row r="13173">
          <cell r="A13173"/>
          <cell r="B13173"/>
          <cell r="C13173"/>
          <cell r="D13173"/>
          <cell r="E13173"/>
        </row>
        <row r="13174">
          <cell r="A13174"/>
          <cell r="B13174"/>
          <cell r="C13174"/>
          <cell r="D13174"/>
          <cell r="E13174"/>
        </row>
        <row r="13175">
          <cell r="A13175"/>
          <cell r="B13175"/>
          <cell r="C13175"/>
          <cell r="D13175"/>
          <cell r="E13175"/>
        </row>
        <row r="13176">
          <cell r="A13176"/>
          <cell r="B13176"/>
          <cell r="C13176"/>
          <cell r="D13176"/>
          <cell r="E13176"/>
        </row>
        <row r="13177">
          <cell r="A13177"/>
          <cell r="B13177"/>
          <cell r="C13177"/>
          <cell r="D13177"/>
          <cell r="E13177"/>
        </row>
        <row r="13178">
          <cell r="A13178"/>
          <cell r="B13178"/>
          <cell r="C13178"/>
          <cell r="D13178"/>
          <cell r="E13178"/>
        </row>
        <row r="13179">
          <cell r="A13179"/>
          <cell r="B13179"/>
          <cell r="C13179"/>
          <cell r="D13179"/>
          <cell r="E13179"/>
        </row>
        <row r="13180">
          <cell r="A13180"/>
          <cell r="B13180"/>
          <cell r="C13180"/>
          <cell r="D13180"/>
          <cell r="E13180"/>
        </row>
        <row r="13181">
          <cell r="A13181"/>
          <cell r="B13181"/>
          <cell r="C13181"/>
          <cell r="D13181"/>
          <cell r="E13181"/>
        </row>
        <row r="13182">
          <cell r="A13182"/>
          <cell r="B13182"/>
          <cell r="C13182"/>
          <cell r="D13182"/>
          <cell r="E13182"/>
        </row>
        <row r="13183">
          <cell r="A13183"/>
          <cell r="B13183"/>
          <cell r="C13183"/>
          <cell r="D13183"/>
          <cell r="E13183"/>
        </row>
        <row r="13184">
          <cell r="A13184"/>
          <cell r="B13184"/>
          <cell r="C13184"/>
          <cell r="D13184"/>
          <cell r="E13184"/>
        </row>
        <row r="13185">
          <cell r="A13185"/>
          <cell r="B13185"/>
          <cell r="C13185"/>
          <cell r="D13185"/>
          <cell r="E13185"/>
        </row>
        <row r="13186">
          <cell r="A13186"/>
          <cell r="B13186"/>
          <cell r="C13186"/>
          <cell r="D13186"/>
          <cell r="E13186"/>
        </row>
        <row r="13187">
          <cell r="A13187"/>
          <cell r="B13187"/>
          <cell r="C13187"/>
          <cell r="D13187"/>
          <cell r="E13187"/>
        </row>
        <row r="13188">
          <cell r="A13188"/>
          <cell r="B13188"/>
          <cell r="C13188"/>
          <cell r="D13188"/>
          <cell r="E13188"/>
        </row>
        <row r="13189">
          <cell r="A13189"/>
          <cell r="B13189"/>
          <cell r="C13189"/>
          <cell r="D13189"/>
          <cell r="E13189"/>
        </row>
        <row r="13190">
          <cell r="A13190"/>
          <cell r="B13190"/>
          <cell r="C13190"/>
          <cell r="D13190"/>
          <cell r="E13190"/>
        </row>
        <row r="13191">
          <cell r="A13191"/>
          <cell r="B13191"/>
          <cell r="C13191"/>
          <cell r="D13191"/>
          <cell r="E13191"/>
        </row>
        <row r="13192">
          <cell r="A13192"/>
          <cell r="B13192"/>
          <cell r="C13192"/>
          <cell r="D13192"/>
          <cell r="E13192"/>
        </row>
        <row r="13193">
          <cell r="A13193"/>
          <cell r="B13193"/>
          <cell r="C13193"/>
          <cell r="D13193"/>
          <cell r="E13193"/>
        </row>
        <row r="13194">
          <cell r="A13194"/>
          <cell r="B13194"/>
          <cell r="C13194"/>
          <cell r="D13194"/>
          <cell r="E13194"/>
        </row>
        <row r="13195">
          <cell r="A13195"/>
          <cell r="B13195"/>
          <cell r="C13195"/>
          <cell r="D13195"/>
          <cell r="E13195"/>
        </row>
        <row r="13196">
          <cell r="A13196"/>
          <cell r="B13196"/>
          <cell r="C13196"/>
          <cell r="D13196"/>
          <cell r="E13196"/>
        </row>
        <row r="13197">
          <cell r="A13197"/>
          <cell r="B13197"/>
          <cell r="C13197"/>
          <cell r="D13197"/>
          <cell r="E13197"/>
        </row>
        <row r="13198">
          <cell r="A13198"/>
          <cell r="B13198"/>
          <cell r="C13198"/>
          <cell r="D13198"/>
          <cell r="E13198"/>
        </row>
        <row r="13199">
          <cell r="A13199"/>
          <cell r="B13199"/>
          <cell r="C13199"/>
          <cell r="D13199"/>
          <cell r="E13199"/>
        </row>
        <row r="13200">
          <cell r="A13200"/>
          <cell r="B13200"/>
          <cell r="C13200"/>
          <cell r="D13200"/>
          <cell r="E13200"/>
        </row>
        <row r="13201">
          <cell r="A13201"/>
          <cell r="B13201"/>
          <cell r="C13201"/>
          <cell r="D13201"/>
          <cell r="E13201"/>
        </row>
        <row r="13202">
          <cell r="A13202"/>
          <cell r="B13202"/>
          <cell r="C13202"/>
          <cell r="D13202"/>
          <cell r="E13202"/>
        </row>
        <row r="13203">
          <cell r="A13203"/>
          <cell r="B13203"/>
          <cell r="C13203"/>
          <cell r="D13203"/>
          <cell r="E13203"/>
        </row>
        <row r="13204">
          <cell r="A13204"/>
          <cell r="B13204"/>
          <cell r="C13204"/>
          <cell r="D13204"/>
          <cell r="E13204"/>
        </row>
        <row r="13205">
          <cell r="A13205"/>
          <cell r="B13205"/>
          <cell r="C13205"/>
          <cell r="D13205"/>
          <cell r="E13205"/>
        </row>
        <row r="13206">
          <cell r="A13206"/>
          <cell r="B13206"/>
          <cell r="C13206"/>
          <cell r="D13206"/>
          <cell r="E13206"/>
        </row>
        <row r="13207">
          <cell r="A13207"/>
          <cell r="B13207"/>
          <cell r="C13207"/>
          <cell r="D13207"/>
          <cell r="E13207"/>
        </row>
        <row r="13208">
          <cell r="A13208"/>
          <cell r="B13208"/>
          <cell r="C13208"/>
          <cell r="D13208"/>
          <cell r="E13208"/>
        </row>
        <row r="13209">
          <cell r="A13209"/>
          <cell r="B13209"/>
          <cell r="C13209"/>
          <cell r="D13209"/>
          <cell r="E13209"/>
        </row>
        <row r="13210">
          <cell r="A13210"/>
          <cell r="B13210"/>
          <cell r="C13210"/>
          <cell r="D13210"/>
          <cell r="E13210"/>
        </row>
        <row r="13211">
          <cell r="A13211"/>
          <cell r="B13211"/>
          <cell r="C13211"/>
          <cell r="D13211"/>
          <cell r="E13211"/>
        </row>
        <row r="13212">
          <cell r="A13212"/>
          <cell r="B13212"/>
          <cell r="C13212"/>
          <cell r="D13212"/>
          <cell r="E13212"/>
        </row>
        <row r="13213">
          <cell r="A13213"/>
          <cell r="B13213"/>
          <cell r="C13213"/>
          <cell r="D13213"/>
          <cell r="E13213"/>
        </row>
        <row r="13214">
          <cell r="A13214"/>
          <cell r="B13214"/>
          <cell r="C13214"/>
          <cell r="D13214"/>
          <cell r="E13214"/>
        </row>
        <row r="13215">
          <cell r="A13215"/>
          <cell r="B13215"/>
          <cell r="C13215"/>
          <cell r="D13215"/>
          <cell r="E13215"/>
        </row>
        <row r="13216">
          <cell r="A13216"/>
          <cell r="B13216"/>
          <cell r="C13216"/>
          <cell r="D13216"/>
          <cell r="E13216"/>
        </row>
        <row r="13217">
          <cell r="A13217"/>
          <cell r="B13217"/>
          <cell r="C13217"/>
          <cell r="D13217"/>
          <cell r="E13217"/>
        </row>
        <row r="13218">
          <cell r="A13218"/>
          <cell r="B13218"/>
          <cell r="C13218"/>
          <cell r="D13218"/>
          <cell r="E13218"/>
        </row>
        <row r="13219">
          <cell r="A13219"/>
          <cell r="B13219"/>
          <cell r="C13219"/>
          <cell r="D13219"/>
          <cell r="E13219"/>
        </row>
        <row r="13220">
          <cell r="A13220"/>
          <cell r="B13220"/>
          <cell r="C13220"/>
          <cell r="D13220"/>
          <cell r="E13220"/>
        </row>
        <row r="13221">
          <cell r="A13221"/>
          <cell r="B13221"/>
          <cell r="C13221"/>
          <cell r="D13221"/>
          <cell r="E13221"/>
        </row>
        <row r="13222">
          <cell r="A13222"/>
          <cell r="B13222"/>
          <cell r="C13222"/>
          <cell r="D13222"/>
          <cell r="E13222"/>
        </row>
        <row r="13223">
          <cell r="A13223"/>
          <cell r="B13223"/>
          <cell r="C13223"/>
          <cell r="D13223"/>
          <cell r="E13223"/>
        </row>
        <row r="13224">
          <cell r="A13224"/>
          <cell r="B13224"/>
          <cell r="C13224"/>
          <cell r="D13224"/>
          <cell r="E13224"/>
        </row>
        <row r="13225">
          <cell r="A13225"/>
          <cell r="B13225"/>
          <cell r="C13225"/>
          <cell r="D13225"/>
          <cell r="E13225"/>
        </row>
        <row r="13226">
          <cell r="A13226"/>
          <cell r="B13226"/>
          <cell r="C13226"/>
          <cell r="D13226"/>
          <cell r="E13226"/>
        </row>
        <row r="13227">
          <cell r="A13227"/>
          <cell r="B13227"/>
          <cell r="C13227"/>
          <cell r="D13227"/>
          <cell r="E13227"/>
        </row>
        <row r="13228">
          <cell r="A13228"/>
          <cell r="B13228"/>
          <cell r="C13228"/>
          <cell r="D13228"/>
          <cell r="E13228"/>
        </row>
        <row r="13229">
          <cell r="A13229"/>
          <cell r="B13229"/>
          <cell r="C13229"/>
          <cell r="D13229"/>
          <cell r="E13229"/>
        </row>
        <row r="13230">
          <cell r="A13230"/>
          <cell r="B13230"/>
          <cell r="C13230"/>
          <cell r="D13230"/>
          <cell r="E13230"/>
        </row>
        <row r="13231">
          <cell r="A13231"/>
          <cell r="B13231"/>
          <cell r="C13231"/>
          <cell r="D13231"/>
          <cell r="E13231"/>
        </row>
        <row r="13232">
          <cell r="A13232"/>
          <cell r="B13232"/>
          <cell r="C13232"/>
          <cell r="D13232"/>
          <cell r="E13232"/>
        </row>
        <row r="13233">
          <cell r="A13233"/>
          <cell r="B13233"/>
          <cell r="C13233"/>
          <cell r="D13233"/>
          <cell r="E13233"/>
        </row>
        <row r="13234">
          <cell r="A13234"/>
          <cell r="B13234"/>
          <cell r="C13234"/>
          <cell r="D13234"/>
          <cell r="E13234"/>
        </row>
        <row r="13235">
          <cell r="A13235"/>
          <cell r="B13235"/>
          <cell r="C13235"/>
          <cell r="D13235"/>
          <cell r="E13235"/>
        </row>
        <row r="13236">
          <cell r="A13236"/>
          <cell r="B13236"/>
          <cell r="C13236"/>
          <cell r="D13236"/>
          <cell r="E13236"/>
        </row>
        <row r="13237">
          <cell r="A13237"/>
          <cell r="B13237"/>
          <cell r="C13237"/>
          <cell r="D13237"/>
          <cell r="E13237"/>
        </row>
        <row r="13238">
          <cell r="A13238"/>
          <cell r="B13238"/>
          <cell r="C13238"/>
          <cell r="D13238"/>
          <cell r="E13238"/>
        </row>
        <row r="13239">
          <cell r="A13239"/>
          <cell r="B13239"/>
          <cell r="C13239"/>
          <cell r="D13239"/>
          <cell r="E13239"/>
        </row>
        <row r="13240">
          <cell r="A13240"/>
          <cell r="B13240"/>
          <cell r="C13240"/>
          <cell r="D13240"/>
          <cell r="E13240"/>
        </row>
        <row r="13241">
          <cell r="A13241"/>
          <cell r="B13241"/>
          <cell r="C13241"/>
          <cell r="D13241"/>
          <cell r="E13241"/>
        </row>
        <row r="13242">
          <cell r="A13242"/>
          <cell r="B13242"/>
          <cell r="C13242"/>
          <cell r="D13242"/>
          <cell r="E13242"/>
        </row>
        <row r="13243">
          <cell r="A13243"/>
          <cell r="B13243"/>
          <cell r="C13243"/>
          <cell r="D13243"/>
          <cell r="E13243"/>
        </row>
        <row r="13244">
          <cell r="A13244"/>
          <cell r="B13244"/>
          <cell r="C13244"/>
          <cell r="D13244"/>
          <cell r="E13244"/>
        </row>
        <row r="13245">
          <cell r="A13245"/>
          <cell r="B13245"/>
          <cell r="C13245"/>
          <cell r="D13245"/>
          <cell r="E13245"/>
        </row>
        <row r="13246">
          <cell r="A13246"/>
          <cell r="B13246"/>
          <cell r="C13246"/>
          <cell r="D13246"/>
          <cell r="E13246"/>
        </row>
        <row r="13247">
          <cell r="A13247"/>
          <cell r="B13247"/>
          <cell r="C13247"/>
          <cell r="D13247"/>
          <cell r="E13247"/>
        </row>
        <row r="13248">
          <cell r="A13248"/>
          <cell r="B13248"/>
          <cell r="C13248"/>
          <cell r="D13248"/>
          <cell r="E13248"/>
        </row>
        <row r="13249">
          <cell r="A13249"/>
          <cell r="B13249"/>
          <cell r="C13249"/>
          <cell r="D13249"/>
          <cell r="E13249"/>
        </row>
        <row r="13250">
          <cell r="A13250"/>
          <cell r="B13250"/>
          <cell r="C13250"/>
          <cell r="D13250"/>
          <cell r="E13250"/>
        </row>
        <row r="13251">
          <cell r="A13251"/>
          <cell r="B13251"/>
          <cell r="C13251"/>
          <cell r="D13251"/>
          <cell r="E13251"/>
        </row>
        <row r="13252">
          <cell r="A13252"/>
          <cell r="B13252"/>
          <cell r="C13252"/>
          <cell r="D13252"/>
          <cell r="E13252"/>
        </row>
        <row r="13253">
          <cell r="A13253"/>
          <cell r="B13253"/>
          <cell r="C13253"/>
          <cell r="D13253"/>
          <cell r="E13253"/>
        </row>
        <row r="13254">
          <cell r="A13254"/>
          <cell r="B13254"/>
          <cell r="C13254"/>
          <cell r="D13254"/>
          <cell r="E13254"/>
        </row>
        <row r="13255">
          <cell r="A13255"/>
          <cell r="B13255"/>
          <cell r="C13255"/>
          <cell r="D13255"/>
          <cell r="E13255"/>
        </row>
        <row r="13256">
          <cell r="A13256"/>
          <cell r="B13256"/>
          <cell r="C13256"/>
          <cell r="D13256"/>
          <cell r="E13256"/>
        </row>
        <row r="13257">
          <cell r="A13257"/>
          <cell r="B13257"/>
          <cell r="C13257"/>
          <cell r="D13257"/>
          <cell r="E13257"/>
        </row>
        <row r="13258">
          <cell r="A13258"/>
          <cell r="B13258"/>
          <cell r="C13258"/>
          <cell r="D13258"/>
          <cell r="E13258"/>
        </row>
        <row r="13259">
          <cell r="A13259"/>
          <cell r="B13259"/>
          <cell r="C13259"/>
          <cell r="D13259"/>
          <cell r="E13259"/>
        </row>
        <row r="13260">
          <cell r="A13260"/>
          <cell r="B13260"/>
          <cell r="C13260"/>
          <cell r="D13260"/>
          <cell r="E13260"/>
        </row>
        <row r="13261">
          <cell r="A13261"/>
          <cell r="B13261"/>
          <cell r="C13261"/>
          <cell r="D13261"/>
          <cell r="E13261"/>
        </row>
        <row r="13262">
          <cell r="A13262"/>
          <cell r="B13262"/>
          <cell r="C13262"/>
          <cell r="D13262"/>
          <cell r="E13262"/>
        </row>
        <row r="13263">
          <cell r="A13263"/>
          <cell r="B13263"/>
          <cell r="C13263"/>
          <cell r="D13263"/>
          <cell r="E13263"/>
        </row>
        <row r="13264">
          <cell r="A13264"/>
          <cell r="B13264"/>
          <cell r="C13264"/>
          <cell r="D13264"/>
          <cell r="E13264"/>
        </row>
        <row r="13265">
          <cell r="A13265"/>
          <cell r="B13265"/>
          <cell r="C13265"/>
          <cell r="D13265"/>
          <cell r="E13265"/>
        </row>
        <row r="13266">
          <cell r="A13266"/>
          <cell r="B13266"/>
          <cell r="C13266"/>
          <cell r="D13266"/>
          <cell r="E13266"/>
        </row>
        <row r="13267">
          <cell r="A13267"/>
          <cell r="B13267"/>
          <cell r="C13267"/>
          <cell r="D13267"/>
          <cell r="E13267"/>
        </row>
        <row r="13268">
          <cell r="A13268"/>
          <cell r="B13268"/>
          <cell r="C13268"/>
          <cell r="D13268"/>
          <cell r="E13268"/>
        </row>
        <row r="13269">
          <cell r="A13269"/>
          <cell r="B13269"/>
          <cell r="C13269"/>
          <cell r="D13269"/>
          <cell r="E13269"/>
        </row>
        <row r="13270">
          <cell r="A13270"/>
          <cell r="B13270"/>
          <cell r="C13270"/>
          <cell r="D13270"/>
          <cell r="E13270"/>
        </row>
        <row r="13271">
          <cell r="A13271"/>
          <cell r="B13271"/>
          <cell r="C13271"/>
          <cell r="D13271"/>
          <cell r="E13271"/>
        </row>
        <row r="13272">
          <cell r="A13272"/>
          <cell r="B13272"/>
          <cell r="C13272"/>
          <cell r="D13272"/>
          <cell r="E13272"/>
        </row>
        <row r="13273">
          <cell r="A13273"/>
          <cell r="B13273"/>
          <cell r="C13273"/>
          <cell r="D13273"/>
          <cell r="E13273"/>
        </row>
        <row r="13274">
          <cell r="A13274"/>
          <cell r="B13274"/>
          <cell r="C13274"/>
          <cell r="D13274"/>
          <cell r="E13274"/>
        </row>
        <row r="13275">
          <cell r="A13275"/>
          <cell r="B13275"/>
          <cell r="C13275"/>
          <cell r="D13275"/>
          <cell r="E13275"/>
        </row>
        <row r="13276">
          <cell r="A13276"/>
          <cell r="B13276"/>
          <cell r="C13276"/>
          <cell r="D13276"/>
          <cell r="E13276"/>
        </row>
        <row r="13277">
          <cell r="A13277"/>
          <cell r="B13277"/>
          <cell r="C13277"/>
          <cell r="D13277"/>
          <cell r="E13277"/>
        </row>
        <row r="13278">
          <cell r="A13278"/>
          <cell r="B13278"/>
          <cell r="C13278"/>
          <cell r="D13278"/>
          <cell r="E13278"/>
        </row>
        <row r="13279">
          <cell r="A13279"/>
          <cell r="B13279"/>
          <cell r="C13279"/>
          <cell r="D13279"/>
          <cell r="E13279"/>
        </row>
        <row r="13280">
          <cell r="A13280"/>
          <cell r="B13280"/>
          <cell r="C13280"/>
          <cell r="D13280"/>
          <cell r="E13280"/>
        </row>
        <row r="13281">
          <cell r="A13281"/>
          <cell r="B13281"/>
          <cell r="C13281"/>
          <cell r="D13281"/>
          <cell r="E13281"/>
        </row>
        <row r="13282">
          <cell r="A13282"/>
          <cell r="B13282"/>
          <cell r="C13282"/>
          <cell r="D13282"/>
          <cell r="E13282"/>
        </row>
        <row r="13283">
          <cell r="A13283"/>
          <cell r="B13283"/>
          <cell r="C13283"/>
          <cell r="D13283"/>
          <cell r="E13283"/>
        </row>
        <row r="13284">
          <cell r="A13284"/>
          <cell r="B13284"/>
          <cell r="C13284"/>
          <cell r="D13284"/>
          <cell r="E13284"/>
        </row>
        <row r="13285">
          <cell r="A13285"/>
          <cell r="B13285"/>
          <cell r="C13285"/>
          <cell r="D13285"/>
          <cell r="E13285"/>
        </row>
        <row r="13286">
          <cell r="A13286"/>
          <cell r="B13286"/>
          <cell r="C13286"/>
          <cell r="D13286"/>
          <cell r="E13286"/>
        </row>
        <row r="13287">
          <cell r="A13287"/>
          <cell r="B13287"/>
          <cell r="C13287"/>
          <cell r="D13287"/>
          <cell r="E13287"/>
        </row>
        <row r="13288">
          <cell r="A13288"/>
          <cell r="B13288"/>
          <cell r="C13288"/>
          <cell r="D13288"/>
          <cell r="E13288"/>
        </row>
        <row r="13289">
          <cell r="A13289"/>
          <cell r="B13289"/>
          <cell r="C13289"/>
          <cell r="D13289"/>
          <cell r="E13289"/>
        </row>
        <row r="13290">
          <cell r="A13290"/>
          <cell r="B13290"/>
          <cell r="C13290"/>
          <cell r="D13290"/>
          <cell r="E13290"/>
        </row>
        <row r="13291">
          <cell r="A13291"/>
          <cell r="B13291"/>
          <cell r="C13291"/>
          <cell r="D13291"/>
          <cell r="E13291"/>
        </row>
        <row r="13292">
          <cell r="A13292"/>
          <cell r="B13292"/>
          <cell r="C13292"/>
          <cell r="D13292"/>
          <cell r="E13292"/>
        </row>
        <row r="13293">
          <cell r="A13293"/>
          <cell r="B13293"/>
          <cell r="C13293"/>
          <cell r="D13293"/>
          <cell r="E13293"/>
        </row>
        <row r="13294">
          <cell r="A13294"/>
          <cell r="B13294"/>
          <cell r="C13294"/>
          <cell r="D13294"/>
          <cell r="E13294"/>
        </row>
        <row r="13295">
          <cell r="A13295"/>
          <cell r="B13295"/>
          <cell r="C13295"/>
          <cell r="D13295"/>
          <cell r="E13295"/>
        </row>
        <row r="13296">
          <cell r="A13296"/>
          <cell r="B13296"/>
          <cell r="C13296"/>
          <cell r="D13296"/>
          <cell r="E13296"/>
        </row>
        <row r="13297">
          <cell r="A13297"/>
          <cell r="B13297"/>
          <cell r="C13297"/>
          <cell r="D13297"/>
          <cell r="E13297"/>
        </row>
        <row r="13298">
          <cell r="A13298"/>
          <cell r="B13298"/>
          <cell r="C13298"/>
          <cell r="D13298"/>
          <cell r="E13298"/>
        </row>
        <row r="13299">
          <cell r="A13299"/>
          <cell r="B13299"/>
          <cell r="C13299"/>
          <cell r="D13299"/>
          <cell r="E13299"/>
        </row>
        <row r="13300">
          <cell r="A13300"/>
          <cell r="B13300"/>
          <cell r="C13300"/>
          <cell r="D13300"/>
          <cell r="E13300"/>
        </row>
        <row r="13301">
          <cell r="A13301"/>
          <cell r="B13301"/>
          <cell r="C13301"/>
          <cell r="D13301"/>
          <cell r="E13301"/>
        </row>
        <row r="13302">
          <cell r="A13302"/>
          <cell r="B13302"/>
          <cell r="C13302"/>
          <cell r="D13302"/>
          <cell r="E13302"/>
        </row>
        <row r="13303">
          <cell r="A13303"/>
          <cell r="B13303"/>
          <cell r="C13303"/>
          <cell r="D13303"/>
          <cell r="E13303"/>
        </row>
        <row r="13304">
          <cell r="A13304"/>
          <cell r="B13304"/>
          <cell r="C13304"/>
          <cell r="D13304"/>
          <cell r="E13304"/>
        </row>
        <row r="13305">
          <cell r="A13305"/>
          <cell r="B13305"/>
          <cell r="C13305"/>
          <cell r="D13305"/>
          <cell r="E13305"/>
        </row>
        <row r="13306">
          <cell r="A13306"/>
          <cell r="B13306"/>
          <cell r="C13306"/>
          <cell r="D13306"/>
          <cell r="E13306"/>
        </row>
        <row r="13307">
          <cell r="A13307"/>
          <cell r="B13307"/>
          <cell r="C13307"/>
          <cell r="D13307"/>
          <cell r="E13307"/>
        </row>
        <row r="13308">
          <cell r="A13308"/>
          <cell r="B13308"/>
          <cell r="C13308"/>
          <cell r="D13308"/>
          <cell r="E13308"/>
        </row>
        <row r="13309">
          <cell r="A13309"/>
          <cell r="B13309"/>
          <cell r="C13309"/>
          <cell r="D13309"/>
          <cell r="E13309"/>
        </row>
        <row r="13310">
          <cell r="A13310"/>
          <cell r="B13310"/>
          <cell r="C13310"/>
          <cell r="D13310"/>
          <cell r="E13310"/>
        </row>
        <row r="13311">
          <cell r="A13311"/>
          <cell r="B13311"/>
          <cell r="C13311"/>
          <cell r="D13311"/>
          <cell r="E13311"/>
        </row>
        <row r="13312">
          <cell r="A13312"/>
          <cell r="B13312"/>
          <cell r="C13312"/>
          <cell r="D13312"/>
          <cell r="E13312"/>
        </row>
        <row r="13313">
          <cell r="A13313"/>
          <cell r="B13313"/>
          <cell r="C13313"/>
          <cell r="D13313"/>
          <cell r="E13313"/>
        </row>
        <row r="13314">
          <cell r="A13314"/>
          <cell r="B13314"/>
          <cell r="C13314"/>
          <cell r="D13314"/>
          <cell r="E13314"/>
        </row>
        <row r="13315">
          <cell r="A13315"/>
          <cell r="B13315"/>
          <cell r="C13315"/>
          <cell r="D13315"/>
          <cell r="E13315"/>
        </row>
        <row r="13316">
          <cell r="A13316"/>
          <cell r="B13316"/>
          <cell r="C13316"/>
          <cell r="D13316"/>
          <cell r="E13316"/>
        </row>
        <row r="13317">
          <cell r="A13317"/>
          <cell r="B13317"/>
          <cell r="C13317"/>
          <cell r="D13317"/>
          <cell r="E13317"/>
        </row>
        <row r="13318">
          <cell r="A13318"/>
          <cell r="B13318"/>
          <cell r="C13318"/>
          <cell r="D13318"/>
          <cell r="E13318"/>
        </row>
        <row r="13319">
          <cell r="A13319"/>
          <cell r="B13319"/>
          <cell r="C13319"/>
          <cell r="D13319"/>
          <cell r="E13319"/>
        </row>
        <row r="13320">
          <cell r="A13320"/>
          <cell r="B13320"/>
          <cell r="C13320"/>
          <cell r="D13320"/>
          <cell r="E13320"/>
        </row>
        <row r="13321">
          <cell r="A13321"/>
          <cell r="B13321"/>
          <cell r="C13321"/>
          <cell r="D13321"/>
          <cell r="E13321"/>
        </row>
        <row r="13322">
          <cell r="A13322"/>
          <cell r="B13322"/>
          <cell r="C13322"/>
          <cell r="D13322"/>
          <cell r="E13322"/>
        </row>
        <row r="13323">
          <cell r="A13323"/>
          <cell r="B13323"/>
          <cell r="C13323"/>
          <cell r="D13323"/>
          <cell r="E13323"/>
        </row>
        <row r="13324">
          <cell r="A13324"/>
          <cell r="B13324"/>
          <cell r="C13324"/>
          <cell r="D13324"/>
          <cell r="E13324"/>
        </row>
        <row r="13325">
          <cell r="A13325"/>
          <cell r="B13325"/>
          <cell r="C13325"/>
          <cell r="D13325"/>
          <cell r="E13325"/>
        </row>
        <row r="13326">
          <cell r="A13326"/>
          <cell r="B13326"/>
          <cell r="C13326"/>
          <cell r="D13326"/>
          <cell r="E13326"/>
        </row>
        <row r="13327">
          <cell r="A13327"/>
          <cell r="B13327"/>
          <cell r="C13327"/>
          <cell r="D13327"/>
          <cell r="E13327"/>
        </row>
        <row r="13328">
          <cell r="A13328"/>
          <cell r="B13328"/>
          <cell r="C13328"/>
          <cell r="D13328"/>
          <cell r="E13328"/>
        </row>
        <row r="13329">
          <cell r="A13329"/>
          <cell r="B13329"/>
          <cell r="C13329"/>
          <cell r="D13329"/>
          <cell r="E13329"/>
        </row>
        <row r="13330">
          <cell r="A13330"/>
          <cell r="B13330"/>
          <cell r="C13330"/>
          <cell r="D13330"/>
          <cell r="E13330"/>
        </row>
        <row r="13331">
          <cell r="A13331"/>
          <cell r="B13331"/>
          <cell r="C13331"/>
          <cell r="D13331"/>
          <cell r="E13331"/>
        </row>
        <row r="13332">
          <cell r="A13332"/>
          <cell r="B13332"/>
          <cell r="C13332"/>
          <cell r="D13332"/>
          <cell r="E13332"/>
        </row>
        <row r="13333">
          <cell r="A13333"/>
          <cell r="B13333"/>
          <cell r="C13333"/>
          <cell r="D13333"/>
          <cell r="E13333"/>
        </row>
        <row r="13334">
          <cell r="A13334"/>
          <cell r="B13334"/>
          <cell r="C13334"/>
          <cell r="D13334"/>
          <cell r="E13334"/>
        </row>
        <row r="13335">
          <cell r="A13335"/>
          <cell r="B13335"/>
          <cell r="C13335"/>
          <cell r="D13335"/>
          <cell r="E13335"/>
        </row>
        <row r="13336">
          <cell r="A13336"/>
          <cell r="B13336"/>
          <cell r="C13336"/>
          <cell r="D13336"/>
          <cell r="E13336"/>
        </row>
        <row r="13337">
          <cell r="A13337"/>
          <cell r="B13337"/>
          <cell r="C13337"/>
          <cell r="D13337"/>
          <cell r="E13337"/>
        </row>
        <row r="13338">
          <cell r="A13338"/>
          <cell r="B13338"/>
          <cell r="C13338"/>
          <cell r="D13338"/>
          <cell r="E13338"/>
        </row>
        <row r="13339">
          <cell r="A13339"/>
          <cell r="B13339"/>
          <cell r="C13339"/>
          <cell r="D13339"/>
          <cell r="E13339"/>
        </row>
        <row r="13340">
          <cell r="A13340"/>
          <cell r="B13340"/>
          <cell r="C13340"/>
          <cell r="D13340"/>
          <cell r="E13340"/>
        </row>
        <row r="13341">
          <cell r="A13341"/>
          <cell r="B13341"/>
          <cell r="C13341"/>
          <cell r="D13341"/>
          <cell r="E13341"/>
        </row>
        <row r="13342">
          <cell r="A13342"/>
          <cell r="B13342"/>
          <cell r="C13342"/>
          <cell r="D13342"/>
          <cell r="E13342"/>
        </row>
        <row r="13343">
          <cell r="A13343"/>
          <cell r="B13343"/>
          <cell r="C13343"/>
          <cell r="D13343"/>
          <cell r="E13343"/>
        </row>
        <row r="13344">
          <cell r="A13344"/>
          <cell r="B13344"/>
          <cell r="C13344"/>
          <cell r="D13344"/>
          <cell r="E13344"/>
        </row>
        <row r="13345">
          <cell r="A13345"/>
          <cell r="B13345"/>
          <cell r="C13345"/>
          <cell r="D13345"/>
          <cell r="E13345"/>
        </row>
        <row r="13346">
          <cell r="A13346"/>
          <cell r="B13346"/>
          <cell r="C13346"/>
          <cell r="D13346"/>
          <cell r="E13346"/>
        </row>
        <row r="13347">
          <cell r="A13347"/>
          <cell r="B13347"/>
          <cell r="C13347"/>
          <cell r="D13347"/>
          <cell r="E13347"/>
        </row>
        <row r="13348">
          <cell r="A13348"/>
          <cell r="B13348"/>
          <cell r="C13348"/>
          <cell r="D13348"/>
          <cell r="E13348"/>
        </row>
        <row r="13349">
          <cell r="A13349"/>
          <cell r="B13349"/>
          <cell r="C13349"/>
          <cell r="D13349"/>
          <cell r="E13349"/>
        </row>
        <row r="13350">
          <cell r="A13350"/>
          <cell r="B13350"/>
          <cell r="C13350"/>
          <cell r="D13350"/>
          <cell r="E13350"/>
        </row>
        <row r="13351">
          <cell r="A13351"/>
          <cell r="B13351"/>
          <cell r="C13351"/>
          <cell r="D13351"/>
          <cell r="E13351"/>
        </row>
        <row r="13352">
          <cell r="A13352"/>
          <cell r="B13352"/>
          <cell r="C13352"/>
          <cell r="D13352"/>
          <cell r="E13352"/>
        </row>
        <row r="13353">
          <cell r="A13353"/>
          <cell r="B13353"/>
          <cell r="C13353"/>
          <cell r="D13353"/>
          <cell r="E13353"/>
        </row>
        <row r="13354">
          <cell r="A13354"/>
          <cell r="B13354"/>
          <cell r="C13354"/>
          <cell r="D13354"/>
          <cell r="E13354"/>
        </row>
        <row r="13355">
          <cell r="A13355"/>
          <cell r="B13355"/>
          <cell r="C13355"/>
          <cell r="D13355"/>
          <cell r="E13355"/>
        </row>
        <row r="13356">
          <cell r="A13356"/>
          <cell r="B13356"/>
          <cell r="C13356"/>
          <cell r="D13356"/>
          <cell r="E13356"/>
        </row>
        <row r="13357">
          <cell r="A13357"/>
          <cell r="B13357"/>
          <cell r="C13357"/>
          <cell r="D13357"/>
          <cell r="E13357"/>
        </row>
        <row r="13358">
          <cell r="A13358"/>
          <cell r="B13358"/>
          <cell r="C13358"/>
          <cell r="D13358"/>
          <cell r="E13358"/>
        </row>
        <row r="13359">
          <cell r="A13359"/>
          <cell r="B13359"/>
          <cell r="C13359"/>
          <cell r="D13359"/>
          <cell r="E13359"/>
        </row>
        <row r="13360">
          <cell r="A13360"/>
          <cell r="B13360"/>
          <cell r="C13360"/>
          <cell r="D13360"/>
          <cell r="E13360"/>
        </row>
        <row r="13361">
          <cell r="A13361"/>
          <cell r="B13361"/>
          <cell r="C13361"/>
          <cell r="D13361"/>
          <cell r="E13361"/>
        </row>
        <row r="13362">
          <cell r="A13362"/>
          <cell r="B13362"/>
          <cell r="C13362"/>
          <cell r="D13362"/>
          <cell r="E13362"/>
        </row>
        <row r="13363">
          <cell r="A13363"/>
          <cell r="B13363"/>
          <cell r="C13363"/>
          <cell r="D13363"/>
          <cell r="E13363"/>
        </row>
        <row r="13364">
          <cell r="A13364"/>
          <cell r="B13364"/>
          <cell r="C13364"/>
          <cell r="D13364"/>
          <cell r="E13364"/>
        </row>
        <row r="13365">
          <cell r="A13365"/>
          <cell r="B13365"/>
          <cell r="C13365"/>
          <cell r="D13365"/>
          <cell r="E13365"/>
        </row>
        <row r="13366">
          <cell r="A13366"/>
          <cell r="B13366"/>
          <cell r="C13366"/>
          <cell r="D13366"/>
          <cell r="E13366"/>
        </row>
        <row r="13367">
          <cell r="A13367"/>
          <cell r="B13367"/>
          <cell r="C13367"/>
          <cell r="D13367"/>
          <cell r="E13367"/>
        </row>
        <row r="13368">
          <cell r="A13368"/>
          <cell r="B13368"/>
          <cell r="C13368"/>
          <cell r="D13368"/>
          <cell r="E13368"/>
        </row>
        <row r="13369">
          <cell r="A13369"/>
          <cell r="B13369"/>
          <cell r="C13369"/>
          <cell r="D13369"/>
          <cell r="E13369"/>
        </row>
        <row r="13370">
          <cell r="A13370"/>
          <cell r="B13370"/>
          <cell r="C13370"/>
          <cell r="D13370"/>
          <cell r="E13370"/>
        </row>
        <row r="13371">
          <cell r="A13371"/>
          <cell r="B13371"/>
          <cell r="C13371"/>
          <cell r="D13371"/>
          <cell r="E13371"/>
        </row>
        <row r="13372">
          <cell r="A13372"/>
          <cell r="B13372"/>
          <cell r="C13372"/>
          <cell r="D13372"/>
          <cell r="E13372"/>
        </row>
        <row r="13373">
          <cell r="A13373"/>
          <cell r="B13373"/>
          <cell r="C13373"/>
          <cell r="D13373"/>
          <cell r="E13373"/>
        </row>
        <row r="13374">
          <cell r="A13374"/>
          <cell r="B13374"/>
          <cell r="C13374"/>
          <cell r="D13374"/>
          <cell r="E13374"/>
        </row>
        <row r="13375">
          <cell r="A13375"/>
          <cell r="B13375"/>
          <cell r="C13375"/>
          <cell r="D13375"/>
          <cell r="E13375"/>
        </row>
        <row r="13376">
          <cell r="A13376"/>
          <cell r="B13376"/>
          <cell r="C13376"/>
          <cell r="D13376"/>
          <cell r="E13376"/>
        </row>
        <row r="13377">
          <cell r="A13377"/>
          <cell r="B13377"/>
          <cell r="C13377"/>
          <cell r="D13377"/>
          <cell r="E13377"/>
        </row>
        <row r="13378">
          <cell r="A13378"/>
          <cell r="B13378"/>
          <cell r="C13378"/>
          <cell r="D13378"/>
          <cell r="E13378"/>
        </row>
        <row r="13379">
          <cell r="A13379"/>
          <cell r="B13379"/>
          <cell r="C13379"/>
          <cell r="D13379"/>
          <cell r="E13379"/>
        </row>
        <row r="13380">
          <cell r="A13380"/>
          <cell r="B13380"/>
          <cell r="C13380"/>
          <cell r="D13380"/>
          <cell r="E13380"/>
        </row>
        <row r="13381">
          <cell r="A13381"/>
          <cell r="B13381"/>
          <cell r="C13381"/>
          <cell r="D13381"/>
          <cell r="E13381"/>
        </row>
        <row r="13382">
          <cell r="A13382"/>
          <cell r="B13382"/>
          <cell r="C13382"/>
          <cell r="D13382"/>
          <cell r="E13382"/>
        </row>
        <row r="13383">
          <cell r="A13383"/>
          <cell r="B13383"/>
          <cell r="C13383"/>
          <cell r="D13383"/>
          <cell r="E13383"/>
        </row>
        <row r="13384">
          <cell r="A13384"/>
          <cell r="B13384"/>
          <cell r="C13384"/>
          <cell r="D13384"/>
          <cell r="E13384"/>
        </row>
        <row r="13385">
          <cell r="A13385"/>
          <cell r="B13385"/>
          <cell r="C13385"/>
          <cell r="D13385"/>
          <cell r="E13385"/>
        </row>
        <row r="13386">
          <cell r="A13386"/>
          <cell r="B13386"/>
          <cell r="C13386"/>
          <cell r="D13386"/>
          <cell r="E13386"/>
        </row>
        <row r="13387">
          <cell r="A13387"/>
          <cell r="B13387"/>
          <cell r="C13387"/>
          <cell r="D13387"/>
          <cell r="E13387"/>
        </row>
        <row r="13388">
          <cell r="A13388"/>
          <cell r="B13388"/>
          <cell r="C13388"/>
          <cell r="D13388"/>
          <cell r="E13388"/>
        </row>
        <row r="13389">
          <cell r="A13389"/>
          <cell r="B13389"/>
          <cell r="C13389"/>
          <cell r="D13389"/>
          <cell r="E13389"/>
        </row>
        <row r="13390">
          <cell r="A13390"/>
          <cell r="B13390"/>
          <cell r="C13390"/>
          <cell r="D13390"/>
          <cell r="E13390"/>
        </row>
        <row r="13391">
          <cell r="A13391"/>
          <cell r="B13391"/>
          <cell r="C13391"/>
          <cell r="D13391"/>
          <cell r="E13391"/>
        </row>
        <row r="13392">
          <cell r="A13392"/>
          <cell r="B13392"/>
          <cell r="C13392"/>
          <cell r="D13392"/>
          <cell r="E13392"/>
        </row>
        <row r="13393">
          <cell r="A13393"/>
          <cell r="B13393"/>
          <cell r="C13393"/>
          <cell r="D13393"/>
          <cell r="E13393"/>
        </row>
        <row r="13394">
          <cell r="A13394"/>
          <cell r="B13394"/>
          <cell r="C13394"/>
          <cell r="D13394"/>
          <cell r="E13394"/>
        </row>
        <row r="13395">
          <cell r="A13395"/>
          <cell r="B13395"/>
          <cell r="C13395"/>
          <cell r="D13395"/>
          <cell r="E13395"/>
        </row>
        <row r="13396">
          <cell r="A13396"/>
          <cell r="B13396"/>
          <cell r="C13396"/>
          <cell r="D13396"/>
          <cell r="E13396"/>
        </row>
        <row r="13397">
          <cell r="A13397"/>
          <cell r="B13397"/>
          <cell r="C13397"/>
          <cell r="D13397"/>
          <cell r="E13397"/>
        </row>
        <row r="13398">
          <cell r="A13398"/>
          <cell r="B13398"/>
          <cell r="C13398"/>
          <cell r="D13398"/>
          <cell r="E13398"/>
        </row>
        <row r="13399">
          <cell r="A13399"/>
          <cell r="B13399"/>
          <cell r="C13399"/>
          <cell r="D13399"/>
          <cell r="E13399"/>
        </row>
        <row r="13400">
          <cell r="A13400"/>
          <cell r="B13400"/>
          <cell r="C13400"/>
          <cell r="D13400"/>
          <cell r="E13400"/>
        </row>
        <row r="13401">
          <cell r="A13401"/>
          <cell r="B13401"/>
          <cell r="C13401"/>
          <cell r="D13401"/>
          <cell r="E13401"/>
        </row>
        <row r="13402">
          <cell r="A13402"/>
          <cell r="B13402"/>
          <cell r="C13402"/>
          <cell r="D13402"/>
          <cell r="E13402"/>
        </row>
        <row r="13403">
          <cell r="A13403"/>
          <cell r="B13403"/>
          <cell r="C13403"/>
          <cell r="D13403"/>
          <cell r="E13403"/>
        </row>
        <row r="13404">
          <cell r="A13404"/>
          <cell r="B13404"/>
          <cell r="C13404"/>
          <cell r="D13404"/>
          <cell r="E13404"/>
        </row>
        <row r="13405">
          <cell r="A13405"/>
          <cell r="B13405"/>
          <cell r="C13405"/>
          <cell r="D13405"/>
          <cell r="E13405"/>
        </row>
        <row r="13406">
          <cell r="A13406"/>
          <cell r="B13406"/>
          <cell r="C13406"/>
          <cell r="D13406"/>
          <cell r="E13406"/>
        </row>
        <row r="13407">
          <cell r="A13407"/>
          <cell r="B13407"/>
          <cell r="C13407"/>
          <cell r="D13407"/>
          <cell r="E13407"/>
        </row>
        <row r="13408">
          <cell r="A13408"/>
          <cell r="B13408"/>
          <cell r="C13408"/>
          <cell r="D13408"/>
          <cell r="E13408"/>
        </row>
        <row r="13409">
          <cell r="A13409"/>
          <cell r="B13409"/>
          <cell r="C13409"/>
          <cell r="D13409"/>
          <cell r="E13409"/>
        </row>
        <row r="13410">
          <cell r="A13410"/>
          <cell r="B13410"/>
          <cell r="C13410"/>
          <cell r="D13410"/>
          <cell r="E13410"/>
        </row>
        <row r="13411">
          <cell r="A13411"/>
          <cell r="B13411"/>
          <cell r="C13411"/>
          <cell r="D13411"/>
          <cell r="E13411"/>
        </row>
        <row r="13412">
          <cell r="A13412"/>
          <cell r="B13412"/>
          <cell r="C13412"/>
          <cell r="D13412"/>
          <cell r="E13412"/>
        </row>
        <row r="13413">
          <cell r="A13413"/>
          <cell r="B13413"/>
          <cell r="C13413"/>
          <cell r="D13413"/>
          <cell r="E13413"/>
        </row>
        <row r="13414">
          <cell r="A13414"/>
          <cell r="B13414"/>
          <cell r="C13414"/>
          <cell r="D13414"/>
          <cell r="E13414"/>
        </row>
        <row r="13415">
          <cell r="A13415"/>
          <cell r="B13415"/>
          <cell r="C13415"/>
          <cell r="D13415"/>
          <cell r="E13415"/>
        </row>
        <row r="13416">
          <cell r="A13416"/>
          <cell r="B13416"/>
          <cell r="C13416"/>
          <cell r="D13416"/>
          <cell r="E13416"/>
        </row>
        <row r="13417">
          <cell r="A13417"/>
          <cell r="B13417"/>
          <cell r="C13417"/>
          <cell r="D13417"/>
          <cell r="E13417"/>
        </row>
        <row r="13418">
          <cell r="A13418"/>
          <cell r="B13418"/>
          <cell r="C13418"/>
          <cell r="D13418"/>
          <cell r="E13418"/>
        </row>
        <row r="13419">
          <cell r="A13419"/>
          <cell r="B13419"/>
          <cell r="C13419"/>
          <cell r="D13419"/>
          <cell r="E13419"/>
        </row>
        <row r="13420">
          <cell r="A13420"/>
          <cell r="B13420"/>
          <cell r="C13420"/>
          <cell r="D13420"/>
          <cell r="E13420"/>
        </row>
        <row r="13421">
          <cell r="A13421"/>
          <cell r="B13421"/>
          <cell r="C13421"/>
          <cell r="D13421"/>
          <cell r="E13421"/>
        </row>
        <row r="13422">
          <cell r="A13422"/>
          <cell r="B13422"/>
          <cell r="C13422"/>
          <cell r="D13422"/>
          <cell r="E13422"/>
        </row>
        <row r="13423">
          <cell r="A13423"/>
          <cell r="B13423"/>
          <cell r="C13423"/>
          <cell r="D13423"/>
          <cell r="E13423"/>
        </row>
        <row r="13424">
          <cell r="A13424"/>
          <cell r="B13424"/>
          <cell r="C13424"/>
          <cell r="D13424"/>
          <cell r="E13424"/>
        </row>
        <row r="13425">
          <cell r="A13425"/>
          <cell r="B13425"/>
          <cell r="C13425"/>
          <cell r="D13425"/>
          <cell r="E13425"/>
        </row>
        <row r="13426">
          <cell r="A13426"/>
          <cell r="B13426"/>
          <cell r="C13426"/>
          <cell r="D13426"/>
          <cell r="E13426"/>
        </row>
        <row r="13427">
          <cell r="A13427"/>
          <cell r="B13427"/>
          <cell r="C13427"/>
          <cell r="D13427"/>
          <cell r="E13427"/>
        </row>
        <row r="13428">
          <cell r="A13428"/>
          <cell r="B13428"/>
          <cell r="C13428"/>
          <cell r="D13428"/>
          <cell r="E13428"/>
        </row>
        <row r="13429">
          <cell r="A13429"/>
          <cell r="B13429"/>
          <cell r="C13429"/>
          <cell r="D13429"/>
          <cell r="E13429"/>
        </row>
        <row r="13430">
          <cell r="A13430"/>
          <cell r="B13430"/>
          <cell r="C13430"/>
          <cell r="D13430"/>
          <cell r="E13430"/>
        </row>
        <row r="13431">
          <cell r="A13431"/>
          <cell r="B13431"/>
          <cell r="C13431"/>
          <cell r="D13431"/>
          <cell r="E13431"/>
        </row>
        <row r="13432">
          <cell r="A13432"/>
          <cell r="B13432"/>
          <cell r="C13432"/>
          <cell r="D13432"/>
          <cell r="E13432"/>
        </row>
        <row r="13433">
          <cell r="A13433"/>
          <cell r="B13433"/>
          <cell r="C13433"/>
          <cell r="D13433"/>
          <cell r="E13433"/>
        </row>
        <row r="13434">
          <cell r="A13434"/>
          <cell r="B13434"/>
          <cell r="C13434"/>
          <cell r="D13434"/>
          <cell r="E13434"/>
        </row>
        <row r="13435">
          <cell r="A13435"/>
          <cell r="B13435"/>
          <cell r="C13435"/>
          <cell r="D13435"/>
          <cell r="E13435"/>
        </row>
        <row r="13436">
          <cell r="A13436"/>
          <cell r="B13436"/>
          <cell r="C13436"/>
          <cell r="D13436"/>
          <cell r="E13436"/>
        </row>
        <row r="13437">
          <cell r="A13437"/>
          <cell r="B13437"/>
          <cell r="C13437"/>
          <cell r="D13437"/>
          <cell r="E13437"/>
        </row>
        <row r="13438">
          <cell r="A13438"/>
          <cell r="B13438"/>
          <cell r="C13438"/>
          <cell r="D13438"/>
          <cell r="E13438"/>
        </row>
        <row r="13439">
          <cell r="A13439"/>
          <cell r="B13439"/>
          <cell r="C13439"/>
          <cell r="D13439"/>
          <cell r="E13439"/>
        </row>
        <row r="13440">
          <cell r="A13440"/>
          <cell r="B13440"/>
          <cell r="C13440"/>
          <cell r="D13440"/>
          <cell r="E13440"/>
        </row>
        <row r="13441">
          <cell r="A13441"/>
          <cell r="B13441"/>
          <cell r="C13441"/>
          <cell r="D13441"/>
          <cell r="E13441"/>
        </row>
        <row r="13442">
          <cell r="A13442"/>
          <cell r="B13442"/>
          <cell r="C13442"/>
          <cell r="D13442"/>
          <cell r="E13442"/>
        </row>
        <row r="13443">
          <cell r="A13443"/>
          <cell r="B13443"/>
          <cell r="C13443"/>
          <cell r="D13443"/>
          <cell r="E13443"/>
        </row>
        <row r="13444">
          <cell r="A13444"/>
          <cell r="B13444"/>
          <cell r="C13444"/>
          <cell r="D13444"/>
          <cell r="E13444"/>
        </row>
        <row r="13445">
          <cell r="A13445"/>
          <cell r="B13445"/>
          <cell r="C13445"/>
          <cell r="D13445"/>
          <cell r="E13445"/>
        </row>
        <row r="13446">
          <cell r="A13446"/>
          <cell r="B13446"/>
          <cell r="C13446"/>
          <cell r="D13446"/>
          <cell r="E13446"/>
        </row>
        <row r="13447">
          <cell r="A13447"/>
          <cell r="B13447"/>
          <cell r="C13447"/>
          <cell r="D13447"/>
          <cell r="E13447"/>
        </row>
        <row r="13448">
          <cell r="A13448"/>
          <cell r="B13448"/>
          <cell r="C13448"/>
          <cell r="D13448"/>
          <cell r="E13448"/>
        </row>
        <row r="13449">
          <cell r="A13449"/>
          <cell r="B13449"/>
          <cell r="C13449"/>
          <cell r="D13449"/>
          <cell r="E13449"/>
        </row>
        <row r="13450">
          <cell r="A13450"/>
          <cell r="B13450"/>
          <cell r="C13450"/>
          <cell r="D13450"/>
          <cell r="E13450"/>
        </row>
        <row r="13451">
          <cell r="A13451"/>
          <cell r="B13451"/>
          <cell r="C13451"/>
          <cell r="D13451"/>
          <cell r="E13451"/>
        </row>
        <row r="13452">
          <cell r="A13452"/>
          <cell r="B13452"/>
          <cell r="C13452"/>
          <cell r="D13452"/>
          <cell r="E13452"/>
        </row>
        <row r="13453">
          <cell r="A13453"/>
          <cell r="B13453"/>
          <cell r="C13453"/>
          <cell r="D13453"/>
          <cell r="E13453"/>
        </row>
        <row r="13454">
          <cell r="A13454"/>
          <cell r="B13454"/>
          <cell r="C13454"/>
          <cell r="D13454"/>
          <cell r="E13454"/>
        </row>
        <row r="13455">
          <cell r="A13455"/>
          <cell r="B13455"/>
          <cell r="C13455"/>
          <cell r="D13455"/>
          <cell r="E13455"/>
        </row>
        <row r="13456">
          <cell r="A13456"/>
          <cell r="B13456"/>
          <cell r="C13456"/>
          <cell r="D13456"/>
          <cell r="E13456"/>
        </row>
        <row r="13457">
          <cell r="A13457"/>
          <cell r="B13457"/>
          <cell r="C13457"/>
          <cell r="D13457"/>
          <cell r="E13457"/>
        </row>
        <row r="13458">
          <cell r="A13458"/>
          <cell r="B13458"/>
          <cell r="C13458"/>
          <cell r="D13458"/>
          <cell r="E13458"/>
        </row>
        <row r="13459">
          <cell r="A13459"/>
          <cell r="B13459"/>
          <cell r="C13459"/>
          <cell r="D13459"/>
          <cell r="E13459"/>
        </row>
        <row r="13460">
          <cell r="A13460"/>
          <cell r="B13460"/>
          <cell r="C13460"/>
          <cell r="D13460"/>
          <cell r="E13460"/>
        </row>
        <row r="13461">
          <cell r="A13461"/>
          <cell r="B13461"/>
          <cell r="C13461"/>
          <cell r="D13461"/>
          <cell r="E13461"/>
        </row>
        <row r="13462">
          <cell r="A13462"/>
          <cell r="B13462"/>
          <cell r="C13462"/>
          <cell r="D13462"/>
          <cell r="E13462"/>
        </row>
        <row r="13463">
          <cell r="A13463"/>
          <cell r="B13463"/>
          <cell r="C13463"/>
          <cell r="D13463"/>
          <cell r="E13463"/>
        </row>
        <row r="13464">
          <cell r="A13464"/>
          <cell r="B13464"/>
          <cell r="C13464"/>
          <cell r="D13464"/>
          <cell r="E13464"/>
        </row>
        <row r="13465">
          <cell r="A13465"/>
          <cell r="B13465"/>
          <cell r="C13465"/>
          <cell r="D13465"/>
          <cell r="E13465"/>
        </row>
        <row r="13466">
          <cell r="A13466"/>
          <cell r="B13466"/>
          <cell r="C13466"/>
          <cell r="D13466"/>
          <cell r="E13466"/>
        </row>
        <row r="13467">
          <cell r="A13467"/>
          <cell r="B13467"/>
          <cell r="C13467"/>
          <cell r="D13467"/>
          <cell r="E13467"/>
        </row>
        <row r="13468">
          <cell r="A13468"/>
          <cell r="B13468"/>
          <cell r="C13468"/>
          <cell r="D13468"/>
          <cell r="E13468"/>
        </row>
        <row r="13469">
          <cell r="A13469"/>
          <cell r="B13469"/>
          <cell r="C13469"/>
          <cell r="D13469"/>
          <cell r="E13469"/>
        </row>
        <row r="13470">
          <cell r="A13470"/>
          <cell r="B13470"/>
          <cell r="C13470"/>
          <cell r="D13470"/>
          <cell r="E13470"/>
        </row>
        <row r="13471">
          <cell r="A13471"/>
          <cell r="B13471"/>
          <cell r="C13471"/>
          <cell r="D13471"/>
          <cell r="E13471"/>
        </row>
        <row r="13472">
          <cell r="A13472"/>
          <cell r="B13472"/>
          <cell r="C13472"/>
          <cell r="D13472"/>
          <cell r="E13472"/>
        </row>
        <row r="13473">
          <cell r="A13473"/>
          <cell r="B13473"/>
          <cell r="C13473"/>
          <cell r="D13473"/>
          <cell r="E13473"/>
        </row>
        <row r="13474">
          <cell r="A13474"/>
          <cell r="B13474"/>
          <cell r="C13474"/>
          <cell r="D13474"/>
          <cell r="E13474"/>
        </row>
        <row r="13475">
          <cell r="A13475"/>
          <cell r="B13475"/>
          <cell r="C13475"/>
          <cell r="D13475"/>
          <cell r="E13475"/>
        </row>
        <row r="13476">
          <cell r="A13476"/>
          <cell r="B13476"/>
          <cell r="C13476"/>
          <cell r="D13476"/>
          <cell r="E13476"/>
        </row>
        <row r="13477">
          <cell r="A13477"/>
          <cell r="B13477"/>
          <cell r="C13477"/>
          <cell r="D13477"/>
          <cell r="E13477"/>
        </row>
        <row r="13478">
          <cell r="A13478"/>
          <cell r="B13478"/>
          <cell r="C13478"/>
          <cell r="D13478"/>
          <cell r="E13478"/>
        </row>
        <row r="13479">
          <cell r="A13479"/>
          <cell r="B13479"/>
          <cell r="C13479"/>
          <cell r="D13479"/>
          <cell r="E13479"/>
        </row>
        <row r="13480">
          <cell r="A13480"/>
          <cell r="B13480"/>
          <cell r="C13480"/>
          <cell r="D13480"/>
          <cell r="E13480"/>
        </row>
        <row r="13481">
          <cell r="A13481"/>
          <cell r="B13481"/>
          <cell r="C13481"/>
          <cell r="D13481"/>
          <cell r="E13481"/>
        </row>
        <row r="13482">
          <cell r="A13482"/>
          <cell r="B13482"/>
          <cell r="C13482"/>
          <cell r="D13482"/>
          <cell r="E13482"/>
        </row>
        <row r="13483">
          <cell r="A13483"/>
          <cell r="B13483"/>
          <cell r="C13483"/>
          <cell r="D13483"/>
          <cell r="E13483"/>
        </row>
        <row r="13484">
          <cell r="A13484"/>
          <cell r="B13484"/>
          <cell r="C13484"/>
          <cell r="D13484"/>
          <cell r="E13484"/>
        </row>
        <row r="13485">
          <cell r="A13485"/>
          <cell r="B13485"/>
          <cell r="C13485"/>
          <cell r="D13485"/>
          <cell r="E13485"/>
        </row>
        <row r="13486">
          <cell r="A13486"/>
          <cell r="B13486"/>
          <cell r="C13486"/>
          <cell r="D13486"/>
          <cell r="E13486"/>
        </row>
        <row r="13487">
          <cell r="A13487"/>
          <cell r="B13487"/>
          <cell r="C13487"/>
          <cell r="D13487"/>
          <cell r="E13487"/>
        </row>
        <row r="13488">
          <cell r="A13488"/>
          <cell r="B13488"/>
          <cell r="C13488"/>
          <cell r="D13488"/>
          <cell r="E13488"/>
        </row>
        <row r="13489">
          <cell r="A13489"/>
          <cell r="B13489"/>
          <cell r="C13489"/>
          <cell r="D13489"/>
          <cell r="E13489"/>
        </row>
        <row r="13490">
          <cell r="A13490"/>
          <cell r="B13490"/>
          <cell r="C13490"/>
          <cell r="D13490"/>
          <cell r="E13490"/>
        </row>
        <row r="13491">
          <cell r="A13491"/>
          <cell r="B13491"/>
          <cell r="C13491"/>
          <cell r="D13491"/>
          <cell r="E13491"/>
        </row>
        <row r="13492">
          <cell r="A13492"/>
          <cell r="B13492"/>
          <cell r="C13492"/>
          <cell r="D13492"/>
          <cell r="E13492"/>
        </row>
        <row r="13493">
          <cell r="A13493"/>
          <cell r="B13493"/>
          <cell r="C13493"/>
          <cell r="D13493"/>
          <cell r="E13493"/>
        </row>
        <row r="13494">
          <cell r="A13494"/>
          <cell r="B13494"/>
          <cell r="C13494"/>
          <cell r="D13494"/>
          <cell r="E13494"/>
        </row>
        <row r="13495">
          <cell r="A13495"/>
          <cell r="B13495"/>
          <cell r="C13495"/>
          <cell r="D13495"/>
          <cell r="E13495"/>
        </row>
        <row r="13496">
          <cell r="A13496"/>
          <cell r="B13496"/>
          <cell r="C13496"/>
          <cell r="D13496"/>
          <cell r="E13496"/>
        </row>
        <row r="13497">
          <cell r="A13497"/>
          <cell r="B13497"/>
          <cell r="C13497"/>
          <cell r="D13497"/>
          <cell r="E13497"/>
        </row>
        <row r="13498">
          <cell r="A13498"/>
          <cell r="B13498"/>
          <cell r="C13498"/>
          <cell r="D13498"/>
          <cell r="E13498"/>
        </row>
        <row r="13499">
          <cell r="A13499"/>
          <cell r="B13499"/>
          <cell r="C13499"/>
          <cell r="D13499"/>
          <cell r="E13499"/>
        </row>
        <row r="13500">
          <cell r="A13500"/>
          <cell r="B13500"/>
          <cell r="C13500"/>
          <cell r="D13500"/>
          <cell r="E13500"/>
        </row>
        <row r="13501">
          <cell r="A13501"/>
          <cell r="B13501"/>
          <cell r="C13501"/>
          <cell r="D13501"/>
          <cell r="E13501"/>
        </row>
        <row r="13502">
          <cell r="A13502"/>
          <cell r="B13502"/>
          <cell r="C13502"/>
          <cell r="D13502"/>
          <cell r="E13502"/>
        </row>
        <row r="13503">
          <cell r="A13503"/>
          <cell r="B13503"/>
          <cell r="C13503"/>
          <cell r="D13503"/>
          <cell r="E13503"/>
        </row>
        <row r="13504">
          <cell r="A13504"/>
          <cell r="B13504"/>
          <cell r="C13504"/>
          <cell r="D13504"/>
          <cell r="E13504"/>
        </row>
        <row r="13505">
          <cell r="A13505"/>
          <cell r="B13505"/>
          <cell r="C13505"/>
          <cell r="D13505"/>
          <cell r="E13505"/>
        </row>
        <row r="13506">
          <cell r="A13506"/>
          <cell r="B13506"/>
          <cell r="C13506"/>
          <cell r="D13506"/>
          <cell r="E13506"/>
        </row>
        <row r="13507">
          <cell r="A13507"/>
          <cell r="B13507"/>
          <cell r="C13507"/>
          <cell r="D13507"/>
          <cell r="E13507"/>
        </row>
        <row r="13508">
          <cell r="A13508"/>
          <cell r="B13508"/>
          <cell r="C13508"/>
          <cell r="D13508"/>
          <cell r="E13508"/>
        </row>
        <row r="13509">
          <cell r="A13509"/>
          <cell r="B13509"/>
          <cell r="C13509"/>
          <cell r="D13509"/>
          <cell r="E13509"/>
        </row>
        <row r="13510">
          <cell r="A13510"/>
          <cell r="B13510"/>
          <cell r="C13510"/>
          <cell r="D13510"/>
          <cell r="E13510"/>
        </row>
        <row r="13511">
          <cell r="A13511"/>
          <cell r="B13511"/>
          <cell r="C13511"/>
          <cell r="D13511"/>
          <cell r="E13511"/>
        </row>
        <row r="13512">
          <cell r="A13512"/>
          <cell r="B13512"/>
          <cell r="C13512"/>
          <cell r="D13512"/>
          <cell r="E13512"/>
        </row>
        <row r="13513">
          <cell r="A13513"/>
          <cell r="B13513"/>
          <cell r="C13513"/>
          <cell r="D13513"/>
          <cell r="E13513"/>
        </row>
        <row r="13514">
          <cell r="A13514"/>
          <cell r="B13514"/>
          <cell r="C13514"/>
          <cell r="D13514"/>
          <cell r="E13514"/>
        </row>
        <row r="13515">
          <cell r="A13515"/>
          <cell r="B13515"/>
          <cell r="C13515"/>
          <cell r="D13515"/>
          <cell r="E13515"/>
        </row>
        <row r="13516">
          <cell r="A13516"/>
          <cell r="B13516"/>
          <cell r="C13516"/>
          <cell r="D13516"/>
          <cell r="E13516"/>
        </row>
        <row r="13517">
          <cell r="A13517"/>
          <cell r="B13517"/>
          <cell r="C13517"/>
          <cell r="D13517"/>
          <cell r="E13517"/>
        </row>
        <row r="13518">
          <cell r="A13518"/>
          <cell r="B13518"/>
          <cell r="C13518"/>
          <cell r="D13518"/>
          <cell r="E13518"/>
        </row>
        <row r="13519">
          <cell r="A13519"/>
          <cell r="B13519"/>
          <cell r="C13519"/>
          <cell r="D13519"/>
          <cell r="E13519"/>
        </row>
        <row r="13520">
          <cell r="A13520"/>
          <cell r="B13520"/>
          <cell r="C13520"/>
          <cell r="D13520"/>
          <cell r="E13520"/>
        </row>
        <row r="13521">
          <cell r="A13521"/>
          <cell r="B13521"/>
          <cell r="C13521"/>
          <cell r="D13521"/>
          <cell r="E13521"/>
        </row>
        <row r="13522">
          <cell r="A13522"/>
          <cell r="B13522"/>
          <cell r="C13522"/>
          <cell r="D13522"/>
          <cell r="E13522"/>
        </row>
        <row r="13523">
          <cell r="A13523"/>
          <cell r="B13523"/>
          <cell r="C13523"/>
          <cell r="D13523"/>
          <cell r="E13523"/>
        </row>
        <row r="13524">
          <cell r="A13524"/>
          <cell r="B13524"/>
          <cell r="C13524"/>
          <cell r="D13524"/>
          <cell r="E13524"/>
        </row>
        <row r="13525">
          <cell r="A13525"/>
          <cell r="B13525"/>
          <cell r="C13525"/>
          <cell r="D13525"/>
          <cell r="E13525"/>
        </row>
        <row r="13526">
          <cell r="A13526"/>
          <cell r="B13526"/>
          <cell r="C13526"/>
          <cell r="D13526"/>
          <cell r="E13526"/>
        </row>
        <row r="13527">
          <cell r="A13527"/>
          <cell r="B13527"/>
          <cell r="C13527"/>
          <cell r="D13527"/>
          <cell r="E13527"/>
        </row>
        <row r="13528">
          <cell r="A13528"/>
          <cell r="B13528"/>
          <cell r="C13528"/>
          <cell r="D13528"/>
          <cell r="E13528"/>
        </row>
        <row r="13529">
          <cell r="A13529"/>
          <cell r="B13529"/>
          <cell r="C13529"/>
          <cell r="D13529"/>
          <cell r="E13529"/>
        </row>
        <row r="13530">
          <cell r="A13530"/>
          <cell r="B13530"/>
          <cell r="C13530"/>
          <cell r="D13530"/>
          <cell r="E13530"/>
        </row>
        <row r="13531">
          <cell r="A13531"/>
          <cell r="B13531"/>
          <cell r="C13531"/>
          <cell r="D13531"/>
          <cell r="E13531"/>
        </row>
        <row r="13532">
          <cell r="A13532"/>
          <cell r="B13532"/>
          <cell r="C13532"/>
          <cell r="D13532"/>
          <cell r="E13532"/>
        </row>
        <row r="13533">
          <cell r="A13533"/>
          <cell r="B13533"/>
          <cell r="C13533"/>
          <cell r="D13533"/>
          <cell r="E13533"/>
        </row>
        <row r="13534">
          <cell r="A13534"/>
          <cell r="B13534"/>
          <cell r="C13534"/>
          <cell r="D13534"/>
          <cell r="E13534"/>
        </row>
        <row r="13535">
          <cell r="A13535"/>
          <cell r="B13535"/>
          <cell r="C13535"/>
          <cell r="D13535"/>
          <cell r="E13535"/>
        </row>
        <row r="13536">
          <cell r="A13536"/>
          <cell r="B13536"/>
          <cell r="C13536"/>
          <cell r="D13536"/>
          <cell r="E13536"/>
        </row>
        <row r="13537">
          <cell r="A13537"/>
          <cell r="B13537"/>
          <cell r="C13537"/>
          <cell r="D13537"/>
          <cell r="E13537"/>
        </row>
        <row r="13538">
          <cell r="A13538"/>
          <cell r="B13538"/>
          <cell r="C13538"/>
          <cell r="D13538"/>
          <cell r="E13538"/>
        </row>
        <row r="13539">
          <cell r="A13539"/>
          <cell r="B13539"/>
          <cell r="C13539"/>
          <cell r="D13539"/>
          <cell r="E13539"/>
        </row>
        <row r="13540">
          <cell r="A13540"/>
          <cell r="B13540"/>
          <cell r="C13540"/>
          <cell r="D13540"/>
          <cell r="E13540"/>
        </row>
        <row r="13541">
          <cell r="A13541"/>
          <cell r="B13541"/>
          <cell r="C13541"/>
          <cell r="D13541"/>
          <cell r="E13541"/>
        </row>
        <row r="13542">
          <cell r="A13542"/>
          <cell r="B13542"/>
          <cell r="C13542"/>
          <cell r="D13542"/>
          <cell r="E13542"/>
        </row>
        <row r="13543">
          <cell r="A13543"/>
          <cell r="B13543"/>
          <cell r="C13543"/>
          <cell r="D13543"/>
          <cell r="E13543"/>
        </row>
        <row r="13544">
          <cell r="A13544"/>
          <cell r="B13544"/>
          <cell r="C13544"/>
          <cell r="D13544"/>
          <cell r="E13544"/>
        </row>
        <row r="13545">
          <cell r="A13545"/>
          <cell r="B13545"/>
          <cell r="C13545"/>
          <cell r="D13545"/>
          <cell r="E13545"/>
        </row>
        <row r="13546">
          <cell r="A13546"/>
          <cell r="B13546"/>
          <cell r="C13546"/>
          <cell r="D13546"/>
          <cell r="E13546"/>
        </row>
        <row r="13547">
          <cell r="A13547"/>
          <cell r="B13547"/>
          <cell r="C13547"/>
          <cell r="D13547"/>
          <cell r="E13547"/>
        </row>
        <row r="13548">
          <cell r="A13548"/>
          <cell r="B13548"/>
          <cell r="C13548"/>
          <cell r="D13548"/>
          <cell r="E13548"/>
        </row>
        <row r="13549">
          <cell r="A13549"/>
          <cell r="B13549"/>
          <cell r="C13549"/>
          <cell r="D13549"/>
          <cell r="E13549"/>
        </row>
        <row r="13550">
          <cell r="A13550"/>
          <cell r="B13550"/>
          <cell r="C13550"/>
          <cell r="D13550"/>
          <cell r="E13550"/>
        </row>
        <row r="13551">
          <cell r="A13551"/>
          <cell r="B13551"/>
          <cell r="C13551"/>
          <cell r="D13551"/>
          <cell r="E13551"/>
        </row>
        <row r="13552">
          <cell r="A13552"/>
          <cell r="B13552"/>
          <cell r="C13552"/>
          <cell r="D13552"/>
          <cell r="E13552"/>
        </row>
        <row r="13553">
          <cell r="A13553"/>
          <cell r="B13553"/>
          <cell r="C13553"/>
          <cell r="D13553"/>
          <cell r="E13553"/>
        </row>
        <row r="13554">
          <cell r="A13554"/>
          <cell r="B13554"/>
          <cell r="C13554"/>
          <cell r="D13554"/>
          <cell r="E13554"/>
        </row>
        <row r="13555">
          <cell r="A13555"/>
          <cell r="B13555"/>
          <cell r="C13555"/>
          <cell r="D13555"/>
          <cell r="E13555"/>
        </row>
        <row r="13556">
          <cell r="A13556"/>
          <cell r="B13556"/>
          <cell r="C13556"/>
          <cell r="D13556"/>
          <cell r="E13556"/>
        </row>
        <row r="13557">
          <cell r="A13557"/>
          <cell r="B13557"/>
          <cell r="C13557"/>
          <cell r="D13557"/>
          <cell r="E13557"/>
        </row>
        <row r="13558">
          <cell r="A13558"/>
          <cell r="B13558"/>
          <cell r="C13558"/>
          <cell r="D13558"/>
          <cell r="E13558"/>
        </row>
        <row r="13559">
          <cell r="A13559"/>
          <cell r="B13559"/>
          <cell r="C13559"/>
          <cell r="D13559"/>
          <cell r="E13559"/>
        </row>
        <row r="13560">
          <cell r="A13560"/>
          <cell r="B13560"/>
          <cell r="C13560"/>
          <cell r="D13560"/>
          <cell r="E13560"/>
        </row>
        <row r="13561">
          <cell r="A13561"/>
          <cell r="B13561"/>
          <cell r="C13561"/>
          <cell r="D13561"/>
          <cell r="E13561"/>
        </row>
        <row r="13562">
          <cell r="A13562"/>
          <cell r="B13562"/>
          <cell r="C13562"/>
          <cell r="D13562"/>
          <cell r="E13562"/>
        </row>
        <row r="13563">
          <cell r="A13563"/>
          <cell r="B13563"/>
          <cell r="C13563"/>
          <cell r="D13563"/>
          <cell r="E13563"/>
        </row>
        <row r="13564">
          <cell r="A13564"/>
          <cell r="B13564"/>
          <cell r="C13564"/>
          <cell r="D13564"/>
          <cell r="E13564"/>
        </row>
        <row r="13565">
          <cell r="A13565"/>
          <cell r="B13565"/>
          <cell r="C13565"/>
          <cell r="D13565"/>
          <cell r="E13565"/>
        </row>
        <row r="13566">
          <cell r="A13566"/>
          <cell r="B13566"/>
          <cell r="C13566"/>
          <cell r="D13566"/>
          <cell r="E13566"/>
        </row>
        <row r="13567">
          <cell r="A13567"/>
          <cell r="B13567"/>
          <cell r="C13567"/>
          <cell r="D13567"/>
          <cell r="E13567"/>
        </row>
        <row r="13568">
          <cell r="A13568"/>
          <cell r="B13568"/>
          <cell r="C13568"/>
          <cell r="D13568"/>
          <cell r="E13568"/>
        </row>
        <row r="13569">
          <cell r="A13569"/>
          <cell r="B13569"/>
          <cell r="C13569"/>
          <cell r="D13569"/>
          <cell r="E13569"/>
        </row>
        <row r="13570">
          <cell r="A13570"/>
          <cell r="B13570"/>
          <cell r="C13570"/>
          <cell r="D13570"/>
          <cell r="E13570"/>
        </row>
      </sheetData>
      <sheetData sheetId="1"/>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781"/>
  <sheetViews>
    <sheetView topLeftCell="A1303" zoomScale="90" zoomScaleNormal="90" workbookViewId="0">
      <selection activeCell="E1310" sqref="E1310"/>
    </sheetView>
  </sheetViews>
  <sheetFormatPr defaultRowHeight="15" x14ac:dyDescent="0.25"/>
  <cols>
    <col min="1" max="1" width="17" style="104" customWidth="1"/>
    <col min="2" max="2" width="60.7109375" style="104" customWidth="1"/>
    <col min="3" max="3" width="6.7109375" style="104" bestFit="1" customWidth="1"/>
    <col min="4" max="5" width="13.85546875" style="104" customWidth="1"/>
    <col min="6" max="6" width="12.140625" style="104" customWidth="1"/>
    <col min="7" max="7" width="10.7109375" style="104" customWidth="1"/>
    <col min="8" max="9" width="15.7109375" style="104" customWidth="1"/>
    <col min="10" max="10" width="9.7109375" style="104" customWidth="1"/>
    <col min="11" max="12" width="12.7109375" style="104" customWidth="1"/>
    <col min="13" max="13" width="14.7109375" style="104" customWidth="1"/>
    <col min="14" max="16384" width="9.140625" style="104"/>
  </cols>
  <sheetData>
    <row r="1" spans="1:13" x14ac:dyDescent="0.25">
      <c r="A1" s="47"/>
      <c r="B1" s="44"/>
      <c r="C1" s="44"/>
      <c r="D1" s="44"/>
      <c r="E1" s="44"/>
      <c r="F1" s="44"/>
      <c r="G1" s="44"/>
      <c r="H1" s="44"/>
      <c r="I1" s="44"/>
      <c r="J1" s="44"/>
      <c r="K1" s="44"/>
      <c r="L1" s="44"/>
      <c r="M1" s="44"/>
    </row>
    <row r="2" spans="1:13" x14ac:dyDescent="0.25">
      <c r="A2" s="119" t="s">
        <v>0</v>
      </c>
      <c r="B2" s="120" t="s">
        <v>1345</v>
      </c>
      <c r="C2" s="4"/>
      <c r="D2" s="4"/>
      <c r="E2" s="48" t="s">
        <v>2258</v>
      </c>
      <c r="F2" s="44"/>
      <c r="I2" s="44"/>
      <c r="J2" s="44"/>
      <c r="K2" s="44"/>
      <c r="L2" s="44"/>
    </row>
    <row r="3" spans="1:13" ht="30" x14ac:dyDescent="0.25">
      <c r="A3" s="119"/>
      <c r="B3" s="120"/>
      <c r="C3" s="4"/>
      <c r="D3" s="4"/>
      <c r="E3" s="6" t="s">
        <v>2297</v>
      </c>
      <c r="F3" s="6" t="s">
        <v>2298</v>
      </c>
      <c r="I3" s="44"/>
      <c r="J3" s="44"/>
      <c r="K3" s="44"/>
      <c r="L3" s="44"/>
    </row>
    <row r="4" spans="1:13" ht="30" x14ac:dyDescent="0.25">
      <c r="A4" s="121" t="s">
        <v>1</v>
      </c>
      <c r="B4" s="122" t="s">
        <v>1346</v>
      </c>
      <c r="C4" s="5" t="str">
        <f>RIGHT(B4,2)</f>
        <v>M2</v>
      </c>
      <c r="D4" s="5" t="s">
        <v>2259</v>
      </c>
      <c r="E4" s="123">
        <v>320.66000000000003</v>
      </c>
      <c r="F4" s="123">
        <v>326.26</v>
      </c>
      <c r="G4" s="44"/>
      <c r="H4" s="44" t="s">
        <v>2296</v>
      </c>
      <c r="I4" s="44"/>
      <c r="J4" s="44"/>
    </row>
    <row r="5" spans="1:13" x14ac:dyDescent="0.25">
      <c r="A5" s="121" t="s">
        <v>2</v>
      </c>
      <c r="B5" s="122" t="s">
        <v>1347</v>
      </c>
      <c r="C5" s="5" t="str">
        <f t="shared" ref="C5:C68" si="0">RIGHT(B5,2)</f>
        <v>M2</v>
      </c>
      <c r="D5" s="5" t="s">
        <v>2259</v>
      </c>
      <c r="E5" s="123">
        <v>1.26</v>
      </c>
      <c r="F5" s="123">
        <v>1.39</v>
      </c>
      <c r="G5" s="44"/>
      <c r="H5" s="44"/>
      <c r="I5" s="44"/>
      <c r="J5" s="44"/>
    </row>
    <row r="6" spans="1:13" ht="25.5" x14ac:dyDescent="0.25">
      <c r="A6" s="121" t="s">
        <v>3</v>
      </c>
      <c r="B6" s="122" t="s">
        <v>14398</v>
      </c>
      <c r="C6" s="5" t="str">
        <f t="shared" si="0"/>
        <v>M2</v>
      </c>
      <c r="D6" s="5" t="s">
        <v>2259</v>
      </c>
      <c r="E6" s="123">
        <v>2.42</v>
      </c>
      <c r="F6" s="123">
        <v>2.67</v>
      </c>
    </row>
    <row r="7" spans="1:13" ht="25.5" x14ac:dyDescent="0.25">
      <c r="A7" s="121" t="s">
        <v>4</v>
      </c>
      <c r="B7" s="122" t="s">
        <v>1348</v>
      </c>
      <c r="C7" s="5" t="str">
        <f t="shared" si="0"/>
        <v>M2</v>
      </c>
      <c r="D7" s="5" t="s">
        <v>2259</v>
      </c>
      <c r="E7" s="123">
        <v>6.52</v>
      </c>
      <c r="F7" s="123">
        <v>7.18</v>
      </c>
      <c r="G7" s="124"/>
      <c r="H7" s="124"/>
      <c r="I7" s="124"/>
    </row>
    <row r="8" spans="1:13" ht="25.5" x14ac:dyDescent="0.25">
      <c r="A8" s="121" t="s">
        <v>5</v>
      </c>
      <c r="B8" s="122" t="s">
        <v>1349</v>
      </c>
      <c r="C8" s="5" t="str">
        <f t="shared" si="0"/>
        <v>M2</v>
      </c>
      <c r="D8" s="5" t="s">
        <v>2259</v>
      </c>
      <c r="E8" s="123">
        <v>0.11</v>
      </c>
      <c r="F8" s="123">
        <v>0.11</v>
      </c>
      <c r="G8" s="125"/>
      <c r="H8" s="126"/>
      <c r="I8" s="126"/>
      <c r="J8" s="127"/>
    </row>
    <row r="9" spans="1:13" ht="25.5" x14ac:dyDescent="0.25">
      <c r="A9" s="121" t="s">
        <v>6</v>
      </c>
      <c r="B9" s="122" t="s">
        <v>1350</v>
      </c>
      <c r="C9" s="5" t="str">
        <f t="shared" si="0"/>
        <v>M2</v>
      </c>
      <c r="D9" s="5" t="s">
        <v>2259</v>
      </c>
      <c r="E9" s="123">
        <v>0.72</v>
      </c>
      <c r="F9" s="123">
        <v>0.74</v>
      </c>
      <c r="G9" s="128"/>
      <c r="H9" s="128"/>
      <c r="I9" s="128"/>
      <c r="J9" s="128"/>
    </row>
    <row r="10" spans="1:13" ht="51" x14ac:dyDescent="0.25">
      <c r="A10" s="121" t="s">
        <v>7</v>
      </c>
      <c r="B10" s="122" t="s">
        <v>22946</v>
      </c>
      <c r="C10" s="5" t="str">
        <f t="shared" si="0"/>
        <v>UN</v>
      </c>
      <c r="D10" s="5" t="s">
        <v>2261</v>
      </c>
      <c r="E10" s="123">
        <v>181.32</v>
      </c>
      <c r="F10" s="123">
        <v>187.76</v>
      </c>
      <c r="H10" s="128"/>
      <c r="I10" s="128"/>
      <c r="J10" s="128"/>
    </row>
    <row r="11" spans="1:13" x14ac:dyDescent="0.25">
      <c r="A11" s="121" t="s">
        <v>8</v>
      </c>
      <c r="B11" s="122" t="s">
        <v>1351</v>
      </c>
      <c r="C11" s="5" t="str">
        <f t="shared" si="0"/>
        <v>UN</v>
      </c>
      <c r="D11" s="5" t="s">
        <v>2261</v>
      </c>
      <c r="E11" s="123">
        <v>1334.03</v>
      </c>
      <c r="F11" s="123">
        <v>1407.99</v>
      </c>
      <c r="G11" s="49"/>
      <c r="H11" s="128"/>
      <c r="I11" s="128"/>
      <c r="J11" s="128"/>
    </row>
    <row r="12" spans="1:13" x14ac:dyDescent="0.25">
      <c r="A12" s="121" t="s">
        <v>9</v>
      </c>
      <c r="B12" s="122" t="s">
        <v>1352</v>
      </c>
      <c r="C12" s="5" t="str">
        <f t="shared" si="0"/>
        <v>UN</v>
      </c>
      <c r="D12" s="5" t="s">
        <v>2261</v>
      </c>
      <c r="E12" s="123">
        <v>5822.24</v>
      </c>
      <c r="F12" s="123">
        <v>5968.73</v>
      </c>
      <c r="G12" s="49"/>
      <c r="H12" s="49"/>
      <c r="I12" s="49"/>
      <c r="J12" s="49"/>
    </row>
    <row r="13" spans="1:13" x14ac:dyDescent="0.25">
      <c r="A13" s="121" t="s">
        <v>10</v>
      </c>
      <c r="B13" s="122" t="s">
        <v>1353</v>
      </c>
      <c r="C13" s="5" t="str">
        <f t="shared" si="0"/>
        <v>UN</v>
      </c>
      <c r="D13" s="5" t="s">
        <v>2261</v>
      </c>
      <c r="E13" s="123">
        <v>7644.08</v>
      </c>
      <c r="F13" s="123">
        <v>7790.57</v>
      </c>
      <c r="G13" s="49"/>
      <c r="H13" s="49"/>
      <c r="I13" s="49"/>
      <c r="J13" s="49"/>
    </row>
    <row r="14" spans="1:13" x14ac:dyDescent="0.25">
      <c r="A14" s="121" t="s">
        <v>11</v>
      </c>
      <c r="B14" s="122" t="s">
        <v>1354</v>
      </c>
      <c r="C14" s="5" t="str">
        <f t="shared" si="0"/>
        <v>UN</v>
      </c>
      <c r="D14" s="5" t="s">
        <v>2261</v>
      </c>
      <c r="E14" s="123">
        <v>1208.27</v>
      </c>
      <c r="F14" s="123">
        <v>1243.31</v>
      </c>
      <c r="G14" s="49"/>
      <c r="H14" s="49"/>
      <c r="I14" s="49"/>
      <c r="J14" s="49"/>
    </row>
    <row r="15" spans="1:13" x14ac:dyDescent="0.25">
      <c r="A15" s="121" t="s">
        <v>12</v>
      </c>
      <c r="B15" s="122" t="s">
        <v>1355</v>
      </c>
      <c r="C15" s="5" t="str">
        <f t="shared" si="0"/>
        <v>UN</v>
      </c>
      <c r="D15" s="5" t="s">
        <v>2261</v>
      </c>
      <c r="E15" s="123">
        <v>2817.39</v>
      </c>
      <c r="F15" s="123">
        <v>2927.94</v>
      </c>
      <c r="G15" s="49"/>
      <c r="H15" s="49"/>
      <c r="I15" s="49"/>
      <c r="J15" s="49"/>
    </row>
    <row r="16" spans="1:13" x14ac:dyDescent="0.25">
      <c r="A16" s="121" t="s">
        <v>13</v>
      </c>
      <c r="B16" s="122" t="s">
        <v>1356</v>
      </c>
      <c r="C16" s="5" t="str">
        <f t="shared" si="0"/>
        <v>UN</v>
      </c>
      <c r="D16" s="5" t="s">
        <v>2261</v>
      </c>
      <c r="E16" s="123">
        <v>10230.299999999999</v>
      </c>
      <c r="F16" s="123">
        <v>10376.790000000001</v>
      </c>
      <c r="G16" s="49"/>
      <c r="H16" s="50"/>
      <c r="I16" s="49"/>
      <c r="J16" s="49"/>
    </row>
    <row r="17" spans="1:10" ht="38.25" x14ac:dyDescent="0.25">
      <c r="A17" s="121" t="s">
        <v>14</v>
      </c>
      <c r="B17" s="122" t="s">
        <v>1357</v>
      </c>
      <c r="C17" s="5" t="str">
        <f t="shared" si="0"/>
        <v>M2</v>
      </c>
      <c r="D17" s="5" t="s">
        <v>2259</v>
      </c>
      <c r="E17" s="123">
        <v>1114.79</v>
      </c>
      <c r="F17" s="123">
        <v>1138.01</v>
      </c>
      <c r="G17" s="49"/>
      <c r="H17" s="49"/>
      <c r="I17" s="49"/>
      <c r="J17" s="49"/>
    </row>
    <row r="18" spans="1:10" ht="38.25" x14ac:dyDescent="0.25">
      <c r="A18" s="121" t="s">
        <v>15</v>
      </c>
      <c r="B18" s="122" t="s">
        <v>1358</v>
      </c>
      <c r="C18" s="5" t="str">
        <f t="shared" si="0"/>
        <v>M2</v>
      </c>
      <c r="D18" s="5" t="s">
        <v>2259</v>
      </c>
      <c r="E18" s="123">
        <v>887.12</v>
      </c>
      <c r="F18" s="123">
        <v>905.24</v>
      </c>
      <c r="G18" s="49"/>
      <c r="H18" s="49"/>
      <c r="I18" s="49"/>
      <c r="J18" s="49"/>
    </row>
    <row r="19" spans="1:10" ht="38.25" x14ac:dyDescent="0.25">
      <c r="A19" s="121" t="s">
        <v>16</v>
      </c>
      <c r="B19" s="122" t="s">
        <v>22947</v>
      </c>
      <c r="C19" s="5" t="str">
        <f t="shared" si="0"/>
        <v>/M</v>
      </c>
      <c r="D19" s="5" t="s">
        <v>2262</v>
      </c>
      <c r="E19" s="123">
        <v>48.91</v>
      </c>
      <c r="F19" s="123">
        <v>51.49</v>
      </c>
      <c r="G19" s="49"/>
      <c r="H19" s="51"/>
      <c r="I19" s="51"/>
      <c r="J19" s="129"/>
    </row>
    <row r="20" spans="1:10" ht="25.5" x14ac:dyDescent="0.25">
      <c r="A20" s="121" t="s">
        <v>17</v>
      </c>
      <c r="B20" s="122" t="s">
        <v>14399</v>
      </c>
      <c r="C20" s="5" t="str">
        <f t="shared" si="0"/>
        <v>M2</v>
      </c>
      <c r="D20" s="5" t="s">
        <v>2259</v>
      </c>
      <c r="E20" s="123">
        <v>136.26</v>
      </c>
      <c r="F20" s="123">
        <v>138.04</v>
      </c>
    </row>
    <row r="21" spans="1:10" x14ac:dyDescent="0.25">
      <c r="A21" s="121" t="s">
        <v>18</v>
      </c>
      <c r="B21" s="122" t="s">
        <v>1359</v>
      </c>
      <c r="C21" s="5" t="str">
        <f t="shared" si="0"/>
        <v>M2</v>
      </c>
      <c r="D21" s="5" t="s">
        <v>2259</v>
      </c>
      <c r="E21" s="123">
        <v>118.12</v>
      </c>
      <c r="F21" s="123">
        <v>119.77</v>
      </c>
    </row>
    <row r="22" spans="1:10" ht="38.25" x14ac:dyDescent="0.25">
      <c r="A22" s="121" t="s">
        <v>19</v>
      </c>
      <c r="B22" s="122" t="s">
        <v>1360</v>
      </c>
      <c r="C22" s="5" t="str">
        <f t="shared" si="0"/>
        <v>M2</v>
      </c>
      <c r="D22" s="5" t="s">
        <v>2259</v>
      </c>
      <c r="E22" s="123">
        <v>128.25</v>
      </c>
      <c r="F22" s="123">
        <v>130.87</v>
      </c>
    </row>
    <row r="23" spans="1:10" ht="51" x14ac:dyDescent="0.25">
      <c r="A23" s="121" t="s">
        <v>20</v>
      </c>
      <c r="B23" s="122" t="s">
        <v>14400</v>
      </c>
      <c r="C23" s="5" t="str">
        <f t="shared" si="0"/>
        <v>/M</v>
      </c>
      <c r="D23" s="5" t="s">
        <v>2262</v>
      </c>
      <c r="E23" s="123">
        <v>106.51</v>
      </c>
      <c r="F23" s="123">
        <v>110.46</v>
      </c>
    </row>
    <row r="24" spans="1:10" ht="51" x14ac:dyDescent="0.25">
      <c r="A24" s="121" t="s">
        <v>21</v>
      </c>
      <c r="B24" s="122" t="s">
        <v>14401</v>
      </c>
      <c r="C24" s="5" t="str">
        <f t="shared" si="0"/>
        <v>/M</v>
      </c>
      <c r="D24" s="5" t="s">
        <v>2262</v>
      </c>
      <c r="E24" s="123">
        <v>56.79</v>
      </c>
      <c r="F24" s="123">
        <v>58.92</v>
      </c>
    </row>
    <row r="25" spans="1:10" ht="51" x14ac:dyDescent="0.25">
      <c r="A25" s="121" t="s">
        <v>22</v>
      </c>
      <c r="B25" s="122" t="s">
        <v>14402</v>
      </c>
      <c r="C25" s="5" t="str">
        <f t="shared" si="0"/>
        <v>/M</v>
      </c>
      <c r="D25" s="5" t="s">
        <v>2262</v>
      </c>
      <c r="E25" s="123">
        <v>61.75</v>
      </c>
      <c r="F25" s="123">
        <v>64.27</v>
      </c>
    </row>
    <row r="26" spans="1:10" ht="51" x14ac:dyDescent="0.25">
      <c r="A26" s="121" t="s">
        <v>23</v>
      </c>
      <c r="B26" s="122" t="s">
        <v>14403</v>
      </c>
      <c r="C26" s="5" t="str">
        <f t="shared" si="0"/>
        <v>M2</v>
      </c>
      <c r="D26" s="5" t="s">
        <v>2259</v>
      </c>
      <c r="E26" s="123">
        <v>0.33</v>
      </c>
      <c r="F26" s="123">
        <v>0.34</v>
      </c>
    </row>
    <row r="27" spans="1:10" ht="38.25" x14ac:dyDescent="0.25">
      <c r="A27" s="121" t="s">
        <v>24</v>
      </c>
      <c r="B27" s="122" t="s">
        <v>22948</v>
      </c>
      <c r="C27" s="5" t="str">
        <f t="shared" si="0"/>
        <v>UN</v>
      </c>
      <c r="D27" s="5" t="s">
        <v>2261</v>
      </c>
      <c r="E27" s="123">
        <v>52.22</v>
      </c>
      <c r="F27" s="123">
        <v>57.62</v>
      </c>
    </row>
    <row r="28" spans="1:10" ht="38.25" x14ac:dyDescent="0.25">
      <c r="A28" s="121" t="s">
        <v>25</v>
      </c>
      <c r="B28" s="122" t="s">
        <v>22949</v>
      </c>
      <c r="C28" s="5" t="str">
        <f t="shared" si="0"/>
        <v>UN</v>
      </c>
      <c r="D28" s="5" t="s">
        <v>2261</v>
      </c>
      <c r="E28" s="123">
        <v>93.03</v>
      </c>
      <c r="F28" s="123">
        <v>102.66</v>
      </c>
    </row>
    <row r="29" spans="1:10" ht="38.25" x14ac:dyDescent="0.25">
      <c r="A29" s="121" t="s">
        <v>22950</v>
      </c>
      <c r="B29" s="122" t="s">
        <v>22951</v>
      </c>
      <c r="C29" s="5" t="str">
        <f t="shared" si="0"/>
        <v>UN</v>
      </c>
      <c r="D29" s="5" t="s">
        <v>2259</v>
      </c>
      <c r="E29" s="123">
        <v>222.21</v>
      </c>
      <c r="F29" s="123">
        <v>237.81</v>
      </c>
    </row>
    <row r="30" spans="1:10" ht="38.25" x14ac:dyDescent="0.25">
      <c r="A30" s="121" t="s">
        <v>22952</v>
      </c>
      <c r="B30" s="122" t="s">
        <v>22953</v>
      </c>
      <c r="C30" s="5" t="str">
        <f t="shared" si="0"/>
        <v>UN</v>
      </c>
      <c r="D30" s="5" t="s">
        <v>2259</v>
      </c>
      <c r="E30" s="123">
        <v>68.11</v>
      </c>
      <c r="F30" s="123">
        <v>72.53</v>
      </c>
    </row>
    <row r="31" spans="1:10" ht="38.25" x14ac:dyDescent="0.25">
      <c r="A31" s="121" t="s">
        <v>22954</v>
      </c>
      <c r="B31" s="122" t="s">
        <v>22955</v>
      </c>
      <c r="C31" s="5" t="str">
        <f t="shared" si="0"/>
        <v>UN</v>
      </c>
      <c r="D31" s="5" t="s">
        <v>14737</v>
      </c>
      <c r="E31" s="123">
        <v>146.63</v>
      </c>
      <c r="F31" s="123">
        <v>156.16</v>
      </c>
    </row>
    <row r="32" spans="1:10" ht="38.25" x14ac:dyDescent="0.25">
      <c r="A32" s="121" t="s">
        <v>22956</v>
      </c>
      <c r="B32" s="122" t="s">
        <v>22957</v>
      </c>
      <c r="C32" s="5" t="str">
        <f t="shared" si="0"/>
        <v>UN</v>
      </c>
      <c r="D32" s="5" t="s">
        <v>14737</v>
      </c>
      <c r="E32" s="123">
        <v>214.43</v>
      </c>
      <c r="F32" s="123">
        <v>228.37</v>
      </c>
    </row>
    <row r="33" spans="1:8" ht="38.25" x14ac:dyDescent="0.25">
      <c r="A33" s="121" t="s">
        <v>26</v>
      </c>
      <c r="B33" s="122" t="s">
        <v>1361</v>
      </c>
      <c r="C33" s="5" t="str">
        <f t="shared" si="0"/>
        <v>M2</v>
      </c>
      <c r="D33" s="5" t="s">
        <v>14737</v>
      </c>
      <c r="E33" s="123">
        <v>608.76</v>
      </c>
      <c r="F33" s="123">
        <v>623.17999999999995</v>
      </c>
    </row>
    <row r="34" spans="1:8" ht="38.25" x14ac:dyDescent="0.25">
      <c r="A34" s="121" t="s">
        <v>27</v>
      </c>
      <c r="B34" s="122" t="s">
        <v>1362</v>
      </c>
      <c r="C34" s="5" t="str">
        <f t="shared" si="0"/>
        <v>M2</v>
      </c>
      <c r="D34" s="5" t="s">
        <v>2261</v>
      </c>
      <c r="E34" s="123">
        <v>981.64</v>
      </c>
      <c r="F34" s="123">
        <v>1005.33</v>
      </c>
    </row>
    <row r="35" spans="1:8" ht="38.25" x14ac:dyDescent="0.25">
      <c r="A35" s="121" t="s">
        <v>28</v>
      </c>
      <c r="B35" s="122" t="s">
        <v>1363</v>
      </c>
      <c r="C35" s="5" t="str">
        <f t="shared" si="0"/>
        <v>ES</v>
      </c>
      <c r="D35" s="5" t="s">
        <v>2261</v>
      </c>
      <c r="E35" s="123">
        <v>507.81</v>
      </c>
      <c r="F35" s="123">
        <v>507.81</v>
      </c>
    </row>
    <row r="36" spans="1:8" ht="38.25" x14ac:dyDescent="0.25">
      <c r="A36" s="121" t="s">
        <v>29</v>
      </c>
      <c r="B36" s="122" t="s">
        <v>1364</v>
      </c>
      <c r="C36" s="5" t="str">
        <f t="shared" si="0"/>
        <v>ES</v>
      </c>
      <c r="D36" s="4"/>
      <c r="E36" s="123">
        <v>650</v>
      </c>
      <c r="F36" s="123">
        <v>650</v>
      </c>
      <c r="H36" s="104" t="s">
        <v>1368</v>
      </c>
    </row>
    <row r="37" spans="1:8" ht="38.25" x14ac:dyDescent="0.25">
      <c r="A37" s="121" t="s">
        <v>30</v>
      </c>
      <c r="B37" s="122" t="s">
        <v>1365</v>
      </c>
      <c r="C37" s="5" t="str">
        <f t="shared" si="0"/>
        <v>ES</v>
      </c>
      <c r="D37" s="43"/>
      <c r="E37" s="123">
        <v>738.02</v>
      </c>
      <c r="F37" s="123">
        <v>738.02</v>
      </c>
    </row>
    <row r="38" spans="1:8" x14ac:dyDescent="0.25">
      <c r="A38" s="121" t="s">
        <v>22958</v>
      </c>
      <c r="B38" s="122" t="s">
        <v>22959</v>
      </c>
      <c r="C38" s="5" t="str">
        <f t="shared" si="0"/>
        <v>UN</v>
      </c>
      <c r="D38" s="4"/>
      <c r="E38" s="123">
        <v>879</v>
      </c>
      <c r="F38" s="123">
        <v>889.76</v>
      </c>
    </row>
    <row r="39" spans="1:8" ht="63.75" x14ac:dyDescent="0.25">
      <c r="A39" s="121" t="s">
        <v>31</v>
      </c>
      <c r="B39" s="122" t="s">
        <v>1366</v>
      </c>
      <c r="C39" s="5" t="str">
        <f t="shared" si="0"/>
        <v>UN</v>
      </c>
      <c r="D39" s="4"/>
      <c r="E39" s="123">
        <v>2278.9</v>
      </c>
      <c r="F39" s="123">
        <v>2368.2600000000002</v>
      </c>
    </row>
    <row r="40" spans="1:8" ht="63.75" x14ac:dyDescent="0.25">
      <c r="A40" s="121" t="s">
        <v>32</v>
      </c>
      <c r="B40" s="122" t="s">
        <v>1367</v>
      </c>
      <c r="C40" s="5" t="str">
        <f t="shared" si="0"/>
        <v>UN</v>
      </c>
      <c r="D40" s="4"/>
      <c r="E40" s="123">
        <v>4922.3</v>
      </c>
      <c r="F40" s="123">
        <v>5035.66</v>
      </c>
    </row>
    <row r="41" spans="1:8" ht="51" x14ac:dyDescent="0.25">
      <c r="A41" s="121" t="s">
        <v>22960</v>
      </c>
      <c r="B41" s="122" t="s">
        <v>22961</v>
      </c>
      <c r="C41" s="5" t="str">
        <f t="shared" si="0"/>
        <v>UN</v>
      </c>
      <c r="D41" s="5" t="s">
        <v>2263</v>
      </c>
      <c r="E41" s="123">
        <v>407.73</v>
      </c>
      <c r="F41" s="123">
        <v>412.89</v>
      </c>
    </row>
    <row r="42" spans="1:8" ht="38.25" x14ac:dyDescent="0.25">
      <c r="A42" s="121" t="s">
        <v>22962</v>
      </c>
      <c r="B42" s="122" t="s">
        <v>22963</v>
      </c>
      <c r="C42" s="5" t="str">
        <f t="shared" si="0"/>
        <v>UN</v>
      </c>
      <c r="D42" s="5" t="s">
        <v>2263</v>
      </c>
      <c r="E42" s="123">
        <v>89.69</v>
      </c>
      <c r="F42" s="123">
        <v>93.28</v>
      </c>
    </row>
    <row r="43" spans="1:8" ht="25.5" x14ac:dyDescent="0.25">
      <c r="A43" s="121" t="s">
        <v>22964</v>
      </c>
      <c r="B43" s="122" t="s">
        <v>22965</v>
      </c>
      <c r="C43" s="5" t="str">
        <f t="shared" si="0"/>
        <v>/M</v>
      </c>
      <c r="D43" s="5" t="s">
        <v>2263</v>
      </c>
      <c r="E43" s="123">
        <v>45.37</v>
      </c>
      <c r="F43" s="123">
        <v>46.6</v>
      </c>
    </row>
    <row r="44" spans="1:8" ht="25.5" x14ac:dyDescent="0.25">
      <c r="A44" s="121" t="s">
        <v>22966</v>
      </c>
      <c r="B44" s="122" t="s">
        <v>22967</v>
      </c>
      <c r="C44" s="5" t="str">
        <f t="shared" si="0"/>
        <v>/M</v>
      </c>
      <c r="D44" s="5" t="s">
        <v>2263</v>
      </c>
      <c r="E44" s="123">
        <v>10.4</v>
      </c>
      <c r="F44" s="123">
        <v>10.92</v>
      </c>
    </row>
    <row r="45" spans="1:8" ht="63.75" x14ac:dyDescent="0.25">
      <c r="A45" s="121" t="s">
        <v>22968</v>
      </c>
      <c r="B45" s="122" t="s">
        <v>22969</v>
      </c>
      <c r="C45" s="5" t="str">
        <f t="shared" si="0"/>
        <v>UN</v>
      </c>
      <c r="D45" s="5" t="s">
        <v>2263</v>
      </c>
      <c r="E45" s="123">
        <v>231.41</v>
      </c>
      <c r="F45" s="123">
        <v>235.79</v>
      </c>
    </row>
    <row r="46" spans="1:8" ht="51" x14ac:dyDescent="0.25">
      <c r="A46" s="121" t="s">
        <v>22970</v>
      </c>
      <c r="B46" s="122" t="s">
        <v>22971</v>
      </c>
      <c r="C46" s="5" t="str">
        <f t="shared" si="0"/>
        <v>UN</v>
      </c>
      <c r="D46" s="5" t="s">
        <v>2259</v>
      </c>
      <c r="E46" s="123">
        <v>69.44</v>
      </c>
      <c r="F46" s="123">
        <v>69.819999999999993</v>
      </c>
    </row>
    <row r="47" spans="1:8" x14ac:dyDescent="0.25">
      <c r="A47" s="119"/>
      <c r="B47" s="120"/>
      <c r="C47" s="5" t="str">
        <f t="shared" si="0"/>
        <v/>
      </c>
      <c r="D47" s="5" t="s">
        <v>2259</v>
      </c>
      <c r="E47" s="130"/>
      <c r="F47" s="130"/>
    </row>
    <row r="48" spans="1:8" x14ac:dyDescent="0.25">
      <c r="A48" s="119"/>
      <c r="B48" s="131" t="s">
        <v>1368</v>
      </c>
      <c r="C48" s="5" t="str">
        <f t="shared" si="0"/>
        <v>AS</v>
      </c>
      <c r="D48" s="5" t="s">
        <v>2262</v>
      </c>
      <c r="E48" s="130"/>
      <c r="F48" s="130"/>
    </row>
    <row r="49" spans="1:6" x14ac:dyDescent="0.25">
      <c r="A49" s="119"/>
      <c r="B49" s="120"/>
      <c r="C49" s="5" t="str">
        <f t="shared" si="0"/>
        <v/>
      </c>
      <c r="D49" s="5" t="s">
        <v>2259</v>
      </c>
      <c r="E49" s="130"/>
      <c r="F49" s="130"/>
    </row>
    <row r="50" spans="1:6" x14ac:dyDescent="0.25">
      <c r="A50" s="119" t="s">
        <v>0</v>
      </c>
      <c r="B50" s="120" t="s">
        <v>1345</v>
      </c>
      <c r="C50" s="5" t="str">
        <f t="shared" si="0"/>
        <v xml:space="preserve"> S</v>
      </c>
      <c r="D50" s="5" t="s">
        <v>2259</v>
      </c>
      <c r="E50" s="130" t="s">
        <v>2258</v>
      </c>
      <c r="F50" s="130" t="s">
        <v>2258</v>
      </c>
    </row>
    <row r="51" spans="1:6" x14ac:dyDescent="0.25">
      <c r="A51" s="119"/>
      <c r="B51" s="120"/>
      <c r="C51" s="5" t="str">
        <f t="shared" si="0"/>
        <v/>
      </c>
      <c r="D51" s="5" t="s">
        <v>2259</v>
      </c>
      <c r="E51" s="130"/>
      <c r="F51" s="130"/>
    </row>
    <row r="52" spans="1:6" ht="38.25" x14ac:dyDescent="0.25">
      <c r="A52" s="121" t="s">
        <v>33</v>
      </c>
      <c r="B52" s="122" t="s">
        <v>1369</v>
      </c>
      <c r="C52" s="5" t="str">
        <f t="shared" si="0"/>
        <v>M3</v>
      </c>
      <c r="D52" s="5" t="s">
        <v>2262</v>
      </c>
      <c r="E52" s="123">
        <v>79.67</v>
      </c>
      <c r="F52" s="123">
        <v>87.86</v>
      </c>
    </row>
    <row r="53" spans="1:6" ht="38.25" x14ac:dyDescent="0.25">
      <c r="A53" s="121" t="s">
        <v>34</v>
      </c>
      <c r="B53" s="122" t="s">
        <v>1370</v>
      </c>
      <c r="C53" s="5" t="str">
        <f t="shared" si="0"/>
        <v>M3</v>
      </c>
      <c r="D53" s="5" t="s">
        <v>2259</v>
      </c>
      <c r="E53" s="123">
        <v>42.37</v>
      </c>
      <c r="F53" s="123">
        <v>46.73</v>
      </c>
    </row>
    <row r="54" spans="1:6" x14ac:dyDescent="0.25">
      <c r="A54" s="121" t="s">
        <v>35</v>
      </c>
      <c r="B54" s="122" t="s">
        <v>1371</v>
      </c>
      <c r="C54" s="5" t="str">
        <f t="shared" si="0"/>
        <v>M3</v>
      </c>
      <c r="D54" s="5" t="s">
        <v>2259</v>
      </c>
      <c r="E54" s="123">
        <v>237.82</v>
      </c>
      <c r="F54" s="123">
        <v>262.27999999999997</v>
      </c>
    </row>
    <row r="55" spans="1:6" ht="38.25" x14ac:dyDescent="0.25">
      <c r="A55" s="121" t="s">
        <v>36</v>
      </c>
      <c r="B55" s="122" t="s">
        <v>1372</v>
      </c>
      <c r="C55" s="5" t="str">
        <f t="shared" si="0"/>
        <v>M3</v>
      </c>
      <c r="D55" s="5" t="s">
        <v>2259</v>
      </c>
      <c r="E55" s="123">
        <v>109.32</v>
      </c>
      <c r="F55" s="123">
        <v>120.9</v>
      </c>
    </row>
    <row r="56" spans="1:6" ht="38.25" x14ac:dyDescent="0.25">
      <c r="A56" s="121" t="s">
        <v>37</v>
      </c>
      <c r="B56" s="122" t="s">
        <v>1373</v>
      </c>
      <c r="C56" s="5" t="str">
        <f t="shared" si="0"/>
        <v>M3</v>
      </c>
      <c r="D56" s="5" t="s">
        <v>2259</v>
      </c>
      <c r="E56" s="123">
        <v>250.54</v>
      </c>
      <c r="F56" s="123">
        <v>274.7</v>
      </c>
    </row>
    <row r="57" spans="1:6" ht="38.25" x14ac:dyDescent="0.25">
      <c r="A57" s="121" t="s">
        <v>38</v>
      </c>
      <c r="B57" s="122" t="s">
        <v>1374</v>
      </c>
      <c r="C57" s="5" t="str">
        <f t="shared" si="0"/>
        <v>M2</v>
      </c>
      <c r="D57" s="5" t="s">
        <v>2259</v>
      </c>
      <c r="E57" s="123">
        <v>2.61</v>
      </c>
      <c r="F57" s="123">
        <v>2.89</v>
      </c>
    </row>
    <row r="58" spans="1:6" ht="25.5" x14ac:dyDescent="0.25">
      <c r="A58" s="121" t="s">
        <v>39</v>
      </c>
      <c r="B58" s="122" t="s">
        <v>1375</v>
      </c>
      <c r="C58" s="5" t="str">
        <f t="shared" si="0"/>
        <v>M2</v>
      </c>
      <c r="D58" s="5" t="s">
        <v>2259</v>
      </c>
      <c r="E58" s="123">
        <v>4.59</v>
      </c>
      <c r="F58" s="123">
        <v>5.07</v>
      </c>
    </row>
    <row r="59" spans="1:6" ht="25.5" x14ac:dyDescent="0.25">
      <c r="A59" s="121" t="s">
        <v>40</v>
      </c>
      <c r="B59" s="122" t="s">
        <v>1376</v>
      </c>
      <c r="C59" s="5" t="str">
        <f t="shared" si="0"/>
        <v>/M</v>
      </c>
      <c r="D59" s="5" t="s">
        <v>2259</v>
      </c>
      <c r="E59" s="123">
        <v>1.07</v>
      </c>
      <c r="F59" s="123">
        <v>1.19</v>
      </c>
    </row>
    <row r="60" spans="1:6" ht="38.25" x14ac:dyDescent="0.25">
      <c r="A60" s="121" t="s">
        <v>41</v>
      </c>
      <c r="B60" s="122" t="s">
        <v>1377</v>
      </c>
      <c r="C60" s="5" t="str">
        <f t="shared" si="0"/>
        <v>M2</v>
      </c>
      <c r="D60" s="5" t="s">
        <v>2263</v>
      </c>
      <c r="E60" s="123">
        <v>16.66</v>
      </c>
      <c r="F60" s="123">
        <v>18.02</v>
      </c>
    </row>
    <row r="61" spans="1:6" ht="25.5" x14ac:dyDescent="0.25">
      <c r="A61" s="121" t="s">
        <v>42</v>
      </c>
      <c r="B61" s="122" t="s">
        <v>1378</v>
      </c>
      <c r="C61" s="5" t="str">
        <f t="shared" si="0"/>
        <v>M2</v>
      </c>
      <c r="D61" s="5" t="s">
        <v>2259</v>
      </c>
      <c r="E61" s="123">
        <v>13.13</v>
      </c>
      <c r="F61" s="123">
        <v>14.52</v>
      </c>
    </row>
    <row r="62" spans="1:6" ht="25.5" x14ac:dyDescent="0.25">
      <c r="A62" s="121" t="s">
        <v>43</v>
      </c>
      <c r="B62" s="122" t="s">
        <v>1379</v>
      </c>
      <c r="C62" s="5" t="str">
        <f t="shared" si="0"/>
        <v>M2</v>
      </c>
      <c r="D62" s="5" t="s">
        <v>2262</v>
      </c>
      <c r="E62" s="123">
        <v>2.4500000000000002</v>
      </c>
      <c r="F62" s="123">
        <v>2.71</v>
      </c>
    </row>
    <row r="63" spans="1:6" x14ac:dyDescent="0.25">
      <c r="A63" s="121" t="s">
        <v>44</v>
      </c>
      <c r="B63" s="122" t="s">
        <v>1380</v>
      </c>
      <c r="C63" s="5" t="str">
        <f t="shared" si="0"/>
        <v>/M</v>
      </c>
      <c r="D63" s="5" t="s">
        <v>2259</v>
      </c>
      <c r="E63" s="123">
        <v>6.52</v>
      </c>
      <c r="F63" s="123">
        <v>7.18</v>
      </c>
    </row>
    <row r="64" spans="1:6" ht="38.25" x14ac:dyDescent="0.25">
      <c r="A64" s="121" t="s">
        <v>45</v>
      </c>
      <c r="B64" s="122" t="s">
        <v>1381</v>
      </c>
      <c r="C64" s="5" t="str">
        <f t="shared" si="0"/>
        <v>M2</v>
      </c>
      <c r="D64" s="5" t="s">
        <v>2259</v>
      </c>
      <c r="E64" s="123">
        <v>2.39</v>
      </c>
      <c r="F64" s="123">
        <v>2.65</v>
      </c>
    </row>
    <row r="65" spans="1:6" x14ac:dyDescent="0.25">
      <c r="A65" s="121" t="s">
        <v>46</v>
      </c>
      <c r="B65" s="122" t="s">
        <v>1382</v>
      </c>
      <c r="C65" s="5" t="str">
        <f t="shared" si="0"/>
        <v>M2</v>
      </c>
      <c r="D65" s="5" t="s">
        <v>2259</v>
      </c>
      <c r="E65" s="123">
        <v>5.63</v>
      </c>
      <c r="F65" s="123">
        <v>6.21</v>
      </c>
    </row>
    <row r="66" spans="1:6" x14ac:dyDescent="0.25">
      <c r="A66" s="121" t="s">
        <v>47</v>
      </c>
      <c r="B66" s="122" t="s">
        <v>1383</v>
      </c>
      <c r="C66" s="5" t="str">
        <f t="shared" si="0"/>
        <v>M2</v>
      </c>
      <c r="D66" s="5" t="s">
        <v>2262</v>
      </c>
      <c r="E66" s="123">
        <v>7.5</v>
      </c>
      <c r="F66" s="123">
        <v>8.2899999999999991</v>
      </c>
    </row>
    <row r="67" spans="1:6" ht="25.5" x14ac:dyDescent="0.25">
      <c r="A67" s="121" t="s">
        <v>48</v>
      </c>
      <c r="B67" s="122" t="s">
        <v>1384</v>
      </c>
      <c r="C67" s="5" t="str">
        <f t="shared" si="0"/>
        <v>M2</v>
      </c>
      <c r="D67" s="5" t="s">
        <v>2259</v>
      </c>
      <c r="E67" s="123">
        <v>3.81</v>
      </c>
      <c r="F67" s="123">
        <v>4.22</v>
      </c>
    </row>
    <row r="68" spans="1:6" ht="38.25" x14ac:dyDescent="0.25">
      <c r="A68" s="121" t="s">
        <v>49</v>
      </c>
      <c r="B68" s="122" t="s">
        <v>1385</v>
      </c>
      <c r="C68" s="5" t="str">
        <f t="shared" si="0"/>
        <v>M2</v>
      </c>
      <c r="D68" s="5" t="s">
        <v>2259</v>
      </c>
      <c r="E68" s="123">
        <v>18.11</v>
      </c>
      <c r="F68" s="123">
        <v>20.02</v>
      </c>
    </row>
    <row r="69" spans="1:6" x14ac:dyDescent="0.25">
      <c r="A69" s="121" t="s">
        <v>50</v>
      </c>
      <c r="B69" s="122" t="s">
        <v>1386</v>
      </c>
      <c r="C69" s="5" t="str">
        <f t="shared" ref="C69:C132" si="1">RIGHT(B69,2)</f>
        <v>M2</v>
      </c>
      <c r="D69" s="5" t="s">
        <v>2259</v>
      </c>
      <c r="E69" s="123">
        <v>22.54</v>
      </c>
      <c r="F69" s="123">
        <v>24.89</v>
      </c>
    </row>
    <row r="70" spans="1:6" x14ac:dyDescent="0.25">
      <c r="A70" s="121" t="s">
        <v>51</v>
      </c>
      <c r="B70" s="122" t="s">
        <v>1387</v>
      </c>
      <c r="C70" s="5" t="str">
        <f t="shared" si="1"/>
        <v>M2</v>
      </c>
      <c r="D70" s="5" t="s">
        <v>2259</v>
      </c>
      <c r="E70" s="123">
        <v>22.82</v>
      </c>
      <c r="F70" s="123">
        <v>25.14</v>
      </c>
    </row>
    <row r="71" spans="1:6" ht="25.5" x14ac:dyDescent="0.25">
      <c r="A71" s="121" t="s">
        <v>52</v>
      </c>
      <c r="B71" s="122" t="s">
        <v>1388</v>
      </c>
      <c r="C71" s="5" t="str">
        <f t="shared" si="1"/>
        <v>M3</v>
      </c>
      <c r="D71" s="5" t="s">
        <v>2261</v>
      </c>
      <c r="E71" s="123">
        <v>179.3</v>
      </c>
      <c r="F71" s="123">
        <v>197.56</v>
      </c>
    </row>
    <row r="72" spans="1:6" ht="25.5" x14ac:dyDescent="0.25">
      <c r="A72" s="121" t="s">
        <v>53</v>
      </c>
      <c r="B72" s="122" t="s">
        <v>1389</v>
      </c>
      <c r="C72" s="5" t="str">
        <f t="shared" si="1"/>
        <v>M2</v>
      </c>
      <c r="D72" s="5" t="s">
        <v>2261</v>
      </c>
      <c r="E72" s="123">
        <v>23.78</v>
      </c>
      <c r="F72" s="123">
        <v>26.22</v>
      </c>
    </row>
    <row r="73" spans="1:6" x14ac:dyDescent="0.25">
      <c r="A73" s="121" t="s">
        <v>54</v>
      </c>
      <c r="B73" s="122" t="s">
        <v>1390</v>
      </c>
      <c r="C73" s="5" t="str">
        <f t="shared" si="1"/>
        <v>/M</v>
      </c>
      <c r="D73" s="5" t="s">
        <v>2262</v>
      </c>
      <c r="E73" s="123">
        <v>8.9600000000000009</v>
      </c>
      <c r="F73" s="123">
        <v>9.8699999999999992</v>
      </c>
    </row>
    <row r="74" spans="1:6" x14ac:dyDescent="0.25">
      <c r="A74" s="121" t="s">
        <v>55</v>
      </c>
      <c r="B74" s="122" t="s">
        <v>1391</v>
      </c>
      <c r="C74" s="5" t="str">
        <f t="shared" si="1"/>
        <v>M2</v>
      </c>
      <c r="D74" s="5" t="s">
        <v>2262</v>
      </c>
      <c r="E74" s="123">
        <v>12.8</v>
      </c>
      <c r="F74" s="123">
        <v>14.12</v>
      </c>
    </row>
    <row r="75" spans="1:6" ht="25.5" x14ac:dyDescent="0.25">
      <c r="A75" s="121" t="s">
        <v>56</v>
      </c>
      <c r="B75" s="122" t="s">
        <v>14404</v>
      </c>
      <c r="C75" s="5" t="str">
        <f t="shared" si="1"/>
        <v>M2</v>
      </c>
      <c r="D75" s="5" t="s">
        <v>2261</v>
      </c>
      <c r="E75" s="123">
        <v>25.21</v>
      </c>
      <c r="F75" s="123">
        <v>28.1</v>
      </c>
    </row>
    <row r="76" spans="1:6" ht="38.25" x14ac:dyDescent="0.25">
      <c r="A76" s="121" t="s">
        <v>57</v>
      </c>
      <c r="B76" s="122" t="s">
        <v>1392</v>
      </c>
      <c r="C76" s="5" t="str">
        <f t="shared" si="1"/>
        <v>M2</v>
      </c>
      <c r="D76" s="5" t="s">
        <v>2261</v>
      </c>
      <c r="E76" s="123">
        <v>1.33</v>
      </c>
      <c r="F76" s="123">
        <v>1.48</v>
      </c>
    </row>
    <row r="77" spans="1:6" ht="25.5" x14ac:dyDescent="0.25">
      <c r="A77" s="121" t="s">
        <v>58</v>
      </c>
      <c r="B77" s="122" t="s">
        <v>1393</v>
      </c>
      <c r="C77" s="5" t="str">
        <f t="shared" si="1"/>
        <v>/M</v>
      </c>
      <c r="D77" s="5" t="s">
        <v>2261</v>
      </c>
      <c r="E77" s="123">
        <v>2.2000000000000002</v>
      </c>
      <c r="F77" s="123">
        <v>2.4500000000000002</v>
      </c>
    </row>
    <row r="78" spans="1:6" ht="38.25" x14ac:dyDescent="0.25">
      <c r="A78" s="121" t="s">
        <v>59</v>
      </c>
      <c r="B78" s="122" t="s">
        <v>1394</v>
      </c>
      <c r="C78" s="5" t="str">
        <f t="shared" si="1"/>
        <v>M2</v>
      </c>
      <c r="D78" s="5" t="s">
        <v>2261</v>
      </c>
      <c r="E78" s="123">
        <v>5.62</v>
      </c>
      <c r="F78" s="123">
        <v>6.22</v>
      </c>
    </row>
    <row r="79" spans="1:6" x14ac:dyDescent="0.25">
      <c r="A79" s="121" t="s">
        <v>60</v>
      </c>
      <c r="B79" s="122" t="s">
        <v>1395</v>
      </c>
      <c r="C79" s="5" t="str">
        <f t="shared" si="1"/>
        <v>M2</v>
      </c>
      <c r="D79" s="5" t="s">
        <v>2261</v>
      </c>
      <c r="E79" s="123">
        <v>24.42</v>
      </c>
      <c r="F79" s="123">
        <v>26.96</v>
      </c>
    </row>
    <row r="80" spans="1:6" ht="25.5" x14ac:dyDescent="0.25">
      <c r="A80" s="121" t="s">
        <v>61</v>
      </c>
      <c r="B80" s="122" t="s">
        <v>1396</v>
      </c>
      <c r="C80" s="5" t="str">
        <f t="shared" si="1"/>
        <v>M2</v>
      </c>
      <c r="D80" s="5" t="s">
        <v>2261</v>
      </c>
      <c r="E80" s="123">
        <v>14.63</v>
      </c>
      <c r="F80" s="123">
        <v>16.13</v>
      </c>
    </row>
    <row r="81" spans="1:8" ht="25.5" x14ac:dyDescent="0.25">
      <c r="A81" s="121" t="s">
        <v>62</v>
      </c>
      <c r="B81" s="122" t="s">
        <v>1397</v>
      </c>
      <c r="C81" s="5" t="str">
        <f t="shared" si="1"/>
        <v>M2</v>
      </c>
      <c r="D81" s="5" t="s">
        <v>2261</v>
      </c>
      <c r="E81" s="123">
        <v>9.14</v>
      </c>
      <c r="F81" s="123">
        <v>10.08</v>
      </c>
    </row>
    <row r="82" spans="1:8" x14ac:dyDescent="0.25">
      <c r="A82" s="121" t="s">
        <v>63</v>
      </c>
      <c r="B82" s="122" t="s">
        <v>1398</v>
      </c>
      <c r="C82" s="5" t="str">
        <f t="shared" si="1"/>
        <v>UN</v>
      </c>
      <c r="D82" s="5" t="s">
        <v>2261</v>
      </c>
      <c r="E82" s="123">
        <v>1.37</v>
      </c>
      <c r="F82" s="123">
        <v>1.53</v>
      </c>
    </row>
    <row r="83" spans="1:8" x14ac:dyDescent="0.25">
      <c r="A83" s="121" t="s">
        <v>64</v>
      </c>
      <c r="B83" s="122" t="s">
        <v>1399</v>
      </c>
      <c r="C83" s="5" t="str">
        <f t="shared" si="1"/>
        <v>UN</v>
      </c>
      <c r="D83" s="5" t="s">
        <v>2261</v>
      </c>
      <c r="E83" s="123">
        <v>8.7200000000000006</v>
      </c>
      <c r="F83" s="123">
        <v>9.64</v>
      </c>
    </row>
    <row r="84" spans="1:8" x14ac:dyDescent="0.25">
      <c r="A84" s="121" t="s">
        <v>65</v>
      </c>
      <c r="B84" s="122" t="s">
        <v>1400</v>
      </c>
      <c r="C84" s="5" t="str">
        <f t="shared" si="1"/>
        <v>/M</v>
      </c>
      <c r="D84" s="5" t="s">
        <v>2261</v>
      </c>
      <c r="E84" s="123">
        <v>9.85</v>
      </c>
      <c r="F84" s="123">
        <v>10.95</v>
      </c>
    </row>
    <row r="85" spans="1:8" x14ac:dyDescent="0.25">
      <c r="A85" s="121" t="s">
        <v>66</v>
      </c>
      <c r="B85" s="122" t="s">
        <v>1401</v>
      </c>
      <c r="C85" s="5" t="str">
        <f t="shared" si="1"/>
        <v>/M</v>
      </c>
      <c r="D85" s="5" t="s">
        <v>2259</v>
      </c>
      <c r="E85" s="123">
        <v>19.71</v>
      </c>
      <c r="F85" s="123">
        <v>21.9</v>
      </c>
    </row>
    <row r="86" spans="1:8" ht="25.5" x14ac:dyDescent="0.25">
      <c r="A86" s="121" t="s">
        <v>67</v>
      </c>
      <c r="B86" s="122" t="s">
        <v>1402</v>
      </c>
      <c r="C86" s="5" t="str">
        <f t="shared" si="1"/>
        <v>UN</v>
      </c>
      <c r="D86" s="5" t="s">
        <v>2259</v>
      </c>
      <c r="E86" s="123">
        <v>0.98</v>
      </c>
      <c r="F86" s="123">
        <v>1.0900000000000001</v>
      </c>
    </row>
    <row r="87" spans="1:8" x14ac:dyDescent="0.25">
      <c r="A87" s="121" t="s">
        <v>68</v>
      </c>
      <c r="B87" s="122" t="s">
        <v>1403</v>
      </c>
      <c r="C87" s="5" t="str">
        <f t="shared" si="1"/>
        <v>UN</v>
      </c>
      <c r="D87" s="5" t="s">
        <v>2259</v>
      </c>
      <c r="E87" s="123">
        <v>59.14</v>
      </c>
      <c r="F87" s="123">
        <v>65.709999999999994</v>
      </c>
    </row>
    <row r="88" spans="1:8" ht="25.5" x14ac:dyDescent="0.25">
      <c r="A88" s="121" t="s">
        <v>69</v>
      </c>
      <c r="B88" s="122" t="s">
        <v>1404</v>
      </c>
      <c r="C88" s="5" t="str">
        <f t="shared" si="1"/>
        <v>UN</v>
      </c>
      <c r="D88" s="5" t="s">
        <v>2263</v>
      </c>
      <c r="E88" s="123">
        <v>27.44</v>
      </c>
      <c r="F88" s="123">
        <v>30.38</v>
      </c>
    </row>
    <row r="89" spans="1:8" ht="25.5" x14ac:dyDescent="0.25">
      <c r="A89" s="121" t="s">
        <v>70</v>
      </c>
      <c r="B89" s="122" t="s">
        <v>1405</v>
      </c>
      <c r="C89" s="5" t="str">
        <f t="shared" si="1"/>
        <v>UN</v>
      </c>
      <c r="D89" s="5" t="s">
        <v>2261</v>
      </c>
      <c r="E89" s="123">
        <v>38.799999999999997</v>
      </c>
      <c r="F89" s="123">
        <v>42.97</v>
      </c>
    </row>
    <row r="90" spans="1:8" ht="25.5" x14ac:dyDescent="0.25">
      <c r="A90" s="121" t="s">
        <v>71</v>
      </c>
      <c r="B90" s="122" t="s">
        <v>1406</v>
      </c>
      <c r="C90" s="5" t="str">
        <f t="shared" si="1"/>
        <v>UN</v>
      </c>
      <c r="D90" s="5" t="s">
        <v>2262</v>
      </c>
      <c r="E90" s="123">
        <v>59.3</v>
      </c>
      <c r="F90" s="123">
        <v>65.7</v>
      </c>
    </row>
    <row r="91" spans="1:8" ht="25.5" x14ac:dyDescent="0.25">
      <c r="A91" s="121" t="s">
        <v>72</v>
      </c>
      <c r="B91" s="122" t="s">
        <v>1407</v>
      </c>
      <c r="C91" s="5" t="str">
        <f t="shared" si="1"/>
        <v>UN</v>
      </c>
      <c r="D91" s="5" t="s">
        <v>2262</v>
      </c>
      <c r="E91" s="123">
        <v>79.8</v>
      </c>
      <c r="F91" s="123">
        <v>88.42</v>
      </c>
    </row>
    <row r="92" spans="1:8" x14ac:dyDescent="0.25">
      <c r="A92" s="121" t="s">
        <v>73</v>
      </c>
      <c r="B92" s="122" t="s">
        <v>1408</v>
      </c>
      <c r="C92" s="5" t="str">
        <f t="shared" si="1"/>
        <v>UN</v>
      </c>
      <c r="D92" s="5" t="s">
        <v>2259</v>
      </c>
      <c r="E92" s="123">
        <v>14.69</v>
      </c>
      <c r="F92" s="123">
        <v>16.37</v>
      </c>
    </row>
    <row r="93" spans="1:8" ht="25.5" x14ac:dyDescent="0.25">
      <c r="A93" s="121" t="s">
        <v>74</v>
      </c>
      <c r="B93" s="122" t="s">
        <v>1409</v>
      </c>
      <c r="C93" s="5" t="str">
        <f t="shared" si="1"/>
        <v>UN</v>
      </c>
      <c r="D93" s="5" t="s">
        <v>2259</v>
      </c>
      <c r="E93" s="123">
        <v>9.01</v>
      </c>
      <c r="F93" s="123">
        <v>9.9700000000000006</v>
      </c>
    </row>
    <row r="94" spans="1:8" x14ac:dyDescent="0.25">
      <c r="A94" s="121" t="s">
        <v>75</v>
      </c>
      <c r="B94" s="122" t="s">
        <v>1410</v>
      </c>
      <c r="C94" s="5" t="str">
        <f t="shared" si="1"/>
        <v>UN</v>
      </c>
      <c r="D94" s="5" t="s">
        <v>2259</v>
      </c>
      <c r="E94" s="123">
        <v>28.91</v>
      </c>
      <c r="F94" s="123">
        <v>32.130000000000003</v>
      </c>
      <c r="H94" s="104" t="s">
        <v>1423</v>
      </c>
    </row>
    <row r="95" spans="1:8" ht="25.5" x14ac:dyDescent="0.25">
      <c r="A95" s="121" t="s">
        <v>76</v>
      </c>
      <c r="B95" s="122" t="s">
        <v>1411</v>
      </c>
      <c r="C95" s="5" t="str">
        <f t="shared" si="1"/>
        <v>UN</v>
      </c>
      <c r="D95" s="5" t="s">
        <v>2259</v>
      </c>
      <c r="E95" s="123">
        <v>6.56</v>
      </c>
      <c r="F95" s="123">
        <v>7.26</v>
      </c>
    </row>
    <row r="96" spans="1:8" x14ac:dyDescent="0.25">
      <c r="A96" s="121" t="s">
        <v>77</v>
      </c>
      <c r="B96" s="122" t="s">
        <v>1412</v>
      </c>
      <c r="C96" s="5" t="str">
        <f t="shared" si="1"/>
        <v>M2</v>
      </c>
      <c r="D96" s="5" t="s">
        <v>2262</v>
      </c>
      <c r="E96" s="123">
        <v>3.26</v>
      </c>
      <c r="F96" s="123">
        <v>3.59</v>
      </c>
    </row>
    <row r="97" spans="1:8" x14ac:dyDescent="0.25">
      <c r="A97" s="121" t="s">
        <v>78</v>
      </c>
      <c r="B97" s="122" t="s">
        <v>1413</v>
      </c>
      <c r="C97" s="5" t="str">
        <f t="shared" si="1"/>
        <v>M2</v>
      </c>
      <c r="D97" s="5" t="s">
        <v>2262</v>
      </c>
      <c r="E97" s="123">
        <v>4.8899999999999997</v>
      </c>
      <c r="F97" s="123">
        <v>5.38</v>
      </c>
    </row>
    <row r="98" spans="1:8" x14ac:dyDescent="0.25">
      <c r="A98" s="121" t="s">
        <v>79</v>
      </c>
      <c r="B98" s="122" t="s">
        <v>1414</v>
      </c>
      <c r="C98" s="5" t="str">
        <f t="shared" si="1"/>
        <v>M2</v>
      </c>
      <c r="D98" s="5" t="s">
        <v>2261</v>
      </c>
      <c r="E98" s="123">
        <v>9.58</v>
      </c>
      <c r="F98" s="123">
        <v>10.41</v>
      </c>
    </row>
    <row r="99" spans="1:8" ht="25.5" x14ac:dyDescent="0.25">
      <c r="A99" s="121" t="s">
        <v>80</v>
      </c>
      <c r="B99" s="122" t="s">
        <v>14405</v>
      </c>
      <c r="C99" s="5" t="str">
        <f t="shared" si="1"/>
        <v>M3</v>
      </c>
      <c r="D99" s="5" t="s">
        <v>2259</v>
      </c>
      <c r="E99" s="123">
        <v>22.72</v>
      </c>
      <c r="F99" s="123">
        <v>24.47</v>
      </c>
    </row>
    <row r="100" spans="1:8" x14ac:dyDescent="0.25">
      <c r="A100" s="121" t="s">
        <v>81</v>
      </c>
      <c r="B100" s="122" t="s">
        <v>1415</v>
      </c>
      <c r="C100" s="5" t="str">
        <f t="shared" si="1"/>
        <v>UN</v>
      </c>
      <c r="D100" s="4"/>
      <c r="E100" s="123">
        <v>250</v>
      </c>
      <c r="F100" s="123">
        <v>250</v>
      </c>
    </row>
    <row r="101" spans="1:8" ht="38.25" x14ac:dyDescent="0.25">
      <c r="A101" s="121" t="s">
        <v>82</v>
      </c>
      <c r="B101" s="122" t="s">
        <v>1416</v>
      </c>
      <c r="C101" s="5" t="str">
        <f t="shared" si="1"/>
        <v>/M</v>
      </c>
      <c r="D101" s="43"/>
      <c r="E101" s="123">
        <v>0.35</v>
      </c>
      <c r="F101" s="123">
        <v>0.4</v>
      </c>
    </row>
    <row r="102" spans="1:8" x14ac:dyDescent="0.25">
      <c r="A102" s="121" t="s">
        <v>83</v>
      </c>
      <c r="B102" s="122" t="s">
        <v>1417</v>
      </c>
      <c r="C102" s="5" t="str">
        <f t="shared" si="1"/>
        <v>/M</v>
      </c>
      <c r="D102" s="4"/>
      <c r="E102" s="123">
        <v>4.07</v>
      </c>
      <c r="F102" s="123">
        <v>4.49</v>
      </c>
    </row>
    <row r="103" spans="1:8" ht="25.5" x14ac:dyDescent="0.25">
      <c r="A103" s="121" t="s">
        <v>84</v>
      </c>
      <c r="B103" s="122" t="s">
        <v>14406</v>
      </c>
      <c r="C103" s="5" t="str">
        <f t="shared" si="1"/>
        <v>M2</v>
      </c>
      <c r="D103" s="4"/>
      <c r="E103" s="123">
        <v>13.55</v>
      </c>
      <c r="F103" s="123">
        <v>14.97</v>
      </c>
    </row>
    <row r="104" spans="1:8" ht="38.25" x14ac:dyDescent="0.25">
      <c r="A104" s="121" t="s">
        <v>14407</v>
      </c>
      <c r="B104" s="122" t="s">
        <v>14408</v>
      </c>
      <c r="C104" s="5" t="str">
        <f t="shared" si="1"/>
        <v>M2</v>
      </c>
      <c r="D104" s="4"/>
      <c r="E104" s="123">
        <v>16.47</v>
      </c>
      <c r="F104" s="123">
        <v>18.190000000000001</v>
      </c>
    </row>
    <row r="105" spans="1:8" x14ac:dyDescent="0.25">
      <c r="A105" s="121" t="s">
        <v>85</v>
      </c>
      <c r="B105" s="122" t="s">
        <v>1418</v>
      </c>
      <c r="C105" s="5" t="str">
        <f t="shared" si="1"/>
        <v>M2</v>
      </c>
      <c r="D105" s="5" t="s">
        <v>2262</v>
      </c>
      <c r="E105" s="123">
        <v>1.82</v>
      </c>
      <c r="F105" s="123">
        <v>2.0099999999999998</v>
      </c>
    </row>
    <row r="106" spans="1:8" x14ac:dyDescent="0.25">
      <c r="A106" s="121" t="s">
        <v>86</v>
      </c>
      <c r="B106" s="122" t="s">
        <v>1419</v>
      </c>
      <c r="C106" s="5" t="str">
        <f t="shared" si="1"/>
        <v>M2</v>
      </c>
      <c r="D106" s="5" t="s">
        <v>2261</v>
      </c>
      <c r="E106" s="123">
        <v>16.46</v>
      </c>
      <c r="F106" s="123">
        <v>18.149999999999999</v>
      </c>
    </row>
    <row r="107" spans="1:8" ht="25.5" x14ac:dyDescent="0.25">
      <c r="A107" s="121" t="s">
        <v>87</v>
      </c>
      <c r="B107" s="122" t="s">
        <v>14409</v>
      </c>
      <c r="C107" s="5" t="str">
        <f t="shared" si="1"/>
        <v>/M</v>
      </c>
      <c r="D107" s="5" t="s">
        <v>2262</v>
      </c>
      <c r="E107" s="123">
        <v>1.92</v>
      </c>
      <c r="F107" s="123">
        <v>2.12</v>
      </c>
    </row>
    <row r="108" spans="1:8" ht="25.5" x14ac:dyDescent="0.25">
      <c r="A108" s="121" t="s">
        <v>88</v>
      </c>
      <c r="B108" s="122" t="s">
        <v>1420</v>
      </c>
      <c r="C108" s="5" t="str">
        <f t="shared" si="1"/>
        <v>/M</v>
      </c>
      <c r="D108" s="5" t="s">
        <v>2262</v>
      </c>
      <c r="E108" s="123">
        <v>0.51</v>
      </c>
      <c r="F108" s="123">
        <v>0.56000000000000005</v>
      </c>
    </row>
    <row r="109" spans="1:8" ht="38.25" x14ac:dyDescent="0.25">
      <c r="A109" s="121" t="s">
        <v>89</v>
      </c>
      <c r="B109" s="122" t="s">
        <v>1421</v>
      </c>
      <c r="C109" s="5" t="str">
        <f t="shared" si="1"/>
        <v>UN</v>
      </c>
      <c r="D109" s="5" t="s">
        <v>2262</v>
      </c>
      <c r="E109" s="123">
        <v>0.5</v>
      </c>
      <c r="F109" s="123">
        <v>0.56000000000000005</v>
      </c>
    </row>
    <row r="110" spans="1:8" ht="25.5" x14ac:dyDescent="0.25">
      <c r="A110" s="121" t="s">
        <v>90</v>
      </c>
      <c r="B110" s="122" t="s">
        <v>1422</v>
      </c>
      <c r="C110" s="5" t="str">
        <f t="shared" si="1"/>
        <v>M2</v>
      </c>
      <c r="D110" s="5" t="s">
        <v>2262</v>
      </c>
      <c r="E110" s="123">
        <v>16.79</v>
      </c>
      <c r="F110" s="123">
        <v>18.55</v>
      </c>
    </row>
    <row r="111" spans="1:8" ht="45" x14ac:dyDescent="0.25">
      <c r="A111" s="119"/>
      <c r="B111" s="120"/>
      <c r="C111" s="5" t="str">
        <f t="shared" si="1"/>
        <v/>
      </c>
      <c r="D111" s="5" t="s">
        <v>2262</v>
      </c>
      <c r="E111" s="130"/>
      <c r="F111" s="130"/>
      <c r="H111" s="104" t="s">
        <v>2267</v>
      </c>
    </row>
    <row r="112" spans="1:8" x14ac:dyDescent="0.25">
      <c r="A112" s="119"/>
      <c r="B112" s="131" t="s">
        <v>1423</v>
      </c>
      <c r="C112" s="5" t="str">
        <f t="shared" si="1"/>
        <v>AO</v>
      </c>
      <c r="D112" s="5" t="s">
        <v>2262</v>
      </c>
      <c r="E112" s="130"/>
      <c r="F112" s="130"/>
    </row>
    <row r="113" spans="1:8" x14ac:dyDescent="0.25">
      <c r="A113" s="119"/>
      <c r="B113" s="120"/>
      <c r="C113" s="5" t="str">
        <f t="shared" si="1"/>
        <v/>
      </c>
      <c r="D113" s="5" t="s">
        <v>2262</v>
      </c>
      <c r="E113" s="130"/>
      <c r="F113" s="130"/>
    </row>
    <row r="114" spans="1:8" x14ac:dyDescent="0.25">
      <c r="A114" s="119" t="s">
        <v>0</v>
      </c>
      <c r="B114" s="120" t="s">
        <v>1345</v>
      </c>
      <c r="C114" s="5" t="str">
        <f t="shared" si="1"/>
        <v xml:space="preserve"> S</v>
      </c>
      <c r="D114" s="5" t="s">
        <v>2261</v>
      </c>
      <c r="E114" s="130" t="s">
        <v>2258</v>
      </c>
      <c r="F114" s="130" t="s">
        <v>2258</v>
      </c>
    </row>
    <row r="115" spans="1:8" x14ac:dyDescent="0.25">
      <c r="A115" s="119"/>
      <c r="B115" s="120"/>
      <c r="C115" s="5" t="str">
        <f t="shared" si="1"/>
        <v/>
      </c>
      <c r="D115" s="5" t="s">
        <v>2263</v>
      </c>
      <c r="E115" s="130"/>
      <c r="F115" s="130"/>
    </row>
    <row r="116" spans="1:8" ht="25.5" x14ac:dyDescent="0.25">
      <c r="A116" s="121" t="s">
        <v>91</v>
      </c>
      <c r="B116" s="122" t="s">
        <v>1424</v>
      </c>
      <c r="C116" s="5" t="str">
        <f t="shared" si="1"/>
        <v>/M</v>
      </c>
      <c r="D116" s="5" t="s">
        <v>2263</v>
      </c>
      <c r="E116" s="123">
        <v>65</v>
      </c>
      <c r="F116" s="123">
        <v>65</v>
      </c>
    </row>
    <row r="117" spans="1:8" x14ac:dyDescent="0.25">
      <c r="A117" s="121" t="s">
        <v>92</v>
      </c>
      <c r="B117" s="122" t="s">
        <v>1425</v>
      </c>
      <c r="C117" s="5" t="str">
        <f t="shared" si="1"/>
        <v>UN</v>
      </c>
      <c r="D117" s="5" t="s">
        <v>2263</v>
      </c>
      <c r="E117" s="123">
        <v>350</v>
      </c>
      <c r="F117" s="123">
        <v>350</v>
      </c>
    </row>
    <row r="118" spans="1:8" ht="38.25" x14ac:dyDescent="0.25">
      <c r="A118" s="121" t="s">
        <v>93</v>
      </c>
      <c r="B118" s="122" t="s">
        <v>14410</v>
      </c>
      <c r="C118" s="5" t="str">
        <f t="shared" si="1"/>
        <v>/M</v>
      </c>
      <c r="D118" s="5" t="s">
        <v>2262</v>
      </c>
      <c r="E118" s="123">
        <v>54.97</v>
      </c>
      <c r="F118" s="123">
        <v>57.47</v>
      </c>
    </row>
    <row r="119" spans="1:8" ht="38.25" x14ac:dyDescent="0.25">
      <c r="A119" s="121" t="s">
        <v>94</v>
      </c>
      <c r="B119" s="122" t="s">
        <v>1426</v>
      </c>
      <c r="C119" s="5" t="str">
        <f t="shared" si="1"/>
        <v>/M</v>
      </c>
      <c r="D119" s="5" t="s">
        <v>2262</v>
      </c>
      <c r="E119" s="123">
        <v>74.040000000000006</v>
      </c>
      <c r="F119" s="123">
        <v>77.89</v>
      </c>
    </row>
    <row r="120" spans="1:8" ht="38.25" x14ac:dyDescent="0.25">
      <c r="A120" s="121" t="s">
        <v>95</v>
      </c>
      <c r="B120" s="122" t="s">
        <v>1427</v>
      </c>
      <c r="C120" s="5" t="str">
        <f t="shared" si="1"/>
        <v>/M</v>
      </c>
      <c r="D120" s="5" t="s">
        <v>2262</v>
      </c>
      <c r="E120" s="123">
        <v>101.03</v>
      </c>
      <c r="F120" s="123">
        <v>106.26</v>
      </c>
    </row>
    <row r="121" spans="1:8" ht="45" x14ac:dyDescent="0.25">
      <c r="A121" s="121" t="s">
        <v>96</v>
      </c>
      <c r="B121" s="122" t="s">
        <v>14411</v>
      </c>
      <c r="C121" s="5" t="str">
        <f t="shared" si="1"/>
        <v>/M</v>
      </c>
      <c r="D121" s="5" t="s">
        <v>2262</v>
      </c>
      <c r="E121" s="123">
        <v>133.9</v>
      </c>
      <c r="F121" s="123">
        <v>139.58000000000001</v>
      </c>
      <c r="H121" s="104" t="s">
        <v>2268</v>
      </c>
    </row>
    <row r="122" spans="1:8" ht="38.25" x14ac:dyDescent="0.25">
      <c r="A122" s="121" t="s">
        <v>97</v>
      </c>
      <c r="B122" s="122" t="s">
        <v>1428</v>
      </c>
      <c r="C122" s="5" t="str">
        <f t="shared" si="1"/>
        <v>/M</v>
      </c>
      <c r="D122" s="5" t="s">
        <v>2262</v>
      </c>
      <c r="E122" s="123">
        <v>87.6</v>
      </c>
      <c r="F122" s="123">
        <v>89.14</v>
      </c>
    </row>
    <row r="123" spans="1:8" x14ac:dyDescent="0.25">
      <c r="A123" s="121" t="s">
        <v>98</v>
      </c>
      <c r="B123" s="122" t="s">
        <v>1429</v>
      </c>
      <c r="C123" s="5" t="str">
        <f t="shared" si="1"/>
        <v>/M</v>
      </c>
      <c r="D123" s="4"/>
      <c r="E123" s="123">
        <v>118.81</v>
      </c>
      <c r="F123" s="123">
        <v>121.31</v>
      </c>
    </row>
    <row r="124" spans="1:8" x14ac:dyDescent="0.25">
      <c r="A124" s="121" t="s">
        <v>99</v>
      </c>
      <c r="B124" s="122" t="s">
        <v>1430</v>
      </c>
      <c r="C124" s="5" t="str">
        <f t="shared" si="1"/>
        <v>/M</v>
      </c>
      <c r="D124" s="43"/>
      <c r="E124" s="123">
        <v>183.64</v>
      </c>
      <c r="F124" s="123">
        <v>187.17</v>
      </c>
    </row>
    <row r="125" spans="1:8" x14ac:dyDescent="0.25">
      <c r="A125" s="121" t="s">
        <v>100</v>
      </c>
      <c r="B125" s="122" t="s">
        <v>1431</v>
      </c>
      <c r="C125" s="5" t="str">
        <f t="shared" si="1"/>
        <v>UN</v>
      </c>
      <c r="D125" s="4"/>
      <c r="E125" s="123">
        <v>45.73</v>
      </c>
      <c r="F125" s="123">
        <v>50.44</v>
      </c>
    </row>
    <row r="126" spans="1:8" ht="38.25" x14ac:dyDescent="0.25">
      <c r="A126" s="121" t="s">
        <v>101</v>
      </c>
      <c r="B126" s="122" t="s">
        <v>14412</v>
      </c>
      <c r="C126" s="5" t="str">
        <f t="shared" si="1"/>
        <v>M3</v>
      </c>
      <c r="D126" s="4"/>
      <c r="E126" s="123">
        <v>1038.07</v>
      </c>
      <c r="F126" s="123">
        <v>1068.3</v>
      </c>
    </row>
    <row r="127" spans="1:8" ht="51" x14ac:dyDescent="0.25">
      <c r="A127" s="121" t="s">
        <v>14413</v>
      </c>
      <c r="B127" s="122" t="s">
        <v>1432</v>
      </c>
      <c r="C127" s="5" t="str">
        <f t="shared" si="1"/>
        <v>M3</v>
      </c>
      <c r="D127" s="4"/>
      <c r="E127" s="123">
        <v>621.86</v>
      </c>
      <c r="F127" s="123">
        <v>648.58000000000004</v>
      </c>
    </row>
    <row r="128" spans="1:8" ht="38.25" x14ac:dyDescent="0.25">
      <c r="A128" s="121" t="s">
        <v>102</v>
      </c>
      <c r="B128" s="122" t="s">
        <v>22972</v>
      </c>
      <c r="C128" s="5" t="str">
        <f t="shared" si="1"/>
        <v>M3</v>
      </c>
      <c r="D128" s="4"/>
      <c r="E128" s="123">
        <v>460.99</v>
      </c>
      <c r="F128" s="123">
        <v>481.11</v>
      </c>
    </row>
    <row r="129" spans="1:8" ht="51" x14ac:dyDescent="0.25">
      <c r="A129" s="121" t="s">
        <v>103</v>
      </c>
      <c r="B129" s="122" t="s">
        <v>1433</v>
      </c>
      <c r="C129" s="5" t="str">
        <f t="shared" si="1"/>
        <v>/M</v>
      </c>
      <c r="D129" s="5"/>
      <c r="E129" s="123">
        <v>54.43</v>
      </c>
      <c r="F129" s="123">
        <v>55.14</v>
      </c>
    </row>
    <row r="130" spans="1:8" ht="51" x14ac:dyDescent="0.25">
      <c r="A130" s="121" t="s">
        <v>104</v>
      </c>
      <c r="B130" s="122" t="s">
        <v>1434</v>
      </c>
      <c r="C130" s="5" t="str">
        <f t="shared" si="1"/>
        <v>/M</v>
      </c>
      <c r="D130" s="5" t="s">
        <v>2263</v>
      </c>
      <c r="E130" s="123">
        <v>103.92</v>
      </c>
      <c r="F130" s="123">
        <v>104.78</v>
      </c>
    </row>
    <row r="131" spans="1:8" ht="51" x14ac:dyDescent="0.25">
      <c r="A131" s="121" t="s">
        <v>105</v>
      </c>
      <c r="B131" s="122" t="s">
        <v>1435</v>
      </c>
      <c r="C131" s="5" t="str">
        <f t="shared" si="1"/>
        <v>/M</v>
      </c>
      <c r="D131" s="5" t="s">
        <v>2263</v>
      </c>
      <c r="E131" s="123">
        <v>198.1</v>
      </c>
      <c r="F131" s="123">
        <v>199.23</v>
      </c>
    </row>
    <row r="132" spans="1:8" ht="51" x14ac:dyDescent="0.25">
      <c r="A132" s="121" t="s">
        <v>106</v>
      </c>
      <c r="B132" s="122" t="s">
        <v>1436</v>
      </c>
      <c r="C132" s="5" t="str">
        <f t="shared" si="1"/>
        <v>/M</v>
      </c>
      <c r="D132" s="5" t="s">
        <v>2259</v>
      </c>
      <c r="E132" s="123">
        <v>73.040000000000006</v>
      </c>
      <c r="F132" s="123">
        <v>75.67</v>
      </c>
    </row>
    <row r="133" spans="1:8" ht="51" x14ac:dyDescent="0.25">
      <c r="A133" s="121" t="s">
        <v>107</v>
      </c>
      <c r="B133" s="122" t="s">
        <v>1437</v>
      </c>
      <c r="C133" s="5" t="str">
        <f t="shared" ref="C133:C196" si="2">RIGHT(B133,2)</f>
        <v>/M</v>
      </c>
      <c r="D133" s="5" t="s">
        <v>2259</v>
      </c>
      <c r="E133" s="123">
        <v>225.3</v>
      </c>
      <c r="F133" s="123">
        <v>226.79</v>
      </c>
    </row>
    <row r="134" spans="1:8" x14ac:dyDescent="0.25">
      <c r="A134" s="119"/>
      <c r="B134" s="120"/>
      <c r="C134" s="5" t="str">
        <f t="shared" si="2"/>
        <v/>
      </c>
      <c r="D134" s="5" t="s">
        <v>2263</v>
      </c>
      <c r="E134" s="130"/>
      <c r="F134" s="130"/>
      <c r="H134" s="104" t="s">
        <v>1451</v>
      </c>
    </row>
    <row r="135" spans="1:8" x14ac:dyDescent="0.25">
      <c r="A135" s="119"/>
      <c r="B135" s="131" t="s">
        <v>14414</v>
      </c>
      <c r="C135" s="5" t="str">
        <f t="shared" si="2"/>
        <v>RA</v>
      </c>
      <c r="D135" s="5" t="s">
        <v>2263</v>
      </c>
      <c r="E135" s="130"/>
      <c r="F135" s="130"/>
    </row>
    <row r="136" spans="1:8" x14ac:dyDescent="0.25">
      <c r="A136" s="119"/>
      <c r="B136" s="120"/>
      <c r="C136" s="5" t="str">
        <f t="shared" si="2"/>
        <v/>
      </c>
      <c r="D136" s="5" t="s">
        <v>2263</v>
      </c>
      <c r="E136" s="130"/>
      <c r="F136" s="130"/>
    </row>
    <row r="137" spans="1:8" x14ac:dyDescent="0.25">
      <c r="A137" s="119" t="s">
        <v>0</v>
      </c>
      <c r="B137" s="120" t="s">
        <v>1345</v>
      </c>
      <c r="C137" s="5" t="str">
        <f t="shared" si="2"/>
        <v xml:space="preserve"> S</v>
      </c>
      <c r="D137" s="5" t="s">
        <v>2263</v>
      </c>
      <c r="E137" s="130" t="s">
        <v>2258</v>
      </c>
      <c r="F137" s="130" t="s">
        <v>2258</v>
      </c>
    </row>
    <row r="138" spans="1:8" x14ac:dyDescent="0.25">
      <c r="A138" s="119"/>
      <c r="B138" s="120"/>
      <c r="C138" s="5" t="str">
        <f t="shared" si="2"/>
        <v/>
      </c>
      <c r="D138" s="5" t="s">
        <v>2263</v>
      </c>
      <c r="E138" s="130"/>
      <c r="F138" s="130"/>
    </row>
    <row r="139" spans="1:8" x14ac:dyDescent="0.25">
      <c r="A139" s="119"/>
      <c r="B139" s="120"/>
      <c r="C139" s="5" t="str">
        <f t="shared" si="2"/>
        <v/>
      </c>
      <c r="D139" s="5" t="s">
        <v>2263</v>
      </c>
      <c r="E139" s="130"/>
      <c r="F139" s="130"/>
    </row>
    <row r="140" spans="1:8" x14ac:dyDescent="0.25">
      <c r="A140" s="119"/>
      <c r="B140" s="120" t="s">
        <v>14415</v>
      </c>
      <c r="C140" s="5" t="str">
        <f t="shared" si="2"/>
        <v>L)</v>
      </c>
      <c r="D140" s="5" t="s">
        <v>2263</v>
      </c>
      <c r="E140" s="130"/>
      <c r="F140" s="130"/>
    </row>
    <row r="141" spans="1:8" ht="38.25" x14ac:dyDescent="0.25">
      <c r="A141" s="121" t="s">
        <v>108</v>
      </c>
      <c r="B141" s="122" t="s">
        <v>1438</v>
      </c>
      <c r="C141" s="5" t="str">
        <f t="shared" si="2"/>
        <v>M3</v>
      </c>
      <c r="D141" s="5"/>
      <c r="E141" s="123">
        <v>65.2</v>
      </c>
      <c r="F141" s="123">
        <v>71.84</v>
      </c>
    </row>
    <row r="142" spans="1:8" x14ac:dyDescent="0.25">
      <c r="A142" s="121" t="s">
        <v>109</v>
      </c>
      <c r="B142" s="122" t="s">
        <v>1439</v>
      </c>
      <c r="C142" s="5" t="str">
        <f t="shared" si="2"/>
        <v>M3</v>
      </c>
      <c r="D142" s="5"/>
      <c r="E142" s="123">
        <v>62.59</v>
      </c>
      <c r="F142" s="123">
        <v>68.959999999999994</v>
      </c>
    </row>
    <row r="143" spans="1:8" ht="25.5" x14ac:dyDescent="0.25">
      <c r="A143" s="121" t="s">
        <v>110</v>
      </c>
      <c r="B143" s="122" t="s">
        <v>1440</v>
      </c>
      <c r="C143" s="5" t="str">
        <f t="shared" si="2"/>
        <v>M2</v>
      </c>
      <c r="D143" s="5" t="s">
        <v>2263</v>
      </c>
      <c r="E143" s="123">
        <v>24.45</v>
      </c>
      <c r="F143" s="123">
        <v>26.94</v>
      </c>
    </row>
    <row r="144" spans="1:8" ht="25.5" x14ac:dyDescent="0.25">
      <c r="A144" s="121" t="s">
        <v>111</v>
      </c>
      <c r="B144" s="122" t="s">
        <v>1441</v>
      </c>
      <c r="C144" s="5" t="str">
        <f t="shared" si="2"/>
        <v>M2</v>
      </c>
      <c r="D144" s="5" t="s">
        <v>2259</v>
      </c>
      <c r="E144" s="123">
        <v>24.45</v>
      </c>
      <c r="F144" s="123">
        <v>26.94</v>
      </c>
    </row>
    <row r="145" spans="1:8" ht="25.5" x14ac:dyDescent="0.25">
      <c r="A145" s="121" t="s">
        <v>112</v>
      </c>
      <c r="B145" s="122" t="s">
        <v>1442</v>
      </c>
      <c r="C145" s="5" t="str">
        <f t="shared" si="2"/>
        <v>M3</v>
      </c>
      <c r="D145" s="5" t="s">
        <v>14738</v>
      </c>
      <c r="E145" s="123">
        <v>39.090000000000003</v>
      </c>
      <c r="F145" s="123">
        <v>43.07</v>
      </c>
    </row>
    <row r="146" spans="1:8" ht="25.5" x14ac:dyDescent="0.25">
      <c r="A146" s="121" t="s">
        <v>14416</v>
      </c>
      <c r="B146" s="122" t="s">
        <v>14417</v>
      </c>
      <c r="C146" s="5" t="str">
        <f t="shared" si="2"/>
        <v>M3</v>
      </c>
      <c r="D146" s="5" t="s">
        <v>14739</v>
      </c>
      <c r="E146" s="123">
        <v>26.43</v>
      </c>
      <c r="F146" s="123">
        <v>28.95</v>
      </c>
    </row>
    <row r="147" spans="1:8" x14ac:dyDescent="0.25">
      <c r="A147" s="121" t="s">
        <v>113</v>
      </c>
      <c r="B147" s="122" t="s">
        <v>1443</v>
      </c>
      <c r="C147" s="5" t="str">
        <f t="shared" si="2"/>
        <v>M3</v>
      </c>
      <c r="D147" s="5" t="s">
        <v>14740</v>
      </c>
      <c r="E147" s="123">
        <v>7.24</v>
      </c>
      <c r="F147" s="123">
        <v>7.32</v>
      </c>
    </row>
    <row r="148" spans="1:8" x14ac:dyDescent="0.25">
      <c r="A148" s="121" t="s">
        <v>114</v>
      </c>
      <c r="B148" s="122" t="s">
        <v>1444</v>
      </c>
      <c r="C148" s="5" t="str">
        <f t="shared" si="2"/>
        <v>M3</v>
      </c>
      <c r="D148" s="5" t="s">
        <v>14741</v>
      </c>
      <c r="E148" s="123">
        <v>16.3</v>
      </c>
      <c r="F148" s="123">
        <v>17.96</v>
      </c>
    </row>
    <row r="149" spans="1:8" ht="38.25" x14ac:dyDescent="0.25">
      <c r="A149" s="121" t="s">
        <v>115</v>
      </c>
      <c r="B149" s="122" t="s">
        <v>1445</v>
      </c>
      <c r="C149" s="5" t="str">
        <f t="shared" si="2"/>
        <v>M3</v>
      </c>
      <c r="D149" s="5" t="s">
        <v>14742</v>
      </c>
      <c r="E149" s="123">
        <v>32.6</v>
      </c>
      <c r="F149" s="123">
        <v>35.92</v>
      </c>
    </row>
    <row r="150" spans="1:8" ht="38.25" x14ac:dyDescent="0.25">
      <c r="A150" s="121" t="s">
        <v>116</v>
      </c>
      <c r="B150" s="122" t="s">
        <v>1446</v>
      </c>
      <c r="C150" s="5" t="str">
        <f t="shared" si="2"/>
        <v>M3</v>
      </c>
      <c r="D150" s="5" t="s">
        <v>2263</v>
      </c>
      <c r="E150" s="123">
        <v>57.05</v>
      </c>
      <c r="F150" s="123">
        <v>62.86</v>
      </c>
    </row>
    <row r="151" spans="1:8" ht="25.5" x14ac:dyDescent="0.25">
      <c r="A151" s="121" t="s">
        <v>117</v>
      </c>
      <c r="B151" s="122" t="s">
        <v>1447</v>
      </c>
      <c r="C151" s="5" t="str">
        <f t="shared" si="2"/>
        <v>M3</v>
      </c>
      <c r="D151" s="5" t="s">
        <v>2263</v>
      </c>
      <c r="E151" s="123">
        <v>85.38</v>
      </c>
      <c r="F151" s="123">
        <v>91.19</v>
      </c>
    </row>
    <row r="152" spans="1:8" x14ac:dyDescent="0.25">
      <c r="A152" s="119"/>
      <c r="B152" s="120"/>
      <c r="C152" s="5" t="str">
        <f t="shared" si="2"/>
        <v/>
      </c>
      <c r="D152" s="5" t="s">
        <v>2263</v>
      </c>
      <c r="E152" s="130"/>
      <c r="F152" s="130"/>
    </row>
    <row r="153" spans="1:8" x14ac:dyDescent="0.25">
      <c r="A153" s="119"/>
      <c r="B153" s="120" t="s">
        <v>14418</v>
      </c>
      <c r="C153" s="5" t="str">
        <f t="shared" si="2"/>
        <v>O)</v>
      </c>
      <c r="D153" s="5" t="s">
        <v>2263</v>
      </c>
      <c r="E153" s="130"/>
      <c r="F153" s="130"/>
    </row>
    <row r="154" spans="1:8" ht="38.25" x14ac:dyDescent="0.25">
      <c r="A154" s="121" t="s">
        <v>118</v>
      </c>
      <c r="B154" s="122" t="s">
        <v>14419</v>
      </c>
      <c r="C154" s="5" t="str">
        <f t="shared" si="2"/>
        <v>M3</v>
      </c>
      <c r="D154" s="5" t="s">
        <v>2265</v>
      </c>
      <c r="E154" s="123">
        <v>52.01</v>
      </c>
      <c r="F154" s="123">
        <v>52.34</v>
      </c>
    </row>
    <row r="155" spans="1:8" ht="25.5" x14ac:dyDescent="0.25">
      <c r="A155" s="121" t="s">
        <v>119</v>
      </c>
      <c r="B155" s="122" t="s">
        <v>1349</v>
      </c>
      <c r="C155" s="5" t="str">
        <f t="shared" si="2"/>
        <v>M2</v>
      </c>
      <c r="D155" s="5" t="s">
        <v>2265</v>
      </c>
      <c r="E155" s="123">
        <v>0.11</v>
      </c>
      <c r="F155" s="123">
        <v>0.11</v>
      </c>
    </row>
    <row r="156" spans="1:8" ht="63.75" x14ac:dyDescent="0.25">
      <c r="A156" s="121" t="s">
        <v>120</v>
      </c>
      <c r="B156" s="122" t="s">
        <v>22973</v>
      </c>
      <c r="C156" s="5" t="str">
        <f t="shared" si="2"/>
        <v>M3</v>
      </c>
      <c r="D156" s="4"/>
      <c r="E156" s="123">
        <v>10.050000000000001</v>
      </c>
      <c r="F156" s="123">
        <v>10.36</v>
      </c>
      <c r="H156" s="104" t="s">
        <v>2269</v>
      </c>
    </row>
    <row r="157" spans="1:8" ht="63.75" x14ac:dyDescent="0.25">
      <c r="A157" s="121" t="s">
        <v>121</v>
      </c>
      <c r="B157" s="122" t="s">
        <v>22974</v>
      </c>
      <c r="C157" s="5" t="str">
        <f t="shared" si="2"/>
        <v>IA</v>
      </c>
      <c r="D157" s="43"/>
      <c r="E157" s="123">
        <v>8.7899999999999991</v>
      </c>
      <c r="F157" s="123">
        <v>9.0399999999999991</v>
      </c>
    </row>
    <row r="158" spans="1:8" ht="63.75" x14ac:dyDescent="0.25">
      <c r="A158" s="121" t="s">
        <v>122</v>
      </c>
      <c r="B158" s="122" t="s">
        <v>22975</v>
      </c>
      <c r="C158" s="5" t="str">
        <f t="shared" si="2"/>
        <v xml:space="preserve"> A</v>
      </c>
      <c r="D158" s="4"/>
      <c r="E158" s="123">
        <v>8.25</v>
      </c>
      <c r="F158" s="123">
        <v>8.48</v>
      </c>
    </row>
    <row r="159" spans="1:8" ht="63.75" x14ac:dyDescent="0.25">
      <c r="A159" s="121" t="s">
        <v>123</v>
      </c>
      <c r="B159" s="122" t="s">
        <v>22976</v>
      </c>
      <c r="C159" s="5" t="str">
        <f t="shared" si="2"/>
        <v>.M</v>
      </c>
      <c r="D159" s="4"/>
      <c r="E159" s="123">
        <v>14.79</v>
      </c>
      <c r="F159" s="123">
        <v>14.99</v>
      </c>
    </row>
    <row r="160" spans="1:8" ht="63.75" x14ac:dyDescent="0.25">
      <c r="A160" s="121" t="s">
        <v>124</v>
      </c>
      <c r="B160" s="122" t="s">
        <v>22977</v>
      </c>
      <c r="C160" s="5" t="str">
        <f t="shared" si="2"/>
        <v>01</v>
      </c>
      <c r="D160" s="4"/>
      <c r="E160" s="123">
        <v>15.31</v>
      </c>
      <c r="F160" s="123">
        <v>15.96</v>
      </c>
    </row>
    <row r="161" spans="1:8" ht="25.5" x14ac:dyDescent="0.25">
      <c r="A161" s="121" t="s">
        <v>125</v>
      </c>
      <c r="B161" s="122" t="s">
        <v>1448</v>
      </c>
      <c r="C161" s="5" t="str">
        <f t="shared" si="2"/>
        <v>M3</v>
      </c>
      <c r="D161" s="5" t="s">
        <v>2262</v>
      </c>
      <c r="E161" s="123">
        <v>1.24</v>
      </c>
      <c r="F161" s="123">
        <v>1.29</v>
      </c>
    </row>
    <row r="162" spans="1:8" x14ac:dyDescent="0.25">
      <c r="A162" s="121" t="s">
        <v>126</v>
      </c>
      <c r="B162" s="122" t="s">
        <v>1449</v>
      </c>
      <c r="C162" s="5" t="str">
        <f t="shared" si="2"/>
        <v>M3</v>
      </c>
      <c r="D162" s="5" t="s">
        <v>2262</v>
      </c>
      <c r="E162" s="123">
        <v>2.11</v>
      </c>
      <c r="F162" s="123">
        <v>2.15</v>
      </c>
    </row>
    <row r="163" spans="1:8" ht="25.5" x14ac:dyDescent="0.25">
      <c r="A163" s="121" t="s">
        <v>127</v>
      </c>
      <c r="B163" s="122" t="s">
        <v>1450</v>
      </c>
      <c r="C163" s="5" t="str">
        <f t="shared" si="2"/>
        <v>M3</v>
      </c>
      <c r="D163" s="5" t="s">
        <v>2262</v>
      </c>
      <c r="E163" s="123">
        <v>5.39</v>
      </c>
      <c r="F163" s="123">
        <v>5.81</v>
      </c>
    </row>
    <row r="164" spans="1:8" ht="51" x14ac:dyDescent="0.25">
      <c r="A164" s="121" t="s">
        <v>128</v>
      </c>
      <c r="B164" s="122" t="s">
        <v>14420</v>
      </c>
      <c r="C164" s="5" t="str">
        <f t="shared" si="2"/>
        <v>M3</v>
      </c>
      <c r="D164" s="5" t="s">
        <v>2262</v>
      </c>
      <c r="E164" s="123">
        <v>7.07</v>
      </c>
      <c r="F164" s="123">
        <v>7.17</v>
      </c>
    </row>
    <row r="165" spans="1:8" ht="51" x14ac:dyDescent="0.25">
      <c r="A165" s="121" t="s">
        <v>22978</v>
      </c>
      <c r="B165" s="122" t="s">
        <v>22979</v>
      </c>
      <c r="C165" s="5" t="str">
        <f t="shared" si="2"/>
        <v>M2</v>
      </c>
      <c r="D165" s="5" t="s">
        <v>2262</v>
      </c>
      <c r="E165" s="123">
        <v>2.5499999999999998</v>
      </c>
      <c r="F165" s="123">
        <v>2.79</v>
      </c>
      <c r="H165" s="104" t="s">
        <v>2299</v>
      </c>
    </row>
    <row r="166" spans="1:8" ht="51" x14ac:dyDescent="0.25">
      <c r="A166" s="121" t="s">
        <v>22980</v>
      </c>
      <c r="B166" s="122" t="s">
        <v>22981</v>
      </c>
      <c r="C166" s="5" t="str">
        <f t="shared" si="2"/>
        <v>M2</v>
      </c>
      <c r="D166" s="5" t="s">
        <v>2262</v>
      </c>
      <c r="E166" s="123">
        <v>0.52</v>
      </c>
      <c r="F166" s="123">
        <v>0.57999999999999996</v>
      </c>
    </row>
    <row r="167" spans="1:8" ht="38.25" x14ac:dyDescent="0.25">
      <c r="A167" s="121" t="s">
        <v>129</v>
      </c>
      <c r="B167" s="122" t="s">
        <v>14421</v>
      </c>
      <c r="C167" s="5" t="str">
        <f t="shared" si="2"/>
        <v>KM</v>
      </c>
      <c r="D167" s="5" t="s">
        <v>2262</v>
      </c>
      <c r="E167" s="123">
        <v>2.56</v>
      </c>
      <c r="F167" s="123">
        <v>2.62</v>
      </c>
    </row>
    <row r="168" spans="1:8" ht="38.25" x14ac:dyDescent="0.25">
      <c r="A168" s="121" t="s">
        <v>130</v>
      </c>
      <c r="B168" s="122" t="s">
        <v>14422</v>
      </c>
      <c r="C168" s="5" t="str">
        <f t="shared" si="2"/>
        <v>KM</v>
      </c>
      <c r="D168" s="5" t="s">
        <v>2263</v>
      </c>
      <c r="E168" s="123">
        <v>2.35</v>
      </c>
      <c r="F168" s="123">
        <v>2.39</v>
      </c>
    </row>
    <row r="169" spans="1:8" x14ac:dyDescent="0.25">
      <c r="A169" s="119"/>
      <c r="B169" s="120"/>
      <c r="C169" s="5" t="str">
        <f t="shared" si="2"/>
        <v/>
      </c>
      <c r="D169" s="5" t="s">
        <v>2259</v>
      </c>
      <c r="E169" s="130"/>
      <c r="F169" s="130"/>
    </row>
    <row r="170" spans="1:8" ht="45" x14ac:dyDescent="0.25">
      <c r="A170" s="119"/>
      <c r="B170" s="132" t="s">
        <v>1451</v>
      </c>
      <c r="C170" s="5" t="str">
        <f t="shared" si="2"/>
        <v>EM</v>
      </c>
      <c r="D170" s="5" t="s">
        <v>2261</v>
      </c>
      <c r="E170" s="130"/>
      <c r="F170" s="130"/>
      <c r="H170" s="104" t="s">
        <v>2270</v>
      </c>
    </row>
    <row r="171" spans="1:8" x14ac:dyDescent="0.25">
      <c r="A171" s="119"/>
      <c r="B171" s="120"/>
      <c r="C171" s="5" t="str">
        <f t="shared" si="2"/>
        <v/>
      </c>
      <c r="D171" s="5" t="s">
        <v>2263</v>
      </c>
      <c r="E171" s="130"/>
      <c r="F171" s="130"/>
    </row>
    <row r="172" spans="1:8" x14ac:dyDescent="0.25">
      <c r="A172" s="119" t="s">
        <v>0</v>
      </c>
      <c r="B172" s="120" t="s">
        <v>1345</v>
      </c>
      <c r="C172" s="5" t="str">
        <f t="shared" si="2"/>
        <v xml:space="preserve"> S</v>
      </c>
      <c r="D172" s="5" t="s">
        <v>2263</v>
      </c>
      <c r="E172" s="130" t="s">
        <v>2258</v>
      </c>
      <c r="F172" s="130" t="s">
        <v>2258</v>
      </c>
    </row>
    <row r="173" spans="1:8" x14ac:dyDescent="0.25">
      <c r="A173" s="119"/>
      <c r="B173" s="120"/>
      <c r="C173" s="5" t="str">
        <f t="shared" si="2"/>
        <v/>
      </c>
      <c r="D173" s="5" t="s">
        <v>2263</v>
      </c>
      <c r="E173" s="130"/>
      <c r="F173" s="130"/>
    </row>
    <row r="174" spans="1:8" ht="51" x14ac:dyDescent="0.25">
      <c r="A174" s="121" t="s">
        <v>131</v>
      </c>
      <c r="B174" s="122" t="s">
        <v>1452</v>
      </c>
      <c r="C174" s="5" t="str">
        <f t="shared" si="2"/>
        <v>/M</v>
      </c>
      <c r="D174" s="5" t="s">
        <v>2259</v>
      </c>
      <c r="E174" s="123">
        <v>175</v>
      </c>
      <c r="F174" s="123">
        <v>177.96</v>
      </c>
    </row>
    <row r="175" spans="1:8" ht="51" x14ac:dyDescent="0.25">
      <c r="A175" s="121" t="s">
        <v>132</v>
      </c>
      <c r="B175" s="122" t="s">
        <v>1453</v>
      </c>
      <c r="C175" s="5" t="str">
        <f t="shared" si="2"/>
        <v>/M</v>
      </c>
      <c r="D175" s="5" t="s">
        <v>2261</v>
      </c>
      <c r="E175" s="123">
        <v>315.70999999999998</v>
      </c>
      <c r="F175" s="123">
        <v>319.95</v>
      </c>
    </row>
    <row r="176" spans="1:8" ht="51" x14ac:dyDescent="0.25">
      <c r="A176" s="121" t="s">
        <v>133</v>
      </c>
      <c r="B176" s="122" t="s">
        <v>1454</v>
      </c>
      <c r="C176" s="5" t="str">
        <f t="shared" si="2"/>
        <v>/M</v>
      </c>
      <c r="D176" s="5" t="s">
        <v>2261</v>
      </c>
      <c r="E176" s="123">
        <v>503.31</v>
      </c>
      <c r="F176" s="123">
        <v>508.89</v>
      </c>
    </row>
    <row r="177" spans="1:6" ht="51" x14ac:dyDescent="0.25">
      <c r="A177" s="121" t="s">
        <v>134</v>
      </c>
      <c r="B177" s="122" t="s">
        <v>1455</v>
      </c>
      <c r="C177" s="5" t="str">
        <f t="shared" si="2"/>
        <v>/M</v>
      </c>
      <c r="D177" s="5" t="s">
        <v>2261</v>
      </c>
      <c r="E177" s="123">
        <v>602.52</v>
      </c>
      <c r="F177" s="123">
        <v>609.57000000000005</v>
      </c>
    </row>
    <row r="178" spans="1:6" ht="51" x14ac:dyDescent="0.25">
      <c r="A178" s="121" t="s">
        <v>135</v>
      </c>
      <c r="B178" s="122" t="s">
        <v>1456</v>
      </c>
      <c r="C178" s="5" t="str">
        <f t="shared" si="2"/>
        <v>/M</v>
      </c>
      <c r="D178" s="5" t="s">
        <v>2261</v>
      </c>
      <c r="E178" s="123">
        <v>870.7</v>
      </c>
      <c r="F178" s="123">
        <v>879.51</v>
      </c>
    </row>
    <row r="179" spans="1:6" ht="51" x14ac:dyDescent="0.25">
      <c r="A179" s="121" t="s">
        <v>136</v>
      </c>
      <c r="B179" s="122" t="s">
        <v>1457</v>
      </c>
      <c r="C179" s="5" t="str">
        <f t="shared" si="2"/>
        <v>/M</v>
      </c>
      <c r="D179" s="5" t="s">
        <v>2261</v>
      </c>
      <c r="E179" s="123">
        <v>1245.95</v>
      </c>
      <c r="F179" s="123">
        <v>1257.8</v>
      </c>
    </row>
    <row r="180" spans="1:6" ht="25.5" x14ac:dyDescent="0.25">
      <c r="A180" s="121" t="s">
        <v>137</v>
      </c>
      <c r="B180" s="122" t="s">
        <v>1458</v>
      </c>
      <c r="C180" s="5" t="str">
        <f t="shared" si="2"/>
        <v>/M</v>
      </c>
      <c r="D180" s="5" t="s">
        <v>2261</v>
      </c>
      <c r="E180" s="123">
        <v>43.64</v>
      </c>
      <c r="F180" s="123">
        <v>45.41</v>
      </c>
    </row>
    <row r="181" spans="1:6" ht="25.5" x14ac:dyDescent="0.25">
      <c r="A181" s="121" t="s">
        <v>138</v>
      </c>
      <c r="B181" s="122" t="s">
        <v>1459</v>
      </c>
      <c r="C181" s="5" t="str">
        <f t="shared" si="2"/>
        <v>M3</v>
      </c>
      <c r="D181" s="5" t="s">
        <v>2261</v>
      </c>
      <c r="E181" s="123">
        <v>88.75</v>
      </c>
      <c r="F181" s="123">
        <v>90.41</v>
      </c>
    </row>
    <row r="182" spans="1:6" ht="38.25" x14ac:dyDescent="0.25">
      <c r="A182" s="121" t="s">
        <v>139</v>
      </c>
      <c r="B182" s="122" t="s">
        <v>1460</v>
      </c>
      <c r="C182" s="5" t="str">
        <f t="shared" si="2"/>
        <v>M2</v>
      </c>
      <c r="D182" s="5" t="s">
        <v>2261</v>
      </c>
      <c r="E182" s="123">
        <v>115.09</v>
      </c>
      <c r="F182" s="123">
        <v>117.51</v>
      </c>
    </row>
    <row r="183" spans="1:6" ht="38.25" x14ac:dyDescent="0.25">
      <c r="A183" s="121" t="s">
        <v>140</v>
      </c>
      <c r="B183" s="122" t="s">
        <v>1461</v>
      </c>
      <c r="C183" s="5" t="str">
        <f t="shared" si="2"/>
        <v>UN</v>
      </c>
      <c r="D183" s="4"/>
      <c r="E183" s="123">
        <v>872.49</v>
      </c>
      <c r="F183" s="123">
        <v>878.31</v>
      </c>
    </row>
    <row r="184" spans="1:6" ht="25.5" x14ac:dyDescent="0.25">
      <c r="A184" s="121" t="s">
        <v>141</v>
      </c>
      <c r="B184" s="122" t="s">
        <v>1462</v>
      </c>
      <c r="C184" s="5" t="str">
        <f t="shared" si="2"/>
        <v>M3</v>
      </c>
      <c r="D184" s="43"/>
      <c r="E184" s="123">
        <v>0.11</v>
      </c>
      <c r="F184" s="123">
        <v>0.11</v>
      </c>
    </row>
    <row r="185" spans="1:6" ht="25.5" x14ac:dyDescent="0.25">
      <c r="A185" s="121" t="s">
        <v>142</v>
      </c>
      <c r="B185" s="122" t="s">
        <v>1463</v>
      </c>
      <c r="C185" s="5" t="str">
        <f t="shared" si="2"/>
        <v>M3</v>
      </c>
      <c r="D185" s="4"/>
      <c r="E185" s="123">
        <v>233.96</v>
      </c>
      <c r="F185" s="123">
        <v>250.56</v>
      </c>
    </row>
    <row r="186" spans="1:6" ht="38.25" x14ac:dyDescent="0.25">
      <c r="A186" s="121" t="s">
        <v>143</v>
      </c>
      <c r="B186" s="122" t="s">
        <v>22972</v>
      </c>
      <c r="C186" s="5" t="str">
        <f t="shared" si="2"/>
        <v>M3</v>
      </c>
      <c r="D186" s="4"/>
      <c r="E186" s="123">
        <v>460.99</v>
      </c>
      <c r="F186" s="123">
        <v>481.11</v>
      </c>
    </row>
    <row r="187" spans="1:6" ht="25.5" x14ac:dyDescent="0.25">
      <c r="A187" s="121" t="s">
        <v>144</v>
      </c>
      <c r="B187" s="122" t="s">
        <v>1464</v>
      </c>
      <c r="C187" s="5" t="str">
        <f t="shared" si="2"/>
        <v>M2</v>
      </c>
      <c r="D187" s="4"/>
      <c r="E187" s="123">
        <v>46.06</v>
      </c>
      <c r="F187" s="123">
        <v>49.65</v>
      </c>
    </row>
    <row r="188" spans="1:6" ht="25.5" x14ac:dyDescent="0.25">
      <c r="A188" s="121" t="s">
        <v>145</v>
      </c>
      <c r="B188" s="122" t="s">
        <v>1465</v>
      </c>
      <c r="C188" s="5" t="str">
        <f t="shared" si="2"/>
        <v>UN</v>
      </c>
      <c r="D188" s="4"/>
      <c r="E188" s="123">
        <v>5857.79</v>
      </c>
      <c r="F188" s="123">
        <v>6091.03</v>
      </c>
    </row>
    <row r="189" spans="1:6" x14ac:dyDescent="0.25">
      <c r="A189" s="121" t="s">
        <v>146</v>
      </c>
      <c r="B189" s="122" t="s">
        <v>1466</v>
      </c>
      <c r="C189" s="5" t="str">
        <f t="shared" si="2"/>
        <v>UN</v>
      </c>
      <c r="D189" s="5"/>
      <c r="E189" s="123">
        <v>5857.8</v>
      </c>
      <c r="F189" s="123">
        <v>6091.04</v>
      </c>
    </row>
    <row r="190" spans="1:6" x14ac:dyDescent="0.25">
      <c r="A190" s="121" t="s">
        <v>147</v>
      </c>
      <c r="B190" s="122" t="s">
        <v>1467</v>
      </c>
      <c r="C190" s="5" t="str">
        <f t="shared" si="2"/>
        <v>UN</v>
      </c>
      <c r="D190" s="5" t="s">
        <v>2259</v>
      </c>
      <c r="E190" s="123">
        <v>7592.7</v>
      </c>
      <c r="F190" s="123">
        <v>7899.91</v>
      </c>
    </row>
    <row r="191" spans="1:6" x14ac:dyDescent="0.25">
      <c r="A191" s="121" t="s">
        <v>148</v>
      </c>
      <c r="B191" s="122" t="s">
        <v>1468</v>
      </c>
      <c r="C191" s="5" t="str">
        <f t="shared" si="2"/>
        <v>UN</v>
      </c>
      <c r="D191" s="5" t="s">
        <v>2259</v>
      </c>
      <c r="E191" s="123">
        <v>8049.19</v>
      </c>
      <c r="F191" s="123">
        <v>8375.9</v>
      </c>
    </row>
    <row r="192" spans="1:6" x14ac:dyDescent="0.25">
      <c r="A192" s="121" t="s">
        <v>149</v>
      </c>
      <c r="B192" s="122" t="s">
        <v>1469</v>
      </c>
      <c r="C192" s="5" t="str">
        <f t="shared" si="2"/>
        <v>UN</v>
      </c>
      <c r="D192" s="5" t="s">
        <v>2259</v>
      </c>
      <c r="E192" s="123">
        <v>9659.18</v>
      </c>
      <c r="F192" s="123">
        <v>10059.83</v>
      </c>
    </row>
    <row r="193" spans="1:8" x14ac:dyDescent="0.25">
      <c r="A193" s="121" t="s">
        <v>150</v>
      </c>
      <c r="B193" s="122" t="s">
        <v>1470</v>
      </c>
      <c r="C193" s="5" t="str">
        <f t="shared" si="2"/>
        <v>UN</v>
      </c>
      <c r="D193" s="5" t="s">
        <v>2259</v>
      </c>
      <c r="E193" s="123">
        <v>11735.89</v>
      </c>
      <c r="F193" s="123">
        <v>12231.95</v>
      </c>
    </row>
    <row r="194" spans="1:8" ht="25.5" x14ac:dyDescent="0.25">
      <c r="A194" s="121" t="s">
        <v>151</v>
      </c>
      <c r="B194" s="122" t="s">
        <v>1471</v>
      </c>
      <c r="C194" s="5" t="str">
        <f t="shared" si="2"/>
        <v>UN</v>
      </c>
      <c r="D194" s="5" t="s">
        <v>2259</v>
      </c>
      <c r="E194" s="123">
        <v>4387.6899999999996</v>
      </c>
      <c r="F194" s="123">
        <v>4627.47</v>
      </c>
    </row>
    <row r="195" spans="1:8" x14ac:dyDescent="0.25">
      <c r="A195" s="121" t="s">
        <v>152</v>
      </c>
      <c r="B195" s="122" t="s">
        <v>1472</v>
      </c>
      <c r="C195" s="5" t="str">
        <f t="shared" si="2"/>
        <v>UN</v>
      </c>
      <c r="D195" s="5" t="s">
        <v>2259</v>
      </c>
      <c r="E195" s="123">
        <v>6463.36</v>
      </c>
      <c r="F195" s="123">
        <v>6807.36</v>
      </c>
    </row>
    <row r="196" spans="1:8" x14ac:dyDescent="0.25">
      <c r="A196" s="119"/>
      <c r="B196" s="120"/>
      <c r="C196" s="5" t="str">
        <f t="shared" si="2"/>
        <v/>
      </c>
      <c r="D196" s="5" t="s">
        <v>2259</v>
      </c>
      <c r="E196" s="130"/>
      <c r="F196" s="130"/>
    </row>
    <row r="197" spans="1:8" x14ac:dyDescent="0.25">
      <c r="A197" s="119"/>
      <c r="B197" s="132" t="s">
        <v>13870</v>
      </c>
      <c r="C197" s="5" t="str">
        <f t="shared" ref="C197:C260" si="3">RIGHT(B197,2)</f>
        <v>TO</v>
      </c>
      <c r="D197" s="5" t="s">
        <v>2263</v>
      </c>
      <c r="E197" s="130"/>
      <c r="F197" s="130"/>
    </row>
    <row r="198" spans="1:8" x14ac:dyDescent="0.25">
      <c r="A198" s="119"/>
      <c r="B198" s="120"/>
      <c r="C198" s="5" t="str">
        <f t="shared" si="3"/>
        <v/>
      </c>
      <c r="D198" s="5" t="s">
        <v>2263</v>
      </c>
      <c r="E198" s="130"/>
      <c r="F198" s="130"/>
    </row>
    <row r="199" spans="1:8" x14ac:dyDescent="0.25">
      <c r="A199" s="119" t="s">
        <v>0</v>
      </c>
      <c r="B199" s="120" t="s">
        <v>1345</v>
      </c>
      <c r="C199" s="5" t="str">
        <f t="shared" si="3"/>
        <v xml:space="preserve"> S</v>
      </c>
      <c r="D199" s="5"/>
      <c r="E199" s="130" t="s">
        <v>2258</v>
      </c>
      <c r="F199" s="130" t="s">
        <v>2258</v>
      </c>
    </row>
    <row r="200" spans="1:8" x14ac:dyDescent="0.25">
      <c r="A200" s="119"/>
      <c r="B200" s="120"/>
      <c r="C200" s="5" t="str">
        <f t="shared" si="3"/>
        <v/>
      </c>
      <c r="D200" s="5"/>
      <c r="E200" s="130"/>
      <c r="F200" s="130"/>
    </row>
    <row r="201" spans="1:8" x14ac:dyDescent="0.25">
      <c r="A201" s="119"/>
      <c r="B201" s="120" t="s">
        <v>13871</v>
      </c>
      <c r="C201" s="5" t="str">
        <f t="shared" si="3"/>
        <v>AS</v>
      </c>
      <c r="D201" s="5" t="s">
        <v>2264</v>
      </c>
      <c r="E201" s="130"/>
      <c r="F201" s="130"/>
    </row>
    <row r="202" spans="1:8" ht="38.25" x14ac:dyDescent="0.25">
      <c r="A202" s="121" t="s">
        <v>153</v>
      </c>
      <c r="B202" s="122" t="s">
        <v>1473</v>
      </c>
      <c r="C202" s="5" t="str">
        <f t="shared" si="3"/>
        <v>M2</v>
      </c>
      <c r="D202" s="5" t="s">
        <v>2264</v>
      </c>
      <c r="E202" s="123">
        <v>110.32</v>
      </c>
      <c r="F202" s="123">
        <v>116.05</v>
      </c>
    </row>
    <row r="203" spans="1:8" ht="38.25" x14ac:dyDescent="0.25">
      <c r="A203" s="121" t="s">
        <v>154</v>
      </c>
      <c r="B203" s="122" t="s">
        <v>1474</v>
      </c>
      <c r="C203" s="5" t="str">
        <f t="shared" si="3"/>
        <v>M2</v>
      </c>
      <c r="D203" s="5" t="s">
        <v>2264</v>
      </c>
      <c r="E203" s="123">
        <v>212.33</v>
      </c>
      <c r="F203" s="123">
        <v>220.76</v>
      </c>
    </row>
    <row r="204" spans="1:8" ht="38.25" x14ac:dyDescent="0.25">
      <c r="A204" s="121" t="s">
        <v>155</v>
      </c>
      <c r="B204" s="122" t="s">
        <v>1475</v>
      </c>
      <c r="C204" s="5" t="str">
        <f t="shared" si="3"/>
        <v>M2</v>
      </c>
      <c r="D204" s="5" t="s">
        <v>2259</v>
      </c>
      <c r="E204" s="123">
        <v>118.35</v>
      </c>
      <c r="F204" s="123">
        <v>127.95</v>
      </c>
    </row>
    <row r="205" spans="1:8" ht="38.25" x14ac:dyDescent="0.25">
      <c r="A205" s="121" t="s">
        <v>156</v>
      </c>
      <c r="B205" s="122" t="s">
        <v>1476</v>
      </c>
      <c r="C205" s="5" t="str">
        <f t="shared" si="3"/>
        <v>M2</v>
      </c>
      <c r="D205" s="5" t="s">
        <v>2264</v>
      </c>
      <c r="E205" s="123">
        <v>67.38</v>
      </c>
      <c r="F205" s="123">
        <v>69.8</v>
      </c>
    </row>
    <row r="206" spans="1:8" ht="38.25" x14ac:dyDescent="0.25">
      <c r="A206" s="121" t="s">
        <v>157</v>
      </c>
      <c r="B206" s="122" t="s">
        <v>1477</v>
      </c>
      <c r="C206" s="5" t="str">
        <f t="shared" si="3"/>
        <v>M2</v>
      </c>
      <c r="D206" s="5"/>
      <c r="E206" s="123">
        <v>58.63</v>
      </c>
      <c r="F206" s="123">
        <v>63.36</v>
      </c>
      <c r="H206" s="104" t="s">
        <v>2271</v>
      </c>
    </row>
    <row r="207" spans="1:8" ht="38.25" x14ac:dyDescent="0.25">
      <c r="A207" s="121" t="s">
        <v>158</v>
      </c>
      <c r="B207" s="122" t="s">
        <v>1478</v>
      </c>
      <c r="C207" s="5" t="str">
        <f t="shared" si="3"/>
        <v>M2</v>
      </c>
      <c r="D207" s="5"/>
      <c r="E207" s="123">
        <v>71.48</v>
      </c>
      <c r="F207" s="123">
        <v>73.89</v>
      </c>
    </row>
    <row r="208" spans="1:8" ht="38.25" x14ac:dyDescent="0.25">
      <c r="A208" s="121" t="s">
        <v>159</v>
      </c>
      <c r="B208" s="122" t="s">
        <v>1479</v>
      </c>
      <c r="C208" s="5" t="str">
        <f t="shared" si="3"/>
        <v>M2</v>
      </c>
      <c r="D208" s="5" t="s">
        <v>2263</v>
      </c>
      <c r="E208" s="123">
        <v>80.64</v>
      </c>
      <c r="F208" s="123">
        <v>83.05</v>
      </c>
    </row>
    <row r="209" spans="1:8" ht="25.5" x14ac:dyDescent="0.25">
      <c r="A209" s="121" t="s">
        <v>160</v>
      </c>
      <c r="B209" s="122" t="s">
        <v>1480</v>
      </c>
      <c r="C209" s="5" t="str">
        <f t="shared" si="3"/>
        <v>M3</v>
      </c>
      <c r="D209" s="5" t="s">
        <v>2263</v>
      </c>
      <c r="E209" s="123">
        <v>39.9</v>
      </c>
      <c r="F209" s="123">
        <v>42.74</v>
      </c>
    </row>
    <row r="210" spans="1:8" x14ac:dyDescent="0.25">
      <c r="A210" s="121" t="s">
        <v>161</v>
      </c>
      <c r="B210" s="122" t="s">
        <v>1481</v>
      </c>
      <c r="C210" s="5" t="str">
        <f t="shared" si="3"/>
        <v>M3</v>
      </c>
      <c r="D210" s="5" t="s">
        <v>2263</v>
      </c>
      <c r="E210" s="123">
        <v>51.59</v>
      </c>
      <c r="F210" s="123">
        <v>55.22</v>
      </c>
    </row>
    <row r="211" spans="1:8" x14ac:dyDescent="0.25">
      <c r="A211" s="119"/>
      <c r="B211" s="120"/>
      <c r="C211" s="5" t="str">
        <f t="shared" si="3"/>
        <v/>
      </c>
      <c r="D211" s="5" t="s">
        <v>2263</v>
      </c>
      <c r="E211" s="130"/>
      <c r="F211" s="130"/>
    </row>
    <row r="212" spans="1:8" x14ac:dyDescent="0.25">
      <c r="A212" s="119"/>
      <c r="B212" s="120" t="s">
        <v>13872</v>
      </c>
      <c r="C212" s="5" t="str">
        <f t="shared" si="3"/>
        <v>EM</v>
      </c>
      <c r="D212" s="5" t="s">
        <v>2263</v>
      </c>
      <c r="E212" s="130"/>
      <c r="F212" s="130"/>
    </row>
    <row r="213" spans="1:8" ht="25.5" x14ac:dyDescent="0.25">
      <c r="A213" s="121" t="s">
        <v>162</v>
      </c>
      <c r="B213" s="122" t="s">
        <v>1482</v>
      </c>
      <c r="C213" s="5" t="str">
        <f t="shared" si="3"/>
        <v>KG</v>
      </c>
      <c r="D213" s="5" t="s">
        <v>2263</v>
      </c>
      <c r="E213" s="123">
        <v>15.76</v>
      </c>
      <c r="F213" s="123">
        <v>16.13</v>
      </c>
    </row>
    <row r="214" spans="1:8" ht="38.25" x14ac:dyDescent="0.25">
      <c r="A214" s="121" t="s">
        <v>163</v>
      </c>
      <c r="B214" s="122" t="s">
        <v>1483</v>
      </c>
      <c r="C214" s="5" t="str">
        <f t="shared" si="3"/>
        <v>KG</v>
      </c>
      <c r="D214" s="5" t="s">
        <v>2263</v>
      </c>
      <c r="E214" s="123">
        <v>19.77</v>
      </c>
      <c r="F214" s="123">
        <v>20.440000000000001</v>
      </c>
    </row>
    <row r="215" spans="1:8" ht="38.25" x14ac:dyDescent="0.25">
      <c r="A215" s="121" t="s">
        <v>164</v>
      </c>
      <c r="B215" s="122" t="s">
        <v>1484</v>
      </c>
      <c r="C215" s="5" t="str">
        <f t="shared" si="3"/>
        <v>KG</v>
      </c>
      <c r="D215" s="5" t="s">
        <v>2263</v>
      </c>
      <c r="E215" s="123">
        <v>17.04</v>
      </c>
      <c r="F215" s="123">
        <v>17.45</v>
      </c>
    </row>
    <row r="216" spans="1:8" ht="25.5" x14ac:dyDescent="0.25">
      <c r="A216" s="121" t="s">
        <v>165</v>
      </c>
      <c r="B216" s="122" t="s">
        <v>1485</v>
      </c>
      <c r="C216" s="5" t="str">
        <f t="shared" si="3"/>
        <v>M2</v>
      </c>
      <c r="D216" s="5" t="s">
        <v>2263</v>
      </c>
      <c r="E216" s="123">
        <v>22.25</v>
      </c>
      <c r="F216" s="123">
        <v>22.36</v>
      </c>
    </row>
    <row r="217" spans="1:8" ht="25.5" x14ac:dyDescent="0.25">
      <c r="A217" s="121" t="s">
        <v>166</v>
      </c>
      <c r="B217" s="122" t="s">
        <v>1486</v>
      </c>
      <c r="C217" s="5" t="str">
        <f t="shared" si="3"/>
        <v>KG</v>
      </c>
      <c r="D217" s="5" t="s">
        <v>2263</v>
      </c>
      <c r="E217" s="123">
        <v>32.08</v>
      </c>
      <c r="F217" s="123">
        <v>32.15</v>
      </c>
    </row>
    <row r="218" spans="1:8" x14ac:dyDescent="0.25">
      <c r="A218" s="119"/>
      <c r="B218" s="120"/>
      <c r="C218" s="5" t="str">
        <f t="shared" si="3"/>
        <v/>
      </c>
      <c r="D218" s="5" t="s">
        <v>2259</v>
      </c>
      <c r="E218" s="130"/>
      <c r="F218" s="130"/>
    </row>
    <row r="219" spans="1:8" x14ac:dyDescent="0.25">
      <c r="A219" s="119"/>
      <c r="B219" s="120" t="s">
        <v>13873</v>
      </c>
      <c r="C219" s="5" t="str">
        <f t="shared" si="3"/>
        <v>TO</v>
      </c>
      <c r="D219" s="5" t="s">
        <v>2259</v>
      </c>
      <c r="E219" s="130"/>
      <c r="F219" s="130"/>
    </row>
    <row r="220" spans="1:8" ht="38.25" x14ac:dyDescent="0.25">
      <c r="A220" s="121" t="s">
        <v>167</v>
      </c>
      <c r="B220" s="122" t="s">
        <v>22982</v>
      </c>
      <c r="C220" s="5" t="str">
        <f t="shared" si="3"/>
        <v>M3</v>
      </c>
      <c r="D220" s="5" t="s">
        <v>2259</v>
      </c>
      <c r="E220" s="123">
        <v>104.43</v>
      </c>
      <c r="F220" s="123">
        <v>107.29</v>
      </c>
    </row>
    <row r="221" spans="1:8" ht="38.25" x14ac:dyDescent="0.25">
      <c r="A221" s="121" t="s">
        <v>168</v>
      </c>
      <c r="B221" s="122" t="s">
        <v>22983</v>
      </c>
      <c r="C221" s="5" t="str">
        <f t="shared" si="3"/>
        <v>M3</v>
      </c>
      <c r="D221" s="5" t="s">
        <v>2259</v>
      </c>
      <c r="E221" s="123">
        <v>363.47</v>
      </c>
      <c r="F221" s="123">
        <v>373.91</v>
      </c>
    </row>
    <row r="222" spans="1:8" ht="25.5" x14ac:dyDescent="0.25">
      <c r="A222" s="121" t="s">
        <v>169</v>
      </c>
      <c r="B222" s="122" t="s">
        <v>1487</v>
      </c>
      <c r="C222" s="5" t="str">
        <f t="shared" si="3"/>
        <v>M3</v>
      </c>
      <c r="D222" s="5" t="s">
        <v>2259</v>
      </c>
      <c r="E222" s="123">
        <v>106.63</v>
      </c>
      <c r="F222" s="123">
        <v>117.76</v>
      </c>
    </row>
    <row r="223" spans="1:8" ht="25.5" x14ac:dyDescent="0.25">
      <c r="A223" s="121" t="s">
        <v>170</v>
      </c>
      <c r="B223" s="122" t="s">
        <v>1488</v>
      </c>
      <c r="C223" s="5" t="str">
        <f t="shared" si="3"/>
        <v>M3</v>
      </c>
      <c r="D223" s="5" t="s">
        <v>2259</v>
      </c>
      <c r="E223" s="123">
        <v>107.07</v>
      </c>
      <c r="F223" s="123">
        <v>118.2</v>
      </c>
      <c r="H223" s="104" t="s">
        <v>1506</v>
      </c>
    </row>
    <row r="224" spans="1:8" ht="38.25" x14ac:dyDescent="0.25">
      <c r="A224" s="121" t="s">
        <v>171</v>
      </c>
      <c r="B224" s="122" t="s">
        <v>22984</v>
      </c>
      <c r="C224" s="5" t="str">
        <f t="shared" si="3"/>
        <v>M3</v>
      </c>
      <c r="D224" s="5" t="s">
        <v>2259</v>
      </c>
      <c r="E224" s="123">
        <v>363.21</v>
      </c>
      <c r="F224" s="123">
        <v>370.26</v>
      </c>
    </row>
    <row r="225" spans="1:6" ht="38.25" x14ac:dyDescent="0.25">
      <c r="A225" s="121" t="s">
        <v>172</v>
      </c>
      <c r="B225" s="122" t="s">
        <v>22985</v>
      </c>
      <c r="C225" s="5" t="str">
        <f t="shared" si="3"/>
        <v>M3</v>
      </c>
      <c r="D225" s="5" t="s">
        <v>2259</v>
      </c>
      <c r="E225" s="123">
        <v>403.37</v>
      </c>
      <c r="F225" s="123">
        <v>411.05</v>
      </c>
    </row>
    <row r="226" spans="1:6" ht="38.25" x14ac:dyDescent="0.25">
      <c r="A226" s="121" t="s">
        <v>173</v>
      </c>
      <c r="B226" s="122" t="s">
        <v>22986</v>
      </c>
      <c r="C226" s="5" t="str">
        <f t="shared" si="3"/>
        <v>M3</v>
      </c>
      <c r="D226" s="5" t="s">
        <v>2259</v>
      </c>
      <c r="E226" s="123">
        <v>424.55</v>
      </c>
      <c r="F226" s="123">
        <v>431.55</v>
      </c>
    </row>
    <row r="227" spans="1:6" ht="38.25" x14ac:dyDescent="0.25">
      <c r="A227" s="121" t="s">
        <v>174</v>
      </c>
      <c r="B227" s="122" t="s">
        <v>1489</v>
      </c>
      <c r="C227" s="5" t="str">
        <f t="shared" si="3"/>
        <v>M3</v>
      </c>
      <c r="D227" s="5" t="s">
        <v>2259</v>
      </c>
      <c r="E227" s="123">
        <v>409.5</v>
      </c>
      <c r="F227" s="123">
        <v>409.5</v>
      </c>
    </row>
    <row r="228" spans="1:6" ht="38.25" x14ac:dyDescent="0.25">
      <c r="A228" s="121" t="s">
        <v>175</v>
      </c>
      <c r="B228" s="122" t="s">
        <v>1490</v>
      </c>
      <c r="C228" s="5" t="str">
        <f t="shared" si="3"/>
        <v>M3</v>
      </c>
      <c r="D228" s="5" t="s">
        <v>2259</v>
      </c>
      <c r="E228" s="123">
        <v>421.03</v>
      </c>
      <c r="F228" s="123">
        <v>421.03</v>
      </c>
    </row>
    <row r="229" spans="1:6" ht="38.25" x14ac:dyDescent="0.25">
      <c r="A229" s="121" t="s">
        <v>176</v>
      </c>
      <c r="B229" s="122" t="s">
        <v>1491</v>
      </c>
      <c r="C229" s="5" t="str">
        <f t="shared" si="3"/>
        <v>M3</v>
      </c>
      <c r="D229" s="5" t="s">
        <v>2259</v>
      </c>
      <c r="E229" s="123">
        <v>435.07</v>
      </c>
      <c r="F229" s="123">
        <v>435.07</v>
      </c>
    </row>
    <row r="230" spans="1:6" ht="76.5" x14ac:dyDescent="0.25">
      <c r="A230" s="121" t="s">
        <v>177</v>
      </c>
      <c r="B230" s="122" t="s">
        <v>22987</v>
      </c>
      <c r="C230" s="5" t="str">
        <f t="shared" si="3"/>
        <v>M2</v>
      </c>
      <c r="D230" s="5" t="s">
        <v>2259</v>
      </c>
      <c r="E230" s="123">
        <v>97.05</v>
      </c>
      <c r="F230" s="123">
        <v>98.9</v>
      </c>
    </row>
    <row r="231" spans="1:6" ht="76.5" x14ac:dyDescent="0.25">
      <c r="A231" s="121" t="s">
        <v>178</v>
      </c>
      <c r="B231" s="122" t="s">
        <v>22988</v>
      </c>
      <c r="C231" s="5" t="str">
        <f t="shared" si="3"/>
        <v>M2</v>
      </c>
      <c r="D231" s="5" t="s">
        <v>2259</v>
      </c>
      <c r="E231" s="123">
        <v>141.91999999999999</v>
      </c>
      <c r="F231" s="123">
        <v>143.80000000000001</v>
      </c>
    </row>
    <row r="232" spans="1:6" ht="76.5" x14ac:dyDescent="0.25">
      <c r="A232" s="121" t="s">
        <v>179</v>
      </c>
      <c r="B232" s="122" t="s">
        <v>22989</v>
      </c>
      <c r="C232" s="5" t="str">
        <f t="shared" si="3"/>
        <v>M2</v>
      </c>
      <c r="D232" s="5" t="s">
        <v>2259</v>
      </c>
      <c r="E232" s="123">
        <v>179.21</v>
      </c>
      <c r="F232" s="123">
        <v>181.11</v>
      </c>
    </row>
    <row r="233" spans="1:6" ht="63.75" x14ac:dyDescent="0.25">
      <c r="A233" s="121" t="s">
        <v>180</v>
      </c>
      <c r="B233" s="122" t="s">
        <v>22990</v>
      </c>
      <c r="C233" s="5" t="str">
        <f t="shared" si="3"/>
        <v>M2</v>
      </c>
      <c r="D233" s="5" t="s">
        <v>2259</v>
      </c>
      <c r="E233" s="123">
        <v>99.28</v>
      </c>
      <c r="F233" s="123">
        <v>101.93</v>
      </c>
    </row>
    <row r="234" spans="1:6" ht="63.75" x14ac:dyDescent="0.25">
      <c r="A234" s="121" t="s">
        <v>181</v>
      </c>
      <c r="B234" s="122" t="s">
        <v>22991</v>
      </c>
      <c r="C234" s="5" t="str">
        <f t="shared" si="3"/>
        <v>M2</v>
      </c>
      <c r="D234" s="5" t="s">
        <v>2259</v>
      </c>
      <c r="E234" s="123">
        <v>144.63</v>
      </c>
      <c r="F234" s="123">
        <v>147.47</v>
      </c>
    </row>
    <row r="235" spans="1:6" ht="63.75" x14ac:dyDescent="0.25">
      <c r="A235" s="121" t="s">
        <v>182</v>
      </c>
      <c r="B235" s="122" t="s">
        <v>22992</v>
      </c>
      <c r="C235" s="5" t="str">
        <f t="shared" si="3"/>
        <v>M2</v>
      </c>
      <c r="D235" s="5" t="s">
        <v>2259</v>
      </c>
      <c r="E235" s="123">
        <v>182.35</v>
      </c>
      <c r="F235" s="123">
        <v>185.37</v>
      </c>
    </row>
    <row r="236" spans="1:6" ht="63.75" x14ac:dyDescent="0.25">
      <c r="A236" s="121" t="s">
        <v>22993</v>
      </c>
      <c r="B236" s="122" t="s">
        <v>22994</v>
      </c>
      <c r="C236" s="5" t="str">
        <f t="shared" si="3"/>
        <v>M2</v>
      </c>
      <c r="D236" s="5" t="s">
        <v>2259</v>
      </c>
      <c r="E236" s="123">
        <v>140.47999999999999</v>
      </c>
      <c r="F236" s="123">
        <v>142.31</v>
      </c>
    </row>
    <row r="237" spans="1:6" ht="76.5" x14ac:dyDescent="0.25">
      <c r="A237" s="121" t="s">
        <v>22995</v>
      </c>
      <c r="B237" s="122" t="s">
        <v>22996</v>
      </c>
      <c r="C237" s="5" t="str">
        <f t="shared" si="3"/>
        <v>M2</v>
      </c>
      <c r="D237" s="5" t="s">
        <v>2259</v>
      </c>
      <c r="E237" s="123">
        <v>159.72</v>
      </c>
      <c r="F237" s="123">
        <v>161.56</v>
      </c>
    </row>
    <row r="238" spans="1:6" ht="76.5" x14ac:dyDescent="0.25">
      <c r="A238" s="121" t="s">
        <v>22997</v>
      </c>
      <c r="B238" s="122" t="s">
        <v>22998</v>
      </c>
      <c r="C238" s="5" t="str">
        <f t="shared" si="3"/>
        <v>M2</v>
      </c>
      <c r="D238" s="5" t="s">
        <v>2259</v>
      </c>
      <c r="E238" s="123">
        <v>208.1</v>
      </c>
      <c r="F238" s="123">
        <v>209.98</v>
      </c>
    </row>
    <row r="239" spans="1:6" ht="25.5" x14ac:dyDescent="0.25">
      <c r="A239" s="121" t="s">
        <v>183</v>
      </c>
      <c r="B239" s="122" t="s">
        <v>1492</v>
      </c>
      <c r="C239" s="5" t="str">
        <f t="shared" si="3"/>
        <v>M3</v>
      </c>
      <c r="D239" s="5" t="s">
        <v>2259</v>
      </c>
      <c r="E239" s="123">
        <v>67.540000000000006</v>
      </c>
      <c r="F239" s="123">
        <v>70.400000000000006</v>
      </c>
    </row>
    <row r="240" spans="1:6" ht="25.5" x14ac:dyDescent="0.25">
      <c r="A240" s="121" t="s">
        <v>184</v>
      </c>
      <c r="B240" s="122" t="s">
        <v>1493</v>
      </c>
      <c r="C240" s="5" t="str">
        <f t="shared" si="3"/>
        <v>M2</v>
      </c>
      <c r="D240" s="5" t="s">
        <v>2259</v>
      </c>
      <c r="E240" s="123">
        <v>19.75</v>
      </c>
      <c r="F240" s="123">
        <v>20.440000000000001</v>
      </c>
    </row>
    <row r="241" spans="1:8" x14ac:dyDescent="0.25">
      <c r="A241" s="119"/>
      <c r="B241" s="120"/>
      <c r="C241" s="5" t="str">
        <f t="shared" si="3"/>
        <v/>
      </c>
      <c r="D241" s="5" t="s">
        <v>2259</v>
      </c>
      <c r="E241" s="130"/>
      <c r="F241" s="130"/>
    </row>
    <row r="242" spans="1:8" x14ac:dyDescent="0.25">
      <c r="A242" s="119"/>
      <c r="B242" s="131" t="s">
        <v>14423</v>
      </c>
      <c r="C242" s="5" t="str">
        <f t="shared" si="3"/>
        <v>AO</v>
      </c>
      <c r="D242" s="5" t="s">
        <v>2263</v>
      </c>
      <c r="E242" s="130"/>
      <c r="F242" s="130"/>
    </row>
    <row r="243" spans="1:8" x14ac:dyDescent="0.25">
      <c r="A243" s="119"/>
      <c r="B243" s="120"/>
      <c r="C243" s="5" t="str">
        <f t="shared" si="3"/>
        <v/>
      </c>
      <c r="D243" s="5" t="s">
        <v>2259</v>
      </c>
      <c r="E243" s="130"/>
      <c r="F243" s="130"/>
    </row>
    <row r="244" spans="1:8" x14ac:dyDescent="0.25">
      <c r="A244" s="119" t="s">
        <v>0</v>
      </c>
      <c r="B244" s="120" t="s">
        <v>1345</v>
      </c>
      <c r="C244" s="5" t="str">
        <f t="shared" si="3"/>
        <v xml:space="preserve"> S</v>
      </c>
      <c r="D244" s="4"/>
      <c r="E244" s="130" t="s">
        <v>2258</v>
      </c>
      <c r="F244" s="130" t="s">
        <v>2258</v>
      </c>
    </row>
    <row r="245" spans="1:8" x14ac:dyDescent="0.25">
      <c r="A245" s="119"/>
      <c r="B245" s="120"/>
      <c r="C245" s="5" t="str">
        <f t="shared" si="3"/>
        <v/>
      </c>
      <c r="D245" s="43"/>
      <c r="E245" s="130"/>
      <c r="F245" s="130"/>
    </row>
    <row r="246" spans="1:8" ht="51" x14ac:dyDescent="0.25">
      <c r="A246" s="121" t="s">
        <v>185</v>
      </c>
      <c r="B246" s="122" t="s">
        <v>22999</v>
      </c>
      <c r="C246" s="5" t="str">
        <f t="shared" si="3"/>
        <v>M2</v>
      </c>
      <c r="D246" s="4"/>
      <c r="E246" s="123">
        <v>3.83</v>
      </c>
      <c r="F246" s="123">
        <v>4.08</v>
      </c>
    </row>
    <row r="247" spans="1:8" ht="25.5" x14ac:dyDescent="0.25">
      <c r="A247" s="121" t="s">
        <v>186</v>
      </c>
      <c r="B247" s="122" t="s">
        <v>1494</v>
      </c>
      <c r="C247" s="5" t="str">
        <f t="shared" si="3"/>
        <v>M2</v>
      </c>
      <c r="D247" s="4"/>
      <c r="E247" s="123">
        <v>22.68</v>
      </c>
      <c r="F247" s="123">
        <v>24.51</v>
      </c>
    </row>
    <row r="248" spans="1:8" ht="30" x14ac:dyDescent="0.25">
      <c r="A248" s="121" t="s">
        <v>187</v>
      </c>
      <c r="B248" s="122" t="s">
        <v>1495</v>
      </c>
      <c r="C248" s="5" t="str">
        <f t="shared" si="3"/>
        <v>M2</v>
      </c>
      <c r="D248" s="4"/>
      <c r="E248" s="123">
        <v>34.03</v>
      </c>
      <c r="F248" s="123">
        <v>36.770000000000003</v>
      </c>
      <c r="H248" s="104" t="s">
        <v>1532</v>
      </c>
    </row>
    <row r="249" spans="1:8" ht="38.25" x14ac:dyDescent="0.25">
      <c r="A249" s="121" t="s">
        <v>188</v>
      </c>
      <c r="B249" s="122" t="s">
        <v>1496</v>
      </c>
      <c r="C249" s="5" t="str">
        <f t="shared" si="3"/>
        <v>M2</v>
      </c>
      <c r="D249" s="5" t="s">
        <v>2259</v>
      </c>
      <c r="E249" s="123">
        <v>38.93</v>
      </c>
      <c r="F249" s="123">
        <v>41.65</v>
      </c>
    </row>
    <row r="250" spans="1:8" ht="38.25" x14ac:dyDescent="0.25">
      <c r="A250" s="121" t="s">
        <v>189</v>
      </c>
      <c r="B250" s="122" t="s">
        <v>1497</v>
      </c>
      <c r="C250" s="5" t="str">
        <f t="shared" si="3"/>
        <v>M2</v>
      </c>
      <c r="D250" s="5" t="s">
        <v>2259</v>
      </c>
      <c r="E250" s="123">
        <v>34.26</v>
      </c>
      <c r="F250" s="123">
        <v>36.770000000000003</v>
      </c>
    </row>
    <row r="251" spans="1:8" ht="38.25" x14ac:dyDescent="0.25">
      <c r="A251" s="121" t="s">
        <v>190</v>
      </c>
      <c r="B251" s="122" t="s">
        <v>14424</v>
      </c>
      <c r="C251" s="5" t="str">
        <f t="shared" si="3"/>
        <v>M2</v>
      </c>
      <c r="D251" s="5" t="s">
        <v>2259</v>
      </c>
      <c r="E251" s="123">
        <v>34.65</v>
      </c>
      <c r="F251" s="123">
        <v>36.75</v>
      </c>
    </row>
    <row r="252" spans="1:8" ht="25.5" x14ac:dyDescent="0.25">
      <c r="A252" s="121" t="s">
        <v>191</v>
      </c>
      <c r="B252" s="122" t="s">
        <v>1498</v>
      </c>
      <c r="C252" s="5" t="str">
        <f t="shared" si="3"/>
        <v>M2</v>
      </c>
      <c r="D252" s="5" t="s">
        <v>2259</v>
      </c>
      <c r="E252" s="123">
        <v>15.83</v>
      </c>
      <c r="F252" s="123">
        <v>17.05</v>
      </c>
    </row>
    <row r="253" spans="1:8" ht="25.5" x14ac:dyDescent="0.25">
      <c r="A253" s="121" t="s">
        <v>192</v>
      </c>
      <c r="B253" s="122" t="s">
        <v>14425</v>
      </c>
      <c r="C253" s="5" t="str">
        <f t="shared" si="3"/>
        <v>M2</v>
      </c>
      <c r="D253" s="5" t="s">
        <v>2259</v>
      </c>
      <c r="E253" s="123">
        <v>18.350000000000001</v>
      </c>
      <c r="F253" s="123">
        <v>19.350000000000001</v>
      </c>
    </row>
    <row r="254" spans="1:8" ht="38.25" x14ac:dyDescent="0.25">
      <c r="A254" s="121" t="s">
        <v>193</v>
      </c>
      <c r="B254" s="122" t="s">
        <v>1499</v>
      </c>
      <c r="C254" s="5" t="str">
        <f t="shared" si="3"/>
        <v>M2</v>
      </c>
      <c r="D254" s="5" t="s">
        <v>2259</v>
      </c>
      <c r="E254" s="123">
        <v>42.88</v>
      </c>
      <c r="F254" s="123">
        <v>45.12</v>
      </c>
    </row>
    <row r="255" spans="1:8" ht="63.75" x14ac:dyDescent="0.25">
      <c r="A255" s="121" t="s">
        <v>194</v>
      </c>
      <c r="B255" s="122" t="s">
        <v>1500</v>
      </c>
      <c r="C255" s="5" t="str">
        <f t="shared" si="3"/>
        <v>M2</v>
      </c>
      <c r="D255" s="5" t="s">
        <v>2259</v>
      </c>
      <c r="E255" s="123">
        <v>48.66</v>
      </c>
      <c r="F255" s="123">
        <v>52.29</v>
      </c>
    </row>
    <row r="256" spans="1:8" ht="38.25" x14ac:dyDescent="0.25">
      <c r="A256" s="121" t="s">
        <v>195</v>
      </c>
      <c r="B256" s="122" t="s">
        <v>1501</v>
      </c>
      <c r="C256" s="5" t="str">
        <f t="shared" si="3"/>
        <v>M2</v>
      </c>
      <c r="D256" s="5" t="s">
        <v>2259</v>
      </c>
      <c r="E256" s="123">
        <v>226.46</v>
      </c>
      <c r="F256" s="123">
        <v>229.98</v>
      </c>
    </row>
    <row r="257" spans="1:6" ht="38.25" x14ac:dyDescent="0.25">
      <c r="A257" s="121" t="s">
        <v>196</v>
      </c>
      <c r="B257" s="122" t="s">
        <v>1460</v>
      </c>
      <c r="C257" s="5" t="str">
        <f t="shared" si="3"/>
        <v>M2</v>
      </c>
      <c r="D257" s="5" t="s">
        <v>2259</v>
      </c>
      <c r="E257" s="123">
        <v>115.09</v>
      </c>
      <c r="F257" s="123">
        <v>117.51</v>
      </c>
    </row>
    <row r="258" spans="1:6" ht="38.25" x14ac:dyDescent="0.25">
      <c r="A258" s="121" t="s">
        <v>197</v>
      </c>
      <c r="B258" s="122" t="s">
        <v>1502</v>
      </c>
      <c r="C258" s="5" t="str">
        <f t="shared" si="3"/>
        <v>M2</v>
      </c>
      <c r="D258" s="5" t="s">
        <v>2259</v>
      </c>
      <c r="E258" s="123">
        <v>32.880000000000003</v>
      </c>
      <c r="F258" s="123">
        <v>34.35</v>
      </c>
    </row>
    <row r="259" spans="1:6" ht="51" x14ac:dyDescent="0.25">
      <c r="A259" s="121" t="s">
        <v>198</v>
      </c>
      <c r="B259" s="122" t="s">
        <v>1503</v>
      </c>
      <c r="C259" s="5" t="str">
        <f t="shared" si="3"/>
        <v>M2</v>
      </c>
      <c r="D259" s="5" t="s">
        <v>2259</v>
      </c>
      <c r="E259" s="123">
        <v>75.459999999999994</v>
      </c>
      <c r="F259" s="123">
        <v>77.88</v>
      </c>
    </row>
    <row r="260" spans="1:6" ht="51" x14ac:dyDescent="0.25">
      <c r="A260" s="121" t="s">
        <v>199</v>
      </c>
      <c r="B260" s="122" t="s">
        <v>1504</v>
      </c>
      <c r="C260" s="5" t="str">
        <f t="shared" si="3"/>
        <v>M2</v>
      </c>
      <c r="D260" s="5" t="s">
        <v>2259</v>
      </c>
      <c r="E260" s="123">
        <v>102.77</v>
      </c>
      <c r="F260" s="123">
        <v>105.19</v>
      </c>
    </row>
    <row r="261" spans="1:6" ht="38.25" x14ac:dyDescent="0.25">
      <c r="A261" s="121" t="s">
        <v>200</v>
      </c>
      <c r="B261" s="122" t="s">
        <v>1505</v>
      </c>
      <c r="C261" s="5" t="str">
        <f t="shared" ref="C261:C324" si="4">RIGHT(B261,2)</f>
        <v>M2</v>
      </c>
      <c r="D261" s="5" t="s">
        <v>2259</v>
      </c>
      <c r="E261" s="123">
        <v>29.92</v>
      </c>
      <c r="F261" s="123">
        <v>31.48</v>
      </c>
    </row>
    <row r="262" spans="1:6" ht="38.25" x14ac:dyDescent="0.25">
      <c r="A262" s="121" t="s">
        <v>201</v>
      </c>
      <c r="B262" s="122" t="s">
        <v>14426</v>
      </c>
      <c r="C262" s="5" t="str">
        <f t="shared" si="4"/>
        <v>M2</v>
      </c>
      <c r="D262" s="5" t="s">
        <v>2259</v>
      </c>
      <c r="E262" s="123">
        <v>54.22</v>
      </c>
      <c r="F262" s="123">
        <v>57.37</v>
      </c>
    </row>
    <row r="263" spans="1:6" x14ac:dyDescent="0.25">
      <c r="A263" s="119"/>
      <c r="B263" s="120"/>
      <c r="C263" s="5" t="str">
        <f t="shared" si="4"/>
        <v/>
      </c>
      <c r="D263" s="5" t="s">
        <v>2259</v>
      </c>
      <c r="E263" s="130"/>
      <c r="F263" s="130"/>
    </row>
    <row r="264" spans="1:6" x14ac:dyDescent="0.25">
      <c r="A264" s="119"/>
      <c r="B264" s="131" t="s">
        <v>1506</v>
      </c>
      <c r="C264" s="5" t="str">
        <f t="shared" si="4"/>
        <v>IA</v>
      </c>
      <c r="D264" s="5" t="s">
        <v>2259</v>
      </c>
      <c r="E264" s="130"/>
      <c r="F264" s="130"/>
    </row>
    <row r="265" spans="1:6" x14ac:dyDescent="0.25">
      <c r="A265" s="119"/>
      <c r="B265" s="120"/>
      <c r="C265" s="5" t="str">
        <f t="shared" si="4"/>
        <v/>
      </c>
      <c r="D265" s="5" t="s">
        <v>2259</v>
      </c>
      <c r="E265" s="130"/>
      <c r="F265" s="130"/>
    </row>
    <row r="266" spans="1:6" x14ac:dyDescent="0.25">
      <c r="A266" s="119" t="s">
        <v>0</v>
      </c>
      <c r="B266" s="120" t="s">
        <v>1345</v>
      </c>
      <c r="C266" s="5" t="str">
        <f t="shared" si="4"/>
        <v xml:space="preserve"> S</v>
      </c>
      <c r="D266" s="4"/>
      <c r="E266" s="130" t="s">
        <v>2258</v>
      </c>
      <c r="F266" s="130" t="s">
        <v>2258</v>
      </c>
    </row>
    <row r="267" spans="1:6" x14ac:dyDescent="0.25">
      <c r="A267" s="119"/>
      <c r="B267" s="120"/>
      <c r="C267" s="5" t="str">
        <f t="shared" si="4"/>
        <v/>
      </c>
      <c r="D267" s="43"/>
      <c r="E267" s="130"/>
      <c r="F267" s="130"/>
    </row>
    <row r="268" spans="1:6" ht="51" x14ac:dyDescent="0.25">
      <c r="A268" s="121" t="s">
        <v>202</v>
      </c>
      <c r="B268" s="122" t="s">
        <v>1507</v>
      </c>
      <c r="C268" s="5" t="str">
        <f t="shared" si="4"/>
        <v>M2</v>
      </c>
      <c r="D268" s="4"/>
      <c r="E268" s="123">
        <v>88.38</v>
      </c>
      <c r="F268" s="123">
        <v>91.76</v>
      </c>
    </row>
    <row r="269" spans="1:6" ht="51" x14ac:dyDescent="0.25">
      <c r="A269" s="121" t="s">
        <v>203</v>
      </c>
      <c r="B269" s="122" t="s">
        <v>1508</v>
      </c>
      <c r="C269" s="5" t="str">
        <f t="shared" si="4"/>
        <v>M2</v>
      </c>
      <c r="D269" s="4"/>
      <c r="E269" s="123">
        <v>128.13999999999999</v>
      </c>
      <c r="F269" s="123">
        <v>134.32</v>
      </c>
    </row>
    <row r="270" spans="1:6" ht="51" x14ac:dyDescent="0.25">
      <c r="A270" s="121" t="s">
        <v>204</v>
      </c>
      <c r="B270" s="122" t="s">
        <v>1509</v>
      </c>
      <c r="C270" s="5" t="str">
        <f t="shared" si="4"/>
        <v>M2</v>
      </c>
      <c r="D270" s="4"/>
      <c r="E270" s="123">
        <v>50.03</v>
      </c>
      <c r="F270" s="123">
        <v>52.23</v>
      </c>
    </row>
    <row r="271" spans="1:6" ht="51" x14ac:dyDescent="0.25">
      <c r="A271" s="121" t="s">
        <v>205</v>
      </c>
      <c r="B271" s="122" t="s">
        <v>1510</v>
      </c>
      <c r="C271" s="5" t="str">
        <f t="shared" si="4"/>
        <v>M2</v>
      </c>
      <c r="D271" s="5" t="s">
        <v>2259</v>
      </c>
      <c r="E271" s="123">
        <v>254.66</v>
      </c>
      <c r="F271" s="123">
        <v>264.01</v>
      </c>
    </row>
    <row r="272" spans="1:6" ht="51" x14ac:dyDescent="0.25">
      <c r="A272" s="121" t="s">
        <v>206</v>
      </c>
      <c r="B272" s="122" t="s">
        <v>1511</v>
      </c>
      <c r="C272" s="5" t="str">
        <f t="shared" si="4"/>
        <v>M2</v>
      </c>
      <c r="D272" s="5" t="s">
        <v>2259</v>
      </c>
      <c r="E272" s="123">
        <v>99.94</v>
      </c>
      <c r="F272" s="123">
        <v>104.25</v>
      </c>
    </row>
    <row r="273" spans="1:8" ht="51" x14ac:dyDescent="0.25">
      <c r="A273" s="121" t="s">
        <v>207</v>
      </c>
      <c r="B273" s="122" t="s">
        <v>1512</v>
      </c>
      <c r="C273" s="5" t="str">
        <f t="shared" si="4"/>
        <v>M2</v>
      </c>
      <c r="D273" s="5" t="s">
        <v>2259</v>
      </c>
      <c r="E273" s="123">
        <v>338.01</v>
      </c>
      <c r="F273" s="123">
        <v>350.81</v>
      </c>
    </row>
    <row r="274" spans="1:8" ht="51" x14ac:dyDescent="0.25">
      <c r="A274" s="121" t="s">
        <v>208</v>
      </c>
      <c r="B274" s="122" t="s">
        <v>1513</v>
      </c>
      <c r="C274" s="5" t="str">
        <f t="shared" si="4"/>
        <v>M2</v>
      </c>
      <c r="D274" s="5" t="s">
        <v>2259</v>
      </c>
      <c r="E274" s="123">
        <v>50.29</v>
      </c>
      <c r="F274" s="123">
        <v>52.49</v>
      </c>
    </row>
    <row r="275" spans="1:8" ht="51" x14ac:dyDescent="0.25">
      <c r="A275" s="121" t="s">
        <v>14427</v>
      </c>
      <c r="B275" s="122" t="s">
        <v>23000</v>
      </c>
      <c r="C275" s="5" t="str">
        <f t="shared" si="4"/>
        <v>M2</v>
      </c>
      <c r="D275" s="5" t="s">
        <v>2259</v>
      </c>
      <c r="E275" s="123">
        <v>75.03</v>
      </c>
      <c r="F275" s="123">
        <v>77.77</v>
      </c>
    </row>
    <row r="276" spans="1:8" ht="38.25" x14ac:dyDescent="0.25">
      <c r="A276" s="121" t="s">
        <v>209</v>
      </c>
      <c r="B276" s="122" t="s">
        <v>1514</v>
      </c>
      <c r="C276" s="5" t="str">
        <f t="shared" si="4"/>
        <v>M2</v>
      </c>
      <c r="D276" s="5" t="s">
        <v>2259</v>
      </c>
      <c r="E276" s="123">
        <v>249.56</v>
      </c>
      <c r="F276" s="123">
        <v>259.79000000000002</v>
      </c>
    </row>
    <row r="277" spans="1:8" ht="63.75" x14ac:dyDescent="0.25">
      <c r="A277" s="121" t="s">
        <v>210</v>
      </c>
      <c r="B277" s="122" t="s">
        <v>1515</v>
      </c>
      <c r="C277" s="5" t="str">
        <f t="shared" si="4"/>
        <v>M2</v>
      </c>
      <c r="D277" s="5" t="s">
        <v>2259</v>
      </c>
      <c r="E277" s="123">
        <v>462.87</v>
      </c>
      <c r="F277" s="123">
        <v>477.19</v>
      </c>
    </row>
    <row r="278" spans="1:8" ht="38.25" x14ac:dyDescent="0.25">
      <c r="A278" s="121" t="s">
        <v>211</v>
      </c>
      <c r="B278" s="122" t="s">
        <v>1516</v>
      </c>
      <c r="C278" s="5" t="str">
        <f t="shared" si="4"/>
        <v>M2</v>
      </c>
      <c r="D278" s="5" t="s">
        <v>2259</v>
      </c>
      <c r="E278" s="123">
        <v>67.8</v>
      </c>
      <c r="F278" s="123">
        <v>70.48</v>
      </c>
      <c r="H278" s="104" t="s">
        <v>1558</v>
      </c>
    </row>
    <row r="279" spans="1:8" ht="38.25" x14ac:dyDescent="0.25">
      <c r="A279" s="121" t="s">
        <v>212</v>
      </c>
      <c r="B279" s="122" t="s">
        <v>1517</v>
      </c>
      <c r="C279" s="5" t="str">
        <f t="shared" si="4"/>
        <v>M2</v>
      </c>
      <c r="D279" s="5" t="s">
        <v>2259</v>
      </c>
      <c r="E279" s="123">
        <v>60.16</v>
      </c>
      <c r="F279" s="123">
        <v>62.62</v>
      </c>
    </row>
    <row r="280" spans="1:8" ht="51" x14ac:dyDescent="0.25">
      <c r="A280" s="121" t="s">
        <v>213</v>
      </c>
      <c r="B280" s="122" t="s">
        <v>1518</v>
      </c>
      <c r="C280" s="5" t="str">
        <f t="shared" si="4"/>
        <v>M2</v>
      </c>
      <c r="D280" s="5" t="s">
        <v>2259</v>
      </c>
      <c r="E280" s="123">
        <v>86.64</v>
      </c>
      <c r="F280" s="123">
        <v>88.67</v>
      </c>
    </row>
    <row r="281" spans="1:8" ht="38.25" x14ac:dyDescent="0.25">
      <c r="A281" s="121" t="s">
        <v>214</v>
      </c>
      <c r="B281" s="122" t="s">
        <v>1519</v>
      </c>
      <c r="C281" s="5" t="str">
        <f t="shared" si="4"/>
        <v>M2</v>
      </c>
      <c r="D281" s="5" t="s">
        <v>2259</v>
      </c>
      <c r="E281" s="123">
        <v>86.62</v>
      </c>
      <c r="F281" s="123">
        <v>89.32</v>
      </c>
    </row>
    <row r="282" spans="1:8" ht="25.5" x14ac:dyDescent="0.25">
      <c r="A282" s="121" t="s">
        <v>215</v>
      </c>
      <c r="B282" s="122" t="s">
        <v>1520</v>
      </c>
      <c r="C282" s="5" t="str">
        <f t="shared" si="4"/>
        <v>M2</v>
      </c>
      <c r="D282" s="5" t="s">
        <v>2259</v>
      </c>
      <c r="E282" s="123">
        <v>367.14</v>
      </c>
      <c r="F282" s="123">
        <v>383.14</v>
      </c>
    </row>
    <row r="283" spans="1:8" x14ac:dyDescent="0.25">
      <c r="A283" s="121" t="s">
        <v>216</v>
      </c>
      <c r="B283" s="122" t="s">
        <v>1521</v>
      </c>
      <c r="C283" s="5" t="str">
        <f t="shared" si="4"/>
        <v>/M</v>
      </c>
      <c r="D283" s="5" t="s">
        <v>2259</v>
      </c>
      <c r="E283" s="123">
        <v>34.17</v>
      </c>
      <c r="F283" s="123">
        <v>37.26</v>
      </c>
    </row>
    <row r="284" spans="1:8" ht="25.5" x14ac:dyDescent="0.25">
      <c r="A284" s="121" t="s">
        <v>217</v>
      </c>
      <c r="B284" s="122" t="s">
        <v>1522</v>
      </c>
      <c r="C284" s="5" t="str">
        <f t="shared" si="4"/>
        <v>M2</v>
      </c>
      <c r="D284" s="5" t="s">
        <v>2259</v>
      </c>
      <c r="E284" s="123">
        <v>12.51</v>
      </c>
      <c r="F284" s="123">
        <v>12.94</v>
      </c>
    </row>
    <row r="285" spans="1:8" ht="38.25" x14ac:dyDescent="0.25">
      <c r="A285" s="121" t="s">
        <v>218</v>
      </c>
      <c r="B285" s="122" t="s">
        <v>1523</v>
      </c>
      <c r="C285" s="5" t="str">
        <f t="shared" si="4"/>
        <v>M2</v>
      </c>
      <c r="D285" s="5" t="s">
        <v>2259</v>
      </c>
      <c r="E285" s="123">
        <v>4.6900000000000004</v>
      </c>
      <c r="F285" s="123">
        <v>4.9800000000000004</v>
      </c>
    </row>
    <row r="286" spans="1:8" ht="25.5" x14ac:dyDescent="0.25">
      <c r="A286" s="121" t="s">
        <v>219</v>
      </c>
      <c r="B286" s="122" t="s">
        <v>1524</v>
      </c>
      <c r="C286" s="5" t="str">
        <f t="shared" si="4"/>
        <v>M2</v>
      </c>
      <c r="D286" s="5" t="s">
        <v>2262</v>
      </c>
      <c r="E286" s="123">
        <v>5.48</v>
      </c>
      <c r="F286" s="123">
        <v>6.06</v>
      </c>
    </row>
    <row r="287" spans="1:8" ht="25.5" x14ac:dyDescent="0.25">
      <c r="A287" s="121" t="s">
        <v>220</v>
      </c>
      <c r="B287" s="122" t="s">
        <v>1525</v>
      </c>
      <c r="C287" s="5" t="str">
        <f t="shared" si="4"/>
        <v>/M</v>
      </c>
      <c r="D287" s="5" t="s">
        <v>2259</v>
      </c>
      <c r="E287" s="123">
        <v>23.79</v>
      </c>
      <c r="F287" s="123">
        <v>25.2</v>
      </c>
    </row>
    <row r="288" spans="1:8" ht="38.25" x14ac:dyDescent="0.25">
      <c r="A288" s="121" t="s">
        <v>221</v>
      </c>
      <c r="B288" s="122" t="s">
        <v>1526</v>
      </c>
      <c r="C288" s="5" t="str">
        <f t="shared" si="4"/>
        <v>/M</v>
      </c>
      <c r="D288" s="5" t="s">
        <v>2259</v>
      </c>
      <c r="E288" s="123">
        <v>5.05</v>
      </c>
      <c r="F288" s="123">
        <v>5.46</v>
      </c>
    </row>
    <row r="289" spans="1:6" ht="38.25" x14ac:dyDescent="0.25">
      <c r="A289" s="121" t="s">
        <v>222</v>
      </c>
      <c r="B289" s="122" t="s">
        <v>1527</v>
      </c>
      <c r="C289" s="5" t="str">
        <f t="shared" si="4"/>
        <v>M3</v>
      </c>
      <c r="D289" s="5" t="s">
        <v>2259</v>
      </c>
      <c r="E289" s="123">
        <v>3265.44</v>
      </c>
      <c r="F289" s="123">
        <v>3363.44</v>
      </c>
    </row>
    <row r="290" spans="1:6" ht="25.5" x14ac:dyDescent="0.25">
      <c r="A290" s="121" t="s">
        <v>223</v>
      </c>
      <c r="B290" s="122" t="s">
        <v>1528</v>
      </c>
      <c r="C290" s="5" t="str">
        <f t="shared" si="4"/>
        <v>/M</v>
      </c>
      <c r="D290" s="5" t="s">
        <v>2262</v>
      </c>
      <c r="E290" s="123">
        <v>46.39</v>
      </c>
      <c r="F290" s="123">
        <v>47.4</v>
      </c>
    </row>
    <row r="291" spans="1:6" ht="25.5" x14ac:dyDescent="0.25">
      <c r="A291" s="121" t="s">
        <v>224</v>
      </c>
      <c r="B291" s="122" t="s">
        <v>1529</v>
      </c>
      <c r="C291" s="5" t="str">
        <f t="shared" si="4"/>
        <v>/M</v>
      </c>
      <c r="D291" s="5" t="s">
        <v>2262</v>
      </c>
      <c r="E291" s="123">
        <v>60.02</v>
      </c>
      <c r="F291" s="123">
        <v>61.13</v>
      </c>
    </row>
    <row r="292" spans="1:6" ht="25.5" x14ac:dyDescent="0.25">
      <c r="A292" s="121" t="s">
        <v>225</v>
      </c>
      <c r="B292" s="122" t="s">
        <v>1530</v>
      </c>
      <c r="C292" s="5" t="str">
        <f t="shared" si="4"/>
        <v>/M</v>
      </c>
      <c r="D292" s="5" t="s">
        <v>2263</v>
      </c>
      <c r="E292" s="123">
        <v>33.99</v>
      </c>
      <c r="F292" s="123">
        <v>34.869999999999997</v>
      </c>
    </row>
    <row r="293" spans="1:6" ht="25.5" x14ac:dyDescent="0.25">
      <c r="A293" s="121" t="s">
        <v>226</v>
      </c>
      <c r="B293" s="122" t="s">
        <v>1531</v>
      </c>
      <c r="C293" s="5" t="str">
        <f t="shared" si="4"/>
        <v>/M</v>
      </c>
      <c r="D293" s="5" t="s">
        <v>2262</v>
      </c>
      <c r="E293" s="123">
        <v>59.21</v>
      </c>
      <c r="F293" s="123">
        <v>60.28</v>
      </c>
    </row>
    <row r="294" spans="1:6" x14ac:dyDescent="0.25">
      <c r="A294" s="119"/>
      <c r="B294" s="120"/>
      <c r="C294" s="5" t="str">
        <f t="shared" si="4"/>
        <v/>
      </c>
      <c r="D294" s="5" t="s">
        <v>2262</v>
      </c>
      <c r="E294" s="130"/>
      <c r="F294" s="130"/>
    </row>
    <row r="295" spans="1:6" x14ac:dyDescent="0.25">
      <c r="A295" s="119"/>
      <c r="B295" s="131" t="s">
        <v>1532</v>
      </c>
      <c r="C295" s="5" t="str">
        <f t="shared" si="4"/>
        <v>RA</v>
      </c>
      <c r="D295" s="5" t="s">
        <v>2262</v>
      </c>
      <c r="E295" s="130"/>
      <c r="F295" s="130"/>
    </row>
    <row r="296" spans="1:6" x14ac:dyDescent="0.25">
      <c r="A296" s="119"/>
      <c r="B296" s="120"/>
      <c r="C296" s="5" t="str">
        <f t="shared" si="4"/>
        <v/>
      </c>
      <c r="D296" s="5" t="s">
        <v>2262</v>
      </c>
      <c r="E296" s="130"/>
      <c r="F296" s="130"/>
    </row>
    <row r="297" spans="1:6" x14ac:dyDescent="0.25">
      <c r="A297" s="119" t="s">
        <v>0</v>
      </c>
      <c r="B297" s="120" t="s">
        <v>1345</v>
      </c>
      <c r="C297" s="5" t="str">
        <f t="shared" si="4"/>
        <v xml:space="preserve"> S</v>
      </c>
      <c r="D297" s="4"/>
      <c r="E297" s="130" t="s">
        <v>2258</v>
      </c>
      <c r="F297" s="130" t="s">
        <v>2258</v>
      </c>
    </row>
    <row r="298" spans="1:6" x14ac:dyDescent="0.25">
      <c r="A298" s="119"/>
      <c r="B298" s="120"/>
      <c r="C298" s="5" t="str">
        <f t="shared" si="4"/>
        <v/>
      </c>
      <c r="D298" s="43"/>
      <c r="E298" s="130"/>
      <c r="F298" s="130"/>
    </row>
    <row r="299" spans="1:6" ht="25.5" x14ac:dyDescent="0.25">
      <c r="A299" s="121" t="s">
        <v>227</v>
      </c>
      <c r="B299" s="122" t="s">
        <v>1533</v>
      </c>
      <c r="C299" s="5" t="str">
        <f t="shared" si="4"/>
        <v>M2</v>
      </c>
      <c r="D299" s="4"/>
      <c r="E299" s="123">
        <v>109.94</v>
      </c>
      <c r="F299" s="123">
        <v>114.87</v>
      </c>
    </row>
    <row r="300" spans="1:6" ht="38.25" x14ac:dyDescent="0.25">
      <c r="A300" s="121" t="s">
        <v>228</v>
      </c>
      <c r="B300" s="122" t="s">
        <v>1534</v>
      </c>
      <c r="C300" s="5" t="str">
        <f t="shared" si="4"/>
        <v>M2</v>
      </c>
      <c r="D300" s="4"/>
      <c r="E300" s="123">
        <v>166.94</v>
      </c>
      <c r="F300" s="123">
        <v>176.04</v>
      </c>
    </row>
    <row r="301" spans="1:6" ht="25.5" x14ac:dyDescent="0.25">
      <c r="A301" s="121" t="s">
        <v>229</v>
      </c>
      <c r="B301" s="122" t="s">
        <v>1535</v>
      </c>
      <c r="C301" s="5" t="str">
        <f t="shared" si="4"/>
        <v>M2</v>
      </c>
      <c r="D301" s="4"/>
      <c r="E301" s="123">
        <v>234.59</v>
      </c>
      <c r="F301" s="123">
        <v>248.5</v>
      </c>
    </row>
    <row r="302" spans="1:6" ht="38.25" x14ac:dyDescent="0.25">
      <c r="A302" s="121" t="s">
        <v>230</v>
      </c>
      <c r="B302" s="122" t="s">
        <v>1536</v>
      </c>
      <c r="C302" s="5" t="str">
        <f t="shared" si="4"/>
        <v>M2</v>
      </c>
      <c r="D302" s="5" t="s">
        <v>2259</v>
      </c>
      <c r="E302" s="123">
        <v>131.9</v>
      </c>
      <c r="F302" s="123">
        <v>138.88</v>
      </c>
    </row>
    <row r="303" spans="1:6" ht="38.25" x14ac:dyDescent="0.25">
      <c r="A303" s="121" t="s">
        <v>231</v>
      </c>
      <c r="B303" s="122" t="s">
        <v>1537</v>
      </c>
      <c r="C303" s="5" t="str">
        <f t="shared" si="4"/>
        <v>M2</v>
      </c>
      <c r="D303" s="5" t="s">
        <v>2259</v>
      </c>
      <c r="E303" s="123">
        <v>150.22</v>
      </c>
      <c r="F303" s="123">
        <v>158.02000000000001</v>
      </c>
    </row>
    <row r="304" spans="1:6" ht="38.25" x14ac:dyDescent="0.25">
      <c r="A304" s="121" t="s">
        <v>232</v>
      </c>
      <c r="B304" s="122" t="s">
        <v>1538</v>
      </c>
      <c r="C304" s="5" t="str">
        <f t="shared" si="4"/>
        <v>M2</v>
      </c>
      <c r="D304" s="5" t="s">
        <v>2259</v>
      </c>
      <c r="E304" s="123">
        <v>177.55</v>
      </c>
      <c r="F304" s="123">
        <v>186.97</v>
      </c>
    </row>
    <row r="305" spans="1:8" ht="38.25" x14ac:dyDescent="0.25">
      <c r="A305" s="121" t="s">
        <v>233</v>
      </c>
      <c r="B305" s="122" t="s">
        <v>1539</v>
      </c>
      <c r="C305" s="5" t="str">
        <f t="shared" si="4"/>
        <v>UN</v>
      </c>
      <c r="D305" s="5" t="s">
        <v>2259</v>
      </c>
      <c r="E305" s="123">
        <v>34.14</v>
      </c>
      <c r="F305" s="123">
        <v>34.75</v>
      </c>
    </row>
    <row r="306" spans="1:8" ht="25.5" x14ac:dyDescent="0.25">
      <c r="A306" s="121" t="s">
        <v>234</v>
      </c>
      <c r="B306" s="122" t="s">
        <v>1540</v>
      </c>
      <c r="C306" s="5" t="str">
        <f t="shared" si="4"/>
        <v>M2</v>
      </c>
      <c r="D306" s="5" t="s">
        <v>2259</v>
      </c>
      <c r="E306" s="123">
        <v>85.57</v>
      </c>
      <c r="F306" s="123">
        <v>90.3</v>
      </c>
    </row>
    <row r="307" spans="1:8" ht="45" x14ac:dyDescent="0.25">
      <c r="A307" s="121" t="s">
        <v>235</v>
      </c>
      <c r="B307" s="122" t="s">
        <v>1541</v>
      </c>
      <c r="C307" s="5" t="str">
        <f t="shared" si="4"/>
        <v>M2</v>
      </c>
      <c r="D307" s="5" t="s">
        <v>2259</v>
      </c>
      <c r="E307" s="123">
        <v>53.22</v>
      </c>
      <c r="F307" s="123">
        <v>56.77</v>
      </c>
      <c r="H307" s="104" t="s">
        <v>2272</v>
      </c>
    </row>
    <row r="308" spans="1:8" ht="25.5" x14ac:dyDescent="0.25">
      <c r="A308" s="121" t="s">
        <v>236</v>
      </c>
      <c r="B308" s="122" t="s">
        <v>1542</v>
      </c>
      <c r="C308" s="5" t="str">
        <f t="shared" si="4"/>
        <v>M2</v>
      </c>
      <c r="D308" s="5" t="s">
        <v>2261</v>
      </c>
      <c r="E308" s="123">
        <v>24.79</v>
      </c>
      <c r="F308" s="123">
        <v>25.87</v>
      </c>
    </row>
    <row r="309" spans="1:8" ht="25.5" x14ac:dyDescent="0.25">
      <c r="A309" s="121" t="s">
        <v>237</v>
      </c>
      <c r="B309" s="122" t="s">
        <v>1543</v>
      </c>
      <c r="C309" s="5" t="str">
        <f t="shared" si="4"/>
        <v>/M</v>
      </c>
      <c r="D309" s="5" t="s">
        <v>2259</v>
      </c>
      <c r="E309" s="123">
        <v>6.56</v>
      </c>
      <c r="F309" s="123">
        <v>6.67</v>
      </c>
    </row>
    <row r="310" spans="1:8" x14ac:dyDescent="0.25">
      <c r="A310" s="121" t="s">
        <v>238</v>
      </c>
      <c r="B310" s="122" t="s">
        <v>1544</v>
      </c>
      <c r="C310" s="5" t="str">
        <f t="shared" si="4"/>
        <v>/M</v>
      </c>
      <c r="D310" s="5" t="s">
        <v>2259</v>
      </c>
      <c r="E310" s="123">
        <v>18.399999999999999</v>
      </c>
      <c r="F310" s="123">
        <v>18.87</v>
      </c>
    </row>
    <row r="311" spans="1:8" x14ac:dyDescent="0.25">
      <c r="A311" s="121" t="s">
        <v>239</v>
      </c>
      <c r="B311" s="122" t="s">
        <v>1545</v>
      </c>
      <c r="C311" s="5" t="str">
        <f t="shared" si="4"/>
        <v>/M</v>
      </c>
      <c r="D311" s="5" t="s">
        <v>2259</v>
      </c>
      <c r="E311" s="123">
        <v>39.9</v>
      </c>
      <c r="F311" s="123">
        <v>41.28</v>
      </c>
    </row>
    <row r="312" spans="1:8" x14ac:dyDescent="0.25">
      <c r="A312" s="121" t="s">
        <v>240</v>
      </c>
      <c r="B312" s="122" t="s">
        <v>1546</v>
      </c>
      <c r="C312" s="5" t="str">
        <f t="shared" si="4"/>
        <v>/M</v>
      </c>
      <c r="D312" s="5" t="s">
        <v>2262</v>
      </c>
      <c r="E312" s="123">
        <v>42.46</v>
      </c>
      <c r="F312" s="123">
        <v>44.12</v>
      </c>
    </row>
    <row r="313" spans="1:8" ht="25.5" x14ac:dyDescent="0.25">
      <c r="A313" s="121" t="s">
        <v>241</v>
      </c>
      <c r="B313" s="122" t="s">
        <v>1547</v>
      </c>
      <c r="C313" s="5" t="str">
        <f t="shared" si="4"/>
        <v>/M</v>
      </c>
      <c r="D313" s="5" t="s">
        <v>2262</v>
      </c>
      <c r="E313" s="123">
        <v>27.54</v>
      </c>
      <c r="F313" s="123">
        <v>28.33</v>
      </c>
    </row>
    <row r="314" spans="1:8" x14ac:dyDescent="0.25">
      <c r="A314" s="121" t="s">
        <v>242</v>
      </c>
      <c r="B314" s="122" t="s">
        <v>1548</v>
      </c>
      <c r="C314" s="5" t="str">
        <f t="shared" si="4"/>
        <v>/M</v>
      </c>
      <c r="D314" s="5" t="s">
        <v>2262</v>
      </c>
      <c r="E314" s="123">
        <v>32.33</v>
      </c>
      <c r="F314" s="123">
        <v>33.119999999999997</v>
      </c>
    </row>
    <row r="315" spans="1:8" x14ac:dyDescent="0.25">
      <c r="A315" s="121" t="s">
        <v>243</v>
      </c>
      <c r="B315" s="122" t="s">
        <v>1549</v>
      </c>
      <c r="C315" s="5" t="str">
        <f t="shared" si="4"/>
        <v>/M</v>
      </c>
      <c r="D315" s="5" t="s">
        <v>2262</v>
      </c>
      <c r="E315" s="123">
        <v>40.6</v>
      </c>
      <c r="F315" s="123">
        <v>41.39</v>
      </c>
    </row>
    <row r="316" spans="1:8" x14ac:dyDescent="0.25">
      <c r="A316" s="121" t="s">
        <v>244</v>
      </c>
      <c r="B316" s="122" t="s">
        <v>1550</v>
      </c>
      <c r="C316" s="5" t="str">
        <f t="shared" si="4"/>
        <v>/M</v>
      </c>
      <c r="D316" s="5" t="s">
        <v>2262</v>
      </c>
      <c r="E316" s="123">
        <v>6.92</v>
      </c>
      <c r="F316" s="123">
        <v>7.08</v>
      </c>
    </row>
    <row r="317" spans="1:8" x14ac:dyDescent="0.25">
      <c r="A317" s="121" t="s">
        <v>245</v>
      </c>
      <c r="B317" s="122" t="s">
        <v>1544</v>
      </c>
      <c r="C317" s="5" t="str">
        <f t="shared" si="4"/>
        <v>/M</v>
      </c>
      <c r="D317" s="5" t="s">
        <v>2262</v>
      </c>
      <c r="E317" s="123">
        <v>19.87</v>
      </c>
      <c r="F317" s="123">
        <v>20.49</v>
      </c>
    </row>
    <row r="318" spans="1:8" x14ac:dyDescent="0.25">
      <c r="A318" s="121" t="s">
        <v>246</v>
      </c>
      <c r="B318" s="122" t="s">
        <v>1545</v>
      </c>
      <c r="C318" s="5" t="str">
        <f t="shared" si="4"/>
        <v>/M</v>
      </c>
      <c r="D318" s="5" t="s">
        <v>2262</v>
      </c>
      <c r="E318" s="123">
        <v>45.39</v>
      </c>
      <c r="F318" s="123">
        <v>47.36</v>
      </c>
    </row>
    <row r="319" spans="1:8" x14ac:dyDescent="0.25">
      <c r="A319" s="121" t="s">
        <v>247</v>
      </c>
      <c r="B319" s="122" t="s">
        <v>1546</v>
      </c>
      <c r="C319" s="5" t="str">
        <f t="shared" si="4"/>
        <v>/M</v>
      </c>
      <c r="D319" s="5" t="s">
        <v>2262</v>
      </c>
      <c r="E319" s="123">
        <v>49.04</v>
      </c>
      <c r="F319" s="123">
        <v>51.4</v>
      </c>
    </row>
    <row r="320" spans="1:8" ht="25.5" x14ac:dyDescent="0.25">
      <c r="A320" s="121" t="s">
        <v>248</v>
      </c>
      <c r="B320" s="122" t="s">
        <v>1551</v>
      </c>
      <c r="C320" s="5" t="str">
        <f t="shared" si="4"/>
        <v>M2</v>
      </c>
      <c r="D320" s="5" t="s">
        <v>2262</v>
      </c>
      <c r="E320" s="123">
        <v>51</v>
      </c>
      <c r="F320" s="123">
        <v>55.93</v>
      </c>
    </row>
    <row r="321" spans="1:8" ht="25.5" x14ac:dyDescent="0.25">
      <c r="A321" s="121" t="s">
        <v>249</v>
      </c>
      <c r="B321" s="122" t="s">
        <v>1552</v>
      </c>
      <c r="C321" s="5" t="str">
        <f t="shared" si="4"/>
        <v>M2</v>
      </c>
      <c r="D321" s="5" t="s">
        <v>2262</v>
      </c>
      <c r="E321" s="123">
        <v>69.709999999999994</v>
      </c>
      <c r="F321" s="123">
        <v>76.69</v>
      </c>
    </row>
    <row r="322" spans="1:8" ht="38.25" x14ac:dyDescent="0.25">
      <c r="A322" s="121" t="s">
        <v>250</v>
      </c>
      <c r="B322" s="122" t="s">
        <v>1553</v>
      </c>
      <c r="C322" s="5" t="str">
        <f t="shared" si="4"/>
        <v>KG</v>
      </c>
      <c r="D322" s="5" t="s">
        <v>2262</v>
      </c>
      <c r="E322" s="123">
        <v>21.92</v>
      </c>
      <c r="F322" s="123">
        <v>22.64</v>
      </c>
    </row>
    <row r="323" spans="1:8" ht="38.25" x14ac:dyDescent="0.25">
      <c r="A323" s="121" t="s">
        <v>251</v>
      </c>
      <c r="B323" s="122" t="s">
        <v>1554</v>
      </c>
      <c r="C323" s="5" t="str">
        <f t="shared" si="4"/>
        <v>KG</v>
      </c>
      <c r="D323" s="5" t="s">
        <v>2259</v>
      </c>
      <c r="E323" s="123">
        <v>23.2</v>
      </c>
      <c r="F323" s="123">
        <v>24.05</v>
      </c>
    </row>
    <row r="324" spans="1:8" ht="63.75" x14ac:dyDescent="0.25">
      <c r="A324" s="121" t="s">
        <v>252</v>
      </c>
      <c r="B324" s="122" t="s">
        <v>1555</v>
      </c>
      <c r="C324" s="5" t="str">
        <f t="shared" si="4"/>
        <v>KG</v>
      </c>
      <c r="D324" s="5" t="s">
        <v>2259</v>
      </c>
      <c r="E324" s="123">
        <v>18.68</v>
      </c>
      <c r="F324" s="123">
        <v>18.829999999999998</v>
      </c>
    </row>
    <row r="325" spans="1:8" ht="63.75" x14ac:dyDescent="0.25">
      <c r="A325" s="121" t="s">
        <v>253</v>
      </c>
      <c r="B325" s="122" t="s">
        <v>14428</v>
      </c>
      <c r="C325" s="5" t="str">
        <f t="shared" ref="C325:C388" si="5">RIGHT(B325,2)</f>
        <v>KG</v>
      </c>
      <c r="D325" s="5" t="s">
        <v>2264</v>
      </c>
      <c r="E325" s="123">
        <v>11.38</v>
      </c>
      <c r="F325" s="123">
        <v>11.43</v>
      </c>
    </row>
    <row r="326" spans="1:8" ht="63.75" x14ac:dyDescent="0.25">
      <c r="A326" s="121" t="s">
        <v>254</v>
      </c>
      <c r="B326" s="122" t="s">
        <v>14429</v>
      </c>
      <c r="C326" s="5" t="str">
        <f t="shared" si="5"/>
        <v>KG</v>
      </c>
      <c r="D326" s="5" t="s">
        <v>2264</v>
      </c>
      <c r="E326" s="123">
        <v>13.17</v>
      </c>
      <c r="F326" s="123">
        <v>13.28</v>
      </c>
    </row>
    <row r="327" spans="1:8" ht="25.5" x14ac:dyDescent="0.25">
      <c r="A327" s="121" t="s">
        <v>255</v>
      </c>
      <c r="B327" s="122" t="s">
        <v>1556</v>
      </c>
      <c r="C327" s="5" t="str">
        <f t="shared" si="5"/>
        <v>M2</v>
      </c>
      <c r="D327" s="5" t="s">
        <v>2264</v>
      </c>
      <c r="E327" s="123">
        <v>253.43</v>
      </c>
      <c r="F327" s="123">
        <v>254.66</v>
      </c>
    </row>
    <row r="328" spans="1:8" ht="25.5" x14ac:dyDescent="0.25">
      <c r="A328" s="121" t="s">
        <v>256</v>
      </c>
      <c r="B328" s="122" t="s">
        <v>1557</v>
      </c>
      <c r="C328" s="5" t="str">
        <f t="shared" si="5"/>
        <v>M2</v>
      </c>
      <c r="D328" s="5" t="s">
        <v>2264</v>
      </c>
      <c r="E328" s="123">
        <v>211.64</v>
      </c>
      <c r="F328" s="123">
        <v>212.87</v>
      </c>
    </row>
    <row r="329" spans="1:8" ht="45" x14ac:dyDescent="0.25">
      <c r="A329" s="119"/>
      <c r="B329" s="120"/>
      <c r="C329" s="5" t="str">
        <f t="shared" si="5"/>
        <v/>
      </c>
      <c r="D329" s="5" t="s">
        <v>2264</v>
      </c>
      <c r="E329" s="130"/>
      <c r="F329" s="130"/>
      <c r="H329" s="104" t="s">
        <v>2273</v>
      </c>
    </row>
    <row r="330" spans="1:8" x14ac:dyDescent="0.25">
      <c r="A330" s="119"/>
      <c r="B330" s="131" t="s">
        <v>1558</v>
      </c>
      <c r="C330" s="5" t="str">
        <f t="shared" si="5"/>
        <v>RA</v>
      </c>
      <c r="D330" s="5" t="s">
        <v>2259</v>
      </c>
      <c r="E330" s="130"/>
      <c r="F330" s="130"/>
    </row>
    <row r="331" spans="1:8" x14ac:dyDescent="0.25">
      <c r="A331" s="119"/>
      <c r="B331" s="120"/>
      <c r="C331" s="5" t="str">
        <f t="shared" si="5"/>
        <v/>
      </c>
      <c r="D331" s="5" t="s">
        <v>2259</v>
      </c>
      <c r="E331" s="130"/>
      <c r="F331" s="130"/>
    </row>
    <row r="332" spans="1:8" x14ac:dyDescent="0.25">
      <c r="A332" s="119" t="s">
        <v>0</v>
      </c>
      <c r="B332" s="120" t="s">
        <v>1345</v>
      </c>
      <c r="C332" s="5" t="str">
        <f t="shared" si="5"/>
        <v xml:space="preserve"> S</v>
      </c>
      <c r="D332" s="4"/>
      <c r="E332" s="130" t="s">
        <v>2258</v>
      </c>
      <c r="F332" s="130" t="s">
        <v>2258</v>
      </c>
    </row>
    <row r="333" spans="1:8" x14ac:dyDescent="0.25">
      <c r="A333" s="119"/>
      <c r="B333" s="120"/>
      <c r="C333" s="5" t="str">
        <f t="shared" si="5"/>
        <v/>
      </c>
      <c r="D333" s="43"/>
      <c r="E333" s="130"/>
      <c r="F333" s="130"/>
    </row>
    <row r="334" spans="1:8" ht="38.25" x14ac:dyDescent="0.25">
      <c r="A334" s="121" t="s">
        <v>257</v>
      </c>
      <c r="B334" s="122" t="s">
        <v>1559</v>
      </c>
      <c r="C334" s="5" t="str">
        <f t="shared" si="5"/>
        <v>M2</v>
      </c>
      <c r="D334" s="4"/>
      <c r="E334" s="123">
        <v>32.200000000000003</v>
      </c>
      <c r="F334" s="123">
        <v>32.96</v>
      </c>
    </row>
    <row r="335" spans="1:8" ht="38.25" x14ac:dyDescent="0.25">
      <c r="A335" s="121" t="s">
        <v>258</v>
      </c>
      <c r="B335" s="122" t="s">
        <v>1560</v>
      </c>
      <c r="C335" s="5" t="str">
        <f t="shared" si="5"/>
        <v>M2</v>
      </c>
      <c r="D335" s="4"/>
      <c r="E335" s="123">
        <v>34.86</v>
      </c>
      <c r="F335" s="123">
        <v>35.909999999999997</v>
      </c>
    </row>
    <row r="336" spans="1:8" ht="38.25" x14ac:dyDescent="0.25">
      <c r="A336" s="121" t="s">
        <v>259</v>
      </c>
      <c r="B336" s="122" t="s">
        <v>1561</v>
      </c>
      <c r="C336" s="5" t="str">
        <f t="shared" si="5"/>
        <v>M2</v>
      </c>
      <c r="D336" s="4"/>
      <c r="E336" s="123">
        <v>32.200000000000003</v>
      </c>
      <c r="F336" s="123">
        <v>32.96</v>
      </c>
    </row>
    <row r="337" spans="1:6" ht="38.25" x14ac:dyDescent="0.25">
      <c r="A337" s="121" t="s">
        <v>260</v>
      </c>
      <c r="B337" s="122" t="s">
        <v>1562</v>
      </c>
      <c r="C337" s="5" t="str">
        <f t="shared" si="5"/>
        <v>M2</v>
      </c>
      <c r="D337" s="5" t="s">
        <v>2259</v>
      </c>
      <c r="E337" s="123">
        <v>34.86</v>
      </c>
      <c r="F337" s="123">
        <v>35.909999999999997</v>
      </c>
    </row>
    <row r="338" spans="1:6" ht="51" x14ac:dyDescent="0.25">
      <c r="A338" s="121" t="s">
        <v>261</v>
      </c>
      <c r="B338" s="122" t="s">
        <v>14430</v>
      </c>
      <c r="C338" s="5" t="str">
        <f t="shared" si="5"/>
        <v>/M</v>
      </c>
      <c r="D338" s="5" t="s">
        <v>2259</v>
      </c>
      <c r="E338" s="123">
        <v>22.27</v>
      </c>
      <c r="F338" s="123">
        <v>23.18</v>
      </c>
    </row>
    <row r="339" spans="1:6" ht="51" x14ac:dyDescent="0.25">
      <c r="A339" s="121" t="s">
        <v>262</v>
      </c>
      <c r="B339" s="122" t="s">
        <v>14431</v>
      </c>
      <c r="C339" s="5" t="str">
        <f t="shared" si="5"/>
        <v>/M</v>
      </c>
      <c r="D339" s="5" t="s">
        <v>2259</v>
      </c>
      <c r="E339" s="123">
        <v>27.53</v>
      </c>
      <c r="F339" s="123">
        <v>29.01</v>
      </c>
    </row>
    <row r="340" spans="1:6" ht="51" x14ac:dyDescent="0.25">
      <c r="A340" s="121" t="s">
        <v>263</v>
      </c>
      <c r="B340" s="122" t="s">
        <v>14432</v>
      </c>
      <c r="C340" s="5" t="str">
        <f t="shared" si="5"/>
        <v>M2</v>
      </c>
      <c r="D340" s="5" t="s">
        <v>2259</v>
      </c>
      <c r="E340" s="123">
        <v>55.06</v>
      </c>
      <c r="F340" s="123">
        <v>55.61</v>
      </c>
    </row>
    <row r="341" spans="1:6" ht="38.25" x14ac:dyDescent="0.25">
      <c r="A341" s="121" t="s">
        <v>264</v>
      </c>
      <c r="B341" s="122" t="s">
        <v>1563</v>
      </c>
      <c r="C341" s="5" t="str">
        <f t="shared" si="5"/>
        <v>M2</v>
      </c>
      <c r="D341" s="5" t="s">
        <v>2262</v>
      </c>
      <c r="E341" s="123">
        <v>184.73</v>
      </c>
      <c r="F341" s="123">
        <v>186.51</v>
      </c>
    </row>
    <row r="342" spans="1:6" ht="38.25" x14ac:dyDescent="0.25">
      <c r="A342" s="121" t="s">
        <v>265</v>
      </c>
      <c r="B342" s="122" t="s">
        <v>1564</v>
      </c>
      <c r="C342" s="5" t="str">
        <f t="shared" si="5"/>
        <v>M2</v>
      </c>
      <c r="D342" s="5" t="s">
        <v>2262</v>
      </c>
      <c r="E342" s="123">
        <v>150.76</v>
      </c>
      <c r="F342" s="123">
        <v>152.97</v>
      </c>
    </row>
    <row r="343" spans="1:6" ht="38.25" x14ac:dyDescent="0.25">
      <c r="A343" s="121" t="s">
        <v>266</v>
      </c>
      <c r="B343" s="122" t="s">
        <v>1565</v>
      </c>
      <c r="C343" s="5" t="str">
        <f t="shared" si="5"/>
        <v>M2</v>
      </c>
      <c r="D343" s="5" t="s">
        <v>2259</v>
      </c>
      <c r="E343" s="123">
        <v>90.03</v>
      </c>
      <c r="F343" s="123">
        <v>90.42</v>
      </c>
    </row>
    <row r="344" spans="1:6" ht="38.25" x14ac:dyDescent="0.25">
      <c r="A344" s="121" t="s">
        <v>23001</v>
      </c>
      <c r="B344" s="122" t="s">
        <v>23002</v>
      </c>
      <c r="C344" s="5" t="str">
        <f t="shared" si="5"/>
        <v>M2</v>
      </c>
      <c r="D344" s="5" t="s">
        <v>2259</v>
      </c>
      <c r="E344" s="123">
        <v>270.5</v>
      </c>
      <c r="F344" s="123">
        <v>270.74</v>
      </c>
    </row>
    <row r="345" spans="1:6" ht="25.5" x14ac:dyDescent="0.25">
      <c r="A345" s="121" t="s">
        <v>267</v>
      </c>
      <c r="B345" s="122" t="s">
        <v>23003</v>
      </c>
      <c r="C345" s="5" t="str">
        <f t="shared" si="5"/>
        <v>/M</v>
      </c>
      <c r="D345" s="5" t="s">
        <v>2259</v>
      </c>
      <c r="E345" s="123">
        <v>53.27</v>
      </c>
      <c r="F345" s="123">
        <v>53.75</v>
      </c>
    </row>
    <row r="346" spans="1:6" ht="25.5" x14ac:dyDescent="0.25">
      <c r="A346" s="121" t="s">
        <v>268</v>
      </c>
      <c r="B346" s="122" t="s">
        <v>23004</v>
      </c>
      <c r="C346" s="5" t="str">
        <f t="shared" si="5"/>
        <v>/M</v>
      </c>
      <c r="D346" s="5" t="s">
        <v>2259</v>
      </c>
      <c r="E346" s="123">
        <v>59.16</v>
      </c>
      <c r="F346" s="123">
        <v>59.64</v>
      </c>
    </row>
    <row r="347" spans="1:6" ht="38.25" x14ac:dyDescent="0.25">
      <c r="A347" s="121" t="s">
        <v>269</v>
      </c>
      <c r="B347" s="122" t="s">
        <v>1566</v>
      </c>
      <c r="C347" s="5" t="str">
        <f t="shared" si="5"/>
        <v>/M</v>
      </c>
      <c r="D347" s="5" t="s">
        <v>2262</v>
      </c>
      <c r="E347" s="123">
        <v>95.3</v>
      </c>
      <c r="F347" s="123">
        <v>95.59</v>
      </c>
    </row>
    <row r="348" spans="1:6" ht="38.25" x14ac:dyDescent="0.25">
      <c r="A348" s="121" t="s">
        <v>270</v>
      </c>
      <c r="B348" s="122" t="s">
        <v>1567</v>
      </c>
      <c r="C348" s="5" t="str">
        <f t="shared" si="5"/>
        <v>/M</v>
      </c>
      <c r="D348" s="5" t="s">
        <v>2262</v>
      </c>
      <c r="E348" s="123">
        <v>107.31</v>
      </c>
      <c r="F348" s="123">
        <v>107.59</v>
      </c>
    </row>
    <row r="349" spans="1:6" ht="25.5" x14ac:dyDescent="0.25">
      <c r="A349" s="121" t="s">
        <v>271</v>
      </c>
      <c r="B349" s="122" t="s">
        <v>1568</v>
      </c>
      <c r="C349" s="5" t="str">
        <f t="shared" si="5"/>
        <v>M2</v>
      </c>
      <c r="D349" s="5" t="s">
        <v>2262</v>
      </c>
      <c r="E349" s="123">
        <v>50.18</v>
      </c>
      <c r="F349" s="123">
        <v>51.37</v>
      </c>
    </row>
    <row r="350" spans="1:6" ht="38.25" x14ac:dyDescent="0.25">
      <c r="A350" s="121" t="s">
        <v>272</v>
      </c>
      <c r="B350" s="122" t="s">
        <v>1569</v>
      </c>
      <c r="C350" s="5" t="str">
        <f t="shared" si="5"/>
        <v>/M</v>
      </c>
      <c r="D350" s="5" t="s">
        <v>2262</v>
      </c>
      <c r="E350" s="123">
        <v>104.46</v>
      </c>
      <c r="F350" s="123">
        <v>104.66</v>
      </c>
    </row>
    <row r="351" spans="1:6" ht="38.25" x14ac:dyDescent="0.25">
      <c r="A351" s="121" t="s">
        <v>273</v>
      </c>
      <c r="B351" s="122" t="s">
        <v>1570</v>
      </c>
      <c r="C351" s="5" t="str">
        <f t="shared" si="5"/>
        <v>UN</v>
      </c>
      <c r="D351" s="5" t="s">
        <v>2259</v>
      </c>
      <c r="E351" s="123">
        <v>5.3</v>
      </c>
      <c r="F351" s="123">
        <v>5.72</v>
      </c>
    </row>
    <row r="352" spans="1:6" ht="38.25" x14ac:dyDescent="0.25">
      <c r="A352" s="121" t="s">
        <v>274</v>
      </c>
      <c r="B352" s="122" t="s">
        <v>1571</v>
      </c>
      <c r="C352" s="5" t="str">
        <f t="shared" si="5"/>
        <v>UN</v>
      </c>
      <c r="D352" s="5" t="s">
        <v>2262</v>
      </c>
      <c r="E352" s="123">
        <v>41.37</v>
      </c>
      <c r="F352" s="123">
        <v>41.79</v>
      </c>
    </row>
    <row r="353" spans="1:8" ht="25.5" x14ac:dyDescent="0.25">
      <c r="A353" s="121" t="s">
        <v>275</v>
      </c>
      <c r="B353" s="122" t="s">
        <v>1572</v>
      </c>
      <c r="C353" s="5" t="str">
        <f t="shared" si="5"/>
        <v>UN</v>
      </c>
      <c r="D353" s="5" t="s">
        <v>2261</v>
      </c>
      <c r="E353" s="123">
        <v>16.05</v>
      </c>
      <c r="F353" s="123">
        <v>16.47</v>
      </c>
    </row>
    <row r="354" spans="1:8" ht="38.25" x14ac:dyDescent="0.25">
      <c r="A354" s="121" t="s">
        <v>276</v>
      </c>
      <c r="B354" s="122" t="s">
        <v>1573</v>
      </c>
      <c r="C354" s="5" t="str">
        <f t="shared" si="5"/>
        <v>/M</v>
      </c>
      <c r="D354" s="5" t="s">
        <v>2261</v>
      </c>
      <c r="E354" s="123">
        <v>70.66</v>
      </c>
      <c r="F354" s="123">
        <v>71.67</v>
      </c>
    </row>
    <row r="355" spans="1:8" ht="38.25" x14ac:dyDescent="0.25">
      <c r="A355" s="121" t="s">
        <v>277</v>
      </c>
      <c r="B355" s="122" t="s">
        <v>1574</v>
      </c>
      <c r="C355" s="5" t="str">
        <f t="shared" si="5"/>
        <v>/M</v>
      </c>
      <c r="D355" s="5" t="s">
        <v>2261</v>
      </c>
      <c r="E355" s="123">
        <v>94.95</v>
      </c>
      <c r="F355" s="123">
        <v>96.33</v>
      </c>
    </row>
    <row r="356" spans="1:8" ht="38.25" x14ac:dyDescent="0.25">
      <c r="A356" s="121" t="s">
        <v>278</v>
      </c>
      <c r="B356" s="122" t="s">
        <v>14433</v>
      </c>
      <c r="C356" s="5" t="str">
        <f t="shared" si="5"/>
        <v>/M</v>
      </c>
      <c r="D356" s="5" t="s">
        <v>2261</v>
      </c>
      <c r="E356" s="123">
        <v>55.01</v>
      </c>
      <c r="F356" s="123">
        <v>55.71</v>
      </c>
    </row>
    <row r="357" spans="1:8" ht="25.5" x14ac:dyDescent="0.25">
      <c r="A357" s="121" t="s">
        <v>279</v>
      </c>
      <c r="B357" s="122" t="s">
        <v>1575</v>
      </c>
      <c r="C357" s="5" t="str">
        <f t="shared" si="5"/>
        <v>M2</v>
      </c>
      <c r="D357" s="5" t="s">
        <v>2262</v>
      </c>
      <c r="E357" s="123">
        <v>8.8699999999999992</v>
      </c>
      <c r="F357" s="123">
        <v>9.83</v>
      </c>
    </row>
    <row r="358" spans="1:8" x14ac:dyDescent="0.25">
      <c r="A358" s="121" t="s">
        <v>280</v>
      </c>
      <c r="B358" s="122" t="s">
        <v>1576</v>
      </c>
      <c r="C358" s="5" t="str">
        <f t="shared" si="5"/>
        <v>M2</v>
      </c>
      <c r="D358" s="5" t="s">
        <v>2262</v>
      </c>
      <c r="E358" s="123">
        <v>8.44</v>
      </c>
      <c r="F358" s="123">
        <v>9.3800000000000008</v>
      </c>
    </row>
    <row r="359" spans="1:8" x14ac:dyDescent="0.25">
      <c r="A359" s="121" t="s">
        <v>281</v>
      </c>
      <c r="B359" s="122" t="s">
        <v>1577</v>
      </c>
      <c r="C359" s="5" t="str">
        <f t="shared" si="5"/>
        <v>M2</v>
      </c>
      <c r="D359" s="5" t="s">
        <v>2262</v>
      </c>
      <c r="E359" s="123">
        <v>21.99</v>
      </c>
      <c r="F359" s="123">
        <v>24.37</v>
      </c>
    </row>
    <row r="360" spans="1:8" ht="25.5" x14ac:dyDescent="0.25">
      <c r="A360" s="121" t="s">
        <v>282</v>
      </c>
      <c r="B360" s="122" t="s">
        <v>1578</v>
      </c>
      <c r="C360" s="5" t="str">
        <f t="shared" si="5"/>
        <v>/M</v>
      </c>
      <c r="D360" s="5" t="s">
        <v>2259</v>
      </c>
      <c r="E360" s="123">
        <v>2.56</v>
      </c>
      <c r="F360" s="123">
        <v>2.84</v>
      </c>
    </row>
    <row r="361" spans="1:8" ht="45" x14ac:dyDescent="0.25">
      <c r="A361" s="121" t="s">
        <v>283</v>
      </c>
      <c r="B361" s="122" t="s">
        <v>1579</v>
      </c>
      <c r="C361" s="5" t="str">
        <f t="shared" si="5"/>
        <v>/M</v>
      </c>
      <c r="D361" s="5" t="s">
        <v>2259</v>
      </c>
      <c r="E361" s="123">
        <v>6.83</v>
      </c>
      <c r="F361" s="123">
        <v>7.58</v>
      </c>
      <c r="H361" s="104" t="s">
        <v>2274</v>
      </c>
    </row>
    <row r="362" spans="1:8" x14ac:dyDescent="0.25">
      <c r="A362" s="121" t="s">
        <v>284</v>
      </c>
      <c r="B362" s="122" t="s">
        <v>1580</v>
      </c>
      <c r="C362" s="5" t="str">
        <f t="shared" si="5"/>
        <v>/M</v>
      </c>
      <c r="D362" s="5" t="s">
        <v>2259</v>
      </c>
      <c r="E362" s="123">
        <v>12.28</v>
      </c>
      <c r="F362" s="123">
        <v>13.64</v>
      </c>
    </row>
    <row r="363" spans="1:8" x14ac:dyDescent="0.25">
      <c r="A363" s="119"/>
      <c r="B363" s="120"/>
      <c r="C363" s="5" t="str">
        <f t="shared" si="5"/>
        <v/>
      </c>
      <c r="D363" s="5" t="s">
        <v>2262</v>
      </c>
      <c r="E363" s="130"/>
      <c r="F363" s="130"/>
    </row>
    <row r="364" spans="1:8" x14ac:dyDescent="0.25">
      <c r="A364" s="119"/>
      <c r="B364" s="131" t="s">
        <v>13877</v>
      </c>
      <c r="C364" s="5" t="str">
        <f t="shared" si="5"/>
        <v>NS</v>
      </c>
      <c r="D364" s="5" t="s">
        <v>2262</v>
      </c>
      <c r="E364" s="130"/>
      <c r="F364" s="130"/>
    </row>
    <row r="365" spans="1:8" x14ac:dyDescent="0.25">
      <c r="A365" s="119"/>
      <c r="B365" s="120"/>
      <c r="C365" s="5" t="str">
        <f t="shared" si="5"/>
        <v/>
      </c>
      <c r="D365" s="5" t="s">
        <v>2262</v>
      </c>
      <c r="E365" s="130"/>
      <c r="F365" s="130"/>
    </row>
    <row r="366" spans="1:8" x14ac:dyDescent="0.25">
      <c r="A366" s="119" t="s">
        <v>0</v>
      </c>
      <c r="B366" s="120" t="s">
        <v>1345</v>
      </c>
      <c r="C366" s="5" t="str">
        <f t="shared" si="5"/>
        <v xml:space="preserve"> S</v>
      </c>
      <c r="D366" s="4"/>
      <c r="E366" s="130" t="s">
        <v>2258</v>
      </c>
      <c r="F366" s="130" t="s">
        <v>2258</v>
      </c>
    </row>
    <row r="367" spans="1:8" x14ac:dyDescent="0.25">
      <c r="A367" s="119"/>
      <c r="B367" s="120"/>
      <c r="C367" s="5" t="str">
        <f t="shared" si="5"/>
        <v/>
      </c>
      <c r="D367" s="43"/>
      <c r="E367" s="130"/>
      <c r="F367" s="130"/>
    </row>
    <row r="368" spans="1:8" x14ac:dyDescent="0.25">
      <c r="A368" s="119"/>
      <c r="B368" s="120"/>
      <c r="C368" s="5" t="str">
        <f t="shared" si="5"/>
        <v/>
      </c>
      <c r="D368" s="4"/>
      <c r="E368" s="130"/>
      <c r="F368" s="130"/>
    </row>
    <row r="369" spans="1:8" x14ac:dyDescent="0.25">
      <c r="A369" s="119"/>
      <c r="B369" s="120" t="s">
        <v>13878</v>
      </c>
      <c r="C369" s="5" t="str">
        <f t="shared" si="5"/>
        <v>RA</v>
      </c>
      <c r="D369" s="4"/>
      <c r="E369" s="130"/>
      <c r="F369" s="130"/>
    </row>
    <row r="370" spans="1:8" ht="63.75" x14ac:dyDescent="0.25">
      <c r="A370" s="121" t="s">
        <v>285</v>
      </c>
      <c r="B370" s="122" t="s">
        <v>1581</v>
      </c>
      <c r="C370" s="5" t="str">
        <f t="shared" si="5"/>
        <v>UN</v>
      </c>
      <c r="D370" s="4"/>
      <c r="E370" s="123">
        <v>681.16</v>
      </c>
      <c r="F370" s="123">
        <v>702.67</v>
      </c>
    </row>
    <row r="371" spans="1:8" ht="63.75" x14ac:dyDescent="0.25">
      <c r="A371" s="121" t="s">
        <v>286</v>
      </c>
      <c r="B371" s="122" t="s">
        <v>1582</v>
      </c>
      <c r="C371" s="5" t="str">
        <f t="shared" si="5"/>
        <v>UN</v>
      </c>
      <c r="D371" s="4"/>
      <c r="E371" s="123">
        <v>688.65</v>
      </c>
      <c r="F371" s="123">
        <v>710.63</v>
      </c>
    </row>
    <row r="372" spans="1:8" ht="63.75" x14ac:dyDescent="0.25">
      <c r="A372" s="121" t="s">
        <v>287</v>
      </c>
      <c r="B372" s="122" t="s">
        <v>1583</v>
      </c>
      <c r="C372" s="5" t="str">
        <f t="shared" si="5"/>
        <v>UN</v>
      </c>
      <c r="D372" s="4"/>
      <c r="E372" s="123">
        <v>714.52</v>
      </c>
      <c r="F372" s="123">
        <v>736.97</v>
      </c>
      <c r="H372" s="104" t="s">
        <v>2275</v>
      </c>
    </row>
    <row r="373" spans="1:8" ht="63.75" x14ac:dyDescent="0.25">
      <c r="A373" s="121" t="s">
        <v>288</v>
      </c>
      <c r="B373" s="122" t="s">
        <v>1584</v>
      </c>
      <c r="C373" s="5" t="str">
        <f t="shared" si="5"/>
        <v>UN</v>
      </c>
      <c r="D373" s="5" t="s">
        <v>2261</v>
      </c>
      <c r="E373" s="123">
        <v>800.82</v>
      </c>
      <c r="F373" s="123">
        <v>823.73</v>
      </c>
      <c r="H373" s="104" t="s">
        <v>2276</v>
      </c>
    </row>
    <row r="374" spans="1:8" ht="63.75" x14ac:dyDescent="0.25">
      <c r="A374" s="121" t="s">
        <v>289</v>
      </c>
      <c r="B374" s="122" t="s">
        <v>1585</v>
      </c>
      <c r="C374" s="5" t="str">
        <f t="shared" si="5"/>
        <v>UN</v>
      </c>
      <c r="D374" s="5" t="s">
        <v>2261</v>
      </c>
      <c r="E374" s="123">
        <v>693.26</v>
      </c>
      <c r="F374" s="123">
        <v>714.77</v>
      </c>
    </row>
    <row r="375" spans="1:8" ht="63.75" x14ac:dyDescent="0.25">
      <c r="A375" s="121" t="s">
        <v>290</v>
      </c>
      <c r="B375" s="122" t="s">
        <v>1586</v>
      </c>
      <c r="C375" s="5" t="str">
        <f t="shared" si="5"/>
        <v>UN</v>
      </c>
      <c r="D375" s="5" t="s">
        <v>2261</v>
      </c>
      <c r="E375" s="123">
        <v>701.32</v>
      </c>
      <c r="F375" s="123">
        <v>723.3</v>
      </c>
    </row>
    <row r="376" spans="1:8" ht="63.75" x14ac:dyDescent="0.25">
      <c r="A376" s="121" t="s">
        <v>291</v>
      </c>
      <c r="B376" s="122" t="s">
        <v>1587</v>
      </c>
      <c r="C376" s="5" t="str">
        <f t="shared" si="5"/>
        <v>UN</v>
      </c>
      <c r="D376" s="5" t="s">
        <v>2261</v>
      </c>
      <c r="E376" s="123">
        <v>763.64</v>
      </c>
      <c r="F376" s="123">
        <v>786.09</v>
      </c>
    </row>
    <row r="377" spans="1:8" ht="63.75" x14ac:dyDescent="0.25">
      <c r="A377" s="121" t="s">
        <v>292</v>
      </c>
      <c r="B377" s="122" t="s">
        <v>1588</v>
      </c>
      <c r="C377" s="5" t="str">
        <f t="shared" si="5"/>
        <v>UN</v>
      </c>
      <c r="D377" s="5" t="s">
        <v>2261</v>
      </c>
      <c r="E377" s="123">
        <v>811.54</v>
      </c>
      <c r="F377" s="123">
        <v>834.45</v>
      </c>
    </row>
    <row r="378" spans="1:8" ht="38.25" x14ac:dyDescent="0.25">
      <c r="A378" s="121" t="s">
        <v>293</v>
      </c>
      <c r="B378" s="122" t="s">
        <v>1589</v>
      </c>
      <c r="C378" s="5" t="str">
        <f t="shared" si="5"/>
        <v>UN</v>
      </c>
      <c r="D378" s="5" t="s">
        <v>2261</v>
      </c>
      <c r="E378" s="123">
        <v>747.52</v>
      </c>
      <c r="F378" s="123">
        <v>761.25</v>
      </c>
    </row>
    <row r="379" spans="1:8" ht="38.25" x14ac:dyDescent="0.25">
      <c r="A379" s="121" t="s">
        <v>294</v>
      </c>
      <c r="B379" s="122" t="s">
        <v>1590</v>
      </c>
      <c r="C379" s="5" t="str">
        <f t="shared" si="5"/>
        <v>UN</v>
      </c>
      <c r="D379" s="5" t="s">
        <v>2261</v>
      </c>
      <c r="E379" s="123">
        <v>312.89</v>
      </c>
      <c r="F379" s="123">
        <v>317.05</v>
      </c>
    </row>
    <row r="380" spans="1:8" ht="38.25" x14ac:dyDescent="0.25">
      <c r="A380" s="121" t="s">
        <v>295</v>
      </c>
      <c r="B380" s="122" t="s">
        <v>1591</v>
      </c>
      <c r="C380" s="5" t="str">
        <f t="shared" si="5"/>
        <v>UN</v>
      </c>
      <c r="D380" s="5" t="s">
        <v>2261</v>
      </c>
      <c r="E380" s="123">
        <v>319.29000000000002</v>
      </c>
      <c r="F380" s="123">
        <v>323.87</v>
      </c>
    </row>
    <row r="381" spans="1:8" ht="38.25" x14ac:dyDescent="0.25">
      <c r="A381" s="121" t="s">
        <v>296</v>
      </c>
      <c r="B381" s="122" t="s">
        <v>1592</v>
      </c>
      <c r="C381" s="5" t="str">
        <f t="shared" si="5"/>
        <v>UN</v>
      </c>
      <c r="D381" s="5" t="s">
        <v>2261</v>
      </c>
      <c r="E381" s="123">
        <v>379.94</v>
      </c>
      <c r="F381" s="123">
        <v>384.95</v>
      </c>
    </row>
    <row r="382" spans="1:8" ht="38.25" x14ac:dyDescent="0.25">
      <c r="A382" s="121" t="s">
        <v>297</v>
      </c>
      <c r="B382" s="122" t="s">
        <v>1593</v>
      </c>
      <c r="C382" s="5" t="str">
        <f t="shared" si="5"/>
        <v>UN</v>
      </c>
      <c r="D382" s="5" t="s">
        <v>2261</v>
      </c>
      <c r="E382" s="123">
        <v>426.18</v>
      </c>
      <c r="F382" s="123">
        <v>431.61</v>
      </c>
    </row>
    <row r="383" spans="1:8" ht="25.5" x14ac:dyDescent="0.25">
      <c r="A383" s="121" t="s">
        <v>298</v>
      </c>
      <c r="B383" s="122" t="s">
        <v>1594</v>
      </c>
      <c r="C383" s="5" t="str">
        <f t="shared" si="5"/>
        <v>UN</v>
      </c>
      <c r="D383" s="5" t="s">
        <v>2261</v>
      </c>
      <c r="E383" s="123">
        <v>226.66</v>
      </c>
      <c r="F383" s="123">
        <v>235.53</v>
      </c>
    </row>
    <row r="384" spans="1:8" ht="38.25" x14ac:dyDescent="0.25">
      <c r="A384" s="121" t="s">
        <v>299</v>
      </c>
      <c r="B384" s="122" t="s">
        <v>1595</v>
      </c>
      <c r="C384" s="5" t="str">
        <f t="shared" si="5"/>
        <v>UN</v>
      </c>
      <c r="D384" s="5" t="s">
        <v>2261</v>
      </c>
      <c r="E384" s="123">
        <v>300.60000000000002</v>
      </c>
      <c r="F384" s="123">
        <v>315.74</v>
      </c>
    </row>
    <row r="385" spans="1:6" ht="38.25" x14ac:dyDescent="0.25">
      <c r="A385" s="121" t="s">
        <v>300</v>
      </c>
      <c r="B385" s="122" t="s">
        <v>1596</v>
      </c>
      <c r="C385" s="5" t="str">
        <f t="shared" si="5"/>
        <v>/M</v>
      </c>
      <c r="D385" s="5" t="s">
        <v>2261</v>
      </c>
      <c r="E385" s="123">
        <v>8.31</v>
      </c>
      <c r="F385" s="123">
        <v>8.5399999999999991</v>
      </c>
    </row>
    <row r="386" spans="1:6" x14ac:dyDescent="0.25">
      <c r="A386" s="121" t="s">
        <v>301</v>
      </c>
      <c r="B386" s="122" t="s">
        <v>1597</v>
      </c>
      <c r="C386" s="5" t="str">
        <f t="shared" si="5"/>
        <v>UN</v>
      </c>
      <c r="D386" s="5" t="s">
        <v>2261</v>
      </c>
      <c r="E386" s="123">
        <v>54.33</v>
      </c>
      <c r="F386" s="123">
        <v>60.28</v>
      </c>
    </row>
    <row r="387" spans="1:6" x14ac:dyDescent="0.25">
      <c r="A387" s="121" t="s">
        <v>302</v>
      </c>
      <c r="B387" s="122" t="s">
        <v>1598</v>
      </c>
      <c r="C387" s="5" t="str">
        <f t="shared" si="5"/>
        <v>UN</v>
      </c>
      <c r="D387" s="5" t="s">
        <v>2261</v>
      </c>
      <c r="E387" s="123">
        <v>45.07</v>
      </c>
      <c r="F387" s="123">
        <v>50.08</v>
      </c>
    </row>
    <row r="388" spans="1:6" x14ac:dyDescent="0.25">
      <c r="A388" s="121" t="s">
        <v>303</v>
      </c>
      <c r="B388" s="122" t="s">
        <v>1599</v>
      </c>
      <c r="C388" s="5" t="str">
        <f t="shared" si="5"/>
        <v>CJ</v>
      </c>
      <c r="D388" s="5" t="s">
        <v>2262</v>
      </c>
      <c r="E388" s="123">
        <v>1.97</v>
      </c>
      <c r="F388" s="123">
        <v>2.2000000000000002</v>
      </c>
    </row>
    <row r="389" spans="1:6" x14ac:dyDescent="0.25">
      <c r="A389" s="121" t="s">
        <v>304</v>
      </c>
      <c r="B389" s="122" t="s">
        <v>1600</v>
      </c>
      <c r="C389" s="5" t="str">
        <f t="shared" ref="C389:C452" si="6">RIGHT(B389,2)</f>
        <v>UN</v>
      </c>
      <c r="D389" s="5" t="s">
        <v>2261</v>
      </c>
      <c r="E389" s="123">
        <v>184.35</v>
      </c>
      <c r="F389" s="123">
        <v>204.72</v>
      </c>
    </row>
    <row r="390" spans="1:6" ht="38.25" x14ac:dyDescent="0.25">
      <c r="A390" s="121" t="s">
        <v>305</v>
      </c>
      <c r="B390" s="122" t="s">
        <v>1601</v>
      </c>
      <c r="C390" s="5" t="str">
        <f t="shared" si="6"/>
        <v>UN</v>
      </c>
      <c r="D390" s="5" t="s">
        <v>2261</v>
      </c>
      <c r="E390" s="123">
        <v>758.87</v>
      </c>
      <c r="F390" s="123">
        <v>774.67</v>
      </c>
    </row>
    <row r="391" spans="1:6" x14ac:dyDescent="0.25">
      <c r="A391" s="119"/>
      <c r="B391" s="120"/>
      <c r="C391" s="5" t="str">
        <f t="shared" si="6"/>
        <v/>
      </c>
      <c r="D391" s="5" t="s">
        <v>14743</v>
      </c>
      <c r="E391" s="130"/>
      <c r="F391" s="130"/>
    </row>
    <row r="392" spans="1:6" x14ac:dyDescent="0.25">
      <c r="A392" s="119"/>
      <c r="B392" s="120" t="s">
        <v>13879</v>
      </c>
      <c r="C392" s="5" t="str">
        <f t="shared" si="6"/>
        <v>RO</v>
      </c>
      <c r="D392" s="5" t="s">
        <v>2261</v>
      </c>
      <c r="E392" s="130"/>
      <c r="F392" s="130"/>
    </row>
    <row r="393" spans="1:6" ht="63.75" x14ac:dyDescent="0.25">
      <c r="A393" s="121" t="s">
        <v>306</v>
      </c>
      <c r="B393" s="122" t="s">
        <v>1602</v>
      </c>
      <c r="C393" s="5" t="str">
        <f t="shared" si="6"/>
        <v>M2</v>
      </c>
      <c r="D393" s="5" t="s">
        <v>2261</v>
      </c>
      <c r="E393" s="123">
        <v>708.74</v>
      </c>
      <c r="F393" s="123">
        <v>723.01</v>
      </c>
    </row>
    <row r="394" spans="1:6" ht="63.75" x14ac:dyDescent="0.25">
      <c r="A394" s="121" t="s">
        <v>307</v>
      </c>
      <c r="B394" s="122" t="s">
        <v>1603</v>
      </c>
      <c r="C394" s="5" t="str">
        <f t="shared" si="6"/>
        <v>M2</v>
      </c>
      <c r="D394" s="5"/>
      <c r="E394" s="123">
        <v>691.21</v>
      </c>
      <c r="F394" s="123">
        <v>697.74</v>
      </c>
    </row>
    <row r="395" spans="1:6" ht="25.5" x14ac:dyDescent="0.25">
      <c r="A395" s="121" t="s">
        <v>308</v>
      </c>
      <c r="B395" s="122" t="s">
        <v>1604</v>
      </c>
      <c r="C395" s="5" t="str">
        <f t="shared" si="6"/>
        <v>M2</v>
      </c>
      <c r="D395" s="5"/>
      <c r="E395" s="123">
        <v>927.66</v>
      </c>
      <c r="F395" s="123">
        <v>964.32</v>
      </c>
    </row>
    <row r="396" spans="1:6" ht="25.5" x14ac:dyDescent="0.25">
      <c r="A396" s="121" t="s">
        <v>309</v>
      </c>
      <c r="B396" s="122" t="s">
        <v>1605</v>
      </c>
      <c r="C396" s="5" t="str">
        <f t="shared" si="6"/>
        <v>M2</v>
      </c>
      <c r="D396" s="5" t="s">
        <v>2259</v>
      </c>
      <c r="E396" s="123">
        <v>411.16</v>
      </c>
      <c r="F396" s="123">
        <v>421.63</v>
      </c>
    </row>
    <row r="397" spans="1:6" ht="38.25" x14ac:dyDescent="0.25">
      <c r="A397" s="121" t="s">
        <v>310</v>
      </c>
      <c r="B397" s="122" t="s">
        <v>1606</v>
      </c>
      <c r="C397" s="5" t="str">
        <f t="shared" si="6"/>
        <v>M2</v>
      </c>
      <c r="D397" s="5" t="s">
        <v>2259</v>
      </c>
      <c r="E397" s="123">
        <v>520.71</v>
      </c>
      <c r="F397" s="123">
        <v>545.29</v>
      </c>
    </row>
    <row r="398" spans="1:6" x14ac:dyDescent="0.25">
      <c r="A398" s="121" t="s">
        <v>311</v>
      </c>
      <c r="B398" s="122" t="s">
        <v>1607</v>
      </c>
      <c r="C398" s="5" t="str">
        <f t="shared" si="6"/>
        <v>M2</v>
      </c>
      <c r="D398" s="5" t="s">
        <v>2259</v>
      </c>
      <c r="E398" s="123">
        <v>888.63</v>
      </c>
      <c r="F398" s="123">
        <v>923.74</v>
      </c>
    </row>
    <row r="399" spans="1:6" ht="25.5" x14ac:dyDescent="0.25">
      <c r="A399" s="121" t="s">
        <v>312</v>
      </c>
      <c r="B399" s="122" t="s">
        <v>1608</v>
      </c>
      <c r="C399" s="5" t="str">
        <f t="shared" si="6"/>
        <v>M2</v>
      </c>
      <c r="D399" s="5" t="s">
        <v>2259</v>
      </c>
      <c r="E399" s="123">
        <v>542</v>
      </c>
      <c r="F399" s="123">
        <v>567.16</v>
      </c>
    </row>
    <row r="400" spans="1:6" ht="38.25" x14ac:dyDescent="0.25">
      <c r="A400" s="121" t="s">
        <v>313</v>
      </c>
      <c r="B400" s="122" t="s">
        <v>1609</v>
      </c>
      <c r="C400" s="5" t="str">
        <f t="shared" si="6"/>
        <v>M2</v>
      </c>
      <c r="D400" s="5" t="s">
        <v>2259</v>
      </c>
      <c r="E400" s="123">
        <v>538.91999999999996</v>
      </c>
      <c r="F400" s="123">
        <v>560.83000000000004</v>
      </c>
    </row>
    <row r="401" spans="1:6" x14ac:dyDescent="0.25">
      <c r="A401" s="121" t="s">
        <v>314</v>
      </c>
      <c r="B401" s="122" t="s">
        <v>1610</v>
      </c>
      <c r="C401" s="5" t="str">
        <f t="shared" si="6"/>
        <v>M2</v>
      </c>
      <c r="D401" s="5" t="s">
        <v>2259</v>
      </c>
      <c r="E401" s="123">
        <v>446.35</v>
      </c>
      <c r="F401" s="123">
        <v>465.41</v>
      </c>
    </row>
    <row r="402" spans="1:6" ht="38.25" x14ac:dyDescent="0.25">
      <c r="A402" s="121" t="s">
        <v>315</v>
      </c>
      <c r="B402" s="122" t="s">
        <v>1611</v>
      </c>
      <c r="C402" s="5" t="str">
        <f t="shared" si="6"/>
        <v>M2</v>
      </c>
      <c r="D402" s="5" t="s">
        <v>2259</v>
      </c>
      <c r="E402" s="123">
        <v>616.71</v>
      </c>
      <c r="F402" s="123">
        <v>639.48</v>
      </c>
    </row>
    <row r="403" spans="1:6" x14ac:dyDescent="0.25">
      <c r="A403" s="121" t="s">
        <v>316</v>
      </c>
      <c r="B403" s="122" t="s">
        <v>1612</v>
      </c>
      <c r="C403" s="5" t="str">
        <f t="shared" si="6"/>
        <v>M2</v>
      </c>
      <c r="D403" s="5" t="s">
        <v>2259</v>
      </c>
      <c r="E403" s="123">
        <v>606.84</v>
      </c>
      <c r="F403" s="123">
        <v>629.33000000000004</v>
      </c>
    </row>
    <row r="404" spans="1:6" ht="38.25" x14ac:dyDescent="0.25">
      <c r="A404" s="121" t="s">
        <v>317</v>
      </c>
      <c r="B404" s="122" t="s">
        <v>14434</v>
      </c>
      <c r="C404" s="5" t="str">
        <f t="shared" si="6"/>
        <v>M2</v>
      </c>
      <c r="D404" s="5" t="s">
        <v>2259</v>
      </c>
      <c r="E404" s="123">
        <v>539.67999999999995</v>
      </c>
      <c r="F404" s="123">
        <v>571.20000000000005</v>
      </c>
    </row>
    <row r="405" spans="1:6" x14ac:dyDescent="0.25">
      <c r="A405" s="121" t="s">
        <v>318</v>
      </c>
      <c r="B405" s="122" t="s">
        <v>1613</v>
      </c>
      <c r="C405" s="5" t="str">
        <f t="shared" si="6"/>
        <v>UN</v>
      </c>
      <c r="D405" s="5" t="s">
        <v>2259</v>
      </c>
      <c r="E405" s="123">
        <v>136.87</v>
      </c>
      <c r="F405" s="123">
        <v>140.38</v>
      </c>
    </row>
    <row r="406" spans="1:6" ht="25.5" x14ac:dyDescent="0.25">
      <c r="A406" s="121" t="s">
        <v>319</v>
      </c>
      <c r="B406" s="122" t="s">
        <v>1614</v>
      </c>
      <c r="C406" s="5" t="str">
        <f t="shared" si="6"/>
        <v>/M</v>
      </c>
      <c r="D406" s="5" t="s">
        <v>2259</v>
      </c>
      <c r="E406" s="123">
        <v>412.76</v>
      </c>
      <c r="F406" s="123">
        <v>427.32</v>
      </c>
    </row>
    <row r="407" spans="1:6" ht="25.5" x14ac:dyDescent="0.25">
      <c r="A407" s="121" t="s">
        <v>320</v>
      </c>
      <c r="B407" s="122" t="s">
        <v>1615</v>
      </c>
      <c r="C407" s="5" t="str">
        <f t="shared" si="6"/>
        <v>/M</v>
      </c>
      <c r="D407" s="5" t="s">
        <v>2259</v>
      </c>
      <c r="E407" s="123">
        <v>754.05</v>
      </c>
      <c r="F407" s="123">
        <v>777.77</v>
      </c>
    </row>
    <row r="408" spans="1:6" ht="38.25" x14ac:dyDescent="0.25">
      <c r="A408" s="121" t="s">
        <v>321</v>
      </c>
      <c r="B408" s="122" t="s">
        <v>1616</v>
      </c>
      <c r="C408" s="5" t="str">
        <f t="shared" si="6"/>
        <v>M2</v>
      </c>
      <c r="D408" s="5" t="s">
        <v>2259</v>
      </c>
      <c r="E408" s="123">
        <v>68.77</v>
      </c>
      <c r="F408" s="123">
        <v>75.98</v>
      </c>
    </row>
    <row r="409" spans="1:6" ht="38.25" x14ac:dyDescent="0.25">
      <c r="A409" s="121" t="s">
        <v>322</v>
      </c>
      <c r="B409" s="122" t="s">
        <v>1617</v>
      </c>
      <c r="C409" s="5" t="str">
        <f t="shared" si="6"/>
        <v>M2</v>
      </c>
      <c r="D409" s="5" t="s">
        <v>2261</v>
      </c>
      <c r="E409" s="123">
        <v>113.71</v>
      </c>
      <c r="F409" s="123">
        <v>125.91</v>
      </c>
    </row>
    <row r="410" spans="1:6" ht="25.5" x14ac:dyDescent="0.25">
      <c r="A410" s="121" t="s">
        <v>323</v>
      </c>
      <c r="B410" s="122" t="s">
        <v>1618</v>
      </c>
      <c r="C410" s="5" t="str">
        <f t="shared" si="6"/>
        <v>M2</v>
      </c>
      <c r="D410" s="5" t="s">
        <v>2262</v>
      </c>
      <c r="E410" s="123">
        <v>110.76</v>
      </c>
      <c r="F410" s="123">
        <v>122.4</v>
      </c>
    </row>
    <row r="411" spans="1:6" ht="25.5" x14ac:dyDescent="0.25">
      <c r="A411" s="121" t="s">
        <v>324</v>
      </c>
      <c r="B411" s="122" t="s">
        <v>1619</v>
      </c>
      <c r="C411" s="5" t="str">
        <f t="shared" si="6"/>
        <v>M2</v>
      </c>
      <c r="D411" s="5" t="s">
        <v>2262</v>
      </c>
      <c r="E411" s="123">
        <v>71.709999999999994</v>
      </c>
      <c r="F411" s="123">
        <v>79.19</v>
      </c>
    </row>
    <row r="412" spans="1:6" ht="51" x14ac:dyDescent="0.25">
      <c r="A412" s="121" t="s">
        <v>325</v>
      </c>
      <c r="B412" s="122" t="s">
        <v>23005</v>
      </c>
      <c r="C412" s="5" t="str">
        <f t="shared" si="6"/>
        <v>M2</v>
      </c>
      <c r="D412" s="5" t="s">
        <v>2259</v>
      </c>
      <c r="E412" s="123">
        <v>1378.53</v>
      </c>
      <c r="F412" s="123">
        <v>1418.76</v>
      </c>
    </row>
    <row r="413" spans="1:6" ht="63.75" x14ac:dyDescent="0.25">
      <c r="A413" s="121" t="s">
        <v>326</v>
      </c>
      <c r="B413" s="122" t="s">
        <v>23006</v>
      </c>
      <c r="C413" s="5" t="str">
        <f t="shared" si="6"/>
        <v>M2</v>
      </c>
      <c r="D413" s="5" t="s">
        <v>2259</v>
      </c>
      <c r="E413" s="123">
        <v>1522.41</v>
      </c>
      <c r="F413" s="123">
        <v>1562.64</v>
      </c>
    </row>
    <row r="414" spans="1:6" ht="51" x14ac:dyDescent="0.25">
      <c r="A414" s="121" t="s">
        <v>327</v>
      </c>
      <c r="B414" s="122" t="s">
        <v>23007</v>
      </c>
      <c r="C414" s="5" t="str">
        <f t="shared" si="6"/>
        <v>M2</v>
      </c>
      <c r="D414" s="5" t="s">
        <v>2259</v>
      </c>
      <c r="E414" s="123">
        <v>1775.39</v>
      </c>
      <c r="F414" s="123">
        <v>1815.62</v>
      </c>
    </row>
    <row r="415" spans="1:6" ht="63.75" x14ac:dyDescent="0.25">
      <c r="A415" s="121" t="s">
        <v>328</v>
      </c>
      <c r="B415" s="122" t="s">
        <v>1620</v>
      </c>
      <c r="C415" s="5" t="str">
        <f t="shared" si="6"/>
        <v>M2</v>
      </c>
      <c r="D415" s="5" t="s">
        <v>2259</v>
      </c>
      <c r="E415" s="123">
        <v>616.53</v>
      </c>
      <c r="F415" s="123">
        <v>638.92999999999995</v>
      </c>
    </row>
    <row r="416" spans="1:6" ht="63.75" x14ac:dyDescent="0.25">
      <c r="A416" s="121" t="s">
        <v>329</v>
      </c>
      <c r="B416" s="122" t="s">
        <v>1621</v>
      </c>
      <c r="C416" s="5" t="str">
        <f t="shared" si="6"/>
        <v>M2</v>
      </c>
      <c r="D416" s="5" t="s">
        <v>2259</v>
      </c>
      <c r="E416" s="123">
        <v>462.07</v>
      </c>
      <c r="F416" s="123">
        <v>478.84</v>
      </c>
    </row>
    <row r="417" spans="1:8" ht="63.75" x14ac:dyDescent="0.25">
      <c r="A417" s="121" t="s">
        <v>330</v>
      </c>
      <c r="B417" s="122" t="s">
        <v>1622</v>
      </c>
      <c r="C417" s="5" t="str">
        <f t="shared" si="6"/>
        <v>/M</v>
      </c>
      <c r="D417" s="5" t="s">
        <v>2259</v>
      </c>
      <c r="E417" s="123">
        <v>374.81</v>
      </c>
      <c r="F417" s="123">
        <v>388.48</v>
      </c>
    </row>
    <row r="418" spans="1:8" ht="51" x14ac:dyDescent="0.25">
      <c r="A418" s="121" t="s">
        <v>331</v>
      </c>
      <c r="B418" s="122" t="s">
        <v>1623</v>
      </c>
      <c r="C418" s="5" t="str">
        <f t="shared" si="6"/>
        <v>/M</v>
      </c>
      <c r="D418" s="5" t="s">
        <v>2259</v>
      </c>
      <c r="E418" s="123">
        <v>283.85000000000002</v>
      </c>
      <c r="F418" s="123">
        <v>293.52999999999997</v>
      </c>
    </row>
    <row r="419" spans="1:8" ht="63.75" x14ac:dyDescent="0.25">
      <c r="A419" s="121" t="s">
        <v>332</v>
      </c>
      <c r="B419" s="122" t="s">
        <v>1624</v>
      </c>
      <c r="C419" s="5" t="str">
        <f t="shared" si="6"/>
        <v>/M</v>
      </c>
      <c r="D419" s="5" t="s">
        <v>2259</v>
      </c>
      <c r="E419" s="123">
        <v>180.89</v>
      </c>
      <c r="F419" s="123">
        <v>187.58</v>
      </c>
    </row>
    <row r="420" spans="1:8" ht="63.75" x14ac:dyDescent="0.25">
      <c r="A420" s="121" t="s">
        <v>333</v>
      </c>
      <c r="B420" s="122" t="s">
        <v>1625</v>
      </c>
      <c r="C420" s="5" t="str">
        <f t="shared" si="6"/>
        <v>M2</v>
      </c>
      <c r="D420" s="5" t="s">
        <v>2259</v>
      </c>
      <c r="E420" s="123">
        <v>469.22</v>
      </c>
      <c r="F420" s="123">
        <v>484.97</v>
      </c>
    </row>
    <row r="421" spans="1:8" ht="63.75" x14ac:dyDescent="0.25">
      <c r="A421" s="121" t="s">
        <v>334</v>
      </c>
      <c r="B421" s="122" t="s">
        <v>1626</v>
      </c>
      <c r="C421" s="5" t="str">
        <f t="shared" si="6"/>
        <v>M2</v>
      </c>
      <c r="D421" s="5" t="s">
        <v>2259</v>
      </c>
      <c r="E421" s="123">
        <v>672.68</v>
      </c>
      <c r="F421" s="123">
        <v>684.25</v>
      </c>
      <c r="H421" s="104" t="s">
        <v>2277</v>
      </c>
    </row>
    <row r="422" spans="1:8" x14ac:dyDescent="0.25">
      <c r="A422" s="119"/>
      <c r="B422" s="120"/>
      <c r="C422" s="5" t="str">
        <f t="shared" si="6"/>
        <v/>
      </c>
      <c r="D422" s="5" t="s">
        <v>2259</v>
      </c>
      <c r="E422" s="130"/>
      <c r="F422" s="130"/>
    </row>
    <row r="423" spans="1:8" x14ac:dyDescent="0.25">
      <c r="A423" s="119"/>
      <c r="B423" s="120" t="s">
        <v>13880</v>
      </c>
      <c r="C423" s="5" t="str">
        <f t="shared" si="6"/>
        <v>NS</v>
      </c>
      <c r="D423" s="5" t="s">
        <v>2262</v>
      </c>
      <c r="E423" s="130"/>
      <c r="F423" s="130"/>
    </row>
    <row r="424" spans="1:8" ht="51" x14ac:dyDescent="0.25">
      <c r="A424" s="121" t="s">
        <v>14435</v>
      </c>
      <c r="B424" s="122" t="s">
        <v>14436</v>
      </c>
      <c r="C424" s="5" t="str">
        <f t="shared" si="6"/>
        <v>UN</v>
      </c>
      <c r="D424" s="5" t="s">
        <v>2262</v>
      </c>
      <c r="E424" s="123">
        <v>113.35</v>
      </c>
      <c r="F424" s="123">
        <v>115.84</v>
      </c>
    </row>
    <row r="425" spans="1:8" ht="51" x14ac:dyDescent="0.25">
      <c r="A425" s="121" t="s">
        <v>335</v>
      </c>
      <c r="B425" s="122" t="s">
        <v>1627</v>
      </c>
      <c r="C425" s="5" t="str">
        <f t="shared" si="6"/>
        <v>UN</v>
      </c>
      <c r="D425" s="5" t="s">
        <v>2262</v>
      </c>
      <c r="E425" s="123">
        <v>152.86000000000001</v>
      </c>
      <c r="F425" s="123">
        <v>156.1</v>
      </c>
    </row>
    <row r="426" spans="1:8" ht="51" x14ac:dyDescent="0.25">
      <c r="A426" s="121" t="s">
        <v>336</v>
      </c>
      <c r="B426" s="122" t="s">
        <v>1628</v>
      </c>
      <c r="C426" s="5" t="str">
        <f t="shared" si="6"/>
        <v>UN</v>
      </c>
      <c r="D426" s="5" t="s">
        <v>2259</v>
      </c>
      <c r="E426" s="123">
        <v>91.71</v>
      </c>
      <c r="F426" s="123">
        <v>94.95</v>
      </c>
    </row>
    <row r="427" spans="1:8" ht="51" x14ac:dyDescent="0.25">
      <c r="A427" s="121" t="s">
        <v>337</v>
      </c>
      <c r="B427" s="122" t="s">
        <v>1629</v>
      </c>
      <c r="C427" s="5" t="str">
        <f t="shared" si="6"/>
        <v>UN</v>
      </c>
      <c r="D427" s="5" t="s">
        <v>2259</v>
      </c>
      <c r="E427" s="123">
        <v>134.41</v>
      </c>
      <c r="F427" s="123">
        <v>136.9</v>
      </c>
    </row>
    <row r="428" spans="1:8" ht="51" x14ac:dyDescent="0.25">
      <c r="A428" s="121" t="s">
        <v>338</v>
      </c>
      <c r="B428" s="122" t="s">
        <v>1630</v>
      </c>
      <c r="C428" s="5" t="str">
        <f t="shared" si="6"/>
        <v>UN</v>
      </c>
      <c r="D428" s="5"/>
      <c r="E428" s="123">
        <v>92.34</v>
      </c>
      <c r="F428" s="123">
        <v>94.83</v>
      </c>
    </row>
    <row r="429" spans="1:8" ht="51" x14ac:dyDescent="0.25">
      <c r="A429" s="121" t="s">
        <v>339</v>
      </c>
      <c r="B429" s="122" t="s">
        <v>1631</v>
      </c>
      <c r="C429" s="5" t="str">
        <f t="shared" si="6"/>
        <v>UN</v>
      </c>
      <c r="D429" s="5"/>
      <c r="E429" s="123">
        <v>78.14</v>
      </c>
      <c r="F429" s="123">
        <v>80.63</v>
      </c>
    </row>
    <row r="430" spans="1:8" ht="51" x14ac:dyDescent="0.25">
      <c r="A430" s="121" t="s">
        <v>340</v>
      </c>
      <c r="B430" s="122" t="s">
        <v>1632</v>
      </c>
      <c r="C430" s="5" t="str">
        <f t="shared" si="6"/>
        <v>UN</v>
      </c>
      <c r="D430" s="5" t="s">
        <v>2261</v>
      </c>
      <c r="E430" s="123">
        <v>134.41</v>
      </c>
      <c r="F430" s="123">
        <v>136.9</v>
      </c>
    </row>
    <row r="431" spans="1:8" ht="38.25" x14ac:dyDescent="0.25">
      <c r="A431" s="121" t="s">
        <v>341</v>
      </c>
      <c r="B431" s="122" t="s">
        <v>14437</v>
      </c>
      <c r="C431" s="5" t="str">
        <f t="shared" si="6"/>
        <v>UN</v>
      </c>
      <c r="D431" s="5" t="s">
        <v>2261</v>
      </c>
      <c r="E431" s="123">
        <v>34.31</v>
      </c>
      <c r="F431" s="123">
        <v>37.28</v>
      </c>
    </row>
    <row r="432" spans="1:8" ht="25.5" x14ac:dyDescent="0.25">
      <c r="A432" s="121" t="s">
        <v>342</v>
      </c>
      <c r="B432" s="122" t="s">
        <v>14438</v>
      </c>
      <c r="C432" s="5" t="str">
        <f t="shared" si="6"/>
        <v>UN</v>
      </c>
      <c r="D432" s="5" t="s">
        <v>2261</v>
      </c>
      <c r="E432" s="123">
        <v>72.2</v>
      </c>
      <c r="F432" s="123">
        <v>75.16</v>
      </c>
    </row>
    <row r="433" spans="1:6" x14ac:dyDescent="0.25">
      <c r="A433" s="121" t="s">
        <v>343</v>
      </c>
      <c r="B433" s="122" t="s">
        <v>1633</v>
      </c>
      <c r="C433" s="5" t="str">
        <f t="shared" si="6"/>
        <v>UN</v>
      </c>
      <c r="D433" s="5" t="s">
        <v>2261</v>
      </c>
      <c r="E433" s="123">
        <v>40.729999999999997</v>
      </c>
      <c r="F433" s="123">
        <v>41.82</v>
      </c>
    </row>
    <row r="434" spans="1:6" x14ac:dyDescent="0.25">
      <c r="A434" s="121" t="s">
        <v>344</v>
      </c>
      <c r="B434" s="122" t="s">
        <v>1634</v>
      </c>
      <c r="C434" s="5" t="str">
        <f t="shared" si="6"/>
        <v>UN</v>
      </c>
      <c r="D434" s="5" t="s">
        <v>2261</v>
      </c>
      <c r="E434" s="123">
        <v>26.94</v>
      </c>
      <c r="F434" s="123">
        <v>29.95</v>
      </c>
    </row>
    <row r="435" spans="1:6" x14ac:dyDescent="0.25">
      <c r="A435" s="121" t="s">
        <v>345</v>
      </c>
      <c r="B435" s="122" t="s">
        <v>1635</v>
      </c>
      <c r="C435" s="5" t="str">
        <f t="shared" si="6"/>
        <v>UN</v>
      </c>
      <c r="D435" s="5" t="s">
        <v>2261</v>
      </c>
      <c r="E435" s="123">
        <v>29.47</v>
      </c>
      <c r="F435" s="123">
        <v>32.75</v>
      </c>
    </row>
    <row r="436" spans="1:6" x14ac:dyDescent="0.25">
      <c r="A436" s="119"/>
      <c r="B436" s="120"/>
      <c r="C436" s="5" t="str">
        <f t="shared" si="6"/>
        <v/>
      </c>
      <c r="D436" s="5" t="s">
        <v>2261</v>
      </c>
      <c r="E436" s="130"/>
      <c r="F436" s="130"/>
    </row>
    <row r="437" spans="1:6" x14ac:dyDescent="0.25">
      <c r="A437" s="119"/>
      <c r="B437" s="120" t="s">
        <v>14439</v>
      </c>
      <c r="C437" s="5" t="str">
        <f t="shared" si="6"/>
        <v>OX</v>
      </c>
      <c r="D437" s="5" t="s">
        <v>2261</v>
      </c>
      <c r="E437" s="130"/>
      <c r="F437" s="130"/>
    </row>
    <row r="438" spans="1:6" ht="38.25" x14ac:dyDescent="0.25">
      <c r="A438" s="121" t="s">
        <v>346</v>
      </c>
      <c r="B438" s="122" t="s">
        <v>1636</v>
      </c>
      <c r="C438" s="5" t="str">
        <f t="shared" si="6"/>
        <v>M2</v>
      </c>
      <c r="D438" s="5" t="s">
        <v>2261</v>
      </c>
      <c r="E438" s="123">
        <v>757.11</v>
      </c>
      <c r="F438" s="123">
        <v>758.28</v>
      </c>
    </row>
    <row r="439" spans="1:6" ht="51" x14ac:dyDescent="0.25">
      <c r="A439" s="121" t="s">
        <v>23008</v>
      </c>
      <c r="B439" s="122" t="s">
        <v>23009</v>
      </c>
      <c r="C439" s="5" t="str">
        <f t="shared" si="6"/>
        <v>M2</v>
      </c>
      <c r="D439" s="5" t="s">
        <v>2261</v>
      </c>
      <c r="E439" s="123">
        <v>1280</v>
      </c>
      <c r="F439" s="123">
        <v>1280</v>
      </c>
    </row>
    <row r="440" spans="1:6" ht="38.25" x14ac:dyDescent="0.25">
      <c r="A440" s="121" t="s">
        <v>23010</v>
      </c>
      <c r="B440" s="122" t="s">
        <v>23011</v>
      </c>
      <c r="C440" s="5" t="str">
        <f t="shared" si="6"/>
        <v>M2</v>
      </c>
      <c r="D440" s="5" t="s">
        <v>2261</v>
      </c>
      <c r="E440" s="123">
        <v>900</v>
      </c>
      <c r="F440" s="123">
        <v>900</v>
      </c>
    </row>
    <row r="441" spans="1:6" ht="51" x14ac:dyDescent="0.25">
      <c r="A441" s="121" t="s">
        <v>23012</v>
      </c>
      <c r="B441" s="122" t="s">
        <v>23013</v>
      </c>
      <c r="C441" s="5" t="str">
        <f t="shared" si="6"/>
        <v>/M</v>
      </c>
      <c r="D441" s="5" t="s">
        <v>2261</v>
      </c>
      <c r="E441" s="123">
        <v>600</v>
      </c>
      <c r="F441" s="123">
        <v>600</v>
      </c>
    </row>
    <row r="442" spans="1:6" ht="51" x14ac:dyDescent="0.25">
      <c r="A442" s="121" t="s">
        <v>23014</v>
      </c>
      <c r="B442" s="122" t="s">
        <v>23015</v>
      </c>
      <c r="C442" s="5" t="str">
        <f t="shared" si="6"/>
        <v>/M</v>
      </c>
      <c r="D442" s="5"/>
      <c r="E442" s="123">
        <v>380</v>
      </c>
      <c r="F442" s="123">
        <v>380</v>
      </c>
    </row>
    <row r="443" spans="1:6" x14ac:dyDescent="0.25">
      <c r="A443" s="119"/>
      <c r="B443" s="120"/>
      <c r="C443" s="5" t="str">
        <f t="shared" si="6"/>
        <v/>
      </c>
      <c r="D443" s="5"/>
      <c r="E443" s="130"/>
      <c r="F443" s="130"/>
    </row>
    <row r="444" spans="1:6" x14ac:dyDescent="0.25">
      <c r="A444" s="119"/>
      <c r="B444" s="131" t="s">
        <v>13881</v>
      </c>
      <c r="C444" s="5" t="str">
        <f t="shared" si="6"/>
        <v>AS</v>
      </c>
      <c r="D444" s="5" t="s">
        <v>2259</v>
      </c>
      <c r="E444" s="130"/>
      <c r="F444" s="130"/>
    </row>
    <row r="445" spans="1:6" x14ac:dyDescent="0.25">
      <c r="A445" s="119"/>
      <c r="B445" s="120"/>
      <c r="C445" s="5" t="str">
        <f t="shared" si="6"/>
        <v/>
      </c>
      <c r="D445" s="4"/>
      <c r="E445" s="130"/>
      <c r="F445" s="130"/>
    </row>
    <row r="446" spans="1:6" x14ac:dyDescent="0.25">
      <c r="A446" s="119" t="s">
        <v>0</v>
      </c>
      <c r="B446" s="120" t="s">
        <v>1345</v>
      </c>
      <c r="C446" s="5" t="str">
        <f t="shared" si="6"/>
        <v xml:space="preserve"> S</v>
      </c>
      <c r="D446" s="43"/>
      <c r="E446" s="130" t="s">
        <v>2258</v>
      </c>
      <c r="F446" s="130" t="s">
        <v>2258</v>
      </c>
    </row>
    <row r="447" spans="1:6" x14ac:dyDescent="0.25">
      <c r="A447" s="119"/>
      <c r="B447" s="120"/>
      <c r="C447" s="5" t="str">
        <f t="shared" si="6"/>
        <v/>
      </c>
      <c r="D447" s="4"/>
      <c r="E447" s="130"/>
      <c r="F447" s="130"/>
    </row>
    <row r="448" spans="1:6" x14ac:dyDescent="0.25">
      <c r="A448" s="119"/>
      <c r="B448" s="120" t="s">
        <v>13882</v>
      </c>
      <c r="C448" s="5" t="str">
        <f t="shared" si="6"/>
        <v>OS</v>
      </c>
      <c r="D448" s="4"/>
      <c r="E448" s="130"/>
      <c r="F448" s="130"/>
    </row>
    <row r="449" spans="1:8" ht="38.25" x14ac:dyDescent="0.25">
      <c r="A449" s="121" t="s">
        <v>23016</v>
      </c>
      <c r="B449" s="122" t="s">
        <v>23017</v>
      </c>
      <c r="C449" s="5" t="str">
        <f t="shared" si="6"/>
        <v>UN</v>
      </c>
      <c r="D449" s="4"/>
      <c r="E449" s="123">
        <v>73.760000000000005</v>
      </c>
      <c r="F449" s="123">
        <v>75.33</v>
      </c>
    </row>
    <row r="450" spans="1:8" ht="38.25" x14ac:dyDescent="0.25">
      <c r="A450" s="121" t="s">
        <v>23018</v>
      </c>
      <c r="B450" s="122" t="s">
        <v>23019</v>
      </c>
      <c r="C450" s="5" t="str">
        <f t="shared" si="6"/>
        <v>UN</v>
      </c>
      <c r="D450" s="4"/>
      <c r="E450" s="123">
        <v>73.760000000000005</v>
      </c>
      <c r="F450" s="123">
        <v>75.33</v>
      </c>
    </row>
    <row r="451" spans="1:8" ht="38.25" x14ac:dyDescent="0.25">
      <c r="A451" s="121" t="s">
        <v>347</v>
      </c>
      <c r="B451" s="122" t="s">
        <v>14440</v>
      </c>
      <c r="C451" s="5" t="str">
        <f t="shared" si="6"/>
        <v>UN</v>
      </c>
      <c r="D451" s="5"/>
      <c r="E451" s="123">
        <v>138.38</v>
      </c>
      <c r="F451" s="123">
        <v>140.68</v>
      </c>
    </row>
    <row r="452" spans="1:8" ht="60" x14ac:dyDescent="0.25">
      <c r="A452" s="121" t="s">
        <v>348</v>
      </c>
      <c r="B452" s="122" t="s">
        <v>14441</v>
      </c>
      <c r="C452" s="5" t="str">
        <f t="shared" si="6"/>
        <v>UN</v>
      </c>
      <c r="D452" s="5" t="s">
        <v>2261</v>
      </c>
      <c r="E452" s="123">
        <v>141.44999999999999</v>
      </c>
      <c r="F452" s="123">
        <v>143.38999999999999</v>
      </c>
      <c r="H452" s="104" t="s">
        <v>2278</v>
      </c>
    </row>
    <row r="453" spans="1:8" ht="38.25" x14ac:dyDescent="0.25">
      <c r="A453" s="121" t="s">
        <v>349</v>
      </c>
      <c r="B453" s="122" t="s">
        <v>14442</v>
      </c>
      <c r="C453" s="5" t="str">
        <f t="shared" ref="C453:C516" si="7">RIGHT(B453,2)</f>
        <v>UN</v>
      </c>
      <c r="D453" s="5" t="s">
        <v>2261</v>
      </c>
      <c r="E453" s="123">
        <v>135.59</v>
      </c>
      <c r="F453" s="123">
        <v>137.43</v>
      </c>
    </row>
    <row r="454" spans="1:8" ht="63.75" x14ac:dyDescent="0.25">
      <c r="A454" s="121" t="s">
        <v>350</v>
      </c>
      <c r="B454" s="122" t="s">
        <v>14443</v>
      </c>
      <c r="C454" s="5" t="str">
        <f t="shared" si="7"/>
        <v>CJ</v>
      </c>
      <c r="D454" s="5" t="s">
        <v>2261</v>
      </c>
      <c r="E454" s="123">
        <v>192.36</v>
      </c>
      <c r="F454" s="123">
        <v>193.38</v>
      </c>
    </row>
    <row r="455" spans="1:8" ht="63.75" x14ac:dyDescent="0.25">
      <c r="A455" s="121" t="s">
        <v>351</v>
      </c>
      <c r="B455" s="122" t="s">
        <v>14444</v>
      </c>
      <c r="C455" s="5" t="str">
        <f t="shared" si="7"/>
        <v>CJ</v>
      </c>
      <c r="D455" s="5" t="s">
        <v>14743</v>
      </c>
      <c r="E455" s="123">
        <v>314.93</v>
      </c>
      <c r="F455" s="123">
        <v>315.95</v>
      </c>
    </row>
    <row r="456" spans="1:8" ht="38.25" x14ac:dyDescent="0.25">
      <c r="A456" s="121" t="s">
        <v>352</v>
      </c>
      <c r="B456" s="122" t="s">
        <v>14445</v>
      </c>
      <c r="C456" s="5" t="str">
        <f t="shared" si="7"/>
        <v>UN</v>
      </c>
      <c r="D456" s="5" t="s">
        <v>14743</v>
      </c>
      <c r="E456" s="123">
        <v>187.56</v>
      </c>
      <c r="F456" s="123">
        <v>189.14</v>
      </c>
    </row>
    <row r="457" spans="1:8" ht="51" x14ac:dyDescent="0.25">
      <c r="A457" s="121" t="s">
        <v>353</v>
      </c>
      <c r="B457" s="122" t="s">
        <v>14446</v>
      </c>
      <c r="C457" s="5" t="str">
        <f t="shared" si="7"/>
        <v>CJ</v>
      </c>
      <c r="D457" s="5" t="s">
        <v>2261</v>
      </c>
      <c r="E457" s="123">
        <v>248.16</v>
      </c>
      <c r="F457" s="123">
        <v>249.74</v>
      </c>
    </row>
    <row r="458" spans="1:8" ht="51" x14ac:dyDescent="0.25">
      <c r="A458" s="121" t="s">
        <v>354</v>
      </c>
      <c r="B458" s="122" t="s">
        <v>14447</v>
      </c>
      <c r="C458" s="5" t="str">
        <f t="shared" si="7"/>
        <v>CJ</v>
      </c>
      <c r="D458" s="5" t="s">
        <v>14743</v>
      </c>
      <c r="E458" s="123">
        <v>360.97</v>
      </c>
      <c r="F458" s="123">
        <v>362.55</v>
      </c>
    </row>
    <row r="459" spans="1:8" ht="51" x14ac:dyDescent="0.25">
      <c r="A459" s="121" t="s">
        <v>355</v>
      </c>
      <c r="B459" s="122" t="s">
        <v>14448</v>
      </c>
      <c r="C459" s="5" t="str">
        <f t="shared" si="7"/>
        <v>UN</v>
      </c>
      <c r="D459" s="5" t="s">
        <v>14743</v>
      </c>
      <c r="E459" s="123">
        <v>144.72999999999999</v>
      </c>
      <c r="F459" s="123">
        <v>146.11000000000001</v>
      </c>
    </row>
    <row r="460" spans="1:8" ht="51" x14ac:dyDescent="0.25">
      <c r="A460" s="121" t="s">
        <v>356</v>
      </c>
      <c r="B460" s="122" t="s">
        <v>14449</v>
      </c>
      <c r="C460" s="5" t="str">
        <f t="shared" si="7"/>
        <v>UN</v>
      </c>
      <c r="D460" s="5" t="s">
        <v>2261</v>
      </c>
      <c r="E460" s="123">
        <v>199.66</v>
      </c>
      <c r="F460" s="123">
        <v>201.04</v>
      </c>
    </row>
    <row r="461" spans="1:8" ht="38.25" x14ac:dyDescent="0.25">
      <c r="A461" s="121" t="s">
        <v>357</v>
      </c>
      <c r="B461" s="122" t="s">
        <v>14450</v>
      </c>
      <c r="C461" s="5" t="str">
        <f t="shared" si="7"/>
        <v>UN</v>
      </c>
      <c r="D461" s="5" t="s">
        <v>2261</v>
      </c>
      <c r="E461" s="123">
        <v>30.12</v>
      </c>
      <c r="F461" s="123">
        <v>30.72</v>
      </c>
    </row>
    <row r="462" spans="1:8" ht="38.25" x14ac:dyDescent="0.25">
      <c r="A462" s="121" t="s">
        <v>358</v>
      </c>
      <c r="B462" s="122" t="s">
        <v>14451</v>
      </c>
      <c r="C462" s="5" t="str">
        <f t="shared" si="7"/>
        <v>UN</v>
      </c>
      <c r="D462" s="5" t="s">
        <v>2261</v>
      </c>
      <c r="E462" s="123">
        <v>415.41</v>
      </c>
      <c r="F462" s="123">
        <v>416.43</v>
      </c>
    </row>
    <row r="463" spans="1:8" ht="38.25" x14ac:dyDescent="0.25">
      <c r="A463" s="121" t="s">
        <v>359</v>
      </c>
      <c r="B463" s="122" t="s">
        <v>14452</v>
      </c>
      <c r="C463" s="5" t="str">
        <f t="shared" si="7"/>
        <v>UN</v>
      </c>
      <c r="D463" s="5" t="s">
        <v>2261</v>
      </c>
      <c r="E463" s="123">
        <v>436.99</v>
      </c>
      <c r="F463" s="123">
        <v>439.57</v>
      </c>
    </row>
    <row r="464" spans="1:8" ht="38.25" x14ac:dyDescent="0.25">
      <c r="A464" s="121" t="s">
        <v>360</v>
      </c>
      <c r="B464" s="122" t="s">
        <v>14453</v>
      </c>
      <c r="C464" s="5" t="str">
        <f t="shared" si="7"/>
        <v>UN</v>
      </c>
      <c r="D464" s="5" t="s">
        <v>2261</v>
      </c>
      <c r="E464" s="123">
        <v>438.71</v>
      </c>
      <c r="F464" s="123">
        <v>447.47</v>
      </c>
    </row>
    <row r="465" spans="1:6" ht="51" x14ac:dyDescent="0.25">
      <c r="A465" s="121" t="s">
        <v>361</v>
      </c>
      <c r="B465" s="122" t="s">
        <v>14454</v>
      </c>
      <c r="C465" s="5" t="str">
        <f t="shared" si="7"/>
        <v>CJ</v>
      </c>
      <c r="D465" s="5" t="s">
        <v>2261</v>
      </c>
      <c r="E465" s="123">
        <v>839.8</v>
      </c>
      <c r="F465" s="123">
        <v>845.22</v>
      </c>
    </row>
    <row r="466" spans="1:6" ht="63.75" x14ac:dyDescent="0.25">
      <c r="A466" s="121" t="s">
        <v>362</v>
      </c>
      <c r="B466" s="122" t="s">
        <v>1637</v>
      </c>
      <c r="C466" s="5" t="str">
        <f t="shared" si="7"/>
        <v>CJ</v>
      </c>
      <c r="D466" s="5" t="s">
        <v>14743</v>
      </c>
      <c r="E466" s="123">
        <v>2653.84</v>
      </c>
      <c r="F466" s="123">
        <v>2659.74</v>
      </c>
    </row>
    <row r="467" spans="1:6" ht="63.75" x14ac:dyDescent="0.25">
      <c r="A467" s="121" t="s">
        <v>363</v>
      </c>
      <c r="B467" s="122" t="s">
        <v>1638</v>
      </c>
      <c r="C467" s="5" t="str">
        <f t="shared" si="7"/>
        <v>CJ</v>
      </c>
      <c r="D467" s="5" t="s">
        <v>14743</v>
      </c>
      <c r="E467" s="123">
        <v>3810.38</v>
      </c>
      <c r="F467" s="123">
        <v>3818.72</v>
      </c>
    </row>
    <row r="468" spans="1:6" ht="63.75" x14ac:dyDescent="0.25">
      <c r="A468" s="121" t="s">
        <v>364</v>
      </c>
      <c r="B468" s="122" t="s">
        <v>1639</v>
      </c>
      <c r="C468" s="5" t="str">
        <f t="shared" si="7"/>
        <v>CJ</v>
      </c>
      <c r="D468" s="5" t="s">
        <v>14743</v>
      </c>
      <c r="E468" s="123">
        <v>675.2</v>
      </c>
      <c r="F468" s="123">
        <v>683.96</v>
      </c>
    </row>
    <row r="469" spans="1:6" ht="63.75" x14ac:dyDescent="0.25">
      <c r="A469" s="121" t="s">
        <v>365</v>
      </c>
      <c r="B469" s="122" t="s">
        <v>1640</v>
      </c>
      <c r="C469" s="5" t="str">
        <f t="shared" si="7"/>
        <v>UN</v>
      </c>
      <c r="D469" s="5" t="s">
        <v>14743</v>
      </c>
      <c r="E469" s="123">
        <v>1490.52</v>
      </c>
      <c r="F469" s="123">
        <v>1495.94</v>
      </c>
    </row>
    <row r="470" spans="1:6" ht="38.25" x14ac:dyDescent="0.25">
      <c r="A470" s="121" t="s">
        <v>366</v>
      </c>
      <c r="B470" s="122" t="s">
        <v>14455</v>
      </c>
      <c r="C470" s="5" t="str">
        <f t="shared" si="7"/>
        <v>UN</v>
      </c>
      <c r="D470" s="5" t="s">
        <v>2261</v>
      </c>
      <c r="E470" s="123">
        <v>4016.8</v>
      </c>
      <c r="F470" s="123">
        <v>4023.8</v>
      </c>
    </row>
    <row r="471" spans="1:6" ht="38.25" x14ac:dyDescent="0.25">
      <c r="A471" s="121" t="s">
        <v>367</v>
      </c>
      <c r="B471" s="122" t="s">
        <v>14456</v>
      </c>
      <c r="C471" s="5" t="str">
        <f t="shared" si="7"/>
        <v>UN</v>
      </c>
      <c r="D471" s="5" t="s">
        <v>2261</v>
      </c>
      <c r="E471" s="123">
        <v>4569.38</v>
      </c>
      <c r="F471" s="123">
        <v>4579.3100000000004</v>
      </c>
    </row>
    <row r="472" spans="1:6" ht="25.5" x14ac:dyDescent="0.25">
      <c r="A472" s="121" t="s">
        <v>368</v>
      </c>
      <c r="B472" s="122" t="s">
        <v>1641</v>
      </c>
      <c r="C472" s="5" t="str">
        <f t="shared" si="7"/>
        <v>UN</v>
      </c>
      <c r="D472" s="5" t="s">
        <v>2261</v>
      </c>
      <c r="E472" s="123">
        <v>25.52</v>
      </c>
      <c r="F472" s="123">
        <v>26.07</v>
      </c>
    </row>
    <row r="473" spans="1:6" ht="25.5" x14ac:dyDescent="0.25">
      <c r="A473" s="121" t="s">
        <v>369</v>
      </c>
      <c r="B473" s="122" t="s">
        <v>14457</v>
      </c>
      <c r="C473" s="5" t="str">
        <f t="shared" si="7"/>
        <v>UN</v>
      </c>
      <c r="D473" s="5" t="s">
        <v>2261</v>
      </c>
      <c r="E473" s="123">
        <v>17.940000000000001</v>
      </c>
      <c r="F473" s="123">
        <v>18.489999999999998</v>
      </c>
    </row>
    <row r="474" spans="1:6" ht="25.5" x14ac:dyDescent="0.25">
      <c r="A474" s="121" t="s">
        <v>370</v>
      </c>
      <c r="B474" s="122" t="s">
        <v>14458</v>
      </c>
      <c r="C474" s="5" t="str">
        <f t="shared" si="7"/>
        <v>UN</v>
      </c>
      <c r="D474" s="5" t="s">
        <v>2261</v>
      </c>
      <c r="E474" s="123">
        <v>16.399999999999999</v>
      </c>
      <c r="F474" s="123">
        <v>16.95</v>
      </c>
    </row>
    <row r="475" spans="1:6" ht="25.5" x14ac:dyDescent="0.25">
      <c r="A475" s="121" t="s">
        <v>371</v>
      </c>
      <c r="B475" s="122" t="s">
        <v>14459</v>
      </c>
      <c r="C475" s="5" t="str">
        <f t="shared" si="7"/>
        <v>UN</v>
      </c>
      <c r="D475" s="5" t="s">
        <v>2261</v>
      </c>
      <c r="E475" s="123">
        <v>17.579999999999998</v>
      </c>
      <c r="F475" s="123">
        <v>18.13</v>
      </c>
    </row>
    <row r="476" spans="1:6" ht="38.25" x14ac:dyDescent="0.25">
      <c r="A476" s="121" t="s">
        <v>372</v>
      </c>
      <c r="B476" s="122" t="s">
        <v>14460</v>
      </c>
      <c r="C476" s="5" t="str">
        <f t="shared" si="7"/>
        <v>UN</v>
      </c>
      <c r="D476" s="5" t="s">
        <v>2261</v>
      </c>
      <c r="E476" s="123">
        <v>58.01</v>
      </c>
      <c r="F476" s="123">
        <v>58.82</v>
      </c>
    </row>
    <row r="477" spans="1:6" ht="38.25" x14ac:dyDescent="0.25">
      <c r="A477" s="121" t="s">
        <v>373</v>
      </c>
      <c r="B477" s="122" t="s">
        <v>14461</v>
      </c>
      <c r="C477" s="5" t="str">
        <f t="shared" si="7"/>
        <v>UN</v>
      </c>
      <c r="D477" s="5" t="s">
        <v>2261</v>
      </c>
      <c r="E477" s="123">
        <v>67.930000000000007</v>
      </c>
      <c r="F477" s="123">
        <v>68.739999999999995</v>
      </c>
    </row>
    <row r="478" spans="1:6" ht="38.25" x14ac:dyDescent="0.25">
      <c r="A478" s="121" t="s">
        <v>374</v>
      </c>
      <c r="B478" s="122" t="s">
        <v>14462</v>
      </c>
      <c r="C478" s="5" t="str">
        <f t="shared" si="7"/>
        <v>UN</v>
      </c>
      <c r="D478" s="5" t="s">
        <v>2261</v>
      </c>
      <c r="E478" s="123">
        <v>68.12</v>
      </c>
      <c r="F478" s="123">
        <v>68.930000000000007</v>
      </c>
    </row>
    <row r="479" spans="1:6" ht="25.5" x14ac:dyDescent="0.25">
      <c r="A479" s="121" t="s">
        <v>375</v>
      </c>
      <c r="B479" s="122" t="s">
        <v>14463</v>
      </c>
      <c r="C479" s="5" t="str">
        <f t="shared" si="7"/>
        <v>UN</v>
      </c>
      <c r="D479" s="5" t="s">
        <v>2261</v>
      </c>
      <c r="E479" s="123">
        <v>16.170000000000002</v>
      </c>
      <c r="F479" s="123">
        <v>16.29</v>
      </c>
    </row>
    <row r="480" spans="1:6" ht="25.5" x14ac:dyDescent="0.25">
      <c r="A480" s="121" t="s">
        <v>376</v>
      </c>
      <c r="B480" s="122" t="s">
        <v>14464</v>
      </c>
      <c r="C480" s="5" t="str">
        <f t="shared" si="7"/>
        <v>UN</v>
      </c>
      <c r="D480" s="5" t="s">
        <v>2261</v>
      </c>
      <c r="E480" s="123">
        <v>21.37</v>
      </c>
      <c r="F480" s="123">
        <v>21.49</v>
      </c>
    </row>
    <row r="481" spans="1:6" ht="25.5" x14ac:dyDescent="0.25">
      <c r="A481" s="121" t="s">
        <v>377</v>
      </c>
      <c r="B481" s="122" t="s">
        <v>14465</v>
      </c>
      <c r="C481" s="5" t="str">
        <f t="shared" si="7"/>
        <v>UN</v>
      </c>
      <c r="D481" s="5" t="s">
        <v>2261</v>
      </c>
      <c r="E481" s="123">
        <v>39</v>
      </c>
      <c r="F481" s="123">
        <v>39.119999999999997</v>
      </c>
    </row>
    <row r="482" spans="1:6" ht="38.25" x14ac:dyDescent="0.25">
      <c r="A482" s="121" t="s">
        <v>378</v>
      </c>
      <c r="B482" s="122" t="s">
        <v>14466</v>
      </c>
      <c r="C482" s="5" t="str">
        <f t="shared" si="7"/>
        <v>UN</v>
      </c>
      <c r="D482" s="5" t="s">
        <v>2261</v>
      </c>
      <c r="E482" s="123">
        <v>35.65</v>
      </c>
      <c r="F482" s="123">
        <v>36.200000000000003</v>
      </c>
    </row>
    <row r="483" spans="1:6" ht="25.5" x14ac:dyDescent="0.25">
      <c r="A483" s="121" t="s">
        <v>379</v>
      </c>
      <c r="B483" s="122" t="s">
        <v>23020</v>
      </c>
      <c r="C483" s="5" t="str">
        <f t="shared" si="7"/>
        <v>UN</v>
      </c>
      <c r="D483" s="5" t="s">
        <v>2261</v>
      </c>
      <c r="E483" s="123">
        <v>25.07</v>
      </c>
      <c r="F483" s="123">
        <v>25.19</v>
      </c>
    </row>
    <row r="484" spans="1:6" ht="25.5" x14ac:dyDescent="0.25">
      <c r="A484" s="121" t="s">
        <v>380</v>
      </c>
      <c r="B484" s="122" t="s">
        <v>14467</v>
      </c>
      <c r="C484" s="5" t="str">
        <f t="shared" si="7"/>
        <v>UN</v>
      </c>
      <c r="D484" s="5" t="s">
        <v>2261</v>
      </c>
      <c r="E484" s="123">
        <v>34.79</v>
      </c>
      <c r="F484" s="123">
        <v>34.909999999999997</v>
      </c>
    </row>
    <row r="485" spans="1:6" ht="25.5" x14ac:dyDescent="0.25">
      <c r="A485" s="121" t="s">
        <v>381</v>
      </c>
      <c r="B485" s="122" t="s">
        <v>23021</v>
      </c>
      <c r="C485" s="5" t="str">
        <f t="shared" si="7"/>
        <v>UN</v>
      </c>
      <c r="D485" s="5" t="s">
        <v>2261</v>
      </c>
      <c r="E485" s="123">
        <v>33.82</v>
      </c>
      <c r="F485" s="123">
        <v>33.94</v>
      </c>
    </row>
    <row r="486" spans="1:6" ht="25.5" x14ac:dyDescent="0.25">
      <c r="A486" s="121" t="s">
        <v>382</v>
      </c>
      <c r="B486" s="122" t="s">
        <v>14468</v>
      </c>
      <c r="C486" s="5" t="str">
        <f t="shared" si="7"/>
        <v>UN</v>
      </c>
      <c r="D486" s="5" t="s">
        <v>2261</v>
      </c>
      <c r="E486" s="123">
        <v>40.39</v>
      </c>
      <c r="F486" s="123">
        <v>40.51</v>
      </c>
    </row>
    <row r="487" spans="1:6" ht="25.5" x14ac:dyDescent="0.25">
      <c r="A487" s="121" t="s">
        <v>383</v>
      </c>
      <c r="B487" s="122" t="s">
        <v>14469</v>
      </c>
      <c r="C487" s="5" t="str">
        <f t="shared" si="7"/>
        <v>UN</v>
      </c>
      <c r="D487" s="5" t="s">
        <v>2261</v>
      </c>
      <c r="E487" s="123">
        <v>55.1</v>
      </c>
      <c r="F487" s="123">
        <v>55.22</v>
      </c>
    </row>
    <row r="488" spans="1:6" ht="25.5" x14ac:dyDescent="0.25">
      <c r="A488" s="121" t="s">
        <v>384</v>
      </c>
      <c r="B488" s="122" t="s">
        <v>1642</v>
      </c>
      <c r="C488" s="5" t="str">
        <f t="shared" si="7"/>
        <v>UN</v>
      </c>
      <c r="D488" s="5" t="s">
        <v>2261</v>
      </c>
      <c r="E488" s="123">
        <v>12.36</v>
      </c>
      <c r="F488" s="123">
        <v>12.62</v>
      </c>
    </row>
    <row r="489" spans="1:6" x14ac:dyDescent="0.25">
      <c r="A489" s="121" t="s">
        <v>385</v>
      </c>
      <c r="B489" s="122" t="s">
        <v>1643</v>
      </c>
      <c r="C489" s="5" t="str">
        <f t="shared" si="7"/>
        <v>UN</v>
      </c>
      <c r="D489" s="5" t="s">
        <v>2261</v>
      </c>
      <c r="E489" s="123">
        <v>71.87</v>
      </c>
      <c r="F489" s="123">
        <v>74.16</v>
      </c>
    </row>
    <row r="490" spans="1:6" ht="38.25" x14ac:dyDescent="0.25">
      <c r="A490" s="121" t="s">
        <v>386</v>
      </c>
      <c r="B490" s="122" t="s">
        <v>14470</v>
      </c>
      <c r="C490" s="5" t="str">
        <f t="shared" si="7"/>
        <v>UN</v>
      </c>
      <c r="D490" s="5" t="s">
        <v>2261</v>
      </c>
      <c r="E490" s="123">
        <v>73.61</v>
      </c>
      <c r="F490" s="123">
        <v>75.900000000000006</v>
      </c>
    </row>
    <row r="491" spans="1:6" ht="25.5" x14ac:dyDescent="0.25">
      <c r="A491" s="121" t="s">
        <v>387</v>
      </c>
      <c r="B491" s="122" t="s">
        <v>14471</v>
      </c>
      <c r="C491" s="5" t="str">
        <f t="shared" si="7"/>
        <v>UN</v>
      </c>
      <c r="D491" s="5" t="s">
        <v>2261</v>
      </c>
      <c r="E491" s="123">
        <v>71.87</v>
      </c>
      <c r="F491" s="123">
        <v>74.16</v>
      </c>
    </row>
    <row r="492" spans="1:6" ht="25.5" x14ac:dyDescent="0.25">
      <c r="A492" s="121" t="s">
        <v>388</v>
      </c>
      <c r="B492" s="122" t="s">
        <v>14472</v>
      </c>
      <c r="C492" s="5" t="str">
        <f t="shared" si="7"/>
        <v>UN</v>
      </c>
      <c r="D492" s="5" t="s">
        <v>2261</v>
      </c>
      <c r="E492" s="123">
        <v>73.61</v>
      </c>
      <c r="F492" s="123">
        <v>75.900000000000006</v>
      </c>
    </row>
    <row r="493" spans="1:6" x14ac:dyDescent="0.25">
      <c r="A493" s="121" t="s">
        <v>389</v>
      </c>
      <c r="B493" s="122" t="s">
        <v>1644</v>
      </c>
      <c r="C493" s="5" t="str">
        <f t="shared" si="7"/>
        <v>UN</v>
      </c>
      <c r="D493" s="5" t="s">
        <v>2261</v>
      </c>
      <c r="E493" s="123">
        <v>108.53</v>
      </c>
      <c r="F493" s="123">
        <v>109.38</v>
      </c>
    </row>
    <row r="494" spans="1:6" ht="38.25" x14ac:dyDescent="0.25">
      <c r="A494" s="121" t="s">
        <v>390</v>
      </c>
      <c r="B494" s="122" t="s">
        <v>23022</v>
      </c>
      <c r="C494" s="5" t="str">
        <f t="shared" si="7"/>
        <v>UN</v>
      </c>
      <c r="D494" s="5" t="s">
        <v>2261</v>
      </c>
      <c r="E494" s="123">
        <v>219.2</v>
      </c>
      <c r="F494" s="123">
        <v>220.05</v>
      </c>
    </row>
    <row r="495" spans="1:6" ht="38.25" x14ac:dyDescent="0.25">
      <c r="A495" s="121" t="s">
        <v>391</v>
      </c>
      <c r="B495" s="122" t="s">
        <v>14473</v>
      </c>
      <c r="C495" s="5" t="str">
        <f t="shared" si="7"/>
        <v>UN</v>
      </c>
      <c r="D495" s="5" t="s">
        <v>2261</v>
      </c>
      <c r="E495" s="123">
        <v>343.58</v>
      </c>
      <c r="F495" s="123">
        <v>344.43</v>
      </c>
    </row>
    <row r="496" spans="1:6" ht="38.25" x14ac:dyDescent="0.25">
      <c r="A496" s="121" t="s">
        <v>392</v>
      </c>
      <c r="B496" s="122" t="s">
        <v>1645</v>
      </c>
      <c r="C496" s="5" t="str">
        <f t="shared" si="7"/>
        <v>UN</v>
      </c>
      <c r="D496" s="5" t="s">
        <v>2261</v>
      </c>
      <c r="E496" s="123">
        <v>191.7</v>
      </c>
      <c r="F496" s="123">
        <v>192.55</v>
      </c>
    </row>
    <row r="497" spans="1:6" x14ac:dyDescent="0.25">
      <c r="A497" s="119"/>
      <c r="B497" s="120"/>
      <c r="C497" s="5" t="str">
        <f t="shared" si="7"/>
        <v/>
      </c>
      <c r="D497" s="5" t="s">
        <v>2261</v>
      </c>
      <c r="E497" s="130"/>
      <c r="F497" s="130"/>
    </row>
    <row r="498" spans="1:6" x14ac:dyDescent="0.25">
      <c r="A498" s="119"/>
      <c r="B498" s="120" t="s">
        <v>13904</v>
      </c>
      <c r="C498" s="5" t="str">
        <f t="shared" si="7"/>
        <v>AS</v>
      </c>
      <c r="D498" s="5"/>
      <c r="E498" s="130"/>
      <c r="F498" s="130"/>
    </row>
    <row r="499" spans="1:6" ht="38.25" x14ac:dyDescent="0.25">
      <c r="A499" s="121" t="s">
        <v>393</v>
      </c>
      <c r="B499" s="122" t="s">
        <v>1646</v>
      </c>
      <c r="C499" s="5" t="str">
        <f t="shared" si="7"/>
        <v>UN</v>
      </c>
      <c r="D499" s="5"/>
      <c r="E499" s="123">
        <v>22.58</v>
      </c>
      <c r="F499" s="123">
        <v>23.89</v>
      </c>
    </row>
    <row r="500" spans="1:6" ht="38.25" x14ac:dyDescent="0.25">
      <c r="A500" s="121" t="s">
        <v>394</v>
      </c>
      <c r="B500" s="122" t="s">
        <v>1647</v>
      </c>
      <c r="C500" s="5" t="str">
        <f t="shared" si="7"/>
        <v>UN</v>
      </c>
      <c r="D500" s="5" t="s">
        <v>2261</v>
      </c>
      <c r="E500" s="123">
        <v>35.78</v>
      </c>
      <c r="F500" s="123">
        <v>37.81</v>
      </c>
    </row>
    <row r="501" spans="1:6" ht="38.25" x14ac:dyDescent="0.25">
      <c r="A501" s="121" t="s">
        <v>395</v>
      </c>
      <c r="B501" s="122" t="s">
        <v>1648</v>
      </c>
      <c r="C501" s="5" t="str">
        <f t="shared" si="7"/>
        <v>UN</v>
      </c>
      <c r="D501" s="5" t="s">
        <v>2261</v>
      </c>
      <c r="E501" s="123">
        <v>48.97</v>
      </c>
      <c r="F501" s="123">
        <v>51.73</v>
      </c>
    </row>
    <row r="502" spans="1:6" ht="38.25" x14ac:dyDescent="0.25">
      <c r="A502" s="121" t="s">
        <v>396</v>
      </c>
      <c r="B502" s="122" t="s">
        <v>23023</v>
      </c>
      <c r="C502" s="5" t="str">
        <f t="shared" si="7"/>
        <v>UN</v>
      </c>
      <c r="D502" s="5" t="s">
        <v>2261</v>
      </c>
      <c r="E502" s="123">
        <v>27.89</v>
      </c>
      <c r="F502" s="123">
        <v>29.56</v>
      </c>
    </row>
    <row r="503" spans="1:6" ht="38.25" x14ac:dyDescent="0.25">
      <c r="A503" s="121" t="s">
        <v>397</v>
      </c>
      <c r="B503" s="122" t="s">
        <v>14474</v>
      </c>
      <c r="C503" s="5" t="str">
        <f t="shared" si="7"/>
        <v>UN</v>
      </c>
      <c r="D503" s="5" t="s">
        <v>2261</v>
      </c>
      <c r="E503" s="123">
        <v>79.27</v>
      </c>
      <c r="F503" s="123">
        <v>81.31</v>
      </c>
    </row>
    <row r="504" spans="1:6" ht="51" x14ac:dyDescent="0.25">
      <c r="A504" s="121" t="s">
        <v>398</v>
      </c>
      <c r="B504" s="122" t="s">
        <v>1649</v>
      </c>
      <c r="C504" s="5" t="str">
        <f t="shared" si="7"/>
        <v>UN</v>
      </c>
      <c r="D504" s="5" t="s">
        <v>2261</v>
      </c>
      <c r="E504" s="123">
        <v>41.04</v>
      </c>
      <c r="F504" s="123">
        <v>43.43</v>
      </c>
    </row>
    <row r="505" spans="1:6" ht="38.25" x14ac:dyDescent="0.25">
      <c r="A505" s="121" t="s">
        <v>399</v>
      </c>
      <c r="B505" s="122" t="s">
        <v>1650</v>
      </c>
      <c r="C505" s="5" t="str">
        <f t="shared" si="7"/>
        <v>UN</v>
      </c>
      <c r="D505" s="5" t="s">
        <v>2261</v>
      </c>
      <c r="E505" s="123">
        <v>46.34</v>
      </c>
      <c r="F505" s="123">
        <v>49.1</v>
      </c>
    </row>
    <row r="506" spans="1:6" ht="51" x14ac:dyDescent="0.25">
      <c r="A506" s="121" t="s">
        <v>400</v>
      </c>
      <c r="B506" s="122" t="s">
        <v>1651</v>
      </c>
      <c r="C506" s="5" t="str">
        <f t="shared" si="7"/>
        <v>UN</v>
      </c>
      <c r="D506" s="5" t="s">
        <v>2261</v>
      </c>
      <c r="E506" s="123">
        <v>54.24</v>
      </c>
      <c r="F506" s="123">
        <v>57.35</v>
      </c>
    </row>
    <row r="507" spans="1:6" ht="38.25" x14ac:dyDescent="0.25">
      <c r="A507" s="121" t="s">
        <v>401</v>
      </c>
      <c r="B507" s="122" t="s">
        <v>23024</v>
      </c>
      <c r="C507" s="5" t="str">
        <f t="shared" si="7"/>
        <v>UN</v>
      </c>
      <c r="D507" s="5" t="s">
        <v>2261</v>
      </c>
      <c r="E507" s="123">
        <v>39.93</v>
      </c>
      <c r="F507" s="123">
        <v>42.32</v>
      </c>
    </row>
    <row r="508" spans="1:6" ht="38.25" x14ac:dyDescent="0.25">
      <c r="A508" s="121" t="s">
        <v>402</v>
      </c>
      <c r="B508" s="122" t="s">
        <v>14475</v>
      </c>
      <c r="C508" s="5" t="str">
        <f t="shared" si="7"/>
        <v>UN</v>
      </c>
      <c r="D508" s="5" t="s">
        <v>2261</v>
      </c>
      <c r="E508" s="123">
        <v>21.5</v>
      </c>
      <c r="F508" s="123">
        <v>22.81</v>
      </c>
    </row>
    <row r="509" spans="1:6" ht="38.25" x14ac:dyDescent="0.25">
      <c r="A509" s="121" t="s">
        <v>403</v>
      </c>
      <c r="B509" s="122" t="s">
        <v>23025</v>
      </c>
      <c r="C509" s="5" t="str">
        <f t="shared" si="7"/>
        <v>UN</v>
      </c>
      <c r="D509" s="5" t="s">
        <v>2261</v>
      </c>
      <c r="E509" s="123">
        <v>45.23</v>
      </c>
      <c r="F509" s="123">
        <v>47.99</v>
      </c>
    </row>
    <row r="510" spans="1:6" ht="38.25" x14ac:dyDescent="0.25">
      <c r="A510" s="121" t="s">
        <v>404</v>
      </c>
      <c r="B510" s="122" t="s">
        <v>23026</v>
      </c>
      <c r="C510" s="5" t="str">
        <f t="shared" si="7"/>
        <v>UN</v>
      </c>
      <c r="D510" s="5" t="s">
        <v>2261</v>
      </c>
      <c r="E510" s="123">
        <v>63.69</v>
      </c>
      <c r="F510" s="123">
        <v>67.52</v>
      </c>
    </row>
    <row r="511" spans="1:6" ht="38.25" x14ac:dyDescent="0.25">
      <c r="A511" s="121" t="s">
        <v>405</v>
      </c>
      <c r="B511" s="122" t="s">
        <v>23027</v>
      </c>
      <c r="C511" s="5" t="str">
        <f t="shared" si="7"/>
        <v>UN</v>
      </c>
      <c r="D511" s="5" t="s">
        <v>2261</v>
      </c>
      <c r="E511" s="123">
        <v>53.13</v>
      </c>
      <c r="F511" s="123">
        <v>56.24</v>
      </c>
    </row>
    <row r="512" spans="1:6" ht="51" x14ac:dyDescent="0.25">
      <c r="A512" s="121" t="s">
        <v>406</v>
      </c>
      <c r="B512" s="122" t="s">
        <v>23028</v>
      </c>
      <c r="C512" s="5" t="str">
        <f t="shared" si="7"/>
        <v>UN</v>
      </c>
      <c r="D512" s="5" t="s">
        <v>2261</v>
      </c>
      <c r="E512" s="123">
        <v>58.43</v>
      </c>
      <c r="F512" s="123">
        <v>61.9</v>
      </c>
    </row>
    <row r="513" spans="1:8" ht="38.25" x14ac:dyDescent="0.25">
      <c r="A513" s="121" t="s">
        <v>23029</v>
      </c>
      <c r="B513" s="122" t="s">
        <v>23030</v>
      </c>
      <c r="C513" s="5" t="str">
        <f t="shared" si="7"/>
        <v>UN</v>
      </c>
      <c r="D513" s="5" t="s">
        <v>2261</v>
      </c>
      <c r="E513" s="123">
        <v>51.14</v>
      </c>
      <c r="F513" s="123">
        <v>54.53</v>
      </c>
    </row>
    <row r="514" spans="1:8" ht="38.25" x14ac:dyDescent="0.25">
      <c r="A514" s="121" t="s">
        <v>407</v>
      </c>
      <c r="B514" s="122" t="s">
        <v>1652</v>
      </c>
      <c r="C514" s="5" t="str">
        <f t="shared" si="7"/>
        <v>UN</v>
      </c>
      <c r="D514" s="5" t="s">
        <v>2261</v>
      </c>
      <c r="E514" s="123">
        <v>34.19</v>
      </c>
      <c r="F514" s="123">
        <v>36.68</v>
      </c>
    </row>
    <row r="515" spans="1:8" ht="38.25" x14ac:dyDescent="0.25">
      <c r="A515" s="121" t="s">
        <v>408</v>
      </c>
      <c r="B515" s="122" t="s">
        <v>1653</v>
      </c>
      <c r="C515" s="5" t="str">
        <f t="shared" si="7"/>
        <v>UN</v>
      </c>
      <c r="D515" s="5" t="s">
        <v>2261</v>
      </c>
      <c r="E515" s="123">
        <v>26.78</v>
      </c>
      <c r="F515" s="123">
        <v>28.45</v>
      </c>
    </row>
    <row r="516" spans="1:8" ht="38.25" x14ac:dyDescent="0.25">
      <c r="A516" s="121" t="s">
        <v>409</v>
      </c>
      <c r="B516" s="122" t="s">
        <v>1654</v>
      </c>
      <c r="C516" s="5" t="str">
        <f t="shared" si="7"/>
        <v>UN</v>
      </c>
      <c r="D516" s="5" t="s">
        <v>2261</v>
      </c>
      <c r="E516" s="123">
        <v>23.89</v>
      </c>
      <c r="F516" s="123">
        <v>25.25</v>
      </c>
    </row>
    <row r="517" spans="1:8" ht="38.25" x14ac:dyDescent="0.25">
      <c r="A517" s="121" t="s">
        <v>410</v>
      </c>
      <c r="B517" s="122" t="s">
        <v>1655</v>
      </c>
      <c r="C517" s="5" t="str">
        <f t="shared" ref="C517:C580" si="8">RIGHT(B517,2)</f>
        <v>UN</v>
      </c>
      <c r="D517" s="5" t="s">
        <v>2261</v>
      </c>
      <c r="E517" s="123">
        <v>28.91</v>
      </c>
      <c r="F517" s="123">
        <v>30.58</v>
      </c>
    </row>
    <row r="518" spans="1:8" ht="38.25" x14ac:dyDescent="0.25">
      <c r="A518" s="121" t="s">
        <v>411</v>
      </c>
      <c r="B518" s="122" t="s">
        <v>1656</v>
      </c>
      <c r="C518" s="5" t="str">
        <f t="shared" si="8"/>
        <v>UN</v>
      </c>
      <c r="D518" s="5" t="s">
        <v>2261</v>
      </c>
      <c r="E518" s="123">
        <v>44.12</v>
      </c>
      <c r="F518" s="123">
        <v>46.88</v>
      </c>
    </row>
    <row r="519" spans="1:8" ht="38.25" x14ac:dyDescent="0.25">
      <c r="A519" s="121" t="s">
        <v>412</v>
      </c>
      <c r="B519" s="122" t="s">
        <v>1657</v>
      </c>
      <c r="C519" s="5" t="str">
        <f t="shared" si="8"/>
        <v>UN</v>
      </c>
      <c r="D519" s="5" t="s">
        <v>2261</v>
      </c>
      <c r="E519" s="123">
        <v>38.369999999999997</v>
      </c>
      <c r="F519" s="123">
        <v>40.479999999999997</v>
      </c>
    </row>
    <row r="520" spans="1:8" ht="38.25" x14ac:dyDescent="0.25">
      <c r="A520" s="121" t="s">
        <v>23031</v>
      </c>
      <c r="B520" s="122" t="s">
        <v>23032</v>
      </c>
      <c r="C520" s="5" t="str">
        <f t="shared" si="8"/>
        <v>UN</v>
      </c>
      <c r="D520" s="5" t="s">
        <v>2261</v>
      </c>
      <c r="E520" s="123">
        <v>52.45</v>
      </c>
      <c r="F520" s="123">
        <v>55.89</v>
      </c>
    </row>
    <row r="521" spans="1:8" ht="38.25" x14ac:dyDescent="0.25">
      <c r="A521" s="121" t="s">
        <v>23033</v>
      </c>
      <c r="B521" s="122" t="s">
        <v>23034</v>
      </c>
      <c r="C521" s="5" t="str">
        <f t="shared" si="8"/>
        <v>UN</v>
      </c>
      <c r="D521" s="5" t="s">
        <v>2261</v>
      </c>
      <c r="E521" s="123">
        <v>66.930000000000007</v>
      </c>
      <c r="F521" s="123">
        <v>71.12</v>
      </c>
    </row>
    <row r="522" spans="1:8" ht="38.25" x14ac:dyDescent="0.25">
      <c r="A522" s="121" t="s">
        <v>23035</v>
      </c>
      <c r="B522" s="122" t="s">
        <v>23036</v>
      </c>
      <c r="C522" s="5" t="str">
        <f t="shared" si="8"/>
        <v>UN</v>
      </c>
      <c r="D522" s="5" t="s">
        <v>2261</v>
      </c>
      <c r="E522" s="123">
        <v>57.22</v>
      </c>
      <c r="F522" s="123">
        <v>59.62</v>
      </c>
    </row>
    <row r="523" spans="1:8" ht="38.25" x14ac:dyDescent="0.25">
      <c r="A523" s="121" t="s">
        <v>23037</v>
      </c>
      <c r="B523" s="122" t="s">
        <v>23038</v>
      </c>
      <c r="C523" s="5" t="str">
        <f t="shared" si="8"/>
        <v>UN</v>
      </c>
      <c r="D523" s="5" t="s">
        <v>2261</v>
      </c>
      <c r="E523" s="123">
        <v>35.99</v>
      </c>
      <c r="F523" s="123">
        <v>37.119999999999997</v>
      </c>
    </row>
    <row r="524" spans="1:8" ht="38.25" x14ac:dyDescent="0.25">
      <c r="A524" s="121" t="s">
        <v>413</v>
      </c>
      <c r="B524" s="122" t="s">
        <v>23039</v>
      </c>
      <c r="C524" s="5" t="str">
        <f t="shared" si="8"/>
        <v>UN</v>
      </c>
      <c r="D524" s="5" t="s">
        <v>2261</v>
      </c>
      <c r="E524" s="123">
        <v>50.21</v>
      </c>
      <c r="F524" s="123">
        <v>51.34</v>
      </c>
    </row>
    <row r="525" spans="1:8" ht="45" x14ac:dyDescent="0.25">
      <c r="A525" s="121" t="s">
        <v>414</v>
      </c>
      <c r="B525" s="122" t="s">
        <v>1659</v>
      </c>
      <c r="C525" s="5" t="str">
        <f t="shared" si="8"/>
        <v>UN</v>
      </c>
      <c r="D525" s="5" t="s">
        <v>2261</v>
      </c>
      <c r="E525" s="123">
        <v>27.85</v>
      </c>
      <c r="F525" s="123">
        <v>28.76</v>
      </c>
      <c r="H525" s="104" t="s">
        <v>2279</v>
      </c>
    </row>
    <row r="526" spans="1:8" ht="25.5" x14ac:dyDescent="0.25">
      <c r="A526" s="121" t="s">
        <v>415</v>
      </c>
      <c r="B526" s="122" t="s">
        <v>1660</v>
      </c>
      <c r="C526" s="5" t="str">
        <f t="shared" si="8"/>
        <v>UN</v>
      </c>
      <c r="D526" s="5" t="s">
        <v>2261</v>
      </c>
      <c r="E526" s="123">
        <v>4.09</v>
      </c>
      <c r="F526" s="123">
        <v>4.2699999999999996</v>
      </c>
    </row>
    <row r="527" spans="1:8" ht="25.5" x14ac:dyDescent="0.25">
      <c r="A527" s="121" t="s">
        <v>416</v>
      </c>
      <c r="B527" s="122" t="s">
        <v>1661</v>
      </c>
      <c r="C527" s="5" t="str">
        <f t="shared" si="8"/>
        <v>UN</v>
      </c>
      <c r="D527" s="5" t="s">
        <v>2261</v>
      </c>
      <c r="E527" s="123">
        <v>6.73</v>
      </c>
      <c r="F527" s="123">
        <v>6.91</v>
      </c>
    </row>
    <row r="528" spans="1:8" ht="38.25" x14ac:dyDescent="0.25">
      <c r="A528" s="121" t="s">
        <v>417</v>
      </c>
      <c r="B528" s="122" t="s">
        <v>1662</v>
      </c>
      <c r="C528" s="5" t="str">
        <f t="shared" si="8"/>
        <v>UN</v>
      </c>
      <c r="D528" s="5" t="s">
        <v>2261</v>
      </c>
      <c r="E528" s="123">
        <v>7.1</v>
      </c>
      <c r="F528" s="123">
        <v>7.28</v>
      </c>
    </row>
    <row r="529" spans="1:6" x14ac:dyDescent="0.25">
      <c r="A529" s="121" t="s">
        <v>418</v>
      </c>
      <c r="B529" s="122" t="s">
        <v>1663</v>
      </c>
      <c r="C529" s="5" t="str">
        <f t="shared" si="8"/>
        <v>UN</v>
      </c>
      <c r="D529" s="5" t="s">
        <v>2261</v>
      </c>
      <c r="E529" s="123">
        <v>6.73</v>
      </c>
      <c r="F529" s="123">
        <v>6.91</v>
      </c>
    </row>
    <row r="530" spans="1:6" x14ac:dyDescent="0.25">
      <c r="A530" s="121" t="s">
        <v>419</v>
      </c>
      <c r="B530" s="122" t="s">
        <v>1664</v>
      </c>
      <c r="C530" s="5" t="str">
        <f t="shared" si="8"/>
        <v>UN</v>
      </c>
      <c r="D530" s="5" t="s">
        <v>2261</v>
      </c>
      <c r="E530" s="123">
        <v>4.09</v>
      </c>
      <c r="F530" s="123">
        <v>4.2699999999999996</v>
      </c>
    </row>
    <row r="531" spans="1:6" x14ac:dyDescent="0.25">
      <c r="A531" s="121" t="s">
        <v>420</v>
      </c>
      <c r="B531" s="122" t="s">
        <v>1665</v>
      </c>
      <c r="C531" s="5" t="str">
        <f t="shared" si="8"/>
        <v>UN</v>
      </c>
      <c r="D531" s="5"/>
      <c r="E531" s="123">
        <v>7.1</v>
      </c>
      <c r="F531" s="123">
        <v>7.28</v>
      </c>
    </row>
    <row r="532" spans="1:6" ht="25.5" x14ac:dyDescent="0.25">
      <c r="A532" s="121" t="s">
        <v>421</v>
      </c>
      <c r="B532" s="122" t="s">
        <v>1666</v>
      </c>
      <c r="C532" s="5" t="str">
        <f t="shared" si="8"/>
        <v>UN</v>
      </c>
      <c r="D532" s="5"/>
      <c r="E532" s="123">
        <v>121.43</v>
      </c>
      <c r="F532" s="123">
        <v>122.69</v>
      </c>
    </row>
    <row r="533" spans="1:6" ht="25.5" x14ac:dyDescent="0.25">
      <c r="A533" s="121" t="s">
        <v>422</v>
      </c>
      <c r="B533" s="122" t="s">
        <v>1667</v>
      </c>
      <c r="C533" s="5" t="str">
        <f t="shared" si="8"/>
        <v>UN</v>
      </c>
      <c r="D533" s="5" t="s">
        <v>2262</v>
      </c>
      <c r="E533" s="123">
        <v>111.43</v>
      </c>
      <c r="F533" s="123">
        <v>112.69</v>
      </c>
    </row>
    <row r="534" spans="1:6" ht="25.5" x14ac:dyDescent="0.25">
      <c r="A534" s="121" t="s">
        <v>423</v>
      </c>
      <c r="B534" s="122" t="s">
        <v>1668</v>
      </c>
      <c r="C534" s="5" t="str">
        <f t="shared" si="8"/>
        <v>UN</v>
      </c>
      <c r="D534" s="5" t="s">
        <v>2262</v>
      </c>
      <c r="E534" s="123">
        <v>81.430000000000007</v>
      </c>
      <c r="F534" s="123">
        <v>82.69</v>
      </c>
    </row>
    <row r="535" spans="1:6" x14ac:dyDescent="0.25">
      <c r="A535" s="119"/>
      <c r="B535" s="120"/>
      <c r="C535" s="5" t="str">
        <f t="shared" si="8"/>
        <v/>
      </c>
      <c r="D535" s="5" t="s">
        <v>2262</v>
      </c>
      <c r="E535" s="130"/>
      <c r="F535" s="130"/>
    </row>
    <row r="536" spans="1:6" x14ac:dyDescent="0.25">
      <c r="A536" s="119"/>
      <c r="B536" s="120" t="s">
        <v>14476</v>
      </c>
      <c r="C536" s="5" t="str">
        <f t="shared" si="8"/>
        <v>RE</v>
      </c>
      <c r="D536" s="5" t="s">
        <v>2262</v>
      </c>
      <c r="E536" s="130"/>
      <c r="F536" s="130"/>
    </row>
    <row r="537" spans="1:6" ht="25.5" x14ac:dyDescent="0.25">
      <c r="A537" s="121" t="s">
        <v>424</v>
      </c>
      <c r="B537" s="122" t="s">
        <v>1669</v>
      </c>
      <c r="C537" s="5" t="str">
        <f t="shared" si="8"/>
        <v>/M</v>
      </c>
      <c r="D537" s="5" t="s">
        <v>2262</v>
      </c>
      <c r="E537" s="123">
        <v>3.84</v>
      </c>
      <c r="F537" s="123">
        <v>3.96</v>
      </c>
    </row>
    <row r="538" spans="1:6" x14ac:dyDescent="0.25">
      <c r="A538" s="121" t="s">
        <v>425</v>
      </c>
      <c r="B538" s="122" t="s">
        <v>1670</v>
      </c>
      <c r="C538" s="5" t="str">
        <f t="shared" si="8"/>
        <v>/M</v>
      </c>
      <c r="D538" s="5" t="s">
        <v>2262</v>
      </c>
      <c r="E538" s="123">
        <v>6.07</v>
      </c>
      <c r="F538" s="123">
        <v>6.24</v>
      </c>
    </row>
    <row r="539" spans="1:6" x14ac:dyDescent="0.25">
      <c r="A539" s="121" t="s">
        <v>426</v>
      </c>
      <c r="B539" s="122" t="s">
        <v>1671</v>
      </c>
      <c r="C539" s="5" t="str">
        <f t="shared" si="8"/>
        <v>/M</v>
      </c>
      <c r="D539" s="5" t="s">
        <v>2262</v>
      </c>
      <c r="E539" s="123">
        <v>8.25</v>
      </c>
      <c r="F539" s="123">
        <v>8.48</v>
      </c>
    </row>
    <row r="540" spans="1:6" x14ac:dyDescent="0.25">
      <c r="A540" s="121" t="s">
        <v>427</v>
      </c>
      <c r="B540" s="122" t="s">
        <v>1672</v>
      </c>
      <c r="C540" s="5" t="str">
        <f t="shared" si="8"/>
        <v>/M</v>
      </c>
      <c r="D540" s="5" t="s">
        <v>2262</v>
      </c>
      <c r="E540" s="123">
        <v>13.14</v>
      </c>
      <c r="F540" s="123">
        <v>13.47</v>
      </c>
    </row>
    <row r="541" spans="1:6" ht="38.25" x14ac:dyDescent="0.25">
      <c r="A541" s="121" t="s">
        <v>428</v>
      </c>
      <c r="B541" s="122" t="s">
        <v>14477</v>
      </c>
      <c r="C541" s="5" t="str">
        <f t="shared" si="8"/>
        <v>/M</v>
      </c>
      <c r="D541" s="5" t="s">
        <v>2262</v>
      </c>
      <c r="E541" s="123">
        <v>3.72</v>
      </c>
      <c r="F541" s="123">
        <v>3.84</v>
      </c>
    </row>
    <row r="542" spans="1:6" ht="38.25" x14ac:dyDescent="0.25">
      <c r="A542" s="121" t="s">
        <v>429</v>
      </c>
      <c r="B542" s="122" t="s">
        <v>14478</v>
      </c>
      <c r="C542" s="5" t="str">
        <f t="shared" si="8"/>
        <v>/M</v>
      </c>
      <c r="D542" s="5" t="s">
        <v>2262</v>
      </c>
      <c r="E542" s="123">
        <v>6.11</v>
      </c>
      <c r="F542" s="123">
        <v>6.28</v>
      </c>
    </row>
    <row r="543" spans="1:6" ht="38.25" x14ac:dyDescent="0.25">
      <c r="A543" s="121" t="s">
        <v>430</v>
      </c>
      <c r="B543" s="122" t="s">
        <v>14479</v>
      </c>
      <c r="C543" s="5" t="str">
        <f t="shared" si="8"/>
        <v>/M</v>
      </c>
      <c r="D543" s="5" t="s">
        <v>2262</v>
      </c>
      <c r="E543" s="123">
        <v>8.3699999999999992</v>
      </c>
      <c r="F543" s="123">
        <v>8.6</v>
      </c>
    </row>
    <row r="544" spans="1:6" ht="38.25" x14ac:dyDescent="0.25">
      <c r="A544" s="121" t="s">
        <v>431</v>
      </c>
      <c r="B544" s="122" t="s">
        <v>14480</v>
      </c>
      <c r="C544" s="5" t="str">
        <f t="shared" si="8"/>
        <v>/M</v>
      </c>
      <c r="D544" s="5" t="s">
        <v>2262</v>
      </c>
      <c r="E544" s="123">
        <v>13.85</v>
      </c>
      <c r="F544" s="123">
        <v>14.18</v>
      </c>
    </row>
    <row r="545" spans="1:8" ht="38.25" x14ac:dyDescent="0.25">
      <c r="A545" s="121" t="s">
        <v>432</v>
      </c>
      <c r="B545" s="122" t="s">
        <v>14481</v>
      </c>
      <c r="C545" s="5" t="str">
        <f t="shared" si="8"/>
        <v>/M</v>
      </c>
      <c r="D545" s="5" t="s">
        <v>2262</v>
      </c>
      <c r="E545" s="123">
        <v>21.2</v>
      </c>
      <c r="F545" s="123">
        <v>21.71</v>
      </c>
    </row>
    <row r="546" spans="1:8" ht="63.75" x14ac:dyDescent="0.25">
      <c r="A546" s="121" t="s">
        <v>433</v>
      </c>
      <c r="B546" s="122" t="s">
        <v>1673</v>
      </c>
      <c r="C546" s="5" t="str">
        <f t="shared" si="8"/>
        <v>/M</v>
      </c>
      <c r="D546" s="5" t="s">
        <v>2262</v>
      </c>
      <c r="E546" s="123">
        <v>3.68</v>
      </c>
      <c r="F546" s="123">
        <v>3.8</v>
      </c>
    </row>
    <row r="547" spans="1:8" ht="63.75" x14ac:dyDescent="0.25">
      <c r="A547" s="121" t="s">
        <v>434</v>
      </c>
      <c r="B547" s="122" t="s">
        <v>1674</v>
      </c>
      <c r="C547" s="5" t="str">
        <f t="shared" si="8"/>
        <v>/M</v>
      </c>
      <c r="D547" s="5" t="s">
        <v>2262</v>
      </c>
      <c r="E547" s="123">
        <v>6.69</v>
      </c>
      <c r="F547" s="123">
        <v>6.86</v>
      </c>
    </row>
    <row r="548" spans="1:8" ht="75" x14ac:dyDescent="0.25">
      <c r="A548" s="121" t="s">
        <v>435</v>
      </c>
      <c r="B548" s="122" t="s">
        <v>1675</v>
      </c>
      <c r="C548" s="5" t="str">
        <f t="shared" si="8"/>
        <v>/M</v>
      </c>
      <c r="D548" s="5" t="s">
        <v>2262</v>
      </c>
      <c r="E548" s="123">
        <v>11.21</v>
      </c>
      <c r="F548" s="123">
        <v>11.44</v>
      </c>
      <c r="H548" s="104" t="s">
        <v>2280</v>
      </c>
    </row>
    <row r="549" spans="1:8" ht="63.75" x14ac:dyDescent="0.25">
      <c r="A549" s="121" t="s">
        <v>436</v>
      </c>
      <c r="B549" s="122" t="s">
        <v>1676</v>
      </c>
      <c r="C549" s="5" t="str">
        <f t="shared" si="8"/>
        <v>/M</v>
      </c>
      <c r="D549" s="5" t="s">
        <v>2262</v>
      </c>
      <c r="E549" s="123">
        <v>15.54</v>
      </c>
      <c r="F549" s="123">
        <v>15.87</v>
      </c>
    </row>
    <row r="550" spans="1:8" ht="63.75" x14ac:dyDescent="0.25">
      <c r="A550" s="121" t="s">
        <v>437</v>
      </c>
      <c r="B550" s="122" t="s">
        <v>1677</v>
      </c>
      <c r="C550" s="5" t="str">
        <f t="shared" si="8"/>
        <v>/M</v>
      </c>
      <c r="D550" s="5" t="s">
        <v>2262</v>
      </c>
      <c r="E550" s="123">
        <v>19.27</v>
      </c>
      <c r="F550" s="123">
        <v>19.78</v>
      </c>
    </row>
    <row r="551" spans="1:8" ht="63.75" x14ac:dyDescent="0.25">
      <c r="A551" s="121" t="s">
        <v>438</v>
      </c>
      <c r="B551" s="122" t="s">
        <v>1678</v>
      </c>
      <c r="C551" s="5" t="str">
        <f t="shared" si="8"/>
        <v>/M</v>
      </c>
      <c r="D551" s="5" t="s">
        <v>2262</v>
      </c>
      <c r="E551" s="123">
        <v>24.4</v>
      </c>
      <c r="F551" s="123">
        <v>24.63</v>
      </c>
    </row>
    <row r="552" spans="1:8" ht="63.75" x14ac:dyDescent="0.25">
      <c r="A552" s="121" t="s">
        <v>439</v>
      </c>
      <c r="B552" s="122" t="s">
        <v>1679</v>
      </c>
      <c r="C552" s="5" t="str">
        <f t="shared" si="8"/>
        <v>/M</v>
      </c>
      <c r="D552" s="5" t="s">
        <v>2262</v>
      </c>
      <c r="E552" s="123">
        <v>39.42</v>
      </c>
      <c r="F552" s="123">
        <v>39.75</v>
      </c>
    </row>
    <row r="553" spans="1:8" ht="63.75" x14ac:dyDescent="0.25">
      <c r="A553" s="121" t="s">
        <v>440</v>
      </c>
      <c r="B553" s="122" t="s">
        <v>1680</v>
      </c>
      <c r="C553" s="5" t="str">
        <f t="shared" si="8"/>
        <v>/M</v>
      </c>
      <c r="D553" s="5" t="s">
        <v>2262</v>
      </c>
      <c r="E553" s="123">
        <v>63.15</v>
      </c>
      <c r="F553" s="123">
        <v>63.66</v>
      </c>
    </row>
    <row r="554" spans="1:8" ht="63.75" x14ac:dyDescent="0.25">
      <c r="A554" s="121" t="s">
        <v>441</v>
      </c>
      <c r="B554" s="122" t="s">
        <v>1681</v>
      </c>
      <c r="C554" s="5" t="str">
        <f t="shared" si="8"/>
        <v>/M</v>
      </c>
      <c r="D554" s="5" t="s">
        <v>2262</v>
      </c>
      <c r="E554" s="123">
        <v>93.77</v>
      </c>
      <c r="F554" s="123">
        <v>94.52</v>
      </c>
    </row>
    <row r="555" spans="1:8" ht="63.75" x14ac:dyDescent="0.25">
      <c r="A555" s="121" t="s">
        <v>442</v>
      </c>
      <c r="B555" s="122" t="s">
        <v>1682</v>
      </c>
      <c r="C555" s="5" t="str">
        <f t="shared" si="8"/>
        <v>/M</v>
      </c>
      <c r="D555" s="5" t="s">
        <v>2262</v>
      </c>
      <c r="E555" s="123">
        <v>127.53</v>
      </c>
      <c r="F555" s="123">
        <v>128.28</v>
      </c>
    </row>
    <row r="556" spans="1:8" ht="63.75" x14ac:dyDescent="0.25">
      <c r="A556" s="121" t="s">
        <v>443</v>
      </c>
      <c r="B556" s="122" t="s">
        <v>1683</v>
      </c>
      <c r="C556" s="5" t="str">
        <f t="shared" si="8"/>
        <v>/M</v>
      </c>
      <c r="D556" s="5" t="s">
        <v>2262</v>
      </c>
      <c r="E556" s="123">
        <v>182.1</v>
      </c>
      <c r="F556" s="123">
        <v>183.22</v>
      </c>
    </row>
    <row r="557" spans="1:8" ht="63.75" x14ac:dyDescent="0.25">
      <c r="A557" s="121" t="s">
        <v>444</v>
      </c>
      <c r="B557" s="122" t="s">
        <v>1684</v>
      </c>
      <c r="C557" s="5" t="str">
        <f t="shared" si="8"/>
        <v>/M</v>
      </c>
      <c r="D557" s="5" t="s">
        <v>2262</v>
      </c>
      <c r="E557" s="123">
        <v>248.8</v>
      </c>
      <c r="F557" s="123">
        <v>249.92</v>
      </c>
    </row>
    <row r="558" spans="1:8" ht="63.75" x14ac:dyDescent="0.25">
      <c r="A558" s="121" t="s">
        <v>445</v>
      </c>
      <c r="B558" s="122" t="s">
        <v>1685</v>
      </c>
      <c r="C558" s="5" t="str">
        <f t="shared" si="8"/>
        <v>/M</v>
      </c>
      <c r="D558" s="5" t="s">
        <v>2262</v>
      </c>
      <c r="E558" s="123">
        <v>326.49</v>
      </c>
      <c r="F558" s="123">
        <v>328.15</v>
      </c>
    </row>
    <row r="559" spans="1:8" ht="25.5" x14ac:dyDescent="0.25">
      <c r="A559" s="121" t="s">
        <v>446</v>
      </c>
      <c r="B559" s="122" t="s">
        <v>1686</v>
      </c>
      <c r="C559" s="5" t="str">
        <f t="shared" si="8"/>
        <v>/M</v>
      </c>
      <c r="D559" s="5" t="s">
        <v>2262</v>
      </c>
      <c r="E559" s="123">
        <v>6.74</v>
      </c>
      <c r="F559" s="123">
        <v>7.18</v>
      </c>
    </row>
    <row r="560" spans="1:8" x14ac:dyDescent="0.25">
      <c r="A560" s="121" t="s">
        <v>447</v>
      </c>
      <c r="B560" s="122" t="s">
        <v>1687</v>
      </c>
      <c r="C560" s="5" t="str">
        <f t="shared" si="8"/>
        <v>/M</v>
      </c>
      <c r="D560" s="5" t="s">
        <v>2262</v>
      </c>
      <c r="E560" s="123">
        <v>10.93</v>
      </c>
      <c r="F560" s="123">
        <v>11.37</v>
      </c>
    </row>
    <row r="561" spans="1:6" x14ac:dyDescent="0.25">
      <c r="A561" s="121" t="s">
        <v>448</v>
      </c>
      <c r="B561" s="122" t="s">
        <v>1688</v>
      </c>
      <c r="C561" s="5" t="str">
        <f t="shared" si="8"/>
        <v>/M</v>
      </c>
      <c r="D561" s="5" t="s">
        <v>2262</v>
      </c>
      <c r="E561" s="123">
        <v>14.33</v>
      </c>
      <c r="F561" s="123">
        <v>14.82</v>
      </c>
    </row>
    <row r="562" spans="1:6" x14ac:dyDescent="0.25">
      <c r="A562" s="121" t="s">
        <v>449</v>
      </c>
      <c r="B562" s="122" t="s">
        <v>1689</v>
      </c>
      <c r="C562" s="5" t="str">
        <f t="shared" si="8"/>
        <v>/M</v>
      </c>
      <c r="D562" s="5" t="s">
        <v>2262</v>
      </c>
      <c r="E562" s="123">
        <v>20.99</v>
      </c>
      <c r="F562" s="123">
        <v>21.51</v>
      </c>
    </row>
    <row r="563" spans="1:6" ht="38.25" x14ac:dyDescent="0.25">
      <c r="A563" s="121" t="s">
        <v>450</v>
      </c>
      <c r="B563" s="122" t="s">
        <v>1690</v>
      </c>
      <c r="C563" s="5" t="str">
        <f t="shared" si="8"/>
        <v>/M</v>
      </c>
      <c r="D563" s="5" t="s">
        <v>2262</v>
      </c>
      <c r="E563" s="123">
        <v>6.96</v>
      </c>
      <c r="F563" s="123">
        <v>7.13</v>
      </c>
    </row>
    <row r="564" spans="1:6" ht="38.25" x14ac:dyDescent="0.25">
      <c r="A564" s="121" t="s">
        <v>451</v>
      </c>
      <c r="B564" s="122" t="s">
        <v>1691</v>
      </c>
      <c r="C564" s="5" t="str">
        <f t="shared" si="8"/>
        <v>/M</v>
      </c>
      <c r="D564" s="5" t="s">
        <v>2262</v>
      </c>
      <c r="E564" s="123">
        <v>9.41</v>
      </c>
      <c r="F564" s="123">
        <v>9.64</v>
      </c>
    </row>
    <row r="565" spans="1:6" ht="38.25" x14ac:dyDescent="0.25">
      <c r="A565" s="121" t="s">
        <v>452</v>
      </c>
      <c r="B565" s="122" t="s">
        <v>1692</v>
      </c>
      <c r="C565" s="5" t="str">
        <f t="shared" si="8"/>
        <v>/M</v>
      </c>
      <c r="D565" s="5" t="s">
        <v>2262</v>
      </c>
      <c r="E565" s="123">
        <v>14.84</v>
      </c>
      <c r="F565" s="123">
        <v>15.17</v>
      </c>
    </row>
    <row r="566" spans="1:6" ht="38.25" x14ac:dyDescent="0.25">
      <c r="A566" s="121" t="s">
        <v>453</v>
      </c>
      <c r="B566" s="122" t="s">
        <v>1693</v>
      </c>
      <c r="C566" s="5" t="str">
        <f t="shared" si="8"/>
        <v>/M</v>
      </c>
      <c r="D566" s="5" t="s">
        <v>2262</v>
      </c>
      <c r="E566" s="123">
        <v>10.54</v>
      </c>
      <c r="F566" s="123">
        <v>10.59</v>
      </c>
    </row>
    <row r="567" spans="1:6" ht="38.25" x14ac:dyDescent="0.25">
      <c r="A567" s="121" t="s">
        <v>454</v>
      </c>
      <c r="B567" s="122" t="s">
        <v>1694</v>
      </c>
      <c r="C567" s="5" t="str">
        <f t="shared" si="8"/>
        <v>/M</v>
      </c>
      <c r="D567" s="5" t="s">
        <v>2262</v>
      </c>
      <c r="E567" s="123">
        <v>22.61</v>
      </c>
      <c r="F567" s="123">
        <v>23.12</v>
      </c>
    </row>
    <row r="568" spans="1:6" ht="38.25" x14ac:dyDescent="0.25">
      <c r="A568" s="121" t="s">
        <v>455</v>
      </c>
      <c r="B568" s="122" t="s">
        <v>1695</v>
      </c>
      <c r="C568" s="5" t="str">
        <f t="shared" si="8"/>
        <v>/M</v>
      </c>
      <c r="D568" s="5" t="s">
        <v>2262</v>
      </c>
      <c r="E568" s="123">
        <v>16.13</v>
      </c>
      <c r="F568" s="123">
        <v>16.190000000000001</v>
      </c>
    </row>
    <row r="569" spans="1:6" ht="51" x14ac:dyDescent="0.25">
      <c r="A569" s="121" t="s">
        <v>456</v>
      </c>
      <c r="B569" s="122" t="s">
        <v>23040</v>
      </c>
      <c r="C569" s="5" t="str">
        <f t="shared" si="8"/>
        <v>/M</v>
      </c>
      <c r="D569" s="5" t="s">
        <v>2262</v>
      </c>
      <c r="E569" s="123">
        <v>25.88</v>
      </c>
      <c r="F569" s="123">
        <v>26.14</v>
      </c>
    </row>
    <row r="570" spans="1:6" ht="51" x14ac:dyDescent="0.25">
      <c r="A570" s="121" t="s">
        <v>457</v>
      </c>
      <c r="B570" s="122" t="s">
        <v>23041</v>
      </c>
      <c r="C570" s="5" t="str">
        <f t="shared" si="8"/>
        <v>/M</v>
      </c>
      <c r="D570" s="5" t="s">
        <v>2262</v>
      </c>
      <c r="E570" s="123">
        <v>35.1</v>
      </c>
      <c r="F570" s="123">
        <v>35.409999999999997</v>
      </c>
    </row>
    <row r="571" spans="1:6" ht="51" x14ac:dyDescent="0.25">
      <c r="A571" s="121" t="s">
        <v>458</v>
      </c>
      <c r="B571" s="122" t="s">
        <v>23042</v>
      </c>
      <c r="C571" s="5" t="str">
        <f t="shared" si="8"/>
        <v>/M</v>
      </c>
      <c r="D571" s="5" t="s">
        <v>2262</v>
      </c>
      <c r="E571" s="123">
        <v>49.41</v>
      </c>
      <c r="F571" s="123">
        <v>49.77</v>
      </c>
    </row>
    <row r="572" spans="1:6" ht="51" x14ac:dyDescent="0.25">
      <c r="A572" s="121" t="s">
        <v>459</v>
      </c>
      <c r="B572" s="122" t="s">
        <v>23043</v>
      </c>
      <c r="C572" s="5" t="str">
        <f t="shared" si="8"/>
        <v>/M</v>
      </c>
      <c r="D572" s="5" t="s">
        <v>2262</v>
      </c>
      <c r="E572" s="123">
        <v>67.87</v>
      </c>
      <c r="F572" s="123">
        <v>68.31</v>
      </c>
    </row>
    <row r="573" spans="1:6" ht="51" x14ac:dyDescent="0.25">
      <c r="A573" s="121" t="s">
        <v>460</v>
      </c>
      <c r="B573" s="122" t="s">
        <v>23044</v>
      </c>
      <c r="C573" s="5" t="str">
        <f t="shared" si="8"/>
        <v>/M</v>
      </c>
      <c r="D573" s="5" t="s">
        <v>2262</v>
      </c>
      <c r="E573" s="123">
        <v>89.73</v>
      </c>
      <c r="F573" s="123">
        <v>90.26</v>
      </c>
    </row>
    <row r="574" spans="1:6" ht="51" x14ac:dyDescent="0.25">
      <c r="A574" s="121" t="s">
        <v>461</v>
      </c>
      <c r="B574" s="122" t="s">
        <v>23045</v>
      </c>
      <c r="C574" s="5" t="str">
        <f t="shared" si="8"/>
        <v>/M</v>
      </c>
      <c r="D574" s="5" t="s">
        <v>2262</v>
      </c>
      <c r="E574" s="123">
        <v>116.22</v>
      </c>
      <c r="F574" s="123">
        <v>116.85</v>
      </c>
    </row>
    <row r="575" spans="1:6" ht="51" x14ac:dyDescent="0.25">
      <c r="A575" s="121" t="s">
        <v>462</v>
      </c>
      <c r="B575" s="122" t="s">
        <v>23046</v>
      </c>
      <c r="C575" s="5" t="str">
        <f t="shared" si="8"/>
        <v>/M</v>
      </c>
      <c r="D575" s="5" t="s">
        <v>2262</v>
      </c>
      <c r="E575" s="123">
        <v>143.66999999999999</v>
      </c>
      <c r="F575" s="123">
        <v>144.41999999999999</v>
      </c>
    </row>
    <row r="576" spans="1:6" ht="51" x14ac:dyDescent="0.25">
      <c r="A576" s="121" t="s">
        <v>463</v>
      </c>
      <c r="B576" s="122" t="s">
        <v>23047</v>
      </c>
      <c r="C576" s="5" t="str">
        <f t="shared" si="8"/>
        <v>/M</v>
      </c>
      <c r="D576" s="5" t="s">
        <v>2262</v>
      </c>
      <c r="E576" s="123">
        <v>175.82</v>
      </c>
      <c r="F576" s="123">
        <v>176.7</v>
      </c>
    </row>
    <row r="577" spans="1:6" ht="51" x14ac:dyDescent="0.25">
      <c r="A577" s="121" t="s">
        <v>464</v>
      </c>
      <c r="B577" s="122" t="s">
        <v>23048</v>
      </c>
      <c r="C577" s="5" t="str">
        <f t="shared" si="8"/>
        <v>/M</v>
      </c>
      <c r="D577" s="5" t="s">
        <v>2262</v>
      </c>
      <c r="E577" s="123">
        <v>230.89</v>
      </c>
      <c r="F577" s="123">
        <v>232</v>
      </c>
    </row>
    <row r="578" spans="1:6" ht="38.25" x14ac:dyDescent="0.25">
      <c r="A578" s="121" t="s">
        <v>465</v>
      </c>
      <c r="B578" s="122" t="s">
        <v>1696</v>
      </c>
      <c r="C578" s="5" t="str">
        <f t="shared" si="8"/>
        <v>/M</v>
      </c>
      <c r="D578" s="5" t="s">
        <v>2262</v>
      </c>
      <c r="E578" s="123">
        <v>94.88</v>
      </c>
      <c r="F578" s="123">
        <v>97.39</v>
      </c>
    </row>
    <row r="579" spans="1:6" ht="38.25" x14ac:dyDescent="0.25">
      <c r="A579" s="121" t="s">
        <v>466</v>
      </c>
      <c r="B579" s="122" t="s">
        <v>14482</v>
      </c>
      <c r="C579" s="5" t="str">
        <f t="shared" si="8"/>
        <v>/M</v>
      </c>
      <c r="D579" s="5" t="s">
        <v>2262</v>
      </c>
      <c r="E579" s="123">
        <v>119.87</v>
      </c>
      <c r="F579" s="123">
        <v>123.12</v>
      </c>
    </row>
    <row r="580" spans="1:6" ht="38.25" x14ac:dyDescent="0.25">
      <c r="A580" s="121" t="s">
        <v>467</v>
      </c>
      <c r="B580" s="122" t="s">
        <v>14483</v>
      </c>
      <c r="C580" s="5" t="str">
        <f t="shared" si="8"/>
        <v>/M</v>
      </c>
      <c r="D580" s="5" t="s">
        <v>2262</v>
      </c>
      <c r="E580" s="123">
        <v>2.2400000000000002</v>
      </c>
      <c r="F580" s="123">
        <v>2.34</v>
      </c>
    </row>
    <row r="581" spans="1:6" ht="38.25" x14ac:dyDescent="0.25">
      <c r="A581" s="121" t="s">
        <v>468</v>
      </c>
      <c r="B581" s="122" t="s">
        <v>23049</v>
      </c>
      <c r="C581" s="5" t="str">
        <f t="shared" ref="C581:C644" si="9">RIGHT(B581,2)</f>
        <v>/M</v>
      </c>
      <c r="D581" s="5" t="s">
        <v>2262</v>
      </c>
      <c r="E581" s="123">
        <v>2.11</v>
      </c>
      <c r="F581" s="123">
        <v>2.19</v>
      </c>
    </row>
    <row r="582" spans="1:6" x14ac:dyDescent="0.25">
      <c r="A582" s="121" t="s">
        <v>469</v>
      </c>
      <c r="B582" s="122" t="s">
        <v>1697</v>
      </c>
      <c r="C582" s="5" t="str">
        <f t="shared" si="9"/>
        <v>/M</v>
      </c>
      <c r="D582" s="5" t="s">
        <v>2262</v>
      </c>
      <c r="E582" s="123">
        <v>2.27</v>
      </c>
      <c r="F582" s="123">
        <v>2.37</v>
      </c>
    </row>
    <row r="583" spans="1:6" ht="25.5" x14ac:dyDescent="0.25">
      <c r="A583" s="121" t="s">
        <v>470</v>
      </c>
      <c r="B583" s="122" t="s">
        <v>14484</v>
      </c>
      <c r="C583" s="5" t="str">
        <f t="shared" si="9"/>
        <v>/M</v>
      </c>
      <c r="D583" s="5" t="s">
        <v>2262</v>
      </c>
      <c r="E583" s="123">
        <v>240.51</v>
      </c>
      <c r="F583" s="123">
        <v>243.71</v>
      </c>
    </row>
    <row r="584" spans="1:6" ht="25.5" x14ac:dyDescent="0.25">
      <c r="A584" s="121" t="s">
        <v>471</v>
      </c>
      <c r="B584" s="122" t="s">
        <v>14485</v>
      </c>
      <c r="C584" s="5" t="str">
        <f t="shared" si="9"/>
        <v>/M</v>
      </c>
      <c r="D584" s="5" t="s">
        <v>2262</v>
      </c>
      <c r="E584" s="123">
        <v>289.07</v>
      </c>
      <c r="F584" s="123">
        <v>293.01</v>
      </c>
    </row>
    <row r="585" spans="1:6" ht="25.5" x14ac:dyDescent="0.25">
      <c r="A585" s="121" t="s">
        <v>472</v>
      </c>
      <c r="B585" s="122" t="s">
        <v>1698</v>
      </c>
      <c r="C585" s="5" t="str">
        <f t="shared" si="9"/>
        <v>/M</v>
      </c>
      <c r="D585" s="5" t="s">
        <v>2262</v>
      </c>
      <c r="E585" s="123">
        <v>21.06</v>
      </c>
      <c r="F585" s="123">
        <v>22.07</v>
      </c>
    </row>
    <row r="586" spans="1:6" ht="25.5" x14ac:dyDescent="0.25">
      <c r="A586" s="121" t="s">
        <v>473</v>
      </c>
      <c r="B586" s="122" t="s">
        <v>1699</v>
      </c>
      <c r="C586" s="5" t="str">
        <f t="shared" si="9"/>
        <v>/M</v>
      </c>
      <c r="D586" s="5" t="s">
        <v>2262</v>
      </c>
      <c r="E586" s="123">
        <v>27.81</v>
      </c>
      <c r="F586" s="123">
        <v>28.86</v>
      </c>
    </row>
    <row r="587" spans="1:6" ht="38.25" x14ac:dyDescent="0.25">
      <c r="A587" s="121" t="s">
        <v>474</v>
      </c>
      <c r="B587" s="122" t="s">
        <v>14486</v>
      </c>
      <c r="C587" s="5" t="str">
        <f t="shared" si="9"/>
        <v>/M</v>
      </c>
      <c r="D587" s="5" t="s">
        <v>2262</v>
      </c>
      <c r="E587" s="123">
        <v>36.78</v>
      </c>
      <c r="F587" s="123">
        <v>37.880000000000003</v>
      </c>
    </row>
    <row r="588" spans="1:6" ht="38.25" x14ac:dyDescent="0.25">
      <c r="A588" s="121" t="s">
        <v>475</v>
      </c>
      <c r="B588" s="122" t="s">
        <v>14487</v>
      </c>
      <c r="C588" s="5" t="str">
        <f t="shared" si="9"/>
        <v>/M</v>
      </c>
      <c r="D588" s="5" t="s">
        <v>2262</v>
      </c>
      <c r="E588" s="123">
        <v>52.1</v>
      </c>
      <c r="F588" s="123">
        <v>53.61</v>
      </c>
    </row>
    <row r="589" spans="1:6" ht="38.25" x14ac:dyDescent="0.25">
      <c r="A589" s="121" t="s">
        <v>476</v>
      </c>
      <c r="B589" s="122" t="s">
        <v>14488</v>
      </c>
      <c r="C589" s="5" t="str">
        <f t="shared" si="9"/>
        <v>/M</v>
      </c>
      <c r="D589" s="5" t="s">
        <v>2262</v>
      </c>
      <c r="E589" s="123">
        <v>67.55</v>
      </c>
      <c r="F589" s="123">
        <v>69.349999999999994</v>
      </c>
    </row>
    <row r="590" spans="1:6" ht="38.25" x14ac:dyDescent="0.25">
      <c r="A590" s="121" t="s">
        <v>477</v>
      </c>
      <c r="B590" s="122" t="s">
        <v>14489</v>
      </c>
      <c r="C590" s="5" t="str">
        <f t="shared" si="9"/>
        <v>/M</v>
      </c>
      <c r="D590" s="5" t="s">
        <v>2262</v>
      </c>
      <c r="E590" s="123">
        <v>88.53</v>
      </c>
      <c r="F590" s="123">
        <v>90.64</v>
      </c>
    </row>
    <row r="591" spans="1:6" ht="38.25" x14ac:dyDescent="0.25">
      <c r="A591" s="121" t="s">
        <v>478</v>
      </c>
      <c r="B591" s="122" t="s">
        <v>14490</v>
      </c>
      <c r="C591" s="5" t="str">
        <f t="shared" si="9"/>
        <v>/M</v>
      </c>
      <c r="D591" s="5" t="s">
        <v>2262</v>
      </c>
      <c r="E591" s="123">
        <v>117.51</v>
      </c>
      <c r="F591" s="123">
        <v>119.92</v>
      </c>
    </row>
    <row r="592" spans="1:6" ht="38.25" x14ac:dyDescent="0.25">
      <c r="A592" s="121" t="s">
        <v>479</v>
      </c>
      <c r="B592" s="122" t="s">
        <v>14491</v>
      </c>
      <c r="C592" s="5" t="str">
        <f t="shared" si="9"/>
        <v>/M</v>
      </c>
      <c r="D592" s="5" t="s">
        <v>2262</v>
      </c>
      <c r="E592" s="123">
        <v>156.99</v>
      </c>
      <c r="F592" s="123">
        <v>159.66</v>
      </c>
    </row>
    <row r="593" spans="1:6" ht="25.5" x14ac:dyDescent="0.25">
      <c r="A593" s="121" t="s">
        <v>480</v>
      </c>
      <c r="B593" s="122" t="s">
        <v>1700</v>
      </c>
      <c r="C593" s="5" t="str">
        <f t="shared" si="9"/>
        <v>/M</v>
      </c>
      <c r="D593" s="5" t="s">
        <v>2262</v>
      </c>
      <c r="E593" s="123">
        <v>194.6</v>
      </c>
      <c r="F593" s="123">
        <v>197.59</v>
      </c>
    </row>
    <row r="594" spans="1:6" ht="25.5" x14ac:dyDescent="0.25">
      <c r="A594" s="121" t="s">
        <v>481</v>
      </c>
      <c r="B594" s="122" t="s">
        <v>1701</v>
      </c>
      <c r="C594" s="5" t="str">
        <f t="shared" si="9"/>
        <v>/M</v>
      </c>
      <c r="D594" s="5" t="s">
        <v>2262</v>
      </c>
      <c r="E594" s="123">
        <v>9.27</v>
      </c>
      <c r="F594" s="123">
        <v>9.7899999999999991</v>
      </c>
    </row>
    <row r="595" spans="1:6" ht="25.5" x14ac:dyDescent="0.25">
      <c r="A595" s="121" t="s">
        <v>482</v>
      </c>
      <c r="B595" s="122" t="s">
        <v>1702</v>
      </c>
      <c r="C595" s="5" t="str">
        <f t="shared" si="9"/>
        <v>/M</v>
      </c>
      <c r="D595" s="5" t="s">
        <v>2262</v>
      </c>
      <c r="E595" s="123">
        <v>12.2</v>
      </c>
      <c r="F595" s="123">
        <v>12.77</v>
      </c>
    </row>
    <row r="596" spans="1:6" ht="25.5" x14ac:dyDescent="0.25">
      <c r="A596" s="121" t="s">
        <v>483</v>
      </c>
      <c r="B596" s="122" t="s">
        <v>1703</v>
      </c>
      <c r="C596" s="5" t="str">
        <f t="shared" si="9"/>
        <v>/M</v>
      </c>
      <c r="D596" s="5" t="s">
        <v>2262</v>
      </c>
      <c r="E596" s="123">
        <v>16.690000000000001</v>
      </c>
      <c r="F596" s="123">
        <v>17.309999999999999</v>
      </c>
    </row>
    <row r="597" spans="1:6" ht="25.5" x14ac:dyDescent="0.25">
      <c r="A597" s="121" t="s">
        <v>484</v>
      </c>
      <c r="B597" s="122" t="s">
        <v>1704</v>
      </c>
      <c r="C597" s="5" t="str">
        <f t="shared" si="9"/>
        <v>/M</v>
      </c>
      <c r="D597" s="5" t="s">
        <v>2262</v>
      </c>
      <c r="E597" s="123">
        <v>23.61</v>
      </c>
      <c r="F597" s="123">
        <v>24.31</v>
      </c>
    </row>
    <row r="598" spans="1:6" ht="25.5" x14ac:dyDescent="0.25">
      <c r="A598" s="121" t="s">
        <v>485</v>
      </c>
      <c r="B598" s="122" t="s">
        <v>1705</v>
      </c>
      <c r="C598" s="5" t="str">
        <f t="shared" si="9"/>
        <v>/M</v>
      </c>
      <c r="D598" s="5" t="s">
        <v>2262</v>
      </c>
      <c r="E598" s="123">
        <v>33.909999999999997</v>
      </c>
      <c r="F598" s="123">
        <v>34.659999999999997</v>
      </c>
    </row>
    <row r="599" spans="1:6" ht="25.5" x14ac:dyDescent="0.25">
      <c r="A599" s="121" t="s">
        <v>486</v>
      </c>
      <c r="B599" s="122" t="s">
        <v>1706</v>
      </c>
      <c r="C599" s="5" t="str">
        <f t="shared" si="9"/>
        <v>/M</v>
      </c>
      <c r="D599" s="5" t="s">
        <v>2262</v>
      </c>
      <c r="E599" s="123">
        <v>43.69</v>
      </c>
      <c r="F599" s="123">
        <v>44.61</v>
      </c>
    </row>
    <row r="600" spans="1:6" ht="25.5" x14ac:dyDescent="0.25">
      <c r="A600" s="121" t="s">
        <v>487</v>
      </c>
      <c r="B600" s="122" t="s">
        <v>1707</v>
      </c>
      <c r="C600" s="5" t="str">
        <f t="shared" si="9"/>
        <v>/M</v>
      </c>
      <c r="D600" s="5" t="s">
        <v>2262</v>
      </c>
      <c r="E600" s="123">
        <v>63.26</v>
      </c>
      <c r="F600" s="123">
        <v>64.62</v>
      </c>
    </row>
    <row r="601" spans="1:6" ht="25.5" x14ac:dyDescent="0.25">
      <c r="A601" s="121" t="s">
        <v>488</v>
      </c>
      <c r="B601" s="122" t="s">
        <v>1708</v>
      </c>
      <c r="C601" s="5" t="str">
        <f t="shared" si="9"/>
        <v>/M</v>
      </c>
      <c r="D601" s="5" t="s">
        <v>2262</v>
      </c>
      <c r="E601" s="123">
        <v>85.01</v>
      </c>
      <c r="F601" s="123">
        <v>86.51</v>
      </c>
    </row>
    <row r="602" spans="1:6" ht="25.5" x14ac:dyDescent="0.25">
      <c r="A602" s="121" t="s">
        <v>489</v>
      </c>
      <c r="B602" s="122" t="s">
        <v>1709</v>
      </c>
      <c r="C602" s="5" t="str">
        <f t="shared" si="9"/>
        <v>/M</v>
      </c>
      <c r="D602" s="5" t="s">
        <v>2262</v>
      </c>
      <c r="E602" s="123">
        <v>114.27</v>
      </c>
      <c r="F602" s="123">
        <v>115.85</v>
      </c>
    </row>
    <row r="603" spans="1:6" ht="25.5" x14ac:dyDescent="0.25">
      <c r="A603" s="121" t="s">
        <v>490</v>
      </c>
      <c r="B603" s="122" t="s">
        <v>1710</v>
      </c>
      <c r="C603" s="5" t="str">
        <f t="shared" si="9"/>
        <v>/M</v>
      </c>
      <c r="D603" s="5" t="s">
        <v>2262</v>
      </c>
      <c r="E603" s="123">
        <v>144.41999999999999</v>
      </c>
      <c r="F603" s="123">
        <v>146.43</v>
      </c>
    </row>
    <row r="604" spans="1:6" ht="25.5" x14ac:dyDescent="0.25">
      <c r="A604" s="121" t="s">
        <v>491</v>
      </c>
      <c r="B604" s="122" t="s">
        <v>1711</v>
      </c>
      <c r="C604" s="5" t="str">
        <f t="shared" si="9"/>
        <v>/M</v>
      </c>
      <c r="D604" s="5" t="s">
        <v>2262</v>
      </c>
      <c r="E604" s="123">
        <v>177.14</v>
      </c>
      <c r="F604" s="123">
        <v>179.65</v>
      </c>
    </row>
    <row r="605" spans="1:6" ht="25.5" x14ac:dyDescent="0.25">
      <c r="A605" s="121" t="s">
        <v>492</v>
      </c>
      <c r="B605" s="122" t="s">
        <v>1712</v>
      </c>
      <c r="C605" s="5" t="str">
        <f t="shared" si="9"/>
        <v>/M</v>
      </c>
      <c r="D605" s="5" t="s">
        <v>2262</v>
      </c>
      <c r="E605" s="123">
        <v>218.77</v>
      </c>
      <c r="F605" s="123">
        <v>222.02</v>
      </c>
    </row>
    <row r="606" spans="1:6" ht="25.5" x14ac:dyDescent="0.25">
      <c r="A606" s="121" t="s">
        <v>493</v>
      </c>
      <c r="B606" s="122" t="s">
        <v>1713</v>
      </c>
      <c r="C606" s="5" t="str">
        <f t="shared" si="9"/>
        <v>/M</v>
      </c>
      <c r="D606" s="5"/>
      <c r="E606" s="123">
        <v>293.39999999999998</v>
      </c>
      <c r="F606" s="123">
        <v>297.42</v>
      </c>
    </row>
    <row r="607" spans="1:6" ht="25.5" x14ac:dyDescent="0.25">
      <c r="A607" s="121" t="s">
        <v>494</v>
      </c>
      <c r="B607" s="122" t="s">
        <v>1714</v>
      </c>
      <c r="C607" s="5" t="str">
        <f t="shared" si="9"/>
        <v>/M</v>
      </c>
      <c r="D607" s="5"/>
      <c r="E607" s="123">
        <v>393.35</v>
      </c>
      <c r="F607" s="123">
        <v>398.38</v>
      </c>
    </row>
    <row r="608" spans="1:6" ht="38.25" x14ac:dyDescent="0.25">
      <c r="A608" s="121" t="s">
        <v>495</v>
      </c>
      <c r="B608" s="122" t="s">
        <v>23050</v>
      </c>
      <c r="C608" s="5" t="str">
        <f t="shared" si="9"/>
        <v>/M</v>
      </c>
      <c r="D608" s="5" t="s">
        <v>2262</v>
      </c>
      <c r="E608" s="123">
        <v>2.46</v>
      </c>
      <c r="F608" s="123">
        <v>2.4700000000000002</v>
      </c>
    </row>
    <row r="609" spans="1:6" ht="38.25" x14ac:dyDescent="0.25">
      <c r="A609" s="121" t="s">
        <v>496</v>
      </c>
      <c r="B609" s="122" t="s">
        <v>23051</v>
      </c>
      <c r="C609" s="5" t="str">
        <f t="shared" si="9"/>
        <v>/M</v>
      </c>
      <c r="D609" s="5" t="s">
        <v>2262</v>
      </c>
      <c r="E609" s="123">
        <v>3.73</v>
      </c>
      <c r="F609" s="123">
        <v>3.76</v>
      </c>
    </row>
    <row r="610" spans="1:6" x14ac:dyDescent="0.25">
      <c r="A610" s="119"/>
      <c r="B610" s="120"/>
      <c r="C610" s="5" t="str">
        <f t="shared" si="9"/>
        <v/>
      </c>
      <c r="D610" s="5" t="s">
        <v>2262</v>
      </c>
      <c r="E610" s="130"/>
      <c r="F610" s="130"/>
    </row>
    <row r="611" spans="1:6" x14ac:dyDescent="0.25">
      <c r="A611" s="119"/>
      <c r="B611" s="120" t="s">
        <v>13905</v>
      </c>
      <c r="C611" s="5" t="str">
        <f t="shared" si="9"/>
        <v>OS</v>
      </c>
      <c r="D611" s="5" t="s">
        <v>2262</v>
      </c>
      <c r="E611" s="130"/>
      <c r="F611" s="130"/>
    </row>
    <row r="612" spans="1:6" ht="25.5" x14ac:dyDescent="0.25">
      <c r="A612" s="121" t="s">
        <v>497</v>
      </c>
      <c r="B612" s="122" t="s">
        <v>14492</v>
      </c>
      <c r="C612" s="5" t="str">
        <f t="shared" si="9"/>
        <v>/M</v>
      </c>
      <c r="D612" s="5" t="s">
        <v>2262</v>
      </c>
      <c r="E612" s="123">
        <v>18.73</v>
      </c>
      <c r="F612" s="123">
        <v>20.04</v>
      </c>
    </row>
    <row r="613" spans="1:6" ht="25.5" x14ac:dyDescent="0.25">
      <c r="A613" s="121" t="s">
        <v>498</v>
      </c>
      <c r="B613" s="122" t="s">
        <v>14493</v>
      </c>
      <c r="C613" s="5" t="str">
        <f t="shared" si="9"/>
        <v>/M</v>
      </c>
      <c r="D613" s="5" t="s">
        <v>2262</v>
      </c>
      <c r="E613" s="123">
        <v>22.63</v>
      </c>
      <c r="F613" s="123">
        <v>23.94</v>
      </c>
    </row>
    <row r="614" spans="1:6" ht="25.5" x14ac:dyDescent="0.25">
      <c r="A614" s="121" t="s">
        <v>499</v>
      </c>
      <c r="B614" s="122" t="s">
        <v>14494</v>
      </c>
      <c r="C614" s="5" t="str">
        <f t="shared" si="9"/>
        <v>/M</v>
      </c>
      <c r="D614" s="5" t="s">
        <v>2262</v>
      </c>
      <c r="E614" s="123">
        <v>32.11</v>
      </c>
      <c r="F614" s="123">
        <v>34.090000000000003</v>
      </c>
    </row>
    <row r="615" spans="1:6" ht="25.5" x14ac:dyDescent="0.25">
      <c r="A615" s="121" t="s">
        <v>500</v>
      </c>
      <c r="B615" s="122" t="s">
        <v>14495</v>
      </c>
      <c r="C615" s="5" t="str">
        <f t="shared" si="9"/>
        <v>/M</v>
      </c>
      <c r="D615" s="5" t="s">
        <v>2262</v>
      </c>
      <c r="E615" s="123">
        <v>33.54</v>
      </c>
      <c r="F615" s="123">
        <v>35.520000000000003</v>
      </c>
    </row>
    <row r="616" spans="1:6" ht="25.5" x14ac:dyDescent="0.25">
      <c r="A616" s="121" t="s">
        <v>501</v>
      </c>
      <c r="B616" s="122" t="s">
        <v>14496</v>
      </c>
      <c r="C616" s="5" t="str">
        <f t="shared" si="9"/>
        <v>/M</v>
      </c>
      <c r="D616" s="5" t="s">
        <v>2262</v>
      </c>
      <c r="E616" s="123">
        <v>43.57</v>
      </c>
      <c r="F616" s="123">
        <v>45.55</v>
      </c>
    </row>
    <row r="617" spans="1:6" ht="25.5" x14ac:dyDescent="0.25">
      <c r="A617" s="121" t="s">
        <v>502</v>
      </c>
      <c r="B617" s="122" t="s">
        <v>14497</v>
      </c>
      <c r="C617" s="5" t="str">
        <f t="shared" si="9"/>
        <v>/M</v>
      </c>
      <c r="D617" s="5" t="s">
        <v>2262</v>
      </c>
      <c r="E617" s="123">
        <v>61.35</v>
      </c>
      <c r="F617" s="123">
        <v>63.98</v>
      </c>
    </row>
    <row r="618" spans="1:6" ht="25.5" x14ac:dyDescent="0.25">
      <c r="A618" s="121" t="s">
        <v>503</v>
      </c>
      <c r="B618" s="122" t="s">
        <v>14498</v>
      </c>
      <c r="C618" s="5" t="str">
        <f t="shared" si="9"/>
        <v>/M</v>
      </c>
      <c r="D618" s="5" t="s">
        <v>2262</v>
      </c>
      <c r="E618" s="123">
        <v>70.930000000000007</v>
      </c>
      <c r="F618" s="123">
        <v>73.56</v>
      </c>
    </row>
    <row r="619" spans="1:6" ht="25.5" x14ac:dyDescent="0.25">
      <c r="A619" s="121" t="s">
        <v>504</v>
      </c>
      <c r="B619" s="122" t="s">
        <v>14499</v>
      </c>
      <c r="C619" s="5" t="str">
        <f t="shared" si="9"/>
        <v>/M</v>
      </c>
      <c r="D619" s="5" t="s">
        <v>2262</v>
      </c>
      <c r="E619" s="123">
        <v>98.15</v>
      </c>
      <c r="F619" s="123">
        <v>100.78</v>
      </c>
    </row>
    <row r="620" spans="1:6" ht="38.25" x14ac:dyDescent="0.25">
      <c r="A620" s="121" t="s">
        <v>505</v>
      </c>
      <c r="B620" s="122" t="s">
        <v>23052</v>
      </c>
      <c r="C620" s="5" t="str">
        <f t="shared" si="9"/>
        <v>/M</v>
      </c>
      <c r="D620" s="5" t="s">
        <v>2262</v>
      </c>
      <c r="E620" s="123">
        <v>22.87</v>
      </c>
      <c r="F620" s="123">
        <v>24.17</v>
      </c>
    </row>
    <row r="621" spans="1:6" ht="38.25" x14ac:dyDescent="0.25">
      <c r="A621" s="121" t="s">
        <v>506</v>
      </c>
      <c r="B621" s="122" t="s">
        <v>23053</v>
      </c>
      <c r="C621" s="5" t="str">
        <f t="shared" si="9"/>
        <v>/M</v>
      </c>
      <c r="D621" s="5" t="s">
        <v>2262</v>
      </c>
      <c r="E621" s="123">
        <v>27.01</v>
      </c>
      <c r="F621" s="123">
        <v>28.44</v>
      </c>
    </row>
    <row r="622" spans="1:6" ht="38.25" x14ac:dyDescent="0.25">
      <c r="A622" s="121" t="s">
        <v>507</v>
      </c>
      <c r="B622" s="122" t="s">
        <v>23054</v>
      </c>
      <c r="C622" s="5" t="str">
        <f t="shared" si="9"/>
        <v>/M</v>
      </c>
      <c r="D622" s="5" t="s">
        <v>2262</v>
      </c>
      <c r="E622" s="123">
        <v>43.73</v>
      </c>
      <c r="F622" s="123">
        <v>45.53</v>
      </c>
    </row>
    <row r="623" spans="1:6" ht="38.25" x14ac:dyDescent="0.25">
      <c r="A623" s="121" t="s">
        <v>508</v>
      </c>
      <c r="B623" s="122" t="s">
        <v>14500</v>
      </c>
      <c r="C623" s="5" t="str">
        <f t="shared" si="9"/>
        <v>/M</v>
      </c>
      <c r="D623" s="5" t="s">
        <v>14743</v>
      </c>
      <c r="E623" s="123">
        <v>63.3</v>
      </c>
      <c r="F623" s="123">
        <v>65.75</v>
      </c>
    </row>
    <row r="624" spans="1:6" ht="38.25" x14ac:dyDescent="0.25">
      <c r="A624" s="121" t="s">
        <v>509</v>
      </c>
      <c r="B624" s="122" t="s">
        <v>14501</v>
      </c>
      <c r="C624" s="5" t="str">
        <f t="shared" si="9"/>
        <v>/M</v>
      </c>
      <c r="D624" s="5" t="s">
        <v>14743</v>
      </c>
      <c r="E624" s="123">
        <v>131.62</v>
      </c>
      <c r="F624" s="123">
        <v>134.63999999999999</v>
      </c>
    </row>
    <row r="625" spans="1:8" ht="38.25" x14ac:dyDescent="0.25">
      <c r="A625" s="121" t="s">
        <v>510</v>
      </c>
      <c r="B625" s="122" t="s">
        <v>14502</v>
      </c>
      <c r="C625" s="5" t="str">
        <f t="shared" si="9"/>
        <v>/M</v>
      </c>
      <c r="D625" s="5" t="s">
        <v>14743</v>
      </c>
      <c r="E625" s="123">
        <v>155.72</v>
      </c>
      <c r="F625" s="123">
        <v>159.86000000000001</v>
      </c>
    </row>
    <row r="626" spans="1:8" ht="38.25" x14ac:dyDescent="0.25">
      <c r="A626" s="121" t="s">
        <v>511</v>
      </c>
      <c r="B626" s="122" t="s">
        <v>14503</v>
      </c>
      <c r="C626" s="5" t="str">
        <f t="shared" si="9"/>
        <v>/M</v>
      </c>
      <c r="D626" s="5" t="s">
        <v>14743</v>
      </c>
      <c r="E626" s="123">
        <v>340.07</v>
      </c>
      <c r="F626" s="123">
        <v>345.32</v>
      </c>
    </row>
    <row r="627" spans="1:8" ht="45" x14ac:dyDescent="0.25">
      <c r="A627" s="121" t="s">
        <v>512</v>
      </c>
      <c r="B627" s="122" t="s">
        <v>1715</v>
      </c>
      <c r="C627" s="5" t="str">
        <f t="shared" si="9"/>
        <v>CJ</v>
      </c>
      <c r="D627" s="5" t="s">
        <v>14743</v>
      </c>
      <c r="E627" s="123">
        <v>1.66</v>
      </c>
      <c r="F627" s="123">
        <v>1.7</v>
      </c>
      <c r="H627" s="104" t="s">
        <v>2281</v>
      </c>
    </row>
    <row r="628" spans="1:8" ht="25.5" x14ac:dyDescent="0.25">
      <c r="A628" s="121" t="s">
        <v>513</v>
      </c>
      <c r="B628" s="122" t="s">
        <v>1716</v>
      </c>
      <c r="C628" s="5" t="str">
        <f t="shared" si="9"/>
        <v>CJ</v>
      </c>
      <c r="D628" s="5" t="s">
        <v>14743</v>
      </c>
      <c r="E628" s="123">
        <v>1.96</v>
      </c>
      <c r="F628" s="123">
        <v>2</v>
      </c>
    </row>
    <row r="629" spans="1:8" ht="25.5" x14ac:dyDescent="0.25">
      <c r="A629" s="121" t="s">
        <v>514</v>
      </c>
      <c r="B629" s="122" t="s">
        <v>1717</v>
      </c>
      <c r="C629" s="5" t="str">
        <f t="shared" si="9"/>
        <v>CJ</v>
      </c>
      <c r="D629" s="5" t="s">
        <v>14743</v>
      </c>
      <c r="E629" s="123">
        <v>2.96</v>
      </c>
      <c r="F629" s="123">
        <v>3</v>
      </c>
    </row>
    <row r="630" spans="1:8" ht="25.5" x14ac:dyDescent="0.25">
      <c r="A630" s="121" t="s">
        <v>515</v>
      </c>
      <c r="B630" s="122" t="s">
        <v>1718</v>
      </c>
      <c r="C630" s="5" t="str">
        <f t="shared" si="9"/>
        <v>CJ</v>
      </c>
      <c r="D630" s="5" t="s">
        <v>14743</v>
      </c>
      <c r="E630" s="123">
        <v>3.25</v>
      </c>
      <c r="F630" s="123">
        <v>3.29</v>
      </c>
    </row>
    <row r="631" spans="1:8" ht="25.5" x14ac:dyDescent="0.25">
      <c r="A631" s="121" t="s">
        <v>516</v>
      </c>
      <c r="B631" s="122" t="s">
        <v>1719</v>
      </c>
      <c r="C631" s="5" t="str">
        <f t="shared" si="9"/>
        <v>CJ</v>
      </c>
      <c r="D631" s="5" t="s">
        <v>2262</v>
      </c>
      <c r="E631" s="123">
        <v>5.8</v>
      </c>
      <c r="F631" s="123">
        <v>5.84</v>
      </c>
    </row>
    <row r="632" spans="1:8" ht="25.5" x14ac:dyDescent="0.25">
      <c r="A632" s="121" t="s">
        <v>517</v>
      </c>
      <c r="B632" s="122" t="s">
        <v>1720</v>
      </c>
      <c r="C632" s="5" t="str">
        <f t="shared" si="9"/>
        <v>CJ</v>
      </c>
      <c r="D632" s="5" t="s">
        <v>2262</v>
      </c>
      <c r="E632" s="123">
        <v>7</v>
      </c>
      <c r="F632" s="123">
        <v>7.04</v>
      </c>
    </row>
    <row r="633" spans="1:8" ht="25.5" x14ac:dyDescent="0.25">
      <c r="A633" s="121" t="s">
        <v>518</v>
      </c>
      <c r="B633" s="122" t="s">
        <v>1721</v>
      </c>
      <c r="C633" s="5" t="str">
        <f t="shared" si="9"/>
        <v>CJ</v>
      </c>
      <c r="D633" s="5"/>
      <c r="E633" s="123">
        <v>10.45</v>
      </c>
      <c r="F633" s="123">
        <v>10.49</v>
      </c>
    </row>
    <row r="634" spans="1:8" ht="25.5" x14ac:dyDescent="0.25">
      <c r="A634" s="121" t="s">
        <v>519</v>
      </c>
      <c r="B634" s="122" t="s">
        <v>1722</v>
      </c>
      <c r="C634" s="5" t="str">
        <f t="shared" si="9"/>
        <v>CJ</v>
      </c>
      <c r="D634" s="5"/>
      <c r="E634" s="123">
        <v>14.48</v>
      </c>
      <c r="F634" s="123">
        <v>14.52</v>
      </c>
    </row>
    <row r="635" spans="1:8" ht="25.5" x14ac:dyDescent="0.25">
      <c r="A635" s="121" t="s">
        <v>14504</v>
      </c>
      <c r="B635" s="122" t="s">
        <v>14505</v>
      </c>
      <c r="C635" s="5" t="str">
        <f t="shared" si="9"/>
        <v>/M</v>
      </c>
      <c r="D635" s="5" t="s">
        <v>2261</v>
      </c>
      <c r="E635" s="123">
        <v>101.69</v>
      </c>
      <c r="F635" s="123">
        <v>104.32</v>
      </c>
    </row>
    <row r="636" spans="1:8" ht="25.5" x14ac:dyDescent="0.25">
      <c r="A636" s="121" t="s">
        <v>14506</v>
      </c>
      <c r="B636" s="122" t="s">
        <v>14507</v>
      </c>
      <c r="C636" s="5" t="str">
        <f t="shared" si="9"/>
        <v>/M</v>
      </c>
      <c r="D636" s="5" t="s">
        <v>2261</v>
      </c>
      <c r="E636" s="123">
        <v>126.06</v>
      </c>
      <c r="F636" s="123">
        <v>128.94</v>
      </c>
    </row>
    <row r="637" spans="1:8" x14ac:dyDescent="0.25">
      <c r="A637" s="119"/>
      <c r="B637" s="120"/>
      <c r="C637" s="5" t="str">
        <f t="shared" si="9"/>
        <v/>
      </c>
      <c r="D637" s="5" t="s">
        <v>2261</v>
      </c>
      <c r="E637" s="130"/>
      <c r="F637" s="130"/>
    </row>
    <row r="638" spans="1:8" x14ac:dyDescent="0.25">
      <c r="A638" s="119"/>
      <c r="B638" s="120" t="s">
        <v>13907</v>
      </c>
      <c r="C638" s="5" t="str">
        <f t="shared" si="9"/>
        <v>AS</v>
      </c>
      <c r="D638" s="5" t="s">
        <v>2261</v>
      </c>
      <c r="E638" s="130"/>
      <c r="F638" s="130"/>
    </row>
    <row r="639" spans="1:8" ht="38.25" x14ac:dyDescent="0.25">
      <c r="A639" s="121" t="s">
        <v>520</v>
      </c>
      <c r="B639" s="122" t="s">
        <v>14508</v>
      </c>
      <c r="C639" s="5" t="str">
        <f t="shared" si="9"/>
        <v>UN</v>
      </c>
      <c r="D639" s="5" t="s">
        <v>2261</v>
      </c>
      <c r="E639" s="123">
        <v>47.88</v>
      </c>
      <c r="F639" s="123">
        <v>49.22</v>
      </c>
    </row>
    <row r="640" spans="1:8" ht="51" x14ac:dyDescent="0.25">
      <c r="A640" s="121" t="s">
        <v>521</v>
      </c>
      <c r="B640" s="122" t="s">
        <v>1723</v>
      </c>
      <c r="C640" s="5" t="str">
        <f t="shared" si="9"/>
        <v>UN</v>
      </c>
      <c r="D640" s="5" t="s">
        <v>2261</v>
      </c>
      <c r="E640" s="123">
        <v>566.32000000000005</v>
      </c>
      <c r="F640" s="123">
        <v>577.27</v>
      </c>
    </row>
    <row r="641" spans="1:8" ht="51" x14ac:dyDescent="0.25">
      <c r="A641" s="121" t="s">
        <v>522</v>
      </c>
      <c r="B641" s="122" t="s">
        <v>1724</v>
      </c>
      <c r="C641" s="5" t="str">
        <f t="shared" si="9"/>
        <v>UN</v>
      </c>
      <c r="D641" s="5" t="s">
        <v>2261</v>
      </c>
      <c r="E641" s="123">
        <v>807.15</v>
      </c>
      <c r="F641" s="123">
        <v>820.29</v>
      </c>
    </row>
    <row r="642" spans="1:8" ht="51" x14ac:dyDescent="0.25">
      <c r="A642" s="121" t="s">
        <v>523</v>
      </c>
      <c r="B642" s="122" t="s">
        <v>1725</v>
      </c>
      <c r="C642" s="5" t="str">
        <f t="shared" si="9"/>
        <v>UN</v>
      </c>
      <c r="D642" s="5" t="s">
        <v>2261</v>
      </c>
      <c r="E642" s="123">
        <v>1085.75</v>
      </c>
      <c r="F642" s="123">
        <v>1098.8900000000001</v>
      </c>
    </row>
    <row r="643" spans="1:8" ht="51" x14ac:dyDescent="0.25">
      <c r="A643" s="121" t="s">
        <v>524</v>
      </c>
      <c r="B643" s="122" t="s">
        <v>1726</v>
      </c>
      <c r="C643" s="5" t="str">
        <f t="shared" si="9"/>
        <v>UN</v>
      </c>
      <c r="D643" s="5" t="s">
        <v>2261</v>
      </c>
      <c r="E643" s="123">
        <v>931.98</v>
      </c>
      <c r="F643" s="123">
        <v>947.31</v>
      </c>
    </row>
    <row r="644" spans="1:8" ht="51" x14ac:dyDescent="0.25">
      <c r="A644" s="121" t="s">
        <v>525</v>
      </c>
      <c r="B644" s="122" t="s">
        <v>1727</v>
      </c>
      <c r="C644" s="5" t="str">
        <f t="shared" si="9"/>
        <v>UN</v>
      </c>
      <c r="D644" s="5" t="s">
        <v>2261</v>
      </c>
      <c r="E644" s="123">
        <v>1593.25</v>
      </c>
      <c r="F644" s="123">
        <v>1619.53</v>
      </c>
      <c r="H644" s="104" t="s">
        <v>2282</v>
      </c>
    </row>
    <row r="645" spans="1:8" ht="51" x14ac:dyDescent="0.25">
      <c r="A645" s="121" t="s">
        <v>526</v>
      </c>
      <c r="B645" s="122" t="s">
        <v>1728</v>
      </c>
      <c r="C645" s="5" t="str">
        <f t="shared" ref="C645:C708" si="10">RIGHT(B645,2)</f>
        <v>UN</v>
      </c>
      <c r="D645" s="5" t="s">
        <v>2261</v>
      </c>
      <c r="E645" s="123">
        <v>972.24</v>
      </c>
      <c r="F645" s="123">
        <v>983.19</v>
      </c>
    </row>
    <row r="646" spans="1:8" ht="51" x14ac:dyDescent="0.25">
      <c r="A646" s="121" t="s">
        <v>527</v>
      </c>
      <c r="B646" s="122" t="s">
        <v>1729</v>
      </c>
      <c r="C646" s="5" t="str">
        <f t="shared" si="10"/>
        <v>UN</v>
      </c>
      <c r="D646" s="5" t="s">
        <v>2261</v>
      </c>
      <c r="E646" s="123">
        <v>927.99</v>
      </c>
      <c r="F646" s="123">
        <v>943.32</v>
      </c>
    </row>
    <row r="647" spans="1:8" ht="51" x14ac:dyDescent="0.25">
      <c r="A647" s="121" t="s">
        <v>528</v>
      </c>
      <c r="B647" s="122" t="s">
        <v>1730</v>
      </c>
      <c r="C647" s="5" t="str">
        <f t="shared" si="10"/>
        <v>UN</v>
      </c>
      <c r="D647" s="5" t="s">
        <v>2261</v>
      </c>
      <c r="E647" s="123">
        <v>1014.28</v>
      </c>
      <c r="F647" s="123">
        <v>1029.6099999999999</v>
      </c>
    </row>
    <row r="648" spans="1:8" ht="51" x14ac:dyDescent="0.25">
      <c r="A648" s="121" t="s">
        <v>529</v>
      </c>
      <c r="B648" s="122" t="s">
        <v>1731</v>
      </c>
      <c r="C648" s="5" t="str">
        <f t="shared" si="10"/>
        <v>UN</v>
      </c>
      <c r="D648" s="5" t="s">
        <v>2261</v>
      </c>
      <c r="E648" s="123">
        <v>1265.01</v>
      </c>
      <c r="F648" s="123">
        <v>1282.53</v>
      </c>
    </row>
    <row r="649" spans="1:8" ht="51" x14ac:dyDescent="0.25">
      <c r="A649" s="121" t="s">
        <v>530</v>
      </c>
      <c r="B649" s="122" t="s">
        <v>1732</v>
      </c>
      <c r="C649" s="5" t="str">
        <f t="shared" si="10"/>
        <v>UN</v>
      </c>
      <c r="D649" s="5" t="s">
        <v>2261</v>
      </c>
      <c r="E649" s="123">
        <v>2383.5100000000002</v>
      </c>
      <c r="F649" s="123">
        <v>2418.5500000000002</v>
      </c>
    </row>
    <row r="650" spans="1:8" ht="51" x14ac:dyDescent="0.25">
      <c r="A650" s="121" t="s">
        <v>531</v>
      </c>
      <c r="B650" s="122" t="s">
        <v>1733</v>
      </c>
      <c r="C650" s="5" t="str">
        <f t="shared" si="10"/>
        <v>UN</v>
      </c>
      <c r="D650" s="5" t="s">
        <v>2261</v>
      </c>
      <c r="E650" s="123">
        <v>1870.53</v>
      </c>
      <c r="F650" s="123">
        <v>1896.81</v>
      </c>
    </row>
    <row r="651" spans="1:8" ht="25.5" x14ac:dyDescent="0.25">
      <c r="A651" s="121" t="s">
        <v>532</v>
      </c>
      <c r="B651" s="122" t="s">
        <v>1734</v>
      </c>
      <c r="C651" s="5" t="str">
        <f t="shared" si="10"/>
        <v>UN</v>
      </c>
      <c r="D651" s="5" t="s">
        <v>2261</v>
      </c>
      <c r="E651" s="123">
        <v>275.35000000000002</v>
      </c>
      <c r="F651" s="123">
        <v>277.10000000000002</v>
      </c>
    </row>
    <row r="652" spans="1:8" ht="38.25" x14ac:dyDescent="0.25">
      <c r="A652" s="121" t="s">
        <v>14509</v>
      </c>
      <c r="B652" s="122" t="s">
        <v>14510</v>
      </c>
      <c r="C652" s="5" t="str">
        <f t="shared" si="10"/>
        <v>UN</v>
      </c>
      <c r="D652" s="5" t="s">
        <v>2261</v>
      </c>
      <c r="E652" s="123">
        <v>12.11</v>
      </c>
      <c r="F652" s="123">
        <v>12.32</v>
      </c>
    </row>
    <row r="653" spans="1:8" ht="38.25" x14ac:dyDescent="0.25">
      <c r="A653" s="121" t="s">
        <v>533</v>
      </c>
      <c r="B653" s="122" t="s">
        <v>14511</v>
      </c>
      <c r="C653" s="5" t="str">
        <f t="shared" si="10"/>
        <v>UN</v>
      </c>
      <c r="D653" s="5" t="s">
        <v>2261</v>
      </c>
      <c r="E653" s="123">
        <v>13.17</v>
      </c>
      <c r="F653" s="123">
        <v>13.46</v>
      </c>
    </row>
    <row r="654" spans="1:8" ht="38.25" x14ac:dyDescent="0.25">
      <c r="A654" s="121" t="s">
        <v>534</v>
      </c>
      <c r="B654" s="122" t="s">
        <v>14512</v>
      </c>
      <c r="C654" s="5" t="str">
        <f t="shared" si="10"/>
        <v>UN</v>
      </c>
      <c r="D654" s="5" t="s">
        <v>2261</v>
      </c>
      <c r="E654" s="123">
        <v>13.17</v>
      </c>
      <c r="F654" s="123">
        <v>13.46</v>
      </c>
    </row>
    <row r="655" spans="1:8" ht="38.25" x14ac:dyDescent="0.25">
      <c r="A655" s="121" t="s">
        <v>535</v>
      </c>
      <c r="B655" s="122" t="s">
        <v>14513</v>
      </c>
      <c r="C655" s="5" t="str">
        <f t="shared" si="10"/>
        <v>UN</v>
      </c>
      <c r="D655" s="5" t="s">
        <v>2261</v>
      </c>
      <c r="E655" s="123">
        <v>15.88</v>
      </c>
      <c r="F655" s="123">
        <v>16.170000000000002</v>
      </c>
    </row>
    <row r="656" spans="1:8" ht="38.25" x14ac:dyDescent="0.25">
      <c r="A656" s="121" t="s">
        <v>536</v>
      </c>
      <c r="B656" s="122" t="s">
        <v>14514</v>
      </c>
      <c r="C656" s="5" t="str">
        <f t="shared" si="10"/>
        <v>UN</v>
      </c>
      <c r="D656" s="5" t="s">
        <v>2261</v>
      </c>
      <c r="E656" s="123">
        <v>58.52</v>
      </c>
      <c r="F656" s="123">
        <v>58.93</v>
      </c>
    </row>
    <row r="657" spans="1:6" ht="38.25" x14ac:dyDescent="0.25">
      <c r="A657" s="121" t="s">
        <v>537</v>
      </c>
      <c r="B657" s="122" t="s">
        <v>14515</v>
      </c>
      <c r="C657" s="5" t="str">
        <f t="shared" si="10"/>
        <v>UN</v>
      </c>
      <c r="D657" s="5" t="s">
        <v>2261</v>
      </c>
      <c r="E657" s="123">
        <v>60.62</v>
      </c>
      <c r="F657" s="123">
        <v>61.2</v>
      </c>
    </row>
    <row r="658" spans="1:6" ht="38.25" x14ac:dyDescent="0.25">
      <c r="A658" s="121" t="s">
        <v>538</v>
      </c>
      <c r="B658" s="122" t="s">
        <v>14516</v>
      </c>
      <c r="C658" s="5" t="str">
        <f t="shared" si="10"/>
        <v>UN</v>
      </c>
      <c r="D658" s="5" t="s">
        <v>2261</v>
      </c>
      <c r="E658" s="123">
        <v>60.62</v>
      </c>
      <c r="F658" s="123">
        <v>61.2</v>
      </c>
    </row>
    <row r="659" spans="1:6" ht="38.25" x14ac:dyDescent="0.25">
      <c r="A659" s="121" t="s">
        <v>539</v>
      </c>
      <c r="B659" s="122" t="s">
        <v>14517</v>
      </c>
      <c r="C659" s="5" t="str">
        <f t="shared" si="10"/>
        <v>UN</v>
      </c>
      <c r="D659" s="5" t="s">
        <v>2261</v>
      </c>
      <c r="E659" s="123">
        <v>63.11</v>
      </c>
      <c r="F659" s="123">
        <v>63.91</v>
      </c>
    </row>
    <row r="660" spans="1:6" ht="38.25" x14ac:dyDescent="0.25">
      <c r="A660" s="121" t="s">
        <v>540</v>
      </c>
      <c r="B660" s="122" t="s">
        <v>14518</v>
      </c>
      <c r="C660" s="5" t="str">
        <f t="shared" si="10"/>
        <v>UN</v>
      </c>
      <c r="D660" s="5" t="s">
        <v>2261</v>
      </c>
      <c r="E660" s="123">
        <v>71.989999999999995</v>
      </c>
      <c r="F660" s="123">
        <v>72.569999999999993</v>
      </c>
    </row>
    <row r="661" spans="1:6" ht="25.5" x14ac:dyDescent="0.25">
      <c r="A661" s="121" t="s">
        <v>541</v>
      </c>
      <c r="B661" s="122" t="s">
        <v>14519</v>
      </c>
      <c r="C661" s="5" t="str">
        <f t="shared" si="10"/>
        <v>UN</v>
      </c>
      <c r="D661" s="5" t="s">
        <v>2261</v>
      </c>
      <c r="E661" s="123">
        <v>101.55</v>
      </c>
      <c r="F661" s="123">
        <v>101.93</v>
      </c>
    </row>
    <row r="662" spans="1:6" ht="38.25" x14ac:dyDescent="0.25">
      <c r="A662" s="121" t="s">
        <v>542</v>
      </c>
      <c r="B662" s="122" t="s">
        <v>14520</v>
      </c>
      <c r="C662" s="5" t="str">
        <f t="shared" si="10"/>
        <v>UN</v>
      </c>
      <c r="D662" s="5" t="s">
        <v>2261</v>
      </c>
      <c r="E662" s="123">
        <v>73.3</v>
      </c>
      <c r="F662" s="123">
        <v>73.930000000000007</v>
      </c>
    </row>
    <row r="663" spans="1:6" ht="38.25" x14ac:dyDescent="0.25">
      <c r="A663" s="121" t="s">
        <v>543</v>
      </c>
      <c r="B663" s="122" t="s">
        <v>14521</v>
      </c>
      <c r="C663" s="5" t="str">
        <f t="shared" si="10"/>
        <v>UN</v>
      </c>
      <c r="D663" s="5" t="s">
        <v>2261</v>
      </c>
      <c r="E663" s="123">
        <v>76.459999999999994</v>
      </c>
      <c r="F663" s="123">
        <v>77.34</v>
      </c>
    </row>
    <row r="664" spans="1:6" ht="38.25" x14ac:dyDescent="0.25">
      <c r="A664" s="121" t="s">
        <v>544</v>
      </c>
      <c r="B664" s="122" t="s">
        <v>14522</v>
      </c>
      <c r="C664" s="5" t="str">
        <f t="shared" si="10"/>
        <v>UN</v>
      </c>
      <c r="D664" s="5" t="s">
        <v>2261</v>
      </c>
      <c r="E664" s="123">
        <v>76.459999999999994</v>
      </c>
      <c r="F664" s="123">
        <v>77.34</v>
      </c>
    </row>
    <row r="665" spans="1:6" ht="38.25" x14ac:dyDescent="0.25">
      <c r="A665" s="121" t="s">
        <v>545</v>
      </c>
      <c r="B665" s="122" t="s">
        <v>14523</v>
      </c>
      <c r="C665" s="5" t="str">
        <f t="shared" si="10"/>
        <v>UN</v>
      </c>
      <c r="D665" s="5" t="s">
        <v>2261</v>
      </c>
      <c r="E665" s="123">
        <v>93.2</v>
      </c>
      <c r="F665" s="123">
        <v>95.69</v>
      </c>
    </row>
    <row r="666" spans="1:6" ht="25.5" x14ac:dyDescent="0.25">
      <c r="A666" s="121" t="s">
        <v>546</v>
      </c>
      <c r="B666" s="122" t="s">
        <v>1735</v>
      </c>
      <c r="C666" s="5" t="str">
        <f t="shared" si="10"/>
        <v>UN</v>
      </c>
      <c r="D666" s="5" t="s">
        <v>2261</v>
      </c>
      <c r="E666" s="123">
        <v>181.98</v>
      </c>
      <c r="F666" s="123">
        <v>185.92</v>
      </c>
    </row>
    <row r="667" spans="1:6" ht="25.5" x14ac:dyDescent="0.25">
      <c r="A667" s="121" t="s">
        <v>547</v>
      </c>
      <c r="B667" s="122" t="s">
        <v>1736</v>
      </c>
      <c r="C667" s="5" t="str">
        <f t="shared" si="10"/>
        <v>UN</v>
      </c>
      <c r="D667" s="5" t="s">
        <v>2261</v>
      </c>
      <c r="E667" s="123">
        <v>259.48</v>
      </c>
      <c r="F667" s="123">
        <v>263.42</v>
      </c>
    </row>
    <row r="668" spans="1:6" ht="38.25" x14ac:dyDescent="0.25">
      <c r="A668" s="121" t="s">
        <v>548</v>
      </c>
      <c r="B668" s="122" t="s">
        <v>14524</v>
      </c>
      <c r="C668" s="5" t="str">
        <f t="shared" si="10"/>
        <v>UN</v>
      </c>
      <c r="D668" s="5" t="s">
        <v>2261</v>
      </c>
      <c r="E668" s="123">
        <v>91.81</v>
      </c>
      <c r="F668" s="123">
        <v>92.69</v>
      </c>
    </row>
    <row r="669" spans="1:6" ht="38.25" x14ac:dyDescent="0.25">
      <c r="A669" s="121" t="s">
        <v>549</v>
      </c>
      <c r="B669" s="122" t="s">
        <v>14525</v>
      </c>
      <c r="C669" s="5" t="str">
        <f t="shared" si="10"/>
        <v>UN</v>
      </c>
      <c r="D669" s="5" t="s">
        <v>2261</v>
      </c>
      <c r="E669" s="123">
        <v>152.11000000000001</v>
      </c>
      <c r="F669" s="123">
        <v>155.55000000000001</v>
      </c>
    </row>
    <row r="670" spans="1:6" ht="38.25" x14ac:dyDescent="0.25">
      <c r="A670" s="121" t="s">
        <v>550</v>
      </c>
      <c r="B670" s="122" t="s">
        <v>14526</v>
      </c>
      <c r="C670" s="5" t="str">
        <f t="shared" si="10"/>
        <v>UN</v>
      </c>
      <c r="D670" s="5" t="s">
        <v>2261</v>
      </c>
      <c r="E670" s="123">
        <v>421.17</v>
      </c>
      <c r="F670" s="123">
        <v>426.97</v>
      </c>
    </row>
    <row r="671" spans="1:6" ht="38.25" x14ac:dyDescent="0.25">
      <c r="A671" s="121" t="s">
        <v>551</v>
      </c>
      <c r="B671" s="122" t="s">
        <v>14527</v>
      </c>
      <c r="C671" s="5" t="str">
        <f t="shared" si="10"/>
        <v>UN</v>
      </c>
      <c r="D671" s="5" t="s">
        <v>2261</v>
      </c>
      <c r="E671" s="123">
        <v>638.70000000000005</v>
      </c>
      <c r="F671" s="123">
        <v>644.5</v>
      </c>
    </row>
    <row r="672" spans="1:6" ht="38.25" x14ac:dyDescent="0.25">
      <c r="A672" s="121" t="s">
        <v>552</v>
      </c>
      <c r="B672" s="122" t="s">
        <v>14528</v>
      </c>
      <c r="C672" s="5" t="str">
        <f t="shared" si="10"/>
        <v>UN</v>
      </c>
      <c r="D672" s="5" t="s">
        <v>2261</v>
      </c>
      <c r="E672" s="123">
        <v>1027.4000000000001</v>
      </c>
      <c r="F672" s="123">
        <v>1033.2</v>
      </c>
    </row>
    <row r="673" spans="1:6" ht="38.25" x14ac:dyDescent="0.25">
      <c r="A673" s="121" t="s">
        <v>553</v>
      </c>
      <c r="B673" s="122" t="s">
        <v>14529</v>
      </c>
      <c r="C673" s="5" t="str">
        <f t="shared" si="10"/>
        <v>UN</v>
      </c>
      <c r="D673" s="5" t="s">
        <v>2261</v>
      </c>
      <c r="E673" s="123">
        <v>1378.03</v>
      </c>
      <c r="F673" s="123">
        <v>1383.83</v>
      </c>
    </row>
    <row r="674" spans="1:6" ht="38.25" x14ac:dyDescent="0.25">
      <c r="A674" s="121" t="s">
        <v>554</v>
      </c>
      <c r="B674" s="122" t="s">
        <v>14530</v>
      </c>
      <c r="C674" s="5" t="str">
        <f t="shared" si="10"/>
        <v>UN</v>
      </c>
      <c r="D674" s="5" t="s">
        <v>2261</v>
      </c>
      <c r="E674" s="123">
        <v>2212.0500000000002</v>
      </c>
      <c r="F674" s="123">
        <v>2217.85</v>
      </c>
    </row>
    <row r="675" spans="1:6" ht="25.5" x14ac:dyDescent="0.25">
      <c r="A675" s="121" t="s">
        <v>555</v>
      </c>
      <c r="B675" s="122" t="s">
        <v>14531</v>
      </c>
      <c r="C675" s="5" t="str">
        <f t="shared" si="10"/>
        <v>UN</v>
      </c>
      <c r="D675" s="5" t="s">
        <v>2261</v>
      </c>
      <c r="E675" s="123">
        <v>78.599999999999994</v>
      </c>
      <c r="F675" s="123">
        <v>79.7</v>
      </c>
    </row>
    <row r="676" spans="1:6" ht="25.5" x14ac:dyDescent="0.25">
      <c r="A676" s="121" t="s">
        <v>556</v>
      </c>
      <c r="B676" s="122" t="s">
        <v>14532</v>
      </c>
      <c r="C676" s="5" t="str">
        <f t="shared" si="10"/>
        <v>UN</v>
      </c>
      <c r="D676" s="5" t="s">
        <v>2261</v>
      </c>
      <c r="E676" s="123">
        <v>89.66</v>
      </c>
      <c r="F676" s="123">
        <v>90.97</v>
      </c>
    </row>
    <row r="677" spans="1:6" ht="25.5" x14ac:dyDescent="0.25">
      <c r="A677" s="121" t="s">
        <v>557</v>
      </c>
      <c r="B677" s="122" t="s">
        <v>1737</v>
      </c>
      <c r="C677" s="5" t="str">
        <f t="shared" si="10"/>
        <v>UN</v>
      </c>
      <c r="D677" s="5" t="s">
        <v>2261</v>
      </c>
      <c r="E677" s="123">
        <v>88.49</v>
      </c>
      <c r="F677" s="123">
        <v>90.12</v>
      </c>
    </row>
    <row r="678" spans="1:6" ht="25.5" x14ac:dyDescent="0.25">
      <c r="A678" s="121" t="s">
        <v>558</v>
      </c>
      <c r="B678" s="122" t="s">
        <v>1738</v>
      </c>
      <c r="C678" s="5" t="str">
        <f t="shared" si="10"/>
        <v>UN</v>
      </c>
      <c r="D678" s="5" t="s">
        <v>2261</v>
      </c>
      <c r="E678" s="123">
        <v>48.64</v>
      </c>
      <c r="F678" s="123">
        <v>49.56</v>
      </c>
    </row>
    <row r="679" spans="1:6" ht="25.5" x14ac:dyDescent="0.25">
      <c r="A679" s="121" t="s">
        <v>559</v>
      </c>
      <c r="B679" s="122" t="s">
        <v>1739</v>
      </c>
      <c r="C679" s="5" t="str">
        <f t="shared" si="10"/>
        <v>UN</v>
      </c>
      <c r="D679" s="5" t="s">
        <v>2261</v>
      </c>
      <c r="E679" s="123">
        <v>65.37</v>
      </c>
      <c r="F679" s="123">
        <v>67</v>
      </c>
    </row>
    <row r="680" spans="1:6" ht="38.25" x14ac:dyDescent="0.25">
      <c r="A680" s="121" t="s">
        <v>560</v>
      </c>
      <c r="B680" s="122" t="s">
        <v>1740</v>
      </c>
      <c r="C680" s="5" t="str">
        <f t="shared" si="10"/>
        <v>UN</v>
      </c>
      <c r="D680" s="5" t="s">
        <v>2261</v>
      </c>
      <c r="E680" s="123">
        <v>2082.79</v>
      </c>
      <c r="F680" s="123">
        <v>2091.9899999999998</v>
      </c>
    </row>
    <row r="681" spans="1:6" x14ac:dyDescent="0.25">
      <c r="A681" s="121" t="s">
        <v>561</v>
      </c>
      <c r="B681" s="122" t="s">
        <v>1741</v>
      </c>
      <c r="C681" s="5" t="str">
        <f t="shared" si="10"/>
        <v>UN</v>
      </c>
      <c r="D681" s="5" t="s">
        <v>2261</v>
      </c>
      <c r="E681" s="123">
        <v>2458.8000000000002</v>
      </c>
      <c r="F681" s="123">
        <v>2468</v>
      </c>
    </row>
    <row r="682" spans="1:6" x14ac:dyDescent="0.25">
      <c r="A682" s="121" t="s">
        <v>562</v>
      </c>
      <c r="B682" s="122" t="s">
        <v>1742</v>
      </c>
      <c r="C682" s="5" t="str">
        <f t="shared" si="10"/>
        <v>UN</v>
      </c>
      <c r="D682" s="5" t="s">
        <v>2261</v>
      </c>
      <c r="E682" s="123">
        <v>3682.79</v>
      </c>
      <c r="F682" s="123">
        <v>3691.99</v>
      </c>
    </row>
    <row r="683" spans="1:6" ht="38.25" x14ac:dyDescent="0.25">
      <c r="A683" s="121" t="s">
        <v>563</v>
      </c>
      <c r="B683" s="122" t="s">
        <v>14533</v>
      </c>
      <c r="C683" s="5" t="str">
        <f t="shared" si="10"/>
        <v>UN</v>
      </c>
      <c r="D683" s="5" t="s">
        <v>2261</v>
      </c>
      <c r="E683" s="123">
        <v>41.23</v>
      </c>
      <c r="F683" s="123">
        <v>42.54</v>
      </c>
    </row>
    <row r="684" spans="1:6" ht="38.25" x14ac:dyDescent="0.25">
      <c r="A684" s="121" t="s">
        <v>564</v>
      </c>
      <c r="B684" s="122" t="s">
        <v>14534</v>
      </c>
      <c r="C684" s="5" t="str">
        <f t="shared" si="10"/>
        <v>UN</v>
      </c>
      <c r="D684" s="5" t="s">
        <v>2261</v>
      </c>
      <c r="E684" s="123">
        <v>144.34</v>
      </c>
      <c r="F684" s="123">
        <v>145.65</v>
      </c>
    </row>
    <row r="685" spans="1:6" ht="38.25" x14ac:dyDescent="0.25">
      <c r="A685" s="121" t="s">
        <v>14535</v>
      </c>
      <c r="B685" s="122" t="s">
        <v>14536</v>
      </c>
      <c r="C685" s="5" t="str">
        <f t="shared" si="10"/>
        <v>UN</v>
      </c>
      <c r="D685" s="5" t="s">
        <v>2261</v>
      </c>
      <c r="E685" s="123">
        <v>83.77</v>
      </c>
      <c r="F685" s="123">
        <v>85.08</v>
      </c>
    </row>
    <row r="686" spans="1:6" ht="38.25" x14ac:dyDescent="0.25">
      <c r="A686" s="121" t="s">
        <v>14537</v>
      </c>
      <c r="B686" s="122" t="s">
        <v>14538</v>
      </c>
      <c r="C686" s="5" t="str">
        <f t="shared" si="10"/>
        <v>UN</v>
      </c>
      <c r="D686" s="5" t="s">
        <v>2261</v>
      </c>
      <c r="E686" s="123">
        <v>108.4</v>
      </c>
      <c r="F686" s="123">
        <v>109.71</v>
      </c>
    </row>
    <row r="687" spans="1:6" ht="38.25" x14ac:dyDescent="0.25">
      <c r="A687" s="121" t="s">
        <v>565</v>
      </c>
      <c r="B687" s="122" t="s">
        <v>1743</v>
      </c>
      <c r="C687" s="5" t="str">
        <f t="shared" si="10"/>
        <v>UN</v>
      </c>
      <c r="D687" s="5" t="s">
        <v>2261</v>
      </c>
      <c r="E687" s="123">
        <v>23.02</v>
      </c>
      <c r="F687" s="123">
        <v>25.31</v>
      </c>
    </row>
    <row r="688" spans="1:6" ht="38.25" x14ac:dyDescent="0.25">
      <c r="A688" s="121" t="s">
        <v>566</v>
      </c>
      <c r="B688" s="122" t="s">
        <v>14539</v>
      </c>
      <c r="C688" s="5" t="str">
        <f t="shared" si="10"/>
        <v>UN</v>
      </c>
      <c r="D688" s="5" t="s">
        <v>2261</v>
      </c>
      <c r="E688" s="123">
        <v>12.3</v>
      </c>
      <c r="F688" s="123">
        <v>13.39</v>
      </c>
    </row>
    <row r="689" spans="1:8" ht="38.25" x14ac:dyDescent="0.25">
      <c r="A689" s="121" t="s">
        <v>567</v>
      </c>
      <c r="B689" s="122" t="s">
        <v>1744</v>
      </c>
      <c r="C689" s="5" t="str">
        <f t="shared" si="10"/>
        <v>UN</v>
      </c>
      <c r="D689" s="5" t="s">
        <v>2261</v>
      </c>
      <c r="E689" s="123">
        <v>8.2799999999999994</v>
      </c>
      <c r="F689" s="123">
        <v>8.92</v>
      </c>
    </row>
    <row r="690" spans="1:8" ht="38.25" x14ac:dyDescent="0.25">
      <c r="A690" s="121" t="s">
        <v>568</v>
      </c>
      <c r="B690" s="122" t="s">
        <v>1745</v>
      </c>
      <c r="C690" s="5" t="str">
        <f t="shared" si="10"/>
        <v>UN</v>
      </c>
      <c r="D690" s="5" t="s">
        <v>2261</v>
      </c>
      <c r="E690" s="123">
        <v>28.54</v>
      </c>
      <c r="F690" s="123">
        <v>31.17</v>
      </c>
    </row>
    <row r="691" spans="1:8" ht="38.25" x14ac:dyDescent="0.25">
      <c r="A691" s="121" t="s">
        <v>569</v>
      </c>
      <c r="B691" s="122" t="s">
        <v>1746</v>
      </c>
      <c r="C691" s="5" t="str">
        <f t="shared" si="10"/>
        <v>UN</v>
      </c>
      <c r="D691" s="5" t="s">
        <v>2261</v>
      </c>
      <c r="E691" s="123">
        <v>16.2</v>
      </c>
      <c r="F691" s="123">
        <v>17.46</v>
      </c>
    </row>
    <row r="692" spans="1:8" ht="38.25" x14ac:dyDescent="0.25">
      <c r="A692" s="121" t="s">
        <v>570</v>
      </c>
      <c r="B692" s="122" t="s">
        <v>1747</v>
      </c>
      <c r="C692" s="5" t="str">
        <f t="shared" si="10"/>
        <v>UN</v>
      </c>
      <c r="D692" s="5" t="s">
        <v>2261</v>
      </c>
      <c r="E692" s="123">
        <v>11.59</v>
      </c>
      <c r="F692" s="123">
        <v>12.34</v>
      </c>
    </row>
    <row r="693" spans="1:8" ht="38.25" x14ac:dyDescent="0.25">
      <c r="A693" s="121" t="s">
        <v>571</v>
      </c>
      <c r="B693" s="122" t="s">
        <v>1748</v>
      </c>
      <c r="C693" s="5" t="str">
        <f t="shared" si="10"/>
        <v>UN</v>
      </c>
      <c r="D693" s="5" t="s">
        <v>2261</v>
      </c>
      <c r="E693" s="123">
        <v>10</v>
      </c>
      <c r="F693" s="123">
        <v>10.62</v>
      </c>
    </row>
    <row r="694" spans="1:8" ht="51" x14ac:dyDescent="0.25">
      <c r="A694" s="121" t="s">
        <v>572</v>
      </c>
      <c r="B694" s="122" t="s">
        <v>14540</v>
      </c>
      <c r="C694" s="5" t="str">
        <f t="shared" si="10"/>
        <v>UN</v>
      </c>
      <c r="D694" s="5" t="s">
        <v>2261</v>
      </c>
      <c r="E694" s="123">
        <v>117.08</v>
      </c>
      <c r="F694" s="123">
        <v>121.02</v>
      </c>
    </row>
    <row r="695" spans="1:8" ht="51" x14ac:dyDescent="0.25">
      <c r="A695" s="121" t="s">
        <v>573</v>
      </c>
      <c r="B695" s="122" t="s">
        <v>1749</v>
      </c>
      <c r="C695" s="5" t="str">
        <f t="shared" si="10"/>
        <v>UN</v>
      </c>
      <c r="D695" s="5" t="s">
        <v>2261</v>
      </c>
      <c r="E695" s="123">
        <v>223.1</v>
      </c>
      <c r="F695" s="123">
        <v>227.58</v>
      </c>
    </row>
    <row r="696" spans="1:8" ht="51" x14ac:dyDescent="0.25">
      <c r="A696" s="121" t="s">
        <v>574</v>
      </c>
      <c r="B696" s="122" t="s">
        <v>1750</v>
      </c>
      <c r="C696" s="5" t="str">
        <f t="shared" si="10"/>
        <v>UN</v>
      </c>
      <c r="D696" s="5" t="s">
        <v>2261</v>
      </c>
      <c r="E696" s="123">
        <v>351.12</v>
      </c>
      <c r="F696" s="123">
        <v>356.23</v>
      </c>
    </row>
    <row r="697" spans="1:8" ht="38.25" x14ac:dyDescent="0.25">
      <c r="A697" s="121" t="s">
        <v>575</v>
      </c>
      <c r="B697" s="122" t="s">
        <v>1751</v>
      </c>
      <c r="C697" s="5" t="str">
        <f t="shared" si="10"/>
        <v>UN</v>
      </c>
      <c r="D697" s="5" t="s">
        <v>2261</v>
      </c>
      <c r="E697" s="123">
        <v>590.33000000000004</v>
      </c>
      <c r="F697" s="123">
        <v>594.86</v>
      </c>
    </row>
    <row r="698" spans="1:8" ht="38.25" x14ac:dyDescent="0.25">
      <c r="A698" s="121" t="s">
        <v>576</v>
      </c>
      <c r="B698" s="122" t="s">
        <v>14541</v>
      </c>
      <c r="C698" s="5" t="str">
        <f t="shared" si="10"/>
        <v>UN</v>
      </c>
      <c r="D698" s="5" t="s">
        <v>2261</v>
      </c>
      <c r="E698" s="123">
        <v>941.74</v>
      </c>
      <c r="F698" s="123">
        <v>948.31</v>
      </c>
    </row>
    <row r="699" spans="1:8" ht="38.25" x14ac:dyDescent="0.25">
      <c r="A699" s="121" t="s">
        <v>577</v>
      </c>
      <c r="B699" s="122" t="s">
        <v>1752</v>
      </c>
      <c r="C699" s="5" t="str">
        <f t="shared" si="10"/>
        <v>UN</v>
      </c>
      <c r="D699" s="5" t="s">
        <v>2261</v>
      </c>
      <c r="E699" s="123">
        <v>43.04</v>
      </c>
      <c r="F699" s="123">
        <v>44.55</v>
      </c>
    </row>
    <row r="700" spans="1:8" ht="38.25" x14ac:dyDescent="0.25">
      <c r="A700" s="121" t="s">
        <v>578</v>
      </c>
      <c r="B700" s="122" t="s">
        <v>14542</v>
      </c>
      <c r="C700" s="5" t="str">
        <f t="shared" si="10"/>
        <v>UN</v>
      </c>
      <c r="D700" s="5" t="s">
        <v>2261</v>
      </c>
      <c r="E700" s="123">
        <v>3686.86</v>
      </c>
      <c r="F700" s="123">
        <v>3693.43</v>
      </c>
    </row>
    <row r="701" spans="1:8" ht="60" x14ac:dyDescent="0.25">
      <c r="A701" s="121" t="s">
        <v>579</v>
      </c>
      <c r="B701" s="122" t="s">
        <v>14543</v>
      </c>
      <c r="C701" s="5" t="str">
        <f t="shared" si="10"/>
        <v>UN</v>
      </c>
      <c r="D701" s="5" t="s">
        <v>2261</v>
      </c>
      <c r="E701" s="123">
        <v>160.59</v>
      </c>
      <c r="F701" s="123">
        <v>170.15</v>
      </c>
      <c r="H701" s="104" t="s">
        <v>2283</v>
      </c>
    </row>
    <row r="702" spans="1:8" ht="38.25" x14ac:dyDescent="0.25">
      <c r="A702" s="121" t="s">
        <v>580</v>
      </c>
      <c r="B702" s="122" t="s">
        <v>14544</v>
      </c>
      <c r="C702" s="5" t="str">
        <f t="shared" si="10"/>
        <v>UN</v>
      </c>
      <c r="D702" s="5" t="s">
        <v>2261</v>
      </c>
      <c r="E702" s="123">
        <v>254.64</v>
      </c>
      <c r="F702" s="123">
        <v>269.73</v>
      </c>
    </row>
    <row r="703" spans="1:8" ht="38.25" x14ac:dyDescent="0.25">
      <c r="A703" s="121" t="s">
        <v>581</v>
      </c>
      <c r="B703" s="122" t="s">
        <v>14545</v>
      </c>
      <c r="C703" s="5" t="str">
        <f t="shared" si="10"/>
        <v>UN</v>
      </c>
      <c r="D703" s="5" t="s">
        <v>2261</v>
      </c>
      <c r="E703" s="123">
        <v>499.15</v>
      </c>
      <c r="F703" s="123">
        <v>527.45000000000005</v>
      </c>
    </row>
    <row r="704" spans="1:8" ht="38.25" x14ac:dyDescent="0.25">
      <c r="A704" s="121" t="s">
        <v>582</v>
      </c>
      <c r="B704" s="122" t="s">
        <v>14546</v>
      </c>
      <c r="C704" s="5" t="str">
        <f t="shared" si="10"/>
        <v>UN</v>
      </c>
      <c r="D704" s="5" t="s">
        <v>2261</v>
      </c>
      <c r="E704" s="123">
        <v>666.36</v>
      </c>
      <c r="F704" s="123">
        <v>704.16</v>
      </c>
    </row>
    <row r="705" spans="1:6" ht="38.25" x14ac:dyDescent="0.25">
      <c r="A705" s="121" t="s">
        <v>583</v>
      </c>
      <c r="B705" s="122" t="s">
        <v>14547</v>
      </c>
      <c r="C705" s="5" t="str">
        <f t="shared" si="10"/>
        <v>UN</v>
      </c>
      <c r="D705" s="5" t="s">
        <v>2261</v>
      </c>
      <c r="E705" s="123">
        <v>779.69</v>
      </c>
      <c r="F705" s="123">
        <v>820.23</v>
      </c>
    </row>
    <row r="706" spans="1:6" ht="38.25" x14ac:dyDescent="0.25">
      <c r="A706" s="121" t="s">
        <v>584</v>
      </c>
      <c r="B706" s="122" t="s">
        <v>14548</v>
      </c>
      <c r="C706" s="5" t="str">
        <f t="shared" si="10"/>
        <v>UN</v>
      </c>
      <c r="D706" s="5" t="s">
        <v>2261</v>
      </c>
      <c r="E706" s="123">
        <v>849.1</v>
      </c>
      <c r="F706" s="123">
        <v>874.98</v>
      </c>
    </row>
    <row r="707" spans="1:6" ht="38.25" x14ac:dyDescent="0.25">
      <c r="A707" s="121" t="s">
        <v>585</v>
      </c>
      <c r="B707" s="122" t="s">
        <v>14549</v>
      </c>
      <c r="C707" s="5" t="str">
        <f t="shared" si="10"/>
        <v>UN</v>
      </c>
      <c r="D707" s="5" t="s">
        <v>2261</v>
      </c>
      <c r="E707" s="123">
        <v>1370.08</v>
      </c>
      <c r="F707" s="123">
        <v>1393.47</v>
      </c>
    </row>
    <row r="708" spans="1:6" ht="38.25" x14ac:dyDescent="0.25">
      <c r="A708" s="121" t="s">
        <v>586</v>
      </c>
      <c r="B708" s="122" t="s">
        <v>14550</v>
      </c>
      <c r="C708" s="5" t="str">
        <f t="shared" si="10"/>
        <v>UN</v>
      </c>
      <c r="D708" s="5"/>
      <c r="E708" s="123">
        <v>23.2</v>
      </c>
      <c r="F708" s="123">
        <v>24.86</v>
      </c>
    </row>
    <row r="709" spans="1:6" ht="38.25" x14ac:dyDescent="0.25">
      <c r="A709" s="121" t="s">
        <v>587</v>
      </c>
      <c r="B709" s="122" t="s">
        <v>14551</v>
      </c>
      <c r="C709" s="5" t="str">
        <f t="shared" ref="C709:C772" si="11">RIGHT(B709,2)</f>
        <v>UN</v>
      </c>
      <c r="D709" s="5"/>
      <c r="E709" s="123">
        <v>28.68</v>
      </c>
      <c r="F709" s="123">
        <v>30.42</v>
      </c>
    </row>
    <row r="710" spans="1:6" ht="38.25" x14ac:dyDescent="0.25">
      <c r="A710" s="121" t="s">
        <v>588</v>
      </c>
      <c r="B710" s="122" t="s">
        <v>1753</v>
      </c>
      <c r="C710" s="5" t="str">
        <f t="shared" si="11"/>
        <v>UN</v>
      </c>
      <c r="D710" s="5" t="s">
        <v>2261</v>
      </c>
      <c r="E710" s="123">
        <v>32.17</v>
      </c>
      <c r="F710" s="123">
        <v>34.35</v>
      </c>
    </row>
    <row r="711" spans="1:6" ht="38.25" x14ac:dyDescent="0.25">
      <c r="A711" s="121" t="s">
        <v>589</v>
      </c>
      <c r="B711" s="122" t="s">
        <v>1754</v>
      </c>
      <c r="C711" s="5" t="str">
        <f t="shared" si="11"/>
        <v>UN</v>
      </c>
      <c r="D711" s="5" t="s">
        <v>2261</v>
      </c>
      <c r="E711" s="123">
        <v>35.9</v>
      </c>
      <c r="F711" s="123">
        <v>38.25</v>
      </c>
    </row>
    <row r="712" spans="1:6" x14ac:dyDescent="0.25">
      <c r="A712" s="119"/>
      <c r="B712" s="120"/>
      <c r="C712" s="5" t="str">
        <f t="shared" si="11"/>
        <v/>
      </c>
      <c r="D712" s="5" t="s">
        <v>2261</v>
      </c>
      <c r="E712" s="130"/>
      <c r="F712" s="130"/>
    </row>
    <row r="713" spans="1:6" x14ac:dyDescent="0.25">
      <c r="A713" s="119"/>
      <c r="B713" s="120" t="s">
        <v>14552</v>
      </c>
      <c r="C713" s="5" t="str">
        <f t="shared" si="11"/>
        <v>IO</v>
      </c>
      <c r="D713" s="5" t="s">
        <v>2261</v>
      </c>
      <c r="E713" s="130"/>
      <c r="F713" s="130"/>
    </row>
    <row r="714" spans="1:6" ht="38.25" x14ac:dyDescent="0.25">
      <c r="A714" s="121" t="s">
        <v>590</v>
      </c>
      <c r="B714" s="122" t="s">
        <v>14553</v>
      </c>
      <c r="C714" s="5" t="str">
        <f t="shared" si="11"/>
        <v>UN</v>
      </c>
      <c r="D714" s="5" t="s">
        <v>2261</v>
      </c>
      <c r="E714" s="123">
        <v>30.36</v>
      </c>
      <c r="F714" s="123">
        <v>31.24</v>
      </c>
    </row>
    <row r="715" spans="1:6" ht="38.25" x14ac:dyDescent="0.25">
      <c r="A715" s="121" t="s">
        <v>591</v>
      </c>
      <c r="B715" s="122" t="s">
        <v>14554</v>
      </c>
      <c r="C715" s="5" t="str">
        <f t="shared" si="11"/>
        <v>UN</v>
      </c>
      <c r="D715" s="5" t="s">
        <v>2261</v>
      </c>
      <c r="E715" s="123">
        <v>60.96</v>
      </c>
      <c r="F715" s="123">
        <v>63.15</v>
      </c>
    </row>
    <row r="716" spans="1:6" ht="38.25" x14ac:dyDescent="0.25">
      <c r="A716" s="121" t="s">
        <v>592</v>
      </c>
      <c r="B716" s="122" t="s">
        <v>14555</v>
      </c>
      <c r="C716" s="5" t="str">
        <f t="shared" si="11"/>
        <v>UN</v>
      </c>
      <c r="D716" s="5" t="s">
        <v>2261</v>
      </c>
      <c r="E716" s="123">
        <v>336.33</v>
      </c>
      <c r="F716" s="123">
        <v>337.64</v>
      </c>
    </row>
    <row r="717" spans="1:6" ht="25.5" x14ac:dyDescent="0.25">
      <c r="A717" s="121" t="s">
        <v>593</v>
      </c>
      <c r="B717" s="122" t="s">
        <v>23055</v>
      </c>
      <c r="C717" s="5" t="str">
        <f t="shared" si="11"/>
        <v>UN</v>
      </c>
      <c r="D717" s="5" t="s">
        <v>2261</v>
      </c>
      <c r="E717" s="123">
        <v>204.77</v>
      </c>
      <c r="F717" s="123">
        <v>205.46</v>
      </c>
    </row>
    <row r="718" spans="1:6" ht="38.25" x14ac:dyDescent="0.25">
      <c r="A718" s="121" t="s">
        <v>594</v>
      </c>
      <c r="B718" s="122" t="s">
        <v>1755</v>
      </c>
      <c r="C718" s="5" t="str">
        <f t="shared" si="11"/>
        <v>UN</v>
      </c>
      <c r="D718" s="5" t="s">
        <v>2261</v>
      </c>
      <c r="E718" s="123">
        <v>67.95</v>
      </c>
      <c r="F718" s="123">
        <v>68.83</v>
      </c>
    </row>
    <row r="719" spans="1:6" ht="25.5" x14ac:dyDescent="0.25">
      <c r="A719" s="121" t="s">
        <v>595</v>
      </c>
      <c r="B719" s="122" t="s">
        <v>23056</v>
      </c>
      <c r="C719" s="5" t="str">
        <f t="shared" si="11"/>
        <v>UN</v>
      </c>
      <c r="D719" s="5" t="s">
        <v>2261</v>
      </c>
      <c r="E719" s="123">
        <v>87.11</v>
      </c>
      <c r="F719" s="123">
        <v>88.21</v>
      </c>
    </row>
    <row r="720" spans="1:6" ht="25.5" x14ac:dyDescent="0.25">
      <c r="A720" s="121" t="s">
        <v>596</v>
      </c>
      <c r="B720" s="122" t="s">
        <v>1756</v>
      </c>
      <c r="C720" s="5" t="str">
        <f t="shared" si="11"/>
        <v>UN</v>
      </c>
      <c r="D720" s="5" t="s">
        <v>2261</v>
      </c>
      <c r="E720" s="123">
        <v>40.14</v>
      </c>
      <c r="F720" s="123">
        <v>42.33</v>
      </c>
    </row>
    <row r="721" spans="1:6" ht="25.5" x14ac:dyDescent="0.25">
      <c r="A721" s="121" t="s">
        <v>597</v>
      </c>
      <c r="B721" s="122" t="s">
        <v>14556</v>
      </c>
      <c r="C721" s="5" t="str">
        <f t="shared" si="11"/>
        <v>UN</v>
      </c>
      <c r="D721" s="5" t="s">
        <v>2261</v>
      </c>
      <c r="E721" s="123">
        <v>171.49</v>
      </c>
      <c r="F721" s="123">
        <v>172.04</v>
      </c>
    </row>
    <row r="722" spans="1:6" ht="25.5" x14ac:dyDescent="0.25">
      <c r="A722" s="121" t="s">
        <v>598</v>
      </c>
      <c r="B722" s="122" t="s">
        <v>14557</v>
      </c>
      <c r="C722" s="5" t="str">
        <f t="shared" si="11"/>
        <v>UN</v>
      </c>
      <c r="D722" s="5" t="s">
        <v>2261</v>
      </c>
      <c r="E722" s="123">
        <v>22.7</v>
      </c>
      <c r="F722" s="123">
        <v>24.09</v>
      </c>
    </row>
    <row r="723" spans="1:6" ht="38.25" x14ac:dyDescent="0.25">
      <c r="A723" s="121" t="s">
        <v>599</v>
      </c>
      <c r="B723" s="122" t="s">
        <v>1757</v>
      </c>
      <c r="C723" s="5" t="str">
        <f t="shared" si="11"/>
        <v>UN</v>
      </c>
      <c r="D723" s="5" t="s">
        <v>2261</v>
      </c>
      <c r="E723" s="123">
        <v>29.41</v>
      </c>
      <c r="F723" s="123">
        <v>31.6</v>
      </c>
    </row>
    <row r="724" spans="1:6" ht="25.5" x14ac:dyDescent="0.25">
      <c r="A724" s="121" t="s">
        <v>600</v>
      </c>
      <c r="B724" s="122" t="s">
        <v>1758</v>
      </c>
      <c r="C724" s="5" t="str">
        <f t="shared" si="11"/>
        <v>UN</v>
      </c>
      <c r="D724" s="5" t="s">
        <v>2261</v>
      </c>
      <c r="E724" s="123">
        <v>44.55</v>
      </c>
      <c r="F724" s="123">
        <v>45.11</v>
      </c>
    </row>
    <row r="725" spans="1:6" ht="25.5" x14ac:dyDescent="0.25">
      <c r="A725" s="121" t="s">
        <v>601</v>
      </c>
      <c r="B725" s="122" t="s">
        <v>1759</v>
      </c>
      <c r="C725" s="5" t="str">
        <f t="shared" si="11"/>
        <v>UN</v>
      </c>
      <c r="D725" s="5" t="s">
        <v>2261</v>
      </c>
      <c r="E725" s="123">
        <v>51.28</v>
      </c>
      <c r="F725" s="123">
        <v>51.84</v>
      </c>
    </row>
    <row r="726" spans="1:6" ht="25.5" x14ac:dyDescent="0.25">
      <c r="A726" s="121" t="s">
        <v>602</v>
      </c>
      <c r="B726" s="122" t="s">
        <v>23057</v>
      </c>
      <c r="C726" s="5" t="str">
        <f t="shared" si="11"/>
        <v>UN</v>
      </c>
      <c r="D726" s="5" t="s">
        <v>2261</v>
      </c>
      <c r="E726" s="123">
        <v>111.85</v>
      </c>
      <c r="F726" s="123">
        <v>116.81</v>
      </c>
    </row>
    <row r="727" spans="1:6" ht="25.5" x14ac:dyDescent="0.25">
      <c r="A727" s="121" t="s">
        <v>603</v>
      </c>
      <c r="B727" s="122" t="s">
        <v>1760</v>
      </c>
      <c r="C727" s="5" t="str">
        <f t="shared" si="11"/>
        <v>UN</v>
      </c>
      <c r="D727" s="5"/>
      <c r="E727" s="123">
        <v>340.65</v>
      </c>
      <c r="F727" s="123">
        <v>349.41</v>
      </c>
    </row>
    <row r="728" spans="1:6" ht="25.5" x14ac:dyDescent="0.25">
      <c r="A728" s="121" t="s">
        <v>604</v>
      </c>
      <c r="B728" s="122" t="s">
        <v>1761</v>
      </c>
      <c r="C728" s="5" t="str">
        <f t="shared" si="11"/>
        <v>UN</v>
      </c>
      <c r="D728" s="5"/>
      <c r="E728" s="123">
        <v>27.2</v>
      </c>
      <c r="F728" s="123">
        <v>27.72</v>
      </c>
    </row>
    <row r="729" spans="1:6" ht="38.25" x14ac:dyDescent="0.25">
      <c r="A729" s="121" t="s">
        <v>605</v>
      </c>
      <c r="B729" s="122" t="s">
        <v>14558</v>
      </c>
      <c r="C729" s="5" t="str">
        <f t="shared" si="11"/>
        <v>UN</v>
      </c>
      <c r="D729" s="5" t="s">
        <v>2262</v>
      </c>
      <c r="E729" s="123">
        <v>50.56</v>
      </c>
      <c r="F729" s="123">
        <v>52.75</v>
      </c>
    </row>
    <row r="730" spans="1:6" x14ac:dyDescent="0.25">
      <c r="A730" s="119"/>
      <c r="B730" s="120"/>
      <c r="C730" s="5" t="str">
        <f t="shared" si="11"/>
        <v/>
      </c>
      <c r="D730" s="5" t="s">
        <v>2262</v>
      </c>
      <c r="E730" s="130"/>
      <c r="F730" s="130"/>
    </row>
    <row r="731" spans="1:6" x14ac:dyDescent="0.25">
      <c r="A731" s="119"/>
      <c r="B731" s="120" t="s">
        <v>13858</v>
      </c>
      <c r="C731" s="5" t="str">
        <f t="shared" si="11"/>
        <v>OS</v>
      </c>
      <c r="D731" s="5" t="s">
        <v>2262</v>
      </c>
      <c r="E731" s="130"/>
      <c r="F731" s="130"/>
    </row>
    <row r="732" spans="1:6" x14ac:dyDescent="0.25">
      <c r="A732" s="121" t="s">
        <v>606</v>
      </c>
      <c r="B732" s="122" t="s">
        <v>1762</v>
      </c>
      <c r="C732" s="5" t="str">
        <f t="shared" si="11"/>
        <v>/M</v>
      </c>
      <c r="D732" s="5" t="s">
        <v>2261</v>
      </c>
      <c r="E732" s="123">
        <v>0.76</v>
      </c>
      <c r="F732" s="123">
        <v>0.8</v>
      </c>
    </row>
    <row r="733" spans="1:6" x14ac:dyDescent="0.25">
      <c r="A733" s="121" t="s">
        <v>607</v>
      </c>
      <c r="B733" s="122" t="s">
        <v>1763</v>
      </c>
      <c r="C733" s="5" t="str">
        <f t="shared" si="11"/>
        <v>/M</v>
      </c>
      <c r="D733" s="5" t="s">
        <v>2261</v>
      </c>
      <c r="E733" s="123">
        <v>1.49</v>
      </c>
      <c r="F733" s="123">
        <v>1.53</v>
      </c>
    </row>
    <row r="734" spans="1:6" x14ac:dyDescent="0.25">
      <c r="A734" s="121" t="s">
        <v>608</v>
      </c>
      <c r="B734" s="122" t="s">
        <v>1764</v>
      </c>
      <c r="C734" s="5" t="str">
        <f t="shared" si="11"/>
        <v>/M</v>
      </c>
      <c r="D734" s="5" t="s">
        <v>14743</v>
      </c>
      <c r="E734" s="123">
        <v>0.82</v>
      </c>
      <c r="F734" s="123">
        <v>0.83</v>
      </c>
    </row>
    <row r="735" spans="1:6" ht="38.25" x14ac:dyDescent="0.25">
      <c r="A735" s="121" t="s">
        <v>609</v>
      </c>
      <c r="B735" s="122" t="s">
        <v>14559</v>
      </c>
      <c r="C735" s="5" t="str">
        <f t="shared" si="11"/>
        <v>UN</v>
      </c>
      <c r="D735" s="5" t="s">
        <v>2262</v>
      </c>
      <c r="E735" s="123">
        <v>658.52</v>
      </c>
      <c r="F735" s="123">
        <v>661.19</v>
      </c>
    </row>
    <row r="736" spans="1:6" ht="25.5" x14ac:dyDescent="0.25">
      <c r="A736" s="121" t="s">
        <v>610</v>
      </c>
      <c r="B736" s="122" t="s">
        <v>14560</v>
      </c>
      <c r="C736" s="5" t="str">
        <f t="shared" si="11"/>
        <v>UN</v>
      </c>
      <c r="D736" s="5" t="s">
        <v>2261</v>
      </c>
      <c r="E736" s="123">
        <v>108.02</v>
      </c>
      <c r="F736" s="123">
        <v>111.52</v>
      </c>
    </row>
    <row r="737" spans="1:6" ht="38.25" x14ac:dyDescent="0.25">
      <c r="A737" s="121" t="s">
        <v>611</v>
      </c>
      <c r="B737" s="122" t="s">
        <v>14561</v>
      </c>
      <c r="C737" s="5" t="str">
        <f t="shared" si="11"/>
        <v>CJ</v>
      </c>
      <c r="D737" s="5" t="s">
        <v>2261</v>
      </c>
      <c r="E737" s="123">
        <v>36.6</v>
      </c>
      <c r="F737" s="123">
        <v>38.229999999999997</v>
      </c>
    </row>
    <row r="738" spans="1:6" ht="25.5" x14ac:dyDescent="0.25">
      <c r="A738" s="121" t="s">
        <v>612</v>
      </c>
      <c r="B738" s="122" t="s">
        <v>1765</v>
      </c>
      <c r="C738" s="5" t="str">
        <f t="shared" si="11"/>
        <v>/M</v>
      </c>
      <c r="D738" s="5" t="s">
        <v>2261</v>
      </c>
      <c r="E738" s="123">
        <v>16.59</v>
      </c>
      <c r="F738" s="123">
        <v>17.34</v>
      </c>
    </row>
    <row r="739" spans="1:6" ht="25.5" x14ac:dyDescent="0.25">
      <c r="A739" s="121" t="s">
        <v>613</v>
      </c>
      <c r="B739" s="122" t="s">
        <v>1766</v>
      </c>
      <c r="C739" s="5" t="str">
        <f t="shared" si="11"/>
        <v>UN</v>
      </c>
      <c r="D739" s="5" t="s">
        <v>2261</v>
      </c>
      <c r="E739" s="123">
        <v>9.19</v>
      </c>
      <c r="F739" s="123">
        <v>9.94</v>
      </c>
    </row>
    <row r="740" spans="1:6" ht="25.5" x14ac:dyDescent="0.25">
      <c r="A740" s="121" t="s">
        <v>614</v>
      </c>
      <c r="B740" s="122" t="s">
        <v>1767</v>
      </c>
      <c r="C740" s="5" t="str">
        <f t="shared" si="11"/>
        <v>UN</v>
      </c>
      <c r="D740" s="5" t="s">
        <v>2261</v>
      </c>
      <c r="E740" s="123">
        <v>14.84</v>
      </c>
      <c r="F740" s="123">
        <v>15.59</v>
      </c>
    </row>
    <row r="741" spans="1:6" ht="25.5" x14ac:dyDescent="0.25">
      <c r="A741" s="121" t="s">
        <v>615</v>
      </c>
      <c r="B741" s="122" t="s">
        <v>1768</v>
      </c>
      <c r="C741" s="5" t="str">
        <f t="shared" si="11"/>
        <v>UN</v>
      </c>
      <c r="D741" s="5" t="s">
        <v>2261</v>
      </c>
      <c r="E741" s="123">
        <v>37.07</v>
      </c>
      <c r="F741" s="123">
        <v>38.729999999999997</v>
      </c>
    </row>
    <row r="742" spans="1:6" x14ac:dyDescent="0.25">
      <c r="A742" s="121" t="s">
        <v>616</v>
      </c>
      <c r="B742" s="122" t="s">
        <v>1769</v>
      </c>
      <c r="C742" s="5" t="str">
        <f t="shared" si="11"/>
        <v>UN</v>
      </c>
      <c r="D742" s="5" t="s">
        <v>2261</v>
      </c>
      <c r="E742" s="123">
        <v>61.61</v>
      </c>
      <c r="F742" s="123">
        <v>63.27</v>
      </c>
    </row>
    <row r="743" spans="1:6" ht="25.5" x14ac:dyDescent="0.25">
      <c r="A743" s="121" t="s">
        <v>617</v>
      </c>
      <c r="B743" s="122" t="s">
        <v>1770</v>
      </c>
      <c r="C743" s="5" t="str">
        <f t="shared" si="11"/>
        <v>UN</v>
      </c>
      <c r="D743" s="5" t="s">
        <v>2261</v>
      </c>
      <c r="E743" s="123">
        <v>43.42</v>
      </c>
      <c r="F743" s="123">
        <v>45.08</v>
      </c>
    </row>
    <row r="744" spans="1:6" x14ac:dyDescent="0.25">
      <c r="A744" s="121" t="s">
        <v>618</v>
      </c>
      <c r="B744" s="122" t="s">
        <v>1771</v>
      </c>
      <c r="C744" s="5" t="str">
        <f t="shared" si="11"/>
        <v>UN</v>
      </c>
      <c r="D744" s="5" t="s">
        <v>2261</v>
      </c>
      <c r="E744" s="123">
        <v>64.88</v>
      </c>
      <c r="F744" s="123">
        <v>66.540000000000006</v>
      </c>
    </row>
    <row r="745" spans="1:6" ht="25.5" x14ac:dyDescent="0.25">
      <c r="A745" s="121" t="s">
        <v>619</v>
      </c>
      <c r="B745" s="122" t="s">
        <v>1772</v>
      </c>
      <c r="C745" s="5" t="str">
        <f t="shared" si="11"/>
        <v>UN</v>
      </c>
      <c r="D745" s="5" t="s">
        <v>2261</v>
      </c>
      <c r="E745" s="123">
        <v>420.44</v>
      </c>
      <c r="F745" s="123">
        <v>423.94</v>
      </c>
    </row>
    <row r="746" spans="1:6" x14ac:dyDescent="0.25">
      <c r="A746" s="121" t="s">
        <v>620</v>
      </c>
      <c r="B746" s="122" t="s">
        <v>1773</v>
      </c>
      <c r="C746" s="5" t="str">
        <f t="shared" si="11"/>
        <v>UN</v>
      </c>
      <c r="D746" s="5" t="s">
        <v>2261</v>
      </c>
      <c r="E746" s="123">
        <v>300.52</v>
      </c>
      <c r="F746" s="123">
        <v>304.89999999999998</v>
      </c>
    </row>
    <row r="747" spans="1:6" x14ac:dyDescent="0.25">
      <c r="A747" s="121" t="s">
        <v>621</v>
      </c>
      <c r="B747" s="122" t="s">
        <v>1774</v>
      </c>
      <c r="C747" s="5" t="str">
        <f t="shared" si="11"/>
        <v>UN</v>
      </c>
      <c r="D747" s="5" t="s">
        <v>2261</v>
      </c>
      <c r="E747" s="123">
        <v>334.57</v>
      </c>
      <c r="F747" s="123">
        <v>338.95</v>
      </c>
    </row>
    <row r="748" spans="1:6" ht="25.5" x14ac:dyDescent="0.25">
      <c r="A748" s="121" t="s">
        <v>622</v>
      </c>
      <c r="B748" s="122" t="s">
        <v>1775</v>
      </c>
      <c r="C748" s="5" t="str">
        <f t="shared" si="11"/>
        <v>UN</v>
      </c>
      <c r="D748" s="5" t="s">
        <v>2261</v>
      </c>
      <c r="E748" s="123">
        <v>14.42</v>
      </c>
      <c r="F748" s="123">
        <v>15.3</v>
      </c>
    </row>
    <row r="749" spans="1:6" x14ac:dyDescent="0.25">
      <c r="A749" s="121" t="s">
        <v>623</v>
      </c>
      <c r="B749" s="122" t="s">
        <v>1776</v>
      </c>
      <c r="C749" s="5" t="str">
        <f t="shared" si="11"/>
        <v>UN</v>
      </c>
      <c r="D749" s="5" t="s">
        <v>2261</v>
      </c>
      <c r="E749" s="123">
        <v>14.42</v>
      </c>
      <c r="F749" s="123">
        <v>15.3</v>
      </c>
    </row>
    <row r="750" spans="1:6" x14ac:dyDescent="0.25">
      <c r="A750" s="121" t="s">
        <v>624</v>
      </c>
      <c r="B750" s="122" t="s">
        <v>1777</v>
      </c>
      <c r="C750" s="5" t="str">
        <f t="shared" si="11"/>
        <v>UN</v>
      </c>
      <c r="D750" s="5" t="s">
        <v>2261</v>
      </c>
      <c r="E750" s="123">
        <v>14.42</v>
      </c>
      <c r="F750" s="123">
        <v>15.3</v>
      </c>
    </row>
    <row r="751" spans="1:6" ht="25.5" x14ac:dyDescent="0.25">
      <c r="A751" s="121" t="s">
        <v>625</v>
      </c>
      <c r="B751" s="122" t="s">
        <v>1778</v>
      </c>
      <c r="C751" s="5" t="str">
        <f t="shared" si="11"/>
        <v>UN</v>
      </c>
      <c r="D751" s="5" t="s">
        <v>2261</v>
      </c>
      <c r="E751" s="123">
        <v>16.02</v>
      </c>
      <c r="F751" s="123">
        <v>16.899999999999999</v>
      </c>
    </row>
    <row r="752" spans="1:6" ht="25.5" x14ac:dyDescent="0.25">
      <c r="A752" s="121" t="s">
        <v>626</v>
      </c>
      <c r="B752" s="122" t="s">
        <v>14562</v>
      </c>
      <c r="C752" s="5" t="str">
        <f t="shared" si="11"/>
        <v>UN</v>
      </c>
      <c r="D752" s="5" t="s">
        <v>2261</v>
      </c>
      <c r="E752" s="123">
        <v>16.47</v>
      </c>
      <c r="F752" s="123">
        <v>17.350000000000001</v>
      </c>
    </row>
    <row r="753" spans="1:6" ht="25.5" x14ac:dyDescent="0.25">
      <c r="A753" s="121" t="s">
        <v>627</v>
      </c>
      <c r="B753" s="122" t="s">
        <v>14563</v>
      </c>
      <c r="C753" s="5" t="str">
        <f t="shared" si="11"/>
        <v>UN</v>
      </c>
      <c r="D753" s="5" t="s">
        <v>2262</v>
      </c>
      <c r="E753" s="123">
        <v>18.61</v>
      </c>
      <c r="F753" s="123">
        <v>19.489999999999998</v>
      </c>
    </row>
    <row r="754" spans="1:6" ht="25.5" x14ac:dyDescent="0.25">
      <c r="A754" s="121" t="s">
        <v>628</v>
      </c>
      <c r="B754" s="122" t="s">
        <v>14564</v>
      </c>
      <c r="C754" s="5" t="str">
        <f t="shared" si="11"/>
        <v>UN</v>
      </c>
      <c r="D754" s="5" t="s">
        <v>2261</v>
      </c>
      <c r="E754" s="123">
        <v>22.94</v>
      </c>
      <c r="F754" s="123">
        <v>23.82</v>
      </c>
    </row>
    <row r="755" spans="1:6" ht="25.5" x14ac:dyDescent="0.25">
      <c r="A755" s="121" t="s">
        <v>629</v>
      </c>
      <c r="B755" s="122" t="s">
        <v>14565</v>
      </c>
      <c r="C755" s="5" t="str">
        <f t="shared" si="11"/>
        <v>UN</v>
      </c>
      <c r="D755" s="5" t="s">
        <v>2261</v>
      </c>
      <c r="E755" s="123">
        <v>30.36</v>
      </c>
      <c r="F755" s="123">
        <v>31.24</v>
      </c>
    </row>
    <row r="756" spans="1:6" ht="25.5" x14ac:dyDescent="0.25">
      <c r="A756" s="121" t="s">
        <v>630</v>
      </c>
      <c r="B756" s="122" t="s">
        <v>14566</v>
      </c>
      <c r="C756" s="5" t="str">
        <f t="shared" si="11"/>
        <v>/M</v>
      </c>
      <c r="D756" s="5" t="s">
        <v>2261</v>
      </c>
      <c r="E756" s="123">
        <v>5.34</v>
      </c>
      <c r="F756" s="123">
        <v>5.97</v>
      </c>
    </row>
    <row r="757" spans="1:6" ht="25.5" x14ac:dyDescent="0.25">
      <c r="A757" s="121" t="s">
        <v>631</v>
      </c>
      <c r="B757" s="122" t="s">
        <v>14567</v>
      </c>
      <c r="C757" s="5" t="str">
        <f t="shared" si="11"/>
        <v>UN</v>
      </c>
      <c r="D757" s="5" t="s">
        <v>2261</v>
      </c>
      <c r="E757" s="123">
        <v>8.6999999999999993</v>
      </c>
      <c r="F757" s="123">
        <v>9.58</v>
      </c>
    </row>
    <row r="758" spans="1:6" ht="25.5" x14ac:dyDescent="0.25">
      <c r="A758" s="121" t="s">
        <v>632</v>
      </c>
      <c r="B758" s="122" t="s">
        <v>14568</v>
      </c>
      <c r="C758" s="5" t="str">
        <f t="shared" si="11"/>
        <v>UN</v>
      </c>
      <c r="D758" s="5" t="s">
        <v>2261</v>
      </c>
      <c r="E758" s="123">
        <v>8.2799999999999994</v>
      </c>
      <c r="F758" s="123">
        <v>9.16</v>
      </c>
    </row>
    <row r="759" spans="1:6" ht="38.25" x14ac:dyDescent="0.25">
      <c r="A759" s="121" t="s">
        <v>633</v>
      </c>
      <c r="B759" s="122" t="s">
        <v>14569</v>
      </c>
      <c r="C759" s="5" t="str">
        <f t="shared" si="11"/>
        <v>UN</v>
      </c>
      <c r="D759" s="5" t="s">
        <v>2261</v>
      </c>
      <c r="E759" s="123">
        <v>8.41</v>
      </c>
      <c r="F759" s="123">
        <v>9.2899999999999991</v>
      </c>
    </row>
    <row r="760" spans="1:6" ht="25.5" x14ac:dyDescent="0.25">
      <c r="A760" s="121" t="s">
        <v>634</v>
      </c>
      <c r="B760" s="122" t="s">
        <v>1779</v>
      </c>
      <c r="C760" s="5" t="str">
        <f t="shared" si="11"/>
        <v>UN</v>
      </c>
      <c r="D760" s="5" t="s">
        <v>2261</v>
      </c>
      <c r="E760" s="123">
        <v>13.67</v>
      </c>
      <c r="F760" s="123">
        <v>14.55</v>
      </c>
    </row>
    <row r="761" spans="1:6" ht="25.5" x14ac:dyDescent="0.25">
      <c r="A761" s="121" t="s">
        <v>635</v>
      </c>
      <c r="B761" s="122" t="s">
        <v>1780</v>
      </c>
      <c r="C761" s="5" t="str">
        <f t="shared" si="11"/>
        <v>UN</v>
      </c>
      <c r="D761" s="5" t="s">
        <v>2261</v>
      </c>
      <c r="E761" s="123">
        <v>25.82</v>
      </c>
      <c r="F761" s="123">
        <v>27.57</v>
      </c>
    </row>
    <row r="762" spans="1:6" ht="25.5" x14ac:dyDescent="0.25">
      <c r="A762" s="121" t="s">
        <v>636</v>
      </c>
      <c r="B762" s="122" t="s">
        <v>1781</v>
      </c>
      <c r="C762" s="5" t="str">
        <f t="shared" si="11"/>
        <v>UN</v>
      </c>
      <c r="D762" s="5" t="s">
        <v>2261</v>
      </c>
      <c r="E762" s="123">
        <v>26.13</v>
      </c>
      <c r="F762" s="123">
        <v>27.88</v>
      </c>
    </row>
    <row r="763" spans="1:6" ht="25.5" x14ac:dyDescent="0.25">
      <c r="A763" s="121" t="s">
        <v>637</v>
      </c>
      <c r="B763" s="122" t="s">
        <v>1782</v>
      </c>
      <c r="C763" s="5" t="str">
        <f t="shared" si="11"/>
        <v>UN</v>
      </c>
      <c r="D763" s="5" t="s">
        <v>2261</v>
      </c>
      <c r="E763" s="123">
        <v>49.88</v>
      </c>
      <c r="F763" s="123">
        <v>52.07</v>
      </c>
    </row>
    <row r="764" spans="1:6" ht="25.5" x14ac:dyDescent="0.25">
      <c r="A764" s="121" t="s">
        <v>638</v>
      </c>
      <c r="B764" s="122" t="s">
        <v>1783</v>
      </c>
      <c r="C764" s="5" t="str">
        <f t="shared" si="11"/>
        <v>UN</v>
      </c>
      <c r="D764" s="5" t="s">
        <v>2261</v>
      </c>
      <c r="E764" s="123">
        <v>59.53</v>
      </c>
      <c r="F764" s="123">
        <v>61.72</v>
      </c>
    </row>
    <row r="765" spans="1:6" ht="25.5" x14ac:dyDescent="0.25">
      <c r="A765" s="121" t="s">
        <v>639</v>
      </c>
      <c r="B765" s="122" t="s">
        <v>1784</v>
      </c>
      <c r="C765" s="5" t="str">
        <f t="shared" si="11"/>
        <v>UN</v>
      </c>
      <c r="D765" s="5" t="s">
        <v>2261</v>
      </c>
      <c r="E765" s="123">
        <v>77.64</v>
      </c>
      <c r="F765" s="123">
        <v>79.83</v>
      </c>
    </row>
    <row r="766" spans="1:6" ht="25.5" x14ac:dyDescent="0.25">
      <c r="A766" s="121" t="s">
        <v>640</v>
      </c>
      <c r="B766" s="122" t="s">
        <v>1785</v>
      </c>
      <c r="C766" s="5" t="str">
        <f t="shared" si="11"/>
        <v>UN</v>
      </c>
      <c r="D766" s="5" t="s">
        <v>2261</v>
      </c>
      <c r="E766" s="123">
        <v>1219.42</v>
      </c>
      <c r="F766" s="123">
        <v>1245.2</v>
      </c>
    </row>
    <row r="767" spans="1:6" x14ac:dyDescent="0.25">
      <c r="A767" s="121" t="s">
        <v>641</v>
      </c>
      <c r="B767" s="122" t="s">
        <v>1786</v>
      </c>
      <c r="C767" s="5" t="str">
        <f t="shared" si="11"/>
        <v>UN</v>
      </c>
      <c r="D767" s="5" t="s">
        <v>2261</v>
      </c>
      <c r="E767" s="123">
        <v>1219.42</v>
      </c>
      <c r="F767" s="123">
        <v>1245.2</v>
      </c>
    </row>
    <row r="768" spans="1:6" x14ac:dyDescent="0.25">
      <c r="A768" s="121" t="s">
        <v>642</v>
      </c>
      <c r="B768" s="122" t="s">
        <v>1787</v>
      </c>
      <c r="C768" s="5" t="str">
        <f t="shared" si="11"/>
        <v>UN</v>
      </c>
      <c r="D768" s="5" t="s">
        <v>2261</v>
      </c>
      <c r="E768" s="123">
        <v>1236.05</v>
      </c>
      <c r="F768" s="123">
        <v>1261.83</v>
      </c>
    </row>
    <row r="769" spans="1:6" x14ac:dyDescent="0.25">
      <c r="A769" s="121" t="s">
        <v>643</v>
      </c>
      <c r="B769" s="122" t="s">
        <v>1788</v>
      </c>
      <c r="C769" s="5" t="str">
        <f t="shared" si="11"/>
        <v>UN</v>
      </c>
      <c r="D769" s="5" t="s">
        <v>2261</v>
      </c>
      <c r="E769" s="123">
        <v>1236.05</v>
      </c>
      <c r="F769" s="123">
        <v>1261.83</v>
      </c>
    </row>
    <row r="770" spans="1:6" ht="25.5" x14ac:dyDescent="0.25">
      <c r="A770" s="121" t="s">
        <v>644</v>
      </c>
      <c r="B770" s="122" t="s">
        <v>1789</v>
      </c>
      <c r="C770" s="5" t="str">
        <f t="shared" si="11"/>
        <v>UN</v>
      </c>
      <c r="D770" s="5" t="s">
        <v>2261</v>
      </c>
      <c r="E770" s="123">
        <v>1253.73</v>
      </c>
      <c r="F770" s="123">
        <v>1279.51</v>
      </c>
    </row>
    <row r="771" spans="1:6" x14ac:dyDescent="0.25">
      <c r="A771" s="121" t="s">
        <v>645</v>
      </c>
      <c r="B771" s="122" t="s">
        <v>1790</v>
      </c>
      <c r="C771" s="5" t="str">
        <f t="shared" si="11"/>
        <v>UN</v>
      </c>
      <c r="D771" s="5" t="s">
        <v>2261</v>
      </c>
      <c r="E771" s="123">
        <v>1301.27</v>
      </c>
      <c r="F771" s="123">
        <v>1327.93</v>
      </c>
    </row>
    <row r="772" spans="1:6" x14ac:dyDescent="0.25">
      <c r="A772" s="121" t="s">
        <v>646</v>
      </c>
      <c r="B772" s="122" t="s">
        <v>1791</v>
      </c>
      <c r="C772" s="5" t="str">
        <f t="shared" si="11"/>
        <v>UN</v>
      </c>
      <c r="D772" s="5" t="s">
        <v>2261</v>
      </c>
      <c r="E772" s="123">
        <v>1505.62</v>
      </c>
      <c r="F772" s="123">
        <v>1532.28</v>
      </c>
    </row>
    <row r="773" spans="1:6" x14ac:dyDescent="0.25">
      <c r="A773" s="121" t="s">
        <v>647</v>
      </c>
      <c r="B773" s="122" t="s">
        <v>1792</v>
      </c>
      <c r="C773" s="5" t="str">
        <f t="shared" ref="C773:C836" si="12">RIGHT(B773,2)</f>
        <v>UN</v>
      </c>
      <c r="D773" s="5" t="s">
        <v>2261</v>
      </c>
      <c r="E773" s="123">
        <v>1591.28</v>
      </c>
      <c r="F773" s="123">
        <v>1617.94</v>
      </c>
    </row>
    <row r="774" spans="1:6" ht="25.5" x14ac:dyDescent="0.25">
      <c r="A774" s="121" t="s">
        <v>648</v>
      </c>
      <c r="B774" s="122" t="s">
        <v>1793</v>
      </c>
      <c r="C774" s="5" t="str">
        <f t="shared" si="12"/>
        <v>UN</v>
      </c>
      <c r="D774" s="5" t="s">
        <v>2261</v>
      </c>
      <c r="E774" s="123">
        <v>7.88</v>
      </c>
      <c r="F774" s="123">
        <v>8.76</v>
      </c>
    </row>
    <row r="775" spans="1:6" x14ac:dyDescent="0.25">
      <c r="A775" s="121" t="s">
        <v>649</v>
      </c>
      <c r="B775" s="122" t="s">
        <v>1794</v>
      </c>
      <c r="C775" s="5" t="str">
        <f t="shared" si="12"/>
        <v>UN</v>
      </c>
      <c r="D775" s="5" t="s">
        <v>2261</v>
      </c>
      <c r="E775" s="123">
        <v>78.86</v>
      </c>
      <c r="F775" s="123">
        <v>87.62</v>
      </c>
    </row>
    <row r="776" spans="1:6" x14ac:dyDescent="0.25">
      <c r="A776" s="121" t="s">
        <v>650</v>
      </c>
      <c r="B776" s="122" t="s">
        <v>1795</v>
      </c>
      <c r="C776" s="5" t="str">
        <f t="shared" si="12"/>
        <v>UN</v>
      </c>
      <c r="D776" s="5" t="s">
        <v>2261</v>
      </c>
      <c r="E776" s="123">
        <v>98.57</v>
      </c>
      <c r="F776" s="123">
        <v>109.52</v>
      </c>
    </row>
    <row r="777" spans="1:6" x14ac:dyDescent="0.25">
      <c r="A777" s="121" t="s">
        <v>651</v>
      </c>
      <c r="B777" s="122" t="s">
        <v>1796</v>
      </c>
      <c r="C777" s="5" t="str">
        <f t="shared" si="12"/>
        <v>UN</v>
      </c>
      <c r="D777" s="5" t="s">
        <v>2261</v>
      </c>
      <c r="E777" s="123">
        <v>157.72</v>
      </c>
      <c r="F777" s="123">
        <v>175.24</v>
      </c>
    </row>
    <row r="778" spans="1:6" ht="25.5" x14ac:dyDescent="0.25">
      <c r="A778" s="121" t="s">
        <v>652</v>
      </c>
      <c r="B778" s="122" t="s">
        <v>1797</v>
      </c>
      <c r="C778" s="5" t="str">
        <f t="shared" si="12"/>
        <v>UN</v>
      </c>
      <c r="D778" s="5" t="s">
        <v>2261</v>
      </c>
      <c r="E778" s="123">
        <v>7.88</v>
      </c>
      <c r="F778" s="123">
        <v>8.76</v>
      </c>
    </row>
    <row r="779" spans="1:6" x14ac:dyDescent="0.25">
      <c r="A779" s="121" t="s">
        <v>653</v>
      </c>
      <c r="B779" s="122" t="s">
        <v>1798</v>
      </c>
      <c r="C779" s="5" t="str">
        <f t="shared" si="12"/>
        <v>UN</v>
      </c>
      <c r="D779" s="5" t="s">
        <v>2262</v>
      </c>
      <c r="E779" s="123">
        <v>7.88</v>
      </c>
      <c r="F779" s="123">
        <v>8.76</v>
      </c>
    </row>
    <row r="780" spans="1:6" x14ac:dyDescent="0.25">
      <c r="A780" s="121" t="s">
        <v>654</v>
      </c>
      <c r="B780" s="122" t="s">
        <v>1799</v>
      </c>
      <c r="C780" s="5" t="str">
        <f t="shared" si="12"/>
        <v>UN</v>
      </c>
      <c r="D780" s="5" t="s">
        <v>2262</v>
      </c>
      <c r="E780" s="123">
        <v>7.88</v>
      </c>
      <c r="F780" s="123">
        <v>8.76</v>
      </c>
    </row>
    <row r="781" spans="1:6" x14ac:dyDescent="0.25">
      <c r="A781" s="121" t="s">
        <v>655</v>
      </c>
      <c r="B781" s="122" t="s">
        <v>1800</v>
      </c>
      <c r="C781" s="5" t="str">
        <f t="shared" si="12"/>
        <v>UN</v>
      </c>
      <c r="D781" s="5" t="s">
        <v>2262</v>
      </c>
      <c r="E781" s="123">
        <v>47.31</v>
      </c>
      <c r="F781" s="123">
        <v>52.57</v>
      </c>
    </row>
    <row r="782" spans="1:6" x14ac:dyDescent="0.25">
      <c r="A782" s="121" t="s">
        <v>656</v>
      </c>
      <c r="B782" s="122" t="s">
        <v>1801</v>
      </c>
      <c r="C782" s="5" t="str">
        <f t="shared" si="12"/>
        <v>/M</v>
      </c>
      <c r="D782" s="5" t="s">
        <v>2261</v>
      </c>
      <c r="E782" s="123">
        <v>4.72</v>
      </c>
      <c r="F782" s="123">
        <v>5.24</v>
      </c>
    </row>
    <row r="783" spans="1:6" x14ac:dyDescent="0.25">
      <c r="A783" s="121" t="s">
        <v>657</v>
      </c>
      <c r="B783" s="122" t="s">
        <v>1802</v>
      </c>
      <c r="C783" s="5" t="str">
        <f t="shared" si="12"/>
        <v>/M</v>
      </c>
      <c r="D783" s="5"/>
      <c r="E783" s="123">
        <v>5.91</v>
      </c>
      <c r="F783" s="123">
        <v>6.56</v>
      </c>
    </row>
    <row r="784" spans="1:6" x14ac:dyDescent="0.25">
      <c r="A784" s="121" t="s">
        <v>658</v>
      </c>
      <c r="B784" s="122" t="s">
        <v>1803</v>
      </c>
      <c r="C784" s="5" t="str">
        <f t="shared" si="12"/>
        <v>/M</v>
      </c>
      <c r="D784" s="5"/>
      <c r="E784" s="123">
        <v>9.85</v>
      </c>
      <c r="F784" s="123">
        <v>10.95</v>
      </c>
    </row>
    <row r="785" spans="1:6" x14ac:dyDescent="0.25">
      <c r="A785" s="121" t="s">
        <v>659</v>
      </c>
      <c r="B785" s="122" t="s">
        <v>1804</v>
      </c>
      <c r="C785" s="5" t="str">
        <f t="shared" si="12"/>
        <v>UN</v>
      </c>
      <c r="D785" s="5" t="s">
        <v>2261</v>
      </c>
      <c r="E785" s="123">
        <v>1.96</v>
      </c>
      <c r="F785" s="123">
        <v>2.1800000000000002</v>
      </c>
    </row>
    <row r="786" spans="1:6" x14ac:dyDescent="0.25">
      <c r="A786" s="119"/>
      <c r="B786" s="120"/>
      <c r="C786" s="5" t="str">
        <f t="shared" si="12"/>
        <v/>
      </c>
      <c r="D786" s="5" t="s">
        <v>2261</v>
      </c>
      <c r="E786" s="130"/>
      <c r="F786" s="130"/>
    </row>
    <row r="787" spans="1:6" x14ac:dyDescent="0.25">
      <c r="A787" s="119"/>
      <c r="B787" s="120" t="s">
        <v>14570</v>
      </c>
      <c r="C787" s="5" t="str">
        <f t="shared" si="12"/>
        <v>OS</v>
      </c>
      <c r="D787" s="5" t="s">
        <v>2261</v>
      </c>
      <c r="E787" s="130"/>
      <c r="F787" s="130"/>
    </row>
    <row r="788" spans="1:6" ht="63.75" x14ac:dyDescent="0.25">
      <c r="A788" s="121" t="s">
        <v>660</v>
      </c>
      <c r="B788" s="122" t="s">
        <v>14571</v>
      </c>
      <c r="C788" s="5" t="str">
        <f t="shared" si="12"/>
        <v>UN</v>
      </c>
      <c r="D788" s="5" t="s">
        <v>2261</v>
      </c>
      <c r="E788" s="123">
        <v>22398.05</v>
      </c>
      <c r="F788" s="123">
        <v>22838.77</v>
      </c>
    </row>
    <row r="789" spans="1:6" ht="63.75" x14ac:dyDescent="0.25">
      <c r="A789" s="121" t="s">
        <v>661</v>
      </c>
      <c r="B789" s="122" t="s">
        <v>14572</v>
      </c>
      <c r="C789" s="5" t="str">
        <f t="shared" si="12"/>
        <v>UN</v>
      </c>
      <c r="D789" s="5" t="s">
        <v>2261</v>
      </c>
      <c r="E789" s="123">
        <v>26989.06</v>
      </c>
      <c r="F789" s="123">
        <v>27429.78</v>
      </c>
    </row>
    <row r="790" spans="1:6" ht="63.75" x14ac:dyDescent="0.25">
      <c r="A790" s="121" t="s">
        <v>662</v>
      </c>
      <c r="B790" s="122" t="s">
        <v>14573</v>
      </c>
      <c r="C790" s="5" t="str">
        <f t="shared" si="12"/>
        <v>UN</v>
      </c>
      <c r="D790" s="5" t="s">
        <v>2261</v>
      </c>
      <c r="E790" s="123">
        <v>31394.51</v>
      </c>
      <c r="F790" s="123">
        <v>31902.59</v>
      </c>
    </row>
    <row r="791" spans="1:6" ht="63.75" x14ac:dyDescent="0.25">
      <c r="A791" s="121" t="s">
        <v>663</v>
      </c>
      <c r="B791" s="122" t="s">
        <v>14574</v>
      </c>
      <c r="C791" s="5" t="str">
        <f t="shared" si="12"/>
        <v>UN</v>
      </c>
      <c r="D791" s="5" t="s">
        <v>2261</v>
      </c>
      <c r="E791" s="123">
        <v>37364.11</v>
      </c>
      <c r="F791" s="123">
        <v>37897.81</v>
      </c>
    </row>
    <row r="792" spans="1:6" ht="63.75" x14ac:dyDescent="0.25">
      <c r="A792" s="121" t="s">
        <v>664</v>
      </c>
      <c r="B792" s="122" t="s">
        <v>1805</v>
      </c>
      <c r="C792" s="5" t="str">
        <f t="shared" si="12"/>
        <v>UN</v>
      </c>
      <c r="D792" s="5" t="s">
        <v>2261</v>
      </c>
      <c r="E792" s="123">
        <v>45052.87</v>
      </c>
      <c r="F792" s="123">
        <v>45757.37</v>
      </c>
    </row>
    <row r="793" spans="1:6" ht="63.75" x14ac:dyDescent="0.25">
      <c r="A793" s="121" t="s">
        <v>665</v>
      </c>
      <c r="B793" s="122" t="s">
        <v>1806</v>
      </c>
      <c r="C793" s="5" t="str">
        <f t="shared" si="12"/>
        <v>UN</v>
      </c>
      <c r="D793" s="5" t="s">
        <v>2261</v>
      </c>
      <c r="E793" s="123">
        <v>63289.5</v>
      </c>
      <c r="F793" s="123">
        <v>64164.800000000003</v>
      </c>
    </row>
    <row r="794" spans="1:6" x14ac:dyDescent="0.25">
      <c r="A794" s="121" t="s">
        <v>666</v>
      </c>
      <c r="B794" s="122" t="s">
        <v>1807</v>
      </c>
      <c r="C794" s="5" t="str">
        <f t="shared" si="12"/>
        <v>UN</v>
      </c>
      <c r="D794" s="5" t="s">
        <v>2261</v>
      </c>
      <c r="E794" s="123">
        <v>9366.06</v>
      </c>
      <c r="F794" s="123">
        <v>9928.81</v>
      </c>
    </row>
    <row r="795" spans="1:6" ht="38.25" x14ac:dyDescent="0.25">
      <c r="A795" s="121" t="s">
        <v>667</v>
      </c>
      <c r="B795" s="122" t="s">
        <v>1808</v>
      </c>
      <c r="C795" s="5" t="str">
        <f t="shared" si="12"/>
        <v>UN</v>
      </c>
      <c r="D795" s="5" t="s">
        <v>2261</v>
      </c>
      <c r="E795" s="123">
        <v>1928.34</v>
      </c>
      <c r="F795" s="123">
        <v>1949.67</v>
      </c>
    </row>
    <row r="796" spans="1:6" ht="38.25" x14ac:dyDescent="0.25">
      <c r="A796" s="121" t="s">
        <v>668</v>
      </c>
      <c r="B796" s="122" t="s">
        <v>1809</v>
      </c>
      <c r="C796" s="5" t="str">
        <f t="shared" si="12"/>
        <v>UN</v>
      </c>
      <c r="D796" s="5" t="s">
        <v>2261</v>
      </c>
      <c r="E796" s="123">
        <v>2785.92</v>
      </c>
      <c r="F796" s="123">
        <v>2808.51</v>
      </c>
    </row>
    <row r="797" spans="1:6" ht="38.25" x14ac:dyDescent="0.25">
      <c r="A797" s="121" t="s">
        <v>669</v>
      </c>
      <c r="B797" s="122" t="s">
        <v>1810</v>
      </c>
      <c r="C797" s="5" t="str">
        <f t="shared" si="12"/>
        <v>UN</v>
      </c>
      <c r="D797" s="5" t="s">
        <v>2261</v>
      </c>
      <c r="E797" s="123">
        <v>3768.08</v>
      </c>
      <c r="F797" s="123">
        <v>3790.67</v>
      </c>
    </row>
    <row r="798" spans="1:6" ht="38.25" x14ac:dyDescent="0.25">
      <c r="A798" s="121" t="s">
        <v>670</v>
      </c>
      <c r="B798" s="122" t="s">
        <v>1811</v>
      </c>
      <c r="C798" s="5" t="str">
        <f t="shared" si="12"/>
        <v>UN</v>
      </c>
      <c r="D798" s="5" t="s">
        <v>2261</v>
      </c>
      <c r="E798" s="123">
        <v>1398.61</v>
      </c>
      <c r="F798" s="123">
        <v>1419.94</v>
      </c>
    </row>
    <row r="799" spans="1:6" ht="38.25" x14ac:dyDescent="0.25">
      <c r="A799" s="121" t="s">
        <v>671</v>
      </c>
      <c r="B799" s="122" t="s">
        <v>1812</v>
      </c>
      <c r="C799" s="5" t="str">
        <f t="shared" si="12"/>
        <v>UN</v>
      </c>
      <c r="D799" s="5" t="s">
        <v>2261</v>
      </c>
      <c r="E799" s="123">
        <v>2432.08</v>
      </c>
      <c r="F799" s="123">
        <v>2454.67</v>
      </c>
    </row>
    <row r="800" spans="1:6" ht="38.25" x14ac:dyDescent="0.25">
      <c r="A800" s="121" t="s">
        <v>672</v>
      </c>
      <c r="B800" s="122" t="s">
        <v>1813</v>
      </c>
      <c r="C800" s="5" t="str">
        <f t="shared" si="12"/>
        <v>UN</v>
      </c>
      <c r="D800" s="5" t="s">
        <v>2261</v>
      </c>
      <c r="E800" s="123">
        <v>2007.37</v>
      </c>
      <c r="F800" s="123">
        <v>2029.96</v>
      </c>
    </row>
    <row r="801" spans="1:6" ht="38.25" x14ac:dyDescent="0.25">
      <c r="A801" s="121" t="s">
        <v>673</v>
      </c>
      <c r="B801" s="122" t="s">
        <v>1814</v>
      </c>
      <c r="C801" s="5" t="str">
        <f t="shared" si="12"/>
        <v>UN</v>
      </c>
      <c r="D801" s="5" t="s">
        <v>2261</v>
      </c>
      <c r="E801" s="123">
        <v>2650.33</v>
      </c>
      <c r="F801" s="123">
        <v>2672.92</v>
      </c>
    </row>
    <row r="802" spans="1:6" ht="38.25" x14ac:dyDescent="0.25">
      <c r="A802" s="121" t="s">
        <v>674</v>
      </c>
      <c r="B802" s="122" t="s">
        <v>14575</v>
      </c>
      <c r="C802" s="5" t="str">
        <f t="shared" si="12"/>
        <v>UN</v>
      </c>
      <c r="D802" s="5" t="s">
        <v>2261</v>
      </c>
      <c r="E802" s="123">
        <v>100511.64</v>
      </c>
      <c r="F802" s="123">
        <v>100534.9</v>
      </c>
    </row>
    <row r="803" spans="1:6" ht="38.25" x14ac:dyDescent="0.25">
      <c r="A803" s="121" t="s">
        <v>675</v>
      </c>
      <c r="B803" s="122" t="s">
        <v>1815</v>
      </c>
      <c r="C803" s="5" t="str">
        <f t="shared" si="12"/>
        <v>UN</v>
      </c>
      <c r="D803" s="5" t="s">
        <v>2261</v>
      </c>
      <c r="E803" s="123">
        <v>7150.45</v>
      </c>
      <c r="F803" s="123">
        <v>7154.68</v>
      </c>
    </row>
    <row r="804" spans="1:6" ht="51" x14ac:dyDescent="0.25">
      <c r="A804" s="121" t="s">
        <v>676</v>
      </c>
      <c r="B804" s="122" t="s">
        <v>14576</v>
      </c>
      <c r="C804" s="5" t="str">
        <f t="shared" si="12"/>
        <v>UN</v>
      </c>
      <c r="D804" s="5" t="s">
        <v>2261</v>
      </c>
      <c r="E804" s="123">
        <v>9064.49</v>
      </c>
      <c r="F804" s="123">
        <v>9103.1</v>
      </c>
    </row>
    <row r="805" spans="1:6" ht="51" x14ac:dyDescent="0.25">
      <c r="A805" s="121" t="s">
        <v>677</v>
      </c>
      <c r="B805" s="122" t="s">
        <v>14577</v>
      </c>
      <c r="C805" s="5" t="str">
        <f t="shared" si="12"/>
        <v>UN</v>
      </c>
      <c r="D805" s="5" t="s">
        <v>2261</v>
      </c>
      <c r="E805" s="123">
        <v>10090.9</v>
      </c>
      <c r="F805" s="123">
        <v>10130.18</v>
      </c>
    </row>
    <row r="806" spans="1:6" ht="51" x14ac:dyDescent="0.25">
      <c r="A806" s="121" t="s">
        <v>678</v>
      </c>
      <c r="B806" s="122" t="s">
        <v>14578</v>
      </c>
      <c r="C806" s="5" t="str">
        <f t="shared" si="12"/>
        <v>UN</v>
      </c>
      <c r="D806" s="5" t="s">
        <v>2261</v>
      </c>
      <c r="E806" s="123">
        <v>32500.81</v>
      </c>
      <c r="F806" s="123">
        <v>32547.040000000001</v>
      </c>
    </row>
    <row r="807" spans="1:6" ht="51" x14ac:dyDescent="0.25">
      <c r="A807" s="121" t="s">
        <v>679</v>
      </c>
      <c r="B807" s="122" t="s">
        <v>14579</v>
      </c>
      <c r="C807" s="5" t="str">
        <f t="shared" si="12"/>
        <v>UN</v>
      </c>
      <c r="D807" s="5" t="s">
        <v>2261</v>
      </c>
      <c r="E807" s="123">
        <v>12953.55</v>
      </c>
      <c r="F807" s="123">
        <v>12993.98</v>
      </c>
    </row>
    <row r="808" spans="1:6" ht="38.25" x14ac:dyDescent="0.25">
      <c r="A808" s="121" t="s">
        <v>680</v>
      </c>
      <c r="B808" s="122" t="s">
        <v>14580</v>
      </c>
      <c r="C808" s="5" t="str">
        <f t="shared" si="12"/>
        <v>UN</v>
      </c>
      <c r="D808" s="5" t="s">
        <v>2261</v>
      </c>
      <c r="E808" s="123">
        <v>52398.69</v>
      </c>
      <c r="F808" s="123">
        <v>52417.72</v>
      </c>
    </row>
    <row r="809" spans="1:6" ht="51" x14ac:dyDescent="0.25">
      <c r="A809" s="121" t="s">
        <v>681</v>
      </c>
      <c r="B809" s="122" t="s">
        <v>14581</v>
      </c>
      <c r="C809" s="5" t="str">
        <f t="shared" si="12"/>
        <v>UN</v>
      </c>
      <c r="D809" s="5" t="s">
        <v>2261</v>
      </c>
      <c r="E809" s="123">
        <v>15927.99</v>
      </c>
      <c r="F809" s="123">
        <v>15969.55</v>
      </c>
    </row>
    <row r="810" spans="1:6" ht="51" x14ac:dyDescent="0.25">
      <c r="A810" s="121" t="s">
        <v>682</v>
      </c>
      <c r="B810" s="122" t="s">
        <v>14582</v>
      </c>
      <c r="C810" s="5" t="str">
        <f t="shared" si="12"/>
        <v>UN</v>
      </c>
      <c r="D810" s="5" t="s">
        <v>2261</v>
      </c>
      <c r="E810" s="123">
        <v>19988.72</v>
      </c>
      <c r="F810" s="123">
        <v>20030.939999999999</v>
      </c>
    </row>
    <row r="811" spans="1:6" ht="51" x14ac:dyDescent="0.25">
      <c r="A811" s="121" t="s">
        <v>683</v>
      </c>
      <c r="B811" s="122" t="s">
        <v>14583</v>
      </c>
      <c r="C811" s="5" t="str">
        <f t="shared" si="12"/>
        <v>UN</v>
      </c>
      <c r="D811" s="5" t="s">
        <v>2261</v>
      </c>
      <c r="E811" s="123">
        <v>27904.98</v>
      </c>
      <c r="F811" s="123">
        <v>27949.7</v>
      </c>
    </row>
    <row r="812" spans="1:6" ht="38.25" x14ac:dyDescent="0.25">
      <c r="A812" s="121" t="s">
        <v>684</v>
      </c>
      <c r="B812" s="122" t="s">
        <v>14584</v>
      </c>
      <c r="C812" s="5" t="str">
        <f t="shared" si="12"/>
        <v>UN</v>
      </c>
      <c r="D812" s="5" t="s">
        <v>2261</v>
      </c>
      <c r="E812" s="123">
        <v>71828.759999999995</v>
      </c>
      <c r="F812" s="123">
        <v>71849.91</v>
      </c>
    </row>
    <row r="813" spans="1:6" ht="25.5" x14ac:dyDescent="0.25">
      <c r="A813" s="121" t="s">
        <v>685</v>
      </c>
      <c r="B813" s="122" t="s">
        <v>1816</v>
      </c>
      <c r="C813" s="5" t="str">
        <f t="shared" si="12"/>
        <v>UN</v>
      </c>
      <c r="D813" s="5" t="s">
        <v>2261</v>
      </c>
      <c r="E813" s="123">
        <v>155.41999999999999</v>
      </c>
      <c r="F813" s="123">
        <v>156.72999999999999</v>
      </c>
    </row>
    <row r="814" spans="1:6" x14ac:dyDescent="0.25">
      <c r="A814" s="121" t="s">
        <v>686</v>
      </c>
      <c r="B814" s="122" t="s">
        <v>1817</v>
      </c>
      <c r="C814" s="5" t="str">
        <f t="shared" si="12"/>
        <v>UN</v>
      </c>
      <c r="D814" s="5" t="s">
        <v>2261</v>
      </c>
      <c r="E814" s="123">
        <v>186.96</v>
      </c>
      <c r="F814" s="123">
        <v>188.27</v>
      </c>
    </row>
    <row r="815" spans="1:6" x14ac:dyDescent="0.25">
      <c r="A815" s="121" t="s">
        <v>687</v>
      </c>
      <c r="B815" s="122" t="s">
        <v>1818</v>
      </c>
      <c r="C815" s="5" t="str">
        <f t="shared" si="12"/>
        <v>UN</v>
      </c>
      <c r="D815" s="5" t="s">
        <v>2261</v>
      </c>
      <c r="E815" s="123">
        <v>34.369999999999997</v>
      </c>
      <c r="F815" s="123">
        <v>34.81</v>
      </c>
    </row>
    <row r="816" spans="1:6" x14ac:dyDescent="0.25">
      <c r="A816" s="121" t="s">
        <v>688</v>
      </c>
      <c r="B816" s="122" t="s">
        <v>1819</v>
      </c>
      <c r="C816" s="5" t="str">
        <f t="shared" si="12"/>
        <v>UN</v>
      </c>
      <c r="D816" s="5" t="s">
        <v>2261</v>
      </c>
      <c r="E816" s="123">
        <v>58.26</v>
      </c>
      <c r="F816" s="123">
        <v>58.7</v>
      </c>
    </row>
    <row r="817" spans="1:6" ht="38.25" x14ac:dyDescent="0.25">
      <c r="A817" s="121" t="s">
        <v>689</v>
      </c>
      <c r="B817" s="122" t="s">
        <v>14585</v>
      </c>
      <c r="C817" s="5" t="str">
        <f t="shared" si="12"/>
        <v>UN</v>
      </c>
      <c r="D817" s="5" t="s">
        <v>2261</v>
      </c>
      <c r="E817" s="123">
        <v>66.510000000000005</v>
      </c>
      <c r="F817" s="123">
        <v>67.39</v>
      </c>
    </row>
    <row r="818" spans="1:6" ht="25.5" x14ac:dyDescent="0.25">
      <c r="A818" s="121" t="s">
        <v>690</v>
      </c>
      <c r="B818" s="122" t="s">
        <v>14586</v>
      </c>
      <c r="C818" s="5" t="str">
        <f t="shared" si="12"/>
        <v>UN</v>
      </c>
      <c r="D818" s="5" t="s">
        <v>2261</v>
      </c>
      <c r="E818" s="123">
        <v>125.46</v>
      </c>
      <c r="F818" s="123">
        <v>126.34</v>
      </c>
    </row>
    <row r="819" spans="1:6" x14ac:dyDescent="0.25">
      <c r="A819" s="121" t="s">
        <v>691</v>
      </c>
      <c r="B819" s="122" t="s">
        <v>1820</v>
      </c>
      <c r="C819" s="5" t="str">
        <f t="shared" si="12"/>
        <v>UN</v>
      </c>
      <c r="D819" s="5" t="s">
        <v>2261</v>
      </c>
      <c r="E819" s="123">
        <v>69.34</v>
      </c>
      <c r="F819" s="123">
        <v>70.650000000000006</v>
      </c>
    </row>
    <row r="820" spans="1:6" ht="25.5" x14ac:dyDescent="0.25">
      <c r="A820" s="121" t="s">
        <v>692</v>
      </c>
      <c r="B820" s="122" t="s">
        <v>14587</v>
      </c>
      <c r="C820" s="5" t="str">
        <f t="shared" si="12"/>
        <v>UN</v>
      </c>
      <c r="D820" s="5" t="s">
        <v>2261</v>
      </c>
      <c r="E820" s="123">
        <v>14.39</v>
      </c>
      <c r="F820" s="123">
        <v>14.44</v>
      </c>
    </row>
    <row r="821" spans="1:6" x14ac:dyDescent="0.25">
      <c r="A821" s="121" t="s">
        <v>693</v>
      </c>
      <c r="B821" s="122" t="s">
        <v>1821</v>
      </c>
      <c r="C821" s="5" t="str">
        <f t="shared" si="12"/>
        <v>UN</v>
      </c>
      <c r="D821" s="5" t="s">
        <v>2261</v>
      </c>
      <c r="E821" s="123">
        <v>258.38</v>
      </c>
      <c r="F821" s="123">
        <v>260.13</v>
      </c>
    </row>
    <row r="822" spans="1:6" x14ac:dyDescent="0.25">
      <c r="A822" s="121" t="s">
        <v>694</v>
      </c>
      <c r="B822" s="122" t="s">
        <v>1822</v>
      </c>
      <c r="C822" s="5" t="str">
        <f t="shared" si="12"/>
        <v>UN</v>
      </c>
      <c r="D822" s="5" t="s">
        <v>2261</v>
      </c>
      <c r="E822" s="123">
        <v>23.71</v>
      </c>
      <c r="F822" s="123">
        <v>23.8</v>
      </c>
    </row>
    <row r="823" spans="1:6" ht="38.25" x14ac:dyDescent="0.25">
      <c r="A823" s="121" t="s">
        <v>695</v>
      </c>
      <c r="B823" s="122" t="s">
        <v>14588</v>
      </c>
      <c r="C823" s="5" t="str">
        <f t="shared" si="12"/>
        <v>UN</v>
      </c>
      <c r="D823" s="5" t="s">
        <v>2261</v>
      </c>
      <c r="E823" s="123">
        <v>255.67</v>
      </c>
      <c r="F823" s="123">
        <v>256.22000000000003</v>
      </c>
    </row>
    <row r="824" spans="1:6" x14ac:dyDescent="0.25">
      <c r="A824" s="121" t="s">
        <v>696</v>
      </c>
      <c r="B824" s="122" t="s">
        <v>1823</v>
      </c>
      <c r="C824" s="5" t="str">
        <f t="shared" si="12"/>
        <v>UN</v>
      </c>
      <c r="D824" s="5" t="s">
        <v>2261</v>
      </c>
      <c r="E824" s="123">
        <v>213.25</v>
      </c>
      <c r="F824" s="123">
        <v>213.8</v>
      </c>
    </row>
    <row r="825" spans="1:6" ht="25.5" x14ac:dyDescent="0.25">
      <c r="A825" s="121" t="s">
        <v>697</v>
      </c>
      <c r="B825" s="122" t="s">
        <v>1824</v>
      </c>
      <c r="C825" s="5" t="str">
        <f t="shared" si="12"/>
        <v>UN</v>
      </c>
      <c r="D825" s="5" t="s">
        <v>2261</v>
      </c>
      <c r="E825" s="123">
        <v>255.58</v>
      </c>
      <c r="F825" s="123">
        <v>267.22000000000003</v>
      </c>
    </row>
    <row r="826" spans="1:6" x14ac:dyDescent="0.25">
      <c r="A826" s="121" t="s">
        <v>698</v>
      </c>
      <c r="B826" s="122" t="s">
        <v>1825</v>
      </c>
      <c r="C826" s="5" t="str">
        <f t="shared" si="12"/>
        <v>UN</v>
      </c>
      <c r="D826" s="5" t="s">
        <v>2261</v>
      </c>
      <c r="E826" s="123">
        <v>14.45</v>
      </c>
      <c r="F826" s="123">
        <v>14.81</v>
      </c>
    </row>
    <row r="827" spans="1:6" ht="38.25" x14ac:dyDescent="0.25">
      <c r="A827" s="121" t="s">
        <v>699</v>
      </c>
      <c r="B827" s="122" t="s">
        <v>14589</v>
      </c>
      <c r="C827" s="5" t="str">
        <f t="shared" si="12"/>
        <v>UN</v>
      </c>
      <c r="D827" s="5" t="s">
        <v>2261</v>
      </c>
      <c r="E827" s="123">
        <v>174.5</v>
      </c>
      <c r="F827" s="123">
        <v>175.81</v>
      </c>
    </row>
    <row r="828" spans="1:6" x14ac:dyDescent="0.25">
      <c r="A828" s="121" t="s">
        <v>700</v>
      </c>
      <c r="B828" s="122" t="s">
        <v>1826</v>
      </c>
      <c r="C828" s="5" t="str">
        <f t="shared" si="12"/>
        <v>UN</v>
      </c>
      <c r="D828" s="5" t="s">
        <v>2262</v>
      </c>
      <c r="E828" s="123">
        <v>13.97</v>
      </c>
      <c r="F828" s="123">
        <v>14.33</v>
      </c>
    </row>
    <row r="829" spans="1:6" x14ac:dyDescent="0.25">
      <c r="A829" s="121" t="s">
        <v>701</v>
      </c>
      <c r="B829" s="122" t="s">
        <v>1827</v>
      </c>
      <c r="C829" s="5" t="str">
        <f t="shared" si="12"/>
        <v>/M</v>
      </c>
      <c r="D829" s="5" t="s">
        <v>2262</v>
      </c>
      <c r="E829" s="123">
        <v>3.77</v>
      </c>
      <c r="F829" s="123">
        <v>3.89</v>
      </c>
    </row>
    <row r="830" spans="1:6" x14ac:dyDescent="0.25">
      <c r="A830" s="121" t="s">
        <v>702</v>
      </c>
      <c r="B830" s="122" t="s">
        <v>1828</v>
      </c>
      <c r="C830" s="5" t="str">
        <f t="shared" si="12"/>
        <v>/M</v>
      </c>
      <c r="D830" s="5" t="s">
        <v>2261</v>
      </c>
      <c r="E830" s="123">
        <v>3.81</v>
      </c>
      <c r="F830" s="123">
        <v>3.93</v>
      </c>
    </row>
    <row r="831" spans="1:6" x14ac:dyDescent="0.25">
      <c r="A831" s="121" t="s">
        <v>703</v>
      </c>
      <c r="B831" s="122" t="s">
        <v>1829</v>
      </c>
      <c r="C831" s="5" t="str">
        <f t="shared" si="12"/>
        <v>UN</v>
      </c>
      <c r="D831" s="5" t="s">
        <v>2261</v>
      </c>
      <c r="E831" s="123">
        <v>14.12</v>
      </c>
      <c r="F831" s="123">
        <v>14.48</v>
      </c>
    </row>
    <row r="832" spans="1:6" ht="38.25" x14ac:dyDescent="0.25">
      <c r="A832" s="121" t="s">
        <v>704</v>
      </c>
      <c r="B832" s="122" t="s">
        <v>23058</v>
      </c>
      <c r="C832" s="5" t="str">
        <f t="shared" si="12"/>
        <v>UN</v>
      </c>
      <c r="D832" s="5" t="s">
        <v>2261</v>
      </c>
      <c r="E832" s="123">
        <v>6.43</v>
      </c>
      <c r="F832" s="123">
        <v>6.87</v>
      </c>
    </row>
    <row r="833" spans="1:6" ht="25.5" x14ac:dyDescent="0.25">
      <c r="A833" s="121" t="s">
        <v>705</v>
      </c>
      <c r="B833" s="122" t="s">
        <v>1830</v>
      </c>
      <c r="C833" s="5" t="str">
        <f t="shared" si="12"/>
        <v>UN</v>
      </c>
      <c r="D833" s="5" t="s">
        <v>2261</v>
      </c>
      <c r="E833" s="123">
        <v>14.12</v>
      </c>
      <c r="F833" s="123">
        <v>14.48</v>
      </c>
    </row>
    <row r="834" spans="1:6" ht="25.5" x14ac:dyDescent="0.25">
      <c r="A834" s="121" t="s">
        <v>706</v>
      </c>
      <c r="B834" s="122" t="s">
        <v>1831</v>
      </c>
      <c r="C834" s="5" t="str">
        <f t="shared" si="12"/>
        <v>UN</v>
      </c>
      <c r="D834" s="5" t="s">
        <v>2261</v>
      </c>
      <c r="E834" s="123">
        <v>3.86</v>
      </c>
      <c r="F834" s="123">
        <v>3.95</v>
      </c>
    </row>
    <row r="835" spans="1:6" x14ac:dyDescent="0.25">
      <c r="A835" s="121" t="s">
        <v>707</v>
      </c>
      <c r="B835" s="122" t="s">
        <v>1832</v>
      </c>
      <c r="C835" s="5" t="str">
        <f t="shared" si="12"/>
        <v>UN</v>
      </c>
      <c r="D835" s="5" t="s">
        <v>2261</v>
      </c>
      <c r="E835" s="123">
        <v>4.25</v>
      </c>
      <c r="F835" s="123">
        <v>4.34</v>
      </c>
    </row>
    <row r="836" spans="1:6" x14ac:dyDescent="0.25">
      <c r="A836" s="121" t="s">
        <v>708</v>
      </c>
      <c r="B836" s="122" t="s">
        <v>1833</v>
      </c>
      <c r="C836" s="5" t="str">
        <f t="shared" si="12"/>
        <v>UN</v>
      </c>
      <c r="D836" s="5" t="s">
        <v>2261</v>
      </c>
      <c r="E836" s="123">
        <v>4.24</v>
      </c>
      <c r="F836" s="123">
        <v>4.33</v>
      </c>
    </row>
    <row r="837" spans="1:6" x14ac:dyDescent="0.25">
      <c r="A837" s="121" t="s">
        <v>709</v>
      </c>
      <c r="B837" s="122" t="s">
        <v>1834</v>
      </c>
      <c r="C837" s="5" t="str">
        <f t="shared" ref="C837:C900" si="13">RIGHT(B837,2)</f>
        <v>UN</v>
      </c>
      <c r="D837" s="5" t="s">
        <v>2261</v>
      </c>
      <c r="E837" s="123">
        <v>4.38</v>
      </c>
      <c r="F837" s="123">
        <v>4.47</v>
      </c>
    </row>
    <row r="838" spans="1:6" x14ac:dyDescent="0.25">
      <c r="A838" s="121" t="s">
        <v>710</v>
      </c>
      <c r="B838" s="122" t="s">
        <v>1835</v>
      </c>
      <c r="C838" s="5" t="str">
        <f t="shared" si="13"/>
        <v>UN</v>
      </c>
      <c r="D838" s="5" t="s">
        <v>2261</v>
      </c>
      <c r="E838" s="123">
        <v>4.82</v>
      </c>
      <c r="F838" s="123">
        <v>4.91</v>
      </c>
    </row>
    <row r="839" spans="1:6" x14ac:dyDescent="0.25">
      <c r="A839" s="121" t="s">
        <v>711</v>
      </c>
      <c r="B839" s="122" t="s">
        <v>1836</v>
      </c>
      <c r="C839" s="5" t="str">
        <f t="shared" si="13"/>
        <v>UN</v>
      </c>
      <c r="D839" s="5" t="s">
        <v>2261</v>
      </c>
      <c r="E839" s="123">
        <v>5.0999999999999996</v>
      </c>
      <c r="F839" s="123">
        <v>5.19</v>
      </c>
    </row>
    <row r="840" spans="1:6" x14ac:dyDescent="0.25">
      <c r="A840" s="121" t="s">
        <v>712</v>
      </c>
      <c r="B840" s="122" t="s">
        <v>1837</v>
      </c>
      <c r="C840" s="5" t="str">
        <f t="shared" si="13"/>
        <v>UN</v>
      </c>
      <c r="D840" s="5" t="s">
        <v>2262</v>
      </c>
      <c r="E840" s="123">
        <v>4.25</v>
      </c>
      <c r="F840" s="123">
        <v>4.34</v>
      </c>
    </row>
    <row r="841" spans="1:6" ht="25.5" x14ac:dyDescent="0.25">
      <c r="A841" s="121" t="s">
        <v>713</v>
      </c>
      <c r="B841" s="122" t="s">
        <v>1838</v>
      </c>
      <c r="C841" s="5" t="str">
        <f t="shared" si="13"/>
        <v>/M</v>
      </c>
      <c r="D841" s="5" t="s">
        <v>2262</v>
      </c>
      <c r="E841" s="123">
        <v>14.19</v>
      </c>
      <c r="F841" s="123">
        <v>15.55</v>
      </c>
    </row>
    <row r="842" spans="1:6" x14ac:dyDescent="0.25">
      <c r="A842" s="121" t="s">
        <v>714</v>
      </c>
      <c r="B842" s="122" t="s">
        <v>1839</v>
      </c>
      <c r="C842" s="5" t="str">
        <f t="shared" si="13"/>
        <v>/M</v>
      </c>
      <c r="D842" s="5" t="s">
        <v>2262</v>
      </c>
      <c r="E842" s="123">
        <v>15.21</v>
      </c>
      <c r="F842" s="123">
        <v>16.57</v>
      </c>
    </row>
    <row r="843" spans="1:6" x14ac:dyDescent="0.25">
      <c r="A843" s="121" t="s">
        <v>715</v>
      </c>
      <c r="B843" s="122" t="s">
        <v>1840</v>
      </c>
      <c r="C843" s="5" t="str">
        <f t="shared" si="13"/>
        <v>/M</v>
      </c>
      <c r="D843" s="5" t="s">
        <v>2261</v>
      </c>
      <c r="E843" s="123">
        <v>16.670000000000002</v>
      </c>
      <c r="F843" s="123">
        <v>18.03</v>
      </c>
    </row>
    <row r="844" spans="1:6" ht="25.5" x14ac:dyDescent="0.25">
      <c r="A844" s="121" t="s">
        <v>716</v>
      </c>
      <c r="B844" s="122" t="s">
        <v>1841</v>
      </c>
      <c r="C844" s="5" t="str">
        <f t="shared" si="13"/>
        <v>UN</v>
      </c>
      <c r="D844" s="5" t="s">
        <v>2261</v>
      </c>
      <c r="E844" s="123">
        <v>10.06</v>
      </c>
      <c r="F844" s="123">
        <v>10.5</v>
      </c>
    </row>
    <row r="845" spans="1:6" x14ac:dyDescent="0.25">
      <c r="A845" s="121" t="s">
        <v>717</v>
      </c>
      <c r="B845" s="122" t="s">
        <v>1842</v>
      </c>
      <c r="C845" s="5" t="str">
        <f t="shared" si="13"/>
        <v>UN</v>
      </c>
      <c r="D845" s="5" t="s">
        <v>2261</v>
      </c>
      <c r="E845" s="123">
        <v>10.67</v>
      </c>
      <c r="F845" s="123">
        <v>11.11</v>
      </c>
    </row>
    <row r="846" spans="1:6" x14ac:dyDescent="0.25">
      <c r="A846" s="121" t="s">
        <v>718</v>
      </c>
      <c r="B846" s="122" t="s">
        <v>1843</v>
      </c>
      <c r="C846" s="5" t="str">
        <f t="shared" si="13"/>
        <v>UN</v>
      </c>
      <c r="D846" s="5" t="s">
        <v>2261</v>
      </c>
      <c r="E846" s="123">
        <v>12.92</v>
      </c>
      <c r="F846" s="123">
        <v>13.36</v>
      </c>
    </row>
    <row r="847" spans="1:6" x14ac:dyDescent="0.25">
      <c r="A847" s="121" t="s">
        <v>719</v>
      </c>
      <c r="B847" s="122" t="s">
        <v>1844</v>
      </c>
      <c r="C847" s="5" t="str">
        <f t="shared" si="13"/>
        <v>UN</v>
      </c>
      <c r="D847" s="5" t="s">
        <v>2261</v>
      </c>
      <c r="E847" s="123">
        <v>37.229999999999997</v>
      </c>
      <c r="F847" s="123">
        <v>37.67</v>
      </c>
    </row>
    <row r="848" spans="1:6" x14ac:dyDescent="0.25">
      <c r="A848" s="121" t="s">
        <v>720</v>
      </c>
      <c r="B848" s="122" t="s">
        <v>1845</v>
      </c>
      <c r="C848" s="5" t="str">
        <f t="shared" si="13"/>
        <v>UN</v>
      </c>
      <c r="D848" s="5" t="s">
        <v>2261</v>
      </c>
      <c r="E848" s="123">
        <v>7.98</v>
      </c>
      <c r="F848" s="123">
        <v>8.42</v>
      </c>
    </row>
    <row r="849" spans="1:8" x14ac:dyDescent="0.25">
      <c r="A849" s="121" t="s">
        <v>721</v>
      </c>
      <c r="B849" s="122" t="s">
        <v>1846</v>
      </c>
      <c r="C849" s="5" t="str">
        <f t="shared" si="13"/>
        <v>UN</v>
      </c>
      <c r="D849" s="5" t="s">
        <v>2261</v>
      </c>
      <c r="E849" s="123">
        <v>10.78</v>
      </c>
      <c r="F849" s="123">
        <v>11.22</v>
      </c>
    </row>
    <row r="850" spans="1:8" x14ac:dyDescent="0.25">
      <c r="A850" s="121" t="s">
        <v>722</v>
      </c>
      <c r="B850" s="122" t="s">
        <v>1847</v>
      </c>
      <c r="C850" s="5" t="str">
        <f t="shared" si="13"/>
        <v>UN</v>
      </c>
      <c r="D850" s="5" t="s">
        <v>2261</v>
      </c>
      <c r="E850" s="123">
        <v>1.59</v>
      </c>
      <c r="F850" s="123">
        <v>1.68</v>
      </c>
    </row>
    <row r="851" spans="1:8" ht="60" x14ac:dyDescent="0.25">
      <c r="A851" s="121" t="s">
        <v>723</v>
      </c>
      <c r="B851" s="122" t="s">
        <v>1848</v>
      </c>
      <c r="C851" s="5" t="str">
        <f t="shared" si="13"/>
        <v>UN</v>
      </c>
      <c r="D851" s="5" t="s">
        <v>2261</v>
      </c>
      <c r="E851" s="123">
        <v>1.38</v>
      </c>
      <c r="F851" s="123">
        <v>1.47</v>
      </c>
      <c r="H851" s="104" t="s">
        <v>2284</v>
      </c>
    </row>
    <row r="852" spans="1:8" ht="38.25" x14ac:dyDescent="0.25">
      <c r="A852" s="121" t="s">
        <v>724</v>
      </c>
      <c r="B852" s="122" t="s">
        <v>1849</v>
      </c>
      <c r="C852" s="5" t="str">
        <f t="shared" si="13"/>
        <v>UN</v>
      </c>
      <c r="D852" s="5" t="s">
        <v>2261</v>
      </c>
      <c r="E852" s="123">
        <v>37382.839999999997</v>
      </c>
      <c r="F852" s="123">
        <v>37410.639999999999</v>
      </c>
    </row>
    <row r="853" spans="1:8" ht="38.25" x14ac:dyDescent="0.25">
      <c r="A853" s="121" t="s">
        <v>725</v>
      </c>
      <c r="B853" s="122" t="s">
        <v>1850</v>
      </c>
      <c r="C853" s="5" t="str">
        <f t="shared" si="13"/>
        <v>UN</v>
      </c>
      <c r="D853" s="5" t="s">
        <v>2261</v>
      </c>
      <c r="E853" s="123">
        <v>1211.98</v>
      </c>
      <c r="F853" s="123">
        <v>1233.1199999999999</v>
      </c>
    </row>
    <row r="854" spans="1:8" ht="38.25" x14ac:dyDescent="0.25">
      <c r="A854" s="121" t="s">
        <v>726</v>
      </c>
      <c r="B854" s="122" t="s">
        <v>1851</v>
      </c>
      <c r="C854" s="5" t="str">
        <f t="shared" si="13"/>
        <v>UN</v>
      </c>
      <c r="D854" s="5" t="s">
        <v>2261</v>
      </c>
      <c r="E854" s="123">
        <v>1317.38</v>
      </c>
      <c r="F854" s="123">
        <v>1374.09</v>
      </c>
    </row>
    <row r="855" spans="1:8" ht="38.25" x14ac:dyDescent="0.25">
      <c r="A855" s="121" t="s">
        <v>727</v>
      </c>
      <c r="B855" s="122" t="s">
        <v>1852</v>
      </c>
      <c r="C855" s="5" t="str">
        <f t="shared" si="13"/>
        <v>UN</v>
      </c>
      <c r="D855" s="5" t="s">
        <v>2261</v>
      </c>
      <c r="E855" s="123">
        <v>3380.46</v>
      </c>
      <c r="F855" s="123">
        <v>3522.14</v>
      </c>
    </row>
    <row r="856" spans="1:8" ht="38.25" x14ac:dyDescent="0.25">
      <c r="A856" s="121" t="s">
        <v>728</v>
      </c>
      <c r="B856" s="122" t="s">
        <v>1853</v>
      </c>
      <c r="C856" s="5" t="str">
        <f t="shared" si="13"/>
        <v>UN</v>
      </c>
      <c r="D856" s="5" t="s">
        <v>2261</v>
      </c>
      <c r="E856" s="123">
        <v>1854.97</v>
      </c>
      <c r="F856" s="123">
        <v>1925.34</v>
      </c>
    </row>
    <row r="857" spans="1:8" ht="25.5" x14ac:dyDescent="0.25">
      <c r="A857" s="121" t="s">
        <v>729</v>
      </c>
      <c r="B857" s="122" t="s">
        <v>14590</v>
      </c>
      <c r="C857" s="5" t="str">
        <f t="shared" si="13"/>
        <v>UN</v>
      </c>
      <c r="D857" s="5" t="s">
        <v>2261</v>
      </c>
      <c r="E857" s="123">
        <v>558.26</v>
      </c>
      <c r="F857" s="123">
        <v>560.89</v>
      </c>
    </row>
    <row r="858" spans="1:8" x14ac:dyDescent="0.25">
      <c r="A858" s="121" t="s">
        <v>730</v>
      </c>
      <c r="B858" s="122" t="s">
        <v>1854</v>
      </c>
      <c r="C858" s="5" t="str">
        <f t="shared" si="13"/>
        <v>UN</v>
      </c>
      <c r="D858" s="5" t="s">
        <v>2261</v>
      </c>
      <c r="E858" s="123">
        <v>689.72</v>
      </c>
      <c r="F858" s="123">
        <v>701.66</v>
      </c>
    </row>
    <row r="859" spans="1:8" x14ac:dyDescent="0.25">
      <c r="A859" s="121" t="s">
        <v>731</v>
      </c>
      <c r="B859" s="122" t="s">
        <v>1855</v>
      </c>
      <c r="C859" s="5" t="str">
        <f t="shared" si="13"/>
        <v>UN</v>
      </c>
      <c r="D859" s="5" t="s">
        <v>2261</v>
      </c>
      <c r="E859" s="123">
        <v>158.35</v>
      </c>
      <c r="F859" s="123">
        <v>160.97999999999999</v>
      </c>
    </row>
    <row r="860" spans="1:8" ht="25.5" x14ac:dyDescent="0.25">
      <c r="A860" s="121" t="s">
        <v>732</v>
      </c>
      <c r="B860" s="122" t="s">
        <v>1856</v>
      </c>
      <c r="C860" s="5" t="str">
        <f t="shared" si="13"/>
        <v>UN</v>
      </c>
      <c r="D860" s="5" t="s">
        <v>2261</v>
      </c>
      <c r="E860" s="123">
        <v>1439.27</v>
      </c>
      <c r="F860" s="123">
        <v>1456.79</v>
      </c>
    </row>
    <row r="861" spans="1:8" ht="25.5" x14ac:dyDescent="0.25">
      <c r="A861" s="121" t="s">
        <v>733</v>
      </c>
      <c r="B861" s="122" t="s">
        <v>1857</v>
      </c>
      <c r="C861" s="5" t="str">
        <f t="shared" si="13"/>
        <v>UN</v>
      </c>
      <c r="D861" s="5" t="s">
        <v>2261</v>
      </c>
      <c r="E861" s="123">
        <v>283.56</v>
      </c>
      <c r="F861" s="123">
        <v>292.52</v>
      </c>
    </row>
    <row r="862" spans="1:8" ht="25.5" x14ac:dyDescent="0.25">
      <c r="A862" s="121" t="s">
        <v>734</v>
      </c>
      <c r="B862" s="122" t="s">
        <v>1858</v>
      </c>
      <c r="C862" s="5" t="str">
        <f t="shared" si="13"/>
        <v>UN</v>
      </c>
      <c r="D862" s="5" t="s">
        <v>2261</v>
      </c>
      <c r="E862" s="123">
        <v>302.14999999999998</v>
      </c>
      <c r="F862" s="123">
        <v>311.11</v>
      </c>
    </row>
    <row r="863" spans="1:8" x14ac:dyDescent="0.25">
      <c r="A863" s="119" t="s">
        <v>14591</v>
      </c>
      <c r="B863" s="120" t="s">
        <v>1859</v>
      </c>
      <c r="C863" s="5" t="str">
        <f t="shared" si="13"/>
        <v>R:</v>
      </c>
      <c r="D863" s="5" t="s">
        <v>2261</v>
      </c>
      <c r="E863" s="130"/>
      <c r="F863" s="130"/>
    </row>
    <row r="864" spans="1:8" ht="38.25" x14ac:dyDescent="0.25">
      <c r="A864" s="121" t="s">
        <v>735</v>
      </c>
      <c r="B864" s="122" t="s">
        <v>1860</v>
      </c>
      <c r="C864" s="5" t="str">
        <f t="shared" si="13"/>
        <v>UN</v>
      </c>
      <c r="D864" s="5" t="s">
        <v>14744</v>
      </c>
      <c r="E864" s="123">
        <v>397.8</v>
      </c>
      <c r="F864" s="123">
        <v>415.01</v>
      </c>
    </row>
    <row r="865" spans="1:6" ht="51" x14ac:dyDescent="0.25">
      <c r="A865" s="121" t="s">
        <v>736</v>
      </c>
      <c r="B865" s="122" t="s">
        <v>1861</v>
      </c>
      <c r="C865" s="5" t="str">
        <f t="shared" si="13"/>
        <v>UN</v>
      </c>
      <c r="D865" s="5" t="s">
        <v>2261</v>
      </c>
      <c r="E865" s="123">
        <v>688.13</v>
      </c>
      <c r="F865" s="123">
        <v>720.03</v>
      </c>
    </row>
    <row r="866" spans="1:6" ht="38.25" x14ac:dyDescent="0.25">
      <c r="A866" s="121" t="s">
        <v>737</v>
      </c>
      <c r="B866" s="122" t="s">
        <v>1862</v>
      </c>
      <c r="C866" s="5" t="str">
        <f t="shared" si="13"/>
        <v>UN</v>
      </c>
      <c r="D866" s="5" t="s">
        <v>2261</v>
      </c>
      <c r="E866" s="123">
        <v>369.86</v>
      </c>
      <c r="F866" s="123">
        <v>380.55</v>
      </c>
    </row>
    <row r="867" spans="1:6" ht="38.25" x14ac:dyDescent="0.25">
      <c r="A867" s="121" t="s">
        <v>738</v>
      </c>
      <c r="B867" s="122" t="s">
        <v>1863</v>
      </c>
      <c r="C867" s="5" t="str">
        <f t="shared" si="13"/>
        <v>UN</v>
      </c>
      <c r="D867" s="5" t="s">
        <v>2261</v>
      </c>
      <c r="E867" s="123">
        <v>435.67</v>
      </c>
      <c r="F867" s="123">
        <v>453.88</v>
      </c>
    </row>
    <row r="868" spans="1:6" ht="25.5" x14ac:dyDescent="0.25">
      <c r="A868" s="121" t="s">
        <v>739</v>
      </c>
      <c r="B868" s="122" t="s">
        <v>1864</v>
      </c>
      <c r="C868" s="5" t="str">
        <f t="shared" si="13"/>
        <v>UN</v>
      </c>
      <c r="D868" s="5" t="s">
        <v>2261</v>
      </c>
      <c r="E868" s="123">
        <v>1055.3499999999999</v>
      </c>
      <c r="F868" s="123">
        <v>1122.5899999999999</v>
      </c>
    </row>
    <row r="869" spans="1:6" ht="25.5" x14ac:dyDescent="0.25">
      <c r="A869" s="121" t="s">
        <v>740</v>
      </c>
      <c r="B869" s="122" t="s">
        <v>1865</v>
      </c>
      <c r="C869" s="5" t="str">
        <f t="shared" si="13"/>
        <v>/M</v>
      </c>
      <c r="D869" s="5" t="s">
        <v>2261</v>
      </c>
      <c r="E869" s="123">
        <v>34.299999999999997</v>
      </c>
      <c r="F869" s="123">
        <v>35.659999999999997</v>
      </c>
    </row>
    <row r="870" spans="1:6" ht="25.5" x14ac:dyDescent="0.25">
      <c r="A870" s="121" t="s">
        <v>741</v>
      </c>
      <c r="B870" s="122" t="s">
        <v>1866</v>
      </c>
      <c r="C870" s="5" t="str">
        <f t="shared" si="13"/>
        <v>/M</v>
      </c>
      <c r="D870" s="5" t="s">
        <v>2262</v>
      </c>
      <c r="E870" s="123">
        <v>109.15</v>
      </c>
      <c r="F870" s="123">
        <v>110.51</v>
      </c>
    </row>
    <row r="871" spans="1:6" ht="25.5" x14ac:dyDescent="0.25">
      <c r="A871" s="121" t="s">
        <v>742</v>
      </c>
      <c r="B871" s="122" t="s">
        <v>1867</v>
      </c>
      <c r="C871" s="5" t="str">
        <f t="shared" si="13"/>
        <v>UN</v>
      </c>
      <c r="D871" s="5" t="s">
        <v>2262</v>
      </c>
      <c r="E871" s="123">
        <v>23.12</v>
      </c>
      <c r="F871" s="123">
        <v>23.77</v>
      </c>
    </row>
    <row r="872" spans="1:6" x14ac:dyDescent="0.25">
      <c r="A872" s="121" t="s">
        <v>743</v>
      </c>
      <c r="B872" s="122" t="s">
        <v>1868</v>
      </c>
      <c r="C872" s="5" t="str">
        <f t="shared" si="13"/>
        <v>UN</v>
      </c>
      <c r="D872" s="5" t="s">
        <v>2261</v>
      </c>
      <c r="E872" s="123">
        <v>28.38</v>
      </c>
      <c r="F872" s="123">
        <v>29.03</v>
      </c>
    </row>
    <row r="873" spans="1:6" x14ac:dyDescent="0.25">
      <c r="A873" s="121" t="s">
        <v>744</v>
      </c>
      <c r="B873" s="122" t="s">
        <v>1869</v>
      </c>
      <c r="C873" s="5" t="str">
        <f t="shared" si="13"/>
        <v>UN</v>
      </c>
      <c r="D873" s="5" t="s">
        <v>2261</v>
      </c>
      <c r="E873" s="123">
        <v>33.97</v>
      </c>
      <c r="F873" s="123">
        <v>34.619999999999997</v>
      </c>
    </row>
    <row r="874" spans="1:6" ht="38.25" x14ac:dyDescent="0.25">
      <c r="A874" s="121" t="s">
        <v>745</v>
      </c>
      <c r="B874" s="122" t="s">
        <v>1870</v>
      </c>
      <c r="C874" s="5" t="str">
        <f t="shared" si="13"/>
        <v>UN</v>
      </c>
      <c r="D874" s="5" t="s">
        <v>2261</v>
      </c>
      <c r="E874" s="123">
        <v>208.09</v>
      </c>
      <c r="F874" s="123">
        <v>214.5</v>
      </c>
    </row>
    <row r="875" spans="1:6" ht="25.5" x14ac:dyDescent="0.25">
      <c r="A875" s="121" t="s">
        <v>746</v>
      </c>
      <c r="B875" s="122" t="s">
        <v>1871</v>
      </c>
      <c r="C875" s="5" t="str">
        <f t="shared" si="13"/>
        <v>UN</v>
      </c>
      <c r="D875" s="5" t="s">
        <v>2261</v>
      </c>
      <c r="E875" s="123">
        <v>193.71</v>
      </c>
      <c r="F875" s="123">
        <v>200.03</v>
      </c>
    </row>
    <row r="876" spans="1:6" ht="38.25" x14ac:dyDescent="0.25">
      <c r="A876" s="121" t="s">
        <v>747</v>
      </c>
      <c r="B876" s="122" t="s">
        <v>1872</v>
      </c>
      <c r="C876" s="5" t="str">
        <f t="shared" si="13"/>
        <v>UN</v>
      </c>
      <c r="D876" s="5" t="s">
        <v>2261</v>
      </c>
      <c r="E876" s="123">
        <v>280.98</v>
      </c>
      <c r="F876" s="123">
        <v>287.5</v>
      </c>
    </row>
    <row r="877" spans="1:6" ht="38.25" x14ac:dyDescent="0.25">
      <c r="A877" s="121" t="s">
        <v>748</v>
      </c>
      <c r="B877" s="122" t="s">
        <v>1873</v>
      </c>
      <c r="C877" s="5" t="str">
        <f t="shared" si="13"/>
        <v>UN</v>
      </c>
      <c r="D877" s="5" t="s">
        <v>2261</v>
      </c>
      <c r="E877" s="123">
        <v>97</v>
      </c>
      <c r="F877" s="123">
        <v>99.96</v>
      </c>
    </row>
    <row r="878" spans="1:6" ht="38.25" x14ac:dyDescent="0.25">
      <c r="A878" s="121" t="s">
        <v>749</v>
      </c>
      <c r="B878" s="122" t="s">
        <v>1874</v>
      </c>
      <c r="C878" s="5" t="str">
        <f t="shared" si="13"/>
        <v>UN</v>
      </c>
      <c r="D878" s="5" t="s">
        <v>2261</v>
      </c>
      <c r="E878" s="123">
        <v>387.4</v>
      </c>
      <c r="F878" s="123">
        <v>403.16</v>
      </c>
    </row>
    <row r="879" spans="1:6" ht="38.25" x14ac:dyDescent="0.25">
      <c r="A879" s="121" t="s">
        <v>750</v>
      </c>
      <c r="B879" s="122" t="s">
        <v>14592</v>
      </c>
      <c r="C879" s="5" t="str">
        <f t="shared" si="13"/>
        <v>UN</v>
      </c>
      <c r="D879" s="5" t="s">
        <v>2261</v>
      </c>
      <c r="E879" s="123">
        <v>1111.1099999999999</v>
      </c>
      <c r="F879" s="123">
        <v>1111.8599999999999</v>
      </c>
    </row>
    <row r="880" spans="1:6" ht="25.5" x14ac:dyDescent="0.25">
      <c r="A880" s="121" t="s">
        <v>751</v>
      </c>
      <c r="B880" s="122" t="s">
        <v>1875</v>
      </c>
      <c r="C880" s="5" t="str">
        <f t="shared" si="13"/>
        <v>UN</v>
      </c>
      <c r="D880" s="5" t="s">
        <v>2261</v>
      </c>
      <c r="E880" s="123">
        <v>34.380000000000003</v>
      </c>
      <c r="F880" s="123">
        <v>34.53</v>
      </c>
    </row>
    <row r="881" spans="1:8" x14ac:dyDescent="0.25">
      <c r="A881" s="121" t="s">
        <v>752</v>
      </c>
      <c r="B881" s="122" t="s">
        <v>1876</v>
      </c>
      <c r="C881" s="5" t="str">
        <f t="shared" si="13"/>
        <v>UN</v>
      </c>
      <c r="D881" s="5" t="s">
        <v>2261</v>
      </c>
      <c r="E881" s="123">
        <v>34.39</v>
      </c>
      <c r="F881" s="123">
        <v>34.54</v>
      </c>
    </row>
    <row r="882" spans="1:8" ht="25.5" x14ac:dyDescent="0.25">
      <c r="A882" s="121" t="s">
        <v>753</v>
      </c>
      <c r="B882" s="122" t="s">
        <v>1877</v>
      </c>
      <c r="C882" s="5" t="str">
        <f t="shared" si="13"/>
        <v>UN</v>
      </c>
      <c r="D882" s="5" t="s">
        <v>2261</v>
      </c>
      <c r="E882" s="123">
        <v>6.89</v>
      </c>
      <c r="F882" s="123">
        <v>7.33</v>
      </c>
    </row>
    <row r="883" spans="1:8" ht="75" x14ac:dyDescent="0.25">
      <c r="A883" s="121" t="s">
        <v>754</v>
      </c>
      <c r="B883" s="122" t="s">
        <v>1878</v>
      </c>
      <c r="C883" s="5" t="str">
        <f t="shared" si="13"/>
        <v>UN</v>
      </c>
      <c r="D883" s="5" t="s">
        <v>2261</v>
      </c>
      <c r="E883" s="123">
        <v>14.62</v>
      </c>
      <c r="F883" s="123">
        <v>15.06</v>
      </c>
      <c r="H883" s="104" t="s">
        <v>2285</v>
      </c>
    </row>
    <row r="884" spans="1:8" ht="25.5" x14ac:dyDescent="0.25">
      <c r="A884" s="121" t="s">
        <v>755</v>
      </c>
      <c r="B884" s="122" t="s">
        <v>1879</v>
      </c>
      <c r="C884" s="5" t="str">
        <f t="shared" si="13"/>
        <v>UN</v>
      </c>
      <c r="D884" s="5" t="s">
        <v>2261</v>
      </c>
      <c r="E884" s="123">
        <v>17.059999999999999</v>
      </c>
      <c r="F884" s="123">
        <v>17.5</v>
      </c>
    </row>
    <row r="885" spans="1:8" x14ac:dyDescent="0.25">
      <c r="A885" s="121" t="s">
        <v>756</v>
      </c>
      <c r="B885" s="122" t="s">
        <v>1880</v>
      </c>
      <c r="C885" s="5" t="str">
        <f t="shared" si="13"/>
        <v>UN</v>
      </c>
      <c r="D885" s="5" t="s">
        <v>2261</v>
      </c>
      <c r="E885" s="123">
        <v>26.36</v>
      </c>
      <c r="F885" s="123">
        <v>26.8</v>
      </c>
    </row>
    <row r="886" spans="1:8" ht="25.5" x14ac:dyDescent="0.25">
      <c r="A886" s="121" t="s">
        <v>757</v>
      </c>
      <c r="B886" s="122" t="s">
        <v>1881</v>
      </c>
      <c r="C886" s="5" t="str">
        <f t="shared" si="13"/>
        <v>/M</v>
      </c>
      <c r="D886" s="5" t="s">
        <v>2261</v>
      </c>
      <c r="E886" s="123">
        <v>423.87</v>
      </c>
      <c r="F886" s="123">
        <v>438.86</v>
      </c>
    </row>
    <row r="887" spans="1:8" ht="25.5" x14ac:dyDescent="0.25">
      <c r="A887" s="121" t="s">
        <v>758</v>
      </c>
      <c r="B887" s="122" t="s">
        <v>1882</v>
      </c>
      <c r="C887" s="5" t="str">
        <f t="shared" si="13"/>
        <v>/M</v>
      </c>
      <c r="D887" s="5" t="s">
        <v>2261</v>
      </c>
      <c r="E887" s="123">
        <v>454.4</v>
      </c>
      <c r="F887" s="123">
        <v>470.08</v>
      </c>
    </row>
    <row r="888" spans="1:8" ht="25.5" x14ac:dyDescent="0.25">
      <c r="A888" s="121" t="s">
        <v>759</v>
      </c>
      <c r="B888" s="122" t="s">
        <v>1883</v>
      </c>
      <c r="C888" s="5" t="str">
        <f t="shared" si="13"/>
        <v>/M</v>
      </c>
      <c r="D888" s="5" t="s">
        <v>2261</v>
      </c>
      <c r="E888" s="123">
        <v>295.67</v>
      </c>
      <c r="F888" s="123">
        <v>307.42</v>
      </c>
    </row>
    <row r="889" spans="1:8" x14ac:dyDescent="0.25">
      <c r="A889" s="121" t="s">
        <v>760</v>
      </c>
      <c r="B889" s="122" t="s">
        <v>1884</v>
      </c>
      <c r="C889" s="5" t="str">
        <f t="shared" si="13"/>
        <v>UN</v>
      </c>
      <c r="D889" s="5" t="s">
        <v>2262</v>
      </c>
      <c r="E889" s="123">
        <v>18.05</v>
      </c>
      <c r="F889" s="123">
        <v>18.93</v>
      </c>
    </row>
    <row r="890" spans="1:8" x14ac:dyDescent="0.25">
      <c r="A890" s="121" t="s">
        <v>761</v>
      </c>
      <c r="B890" s="122" t="s">
        <v>1885</v>
      </c>
      <c r="C890" s="5" t="str">
        <f t="shared" si="13"/>
        <v>UN</v>
      </c>
      <c r="D890" s="5" t="s">
        <v>2262</v>
      </c>
      <c r="E890" s="123">
        <v>50.13</v>
      </c>
      <c r="F890" s="123">
        <v>51.01</v>
      </c>
    </row>
    <row r="891" spans="1:8" x14ac:dyDescent="0.25">
      <c r="A891" s="121" t="s">
        <v>762</v>
      </c>
      <c r="B891" s="122" t="s">
        <v>1886</v>
      </c>
      <c r="C891" s="5" t="str">
        <f t="shared" si="13"/>
        <v>UN</v>
      </c>
      <c r="D891" s="5" t="s">
        <v>2262</v>
      </c>
      <c r="E891" s="123">
        <v>9.1</v>
      </c>
      <c r="F891" s="123">
        <v>9.98</v>
      </c>
    </row>
    <row r="892" spans="1:8" x14ac:dyDescent="0.25">
      <c r="A892" s="121" t="s">
        <v>763</v>
      </c>
      <c r="B892" s="122" t="s">
        <v>1887</v>
      </c>
      <c r="C892" s="5" t="str">
        <f t="shared" si="13"/>
        <v>/M</v>
      </c>
      <c r="D892" s="5" t="s">
        <v>2261</v>
      </c>
      <c r="E892" s="123">
        <v>10.24</v>
      </c>
      <c r="F892" s="123">
        <v>11.12</v>
      </c>
    </row>
    <row r="893" spans="1:8" x14ac:dyDescent="0.25">
      <c r="A893" s="121" t="s">
        <v>764</v>
      </c>
      <c r="B893" s="122" t="s">
        <v>1839</v>
      </c>
      <c r="C893" s="5" t="str">
        <f t="shared" si="13"/>
        <v>/M</v>
      </c>
      <c r="D893" s="5" t="s">
        <v>2261</v>
      </c>
      <c r="E893" s="123">
        <v>11.58</v>
      </c>
      <c r="F893" s="123">
        <v>12.46</v>
      </c>
    </row>
    <row r="894" spans="1:8" x14ac:dyDescent="0.25">
      <c r="A894" s="121" t="s">
        <v>765</v>
      </c>
      <c r="B894" s="122" t="s">
        <v>1840</v>
      </c>
      <c r="C894" s="5" t="str">
        <f t="shared" si="13"/>
        <v>/M</v>
      </c>
      <c r="D894" s="5" t="s">
        <v>2261</v>
      </c>
      <c r="E894" s="123">
        <v>18.05</v>
      </c>
      <c r="F894" s="123">
        <v>19.41</v>
      </c>
    </row>
    <row r="895" spans="1:8" x14ac:dyDescent="0.25">
      <c r="A895" s="121" t="s">
        <v>766</v>
      </c>
      <c r="B895" s="122" t="s">
        <v>1888</v>
      </c>
      <c r="C895" s="5" t="str">
        <f t="shared" si="13"/>
        <v>/M</v>
      </c>
      <c r="D895" s="5" t="s">
        <v>2262</v>
      </c>
      <c r="E895" s="123">
        <v>66.760000000000005</v>
      </c>
      <c r="F895" s="123">
        <v>68.53</v>
      </c>
    </row>
    <row r="896" spans="1:8" x14ac:dyDescent="0.25">
      <c r="A896" s="121" t="s">
        <v>767</v>
      </c>
      <c r="B896" s="122" t="s">
        <v>1889</v>
      </c>
      <c r="C896" s="5" t="str">
        <f t="shared" si="13"/>
        <v>/M</v>
      </c>
      <c r="D896" s="5" t="s">
        <v>2262</v>
      </c>
      <c r="E896" s="123">
        <v>29.82</v>
      </c>
      <c r="F896" s="123">
        <v>30.34</v>
      </c>
    </row>
    <row r="897" spans="1:6" x14ac:dyDescent="0.25">
      <c r="A897" s="121" t="s">
        <v>768</v>
      </c>
      <c r="B897" s="122" t="s">
        <v>1890</v>
      </c>
      <c r="C897" s="5" t="str">
        <f t="shared" si="13"/>
        <v>/M</v>
      </c>
      <c r="D897" s="5" t="s">
        <v>2262</v>
      </c>
      <c r="E897" s="123">
        <v>53.54</v>
      </c>
      <c r="F897" s="123">
        <v>54.24</v>
      </c>
    </row>
    <row r="898" spans="1:6" x14ac:dyDescent="0.25">
      <c r="A898" s="121" t="s">
        <v>769</v>
      </c>
      <c r="B898" s="122" t="s">
        <v>1891</v>
      </c>
      <c r="C898" s="5" t="str">
        <f t="shared" si="13"/>
        <v>/M</v>
      </c>
      <c r="D898" s="5" t="s">
        <v>2262</v>
      </c>
      <c r="E898" s="123">
        <v>78.010000000000005</v>
      </c>
      <c r="F898" s="123">
        <v>78.89</v>
      </c>
    </row>
    <row r="899" spans="1:6" ht="25.5" x14ac:dyDescent="0.25">
      <c r="A899" s="121" t="s">
        <v>770</v>
      </c>
      <c r="B899" s="122" t="s">
        <v>1892</v>
      </c>
      <c r="C899" s="5" t="str">
        <f t="shared" si="13"/>
        <v>UN</v>
      </c>
      <c r="D899" s="5" t="s">
        <v>2262</v>
      </c>
      <c r="E899" s="123">
        <v>99.39</v>
      </c>
      <c r="F899" s="123">
        <v>108.15</v>
      </c>
    </row>
    <row r="900" spans="1:6" x14ac:dyDescent="0.25">
      <c r="A900" s="121" t="s">
        <v>771</v>
      </c>
      <c r="B900" s="122" t="s">
        <v>1893</v>
      </c>
      <c r="C900" s="5" t="str">
        <f t="shared" si="13"/>
        <v>/M</v>
      </c>
      <c r="D900" s="5" t="s">
        <v>2262</v>
      </c>
      <c r="E900" s="123">
        <v>37.6</v>
      </c>
      <c r="F900" s="123">
        <v>40.32</v>
      </c>
    </row>
    <row r="901" spans="1:6" x14ac:dyDescent="0.25">
      <c r="A901" s="121" t="s">
        <v>772</v>
      </c>
      <c r="B901" s="122" t="s">
        <v>1894</v>
      </c>
      <c r="C901" s="5" t="str">
        <f t="shared" ref="C901:C964" si="14">RIGHT(B901,2)</f>
        <v>/M</v>
      </c>
      <c r="D901" s="5" t="s">
        <v>2262</v>
      </c>
      <c r="E901" s="123">
        <v>33.15</v>
      </c>
      <c r="F901" s="123">
        <v>34.51</v>
      </c>
    </row>
    <row r="902" spans="1:6" x14ac:dyDescent="0.25">
      <c r="A902" s="121" t="s">
        <v>773</v>
      </c>
      <c r="B902" s="122" t="s">
        <v>1895</v>
      </c>
      <c r="C902" s="5" t="str">
        <f t="shared" si="14"/>
        <v>UN</v>
      </c>
      <c r="D902" s="5" t="s">
        <v>2261</v>
      </c>
      <c r="E902" s="123">
        <v>16.72</v>
      </c>
      <c r="F902" s="123">
        <v>18.03</v>
      </c>
    </row>
    <row r="903" spans="1:6" ht="38.25" x14ac:dyDescent="0.25">
      <c r="A903" s="121" t="s">
        <v>774</v>
      </c>
      <c r="B903" s="122" t="s">
        <v>14593</v>
      </c>
      <c r="C903" s="5" t="str">
        <f t="shared" si="14"/>
        <v>UN</v>
      </c>
      <c r="D903" s="5" t="s">
        <v>2262</v>
      </c>
      <c r="E903" s="123">
        <v>4.74</v>
      </c>
      <c r="F903" s="123">
        <v>4.83</v>
      </c>
    </row>
    <row r="904" spans="1:6" ht="25.5" x14ac:dyDescent="0.25">
      <c r="A904" s="121" t="s">
        <v>775</v>
      </c>
      <c r="B904" s="122" t="s">
        <v>1896</v>
      </c>
      <c r="C904" s="5" t="str">
        <f t="shared" si="14"/>
        <v>UN</v>
      </c>
      <c r="D904" s="5" t="s">
        <v>2262</v>
      </c>
      <c r="E904" s="123">
        <v>43.14</v>
      </c>
      <c r="F904" s="123">
        <v>44.45</v>
      </c>
    </row>
    <row r="905" spans="1:6" ht="25.5" x14ac:dyDescent="0.25">
      <c r="A905" s="121" t="s">
        <v>776</v>
      </c>
      <c r="B905" s="122" t="s">
        <v>1897</v>
      </c>
      <c r="C905" s="5" t="str">
        <f t="shared" si="14"/>
        <v>UN</v>
      </c>
      <c r="D905" s="5" t="s">
        <v>2261</v>
      </c>
      <c r="E905" s="123">
        <v>57.21</v>
      </c>
      <c r="F905" s="123">
        <v>58.52</v>
      </c>
    </row>
    <row r="906" spans="1:6" ht="25.5" x14ac:dyDescent="0.25">
      <c r="A906" s="121" t="s">
        <v>777</v>
      </c>
      <c r="B906" s="122" t="s">
        <v>1898</v>
      </c>
      <c r="C906" s="5" t="str">
        <f t="shared" si="14"/>
        <v>UN</v>
      </c>
      <c r="D906" s="5" t="s">
        <v>2261</v>
      </c>
      <c r="E906" s="123">
        <v>60.14</v>
      </c>
      <c r="F906" s="123">
        <v>61.45</v>
      </c>
    </row>
    <row r="907" spans="1:6" ht="25.5" x14ac:dyDescent="0.25">
      <c r="A907" s="121" t="s">
        <v>778</v>
      </c>
      <c r="B907" s="122" t="s">
        <v>1899</v>
      </c>
      <c r="C907" s="5" t="str">
        <f t="shared" si="14"/>
        <v>UN</v>
      </c>
      <c r="D907" s="5" t="s">
        <v>2261</v>
      </c>
      <c r="E907" s="123">
        <v>52.12</v>
      </c>
      <c r="F907" s="123">
        <v>53.91</v>
      </c>
    </row>
    <row r="908" spans="1:6" ht="25.5" x14ac:dyDescent="0.25">
      <c r="A908" s="121" t="s">
        <v>779</v>
      </c>
      <c r="B908" s="122" t="s">
        <v>1900</v>
      </c>
      <c r="C908" s="5" t="str">
        <f t="shared" si="14"/>
        <v>UN</v>
      </c>
      <c r="D908" s="5" t="s">
        <v>2261</v>
      </c>
      <c r="E908" s="123">
        <v>74.739999999999995</v>
      </c>
      <c r="F908" s="123">
        <v>76.05</v>
      </c>
    </row>
    <row r="909" spans="1:6" ht="25.5" x14ac:dyDescent="0.25">
      <c r="A909" s="121" t="s">
        <v>780</v>
      </c>
      <c r="B909" s="122" t="s">
        <v>1901</v>
      </c>
      <c r="C909" s="5" t="str">
        <f t="shared" si="14"/>
        <v>UN</v>
      </c>
      <c r="D909" s="5" t="s">
        <v>2261</v>
      </c>
      <c r="E909" s="123">
        <v>69.69</v>
      </c>
      <c r="F909" s="123">
        <v>71</v>
      </c>
    </row>
    <row r="910" spans="1:6" ht="25.5" x14ac:dyDescent="0.25">
      <c r="A910" s="121" t="s">
        <v>781</v>
      </c>
      <c r="B910" s="122" t="s">
        <v>1902</v>
      </c>
      <c r="C910" s="5" t="str">
        <f t="shared" si="14"/>
        <v>UN</v>
      </c>
      <c r="D910" s="5" t="s">
        <v>2261</v>
      </c>
      <c r="E910" s="123">
        <v>71.63</v>
      </c>
      <c r="F910" s="123">
        <v>72.94</v>
      </c>
    </row>
    <row r="911" spans="1:6" ht="25.5" x14ac:dyDescent="0.25">
      <c r="A911" s="121" t="s">
        <v>782</v>
      </c>
      <c r="B911" s="122" t="s">
        <v>1903</v>
      </c>
      <c r="C911" s="5" t="str">
        <f t="shared" si="14"/>
        <v>UN</v>
      </c>
      <c r="D911" s="5" t="s">
        <v>2261</v>
      </c>
      <c r="E911" s="123">
        <v>77.38</v>
      </c>
      <c r="F911" s="123">
        <v>78.69</v>
      </c>
    </row>
    <row r="912" spans="1:6" ht="25.5" x14ac:dyDescent="0.25">
      <c r="A912" s="121" t="s">
        <v>783</v>
      </c>
      <c r="B912" s="122" t="s">
        <v>1904</v>
      </c>
      <c r="C912" s="5" t="str">
        <f t="shared" si="14"/>
        <v>UN</v>
      </c>
      <c r="D912" s="5" t="s">
        <v>2261</v>
      </c>
      <c r="E912" s="123">
        <v>47.71</v>
      </c>
      <c r="F912" s="123">
        <v>48.59</v>
      </c>
    </row>
    <row r="913" spans="1:6" x14ac:dyDescent="0.25">
      <c r="A913" s="121" t="s">
        <v>784</v>
      </c>
      <c r="B913" s="122" t="s">
        <v>1905</v>
      </c>
      <c r="C913" s="5" t="str">
        <f t="shared" si="14"/>
        <v>UN</v>
      </c>
      <c r="D913" s="5" t="s">
        <v>2261</v>
      </c>
      <c r="E913" s="123">
        <v>94.41</v>
      </c>
      <c r="F913" s="123">
        <v>96.16</v>
      </c>
    </row>
    <row r="914" spans="1:6" x14ac:dyDescent="0.25">
      <c r="A914" s="121" t="s">
        <v>785</v>
      </c>
      <c r="B914" s="122" t="s">
        <v>1906</v>
      </c>
      <c r="C914" s="5" t="str">
        <f t="shared" si="14"/>
        <v>UN</v>
      </c>
      <c r="D914" s="5" t="s">
        <v>2261</v>
      </c>
      <c r="E914" s="123">
        <v>47.58</v>
      </c>
      <c r="F914" s="123">
        <v>48.46</v>
      </c>
    </row>
    <row r="915" spans="1:6" x14ac:dyDescent="0.25">
      <c r="A915" s="121" t="s">
        <v>786</v>
      </c>
      <c r="B915" s="122" t="s">
        <v>1907</v>
      </c>
      <c r="C915" s="5" t="str">
        <f t="shared" si="14"/>
        <v>UN</v>
      </c>
      <c r="D915" s="5" t="s">
        <v>2261</v>
      </c>
      <c r="E915" s="123">
        <v>29.93</v>
      </c>
      <c r="F915" s="123">
        <v>30.81</v>
      </c>
    </row>
    <row r="916" spans="1:6" ht="25.5" x14ac:dyDescent="0.25">
      <c r="A916" s="121" t="s">
        <v>787</v>
      </c>
      <c r="B916" s="122" t="s">
        <v>1908</v>
      </c>
      <c r="C916" s="5" t="str">
        <f t="shared" si="14"/>
        <v>UN</v>
      </c>
      <c r="D916" s="5" t="s">
        <v>2261</v>
      </c>
      <c r="E916" s="123">
        <v>61.6</v>
      </c>
      <c r="F916" s="123">
        <v>63.35</v>
      </c>
    </row>
    <row r="917" spans="1:6" ht="25.5" x14ac:dyDescent="0.25">
      <c r="A917" s="121" t="s">
        <v>788</v>
      </c>
      <c r="B917" s="122" t="s">
        <v>1909</v>
      </c>
      <c r="C917" s="5" t="str">
        <f t="shared" si="14"/>
        <v>UN</v>
      </c>
      <c r="D917" s="5" t="s">
        <v>2261</v>
      </c>
      <c r="E917" s="123">
        <v>33.950000000000003</v>
      </c>
      <c r="F917" s="123">
        <v>35.340000000000003</v>
      </c>
    </row>
    <row r="918" spans="1:6" x14ac:dyDescent="0.25">
      <c r="A918" s="121" t="s">
        <v>789</v>
      </c>
      <c r="B918" s="122" t="s">
        <v>1910</v>
      </c>
      <c r="C918" s="5" t="str">
        <f t="shared" si="14"/>
        <v>UN</v>
      </c>
      <c r="D918" s="5" t="s">
        <v>2261</v>
      </c>
      <c r="E918" s="123">
        <v>43.97</v>
      </c>
      <c r="F918" s="123">
        <v>45.72</v>
      </c>
    </row>
    <row r="919" spans="1:6" x14ac:dyDescent="0.25">
      <c r="A919" s="121" t="s">
        <v>790</v>
      </c>
      <c r="B919" s="122" t="s">
        <v>1911</v>
      </c>
      <c r="C919" s="5" t="str">
        <f t="shared" si="14"/>
        <v>UN</v>
      </c>
      <c r="D919" s="5" t="s">
        <v>2261</v>
      </c>
      <c r="E919" s="123">
        <v>164.79</v>
      </c>
      <c r="F919" s="123">
        <v>166.1</v>
      </c>
    </row>
    <row r="920" spans="1:6" x14ac:dyDescent="0.25">
      <c r="A920" s="121" t="s">
        <v>791</v>
      </c>
      <c r="B920" s="122" t="s">
        <v>1912</v>
      </c>
      <c r="C920" s="5" t="str">
        <f t="shared" si="14"/>
        <v>UN</v>
      </c>
      <c r="D920" s="5" t="s">
        <v>2261</v>
      </c>
      <c r="E920" s="123">
        <v>226.12</v>
      </c>
      <c r="F920" s="123">
        <v>227.43</v>
      </c>
    </row>
    <row r="921" spans="1:6" x14ac:dyDescent="0.25">
      <c r="A921" s="121" t="s">
        <v>792</v>
      </c>
      <c r="B921" s="122" t="s">
        <v>1913</v>
      </c>
      <c r="C921" s="5" t="str">
        <f t="shared" si="14"/>
        <v>UN</v>
      </c>
      <c r="D921" s="5" t="s">
        <v>2261</v>
      </c>
      <c r="E921" s="123">
        <v>60.22</v>
      </c>
      <c r="F921" s="123">
        <v>61.53</v>
      </c>
    </row>
    <row r="922" spans="1:6" x14ac:dyDescent="0.25">
      <c r="A922" s="121" t="s">
        <v>793</v>
      </c>
      <c r="B922" s="122" t="s">
        <v>1914</v>
      </c>
      <c r="C922" s="5" t="str">
        <f t="shared" si="14"/>
        <v>UN</v>
      </c>
      <c r="D922" s="5" t="s">
        <v>2261</v>
      </c>
      <c r="E922" s="123">
        <v>105.4</v>
      </c>
      <c r="F922" s="123">
        <v>106.71</v>
      </c>
    </row>
    <row r="923" spans="1:6" x14ac:dyDescent="0.25">
      <c r="A923" s="121" t="s">
        <v>794</v>
      </c>
      <c r="B923" s="122" t="s">
        <v>1915</v>
      </c>
      <c r="C923" s="5" t="str">
        <f t="shared" si="14"/>
        <v>UN</v>
      </c>
      <c r="D923" s="5" t="s">
        <v>2261</v>
      </c>
      <c r="E923" s="123">
        <v>15.37</v>
      </c>
      <c r="F923" s="123">
        <v>16.68</v>
      </c>
    </row>
    <row r="924" spans="1:6" x14ac:dyDescent="0.25">
      <c r="A924" s="121" t="s">
        <v>795</v>
      </c>
      <c r="B924" s="122" t="s">
        <v>1916</v>
      </c>
      <c r="C924" s="5" t="str">
        <f t="shared" si="14"/>
        <v>UN</v>
      </c>
      <c r="D924" s="5" t="s">
        <v>2261</v>
      </c>
      <c r="E924" s="123">
        <v>32.03</v>
      </c>
      <c r="F924" s="123">
        <v>32.909999999999997</v>
      </c>
    </row>
    <row r="925" spans="1:6" x14ac:dyDescent="0.25">
      <c r="A925" s="121" t="s">
        <v>796</v>
      </c>
      <c r="B925" s="122" t="s">
        <v>1917</v>
      </c>
      <c r="C925" s="5" t="str">
        <f t="shared" si="14"/>
        <v>UN</v>
      </c>
      <c r="D925" s="5" t="s">
        <v>2261</v>
      </c>
      <c r="E925" s="123">
        <v>62.3</v>
      </c>
      <c r="F925" s="123">
        <v>63.61</v>
      </c>
    </row>
    <row r="926" spans="1:6" x14ac:dyDescent="0.25">
      <c r="A926" s="121" t="s">
        <v>797</v>
      </c>
      <c r="B926" s="122" t="s">
        <v>1918</v>
      </c>
      <c r="C926" s="5" t="str">
        <f t="shared" si="14"/>
        <v>UN</v>
      </c>
      <c r="D926" s="5" t="s">
        <v>2261</v>
      </c>
      <c r="E926" s="123">
        <v>62.3</v>
      </c>
      <c r="F926" s="123">
        <v>63.61</v>
      </c>
    </row>
    <row r="927" spans="1:6" x14ac:dyDescent="0.25">
      <c r="A927" s="121" t="s">
        <v>798</v>
      </c>
      <c r="B927" s="122" t="s">
        <v>1919</v>
      </c>
      <c r="C927" s="5" t="str">
        <f t="shared" si="14"/>
        <v>UN</v>
      </c>
      <c r="D927" s="5" t="s">
        <v>2261</v>
      </c>
      <c r="E927" s="123">
        <v>53.39</v>
      </c>
      <c r="F927" s="123">
        <v>54.7</v>
      </c>
    </row>
    <row r="928" spans="1:6" ht="25.5" x14ac:dyDescent="0.25">
      <c r="A928" s="121" t="s">
        <v>799</v>
      </c>
      <c r="B928" s="122" t="s">
        <v>1920</v>
      </c>
      <c r="C928" s="5" t="str">
        <f t="shared" si="14"/>
        <v>UN</v>
      </c>
      <c r="D928" s="5" t="s">
        <v>2261</v>
      </c>
      <c r="E928" s="123">
        <v>259.18</v>
      </c>
      <c r="F928" s="123">
        <v>266.25</v>
      </c>
    </row>
    <row r="929" spans="1:6" ht="25.5" x14ac:dyDescent="0.25">
      <c r="A929" s="121" t="s">
        <v>800</v>
      </c>
      <c r="B929" s="122" t="s">
        <v>1921</v>
      </c>
      <c r="C929" s="5" t="str">
        <f t="shared" si="14"/>
        <v>UN</v>
      </c>
      <c r="D929" s="5" t="s">
        <v>2261</v>
      </c>
      <c r="E929" s="123">
        <v>388.76</v>
      </c>
      <c r="F929" s="123">
        <v>399.37</v>
      </c>
    </row>
    <row r="930" spans="1:6" x14ac:dyDescent="0.25">
      <c r="A930" s="119"/>
      <c r="B930" s="120"/>
      <c r="C930" s="5" t="str">
        <f t="shared" si="14"/>
        <v/>
      </c>
      <c r="D930" s="5" t="s">
        <v>2261</v>
      </c>
      <c r="E930" s="130"/>
      <c r="F930" s="130"/>
    </row>
    <row r="931" spans="1:6" x14ac:dyDescent="0.25">
      <c r="A931" s="119"/>
      <c r="B931" s="120" t="s">
        <v>14594</v>
      </c>
      <c r="C931" s="5" t="str">
        <f t="shared" si="14"/>
        <v>OS</v>
      </c>
      <c r="D931" s="5" t="s">
        <v>2261</v>
      </c>
      <c r="E931" s="130"/>
      <c r="F931" s="130"/>
    </row>
    <row r="932" spans="1:6" ht="51" x14ac:dyDescent="0.25">
      <c r="A932" s="121" t="s">
        <v>801</v>
      </c>
      <c r="B932" s="122" t="s">
        <v>1922</v>
      </c>
      <c r="C932" s="5" t="str">
        <f t="shared" si="14"/>
        <v>UN</v>
      </c>
      <c r="D932" s="5" t="s">
        <v>2261</v>
      </c>
      <c r="E932" s="123">
        <v>4677.2</v>
      </c>
      <c r="F932" s="123">
        <v>4826.6099999999997</v>
      </c>
    </row>
    <row r="933" spans="1:6" x14ac:dyDescent="0.25">
      <c r="A933" s="121" t="s">
        <v>802</v>
      </c>
      <c r="B933" s="122" t="s">
        <v>1923</v>
      </c>
      <c r="C933" s="5" t="str">
        <f t="shared" si="14"/>
        <v>UN</v>
      </c>
      <c r="D933" s="5"/>
      <c r="E933" s="123">
        <v>4811.88</v>
      </c>
      <c r="F933" s="123">
        <v>4961.29</v>
      </c>
    </row>
    <row r="934" spans="1:6" x14ac:dyDescent="0.25">
      <c r="A934" s="121" t="s">
        <v>803</v>
      </c>
      <c r="B934" s="122" t="s">
        <v>1924</v>
      </c>
      <c r="C934" s="5" t="str">
        <f t="shared" si="14"/>
        <v>UN</v>
      </c>
      <c r="D934" s="5"/>
      <c r="E934" s="123">
        <v>5013.7700000000004</v>
      </c>
      <c r="F934" s="123">
        <v>5163.18</v>
      </c>
    </row>
    <row r="935" spans="1:6" x14ac:dyDescent="0.25">
      <c r="A935" s="121" t="s">
        <v>804</v>
      </c>
      <c r="B935" s="122" t="s">
        <v>1925</v>
      </c>
      <c r="C935" s="5" t="str">
        <f t="shared" si="14"/>
        <v>UN</v>
      </c>
      <c r="D935" s="5" t="s">
        <v>2261</v>
      </c>
      <c r="E935" s="123">
        <v>4818.22</v>
      </c>
      <c r="F935" s="123">
        <v>4968.32</v>
      </c>
    </row>
    <row r="936" spans="1:6" x14ac:dyDescent="0.25">
      <c r="A936" s="121" t="s">
        <v>805</v>
      </c>
      <c r="B936" s="122" t="s">
        <v>1926</v>
      </c>
      <c r="C936" s="5" t="str">
        <f t="shared" si="14"/>
        <v>UN</v>
      </c>
      <c r="D936" s="5" t="s">
        <v>2261</v>
      </c>
      <c r="E936" s="123">
        <v>5049.37</v>
      </c>
      <c r="F936" s="123">
        <v>5199.47</v>
      </c>
    </row>
    <row r="937" spans="1:6" x14ac:dyDescent="0.25">
      <c r="A937" s="121" t="s">
        <v>806</v>
      </c>
      <c r="B937" s="122" t="s">
        <v>1927</v>
      </c>
      <c r="C937" s="5" t="str">
        <f t="shared" si="14"/>
        <v>UN</v>
      </c>
      <c r="D937" s="5" t="s">
        <v>2261</v>
      </c>
      <c r="E937" s="123">
        <v>5274.15</v>
      </c>
      <c r="F937" s="123">
        <v>5424.25</v>
      </c>
    </row>
    <row r="938" spans="1:6" x14ac:dyDescent="0.25">
      <c r="A938" s="121" t="s">
        <v>807</v>
      </c>
      <c r="B938" s="122" t="s">
        <v>1928</v>
      </c>
      <c r="C938" s="5" t="str">
        <f t="shared" si="14"/>
        <v>UN</v>
      </c>
      <c r="D938" s="5" t="s">
        <v>2261</v>
      </c>
      <c r="E938" s="123">
        <v>5715.75</v>
      </c>
      <c r="F938" s="123">
        <v>5876.84</v>
      </c>
    </row>
    <row r="939" spans="1:6" x14ac:dyDescent="0.25">
      <c r="A939" s="121" t="s">
        <v>808</v>
      </c>
      <c r="B939" s="122" t="s">
        <v>1929</v>
      </c>
      <c r="C939" s="5" t="str">
        <f t="shared" si="14"/>
        <v>UN</v>
      </c>
      <c r="D939" s="5" t="s">
        <v>2261</v>
      </c>
      <c r="E939" s="123">
        <v>5728.26</v>
      </c>
      <c r="F939" s="123">
        <v>5889.35</v>
      </c>
    </row>
    <row r="940" spans="1:6" x14ac:dyDescent="0.25">
      <c r="A940" s="121" t="s">
        <v>809</v>
      </c>
      <c r="B940" s="122" t="s">
        <v>1930</v>
      </c>
      <c r="C940" s="5" t="str">
        <f t="shared" si="14"/>
        <v>UN</v>
      </c>
      <c r="D940" s="5" t="s">
        <v>2261</v>
      </c>
      <c r="E940" s="123">
        <v>6149.75</v>
      </c>
      <c r="F940" s="123">
        <v>6310.84</v>
      </c>
    </row>
    <row r="941" spans="1:6" x14ac:dyDescent="0.25">
      <c r="A941" s="121" t="s">
        <v>810</v>
      </c>
      <c r="B941" s="122" t="s">
        <v>1931</v>
      </c>
      <c r="C941" s="5" t="str">
        <f t="shared" si="14"/>
        <v>UN</v>
      </c>
      <c r="D941" s="5" t="s">
        <v>2261</v>
      </c>
      <c r="E941" s="123">
        <v>6555.77</v>
      </c>
      <c r="F941" s="123">
        <v>6716.86</v>
      </c>
    </row>
    <row r="942" spans="1:6" x14ac:dyDescent="0.25">
      <c r="A942" s="121" t="s">
        <v>811</v>
      </c>
      <c r="B942" s="122" t="s">
        <v>1932</v>
      </c>
      <c r="C942" s="5" t="str">
        <f t="shared" si="14"/>
        <v>UN</v>
      </c>
      <c r="D942" s="5" t="s">
        <v>2261</v>
      </c>
      <c r="E942" s="123">
        <v>10267.719999999999</v>
      </c>
      <c r="F942" s="123">
        <v>10442.02</v>
      </c>
    </row>
    <row r="943" spans="1:6" x14ac:dyDescent="0.25">
      <c r="A943" s="121" t="s">
        <v>812</v>
      </c>
      <c r="B943" s="122" t="s">
        <v>1933</v>
      </c>
      <c r="C943" s="5" t="str">
        <f t="shared" si="14"/>
        <v>UN</v>
      </c>
      <c r="D943" s="5" t="s">
        <v>2261</v>
      </c>
      <c r="E943" s="123">
        <v>12433.18</v>
      </c>
      <c r="F943" s="123">
        <v>12605.61</v>
      </c>
    </row>
    <row r="944" spans="1:6" ht="63.75" x14ac:dyDescent="0.25">
      <c r="A944" s="121" t="s">
        <v>813</v>
      </c>
      <c r="B944" s="122" t="s">
        <v>1934</v>
      </c>
      <c r="C944" s="5" t="str">
        <f t="shared" si="14"/>
        <v>UN</v>
      </c>
      <c r="D944" s="5" t="s">
        <v>2261</v>
      </c>
      <c r="E944" s="123">
        <v>7272.14</v>
      </c>
      <c r="F944" s="123">
        <v>7486.22</v>
      </c>
    </row>
    <row r="945" spans="1:6" x14ac:dyDescent="0.25">
      <c r="A945" s="121" t="s">
        <v>814</v>
      </c>
      <c r="B945" s="122" t="s">
        <v>1935</v>
      </c>
      <c r="C945" s="5" t="str">
        <f t="shared" si="14"/>
        <v>UN</v>
      </c>
      <c r="D945" s="5" t="s">
        <v>2261</v>
      </c>
      <c r="E945" s="123">
        <v>8115.19</v>
      </c>
      <c r="F945" s="123">
        <v>8329.44</v>
      </c>
    </row>
    <row r="946" spans="1:6" x14ac:dyDescent="0.25">
      <c r="A946" s="121" t="s">
        <v>815</v>
      </c>
      <c r="B946" s="122" t="s">
        <v>1936</v>
      </c>
      <c r="C946" s="5" t="str">
        <f t="shared" si="14"/>
        <v>UN</v>
      </c>
      <c r="D946" s="5" t="s">
        <v>2261</v>
      </c>
      <c r="E946" s="123">
        <v>9325.49</v>
      </c>
      <c r="F946" s="123">
        <v>9539.74</v>
      </c>
    </row>
    <row r="947" spans="1:6" x14ac:dyDescent="0.25">
      <c r="A947" s="121" t="s">
        <v>816</v>
      </c>
      <c r="B947" s="122" t="s">
        <v>1937</v>
      </c>
      <c r="C947" s="5" t="str">
        <f t="shared" si="14"/>
        <v>UN</v>
      </c>
      <c r="D947" s="5" t="s">
        <v>2261</v>
      </c>
      <c r="E947" s="123">
        <v>10382.200000000001</v>
      </c>
      <c r="F947" s="123">
        <v>10596.45</v>
      </c>
    </row>
    <row r="948" spans="1:6" ht="25.5" x14ac:dyDescent="0.25">
      <c r="A948" s="121" t="s">
        <v>817</v>
      </c>
      <c r="B948" s="122" t="s">
        <v>1938</v>
      </c>
      <c r="C948" s="5" t="str">
        <f t="shared" si="14"/>
        <v>UN</v>
      </c>
      <c r="D948" s="5" t="s">
        <v>2261</v>
      </c>
      <c r="E948" s="123">
        <v>121.3</v>
      </c>
      <c r="F948" s="123">
        <v>123.7</v>
      </c>
    </row>
    <row r="949" spans="1:6" ht="25.5" x14ac:dyDescent="0.25">
      <c r="A949" s="121" t="s">
        <v>818</v>
      </c>
      <c r="B949" s="122" t="s">
        <v>1939</v>
      </c>
      <c r="C949" s="5" t="str">
        <f t="shared" si="14"/>
        <v>UN</v>
      </c>
      <c r="D949" s="5" t="s">
        <v>2261</v>
      </c>
      <c r="E949" s="123">
        <v>191.68</v>
      </c>
      <c r="F949" s="123">
        <v>194.08</v>
      </c>
    </row>
    <row r="950" spans="1:6" ht="25.5" x14ac:dyDescent="0.25">
      <c r="A950" s="121" t="s">
        <v>819</v>
      </c>
      <c r="B950" s="122" t="s">
        <v>1940</v>
      </c>
      <c r="C950" s="5" t="str">
        <f t="shared" si="14"/>
        <v>UN</v>
      </c>
      <c r="D950" s="5" t="s">
        <v>2261</v>
      </c>
      <c r="E950" s="123">
        <v>1401.72</v>
      </c>
      <c r="F950" s="123">
        <v>1404.12</v>
      </c>
    </row>
    <row r="951" spans="1:6" x14ac:dyDescent="0.25">
      <c r="A951" s="121" t="s">
        <v>820</v>
      </c>
      <c r="B951" s="122" t="s">
        <v>1941</v>
      </c>
      <c r="C951" s="5" t="str">
        <f t="shared" si="14"/>
        <v>UN</v>
      </c>
      <c r="D951" s="5" t="s">
        <v>2261</v>
      </c>
      <c r="E951" s="123">
        <v>1156.6199999999999</v>
      </c>
      <c r="F951" s="123">
        <v>1162.18</v>
      </c>
    </row>
    <row r="952" spans="1:6" x14ac:dyDescent="0.25">
      <c r="A952" s="121" t="s">
        <v>821</v>
      </c>
      <c r="B952" s="122" t="s">
        <v>1942</v>
      </c>
      <c r="C952" s="5" t="str">
        <f t="shared" si="14"/>
        <v>UN</v>
      </c>
      <c r="D952" s="5" t="s">
        <v>2261</v>
      </c>
      <c r="E952" s="123">
        <v>10.14</v>
      </c>
      <c r="F952" s="123">
        <v>10.58</v>
      </c>
    </row>
    <row r="953" spans="1:6" ht="25.5" x14ac:dyDescent="0.25">
      <c r="A953" s="121" t="s">
        <v>822</v>
      </c>
      <c r="B953" s="122" t="s">
        <v>1943</v>
      </c>
      <c r="C953" s="5" t="str">
        <f t="shared" si="14"/>
        <v>UN</v>
      </c>
      <c r="D953" s="5" t="s">
        <v>2261</v>
      </c>
      <c r="E953" s="123">
        <v>50.57</v>
      </c>
      <c r="F953" s="123">
        <v>53.85</v>
      </c>
    </row>
    <row r="954" spans="1:6" ht="25.5" x14ac:dyDescent="0.25">
      <c r="A954" s="121" t="s">
        <v>823</v>
      </c>
      <c r="B954" s="122" t="s">
        <v>14595</v>
      </c>
      <c r="C954" s="5" t="str">
        <f t="shared" si="14"/>
        <v>UN</v>
      </c>
      <c r="D954" s="5" t="s">
        <v>2261</v>
      </c>
      <c r="E954" s="123">
        <v>68.540000000000006</v>
      </c>
      <c r="F954" s="123">
        <v>70.61</v>
      </c>
    </row>
    <row r="955" spans="1:6" ht="25.5" x14ac:dyDescent="0.25">
      <c r="A955" s="121" t="s">
        <v>824</v>
      </c>
      <c r="B955" s="122" t="s">
        <v>14596</v>
      </c>
      <c r="C955" s="5" t="str">
        <f t="shared" si="14"/>
        <v>UN</v>
      </c>
      <c r="D955" s="5" t="s">
        <v>2261</v>
      </c>
      <c r="E955" s="123">
        <v>116.52</v>
      </c>
      <c r="F955" s="123">
        <v>119.63</v>
      </c>
    </row>
    <row r="956" spans="1:6" ht="25.5" x14ac:dyDescent="0.25">
      <c r="A956" s="121" t="s">
        <v>825</v>
      </c>
      <c r="B956" s="122" t="s">
        <v>14597</v>
      </c>
      <c r="C956" s="5" t="str">
        <f t="shared" si="14"/>
        <v>UN</v>
      </c>
      <c r="D956" s="5" t="s">
        <v>2261</v>
      </c>
      <c r="E956" s="123">
        <v>151.75</v>
      </c>
      <c r="F956" s="123">
        <v>155.88999999999999</v>
      </c>
    </row>
    <row r="957" spans="1:6" x14ac:dyDescent="0.25">
      <c r="A957" s="121" t="s">
        <v>826</v>
      </c>
      <c r="B957" s="122" t="s">
        <v>1944</v>
      </c>
      <c r="C957" s="5" t="str">
        <f t="shared" si="14"/>
        <v>/M</v>
      </c>
      <c r="D957" s="5" t="s">
        <v>2261</v>
      </c>
      <c r="E957" s="123">
        <v>21.69</v>
      </c>
      <c r="F957" s="123">
        <v>23.44</v>
      </c>
    </row>
    <row r="958" spans="1:6" x14ac:dyDescent="0.25">
      <c r="A958" s="121" t="s">
        <v>827</v>
      </c>
      <c r="B958" s="122" t="s">
        <v>1945</v>
      </c>
      <c r="C958" s="5" t="str">
        <f t="shared" si="14"/>
        <v>/M</v>
      </c>
      <c r="D958" s="5" t="s">
        <v>2261</v>
      </c>
      <c r="E958" s="123">
        <v>24.28</v>
      </c>
      <c r="F958" s="123">
        <v>26.03</v>
      </c>
    </row>
    <row r="959" spans="1:6" x14ac:dyDescent="0.25">
      <c r="A959" s="121" t="s">
        <v>828</v>
      </c>
      <c r="B959" s="122" t="s">
        <v>1839</v>
      </c>
      <c r="C959" s="5" t="str">
        <f t="shared" si="14"/>
        <v>/M</v>
      </c>
      <c r="D959" s="5" t="s">
        <v>2261</v>
      </c>
      <c r="E959" s="123">
        <v>30.51</v>
      </c>
      <c r="F959" s="123">
        <v>32.26</v>
      </c>
    </row>
    <row r="960" spans="1:6" x14ac:dyDescent="0.25">
      <c r="A960" s="121" t="s">
        <v>829</v>
      </c>
      <c r="B960" s="122" t="s">
        <v>1946</v>
      </c>
      <c r="C960" s="5" t="str">
        <f t="shared" si="14"/>
        <v>/M</v>
      </c>
      <c r="D960" s="5" t="s">
        <v>2261</v>
      </c>
      <c r="E960" s="123">
        <v>24.16</v>
      </c>
      <c r="F960" s="123">
        <v>25.91</v>
      </c>
    </row>
    <row r="961" spans="1:8" x14ac:dyDescent="0.25">
      <c r="A961" s="121" t="s">
        <v>830</v>
      </c>
      <c r="B961" s="122" t="s">
        <v>1945</v>
      </c>
      <c r="C961" s="5" t="str">
        <f t="shared" si="14"/>
        <v>/M</v>
      </c>
      <c r="D961" s="5" t="s">
        <v>2262</v>
      </c>
      <c r="E961" s="123">
        <v>27.21</v>
      </c>
      <c r="F961" s="123">
        <v>28.96</v>
      </c>
    </row>
    <row r="962" spans="1:8" x14ac:dyDescent="0.25">
      <c r="A962" s="121" t="s">
        <v>831</v>
      </c>
      <c r="B962" s="122" t="s">
        <v>1839</v>
      </c>
      <c r="C962" s="5" t="str">
        <f t="shared" si="14"/>
        <v>/M</v>
      </c>
      <c r="D962" s="5" t="s">
        <v>2262</v>
      </c>
      <c r="E962" s="123">
        <v>33.19</v>
      </c>
      <c r="F962" s="123">
        <v>34.94</v>
      </c>
    </row>
    <row r="963" spans="1:8" x14ac:dyDescent="0.25">
      <c r="A963" s="119"/>
      <c r="B963" s="120"/>
      <c r="C963" s="5" t="str">
        <f t="shared" si="14"/>
        <v/>
      </c>
      <c r="D963" s="5" t="s">
        <v>2262</v>
      </c>
      <c r="E963" s="130"/>
      <c r="F963" s="130"/>
    </row>
    <row r="964" spans="1:8" ht="75" x14ac:dyDescent="0.25">
      <c r="A964" s="119"/>
      <c r="B964" s="131" t="s">
        <v>13854</v>
      </c>
      <c r="C964" s="5" t="str">
        <f t="shared" si="14"/>
        <v>IS</v>
      </c>
      <c r="D964" s="5" t="s">
        <v>2262</v>
      </c>
      <c r="E964" s="130"/>
      <c r="F964" s="130"/>
      <c r="H964" s="104" t="s">
        <v>2286</v>
      </c>
    </row>
    <row r="965" spans="1:8" x14ac:dyDescent="0.25">
      <c r="A965" s="119"/>
      <c r="B965" s="120"/>
      <c r="C965" s="5" t="str">
        <f t="shared" ref="C965:C1028" si="15">RIGHT(B965,2)</f>
        <v/>
      </c>
      <c r="D965" s="5" t="s">
        <v>2262</v>
      </c>
      <c r="E965" s="130"/>
      <c r="F965" s="130"/>
    </row>
    <row r="966" spans="1:8" x14ac:dyDescent="0.25">
      <c r="A966" s="119" t="s">
        <v>0</v>
      </c>
      <c r="B966" s="120" t="s">
        <v>1345</v>
      </c>
      <c r="C966" s="5" t="str">
        <f t="shared" si="15"/>
        <v xml:space="preserve"> S</v>
      </c>
      <c r="D966" s="5" t="s">
        <v>2262</v>
      </c>
      <c r="E966" s="130" t="s">
        <v>2258</v>
      </c>
      <c r="F966" s="130" t="s">
        <v>2258</v>
      </c>
    </row>
    <row r="967" spans="1:8" x14ac:dyDescent="0.25">
      <c r="A967" s="119"/>
      <c r="B967" s="120"/>
      <c r="C967" s="5" t="str">
        <f t="shared" si="15"/>
        <v/>
      </c>
      <c r="D967" s="4"/>
      <c r="E967" s="130"/>
      <c r="F967" s="130"/>
    </row>
    <row r="968" spans="1:8" x14ac:dyDescent="0.25">
      <c r="A968" s="119"/>
      <c r="B968" s="120"/>
      <c r="C968" s="5" t="str">
        <f t="shared" si="15"/>
        <v/>
      </c>
      <c r="D968" s="43"/>
      <c r="E968" s="130"/>
      <c r="F968" s="130"/>
    </row>
    <row r="969" spans="1:8" x14ac:dyDescent="0.25">
      <c r="A969" s="119"/>
      <c r="B969" s="120" t="s">
        <v>13855</v>
      </c>
      <c r="C969" s="5" t="str">
        <f t="shared" si="15"/>
        <v>IA</v>
      </c>
      <c r="D969" s="4"/>
      <c r="E969" s="130"/>
      <c r="F969" s="130"/>
    </row>
    <row r="970" spans="1:8" ht="38.25" x14ac:dyDescent="0.25">
      <c r="A970" s="121" t="s">
        <v>832</v>
      </c>
      <c r="B970" s="122" t="s">
        <v>14598</v>
      </c>
      <c r="C970" s="5" t="str">
        <f t="shared" si="15"/>
        <v>/M</v>
      </c>
      <c r="D970" s="4"/>
      <c r="E970" s="123">
        <v>9.74</v>
      </c>
      <c r="F970" s="123">
        <v>10.85</v>
      </c>
    </row>
    <row r="971" spans="1:8" ht="38.25" x14ac:dyDescent="0.25">
      <c r="A971" s="121" t="s">
        <v>833</v>
      </c>
      <c r="B971" s="122" t="s">
        <v>1947</v>
      </c>
      <c r="C971" s="5" t="str">
        <f t="shared" si="15"/>
        <v>UN</v>
      </c>
      <c r="D971" s="4"/>
      <c r="E971" s="123">
        <v>25.16</v>
      </c>
      <c r="F971" s="123">
        <v>25.5</v>
      </c>
    </row>
    <row r="972" spans="1:8" x14ac:dyDescent="0.25">
      <c r="A972" s="121" t="s">
        <v>834</v>
      </c>
      <c r="B972" s="122" t="s">
        <v>1948</v>
      </c>
      <c r="C972" s="5" t="str">
        <f t="shared" si="15"/>
        <v>UN</v>
      </c>
      <c r="D972" s="5"/>
      <c r="E972" s="123">
        <v>32.6</v>
      </c>
      <c r="F972" s="123">
        <v>32.94</v>
      </c>
    </row>
    <row r="973" spans="1:8" x14ac:dyDescent="0.25">
      <c r="A973" s="121" t="s">
        <v>835</v>
      </c>
      <c r="B973" s="122" t="s">
        <v>1949</v>
      </c>
      <c r="C973" s="5" t="str">
        <f t="shared" si="15"/>
        <v>UN</v>
      </c>
      <c r="D973" s="5" t="s">
        <v>2262</v>
      </c>
      <c r="E973" s="123">
        <v>46.6</v>
      </c>
      <c r="F973" s="123">
        <v>47.13</v>
      </c>
    </row>
    <row r="974" spans="1:8" x14ac:dyDescent="0.25">
      <c r="A974" s="121" t="s">
        <v>836</v>
      </c>
      <c r="B974" s="122" t="s">
        <v>1950</v>
      </c>
      <c r="C974" s="5" t="str">
        <f t="shared" si="15"/>
        <v>UN</v>
      </c>
      <c r="D974" s="5" t="s">
        <v>2261</v>
      </c>
      <c r="E974" s="123">
        <v>54.81</v>
      </c>
      <c r="F974" s="123">
        <v>55.34</v>
      </c>
    </row>
    <row r="975" spans="1:8" x14ac:dyDescent="0.25">
      <c r="A975" s="121" t="s">
        <v>837</v>
      </c>
      <c r="B975" s="122" t="s">
        <v>1951</v>
      </c>
      <c r="C975" s="5" t="str">
        <f t="shared" si="15"/>
        <v>UN</v>
      </c>
      <c r="D975" s="5" t="s">
        <v>2261</v>
      </c>
      <c r="E975" s="123">
        <v>65.48</v>
      </c>
      <c r="F975" s="123">
        <v>66.010000000000005</v>
      </c>
    </row>
    <row r="976" spans="1:8" ht="25.5" x14ac:dyDescent="0.25">
      <c r="A976" s="121" t="s">
        <v>838</v>
      </c>
      <c r="B976" s="122" t="s">
        <v>1952</v>
      </c>
      <c r="C976" s="5" t="str">
        <f t="shared" si="15"/>
        <v>/M</v>
      </c>
      <c r="D976" s="5" t="s">
        <v>2261</v>
      </c>
      <c r="E976" s="123">
        <v>19.2</v>
      </c>
      <c r="F976" s="123">
        <v>20.63</v>
      </c>
    </row>
    <row r="977" spans="1:8" ht="25.5" x14ac:dyDescent="0.25">
      <c r="A977" s="121" t="s">
        <v>839</v>
      </c>
      <c r="B977" s="122" t="s">
        <v>1953</v>
      </c>
      <c r="C977" s="5" t="str">
        <f t="shared" si="15"/>
        <v>/M</v>
      </c>
      <c r="D977" s="5" t="s">
        <v>2261</v>
      </c>
      <c r="E977" s="123">
        <v>27.29</v>
      </c>
      <c r="F977" s="123">
        <v>28.77</v>
      </c>
    </row>
    <row r="978" spans="1:8" ht="25.5" x14ac:dyDescent="0.25">
      <c r="A978" s="121" t="s">
        <v>840</v>
      </c>
      <c r="B978" s="122" t="s">
        <v>1954</v>
      </c>
      <c r="C978" s="5" t="str">
        <f t="shared" si="15"/>
        <v>/M</v>
      </c>
      <c r="D978" s="5" t="s">
        <v>2261</v>
      </c>
      <c r="E978" s="123">
        <v>36.92</v>
      </c>
      <c r="F978" s="123">
        <v>38.78</v>
      </c>
    </row>
    <row r="979" spans="1:8" ht="25.5" x14ac:dyDescent="0.25">
      <c r="A979" s="121" t="s">
        <v>841</v>
      </c>
      <c r="B979" s="122" t="s">
        <v>1955</v>
      </c>
      <c r="C979" s="5" t="str">
        <f t="shared" si="15"/>
        <v>/M</v>
      </c>
      <c r="D979" s="5" t="s">
        <v>2262</v>
      </c>
      <c r="E979" s="123">
        <v>43.58</v>
      </c>
      <c r="F979" s="123">
        <v>45.86</v>
      </c>
    </row>
    <row r="980" spans="1:8" ht="25.5" x14ac:dyDescent="0.25">
      <c r="A980" s="121" t="s">
        <v>842</v>
      </c>
      <c r="B980" s="122" t="s">
        <v>1956</v>
      </c>
      <c r="C980" s="5" t="str">
        <f t="shared" si="15"/>
        <v>/M</v>
      </c>
      <c r="D980" s="5" t="s">
        <v>2262</v>
      </c>
      <c r="E980" s="123">
        <v>62.69</v>
      </c>
      <c r="F980" s="123">
        <v>65.33</v>
      </c>
    </row>
    <row r="981" spans="1:8" ht="25.5" x14ac:dyDescent="0.25">
      <c r="A981" s="121" t="s">
        <v>843</v>
      </c>
      <c r="B981" s="122" t="s">
        <v>1957</v>
      </c>
      <c r="C981" s="5" t="str">
        <f t="shared" si="15"/>
        <v>/M</v>
      </c>
      <c r="D981" s="5" t="s">
        <v>2262</v>
      </c>
      <c r="E981" s="123">
        <v>97.55</v>
      </c>
      <c r="F981" s="123">
        <v>101.21</v>
      </c>
    </row>
    <row r="982" spans="1:8" ht="90" x14ac:dyDescent="0.25">
      <c r="A982" s="121" t="s">
        <v>844</v>
      </c>
      <c r="B982" s="122" t="s">
        <v>1958</v>
      </c>
      <c r="C982" s="5" t="str">
        <f t="shared" si="15"/>
        <v>/M</v>
      </c>
      <c r="D982" s="5" t="s">
        <v>2262</v>
      </c>
      <c r="E982" s="123">
        <v>115.06</v>
      </c>
      <c r="F982" s="123">
        <v>118.84</v>
      </c>
      <c r="H982" s="104" t="s">
        <v>2287</v>
      </c>
    </row>
    <row r="983" spans="1:8" ht="25.5" x14ac:dyDescent="0.25">
      <c r="A983" s="121" t="s">
        <v>845</v>
      </c>
      <c r="B983" s="122" t="s">
        <v>1959</v>
      </c>
      <c r="C983" s="5" t="str">
        <f t="shared" si="15"/>
        <v>/M</v>
      </c>
      <c r="D983" s="5" t="s">
        <v>2262</v>
      </c>
      <c r="E983" s="123">
        <v>167.13</v>
      </c>
      <c r="F983" s="123">
        <v>171.28</v>
      </c>
    </row>
    <row r="984" spans="1:8" ht="25.5" x14ac:dyDescent="0.25">
      <c r="A984" s="121" t="s">
        <v>846</v>
      </c>
      <c r="B984" s="122" t="s">
        <v>1960</v>
      </c>
      <c r="C984" s="5" t="str">
        <f t="shared" si="15"/>
        <v>/M</v>
      </c>
      <c r="D984" s="5" t="s">
        <v>2262</v>
      </c>
      <c r="E984" s="123">
        <v>4.4400000000000004</v>
      </c>
      <c r="F984" s="123">
        <v>4.9000000000000004</v>
      </c>
    </row>
    <row r="985" spans="1:8" x14ac:dyDescent="0.25">
      <c r="A985" s="121" t="s">
        <v>847</v>
      </c>
      <c r="B985" s="122" t="s">
        <v>1961</v>
      </c>
      <c r="C985" s="5" t="str">
        <f t="shared" si="15"/>
        <v>/M</v>
      </c>
      <c r="D985" s="5" t="s">
        <v>2262</v>
      </c>
      <c r="E985" s="123">
        <v>4.3499999999999996</v>
      </c>
      <c r="F985" s="123">
        <v>4.79</v>
      </c>
    </row>
    <row r="986" spans="1:8" ht="51" x14ac:dyDescent="0.25">
      <c r="A986" s="121" t="s">
        <v>848</v>
      </c>
      <c r="B986" s="122" t="s">
        <v>23059</v>
      </c>
      <c r="C986" s="5" t="str">
        <f t="shared" si="15"/>
        <v>UN</v>
      </c>
      <c r="D986" s="5" t="s">
        <v>2262</v>
      </c>
      <c r="E986" s="123">
        <v>16.59</v>
      </c>
      <c r="F986" s="123">
        <v>17.170000000000002</v>
      </c>
    </row>
    <row r="987" spans="1:8" ht="51" x14ac:dyDescent="0.25">
      <c r="A987" s="121" t="s">
        <v>849</v>
      </c>
      <c r="B987" s="122" t="s">
        <v>23060</v>
      </c>
      <c r="C987" s="5" t="str">
        <f t="shared" si="15"/>
        <v>UN</v>
      </c>
      <c r="D987" s="5" t="s">
        <v>2262</v>
      </c>
      <c r="E987" s="123">
        <v>14.98</v>
      </c>
      <c r="F987" s="123">
        <v>15.56</v>
      </c>
    </row>
    <row r="988" spans="1:8" x14ac:dyDescent="0.25">
      <c r="A988" s="121" t="s">
        <v>850</v>
      </c>
      <c r="B988" s="122" t="s">
        <v>1962</v>
      </c>
      <c r="C988" s="5" t="str">
        <f t="shared" si="15"/>
        <v>UN</v>
      </c>
      <c r="D988" s="5" t="s">
        <v>2262</v>
      </c>
      <c r="E988" s="123">
        <v>31.88</v>
      </c>
      <c r="F988" s="123">
        <v>32.64</v>
      </c>
    </row>
    <row r="989" spans="1:8" ht="38.25" x14ac:dyDescent="0.25">
      <c r="A989" s="121" t="s">
        <v>851</v>
      </c>
      <c r="B989" s="122" t="s">
        <v>14599</v>
      </c>
      <c r="C989" s="5" t="str">
        <f t="shared" si="15"/>
        <v>UN</v>
      </c>
      <c r="D989" s="5" t="s">
        <v>2261</v>
      </c>
      <c r="E989" s="123">
        <v>5.69</v>
      </c>
      <c r="F989" s="123">
        <v>6.06</v>
      </c>
    </row>
    <row r="990" spans="1:8" x14ac:dyDescent="0.25">
      <c r="A990" s="121" t="s">
        <v>852</v>
      </c>
      <c r="B990" s="122" t="s">
        <v>1963</v>
      </c>
      <c r="C990" s="5" t="str">
        <f t="shared" si="15"/>
        <v>UN</v>
      </c>
      <c r="D990" s="5" t="s">
        <v>2261</v>
      </c>
      <c r="E990" s="123">
        <v>12.29</v>
      </c>
      <c r="F990" s="123">
        <v>12.66</v>
      </c>
    </row>
    <row r="991" spans="1:8" x14ac:dyDescent="0.25">
      <c r="A991" s="121" t="s">
        <v>853</v>
      </c>
      <c r="B991" s="122" t="s">
        <v>1964</v>
      </c>
      <c r="C991" s="5" t="str">
        <f t="shared" si="15"/>
        <v>UN</v>
      </c>
      <c r="D991" s="5" t="s">
        <v>2261</v>
      </c>
      <c r="E991" s="123">
        <v>24.23</v>
      </c>
      <c r="F991" s="123">
        <v>24.99</v>
      </c>
    </row>
    <row r="992" spans="1:8" ht="51" x14ac:dyDescent="0.25">
      <c r="A992" s="121" t="s">
        <v>854</v>
      </c>
      <c r="B992" s="122" t="s">
        <v>23061</v>
      </c>
      <c r="C992" s="5" t="str">
        <f t="shared" si="15"/>
        <v>UN</v>
      </c>
      <c r="D992" s="5" t="s">
        <v>2261</v>
      </c>
      <c r="E992" s="123">
        <v>21.11</v>
      </c>
      <c r="F992" s="123">
        <v>21.87</v>
      </c>
    </row>
    <row r="993" spans="1:6" ht="51" x14ac:dyDescent="0.25">
      <c r="A993" s="121" t="s">
        <v>855</v>
      </c>
      <c r="B993" s="122" t="s">
        <v>23062</v>
      </c>
      <c r="C993" s="5" t="str">
        <f t="shared" si="15"/>
        <v>UN</v>
      </c>
      <c r="D993" s="5" t="s">
        <v>2261</v>
      </c>
      <c r="E993" s="123">
        <v>34.590000000000003</v>
      </c>
      <c r="F993" s="123">
        <v>35.479999999999997</v>
      </c>
    </row>
    <row r="994" spans="1:6" ht="63.75" x14ac:dyDescent="0.25">
      <c r="A994" s="121" t="s">
        <v>856</v>
      </c>
      <c r="B994" s="122" t="s">
        <v>23063</v>
      </c>
      <c r="C994" s="5" t="str">
        <f t="shared" si="15"/>
        <v>UN</v>
      </c>
      <c r="D994" s="5" t="s">
        <v>2261</v>
      </c>
      <c r="E994" s="123">
        <v>27.55</v>
      </c>
      <c r="F994" s="123">
        <v>28.42</v>
      </c>
    </row>
    <row r="995" spans="1:6" ht="63.75" x14ac:dyDescent="0.25">
      <c r="A995" s="121" t="s">
        <v>857</v>
      </c>
      <c r="B995" s="122" t="s">
        <v>23064</v>
      </c>
      <c r="C995" s="5" t="str">
        <f t="shared" si="15"/>
        <v>UN</v>
      </c>
      <c r="D995" s="5" t="s">
        <v>2261</v>
      </c>
      <c r="E995" s="123">
        <v>36.97</v>
      </c>
      <c r="F995" s="123">
        <v>37.840000000000003</v>
      </c>
    </row>
    <row r="996" spans="1:6" ht="63.75" x14ac:dyDescent="0.25">
      <c r="A996" s="121" t="s">
        <v>858</v>
      </c>
      <c r="B996" s="122" t="s">
        <v>23065</v>
      </c>
      <c r="C996" s="5" t="str">
        <f t="shared" si="15"/>
        <v>UN</v>
      </c>
      <c r="D996" s="5" t="s">
        <v>2261</v>
      </c>
      <c r="E996" s="123">
        <v>60.34</v>
      </c>
      <c r="F996" s="123">
        <v>61.21</v>
      </c>
    </row>
    <row r="997" spans="1:6" ht="63.75" x14ac:dyDescent="0.25">
      <c r="A997" s="121" t="s">
        <v>859</v>
      </c>
      <c r="B997" s="122" t="s">
        <v>23066</v>
      </c>
      <c r="C997" s="5" t="str">
        <f t="shared" si="15"/>
        <v>UN</v>
      </c>
      <c r="D997" s="5" t="s">
        <v>2261</v>
      </c>
      <c r="E997" s="123">
        <v>69.17</v>
      </c>
      <c r="F997" s="123">
        <v>70.33</v>
      </c>
    </row>
    <row r="998" spans="1:6" ht="63.75" x14ac:dyDescent="0.25">
      <c r="A998" s="121" t="s">
        <v>860</v>
      </c>
      <c r="B998" s="122" t="s">
        <v>23067</v>
      </c>
      <c r="C998" s="5" t="str">
        <f t="shared" si="15"/>
        <v>UN</v>
      </c>
      <c r="D998" s="5" t="s">
        <v>2261</v>
      </c>
      <c r="E998" s="123">
        <v>95.99</v>
      </c>
      <c r="F998" s="123">
        <v>97.15</v>
      </c>
    </row>
    <row r="999" spans="1:6" ht="63.75" x14ac:dyDescent="0.25">
      <c r="A999" s="121" t="s">
        <v>861</v>
      </c>
      <c r="B999" s="122" t="s">
        <v>23068</v>
      </c>
      <c r="C999" s="5" t="str">
        <f t="shared" si="15"/>
        <v>UN</v>
      </c>
      <c r="D999" s="5" t="s">
        <v>2261</v>
      </c>
      <c r="E999" s="123">
        <v>266.19</v>
      </c>
      <c r="F999" s="123">
        <v>267.35000000000002</v>
      </c>
    </row>
    <row r="1000" spans="1:6" ht="51" x14ac:dyDescent="0.25">
      <c r="A1000" s="121" t="s">
        <v>862</v>
      </c>
      <c r="B1000" s="122" t="s">
        <v>23069</v>
      </c>
      <c r="C1000" s="5" t="str">
        <f t="shared" si="15"/>
        <v>UN</v>
      </c>
      <c r="D1000" s="5" t="s">
        <v>2261</v>
      </c>
      <c r="E1000" s="123">
        <v>5.83</v>
      </c>
      <c r="F1000" s="123">
        <v>6.2</v>
      </c>
    </row>
    <row r="1001" spans="1:6" ht="51" x14ac:dyDescent="0.25">
      <c r="A1001" s="121" t="s">
        <v>863</v>
      </c>
      <c r="B1001" s="122" t="s">
        <v>23070</v>
      </c>
      <c r="C1001" s="5" t="str">
        <f t="shared" si="15"/>
        <v>UN</v>
      </c>
      <c r="D1001" s="5" t="s">
        <v>2261</v>
      </c>
      <c r="E1001" s="123">
        <v>6.45</v>
      </c>
      <c r="F1001" s="123">
        <v>6.72</v>
      </c>
    </row>
    <row r="1002" spans="1:6" ht="51" x14ac:dyDescent="0.25">
      <c r="A1002" s="121" t="s">
        <v>864</v>
      </c>
      <c r="B1002" s="122" t="s">
        <v>23071</v>
      </c>
      <c r="C1002" s="5" t="str">
        <f t="shared" si="15"/>
        <v>UN</v>
      </c>
      <c r="D1002" s="5" t="s">
        <v>2261</v>
      </c>
      <c r="E1002" s="123">
        <v>11.5</v>
      </c>
      <c r="F1002" s="123">
        <v>11.77</v>
      </c>
    </row>
    <row r="1003" spans="1:6" ht="51" x14ac:dyDescent="0.25">
      <c r="A1003" s="121" t="s">
        <v>865</v>
      </c>
      <c r="B1003" s="122" t="s">
        <v>23072</v>
      </c>
      <c r="C1003" s="5" t="str">
        <f t="shared" si="15"/>
        <v>UN</v>
      </c>
      <c r="D1003" s="5" t="s">
        <v>2261</v>
      </c>
      <c r="E1003" s="123">
        <v>6.89</v>
      </c>
      <c r="F1003" s="123">
        <v>7.26</v>
      </c>
    </row>
    <row r="1004" spans="1:6" ht="38.25" x14ac:dyDescent="0.25">
      <c r="A1004" s="121" t="s">
        <v>866</v>
      </c>
      <c r="B1004" s="122" t="s">
        <v>23073</v>
      </c>
      <c r="C1004" s="5" t="str">
        <f t="shared" si="15"/>
        <v>UN</v>
      </c>
      <c r="D1004" s="5" t="s">
        <v>2261</v>
      </c>
      <c r="E1004" s="123">
        <v>124.37</v>
      </c>
      <c r="F1004" s="123">
        <v>124.93</v>
      </c>
    </row>
    <row r="1005" spans="1:6" ht="38.25" x14ac:dyDescent="0.25">
      <c r="A1005" s="121" t="s">
        <v>867</v>
      </c>
      <c r="B1005" s="122" t="s">
        <v>23074</v>
      </c>
      <c r="C1005" s="5" t="str">
        <f t="shared" si="15"/>
        <v>UN</v>
      </c>
      <c r="D1005" s="5" t="s">
        <v>2261</v>
      </c>
      <c r="E1005" s="123">
        <v>185.42</v>
      </c>
      <c r="F1005" s="123">
        <v>186.18</v>
      </c>
    </row>
    <row r="1006" spans="1:6" ht="38.25" x14ac:dyDescent="0.25">
      <c r="A1006" s="121" t="s">
        <v>868</v>
      </c>
      <c r="B1006" s="122" t="s">
        <v>23075</v>
      </c>
      <c r="C1006" s="5" t="str">
        <f t="shared" si="15"/>
        <v>UN</v>
      </c>
      <c r="D1006" s="5" t="s">
        <v>2261</v>
      </c>
      <c r="E1006" s="123">
        <v>208.53</v>
      </c>
      <c r="F1006" s="123">
        <v>209.53</v>
      </c>
    </row>
    <row r="1007" spans="1:6" ht="38.25" x14ac:dyDescent="0.25">
      <c r="A1007" s="121" t="s">
        <v>869</v>
      </c>
      <c r="B1007" s="122" t="s">
        <v>23076</v>
      </c>
      <c r="C1007" s="5" t="str">
        <f t="shared" si="15"/>
        <v>UN</v>
      </c>
      <c r="D1007" s="5" t="s">
        <v>2261</v>
      </c>
      <c r="E1007" s="123">
        <v>291.08999999999997</v>
      </c>
      <c r="F1007" s="123">
        <v>292.38</v>
      </c>
    </row>
    <row r="1008" spans="1:6" ht="38.25" x14ac:dyDescent="0.25">
      <c r="A1008" s="121" t="s">
        <v>870</v>
      </c>
      <c r="B1008" s="122" t="s">
        <v>23077</v>
      </c>
      <c r="C1008" s="5" t="str">
        <f t="shared" si="15"/>
        <v>UN</v>
      </c>
      <c r="D1008" s="5" t="s">
        <v>2261</v>
      </c>
      <c r="E1008" s="123">
        <v>415.11</v>
      </c>
      <c r="F1008" s="123">
        <v>416.83</v>
      </c>
    </row>
    <row r="1009" spans="1:8" ht="38.25" x14ac:dyDescent="0.25">
      <c r="A1009" s="121" t="s">
        <v>871</v>
      </c>
      <c r="B1009" s="122" t="s">
        <v>23078</v>
      </c>
      <c r="C1009" s="5" t="str">
        <f t="shared" si="15"/>
        <v>UN</v>
      </c>
      <c r="D1009" s="5" t="s">
        <v>2261</v>
      </c>
      <c r="E1009" s="123">
        <v>571.22</v>
      </c>
      <c r="F1009" s="123">
        <v>573.38</v>
      </c>
    </row>
    <row r="1010" spans="1:8" ht="51" x14ac:dyDescent="0.25">
      <c r="A1010" s="121" t="s">
        <v>872</v>
      </c>
      <c r="B1010" s="122" t="s">
        <v>23079</v>
      </c>
      <c r="C1010" s="5" t="str">
        <f t="shared" si="15"/>
        <v>UN</v>
      </c>
      <c r="D1010" s="5" t="s">
        <v>2261</v>
      </c>
      <c r="E1010" s="123">
        <v>23.66</v>
      </c>
      <c r="F1010" s="123">
        <v>23.98</v>
      </c>
    </row>
    <row r="1011" spans="1:8" ht="51" x14ac:dyDescent="0.25">
      <c r="A1011" s="121" t="s">
        <v>873</v>
      </c>
      <c r="B1011" s="122" t="s">
        <v>23080</v>
      </c>
      <c r="C1011" s="5" t="str">
        <f t="shared" si="15"/>
        <v>UN</v>
      </c>
      <c r="D1011" s="5" t="s">
        <v>2261</v>
      </c>
      <c r="E1011" s="123">
        <v>34.64</v>
      </c>
      <c r="F1011" s="123">
        <v>35.03</v>
      </c>
    </row>
    <row r="1012" spans="1:8" ht="51" x14ac:dyDescent="0.25">
      <c r="A1012" s="121" t="s">
        <v>874</v>
      </c>
      <c r="B1012" s="122" t="s">
        <v>23081</v>
      </c>
      <c r="C1012" s="5" t="str">
        <f t="shared" si="15"/>
        <v>UN</v>
      </c>
      <c r="D1012" s="5" t="s">
        <v>2261</v>
      </c>
      <c r="E1012" s="123">
        <v>52</v>
      </c>
      <c r="F1012" s="123">
        <v>52.44</v>
      </c>
    </row>
    <row r="1013" spans="1:8" ht="63.75" x14ac:dyDescent="0.25">
      <c r="A1013" s="121" t="s">
        <v>875</v>
      </c>
      <c r="B1013" s="122" t="s">
        <v>23082</v>
      </c>
      <c r="C1013" s="5" t="str">
        <f t="shared" si="15"/>
        <v>UN</v>
      </c>
      <c r="D1013" s="5" t="s">
        <v>2261</v>
      </c>
      <c r="E1013" s="123">
        <v>87.3</v>
      </c>
      <c r="F1013" s="123">
        <v>88.52</v>
      </c>
    </row>
    <row r="1014" spans="1:8" ht="38.25" x14ac:dyDescent="0.25">
      <c r="A1014" s="121" t="s">
        <v>876</v>
      </c>
      <c r="B1014" s="122" t="s">
        <v>23083</v>
      </c>
      <c r="C1014" s="5" t="str">
        <f t="shared" si="15"/>
        <v>UN</v>
      </c>
      <c r="D1014" s="5" t="s">
        <v>2261</v>
      </c>
      <c r="E1014" s="123">
        <v>66.7</v>
      </c>
      <c r="F1014" s="123">
        <v>67.260000000000005</v>
      </c>
    </row>
    <row r="1015" spans="1:8" ht="38.25" x14ac:dyDescent="0.25">
      <c r="A1015" s="121" t="s">
        <v>877</v>
      </c>
      <c r="B1015" s="122" t="s">
        <v>23084</v>
      </c>
      <c r="C1015" s="5" t="str">
        <f t="shared" si="15"/>
        <v>UN</v>
      </c>
      <c r="D1015" s="5" t="s">
        <v>2261</v>
      </c>
      <c r="E1015" s="123">
        <v>99.28</v>
      </c>
      <c r="F1015" s="123">
        <v>100.04</v>
      </c>
    </row>
    <row r="1016" spans="1:8" ht="75" x14ac:dyDescent="0.25">
      <c r="A1016" s="121" t="s">
        <v>878</v>
      </c>
      <c r="B1016" s="122" t="s">
        <v>23085</v>
      </c>
      <c r="C1016" s="5" t="str">
        <f t="shared" si="15"/>
        <v>UN</v>
      </c>
      <c r="D1016" s="5" t="s">
        <v>2261</v>
      </c>
      <c r="E1016" s="123">
        <v>115.44</v>
      </c>
      <c r="F1016" s="123">
        <v>116.44</v>
      </c>
      <c r="H1016" s="104" t="s">
        <v>2288</v>
      </c>
    </row>
    <row r="1017" spans="1:8" ht="38.25" x14ac:dyDescent="0.25">
      <c r="A1017" s="121" t="s">
        <v>879</v>
      </c>
      <c r="B1017" s="122" t="s">
        <v>23086</v>
      </c>
      <c r="C1017" s="5" t="str">
        <f t="shared" si="15"/>
        <v>UN</v>
      </c>
      <c r="D1017" s="5" t="s">
        <v>2261</v>
      </c>
      <c r="E1017" s="123">
        <v>166.62</v>
      </c>
      <c r="F1017" s="123">
        <v>167.91</v>
      </c>
    </row>
    <row r="1018" spans="1:8" x14ac:dyDescent="0.25">
      <c r="A1018" s="121" t="s">
        <v>880</v>
      </c>
      <c r="B1018" s="122" t="s">
        <v>1965</v>
      </c>
      <c r="C1018" s="5" t="str">
        <f t="shared" si="15"/>
        <v>UN</v>
      </c>
      <c r="D1018" s="5" t="s">
        <v>2261</v>
      </c>
      <c r="E1018" s="123">
        <v>276.47000000000003</v>
      </c>
      <c r="F1018" s="123">
        <v>279.55</v>
      </c>
    </row>
    <row r="1019" spans="1:8" ht="38.25" x14ac:dyDescent="0.25">
      <c r="A1019" s="121" t="s">
        <v>881</v>
      </c>
      <c r="B1019" s="122" t="s">
        <v>23087</v>
      </c>
      <c r="C1019" s="5" t="str">
        <f t="shared" si="15"/>
        <v>UN</v>
      </c>
      <c r="D1019" s="5" t="s">
        <v>2261</v>
      </c>
      <c r="E1019" s="123">
        <v>358.25</v>
      </c>
      <c r="F1019" s="123">
        <v>360.41</v>
      </c>
    </row>
    <row r="1020" spans="1:8" x14ac:dyDescent="0.25">
      <c r="A1020" s="121" t="s">
        <v>882</v>
      </c>
      <c r="B1020" s="122" t="s">
        <v>1967</v>
      </c>
      <c r="C1020" s="5" t="str">
        <f t="shared" si="15"/>
        <v>UN</v>
      </c>
      <c r="D1020" s="5" t="s">
        <v>2261</v>
      </c>
      <c r="E1020" s="123">
        <v>42163.81</v>
      </c>
      <c r="F1020" s="123">
        <v>43489.56</v>
      </c>
    </row>
    <row r="1021" spans="1:8" x14ac:dyDescent="0.25">
      <c r="A1021" s="121" t="s">
        <v>883</v>
      </c>
      <c r="B1021" s="122" t="s">
        <v>1968</v>
      </c>
      <c r="C1021" s="5" t="str">
        <f t="shared" si="15"/>
        <v>UN</v>
      </c>
      <c r="D1021" s="5" t="s">
        <v>2261</v>
      </c>
      <c r="E1021" s="123">
        <v>13645.43</v>
      </c>
      <c r="F1021" s="123">
        <v>14432.55</v>
      </c>
    </row>
    <row r="1022" spans="1:8" x14ac:dyDescent="0.25">
      <c r="A1022" s="121" t="s">
        <v>884</v>
      </c>
      <c r="B1022" s="122" t="s">
        <v>1969</v>
      </c>
      <c r="C1022" s="5" t="str">
        <f t="shared" si="15"/>
        <v>UN</v>
      </c>
      <c r="D1022" s="5" t="s">
        <v>2261</v>
      </c>
      <c r="E1022" s="123">
        <v>19863.41</v>
      </c>
      <c r="F1022" s="123">
        <v>20948.27</v>
      </c>
    </row>
    <row r="1023" spans="1:8" x14ac:dyDescent="0.25">
      <c r="A1023" s="121" t="s">
        <v>885</v>
      </c>
      <c r="B1023" s="122" t="s">
        <v>1970</v>
      </c>
      <c r="C1023" s="5" t="str">
        <f t="shared" si="15"/>
        <v>UN</v>
      </c>
      <c r="D1023" s="5" t="s">
        <v>2261</v>
      </c>
      <c r="E1023" s="123">
        <v>38157.94</v>
      </c>
      <c r="F1023" s="123">
        <v>40155.589999999997</v>
      </c>
    </row>
    <row r="1024" spans="1:8" ht="25.5" x14ac:dyDescent="0.25">
      <c r="A1024" s="121" t="s">
        <v>886</v>
      </c>
      <c r="B1024" s="122" t="s">
        <v>1971</v>
      </c>
      <c r="C1024" s="5" t="str">
        <f t="shared" si="15"/>
        <v>UN</v>
      </c>
      <c r="D1024" s="5" t="s">
        <v>2261</v>
      </c>
      <c r="E1024" s="123">
        <v>116177.35</v>
      </c>
      <c r="F1024" s="123">
        <v>120977.94</v>
      </c>
    </row>
    <row r="1025" spans="1:6" ht="38.25" x14ac:dyDescent="0.25">
      <c r="A1025" s="121" t="s">
        <v>887</v>
      </c>
      <c r="B1025" s="122" t="s">
        <v>1972</v>
      </c>
      <c r="C1025" s="5" t="str">
        <f t="shared" si="15"/>
        <v>UN</v>
      </c>
      <c r="D1025" s="5" t="s">
        <v>2261</v>
      </c>
      <c r="E1025" s="123">
        <v>20200</v>
      </c>
      <c r="F1025" s="123">
        <v>20200</v>
      </c>
    </row>
    <row r="1026" spans="1:6" x14ac:dyDescent="0.25">
      <c r="A1026" s="121" t="s">
        <v>888</v>
      </c>
      <c r="B1026" s="122" t="s">
        <v>1973</v>
      </c>
      <c r="C1026" s="5" t="str">
        <f t="shared" si="15"/>
        <v>UN</v>
      </c>
      <c r="D1026" s="5" t="s">
        <v>2261</v>
      </c>
      <c r="E1026" s="123">
        <v>28750</v>
      </c>
      <c r="F1026" s="123">
        <v>28750</v>
      </c>
    </row>
    <row r="1027" spans="1:6" x14ac:dyDescent="0.25">
      <c r="A1027" s="121" t="s">
        <v>889</v>
      </c>
      <c r="B1027" s="122" t="s">
        <v>1974</v>
      </c>
      <c r="C1027" s="5" t="str">
        <f t="shared" si="15"/>
        <v>UN</v>
      </c>
      <c r="D1027" s="5" t="s">
        <v>2261</v>
      </c>
      <c r="E1027" s="123">
        <v>33750</v>
      </c>
      <c r="F1027" s="123">
        <v>33750</v>
      </c>
    </row>
    <row r="1028" spans="1:6" x14ac:dyDescent="0.25">
      <c r="A1028" s="121" t="s">
        <v>890</v>
      </c>
      <c r="B1028" s="122" t="s">
        <v>1975</v>
      </c>
      <c r="C1028" s="5" t="str">
        <f t="shared" si="15"/>
        <v>UN</v>
      </c>
      <c r="D1028" s="5" t="s">
        <v>2261</v>
      </c>
      <c r="E1028" s="123">
        <v>42500</v>
      </c>
      <c r="F1028" s="123">
        <v>42500</v>
      </c>
    </row>
    <row r="1029" spans="1:6" ht="38.25" x14ac:dyDescent="0.25">
      <c r="A1029" s="121" t="s">
        <v>891</v>
      </c>
      <c r="B1029" s="122" t="s">
        <v>1976</v>
      </c>
      <c r="C1029" s="5" t="str">
        <f t="shared" ref="C1029:C1092" si="16">RIGHT(B1029,2)</f>
        <v>UN</v>
      </c>
      <c r="D1029" s="5" t="s">
        <v>2261</v>
      </c>
      <c r="E1029" s="123">
        <v>6054.4</v>
      </c>
      <c r="F1029" s="123">
        <v>6418.96</v>
      </c>
    </row>
    <row r="1030" spans="1:6" ht="25.5" x14ac:dyDescent="0.25">
      <c r="A1030" s="121" t="s">
        <v>892</v>
      </c>
      <c r="B1030" s="122" t="s">
        <v>1977</v>
      </c>
      <c r="C1030" s="5" t="str">
        <f t="shared" si="16"/>
        <v>UN</v>
      </c>
      <c r="D1030" s="5" t="s">
        <v>2261</v>
      </c>
      <c r="E1030" s="123">
        <v>5349.65</v>
      </c>
      <c r="F1030" s="123">
        <v>5549.71</v>
      </c>
    </row>
    <row r="1031" spans="1:6" ht="25.5" x14ac:dyDescent="0.25">
      <c r="A1031" s="121" t="s">
        <v>893</v>
      </c>
      <c r="B1031" s="122" t="s">
        <v>1977</v>
      </c>
      <c r="C1031" s="5" t="str">
        <f t="shared" si="16"/>
        <v>UN</v>
      </c>
      <c r="D1031" s="5" t="s">
        <v>2261</v>
      </c>
      <c r="E1031" s="123">
        <v>5210.97</v>
      </c>
      <c r="F1031" s="123">
        <v>5420.42</v>
      </c>
    </row>
    <row r="1032" spans="1:6" ht="25.5" x14ac:dyDescent="0.25">
      <c r="A1032" s="121" t="s">
        <v>894</v>
      </c>
      <c r="B1032" s="122" t="s">
        <v>1978</v>
      </c>
      <c r="C1032" s="5" t="str">
        <f t="shared" si="16"/>
        <v>UN</v>
      </c>
      <c r="D1032" s="5" t="s">
        <v>2261</v>
      </c>
      <c r="E1032" s="123">
        <v>5469.55</v>
      </c>
      <c r="F1032" s="123">
        <v>5687.9</v>
      </c>
    </row>
    <row r="1033" spans="1:6" ht="25.5" x14ac:dyDescent="0.25">
      <c r="A1033" s="121" t="s">
        <v>895</v>
      </c>
      <c r="B1033" s="122" t="s">
        <v>1979</v>
      </c>
      <c r="C1033" s="5" t="str">
        <f t="shared" si="16"/>
        <v>UN</v>
      </c>
      <c r="D1033" s="5" t="s">
        <v>2261</v>
      </c>
      <c r="E1033" s="123">
        <v>8298.19</v>
      </c>
      <c r="F1033" s="123">
        <v>8630.2099999999991</v>
      </c>
    </row>
    <row r="1034" spans="1:6" ht="38.25" x14ac:dyDescent="0.25">
      <c r="A1034" s="121" t="s">
        <v>896</v>
      </c>
      <c r="B1034" s="122" t="s">
        <v>23088</v>
      </c>
      <c r="C1034" s="5" t="str">
        <f t="shared" si="16"/>
        <v>UN</v>
      </c>
      <c r="D1034" s="5" t="s">
        <v>2261</v>
      </c>
      <c r="E1034" s="123">
        <v>617.41999999999996</v>
      </c>
      <c r="F1034" s="123">
        <v>626.57000000000005</v>
      </c>
    </row>
    <row r="1035" spans="1:6" ht="38.25" x14ac:dyDescent="0.25">
      <c r="A1035" s="121" t="s">
        <v>897</v>
      </c>
      <c r="B1035" s="122" t="s">
        <v>23089</v>
      </c>
      <c r="C1035" s="5" t="str">
        <f t="shared" si="16"/>
        <v>UN</v>
      </c>
      <c r="D1035" s="5" t="s">
        <v>2261</v>
      </c>
      <c r="E1035" s="123">
        <v>873.66</v>
      </c>
      <c r="F1035" s="123">
        <v>884.06</v>
      </c>
    </row>
    <row r="1036" spans="1:6" x14ac:dyDescent="0.25">
      <c r="A1036" s="121" t="s">
        <v>898</v>
      </c>
      <c r="B1036" s="122" t="s">
        <v>1980</v>
      </c>
      <c r="C1036" s="5" t="str">
        <f t="shared" si="16"/>
        <v>UN</v>
      </c>
      <c r="D1036" s="5" t="s">
        <v>2261</v>
      </c>
      <c r="E1036" s="123">
        <v>995.33</v>
      </c>
      <c r="F1036" s="123">
        <v>1037.44</v>
      </c>
    </row>
    <row r="1037" spans="1:6" ht="25.5" x14ac:dyDescent="0.25">
      <c r="A1037" s="121" t="s">
        <v>899</v>
      </c>
      <c r="B1037" s="122" t="s">
        <v>1981</v>
      </c>
      <c r="C1037" s="5" t="str">
        <f t="shared" si="16"/>
        <v>UN</v>
      </c>
      <c r="D1037" s="5" t="s">
        <v>2261</v>
      </c>
      <c r="E1037" s="123">
        <v>1745.8</v>
      </c>
      <c r="F1037" s="123">
        <v>1776.04</v>
      </c>
    </row>
    <row r="1038" spans="1:6" x14ac:dyDescent="0.25">
      <c r="A1038" s="121" t="s">
        <v>900</v>
      </c>
      <c r="B1038" s="122" t="s">
        <v>1982</v>
      </c>
      <c r="C1038" s="5" t="str">
        <f t="shared" si="16"/>
        <v>UN</v>
      </c>
      <c r="D1038" s="5" t="s">
        <v>2261</v>
      </c>
      <c r="E1038" s="123">
        <v>1726.07</v>
      </c>
      <c r="F1038" s="123">
        <v>1756.31</v>
      </c>
    </row>
    <row r="1039" spans="1:6" x14ac:dyDescent="0.25">
      <c r="A1039" s="121" t="s">
        <v>901</v>
      </c>
      <c r="B1039" s="122" t="s">
        <v>1983</v>
      </c>
      <c r="C1039" s="5" t="str">
        <f t="shared" si="16"/>
        <v>UN</v>
      </c>
      <c r="D1039" s="5" t="s">
        <v>2261</v>
      </c>
      <c r="E1039" s="123">
        <v>1830.31</v>
      </c>
      <c r="F1039" s="123">
        <v>1860.55</v>
      </c>
    </row>
    <row r="1040" spans="1:6" ht="38.25" x14ac:dyDescent="0.25">
      <c r="A1040" s="121" t="s">
        <v>902</v>
      </c>
      <c r="B1040" s="122" t="s">
        <v>23090</v>
      </c>
      <c r="C1040" s="5" t="str">
        <f t="shared" si="16"/>
        <v>UN</v>
      </c>
      <c r="D1040" s="5" t="s">
        <v>2261</v>
      </c>
      <c r="E1040" s="123">
        <v>45.03</v>
      </c>
      <c r="F1040" s="123">
        <v>45.75</v>
      </c>
    </row>
    <row r="1041" spans="1:8" ht="38.25" x14ac:dyDescent="0.25">
      <c r="A1041" s="121" t="s">
        <v>903</v>
      </c>
      <c r="B1041" s="122" t="s">
        <v>23091</v>
      </c>
      <c r="C1041" s="5" t="str">
        <f t="shared" si="16"/>
        <v>UN</v>
      </c>
      <c r="D1041" s="5" t="s">
        <v>2261</v>
      </c>
      <c r="E1041" s="123">
        <v>95.25</v>
      </c>
      <c r="F1041" s="123">
        <v>96.22</v>
      </c>
    </row>
    <row r="1042" spans="1:8" ht="38.25" x14ac:dyDescent="0.25">
      <c r="A1042" s="121" t="s">
        <v>904</v>
      </c>
      <c r="B1042" s="122" t="s">
        <v>14600</v>
      </c>
      <c r="C1042" s="5" t="str">
        <f t="shared" si="16"/>
        <v>UN</v>
      </c>
      <c r="D1042" s="5" t="s">
        <v>2261</v>
      </c>
      <c r="E1042" s="123">
        <v>69.45</v>
      </c>
      <c r="F1042" s="123">
        <v>72.22</v>
      </c>
    </row>
    <row r="1043" spans="1:8" ht="25.5" x14ac:dyDescent="0.25">
      <c r="A1043" s="121" t="s">
        <v>905</v>
      </c>
      <c r="B1043" s="122" t="s">
        <v>1984</v>
      </c>
      <c r="C1043" s="5" t="str">
        <f t="shared" si="16"/>
        <v>UN</v>
      </c>
      <c r="D1043" s="5" t="s">
        <v>2261</v>
      </c>
      <c r="E1043" s="123">
        <v>79.7</v>
      </c>
      <c r="F1043" s="123">
        <v>81.739999999999995</v>
      </c>
    </row>
    <row r="1044" spans="1:8" x14ac:dyDescent="0.25">
      <c r="A1044" s="121" t="s">
        <v>906</v>
      </c>
      <c r="B1044" s="122" t="s">
        <v>1949</v>
      </c>
      <c r="C1044" s="5" t="str">
        <f t="shared" si="16"/>
        <v>UN</v>
      </c>
      <c r="D1044" s="5" t="s">
        <v>2261</v>
      </c>
      <c r="E1044" s="123">
        <v>126.14</v>
      </c>
      <c r="F1044" s="123">
        <v>129.34</v>
      </c>
    </row>
    <row r="1045" spans="1:8" x14ac:dyDescent="0.25">
      <c r="A1045" s="121" t="s">
        <v>907</v>
      </c>
      <c r="B1045" s="122" t="s">
        <v>1950</v>
      </c>
      <c r="C1045" s="5" t="str">
        <f t="shared" si="16"/>
        <v>UN</v>
      </c>
      <c r="D1045" s="5" t="s">
        <v>2261</v>
      </c>
      <c r="E1045" s="123">
        <v>132.74</v>
      </c>
      <c r="F1045" s="123">
        <v>135.94</v>
      </c>
    </row>
    <row r="1046" spans="1:8" x14ac:dyDescent="0.25">
      <c r="A1046" s="121" t="s">
        <v>908</v>
      </c>
      <c r="B1046" s="122" t="s">
        <v>1951</v>
      </c>
      <c r="C1046" s="5" t="str">
        <f t="shared" si="16"/>
        <v>UN</v>
      </c>
      <c r="D1046" s="5" t="s">
        <v>2261</v>
      </c>
      <c r="E1046" s="123">
        <v>185.69</v>
      </c>
      <c r="F1046" s="123">
        <v>188.89</v>
      </c>
    </row>
    <row r="1047" spans="1:8" x14ac:dyDescent="0.25">
      <c r="A1047" s="121" t="s">
        <v>909</v>
      </c>
      <c r="B1047" s="122" t="s">
        <v>1965</v>
      </c>
      <c r="C1047" s="5" t="str">
        <f t="shared" si="16"/>
        <v>UN</v>
      </c>
      <c r="D1047" s="5" t="s">
        <v>2261</v>
      </c>
      <c r="E1047" s="123">
        <v>318.60000000000002</v>
      </c>
      <c r="F1047" s="123">
        <v>322.95999999999998</v>
      </c>
    </row>
    <row r="1048" spans="1:8" x14ac:dyDescent="0.25">
      <c r="A1048" s="121" t="s">
        <v>910</v>
      </c>
      <c r="B1048" s="122" t="s">
        <v>1966</v>
      </c>
      <c r="C1048" s="5" t="str">
        <f t="shared" si="16"/>
        <v>UN</v>
      </c>
      <c r="D1048" s="5" t="s">
        <v>2261</v>
      </c>
      <c r="E1048" s="123">
        <v>421.75</v>
      </c>
      <c r="F1048" s="123">
        <v>426.11</v>
      </c>
    </row>
    <row r="1049" spans="1:8" x14ac:dyDescent="0.25">
      <c r="A1049" s="119"/>
      <c r="B1049" s="120"/>
      <c r="C1049" s="5" t="str">
        <f t="shared" si="16"/>
        <v/>
      </c>
      <c r="D1049" s="5" t="s">
        <v>2261</v>
      </c>
      <c r="E1049" s="130"/>
      <c r="F1049" s="130"/>
    </row>
    <row r="1050" spans="1:8" x14ac:dyDescent="0.25">
      <c r="A1050" s="119"/>
      <c r="B1050" s="120" t="s">
        <v>13856</v>
      </c>
      <c r="C1050" s="5" t="str">
        <f t="shared" si="16"/>
        <v>AS</v>
      </c>
      <c r="D1050" s="5" t="s">
        <v>2261</v>
      </c>
      <c r="E1050" s="130"/>
      <c r="F1050" s="130"/>
    </row>
    <row r="1051" spans="1:8" ht="75" x14ac:dyDescent="0.25">
      <c r="A1051" s="121" t="s">
        <v>911</v>
      </c>
      <c r="B1051" s="122" t="s">
        <v>1985</v>
      </c>
      <c r="C1051" s="5" t="str">
        <f t="shared" si="16"/>
        <v>UN</v>
      </c>
      <c r="D1051" s="5" t="s">
        <v>2261</v>
      </c>
      <c r="E1051" s="123">
        <v>448.84</v>
      </c>
      <c r="F1051" s="123">
        <v>450.48</v>
      </c>
      <c r="H1051" s="104" t="s">
        <v>2289</v>
      </c>
    </row>
    <row r="1052" spans="1:8" ht="25.5" x14ac:dyDescent="0.25">
      <c r="A1052" s="121" t="s">
        <v>912</v>
      </c>
      <c r="B1052" s="122" t="s">
        <v>1986</v>
      </c>
      <c r="C1052" s="5" t="str">
        <f t="shared" si="16"/>
        <v>UN</v>
      </c>
      <c r="D1052" s="5"/>
      <c r="E1052" s="123">
        <v>463.54</v>
      </c>
      <c r="F1052" s="123">
        <v>465.22</v>
      </c>
    </row>
    <row r="1053" spans="1:8" ht="51" x14ac:dyDescent="0.25">
      <c r="A1053" s="121" t="s">
        <v>913</v>
      </c>
      <c r="B1053" s="122" t="s">
        <v>23092</v>
      </c>
      <c r="C1053" s="5" t="str">
        <f t="shared" si="16"/>
        <v>UN</v>
      </c>
      <c r="D1053" s="5"/>
      <c r="E1053" s="123">
        <v>480.98</v>
      </c>
      <c r="F1053" s="123">
        <v>483.85</v>
      </c>
    </row>
    <row r="1054" spans="1:8" ht="38.25" x14ac:dyDescent="0.25">
      <c r="A1054" s="121" t="s">
        <v>914</v>
      </c>
      <c r="B1054" s="122" t="s">
        <v>1987</v>
      </c>
      <c r="C1054" s="5" t="str">
        <f t="shared" si="16"/>
        <v>UN</v>
      </c>
      <c r="D1054" s="5" t="s">
        <v>2261</v>
      </c>
      <c r="E1054" s="123">
        <v>730.76</v>
      </c>
      <c r="F1054" s="123">
        <v>732.4</v>
      </c>
    </row>
    <row r="1055" spans="1:8" ht="25.5" x14ac:dyDescent="0.25">
      <c r="A1055" s="121" t="s">
        <v>915</v>
      </c>
      <c r="B1055" s="122" t="s">
        <v>1988</v>
      </c>
      <c r="C1055" s="5" t="str">
        <f t="shared" si="16"/>
        <v>UN</v>
      </c>
      <c r="D1055" s="5" t="s">
        <v>2261</v>
      </c>
      <c r="E1055" s="123">
        <v>74.64</v>
      </c>
      <c r="F1055" s="123">
        <v>74.88</v>
      </c>
    </row>
    <row r="1056" spans="1:8" ht="25.5" x14ac:dyDescent="0.25">
      <c r="A1056" s="121" t="s">
        <v>916</v>
      </c>
      <c r="B1056" s="122" t="s">
        <v>1989</v>
      </c>
      <c r="C1056" s="5" t="str">
        <f t="shared" si="16"/>
        <v>UN</v>
      </c>
      <c r="D1056" s="5" t="s">
        <v>2261</v>
      </c>
      <c r="E1056" s="123">
        <v>43.64</v>
      </c>
      <c r="F1056" s="123">
        <v>44.07</v>
      </c>
    </row>
    <row r="1057" spans="1:6" ht="25.5" x14ac:dyDescent="0.25">
      <c r="A1057" s="121" t="s">
        <v>917</v>
      </c>
      <c r="B1057" s="122" t="s">
        <v>1990</v>
      </c>
      <c r="C1057" s="5" t="str">
        <f t="shared" si="16"/>
        <v>UN</v>
      </c>
      <c r="D1057" s="5" t="s">
        <v>2261</v>
      </c>
      <c r="E1057" s="123">
        <v>266.70999999999998</v>
      </c>
      <c r="F1057" s="123">
        <v>266.95</v>
      </c>
    </row>
    <row r="1058" spans="1:6" ht="25.5" x14ac:dyDescent="0.25">
      <c r="A1058" s="121" t="s">
        <v>918</v>
      </c>
      <c r="B1058" s="122" t="s">
        <v>1991</v>
      </c>
      <c r="C1058" s="5" t="str">
        <f t="shared" si="16"/>
        <v>UN</v>
      </c>
      <c r="D1058" s="5" t="s">
        <v>2261</v>
      </c>
      <c r="E1058" s="123">
        <v>88.65</v>
      </c>
      <c r="F1058" s="123">
        <v>89.08</v>
      </c>
    </row>
    <row r="1059" spans="1:6" ht="38.25" x14ac:dyDescent="0.25">
      <c r="A1059" s="121" t="s">
        <v>919</v>
      </c>
      <c r="B1059" s="122" t="s">
        <v>23093</v>
      </c>
      <c r="C1059" s="5" t="str">
        <f t="shared" si="16"/>
        <v>UN</v>
      </c>
      <c r="D1059" s="5" t="s">
        <v>2261</v>
      </c>
      <c r="E1059" s="123">
        <v>538.23</v>
      </c>
      <c r="F1059" s="123">
        <v>540.99</v>
      </c>
    </row>
    <row r="1060" spans="1:6" ht="63.75" x14ac:dyDescent="0.25">
      <c r="A1060" s="121" t="s">
        <v>920</v>
      </c>
      <c r="B1060" s="122" t="s">
        <v>1992</v>
      </c>
      <c r="C1060" s="5" t="str">
        <f t="shared" si="16"/>
        <v>UN</v>
      </c>
      <c r="D1060" s="5" t="s">
        <v>2261</v>
      </c>
      <c r="E1060" s="123">
        <v>1121.8499999999999</v>
      </c>
      <c r="F1060" s="123">
        <v>1124.5899999999999</v>
      </c>
    </row>
    <row r="1061" spans="1:6" ht="51" x14ac:dyDescent="0.25">
      <c r="A1061" s="121" t="s">
        <v>921</v>
      </c>
      <c r="B1061" s="122" t="s">
        <v>1993</v>
      </c>
      <c r="C1061" s="5" t="str">
        <f t="shared" si="16"/>
        <v>UN</v>
      </c>
      <c r="D1061" s="5" t="s">
        <v>2261</v>
      </c>
      <c r="E1061" s="123">
        <v>738.96</v>
      </c>
      <c r="F1061" s="123">
        <v>744.87</v>
      </c>
    </row>
    <row r="1062" spans="1:6" ht="63.75" x14ac:dyDescent="0.25">
      <c r="A1062" s="121" t="s">
        <v>922</v>
      </c>
      <c r="B1062" s="122" t="s">
        <v>1994</v>
      </c>
      <c r="C1062" s="5" t="str">
        <f t="shared" si="16"/>
        <v>20</v>
      </c>
      <c r="D1062" s="5" t="s">
        <v>2261</v>
      </c>
      <c r="E1062" s="123">
        <v>206.65</v>
      </c>
      <c r="F1062" s="123">
        <v>209.05</v>
      </c>
    </row>
    <row r="1063" spans="1:6" ht="51" x14ac:dyDescent="0.25">
      <c r="A1063" s="121" t="s">
        <v>923</v>
      </c>
      <c r="B1063" s="122" t="s">
        <v>14601</v>
      </c>
      <c r="C1063" s="5" t="str">
        <f t="shared" si="16"/>
        <v>UN</v>
      </c>
      <c r="D1063" s="5" t="s">
        <v>2261</v>
      </c>
      <c r="E1063" s="123">
        <v>481.37</v>
      </c>
      <c r="F1063" s="123">
        <v>484.89</v>
      </c>
    </row>
    <row r="1064" spans="1:6" ht="51" x14ac:dyDescent="0.25">
      <c r="A1064" s="121" t="s">
        <v>924</v>
      </c>
      <c r="B1064" s="122" t="s">
        <v>1995</v>
      </c>
      <c r="C1064" s="5" t="str">
        <f t="shared" si="16"/>
        <v>UN</v>
      </c>
      <c r="D1064" s="5" t="s">
        <v>2261</v>
      </c>
      <c r="E1064" s="123">
        <v>776.3</v>
      </c>
      <c r="F1064" s="123">
        <v>782.52</v>
      </c>
    </row>
    <row r="1065" spans="1:6" ht="38.25" x14ac:dyDescent="0.25">
      <c r="A1065" s="121" t="s">
        <v>925</v>
      </c>
      <c r="B1065" s="122" t="s">
        <v>1996</v>
      </c>
      <c r="C1065" s="5" t="str">
        <f t="shared" si="16"/>
        <v>UN</v>
      </c>
      <c r="D1065" s="5" t="s">
        <v>14745</v>
      </c>
      <c r="E1065" s="123">
        <v>39.68</v>
      </c>
      <c r="F1065" s="123">
        <v>40.54</v>
      </c>
    </row>
    <row r="1066" spans="1:6" ht="25.5" x14ac:dyDescent="0.25">
      <c r="A1066" s="121" t="s">
        <v>926</v>
      </c>
      <c r="B1066" s="122" t="s">
        <v>1997</v>
      </c>
      <c r="C1066" s="5" t="str">
        <f t="shared" si="16"/>
        <v>UN</v>
      </c>
      <c r="D1066" s="5" t="s">
        <v>2261</v>
      </c>
      <c r="E1066" s="123">
        <v>40.5</v>
      </c>
      <c r="F1066" s="123">
        <v>41.36</v>
      </c>
    </row>
    <row r="1067" spans="1:6" ht="25.5" x14ac:dyDescent="0.25">
      <c r="A1067" s="121" t="s">
        <v>927</v>
      </c>
      <c r="B1067" s="122" t="s">
        <v>1998</v>
      </c>
      <c r="C1067" s="5" t="str">
        <f t="shared" si="16"/>
        <v>UN</v>
      </c>
      <c r="D1067" s="5" t="s">
        <v>2261</v>
      </c>
      <c r="E1067" s="123">
        <v>70.09</v>
      </c>
      <c r="F1067" s="123">
        <v>70.95</v>
      </c>
    </row>
    <row r="1068" spans="1:6" ht="25.5" x14ac:dyDescent="0.25">
      <c r="A1068" s="121" t="s">
        <v>928</v>
      </c>
      <c r="B1068" s="122" t="s">
        <v>1999</v>
      </c>
      <c r="C1068" s="5" t="str">
        <f t="shared" si="16"/>
        <v>UN</v>
      </c>
      <c r="D1068" s="5" t="s">
        <v>2261</v>
      </c>
      <c r="E1068" s="123">
        <v>54.45</v>
      </c>
      <c r="F1068" s="123">
        <v>56.18</v>
      </c>
    </row>
    <row r="1069" spans="1:6" x14ac:dyDescent="0.25">
      <c r="A1069" s="119"/>
      <c r="B1069" s="120"/>
      <c r="C1069" s="5" t="str">
        <f t="shared" si="16"/>
        <v/>
      </c>
      <c r="D1069" s="5" t="s">
        <v>2261</v>
      </c>
      <c r="E1069" s="130"/>
      <c r="F1069" s="130"/>
    </row>
    <row r="1070" spans="1:6" x14ac:dyDescent="0.25">
      <c r="A1070" s="119"/>
      <c r="B1070" s="120" t="s">
        <v>13857</v>
      </c>
      <c r="C1070" s="5" t="str">
        <f t="shared" si="16"/>
        <v>OS</v>
      </c>
      <c r="D1070" s="5" t="s">
        <v>2261</v>
      </c>
      <c r="E1070" s="130"/>
      <c r="F1070" s="130"/>
    </row>
    <row r="1071" spans="1:6" ht="38.25" x14ac:dyDescent="0.25">
      <c r="A1071" s="121" t="s">
        <v>929</v>
      </c>
      <c r="B1071" s="122" t="s">
        <v>14602</v>
      </c>
      <c r="C1071" s="5" t="str">
        <f t="shared" si="16"/>
        <v>UN</v>
      </c>
      <c r="D1071" s="5" t="s">
        <v>2261</v>
      </c>
      <c r="E1071" s="123">
        <v>55.34</v>
      </c>
      <c r="F1071" s="123">
        <v>55.6</v>
      </c>
    </row>
    <row r="1072" spans="1:6" ht="38.25" x14ac:dyDescent="0.25">
      <c r="A1072" s="121" t="s">
        <v>930</v>
      </c>
      <c r="B1072" s="122" t="s">
        <v>23094</v>
      </c>
      <c r="C1072" s="5" t="str">
        <f t="shared" si="16"/>
        <v>UN</v>
      </c>
      <c r="D1072" s="5"/>
      <c r="E1072" s="123">
        <v>105.84</v>
      </c>
      <c r="F1072" s="123">
        <v>106.1</v>
      </c>
    </row>
    <row r="1073" spans="1:6" ht="25.5" x14ac:dyDescent="0.25">
      <c r="A1073" s="121" t="s">
        <v>931</v>
      </c>
      <c r="B1073" s="122" t="s">
        <v>2000</v>
      </c>
      <c r="C1073" s="5" t="str">
        <f t="shared" si="16"/>
        <v>UN</v>
      </c>
      <c r="D1073" s="5"/>
      <c r="E1073" s="123">
        <v>46.36</v>
      </c>
      <c r="F1073" s="123">
        <v>46.66</v>
      </c>
    </row>
    <row r="1074" spans="1:6" ht="38.25" x14ac:dyDescent="0.25">
      <c r="A1074" s="121" t="s">
        <v>932</v>
      </c>
      <c r="B1074" s="122" t="s">
        <v>23095</v>
      </c>
      <c r="C1074" s="5" t="str">
        <f t="shared" si="16"/>
        <v>UN</v>
      </c>
      <c r="D1074" s="5" t="s">
        <v>2261</v>
      </c>
      <c r="E1074" s="123">
        <v>96.07</v>
      </c>
      <c r="F1074" s="123">
        <v>96.53</v>
      </c>
    </row>
    <row r="1075" spans="1:6" ht="38.25" x14ac:dyDescent="0.25">
      <c r="A1075" s="121" t="s">
        <v>933</v>
      </c>
      <c r="B1075" s="122" t="s">
        <v>23096</v>
      </c>
      <c r="C1075" s="5" t="str">
        <f t="shared" si="16"/>
        <v>UN</v>
      </c>
      <c r="D1075" s="5" t="s">
        <v>2261</v>
      </c>
      <c r="E1075" s="123">
        <v>94.55</v>
      </c>
      <c r="F1075" s="123">
        <v>94.86</v>
      </c>
    </row>
    <row r="1076" spans="1:6" ht="38.25" x14ac:dyDescent="0.25">
      <c r="A1076" s="121" t="s">
        <v>934</v>
      </c>
      <c r="B1076" s="122" t="s">
        <v>23097</v>
      </c>
      <c r="C1076" s="5" t="str">
        <f t="shared" si="16"/>
        <v>UN</v>
      </c>
      <c r="D1076" s="5" t="s">
        <v>2261</v>
      </c>
      <c r="E1076" s="123">
        <v>72.709999999999994</v>
      </c>
      <c r="F1076" s="123">
        <v>73.13</v>
      </c>
    </row>
    <row r="1077" spans="1:6" ht="25.5" x14ac:dyDescent="0.25">
      <c r="A1077" s="121" t="s">
        <v>935</v>
      </c>
      <c r="B1077" s="122" t="s">
        <v>2001</v>
      </c>
      <c r="C1077" s="5" t="str">
        <f t="shared" si="16"/>
        <v>UN</v>
      </c>
      <c r="D1077" s="5" t="s">
        <v>2261</v>
      </c>
      <c r="E1077" s="123">
        <v>37.520000000000003</v>
      </c>
      <c r="F1077" s="123">
        <v>37.94</v>
      </c>
    </row>
    <row r="1078" spans="1:6" ht="25.5" x14ac:dyDescent="0.25">
      <c r="A1078" s="121" t="s">
        <v>936</v>
      </c>
      <c r="B1078" s="122" t="s">
        <v>2002</v>
      </c>
      <c r="C1078" s="5" t="str">
        <f t="shared" si="16"/>
        <v>UN</v>
      </c>
      <c r="D1078" s="5" t="s">
        <v>2261</v>
      </c>
      <c r="E1078" s="123">
        <v>85.16</v>
      </c>
      <c r="F1078" s="123">
        <v>85.58</v>
      </c>
    </row>
    <row r="1079" spans="1:6" ht="25.5" x14ac:dyDescent="0.25">
      <c r="A1079" s="121" t="s">
        <v>937</v>
      </c>
      <c r="B1079" s="122" t="s">
        <v>2003</v>
      </c>
      <c r="C1079" s="5" t="str">
        <f t="shared" si="16"/>
        <v>UN</v>
      </c>
      <c r="D1079" s="5" t="s">
        <v>2261</v>
      </c>
      <c r="E1079" s="123">
        <v>2351.08</v>
      </c>
      <c r="F1079" s="123">
        <v>2354.39</v>
      </c>
    </row>
    <row r="1080" spans="1:6" ht="25.5" x14ac:dyDescent="0.25">
      <c r="A1080" s="121" t="s">
        <v>938</v>
      </c>
      <c r="B1080" s="122" t="s">
        <v>2004</v>
      </c>
      <c r="C1080" s="5" t="str">
        <f t="shared" si="16"/>
        <v>UN</v>
      </c>
      <c r="D1080" s="5" t="s">
        <v>2261</v>
      </c>
      <c r="E1080" s="123">
        <v>496.39</v>
      </c>
      <c r="F1080" s="123">
        <v>497.86</v>
      </c>
    </row>
    <row r="1081" spans="1:6" ht="51" x14ac:dyDescent="0.25">
      <c r="A1081" s="121" t="s">
        <v>939</v>
      </c>
      <c r="B1081" s="122" t="s">
        <v>2005</v>
      </c>
      <c r="C1081" s="5" t="str">
        <f t="shared" si="16"/>
        <v>UN</v>
      </c>
      <c r="D1081" s="5" t="s">
        <v>2261</v>
      </c>
      <c r="E1081" s="123">
        <v>495.58</v>
      </c>
      <c r="F1081" s="123">
        <v>497.03</v>
      </c>
    </row>
    <row r="1082" spans="1:6" ht="51" x14ac:dyDescent="0.25">
      <c r="A1082" s="121" t="s">
        <v>940</v>
      </c>
      <c r="B1082" s="122" t="s">
        <v>2006</v>
      </c>
      <c r="C1082" s="5" t="str">
        <f t="shared" si="16"/>
        <v>UN</v>
      </c>
      <c r="D1082" s="5" t="s">
        <v>2261</v>
      </c>
      <c r="E1082" s="123">
        <v>264.48</v>
      </c>
      <c r="F1082" s="123">
        <v>265.93</v>
      </c>
    </row>
    <row r="1083" spans="1:6" ht="25.5" x14ac:dyDescent="0.25">
      <c r="A1083" s="121" t="s">
        <v>941</v>
      </c>
      <c r="B1083" s="122" t="s">
        <v>2007</v>
      </c>
      <c r="C1083" s="5" t="str">
        <f t="shared" si="16"/>
        <v>UN</v>
      </c>
      <c r="D1083" s="5" t="s">
        <v>2261</v>
      </c>
      <c r="E1083" s="123">
        <v>784.99</v>
      </c>
      <c r="F1083" s="123">
        <v>788.02</v>
      </c>
    </row>
    <row r="1084" spans="1:6" ht="38.25" x14ac:dyDescent="0.25">
      <c r="A1084" s="121" t="s">
        <v>942</v>
      </c>
      <c r="B1084" s="122" t="s">
        <v>23098</v>
      </c>
      <c r="C1084" s="5" t="str">
        <f t="shared" si="16"/>
        <v>UN</v>
      </c>
      <c r="D1084" s="5" t="s">
        <v>2261</v>
      </c>
      <c r="E1084" s="123">
        <v>22.55</v>
      </c>
      <c r="F1084" s="123">
        <v>22.96</v>
      </c>
    </row>
    <row r="1085" spans="1:6" ht="38.25" x14ac:dyDescent="0.25">
      <c r="A1085" s="121" t="s">
        <v>943</v>
      </c>
      <c r="B1085" s="122" t="s">
        <v>23099</v>
      </c>
      <c r="C1085" s="5" t="str">
        <f t="shared" si="16"/>
        <v>UN</v>
      </c>
      <c r="D1085" s="5" t="s">
        <v>2261</v>
      </c>
      <c r="E1085" s="123">
        <v>57.94</v>
      </c>
      <c r="F1085" s="123">
        <v>58.63</v>
      </c>
    </row>
    <row r="1086" spans="1:6" ht="38.25" x14ac:dyDescent="0.25">
      <c r="A1086" s="121" t="s">
        <v>944</v>
      </c>
      <c r="B1086" s="122" t="s">
        <v>23100</v>
      </c>
      <c r="C1086" s="5" t="str">
        <f t="shared" si="16"/>
        <v>UN</v>
      </c>
      <c r="D1086" s="5" t="s">
        <v>2261</v>
      </c>
      <c r="E1086" s="123">
        <v>61.04</v>
      </c>
      <c r="F1086" s="123">
        <v>61.88</v>
      </c>
    </row>
    <row r="1087" spans="1:6" ht="38.25" x14ac:dyDescent="0.25">
      <c r="A1087" s="121" t="s">
        <v>945</v>
      </c>
      <c r="B1087" s="122" t="s">
        <v>23101</v>
      </c>
      <c r="C1087" s="5" t="str">
        <f t="shared" si="16"/>
        <v>UN</v>
      </c>
      <c r="D1087" s="5" t="s">
        <v>2261</v>
      </c>
      <c r="E1087" s="123">
        <v>64.25</v>
      </c>
      <c r="F1087" s="123">
        <v>65.09</v>
      </c>
    </row>
    <row r="1088" spans="1:6" ht="38.25" x14ac:dyDescent="0.25">
      <c r="A1088" s="121" t="s">
        <v>946</v>
      </c>
      <c r="B1088" s="122" t="s">
        <v>23102</v>
      </c>
      <c r="C1088" s="5" t="str">
        <f t="shared" si="16"/>
        <v>UN</v>
      </c>
      <c r="D1088" s="5" t="s">
        <v>2261</v>
      </c>
      <c r="E1088" s="123">
        <v>78.27</v>
      </c>
      <c r="F1088" s="123">
        <v>79.25</v>
      </c>
    </row>
    <row r="1089" spans="1:6" ht="38.25" x14ac:dyDescent="0.25">
      <c r="A1089" s="121" t="s">
        <v>947</v>
      </c>
      <c r="B1089" s="122" t="s">
        <v>23103</v>
      </c>
      <c r="C1089" s="5" t="str">
        <f t="shared" si="16"/>
        <v>UN</v>
      </c>
      <c r="D1089" s="5" t="s">
        <v>2261</v>
      </c>
      <c r="E1089" s="123">
        <v>107.14</v>
      </c>
      <c r="F1089" s="123">
        <v>108.32</v>
      </c>
    </row>
    <row r="1090" spans="1:6" ht="38.25" x14ac:dyDescent="0.25">
      <c r="A1090" s="121" t="s">
        <v>948</v>
      </c>
      <c r="B1090" s="122" t="s">
        <v>23104</v>
      </c>
      <c r="C1090" s="5" t="str">
        <f t="shared" si="16"/>
        <v>UN</v>
      </c>
      <c r="D1090" s="5" t="s">
        <v>2261</v>
      </c>
      <c r="E1090" s="123">
        <v>113.72</v>
      </c>
      <c r="F1090" s="123">
        <v>115.13</v>
      </c>
    </row>
    <row r="1091" spans="1:6" ht="38.25" x14ac:dyDescent="0.25">
      <c r="A1091" s="121" t="s">
        <v>949</v>
      </c>
      <c r="B1091" s="122" t="s">
        <v>23105</v>
      </c>
      <c r="C1091" s="5" t="str">
        <f t="shared" si="16"/>
        <v>UN</v>
      </c>
      <c r="D1091" s="5" t="s">
        <v>2261</v>
      </c>
      <c r="E1091" s="123">
        <v>27.13</v>
      </c>
      <c r="F1091" s="123">
        <v>27.54</v>
      </c>
    </row>
    <row r="1092" spans="1:6" ht="38.25" x14ac:dyDescent="0.25">
      <c r="A1092" s="121" t="s">
        <v>950</v>
      </c>
      <c r="B1092" s="122" t="s">
        <v>23106</v>
      </c>
      <c r="C1092" s="5" t="str">
        <f t="shared" si="16"/>
        <v>UN</v>
      </c>
      <c r="D1092" s="5" t="s">
        <v>2261</v>
      </c>
      <c r="E1092" s="123">
        <v>41.88</v>
      </c>
      <c r="F1092" s="123">
        <v>42.44</v>
      </c>
    </row>
    <row r="1093" spans="1:6" ht="38.25" x14ac:dyDescent="0.25">
      <c r="A1093" s="121" t="s">
        <v>951</v>
      </c>
      <c r="B1093" s="122" t="s">
        <v>23107</v>
      </c>
      <c r="C1093" s="5" t="str">
        <f t="shared" ref="C1093:C1156" si="17">RIGHT(B1093,2)</f>
        <v>UN</v>
      </c>
      <c r="D1093" s="5" t="s">
        <v>2261</v>
      </c>
      <c r="E1093" s="123">
        <v>57.03</v>
      </c>
      <c r="F1093" s="123">
        <v>57.79</v>
      </c>
    </row>
    <row r="1094" spans="1:6" ht="38.25" x14ac:dyDescent="0.25">
      <c r="A1094" s="121" t="s">
        <v>952</v>
      </c>
      <c r="B1094" s="122" t="s">
        <v>23108</v>
      </c>
      <c r="C1094" s="5" t="str">
        <f t="shared" si="17"/>
        <v>UN</v>
      </c>
      <c r="D1094" s="5" t="s">
        <v>2261</v>
      </c>
      <c r="E1094" s="123">
        <v>72.260000000000005</v>
      </c>
      <c r="F1094" s="123">
        <v>73.260000000000005</v>
      </c>
    </row>
    <row r="1095" spans="1:6" ht="38.25" x14ac:dyDescent="0.25">
      <c r="A1095" s="121" t="s">
        <v>953</v>
      </c>
      <c r="B1095" s="122" t="s">
        <v>23109</v>
      </c>
      <c r="C1095" s="5" t="str">
        <f t="shared" si="17"/>
        <v>UN</v>
      </c>
      <c r="D1095" s="5" t="s">
        <v>2261</v>
      </c>
      <c r="E1095" s="123">
        <v>99.66</v>
      </c>
      <c r="F1095" s="123">
        <v>100.95</v>
      </c>
    </row>
    <row r="1096" spans="1:6" ht="38.25" x14ac:dyDescent="0.25">
      <c r="A1096" s="121" t="s">
        <v>954</v>
      </c>
      <c r="B1096" s="122" t="s">
        <v>23110</v>
      </c>
      <c r="C1096" s="5" t="str">
        <f t="shared" si="17"/>
        <v>UN</v>
      </c>
      <c r="D1096" s="5" t="s">
        <v>2261</v>
      </c>
      <c r="E1096" s="123">
        <v>197.67</v>
      </c>
      <c r="F1096" s="123">
        <v>199.39</v>
      </c>
    </row>
    <row r="1097" spans="1:6" ht="38.25" x14ac:dyDescent="0.25">
      <c r="A1097" s="121" t="s">
        <v>955</v>
      </c>
      <c r="B1097" s="122" t="s">
        <v>23111</v>
      </c>
      <c r="C1097" s="5" t="str">
        <f t="shared" si="17"/>
        <v>UN</v>
      </c>
      <c r="D1097" s="5" t="s">
        <v>2261</v>
      </c>
      <c r="E1097" s="123">
        <v>239.96</v>
      </c>
      <c r="F1097" s="123">
        <v>242.12</v>
      </c>
    </row>
    <row r="1098" spans="1:6" ht="38.25" x14ac:dyDescent="0.25">
      <c r="A1098" s="121" t="s">
        <v>956</v>
      </c>
      <c r="B1098" s="122" t="s">
        <v>23112</v>
      </c>
      <c r="C1098" s="5" t="str">
        <f t="shared" si="17"/>
        <v>UN</v>
      </c>
      <c r="D1098" s="5" t="s">
        <v>2261</v>
      </c>
      <c r="E1098" s="123">
        <v>483.41</v>
      </c>
      <c r="F1098" s="123">
        <v>486.13</v>
      </c>
    </row>
    <row r="1099" spans="1:6" ht="38.25" x14ac:dyDescent="0.25">
      <c r="A1099" s="121" t="s">
        <v>957</v>
      </c>
      <c r="B1099" s="122" t="s">
        <v>23113</v>
      </c>
      <c r="C1099" s="5" t="str">
        <f t="shared" si="17"/>
        <v>UN</v>
      </c>
      <c r="D1099" s="5" t="s">
        <v>2261</v>
      </c>
      <c r="E1099" s="123">
        <v>41.93</v>
      </c>
      <c r="F1099" s="123">
        <v>42.34</v>
      </c>
    </row>
    <row r="1100" spans="1:6" ht="38.25" x14ac:dyDescent="0.25">
      <c r="A1100" s="121" t="s">
        <v>958</v>
      </c>
      <c r="B1100" s="122" t="s">
        <v>23114</v>
      </c>
      <c r="C1100" s="5" t="str">
        <f t="shared" si="17"/>
        <v>UN</v>
      </c>
      <c r="D1100" s="5" t="s">
        <v>2261</v>
      </c>
      <c r="E1100" s="123">
        <v>56.58</v>
      </c>
      <c r="F1100" s="123">
        <v>57.14</v>
      </c>
    </row>
    <row r="1101" spans="1:6" ht="38.25" x14ac:dyDescent="0.25">
      <c r="A1101" s="121" t="s">
        <v>959</v>
      </c>
      <c r="B1101" s="122" t="s">
        <v>23115</v>
      </c>
      <c r="C1101" s="5" t="str">
        <f t="shared" si="17"/>
        <v>UN</v>
      </c>
      <c r="D1101" s="5" t="s">
        <v>2261</v>
      </c>
      <c r="E1101" s="123">
        <v>101.42</v>
      </c>
      <c r="F1101" s="123">
        <v>102.42</v>
      </c>
    </row>
    <row r="1102" spans="1:6" ht="38.25" x14ac:dyDescent="0.25">
      <c r="A1102" s="121" t="s">
        <v>960</v>
      </c>
      <c r="B1102" s="122" t="s">
        <v>23116</v>
      </c>
      <c r="C1102" s="5" t="str">
        <f t="shared" si="17"/>
        <v>UN</v>
      </c>
      <c r="D1102" s="5" t="s">
        <v>2261</v>
      </c>
      <c r="E1102" s="123">
        <v>154</v>
      </c>
      <c r="F1102" s="123">
        <v>155.29</v>
      </c>
    </row>
    <row r="1103" spans="1:6" ht="25.5" x14ac:dyDescent="0.25">
      <c r="A1103" s="121" t="s">
        <v>961</v>
      </c>
      <c r="B1103" s="122" t="s">
        <v>2008</v>
      </c>
      <c r="C1103" s="5" t="str">
        <f t="shared" si="17"/>
        <v>UN</v>
      </c>
      <c r="D1103" s="5" t="s">
        <v>2261</v>
      </c>
      <c r="E1103" s="123">
        <v>264.26</v>
      </c>
      <c r="F1103" s="123">
        <v>266.14999999999998</v>
      </c>
    </row>
    <row r="1104" spans="1:6" x14ac:dyDescent="0.25">
      <c r="A1104" s="119"/>
      <c r="B1104" s="120"/>
      <c r="C1104" s="5" t="str">
        <f t="shared" si="17"/>
        <v/>
      </c>
      <c r="D1104" s="5" t="s">
        <v>2261</v>
      </c>
      <c r="E1104" s="130"/>
      <c r="F1104" s="130"/>
    </row>
    <row r="1105" spans="1:6" x14ac:dyDescent="0.25">
      <c r="A1105" s="119"/>
      <c r="B1105" s="120" t="s">
        <v>13858</v>
      </c>
      <c r="C1105" s="5" t="str">
        <f t="shared" si="17"/>
        <v>OS</v>
      </c>
      <c r="D1105" s="5" t="s">
        <v>2261</v>
      </c>
      <c r="E1105" s="130"/>
      <c r="F1105" s="130"/>
    </row>
    <row r="1106" spans="1:6" x14ac:dyDescent="0.25">
      <c r="A1106" s="121" t="s">
        <v>962</v>
      </c>
      <c r="B1106" s="122" t="s">
        <v>2009</v>
      </c>
      <c r="C1106" s="5" t="str">
        <f t="shared" si="17"/>
        <v>UN</v>
      </c>
      <c r="D1106" s="5" t="s">
        <v>2261</v>
      </c>
      <c r="E1106" s="123">
        <v>93.15</v>
      </c>
      <c r="F1106" s="123">
        <v>94.9</v>
      </c>
    </row>
    <row r="1107" spans="1:6" ht="38.25" x14ac:dyDescent="0.25">
      <c r="A1107" s="121" t="s">
        <v>963</v>
      </c>
      <c r="B1107" s="122" t="s">
        <v>23117</v>
      </c>
      <c r="C1107" s="5" t="str">
        <f t="shared" si="17"/>
        <v>UN</v>
      </c>
      <c r="D1107" s="5" t="s">
        <v>2261</v>
      </c>
      <c r="E1107" s="123">
        <v>230.17</v>
      </c>
      <c r="F1107" s="123">
        <v>233.67</v>
      </c>
    </row>
    <row r="1108" spans="1:6" ht="25.5" x14ac:dyDescent="0.25">
      <c r="A1108" s="121" t="s">
        <v>964</v>
      </c>
      <c r="B1108" s="122" t="s">
        <v>2010</v>
      </c>
      <c r="C1108" s="5" t="str">
        <f t="shared" si="17"/>
        <v>UN</v>
      </c>
      <c r="D1108" s="5"/>
      <c r="E1108" s="123">
        <v>288.31</v>
      </c>
      <c r="F1108" s="123">
        <v>288.57</v>
      </c>
    </row>
    <row r="1109" spans="1:6" ht="25.5" x14ac:dyDescent="0.25">
      <c r="A1109" s="121" t="s">
        <v>965</v>
      </c>
      <c r="B1109" s="122" t="s">
        <v>2011</v>
      </c>
      <c r="C1109" s="5" t="str">
        <f t="shared" si="17"/>
        <v>UN</v>
      </c>
      <c r="D1109" s="5"/>
      <c r="E1109" s="123">
        <v>158.63</v>
      </c>
      <c r="F1109" s="123">
        <v>161.62</v>
      </c>
    </row>
    <row r="1110" spans="1:6" ht="25.5" x14ac:dyDescent="0.25">
      <c r="A1110" s="121" t="s">
        <v>966</v>
      </c>
      <c r="B1110" s="122" t="s">
        <v>2012</v>
      </c>
      <c r="C1110" s="5" t="str">
        <f t="shared" si="17"/>
        <v>UN</v>
      </c>
      <c r="D1110" s="5"/>
      <c r="E1110" s="123">
        <v>138.05000000000001</v>
      </c>
      <c r="F1110" s="123">
        <v>147.88999999999999</v>
      </c>
    </row>
    <row r="1111" spans="1:6" ht="25.5" x14ac:dyDescent="0.25">
      <c r="A1111" s="121" t="s">
        <v>967</v>
      </c>
      <c r="B1111" s="122" t="s">
        <v>2013</v>
      </c>
      <c r="C1111" s="5" t="str">
        <f t="shared" si="17"/>
        <v>UN</v>
      </c>
      <c r="D1111" s="5" t="s">
        <v>2261</v>
      </c>
      <c r="E1111" s="123">
        <v>19.440000000000001</v>
      </c>
      <c r="F1111" s="123">
        <v>20.58</v>
      </c>
    </row>
    <row r="1112" spans="1:6" ht="25.5" x14ac:dyDescent="0.25">
      <c r="A1112" s="121" t="s">
        <v>968</v>
      </c>
      <c r="B1112" s="122" t="s">
        <v>2014</v>
      </c>
      <c r="C1112" s="5" t="str">
        <f t="shared" si="17"/>
        <v>UN</v>
      </c>
      <c r="D1112" s="5" t="s">
        <v>2261</v>
      </c>
      <c r="E1112" s="123">
        <v>2328.34</v>
      </c>
      <c r="F1112" s="123">
        <v>2330.56</v>
      </c>
    </row>
    <row r="1113" spans="1:6" ht="25.5" x14ac:dyDescent="0.25">
      <c r="A1113" s="121" t="s">
        <v>969</v>
      </c>
      <c r="B1113" s="122" t="s">
        <v>2015</v>
      </c>
      <c r="C1113" s="5" t="str">
        <f t="shared" si="17"/>
        <v>CJ</v>
      </c>
      <c r="D1113" s="5" t="s">
        <v>2261</v>
      </c>
      <c r="E1113" s="123">
        <v>317.76</v>
      </c>
      <c r="F1113" s="123">
        <v>319.31</v>
      </c>
    </row>
    <row r="1114" spans="1:6" ht="25.5" x14ac:dyDescent="0.25">
      <c r="A1114" s="121" t="s">
        <v>970</v>
      </c>
      <c r="B1114" s="122" t="s">
        <v>2016</v>
      </c>
      <c r="C1114" s="5" t="str">
        <f t="shared" si="17"/>
        <v>CJ</v>
      </c>
      <c r="D1114" s="5" t="s">
        <v>2261</v>
      </c>
      <c r="E1114" s="123">
        <v>317.76</v>
      </c>
      <c r="F1114" s="123">
        <v>319.31</v>
      </c>
    </row>
    <row r="1115" spans="1:6" ht="25.5" x14ac:dyDescent="0.25">
      <c r="A1115" s="121" t="s">
        <v>971</v>
      </c>
      <c r="B1115" s="122" t="s">
        <v>2017</v>
      </c>
      <c r="C1115" s="5" t="str">
        <f t="shared" si="17"/>
        <v>CJ</v>
      </c>
      <c r="D1115" s="5" t="s">
        <v>2261</v>
      </c>
      <c r="E1115" s="123">
        <v>317.76</v>
      </c>
      <c r="F1115" s="123">
        <v>319.31</v>
      </c>
    </row>
    <row r="1116" spans="1:6" ht="25.5" x14ac:dyDescent="0.25">
      <c r="A1116" s="121" t="s">
        <v>972</v>
      </c>
      <c r="B1116" s="122" t="s">
        <v>23118</v>
      </c>
      <c r="C1116" s="5" t="str">
        <f t="shared" si="17"/>
        <v>UN</v>
      </c>
      <c r="D1116" s="5" t="s">
        <v>2261</v>
      </c>
      <c r="E1116" s="123">
        <v>19.62</v>
      </c>
      <c r="F1116" s="123">
        <v>19.989999999999998</v>
      </c>
    </row>
    <row r="1117" spans="1:6" ht="25.5" x14ac:dyDescent="0.25">
      <c r="A1117" s="121" t="s">
        <v>973</v>
      </c>
      <c r="B1117" s="122" t="s">
        <v>14603</v>
      </c>
      <c r="C1117" s="5" t="str">
        <f t="shared" si="17"/>
        <v>UN</v>
      </c>
      <c r="D1117" s="5" t="s">
        <v>14743</v>
      </c>
      <c r="E1117" s="123">
        <v>270.97000000000003</v>
      </c>
      <c r="F1117" s="123">
        <v>271.72000000000003</v>
      </c>
    </row>
    <row r="1118" spans="1:6" ht="51" x14ac:dyDescent="0.25">
      <c r="A1118" s="121" t="s">
        <v>974</v>
      </c>
      <c r="B1118" s="122" t="s">
        <v>2018</v>
      </c>
      <c r="C1118" s="5" t="str">
        <f t="shared" si="17"/>
        <v>UN</v>
      </c>
      <c r="D1118" s="5" t="s">
        <v>14743</v>
      </c>
      <c r="E1118" s="123">
        <v>567.45000000000005</v>
      </c>
      <c r="F1118" s="123">
        <v>569.97</v>
      </c>
    </row>
    <row r="1119" spans="1:6" ht="51" x14ac:dyDescent="0.25">
      <c r="A1119" s="121" t="s">
        <v>975</v>
      </c>
      <c r="B1119" s="122" t="s">
        <v>14604</v>
      </c>
      <c r="C1119" s="5" t="str">
        <f t="shared" si="17"/>
        <v>CJ</v>
      </c>
      <c r="D1119" s="5" t="s">
        <v>14743</v>
      </c>
      <c r="E1119" s="123">
        <v>1817.98</v>
      </c>
      <c r="F1119" s="123">
        <v>1820.03</v>
      </c>
    </row>
    <row r="1120" spans="1:6" ht="38.25" x14ac:dyDescent="0.25">
      <c r="A1120" s="121" t="s">
        <v>976</v>
      </c>
      <c r="B1120" s="122" t="s">
        <v>14605</v>
      </c>
      <c r="C1120" s="5" t="str">
        <f t="shared" si="17"/>
        <v>UN</v>
      </c>
      <c r="D1120" s="5" t="s">
        <v>2261</v>
      </c>
      <c r="E1120" s="123">
        <v>94.69</v>
      </c>
      <c r="F1120" s="123">
        <v>95.16</v>
      </c>
    </row>
    <row r="1121" spans="1:6" ht="38.25" x14ac:dyDescent="0.25">
      <c r="A1121" s="121" t="s">
        <v>977</v>
      </c>
      <c r="B1121" s="122" t="s">
        <v>14606</v>
      </c>
      <c r="C1121" s="5" t="str">
        <f t="shared" si="17"/>
        <v>CJ</v>
      </c>
      <c r="D1121" s="5" t="s">
        <v>2261</v>
      </c>
      <c r="E1121" s="123">
        <v>1710.55</v>
      </c>
      <c r="F1121" s="123">
        <v>1715.09</v>
      </c>
    </row>
    <row r="1122" spans="1:6" ht="51" x14ac:dyDescent="0.25">
      <c r="A1122" s="121" t="s">
        <v>978</v>
      </c>
      <c r="B1122" s="122" t="s">
        <v>2019</v>
      </c>
      <c r="C1122" s="5" t="str">
        <f t="shared" si="17"/>
        <v>UN</v>
      </c>
      <c r="D1122" s="5" t="s">
        <v>2261</v>
      </c>
      <c r="E1122" s="123">
        <v>366.23</v>
      </c>
      <c r="F1122" s="123">
        <v>369.31</v>
      </c>
    </row>
    <row r="1123" spans="1:6" ht="25.5" x14ac:dyDescent="0.25">
      <c r="A1123" s="121" t="s">
        <v>979</v>
      </c>
      <c r="B1123" s="122" t="s">
        <v>14607</v>
      </c>
      <c r="C1123" s="5" t="str">
        <f t="shared" si="17"/>
        <v>UN</v>
      </c>
      <c r="D1123" s="5" t="s">
        <v>14743</v>
      </c>
      <c r="E1123" s="123">
        <v>70.09</v>
      </c>
      <c r="F1123" s="123">
        <v>70.95</v>
      </c>
    </row>
    <row r="1124" spans="1:6" ht="38.25" x14ac:dyDescent="0.25">
      <c r="A1124" s="121" t="s">
        <v>980</v>
      </c>
      <c r="B1124" s="122" t="s">
        <v>2020</v>
      </c>
      <c r="C1124" s="5" t="str">
        <f t="shared" si="17"/>
        <v>UN</v>
      </c>
      <c r="D1124" s="5" t="s">
        <v>2261</v>
      </c>
      <c r="E1124" s="123">
        <v>67.63</v>
      </c>
      <c r="F1124" s="123">
        <v>68.489999999999995</v>
      </c>
    </row>
    <row r="1125" spans="1:6" ht="38.25" x14ac:dyDescent="0.25">
      <c r="A1125" s="121" t="s">
        <v>981</v>
      </c>
      <c r="B1125" s="122" t="s">
        <v>23119</v>
      </c>
      <c r="C1125" s="5" t="str">
        <f t="shared" si="17"/>
        <v>UN</v>
      </c>
      <c r="D1125" s="5" t="s">
        <v>14743</v>
      </c>
      <c r="E1125" s="123">
        <v>80.92</v>
      </c>
      <c r="F1125" s="123">
        <v>82.14</v>
      </c>
    </row>
    <row r="1126" spans="1:6" ht="25.5" x14ac:dyDescent="0.25">
      <c r="A1126" s="121" t="s">
        <v>982</v>
      </c>
      <c r="B1126" s="122" t="s">
        <v>14608</v>
      </c>
      <c r="C1126" s="5" t="str">
        <f t="shared" si="17"/>
        <v>UN</v>
      </c>
      <c r="D1126" s="5" t="s">
        <v>2261</v>
      </c>
      <c r="E1126" s="123">
        <v>18.03</v>
      </c>
      <c r="F1126" s="123">
        <v>18.579999999999998</v>
      </c>
    </row>
    <row r="1127" spans="1:6" ht="38.25" x14ac:dyDescent="0.25">
      <c r="A1127" s="121" t="s">
        <v>983</v>
      </c>
      <c r="B1127" s="122" t="s">
        <v>14609</v>
      </c>
      <c r="C1127" s="5" t="str">
        <f t="shared" si="17"/>
        <v>UN</v>
      </c>
      <c r="D1127" s="5" t="s">
        <v>2261</v>
      </c>
      <c r="E1127" s="123">
        <v>81.19</v>
      </c>
      <c r="F1127" s="123">
        <v>82.45</v>
      </c>
    </row>
    <row r="1128" spans="1:6" ht="38.25" x14ac:dyDescent="0.25">
      <c r="A1128" s="121" t="s">
        <v>984</v>
      </c>
      <c r="B1128" s="122" t="s">
        <v>14610</v>
      </c>
      <c r="C1128" s="5" t="str">
        <f t="shared" si="17"/>
        <v>UN</v>
      </c>
      <c r="D1128" s="5" t="s">
        <v>2261</v>
      </c>
      <c r="E1128" s="123">
        <v>1216.42</v>
      </c>
      <c r="F1128" s="123">
        <v>1218.45</v>
      </c>
    </row>
    <row r="1129" spans="1:6" ht="25.5" x14ac:dyDescent="0.25">
      <c r="A1129" s="121" t="s">
        <v>985</v>
      </c>
      <c r="B1129" s="122" t="s">
        <v>14611</v>
      </c>
      <c r="C1129" s="5" t="str">
        <f t="shared" si="17"/>
        <v>UN</v>
      </c>
      <c r="D1129" s="5" t="s">
        <v>2261</v>
      </c>
      <c r="E1129" s="123">
        <v>44.53</v>
      </c>
      <c r="F1129" s="123">
        <v>44.72</v>
      </c>
    </row>
    <row r="1130" spans="1:6" ht="25.5" x14ac:dyDescent="0.25">
      <c r="A1130" s="121" t="s">
        <v>986</v>
      </c>
      <c r="B1130" s="122" t="s">
        <v>2021</v>
      </c>
      <c r="C1130" s="5" t="str">
        <f t="shared" si="17"/>
        <v>UN</v>
      </c>
      <c r="D1130" s="5" t="s">
        <v>2261</v>
      </c>
      <c r="E1130" s="123">
        <v>186.41</v>
      </c>
      <c r="F1130" s="123">
        <v>196.43</v>
      </c>
    </row>
    <row r="1131" spans="1:6" x14ac:dyDescent="0.25">
      <c r="A1131" s="121" t="s">
        <v>987</v>
      </c>
      <c r="B1131" s="122" t="s">
        <v>2022</v>
      </c>
      <c r="C1131" s="5" t="str">
        <f t="shared" si="17"/>
        <v>UN</v>
      </c>
      <c r="D1131" s="5" t="s">
        <v>2261</v>
      </c>
      <c r="E1131" s="123">
        <v>60.55</v>
      </c>
      <c r="F1131" s="123">
        <v>61.81</v>
      </c>
    </row>
    <row r="1132" spans="1:6" x14ac:dyDescent="0.25">
      <c r="A1132" s="121" t="s">
        <v>988</v>
      </c>
      <c r="B1132" s="122" t="s">
        <v>2023</v>
      </c>
      <c r="C1132" s="5" t="str">
        <f t="shared" si="17"/>
        <v>/M</v>
      </c>
      <c r="D1132" s="5" t="s">
        <v>2261</v>
      </c>
      <c r="E1132" s="123">
        <v>7.68</v>
      </c>
      <c r="F1132" s="123">
        <v>8.52</v>
      </c>
    </row>
    <row r="1133" spans="1:6" ht="25.5" x14ac:dyDescent="0.25">
      <c r="A1133" s="121" t="s">
        <v>989</v>
      </c>
      <c r="B1133" s="122" t="s">
        <v>2024</v>
      </c>
      <c r="C1133" s="5" t="str">
        <f t="shared" si="17"/>
        <v>UN</v>
      </c>
      <c r="D1133" s="5" t="s">
        <v>2261</v>
      </c>
      <c r="E1133" s="123">
        <v>90.05</v>
      </c>
      <c r="F1133" s="123">
        <v>99.89</v>
      </c>
    </row>
    <row r="1134" spans="1:6" x14ac:dyDescent="0.25">
      <c r="A1134" s="121" t="s">
        <v>990</v>
      </c>
      <c r="B1134" s="122" t="s">
        <v>2025</v>
      </c>
      <c r="C1134" s="5" t="str">
        <f t="shared" si="17"/>
        <v>UN</v>
      </c>
      <c r="D1134" s="5" t="s">
        <v>2261</v>
      </c>
      <c r="E1134" s="123">
        <v>24.97</v>
      </c>
      <c r="F1134" s="123">
        <v>27.64</v>
      </c>
    </row>
    <row r="1135" spans="1:6" x14ac:dyDescent="0.25">
      <c r="A1135" s="121" t="s">
        <v>991</v>
      </c>
      <c r="B1135" s="122" t="s">
        <v>2026</v>
      </c>
      <c r="C1135" s="5" t="str">
        <f t="shared" si="17"/>
        <v>UN</v>
      </c>
      <c r="D1135" s="5" t="s">
        <v>2261</v>
      </c>
      <c r="E1135" s="123">
        <v>27.32</v>
      </c>
      <c r="F1135" s="123">
        <v>30.31</v>
      </c>
    </row>
    <row r="1136" spans="1:6" x14ac:dyDescent="0.25">
      <c r="A1136" s="121" t="s">
        <v>992</v>
      </c>
      <c r="B1136" s="122" t="s">
        <v>2027</v>
      </c>
      <c r="C1136" s="5" t="str">
        <f t="shared" si="17"/>
        <v>UN</v>
      </c>
      <c r="D1136" s="5" t="s">
        <v>2262</v>
      </c>
      <c r="E1136" s="123">
        <v>28.33</v>
      </c>
      <c r="F1136" s="123">
        <v>31.41</v>
      </c>
    </row>
    <row r="1137" spans="1:6" x14ac:dyDescent="0.25">
      <c r="A1137" s="119"/>
      <c r="B1137" s="120"/>
      <c r="C1137" s="5" t="str">
        <f t="shared" si="17"/>
        <v/>
      </c>
      <c r="D1137" s="5" t="s">
        <v>2261</v>
      </c>
      <c r="E1137" s="130"/>
      <c r="F1137" s="130"/>
    </row>
    <row r="1138" spans="1:6" x14ac:dyDescent="0.25">
      <c r="A1138" s="119"/>
      <c r="B1138" s="120" t="s">
        <v>13859</v>
      </c>
      <c r="C1138" s="5" t="str">
        <f t="shared" si="17"/>
        <v>TO</v>
      </c>
      <c r="D1138" s="5" t="s">
        <v>2261</v>
      </c>
      <c r="E1138" s="130"/>
      <c r="F1138" s="130"/>
    </row>
    <row r="1139" spans="1:6" ht="25.5" x14ac:dyDescent="0.25">
      <c r="A1139" s="121" t="s">
        <v>993</v>
      </c>
      <c r="B1139" s="122" t="s">
        <v>2028</v>
      </c>
      <c r="C1139" s="5" t="str">
        <f t="shared" si="17"/>
        <v>/M</v>
      </c>
      <c r="D1139" s="5" t="s">
        <v>2261</v>
      </c>
      <c r="E1139" s="123">
        <v>26.08</v>
      </c>
      <c r="F1139" s="123">
        <v>27.9</v>
      </c>
    </row>
    <row r="1140" spans="1:6" ht="25.5" x14ac:dyDescent="0.25">
      <c r="A1140" s="121" t="s">
        <v>994</v>
      </c>
      <c r="B1140" s="122" t="s">
        <v>2029</v>
      </c>
      <c r="C1140" s="5" t="str">
        <f t="shared" si="17"/>
        <v>/M</v>
      </c>
      <c r="D1140" s="5" t="s">
        <v>2261</v>
      </c>
      <c r="E1140" s="123">
        <v>35.880000000000003</v>
      </c>
      <c r="F1140" s="123">
        <v>38.159999999999997</v>
      </c>
    </row>
    <row r="1141" spans="1:6" ht="25.5" x14ac:dyDescent="0.25">
      <c r="A1141" s="121" t="s">
        <v>995</v>
      </c>
      <c r="B1141" s="122" t="s">
        <v>2030</v>
      </c>
      <c r="C1141" s="5" t="str">
        <f t="shared" si="17"/>
        <v>/M</v>
      </c>
      <c r="D1141" s="5"/>
      <c r="E1141" s="123">
        <v>55.45</v>
      </c>
      <c r="F1141" s="123">
        <v>59.08</v>
      </c>
    </row>
    <row r="1142" spans="1:6" ht="25.5" x14ac:dyDescent="0.25">
      <c r="A1142" s="121" t="s">
        <v>996</v>
      </c>
      <c r="B1142" s="122" t="s">
        <v>2031</v>
      </c>
      <c r="C1142" s="5" t="str">
        <f t="shared" si="17"/>
        <v>/M</v>
      </c>
      <c r="D1142" s="5"/>
      <c r="E1142" s="123">
        <v>61.42</v>
      </c>
      <c r="F1142" s="123">
        <v>65.349999999999994</v>
      </c>
    </row>
    <row r="1143" spans="1:6" ht="25.5" x14ac:dyDescent="0.25">
      <c r="A1143" s="121" t="s">
        <v>997</v>
      </c>
      <c r="B1143" s="122" t="s">
        <v>2032</v>
      </c>
      <c r="C1143" s="5" t="str">
        <f t="shared" si="17"/>
        <v>/M</v>
      </c>
      <c r="D1143" s="5" t="s">
        <v>2262</v>
      </c>
      <c r="E1143" s="123">
        <v>100.4</v>
      </c>
      <c r="F1143" s="123">
        <v>104.64</v>
      </c>
    </row>
    <row r="1144" spans="1:6" ht="25.5" x14ac:dyDescent="0.25">
      <c r="A1144" s="121" t="s">
        <v>998</v>
      </c>
      <c r="B1144" s="122" t="s">
        <v>2033</v>
      </c>
      <c r="C1144" s="5" t="str">
        <f t="shared" si="17"/>
        <v>/M</v>
      </c>
      <c r="D1144" s="5" t="s">
        <v>2262</v>
      </c>
      <c r="E1144" s="123">
        <v>4.4400000000000004</v>
      </c>
      <c r="F1144" s="123">
        <v>4.9000000000000004</v>
      </c>
    </row>
    <row r="1145" spans="1:6" x14ac:dyDescent="0.25">
      <c r="A1145" s="121" t="s">
        <v>999</v>
      </c>
      <c r="B1145" s="122" t="s">
        <v>1961</v>
      </c>
      <c r="C1145" s="5" t="str">
        <f t="shared" si="17"/>
        <v>/M</v>
      </c>
      <c r="D1145" s="5" t="s">
        <v>2262</v>
      </c>
      <c r="E1145" s="123">
        <v>4.3499999999999996</v>
      </c>
      <c r="F1145" s="123">
        <v>4.79</v>
      </c>
    </row>
    <row r="1146" spans="1:6" ht="51" x14ac:dyDescent="0.25">
      <c r="A1146" s="121" t="s">
        <v>1000</v>
      </c>
      <c r="B1146" s="122" t="s">
        <v>2034</v>
      </c>
      <c r="C1146" s="5" t="str">
        <f t="shared" si="17"/>
        <v>UN</v>
      </c>
      <c r="D1146" s="5" t="s">
        <v>2262</v>
      </c>
      <c r="E1146" s="123">
        <v>11.31</v>
      </c>
      <c r="F1146" s="123">
        <v>11.68</v>
      </c>
    </row>
    <row r="1147" spans="1:6" ht="51" x14ac:dyDescent="0.25">
      <c r="A1147" s="121" t="s">
        <v>1001</v>
      </c>
      <c r="B1147" s="122" t="s">
        <v>2035</v>
      </c>
      <c r="C1147" s="5" t="str">
        <f t="shared" si="17"/>
        <v>UN</v>
      </c>
      <c r="D1147" s="5" t="s">
        <v>2262</v>
      </c>
      <c r="E1147" s="123">
        <v>12.52</v>
      </c>
      <c r="F1147" s="123">
        <v>12.89</v>
      </c>
    </row>
    <row r="1148" spans="1:6" ht="51" x14ac:dyDescent="0.25">
      <c r="A1148" s="121" t="s">
        <v>1002</v>
      </c>
      <c r="B1148" s="122" t="s">
        <v>2036</v>
      </c>
      <c r="C1148" s="5" t="str">
        <f t="shared" si="17"/>
        <v>UN</v>
      </c>
      <c r="D1148" s="5" t="s">
        <v>2262</v>
      </c>
      <c r="E1148" s="123">
        <v>6.67</v>
      </c>
      <c r="F1148" s="123">
        <v>7.04</v>
      </c>
    </row>
    <row r="1149" spans="1:6" ht="51" x14ac:dyDescent="0.25">
      <c r="A1149" s="121" t="s">
        <v>1003</v>
      </c>
      <c r="B1149" s="122" t="s">
        <v>2037</v>
      </c>
      <c r="C1149" s="5" t="str">
        <f t="shared" si="17"/>
        <v>UN</v>
      </c>
      <c r="D1149" s="5" t="s">
        <v>2262</v>
      </c>
      <c r="E1149" s="123">
        <v>10.39</v>
      </c>
      <c r="F1149" s="123">
        <v>10.76</v>
      </c>
    </row>
    <row r="1150" spans="1:6" ht="51" x14ac:dyDescent="0.25">
      <c r="A1150" s="121" t="s">
        <v>1004</v>
      </c>
      <c r="B1150" s="122" t="s">
        <v>14612</v>
      </c>
      <c r="C1150" s="5" t="str">
        <f t="shared" si="17"/>
        <v>UN</v>
      </c>
      <c r="D1150" s="5" t="s">
        <v>2261</v>
      </c>
      <c r="E1150" s="123">
        <v>12.16</v>
      </c>
      <c r="F1150" s="123">
        <v>12.69</v>
      </c>
    </row>
    <row r="1151" spans="1:6" ht="51" x14ac:dyDescent="0.25">
      <c r="A1151" s="121" t="s">
        <v>1005</v>
      </c>
      <c r="B1151" s="122" t="s">
        <v>14613</v>
      </c>
      <c r="C1151" s="5" t="str">
        <f t="shared" si="17"/>
        <v>UN</v>
      </c>
      <c r="D1151" s="5" t="s">
        <v>2261</v>
      </c>
      <c r="E1151" s="123">
        <v>6</v>
      </c>
      <c r="F1151" s="123">
        <v>6.26</v>
      </c>
    </row>
    <row r="1152" spans="1:6" ht="51" x14ac:dyDescent="0.25">
      <c r="A1152" s="121" t="s">
        <v>1006</v>
      </c>
      <c r="B1152" s="122" t="s">
        <v>14614</v>
      </c>
      <c r="C1152" s="5" t="str">
        <f t="shared" si="17"/>
        <v>UN</v>
      </c>
      <c r="D1152" s="5" t="s">
        <v>2261</v>
      </c>
      <c r="E1152" s="123">
        <v>11.77</v>
      </c>
      <c r="F1152" s="123">
        <v>12.3</v>
      </c>
    </row>
    <row r="1153" spans="1:8" ht="51" x14ac:dyDescent="0.25">
      <c r="A1153" s="121" t="s">
        <v>1007</v>
      </c>
      <c r="B1153" s="122" t="s">
        <v>14615</v>
      </c>
      <c r="C1153" s="5" t="str">
        <f t="shared" si="17"/>
        <v>UN</v>
      </c>
      <c r="D1153" s="5" t="s">
        <v>2261</v>
      </c>
      <c r="E1153" s="123">
        <v>20.76</v>
      </c>
      <c r="F1153" s="123">
        <v>21.4</v>
      </c>
    </row>
    <row r="1154" spans="1:8" ht="38.25" x14ac:dyDescent="0.25">
      <c r="A1154" s="121" t="s">
        <v>1008</v>
      </c>
      <c r="B1154" s="122" t="s">
        <v>14616</v>
      </c>
      <c r="C1154" s="5" t="str">
        <f t="shared" si="17"/>
        <v>UN</v>
      </c>
      <c r="D1154" s="5" t="s">
        <v>2261</v>
      </c>
      <c r="E1154" s="123">
        <v>16.23</v>
      </c>
      <c r="F1154" s="123">
        <v>17.29</v>
      </c>
    </row>
    <row r="1155" spans="1:8" ht="51" x14ac:dyDescent="0.25">
      <c r="A1155" s="121" t="s">
        <v>1009</v>
      </c>
      <c r="B1155" s="122" t="s">
        <v>14617</v>
      </c>
      <c r="C1155" s="5" t="str">
        <f t="shared" si="17"/>
        <v>UN</v>
      </c>
      <c r="D1155" s="5" t="s">
        <v>2261</v>
      </c>
      <c r="E1155" s="123">
        <v>8.74</v>
      </c>
      <c r="F1155" s="123">
        <v>8.9600000000000009</v>
      </c>
    </row>
    <row r="1156" spans="1:8" x14ac:dyDescent="0.25">
      <c r="A1156" s="121" t="s">
        <v>1010</v>
      </c>
      <c r="B1156" s="122" t="s">
        <v>2038</v>
      </c>
      <c r="C1156" s="5" t="str">
        <f t="shared" si="17"/>
        <v>UN</v>
      </c>
      <c r="D1156" s="5" t="s">
        <v>2261</v>
      </c>
      <c r="E1156" s="123">
        <v>11.33</v>
      </c>
      <c r="F1156" s="123">
        <v>11.7</v>
      </c>
    </row>
    <row r="1157" spans="1:8" ht="38.25" x14ac:dyDescent="0.25">
      <c r="A1157" s="121" t="s">
        <v>23120</v>
      </c>
      <c r="B1157" s="122" t="s">
        <v>14618</v>
      </c>
      <c r="C1157" s="5" t="str">
        <f t="shared" ref="C1157:C1220" si="18">RIGHT(B1157,2)</f>
        <v>UN</v>
      </c>
      <c r="D1157" s="5" t="s">
        <v>2261</v>
      </c>
      <c r="E1157" s="123">
        <v>7.23</v>
      </c>
      <c r="F1157" s="123">
        <v>7.76</v>
      </c>
    </row>
    <row r="1158" spans="1:8" ht="51" x14ac:dyDescent="0.25">
      <c r="A1158" s="121" t="s">
        <v>1011</v>
      </c>
      <c r="B1158" s="122" t="s">
        <v>2039</v>
      </c>
      <c r="C1158" s="5" t="str">
        <f t="shared" si="18"/>
        <v>UN</v>
      </c>
      <c r="D1158" s="5" t="s">
        <v>2261</v>
      </c>
      <c r="E1158" s="123">
        <v>28.6</v>
      </c>
      <c r="F1158" s="123">
        <v>30.31</v>
      </c>
    </row>
    <row r="1159" spans="1:8" ht="51" x14ac:dyDescent="0.25">
      <c r="A1159" s="121" t="s">
        <v>1012</v>
      </c>
      <c r="B1159" s="122" t="s">
        <v>2040</v>
      </c>
      <c r="C1159" s="5" t="str">
        <f t="shared" si="18"/>
        <v>UN</v>
      </c>
      <c r="D1159" s="5" t="s">
        <v>2261</v>
      </c>
      <c r="E1159" s="123">
        <v>17.7</v>
      </c>
      <c r="F1159" s="123">
        <v>17.850000000000001</v>
      </c>
    </row>
    <row r="1160" spans="1:8" ht="51" x14ac:dyDescent="0.25">
      <c r="A1160" s="121" t="s">
        <v>1013</v>
      </c>
      <c r="B1160" s="122" t="s">
        <v>2041</v>
      </c>
      <c r="C1160" s="5" t="str">
        <f t="shared" si="18"/>
        <v>UN</v>
      </c>
      <c r="D1160" s="5" t="s">
        <v>2261</v>
      </c>
      <c r="E1160" s="123">
        <v>33.549999999999997</v>
      </c>
      <c r="F1160" s="123">
        <v>33.85</v>
      </c>
    </row>
    <row r="1161" spans="1:8" ht="51" x14ac:dyDescent="0.25">
      <c r="A1161" s="121" t="s">
        <v>1014</v>
      </c>
      <c r="B1161" s="122" t="s">
        <v>2042</v>
      </c>
      <c r="C1161" s="5" t="str">
        <f t="shared" si="18"/>
        <v>UN</v>
      </c>
      <c r="D1161" s="5" t="s">
        <v>2261</v>
      </c>
      <c r="E1161" s="123">
        <v>44.53</v>
      </c>
      <c r="F1161" s="123">
        <v>45.47</v>
      </c>
    </row>
    <row r="1162" spans="1:8" ht="90" x14ac:dyDescent="0.25">
      <c r="A1162" s="121" t="s">
        <v>1015</v>
      </c>
      <c r="B1162" s="122" t="s">
        <v>2043</v>
      </c>
      <c r="C1162" s="5" t="str">
        <f t="shared" si="18"/>
        <v>UN</v>
      </c>
      <c r="D1162" s="5" t="s">
        <v>2261</v>
      </c>
      <c r="E1162" s="123">
        <v>19.149999999999999</v>
      </c>
      <c r="F1162" s="123">
        <v>19.3</v>
      </c>
      <c r="H1162" s="104" t="s">
        <v>2290</v>
      </c>
    </row>
    <row r="1163" spans="1:8" ht="51" x14ac:dyDescent="0.25">
      <c r="A1163" s="121" t="s">
        <v>1016</v>
      </c>
      <c r="B1163" s="122" t="s">
        <v>2044</v>
      </c>
      <c r="C1163" s="5" t="str">
        <f t="shared" si="18"/>
        <v>UN</v>
      </c>
      <c r="D1163" s="5" t="s">
        <v>2261</v>
      </c>
      <c r="E1163" s="123">
        <v>51.56</v>
      </c>
      <c r="F1163" s="123">
        <v>51.86</v>
      </c>
    </row>
    <row r="1164" spans="1:8" ht="51" x14ac:dyDescent="0.25">
      <c r="A1164" s="121" t="s">
        <v>1017</v>
      </c>
      <c r="B1164" s="122" t="s">
        <v>2045</v>
      </c>
      <c r="C1164" s="5" t="str">
        <f t="shared" si="18"/>
        <v>UN</v>
      </c>
      <c r="D1164" s="5" t="s">
        <v>2261</v>
      </c>
      <c r="E1164" s="123">
        <v>79.16</v>
      </c>
      <c r="F1164" s="123">
        <v>80.099999999999994</v>
      </c>
    </row>
    <row r="1165" spans="1:8" ht="51" x14ac:dyDescent="0.25">
      <c r="A1165" s="121" t="s">
        <v>1018</v>
      </c>
      <c r="B1165" s="122" t="s">
        <v>2046</v>
      </c>
      <c r="C1165" s="5" t="str">
        <f t="shared" si="18"/>
        <v>UN</v>
      </c>
      <c r="D1165" s="5" t="s">
        <v>2261</v>
      </c>
      <c r="E1165" s="123">
        <v>8.23</v>
      </c>
      <c r="F1165" s="123">
        <v>8.3800000000000008</v>
      </c>
    </row>
    <row r="1166" spans="1:8" ht="51" x14ac:dyDescent="0.25">
      <c r="A1166" s="121" t="s">
        <v>1019</v>
      </c>
      <c r="B1166" s="122" t="s">
        <v>2047</v>
      </c>
      <c r="C1166" s="5" t="str">
        <f t="shared" si="18"/>
        <v>UN</v>
      </c>
      <c r="D1166" s="5" t="s">
        <v>2261</v>
      </c>
      <c r="E1166" s="123">
        <v>16.86</v>
      </c>
      <c r="F1166" s="123">
        <v>17.16</v>
      </c>
    </row>
    <row r="1167" spans="1:8" ht="51" x14ac:dyDescent="0.25">
      <c r="A1167" s="121" t="s">
        <v>1020</v>
      </c>
      <c r="B1167" s="122" t="s">
        <v>2048</v>
      </c>
      <c r="C1167" s="5" t="str">
        <f t="shared" si="18"/>
        <v>UN</v>
      </c>
      <c r="D1167" s="5" t="s">
        <v>2261</v>
      </c>
      <c r="E1167" s="123">
        <v>24.93</v>
      </c>
      <c r="F1167" s="123">
        <v>25.87</v>
      </c>
    </row>
    <row r="1168" spans="1:8" ht="51" x14ac:dyDescent="0.25">
      <c r="A1168" s="121" t="s">
        <v>1021</v>
      </c>
      <c r="B1168" s="122" t="s">
        <v>2049</v>
      </c>
      <c r="C1168" s="5" t="str">
        <f t="shared" si="18"/>
        <v>UN</v>
      </c>
      <c r="D1168" s="5" t="s">
        <v>2261</v>
      </c>
      <c r="E1168" s="123">
        <v>7.34</v>
      </c>
      <c r="F1168" s="123">
        <v>7.49</v>
      </c>
    </row>
    <row r="1169" spans="1:6" ht="51" x14ac:dyDescent="0.25">
      <c r="A1169" s="121" t="s">
        <v>1022</v>
      </c>
      <c r="B1169" s="122" t="s">
        <v>2050</v>
      </c>
      <c r="C1169" s="5" t="str">
        <f t="shared" si="18"/>
        <v>UN</v>
      </c>
      <c r="D1169" s="5" t="s">
        <v>2261</v>
      </c>
      <c r="E1169" s="123">
        <v>15.61</v>
      </c>
      <c r="F1169" s="123">
        <v>15.91</v>
      </c>
    </row>
    <row r="1170" spans="1:6" ht="51" x14ac:dyDescent="0.25">
      <c r="A1170" s="121" t="s">
        <v>1023</v>
      </c>
      <c r="B1170" s="122" t="s">
        <v>2051</v>
      </c>
      <c r="C1170" s="5" t="str">
        <f t="shared" si="18"/>
        <v>UN</v>
      </c>
      <c r="D1170" s="5" t="s">
        <v>2261</v>
      </c>
      <c r="E1170" s="123">
        <v>25.01</v>
      </c>
      <c r="F1170" s="123">
        <v>25.95</v>
      </c>
    </row>
    <row r="1171" spans="1:6" ht="51" x14ac:dyDescent="0.25">
      <c r="A1171" s="121" t="s">
        <v>1024</v>
      </c>
      <c r="B1171" s="122" t="s">
        <v>2052</v>
      </c>
      <c r="C1171" s="5" t="str">
        <f t="shared" si="18"/>
        <v>UN</v>
      </c>
      <c r="D1171" s="5" t="s">
        <v>2261</v>
      </c>
      <c r="E1171" s="123">
        <v>7.52</v>
      </c>
      <c r="F1171" s="123">
        <v>7.64</v>
      </c>
    </row>
    <row r="1172" spans="1:6" ht="51" x14ac:dyDescent="0.25">
      <c r="A1172" s="121" t="s">
        <v>1025</v>
      </c>
      <c r="B1172" s="122" t="s">
        <v>2053</v>
      </c>
      <c r="C1172" s="5" t="str">
        <f t="shared" si="18"/>
        <v>UN</v>
      </c>
      <c r="D1172" s="5" t="s">
        <v>2261</v>
      </c>
      <c r="E1172" s="123">
        <v>13.38</v>
      </c>
      <c r="F1172" s="123">
        <v>13.62</v>
      </c>
    </row>
    <row r="1173" spans="1:6" ht="51" x14ac:dyDescent="0.25">
      <c r="A1173" s="121" t="s">
        <v>1026</v>
      </c>
      <c r="B1173" s="122" t="s">
        <v>2054</v>
      </c>
      <c r="C1173" s="5" t="str">
        <f t="shared" si="18"/>
        <v>UN</v>
      </c>
      <c r="D1173" s="5" t="s">
        <v>2261</v>
      </c>
      <c r="E1173" s="123">
        <v>19.420000000000002</v>
      </c>
      <c r="F1173" s="123">
        <v>20.059999999999999</v>
      </c>
    </row>
    <row r="1174" spans="1:6" ht="51" x14ac:dyDescent="0.25">
      <c r="A1174" s="121" t="s">
        <v>1027</v>
      </c>
      <c r="B1174" s="122" t="s">
        <v>2055</v>
      </c>
      <c r="C1174" s="5" t="str">
        <f t="shared" si="18"/>
        <v>UN</v>
      </c>
      <c r="D1174" s="5" t="s">
        <v>2261</v>
      </c>
      <c r="E1174" s="123">
        <v>19.440000000000001</v>
      </c>
      <c r="F1174" s="123">
        <v>19.68</v>
      </c>
    </row>
    <row r="1175" spans="1:6" ht="51" x14ac:dyDescent="0.25">
      <c r="A1175" s="121" t="s">
        <v>1028</v>
      </c>
      <c r="B1175" s="122" t="s">
        <v>2056</v>
      </c>
      <c r="C1175" s="5" t="str">
        <f t="shared" si="18"/>
        <v>UN</v>
      </c>
      <c r="D1175" s="5" t="s">
        <v>2261</v>
      </c>
      <c r="E1175" s="123">
        <v>34.49</v>
      </c>
      <c r="F1175" s="123">
        <v>34.909999999999997</v>
      </c>
    </row>
    <row r="1176" spans="1:6" ht="51" x14ac:dyDescent="0.25">
      <c r="A1176" s="121" t="s">
        <v>1029</v>
      </c>
      <c r="B1176" s="122" t="s">
        <v>2057</v>
      </c>
      <c r="C1176" s="5" t="str">
        <f t="shared" si="18"/>
        <v>UN</v>
      </c>
      <c r="D1176" s="5" t="s">
        <v>2261</v>
      </c>
      <c r="E1176" s="123">
        <v>51.27</v>
      </c>
      <c r="F1176" s="123">
        <v>52.52</v>
      </c>
    </row>
    <row r="1177" spans="1:6" ht="51" x14ac:dyDescent="0.25">
      <c r="A1177" s="121" t="s">
        <v>1030</v>
      </c>
      <c r="B1177" s="122" t="s">
        <v>2058</v>
      </c>
      <c r="C1177" s="5" t="str">
        <f t="shared" si="18"/>
        <v>UN</v>
      </c>
      <c r="D1177" s="5" t="s">
        <v>2261</v>
      </c>
      <c r="E1177" s="123">
        <v>30.55</v>
      </c>
      <c r="F1177" s="123">
        <v>30.97</v>
      </c>
    </row>
    <row r="1178" spans="1:6" x14ac:dyDescent="0.25">
      <c r="A1178" s="121" t="s">
        <v>1031</v>
      </c>
      <c r="B1178" s="122" t="s">
        <v>2059</v>
      </c>
      <c r="C1178" s="5" t="str">
        <f t="shared" si="18"/>
        <v>UN</v>
      </c>
      <c r="D1178" s="5" t="s">
        <v>2261</v>
      </c>
      <c r="E1178" s="123">
        <v>37.72</v>
      </c>
      <c r="F1178" s="123">
        <v>38.32</v>
      </c>
    </row>
    <row r="1179" spans="1:6" x14ac:dyDescent="0.25">
      <c r="A1179" s="121" t="s">
        <v>1032</v>
      </c>
      <c r="B1179" s="122" t="s">
        <v>2060</v>
      </c>
      <c r="C1179" s="5" t="str">
        <f t="shared" si="18"/>
        <v>UN</v>
      </c>
      <c r="D1179" s="5" t="s">
        <v>2261</v>
      </c>
      <c r="E1179" s="123">
        <v>47.94</v>
      </c>
      <c r="F1179" s="123">
        <v>48.54</v>
      </c>
    </row>
    <row r="1180" spans="1:6" ht="51" x14ac:dyDescent="0.25">
      <c r="A1180" s="121" t="s">
        <v>1033</v>
      </c>
      <c r="B1180" s="122" t="s">
        <v>2061</v>
      </c>
      <c r="C1180" s="5" t="str">
        <f t="shared" si="18"/>
        <v>UN</v>
      </c>
      <c r="D1180" s="5" t="s">
        <v>2261</v>
      </c>
      <c r="E1180" s="123">
        <v>16.940000000000001</v>
      </c>
      <c r="F1180" s="123">
        <v>17.18</v>
      </c>
    </row>
    <row r="1181" spans="1:6" ht="51" x14ac:dyDescent="0.25">
      <c r="A1181" s="121" t="s">
        <v>1034</v>
      </c>
      <c r="B1181" s="122" t="s">
        <v>2062</v>
      </c>
      <c r="C1181" s="5" t="str">
        <f t="shared" si="18"/>
        <v>UN</v>
      </c>
      <c r="D1181" s="5" t="s">
        <v>2261</v>
      </c>
      <c r="E1181" s="123">
        <v>31.05</v>
      </c>
      <c r="F1181" s="123">
        <v>31.47</v>
      </c>
    </row>
    <row r="1182" spans="1:6" ht="51" x14ac:dyDescent="0.25">
      <c r="A1182" s="121" t="s">
        <v>1035</v>
      </c>
      <c r="B1182" s="122" t="s">
        <v>2063</v>
      </c>
      <c r="C1182" s="5" t="str">
        <f t="shared" si="18"/>
        <v>UN</v>
      </c>
      <c r="D1182" s="5" t="s">
        <v>2261</v>
      </c>
      <c r="E1182" s="123">
        <v>43.2</v>
      </c>
      <c r="F1182" s="123">
        <v>44.45</v>
      </c>
    </row>
    <row r="1183" spans="1:6" ht="25.5" x14ac:dyDescent="0.25">
      <c r="A1183" s="121" t="s">
        <v>1036</v>
      </c>
      <c r="B1183" s="122" t="s">
        <v>2064</v>
      </c>
      <c r="C1183" s="5" t="str">
        <f t="shared" si="18"/>
        <v>UN</v>
      </c>
      <c r="D1183" s="5" t="s">
        <v>2261</v>
      </c>
      <c r="E1183" s="123">
        <v>29.91</v>
      </c>
      <c r="F1183" s="123">
        <v>30.34</v>
      </c>
    </row>
    <row r="1184" spans="1:6" ht="25.5" x14ac:dyDescent="0.25">
      <c r="A1184" s="121" t="s">
        <v>1037</v>
      </c>
      <c r="B1184" s="122" t="s">
        <v>2065</v>
      </c>
      <c r="C1184" s="5" t="str">
        <f t="shared" si="18"/>
        <v>UN</v>
      </c>
      <c r="D1184" s="5" t="s">
        <v>2261</v>
      </c>
      <c r="E1184" s="123">
        <v>41.05</v>
      </c>
      <c r="F1184" s="123">
        <v>42.34</v>
      </c>
    </row>
    <row r="1185" spans="1:6" ht="25.5" x14ac:dyDescent="0.25">
      <c r="A1185" s="121" t="s">
        <v>1038</v>
      </c>
      <c r="B1185" s="122" t="s">
        <v>2066</v>
      </c>
      <c r="C1185" s="5" t="str">
        <f t="shared" si="18"/>
        <v>UN</v>
      </c>
      <c r="D1185" s="5" t="s">
        <v>2261</v>
      </c>
      <c r="E1185" s="123">
        <v>42.93</v>
      </c>
      <c r="F1185" s="123">
        <v>44.22</v>
      </c>
    </row>
    <row r="1186" spans="1:6" ht="38.25" x14ac:dyDescent="0.25">
      <c r="A1186" s="121" t="s">
        <v>1039</v>
      </c>
      <c r="B1186" s="122" t="s">
        <v>14619</v>
      </c>
      <c r="C1186" s="5" t="str">
        <f t="shared" si="18"/>
        <v>/M</v>
      </c>
      <c r="D1186" s="5" t="s">
        <v>2261</v>
      </c>
      <c r="E1186" s="123">
        <v>18.489999999999998</v>
      </c>
      <c r="F1186" s="123">
        <v>19.63</v>
      </c>
    </row>
    <row r="1187" spans="1:6" ht="38.25" x14ac:dyDescent="0.25">
      <c r="A1187" s="121" t="s">
        <v>1040</v>
      </c>
      <c r="B1187" s="122" t="s">
        <v>14620</v>
      </c>
      <c r="C1187" s="5" t="str">
        <f t="shared" si="18"/>
        <v>/M</v>
      </c>
      <c r="D1187" s="5" t="s">
        <v>2261</v>
      </c>
      <c r="E1187" s="123">
        <v>28.69</v>
      </c>
      <c r="F1187" s="123">
        <v>30.13</v>
      </c>
    </row>
    <row r="1188" spans="1:6" ht="38.25" x14ac:dyDescent="0.25">
      <c r="A1188" s="121" t="s">
        <v>1041</v>
      </c>
      <c r="B1188" s="122" t="s">
        <v>14621</v>
      </c>
      <c r="C1188" s="5" t="str">
        <f t="shared" si="18"/>
        <v>/M</v>
      </c>
      <c r="D1188" s="5" t="s">
        <v>2261</v>
      </c>
      <c r="E1188" s="123">
        <v>43.5</v>
      </c>
      <c r="F1188" s="123">
        <v>45.61</v>
      </c>
    </row>
    <row r="1189" spans="1:6" ht="38.25" x14ac:dyDescent="0.25">
      <c r="A1189" s="121" t="s">
        <v>1042</v>
      </c>
      <c r="B1189" s="122" t="s">
        <v>14622</v>
      </c>
      <c r="C1189" s="5" t="str">
        <f t="shared" si="18"/>
        <v>/M</v>
      </c>
      <c r="D1189" s="5" t="s">
        <v>2261</v>
      </c>
      <c r="E1189" s="123">
        <v>54.57</v>
      </c>
      <c r="F1189" s="123">
        <v>57.37</v>
      </c>
    </row>
    <row r="1190" spans="1:6" ht="38.25" x14ac:dyDescent="0.25">
      <c r="A1190" s="121" t="s">
        <v>1043</v>
      </c>
      <c r="B1190" s="122" t="s">
        <v>2067</v>
      </c>
      <c r="C1190" s="5" t="str">
        <f t="shared" si="18"/>
        <v>/M</v>
      </c>
      <c r="D1190" s="5" t="s">
        <v>2262</v>
      </c>
      <c r="E1190" s="123">
        <v>72.150000000000006</v>
      </c>
      <c r="F1190" s="123">
        <v>73.55</v>
      </c>
    </row>
    <row r="1191" spans="1:6" ht="51" x14ac:dyDescent="0.25">
      <c r="A1191" s="121" t="s">
        <v>1044</v>
      </c>
      <c r="B1191" s="122" t="s">
        <v>2068</v>
      </c>
      <c r="C1191" s="5" t="str">
        <f t="shared" si="18"/>
        <v>UN</v>
      </c>
      <c r="D1191" s="5" t="s">
        <v>2262</v>
      </c>
      <c r="E1191" s="123">
        <v>39.299999999999997</v>
      </c>
      <c r="F1191" s="123">
        <v>40.24</v>
      </c>
    </row>
    <row r="1192" spans="1:6" ht="25.5" x14ac:dyDescent="0.25">
      <c r="A1192" s="121" t="s">
        <v>1045</v>
      </c>
      <c r="B1192" s="122" t="s">
        <v>2069</v>
      </c>
      <c r="C1192" s="5" t="str">
        <f t="shared" si="18"/>
        <v>UN</v>
      </c>
      <c r="D1192" s="5" t="s">
        <v>2262</v>
      </c>
      <c r="E1192" s="123">
        <v>76.13</v>
      </c>
      <c r="F1192" s="123">
        <v>77.569999999999993</v>
      </c>
    </row>
    <row r="1193" spans="1:6" ht="51" x14ac:dyDescent="0.25">
      <c r="A1193" s="121" t="s">
        <v>1046</v>
      </c>
      <c r="B1193" s="122" t="s">
        <v>2070</v>
      </c>
      <c r="C1193" s="5" t="str">
        <f t="shared" si="18"/>
        <v>UN</v>
      </c>
      <c r="D1193" s="5" t="s">
        <v>2262</v>
      </c>
      <c r="E1193" s="123">
        <v>92.69</v>
      </c>
      <c r="F1193" s="123">
        <v>94.13</v>
      </c>
    </row>
    <row r="1194" spans="1:6" ht="38.25" x14ac:dyDescent="0.25">
      <c r="A1194" s="121" t="s">
        <v>1047</v>
      </c>
      <c r="B1194" s="122" t="s">
        <v>14623</v>
      </c>
      <c r="C1194" s="5" t="str">
        <f t="shared" si="18"/>
        <v>UN</v>
      </c>
      <c r="D1194" s="5" t="s">
        <v>2262</v>
      </c>
      <c r="E1194" s="123">
        <v>127.01</v>
      </c>
      <c r="F1194" s="123">
        <v>128.44999999999999</v>
      </c>
    </row>
    <row r="1195" spans="1:6" ht="25.5" x14ac:dyDescent="0.25">
      <c r="A1195" s="121" t="s">
        <v>1048</v>
      </c>
      <c r="B1195" s="122" t="s">
        <v>2071</v>
      </c>
      <c r="C1195" s="5" t="str">
        <f t="shared" si="18"/>
        <v>UN</v>
      </c>
      <c r="D1195" s="5" t="s">
        <v>2261</v>
      </c>
      <c r="E1195" s="123">
        <v>13.53</v>
      </c>
      <c r="F1195" s="123">
        <v>13.9</v>
      </c>
    </row>
    <row r="1196" spans="1:6" x14ac:dyDescent="0.25">
      <c r="A1196" s="121" t="s">
        <v>1049</v>
      </c>
      <c r="B1196" s="122" t="s">
        <v>2072</v>
      </c>
      <c r="C1196" s="5" t="str">
        <f t="shared" si="18"/>
        <v>UN</v>
      </c>
      <c r="D1196" s="5" t="s">
        <v>2261</v>
      </c>
      <c r="E1196" s="123">
        <v>17.739999999999998</v>
      </c>
      <c r="F1196" s="123">
        <v>18.11</v>
      </c>
    </row>
    <row r="1197" spans="1:6" ht="25.5" x14ac:dyDescent="0.25">
      <c r="A1197" s="121" t="s">
        <v>1050</v>
      </c>
      <c r="B1197" s="122" t="s">
        <v>2073</v>
      </c>
      <c r="C1197" s="5" t="str">
        <f t="shared" si="18"/>
        <v>UN</v>
      </c>
      <c r="D1197" s="5" t="s">
        <v>2261</v>
      </c>
      <c r="E1197" s="123">
        <v>27.53</v>
      </c>
      <c r="F1197" s="123">
        <v>27.84</v>
      </c>
    </row>
    <row r="1198" spans="1:6" x14ac:dyDescent="0.25">
      <c r="A1198" s="121" t="s">
        <v>1051</v>
      </c>
      <c r="B1198" s="122" t="s">
        <v>2074</v>
      </c>
      <c r="C1198" s="5" t="str">
        <f t="shared" si="18"/>
        <v>UN</v>
      </c>
      <c r="D1198" s="5" t="s">
        <v>2261</v>
      </c>
      <c r="E1198" s="123">
        <v>31.37</v>
      </c>
      <c r="F1198" s="123">
        <v>31.68</v>
      </c>
    </row>
    <row r="1199" spans="1:6" x14ac:dyDescent="0.25">
      <c r="A1199" s="121" t="s">
        <v>1052</v>
      </c>
      <c r="B1199" s="122" t="s">
        <v>2075</v>
      </c>
      <c r="C1199" s="5" t="str">
        <f t="shared" si="18"/>
        <v>UN</v>
      </c>
      <c r="D1199" s="5" t="s">
        <v>2261</v>
      </c>
      <c r="E1199" s="123">
        <v>35.74</v>
      </c>
      <c r="F1199" s="123">
        <v>36.049999999999997</v>
      </c>
    </row>
    <row r="1200" spans="1:6" ht="25.5" x14ac:dyDescent="0.25">
      <c r="A1200" s="121" t="s">
        <v>1053</v>
      </c>
      <c r="B1200" s="122" t="s">
        <v>14624</v>
      </c>
      <c r="C1200" s="5" t="str">
        <f t="shared" si="18"/>
        <v>UN</v>
      </c>
      <c r="D1200" s="5" t="s">
        <v>2261</v>
      </c>
      <c r="E1200" s="123">
        <v>28</v>
      </c>
      <c r="F1200" s="123">
        <v>29.51</v>
      </c>
    </row>
    <row r="1201" spans="1:8" ht="51" x14ac:dyDescent="0.25">
      <c r="A1201" s="121" t="s">
        <v>1054</v>
      </c>
      <c r="B1201" s="122" t="s">
        <v>14625</v>
      </c>
      <c r="C1201" s="5" t="str">
        <f t="shared" si="18"/>
        <v>UN</v>
      </c>
      <c r="D1201" s="5" t="s">
        <v>2261</v>
      </c>
      <c r="E1201" s="123">
        <v>175.75</v>
      </c>
      <c r="F1201" s="123">
        <v>185.98</v>
      </c>
    </row>
    <row r="1202" spans="1:8" ht="51" x14ac:dyDescent="0.25">
      <c r="A1202" s="121" t="s">
        <v>1055</v>
      </c>
      <c r="B1202" s="122" t="s">
        <v>14626</v>
      </c>
      <c r="C1202" s="5" t="str">
        <f t="shared" si="18"/>
        <v>UN</v>
      </c>
      <c r="D1202" s="5" t="s">
        <v>2261</v>
      </c>
      <c r="E1202" s="123">
        <v>279.77999999999997</v>
      </c>
      <c r="F1202" s="123">
        <v>296</v>
      </c>
      <c r="H1202" s="104" t="s">
        <v>2291</v>
      </c>
    </row>
    <row r="1203" spans="1:8" ht="51" x14ac:dyDescent="0.25">
      <c r="A1203" s="121" t="s">
        <v>1056</v>
      </c>
      <c r="B1203" s="122" t="s">
        <v>14627</v>
      </c>
      <c r="C1203" s="5" t="str">
        <f t="shared" si="18"/>
        <v>UN</v>
      </c>
      <c r="D1203" s="5" t="s">
        <v>2261</v>
      </c>
      <c r="E1203" s="123">
        <v>557.54999999999995</v>
      </c>
      <c r="F1203" s="123">
        <v>588.86</v>
      </c>
    </row>
    <row r="1204" spans="1:8" ht="51" x14ac:dyDescent="0.25">
      <c r="A1204" s="121" t="s">
        <v>1057</v>
      </c>
      <c r="B1204" s="122" t="s">
        <v>14628</v>
      </c>
      <c r="C1204" s="5" t="str">
        <f t="shared" si="18"/>
        <v>UN</v>
      </c>
      <c r="D1204" s="5" t="s">
        <v>2261</v>
      </c>
      <c r="E1204" s="123">
        <v>765.45</v>
      </c>
      <c r="F1204" s="123">
        <v>808.46</v>
      </c>
    </row>
    <row r="1205" spans="1:8" ht="51" x14ac:dyDescent="0.25">
      <c r="A1205" s="121" t="s">
        <v>14629</v>
      </c>
      <c r="B1205" s="122" t="s">
        <v>14630</v>
      </c>
      <c r="C1205" s="5" t="str">
        <f t="shared" si="18"/>
        <v>UN</v>
      </c>
      <c r="D1205" s="5" t="s">
        <v>2261</v>
      </c>
      <c r="E1205" s="123">
        <v>915.88</v>
      </c>
      <c r="F1205" s="123">
        <v>963.63</v>
      </c>
    </row>
    <row r="1206" spans="1:8" x14ac:dyDescent="0.25">
      <c r="A1206" s="121" t="s">
        <v>1058</v>
      </c>
      <c r="B1206" s="122" t="s">
        <v>2076</v>
      </c>
      <c r="C1206" s="5" t="str">
        <f t="shared" si="18"/>
        <v>UN</v>
      </c>
      <c r="D1206" s="5" t="s">
        <v>2261</v>
      </c>
      <c r="E1206" s="123">
        <v>1501.06</v>
      </c>
      <c r="F1206" s="123">
        <v>1570.39</v>
      </c>
    </row>
    <row r="1207" spans="1:8" ht="51" x14ac:dyDescent="0.25">
      <c r="A1207" s="121" t="s">
        <v>1059</v>
      </c>
      <c r="B1207" s="122" t="s">
        <v>14631</v>
      </c>
      <c r="C1207" s="5" t="str">
        <f t="shared" si="18"/>
        <v>UN</v>
      </c>
      <c r="D1207" s="5" t="s">
        <v>2261</v>
      </c>
      <c r="E1207" s="123">
        <v>649.97</v>
      </c>
      <c r="F1207" s="123">
        <v>687.41</v>
      </c>
    </row>
    <row r="1208" spans="1:8" ht="25.5" x14ac:dyDescent="0.25">
      <c r="A1208" s="121" t="s">
        <v>1060</v>
      </c>
      <c r="B1208" s="122" t="s">
        <v>2077</v>
      </c>
      <c r="C1208" s="5" t="str">
        <f t="shared" si="18"/>
        <v>UN</v>
      </c>
      <c r="D1208" s="5" t="s">
        <v>2261</v>
      </c>
      <c r="E1208" s="123">
        <v>2504.59</v>
      </c>
      <c r="F1208" s="123">
        <v>2630.66</v>
      </c>
    </row>
    <row r="1209" spans="1:8" ht="25.5" x14ac:dyDescent="0.25">
      <c r="A1209" s="121" t="s">
        <v>1061</v>
      </c>
      <c r="B1209" s="122" t="s">
        <v>2078</v>
      </c>
      <c r="C1209" s="5" t="str">
        <f t="shared" si="18"/>
        <v>UN</v>
      </c>
      <c r="D1209" s="5" t="s">
        <v>2261</v>
      </c>
      <c r="E1209" s="123">
        <v>3811.14</v>
      </c>
      <c r="F1209" s="123">
        <v>4010.79</v>
      </c>
    </row>
    <row r="1210" spans="1:8" x14ac:dyDescent="0.25">
      <c r="A1210" s="121" t="s">
        <v>1062</v>
      </c>
      <c r="B1210" s="122" t="s">
        <v>2079</v>
      </c>
      <c r="C1210" s="5" t="str">
        <f t="shared" si="18"/>
        <v>UN</v>
      </c>
      <c r="D1210" s="5" t="s">
        <v>2261</v>
      </c>
      <c r="E1210" s="123">
        <v>10398.719999999999</v>
      </c>
      <c r="F1210" s="123">
        <v>11006.22</v>
      </c>
    </row>
    <row r="1211" spans="1:8" x14ac:dyDescent="0.25">
      <c r="A1211" s="121" t="s">
        <v>1063</v>
      </c>
      <c r="B1211" s="122" t="s">
        <v>2080</v>
      </c>
      <c r="C1211" s="5" t="str">
        <f t="shared" si="18"/>
        <v>UN</v>
      </c>
      <c r="D1211" s="5" t="s">
        <v>2261</v>
      </c>
      <c r="E1211" s="123">
        <v>16926.54</v>
      </c>
      <c r="F1211" s="123">
        <v>17899.939999999999</v>
      </c>
    </row>
    <row r="1212" spans="1:8" x14ac:dyDescent="0.25">
      <c r="A1212" s="121" t="s">
        <v>1064</v>
      </c>
      <c r="B1212" s="122" t="s">
        <v>2081</v>
      </c>
      <c r="C1212" s="5" t="str">
        <f t="shared" si="18"/>
        <v>UN</v>
      </c>
      <c r="D1212" s="5" t="s">
        <v>2261</v>
      </c>
      <c r="E1212" s="123">
        <v>24263.18</v>
      </c>
      <c r="F1212" s="123">
        <v>25776.82</v>
      </c>
    </row>
    <row r="1213" spans="1:8" ht="25.5" x14ac:dyDescent="0.25">
      <c r="A1213" s="121" t="s">
        <v>1065</v>
      </c>
      <c r="B1213" s="122" t="s">
        <v>2082</v>
      </c>
      <c r="C1213" s="5" t="str">
        <f t="shared" si="18"/>
        <v>UN</v>
      </c>
      <c r="D1213" s="5" t="s">
        <v>2261</v>
      </c>
      <c r="E1213" s="123">
        <v>857.57</v>
      </c>
      <c r="F1213" s="123">
        <v>903.14</v>
      </c>
    </row>
    <row r="1214" spans="1:8" ht="25.5" x14ac:dyDescent="0.25">
      <c r="A1214" s="121" t="s">
        <v>1066</v>
      </c>
      <c r="B1214" s="122" t="s">
        <v>2083</v>
      </c>
      <c r="C1214" s="5" t="str">
        <f t="shared" si="18"/>
        <v>/M</v>
      </c>
      <c r="D1214" s="5" t="s">
        <v>2261</v>
      </c>
      <c r="E1214" s="123">
        <v>841.7</v>
      </c>
      <c r="F1214" s="123">
        <v>899.14</v>
      </c>
    </row>
    <row r="1215" spans="1:8" x14ac:dyDescent="0.25">
      <c r="A1215" s="121" t="s">
        <v>1067</v>
      </c>
      <c r="B1215" s="122" t="s">
        <v>2084</v>
      </c>
      <c r="C1215" s="5" t="str">
        <f t="shared" si="18"/>
        <v>/M</v>
      </c>
      <c r="D1215" s="5" t="s">
        <v>2261</v>
      </c>
      <c r="E1215" s="123">
        <v>1259.8900000000001</v>
      </c>
      <c r="F1215" s="123">
        <v>1350.65</v>
      </c>
    </row>
    <row r="1216" spans="1:8" x14ac:dyDescent="0.25">
      <c r="A1216" s="121" t="s">
        <v>1068</v>
      </c>
      <c r="B1216" s="122" t="s">
        <v>2085</v>
      </c>
      <c r="C1216" s="5" t="str">
        <f t="shared" si="18"/>
        <v>UN</v>
      </c>
      <c r="D1216" s="5" t="s">
        <v>2261</v>
      </c>
      <c r="E1216" s="123">
        <v>14739.99</v>
      </c>
      <c r="F1216" s="123">
        <v>15572.79</v>
      </c>
    </row>
    <row r="1217" spans="1:6" ht="25.5" x14ac:dyDescent="0.25">
      <c r="A1217" s="121" t="s">
        <v>1069</v>
      </c>
      <c r="B1217" s="122" t="s">
        <v>2086</v>
      </c>
      <c r="C1217" s="5" t="str">
        <f t="shared" si="18"/>
        <v>/M</v>
      </c>
      <c r="D1217" s="5" t="s">
        <v>2261</v>
      </c>
      <c r="E1217" s="123">
        <v>132</v>
      </c>
      <c r="F1217" s="123">
        <v>137.16999999999999</v>
      </c>
    </row>
    <row r="1218" spans="1:6" ht="51" x14ac:dyDescent="0.25">
      <c r="A1218" s="121" t="s">
        <v>1070</v>
      </c>
      <c r="B1218" s="122" t="s">
        <v>2087</v>
      </c>
      <c r="C1218" s="5" t="str">
        <f t="shared" si="18"/>
        <v>UN</v>
      </c>
      <c r="D1218" s="5" t="s">
        <v>2262</v>
      </c>
      <c r="E1218" s="123">
        <v>1346.93</v>
      </c>
      <c r="F1218" s="123">
        <v>1363.23</v>
      </c>
    </row>
    <row r="1219" spans="1:6" ht="51" x14ac:dyDescent="0.25">
      <c r="A1219" s="121" t="s">
        <v>1071</v>
      </c>
      <c r="B1219" s="122" t="s">
        <v>2088</v>
      </c>
      <c r="C1219" s="5" t="str">
        <f t="shared" si="18"/>
        <v>UN</v>
      </c>
      <c r="D1219" s="5" t="s">
        <v>2262</v>
      </c>
      <c r="E1219" s="123">
        <v>1534.69</v>
      </c>
      <c r="F1219" s="123">
        <v>1554.62</v>
      </c>
    </row>
    <row r="1220" spans="1:6" ht="51" x14ac:dyDescent="0.25">
      <c r="A1220" s="121" t="s">
        <v>1072</v>
      </c>
      <c r="B1220" s="122" t="s">
        <v>2089</v>
      </c>
      <c r="C1220" s="5" t="str">
        <f t="shared" si="18"/>
        <v>UN</v>
      </c>
      <c r="D1220" s="5" t="s">
        <v>2261</v>
      </c>
      <c r="E1220" s="123">
        <v>2550.62</v>
      </c>
      <c r="F1220" s="123">
        <v>2609.56</v>
      </c>
    </row>
    <row r="1221" spans="1:6" ht="51" x14ac:dyDescent="0.25">
      <c r="A1221" s="121" t="s">
        <v>1073</v>
      </c>
      <c r="B1221" s="122" t="s">
        <v>2090</v>
      </c>
      <c r="C1221" s="5" t="str">
        <f t="shared" ref="C1221:C1284" si="19">RIGHT(B1221,2)</f>
        <v>UN</v>
      </c>
      <c r="D1221" s="5" t="s">
        <v>2262</v>
      </c>
      <c r="E1221" s="123">
        <v>2833.24</v>
      </c>
      <c r="F1221" s="123">
        <v>2900.87</v>
      </c>
    </row>
    <row r="1222" spans="1:6" ht="51" x14ac:dyDescent="0.25">
      <c r="A1222" s="121" t="s">
        <v>1074</v>
      </c>
      <c r="B1222" s="122" t="s">
        <v>2091</v>
      </c>
      <c r="C1222" s="5" t="str">
        <f t="shared" si="19"/>
        <v>UN</v>
      </c>
      <c r="D1222" s="5" t="s">
        <v>2261</v>
      </c>
      <c r="E1222" s="123">
        <v>3115.87</v>
      </c>
      <c r="F1222" s="123">
        <v>3192.2</v>
      </c>
    </row>
    <row r="1223" spans="1:6" ht="51" x14ac:dyDescent="0.25">
      <c r="A1223" s="121" t="s">
        <v>1075</v>
      </c>
      <c r="B1223" s="122" t="s">
        <v>2092</v>
      </c>
      <c r="C1223" s="5" t="str">
        <f t="shared" si="19"/>
        <v>UN</v>
      </c>
      <c r="D1223" s="5" t="s">
        <v>2261</v>
      </c>
      <c r="E1223" s="123">
        <v>3370.01</v>
      </c>
      <c r="F1223" s="123">
        <v>3432.38</v>
      </c>
    </row>
    <row r="1224" spans="1:6" ht="51" x14ac:dyDescent="0.25">
      <c r="A1224" s="121" t="s">
        <v>1076</v>
      </c>
      <c r="B1224" s="122" t="s">
        <v>2093</v>
      </c>
      <c r="C1224" s="5" t="str">
        <f t="shared" si="19"/>
        <v>UN</v>
      </c>
      <c r="D1224" s="5" t="s">
        <v>2261</v>
      </c>
      <c r="E1224" s="123">
        <v>3694.54</v>
      </c>
      <c r="F1224" s="123">
        <v>3763.15</v>
      </c>
    </row>
    <row r="1225" spans="1:6" ht="51" x14ac:dyDescent="0.25">
      <c r="A1225" s="121" t="s">
        <v>1077</v>
      </c>
      <c r="B1225" s="122" t="s">
        <v>2094</v>
      </c>
      <c r="C1225" s="5" t="str">
        <f t="shared" si="19"/>
        <v>UN</v>
      </c>
      <c r="D1225" s="5" t="s">
        <v>2261</v>
      </c>
      <c r="E1225" s="123">
        <v>4030.06</v>
      </c>
      <c r="F1225" s="123">
        <v>4105.07</v>
      </c>
    </row>
    <row r="1226" spans="1:6" x14ac:dyDescent="0.25">
      <c r="A1226" s="119"/>
      <c r="B1226" s="120"/>
      <c r="C1226" s="5" t="str">
        <f t="shared" si="19"/>
        <v/>
      </c>
      <c r="D1226" s="5" t="s">
        <v>2261</v>
      </c>
      <c r="E1226" s="130"/>
      <c r="F1226" s="130"/>
    </row>
    <row r="1227" spans="1:6" x14ac:dyDescent="0.25">
      <c r="A1227" s="119"/>
      <c r="B1227" s="120" t="s">
        <v>14632</v>
      </c>
      <c r="C1227" s="5" t="str">
        <f t="shared" si="19"/>
        <v>IS</v>
      </c>
      <c r="D1227" s="5" t="s">
        <v>2261</v>
      </c>
      <c r="E1227" s="130"/>
      <c r="F1227" s="130"/>
    </row>
    <row r="1228" spans="1:6" ht="38.25" x14ac:dyDescent="0.25">
      <c r="A1228" s="121" t="s">
        <v>1078</v>
      </c>
      <c r="B1228" s="122" t="s">
        <v>14633</v>
      </c>
      <c r="C1228" s="5" t="str">
        <f t="shared" si="19"/>
        <v>/M</v>
      </c>
      <c r="D1228" s="5" t="s">
        <v>2261</v>
      </c>
      <c r="E1228" s="123">
        <v>33.56</v>
      </c>
      <c r="F1228" s="123">
        <v>33.82</v>
      </c>
    </row>
    <row r="1229" spans="1:6" ht="38.25" x14ac:dyDescent="0.25">
      <c r="A1229" s="121" t="s">
        <v>1079</v>
      </c>
      <c r="B1229" s="122" t="s">
        <v>14634</v>
      </c>
      <c r="C1229" s="5" t="str">
        <f t="shared" si="19"/>
        <v>/M</v>
      </c>
      <c r="D1229" s="5" t="s">
        <v>2261</v>
      </c>
      <c r="E1229" s="123">
        <v>58.22</v>
      </c>
      <c r="F1229" s="123">
        <v>58.64</v>
      </c>
    </row>
    <row r="1230" spans="1:6" x14ac:dyDescent="0.25">
      <c r="A1230" s="121" t="s">
        <v>1080</v>
      </c>
      <c r="B1230" s="122" t="s">
        <v>2096</v>
      </c>
      <c r="C1230" s="5" t="str">
        <f t="shared" si="19"/>
        <v>UN</v>
      </c>
      <c r="D1230" s="5"/>
      <c r="E1230" s="123">
        <v>57.42</v>
      </c>
      <c r="F1230" s="123">
        <v>59.13</v>
      </c>
    </row>
    <row r="1231" spans="1:6" x14ac:dyDescent="0.25">
      <c r="A1231" s="121" t="s">
        <v>1081</v>
      </c>
      <c r="B1231" s="122" t="s">
        <v>2097</v>
      </c>
      <c r="C1231" s="5" t="str">
        <f t="shared" si="19"/>
        <v>UN</v>
      </c>
      <c r="D1231" s="5"/>
      <c r="E1231" s="123">
        <v>40.43</v>
      </c>
      <c r="F1231" s="123">
        <v>41.79</v>
      </c>
    </row>
    <row r="1232" spans="1:6" x14ac:dyDescent="0.25">
      <c r="A1232" s="121" t="s">
        <v>1082</v>
      </c>
      <c r="B1232" s="122" t="s">
        <v>2098</v>
      </c>
      <c r="C1232" s="5" t="str">
        <f t="shared" si="19"/>
        <v>UN</v>
      </c>
      <c r="D1232" s="5" t="s">
        <v>2262</v>
      </c>
      <c r="E1232" s="123">
        <v>47.65</v>
      </c>
      <c r="F1232" s="123">
        <v>49.36</v>
      </c>
    </row>
    <row r="1233" spans="1:8" ht="30" x14ac:dyDescent="0.25">
      <c r="A1233" s="121" t="s">
        <v>1083</v>
      </c>
      <c r="B1233" s="122" t="s">
        <v>2099</v>
      </c>
      <c r="C1233" s="5" t="str">
        <f t="shared" si="19"/>
        <v>UN</v>
      </c>
      <c r="D1233" s="5" t="s">
        <v>2262</v>
      </c>
      <c r="E1233" s="123">
        <v>38.58</v>
      </c>
      <c r="F1233" s="123">
        <v>39.979999999999997</v>
      </c>
      <c r="H1233" s="104" t="s">
        <v>2131</v>
      </c>
    </row>
    <row r="1234" spans="1:8" x14ac:dyDescent="0.25">
      <c r="A1234" s="121" t="s">
        <v>1084</v>
      </c>
      <c r="B1234" s="122" t="s">
        <v>2100</v>
      </c>
      <c r="C1234" s="5" t="str">
        <f t="shared" si="19"/>
        <v>UN</v>
      </c>
      <c r="D1234" s="5" t="s">
        <v>2261</v>
      </c>
      <c r="E1234" s="123">
        <v>48.91</v>
      </c>
      <c r="F1234" s="123">
        <v>50.65</v>
      </c>
    </row>
    <row r="1235" spans="1:8" ht="38.25" x14ac:dyDescent="0.25">
      <c r="A1235" s="121" t="s">
        <v>1085</v>
      </c>
      <c r="B1235" s="122" t="s">
        <v>14635</v>
      </c>
      <c r="C1235" s="5" t="str">
        <f t="shared" si="19"/>
        <v>/M</v>
      </c>
      <c r="D1235" s="5" t="s">
        <v>2261</v>
      </c>
      <c r="E1235" s="123">
        <v>47.11</v>
      </c>
      <c r="F1235" s="123">
        <v>48.34</v>
      </c>
    </row>
    <row r="1236" spans="1:8" ht="38.25" x14ac:dyDescent="0.25">
      <c r="A1236" s="121" t="s">
        <v>1086</v>
      </c>
      <c r="B1236" s="122" t="s">
        <v>2101</v>
      </c>
      <c r="C1236" s="5" t="str">
        <f t="shared" si="19"/>
        <v>/M</v>
      </c>
      <c r="D1236" s="5" t="s">
        <v>2261</v>
      </c>
      <c r="E1236" s="123">
        <v>76.92</v>
      </c>
      <c r="F1236" s="123">
        <v>78.59</v>
      </c>
    </row>
    <row r="1237" spans="1:8" ht="51" x14ac:dyDescent="0.25">
      <c r="A1237" s="121" t="s">
        <v>1087</v>
      </c>
      <c r="B1237" s="122" t="s">
        <v>14636</v>
      </c>
      <c r="C1237" s="5" t="str">
        <f t="shared" si="19"/>
        <v>UN</v>
      </c>
      <c r="D1237" s="5" t="s">
        <v>2261</v>
      </c>
      <c r="E1237" s="123">
        <v>29.42</v>
      </c>
      <c r="F1237" s="123">
        <v>29.66</v>
      </c>
    </row>
    <row r="1238" spans="1:8" ht="38.25" x14ac:dyDescent="0.25">
      <c r="A1238" s="121" t="s">
        <v>1088</v>
      </c>
      <c r="B1238" s="122" t="s">
        <v>14637</v>
      </c>
      <c r="C1238" s="5" t="str">
        <f t="shared" si="19"/>
        <v>UN</v>
      </c>
      <c r="D1238" s="5" t="s">
        <v>2261</v>
      </c>
      <c r="E1238" s="123">
        <v>42.22</v>
      </c>
      <c r="F1238" s="123">
        <v>42.75</v>
      </c>
    </row>
    <row r="1239" spans="1:8" ht="38.25" x14ac:dyDescent="0.25">
      <c r="A1239" s="121" t="s">
        <v>1089</v>
      </c>
      <c r="B1239" s="122" t="s">
        <v>14638</v>
      </c>
      <c r="C1239" s="5" t="str">
        <f t="shared" si="19"/>
        <v>UN</v>
      </c>
      <c r="D1239" s="5" t="s">
        <v>2262</v>
      </c>
      <c r="E1239" s="123">
        <v>35.54</v>
      </c>
      <c r="F1239" s="123">
        <v>35.909999999999997</v>
      </c>
    </row>
    <row r="1240" spans="1:8" ht="38.25" x14ac:dyDescent="0.25">
      <c r="A1240" s="121" t="s">
        <v>1090</v>
      </c>
      <c r="B1240" s="122" t="s">
        <v>14639</v>
      </c>
      <c r="C1240" s="5" t="str">
        <f t="shared" si="19"/>
        <v>UN</v>
      </c>
      <c r="D1240" s="5" t="s">
        <v>2262</v>
      </c>
      <c r="E1240" s="123">
        <v>53.7</v>
      </c>
      <c r="F1240" s="123">
        <v>54.23</v>
      </c>
    </row>
    <row r="1241" spans="1:8" ht="38.25" x14ac:dyDescent="0.25">
      <c r="A1241" s="121" t="s">
        <v>1091</v>
      </c>
      <c r="B1241" s="122" t="s">
        <v>14640</v>
      </c>
      <c r="C1241" s="5" t="str">
        <f t="shared" si="19"/>
        <v>UN</v>
      </c>
      <c r="D1241" s="5" t="s">
        <v>2261</v>
      </c>
      <c r="E1241" s="123">
        <v>65.599999999999994</v>
      </c>
      <c r="F1241" s="123">
        <v>66.11</v>
      </c>
    </row>
    <row r="1242" spans="1:8" ht="38.25" x14ac:dyDescent="0.25">
      <c r="A1242" s="121" t="s">
        <v>1092</v>
      </c>
      <c r="B1242" s="122" t="s">
        <v>14641</v>
      </c>
      <c r="C1242" s="5" t="str">
        <f t="shared" si="19"/>
        <v>UN</v>
      </c>
      <c r="D1242" s="5" t="s">
        <v>2261</v>
      </c>
      <c r="E1242" s="123">
        <v>98.99</v>
      </c>
      <c r="F1242" s="123">
        <v>99.69</v>
      </c>
      <c r="H1242" s="104" t="s">
        <v>2136</v>
      </c>
    </row>
    <row r="1243" spans="1:8" ht="25.5" x14ac:dyDescent="0.25">
      <c r="A1243" s="121" t="s">
        <v>1093</v>
      </c>
      <c r="B1243" s="122" t="s">
        <v>2102</v>
      </c>
      <c r="C1243" s="5" t="str">
        <f t="shared" si="19"/>
        <v>/M</v>
      </c>
      <c r="D1243" s="5" t="s">
        <v>2261</v>
      </c>
      <c r="E1243" s="123">
        <v>35.49</v>
      </c>
      <c r="F1243" s="123">
        <v>37.31</v>
      </c>
    </row>
    <row r="1244" spans="1:8" x14ac:dyDescent="0.25">
      <c r="A1244" s="121" t="s">
        <v>1094</v>
      </c>
      <c r="B1244" s="122" t="s">
        <v>2095</v>
      </c>
      <c r="C1244" s="5" t="str">
        <f t="shared" si="19"/>
        <v>/M</v>
      </c>
      <c r="D1244" s="5" t="s">
        <v>2261</v>
      </c>
      <c r="E1244" s="123">
        <v>58.67</v>
      </c>
      <c r="F1244" s="123">
        <v>60.63</v>
      </c>
    </row>
    <row r="1245" spans="1:8" x14ac:dyDescent="0.25">
      <c r="A1245" s="121" t="s">
        <v>1095</v>
      </c>
      <c r="B1245" s="122" t="s">
        <v>2103</v>
      </c>
      <c r="C1245" s="5" t="str">
        <f t="shared" si="19"/>
        <v>/M</v>
      </c>
      <c r="D1245" s="5" t="s">
        <v>2261</v>
      </c>
      <c r="E1245" s="123">
        <v>106.55</v>
      </c>
      <c r="F1245" s="123">
        <v>108.62</v>
      </c>
    </row>
    <row r="1246" spans="1:8" x14ac:dyDescent="0.25">
      <c r="A1246" s="121" t="s">
        <v>1096</v>
      </c>
      <c r="B1246" s="122" t="s">
        <v>2104</v>
      </c>
      <c r="C1246" s="5" t="str">
        <f t="shared" si="19"/>
        <v>/M</v>
      </c>
      <c r="D1246" s="5" t="s">
        <v>2261</v>
      </c>
      <c r="E1246" s="123">
        <v>156.82</v>
      </c>
      <c r="F1246" s="123">
        <v>159.13</v>
      </c>
    </row>
    <row r="1247" spans="1:8" x14ac:dyDescent="0.25">
      <c r="A1247" s="121" t="s">
        <v>1097</v>
      </c>
      <c r="B1247" s="122" t="s">
        <v>2105</v>
      </c>
      <c r="C1247" s="5" t="str">
        <f t="shared" si="19"/>
        <v>/M</v>
      </c>
      <c r="D1247" s="5" t="s">
        <v>2262</v>
      </c>
      <c r="E1247" s="123">
        <v>246.61</v>
      </c>
      <c r="F1247" s="123">
        <v>249.11</v>
      </c>
    </row>
    <row r="1248" spans="1:8" x14ac:dyDescent="0.25">
      <c r="A1248" s="121" t="s">
        <v>1098</v>
      </c>
      <c r="B1248" s="122" t="s">
        <v>2106</v>
      </c>
      <c r="C1248" s="5" t="str">
        <f t="shared" si="19"/>
        <v>/M</v>
      </c>
      <c r="D1248" s="5" t="s">
        <v>2262</v>
      </c>
      <c r="E1248" s="123">
        <v>385.75</v>
      </c>
      <c r="F1248" s="123">
        <v>388.43</v>
      </c>
    </row>
    <row r="1249" spans="1:8" ht="25.5" x14ac:dyDescent="0.25">
      <c r="A1249" s="121" t="s">
        <v>1099</v>
      </c>
      <c r="B1249" s="122" t="s">
        <v>2107</v>
      </c>
      <c r="C1249" s="5" t="str">
        <f t="shared" si="19"/>
        <v>/M</v>
      </c>
      <c r="D1249" s="5" t="s">
        <v>2262</v>
      </c>
      <c r="E1249" s="123">
        <v>4.4400000000000004</v>
      </c>
      <c r="F1249" s="123">
        <v>4.9000000000000004</v>
      </c>
    </row>
    <row r="1250" spans="1:8" x14ac:dyDescent="0.25">
      <c r="A1250" s="121" t="s">
        <v>1100</v>
      </c>
      <c r="B1250" s="122" t="s">
        <v>2108</v>
      </c>
      <c r="C1250" s="5" t="str">
        <f t="shared" si="19"/>
        <v>/M</v>
      </c>
      <c r="D1250" s="5" t="s">
        <v>2262</v>
      </c>
      <c r="E1250" s="123">
        <v>14.18</v>
      </c>
      <c r="F1250" s="123">
        <v>15.62</v>
      </c>
    </row>
    <row r="1251" spans="1:8" ht="25.5" x14ac:dyDescent="0.25">
      <c r="A1251" s="121" t="s">
        <v>1101</v>
      </c>
      <c r="B1251" s="122" t="s">
        <v>2109</v>
      </c>
      <c r="C1251" s="5" t="str">
        <f t="shared" si="19"/>
        <v>/M</v>
      </c>
      <c r="D1251" s="5" t="s">
        <v>2262</v>
      </c>
      <c r="E1251" s="123">
        <v>4.3499999999999996</v>
      </c>
      <c r="F1251" s="123">
        <v>4.79</v>
      </c>
    </row>
    <row r="1252" spans="1:8" ht="30" x14ac:dyDescent="0.25">
      <c r="A1252" s="121" t="s">
        <v>1102</v>
      </c>
      <c r="B1252" s="122" t="s">
        <v>2108</v>
      </c>
      <c r="C1252" s="5" t="str">
        <f t="shared" si="19"/>
        <v>/M</v>
      </c>
      <c r="D1252" s="5" t="s">
        <v>2262</v>
      </c>
      <c r="E1252" s="123">
        <v>13.46</v>
      </c>
      <c r="F1252" s="123">
        <v>14.83</v>
      </c>
      <c r="H1252" s="104" t="s">
        <v>2145</v>
      </c>
    </row>
    <row r="1253" spans="1:8" ht="51" x14ac:dyDescent="0.25">
      <c r="A1253" s="121" t="s">
        <v>1103</v>
      </c>
      <c r="B1253" s="122" t="s">
        <v>14642</v>
      </c>
      <c r="C1253" s="5" t="str">
        <f t="shared" si="19"/>
        <v>UN</v>
      </c>
      <c r="D1253" s="5" t="s">
        <v>2262</v>
      </c>
      <c r="E1253" s="123">
        <v>172.55</v>
      </c>
      <c r="F1253" s="123">
        <v>182.77</v>
      </c>
    </row>
    <row r="1254" spans="1:8" ht="51" x14ac:dyDescent="0.25">
      <c r="A1254" s="121" t="s">
        <v>23121</v>
      </c>
      <c r="B1254" s="122" t="s">
        <v>23122</v>
      </c>
      <c r="C1254" s="5" t="str">
        <f t="shared" si="19"/>
        <v>UN</v>
      </c>
      <c r="D1254" s="5" t="s">
        <v>2262</v>
      </c>
      <c r="E1254" s="123">
        <v>274.29000000000002</v>
      </c>
      <c r="F1254" s="123">
        <v>290.48</v>
      </c>
    </row>
    <row r="1255" spans="1:8" ht="51" x14ac:dyDescent="0.25">
      <c r="A1255" s="121" t="s">
        <v>1104</v>
      </c>
      <c r="B1255" s="122" t="s">
        <v>14643</v>
      </c>
      <c r="C1255" s="5" t="str">
        <f t="shared" si="19"/>
        <v>UN</v>
      </c>
      <c r="D1255" s="5" t="s">
        <v>2262</v>
      </c>
      <c r="E1255" s="123">
        <v>545.24</v>
      </c>
      <c r="F1255" s="123">
        <v>576.46</v>
      </c>
    </row>
    <row r="1256" spans="1:8" ht="51" x14ac:dyDescent="0.25">
      <c r="A1256" s="121" t="s">
        <v>1105</v>
      </c>
      <c r="B1256" s="122" t="s">
        <v>14644</v>
      </c>
      <c r="C1256" s="5" t="str">
        <f t="shared" si="19"/>
        <v>UN</v>
      </c>
      <c r="D1256" s="5" t="s">
        <v>2262</v>
      </c>
      <c r="E1256" s="123">
        <v>748.58</v>
      </c>
      <c r="F1256" s="123">
        <v>791.47</v>
      </c>
    </row>
    <row r="1257" spans="1:8" ht="51" x14ac:dyDescent="0.25">
      <c r="A1257" s="121" t="s">
        <v>1106</v>
      </c>
      <c r="B1257" s="122" t="s">
        <v>14645</v>
      </c>
      <c r="C1257" s="5" t="str">
        <f t="shared" si="19"/>
        <v>UN</v>
      </c>
      <c r="D1257" s="5" t="s">
        <v>2261</v>
      </c>
      <c r="E1257" s="123">
        <v>894.05</v>
      </c>
      <c r="F1257" s="123">
        <v>941.65</v>
      </c>
    </row>
    <row r="1258" spans="1:8" ht="51" x14ac:dyDescent="0.25">
      <c r="A1258" s="121" t="s">
        <v>1107</v>
      </c>
      <c r="B1258" s="122" t="s">
        <v>2110</v>
      </c>
      <c r="C1258" s="5" t="str">
        <f t="shared" si="19"/>
        <v>/M</v>
      </c>
      <c r="D1258" s="5" t="s">
        <v>2261</v>
      </c>
      <c r="E1258" s="123">
        <v>373.99</v>
      </c>
      <c r="F1258" s="123">
        <v>385.78</v>
      </c>
    </row>
    <row r="1259" spans="1:8" ht="38.25" x14ac:dyDescent="0.25">
      <c r="A1259" s="121" t="s">
        <v>1108</v>
      </c>
      <c r="B1259" s="122" t="s">
        <v>2111</v>
      </c>
      <c r="C1259" s="5" t="str">
        <f t="shared" si="19"/>
        <v>/M</v>
      </c>
      <c r="D1259" s="5" t="s">
        <v>2261</v>
      </c>
      <c r="E1259" s="123">
        <v>195.71</v>
      </c>
      <c r="F1259" s="123">
        <v>208.44</v>
      </c>
    </row>
    <row r="1260" spans="1:8" ht="63.75" x14ac:dyDescent="0.25">
      <c r="A1260" s="121" t="s">
        <v>1109</v>
      </c>
      <c r="B1260" s="122" t="s">
        <v>2112</v>
      </c>
      <c r="C1260" s="5" t="str">
        <f t="shared" si="19"/>
        <v>/M</v>
      </c>
      <c r="D1260" s="5" t="s">
        <v>2261</v>
      </c>
      <c r="E1260" s="123">
        <v>656.73</v>
      </c>
      <c r="F1260" s="123">
        <v>673.85</v>
      </c>
    </row>
    <row r="1261" spans="1:8" ht="25.5" x14ac:dyDescent="0.25">
      <c r="A1261" s="121" t="s">
        <v>1110</v>
      </c>
      <c r="B1261" s="122" t="s">
        <v>2113</v>
      </c>
      <c r="C1261" s="5" t="str">
        <f t="shared" si="19"/>
        <v>/M</v>
      </c>
      <c r="D1261" s="5" t="s">
        <v>2261</v>
      </c>
      <c r="E1261" s="123">
        <v>388.85</v>
      </c>
      <c r="F1261" s="123">
        <v>410.72</v>
      </c>
    </row>
    <row r="1262" spans="1:8" x14ac:dyDescent="0.25">
      <c r="A1262" s="119"/>
      <c r="B1262" s="120"/>
      <c r="C1262" s="5" t="str">
        <f t="shared" si="19"/>
        <v/>
      </c>
      <c r="D1262" s="5" t="s">
        <v>2262</v>
      </c>
      <c r="E1262" s="130"/>
      <c r="F1262" s="130"/>
    </row>
    <row r="1263" spans="1:8" x14ac:dyDescent="0.25">
      <c r="A1263" s="119"/>
      <c r="B1263" s="131" t="s">
        <v>14646</v>
      </c>
      <c r="C1263" s="5" t="str">
        <f t="shared" si="19"/>
        <v>IO</v>
      </c>
      <c r="D1263" s="5" t="s">
        <v>2262</v>
      </c>
      <c r="E1263" s="130"/>
      <c r="F1263" s="130"/>
    </row>
    <row r="1264" spans="1:8" x14ac:dyDescent="0.25">
      <c r="A1264" s="119"/>
      <c r="B1264" s="120"/>
      <c r="C1264" s="5" t="str">
        <f t="shared" si="19"/>
        <v/>
      </c>
      <c r="D1264" s="5" t="s">
        <v>2262</v>
      </c>
      <c r="E1264" s="130"/>
      <c r="F1264" s="130"/>
    </row>
    <row r="1265" spans="1:6" x14ac:dyDescent="0.25">
      <c r="A1265" s="119" t="s">
        <v>0</v>
      </c>
      <c r="B1265" s="120" t="s">
        <v>1345</v>
      </c>
      <c r="C1265" s="5" t="str">
        <f t="shared" si="19"/>
        <v xml:space="preserve"> S</v>
      </c>
      <c r="D1265" s="5" t="s">
        <v>2262</v>
      </c>
      <c r="E1265" s="130" t="s">
        <v>2258</v>
      </c>
      <c r="F1265" s="130" t="s">
        <v>2258</v>
      </c>
    </row>
    <row r="1266" spans="1:6" x14ac:dyDescent="0.25">
      <c r="A1266" s="119"/>
      <c r="B1266" s="120"/>
      <c r="C1266" s="5" t="str">
        <f t="shared" si="19"/>
        <v/>
      </c>
      <c r="D1266" s="4"/>
      <c r="E1266" s="130"/>
      <c r="F1266" s="130"/>
    </row>
    <row r="1267" spans="1:6" ht="38.25" x14ac:dyDescent="0.25">
      <c r="A1267" s="121" t="s">
        <v>1111</v>
      </c>
      <c r="B1267" s="122" t="s">
        <v>14598</v>
      </c>
      <c r="C1267" s="5" t="str">
        <f t="shared" si="19"/>
        <v>/M</v>
      </c>
      <c r="D1267" s="43"/>
      <c r="E1267" s="123">
        <v>9.74</v>
      </c>
      <c r="F1267" s="123">
        <v>10.85</v>
      </c>
    </row>
    <row r="1268" spans="1:6" ht="38.25" x14ac:dyDescent="0.25">
      <c r="A1268" s="121" t="s">
        <v>23123</v>
      </c>
      <c r="B1268" s="122" t="s">
        <v>23124</v>
      </c>
      <c r="C1268" s="5" t="str">
        <f t="shared" si="19"/>
        <v>/M</v>
      </c>
      <c r="D1268" s="4"/>
      <c r="E1268" s="123">
        <v>229.87</v>
      </c>
      <c r="F1268" s="123">
        <v>236.68</v>
      </c>
    </row>
    <row r="1269" spans="1:6" ht="38.25" x14ac:dyDescent="0.25">
      <c r="A1269" s="121" t="s">
        <v>23125</v>
      </c>
      <c r="B1269" s="122" t="s">
        <v>23126</v>
      </c>
      <c r="C1269" s="5" t="str">
        <f t="shared" si="19"/>
        <v>/M</v>
      </c>
      <c r="D1269" s="4"/>
      <c r="E1269" s="123">
        <v>278.55</v>
      </c>
      <c r="F1269" s="123">
        <v>286.11</v>
      </c>
    </row>
    <row r="1270" spans="1:6" ht="38.25" x14ac:dyDescent="0.25">
      <c r="A1270" s="121" t="s">
        <v>23127</v>
      </c>
      <c r="B1270" s="122" t="s">
        <v>23128</v>
      </c>
      <c r="C1270" s="5" t="str">
        <f t="shared" si="19"/>
        <v>/M</v>
      </c>
      <c r="D1270" s="4"/>
      <c r="E1270" s="123">
        <v>364.36</v>
      </c>
      <c r="F1270" s="123">
        <v>372.68</v>
      </c>
    </row>
    <row r="1271" spans="1:6" ht="51" x14ac:dyDescent="0.25">
      <c r="A1271" s="121" t="s">
        <v>1112</v>
      </c>
      <c r="B1271" s="122" t="s">
        <v>14647</v>
      </c>
      <c r="C1271" s="5" t="str">
        <f t="shared" si="19"/>
        <v>/M</v>
      </c>
      <c r="D1271" s="5" t="s">
        <v>2262</v>
      </c>
      <c r="E1271" s="123">
        <v>141.86000000000001</v>
      </c>
      <c r="F1271" s="123">
        <v>143.82</v>
      </c>
    </row>
    <row r="1272" spans="1:6" ht="51" x14ac:dyDescent="0.25">
      <c r="A1272" s="121" t="s">
        <v>1113</v>
      </c>
      <c r="B1272" s="122" t="s">
        <v>14648</v>
      </c>
      <c r="C1272" s="5" t="str">
        <f t="shared" si="19"/>
        <v>/M</v>
      </c>
      <c r="D1272" s="5" t="s">
        <v>2262</v>
      </c>
      <c r="E1272" s="123">
        <v>186.14</v>
      </c>
      <c r="F1272" s="123">
        <v>188.27</v>
      </c>
    </row>
    <row r="1273" spans="1:6" x14ac:dyDescent="0.25">
      <c r="A1273" s="121" t="s">
        <v>1114</v>
      </c>
      <c r="B1273" s="122" t="s">
        <v>2114</v>
      </c>
      <c r="C1273" s="5" t="str">
        <f t="shared" si="19"/>
        <v>/M</v>
      </c>
      <c r="D1273" s="5" t="s">
        <v>2262</v>
      </c>
      <c r="E1273" s="123">
        <v>248.66</v>
      </c>
      <c r="F1273" s="123">
        <v>252.86</v>
      </c>
    </row>
    <row r="1274" spans="1:6" ht="25.5" x14ac:dyDescent="0.25">
      <c r="A1274" s="121" t="s">
        <v>1115</v>
      </c>
      <c r="B1274" s="122" t="s">
        <v>2115</v>
      </c>
      <c r="C1274" s="5" t="str">
        <f t="shared" si="19"/>
        <v>/M</v>
      </c>
      <c r="D1274" s="5" t="s">
        <v>2262</v>
      </c>
      <c r="E1274" s="123">
        <v>4.4400000000000004</v>
      </c>
      <c r="F1274" s="123">
        <v>4.9000000000000004</v>
      </c>
    </row>
    <row r="1275" spans="1:6" x14ac:dyDescent="0.25">
      <c r="A1275" s="121" t="s">
        <v>1116</v>
      </c>
      <c r="B1275" s="122" t="s">
        <v>1961</v>
      </c>
      <c r="C1275" s="5" t="str">
        <f t="shared" si="19"/>
        <v>/M</v>
      </c>
      <c r="D1275" s="5" t="s">
        <v>2262</v>
      </c>
      <c r="E1275" s="123">
        <v>4.3499999999999996</v>
      </c>
      <c r="F1275" s="123">
        <v>4.79</v>
      </c>
    </row>
    <row r="1276" spans="1:6" ht="25.5" x14ac:dyDescent="0.25">
      <c r="A1276" s="121" t="s">
        <v>1117</v>
      </c>
      <c r="B1276" s="122" t="s">
        <v>14649</v>
      </c>
      <c r="C1276" s="5" t="str">
        <f t="shared" si="19"/>
        <v>UN</v>
      </c>
      <c r="D1276" s="5" t="s">
        <v>2262</v>
      </c>
      <c r="E1276" s="123">
        <v>534.12</v>
      </c>
      <c r="F1276" s="123">
        <v>543.17999999999995</v>
      </c>
    </row>
    <row r="1277" spans="1:6" ht="25.5" x14ac:dyDescent="0.25">
      <c r="A1277" s="121" t="s">
        <v>1118</v>
      </c>
      <c r="B1277" s="122" t="s">
        <v>14650</v>
      </c>
      <c r="C1277" s="5" t="str">
        <f t="shared" si="19"/>
        <v>UN</v>
      </c>
      <c r="D1277" s="5" t="s">
        <v>2261</v>
      </c>
      <c r="E1277" s="123">
        <v>487.92</v>
      </c>
      <c r="F1277" s="123">
        <v>493.12</v>
      </c>
    </row>
    <row r="1278" spans="1:6" ht="38.25" x14ac:dyDescent="0.25">
      <c r="A1278" s="121" t="s">
        <v>1119</v>
      </c>
      <c r="B1278" s="122" t="s">
        <v>14651</v>
      </c>
      <c r="C1278" s="5" t="str">
        <f t="shared" si="19"/>
        <v>CJ</v>
      </c>
      <c r="D1278" s="5" t="s">
        <v>2261</v>
      </c>
      <c r="E1278" s="123">
        <v>624.57000000000005</v>
      </c>
      <c r="F1278" s="123">
        <v>624.91</v>
      </c>
    </row>
    <row r="1279" spans="1:6" x14ac:dyDescent="0.25">
      <c r="A1279" s="121" t="s">
        <v>1120</v>
      </c>
      <c r="B1279" s="122" t="s">
        <v>2116</v>
      </c>
      <c r="C1279" s="5" t="str">
        <f t="shared" si="19"/>
        <v>CJ</v>
      </c>
      <c r="D1279" s="5" t="s">
        <v>14743</v>
      </c>
      <c r="E1279" s="123">
        <v>980.11</v>
      </c>
      <c r="F1279" s="123">
        <v>980.45</v>
      </c>
    </row>
    <row r="1280" spans="1:6" ht="63.75" x14ac:dyDescent="0.25">
      <c r="A1280" s="121" t="s">
        <v>14652</v>
      </c>
      <c r="B1280" s="122" t="s">
        <v>14653</v>
      </c>
      <c r="C1280" s="5" t="str">
        <f t="shared" si="19"/>
        <v>UN</v>
      </c>
      <c r="D1280" s="5" t="s">
        <v>14743</v>
      </c>
      <c r="E1280" s="123">
        <v>2402.54</v>
      </c>
      <c r="F1280" s="123">
        <v>2420.58</v>
      </c>
    </row>
    <row r="1281" spans="1:8" ht="38.25" x14ac:dyDescent="0.25">
      <c r="A1281" s="121" t="s">
        <v>1121</v>
      </c>
      <c r="B1281" s="122" t="s">
        <v>2117</v>
      </c>
      <c r="C1281" s="5" t="str">
        <f t="shared" si="19"/>
        <v>UN</v>
      </c>
      <c r="D1281" s="5" t="s">
        <v>2261</v>
      </c>
      <c r="E1281" s="123">
        <v>584.78</v>
      </c>
      <c r="F1281" s="123">
        <v>601.30999999999995</v>
      </c>
    </row>
    <row r="1282" spans="1:8" ht="51" x14ac:dyDescent="0.25">
      <c r="A1282" s="121" t="s">
        <v>1122</v>
      </c>
      <c r="B1282" s="122" t="s">
        <v>2118</v>
      </c>
      <c r="C1282" s="5" t="str">
        <f t="shared" si="19"/>
        <v>CJ</v>
      </c>
      <c r="D1282" s="5" t="s">
        <v>2261</v>
      </c>
      <c r="E1282" s="123">
        <v>413</v>
      </c>
      <c r="F1282" s="123">
        <v>417.36</v>
      </c>
    </row>
    <row r="1283" spans="1:8" ht="38.25" x14ac:dyDescent="0.25">
      <c r="A1283" s="121" t="s">
        <v>1123</v>
      </c>
      <c r="B1283" s="122" t="s">
        <v>2119</v>
      </c>
      <c r="C1283" s="5" t="str">
        <f t="shared" si="19"/>
        <v>UN</v>
      </c>
      <c r="D1283" s="5" t="s">
        <v>14743</v>
      </c>
      <c r="E1283" s="123">
        <v>295.42</v>
      </c>
      <c r="F1283" s="123">
        <v>299.77999999999997</v>
      </c>
    </row>
    <row r="1284" spans="1:8" ht="38.25" x14ac:dyDescent="0.25">
      <c r="A1284" s="121" t="s">
        <v>1124</v>
      </c>
      <c r="B1284" s="122" t="s">
        <v>2120</v>
      </c>
      <c r="C1284" s="5" t="str">
        <f t="shared" si="19"/>
        <v>UN</v>
      </c>
      <c r="D1284" s="5" t="s">
        <v>2261</v>
      </c>
      <c r="E1284" s="123">
        <v>287.77</v>
      </c>
      <c r="F1284" s="123">
        <v>292.13</v>
      </c>
    </row>
    <row r="1285" spans="1:8" x14ac:dyDescent="0.25">
      <c r="A1285" s="121" t="s">
        <v>1125</v>
      </c>
      <c r="B1285" s="122" t="s">
        <v>1966</v>
      </c>
      <c r="C1285" s="5" t="str">
        <f t="shared" ref="C1285:C1348" si="20">RIGHT(B1285,2)</f>
        <v>UN</v>
      </c>
      <c r="D1285" s="5" t="s">
        <v>2261</v>
      </c>
      <c r="E1285" s="123">
        <v>378.29</v>
      </c>
      <c r="F1285" s="123">
        <v>382.65</v>
      </c>
    </row>
    <row r="1286" spans="1:8" ht="25.5" x14ac:dyDescent="0.25">
      <c r="A1286" s="121" t="s">
        <v>1126</v>
      </c>
      <c r="B1286" s="122" t="s">
        <v>2121</v>
      </c>
      <c r="C1286" s="5" t="str">
        <f t="shared" si="20"/>
        <v>UN</v>
      </c>
      <c r="D1286" s="5" t="s">
        <v>2261</v>
      </c>
      <c r="E1286" s="123">
        <v>327.29000000000002</v>
      </c>
      <c r="F1286" s="123">
        <v>328.05</v>
      </c>
    </row>
    <row r="1287" spans="1:8" ht="25.5" x14ac:dyDescent="0.25">
      <c r="A1287" s="121" t="s">
        <v>1127</v>
      </c>
      <c r="B1287" s="122" t="s">
        <v>2122</v>
      </c>
      <c r="C1287" s="5" t="str">
        <f t="shared" si="20"/>
        <v>UN</v>
      </c>
      <c r="D1287" s="5" t="s">
        <v>2261</v>
      </c>
      <c r="E1287" s="123">
        <v>3859.35</v>
      </c>
      <c r="F1287" s="123">
        <v>3878.25</v>
      </c>
    </row>
    <row r="1288" spans="1:8" ht="25.5" x14ac:dyDescent="0.25">
      <c r="A1288" s="121" t="s">
        <v>1128</v>
      </c>
      <c r="B1288" s="122" t="s">
        <v>2123</v>
      </c>
      <c r="C1288" s="5" t="str">
        <f t="shared" si="20"/>
        <v>UN</v>
      </c>
      <c r="D1288" s="5" t="s">
        <v>2261</v>
      </c>
      <c r="E1288" s="123">
        <v>5324.35</v>
      </c>
      <c r="F1288" s="123">
        <v>5343.25</v>
      </c>
    </row>
    <row r="1289" spans="1:8" ht="25.5" x14ac:dyDescent="0.25">
      <c r="A1289" s="121" t="s">
        <v>1129</v>
      </c>
      <c r="B1289" s="122" t="s">
        <v>2124</v>
      </c>
      <c r="C1289" s="5" t="str">
        <f t="shared" si="20"/>
        <v>UN</v>
      </c>
      <c r="D1289" s="5" t="s">
        <v>2261</v>
      </c>
      <c r="E1289" s="123">
        <v>6324.35</v>
      </c>
      <c r="F1289" s="123">
        <v>6343.25</v>
      </c>
    </row>
    <row r="1290" spans="1:8" ht="25.5" x14ac:dyDescent="0.25">
      <c r="A1290" s="121" t="s">
        <v>1130</v>
      </c>
      <c r="B1290" s="122" t="s">
        <v>2125</v>
      </c>
      <c r="C1290" s="5" t="str">
        <f t="shared" si="20"/>
        <v>UN</v>
      </c>
      <c r="D1290" s="5" t="s">
        <v>2261</v>
      </c>
      <c r="E1290" s="123">
        <v>9074.35</v>
      </c>
      <c r="F1290" s="123">
        <v>9093.25</v>
      </c>
      <c r="H1290" s="104" t="s">
        <v>2161</v>
      </c>
    </row>
    <row r="1291" spans="1:8" ht="38.25" x14ac:dyDescent="0.25">
      <c r="A1291" s="121" t="s">
        <v>1131</v>
      </c>
      <c r="B1291" s="122" t="s">
        <v>14654</v>
      </c>
      <c r="C1291" s="5" t="str">
        <f t="shared" si="20"/>
        <v>UN</v>
      </c>
      <c r="D1291" s="5" t="s">
        <v>2261</v>
      </c>
      <c r="E1291" s="123">
        <v>244.66</v>
      </c>
      <c r="F1291" s="123">
        <v>246.38</v>
      </c>
    </row>
    <row r="1292" spans="1:8" ht="38.25" x14ac:dyDescent="0.25">
      <c r="A1292" s="121" t="s">
        <v>1132</v>
      </c>
      <c r="B1292" s="122" t="s">
        <v>14655</v>
      </c>
      <c r="C1292" s="5" t="str">
        <f t="shared" si="20"/>
        <v>UN</v>
      </c>
      <c r="D1292" s="5" t="s">
        <v>2261</v>
      </c>
      <c r="E1292" s="123">
        <v>737.15</v>
      </c>
      <c r="F1292" s="123">
        <v>738.87</v>
      </c>
    </row>
    <row r="1293" spans="1:8" ht="38.25" x14ac:dyDescent="0.25">
      <c r="A1293" s="121" t="s">
        <v>14656</v>
      </c>
      <c r="B1293" s="122" t="s">
        <v>14657</v>
      </c>
      <c r="C1293" s="5" t="str">
        <f t="shared" si="20"/>
        <v>UN</v>
      </c>
      <c r="D1293" s="5" t="s">
        <v>2261</v>
      </c>
      <c r="E1293" s="123">
        <v>797.16</v>
      </c>
      <c r="F1293" s="123">
        <v>798.88</v>
      </c>
    </row>
    <row r="1294" spans="1:8" ht="38.25" x14ac:dyDescent="0.25">
      <c r="A1294" s="121" t="s">
        <v>14658</v>
      </c>
      <c r="B1294" s="122" t="s">
        <v>14659</v>
      </c>
      <c r="C1294" s="5" t="str">
        <f t="shared" si="20"/>
        <v>UN</v>
      </c>
      <c r="D1294" s="5" t="s">
        <v>2261</v>
      </c>
      <c r="E1294" s="123">
        <v>237.15</v>
      </c>
      <c r="F1294" s="123">
        <v>238.87</v>
      </c>
    </row>
    <row r="1295" spans="1:8" ht="38.25" x14ac:dyDescent="0.25">
      <c r="A1295" s="121" t="s">
        <v>14660</v>
      </c>
      <c r="B1295" s="122" t="s">
        <v>14661</v>
      </c>
      <c r="C1295" s="5" t="str">
        <f t="shared" si="20"/>
        <v>UN</v>
      </c>
      <c r="D1295" s="5" t="s">
        <v>2261</v>
      </c>
      <c r="E1295" s="123">
        <v>277.16000000000003</v>
      </c>
      <c r="F1295" s="123">
        <v>278.88</v>
      </c>
    </row>
    <row r="1296" spans="1:8" ht="38.25" x14ac:dyDescent="0.25">
      <c r="A1296" s="121" t="s">
        <v>14662</v>
      </c>
      <c r="B1296" s="122" t="s">
        <v>14663</v>
      </c>
      <c r="C1296" s="5" t="str">
        <f t="shared" si="20"/>
        <v>UN</v>
      </c>
      <c r="D1296" s="5" t="s">
        <v>2261</v>
      </c>
      <c r="E1296" s="123">
        <v>327.14999999999998</v>
      </c>
      <c r="F1296" s="123">
        <v>328.87</v>
      </c>
    </row>
    <row r="1297" spans="1:8" ht="38.25" x14ac:dyDescent="0.25">
      <c r="A1297" s="121" t="s">
        <v>14664</v>
      </c>
      <c r="B1297" s="122" t="s">
        <v>14665</v>
      </c>
      <c r="C1297" s="5" t="str">
        <f t="shared" si="20"/>
        <v>UN</v>
      </c>
      <c r="D1297" s="5" t="s">
        <v>2261</v>
      </c>
      <c r="E1297" s="123">
        <v>377.15</v>
      </c>
      <c r="F1297" s="123">
        <v>378.87</v>
      </c>
    </row>
    <row r="1298" spans="1:8" ht="51" x14ac:dyDescent="0.25">
      <c r="A1298" s="121" t="s">
        <v>1133</v>
      </c>
      <c r="B1298" s="122" t="s">
        <v>23129</v>
      </c>
      <c r="C1298" s="5" t="str">
        <f t="shared" si="20"/>
        <v>CJ</v>
      </c>
      <c r="D1298" s="5" t="s">
        <v>2261</v>
      </c>
      <c r="E1298" s="123">
        <v>205.59</v>
      </c>
      <c r="F1298" s="123">
        <v>206.19</v>
      </c>
    </row>
    <row r="1299" spans="1:8" ht="51" x14ac:dyDescent="0.25">
      <c r="A1299" s="121" t="s">
        <v>1134</v>
      </c>
      <c r="B1299" s="122" t="s">
        <v>23130</v>
      </c>
      <c r="C1299" s="5" t="str">
        <f t="shared" si="20"/>
        <v>CJ</v>
      </c>
      <c r="D1299" s="5" t="s">
        <v>14743</v>
      </c>
      <c r="E1299" s="123">
        <v>205.43</v>
      </c>
      <c r="F1299" s="123">
        <v>206.03</v>
      </c>
    </row>
    <row r="1300" spans="1:8" ht="51" x14ac:dyDescent="0.25">
      <c r="A1300" s="121" t="s">
        <v>1135</v>
      </c>
      <c r="B1300" s="122" t="s">
        <v>2126</v>
      </c>
      <c r="C1300" s="5" t="str">
        <f t="shared" si="20"/>
        <v>UN</v>
      </c>
      <c r="D1300" s="5" t="s">
        <v>14743</v>
      </c>
      <c r="E1300" s="123">
        <v>50.41</v>
      </c>
      <c r="F1300" s="123">
        <v>50.7</v>
      </c>
    </row>
    <row r="1301" spans="1:8" ht="51" x14ac:dyDescent="0.25">
      <c r="A1301" s="121" t="s">
        <v>1136</v>
      </c>
      <c r="B1301" s="122" t="s">
        <v>2127</v>
      </c>
      <c r="C1301" s="5" t="str">
        <f t="shared" si="20"/>
        <v>UN</v>
      </c>
      <c r="D1301" s="5" t="s">
        <v>2261</v>
      </c>
      <c r="E1301" s="123">
        <v>17.850000000000001</v>
      </c>
      <c r="F1301" s="123">
        <v>18.14</v>
      </c>
      <c r="H1301" s="104" t="s">
        <v>2164</v>
      </c>
    </row>
    <row r="1302" spans="1:8" ht="51" x14ac:dyDescent="0.25">
      <c r="A1302" s="121" t="s">
        <v>1137</v>
      </c>
      <c r="B1302" s="122" t="s">
        <v>2128</v>
      </c>
      <c r="C1302" s="5" t="str">
        <f t="shared" si="20"/>
        <v>UN</v>
      </c>
      <c r="D1302" s="5" t="s">
        <v>2261</v>
      </c>
      <c r="E1302" s="123">
        <v>27.01</v>
      </c>
      <c r="F1302" s="123">
        <v>27.3</v>
      </c>
    </row>
    <row r="1303" spans="1:8" ht="51" x14ac:dyDescent="0.25">
      <c r="A1303" s="121" t="s">
        <v>1138</v>
      </c>
      <c r="B1303" s="122" t="s">
        <v>2129</v>
      </c>
      <c r="C1303" s="5" t="str">
        <f t="shared" si="20"/>
        <v>UN</v>
      </c>
      <c r="D1303" s="5" t="s">
        <v>2261</v>
      </c>
      <c r="E1303" s="123">
        <v>30.79</v>
      </c>
      <c r="F1303" s="123">
        <v>31.08</v>
      </c>
    </row>
    <row r="1304" spans="1:8" ht="51" x14ac:dyDescent="0.25">
      <c r="A1304" s="121" t="s">
        <v>1139</v>
      </c>
      <c r="B1304" s="122" t="s">
        <v>2130</v>
      </c>
      <c r="C1304" s="5" t="str">
        <f t="shared" si="20"/>
        <v>UN</v>
      </c>
      <c r="D1304" s="5" t="s">
        <v>2261</v>
      </c>
      <c r="E1304" s="123">
        <v>17.850000000000001</v>
      </c>
      <c r="F1304" s="123">
        <v>18.14</v>
      </c>
    </row>
    <row r="1305" spans="1:8" x14ac:dyDescent="0.25">
      <c r="A1305" s="119"/>
      <c r="B1305" s="120"/>
      <c r="C1305" s="5" t="str">
        <f t="shared" si="20"/>
        <v/>
      </c>
      <c r="D1305" s="5" t="s">
        <v>2261</v>
      </c>
      <c r="E1305" s="130"/>
      <c r="F1305" s="130"/>
    </row>
    <row r="1306" spans="1:8" x14ac:dyDescent="0.25">
      <c r="A1306" s="119"/>
      <c r="B1306" s="131" t="s">
        <v>2131</v>
      </c>
      <c r="C1306" s="5" t="str">
        <f t="shared" si="20"/>
        <v>ES</v>
      </c>
      <c r="D1306" s="4"/>
      <c r="E1306" s="130"/>
      <c r="F1306" s="130"/>
    </row>
    <row r="1307" spans="1:8" x14ac:dyDescent="0.25">
      <c r="A1307" s="119"/>
      <c r="B1307" s="120"/>
      <c r="C1307" s="5" t="str">
        <f t="shared" si="20"/>
        <v/>
      </c>
      <c r="D1307" s="43"/>
      <c r="E1307" s="130"/>
      <c r="F1307" s="130"/>
    </row>
    <row r="1308" spans="1:8" x14ac:dyDescent="0.25">
      <c r="A1308" s="119" t="s">
        <v>0</v>
      </c>
      <c r="B1308" s="120" t="s">
        <v>1345</v>
      </c>
      <c r="C1308" s="5" t="str">
        <f t="shared" si="20"/>
        <v xml:space="preserve"> S</v>
      </c>
      <c r="D1308" s="4"/>
      <c r="E1308" s="130" t="s">
        <v>2258</v>
      </c>
      <c r="F1308" s="130" t="s">
        <v>2258</v>
      </c>
    </row>
    <row r="1309" spans="1:8" x14ac:dyDescent="0.25">
      <c r="A1309" s="119"/>
      <c r="B1309" s="120"/>
      <c r="C1309" s="5" t="str">
        <f t="shared" si="20"/>
        <v/>
      </c>
      <c r="D1309" s="4"/>
      <c r="E1309" s="130"/>
      <c r="F1309" s="130"/>
    </row>
    <row r="1310" spans="1:8" ht="51" x14ac:dyDescent="0.25">
      <c r="A1310" s="121" t="s">
        <v>14666</v>
      </c>
      <c r="B1310" s="122" t="s">
        <v>23131</v>
      </c>
      <c r="C1310" s="5" t="str">
        <f t="shared" si="20"/>
        <v>M2</v>
      </c>
      <c r="D1310" s="4"/>
      <c r="E1310" s="123">
        <v>3.44</v>
      </c>
      <c r="F1310" s="123">
        <v>3.65</v>
      </c>
    </row>
    <row r="1311" spans="1:8" ht="51" x14ac:dyDescent="0.25">
      <c r="A1311" s="121" t="s">
        <v>14668</v>
      </c>
      <c r="B1311" s="122" t="s">
        <v>23132</v>
      </c>
      <c r="C1311" s="5" t="str">
        <f t="shared" si="20"/>
        <v>M2</v>
      </c>
      <c r="D1311" s="5" t="s">
        <v>2259</v>
      </c>
      <c r="E1311" s="123">
        <v>5.42</v>
      </c>
      <c r="F1311" s="123">
        <v>5.83</v>
      </c>
    </row>
    <row r="1312" spans="1:8" ht="25.5" x14ac:dyDescent="0.25">
      <c r="A1312" s="121" t="s">
        <v>1140</v>
      </c>
      <c r="B1312" s="122" t="s">
        <v>2132</v>
      </c>
      <c r="C1312" s="5" t="str">
        <f t="shared" si="20"/>
        <v>M2</v>
      </c>
      <c r="D1312" s="5" t="s">
        <v>2259</v>
      </c>
      <c r="E1312" s="123">
        <v>5.93</v>
      </c>
      <c r="F1312" s="123">
        <v>6.36</v>
      </c>
    </row>
    <row r="1313" spans="1:6" ht="63.75" x14ac:dyDescent="0.25">
      <c r="A1313" s="121" t="s">
        <v>23133</v>
      </c>
      <c r="B1313" s="122" t="s">
        <v>23134</v>
      </c>
      <c r="C1313" s="5" t="str">
        <f t="shared" si="20"/>
        <v>M2</v>
      </c>
      <c r="D1313" s="5" t="s">
        <v>2259</v>
      </c>
      <c r="E1313" s="123">
        <v>30.15</v>
      </c>
      <c r="F1313" s="123">
        <v>31.85</v>
      </c>
    </row>
    <row r="1314" spans="1:6" ht="51" x14ac:dyDescent="0.25">
      <c r="A1314" s="121" t="s">
        <v>1141</v>
      </c>
      <c r="B1314" s="122" t="s">
        <v>23135</v>
      </c>
      <c r="C1314" s="5" t="str">
        <f t="shared" si="20"/>
        <v>M2</v>
      </c>
      <c r="D1314" s="5" t="s">
        <v>2259</v>
      </c>
      <c r="E1314" s="123">
        <v>47.2</v>
      </c>
      <c r="F1314" s="123">
        <v>50.53</v>
      </c>
    </row>
    <row r="1315" spans="1:6" ht="76.5" x14ac:dyDescent="0.25">
      <c r="A1315" s="121" t="s">
        <v>1142</v>
      </c>
      <c r="B1315" s="122" t="s">
        <v>23136</v>
      </c>
      <c r="C1315" s="5" t="str">
        <f t="shared" si="20"/>
        <v>CA</v>
      </c>
      <c r="D1315" s="5" t="s">
        <v>14746</v>
      </c>
      <c r="E1315" s="123">
        <v>29.14</v>
      </c>
      <c r="F1315" s="123">
        <v>30.72</v>
      </c>
    </row>
    <row r="1316" spans="1:6" ht="63.75" x14ac:dyDescent="0.25">
      <c r="A1316" s="121" t="s">
        <v>1143</v>
      </c>
      <c r="B1316" s="122" t="s">
        <v>23137</v>
      </c>
      <c r="C1316" s="5" t="str">
        <f t="shared" si="20"/>
        <v>M2</v>
      </c>
      <c r="D1316" s="5" t="s">
        <v>2259</v>
      </c>
      <c r="E1316" s="123">
        <v>32.97</v>
      </c>
      <c r="F1316" s="123">
        <v>34.81</v>
      </c>
    </row>
    <row r="1317" spans="1:6" ht="63.75" x14ac:dyDescent="0.25">
      <c r="A1317" s="121" t="s">
        <v>1144</v>
      </c>
      <c r="B1317" s="122" t="s">
        <v>2133</v>
      </c>
      <c r="C1317" s="5" t="str">
        <f t="shared" si="20"/>
        <v>M2</v>
      </c>
      <c r="D1317" s="5" t="s">
        <v>2259</v>
      </c>
      <c r="E1317" s="123">
        <v>113.67</v>
      </c>
      <c r="F1317" s="123">
        <v>115.74</v>
      </c>
    </row>
    <row r="1318" spans="1:6" ht="63.75" x14ac:dyDescent="0.25">
      <c r="A1318" s="121" t="s">
        <v>1145</v>
      </c>
      <c r="B1318" s="122" t="s">
        <v>2134</v>
      </c>
      <c r="C1318" s="5" t="str">
        <f t="shared" si="20"/>
        <v>M2</v>
      </c>
      <c r="D1318" s="5" t="s">
        <v>2259</v>
      </c>
      <c r="E1318" s="123">
        <v>59.3</v>
      </c>
      <c r="F1318" s="123">
        <v>61.35</v>
      </c>
    </row>
    <row r="1319" spans="1:6" ht="51" x14ac:dyDescent="0.25">
      <c r="A1319" s="121" t="s">
        <v>1146</v>
      </c>
      <c r="B1319" s="122" t="s">
        <v>2135</v>
      </c>
      <c r="C1319" s="5" t="str">
        <f t="shared" si="20"/>
        <v>M2</v>
      </c>
      <c r="D1319" s="5" t="s">
        <v>2259</v>
      </c>
      <c r="E1319" s="123">
        <v>204.32</v>
      </c>
      <c r="F1319" s="123">
        <v>208.24</v>
      </c>
    </row>
    <row r="1320" spans="1:6" ht="25.5" x14ac:dyDescent="0.25">
      <c r="A1320" s="121" t="s">
        <v>1147</v>
      </c>
      <c r="B1320" s="122" t="s">
        <v>14669</v>
      </c>
      <c r="C1320" s="5" t="str">
        <f t="shared" si="20"/>
        <v>/M</v>
      </c>
      <c r="D1320" s="5" t="s">
        <v>2262</v>
      </c>
      <c r="E1320" s="123">
        <v>55.16</v>
      </c>
      <c r="F1320" s="123">
        <v>57.14</v>
      </c>
    </row>
    <row r="1321" spans="1:6" x14ac:dyDescent="0.25">
      <c r="A1321" s="119"/>
      <c r="B1321" s="120"/>
      <c r="C1321" s="5" t="str">
        <f t="shared" si="20"/>
        <v/>
      </c>
      <c r="D1321" s="4"/>
      <c r="E1321" s="130"/>
      <c r="F1321" s="130"/>
    </row>
    <row r="1322" spans="1:6" x14ac:dyDescent="0.25">
      <c r="A1322" s="119"/>
      <c r="B1322" s="131" t="s">
        <v>2136</v>
      </c>
      <c r="C1322" s="5" t="str">
        <f t="shared" si="20"/>
        <v>OS</v>
      </c>
      <c r="D1322" s="43"/>
      <c r="E1322" s="130"/>
      <c r="F1322" s="130"/>
    </row>
    <row r="1323" spans="1:6" x14ac:dyDescent="0.25">
      <c r="A1323" s="119"/>
      <c r="B1323" s="120"/>
      <c r="C1323" s="5" t="str">
        <f t="shared" si="20"/>
        <v/>
      </c>
      <c r="D1323" s="4"/>
      <c r="E1323" s="130"/>
      <c r="F1323" s="130"/>
    </row>
    <row r="1324" spans="1:6" x14ac:dyDescent="0.25">
      <c r="A1324" s="119" t="s">
        <v>0</v>
      </c>
      <c r="B1324" s="120" t="s">
        <v>1345</v>
      </c>
      <c r="C1324" s="5" t="str">
        <f t="shared" si="20"/>
        <v xml:space="preserve"> S</v>
      </c>
      <c r="D1324" s="4"/>
      <c r="E1324" s="130" t="s">
        <v>2258</v>
      </c>
      <c r="F1324" s="130" t="s">
        <v>2258</v>
      </c>
    </row>
    <row r="1325" spans="1:6" x14ac:dyDescent="0.25">
      <c r="A1325" s="119"/>
      <c r="B1325" s="120"/>
      <c r="C1325" s="5" t="str">
        <f t="shared" si="20"/>
        <v/>
      </c>
      <c r="D1325" s="4"/>
      <c r="E1325" s="130"/>
      <c r="F1325" s="130"/>
    </row>
    <row r="1326" spans="1:6" ht="51" x14ac:dyDescent="0.25">
      <c r="A1326" s="121" t="s">
        <v>1148</v>
      </c>
      <c r="B1326" s="122" t="s">
        <v>14670</v>
      </c>
      <c r="C1326" s="5" t="str">
        <f t="shared" si="20"/>
        <v>M2</v>
      </c>
      <c r="D1326" s="5" t="s">
        <v>2259</v>
      </c>
      <c r="E1326" s="123">
        <v>5.56</v>
      </c>
      <c r="F1326" s="123">
        <v>5.68</v>
      </c>
    </row>
    <row r="1327" spans="1:6" ht="38.25" x14ac:dyDescent="0.25">
      <c r="A1327" s="121" t="s">
        <v>14671</v>
      </c>
      <c r="B1327" s="122" t="s">
        <v>14672</v>
      </c>
      <c r="C1327" s="5" t="str">
        <f t="shared" si="20"/>
        <v>M2</v>
      </c>
      <c r="D1327" s="5" t="s">
        <v>2259</v>
      </c>
      <c r="E1327" s="123">
        <v>8.26</v>
      </c>
      <c r="F1327" s="123">
        <v>8.36</v>
      </c>
    </row>
    <row r="1328" spans="1:6" ht="25.5" x14ac:dyDescent="0.25">
      <c r="A1328" s="121" t="s">
        <v>1149</v>
      </c>
      <c r="B1328" s="122" t="s">
        <v>2137</v>
      </c>
      <c r="C1328" s="5" t="str">
        <f t="shared" si="20"/>
        <v>M2</v>
      </c>
      <c r="D1328" s="5" t="s">
        <v>2259</v>
      </c>
      <c r="E1328" s="123">
        <v>11.36</v>
      </c>
      <c r="F1328" s="123">
        <v>12.39</v>
      </c>
    </row>
    <row r="1329" spans="1:8" ht="38.25" x14ac:dyDescent="0.25">
      <c r="A1329" s="121" t="s">
        <v>1150</v>
      </c>
      <c r="B1329" s="122" t="s">
        <v>2138</v>
      </c>
      <c r="C1329" s="5" t="str">
        <f t="shared" si="20"/>
        <v>M2</v>
      </c>
      <c r="D1329" s="5" t="s">
        <v>2259</v>
      </c>
      <c r="E1329" s="123">
        <v>35.799999999999997</v>
      </c>
      <c r="F1329" s="123">
        <v>38.85</v>
      </c>
    </row>
    <row r="1330" spans="1:8" ht="38.25" x14ac:dyDescent="0.25">
      <c r="A1330" s="121" t="s">
        <v>1151</v>
      </c>
      <c r="B1330" s="122" t="s">
        <v>2139</v>
      </c>
      <c r="C1330" s="5" t="str">
        <f t="shared" si="20"/>
        <v>M2</v>
      </c>
      <c r="D1330" s="5" t="s">
        <v>2259</v>
      </c>
      <c r="E1330" s="123">
        <v>156.31</v>
      </c>
      <c r="F1330" s="123">
        <v>160.77000000000001</v>
      </c>
    </row>
    <row r="1331" spans="1:8" ht="25.5" x14ac:dyDescent="0.25">
      <c r="A1331" s="121" t="s">
        <v>1152</v>
      </c>
      <c r="B1331" s="122" t="s">
        <v>2140</v>
      </c>
      <c r="C1331" s="5" t="str">
        <f t="shared" si="20"/>
        <v>/M</v>
      </c>
      <c r="D1331" s="5" t="s">
        <v>2262</v>
      </c>
      <c r="E1331" s="123">
        <v>38.4</v>
      </c>
      <c r="F1331" s="123">
        <v>39.380000000000003</v>
      </c>
    </row>
    <row r="1332" spans="1:8" ht="25.5" x14ac:dyDescent="0.25">
      <c r="A1332" s="121" t="s">
        <v>1153</v>
      </c>
      <c r="B1332" s="122" t="s">
        <v>2141</v>
      </c>
      <c r="C1332" s="5" t="str">
        <f t="shared" si="20"/>
        <v>M2</v>
      </c>
      <c r="D1332" s="5" t="s">
        <v>2259</v>
      </c>
      <c r="E1332" s="123">
        <v>33.020000000000003</v>
      </c>
      <c r="F1332" s="123">
        <v>35.1</v>
      </c>
    </row>
    <row r="1333" spans="1:8" ht="38.25" x14ac:dyDescent="0.25">
      <c r="A1333" s="121" t="s">
        <v>1154</v>
      </c>
      <c r="B1333" s="122" t="s">
        <v>2142</v>
      </c>
      <c r="C1333" s="5" t="str">
        <f t="shared" si="20"/>
        <v>M2</v>
      </c>
      <c r="D1333" s="5" t="s">
        <v>2259</v>
      </c>
      <c r="E1333" s="123">
        <v>75.02</v>
      </c>
      <c r="F1333" s="123">
        <v>76.489999999999995</v>
      </c>
    </row>
    <row r="1334" spans="1:8" ht="25.5" x14ac:dyDescent="0.25">
      <c r="A1334" s="121" t="s">
        <v>1155</v>
      </c>
      <c r="B1334" s="122" t="s">
        <v>2143</v>
      </c>
      <c r="C1334" s="5" t="str">
        <f t="shared" si="20"/>
        <v>/M</v>
      </c>
      <c r="D1334" s="5" t="s">
        <v>2262</v>
      </c>
      <c r="E1334" s="123">
        <v>16.649999999999999</v>
      </c>
      <c r="F1334" s="123">
        <v>17.149999999999999</v>
      </c>
    </row>
    <row r="1335" spans="1:8" ht="38.25" x14ac:dyDescent="0.25">
      <c r="A1335" s="121" t="s">
        <v>1156</v>
      </c>
      <c r="B1335" s="122" t="s">
        <v>2144</v>
      </c>
      <c r="C1335" s="5" t="str">
        <f t="shared" si="20"/>
        <v>M2</v>
      </c>
      <c r="D1335" s="5" t="s">
        <v>2259</v>
      </c>
      <c r="E1335" s="123">
        <v>82.3</v>
      </c>
      <c r="F1335" s="123">
        <v>83.5</v>
      </c>
    </row>
    <row r="1336" spans="1:8" ht="38.25" x14ac:dyDescent="0.25">
      <c r="A1336" s="121" t="s">
        <v>1157</v>
      </c>
      <c r="B1336" s="122" t="s">
        <v>1523</v>
      </c>
      <c r="C1336" s="5" t="str">
        <f t="shared" si="20"/>
        <v>M2</v>
      </c>
      <c r="D1336" s="5" t="s">
        <v>2259</v>
      </c>
      <c r="E1336" s="123">
        <v>4.6900000000000004</v>
      </c>
      <c r="F1336" s="123">
        <v>4.9800000000000004</v>
      </c>
      <c r="H1336" s="104" t="s">
        <v>2292</v>
      </c>
    </row>
    <row r="1337" spans="1:8" x14ac:dyDescent="0.25">
      <c r="A1337" s="119"/>
      <c r="B1337" s="120"/>
      <c r="C1337" s="5" t="str">
        <f t="shared" si="20"/>
        <v/>
      </c>
      <c r="D1337" s="4"/>
      <c r="E1337" s="130"/>
      <c r="F1337" s="130"/>
    </row>
    <row r="1338" spans="1:8" x14ac:dyDescent="0.25">
      <c r="A1338" s="119"/>
      <c r="B1338" s="131" t="s">
        <v>2145</v>
      </c>
      <c r="C1338" s="5" t="str">
        <f t="shared" si="20"/>
        <v>OS</v>
      </c>
      <c r="D1338" s="43"/>
      <c r="E1338" s="130"/>
      <c r="F1338" s="130"/>
    </row>
    <row r="1339" spans="1:8" x14ac:dyDescent="0.25">
      <c r="A1339" s="119"/>
      <c r="B1339" s="120"/>
      <c r="C1339" s="5" t="str">
        <f t="shared" si="20"/>
        <v/>
      </c>
      <c r="D1339" s="4"/>
      <c r="E1339" s="130"/>
      <c r="F1339" s="130"/>
    </row>
    <row r="1340" spans="1:8" x14ac:dyDescent="0.25">
      <c r="A1340" s="119" t="s">
        <v>0</v>
      </c>
      <c r="B1340" s="120" t="s">
        <v>1345</v>
      </c>
      <c r="C1340" s="5" t="str">
        <f t="shared" si="20"/>
        <v xml:space="preserve"> S</v>
      </c>
      <c r="D1340" s="4"/>
      <c r="E1340" s="130" t="s">
        <v>2258</v>
      </c>
      <c r="F1340" s="130" t="s">
        <v>2258</v>
      </c>
    </row>
    <row r="1341" spans="1:8" ht="30" x14ac:dyDescent="0.25">
      <c r="A1341" s="119"/>
      <c r="B1341" s="120"/>
      <c r="C1341" s="5" t="str">
        <f t="shared" si="20"/>
        <v/>
      </c>
      <c r="D1341" s="4"/>
      <c r="E1341" s="130"/>
      <c r="F1341" s="130"/>
      <c r="H1341" s="104" t="s">
        <v>2293</v>
      </c>
    </row>
    <row r="1342" spans="1:8" ht="25.5" x14ac:dyDescent="0.25">
      <c r="A1342" s="121" t="s">
        <v>1158</v>
      </c>
      <c r="B1342" s="122" t="s">
        <v>2146</v>
      </c>
      <c r="C1342" s="5" t="str">
        <f t="shared" si="20"/>
        <v>M2</v>
      </c>
      <c r="D1342" s="5" t="s">
        <v>2259</v>
      </c>
      <c r="E1342" s="123">
        <v>12.22</v>
      </c>
      <c r="F1342" s="123">
        <v>13.47</v>
      </c>
    </row>
    <row r="1343" spans="1:8" ht="38.25" x14ac:dyDescent="0.25">
      <c r="A1343" s="121" t="s">
        <v>1159</v>
      </c>
      <c r="B1343" s="122" t="s">
        <v>23138</v>
      </c>
      <c r="C1343" s="5" t="str">
        <f t="shared" si="20"/>
        <v>M2</v>
      </c>
      <c r="D1343" s="5" t="s">
        <v>2259</v>
      </c>
      <c r="E1343" s="123">
        <v>14.74</v>
      </c>
      <c r="F1343" s="123">
        <v>15.38</v>
      </c>
    </row>
    <row r="1344" spans="1:8" ht="25.5" x14ac:dyDescent="0.25">
      <c r="A1344" s="121" t="s">
        <v>1160</v>
      </c>
      <c r="B1344" s="122" t="s">
        <v>2147</v>
      </c>
      <c r="C1344" s="5" t="str">
        <f t="shared" si="20"/>
        <v>M2</v>
      </c>
      <c r="D1344" s="5" t="s">
        <v>2259</v>
      </c>
      <c r="E1344" s="123">
        <v>27.13</v>
      </c>
      <c r="F1344" s="123">
        <v>28.26</v>
      </c>
    </row>
    <row r="1345" spans="1:6" ht="63.75" x14ac:dyDescent="0.25">
      <c r="A1345" s="121" t="s">
        <v>1161</v>
      </c>
      <c r="B1345" s="122" t="s">
        <v>23139</v>
      </c>
      <c r="C1345" s="5" t="str">
        <f t="shared" si="20"/>
        <v>M2</v>
      </c>
      <c r="D1345" s="5" t="s">
        <v>2259</v>
      </c>
      <c r="E1345" s="123">
        <v>150.02000000000001</v>
      </c>
      <c r="F1345" s="123">
        <v>151.32</v>
      </c>
    </row>
    <row r="1346" spans="1:6" ht="38.25" x14ac:dyDescent="0.25">
      <c r="A1346" s="121" t="s">
        <v>1162</v>
      </c>
      <c r="B1346" s="122" t="s">
        <v>23140</v>
      </c>
      <c r="C1346" s="5" t="str">
        <f t="shared" si="20"/>
        <v>/M</v>
      </c>
      <c r="D1346" s="5" t="s">
        <v>2262</v>
      </c>
      <c r="E1346" s="123">
        <v>45.45</v>
      </c>
      <c r="F1346" s="123">
        <v>46.44</v>
      </c>
    </row>
    <row r="1347" spans="1:6" ht="63.75" x14ac:dyDescent="0.25">
      <c r="A1347" s="121" t="s">
        <v>1163</v>
      </c>
      <c r="B1347" s="122" t="s">
        <v>23141</v>
      </c>
      <c r="C1347" s="5" t="str">
        <f t="shared" si="20"/>
        <v>M2</v>
      </c>
      <c r="D1347" s="5" t="s">
        <v>2259</v>
      </c>
      <c r="E1347" s="123">
        <v>150.02000000000001</v>
      </c>
      <c r="F1347" s="123">
        <v>151.32</v>
      </c>
    </row>
    <row r="1348" spans="1:6" ht="38.25" x14ac:dyDescent="0.25">
      <c r="A1348" s="121" t="s">
        <v>1164</v>
      </c>
      <c r="B1348" s="122" t="s">
        <v>23142</v>
      </c>
      <c r="C1348" s="5" t="str">
        <f t="shared" si="20"/>
        <v>/M</v>
      </c>
      <c r="D1348" s="5" t="s">
        <v>2262</v>
      </c>
      <c r="E1348" s="123">
        <v>45.45</v>
      </c>
      <c r="F1348" s="123">
        <v>46.44</v>
      </c>
    </row>
    <row r="1349" spans="1:6" ht="51" x14ac:dyDescent="0.25">
      <c r="A1349" s="121" t="s">
        <v>1165</v>
      </c>
      <c r="B1349" s="122" t="s">
        <v>2148</v>
      </c>
      <c r="C1349" s="5" t="str">
        <f t="shared" ref="C1349:C1412" si="21">RIGHT(B1349,2)</f>
        <v>M2</v>
      </c>
      <c r="D1349" s="5" t="s">
        <v>2259</v>
      </c>
      <c r="E1349" s="123">
        <v>81.849999999999994</v>
      </c>
      <c r="F1349" s="123">
        <v>82.82</v>
      </c>
    </row>
    <row r="1350" spans="1:6" ht="38.25" x14ac:dyDescent="0.25">
      <c r="A1350" s="121" t="s">
        <v>1166</v>
      </c>
      <c r="B1350" s="122" t="s">
        <v>2149</v>
      </c>
      <c r="C1350" s="5" t="str">
        <f t="shared" si="21"/>
        <v>/M</v>
      </c>
      <c r="D1350" s="5" t="s">
        <v>2262</v>
      </c>
      <c r="E1350" s="123">
        <v>14.56</v>
      </c>
      <c r="F1350" s="123">
        <v>14.8</v>
      </c>
    </row>
    <row r="1351" spans="1:6" ht="38.25" x14ac:dyDescent="0.25">
      <c r="A1351" s="121" t="s">
        <v>1167</v>
      </c>
      <c r="B1351" s="122" t="s">
        <v>14673</v>
      </c>
      <c r="C1351" s="5" t="str">
        <f t="shared" si="21"/>
        <v>M2</v>
      </c>
      <c r="D1351" s="5" t="s">
        <v>2259</v>
      </c>
      <c r="E1351" s="123">
        <v>22.88</v>
      </c>
      <c r="F1351" s="123">
        <v>24.25</v>
      </c>
    </row>
    <row r="1352" spans="1:6" x14ac:dyDescent="0.25">
      <c r="A1352" s="121" t="s">
        <v>1168</v>
      </c>
      <c r="B1352" s="122" t="s">
        <v>2150</v>
      </c>
      <c r="C1352" s="5" t="str">
        <f t="shared" si="21"/>
        <v>M2</v>
      </c>
      <c r="D1352" s="5" t="s">
        <v>2259</v>
      </c>
      <c r="E1352" s="123">
        <v>29.8</v>
      </c>
      <c r="F1352" s="123">
        <v>31.36</v>
      </c>
    </row>
    <row r="1353" spans="1:6" ht="38.25" x14ac:dyDescent="0.25">
      <c r="A1353" s="121" t="s">
        <v>1169</v>
      </c>
      <c r="B1353" s="122" t="s">
        <v>23143</v>
      </c>
      <c r="C1353" s="5" t="str">
        <f t="shared" si="21"/>
        <v>M2</v>
      </c>
      <c r="D1353" s="5" t="s">
        <v>2259</v>
      </c>
      <c r="E1353" s="123">
        <v>217.7</v>
      </c>
      <c r="F1353" s="123">
        <v>218.22</v>
      </c>
    </row>
    <row r="1354" spans="1:6" ht="25.5" x14ac:dyDescent="0.25">
      <c r="A1354" s="121" t="s">
        <v>1170</v>
      </c>
      <c r="B1354" s="122" t="s">
        <v>14674</v>
      </c>
      <c r="C1354" s="5" t="str">
        <f t="shared" si="21"/>
        <v>/M</v>
      </c>
      <c r="D1354" s="5" t="s">
        <v>2262</v>
      </c>
      <c r="E1354" s="123">
        <v>61.63</v>
      </c>
      <c r="F1354" s="123">
        <v>61.95</v>
      </c>
    </row>
    <row r="1355" spans="1:6" ht="51" x14ac:dyDescent="0.25">
      <c r="A1355" s="121" t="s">
        <v>1171</v>
      </c>
      <c r="B1355" s="122" t="s">
        <v>22934</v>
      </c>
      <c r="C1355" s="5" t="str">
        <f t="shared" si="21"/>
        <v>M2</v>
      </c>
      <c r="D1355" s="5" t="s">
        <v>2259</v>
      </c>
      <c r="E1355" s="123">
        <v>79</v>
      </c>
      <c r="F1355" s="123">
        <v>79</v>
      </c>
    </row>
    <row r="1356" spans="1:6" ht="51" x14ac:dyDescent="0.25">
      <c r="A1356" s="121" t="s">
        <v>1172</v>
      </c>
      <c r="B1356" s="122" t="s">
        <v>14675</v>
      </c>
      <c r="C1356" s="5" t="str">
        <f t="shared" si="21"/>
        <v>/M</v>
      </c>
      <c r="D1356" s="5" t="s">
        <v>2262</v>
      </c>
      <c r="E1356" s="123">
        <v>53.2</v>
      </c>
      <c r="F1356" s="123">
        <v>55.88</v>
      </c>
    </row>
    <row r="1357" spans="1:6" ht="38.25" x14ac:dyDescent="0.25">
      <c r="A1357" s="121" t="s">
        <v>1173</v>
      </c>
      <c r="B1357" s="122" t="s">
        <v>14676</v>
      </c>
      <c r="C1357" s="5" t="str">
        <f t="shared" si="21"/>
        <v>/M</v>
      </c>
      <c r="D1357" s="5" t="s">
        <v>2262</v>
      </c>
      <c r="E1357" s="123">
        <v>92.49</v>
      </c>
      <c r="F1357" s="123">
        <v>94.15</v>
      </c>
    </row>
    <row r="1358" spans="1:6" ht="38.25" x14ac:dyDescent="0.25">
      <c r="A1358" s="121" t="s">
        <v>1174</v>
      </c>
      <c r="B1358" s="122" t="s">
        <v>2151</v>
      </c>
      <c r="C1358" s="5" t="str">
        <f t="shared" si="21"/>
        <v>M2</v>
      </c>
      <c r="D1358" s="5" t="s">
        <v>2259</v>
      </c>
      <c r="E1358" s="123">
        <v>2.0499999999999998</v>
      </c>
      <c r="F1358" s="123">
        <v>2.1800000000000002</v>
      </c>
    </row>
    <row r="1359" spans="1:6" ht="25.5" x14ac:dyDescent="0.25">
      <c r="A1359" s="121" t="s">
        <v>1175</v>
      </c>
      <c r="B1359" s="122" t="s">
        <v>2152</v>
      </c>
      <c r="C1359" s="5" t="str">
        <f t="shared" si="21"/>
        <v>M2</v>
      </c>
      <c r="D1359" s="5" t="s">
        <v>2259</v>
      </c>
      <c r="E1359" s="123">
        <v>16.14</v>
      </c>
      <c r="F1359" s="123">
        <v>17.27</v>
      </c>
    </row>
    <row r="1360" spans="1:6" ht="38.25" x14ac:dyDescent="0.25">
      <c r="A1360" s="121" t="s">
        <v>1176</v>
      </c>
      <c r="B1360" s="122" t="s">
        <v>2153</v>
      </c>
      <c r="C1360" s="5" t="str">
        <f t="shared" si="21"/>
        <v>/M</v>
      </c>
      <c r="D1360" s="5" t="s">
        <v>2262</v>
      </c>
      <c r="E1360" s="123">
        <v>27.23</v>
      </c>
      <c r="F1360" s="123">
        <v>28.89</v>
      </c>
    </row>
    <row r="1361" spans="1:8" ht="51" x14ac:dyDescent="0.25">
      <c r="A1361" s="121" t="s">
        <v>1177</v>
      </c>
      <c r="B1361" s="122" t="s">
        <v>2154</v>
      </c>
      <c r="C1361" s="5" t="str">
        <f t="shared" si="21"/>
        <v>M2</v>
      </c>
      <c r="D1361" s="5" t="s">
        <v>2259</v>
      </c>
      <c r="E1361" s="123">
        <v>108.84</v>
      </c>
      <c r="F1361" s="123">
        <v>111.37</v>
      </c>
    </row>
    <row r="1362" spans="1:8" ht="51" x14ac:dyDescent="0.25">
      <c r="A1362" s="121" t="s">
        <v>1178</v>
      </c>
      <c r="B1362" s="122" t="s">
        <v>2155</v>
      </c>
      <c r="C1362" s="5" t="str">
        <f t="shared" si="21"/>
        <v>M2</v>
      </c>
      <c r="D1362" s="5" t="s">
        <v>2259</v>
      </c>
      <c r="E1362" s="123">
        <v>114.39</v>
      </c>
      <c r="F1362" s="123">
        <v>115.89</v>
      </c>
      <c r="H1362" s="104" t="s">
        <v>2300</v>
      </c>
    </row>
    <row r="1363" spans="1:8" ht="25.5" x14ac:dyDescent="0.25">
      <c r="A1363" s="121" t="s">
        <v>1179</v>
      </c>
      <c r="B1363" s="122" t="s">
        <v>14677</v>
      </c>
      <c r="C1363" s="5" t="str">
        <f t="shared" si="21"/>
        <v>M2</v>
      </c>
      <c r="D1363" s="5" t="s">
        <v>2259</v>
      </c>
      <c r="E1363" s="123">
        <v>59.55</v>
      </c>
      <c r="F1363" s="123">
        <v>59.87</v>
      </c>
    </row>
    <row r="1364" spans="1:8" ht="51" x14ac:dyDescent="0.25">
      <c r="A1364" s="121" t="s">
        <v>1180</v>
      </c>
      <c r="B1364" s="122" t="s">
        <v>2156</v>
      </c>
      <c r="C1364" s="5" t="str">
        <f t="shared" si="21"/>
        <v>M3</v>
      </c>
      <c r="D1364" s="5" t="s">
        <v>2263</v>
      </c>
      <c r="E1364" s="123">
        <v>670.75</v>
      </c>
      <c r="F1364" s="123">
        <v>696.47</v>
      </c>
    </row>
    <row r="1365" spans="1:8" ht="51" x14ac:dyDescent="0.25">
      <c r="A1365" s="121" t="s">
        <v>1181</v>
      </c>
      <c r="B1365" s="122" t="s">
        <v>2157</v>
      </c>
      <c r="C1365" s="5" t="str">
        <f t="shared" si="21"/>
        <v>M2</v>
      </c>
      <c r="D1365" s="5" t="s">
        <v>2259</v>
      </c>
      <c r="E1365" s="123">
        <v>104.89</v>
      </c>
      <c r="F1365" s="123">
        <v>107.45</v>
      </c>
    </row>
    <row r="1366" spans="1:8" ht="51" x14ac:dyDescent="0.25">
      <c r="A1366" s="121" t="s">
        <v>1182</v>
      </c>
      <c r="B1366" s="122" t="s">
        <v>2158</v>
      </c>
      <c r="C1366" s="5" t="str">
        <f t="shared" si="21"/>
        <v>M2</v>
      </c>
      <c r="D1366" s="5" t="s">
        <v>2259</v>
      </c>
      <c r="E1366" s="123">
        <v>125.1</v>
      </c>
      <c r="F1366" s="123">
        <v>128.54</v>
      </c>
    </row>
    <row r="1367" spans="1:8" ht="38.25" x14ac:dyDescent="0.25">
      <c r="A1367" s="121" t="s">
        <v>1183</v>
      </c>
      <c r="B1367" s="122" t="s">
        <v>14678</v>
      </c>
      <c r="C1367" s="5" t="str">
        <f t="shared" si="21"/>
        <v>M2</v>
      </c>
      <c r="D1367" s="5" t="s">
        <v>2259</v>
      </c>
      <c r="E1367" s="123">
        <v>30.59</v>
      </c>
      <c r="F1367" s="123">
        <v>31.97</v>
      </c>
    </row>
    <row r="1368" spans="1:8" ht="38.25" x14ac:dyDescent="0.25">
      <c r="A1368" s="121" t="s">
        <v>1184</v>
      </c>
      <c r="B1368" s="122" t="s">
        <v>14679</v>
      </c>
      <c r="C1368" s="5" t="str">
        <f t="shared" si="21"/>
        <v>M2</v>
      </c>
      <c r="D1368" s="5" t="s">
        <v>2259</v>
      </c>
      <c r="E1368" s="123">
        <v>38.78</v>
      </c>
      <c r="F1368" s="123">
        <v>40.4</v>
      </c>
    </row>
    <row r="1369" spans="1:8" ht="38.25" x14ac:dyDescent="0.25">
      <c r="A1369" s="121" t="s">
        <v>1185</v>
      </c>
      <c r="B1369" s="122" t="s">
        <v>14680</v>
      </c>
      <c r="C1369" s="5" t="str">
        <f t="shared" si="21"/>
        <v>M2</v>
      </c>
      <c r="D1369" s="5" t="s">
        <v>2259</v>
      </c>
      <c r="E1369" s="123">
        <v>28.65</v>
      </c>
      <c r="F1369" s="123">
        <v>29.86</v>
      </c>
    </row>
    <row r="1370" spans="1:8" ht="45" x14ac:dyDescent="0.25">
      <c r="A1370" s="121" t="s">
        <v>1186</v>
      </c>
      <c r="B1370" s="122" t="s">
        <v>14681</v>
      </c>
      <c r="C1370" s="5" t="str">
        <f t="shared" si="21"/>
        <v>/M</v>
      </c>
      <c r="D1370" s="5" t="s">
        <v>2262</v>
      </c>
      <c r="E1370" s="123">
        <v>21.05</v>
      </c>
      <c r="F1370" s="123">
        <v>23.09</v>
      </c>
      <c r="H1370" s="104" t="s">
        <v>2294</v>
      </c>
    </row>
    <row r="1371" spans="1:8" ht="25.5" x14ac:dyDescent="0.25">
      <c r="A1371" s="121" t="s">
        <v>1187</v>
      </c>
      <c r="B1371" s="122" t="s">
        <v>14682</v>
      </c>
      <c r="C1371" s="5" t="str">
        <f t="shared" si="21"/>
        <v>/M</v>
      </c>
      <c r="D1371" s="5" t="s">
        <v>2262</v>
      </c>
      <c r="E1371" s="123">
        <v>21.27</v>
      </c>
      <c r="F1371" s="123">
        <v>23.31</v>
      </c>
    </row>
    <row r="1372" spans="1:8" ht="25.5" x14ac:dyDescent="0.25">
      <c r="A1372" s="121" t="s">
        <v>1188</v>
      </c>
      <c r="B1372" s="122" t="s">
        <v>14683</v>
      </c>
      <c r="C1372" s="5" t="str">
        <f t="shared" si="21"/>
        <v>/M</v>
      </c>
      <c r="D1372" s="5" t="s">
        <v>2262</v>
      </c>
      <c r="E1372" s="123">
        <v>113.07</v>
      </c>
      <c r="F1372" s="123">
        <v>114.74</v>
      </c>
    </row>
    <row r="1373" spans="1:8" ht="38.25" x14ac:dyDescent="0.25">
      <c r="A1373" s="121" t="s">
        <v>1189</v>
      </c>
      <c r="B1373" s="122" t="s">
        <v>2159</v>
      </c>
      <c r="C1373" s="5" t="str">
        <f t="shared" si="21"/>
        <v>/M</v>
      </c>
      <c r="D1373" s="5" t="s">
        <v>2262</v>
      </c>
      <c r="E1373" s="123">
        <v>74.31</v>
      </c>
      <c r="F1373" s="123">
        <v>75.91</v>
      </c>
    </row>
    <row r="1374" spans="1:8" ht="25.5" x14ac:dyDescent="0.25">
      <c r="A1374" s="121" t="s">
        <v>1190</v>
      </c>
      <c r="B1374" s="122" t="s">
        <v>2160</v>
      </c>
      <c r="C1374" s="5" t="str">
        <f t="shared" si="21"/>
        <v>M2</v>
      </c>
      <c r="D1374" s="5" t="s">
        <v>2259</v>
      </c>
      <c r="E1374" s="123">
        <v>7.92</v>
      </c>
      <c r="F1374" s="123">
        <v>8.67</v>
      </c>
    </row>
    <row r="1375" spans="1:8" ht="25.5" x14ac:dyDescent="0.25">
      <c r="A1375" s="121" t="s">
        <v>23144</v>
      </c>
      <c r="B1375" s="122" t="s">
        <v>23145</v>
      </c>
      <c r="C1375" s="5" t="str">
        <f t="shared" si="21"/>
        <v>/M</v>
      </c>
      <c r="D1375" s="4"/>
      <c r="E1375" s="123">
        <v>3.22</v>
      </c>
      <c r="F1375" s="123">
        <v>3.36</v>
      </c>
    </row>
    <row r="1376" spans="1:8" x14ac:dyDescent="0.25">
      <c r="A1376" s="119"/>
      <c r="B1376" s="120"/>
      <c r="C1376" s="5" t="str">
        <f t="shared" si="21"/>
        <v/>
      </c>
      <c r="D1376" s="43"/>
      <c r="E1376" s="130"/>
      <c r="F1376" s="130"/>
    </row>
    <row r="1377" spans="1:6" x14ac:dyDescent="0.25">
      <c r="A1377" s="119"/>
      <c r="B1377" s="131" t="s">
        <v>2161</v>
      </c>
      <c r="C1377" s="5" t="str">
        <f t="shared" si="21"/>
        <v>OS</v>
      </c>
      <c r="D1377" s="4"/>
      <c r="E1377" s="130"/>
      <c r="F1377" s="130"/>
    </row>
    <row r="1378" spans="1:6" x14ac:dyDescent="0.25">
      <c r="A1378" s="119"/>
      <c r="B1378" s="120"/>
      <c r="C1378" s="5" t="str">
        <f t="shared" si="21"/>
        <v/>
      </c>
      <c r="D1378" s="4"/>
      <c r="E1378" s="130"/>
      <c r="F1378" s="130"/>
    </row>
    <row r="1379" spans="1:6" x14ac:dyDescent="0.25">
      <c r="A1379" s="119" t="s">
        <v>0</v>
      </c>
      <c r="B1379" s="120" t="s">
        <v>1345</v>
      </c>
      <c r="C1379" s="5" t="str">
        <f t="shared" si="21"/>
        <v xml:space="preserve"> S</v>
      </c>
      <c r="D1379" s="4"/>
      <c r="E1379" s="130" t="s">
        <v>2258</v>
      </c>
      <c r="F1379" s="130" t="s">
        <v>2258</v>
      </c>
    </row>
    <row r="1380" spans="1:6" x14ac:dyDescent="0.25">
      <c r="A1380" s="119"/>
      <c r="B1380" s="120"/>
      <c r="C1380" s="5" t="str">
        <f t="shared" si="21"/>
        <v/>
      </c>
      <c r="D1380" s="5" t="s">
        <v>2259</v>
      </c>
      <c r="E1380" s="130"/>
      <c r="F1380" s="130"/>
    </row>
    <row r="1381" spans="1:6" ht="38.25" x14ac:dyDescent="0.25">
      <c r="A1381" s="121" t="s">
        <v>14684</v>
      </c>
      <c r="B1381" s="122" t="s">
        <v>14685</v>
      </c>
      <c r="C1381" s="5" t="str">
        <f t="shared" si="21"/>
        <v>M2</v>
      </c>
      <c r="D1381" s="5" t="s">
        <v>2259</v>
      </c>
      <c r="E1381" s="123">
        <v>161.77000000000001</v>
      </c>
      <c r="F1381" s="123">
        <v>164.05</v>
      </c>
    </row>
    <row r="1382" spans="1:6" ht="38.25" x14ac:dyDescent="0.25">
      <c r="A1382" s="121" t="s">
        <v>14686</v>
      </c>
      <c r="B1382" s="122" t="s">
        <v>14687</v>
      </c>
      <c r="C1382" s="5" t="str">
        <f t="shared" si="21"/>
        <v>M2</v>
      </c>
      <c r="D1382" s="5" t="s">
        <v>2259</v>
      </c>
      <c r="E1382" s="123">
        <v>253.84</v>
      </c>
      <c r="F1382" s="123">
        <v>256.58999999999997</v>
      </c>
    </row>
    <row r="1383" spans="1:6" ht="38.25" x14ac:dyDescent="0.25">
      <c r="A1383" s="121" t="s">
        <v>14688</v>
      </c>
      <c r="B1383" s="122" t="s">
        <v>14689</v>
      </c>
      <c r="C1383" s="5" t="str">
        <f t="shared" si="21"/>
        <v>M2</v>
      </c>
      <c r="D1383" s="5" t="s">
        <v>2259</v>
      </c>
      <c r="E1383" s="123">
        <v>205.1</v>
      </c>
      <c r="F1383" s="123">
        <v>207.38</v>
      </c>
    </row>
    <row r="1384" spans="1:6" ht="38.25" x14ac:dyDescent="0.25">
      <c r="A1384" s="121" t="s">
        <v>14690</v>
      </c>
      <c r="B1384" s="122" t="s">
        <v>14691</v>
      </c>
      <c r="C1384" s="5" t="str">
        <f t="shared" si="21"/>
        <v>M2</v>
      </c>
      <c r="D1384" s="5" t="s">
        <v>2259</v>
      </c>
      <c r="E1384" s="123">
        <v>297.17</v>
      </c>
      <c r="F1384" s="123">
        <v>299.92</v>
      </c>
    </row>
    <row r="1385" spans="1:6" ht="38.25" x14ac:dyDescent="0.25">
      <c r="A1385" s="121" t="s">
        <v>1191</v>
      </c>
      <c r="B1385" s="122" t="s">
        <v>14692</v>
      </c>
      <c r="C1385" s="5" t="str">
        <f t="shared" si="21"/>
        <v>M2</v>
      </c>
      <c r="D1385" s="5" t="s">
        <v>2259</v>
      </c>
      <c r="E1385" s="123">
        <v>176.21</v>
      </c>
      <c r="F1385" s="123">
        <v>178.49</v>
      </c>
    </row>
    <row r="1386" spans="1:6" ht="38.25" x14ac:dyDescent="0.25">
      <c r="A1386" s="121" t="s">
        <v>1192</v>
      </c>
      <c r="B1386" s="122" t="s">
        <v>14693</v>
      </c>
      <c r="C1386" s="5" t="str">
        <f t="shared" si="21"/>
        <v>M2</v>
      </c>
      <c r="D1386" s="5" t="s">
        <v>2259</v>
      </c>
      <c r="E1386" s="123">
        <v>268.27999999999997</v>
      </c>
      <c r="F1386" s="123">
        <v>271.02999999999997</v>
      </c>
    </row>
    <row r="1387" spans="1:6" ht="38.25" x14ac:dyDescent="0.25">
      <c r="A1387" s="121" t="s">
        <v>1193</v>
      </c>
      <c r="B1387" s="122" t="s">
        <v>14694</v>
      </c>
      <c r="C1387" s="5" t="str">
        <f t="shared" si="21"/>
        <v>M2</v>
      </c>
      <c r="D1387" s="5" t="s">
        <v>2259</v>
      </c>
      <c r="E1387" s="123">
        <v>262.88</v>
      </c>
      <c r="F1387" s="123">
        <v>265.16000000000003</v>
      </c>
    </row>
    <row r="1388" spans="1:6" ht="38.25" x14ac:dyDescent="0.25">
      <c r="A1388" s="121" t="s">
        <v>14695</v>
      </c>
      <c r="B1388" s="122" t="s">
        <v>14696</v>
      </c>
      <c r="C1388" s="5" t="str">
        <f t="shared" si="21"/>
        <v>M2</v>
      </c>
      <c r="D1388" s="5" t="s">
        <v>2259</v>
      </c>
      <c r="E1388" s="123">
        <v>354.95</v>
      </c>
      <c r="F1388" s="123">
        <v>357.7</v>
      </c>
    </row>
    <row r="1389" spans="1:6" ht="38.25" x14ac:dyDescent="0.25">
      <c r="A1389" s="121" t="s">
        <v>1194</v>
      </c>
      <c r="B1389" s="122" t="s">
        <v>14697</v>
      </c>
      <c r="C1389" s="5" t="str">
        <f t="shared" si="21"/>
        <v>M2</v>
      </c>
      <c r="D1389" s="5" t="s">
        <v>2259</v>
      </c>
      <c r="E1389" s="123">
        <v>525.54</v>
      </c>
      <c r="F1389" s="123">
        <v>527.23</v>
      </c>
    </row>
    <row r="1390" spans="1:6" ht="25.5" x14ac:dyDescent="0.25">
      <c r="A1390" s="121" t="s">
        <v>1195</v>
      </c>
      <c r="B1390" s="122" t="s">
        <v>14698</v>
      </c>
      <c r="C1390" s="5" t="str">
        <f t="shared" si="21"/>
        <v>M2</v>
      </c>
      <c r="D1390" s="5" t="s">
        <v>2259</v>
      </c>
      <c r="E1390" s="123">
        <v>345.81</v>
      </c>
      <c r="F1390" s="123">
        <v>351.39</v>
      </c>
    </row>
    <row r="1391" spans="1:6" ht="25.5" x14ac:dyDescent="0.25">
      <c r="A1391" s="121" t="s">
        <v>1196</v>
      </c>
      <c r="B1391" s="122" t="s">
        <v>14699</v>
      </c>
      <c r="C1391" s="5" t="str">
        <f t="shared" si="21"/>
        <v>M2</v>
      </c>
      <c r="D1391" s="5" t="s">
        <v>2259</v>
      </c>
      <c r="E1391" s="123">
        <v>395.59</v>
      </c>
      <c r="F1391" s="123">
        <v>400.91</v>
      </c>
    </row>
    <row r="1392" spans="1:6" ht="25.5" x14ac:dyDescent="0.25">
      <c r="A1392" s="121" t="s">
        <v>1197</v>
      </c>
      <c r="B1392" s="122" t="s">
        <v>14700</v>
      </c>
      <c r="C1392" s="5" t="str">
        <f t="shared" si="21"/>
        <v>M2</v>
      </c>
      <c r="D1392" s="5" t="s">
        <v>2259</v>
      </c>
      <c r="E1392" s="123">
        <v>465.14</v>
      </c>
      <c r="F1392" s="123">
        <v>470.12</v>
      </c>
    </row>
    <row r="1393" spans="1:6" ht="38.25" x14ac:dyDescent="0.25">
      <c r="A1393" s="121" t="s">
        <v>14701</v>
      </c>
      <c r="B1393" s="122" t="s">
        <v>14702</v>
      </c>
      <c r="C1393" s="5" t="str">
        <f t="shared" si="21"/>
        <v>M2</v>
      </c>
      <c r="D1393" s="5" t="s">
        <v>2259</v>
      </c>
      <c r="E1393" s="123">
        <v>559.34</v>
      </c>
      <c r="F1393" s="123">
        <v>563.82000000000005</v>
      </c>
    </row>
    <row r="1394" spans="1:6" ht="51" x14ac:dyDescent="0.25">
      <c r="A1394" s="121" t="s">
        <v>1198</v>
      </c>
      <c r="B1394" s="122" t="s">
        <v>2162</v>
      </c>
      <c r="C1394" s="5" t="str">
        <f t="shared" si="21"/>
        <v>M2</v>
      </c>
      <c r="D1394" s="5" t="s">
        <v>2259</v>
      </c>
      <c r="E1394" s="123">
        <v>758.79</v>
      </c>
      <c r="F1394" s="123">
        <v>771.75</v>
      </c>
    </row>
    <row r="1395" spans="1:6" ht="51" x14ac:dyDescent="0.25">
      <c r="A1395" s="121" t="s">
        <v>1199</v>
      </c>
      <c r="B1395" s="122" t="s">
        <v>2163</v>
      </c>
      <c r="C1395" s="5" t="str">
        <f t="shared" si="21"/>
        <v>M2</v>
      </c>
      <c r="D1395" s="4"/>
      <c r="E1395" s="123">
        <v>747.99</v>
      </c>
      <c r="F1395" s="123">
        <v>760.89</v>
      </c>
    </row>
    <row r="1396" spans="1:6" x14ac:dyDescent="0.25">
      <c r="A1396" s="119"/>
      <c r="B1396" s="120"/>
      <c r="C1396" s="5" t="str">
        <f t="shared" si="21"/>
        <v/>
      </c>
      <c r="D1396" s="43"/>
      <c r="E1396" s="130"/>
      <c r="F1396" s="130"/>
    </row>
    <row r="1397" spans="1:6" x14ac:dyDescent="0.25">
      <c r="A1397" s="119"/>
      <c r="B1397" s="131" t="s">
        <v>2164</v>
      </c>
      <c r="C1397" s="5" t="str">
        <f t="shared" si="21"/>
        <v>RA</v>
      </c>
      <c r="D1397" s="4"/>
      <c r="E1397" s="130"/>
      <c r="F1397" s="130"/>
    </row>
    <row r="1398" spans="1:6" x14ac:dyDescent="0.25">
      <c r="A1398" s="119"/>
      <c r="B1398" s="120"/>
      <c r="C1398" s="5" t="str">
        <f t="shared" si="21"/>
        <v/>
      </c>
      <c r="D1398" s="4"/>
      <c r="E1398" s="130"/>
      <c r="F1398" s="130"/>
    </row>
    <row r="1399" spans="1:6" x14ac:dyDescent="0.25">
      <c r="A1399" s="119" t="s">
        <v>0</v>
      </c>
      <c r="B1399" s="120" t="s">
        <v>1345</v>
      </c>
      <c r="C1399" s="5" t="str">
        <f t="shared" si="21"/>
        <v xml:space="preserve"> S</v>
      </c>
      <c r="D1399" s="4"/>
      <c r="E1399" s="130" t="s">
        <v>2258</v>
      </c>
      <c r="F1399" s="130" t="s">
        <v>2258</v>
      </c>
    </row>
    <row r="1400" spans="1:6" x14ac:dyDescent="0.25">
      <c r="A1400" s="119"/>
      <c r="B1400" s="120"/>
      <c r="C1400" s="5" t="str">
        <f t="shared" si="21"/>
        <v/>
      </c>
      <c r="D1400" s="4"/>
      <c r="E1400" s="130"/>
      <c r="F1400" s="130"/>
    </row>
    <row r="1401" spans="1:6" ht="25.5" x14ac:dyDescent="0.25">
      <c r="A1401" s="121" t="s">
        <v>1200</v>
      </c>
      <c r="B1401" s="122" t="s">
        <v>2165</v>
      </c>
      <c r="C1401" s="5" t="str">
        <f t="shared" si="21"/>
        <v>M2</v>
      </c>
      <c r="D1401" s="5" t="s">
        <v>2259</v>
      </c>
      <c r="E1401" s="123">
        <v>2.02</v>
      </c>
      <c r="F1401" s="123">
        <v>2.17</v>
      </c>
    </row>
    <row r="1402" spans="1:6" ht="25.5" x14ac:dyDescent="0.25">
      <c r="A1402" s="121" t="s">
        <v>1201</v>
      </c>
      <c r="B1402" s="122" t="s">
        <v>2166</v>
      </c>
      <c r="C1402" s="5" t="str">
        <f t="shared" si="21"/>
        <v>M2</v>
      </c>
      <c r="D1402" s="5" t="s">
        <v>2259</v>
      </c>
      <c r="E1402" s="123">
        <v>2.7</v>
      </c>
      <c r="F1402" s="123">
        <v>2.85</v>
      </c>
    </row>
    <row r="1403" spans="1:6" ht="25.5" x14ac:dyDescent="0.25">
      <c r="A1403" s="121" t="s">
        <v>1202</v>
      </c>
      <c r="B1403" s="122" t="s">
        <v>2167</v>
      </c>
      <c r="C1403" s="5" t="str">
        <f t="shared" si="21"/>
        <v>M2</v>
      </c>
      <c r="D1403" s="5" t="s">
        <v>2259</v>
      </c>
      <c r="E1403" s="123">
        <v>2.36</v>
      </c>
      <c r="F1403" s="123">
        <v>2.48</v>
      </c>
    </row>
    <row r="1404" spans="1:6" ht="38.25" x14ac:dyDescent="0.25">
      <c r="A1404" s="121" t="s">
        <v>1203</v>
      </c>
      <c r="B1404" s="122" t="s">
        <v>23146</v>
      </c>
      <c r="C1404" s="5" t="str">
        <f t="shared" si="21"/>
        <v>M2</v>
      </c>
      <c r="D1404" s="5" t="s">
        <v>2259</v>
      </c>
      <c r="E1404" s="123">
        <v>9.07</v>
      </c>
      <c r="F1404" s="123">
        <v>9.2100000000000009</v>
      </c>
    </row>
    <row r="1405" spans="1:6" ht="25.5" x14ac:dyDescent="0.25">
      <c r="A1405" s="121" t="s">
        <v>1204</v>
      </c>
      <c r="B1405" s="122" t="s">
        <v>2168</v>
      </c>
      <c r="C1405" s="5" t="str">
        <f t="shared" si="21"/>
        <v>M2</v>
      </c>
      <c r="D1405" s="5" t="s">
        <v>2259</v>
      </c>
      <c r="E1405" s="123">
        <v>14.68</v>
      </c>
      <c r="F1405" s="123">
        <v>15.56</v>
      </c>
    </row>
    <row r="1406" spans="1:6" ht="25.5" x14ac:dyDescent="0.25">
      <c r="A1406" s="121" t="s">
        <v>1205</v>
      </c>
      <c r="B1406" s="122" t="s">
        <v>2169</v>
      </c>
      <c r="C1406" s="5" t="str">
        <f t="shared" si="21"/>
        <v>M2</v>
      </c>
      <c r="D1406" s="5" t="s">
        <v>2259</v>
      </c>
      <c r="E1406" s="123">
        <v>24.42</v>
      </c>
      <c r="F1406" s="123">
        <v>26.31</v>
      </c>
    </row>
    <row r="1407" spans="1:6" ht="25.5" x14ac:dyDescent="0.25">
      <c r="A1407" s="121" t="s">
        <v>23147</v>
      </c>
      <c r="B1407" s="122" t="s">
        <v>2170</v>
      </c>
      <c r="C1407" s="5" t="str">
        <f t="shared" si="21"/>
        <v>M2</v>
      </c>
      <c r="D1407" s="5" t="s">
        <v>2259</v>
      </c>
      <c r="E1407" s="123">
        <v>25.07</v>
      </c>
      <c r="F1407" s="123">
        <v>26.55</v>
      </c>
    </row>
    <row r="1408" spans="1:6" ht="25.5" x14ac:dyDescent="0.25">
      <c r="A1408" s="121" t="s">
        <v>1206</v>
      </c>
      <c r="B1408" s="122" t="s">
        <v>14703</v>
      </c>
      <c r="C1408" s="5" t="str">
        <f t="shared" si="21"/>
        <v>M2</v>
      </c>
      <c r="D1408" s="5" t="s">
        <v>2259</v>
      </c>
      <c r="E1408" s="123">
        <v>21.44</v>
      </c>
      <c r="F1408" s="123">
        <v>22.7</v>
      </c>
    </row>
    <row r="1409" spans="1:8" ht="25.5" x14ac:dyDescent="0.25">
      <c r="A1409" s="121" t="s">
        <v>1207</v>
      </c>
      <c r="B1409" s="122" t="s">
        <v>23148</v>
      </c>
      <c r="C1409" s="5" t="str">
        <f t="shared" si="21"/>
        <v>M2</v>
      </c>
      <c r="D1409" s="5" t="s">
        <v>2259</v>
      </c>
      <c r="E1409" s="123">
        <v>13.96</v>
      </c>
      <c r="F1409" s="123">
        <v>14.64</v>
      </c>
    </row>
    <row r="1410" spans="1:8" ht="25.5" x14ac:dyDescent="0.25">
      <c r="A1410" s="121" t="s">
        <v>1208</v>
      </c>
      <c r="B1410" s="122" t="s">
        <v>2171</v>
      </c>
      <c r="C1410" s="5" t="str">
        <f t="shared" si="21"/>
        <v>M2</v>
      </c>
      <c r="D1410" s="5" t="s">
        <v>2259</v>
      </c>
      <c r="E1410" s="123">
        <v>12.44</v>
      </c>
      <c r="F1410" s="123">
        <v>12.96</v>
      </c>
    </row>
    <row r="1411" spans="1:8" ht="25.5" x14ac:dyDescent="0.25">
      <c r="A1411" s="121" t="s">
        <v>1209</v>
      </c>
      <c r="B1411" s="122" t="s">
        <v>2172</v>
      </c>
      <c r="C1411" s="5" t="str">
        <f t="shared" si="21"/>
        <v>M2</v>
      </c>
      <c r="D1411" s="5" t="s">
        <v>2259</v>
      </c>
      <c r="E1411" s="123">
        <v>20.100000000000001</v>
      </c>
      <c r="F1411" s="123">
        <v>21.86</v>
      </c>
    </row>
    <row r="1412" spans="1:8" ht="38.25" x14ac:dyDescent="0.25">
      <c r="A1412" s="121" t="s">
        <v>1210</v>
      </c>
      <c r="B1412" s="122" t="s">
        <v>23149</v>
      </c>
      <c r="C1412" s="5" t="str">
        <f t="shared" si="21"/>
        <v>M2</v>
      </c>
      <c r="D1412" s="5" t="s">
        <v>2259</v>
      </c>
      <c r="E1412" s="123">
        <v>15.48</v>
      </c>
      <c r="F1412" s="123">
        <v>16.27</v>
      </c>
    </row>
    <row r="1413" spans="1:8" ht="51" x14ac:dyDescent="0.25">
      <c r="A1413" s="121" t="s">
        <v>1211</v>
      </c>
      <c r="B1413" s="122" t="s">
        <v>2173</v>
      </c>
      <c r="C1413" s="5" t="str">
        <f t="shared" ref="C1413:C1476" si="22">RIGHT(B1413,2)</f>
        <v>M2</v>
      </c>
      <c r="D1413" s="5" t="s">
        <v>2259</v>
      </c>
      <c r="E1413" s="123">
        <v>37.72</v>
      </c>
      <c r="F1413" s="123">
        <v>40.700000000000003</v>
      </c>
    </row>
    <row r="1414" spans="1:8" ht="51" x14ac:dyDescent="0.25">
      <c r="A1414" s="121" t="s">
        <v>1212</v>
      </c>
      <c r="B1414" s="122" t="s">
        <v>23150</v>
      </c>
      <c r="C1414" s="5" t="str">
        <f t="shared" si="22"/>
        <v>M2</v>
      </c>
      <c r="D1414" s="5" t="s">
        <v>2259</v>
      </c>
      <c r="E1414" s="123">
        <v>37.82</v>
      </c>
      <c r="F1414" s="123">
        <v>40.14</v>
      </c>
    </row>
    <row r="1415" spans="1:8" x14ac:dyDescent="0.25">
      <c r="A1415" s="121" t="s">
        <v>1213</v>
      </c>
      <c r="B1415" s="122" t="s">
        <v>2174</v>
      </c>
      <c r="C1415" s="5" t="str">
        <f t="shared" si="22"/>
        <v>M2</v>
      </c>
      <c r="D1415" s="5" t="s">
        <v>2259</v>
      </c>
      <c r="E1415" s="123">
        <v>15.25</v>
      </c>
      <c r="F1415" s="123">
        <v>16.399999999999999</v>
      </c>
    </row>
    <row r="1416" spans="1:8" ht="25.5" x14ac:dyDescent="0.25">
      <c r="A1416" s="121" t="s">
        <v>1214</v>
      </c>
      <c r="B1416" s="122" t="s">
        <v>2175</v>
      </c>
      <c r="C1416" s="5" t="str">
        <f t="shared" si="22"/>
        <v>M2</v>
      </c>
      <c r="D1416" s="5" t="s">
        <v>2259</v>
      </c>
      <c r="E1416" s="123">
        <v>21.43</v>
      </c>
      <c r="F1416" s="123">
        <v>22.96</v>
      </c>
    </row>
    <row r="1417" spans="1:8" ht="38.25" x14ac:dyDescent="0.25">
      <c r="A1417" s="121" t="s">
        <v>1215</v>
      </c>
      <c r="B1417" s="122" t="s">
        <v>14704</v>
      </c>
      <c r="C1417" s="5" t="str">
        <f t="shared" si="22"/>
        <v>M2</v>
      </c>
      <c r="D1417" s="5" t="s">
        <v>2259</v>
      </c>
      <c r="E1417" s="123">
        <v>13.06</v>
      </c>
      <c r="F1417" s="123">
        <v>13.9</v>
      </c>
    </row>
    <row r="1418" spans="1:8" ht="38.25" x14ac:dyDescent="0.25">
      <c r="A1418" s="121" t="s">
        <v>1216</v>
      </c>
      <c r="B1418" s="122" t="s">
        <v>14705</v>
      </c>
      <c r="C1418" s="5" t="str">
        <f t="shared" si="22"/>
        <v>M2</v>
      </c>
      <c r="D1418" s="5" t="s">
        <v>2259</v>
      </c>
      <c r="E1418" s="123">
        <v>12.37</v>
      </c>
      <c r="F1418" s="123">
        <v>13.21</v>
      </c>
    </row>
    <row r="1419" spans="1:8" ht="51" x14ac:dyDescent="0.25">
      <c r="A1419" s="121" t="s">
        <v>1217</v>
      </c>
      <c r="B1419" s="122" t="s">
        <v>14706</v>
      </c>
      <c r="C1419" s="5" t="str">
        <f t="shared" si="22"/>
        <v>M2</v>
      </c>
      <c r="D1419" s="5" t="s">
        <v>2259</v>
      </c>
      <c r="E1419" s="123">
        <v>18.7</v>
      </c>
      <c r="F1419" s="123">
        <v>20.2</v>
      </c>
    </row>
    <row r="1420" spans="1:8" ht="51" x14ac:dyDescent="0.25">
      <c r="A1420" s="121" t="s">
        <v>1218</v>
      </c>
      <c r="B1420" s="122" t="s">
        <v>14707</v>
      </c>
      <c r="C1420" s="5" t="str">
        <f t="shared" si="22"/>
        <v>M2</v>
      </c>
      <c r="D1420" s="5" t="s">
        <v>2259</v>
      </c>
      <c r="E1420" s="123">
        <v>21.1</v>
      </c>
      <c r="F1420" s="123">
        <v>22.6</v>
      </c>
    </row>
    <row r="1421" spans="1:8" ht="51" x14ac:dyDescent="0.25">
      <c r="A1421" s="121" t="s">
        <v>1219</v>
      </c>
      <c r="B1421" s="122" t="s">
        <v>2176</v>
      </c>
      <c r="C1421" s="5" t="str">
        <f t="shared" si="22"/>
        <v>M2</v>
      </c>
      <c r="D1421" s="5" t="s">
        <v>2259</v>
      </c>
      <c r="E1421" s="123">
        <v>37.549999999999997</v>
      </c>
      <c r="F1421" s="123">
        <v>40.53</v>
      </c>
    </row>
    <row r="1422" spans="1:8" ht="38.25" x14ac:dyDescent="0.25">
      <c r="A1422" s="121" t="s">
        <v>1220</v>
      </c>
      <c r="B1422" s="122" t="s">
        <v>23151</v>
      </c>
      <c r="C1422" s="5" t="str">
        <f t="shared" si="22"/>
        <v>/M</v>
      </c>
      <c r="D1422" s="5" t="s">
        <v>2259</v>
      </c>
      <c r="E1422" s="123">
        <v>7.34</v>
      </c>
      <c r="F1422" s="123">
        <v>8.02</v>
      </c>
    </row>
    <row r="1423" spans="1:8" ht="25.5" x14ac:dyDescent="0.25">
      <c r="A1423" s="121" t="s">
        <v>1221</v>
      </c>
      <c r="B1423" s="122" t="s">
        <v>2177</v>
      </c>
      <c r="C1423" s="5" t="str">
        <f t="shared" si="22"/>
        <v>M2</v>
      </c>
      <c r="D1423" s="5" t="s">
        <v>2262</v>
      </c>
      <c r="E1423" s="123">
        <v>13.93</v>
      </c>
      <c r="F1423" s="123">
        <v>14.83</v>
      </c>
    </row>
    <row r="1424" spans="1:8" ht="38.25" x14ac:dyDescent="0.25">
      <c r="A1424" s="121" t="s">
        <v>1222</v>
      </c>
      <c r="B1424" s="122" t="s">
        <v>14708</v>
      </c>
      <c r="C1424" s="5" t="str">
        <f t="shared" si="22"/>
        <v>M2</v>
      </c>
      <c r="D1424" s="5" t="s">
        <v>2259</v>
      </c>
      <c r="E1424" s="123">
        <v>23.12</v>
      </c>
      <c r="F1424" s="123">
        <v>24.68</v>
      </c>
      <c r="H1424" s="104" t="s">
        <v>2223</v>
      </c>
    </row>
    <row r="1425" spans="1:8" ht="25.5" x14ac:dyDescent="0.25">
      <c r="A1425" s="121" t="s">
        <v>1223</v>
      </c>
      <c r="B1425" s="122" t="s">
        <v>2178</v>
      </c>
      <c r="C1425" s="5" t="str">
        <f t="shared" si="22"/>
        <v>M2</v>
      </c>
      <c r="D1425" s="5" t="s">
        <v>2259</v>
      </c>
      <c r="E1425" s="123">
        <v>13.33</v>
      </c>
      <c r="F1425" s="123">
        <v>14.23</v>
      </c>
    </row>
    <row r="1426" spans="1:8" ht="38.25" x14ac:dyDescent="0.25">
      <c r="A1426" s="121" t="s">
        <v>1224</v>
      </c>
      <c r="B1426" s="122" t="s">
        <v>14709</v>
      </c>
      <c r="C1426" s="5" t="str">
        <f t="shared" si="22"/>
        <v>M2</v>
      </c>
      <c r="D1426" s="5" t="s">
        <v>2259</v>
      </c>
      <c r="E1426" s="123">
        <v>15.4</v>
      </c>
      <c r="F1426" s="123">
        <v>16.440000000000001</v>
      </c>
    </row>
    <row r="1427" spans="1:8" ht="25.5" x14ac:dyDescent="0.25">
      <c r="A1427" s="121" t="s">
        <v>1225</v>
      </c>
      <c r="B1427" s="122" t="s">
        <v>14710</v>
      </c>
      <c r="C1427" s="5" t="str">
        <f t="shared" si="22"/>
        <v>M2</v>
      </c>
      <c r="D1427" s="5" t="s">
        <v>2259</v>
      </c>
      <c r="E1427" s="123">
        <v>16.84</v>
      </c>
      <c r="F1427" s="123">
        <v>17.989999999999998</v>
      </c>
    </row>
    <row r="1428" spans="1:8" ht="38.25" x14ac:dyDescent="0.25">
      <c r="A1428" s="121" t="s">
        <v>1226</v>
      </c>
      <c r="B1428" s="122" t="s">
        <v>23152</v>
      </c>
      <c r="C1428" s="5" t="str">
        <f t="shared" si="22"/>
        <v>M2</v>
      </c>
      <c r="D1428" s="5" t="s">
        <v>2259</v>
      </c>
      <c r="E1428" s="123">
        <v>32.44</v>
      </c>
      <c r="F1428" s="123">
        <v>34.090000000000003</v>
      </c>
      <c r="H1428" s="104" t="s">
        <v>2226</v>
      </c>
    </row>
    <row r="1429" spans="1:8" ht="25.5" x14ac:dyDescent="0.25">
      <c r="A1429" s="121" t="s">
        <v>1227</v>
      </c>
      <c r="B1429" s="122" t="s">
        <v>23153</v>
      </c>
      <c r="C1429" s="5" t="str">
        <f t="shared" si="22"/>
        <v>M2</v>
      </c>
      <c r="D1429" s="5" t="s">
        <v>2259</v>
      </c>
      <c r="E1429" s="123">
        <v>16.52</v>
      </c>
      <c r="F1429" s="123">
        <v>17.510000000000002</v>
      </c>
    </row>
    <row r="1430" spans="1:8" x14ac:dyDescent="0.25">
      <c r="A1430" s="119"/>
      <c r="B1430" s="120"/>
      <c r="C1430" s="5" t="str">
        <f t="shared" si="22"/>
        <v/>
      </c>
      <c r="D1430" s="5" t="s">
        <v>2259</v>
      </c>
      <c r="E1430" s="130"/>
      <c r="F1430" s="130"/>
    </row>
    <row r="1431" spans="1:8" x14ac:dyDescent="0.25">
      <c r="A1431" s="119"/>
      <c r="B1431" s="131" t="s">
        <v>13916</v>
      </c>
      <c r="C1431" s="5" t="str">
        <f t="shared" si="22"/>
        <v>DE</v>
      </c>
      <c r="D1431" s="5" t="s">
        <v>2259</v>
      </c>
      <c r="E1431" s="130"/>
      <c r="F1431" s="130"/>
    </row>
    <row r="1432" spans="1:8" x14ac:dyDescent="0.25">
      <c r="A1432" s="119"/>
      <c r="B1432" s="120"/>
      <c r="C1432" s="5" t="str">
        <f t="shared" si="22"/>
        <v/>
      </c>
      <c r="D1432" s="5" t="s">
        <v>2259</v>
      </c>
      <c r="E1432" s="130"/>
      <c r="F1432" s="130"/>
    </row>
    <row r="1433" spans="1:8" x14ac:dyDescent="0.25">
      <c r="A1433" s="119" t="s">
        <v>0</v>
      </c>
      <c r="B1433" s="120" t="s">
        <v>1345</v>
      </c>
      <c r="C1433" s="5" t="str">
        <f t="shared" si="22"/>
        <v xml:space="preserve"> S</v>
      </c>
      <c r="D1433" s="4"/>
      <c r="E1433" s="130" t="s">
        <v>2258</v>
      </c>
      <c r="F1433" s="130" t="s">
        <v>2258</v>
      </c>
    </row>
    <row r="1434" spans="1:8" ht="30" x14ac:dyDescent="0.25">
      <c r="A1434" s="119"/>
      <c r="B1434" s="120"/>
      <c r="C1434" s="5" t="str">
        <f t="shared" si="22"/>
        <v/>
      </c>
      <c r="D1434" s="43"/>
      <c r="E1434" s="130"/>
      <c r="F1434" s="130"/>
      <c r="H1434" s="104" t="s">
        <v>2295</v>
      </c>
    </row>
    <row r="1435" spans="1:8" x14ac:dyDescent="0.25">
      <c r="A1435" s="119"/>
      <c r="B1435" s="120"/>
      <c r="C1435" s="5" t="str">
        <f t="shared" si="22"/>
        <v/>
      </c>
      <c r="D1435" s="4"/>
      <c r="E1435" s="130"/>
      <c r="F1435" s="130"/>
    </row>
    <row r="1436" spans="1:8" x14ac:dyDescent="0.25">
      <c r="A1436" s="119"/>
      <c r="B1436" s="120" t="s">
        <v>13856</v>
      </c>
      <c r="C1436" s="5" t="str">
        <f t="shared" si="22"/>
        <v>AS</v>
      </c>
      <c r="D1436" s="4"/>
      <c r="E1436" s="130"/>
      <c r="F1436" s="130"/>
    </row>
    <row r="1437" spans="1:8" ht="38.25" x14ac:dyDescent="0.25">
      <c r="A1437" s="121" t="s">
        <v>1228</v>
      </c>
      <c r="B1437" s="122" t="s">
        <v>2179</v>
      </c>
      <c r="C1437" s="5" t="str">
        <f t="shared" si="22"/>
        <v>UN</v>
      </c>
      <c r="D1437" s="4"/>
      <c r="E1437" s="123">
        <v>190.5</v>
      </c>
      <c r="F1437" s="123">
        <v>190.93</v>
      </c>
    </row>
    <row r="1438" spans="1:8" ht="63.75" x14ac:dyDescent="0.25">
      <c r="A1438" s="121" t="s">
        <v>1229</v>
      </c>
      <c r="B1438" s="122" t="s">
        <v>2180</v>
      </c>
      <c r="C1438" s="5" t="str">
        <f t="shared" si="22"/>
        <v>UN</v>
      </c>
      <c r="D1438" s="4"/>
      <c r="E1438" s="123">
        <v>648.66</v>
      </c>
      <c r="F1438" s="123">
        <v>652.14</v>
      </c>
    </row>
    <row r="1439" spans="1:8" ht="51" x14ac:dyDescent="0.25">
      <c r="A1439" s="121" t="s">
        <v>14711</v>
      </c>
      <c r="B1439" s="122" t="s">
        <v>23154</v>
      </c>
      <c r="C1439" s="5" t="str">
        <f t="shared" si="22"/>
        <v>UN</v>
      </c>
      <c r="D1439" s="5"/>
      <c r="E1439" s="123">
        <v>1630.22</v>
      </c>
      <c r="F1439" s="123">
        <v>1632.66</v>
      </c>
    </row>
    <row r="1440" spans="1:8" ht="51" x14ac:dyDescent="0.25">
      <c r="A1440" s="121" t="s">
        <v>1230</v>
      </c>
      <c r="B1440" s="122" t="s">
        <v>2181</v>
      </c>
      <c r="C1440" s="5" t="str">
        <f t="shared" si="22"/>
        <v>UN</v>
      </c>
      <c r="D1440" s="5" t="s">
        <v>2261</v>
      </c>
      <c r="E1440" s="123">
        <v>1351.13</v>
      </c>
      <c r="F1440" s="123">
        <v>1358.75</v>
      </c>
    </row>
    <row r="1441" spans="1:6" ht="38.25" x14ac:dyDescent="0.25">
      <c r="A1441" s="121" t="s">
        <v>1231</v>
      </c>
      <c r="B1441" s="122" t="s">
        <v>2182</v>
      </c>
      <c r="C1441" s="5" t="str">
        <f t="shared" si="22"/>
        <v>UN</v>
      </c>
      <c r="D1441" s="5" t="s">
        <v>2261</v>
      </c>
      <c r="E1441" s="123">
        <v>691.5</v>
      </c>
      <c r="F1441" s="123">
        <v>691.76</v>
      </c>
    </row>
    <row r="1442" spans="1:6" ht="25.5" x14ac:dyDescent="0.25">
      <c r="A1442" s="121" t="s">
        <v>23155</v>
      </c>
      <c r="B1442" s="122" t="s">
        <v>23156</v>
      </c>
      <c r="C1442" s="5" t="str">
        <f t="shared" si="22"/>
        <v>UN</v>
      </c>
      <c r="D1442" s="5" t="s">
        <v>2261</v>
      </c>
      <c r="E1442" s="123">
        <v>929.28</v>
      </c>
      <c r="F1442" s="123">
        <v>930.61</v>
      </c>
    </row>
    <row r="1443" spans="1:6" ht="25.5" x14ac:dyDescent="0.25">
      <c r="A1443" s="121" t="s">
        <v>1232</v>
      </c>
      <c r="B1443" s="122" t="s">
        <v>2183</v>
      </c>
      <c r="C1443" s="5" t="str">
        <f t="shared" si="22"/>
        <v>UN</v>
      </c>
      <c r="D1443" s="5" t="s">
        <v>2261</v>
      </c>
      <c r="E1443" s="123">
        <v>176.74</v>
      </c>
      <c r="F1443" s="123">
        <v>177.9</v>
      </c>
    </row>
    <row r="1444" spans="1:6" x14ac:dyDescent="0.25">
      <c r="A1444" s="119"/>
      <c r="B1444" s="120"/>
      <c r="C1444" s="5" t="str">
        <f t="shared" si="22"/>
        <v/>
      </c>
      <c r="D1444" s="5" t="s">
        <v>2261</v>
      </c>
      <c r="E1444" s="130"/>
      <c r="F1444" s="130"/>
    </row>
    <row r="1445" spans="1:6" x14ac:dyDescent="0.25">
      <c r="A1445" s="119"/>
      <c r="B1445" s="120" t="s">
        <v>14712</v>
      </c>
      <c r="C1445" s="5" t="str">
        <f t="shared" si="22"/>
        <v>OS</v>
      </c>
      <c r="D1445" s="5" t="s">
        <v>2261</v>
      </c>
      <c r="E1445" s="130"/>
      <c r="F1445" s="130"/>
    </row>
    <row r="1446" spans="1:6" ht="38.25" x14ac:dyDescent="0.25">
      <c r="A1446" s="121" t="s">
        <v>1233</v>
      </c>
      <c r="B1446" s="122" t="s">
        <v>23157</v>
      </c>
      <c r="C1446" s="5" t="str">
        <f t="shared" si="22"/>
        <v>UN</v>
      </c>
      <c r="D1446" s="5"/>
      <c r="E1446" s="123">
        <v>314.07</v>
      </c>
      <c r="F1446" s="123">
        <v>316.67</v>
      </c>
    </row>
    <row r="1447" spans="1:6" ht="38.25" x14ac:dyDescent="0.25">
      <c r="A1447" s="121" t="s">
        <v>1234</v>
      </c>
      <c r="B1447" s="122" t="s">
        <v>23158</v>
      </c>
      <c r="C1447" s="5" t="str">
        <f t="shared" si="22"/>
        <v>UN</v>
      </c>
      <c r="D1447" s="5"/>
      <c r="E1447" s="123">
        <v>302.45999999999998</v>
      </c>
      <c r="F1447" s="123">
        <v>305.06</v>
      </c>
    </row>
    <row r="1448" spans="1:6" ht="25.5" x14ac:dyDescent="0.25">
      <c r="A1448" s="121" t="s">
        <v>1235</v>
      </c>
      <c r="B1448" s="122" t="s">
        <v>2184</v>
      </c>
      <c r="C1448" s="5" t="str">
        <f t="shared" si="22"/>
        <v>UN</v>
      </c>
      <c r="D1448" s="5" t="s">
        <v>2261</v>
      </c>
      <c r="E1448" s="123">
        <v>264.16000000000003</v>
      </c>
      <c r="F1448" s="123">
        <v>266.75</v>
      </c>
    </row>
    <row r="1449" spans="1:6" ht="25.5" x14ac:dyDescent="0.25">
      <c r="A1449" s="121" t="s">
        <v>1236</v>
      </c>
      <c r="B1449" s="122" t="s">
        <v>2185</v>
      </c>
      <c r="C1449" s="5" t="str">
        <f t="shared" si="22"/>
        <v>UN</v>
      </c>
      <c r="D1449" s="5" t="s">
        <v>2261</v>
      </c>
      <c r="E1449" s="123">
        <v>284.18</v>
      </c>
      <c r="F1449" s="123">
        <v>286.77999999999997</v>
      </c>
    </row>
    <row r="1450" spans="1:6" ht="38.25" x14ac:dyDescent="0.25">
      <c r="A1450" s="121" t="s">
        <v>1237</v>
      </c>
      <c r="B1450" s="122" t="s">
        <v>2186</v>
      </c>
      <c r="C1450" s="5" t="str">
        <f t="shared" si="22"/>
        <v>UN</v>
      </c>
      <c r="D1450" s="5" t="s">
        <v>2261</v>
      </c>
      <c r="E1450" s="123">
        <v>529.9</v>
      </c>
      <c r="F1450" s="123">
        <v>531.63</v>
      </c>
    </row>
    <row r="1451" spans="1:6" ht="38.25" x14ac:dyDescent="0.25">
      <c r="A1451" s="121" t="s">
        <v>1238</v>
      </c>
      <c r="B1451" s="122" t="s">
        <v>14713</v>
      </c>
      <c r="C1451" s="5" t="str">
        <f t="shared" si="22"/>
        <v>UN</v>
      </c>
      <c r="D1451" s="5" t="s">
        <v>2261</v>
      </c>
      <c r="E1451" s="123">
        <v>285</v>
      </c>
      <c r="F1451" s="123">
        <v>287.60000000000002</v>
      </c>
    </row>
    <row r="1452" spans="1:6" ht="38.25" x14ac:dyDescent="0.25">
      <c r="A1452" s="121" t="s">
        <v>1239</v>
      </c>
      <c r="B1452" s="122" t="s">
        <v>2187</v>
      </c>
      <c r="C1452" s="5" t="str">
        <f t="shared" si="22"/>
        <v>UN</v>
      </c>
      <c r="D1452" s="5" t="s">
        <v>2261</v>
      </c>
      <c r="E1452" s="123">
        <v>549.24</v>
      </c>
      <c r="F1452" s="123">
        <v>553.15</v>
      </c>
    </row>
    <row r="1453" spans="1:6" ht="38.25" x14ac:dyDescent="0.25">
      <c r="A1453" s="121" t="s">
        <v>1240</v>
      </c>
      <c r="B1453" s="122" t="s">
        <v>2188</v>
      </c>
      <c r="C1453" s="5" t="str">
        <f t="shared" si="22"/>
        <v>UN</v>
      </c>
      <c r="D1453" s="5" t="s">
        <v>2261</v>
      </c>
      <c r="E1453" s="123">
        <v>978.89</v>
      </c>
      <c r="F1453" s="123">
        <v>982.36</v>
      </c>
    </row>
    <row r="1454" spans="1:6" ht="38.25" x14ac:dyDescent="0.25">
      <c r="A1454" s="121" t="s">
        <v>1241</v>
      </c>
      <c r="B1454" s="122" t="s">
        <v>23159</v>
      </c>
      <c r="C1454" s="5" t="str">
        <f t="shared" si="22"/>
        <v>UN</v>
      </c>
      <c r="D1454" s="5" t="s">
        <v>2261</v>
      </c>
      <c r="E1454" s="123">
        <v>2049.56</v>
      </c>
      <c r="F1454" s="123">
        <v>2050.19</v>
      </c>
    </row>
    <row r="1455" spans="1:6" ht="25.5" x14ac:dyDescent="0.25">
      <c r="A1455" s="121" t="s">
        <v>1242</v>
      </c>
      <c r="B1455" s="122" t="s">
        <v>23160</v>
      </c>
      <c r="C1455" s="5" t="str">
        <f t="shared" si="22"/>
        <v>/M</v>
      </c>
      <c r="D1455" s="5" t="s">
        <v>2261</v>
      </c>
      <c r="E1455" s="123">
        <v>13.18</v>
      </c>
      <c r="F1455" s="123">
        <v>13.47</v>
      </c>
    </row>
    <row r="1456" spans="1:6" ht="25.5" x14ac:dyDescent="0.25">
      <c r="A1456" s="121" t="s">
        <v>1243</v>
      </c>
      <c r="B1456" s="122" t="s">
        <v>23161</v>
      </c>
      <c r="C1456" s="5" t="str">
        <f t="shared" si="22"/>
        <v>/M</v>
      </c>
      <c r="D1456" s="5" t="s">
        <v>2261</v>
      </c>
      <c r="E1456" s="123">
        <v>26.33</v>
      </c>
      <c r="F1456" s="123">
        <v>26.62</v>
      </c>
    </row>
    <row r="1457" spans="1:7" ht="38.25" x14ac:dyDescent="0.25">
      <c r="A1457" s="121" t="s">
        <v>23162</v>
      </c>
      <c r="B1457" s="122" t="s">
        <v>23163</v>
      </c>
      <c r="C1457" s="5" t="str">
        <f t="shared" si="22"/>
        <v>UN</v>
      </c>
      <c r="D1457" s="5" t="s">
        <v>2262</v>
      </c>
      <c r="E1457" s="123">
        <v>2.98</v>
      </c>
      <c r="F1457" s="123">
        <v>3.04</v>
      </c>
    </row>
    <row r="1458" spans="1:7" ht="25.5" x14ac:dyDescent="0.25">
      <c r="A1458" s="121" t="s">
        <v>1244</v>
      </c>
      <c r="B1458" s="122" t="s">
        <v>23164</v>
      </c>
      <c r="C1458" s="5" t="str">
        <f t="shared" si="22"/>
        <v>UN</v>
      </c>
      <c r="D1458" s="5" t="s">
        <v>2262</v>
      </c>
      <c r="E1458" s="123">
        <v>288.77</v>
      </c>
      <c r="F1458" s="123">
        <v>289.75</v>
      </c>
    </row>
    <row r="1459" spans="1:7" ht="51" x14ac:dyDescent="0.25">
      <c r="A1459" s="121" t="s">
        <v>23165</v>
      </c>
      <c r="B1459" s="122" t="s">
        <v>23166</v>
      </c>
      <c r="C1459" s="5" t="str">
        <f t="shared" si="22"/>
        <v>UN</v>
      </c>
      <c r="D1459" s="5" t="s">
        <v>2261</v>
      </c>
      <c r="E1459" s="123">
        <v>75.13</v>
      </c>
      <c r="F1459" s="123">
        <v>75.42</v>
      </c>
    </row>
    <row r="1460" spans="1:7" ht="51" x14ac:dyDescent="0.25">
      <c r="A1460" s="121" t="s">
        <v>23167</v>
      </c>
      <c r="B1460" s="122" t="s">
        <v>23168</v>
      </c>
      <c r="C1460" s="5" t="str">
        <f t="shared" si="22"/>
        <v>UN</v>
      </c>
      <c r="D1460" s="5" t="s">
        <v>2261</v>
      </c>
      <c r="E1460" s="123">
        <v>84.53</v>
      </c>
      <c r="F1460" s="123">
        <v>84.82</v>
      </c>
    </row>
    <row r="1461" spans="1:7" ht="25.5" x14ac:dyDescent="0.25">
      <c r="A1461" s="121" t="s">
        <v>1245</v>
      </c>
      <c r="B1461" s="122" t="s">
        <v>23169</v>
      </c>
      <c r="C1461" s="5" t="str">
        <f t="shared" si="22"/>
        <v>UN</v>
      </c>
      <c r="D1461" s="5" t="s">
        <v>2261</v>
      </c>
      <c r="E1461" s="123">
        <v>16.850000000000001</v>
      </c>
      <c r="F1461" s="123">
        <v>17.14</v>
      </c>
      <c r="G1461" s="52"/>
    </row>
    <row r="1462" spans="1:7" ht="38.25" x14ac:dyDescent="0.25">
      <c r="A1462" s="121" t="s">
        <v>1246</v>
      </c>
      <c r="B1462" s="122" t="s">
        <v>23170</v>
      </c>
      <c r="C1462" s="5" t="str">
        <f t="shared" si="22"/>
        <v>UN</v>
      </c>
      <c r="D1462" s="5" t="s">
        <v>2261</v>
      </c>
      <c r="E1462" s="123">
        <v>73.25</v>
      </c>
      <c r="F1462" s="123">
        <v>73.540000000000006</v>
      </c>
      <c r="G1462" s="52"/>
    </row>
    <row r="1463" spans="1:7" ht="38.25" x14ac:dyDescent="0.25">
      <c r="A1463" s="121" t="s">
        <v>1247</v>
      </c>
      <c r="B1463" s="122" t="s">
        <v>23171</v>
      </c>
      <c r="C1463" s="5" t="str">
        <f t="shared" si="22"/>
        <v>UN</v>
      </c>
      <c r="D1463" s="5" t="s">
        <v>2261</v>
      </c>
      <c r="E1463" s="123">
        <v>120.25</v>
      </c>
      <c r="F1463" s="123">
        <v>120.54</v>
      </c>
      <c r="G1463" s="52"/>
    </row>
    <row r="1464" spans="1:7" ht="38.25" x14ac:dyDescent="0.25">
      <c r="A1464" s="121" t="s">
        <v>1248</v>
      </c>
      <c r="B1464" s="122" t="s">
        <v>2189</v>
      </c>
      <c r="C1464" s="5" t="str">
        <f t="shared" si="22"/>
        <v>UN</v>
      </c>
      <c r="D1464" s="5" t="s">
        <v>2261</v>
      </c>
      <c r="E1464" s="123">
        <v>58.86</v>
      </c>
      <c r="F1464" s="123">
        <v>63.41</v>
      </c>
      <c r="G1464" s="52"/>
    </row>
    <row r="1465" spans="1:7" ht="38.25" x14ac:dyDescent="0.25">
      <c r="A1465" s="121" t="s">
        <v>1249</v>
      </c>
      <c r="B1465" s="122" t="s">
        <v>2190</v>
      </c>
      <c r="C1465" s="5" t="str">
        <f t="shared" si="22"/>
        <v>UN</v>
      </c>
      <c r="D1465" s="5" t="s">
        <v>2261</v>
      </c>
      <c r="E1465" s="123">
        <v>34.020000000000003</v>
      </c>
      <c r="F1465" s="123">
        <v>36.299999999999997</v>
      </c>
      <c r="G1465" s="52"/>
    </row>
    <row r="1466" spans="1:7" ht="38.25" x14ac:dyDescent="0.25">
      <c r="A1466" s="121" t="s">
        <v>1250</v>
      </c>
      <c r="B1466" s="122" t="s">
        <v>2191</v>
      </c>
      <c r="C1466" s="5" t="str">
        <f t="shared" si="22"/>
        <v>UN</v>
      </c>
      <c r="D1466" s="5" t="s">
        <v>14743</v>
      </c>
      <c r="E1466" s="123">
        <v>112.87</v>
      </c>
      <c r="F1466" s="123">
        <v>121.96</v>
      </c>
      <c r="G1466" s="52"/>
    </row>
    <row r="1467" spans="1:7" ht="63.75" x14ac:dyDescent="0.25">
      <c r="A1467" s="121" t="s">
        <v>1251</v>
      </c>
      <c r="B1467" s="122" t="s">
        <v>23172</v>
      </c>
      <c r="C1467" s="5" t="str">
        <f t="shared" si="22"/>
        <v>CJ</v>
      </c>
      <c r="D1467" s="5" t="s">
        <v>2261</v>
      </c>
      <c r="E1467" s="123">
        <v>548.91</v>
      </c>
      <c r="F1467" s="123">
        <v>552</v>
      </c>
      <c r="G1467" s="52"/>
    </row>
    <row r="1468" spans="1:7" ht="63.75" x14ac:dyDescent="0.25">
      <c r="A1468" s="121" t="s">
        <v>1252</v>
      </c>
      <c r="B1468" s="122" t="s">
        <v>23173</v>
      </c>
      <c r="C1468" s="5" t="str">
        <f t="shared" si="22"/>
        <v>UN</v>
      </c>
      <c r="D1468" s="5" t="s">
        <v>2261</v>
      </c>
      <c r="E1468" s="123">
        <v>494.85</v>
      </c>
      <c r="F1468" s="123">
        <v>497.17</v>
      </c>
      <c r="G1468" s="52"/>
    </row>
    <row r="1469" spans="1:7" ht="63.75" x14ac:dyDescent="0.25">
      <c r="A1469" s="121" t="s">
        <v>1253</v>
      </c>
      <c r="B1469" s="122" t="s">
        <v>23174</v>
      </c>
      <c r="C1469" s="5" t="str">
        <f t="shared" si="22"/>
        <v>UN</v>
      </c>
      <c r="D1469" s="5" t="s">
        <v>2261</v>
      </c>
      <c r="E1469" s="123">
        <v>246.11</v>
      </c>
      <c r="F1469" s="123">
        <v>248.43</v>
      </c>
      <c r="G1469" s="52"/>
    </row>
    <row r="1470" spans="1:7" ht="38.25" x14ac:dyDescent="0.25">
      <c r="A1470" s="121" t="s">
        <v>14714</v>
      </c>
      <c r="B1470" s="122" t="s">
        <v>14715</v>
      </c>
      <c r="C1470" s="5" t="str">
        <f t="shared" si="22"/>
        <v>UN</v>
      </c>
      <c r="D1470" s="5" t="s">
        <v>14743</v>
      </c>
      <c r="E1470" s="123">
        <v>238.55</v>
      </c>
      <c r="F1470" s="123">
        <v>243.86</v>
      </c>
      <c r="G1470" s="52"/>
    </row>
    <row r="1471" spans="1:7" ht="63.75" x14ac:dyDescent="0.25">
      <c r="A1471" s="121" t="s">
        <v>14716</v>
      </c>
      <c r="B1471" s="122" t="s">
        <v>23175</v>
      </c>
      <c r="C1471" s="5" t="str">
        <f t="shared" si="22"/>
        <v>CJ</v>
      </c>
      <c r="D1471" s="5"/>
      <c r="E1471" s="123">
        <v>2144.54</v>
      </c>
      <c r="F1471" s="123">
        <v>2145.13</v>
      </c>
      <c r="G1471" s="52"/>
    </row>
    <row r="1472" spans="1:7" x14ac:dyDescent="0.25">
      <c r="A1472" s="119"/>
      <c r="B1472" s="120"/>
      <c r="C1472" s="5" t="str">
        <f t="shared" si="22"/>
        <v/>
      </c>
      <c r="D1472" s="5"/>
      <c r="E1472" s="130"/>
      <c r="F1472" s="130"/>
      <c r="G1472" s="52"/>
    </row>
    <row r="1473" spans="1:7" x14ac:dyDescent="0.25">
      <c r="A1473" s="119"/>
      <c r="B1473" s="120" t="s">
        <v>14717</v>
      </c>
      <c r="C1473" s="5" t="str">
        <f t="shared" si="22"/>
        <v>OS</v>
      </c>
      <c r="D1473" s="5" t="s">
        <v>2261</v>
      </c>
      <c r="E1473" s="130"/>
      <c r="F1473" s="130"/>
      <c r="G1473" s="52"/>
    </row>
    <row r="1474" spans="1:7" ht="38.25" x14ac:dyDescent="0.25">
      <c r="A1474" s="121" t="s">
        <v>1254</v>
      </c>
      <c r="B1474" s="122" t="s">
        <v>2192</v>
      </c>
      <c r="C1474" s="5" t="str">
        <f t="shared" si="22"/>
        <v>UN</v>
      </c>
      <c r="D1474" s="5" t="s">
        <v>2262</v>
      </c>
      <c r="E1474" s="123">
        <v>6.37</v>
      </c>
      <c r="F1474" s="123">
        <v>6.71</v>
      </c>
      <c r="G1474" s="52"/>
    </row>
    <row r="1475" spans="1:7" ht="38.25" x14ac:dyDescent="0.25">
      <c r="A1475" s="121" t="s">
        <v>1255</v>
      </c>
      <c r="B1475" s="122" t="s">
        <v>2193</v>
      </c>
      <c r="C1475" s="5" t="str">
        <f t="shared" si="22"/>
        <v>/M</v>
      </c>
      <c r="D1475" s="5" t="s">
        <v>2261</v>
      </c>
      <c r="E1475" s="123">
        <v>26.26</v>
      </c>
      <c r="F1475" s="123">
        <v>27.59</v>
      </c>
      <c r="G1475" s="52"/>
    </row>
    <row r="1476" spans="1:7" ht="38.25" x14ac:dyDescent="0.25">
      <c r="A1476" s="121" t="s">
        <v>1256</v>
      </c>
      <c r="B1476" s="122" t="s">
        <v>2194</v>
      </c>
      <c r="C1476" s="5" t="str">
        <f t="shared" si="22"/>
        <v>UN</v>
      </c>
      <c r="D1476" s="5" t="s">
        <v>2262</v>
      </c>
      <c r="E1476" s="123">
        <v>20.68</v>
      </c>
      <c r="F1476" s="123">
        <v>21.54</v>
      </c>
      <c r="G1476" s="52"/>
    </row>
    <row r="1477" spans="1:7" ht="38.25" x14ac:dyDescent="0.25">
      <c r="A1477" s="121" t="s">
        <v>1257</v>
      </c>
      <c r="B1477" s="122" t="s">
        <v>2195</v>
      </c>
      <c r="C1477" s="5" t="str">
        <f t="shared" ref="C1477:C1540" si="23">RIGHT(B1477,2)</f>
        <v>/M</v>
      </c>
      <c r="D1477" s="5" t="s">
        <v>2261</v>
      </c>
      <c r="E1477" s="123">
        <v>51.75</v>
      </c>
      <c r="F1477" s="123">
        <v>53.88</v>
      </c>
      <c r="G1477" s="52"/>
    </row>
    <row r="1478" spans="1:7" ht="38.25" x14ac:dyDescent="0.25">
      <c r="A1478" s="121" t="s">
        <v>1258</v>
      </c>
      <c r="B1478" s="122" t="s">
        <v>2196</v>
      </c>
      <c r="C1478" s="5" t="str">
        <f t="shared" si="23"/>
        <v>UN</v>
      </c>
      <c r="D1478" s="5" t="s">
        <v>2262</v>
      </c>
      <c r="E1478" s="123">
        <v>20.71</v>
      </c>
      <c r="F1478" s="123">
        <v>21.05</v>
      </c>
      <c r="G1478" s="52"/>
    </row>
    <row r="1479" spans="1:7" ht="38.25" x14ac:dyDescent="0.25">
      <c r="A1479" s="121" t="s">
        <v>1259</v>
      </c>
      <c r="B1479" s="122" t="s">
        <v>2197</v>
      </c>
      <c r="C1479" s="5" t="str">
        <f t="shared" si="23"/>
        <v>/M</v>
      </c>
      <c r="D1479" s="5" t="s">
        <v>2261</v>
      </c>
      <c r="E1479" s="123">
        <v>82.94</v>
      </c>
      <c r="F1479" s="123">
        <v>84.27</v>
      </c>
      <c r="G1479" s="52"/>
    </row>
    <row r="1480" spans="1:7" ht="38.25" x14ac:dyDescent="0.25">
      <c r="A1480" s="121" t="s">
        <v>1260</v>
      </c>
      <c r="B1480" s="122" t="s">
        <v>2198</v>
      </c>
      <c r="C1480" s="5" t="str">
        <f t="shared" si="23"/>
        <v>UN</v>
      </c>
      <c r="D1480" s="5" t="s">
        <v>2262</v>
      </c>
      <c r="E1480" s="123">
        <v>45.06</v>
      </c>
      <c r="F1480" s="123">
        <v>45.41</v>
      </c>
      <c r="G1480" s="52"/>
    </row>
    <row r="1481" spans="1:7" ht="38.25" x14ac:dyDescent="0.25">
      <c r="A1481" s="121" t="s">
        <v>1261</v>
      </c>
      <c r="B1481" s="122" t="s">
        <v>2199</v>
      </c>
      <c r="C1481" s="5" t="str">
        <f t="shared" si="23"/>
        <v>/M</v>
      </c>
      <c r="D1481" s="4"/>
      <c r="E1481" s="123">
        <v>180.2</v>
      </c>
      <c r="F1481" s="123">
        <v>181.56</v>
      </c>
      <c r="G1481" s="52"/>
    </row>
    <row r="1482" spans="1:7" x14ac:dyDescent="0.25">
      <c r="A1482" s="119"/>
      <c r="B1482" s="120"/>
      <c r="C1482" s="5" t="str">
        <f t="shared" si="23"/>
        <v/>
      </c>
      <c r="D1482" s="43"/>
      <c r="E1482" s="130"/>
      <c r="F1482" s="130"/>
      <c r="G1482" s="52"/>
    </row>
    <row r="1483" spans="1:7" x14ac:dyDescent="0.25">
      <c r="A1483" s="119"/>
      <c r="B1483" s="131" t="s">
        <v>14718</v>
      </c>
      <c r="C1483" s="5" t="str">
        <f t="shared" si="23"/>
        <v>ES</v>
      </c>
      <c r="D1483" s="4"/>
      <c r="E1483" s="130"/>
      <c r="F1483" s="130"/>
      <c r="G1483" s="52"/>
    </row>
    <row r="1484" spans="1:7" x14ac:dyDescent="0.25">
      <c r="A1484" s="119"/>
      <c r="B1484" s="120"/>
      <c r="C1484" s="5" t="str">
        <f t="shared" si="23"/>
        <v/>
      </c>
      <c r="D1484" s="4"/>
      <c r="E1484" s="130"/>
      <c r="F1484" s="130"/>
      <c r="G1484" s="52"/>
    </row>
    <row r="1485" spans="1:7" x14ac:dyDescent="0.25">
      <c r="A1485" s="119" t="s">
        <v>0</v>
      </c>
      <c r="B1485" s="120" t="s">
        <v>1345</v>
      </c>
      <c r="C1485" s="5" t="str">
        <f t="shared" si="23"/>
        <v xml:space="preserve"> S</v>
      </c>
      <c r="D1485" s="4"/>
      <c r="E1485" s="130" t="s">
        <v>2258</v>
      </c>
      <c r="F1485" s="130" t="s">
        <v>2258</v>
      </c>
      <c r="G1485" s="52"/>
    </row>
    <row r="1486" spans="1:7" x14ac:dyDescent="0.25">
      <c r="A1486" s="119"/>
      <c r="B1486" s="120"/>
      <c r="C1486" s="5" t="str">
        <f t="shared" si="23"/>
        <v/>
      </c>
      <c r="D1486" s="5" t="s">
        <v>2259</v>
      </c>
      <c r="E1486" s="130"/>
      <c r="F1486" s="130"/>
      <c r="G1486" s="52"/>
    </row>
    <row r="1487" spans="1:7" ht="76.5" x14ac:dyDescent="0.25">
      <c r="A1487" s="121" t="s">
        <v>1262</v>
      </c>
      <c r="B1487" s="122" t="s">
        <v>23176</v>
      </c>
      <c r="C1487" s="5" t="str">
        <f t="shared" si="23"/>
        <v>F_</v>
      </c>
      <c r="D1487" s="5" t="s">
        <v>2262</v>
      </c>
      <c r="E1487" s="123">
        <v>181.88</v>
      </c>
      <c r="F1487" s="123">
        <v>185.78</v>
      </c>
      <c r="G1487" s="52"/>
    </row>
    <row r="1488" spans="1:7" ht="38.25" x14ac:dyDescent="0.25">
      <c r="A1488" s="121" t="s">
        <v>1263</v>
      </c>
      <c r="B1488" s="122" t="s">
        <v>2200</v>
      </c>
      <c r="C1488" s="5" t="str">
        <f t="shared" si="23"/>
        <v>/M</v>
      </c>
      <c r="D1488" s="5" t="s">
        <v>2259</v>
      </c>
      <c r="E1488" s="123">
        <v>156.78</v>
      </c>
      <c r="F1488" s="123">
        <v>161.28</v>
      </c>
      <c r="G1488" s="52"/>
    </row>
    <row r="1489" spans="1:7" ht="51" x14ac:dyDescent="0.25">
      <c r="A1489" s="121" t="s">
        <v>1264</v>
      </c>
      <c r="B1489" s="122" t="s">
        <v>2201</v>
      </c>
      <c r="C1489" s="5" t="str">
        <f t="shared" si="23"/>
        <v>M2</v>
      </c>
      <c r="D1489" s="5" t="s">
        <v>2259</v>
      </c>
      <c r="E1489" s="123">
        <v>158.32</v>
      </c>
      <c r="F1489" s="123">
        <v>160.68</v>
      </c>
      <c r="G1489" s="52"/>
    </row>
    <row r="1490" spans="1:7" ht="25.5" x14ac:dyDescent="0.25">
      <c r="A1490" s="121" t="s">
        <v>1265</v>
      </c>
      <c r="B1490" s="122" t="s">
        <v>23177</v>
      </c>
      <c r="C1490" s="5" t="str">
        <f t="shared" si="23"/>
        <v>M2</v>
      </c>
      <c r="D1490" s="5" t="s">
        <v>2259</v>
      </c>
      <c r="E1490" s="123">
        <v>109.39</v>
      </c>
      <c r="F1490" s="123">
        <v>109.39</v>
      </c>
      <c r="G1490" s="52"/>
    </row>
    <row r="1491" spans="1:7" ht="25.5" x14ac:dyDescent="0.25">
      <c r="A1491" s="121" t="s">
        <v>1266</v>
      </c>
      <c r="B1491" s="122" t="s">
        <v>23178</v>
      </c>
      <c r="C1491" s="5" t="str">
        <f t="shared" si="23"/>
        <v>M2</v>
      </c>
      <c r="D1491" s="5" t="s">
        <v>2259</v>
      </c>
      <c r="E1491" s="123">
        <v>350</v>
      </c>
      <c r="F1491" s="123">
        <v>350</v>
      </c>
      <c r="G1491" s="52"/>
    </row>
    <row r="1492" spans="1:7" x14ac:dyDescent="0.25">
      <c r="A1492" s="121" t="s">
        <v>1267</v>
      </c>
      <c r="B1492" s="122" t="s">
        <v>2202</v>
      </c>
      <c r="C1492" s="5" t="str">
        <f t="shared" si="23"/>
        <v>M2</v>
      </c>
      <c r="D1492" s="5" t="s">
        <v>2259</v>
      </c>
      <c r="E1492" s="123">
        <v>15.12</v>
      </c>
      <c r="F1492" s="123">
        <v>16.78</v>
      </c>
      <c r="G1492" s="52"/>
    </row>
    <row r="1493" spans="1:7" ht="51" x14ac:dyDescent="0.25">
      <c r="A1493" s="121" t="s">
        <v>1268</v>
      </c>
      <c r="B1493" s="122" t="s">
        <v>14719</v>
      </c>
      <c r="C1493" s="5" t="str">
        <f t="shared" si="23"/>
        <v>M2</v>
      </c>
      <c r="D1493" s="5" t="s">
        <v>2259</v>
      </c>
      <c r="E1493" s="123">
        <v>241.14</v>
      </c>
      <c r="F1493" s="123">
        <v>248.33</v>
      </c>
      <c r="G1493" s="52"/>
    </row>
    <row r="1494" spans="1:7" ht="51" x14ac:dyDescent="0.25">
      <c r="A1494" s="121" t="s">
        <v>1269</v>
      </c>
      <c r="B1494" s="122" t="s">
        <v>14720</v>
      </c>
      <c r="C1494" s="5" t="str">
        <f t="shared" si="23"/>
        <v>M2</v>
      </c>
      <c r="D1494" s="5" t="s">
        <v>2262</v>
      </c>
      <c r="E1494" s="123">
        <v>879.94</v>
      </c>
      <c r="F1494" s="123">
        <v>887.93</v>
      </c>
      <c r="G1494" s="52"/>
    </row>
    <row r="1495" spans="1:7" ht="25.5" x14ac:dyDescent="0.25">
      <c r="A1495" s="121" t="s">
        <v>1270</v>
      </c>
      <c r="B1495" s="122" t="s">
        <v>14721</v>
      </c>
      <c r="C1495" s="5" t="str">
        <f t="shared" si="23"/>
        <v>/M</v>
      </c>
      <c r="D1495" s="5" t="s">
        <v>2262</v>
      </c>
      <c r="E1495" s="123">
        <v>706.7</v>
      </c>
      <c r="F1495" s="123">
        <v>739.89</v>
      </c>
      <c r="G1495" s="52"/>
    </row>
    <row r="1496" spans="1:7" ht="38.25" x14ac:dyDescent="0.25">
      <c r="A1496" s="121" t="s">
        <v>1271</v>
      </c>
      <c r="B1496" s="122" t="s">
        <v>14722</v>
      </c>
      <c r="C1496" s="5" t="str">
        <f t="shared" si="23"/>
        <v>/M</v>
      </c>
      <c r="D1496" s="5" t="s">
        <v>2262</v>
      </c>
      <c r="E1496" s="123">
        <v>645.29</v>
      </c>
      <c r="F1496" s="123">
        <v>675.82</v>
      </c>
      <c r="G1496" s="52"/>
    </row>
    <row r="1497" spans="1:7" ht="63.75" x14ac:dyDescent="0.25">
      <c r="A1497" s="121" t="s">
        <v>1272</v>
      </c>
      <c r="B1497" s="122" t="s">
        <v>14723</v>
      </c>
      <c r="C1497" s="5" t="str">
        <f t="shared" si="23"/>
        <v>/M</v>
      </c>
      <c r="D1497" s="5" t="s">
        <v>2262</v>
      </c>
      <c r="E1497" s="123">
        <v>178.92</v>
      </c>
      <c r="F1497" s="123">
        <v>182.87</v>
      </c>
      <c r="G1497" s="52"/>
    </row>
    <row r="1498" spans="1:7" ht="25.5" x14ac:dyDescent="0.25">
      <c r="A1498" s="121" t="s">
        <v>1273</v>
      </c>
      <c r="B1498" s="122" t="s">
        <v>2203</v>
      </c>
      <c r="C1498" s="5" t="str">
        <f t="shared" si="23"/>
        <v>/M</v>
      </c>
      <c r="D1498" s="5" t="s">
        <v>2259</v>
      </c>
      <c r="E1498" s="123">
        <v>319.95</v>
      </c>
      <c r="F1498" s="123">
        <v>327.25</v>
      </c>
      <c r="G1498" s="52"/>
    </row>
    <row r="1499" spans="1:7" ht="38.25" x14ac:dyDescent="0.25">
      <c r="A1499" s="121" t="s">
        <v>1274</v>
      </c>
      <c r="B1499" s="122" t="s">
        <v>2204</v>
      </c>
      <c r="C1499" s="5" t="str">
        <f t="shared" si="23"/>
        <v>M2</v>
      </c>
      <c r="D1499" s="5" t="s">
        <v>2259</v>
      </c>
      <c r="E1499" s="123">
        <v>52.3</v>
      </c>
      <c r="F1499" s="123">
        <v>52.76</v>
      </c>
      <c r="G1499" s="52"/>
    </row>
    <row r="1500" spans="1:7" ht="38.25" x14ac:dyDescent="0.25">
      <c r="A1500" s="121" t="s">
        <v>1275</v>
      </c>
      <c r="B1500" s="122" t="s">
        <v>2205</v>
      </c>
      <c r="C1500" s="5" t="str">
        <f t="shared" si="23"/>
        <v>M2</v>
      </c>
      <c r="D1500" s="5" t="s">
        <v>13892</v>
      </c>
      <c r="E1500" s="123">
        <v>52.48</v>
      </c>
      <c r="F1500" s="123">
        <v>53.07</v>
      </c>
      <c r="G1500" s="52"/>
    </row>
    <row r="1501" spans="1:7" ht="63.75" x14ac:dyDescent="0.25">
      <c r="A1501" s="121" t="s">
        <v>1276</v>
      </c>
      <c r="B1501" s="122" t="s">
        <v>2206</v>
      </c>
      <c r="C1501" s="5" t="str">
        <f t="shared" si="23"/>
        <v xml:space="preserve"> /</v>
      </c>
      <c r="D1501" s="5" t="s">
        <v>2259</v>
      </c>
      <c r="E1501" s="123">
        <v>399.48</v>
      </c>
      <c r="F1501" s="123">
        <v>403.24</v>
      </c>
      <c r="G1501" s="52"/>
    </row>
    <row r="1502" spans="1:7" ht="25.5" x14ac:dyDescent="0.25">
      <c r="A1502" s="121" t="s">
        <v>1277</v>
      </c>
      <c r="B1502" s="122" t="s">
        <v>23179</v>
      </c>
      <c r="C1502" s="5" t="str">
        <f t="shared" si="23"/>
        <v>M2</v>
      </c>
      <c r="D1502" s="5" t="s">
        <v>2262</v>
      </c>
      <c r="E1502" s="123">
        <v>756.6</v>
      </c>
      <c r="F1502" s="123">
        <v>764.36</v>
      </c>
      <c r="G1502" s="52"/>
    </row>
    <row r="1503" spans="1:7" ht="25.5" x14ac:dyDescent="0.25">
      <c r="A1503" s="121" t="s">
        <v>1278</v>
      </c>
      <c r="B1503" s="122" t="s">
        <v>2207</v>
      </c>
      <c r="C1503" s="5" t="str">
        <f t="shared" si="23"/>
        <v>/M</v>
      </c>
      <c r="D1503" s="5" t="s">
        <v>2259</v>
      </c>
      <c r="E1503" s="123">
        <v>77.86</v>
      </c>
      <c r="F1503" s="123">
        <v>78.760000000000005</v>
      </c>
      <c r="G1503" s="52"/>
    </row>
    <row r="1504" spans="1:7" ht="25.5" x14ac:dyDescent="0.25">
      <c r="A1504" s="121" t="s">
        <v>1279</v>
      </c>
      <c r="B1504" s="122" t="s">
        <v>14724</v>
      </c>
      <c r="C1504" s="5" t="str">
        <f t="shared" si="23"/>
        <v>M2</v>
      </c>
      <c r="D1504" s="5" t="s">
        <v>2262</v>
      </c>
      <c r="E1504" s="123">
        <v>689.92</v>
      </c>
      <c r="F1504" s="123">
        <v>730.92</v>
      </c>
      <c r="G1504" s="52"/>
    </row>
    <row r="1505" spans="1:7" ht="63.75" x14ac:dyDescent="0.25">
      <c r="A1505" s="121" t="s">
        <v>1280</v>
      </c>
      <c r="B1505" s="122" t="s">
        <v>14725</v>
      </c>
      <c r="C1505" s="5" t="str">
        <f t="shared" si="23"/>
        <v>/M</v>
      </c>
      <c r="D1505" s="5" t="s">
        <v>2261</v>
      </c>
      <c r="E1505" s="123">
        <v>767.25</v>
      </c>
      <c r="F1505" s="123">
        <v>801.72</v>
      </c>
      <c r="G1505" s="52"/>
    </row>
    <row r="1506" spans="1:7" ht="63.75" x14ac:dyDescent="0.25">
      <c r="A1506" s="121" t="s">
        <v>1281</v>
      </c>
      <c r="B1506" s="122" t="s">
        <v>14726</v>
      </c>
      <c r="C1506" s="5" t="str">
        <f t="shared" si="23"/>
        <v>UN</v>
      </c>
      <c r="D1506" s="5" t="s">
        <v>2261</v>
      </c>
      <c r="E1506" s="123">
        <v>300.89</v>
      </c>
      <c r="F1506" s="123">
        <v>310.62</v>
      </c>
      <c r="G1506" s="52"/>
    </row>
    <row r="1507" spans="1:7" ht="25.5" x14ac:dyDescent="0.25">
      <c r="A1507" s="121" t="s">
        <v>1282</v>
      </c>
      <c r="B1507" s="122" t="s">
        <v>2208</v>
      </c>
      <c r="C1507" s="5" t="str">
        <f t="shared" si="23"/>
        <v>UN</v>
      </c>
      <c r="D1507" s="5" t="s">
        <v>2261</v>
      </c>
      <c r="E1507" s="123">
        <v>61.81</v>
      </c>
      <c r="F1507" s="123">
        <v>62.1</v>
      </c>
      <c r="G1507" s="52"/>
    </row>
    <row r="1508" spans="1:7" x14ac:dyDescent="0.25">
      <c r="A1508" s="121" t="s">
        <v>1283</v>
      </c>
      <c r="B1508" s="122" t="s">
        <v>2209</v>
      </c>
      <c r="C1508" s="5" t="str">
        <f t="shared" si="23"/>
        <v>UN</v>
      </c>
      <c r="D1508" s="5" t="s">
        <v>2262</v>
      </c>
      <c r="E1508" s="123">
        <v>4890.95</v>
      </c>
      <c r="F1508" s="123">
        <v>5007.21</v>
      </c>
      <c r="G1508" s="52"/>
    </row>
    <row r="1509" spans="1:7" ht="51" x14ac:dyDescent="0.25">
      <c r="A1509" s="121" t="s">
        <v>1284</v>
      </c>
      <c r="B1509" s="122" t="s">
        <v>23180</v>
      </c>
      <c r="C1509" s="5" t="str">
        <f t="shared" si="23"/>
        <v>/M</v>
      </c>
      <c r="D1509" s="5" t="s">
        <v>2262</v>
      </c>
      <c r="E1509" s="123">
        <v>42.47</v>
      </c>
      <c r="F1509" s="123">
        <v>44.05</v>
      </c>
      <c r="G1509" s="52"/>
    </row>
    <row r="1510" spans="1:7" ht="51" x14ac:dyDescent="0.25">
      <c r="A1510" s="121" t="s">
        <v>1285</v>
      </c>
      <c r="B1510" s="122" t="s">
        <v>23181</v>
      </c>
      <c r="C1510" s="5" t="str">
        <f t="shared" si="23"/>
        <v>/M</v>
      </c>
      <c r="D1510" s="5" t="s">
        <v>2262</v>
      </c>
      <c r="E1510" s="123">
        <v>46.05</v>
      </c>
      <c r="F1510" s="123">
        <v>47.97</v>
      </c>
      <c r="G1510" s="52"/>
    </row>
    <row r="1511" spans="1:7" ht="38.25" x14ac:dyDescent="0.25">
      <c r="A1511" s="121" t="s">
        <v>1286</v>
      </c>
      <c r="B1511" s="122" t="s">
        <v>23182</v>
      </c>
      <c r="C1511" s="5" t="str">
        <f t="shared" si="23"/>
        <v>/M</v>
      </c>
      <c r="D1511" s="5" t="s">
        <v>2262</v>
      </c>
      <c r="E1511" s="123">
        <v>26.82</v>
      </c>
      <c r="F1511" s="123">
        <v>28.22</v>
      </c>
      <c r="G1511" s="52"/>
    </row>
    <row r="1512" spans="1:7" ht="38.25" x14ac:dyDescent="0.25">
      <c r="A1512" s="121" t="s">
        <v>1287</v>
      </c>
      <c r="B1512" s="122" t="s">
        <v>23183</v>
      </c>
      <c r="C1512" s="5" t="str">
        <f t="shared" si="23"/>
        <v>/M</v>
      </c>
      <c r="D1512" s="5" t="s">
        <v>2261</v>
      </c>
      <c r="E1512" s="123">
        <v>29.66</v>
      </c>
      <c r="F1512" s="123">
        <v>31.33</v>
      </c>
      <c r="G1512" s="52"/>
    </row>
    <row r="1513" spans="1:7" ht="51" x14ac:dyDescent="0.25">
      <c r="A1513" s="121" t="s">
        <v>23184</v>
      </c>
      <c r="B1513" s="122" t="s">
        <v>23185</v>
      </c>
      <c r="C1513" s="5" t="str">
        <f t="shared" si="23"/>
        <v>UN</v>
      </c>
      <c r="D1513" s="5" t="s">
        <v>2261</v>
      </c>
      <c r="E1513" s="123">
        <v>2212.1799999999998</v>
      </c>
      <c r="F1513" s="123">
        <v>2280.2800000000002</v>
      </c>
      <c r="G1513" s="52"/>
    </row>
    <row r="1514" spans="1:7" ht="38.25" x14ac:dyDescent="0.25">
      <c r="A1514" s="121" t="s">
        <v>1288</v>
      </c>
      <c r="B1514" s="122" t="s">
        <v>2210</v>
      </c>
      <c r="C1514" s="5" t="str">
        <f t="shared" si="23"/>
        <v>UN</v>
      </c>
      <c r="D1514" s="5" t="s">
        <v>2261</v>
      </c>
      <c r="E1514" s="123">
        <v>3971.33</v>
      </c>
      <c r="F1514" s="123">
        <v>4174.0600000000004</v>
      </c>
      <c r="G1514" s="52"/>
    </row>
    <row r="1515" spans="1:7" x14ac:dyDescent="0.25">
      <c r="A1515" s="121" t="s">
        <v>1289</v>
      </c>
      <c r="B1515" s="122" t="s">
        <v>2211</v>
      </c>
      <c r="C1515" s="5" t="str">
        <f t="shared" si="23"/>
        <v>UN</v>
      </c>
      <c r="D1515" s="5" t="s">
        <v>14747</v>
      </c>
      <c r="E1515" s="123">
        <v>5296.33</v>
      </c>
      <c r="F1515" s="123">
        <v>5584.79</v>
      </c>
      <c r="G1515" s="52"/>
    </row>
    <row r="1516" spans="1:7" ht="38.25" x14ac:dyDescent="0.25">
      <c r="A1516" s="121" t="s">
        <v>1290</v>
      </c>
      <c r="B1516" s="122" t="s">
        <v>14727</v>
      </c>
      <c r="C1516" s="5" t="str">
        <f t="shared" si="23"/>
        <v>UN</v>
      </c>
      <c r="D1516" s="5" t="s">
        <v>2260</v>
      </c>
      <c r="E1516" s="123">
        <v>17453.66</v>
      </c>
      <c r="F1516" s="123">
        <v>17982.48</v>
      </c>
      <c r="G1516" s="52"/>
    </row>
    <row r="1517" spans="1:7" ht="25.5" x14ac:dyDescent="0.25">
      <c r="A1517" s="121" t="s">
        <v>1291</v>
      </c>
      <c r="B1517" s="122" t="s">
        <v>2212</v>
      </c>
      <c r="C1517" s="5" t="str">
        <f t="shared" si="23"/>
        <v>IA</v>
      </c>
      <c r="D1517" s="5" t="s">
        <v>2259</v>
      </c>
      <c r="E1517" s="123">
        <v>2459.92</v>
      </c>
      <c r="F1517" s="123">
        <v>2524.48</v>
      </c>
      <c r="G1517" s="52"/>
    </row>
    <row r="1518" spans="1:7" ht="25.5" x14ac:dyDescent="0.25">
      <c r="A1518" s="121" t="s">
        <v>1292</v>
      </c>
      <c r="B1518" s="122" t="s">
        <v>2213</v>
      </c>
      <c r="C1518" s="5" t="str">
        <f t="shared" si="23"/>
        <v>/H</v>
      </c>
      <c r="D1518" s="5" t="s">
        <v>2259</v>
      </c>
      <c r="E1518" s="123">
        <v>219.75</v>
      </c>
      <c r="F1518" s="123">
        <v>222.44</v>
      </c>
      <c r="G1518" s="52"/>
    </row>
    <row r="1519" spans="1:7" ht="63.75" x14ac:dyDescent="0.25">
      <c r="A1519" s="121" t="s">
        <v>1293</v>
      </c>
      <c r="B1519" s="122" t="s">
        <v>2214</v>
      </c>
      <c r="C1519" s="5" t="str">
        <f t="shared" si="23"/>
        <v>M2</v>
      </c>
      <c r="D1519" s="5" t="s">
        <v>2262</v>
      </c>
      <c r="E1519" s="123">
        <v>15.19</v>
      </c>
      <c r="F1519" s="123">
        <v>16.16</v>
      </c>
      <c r="G1519" s="52"/>
    </row>
    <row r="1520" spans="1:7" ht="51" x14ac:dyDescent="0.25">
      <c r="A1520" s="121" t="s">
        <v>1294</v>
      </c>
      <c r="B1520" s="122" t="s">
        <v>23186</v>
      </c>
      <c r="C1520" s="5" t="str">
        <f t="shared" si="23"/>
        <v>M2</v>
      </c>
      <c r="D1520" s="5" t="s">
        <v>2262</v>
      </c>
      <c r="E1520" s="123">
        <v>8.5299999999999994</v>
      </c>
      <c r="F1520" s="123">
        <v>9.5</v>
      </c>
      <c r="G1520" s="52"/>
    </row>
    <row r="1521" spans="1:7" ht="38.25" x14ac:dyDescent="0.25">
      <c r="A1521" s="121" t="s">
        <v>1295</v>
      </c>
      <c r="B1521" s="122" t="s">
        <v>14728</v>
      </c>
      <c r="C1521" s="5" t="str">
        <f t="shared" si="23"/>
        <v>/M</v>
      </c>
      <c r="D1521" s="5" t="s">
        <v>2262</v>
      </c>
      <c r="E1521" s="123">
        <v>33.69</v>
      </c>
      <c r="F1521" s="123">
        <v>35.22</v>
      </c>
      <c r="G1521" s="52"/>
    </row>
    <row r="1522" spans="1:7" ht="38.25" x14ac:dyDescent="0.25">
      <c r="A1522" s="121" t="s">
        <v>1296</v>
      </c>
      <c r="B1522" s="122" t="s">
        <v>23187</v>
      </c>
      <c r="C1522" s="5" t="str">
        <f t="shared" si="23"/>
        <v>/M</v>
      </c>
      <c r="D1522" s="5" t="s">
        <v>2262</v>
      </c>
      <c r="E1522" s="123">
        <v>15.65</v>
      </c>
      <c r="F1522" s="123">
        <v>17.43</v>
      </c>
      <c r="G1522" s="52"/>
    </row>
    <row r="1523" spans="1:7" ht="25.5" x14ac:dyDescent="0.25">
      <c r="A1523" s="121" t="s">
        <v>1297</v>
      </c>
      <c r="B1523" s="122" t="s">
        <v>14729</v>
      </c>
      <c r="C1523" s="5" t="str">
        <f t="shared" si="23"/>
        <v>/M</v>
      </c>
      <c r="D1523" s="5" t="s">
        <v>2259</v>
      </c>
      <c r="E1523" s="123">
        <v>9.66</v>
      </c>
      <c r="F1523" s="123">
        <v>10.17</v>
      </c>
      <c r="G1523" s="52"/>
    </row>
    <row r="1524" spans="1:7" ht="25.5" x14ac:dyDescent="0.25">
      <c r="A1524" s="121" t="s">
        <v>14730</v>
      </c>
      <c r="B1524" s="122" t="s">
        <v>14731</v>
      </c>
      <c r="C1524" s="5" t="str">
        <f t="shared" si="23"/>
        <v>/M</v>
      </c>
      <c r="D1524" s="5" t="s">
        <v>2262</v>
      </c>
      <c r="E1524" s="123">
        <v>19.149999999999999</v>
      </c>
      <c r="F1524" s="123">
        <v>20.94</v>
      </c>
      <c r="G1524" s="52"/>
    </row>
    <row r="1525" spans="1:7" ht="38.25" x14ac:dyDescent="0.25">
      <c r="A1525" s="121" t="s">
        <v>1298</v>
      </c>
      <c r="B1525" s="122" t="s">
        <v>23188</v>
      </c>
      <c r="C1525" s="5" t="str">
        <f t="shared" si="23"/>
        <v>M2</v>
      </c>
      <c r="D1525" s="5" t="s">
        <v>2262</v>
      </c>
      <c r="E1525" s="123">
        <v>35.29</v>
      </c>
      <c r="F1525" s="123">
        <v>38.07</v>
      </c>
      <c r="G1525" s="52"/>
    </row>
    <row r="1526" spans="1:7" ht="38.25" x14ac:dyDescent="0.25">
      <c r="A1526" s="121" t="s">
        <v>1299</v>
      </c>
      <c r="B1526" s="122" t="s">
        <v>14732</v>
      </c>
      <c r="C1526" s="5" t="str">
        <f t="shared" si="23"/>
        <v>/M</v>
      </c>
      <c r="D1526" s="5" t="s">
        <v>2262</v>
      </c>
      <c r="E1526" s="123">
        <v>48.31</v>
      </c>
      <c r="F1526" s="123">
        <v>51.47</v>
      </c>
      <c r="G1526" s="52"/>
    </row>
    <row r="1527" spans="1:7" ht="38.25" x14ac:dyDescent="0.25">
      <c r="A1527" s="121" t="s">
        <v>1300</v>
      </c>
      <c r="B1527" s="122" t="s">
        <v>2215</v>
      </c>
      <c r="C1527" s="5" t="str">
        <f t="shared" si="23"/>
        <v>/M</v>
      </c>
      <c r="D1527" s="5" t="s">
        <v>2262</v>
      </c>
      <c r="E1527" s="123">
        <v>657.27</v>
      </c>
      <c r="F1527" s="123">
        <v>680.83</v>
      </c>
      <c r="G1527" s="52"/>
    </row>
    <row r="1528" spans="1:7" ht="38.25" x14ac:dyDescent="0.25">
      <c r="A1528" s="121" t="s">
        <v>1301</v>
      </c>
      <c r="B1528" s="122" t="s">
        <v>2216</v>
      </c>
      <c r="C1528" s="5" t="str">
        <f t="shared" si="23"/>
        <v>/M</v>
      </c>
      <c r="D1528" s="5" t="s">
        <v>2262</v>
      </c>
      <c r="E1528" s="123">
        <v>610.16</v>
      </c>
      <c r="F1528" s="123">
        <v>631.85</v>
      </c>
      <c r="G1528" s="52"/>
    </row>
    <row r="1529" spans="1:7" ht="51" x14ac:dyDescent="0.25">
      <c r="A1529" s="121" t="s">
        <v>1302</v>
      </c>
      <c r="B1529" s="122" t="s">
        <v>2217</v>
      </c>
      <c r="C1529" s="5" t="str">
        <f t="shared" si="23"/>
        <v>/M</v>
      </c>
      <c r="D1529" s="5" t="s">
        <v>2259</v>
      </c>
      <c r="E1529" s="123">
        <v>974.87</v>
      </c>
      <c r="F1529" s="123">
        <v>1015.91</v>
      </c>
      <c r="G1529" s="52"/>
    </row>
    <row r="1530" spans="1:7" ht="51" x14ac:dyDescent="0.25">
      <c r="A1530" s="121" t="s">
        <v>1303</v>
      </c>
      <c r="B1530" s="122" t="s">
        <v>2218</v>
      </c>
      <c r="C1530" s="5" t="str">
        <f t="shared" si="23"/>
        <v>/M</v>
      </c>
      <c r="D1530" s="5" t="s">
        <v>2259</v>
      </c>
      <c r="E1530" s="123">
        <v>1005.86</v>
      </c>
      <c r="F1530" s="123">
        <v>1048.46</v>
      </c>
      <c r="G1530" s="52"/>
    </row>
    <row r="1531" spans="1:7" ht="51" x14ac:dyDescent="0.25">
      <c r="A1531" s="121" t="s">
        <v>1304</v>
      </c>
      <c r="B1531" s="122" t="s">
        <v>2219</v>
      </c>
      <c r="C1531" s="5" t="str">
        <f t="shared" si="23"/>
        <v>M2</v>
      </c>
      <c r="D1531" s="5" t="s">
        <v>2262</v>
      </c>
      <c r="E1531" s="123">
        <v>683.52</v>
      </c>
      <c r="F1531" s="123">
        <v>709.22</v>
      </c>
      <c r="G1531" s="52"/>
    </row>
    <row r="1532" spans="1:7" ht="51" x14ac:dyDescent="0.25">
      <c r="A1532" s="121" t="s">
        <v>1305</v>
      </c>
      <c r="B1532" s="122" t="s">
        <v>2220</v>
      </c>
      <c r="C1532" s="5" t="str">
        <f t="shared" si="23"/>
        <v>M2</v>
      </c>
      <c r="D1532" s="5" t="s">
        <v>2262</v>
      </c>
      <c r="E1532" s="123">
        <v>433</v>
      </c>
      <c r="F1532" s="123">
        <v>448.47</v>
      </c>
      <c r="G1532" s="52"/>
    </row>
    <row r="1533" spans="1:7" ht="76.5" x14ac:dyDescent="0.25">
      <c r="A1533" s="121" t="s">
        <v>1306</v>
      </c>
      <c r="B1533" s="122" t="s">
        <v>2221</v>
      </c>
      <c r="C1533" s="5" t="str">
        <f t="shared" si="23"/>
        <v>/M</v>
      </c>
      <c r="D1533" s="4"/>
      <c r="E1533" s="123">
        <v>730.47</v>
      </c>
      <c r="F1533" s="123">
        <v>765.68</v>
      </c>
      <c r="G1533" s="52"/>
    </row>
    <row r="1534" spans="1:7" ht="76.5" x14ac:dyDescent="0.25">
      <c r="A1534" s="121" t="s">
        <v>1307</v>
      </c>
      <c r="B1534" s="122" t="s">
        <v>2222</v>
      </c>
      <c r="C1534" s="5" t="str">
        <f t="shared" si="23"/>
        <v>/M</v>
      </c>
      <c r="D1534" s="43"/>
      <c r="E1534" s="123">
        <v>793.25</v>
      </c>
      <c r="F1534" s="123">
        <v>831.17</v>
      </c>
      <c r="G1534" s="52"/>
    </row>
    <row r="1535" spans="1:7" x14ac:dyDescent="0.25">
      <c r="A1535" s="119"/>
      <c r="B1535" s="120"/>
      <c r="C1535" s="5" t="str">
        <f t="shared" si="23"/>
        <v/>
      </c>
      <c r="D1535" s="4"/>
      <c r="E1535" s="130"/>
      <c r="F1535" s="130"/>
      <c r="G1535" s="52"/>
    </row>
    <row r="1536" spans="1:7" x14ac:dyDescent="0.25">
      <c r="A1536" s="119"/>
      <c r="B1536" s="131" t="s">
        <v>2223</v>
      </c>
      <c r="C1536" s="5" t="str">
        <f t="shared" si="23"/>
        <v>AO</v>
      </c>
      <c r="D1536" s="4"/>
      <c r="E1536" s="130"/>
      <c r="F1536" s="130"/>
      <c r="G1536" s="52"/>
    </row>
    <row r="1537" spans="1:7" x14ac:dyDescent="0.25">
      <c r="A1537" s="119"/>
      <c r="B1537" s="120"/>
      <c r="C1537" s="5" t="str">
        <f t="shared" si="23"/>
        <v/>
      </c>
      <c r="D1537" s="4"/>
      <c r="E1537" s="130"/>
      <c r="F1537" s="130"/>
      <c r="G1537" s="52"/>
    </row>
    <row r="1538" spans="1:7" x14ac:dyDescent="0.25">
      <c r="A1538" s="119" t="s">
        <v>0</v>
      </c>
      <c r="B1538" s="120" t="s">
        <v>1345</v>
      </c>
      <c r="C1538" s="5" t="str">
        <f t="shared" si="23"/>
        <v xml:space="preserve"> S</v>
      </c>
      <c r="D1538" s="5" t="s">
        <v>2259</v>
      </c>
      <c r="E1538" s="130" t="s">
        <v>2258</v>
      </c>
      <c r="F1538" s="130" t="s">
        <v>2258</v>
      </c>
      <c r="G1538" s="52"/>
    </row>
    <row r="1539" spans="1:7" x14ac:dyDescent="0.25">
      <c r="A1539" s="119"/>
      <c r="B1539" s="120"/>
      <c r="C1539" s="5" t="str">
        <f t="shared" si="23"/>
        <v/>
      </c>
      <c r="D1539" s="5" t="s">
        <v>2261</v>
      </c>
      <c r="E1539" s="130"/>
      <c r="F1539" s="130"/>
      <c r="G1539" s="52"/>
    </row>
    <row r="1540" spans="1:7" ht="25.5" x14ac:dyDescent="0.25">
      <c r="A1540" s="121" t="s">
        <v>1308</v>
      </c>
      <c r="B1540" s="122" t="s">
        <v>14733</v>
      </c>
      <c r="C1540" s="5" t="str">
        <f t="shared" si="23"/>
        <v>M2</v>
      </c>
      <c r="D1540" s="5" t="s">
        <v>2261</v>
      </c>
      <c r="E1540" s="123">
        <v>8.36</v>
      </c>
      <c r="F1540" s="123">
        <v>8.69</v>
      </c>
      <c r="G1540" s="52"/>
    </row>
    <row r="1541" spans="1:7" ht="25.5" x14ac:dyDescent="0.25">
      <c r="A1541" s="121" t="s">
        <v>1309</v>
      </c>
      <c r="B1541" s="122" t="s">
        <v>23189</v>
      </c>
      <c r="C1541" s="5" t="str">
        <f t="shared" ref="C1541:C1586" si="24">RIGHT(B1541,2)</f>
        <v>UN</v>
      </c>
      <c r="D1541" s="5" t="s">
        <v>2261</v>
      </c>
      <c r="E1541" s="123">
        <v>43.6</v>
      </c>
      <c r="F1541" s="123">
        <v>43.82</v>
      </c>
      <c r="G1541" s="52"/>
    </row>
    <row r="1542" spans="1:7" ht="25.5" x14ac:dyDescent="0.25">
      <c r="A1542" s="121" t="s">
        <v>1310</v>
      </c>
      <c r="B1542" s="122" t="s">
        <v>2224</v>
      </c>
      <c r="C1542" s="5" t="str">
        <f t="shared" si="24"/>
        <v>UN</v>
      </c>
      <c r="D1542" s="4"/>
      <c r="E1542" s="123">
        <v>64.569999999999993</v>
      </c>
      <c r="F1542" s="123">
        <v>66.11</v>
      </c>
      <c r="G1542" s="52"/>
    </row>
    <row r="1543" spans="1:7" ht="38.25" x14ac:dyDescent="0.25">
      <c r="A1543" s="121" t="s">
        <v>1311</v>
      </c>
      <c r="B1543" s="122" t="s">
        <v>2225</v>
      </c>
      <c r="C1543" s="5" t="str">
        <f t="shared" si="24"/>
        <v>UN</v>
      </c>
      <c r="D1543" s="43"/>
      <c r="E1543" s="123">
        <v>123.27</v>
      </c>
      <c r="F1543" s="123">
        <v>125.48</v>
      </c>
      <c r="G1543" s="52"/>
    </row>
    <row r="1544" spans="1:7" x14ac:dyDescent="0.25">
      <c r="A1544" s="119"/>
      <c r="B1544" s="120"/>
      <c r="C1544" s="5" t="str">
        <f t="shared" si="24"/>
        <v/>
      </c>
      <c r="D1544" s="4"/>
      <c r="E1544" s="130"/>
      <c r="F1544" s="130"/>
      <c r="G1544" s="52"/>
    </row>
    <row r="1545" spans="1:7" x14ac:dyDescent="0.25">
      <c r="A1545" s="119"/>
      <c r="B1545" s="131" t="s">
        <v>2226</v>
      </c>
      <c r="C1545" s="5" t="str">
        <f t="shared" si="24"/>
        <v>ZA</v>
      </c>
      <c r="D1545" s="4"/>
      <c r="E1545" s="130"/>
      <c r="F1545" s="130"/>
      <c r="G1545" s="52"/>
    </row>
    <row r="1546" spans="1:7" x14ac:dyDescent="0.25">
      <c r="A1546" s="119"/>
      <c r="B1546" s="120"/>
      <c r="C1546" s="5" t="str">
        <f t="shared" si="24"/>
        <v/>
      </c>
      <c r="D1546" s="4"/>
      <c r="E1546" s="130"/>
      <c r="F1546" s="130"/>
      <c r="G1546" s="52"/>
    </row>
    <row r="1547" spans="1:7" x14ac:dyDescent="0.25">
      <c r="A1547" s="119" t="s">
        <v>0</v>
      </c>
      <c r="B1547" s="120" t="s">
        <v>1345</v>
      </c>
      <c r="C1547" s="5" t="str">
        <f t="shared" si="24"/>
        <v xml:space="preserve"> S</v>
      </c>
      <c r="D1547" s="5" t="s">
        <v>2259</v>
      </c>
      <c r="E1547" s="130" t="s">
        <v>2258</v>
      </c>
      <c r="F1547" s="130" t="s">
        <v>2258</v>
      </c>
      <c r="G1547" s="52"/>
    </row>
    <row r="1548" spans="1:7" x14ac:dyDescent="0.25">
      <c r="A1548" s="119"/>
      <c r="B1548" s="120"/>
      <c r="C1548" s="5" t="str">
        <f t="shared" si="24"/>
        <v/>
      </c>
      <c r="D1548" s="5" t="s">
        <v>2259</v>
      </c>
      <c r="E1548" s="130"/>
      <c r="F1548" s="130"/>
      <c r="G1548" s="52"/>
    </row>
    <row r="1549" spans="1:7" x14ac:dyDescent="0.25">
      <c r="A1549" s="121" t="s">
        <v>1312</v>
      </c>
      <c r="B1549" s="122" t="s">
        <v>2227</v>
      </c>
      <c r="C1549" s="5" t="str">
        <f t="shared" si="24"/>
        <v>M2</v>
      </c>
      <c r="D1549" s="5" t="s">
        <v>2259</v>
      </c>
      <c r="E1549" s="123">
        <v>2.82</v>
      </c>
      <c r="F1549" s="123">
        <v>3.05</v>
      </c>
      <c r="G1549" s="52"/>
    </row>
    <row r="1550" spans="1:7" ht="25.5" x14ac:dyDescent="0.25">
      <c r="A1550" s="121" t="s">
        <v>1313</v>
      </c>
      <c r="B1550" s="122" t="s">
        <v>14734</v>
      </c>
      <c r="C1550" s="5" t="str">
        <f t="shared" si="24"/>
        <v>M2</v>
      </c>
      <c r="D1550" s="5" t="s">
        <v>2259</v>
      </c>
      <c r="E1550" s="123">
        <v>1.58</v>
      </c>
      <c r="F1550" s="123">
        <v>1.74</v>
      </c>
      <c r="G1550" s="52"/>
    </row>
    <row r="1551" spans="1:7" ht="25.5" x14ac:dyDescent="0.25">
      <c r="A1551" s="121" t="s">
        <v>1314</v>
      </c>
      <c r="B1551" s="122" t="s">
        <v>14735</v>
      </c>
      <c r="C1551" s="5" t="str">
        <f t="shared" si="24"/>
        <v>M2</v>
      </c>
      <c r="D1551" s="5" t="s">
        <v>2261</v>
      </c>
      <c r="E1551" s="123">
        <v>1.51</v>
      </c>
      <c r="F1551" s="123">
        <v>1.65</v>
      </c>
      <c r="G1551" s="52"/>
    </row>
    <row r="1552" spans="1:7" x14ac:dyDescent="0.25">
      <c r="A1552" s="121" t="s">
        <v>1315</v>
      </c>
      <c r="B1552" s="122" t="s">
        <v>2228</v>
      </c>
      <c r="C1552" s="5" t="str">
        <f t="shared" si="24"/>
        <v>M2</v>
      </c>
      <c r="D1552" s="5" t="s">
        <v>2259</v>
      </c>
      <c r="E1552" s="123">
        <v>13.36</v>
      </c>
      <c r="F1552" s="123">
        <v>14.35</v>
      </c>
      <c r="G1552" s="52"/>
    </row>
    <row r="1553" spans="1:7" x14ac:dyDescent="0.25">
      <c r="A1553" s="121" t="s">
        <v>1316</v>
      </c>
      <c r="B1553" s="122" t="s">
        <v>2229</v>
      </c>
      <c r="C1553" s="5" t="str">
        <f t="shared" si="24"/>
        <v>UN</v>
      </c>
      <c r="D1553" s="4"/>
      <c r="E1553" s="123">
        <v>28.84</v>
      </c>
      <c r="F1553" s="123">
        <v>30.99</v>
      </c>
      <c r="G1553" s="52"/>
    </row>
    <row r="1554" spans="1:7" x14ac:dyDescent="0.25">
      <c r="A1554" s="121" t="s">
        <v>1317</v>
      </c>
      <c r="B1554" s="122" t="s">
        <v>2230</v>
      </c>
      <c r="C1554" s="5" t="str">
        <f t="shared" si="24"/>
        <v>M2</v>
      </c>
      <c r="D1554" s="43"/>
      <c r="E1554" s="123">
        <v>6.02</v>
      </c>
      <c r="F1554" s="123">
        <v>6.51</v>
      </c>
      <c r="G1554" s="52"/>
    </row>
    <row r="1555" spans="1:7" x14ac:dyDescent="0.25">
      <c r="A1555" s="119"/>
      <c r="B1555" s="120"/>
      <c r="C1555" s="5" t="str">
        <f t="shared" si="24"/>
        <v/>
      </c>
      <c r="D1555" s="4"/>
      <c r="E1555" s="130"/>
      <c r="F1555" s="130"/>
      <c r="G1555" s="52"/>
    </row>
    <row r="1556" spans="1:7" x14ac:dyDescent="0.25">
      <c r="A1556" s="119"/>
      <c r="B1556" s="131" t="s">
        <v>14736</v>
      </c>
      <c r="C1556" s="5" t="str">
        <f t="shared" si="24"/>
        <v>AL</v>
      </c>
      <c r="D1556" s="4"/>
      <c r="E1556" s="130"/>
      <c r="F1556" s="130"/>
      <c r="G1556" s="52"/>
    </row>
    <row r="1557" spans="1:7" x14ac:dyDescent="0.25">
      <c r="A1557" s="119"/>
      <c r="B1557" s="120"/>
      <c r="C1557" s="5" t="str">
        <f t="shared" si="24"/>
        <v/>
      </c>
      <c r="D1557" s="4"/>
      <c r="E1557" s="130"/>
      <c r="F1557" s="130"/>
      <c r="G1557" s="52"/>
    </row>
    <row r="1558" spans="1:7" x14ac:dyDescent="0.25">
      <c r="A1558" s="119" t="s">
        <v>0</v>
      </c>
      <c r="B1558" s="120" t="s">
        <v>1345</v>
      </c>
      <c r="C1558" s="5" t="str">
        <f t="shared" si="24"/>
        <v xml:space="preserve"> S</v>
      </c>
      <c r="D1558" s="5" t="s">
        <v>2260</v>
      </c>
      <c r="E1558" s="130" t="s">
        <v>2258</v>
      </c>
      <c r="F1558" s="130" t="s">
        <v>2258</v>
      </c>
      <c r="G1558" s="52"/>
    </row>
    <row r="1559" spans="1:7" x14ac:dyDescent="0.25">
      <c r="A1559" s="119"/>
      <c r="B1559" s="120"/>
      <c r="C1559" s="5" t="str">
        <f t="shared" si="24"/>
        <v/>
      </c>
      <c r="D1559" s="5" t="s">
        <v>2260</v>
      </c>
      <c r="E1559" s="130"/>
      <c r="F1559" s="130"/>
      <c r="G1559" s="52"/>
    </row>
    <row r="1560" spans="1:7" ht="25.5" x14ac:dyDescent="0.25">
      <c r="A1560" s="121" t="s">
        <v>1318</v>
      </c>
      <c r="B1560" s="122" t="s">
        <v>2231</v>
      </c>
      <c r="C1560" s="5" t="str">
        <f t="shared" si="24"/>
        <v>/H</v>
      </c>
      <c r="D1560" s="5" t="s">
        <v>2260</v>
      </c>
      <c r="E1560" s="123">
        <v>16.3</v>
      </c>
      <c r="F1560" s="123">
        <v>17.96</v>
      </c>
      <c r="G1560" s="52"/>
    </row>
    <row r="1561" spans="1:7" x14ac:dyDescent="0.25">
      <c r="A1561" s="121" t="s">
        <v>1319</v>
      </c>
      <c r="B1561" s="122" t="s">
        <v>2232</v>
      </c>
      <c r="C1561" s="5" t="str">
        <f t="shared" si="24"/>
        <v>/H</v>
      </c>
      <c r="D1561" s="5" t="s">
        <v>2260</v>
      </c>
      <c r="E1561" s="123">
        <v>17.52</v>
      </c>
      <c r="F1561" s="123">
        <v>19.36</v>
      </c>
      <c r="G1561" s="52"/>
    </row>
    <row r="1562" spans="1:7" ht="25.5" x14ac:dyDescent="0.25">
      <c r="A1562" s="121" t="s">
        <v>1320</v>
      </c>
      <c r="B1562" s="122" t="s">
        <v>2233</v>
      </c>
      <c r="C1562" s="5" t="str">
        <f t="shared" si="24"/>
        <v>/H</v>
      </c>
      <c r="D1562" s="5" t="s">
        <v>2260</v>
      </c>
      <c r="E1562" s="123">
        <v>17.45</v>
      </c>
      <c r="F1562" s="123">
        <v>19.29</v>
      </c>
      <c r="G1562" s="52"/>
    </row>
    <row r="1563" spans="1:7" ht="25.5" x14ac:dyDescent="0.25">
      <c r="A1563" s="121" t="s">
        <v>1321</v>
      </c>
      <c r="B1563" s="122" t="s">
        <v>2234</v>
      </c>
      <c r="C1563" s="5" t="str">
        <f t="shared" si="24"/>
        <v>/H</v>
      </c>
      <c r="D1563" s="5" t="s">
        <v>2260</v>
      </c>
      <c r="E1563" s="123">
        <v>21.07</v>
      </c>
      <c r="F1563" s="123">
        <v>23.63</v>
      </c>
      <c r="G1563" s="52"/>
    </row>
    <row r="1564" spans="1:7" x14ac:dyDescent="0.25">
      <c r="A1564" s="121" t="s">
        <v>1322</v>
      </c>
      <c r="B1564" s="122" t="s">
        <v>2235</v>
      </c>
      <c r="C1564" s="5" t="str">
        <f t="shared" si="24"/>
        <v>/H</v>
      </c>
      <c r="D1564" s="5" t="s">
        <v>2260</v>
      </c>
      <c r="E1564" s="123">
        <v>21.29</v>
      </c>
      <c r="F1564" s="123">
        <v>23.89</v>
      </c>
      <c r="G1564" s="52"/>
    </row>
    <row r="1565" spans="1:7" x14ac:dyDescent="0.25">
      <c r="A1565" s="121" t="s">
        <v>1323</v>
      </c>
      <c r="B1565" s="122" t="s">
        <v>2236</v>
      </c>
      <c r="C1565" s="5" t="str">
        <f t="shared" si="24"/>
        <v>/H</v>
      </c>
      <c r="D1565" s="5" t="s">
        <v>2260</v>
      </c>
      <c r="E1565" s="123">
        <v>19.829999999999998</v>
      </c>
      <c r="F1565" s="123">
        <v>22.03</v>
      </c>
      <c r="G1565" s="52"/>
    </row>
    <row r="1566" spans="1:7" ht="25.5" x14ac:dyDescent="0.25">
      <c r="A1566" s="121" t="s">
        <v>1324</v>
      </c>
      <c r="B1566" s="122" t="s">
        <v>2237</v>
      </c>
      <c r="C1566" s="5" t="str">
        <f t="shared" si="24"/>
        <v>/H</v>
      </c>
      <c r="D1566" s="5" t="s">
        <v>2260</v>
      </c>
      <c r="E1566" s="123">
        <v>19.71</v>
      </c>
      <c r="F1566" s="123">
        <v>21.91</v>
      </c>
      <c r="G1566" s="52"/>
    </row>
    <row r="1567" spans="1:7" x14ac:dyDescent="0.25">
      <c r="A1567" s="121" t="s">
        <v>1325</v>
      </c>
      <c r="B1567" s="122" t="s">
        <v>2238</v>
      </c>
      <c r="C1567" s="5" t="str">
        <f t="shared" si="24"/>
        <v>/H</v>
      </c>
      <c r="D1567" s="5" t="s">
        <v>2260</v>
      </c>
      <c r="E1567" s="123">
        <v>18.53</v>
      </c>
      <c r="F1567" s="123">
        <v>20.53</v>
      </c>
      <c r="G1567" s="52"/>
    </row>
    <row r="1568" spans="1:7" ht="25.5" x14ac:dyDescent="0.25">
      <c r="A1568" s="121" t="s">
        <v>1326</v>
      </c>
      <c r="B1568" s="122" t="s">
        <v>2239</v>
      </c>
      <c r="C1568" s="5" t="str">
        <f t="shared" si="24"/>
        <v>/H</v>
      </c>
      <c r="D1568" s="5" t="s">
        <v>2260</v>
      </c>
      <c r="E1568" s="123">
        <v>19.87</v>
      </c>
      <c r="F1568" s="123">
        <v>22.07</v>
      </c>
      <c r="G1568" s="52"/>
    </row>
    <row r="1569" spans="1:7" x14ac:dyDescent="0.25">
      <c r="A1569" s="121" t="s">
        <v>1327</v>
      </c>
      <c r="B1569" s="122" t="s">
        <v>2240</v>
      </c>
      <c r="C1569" s="5" t="str">
        <f t="shared" si="24"/>
        <v>/H</v>
      </c>
      <c r="D1569" s="5" t="s">
        <v>2260</v>
      </c>
      <c r="E1569" s="123">
        <v>19.940000000000001</v>
      </c>
      <c r="F1569" s="123">
        <v>22.16</v>
      </c>
      <c r="G1569" s="52"/>
    </row>
    <row r="1570" spans="1:7" ht="25.5" x14ac:dyDescent="0.25">
      <c r="A1570" s="121" t="s">
        <v>1328</v>
      </c>
      <c r="B1570" s="122" t="s">
        <v>2241</v>
      </c>
      <c r="C1570" s="5" t="str">
        <f t="shared" si="24"/>
        <v>/H</v>
      </c>
      <c r="D1570" s="5" t="s">
        <v>2260</v>
      </c>
      <c r="E1570" s="123">
        <v>22.83</v>
      </c>
      <c r="F1570" s="123">
        <v>25.54</v>
      </c>
      <c r="G1570" s="52"/>
    </row>
    <row r="1571" spans="1:7" x14ac:dyDescent="0.25">
      <c r="A1571" s="121" t="s">
        <v>1329</v>
      </c>
      <c r="B1571" s="122" t="s">
        <v>2242</v>
      </c>
      <c r="C1571" s="5" t="str">
        <f t="shared" si="24"/>
        <v>/H</v>
      </c>
      <c r="D1571" s="5" t="s">
        <v>2260</v>
      </c>
      <c r="E1571" s="123">
        <v>20.97</v>
      </c>
      <c r="F1571" s="123">
        <v>23.38</v>
      </c>
      <c r="G1571" s="52"/>
    </row>
    <row r="1572" spans="1:7" x14ac:dyDescent="0.25">
      <c r="A1572" s="121" t="s">
        <v>1330</v>
      </c>
      <c r="B1572" s="122" t="s">
        <v>2243</v>
      </c>
      <c r="C1572" s="5" t="str">
        <f t="shared" si="24"/>
        <v>/H</v>
      </c>
      <c r="D1572" s="5" t="s">
        <v>2260</v>
      </c>
      <c r="E1572" s="123">
        <v>22.08</v>
      </c>
      <c r="F1572" s="123">
        <v>24.65</v>
      </c>
      <c r="G1572" s="52"/>
    </row>
    <row r="1573" spans="1:7" x14ac:dyDescent="0.25">
      <c r="A1573" s="121" t="s">
        <v>1331</v>
      </c>
      <c r="B1573" s="122" t="s">
        <v>2244</v>
      </c>
      <c r="C1573" s="5" t="str">
        <f t="shared" si="24"/>
        <v>/H</v>
      </c>
      <c r="D1573" s="5" t="s">
        <v>2260</v>
      </c>
      <c r="E1573" s="123">
        <v>19.329999999999998</v>
      </c>
      <c r="F1573" s="123">
        <v>21.55</v>
      </c>
      <c r="G1573" s="52"/>
    </row>
    <row r="1574" spans="1:7" x14ac:dyDescent="0.25">
      <c r="A1574" s="121" t="s">
        <v>1332</v>
      </c>
      <c r="B1574" s="122" t="s">
        <v>2245</v>
      </c>
      <c r="C1574" s="5" t="str">
        <f t="shared" si="24"/>
        <v>/H</v>
      </c>
      <c r="D1574" s="5" t="s">
        <v>2260</v>
      </c>
      <c r="E1574" s="123">
        <v>21.02</v>
      </c>
      <c r="F1574" s="123">
        <v>23.22</v>
      </c>
      <c r="G1574" s="52"/>
    </row>
    <row r="1575" spans="1:7" ht="25.5" x14ac:dyDescent="0.25">
      <c r="A1575" s="121" t="s">
        <v>1333</v>
      </c>
      <c r="B1575" s="122" t="s">
        <v>2246</v>
      </c>
      <c r="C1575" s="5" t="str">
        <f t="shared" si="24"/>
        <v>/H</v>
      </c>
      <c r="D1575" s="5" t="s">
        <v>2260</v>
      </c>
      <c r="E1575" s="123">
        <v>20.04</v>
      </c>
      <c r="F1575" s="123">
        <v>23.01</v>
      </c>
      <c r="G1575" s="52"/>
    </row>
    <row r="1576" spans="1:7" ht="25.5" x14ac:dyDescent="0.25">
      <c r="A1576" s="121" t="s">
        <v>1334</v>
      </c>
      <c r="B1576" s="122" t="s">
        <v>2247</v>
      </c>
      <c r="C1576" s="5" t="str">
        <f t="shared" si="24"/>
        <v>/H</v>
      </c>
      <c r="D1576" s="5" t="s">
        <v>2260</v>
      </c>
      <c r="E1576" s="123">
        <v>16.43</v>
      </c>
      <c r="F1576" s="123">
        <v>18.809999999999999</v>
      </c>
      <c r="G1576" s="52"/>
    </row>
    <row r="1577" spans="1:7" ht="25.5" x14ac:dyDescent="0.25">
      <c r="A1577" s="121" t="s">
        <v>1335</v>
      </c>
      <c r="B1577" s="122" t="s">
        <v>2248</v>
      </c>
      <c r="C1577" s="5" t="str">
        <f t="shared" si="24"/>
        <v>/H</v>
      </c>
      <c r="D1577" s="5" t="s">
        <v>2260</v>
      </c>
      <c r="E1577" s="123">
        <v>15.91</v>
      </c>
      <c r="F1577" s="123">
        <v>18.21</v>
      </c>
      <c r="G1577" s="52"/>
    </row>
    <row r="1578" spans="1:7" ht="25.5" x14ac:dyDescent="0.25">
      <c r="A1578" s="121" t="s">
        <v>1336</v>
      </c>
      <c r="B1578" s="122" t="s">
        <v>2249</v>
      </c>
      <c r="C1578" s="5" t="str">
        <f t="shared" si="24"/>
        <v>/H</v>
      </c>
      <c r="D1578" s="5" t="s">
        <v>2260</v>
      </c>
      <c r="E1578" s="123">
        <v>9.11</v>
      </c>
      <c r="F1578" s="123">
        <v>10.31</v>
      </c>
      <c r="G1578" s="52"/>
    </row>
    <row r="1579" spans="1:7" ht="25.5" x14ac:dyDescent="0.25">
      <c r="A1579" s="121" t="s">
        <v>1337</v>
      </c>
      <c r="B1579" s="122" t="s">
        <v>2250</v>
      </c>
      <c r="C1579" s="5" t="str">
        <f t="shared" si="24"/>
        <v>/H</v>
      </c>
      <c r="D1579" s="5" t="s">
        <v>2260</v>
      </c>
      <c r="E1579" s="123">
        <v>20.76</v>
      </c>
      <c r="F1579" s="123">
        <v>23.76</v>
      </c>
      <c r="G1579" s="52"/>
    </row>
    <row r="1580" spans="1:7" ht="25.5" x14ac:dyDescent="0.25">
      <c r="A1580" s="121" t="s">
        <v>1338</v>
      </c>
      <c r="B1580" s="122" t="s">
        <v>2251</v>
      </c>
      <c r="C1580" s="5" t="str">
        <f t="shared" si="24"/>
        <v>/H</v>
      </c>
      <c r="D1580" s="5" t="s">
        <v>2260</v>
      </c>
      <c r="E1580" s="123">
        <v>86.74</v>
      </c>
      <c r="F1580" s="123">
        <v>100.41</v>
      </c>
      <c r="G1580" s="52"/>
    </row>
    <row r="1581" spans="1:7" ht="25.5" x14ac:dyDescent="0.25">
      <c r="A1581" s="121" t="s">
        <v>1339</v>
      </c>
      <c r="B1581" s="122" t="s">
        <v>2252</v>
      </c>
      <c r="C1581" s="5" t="str">
        <f t="shared" si="24"/>
        <v>/H</v>
      </c>
      <c r="D1581" s="5" t="s">
        <v>2260</v>
      </c>
      <c r="E1581" s="123">
        <v>98.49</v>
      </c>
      <c r="F1581" s="123">
        <v>114.06</v>
      </c>
      <c r="G1581" s="52"/>
    </row>
    <row r="1582" spans="1:7" ht="25.5" x14ac:dyDescent="0.25">
      <c r="A1582" s="121" t="s">
        <v>1340</v>
      </c>
      <c r="B1582" s="122" t="s">
        <v>2253</v>
      </c>
      <c r="C1582" s="5" t="str">
        <f t="shared" si="24"/>
        <v>/H</v>
      </c>
      <c r="D1582" s="5" t="s">
        <v>2260</v>
      </c>
      <c r="E1582" s="123">
        <v>134.1</v>
      </c>
      <c r="F1582" s="123">
        <v>155.38</v>
      </c>
      <c r="G1582" s="52"/>
    </row>
    <row r="1583" spans="1:7" ht="25.5" x14ac:dyDescent="0.25">
      <c r="A1583" s="121" t="s">
        <v>1341</v>
      </c>
      <c r="B1583" s="122" t="s">
        <v>2254</v>
      </c>
      <c r="C1583" s="5" t="str">
        <f t="shared" si="24"/>
        <v>/H</v>
      </c>
      <c r="D1583" s="5" t="s">
        <v>2260</v>
      </c>
      <c r="E1583" s="123">
        <v>30.45</v>
      </c>
      <c r="F1583" s="123">
        <v>35</v>
      </c>
      <c r="G1583" s="52"/>
    </row>
    <row r="1584" spans="1:7" ht="25.5" x14ac:dyDescent="0.25">
      <c r="A1584" s="121" t="s">
        <v>1342</v>
      </c>
      <c r="B1584" s="122" t="s">
        <v>2255</v>
      </c>
      <c r="C1584" s="5" t="str">
        <f t="shared" si="24"/>
        <v>/H</v>
      </c>
      <c r="D1584" s="5" t="s">
        <v>2259</v>
      </c>
      <c r="E1584" s="123">
        <v>22.32</v>
      </c>
      <c r="F1584" s="123">
        <v>25.1</v>
      </c>
      <c r="G1584" s="52"/>
    </row>
    <row r="1585" spans="1:9" ht="25.5" x14ac:dyDescent="0.25">
      <c r="A1585" s="121" t="s">
        <v>1343</v>
      </c>
      <c r="B1585" s="122" t="s">
        <v>2256</v>
      </c>
      <c r="C1585" s="5" t="str">
        <f t="shared" si="24"/>
        <v>/H</v>
      </c>
      <c r="D1585" s="4"/>
      <c r="E1585" s="123">
        <v>19.95</v>
      </c>
      <c r="F1585" s="123">
        <v>22.19</v>
      </c>
      <c r="G1585" s="133"/>
      <c r="H1585" s="52"/>
      <c r="I1585" s="52"/>
    </row>
    <row r="1586" spans="1:9" x14ac:dyDescent="0.25">
      <c r="A1586" s="121" t="s">
        <v>1344</v>
      </c>
      <c r="B1586" s="122" t="s">
        <v>2257</v>
      </c>
      <c r="C1586" s="5" t="str">
        <f t="shared" si="24"/>
        <v>M2</v>
      </c>
      <c r="D1586" s="4"/>
      <c r="E1586" s="123">
        <v>2142.7800000000002</v>
      </c>
      <c r="F1586" s="123">
        <v>2259.31</v>
      </c>
      <c r="G1586" s="133"/>
      <c r="H1586" s="52"/>
      <c r="I1586" s="52"/>
    </row>
    <row r="1587" spans="1:9" x14ac:dyDescent="0.25">
      <c r="A1587" s="4"/>
      <c r="B1587" s="4"/>
      <c r="C1587" s="4"/>
      <c r="D1587" s="4"/>
      <c r="E1587" s="4"/>
      <c r="F1587" s="4"/>
      <c r="G1587" s="133"/>
      <c r="H1587" s="52"/>
      <c r="I1587" s="52"/>
    </row>
    <row r="1588" spans="1:9" x14ac:dyDescent="0.25">
      <c r="A1588" s="4"/>
      <c r="B1588" s="4"/>
      <c r="C1588" s="4"/>
      <c r="D1588" s="4"/>
      <c r="E1588" s="4"/>
      <c r="F1588" s="4"/>
      <c r="G1588" s="133"/>
      <c r="H1588" s="52"/>
      <c r="I1588" s="52"/>
    </row>
    <row r="1589" spans="1:9" x14ac:dyDescent="0.25">
      <c r="A1589" s="4"/>
      <c r="B1589" s="4"/>
      <c r="C1589" s="4"/>
      <c r="D1589" s="4"/>
      <c r="E1589" s="4"/>
      <c r="F1589" s="4"/>
      <c r="G1589" s="133"/>
      <c r="H1589" s="52"/>
      <c r="I1589" s="52"/>
    </row>
    <row r="1590" spans="1:9" x14ac:dyDescent="0.25">
      <c r="A1590" s="4"/>
      <c r="B1590" s="4"/>
      <c r="C1590" s="4"/>
      <c r="D1590" s="4"/>
      <c r="E1590" s="4"/>
      <c r="F1590" s="4"/>
      <c r="G1590" s="133"/>
      <c r="H1590" s="52"/>
      <c r="I1590" s="52"/>
    </row>
    <row r="1591" spans="1:9" x14ac:dyDescent="0.25">
      <c r="A1591" s="4"/>
      <c r="B1591" s="4"/>
      <c r="C1591" s="4"/>
      <c r="D1591" s="4"/>
      <c r="E1591" s="4"/>
      <c r="F1591" s="4"/>
      <c r="G1591" s="133"/>
      <c r="H1591" s="52"/>
      <c r="I1591" s="52"/>
    </row>
    <row r="1592" spans="1:9" x14ac:dyDescent="0.25">
      <c r="A1592" s="4"/>
      <c r="B1592" s="4"/>
      <c r="C1592" s="4"/>
      <c r="D1592" s="4"/>
      <c r="E1592" s="4"/>
      <c r="F1592" s="4"/>
      <c r="G1592" s="133"/>
      <c r="H1592" s="52"/>
      <c r="I1592" s="52"/>
    </row>
    <row r="1593" spans="1:9" x14ac:dyDescent="0.25">
      <c r="A1593" s="4"/>
      <c r="B1593" s="4"/>
      <c r="C1593" s="4"/>
      <c r="D1593" s="4"/>
      <c r="E1593" s="4"/>
      <c r="F1593" s="4"/>
      <c r="G1593" s="133"/>
      <c r="H1593" s="52"/>
      <c r="I1593" s="52"/>
    </row>
    <row r="1594" spans="1:9" x14ac:dyDescent="0.25">
      <c r="A1594" s="4"/>
      <c r="B1594" s="4"/>
      <c r="C1594" s="4"/>
      <c r="D1594" s="4"/>
      <c r="E1594" s="4"/>
      <c r="F1594" s="4"/>
      <c r="G1594" s="133"/>
      <c r="H1594" s="52"/>
      <c r="I1594" s="52"/>
    </row>
    <row r="1595" spans="1:9" x14ac:dyDescent="0.25">
      <c r="A1595" s="4"/>
      <c r="B1595" s="4"/>
      <c r="C1595" s="4"/>
      <c r="D1595" s="4"/>
      <c r="E1595" s="4"/>
      <c r="F1595" s="4"/>
      <c r="G1595" s="133"/>
      <c r="H1595" s="52"/>
      <c r="I1595" s="52"/>
    </row>
    <row r="1596" spans="1:9" x14ac:dyDescent="0.25">
      <c r="A1596" s="4"/>
      <c r="B1596" s="4"/>
      <c r="C1596" s="4"/>
      <c r="D1596" s="4"/>
      <c r="E1596" s="4"/>
      <c r="F1596" s="4"/>
      <c r="G1596" s="133"/>
      <c r="H1596" s="52"/>
      <c r="I1596" s="52"/>
    </row>
    <row r="1597" spans="1:9" x14ac:dyDescent="0.25">
      <c r="A1597" s="4"/>
      <c r="B1597" s="4"/>
      <c r="C1597" s="4"/>
      <c r="D1597" s="4"/>
      <c r="E1597" s="4"/>
      <c r="F1597" s="4"/>
      <c r="G1597" s="133"/>
      <c r="H1597" s="52"/>
      <c r="I1597" s="52"/>
    </row>
    <row r="1598" spans="1:9" x14ac:dyDescent="0.25">
      <c r="A1598" s="4"/>
      <c r="B1598" s="4"/>
      <c r="C1598" s="4"/>
      <c r="D1598" s="4"/>
      <c r="E1598" s="4"/>
      <c r="F1598" s="4"/>
      <c r="G1598" s="133"/>
      <c r="H1598" s="52"/>
      <c r="I1598" s="52"/>
    </row>
    <row r="1599" spans="1:9" x14ac:dyDescent="0.25">
      <c r="A1599" s="4"/>
      <c r="B1599" s="4"/>
      <c r="C1599" s="4"/>
      <c r="D1599" s="4"/>
      <c r="E1599" s="4"/>
      <c r="F1599" s="4"/>
      <c r="G1599" s="133"/>
      <c r="H1599" s="52"/>
      <c r="I1599" s="52"/>
    </row>
    <row r="1600" spans="1:9" x14ac:dyDescent="0.25">
      <c r="A1600" s="4"/>
      <c r="B1600" s="4"/>
      <c r="C1600" s="4"/>
      <c r="D1600" s="4"/>
      <c r="E1600" s="4"/>
      <c r="F1600" s="4"/>
      <c r="G1600" s="133"/>
      <c r="H1600" s="52"/>
      <c r="I1600" s="52"/>
    </row>
    <row r="1601" spans="1:9" x14ac:dyDescent="0.25">
      <c r="A1601" s="4"/>
      <c r="B1601" s="4"/>
      <c r="C1601" s="4"/>
      <c r="D1601" s="4"/>
      <c r="E1601" s="4"/>
      <c r="F1601" s="4"/>
      <c r="G1601" s="133"/>
      <c r="H1601" s="52"/>
      <c r="I1601" s="52"/>
    </row>
    <row r="1602" spans="1:9" x14ac:dyDescent="0.25">
      <c r="A1602" s="4"/>
      <c r="B1602" s="4"/>
      <c r="C1602" s="4"/>
      <c r="D1602" s="4"/>
      <c r="E1602" s="4"/>
      <c r="F1602" s="4"/>
      <c r="G1602" s="133"/>
      <c r="H1602" s="52"/>
      <c r="I1602" s="52"/>
    </row>
    <row r="1603" spans="1:9" x14ac:dyDescent="0.25">
      <c r="A1603" s="4"/>
      <c r="B1603" s="4"/>
      <c r="C1603" s="4"/>
      <c r="D1603" s="4"/>
      <c r="E1603" s="4"/>
      <c r="F1603" s="4"/>
      <c r="G1603" s="133"/>
      <c r="H1603" s="52"/>
      <c r="I1603" s="52"/>
    </row>
    <row r="1604" spans="1:9" x14ac:dyDescent="0.25">
      <c r="A1604" s="4"/>
      <c r="B1604" s="4"/>
      <c r="C1604" s="4"/>
      <c r="D1604" s="4"/>
      <c r="E1604" s="4"/>
      <c r="F1604" s="4"/>
      <c r="G1604" s="133"/>
      <c r="H1604" s="52"/>
      <c r="I1604" s="52"/>
    </row>
    <row r="1605" spans="1:9" x14ac:dyDescent="0.25">
      <c r="A1605" s="4"/>
      <c r="B1605" s="4"/>
      <c r="C1605" s="4"/>
      <c r="D1605" s="4"/>
      <c r="E1605" s="4"/>
      <c r="F1605" s="4"/>
      <c r="G1605" s="133"/>
      <c r="H1605" s="52"/>
      <c r="I1605" s="52"/>
    </row>
    <row r="1606" spans="1:9" x14ac:dyDescent="0.25">
      <c r="A1606" s="4"/>
      <c r="B1606" s="4"/>
      <c r="C1606" s="4"/>
      <c r="D1606" s="4"/>
      <c r="E1606" s="4"/>
      <c r="F1606" s="4"/>
      <c r="G1606" s="133"/>
      <c r="H1606" s="52"/>
      <c r="I1606" s="52"/>
    </row>
    <row r="1607" spans="1:9" ht="30" x14ac:dyDescent="0.25">
      <c r="E1607" s="7" t="s">
        <v>13378</v>
      </c>
      <c r="F1607" s="7" t="s">
        <v>13677</v>
      </c>
    </row>
    <row r="1608" spans="1:9" ht="54" x14ac:dyDescent="0.25">
      <c r="A1608" s="134" t="s">
        <v>6110</v>
      </c>
      <c r="B1608" s="135" t="s">
        <v>6111</v>
      </c>
      <c r="D1608" s="134" t="s">
        <v>2262</v>
      </c>
      <c r="E1608" s="136" t="s">
        <v>13431</v>
      </c>
      <c r="F1608" s="136" t="s">
        <v>13431</v>
      </c>
    </row>
    <row r="1609" spans="1:9" ht="54" x14ac:dyDescent="0.25">
      <c r="A1609" s="134" t="s">
        <v>6112</v>
      </c>
      <c r="B1609" s="135" t="s">
        <v>6113</v>
      </c>
      <c r="D1609" s="134" t="s">
        <v>2262</v>
      </c>
      <c r="E1609" s="136" t="s">
        <v>5375</v>
      </c>
      <c r="F1609" s="136" t="s">
        <v>5375</v>
      </c>
    </row>
    <row r="1610" spans="1:9" ht="54" x14ac:dyDescent="0.25">
      <c r="A1610" s="134" t="s">
        <v>6114</v>
      </c>
      <c r="B1610" s="135" t="s">
        <v>6115</v>
      </c>
      <c r="D1610" s="134" t="s">
        <v>2262</v>
      </c>
      <c r="E1610" s="136" t="s">
        <v>14788</v>
      </c>
      <c r="F1610" s="136" t="s">
        <v>14788</v>
      </c>
    </row>
    <row r="1611" spans="1:9" ht="54" x14ac:dyDescent="0.25">
      <c r="A1611" s="134" t="s">
        <v>6116</v>
      </c>
      <c r="B1611" s="135" t="s">
        <v>6117</v>
      </c>
      <c r="D1611" s="134" t="s">
        <v>2262</v>
      </c>
      <c r="E1611" s="136" t="s">
        <v>13110</v>
      </c>
      <c r="F1611" s="136" t="s">
        <v>13110</v>
      </c>
    </row>
    <row r="1612" spans="1:9" ht="54" x14ac:dyDescent="0.25">
      <c r="A1612" s="134" t="s">
        <v>6118</v>
      </c>
      <c r="B1612" s="135" t="s">
        <v>6119</v>
      </c>
      <c r="D1612" s="134" t="s">
        <v>2262</v>
      </c>
      <c r="E1612" s="136" t="s">
        <v>6008</v>
      </c>
      <c r="F1612" s="136" t="s">
        <v>6008</v>
      </c>
    </row>
    <row r="1613" spans="1:9" ht="54" x14ac:dyDescent="0.25">
      <c r="A1613" s="134" t="s">
        <v>6120</v>
      </c>
      <c r="B1613" s="135" t="s">
        <v>6121</v>
      </c>
      <c r="D1613" s="134" t="s">
        <v>2262</v>
      </c>
      <c r="E1613" s="136" t="s">
        <v>13295</v>
      </c>
      <c r="F1613" s="136" t="s">
        <v>13295</v>
      </c>
    </row>
    <row r="1614" spans="1:9" ht="54" x14ac:dyDescent="0.25">
      <c r="A1614" s="134" t="s">
        <v>6122</v>
      </c>
      <c r="B1614" s="135" t="s">
        <v>6123</v>
      </c>
      <c r="D1614" s="134" t="s">
        <v>2262</v>
      </c>
      <c r="E1614" s="136" t="s">
        <v>5616</v>
      </c>
      <c r="F1614" s="136" t="s">
        <v>5616</v>
      </c>
    </row>
    <row r="1615" spans="1:9" ht="54" x14ac:dyDescent="0.25">
      <c r="A1615" s="134" t="s">
        <v>6124</v>
      </c>
      <c r="B1615" s="135" t="s">
        <v>6125</v>
      </c>
      <c r="D1615" s="134" t="s">
        <v>2262</v>
      </c>
      <c r="E1615" s="136" t="s">
        <v>14049</v>
      </c>
      <c r="F1615" s="136" t="s">
        <v>14049</v>
      </c>
    </row>
    <row r="1616" spans="1:9" ht="54" x14ac:dyDescent="0.25">
      <c r="A1616" s="134" t="s">
        <v>6126</v>
      </c>
      <c r="B1616" s="135" t="s">
        <v>6127</v>
      </c>
      <c r="D1616" s="134" t="s">
        <v>2262</v>
      </c>
      <c r="E1616" s="136" t="s">
        <v>13941</v>
      </c>
      <c r="F1616" s="136" t="s">
        <v>13941</v>
      </c>
    </row>
    <row r="1617" spans="1:6" ht="54" x14ac:dyDescent="0.25">
      <c r="A1617" s="134" t="s">
        <v>6128</v>
      </c>
      <c r="B1617" s="135" t="s">
        <v>6129</v>
      </c>
      <c r="D1617" s="134" t="s">
        <v>2262</v>
      </c>
      <c r="E1617" s="136" t="s">
        <v>13672</v>
      </c>
      <c r="F1617" s="136" t="s">
        <v>13672</v>
      </c>
    </row>
    <row r="1618" spans="1:6" ht="54" x14ac:dyDescent="0.25">
      <c r="A1618" s="134" t="s">
        <v>6130</v>
      </c>
      <c r="B1618" s="135" t="s">
        <v>6131</v>
      </c>
      <c r="D1618" s="134" t="s">
        <v>2262</v>
      </c>
      <c r="E1618" s="136" t="s">
        <v>14789</v>
      </c>
      <c r="F1618" s="136" t="s">
        <v>14789</v>
      </c>
    </row>
    <row r="1619" spans="1:6" ht="54" x14ac:dyDescent="0.25">
      <c r="A1619" s="134" t="s">
        <v>6132</v>
      </c>
      <c r="B1619" s="135" t="s">
        <v>6133</v>
      </c>
      <c r="D1619" s="134" t="s">
        <v>2262</v>
      </c>
      <c r="E1619" s="136" t="s">
        <v>14790</v>
      </c>
      <c r="F1619" s="136" t="s">
        <v>14790</v>
      </c>
    </row>
    <row r="1620" spans="1:6" ht="54" x14ac:dyDescent="0.25">
      <c r="A1620" s="134" t="s">
        <v>6134</v>
      </c>
      <c r="B1620" s="135" t="s">
        <v>6135</v>
      </c>
      <c r="D1620" s="134" t="s">
        <v>2262</v>
      </c>
      <c r="E1620" s="136" t="s">
        <v>14320</v>
      </c>
      <c r="F1620" s="136" t="s">
        <v>14320</v>
      </c>
    </row>
    <row r="1621" spans="1:6" ht="54" x14ac:dyDescent="0.25">
      <c r="A1621" s="134" t="s">
        <v>6136</v>
      </c>
      <c r="B1621" s="135" t="s">
        <v>6137</v>
      </c>
      <c r="D1621" s="134" t="s">
        <v>2262</v>
      </c>
      <c r="E1621" s="136" t="s">
        <v>14791</v>
      </c>
      <c r="F1621" s="136" t="s">
        <v>14791</v>
      </c>
    </row>
    <row r="1622" spans="1:6" ht="54" x14ac:dyDescent="0.25">
      <c r="A1622" s="134" t="s">
        <v>6138</v>
      </c>
      <c r="B1622" s="135" t="s">
        <v>6139</v>
      </c>
      <c r="D1622" s="134" t="s">
        <v>2262</v>
      </c>
      <c r="E1622" s="136" t="s">
        <v>14792</v>
      </c>
      <c r="F1622" s="136" t="s">
        <v>14792</v>
      </c>
    </row>
    <row r="1623" spans="1:6" ht="54" x14ac:dyDescent="0.25">
      <c r="A1623" s="134" t="s">
        <v>6140</v>
      </c>
      <c r="B1623" s="135" t="s">
        <v>6141</v>
      </c>
      <c r="D1623" s="134" t="s">
        <v>2262</v>
      </c>
      <c r="E1623" s="136" t="s">
        <v>14793</v>
      </c>
      <c r="F1623" s="136" t="s">
        <v>14793</v>
      </c>
    </row>
    <row r="1624" spans="1:6" ht="54" x14ac:dyDescent="0.25">
      <c r="A1624" s="134" t="s">
        <v>6142</v>
      </c>
      <c r="B1624" s="135" t="s">
        <v>6143</v>
      </c>
      <c r="D1624" s="134" t="s">
        <v>2262</v>
      </c>
      <c r="E1624" s="136" t="s">
        <v>5521</v>
      </c>
      <c r="F1624" s="136" t="s">
        <v>5521</v>
      </c>
    </row>
    <row r="1625" spans="1:6" ht="54" x14ac:dyDescent="0.25">
      <c r="A1625" s="134" t="s">
        <v>6144</v>
      </c>
      <c r="B1625" s="135" t="s">
        <v>6145</v>
      </c>
      <c r="D1625" s="134" t="s">
        <v>2262</v>
      </c>
      <c r="E1625" s="136" t="s">
        <v>5712</v>
      </c>
      <c r="F1625" s="136" t="s">
        <v>5712</v>
      </c>
    </row>
    <row r="1626" spans="1:6" ht="54" x14ac:dyDescent="0.25">
      <c r="A1626" s="134" t="s">
        <v>6146</v>
      </c>
      <c r="B1626" s="135" t="s">
        <v>6147</v>
      </c>
      <c r="D1626" s="134" t="s">
        <v>2262</v>
      </c>
      <c r="E1626" s="136" t="s">
        <v>13083</v>
      </c>
      <c r="F1626" s="136" t="s">
        <v>13083</v>
      </c>
    </row>
    <row r="1627" spans="1:6" ht="54" x14ac:dyDescent="0.25">
      <c r="A1627" s="134" t="s">
        <v>6148</v>
      </c>
      <c r="B1627" s="135" t="s">
        <v>6149</v>
      </c>
      <c r="D1627" s="134" t="s">
        <v>2262</v>
      </c>
      <c r="E1627" s="136" t="s">
        <v>13471</v>
      </c>
      <c r="F1627" s="136" t="s">
        <v>13471</v>
      </c>
    </row>
    <row r="1628" spans="1:6" ht="54" x14ac:dyDescent="0.25">
      <c r="A1628" s="134" t="s">
        <v>6150</v>
      </c>
      <c r="B1628" s="135" t="s">
        <v>6151</v>
      </c>
      <c r="D1628" s="134" t="s">
        <v>2262</v>
      </c>
      <c r="E1628" s="136" t="s">
        <v>13514</v>
      </c>
      <c r="F1628" s="136" t="s">
        <v>13514</v>
      </c>
    </row>
    <row r="1629" spans="1:6" ht="54" x14ac:dyDescent="0.25">
      <c r="A1629" s="134" t="s">
        <v>6152</v>
      </c>
      <c r="B1629" s="135" t="s">
        <v>6153</v>
      </c>
      <c r="D1629" s="134" t="s">
        <v>2262</v>
      </c>
      <c r="E1629" s="136" t="s">
        <v>13588</v>
      </c>
      <c r="F1629" s="136" t="s">
        <v>13588</v>
      </c>
    </row>
    <row r="1630" spans="1:6" ht="54" x14ac:dyDescent="0.25">
      <c r="A1630" s="134" t="s">
        <v>6154</v>
      </c>
      <c r="B1630" s="135" t="s">
        <v>6155</v>
      </c>
      <c r="D1630" s="134" t="s">
        <v>2262</v>
      </c>
      <c r="E1630" s="136" t="s">
        <v>13451</v>
      </c>
      <c r="F1630" s="136" t="s">
        <v>13451</v>
      </c>
    </row>
    <row r="1631" spans="1:6" ht="54" x14ac:dyDescent="0.25">
      <c r="A1631" s="134" t="s">
        <v>6156</v>
      </c>
      <c r="B1631" s="135" t="s">
        <v>6157</v>
      </c>
      <c r="D1631" s="134" t="s">
        <v>2262</v>
      </c>
      <c r="E1631" s="136" t="s">
        <v>13739</v>
      </c>
      <c r="F1631" s="136" t="s">
        <v>13739</v>
      </c>
    </row>
    <row r="1632" spans="1:6" ht="54" x14ac:dyDescent="0.25">
      <c r="A1632" s="134" t="s">
        <v>6158</v>
      </c>
      <c r="B1632" s="135" t="s">
        <v>6159</v>
      </c>
      <c r="D1632" s="134" t="s">
        <v>2262</v>
      </c>
      <c r="E1632" s="136" t="s">
        <v>5812</v>
      </c>
      <c r="F1632" s="136" t="s">
        <v>5812</v>
      </c>
    </row>
    <row r="1633" spans="1:6" ht="54" x14ac:dyDescent="0.25">
      <c r="A1633" s="134" t="s">
        <v>6160</v>
      </c>
      <c r="B1633" s="135" t="s">
        <v>6161</v>
      </c>
      <c r="D1633" s="134" t="s">
        <v>2262</v>
      </c>
      <c r="E1633" s="136" t="s">
        <v>13516</v>
      </c>
      <c r="F1633" s="136" t="s">
        <v>13516</v>
      </c>
    </row>
    <row r="1634" spans="1:6" ht="54" x14ac:dyDescent="0.25">
      <c r="A1634" s="134" t="s">
        <v>6162</v>
      </c>
      <c r="B1634" s="135" t="s">
        <v>6163</v>
      </c>
      <c r="D1634" s="134" t="s">
        <v>2262</v>
      </c>
      <c r="E1634" s="136" t="s">
        <v>14794</v>
      </c>
      <c r="F1634" s="136" t="s">
        <v>14794</v>
      </c>
    </row>
    <row r="1635" spans="1:6" ht="54" x14ac:dyDescent="0.25">
      <c r="A1635" s="134" t="s">
        <v>6164</v>
      </c>
      <c r="B1635" s="135" t="s">
        <v>6165</v>
      </c>
      <c r="D1635" s="134" t="s">
        <v>2262</v>
      </c>
      <c r="E1635" s="136" t="s">
        <v>14795</v>
      </c>
      <c r="F1635" s="136" t="s">
        <v>14795</v>
      </c>
    </row>
    <row r="1636" spans="1:6" ht="54" x14ac:dyDescent="0.25">
      <c r="A1636" s="134" t="s">
        <v>6166</v>
      </c>
      <c r="B1636" s="135" t="s">
        <v>6167</v>
      </c>
      <c r="D1636" s="134" t="s">
        <v>2262</v>
      </c>
      <c r="E1636" s="136" t="s">
        <v>13203</v>
      </c>
      <c r="F1636" s="136" t="s">
        <v>13203</v>
      </c>
    </row>
    <row r="1637" spans="1:6" ht="54" x14ac:dyDescent="0.25">
      <c r="A1637" s="134" t="s">
        <v>6168</v>
      </c>
      <c r="B1637" s="135" t="s">
        <v>6169</v>
      </c>
      <c r="D1637" s="134" t="s">
        <v>2262</v>
      </c>
      <c r="E1637" s="136" t="s">
        <v>13645</v>
      </c>
      <c r="F1637" s="136" t="s">
        <v>13645</v>
      </c>
    </row>
    <row r="1638" spans="1:6" ht="54" x14ac:dyDescent="0.25">
      <c r="A1638" s="134" t="s">
        <v>6170</v>
      </c>
      <c r="B1638" s="135" t="s">
        <v>6171</v>
      </c>
      <c r="D1638" s="134" t="s">
        <v>2262</v>
      </c>
      <c r="E1638" s="136" t="s">
        <v>14796</v>
      </c>
      <c r="F1638" s="136" t="s">
        <v>14796</v>
      </c>
    </row>
    <row r="1639" spans="1:6" ht="54" x14ac:dyDescent="0.25">
      <c r="A1639" s="134" t="s">
        <v>6172</v>
      </c>
      <c r="B1639" s="135" t="s">
        <v>6173</v>
      </c>
      <c r="D1639" s="134" t="s">
        <v>2262</v>
      </c>
      <c r="E1639" s="136" t="s">
        <v>14797</v>
      </c>
      <c r="F1639" s="136" t="s">
        <v>14797</v>
      </c>
    </row>
    <row r="1640" spans="1:6" ht="54" x14ac:dyDescent="0.25">
      <c r="A1640" s="134" t="s">
        <v>6174</v>
      </c>
      <c r="B1640" s="135" t="s">
        <v>6175</v>
      </c>
      <c r="D1640" s="134" t="s">
        <v>2262</v>
      </c>
      <c r="E1640" s="136" t="s">
        <v>14798</v>
      </c>
      <c r="F1640" s="136" t="s">
        <v>14798</v>
      </c>
    </row>
    <row r="1641" spans="1:6" ht="54" x14ac:dyDescent="0.25">
      <c r="A1641" s="134" t="s">
        <v>6176</v>
      </c>
      <c r="B1641" s="135" t="s">
        <v>6177</v>
      </c>
      <c r="D1641" s="134" t="s">
        <v>2262</v>
      </c>
      <c r="E1641" s="136" t="s">
        <v>14799</v>
      </c>
      <c r="F1641" s="136" t="s">
        <v>14799</v>
      </c>
    </row>
    <row r="1642" spans="1:6" ht="54" x14ac:dyDescent="0.25">
      <c r="A1642" s="134" t="s">
        <v>6178</v>
      </c>
      <c r="B1642" s="135" t="s">
        <v>6179</v>
      </c>
      <c r="D1642" s="134" t="s">
        <v>2262</v>
      </c>
      <c r="E1642" s="136" t="s">
        <v>14800</v>
      </c>
      <c r="F1642" s="136" t="s">
        <v>14800</v>
      </c>
    </row>
    <row r="1643" spans="1:6" ht="54" x14ac:dyDescent="0.25">
      <c r="A1643" s="134" t="s">
        <v>6180</v>
      </c>
      <c r="B1643" s="135" t="s">
        <v>6181</v>
      </c>
      <c r="D1643" s="134" t="s">
        <v>2262</v>
      </c>
      <c r="E1643" s="136" t="s">
        <v>14801</v>
      </c>
      <c r="F1643" s="136" t="s">
        <v>14801</v>
      </c>
    </row>
    <row r="1644" spans="1:6" ht="67.5" x14ac:dyDescent="0.25">
      <c r="A1644" s="134" t="s">
        <v>6182</v>
      </c>
      <c r="B1644" s="135" t="s">
        <v>6183</v>
      </c>
      <c r="D1644" s="134" t="s">
        <v>2262</v>
      </c>
      <c r="E1644" s="136" t="s">
        <v>6028</v>
      </c>
      <c r="F1644" s="136" t="s">
        <v>6028</v>
      </c>
    </row>
    <row r="1645" spans="1:6" ht="67.5" x14ac:dyDescent="0.25">
      <c r="A1645" s="134" t="s">
        <v>6184</v>
      </c>
      <c r="B1645" s="135" t="s">
        <v>6185</v>
      </c>
      <c r="D1645" s="134" t="s">
        <v>2262</v>
      </c>
      <c r="E1645" s="136" t="s">
        <v>14174</v>
      </c>
      <c r="F1645" s="136" t="s">
        <v>14174</v>
      </c>
    </row>
    <row r="1646" spans="1:6" ht="67.5" x14ac:dyDescent="0.25">
      <c r="A1646" s="134" t="s">
        <v>6186</v>
      </c>
      <c r="B1646" s="135" t="s">
        <v>6187</v>
      </c>
      <c r="D1646" s="134" t="s">
        <v>2262</v>
      </c>
      <c r="E1646" s="136" t="s">
        <v>14802</v>
      </c>
      <c r="F1646" s="136" t="s">
        <v>14802</v>
      </c>
    </row>
    <row r="1647" spans="1:6" ht="67.5" x14ac:dyDescent="0.25">
      <c r="A1647" s="134" t="s">
        <v>6188</v>
      </c>
      <c r="B1647" s="135" t="s">
        <v>6189</v>
      </c>
      <c r="D1647" s="134" t="s">
        <v>2262</v>
      </c>
      <c r="E1647" s="136" t="s">
        <v>5822</v>
      </c>
      <c r="F1647" s="136" t="s">
        <v>5822</v>
      </c>
    </row>
    <row r="1648" spans="1:6" ht="67.5" x14ac:dyDescent="0.25">
      <c r="A1648" s="134" t="s">
        <v>6190</v>
      </c>
      <c r="B1648" s="135" t="s">
        <v>6191</v>
      </c>
      <c r="D1648" s="134" t="s">
        <v>2262</v>
      </c>
      <c r="E1648" s="136" t="s">
        <v>14803</v>
      </c>
      <c r="F1648" s="136" t="s">
        <v>14803</v>
      </c>
    </row>
    <row r="1649" spans="1:6" ht="67.5" x14ac:dyDescent="0.25">
      <c r="A1649" s="134" t="s">
        <v>6192</v>
      </c>
      <c r="B1649" s="135" t="s">
        <v>6193</v>
      </c>
      <c r="D1649" s="134" t="s">
        <v>2262</v>
      </c>
      <c r="E1649" s="136" t="s">
        <v>14804</v>
      </c>
      <c r="F1649" s="136" t="s">
        <v>14804</v>
      </c>
    </row>
    <row r="1650" spans="1:6" ht="54" x14ac:dyDescent="0.25">
      <c r="A1650" s="134" t="s">
        <v>6194</v>
      </c>
      <c r="B1650" s="135" t="s">
        <v>6195</v>
      </c>
      <c r="D1650" s="134" t="s">
        <v>2262</v>
      </c>
      <c r="E1650" s="136" t="s">
        <v>13349</v>
      </c>
      <c r="F1650" s="136" t="s">
        <v>13349</v>
      </c>
    </row>
    <row r="1651" spans="1:6" ht="54" x14ac:dyDescent="0.25">
      <c r="A1651" s="134" t="s">
        <v>6196</v>
      </c>
      <c r="B1651" s="135" t="s">
        <v>6197</v>
      </c>
      <c r="D1651" s="134" t="s">
        <v>2262</v>
      </c>
      <c r="E1651" s="136" t="s">
        <v>14805</v>
      </c>
      <c r="F1651" s="136" t="s">
        <v>14805</v>
      </c>
    </row>
    <row r="1652" spans="1:6" ht="54" x14ac:dyDescent="0.25">
      <c r="A1652" s="134" t="s">
        <v>6198</v>
      </c>
      <c r="B1652" s="135" t="s">
        <v>6199</v>
      </c>
      <c r="D1652" s="134" t="s">
        <v>2262</v>
      </c>
      <c r="E1652" s="136" t="s">
        <v>13342</v>
      </c>
      <c r="F1652" s="136" t="s">
        <v>13342</v>
      </c>
    </row>
    <row r="1653" spans="1:6" ht="54" x14ac:dyDescent="0.25">
      <c r="A1653" s="134" t="s">
        <v>6200</v>
      </c>
      <c r="B1653" s="135" t="s">
        <v>6201</v>
      </c>
      <c r="D1653" s="134" t="s">
        <v>2262</v>
      </c>
      <c r="E1653" s="136" t="s">
        <v>13610</v>
      </c>
      <c r="F1653" s="136" t="s">
        <v>13610</v>
      </c>
    </row>
    <row r="1654" spans="1:6" ht="67.5" x14ac:dyDescent="0.25">
      <c r="A1654" s="134" t="s">
        <v>6202</v>
      </c>
      <c r="B1654" s="135" t="s">
        <v>6203</v>
      </c>
      <c r="D1654" s="134" t="s">
        <v>2262</v>
      </c>
      <c r="E1654" s="136" t="s">
        <v>14806</v>
      </c>
      <c r="F1654" s="136" t="s">
        <v>14806</v>
      </c>
    </row>
    <row r="1655" spans="1:6" ht="67.5" x14ac:dyDescent="0.25">
      <c r="A1655" s="134" t="s">
        <v>6204</v>
      </c>
      <c r="B1655" s="135" t="s">
        <v>6205</v>
      </c>
      <c r="D1655" s="134" t="s">
        <v>2262</v>
      </c>
      <c r="E1655" s="136" t="s">
        <v>14807</v>
      </c>
      <c r="F1655" s="136" t="s">
        <v>14807</v>
      </c>
    </row>
    <row r="1656" spans="1:6" ht="67.5" x14ac:dyDescent="0.25">
      <c r="A1656" s="134" t="s">
        <v>6206</v>
      </c>
      <c r="B1656" s="135" t="s">
        <v>6207</v>
      </c>
      <c r="D1656" s="134" t="s">
        <v>2262</v>
      </c>
      <c r="E1656" s="136" t="s">
        <v>14808</v>
      </c>
      <c r="F1656" s="136" t="s">
        <v>14808</v>
      </c>
    </row>
    <row r="1657" spans="1:6" ht="67.5" x14ac:dyDescent="0.25">
      <c r="A1657" s="134" t="s">
        <v>6208</v>
      </c>
      <c r="B1657" s="135" t="s">
        <v>6209</v>
      </c>
      <c r="D1657" s="134" t="s">
        <v>2262</v>
      </c>
      <c r="E1657" s="136" t="s">
        <v>13637</v>
      </c>
      <c r="F1657" s="136" t="s">
        <v>13637</v>
      </c>
    </row>
    <row r="1658" spans="1:6" ht="67.5" x14ac:dyDescent="0.25">
      <c r="A1658" s="134" t="s">
        <v>6210</v>
      </c>
      <c r="B1658" s="135" t="s">
        <v>6211</v>
      </c>
      <c r="D1658" s="134" t="s">
        <v>2262</v>
      </c>
      <c r="E1658" s="136" t="s">
        <v>13260</v>
      </c>
      <c r="F1658" s="136" t="s">
        <v>13260</v>
      </c>
    </row>
    <row r="1659" spans="1:6" ht="67.5" x14ac:dyDescent="0.25">
      <c r="A1659" s="134" t="s">
        <v>6212</v>
      </c>
      <c r="B1659" s="135" t="s">
        <v>6213</v>
      </c>
      <c r="D1659" s="134" t="s">
        <v>2262</v>
      </c>
      <c r="E1659" s="136" t="s">
        <v>14809</v>
      </c>
      <c r="F1659" s="136" t="s">
        <v>14809</v>
      </c>
    </row>
    <row r="1660" spans="1:6" ht="40.5" x14ac:dyDescent="0.25">
      <c r="A1660" s="134" t="s">
        <v>6214</v>
      </c>
      <c r="B1660" s="135" t="s">
        <v>14810</v>
      </c>
      <c r="D1660" s="134" t="s">
        <v>2262</v>
      </c>
      <c r="E1660" s="136" t="s">
        <v>14811</v>
      </c>
      <c r="F1660" s="136" t="s">
        <v>14811</v>
      </c>
    </row>
    <row r="1661" spans="1:6" ht="40.5" x14ac:dyDescent="0.25">
      <c r="A1661" s="134" t="s">
        <v>6215</v>
      </c>
      <c r="B1661" s="135" t="s">
        <v>14812</v>
      </c>
      <c r="D1661" s="134" t="s">
        <v>2262</v>
      </c>
      <c r="E1661" s="136" t="s">
        <v>14813</v>
      </c>
      <c r="F1661" s="136" t="s">
        <v>14813</v>
      </c>
    </row>
    <row r="1662" spans="1:6" ht="40.5" x14ac:dyDescent="0.25">
      <c r="A1662" s="134" t="s">
        <v>6216</v>
      </c>
      <c r="B1662" s="135" t="s">
        <v>14814</v>
      </c>
      <c r="D1662" s="134" t="s">
        <v>2262</v>
      </c>
      <c r="E1662" s="136" t="s">
        <v>14815</v>
      </c>
      <c r="F1662" s="136" t="s">
        <v>14815</v>
      </c>
    </row>
    <row r="1663" spans="1:6" ht="40.5" x14ac:dyDescent="0.25">
      <c r="A1663" s="134" t="s">
        <v>6217</v>
      </c>
      <c r="B1663" s="135" t="s">
        <v>14816</v>
      </c>
      <c r="D1663" s="134" t="s">
        <v>2262</v>
      </c>
      <c r="E1663" s="136" t="s">
        <v>14817</v>
      </c>
      <c r="F1663" s="136" t="s">
        <v>14817</v>
      </c>
    </row>
    <row r="1664" spans="1:6" ht="40.5" x14ac:dyDescent="0.25">
      <c r="A1664" s="134" t="s">
        <v>6218</v>
      </c>
      <c r="B1664" s="135" t="s">
        <v>14818</v>
      </c>
      <c r="D1664" s="134" t="s">
        <v>2262</v>
      </c>
      <c r="E1664" s="136" t="s">
        <v>14819</v>
      </c>
      <c r="F1664" s="136" t="s">
        <v>14819</v>
      </c>
    </row>
    <row r="1665" spans="1:9" ht="40.5" x14ac:dyDescent="0.25">
      <c r="A1665" s="134" t="s">
        <v>6219</v>
      </c>
      <c r="B1665" s="135" t="s">
        <v>14820</v>
      </c>
      <c r="D1665" s="134" t="s">
        <v>2262</v>
      </c>
      <c r="E1665" s="136" t="s">
        <v>14821</v>
      </c>
      <c r="F1665" s="136" t="s">
        <v>14821</v>
      </c>
    </row>
    <row r="1666" spans="1:9" ht="40.5" x14ac:dyDescent="0.25">
      <c r="A1666" s="134" t="s">
        <v>6220</v>
      </c>
      <c r="B1666" s="135" t="s">
        <v>14822</v>
      </c>
      <c r="D1666" s="134" t="s">
        <v>2262</v>
      </c>
      <c r="E1666" s="136" t="s">
        <v>14823</v>
      </c>
      <c r="F1666" s="136" t="s">
        <v>14823</v>
      </c>
    </row>
    <row r="1667" spans="1:9" ht="40.5" x14ac:dyDescent="0.25">
      <c r="A1667" s="134" t="s">
        <v>6221</v>
      </c>
      <c r="B1667" s="135" t="s">
        <v>14824</v>
      </c>
      <c r="D1667" s="134" t="s">
        <v>2262</v>
      </c>
      <c r="E1667" s="136" t="s">
        <v>13603</v>
      </c>
      <c r="F1667" s="136" t="s">
        <v>13603</v>
      </c>
    </row>
    <row r="1668" spans="1:9" ht="40.5" x14ac:dyDescent="0.25">
      <c r="A1668" s="134" t="s">
        <v>6222</v>
      </c>
      <c r="B1668" s="135" t="s">
        <v>14825</v>
      </c>
      <c r="D1668" s="134" t="s">
        <v>2262</v>
      </c>
      <c r="E1668" s="136" t="s">
        <v>14826</v>
      </c>
      <c r="F1668" s="136" t="s">
        <v>14826</v>
      </c>
    </row>
    <row r="1669" spans="1:9" ht="40.5" x14ac:dyDescent="0.25">
      <c r="A1669" s="134" t="s">
        <v>6223</v>
      </c>
      <c r="B1669" s="135" t="s">
        <v>14827</v>
      </c>
      <c r="D1669" s="134" t="s">
        <v>2262</v>
      </c>
      <c r="E1669" s="136" t="s">
        <v>14828</v>
      </c>
      <c r="F1669" s="136" t="s">
        <v>14828</v>
      </c>
    </row>
    <row r="1670" spans="1:9" ht="40.5" x14ac:dyDescent="0.25">
      <c r="A1670" s="134" t="s">
        <v>6224</v>
      </c>
      <c r="B1670" s="135" t="s">
        <v>14829</v>
      </c>
      <c r="D1670" s="134" t="s">
        <v>2262</v>
      </c>
      <c r="E1670" s="136" t="s">
        <v>14830</v>
      </c>
      <c r="F1670" s="136" t="s">
        <v>14830</v>
      </c>
    </row>
    <row r="1671" spans="1:9" ht="40.5" x14ac:dyDescent="0.25">
      <c r="A1671" s="134" t="s">
        <v>6225</v>
      </c>
      <c r="B1671" s="135" t="s">
        <v>14831</v>
      </c>
      <c r="D1671" s="134" t="s">
        <v>2262</v>
      </c>
      <c r="E1671" s="136" t="s">
        <v>14832</v>
      </c>
      <c r="F1671" s="136" t="s">
        <v>14832</v>
      </c>
    </row>
    <row r="1672" spans="1:9" ht="40.5" x14ac:dyDescent="0.25">
      <c r="A1672" s="134" t="s">
        <v>6226</v>
      </c>
      <c r="B1672" s="135" t="s">
        <v>14833</v>
      </c>
      <c r="D1672" s="134" t="s">
        <v>2262</v>
      </c>
      <c r="E1672" s="136" t="s">
        <v>14834</v>
      </c>
      <c r="F1672" s="136" t="s">
        <v>14834</v>
      </c>
    </row>
    <row r="1673" spans="1:9" ht="54" x14ac:dyDescent="0.25">
      <c r="A1673" s="134" t="s">
        <v>6227</v>
      </c>
      <c r="B1673" s="135" t="s">
        <v>14835</v>
      </c>
      <c r="D1673" s="134" t="s">
        <v>2262</v>
      </c>
      <c r="E1673" s="136" t="s">
        <v>14836</v>
      </c>
      <c r="F1673" s="136" t="s">
        <v>14836</v>
      </c>
    </row>
    <row r="1674" spans="1:9" ht="40.5" x14ac:dyDescent="0.25">
      <c r="A1674" s="134" t="s">
        <v>4724</v>
      </c>
      <c r="B1674" s="135" t="s">
        <v>14837</v>
      </c>
      <c r="D1674" s="134" t="s">
        <v>2261</v>
      </c>
      <c r="E1674" s="136" t="s">
        <v>14838</v>
      </c>
      <c r="F1674" s="136" t="s">
        <v>14838</v>
      </c>
      <c r="I1674" s="104" t="s">
        <v>23190</v>
      </c>
    </row>
    <row r="1675" spans="1:9" ht="40.5" x14ac:dyDescent="0.25">
      <c r="A1675" s="134" t="s">
        <v>6228</v>
      </c>
      <c r="B1675" s="135" t="s">
        <v>14839</v>
      </c>
      <c r="D1675" s="134" t="s">
        <v>2261</v>
      </c>
      <c r="E1675" s="136" t="s">
        <v>14840</v>
      </c>
      <c r="F1675" s="136" t="s">
        <v>14840</v>
      </c>
    </row>
    <row r="1676" spans="1:9" ht="40.5" x14ac:dyDescent="0.25">
      <c r="A1676" s="134" t="s">
        <v>6229</v>
      </c>
      <c r="B1676" s="135" t="s">
        <v>14841</v>
      </c>
      <c r="D1676" s="134" t="s">
        <v>2261</v>
      </c>
      <c r="E1676" s="136" t="s">
        <v>14842</v>
      </c>
      <c r="F1676" s="136" t="s">
        <v>14842</v>
      </c>
    </row>
    <row r="1677" spans="1:9" ht="40.5" x14ac:dyDescent="0.25">
      <c r="A1677" s="134" t="s">
        <v>6230</v>
      </c>
      <c r="B1677" s="135" t="s">
        <v>14843</v>
      </c>
      <c r="D1677" s="134" t="s">
        <v>2261</v>
      </c>
      <c r="E1677" s="136" t="s">
        <v>5354</v>
      </c>
      <c r="F1677" s="136" t="s">
        <v>5354</v>
      </c>
    </row>
    <row r="1678" spans="1:9" ht="40.5" x14ac:dyDescent="0.25">
      <c r="A1678" s="134" t="s">
        <v>6231</v>
      </c>
      <c r="B1678" s="135" t="s">
        <v>14844</v>
      </c>
      <c r="D1678" s="134" t="s">
        <v>2261</v>
      </c>
      <c r="E1678" s="136" t="s">
        <v>13832</v>
      </c>
      <c r="F1678" s="136" t="s">
        <v>13832</v>
      </c>
    </row>
    <row r="1679" spans="1:9" ht="40.5" x14ac:dyDescent="0.25">
      <c r="A1679" s="134" t="s">
        <v>6232</v>
      </c>
      <c r="B1679" s="135" t="s">
        <v>14845</v>
      </c>
      <c r="D1679" s="134" t="s">
        <v>2261</v>
      </c>
      <c r="E1679" s="136" t="s">
        <v>14846</v>
      </c>
      <c r="F1679" s="136" t="s">
        <v>14846</v>
      </c>
    </row>
    <row r="1680" spans="1:9" ht="40.5" x14ac:dyDescent="0.25">
      <c r="A1680" s="134" t="s">
        <v>6233</v>
      </c>
      <c r="B1680" s="135" t="s">
        <v>14847</v>
      </c>
      <c r="D1680" s="134" t="s">
        <v>2261</v>
      </c>
      <c r="E1680" s="136" t="s">
        <v>14848</v>
      </c>
      <c r="F1680" s="136" t="s">
        <v>14848</v>
      </c>
    </row>
    <row r="1681" spans="1:6" ht="40.5" x14ac:dyDescent="0.25">
      <c r="A1681" s="134" t="s">
        <v>6234</v>
      </c>
      <c r="B1681" s="135" t="s">
        <v>14849</v>
      </c>
      <c r="D1681" s="134" t="s">
        <v>2261</v>
      </c>
      <c r="E1681" s="136" t="s">
        <v>14850</v>
      </c>
      <c r="F1681" s="136" t="s">
        <v>14850</v>
      </c>
    </row>
    <row r="1682" spans="1:6" ht="40.5" x14ac:dyDescent="0.25">
      <c r="A1682" s="134" t="s">
        <v>6235</v>
      </c>
      <c r="B1682" s="135" t="s">
        <v>14851</v>
      </c>
      <c r="D1682" s="134" t="s">
        <v>2261</v>
      </c>
      <c r="E1682" s="136" t="s">
        <v>14852</v>
      </c>
      <c r="F1682" s="136" t="s">
        <v>14852</v>
      </c>
    </row>
    <row r="1683" spans="1:6" ht="40.5" x14ac:dyDescent="0.25">
      <c r="A1683" s="134" t="s">
        <v>6236</v>
      </c>
      <c r="B1683" s="135" t="s">
        <v>14853</v>
      </c>
      <c r="D1683" s="134" t="s">
        <v>2262</v>
      </c>
      <c r="E1683" s="136" t="s">
        <v>5657</v>
      </c>
      <c r="F1683" s="136" t="s">
        <v>5657</v>
      </c>
    </row>
    <row r="1684" spans="1:6" ht="40.5" x14ac:dyDescent="0.25">
      <c r="A1684" s="134" t="s">
        <v>6237</v>
      </c>
      <c r="B1684" s="135" t="s">
        <v>14854</v>
      </c>
      <c r="D1684" s="134" t="s">
        <v>2262</v>
      </c>
      <c r="E1684" s="136" t="s">
        <v>5590</v>
      </c>
      <c r="F1684" s="136" t="s">
        <v>5590</v>
      </c>
    </row>
    <row r="1685" spans="1:6" ht="40.5" x14ac:dyDescent="0.25">
      <c r="A1685" s="134" t="s">
        <v>6238</v>
      </c>
      <c r="B1685" s="135" t="s">
        <v>14855</v>
      </c>
      <c r="D1685" s="134" t="s">
        <v>2262</v>
      </c>
      <c r="E1685" s="136" t="s">
        <v>5929</v>
      </c>
      <c r="F1685" s="136" t="s">
        <v>5929</v>
      </c>
    </row>
    <row r="1686" spans="1:6" ht="40.5" x14ac:dyDescent="0.25">
      <c r="A1686" s="134" t="s">
        <v>6239</v>
      </c>
      <c r="B1686" s="135" t="s">
        <v>14856</v>
      </c>
      <c r="D1686" s="134" t="s">
        <v>2262</v>
      </c>
      <c r="E1686" s="136" t="s">
        <v>5607</v>
      </c>
      <c r="F1686" s="136" t="s">
        <v>5607</v>
      </c>
    </row>
    <row r="1687" spans="1:6" ht="40.5" x14ac:dyDescent="0.25">
      <c r="A1687" s="134" t="s">
        <v>6240</v>
      </c>
      <c r="B1687" s="135" t="s">
        <v>14857</v>
      </c>
      <c r="D1687" s="134" t="s">
        <v>2262</v>
      </c>
      <c r="E1687" s="136" t="s">
        <v>5754</v>
      </c>
      <c r="F1687" s="136" t="s">
        <v>5754</v>
      </c>
    </row>
    <row r="1688" spans="1:6" ht="40.5" x14ac:dyDescent="0.25">
      <c r="A1688" s="134" t="s">
        <v>6241</v>
      </c>
      <c r="B1688" s="135" t="s">
        <v>14858</v>
      </c>
      <c r="D1688" s="134" t="s">
        <v>2262</v>
      </c>
      <c r="E1688" s="136" t="s">
        <v>13333</v>
      </c>
      <c r="F1688" s="136" t="s">
        <v>13333</v>
      </c>
    </row>
    <row r="1689" spans="1:6" ht="40.5" x14ac:dyDescent="0.25">
      <c r="A1689" s="134" t="s">
        <v>6242</v>
      </c>
      <c r="B1689" s="135" t="s">
        <v>14859</v>
      </c>
      <c r="D1689" s="134" t="s">
        <v>2262</v>
      </c>
      <c r="E1689" s="136" t="s">
        <v>5684</v>
      </c>
      <c r="F1689" s="136" t="s">
        <v>5684</v>
      </c>
    </row>
    <row r="1690" spans="1:6" ht="54" x14ac:dyDescent="0.25">
      <c r="A1690" s="134" t="s">
        <v>6243</v>
      </c>
      <c r="B1690" s="135" t="s">
        <v>14860</v>
      </c>
      <c r="D1690" s="134" t="s">
        <v>2262</v>
      </c>
      <c r="E1690" s="136" t="s">
        <v>5808</v>
      </c>
      <c r="F1690" s="136" t="s">
        <v>5808</v>
      </c>
    </row>
    <row r="1691" spans="1:6" ht="54" x14ac:dyDescent="0.25">
      <c r="A1691" s="134" t="s">
        <v>6244</v>
      </c>
      <c r="B1691" s="135" t="s">
        <v>14861</v>
      </c>
      <c r="D1691" s="134" t="s">
        <v>2262</v>
      </c>
      <c r="E1691" s="136" t="s">
        <v>13689</v>
      </c>
      <c r="F1691" s="136" t="s">
        <v>13689</v>
      </c>
    </row>
    <row r="1692" spans="1:6" ht="54" x14ac:dyDescent="0.25">
      <c r="A1692" s="134" t="s">
        <v>6245</v>
      </c>
      <c r="B1692" s="135" t="s">
        <v>14862</v>
      </c>
      <c r="D1692" s="134" t="s">
        <v>2262</v>
      </c>
      <c r="E1692" s="136" t="s">
        <v>5534</v>
      </c>
      <c r="F1692" s="136" t="s">
        <v>5534</v>
      </c>
    </row>
    <row r="1693" spans="1:6" ht="54" x14ac:dyDescent="0.25">
      <c r="A1693" s="134" t="s">
        <v>6246</v>
      </c>
      <c r="B1693" s="135" t="s">
        <v>14863</v>
      </c>
      <c r="D1693" s="134" t="s">
        <v>2262</v>
      </c>
      <c r="E1693" s="136" t="s">
        <v>5862</v>
      </c>
      <c r="F1693" s="136" t="s">
        <v>5862</v>
      </c>
    </row>
    <row r="1694" spans="1:6" ht="54" x14ac:dyDescent="0.25">
      <c r="A1694" s="134" t="s">
        <v>6247</v>
      </c>
      <c r="B1694" s="135" t="s">
        <v>14864</v>
      </c>
      <c r="D1694" s="134" t="s">
        <v>2262</v>
      </c>
      <c r="E1694" s="136" t="s">
        <v>13149</v>
      </c>
      <c r="F1694" s="136" t="s">
        <v>13149</v>
      </c>
    </row>
    <row r="1695" spans="1:6" ht="54" x14ac:dyDescent="0.25">
      <c r="A1695" s="134" t="s">
        <v>6248</v>
      </c>
      <c r="B1695" s="135" t="s">
        <v>14865</v>
      </c>
      <c r="D1695" s="134" t="s">
        <v>2262</v>
      </c>
      <c r="E1695" s="136" t="s">
        <v>13069</v>
      </c>
      <c r="F1695" s="136" t="s">
        <v>13069</v>
      </c>
    </row>
    <row r="1696" spans="1:6" ht="54" x14ac:dyDescent="0.25">
      <c r="A1696" s="134" t="s">
        <v>6249</v>
      </c>
      <c r="B1696" s="135" t="s">
        <v>14866</v>
      </c>
      <c r="D1696" s="134" t="s">
        <v>2262</v>
      </c>
      <c r="E1696" s="136" t="s">
        <v>5604</v>
      </c>
      <c r="F1696" s="136" t="s">
        <v>5604</v>
      </c>
    </row>
    <row r="1697" spans="1:6" ht="54" x14ac:dyDescent="0.25">
      <c r="A1697" s="134" t="s">
        <v>6250</v>
      </c>
      <c r="B1697" s="135" t="s">
        <v>14867</v>
      </c>
      <c r="D1697" s="134" t="s">
        <v>2262</v>
      </c>
      <c r="E1697" s="136" t="s">
        <v>13194</v>
      </c>
      <c r="F1697" s="136" t="s">
        <v>13194</v>
      </c>
    </row>
    <row r="1698" spans="1:6" ht="54" x14ac:dyDescent="0.25">
      <c r="A1698" s="134" t="s">
        <v>6251</v>
      </c>
      <c r="B1698" s="135" t="s">
        <v>14868</v>
      </c>
      <c r="D1698" s="134" t="s">
        <v>2262</v>
      </c>
      <c r="E1698" s="136" t="s">
        <v>14869</v>
      </c>
      <c r="F1698" s="136" t="s">
        <v>14869</v>
      </c>
    </row>
    <row r="1699" spans="1:6" ht="54" x14ac:dyDescent="0.25">
      <c r="A1699" s="134" t="s">
        <v>6252</v>
      </c>
      <c r="B1699" s="135" t="s">
        <v>14870</v>
      </c>
      <c r="D1699" s="134" t="s">
        <v>2262</v>
      </c>
      <c r="E1699" s="136" t="s">
        <v>5372</v>
      </c>
      <c r="F1699" s="136" t="s">
        <v>5372</v>
      </c>
    </row>
    <row r="1700" spans="1:6" ht="54" x14ac:dyDescent="0.25">
      <c r="A1700" s="134" t="s">
        <v>6253</v>
      </c>
      <c r="B1700" s="135" t="s">
        <v>14871</v>
      </c>
      <c r="D1700" s="134" t="s">
        <v>2262</v>
      </c>
      <c r="E1700" s="136" t="s">
        <v>14005</v>
      </c>
      <c r="F1700" s="136" t="s">
        <v>14005</v>
      </c>
    </row>
    <row r="1701" spans="1:6" ht="54" x14ac:dyDescent="0.25">
      <c r="A1701" s="134" t="s">
        <v>6254</v>
      </c>
      <c r="B1701" s="135" t="s">
        <v>14872</v>
      </c>
      <c r="D1701" s="134" t="s">
        <v>2262</v>
      </c>
      <c r="E1701" s="136" t="s">
        <v>13706</v>
      </c>
      <c r="F1701" s="136" t="s">
        <v>13706</v>
      </c>
    </row>
    <row r="1702" spans="1:6" ht="54" x14ac:dyDescent="0.25">
      <c r="A1702" s="134" t="s">
        <v>6255</v>
      </c>
      <c r="B1702" s="135" t="s">
        <v>14873</v>
      </c>
      <c r="D1702" s="134" t="s">
        <v>2262</v>
      </c>
      <c r="E1702" s="136" t="s">
        <v>14874</v>
      </c>
      <c r="F1702" s="136" t="s">
        <v>14874</v>
      </c>
    </row>
    <row r="1703" spans="1:6" ht="54" x14ac:dyDescent="0.25">
      <c r="A1703" s="134" t="s">
        <v>6256</v>
      </c>
      <c r="B1703" s="135" t="s">
        <v>14875</v>
      </c>
      <c r="D1703" s="134" t="s">
        <v>2262</v>
      </c>
      <c r="E1703" s="136" t="s">
        <v>14876</v>
      </c>
      <c r="F1703" s="136" t="s">
        <v>14876</v>
      </c>
    </row>
    <row r="1704" spans="1:6" ht="54" x14ac:dyDescent="0.25">
      <c r="A1704" s="134" t="s">
        <v>6257</v>
      </c>
      <c r="B1704" s="135" t="s">
        <v>14877</v>
      </c>
      <c r="D1704" s="134" t="s">
        <v>2262</v>
      </c>
      <c r="E1704" s="136" t="s">
        <v>14878</v>
      </c>
      <c r="F1704" s="136" t="s">
        <v>14878</v>
      </c>
    </row>
    <row r="1705" spans="1:6" ht="54" x14ac:dyDescent="0.25">
      <c r="A1705" s="134" t="s">
        <v>6258</v>
      </c>
      <c r="B1705" s="135" t="s">
        <v>14879</v>
      </c>
      <c r="D1705" s="134" t="s">
        <v>2262</v>
      </c>
      <c r="E1705" s="136" t="s">
        <v>14880</v>
      </c>
      <c r="F1705" s="136" t="s">
        <v>14880</v>
      </c>
    </row>
    <row r="1706" spans="1:6" ht="54" x14ac:dyDescent="0.25">
      <c r="A1706" s="134" t="s">
        <v>6259</v>
      </c>
      <c r="B1706" s="135" t="s">
        <v>14881</v>
      </c>
      <c r="D1706" s="134" t="s">
        <v>2262</v>
      </c>
      <c r="E1706" s="136" t="s">
        <v>14318</v>
      </c>
      <c r="F1706" s="136" t="s">
        <v>14318</v>
      </c>
    </row>
    <row r="1707" spans="1:6" ht="54" x14ac:dyDescent="0.25">
      <c r="A1707" s="134" t="s">
        <v>6260</v>
      </c>
      <c r="B1707" s="135" t="s">
        <v>14882</v>
      </c>
      <c r="D1707" s="134" t="s">
        <v>2262</v>
      </c>
      <c r="E1707" s="136" t="s">
        <v>14883</v>
      </c>
      <c r="F1707" s="136" t="s">
        <v>14883</v>
      </c>
    </row>
    <row r="1708" spans="1:6" ht="54" x14ac:dyDescent="0.25">
      <c r="A1708" s="134" t="s">
        <v>6261</v>
      </c>
      <c r="B1708" s="135" t="s">
        <v>14884</v>
      </c>
      <c r="D1708" s="134" t="s">
        <v>2262</v>
      </c>
      <c r="E1708" s="136" t="s">
        <v>14885</v>
      </c>
      <c r="F1708" s="136" t="s">
        <v>14885</v>
      </c>
    </row>
    <row r="1709" spans="1:6" ht="54" x14ac:dyDescent="0.25">
      <c r="A1709" s="134" t="s">
        <v>6262</v>
      </c>
      <c r="B1709" s="135" t="s">
        <v>14886</v>
      </c>
      <c r="D1709" s="134" t="s">
        <v>2262</v>
      </c>
      <c r="E1709" s="136" t="s">
        <v>14887</v>
      </c>
      <c r="F1709" s="136" t="s">
        <v>14887</v>
      </c>
    </row>
    <row r="1710" spans="1:6" ht="54" x14ac:dyDescent="0.25">
      <c r="A1710" s="134" t="s">
        <v>6263</v>
      </c>
      <c r="B1710" s="135" t="s">
        <v>6264</v>
      </c>
      <c r="D1710" s="134" t="s">
        <v>2262</v>
      </c>
      <c r="E1710" s="136" t="s">
        <v>5443</v>
      </c>
      <c r="F1710" s="136" t="s">
        <v>5443</v>
      </c>
    </row>
    <row r="1711" spans="1:6" ht="54" x14ac:dyDescent="0.25">
      <c r="A1711" s="134" t="s">
        <v>6265</v>
      </c>
      <c r="B1711" s="135" t="s">
        <v>6266</v>
      </c>
      <c r="D1711" s="134" t="s">
        <v>2262</v>
      </c>
      <c r="E1711" s="136" t="s">
        <v>14888</v>
      </c>
      <c r="F1711" s="136" t="s">
        <v>14888</v>
      </c>
    </row>
    <row r="1712" spans="1:6" ht="54" x14ac:dyDescent="0.25">
      <c r="A1712" s="134" t="s">
        <v>6267</v>
      </c>
      <c r="B1712" s="135" t="s">
        <v>6268</v>
      </c>
      <c r="D1712" s="134" t="s">
        <v>2262</v>
      </c>
      <c r="E1712" s="136" t="s">
        <v>5591</v>
      </c>
      <c r="F1712" s="136" t="s">
        <v>5591</v>
      </c>
    </row>
    <row r="1713" spans="1:6" ht="54" x14ac:dyDescent="0.25">
      <c r="A1713" s="134" t="s">
        <v>6269</v>
      </c>
      <c r="B1713" s="135" t="s">
        <v>6270</v>
      </c>
      <c r="D1713" s="134" t="s">
        <v>2262</v>
      </c>
      <c r="E1713" s="136" t="s">
        <v>5490</v>
      </c>
      <c r="F1713" s="136" t="s">
        <v>5490</v>
      </c>
    </row>
    <row r="1714" spans="1:6" ht="54" x14ac:dyDescent="0.25">
      <c r="A1714" s="134" t="s">
        <v>6271</v>
      </c>
      <c r="B1714" s="135" t="s">
        <v>6272</v>
      </c>
      <c r="D1714" s="134" t="s">
        <v>2262</v>
      </c>
      <c r="E1714" s="136" t="s">
        <v>5603</v>
      </c>
      <c r="F1714" s="136" t="s">
        <v>5603</v>
      </c>
    </row>
    <row r="1715" spans="1:6" ht="54" x14ac:dyDescent="0.25">
      <c r="A1715" s="134" t="s">
        <v>6273</v>
      </c>
      <c r="B1715" s="135" t="s">
        <v>6274</v>
      </c>
      <c r="D1715" s="134" t="s">
        <v>2262</v>
      </c>
      <c r="E1715" s="136" t="s">
        <v>13360</v>
      </c>
      <c r="F1715" s="136" t="s">
        <v>13360</v>
      </c>
    </row>
    <row r="1716" spans="1:6" ht="40.5" x14ac:dyDescent="0.25">
      <c r="A1716" s="134" t="s">
        <v>14889</v>
      </c>
      <c r="B1716" s="135" t="s">
        <v>14890</v>
      </c>
      <c r="D1716" s="134" t="s">
        <v>2262</v>
      </c>
      <c r="E1716" s="136" t="s">
        <v>14891</v>
      </c>
      <c r="F1716" s="136" t="s">
        <v>14891</v>
      </c>
    </row>
    <row r="1717" spans="1:6" ht="40.5" x14ac:dyDescent="0.25">
      <c r="A1717" s="134" t="s">
        <v>14892</v>
      </c>
      <c r="B1717" s="135" t="s">
        <v>14893</v>
      </c>
      <c r="D1717" s="134" t="s">
        <v>2261</v>
      </c>
      <c r="E1717" s="136" t="s">
        <v>13445</v>
      </c>
      <c r="F1717" s="136" t="s">
        <v>13445</v>
      </c>
    </row>
    <row r="1718" spans="1:6" ht="40.5" x14ac:dyDescent="0.25">
      <c r="A1718" s="134" t="s">
        <v>14894</v>
      </c>
      <c r="B1718" s="135" t="s">
        <v>14895</v>
      </c>
      <c r="D1718" s="134" t="s">
        <v>2261</v>
      </c>
      <c r="E1718" s="136" t="s">
        <v>14896</v>
      </c>
      <c r="F1718" s="136" t="s">
        <v>14896</v>
      </c>
    </row>
    <row r="1719" spans="1:6" ht="40.5" x14ac:dyDescent="0.25">
      <c r="A1719" s="134" t="s">
        <v>14897</v>
      </c>
      <c r="B1719" s="135" t="s">
        <v>14898</v>
      </c>
      <c r="D1719" s="134" t="s">
        <v>2261</v>
      </c>
      <c r="E1719" s="136" t="s">
        <v>14899</v>
      </c>
      <c r="F1719" s="136" t="s">
        <v>14899</v>
      </c>
    </row>
    <row r="1720" spans="1:6" ht="40.5" x14ac:dyDescent="0.25">
      <c r="A1720" s="134" t="s">
        <v>14900</v>
      </c>
      <c r="B1720" s="135" t="s">
        <v>14901</v>
      </c>
      <c r="D1720" s="134" t="s">
        <v>2261</v>
      </c>
      <c r="E1720" s="136" t="s">
        <v>14375</v>
      </c>
      <c r="F1720" s="136" t="s">
        <v>14375</v>
      </c>
    </row>
    <row r="1721" spans="1:6" ht="40.5" x14ac:dyDescent="0.25">
      <c r="A1721" s="134" t="s">
        <v>14902</v>
      </c>
      <c r="B1721" s="135" t="s">
        <v>14903</v>
      </c>
      <c r="D1721" s="134" t="s">
        <v>2261</v>
      </c>
      <c r="E1721" s="136" t="s">
        <v>14904</v>
      </c>
      <c r="F1721" s="136" t="s">
        <v>14904</v>
      </c>
    </row>
    <row r="1722" spans="1:6" ht="67.5" x14ac:dyDescent="0.25">
      <c r="A1722" s="134" t="s">
        <v>6275</v>
      </c>
      <c r="B1722" s="135" t="s">
        <v>6276</v>
      </c>
      <c r="D1722" s="134" t="s">
        <v>2262</v>
      </c>
      <c r="E1722" s="136" t="s">
        <v>14905</v>
      </c>
      <c r="F1722" s="136" t="s">
        <v>14905</v>
      </c>
    </row>
    <row r="1723" spans="1:6" ht="67.5" x14ac:dyDescent="0.25">
      <c r="A1723" s="134" t="s">
        <v>6277</v>
      </c>
      <c r="B1723" s="135" t="s">
        <v>6278</v>
      </c>
      <c r="D1723" s="134" t="s">
        <v>2262</v>
      </c>
      <c r="E1723" s="136" t="s">
        <v>13422</v>
      </c>
      <c r="F1723" s="136" t="s">
        <v>13422</v>
      </c>
    </row>
    <row r="1724" spans="1:6" ht="67.5" x14ac:dyDescent="0.25">
      <c r="A1724" s="134" t="s">
        <v>6279</v>
      </c>
      <c r="B1724" s="135" t="s">
        <v>6280</v>
      </c>
      <c r="D1724" s="134" t="s">
        <v>2262</v>
      </c>
      <c r="E1724" s="136" t="s">
        <v>14906</v>
      </c>
      <c r="F1724" s="136" t="s">
        <v>14906</v>
      </c>
    </row>
    <row r="1725" spans="1:6" ht="67.5" x14ac:dyDescent="0.25">
      <c r="A1725" s="134" t="s">
        <v>6281</v>
      </c>
      <c r="B1725" s="135" t="s">
        <v>6282</v>
      </c>
      <c r="D1725" s="134" t="s">
        <v>2262</v>
      </c>
      <c r="E1725" s="136" t="s">
        <v>13085</v>
      </c>
      <c r="F1725" s="136" t="s">
        <v>13085</v>
      </c>
    </row>
    <row r="1726" spans="1:6" ht="67.5" x14ac:dyDescent="0.25">
      <c r="A1726" s="134" t="s">
        <v>6283</v>
      </c>
      <c r="B1726" s="135" t="s">
        <v>6284</v>
      </c>
      <c r="D1726" s="134" t="s">
        <v>2262</v>
      </c>
      <c r="E1726" s="136" t="s">
        <v>14907</v>
      </c>
      <c r="F1726" s="136" t="s">
        <v>14907</v>
      </c>
    </row>
    <row r="1727" spans="1:6" ht="67.5" x14ac:dyDescent="0.25">
      <c r="A1727" s="134" t="s">
        <v>6285</v>
      </c>
      <c r="B1727" s="135" t="s">
        <v>6286</v>
      </c>
      <c r="D1727" s="134" t="s">
        <v>2262</v>
      </c>
      <c r="E1727" s="136" t="s">
        <v>14908</v>
      </c>
      <c r="F1727" s="136" t="s">
        <v>14908</v>
      </c>
    </row>
    <row r="1728" spans="1:6" ht="67.5" x14ac:dyDescent="0.25">
      <c r="A1728" s="134" t="s">
        <v>6287</v>
      </c>
      <c r="B1728" s="135" t="s">
        <v>6288</v>
      </c>
      <c r="D1728" s="134" t="s">
        <v>2262</v>
      </c>
      <c r="E1728" s="136" t="s">
        <v>14909</v>
      </c>
      <c r="F1728" s="136" t="s">
        <v>14909</v>
      </c>
    </row>
    <row r="1729" spans="1:6" ht="67.5" x14ac:dyDescent="0.25">
      <c r="A1729" s="134" t="s">
        <v>6289</v>
      </c>
      <c r="B1729" s="135" t="s">
        <v>6290</v>
      </c>
      <c r="D1729" s="134" t="s">
        <v>2262</v>
      </c>
      <c r="E1729" s="136" t="s">
        <v>13095</v>
      </c>
      <c r="F1729" s="136" t="s">
        <v>13095</v>
      </c>
    </row>
    <row r="1730" spans="1:6" ht="67.5" x14ac:dyDescent="0.25">
      <c r="A1730" s="134" t="s">
        <v>6291</v>
      </c>
      <c r="B1730" s="135" t="s">
        <v>6292</v>
      </c>
      <c r="D1730" s="134" t="s">
        <v>2262</v>
      </c>
      <c r="E1730" s="136" t="s">
        <v>14910</v>
      </c>
      <c r="F1730" s="136" t="s">
        <v>14910</v>
      </c>
    </row>
    <row r="1731" spans="1:6" ht="67.5" x14ac:dyDescent="0.25">
      <c r="A1731" s="134" t="s">
        <v>6293</v>
      </c>
      <c r="B1731" s="135" t="s">
        <v>6294</v>
      </c>
      <c r="D1731" s="134" t="s">
        <v>2262</v>
      </c>
      <c r="E1731" s="136" t="s">
        <v>5649</v>
      </c>
      <c r="F1731" s="136" t="s">
        <v>5649</v>
      </c>
    </row>
    <row r="1732" spans="1:6" ht="67.5" x14ac:dyDescent="0.25">
      <c r="A1732" s="134" t="s">
        <v>14911</v>
      </c>
      <c r="B1732" s="135" t="s">
        <v>14912</v>
      </c>
      <c r="D1732" s="134" t="s">
        <v>2262</v>
      </c>
      <c r="E1732" s="136" t="s">
        <v>14913</v>
      </c>
      <c r="F1732" s="136" t="s">
        <v>14913</v>
      </c>
    </row>
    <row r="1733" spans="1:6" ht="67.5" x14ac:dyDescent="0.25">
      <c r="A1733" s="134" t="s">
        <v>6295</v>
      </c>
      <c r="B1733" s="135" t="s">
        <v>6296</v>
      </c>
      <c r="D1733" s="134" t="s">
        <v>2262</v>
      </c>
      <c r="E1733" s="136" t="s">
        <v>14914</v>
      </c>
      <c r="F1733" s="136" t="s">
        <v>14914</v>
      </c>
    </row>
    <row r="1734" spans="1:6" ht="67.5" x14ac:dyDescent="0.25">
      <c r="A1734" s="134" t="s">
        <v>14915</v>
      </c>
      <c r="B1734" s="135" t="s">
        <v>14916</v>
      </c>
      <c r="D1734" s="134" t="s">
        <v>2262</v>
      </c>
      <c r="E1734" s="136" t="s">
        <v>14917</v>
      </c>
      <c r="F1734" s="136" t="s">
        <v>14917</v>
      </c>
    </row>
    <row r="1735" spans="1:6" ht="67.5" x14ac:dyDescent="0.25">
      <c r="A1735" s="134" t="s">
        <v>6297</v>
      </c>
      <c r="B1735" s="135" t="s">
        <v>6298</v>
      </c>
      <c r="D1735" s="134" t="s">
        <v>2262</v>
      </c>
      <c r="E1735" s="136" t="s">
        <v>13383</v>
      </c>
      <c r="F1735" s="136" t="s">
        <v>13383</v>
      </c>
    </row>
    <row r="1736" spans="1:6" ht="67.5" x14ac:dyDescent="0.25">
      <c r="A1736" s="134" t="s">
        <v>6299</v>
      </c>
      <c r="B1736" s="135" t="s">
        <v>6300</v>
      </c>
      <c r="D1736" s="134" t="s">
        <v>2262</v>
      </c>
      <c r="E1736" s="136" t="s">
        <v>14918</v>
      </c>
      <c r="F1736" s="136" t="s">
        <v>14918</v>
      </c>
    </row>
    <row r="1737" spans="1:6" ht="67.5" x14ac:dyDescent="0.25">
      <c r="A1737" s="134" t="s">
        <v>6301</v>
      </c>
      <c r="B1737" s="135" t="s">
        <v>6302</v>
      </c>
      <c r="D1737" s="134" t="s">
        <v>2262</v>
      </c>
      <c r="E1737" s="136" t="s">
        <v>14919</v>
      </c>
      <c r="F1737" s="136" t="s">
        <v>14919</v>
      </c>
    </row>
    <row r="1738" spans="1:6" ht="67.5" x14ac:dyDescent="0.25">
      <c r="A1738" s="134" t="s">
        <v>6303</v>
      </c>
      <c r="B1738" s="135" t="s">
        <v>6304</v>
      </c>
      <c r="D1738" s="134" t="s">
        <v>2262</v>
      </c>
      <c r="E1738" s="136" t="s">
        <v>14920</v>
      </c>
      <c r="F1738" s="136" t="s">
        <v>14920</v>
      </c>
    </row>
    <row r="1739" spans="1:6" ht="67.5" x14ac:dyDescent="0.25">
      <c r="A1739" s="134" t="s">
        <v>6305</v>
      </c>
      <c r="B1739" s="135" t="s">
        <v>6306</v>
      </c>
      <c r="D1739" s="134" t="s">
        <v>2262</v>
      </c>
      <c r="E1739" s="136" t="s">
        <v>13080</v>
      </c>
      <c r="F1739" s="136" t="s">
        <v>13080</v>
      </c>
    </row>
    <row r="1740" spans="1:6" ht="67.5" x14ac:dyDescent="0.25">
      <c r="A1740" s="134" t="s">
        <v>6307</v>
      </c>
      <c r="B1740" s="135" t="s">
        <v>6308</v>
      </c>
      <c r="D1740" s="134" t="s">
        <v>2262</v>
      </c>
      <c r="E1740" s="136" t="s">
        <v>14921</v>
      </c>
      <c r="F1740" s="136" t="s">
        <v>14921</v>
      </c>
    </row>
    <row r="1741" spans="1:6" ht="67.5" x14ac:dyDescent="0.25">
      <c r="A1741" s="134" t="s">
        <v>6309</v>
      </c>
      <c r="B1741" s="135" t="s">
        <v>6310</v>
      </c>
      <c r="D1741" s="134" t="s">
        <v>2262</v>
      </c>
      <c r="E1741" s="136" t="s">
        <v>13188</v>
      </c>
      <c r="F1741" s="136" t="s">
        <v>13188</v>
      </c>
    </row>
    <row r="1742" spans="1:6" ht="67.5" x14ac:dyDescent="0.25">
      <c r="A1742" s="134" t="s">
        <v>6311</v>
      </c>
      <c r="B1742" s="135" t="s">
        <v>6312</v>
      </c>
      <c r="D1742" s="134" t="s">
        <v>2262</v>
      </c>
      <c r="E1742" s="136" t="s">
        <v>14922</v>
      </c>
      <c r="F1742" s="136" t="s">
        <v>14922</v>
      </c>
    </row>
    <row r="1743" spans="1:6" ht="67.5" x14ac:dyDescent="0.25">
      <c r="A1743" s="134" t="s">
        <v>6313</v>
      </c>
      <c r="B1743" s="135" t="s">
        <v>6314</v>
      </c>
      <c r="D1743" s="134" t="s">
        <v>2262</v>
      </c>
      <c r="E1743" s="136" t="s">
        <v>13174</v>
      </c>
      <c r="F1743" s="136" t="s">
        <v>13174</v>
      </c>
    </row>
    <row r="1744" spans="1:6" ht="67.5" x14ac:dyDescent="0.25">
      <c r="A1744" s="134" t="s">
        <v>6315</v>
      </c>
      <c r="B1744" s="135" t="s">
        <v>6316</v>
      </c>
      <c r="D1744" s="134" t="s">
        <v>2262</v>
      </c>
      <c r="E1744" s="136" t="s">
        <v>14923</v>
      </c>
      <c r="F1744" s="136" t="s">
        <v>14923</v>
      </c>
    </row>
    <row r="1745" spans="1:6" ht="67.5" x14ac:dyDescent="0.25">
      <c r="A1745" s="134" t="s">
        <v>6317</v>
      </c>
      <c r="B1745" s="135" t="s">
        <v>6318</v>
      </c>
      <c r="D1745" s="134" t="s">
        <v>2262</v>
      </c>
      <c r="E1745" s="136" t="s">
        <v>12987</v>
      </c>
      <c r="F1745" s="136" t="s">
        <v>12987</v>
      </c>
    </row>
    <row r="1746" spans="1:6" ht="67.5" x14ac:dyDescent="0.25">
      <c r="A1746" s="134" t="s">
        <v>6319</v>
      </c>
      <c r="B1746" s="135" t="s">
        <v>6320</v>
      </c>
      <c r="D1746" s="134" t="s">
        <v>2262</v>
      </c>
      <c r="E1746" s="136" t="s">
        <v>14924</v>
      </c>
      <c r="F1746" s="136" t="s">
        <v>14924</v>
      </c>
    </row>
    <row r="1747" spans="1:6" ht="67.5" x14ac:dyDescent="0.25">
      <c r="A1747" s="134" t="s">
        <v>6321</v>
      </c>
      <c r="B1747" s="135" t="s">
        <v>6322</v>
      </c>
      <c r="D1747" s="134" t="s">
        <v>2262</v>
      </c>
      <c r="E1747" s="136" t="s">
        <v>14925</v>
      </c>
      <c r="F1747" s="136" t="s">
        <v>14925</v>
      </c>
    </row>
    <row r="1748" spans="1:6" ht="67.5" x14ac:dyDescent="0.25">
      <c r="A1748" s="134" t="s">
        <v>14926</v>
      </c>
      <c r="B1748" s="135" t="s">
        <v>14927</v>
      </c>
      <c r="D1748" s="134" t="s">
        <v>2262</v>
      </c>
      <c r="E1748" s="136" t="s">
        <v>14928</v>
      </c>
      <c r="F1748" s="136" t="s">
        <v>14928</v>
      </c>
    </row>
    <row r="1749" spans="1:6" ht="67.5" x14ac:dyDescent="0.25">
      <c r="A1749" s="134" t="s">
        <v>6323</v>
      </c>
      <c r="B1749" s="135" t="s">
        <v>6324</v>
      </c>
      <c r="D1749" s="134" t="s">
        <v>2262</v>
      </c>
      <c r="E1749" s="136" t="s">
        <v>13052</v>
      </c>
      <c r="F1749" s="136" t="s">
        <v>13052</v>
      </c>
    </row>
    <row r="1750" spans="1:6" ht="67.5" x14ac:dyDescent="0.25">
      <c r="A1750" s="134" t="s">
        <v>14929</v>
      </c>
      <c r="B1750" s="135" t="s">
        <v>14930</v>
      </c>
      <c r="D1750" s="134" t="s">
        <v>2262</v>
      </c>
      <c r="E1750" s="136" t="s">
        <v>14931</v>
      </c>
      <c r="F1750" s="136" t="s">
        <v>14931</v>
      </c>
    </row>
    <row r="1751" spans="1:6" ht="67.5" x14ac:dyDescent="0.25">
      <c r="A1751" s="134" t="s">
        <v>6325</v>
      </c>
      <c r="B1751" s="135" t="s">
        <v>6326</v>
      </c>
      <c r="D1751" s="134" t="s">
        <v>2262</v>
      </c>
      <c r="E1751" s="136" t="s">
        <v>14932</v>
      </c>
      <c r="F1751" s="136" t="s">
        <v>14932</v>
      </c>
    </row>
    <row r="1752" spans="1:6" ht="67.5" x14ac:dyDescent="0.25">
      <c r="A1752" s="134" t="s">
        <v>6327</v>
      </c>
      <c r="B1752" s="135" t="s">
        <v>6328</v>
      </c>
      <c r="D1752" s="134" t="s">
        <v>2262</v>
      </c>
      <c r="E1752" s="136" t="s">
        <v>14933</v>
      </c>
      <c r="F1752" s="136" t="s">
        <v>14933</v>
      </c>
    </row>
    <row r="1753" spans="1:6" ht="67.5" x14ac:dyDescent="0.25">
      <c r="A1753" s="134" t="s">
        <v>6329</v>
      </c>
      <c r="B1753" s="135" t="s">
        <v>6330</v>
      </c>
      <c r="D1753" s="134" t="s">
        <v>2262</v>
      </c>
      <c r="E1753" s="136" t="s">
        <v>13511</v>
      </c>
      <c r="F1753" s="136" t="s">
        <v>13511</v>
      </c>
    </row>
    <row r="1754" spans="1:6" ht="67.5" x14ac:dyDescent="0.25">
      <c r="A1754" s="134" t="s">
        <v>6331</v>
      </c>
      <c r="B1754" s="135" t="s">
        <v>6332</v>
      </c>
      <c r="D1754" s="134" t="s">
        <v>2262</v>
      </c>
      <c r="E1754" s="136" t="s">
        <v>14934</v>
      </c>
      <c r="F1754" s="136" t="s">
        <v>14934</v>
      </c>
    </row>
    <row r="1755" spans="1:6" ht="67.5" x14ac:dyDescent="0.25">
      <c r="A1755" s="134" t="s">
        <v>6333</v>
      </c>
      <c r="B1755" s="135" t="s">
        <v>6334</v>
      </c>
      <c r="D1755" s="134" t="s">
        <v>2262</v>
      </c>
      <c r="E1755" s="136" t="s">
        <v>14935</v>
      </c>
      <c r="F1755" s="136" t="s">
        <v>14935</v>
      </c>
    </row>
    <row r="1756" spans="1:6" ht="67.5" x14ac:dyDescent="0.25">
      <c r="A1756" s="134" t="s">
        <v>6335</v>
      </c>
      <c r="B1756" s="135" t="s">
        <v>6336</v>
      </c>
      <c r="D1756" s="134" t="s">
        <v>2262</v>
      </c>
      <c r="E1756" s="136" t="s">
        <v>14936</v>
      </c>
      <c r="F1756" s="136" t="s">
        <v>14936</v>
      </c>
    </row>
    <row r="1757" spans="1:6" ht="67.5" x14ac:dyDescent="0.25">
      <c r="A1757" s="134" t="s">
        <v>6337</v>
      </c>
      <c r="B1757" s="135" t="s">
        <v>6338</v>
      </c>
      <c r="D1757" s="134" t="s">
        <v>2262</v>
      </c>
      <c r="E1757" s="136" t="s">
        <v>14937</v>
      </c>
      <c r="F1757" s="136" t="s">
        <v>14937</v>
      </c>
    </row>
    <row r="1758" spans="1:6" ht="67.5" x14ac:dyDescent="0.25">
      <c r="A1758" s="134" t="s">
        <v>6339</v>
      </c>
      <c r="B1758" s="135" t="s">
        <v>6340</v>
      </c>
      <c r="D1758" s="134" t="s">
        <v>2262</v>
      </c>
      <c r="E1758" s="136" t="s">
        <v>14938</v>
      </c>
      <c r="F1758" s="136" t="s">
        <v>14938</v>
      </c>
    </row>
    <row r="1759" spans="1:6" ht="67.5" x14ac:dyDescent="0.25">
      <c r="A1759" s="134" t="s">
        <v>6341</v>
      </c>
      <c r="B1759" s="135" t="s">
        <v>6342</v>
      </c>
      <c r="D1759" s="134" t="s">
        <v>2262</v>
      </c>
      <c r="E1759" s="136" t="s">
        <v>14939</v>
      </c>
      <c r="F1759" s="136" t="s">
        <v>14939</v>
      </c>
    </row>
    <row r="1760" spans="1:6" ht="67.5" x14ac:dyDescent="0.25">
      <c r="A1760" s="134" t="s">
        <v>6343</v>
      </c>
      <c r="B1760" s="135" t="s">
        <v>6344</v>
      </c>
      <c r="D1760" s="134" t="s">
        <v>2262</v>
      </c>
      <c r="E1760" s="136" t="s">
        <v>14940</v>
      </c>
      <c r="F1760" s="136" t="s">
        <v>14940</v>
      </c>
    </row>
    <row r="1761" spans="1:6" ht="67.5" x14ac:dyDescent="0.25">
      <c r="A1761" s="134" t="s">
        <v>6345</v>
      </c>
      <c r="B1761" s="135" t="s">
        <v>6346</v>
      </c>
      <c r="D1761" s="134" t="s">
        <v>2262</v>
      </c>
      <c r="E1761" s="136" t="s">
        <v>14941</v>
      </c>
      <c r="F1761" s="136" t="s">
        <v>14941</v>
      </c>
    </row>
    <row r="1762" spans="1:6" ht="67.5" x14ac:dyDescent="0.25">
      <c r="A1762" s="134" t="s">
        <v>6347</v>
      </c>
      <c r="B1762" s="135" t="s">
        <v>6348</v>
      </c>
      <c r="D1762" s="134" t="s">
        <v>2262</v>
      </c>
      <c r="E1762" s="136" t="s">
        <v>14942</v>
      </c>
      <c r="F1762" s="136" t="s">
        <v>14942</v>
      </c>
    </row>
    <row r="1763" spans="1:6" ht="67.5" x14ac:dyDescent="0.25">
      <c r="A1763" s="134" t="s">
        <v>6349</v>
      </c>
      <c r="B1763" s="135" t="s">
        <v>6350</v>
      </c>
      <c r="D1763" s="134" t="s">
        <v>2262</v>
      </c>
      <c r="E1763" s="136" t="s">
        <v>14943</v>
      </c>
      <c r="F1763" s="136" t="s">
        <v>14943</v>
      </c>
    </row>
    <row r="1764" spans="1:6" ht="67.5" x14ac:dyDescent="0.25">
      <c r="A1764" s="134" t="s">
        <v>6351</v>
      </c>
      <c r="B1764" s="135" t="s">
        <v>6352</v>
      </c>
      <c r="D1764" s="134" t="s">
        <v>2262</v>
      </c>
      <c r="E1764" s="136" t="s">
        <v>14944</v>
      </c>
      <c r="F1764" s="136" t="s">
        <v>14944</v>
      </c>
    </row>
    <row r="1765" spans="1:6" ht="67.5" x14ac:dyDescent="0.25">
      <c r="A1765" s="134" t="s">
        <v>6353</v>
      </c>
      <c r="B1765" s="135" t="s">
        <v>6354</v>
      </c>
      <c r="D1765" s="134" t="s">
        <v>2262</v>
      </c>
      <c r="E1765" s="136" t="s">
        <v>14945</v>
      </c>
      <c r="F1765" s="136" t="s">
        <v>14945</v>
      </c>
    </row>
    <row r="1766" spans="1:6" ht="67.5" x14ac:dyDescent="0.25">
      <c r="A1766" s="134" t="s">
        <v>6355</v>
      </c>
      <c r="B1766" s="135" t="s">
        <v>6356</v>
      </c>
      <c r="D1766" s="134" t="s">
        <v>2262</v>
      </c>
      <c r="E1766" s="136" t="s">
        <v>14946</v>
      </c>
      <c r="F1766" s="136" t="s">
        <v>14946</v>
      </c>
    </row>
    <row r="1767" spans="1:6" ht="67.5" x14ac:dyDescent="0.25">
      <c r="A1767" s="134" t="s">
        <v>6357</v>
      </c>
      <c r="B1767" s="135" t="s">
        <v>6358</v>
      </c>
      <c r="D1767" s="134" t="s">
        <v>2262</v>
      </c>
      <c r="E1767" s="136" t="s">
        <v>14947</v>
      </c>
      <c r="F1767" s="136" t="s">
        <v>14947</v>
      </c>
    </row>
    <row r="1768" spans="1:6" ht="67.5" x14ac:dyDescent="0.25">
      <c r="A1768" s="134" t="s">
        <v>6359</v>
      </c>
      <c r="B1768" s="135" t="s">
        <v>6360</v>
      </c>
      <c r="D1768" s="134" t="s">
        <v>2262</v>
      </c>
      <c r="E1768" s="136" t="s">
        <v>13192</v>
      </c>
      <c r="F1768" s="136" t="s">
        <v>13192</v>
      </c>
    </row>
    <row r="1769" spans="1:6" ht="67.5" x14ac:dyDescent="0.25">
      <c r="A1769" s="134" t="s">
        <v>6361</v>
      </c>
      <c r="B1769" s="135" t="s">
        <v>6362</v>
      </c>
      <c r="D1769" s="134" t="s">
        <v>2262</v>
      </c>
      <c r="E1769" s="136" t="s">
        <v>14948</v>
      </c>
      <c r="F1769" s="136" t="s">
        <v>14948</v>
      </c>
    </row>
    <row r="1770" spans="1:6" ht="67.5" x14ac:dyDescent="0.25">
      <c r="A1770" s="134" t="s">
        <v>6363</v>
      </c>
      <c r="B1770" s="135" t="s">
        <v>6364</v>
      </c>
      <c r="D1770" s="134" t="s">
        <v>2262</v>
      </c>
      <c r="E1770" s="136" t="s">
        <v>14949</v>
      </c>
      <c r="F1770" s="136" t="s">
        <v>14949</v>
      </c>
    </row>
    <row r="1771" spans="1:6" ht="67.5" x14ac:dyDescent="0.25">
      <c r="A1771" s="134" t="s">
        <v>6365</v>
      </c>
      <c r="B1771" s="135" t="s">
        <v>6366</v>
      </c>
      <c r="D1771" s="134" t="s">
        <v>2262</v>
      </c>
      <c r="E1771" s="136" t="s">
        <v>14950</v>
      </c>
      <c r="F1771" s="136" t="s">
        <v>14950</v>
      </c>
    </row>
    <row r="1772" spans="1:6" ht="67.5" x14ac:dyDescent="0.25">
      <c r="A1772" s="134" t="s">
        <v>6367</v>
      </c>
      <c r="B1772" s="135" t="s">
        <v>6368</v>
      </c>
      <c r="D1772" s="134" t="s">
        <v>2262</v>
      </c>
      <c r="E1772" s="136" t="s">
        <v>14321</v>
      </c>
      <c r="F1772" s="136" t="s">
        <v>14321</v>
      </c>
    </row>
    <row r="1773" spans="1:6" ht="67.5" x14ac:dyDescent="0.25">
      <c r="A1773" s="134" t="s">
        <v>6369</v>
      </c>
      <c r="B1773" s="135" t="s">
        <v>6370</v>
      </c>
      <c r="D1773" s="134" t="s">
        <v>2262</v>
      </c>
      <c r="E1773" s="136" t="s">
        <v>13002</v>
      </c>
      <c r="F1773" s="136" t="s">
        <v>13002</v>
      </c>
    </row>
    <row r="1774" spans="1:6" ht="67.5" x14ac:dyDescent="0.25">
      <c r="A1774" s="134" t="s">
        <v>6371</v>
      </c>
      <c r="B1774" s="135" t="s">
        <v>6372</v>
      </c>
      <c r="D1774" s="134" t="s">
        <v>2262</v>
      </c>
      <c r="E1774" s="136" t="s">
        <v>14951</v>
      </c>
      <c r="F1774" s="136" t="s">
        <v>14951</v>
      </c>
    </row>
    <row r="1775" spans="1:6" ht="67.5" x14ac:dyDescent="0.25">
      <c r="A1775" s="134" t="s">
        <v>6373</v>
      </c>
      <c r="B1775" s="135" t="s">
        <v>6374</v>
      </c>
      <c r="D1775" s="134" t="s">
        <v>2262</v>
      </c>
      <c r="E1775" s="136" t="s">
        <v>14952</v>
      </c>
      <c r="F1775" s="136" t="s">
        <v>14952</v>
      </c>
    </row>
    <row r="1776" spans="1:6" ht="67.5" x14ac:dyDescent="0.25">
      <c r="A1776" s="134" t="s">
        <v>6375</v>
      </c>
      <c r="B1776" s="135" t="s">
        <v>6376</v>
      </c>
      <c r="D1776" s="134" t="s">
        <v>2262</v>
      </c>
      <c r="E1776" s="136" t="s">
        <v>14953</v>
      </c>
      <c r="F1776" s="136" t="s">
        <v>14953</v>
      </c>
    </row>
    <row r="1777" spans="1:6" ht="67.5" x14ac:dyDescent="0.25">
      <c r="A1777" s="134" t="s">
        <v>6377</v>
      </c>
      <c r="B1777" s="135" t="s">
        <v>6378</v>
      </c>
      <c r="D1777" s="134" t="s">
        <v>2262</v>
      </c>
      <c r="E1777" s="136" t="s">
        <v>14954</v>
      </c>
      <c r="F1777" s="136" t="s">
        <v>14954</v>
      </c>
    </row>
    <row r="1778" spans="1:6" ht="67.5" x14ac:dyDescent="0.25">
      <c r="A1778" s="134" t="s">
        <v>6379</v>
      </c>
      <c r="B1778" s="135" t="s">
        <v>6380</v>
      </c>
      <c r="D1778" s="134" t="s">
        <v>2262</v>
      </c>
      <c r="E1778" s="136" t="s">
        <v>14955</v>
      </c>
      <c r="F1778" s="136" t="s">
        <v>14955</v>
      </c>
    </row>
    <row r="1779" spans="1:6" ht="67.5" x14ac:dyDescent="0.25">
      <c r="A1779" s="134" t="s">
        <v>6381</v>
      </c>
      <c r="B1779" s="135" t="s">
        <v>6382</v>
      </c>
      <c r="D1779" s="134" t="s">
        <v>2262</v>
      </c>
      <c r="E1779" s="136" t="s">
        <v>14956</v>
      </c>
      <c r="F1779" s="136" t="s">
        <v>14956</v>
      </c>
    </row>
    <row r="1780" spans="1:6" ht="67.5" x14ac:dyDescent="0.25">
      <c r="A1780" s="134" t="s">
        <v>6383</v>
      </c>
      <c r="B1780" s="135" t="s">
        <v>6384</v>
      </c>
      <c r="D1780" s="134" t="s">
        <v>2262</v>
      </c>
      <c r="E1780" s="136" t="s">
        <v>13262</v>
      </c>
      <c r="F1780" s="136" t="s">
        <v>13262</v>
      </c>
    </row>
    <row r="1781" spans="1:6" ht="67.5" x14ac:dyDescent="0.25">
      <c r="A1781" s="134" t="s">
        <v>6385</v>
      </c>
      <c r="B1781" s="135" t="s">
        <v>6386</v>
      </c>
      <c r="D1781" s="134" t="s">
        <v>2262</v>
      </c>
      <c r="E1781" s="136" t="s">
        <v>14173</v>
      </c>
      <c r="F1781" s="136" t="s">
        <v>14173</v>
      </c>
    </row>
    <row r="1782" spans="1:6" ht="67.5" x14ac:dyDescent="0.25">
      <c r="A1782" s="134" t="s">
        <v>6387</v>
      </c>
      <c r="B1782" s="135" t="s">
        <v>6388</v>
      </c>
      <c r="D1782" s="134" t="s">
        <v>2262</v>
      </c>
      <c r="E1782" s="136" t="s">
        <v>14957</v>
      </c>
      <c r="F1782" s="136" t="s">
        <v>14957</v>
      </c>
    </row>
    <row r="1783" spans="1:6" ht="67.5" x14ac:dyDescent="0.25">
      <c r="A1783" s="134" t="s">
        <v>6389</v>
      </c>
      <c r="B1783" s="135" t="s">
        <v>6390</v>
      </c>
      <c r="D1783" s="134" t="s">
        <v>2262</v>
      </c>
      <c r="E1783" s="136" t="s">
        <v>5583</v>
      </c>
      <c r="F1783" s="136" t="s">
        <v>5583</v>
      </c>
    </row>
    <row r="1784" spans="1:6" ht="67.5" x14ac:dyDescent="0.25">
      <c r="A1784" s="134" t="s">
        <v>6391</v>
      </c>
      <c r="B1784" s="135" t="s">
        <v>6392</v>
      </c>
      <c r="D1784" s="134" t="s">
        <v>2262</v>
      </c>
      <c r="E1784" s="136" t="s">
        <v>14958</v>
      </c>
      <c r="F1784" s="136" t="s">
        <v>14958</v>
      </c>
    </row>
    <row r="1785" spans="1:6" ht="67.5" x14ac:dyDescent="0.25">
      <c r="A1785" s="134" t="s">
        <v>6393</v>
      </c>
      <c r="B1785" s="135" t="s">
        <v>6394</v>
      </c>
      <c r="D1785" s="134" t="s">
        <v>2262</v>
      </c>
      <c r="E1785" s="136" t="s">
        <v>14959</v>
      </c>
      <c r="F1785" s="136" t="s">
        <v>14959</v>
      </c>
    </row>
    <row r="1786" spans="1:6" ht="67.5" x14ac:dyDescent="0.25">
      <c r="A1786" s="134" t="s">
        <v>6395</v>
      </c>
      <c r="B1786" s="135" t="s">
        <v>6396</v>
      </c>
      <c r="D1786" s="134" t="s">
        <v>2262</v>
      </c>
      <c r="E1786" s="136" t="s">
        <v>14960</v>
      </c>
      <c r="F1786" s="136" t="s">
        <v>14960</v>
      </c>
    </row>
    <row r="1787" spans="1:6" ht="67.5" x14ac:dyDescent="0.25">
      <c r="A1787" s="134" t="s">
        <v>6397</v>
      </c>
      <c r="B1787" s="135" t="s">
        <v>6398</v>
      </c>
      <c r="D1787" s="134" t="s">
        <v>2262</v>
      </c>
      <c r="E1787" s="136" t="s">
        <v>14961</v>
      </c>
      <c r="F1787" s="136" t="s">
        <v>14961</v>
      </c>
    </row>
    <row r="1788" spans="1:6" ht="67.5" x14ac:dyDescent="0.25">
      <c r="A1788" s="134" t="s">
        <v>6399</v>
      </c>
      <c r="B1788" s="135" t="s">
        <v>6400</v>
      </c>
      <c r="D1788" s="134" t="s">
        <v>2262</v>
      </c>
      <c r="E1788" s="136" t="s">
        <v>14962</v>
      </c>
      <c r="F1788" s="136" t="s">
        <v>14962</v>
      </c>
    </row>
    <row r="1789" spans="1:6" ht="67.5" x14ac:dyDescent="0.25">
      <c r="A1789" s="134" t="s">
        <v>6401</v>
      </c>
      <c r="B1789" s="135" t="s">
        <v>6402</v>
      </c>
      <c r="D1789" s="134" t="s">
        <v>2262</v>
      </c>
      <c r="E1789" s="136" t="s">
        <v>14963</v>
      </c>
      <c r="F1789" s="136" t="s">
        <v>14963</v>
      </c>
    </row>
    <row r="1790" spans="1:6" ht="67.5" x14ac:dyDescent="0.25">
      <c r="A1790" s="134" t="s">
        <v>6403</v>
      </c>
      <c r="B1790" s="135" t="s">
        <v>6404</v>
      </c>
      <c r="D1790" s="134" t="s">
        <v>2262</v>
      </c>
      <c r="E1790" s="136" t="s">
        <v>14964</v>
      </c>
      <c r="F1790" s="136" t="s">
        <v>14964</v>
      </c>
    </row>
    <row r="1791" spans="1:6" ht="67.5" x14ac:dyDescent="0.25">
      <c r="A1791" s="134" t="s">
        <v>6405</v>
      </c>
      <c r="B1791" s="135" t="s">
        <v>6406</v>
      </c>
      <c r="D1791" s="134" t="s">
        <v>2262</v>
      </c>
      <c r="E1791" s="136" t="s">
        <v>14965</v>
      </c>
      <c r="F1791" s="136" t="s">
        <v>14965</v>
      </c>
    </row>
    <row r="1792" spans="1:6" ht="67.5" x14ac:dyDescent="0.25">
      <c r="A1792" s="134" t="s">
        <v>6407</v>
      </c>
      <c r="B1792" s="135" t="s">
        <v>6408</v>
      </c>
      <c r="D1792" s="134" t="s">
        <v>2262</v>
      </c>
      <c r="E1792" s="136" t="s">
        <v>14966</v>
      </c>
      <c r="F1792" s="136" t="s">
        <v>14966</v>
      </c>
    </row>
    <row r="1793" spans="1:6" ht="67.5" x14ac:dyDescent="0.25">
      <c r="A1793" s="134" t="s">
        <v>6409</v>
      </c>
      <c r="B1793" s="135" t="s">
        <v>6410</v>
      </c>
      <c r="D1793" s="134" t="s">
        <v>2262</v>
      </c>
      <c r="E1793" s="136" t="s">
        <v>14967</v>
      </c>
      <c r="F1793" s="136" t="s">
        <v>14967</v>
      </c>
    </row>
    <row r="1794" spans="1:6" ht="67.5" x14ac:dyDescent="0.25">
      <c r="A1794" s="134" t="s">
        <v>6411</v>
      </c>
      <c r="B1794" s="135" t="s">
        <v>6412</v>
      </c>
      <c r="D1794" s="134" t="s">
        <v>2262</v>
      </c>
      <c r="E1794" s="136" t="s">
        <v>14968</v>
      </c>
      <c r="F1794" s="136" t="s">
        <v>14968</v>
      </c>
    </row>
    <row r="1795" spans="1:6" ht="67.5" x14ac:dyDescent="0.25">
      <c r="A1795" s="134" t="s">
        <v>6413</v>
      </c>
      <c r="B1795" s="135" t="s">
        <v>6414</v>
      </c>
      <c r="D1795" s="134" t="s">
        <v>2262</v>
      </c>
      <c r="E1795" s="136" t="s">
        <v>14969</v>
      </c>
      <c r="F1795" s="136" t="s">
        <v>14969</v>
      </c>
    </row>
    <row r="1796" spans="1:6" ht="67.5" x14ac:dyDescent="0.25">
      <c r="A1796" s="134" t="s">
        <v>6415</v>
      </c>
      <c r="B1796" s="135" t="s">
        <v>6416</v>
      </c>
      <c r="D1796" s="134" t="s">
        <v>2262</v>
      </c>
      <c r="E1796" s="136" t="s">
        <v>14234</v>
      </c>
      <c r="F1796" s="136" t="s">
        <v>14234</v>
      </c>
    </row>
    <row r="1797" spans="1:6" ht="67.5" x14ac:dyDescent="0.25">
      <c r="A1797" s="134" t="s">
        <v>6417</v>
      </c>
      <c r="B1797" s="135" t="s">
        <v>6418</v>
      </c>
      <c r="D1797" s="134" t="s">
        <v>2262</v>
      </c>
      <c r="E1797" s="136" t="s">
        <v>13573</v>
      </c>
      <c r="F1797" s="136" t="s">
        <v>13573</v>
      </c>
    </row>
    <row r="1798" spans="1:6" ht="67.5" x14ac:dyDescent="0.25">
      <c r="A1798" s="134" t="s">
        <v>6419</v>
      </c>
      <c r="B1798" s="135" t="s">
        <v>6420</v>
      </c>
      <c r="D1798" s="134" t="s">
        <v>2262</v>
      </c>
      <c r="E1798" s="136" t="s">
        <v>14970</v>
      </c>
      <c r="F1798" s="136" t="s">
        <v>14970</v>
      </c>
    </row>
    <row r="1799" spans="1:6" ht="67.5" x14ac:dyDescent="0.25">
      <c r="A1799" s="134" t="s">
        <v>6421</v>
      </c>
      <c r="B1799" s="135" t="s">
        <v>6422</v>
      </c>
      <c r="D1799" s="134" t="s">
        <v>2262</v>
      </c>
      <c r="E1799" s="136" t="s">
        <v>14971</v>
      </c>
      <c r="F1799" s="136" t="s">
        <v>14971</v>
      </c>
    </row>
    <row r="1800" spans="1:6" ht="67.5" x14ac:dyDescent="0.25">
      <c r="A1800" s="134" t="s">
        <v>6423</v>
      </c>
      <c r="B1800" s="135" t="s">
        <v>6424</v>
      </c>
      <c r="D1800" s="134" t="s">
        <v>2262</v>
      </c>
      <c r="E1800" s="136" t="s">
        <v>5542</v>
      </c>
      <c r="F1800" s="136" t="s">
        <v>5542</v>
      </c>
    </row>
    <row r="1801" spans="1:6" ht="67.5" x14ac:dyDescent="0.25">
      <c r="A1801" s="134" t="s">
        <v>6425</v>
      </c>
      <c r="B1801" s="135" t="s">
        <v>6426</v>
      </c>
      <c r="D1801" s="134" t="s">
        <v>2262</v>
      </c>
      <c r="E1801" s="136" t="s">
        <v>5740</v>
      </c>
      <c r="F1801" s="136" t="s">
        <v>5740</v>
      </c>
    </row>
    <row r="1802" spans="1:6" ht="67.5" x14ac:dyDescent="0.25">
      <c r="A1802" s="134" t="s">
        <v>6427</v>
      </c>
      <c r="B1802" s="135" t="s">
        <v>6428</v>
      </c>
      <c r="D1802" s="134" t="s">
        <v>2262</v>
      </c>
      <c r="E1802" s="136" t="s">
        <v>6048</v>
      </c>
      <c r="F1802" s="136" t="s">
        <v>6048</v>
      </c>
    </row>
    <row r="1803" spans="1:6" ht="67.5" x14ac:dyDescent="0.25">
      <c r="A1803" s="134" t="s">
        <v>6429</v>
      </c>
      <c r="B1803" s="135" t="s">
        <v>6430</v>
      </c>
      <c r="D1803" s="134" t="s">
        <v>2262</v>
      </c>
      <c r="E1803" s="136" t="s">
        <v>5885</v>
      </c>
      <c r="F1803" s="136" t="s">
        <v>5885</v>
      </c>
    </row>
    <row r="1804" spans="1:6" ht="67.5" x14ac:dyDescent="0.25">
      <c r="A1804" s="134" t="s">
        <v>6431</v>
      </c>
      <c r="B1804" s="135" t="s">
        <v>6432</v>
      </c>
      <c r="D1804" s="134" t="s">
        <v>2262</v>
      </c>
      <c r="E1804" s="136" t="s">
        <v>14972</v>
      </c>
      <c r="F1804" s="136" t="s">
        <v>14972</v>
      </c>
    </row>
    <row r="1805" spans="1:6" ht="67.5" x14ac:dyDescent="0.25">
      <c r="A1805" s="134" t="s">
        <v>6433</v>
      </c>
      <c r="B1805" s="135" t="s">
        <v>6434</v>
      </c>
      <c r="D1805" s="134" t="s">
        <v>2262</v>
      </c>
      <c r="E1805" s="136" t="s">
        <v>13155</v>
      </c>
      <c r="F1805" s="136" t="s">
        <v>13155</v>
      </c>
    </row>
    <row r="1806" spans="1:6" ht="67.5" x14ac:dyDescent="0.25">
      <c r="A1806" s="134" t="s">
        <v>6435</v>
      </c>
      <c r="B1806" s="135" t="s">
        <v>6436</v>
      </c>
      <c r="D1806" s="134" t="s">
        <v>2262</v>
      </c>
      <c r="E1806" s="136" t="s">
        <v>14150</v>
      </c>
      <c r="F1806" s="136" t="s">
        <v>14150</v>
      </c>
    </row>
    <row r="1807" spans="1:6" ht="67.5" x14ac:dyDescent="0.25">
      <c r="A1807" s="134" t="s">
        <v>6437</v>
      </c>
      <c r="B1807" s="135" t="s">
        <v>6438</v>
      </c>
      <c r="D1807" s="134" t="s">
        <v>2262</v>
      </c>
      <c r="E1807" s="136" t="s">
        <v>5524</v>
      </c>
      <c r="F1807" s="136" t="s">
        <v>5524</v>
      </c>
    </row>
    <row r="1808" spans="1:6" ht="67.5" x14ac:dyDescent="0.25">
      <c r="A1808" s="134" t="s">
        <v>6439</v>
      </c>
      <c r="B1808" s="135" t="s">
        <v>6440</v>
      </c>
      <c r="D1808" s="134" t="s">
        <v>2262</v>
      </c>
      <c r="E1808" s="136" t="s">
        <v>14973</v>
      </c>
      <c r="F1808" s="136" t="s">
        <v>14973</v>
      </c>
    </row>
    <row r="1809" spans="1:6" ht="67.5" x14ac:dyDescent="0.25">
      <c r="A1809" s="134" t="s">
        <v>6441</v>
      </c>
      <c r="B1809" s="135" t="s">
        <v>6442</v>
      </c>
      <c r="D1809" s="134" t="s">
        <v>2262</v>
      </c>
      <c r="E1809" s="136" t="s">
        <v>14974</v>
      </c>
      <c r="F1809" s="136" t="s">
        <v>14974</v>
      </c>
    </row>
    <row r="1810" spans="1:6" ht="67.5" x14ac:dyDescent="0.25">
      <c r="A1810" s="134" t="s">
        <v>6443</v>
      </c>
      <c r="B1810" s="135" t="s">
        <v>6444</v>
      </c>
      <c r="D1810" s="134" t="s">
        <v>2262</v>
      </c>
      <c r="E1810" s="136" t="s">
        <v>5377</v>
      </c>
      <c r="F1810" s="136" t="s">
        <v>5377</v>
      </c>
    </row>
    <row r="1811" spans="1:6" ht="67.5" x14ac:dyDescent="0.25">
      <c r="A1811" s="134" t="s">
        <v>6445</v>
      </c>
      <c r="B1811" s="135" t="s">
        <v>6446</v>
      </c>
      <c r="D1811" s="134" t="s">
        <v>2262</v>
      </c>
      <c r="E1811" s="136" t="s">
        <v>13181</v>
      </c>
      <c r="F1811" s="136" t="s">
        <v>13181</v>
      </c>
    </row>
    <row r="1812" spans="1:6" ht="67.5" x14ac:dyDescent="0.25">
      <c r="A1812" s="134" t="s">
        <v>6447</v>
      </c>
      <c r="B1812" s="135" t="s">
        <v>6448</v>
      </c>
      <c r="D1812" s="134" t="s">
        <v>2262</v>
      </c>
      <c r="E1812" s="136" t="s">
        <v>6066</v>
      </c>
      <c r="F1812" s="136" t="s">
        <v>6066</v>
      </c>
    </row>
    <row r="1813" spans="1:6" ht="67.5" x14ac:dyDescent="0.25">
      <c r="A1813" s="134" t="s">
        <v>6449</v>
      </c>
      <c r="B1813" s="135" t="s">
        <v>6450</v>
      </c>
      <c r="D1813" s="134" t="s">
        <v>2262</v>
      </c>
      <c r="E1813" s="136" t="s">
        <v>13425</v>
      </c>
      <c r="F1813" s="136" t="s">
        <v>13425</v>
      </c>
    </row>
    <row r="1814" spans="1:6" ht="40.5" x14ac:dyDescent="0.25">
      <c r="A1814" s="134" t="s">
        <v>14975</v>
      </c>
      <c r="B1814" s="135" t="s">
        <v>14976</v>
      </c>
      <c r="D1814" s="134" t="s">
        <v>2262</v>
      </c>
      <c r="E1814" s="136" t="s">
        <v>14977</v>
      </c>
      <c r="F1814" s="136" t="s">
        <v>14977</v>
      </c>
    </row>
    <row r="1815" spans="1:6" ht="40.5" x14ac:dyDescent="0.25">
      <c r="A1815" s="134" t="s">
        <v>14978</v>
      </c>
      <c r="B1815" s="135" t="s">
        <v>14979</v>
      </c>
      <c r="D1815" s="134" t="s">
        <v>2262</v>
      </c>
      <c r="E1815" s="136" t="s">
        <v>14980</v>
      </c>
      <c r="F1815" s="136" t="s">
        <v>14980</v>
      </c>
    </row>
    <row r="1816" spans="1:6" ht="40.5" x14ac:dyDescent="0.25">
      <c r="A1816" s="134" t="s">
        <v>14981</v>
      </c>
      <c r="B1816" s="135" t="s">
        <v>14982</v>
      </c>
      <c r="D1816" s="134" t="s">
        <v>2262</v>
      </c>
      <c r="E1816" s="136" t="s">
        <v>13613</v>
      </c>
      <c r="F1816" s="136" t="s">
        <v>13613</v>
      </c>
    </row>
    <row r="1817" spans="1:6" ht="40.5" x14ac:dyDescent="0.25">
      <c r="A1817" s="134" t="s">
        <v>14983</v>
      </c>
      <c r="B1817" s="135" t="s">
        <v>14984</v>
      </c>
      <c r="D1817" s="134" t="s">
        <v>2262</v>
      </c>
      <c r="E1817" s="136" t="s">
        <v>13795</v>
      </c>
      <c r="F1817" s="136" t="s">
        <v>13795</v>
      </c>
    </row>
    <row r="1818" spans="1:6" ht="40.5" x14ac:dyDescent="0.25">
      <c r="A1818" s="134" t="s">
        <v>14985</v>
      </c>
      <c r="B1818" s="135" t="s">
        <v>14986</v>
      </c>
      <c r="D1818" s="134" t="s">
        <v>2262</v>
      </c>
      <c r="E1818" s="136" t="s">
        <v>14987</v>
      </c>
      <c r="F1818" s="136" t="s">
        <v>14987</v>
      </c>
    </row>
    <row r="1819" spans="1:6" ht="40.5" x14ac:dyDescent="0.25">
      <c r="A1819" s="134" t="s">
        <v>14988</v>
      </c>
      <c r="B1819" s="135" t="s">
        <v>14989</v>
      </c>
      <c r="D1819" s="134" t="s">
        <v>2262</v>
      </c>
      <c r="E1819" s="136" t="s">
        <v>14990</v>
      </c>
      <c r="F1819" s="136" t="s">
        <v>14990</v>
      </c>
    </row>
    <row r="1820" spans="1:6" ht="40.5" x14ac:dyDescent="0.25">
      <c r="A1820" s="134" t="s">
        <v>14991</v>
      </c>
      <c r="B1820" s="135" t="s">
        <v>14992</v>
      </c>
      <c r="D1820" s="134" t="s">
        <v>2262</v>
      </c>
      <c r="E1820" s="136" t="s">
        <v>14993</v>
      </c>
      <c r="F1820" s="136" t="s">
        <v>14993</v>
      </c>
    </row>
    <row r="1821" spans="1:6" ht="40.5" x14ac:dyDescent="0.25">
      <c r="A1821" s="134" t="s">
        <v>14994</v>
      </c>
      <c r="B1821" s="135" t="s">
        <v>14995</v>
      </c>
      <c r="D1821" s="134" t="s">
        <v>2262</v>
      </c>
      <c r="E1821" s="136" t="s">
        <v>6089</v>
      </c>
      <c r="F1821" s="136" t="s">
        <v>6089</v>
      </c>
    </row>
    <row r="1822" spans="1:6" ht="40.5" x14ac:dyDescent="0.25">
      <c r="A1822" s="134" t="s">
        <v>14996</v>
      </c>
      <c r="B1822" s="135" t="s">
        <v>14997</v>
      </c>
      <c r="D1822" s="134" t="s">
        <v>2262</v>
      </c>
      <c r="E1822" s="136" t="s">
        <v>13834</v>
      </c>
      <c r="F1822" s="136" t="s">
        <v>13834</v>
      </c>
    </row>
    <row r="1823" spans="1:6" ht="40.5" x14ac:dyDescent="0.25">
      <c r="A1823" s="134" t="s">
        <v>14998</v>
      </c>
      <c r="B1823" s="135" t="s">
        <v>14999</v>
      </c>
      <c r="D1823" s="134" t="s">
        <v>2262</v>
      </c>
      <c r="E1823" s="136" t="s">
        <v>13510</v>
      </c>
      <c r="F1823" s="136" t="s">
        <v>13510</v>
      </c>
    </row>
    <row r="1824" spans="1:6" ht="40.5" x14ac:dyDescent="0.25">
      <c r="A1824" s="134" t="s">
        <v>15000</v>
      </c>
      <c r="B1824" s="135" t="s">
        <v>15001</v>
      </c>
      <c r="D1824" s="134" t="s">
        <v>2262</v>
      </c>
      <c r="E1824" s="136" t="s">
        <v>15002</v>
      </c>
      <c r="F1824" s="136" t="s">
        <v>15002</v>
      </c>
    </row>
    <row r="1825" spans="1:6" ht="40.5" x14ac:dyDescent="0.25">
      <c r="A1825" s="134" t="s">
        <v>15003</v>
      </c>
      <c r="B1825" s="135" t="s">
        <v>15004</v>
      </c>
      <c r="D1825" s="134" t="s">
        <v>2262</v>
      </c>
      <c r="E1825" s="136" t="s">
        <v>15005</v>
      </c>
      <c r="F1825" s="136" t="s">
        <v>15005</v>
      </c>
    </row>
    <row r="1826" spans="1:6" ht="40.5" x14ac:dyDescent="0.25">
      <c r="A1826" s="134" t="s">
        <v>15006</v>
      </c>
      <c r="B1826" s="135" t="s">
        <v>15007</v>
      </c>
      <c r="D1826" s="134" t="s">
        <v>2262</v>
      </c>
      <c r="E1826" s="136" t="s">
        <v>14051</v>
      </c>
      <c r="F1826" s="136" t="s">
        <v>14051</v>
      </c>
    </row>
    <row r="1827" spans="1:6" ht="40.5" x14ac:dyDescent="0.25">
      <c r="A1827" s="134" t="s">
        <v>15008</v>
      </c>
      <c r="B1827" s="135" t="s">
        <v>15009</v>
      </c>
      <c r="D1827" s="134" t="s">
        <v>2262</v>
      </c>
      <c r="E1827" s="136" t="s">
        <v>15010</v>
      </c>
      <c r="F1827" s="136" t="s">
        <v>15010</v>
      </c>
    </row>
    <row r="1828" spans="1:6" ht="40.5" x14ac:dyDescent="0.25">
      <c r="A1828" s="134" t="s">
        <v>15011</v>
      </c>
      <c r="B1828" s="135" t="s">
        <v>15012</v>
      </c>
      <c r="D1828" s="134" t="s">
        <v>2262</v>
      </c>
      <c r="E1828" s="136" t="s">
        <v>15013</v>
      </c>
      <c r="F1828" s="136" t="s">
        <v>15013</v>
      </c>
    </row>
    <row r="1829" spans="1:6" ht="40.5" x14ac:dyDescent="0.25">
      <c r="A1829" s="134" t="s">
        <v>15014</v>
      </c>
      <c r="B1829" s="135" t="s">
        <v>15015</v>
      </c>
      <c r="D1829" s="134" t="s">
        <v>2262</v>
      </c>
      <c r="E1829" s="136" t="s">
        <v>15016</v>
      </c>
      <c r="F1829" s="136" t="s">
        <v>15016</v>
      </c>
    </row>
    <row r="1830" spans="1:6" ht="40.5" x14ac:dyDescent="0.25">
      <c r="A1830" s="134" t="s">
        <v>15017</v>
      </c>
      <c r="B1830" s="135" t="s">
        <v>15018</v>
      </c>
      <c r="D1830" s="134" t="s">
        <v>2261</v>
      </c>
      <c r="E1830" s="136" t="s">
        <v>15019</v>
      </c>
      <c r="F1830" s="136" t="s">
        <v>15019</v>
      </c>
    </row>
    <row r="1831" spans="1:6" ht="40.5" x14ac:dyDescent="0.25">
      <c r="A1831" s="134" t="s">
        <v>15020</v>
      </c>
      <c r="B1831" s="135" t="s">
        <v>15021</v>
      </c>
      <c r="D1831" s="134" t="s">
        <v>2261</v>
      </c>
      <c r="E1831" s="136" t="s">
        <v>13967</v>
      </c>
      <c r="F1831" s="136" t="s">
        <v>13967</v>
      </c>
    </row>
    <row r="1832" spans="1:6" ht="40.5" x14ac:dyDescent="0.25">
      <c r="A1832" s="134" t="s">
        <v>15022</v>
      </c>
      <c r="B1832" s="135" t="s">
        <v>15023</v>
      </c>
      <c r="D1832" s="134" t="s">
        <v>2261</v>
      </c>
      <c r="E1832" s="136" t="s">
        <v>13102</v>
      </c>
      <c r="F1832" s="136" t="s">
        <v>13102</v>
      </c>
    </row>
    <row r="1833" spans="1:6" ht="40.5" x14ac:dyDescent="0.25">
      <c r="A1833" s="134" t="s">
        <v>15024</v>
      </c>
      <c r="B1833" s="135" t="s">
        <v>15025</v>
      </c>
      <c r="D1833" s="134" t="s">
        <v>2261</v>
      </c>
      <c r="E1833" s="136" t="s">
        <v>13955</v>
      </c>
      <c r="F1833" s="136" t="s">
        <v>13955</v>
      </c>
    </row>
    <row r="1834" spans="1:6" ht="40.5" x14ac:dyDescent="0.25">
      <c r="A1834" s="134" t="s">
        <v>15026</v>
      </c>
      <c r="B1834" s="135" t="s">
        <v>15027</v>
      </c>
      <c r="D1834" s="134" t="s">
        <v>2261</v>
      </c>
      <c r="E1834" s="136" t="s">
        <v>15028</v>
      </c>
      <c r="F1834" s="136" t="s">
        <v>15028</v>
      </c>
    </row>
    <row r="1835" spans="1:6" ht="40.5" x14ac:dyDescent="0.25">
      <c r="A1835" s="134" t="s">
        <v>15029</v>
      </c>
      <c r="B1835" s="135" t="s">
        <v>15030</v>
      </c>
      <c r="D1835" s="134" t="s">
        <v>2261</v>
      </c>
      <c r="E1835" s="136" t="s">
        <v>15031</v>
      </c>
      <c r="F1835" s="136" t="s">
        <v>15031</v>
      </c>
    </row>
    <row r="1836" spans="1:6" ht="40.5" x14ac:dyDescent="0.25">
      <c r="A1836" s="134" t="s">
        <v>15032</v>
      </c>
      <c r="B1836" s="135" t="s">
        <v>15033</v>
      </c>
      <c r="D1836" s="134" t="s">
        <v>2261</v>
      </c>
      <c r="E1836" s="136" t="s">
        <v>15034</v>
      </c>
      <c r="F1836" s="136" t="s">
        <v>15034</v>
      </c>
    </row>
    <row r="1837" spans="1:6" ht="40.5" x14ac:dyDescent="0.25">
      <c r="A1837" s="134" t="s">
        <v>15035</v>
      </c>
      <c r="B1837" s="135" t="s">
        <v>15036</v>
      </c>
      <c r="D1837" s="134" t="s">
        <v>2261</v>
      </c>
      <c r="E1837" s="136" t="s">
        <v>15037</v>
      </c>
      <c r="F1837" s="136" t="s">
        <v>15037</v>
      </c>
    </row>
    <row r="1838" spans="1:6" ht="40.5" x14ac:dyDescent="0.25">
      <c r="A1838" s="134" t="s">
        <v>15038</v>
      </c>
      <c r="B1838" s="135" t="s">
        <v>15039</v>
      </c>
      <c r="D1838" s="134" t="s">
        <v>2261</v>
      </c>
      <c r="E1838" s="136" t="s">
        <v>15040</v>
      </c>
      <c r="F1838" s="136" t="s">
        <v>15040</v>
      </c>
    </row>
    <row r="1839" spans="1:6" ht="40.5" x14ac:dyDescent="0.25">
      <c r="A1839" s="134" t="s">
        <v>15041</v>
      </c>
      <c r="B1839" s="135" t="s">
        <v>15042</v>
      </c>
      <c r="D1839" s="134" t="s">
        <v>2261</v>
      </c>
      <c r="E1839" s="136" t="s">
        <v>15043</v>
      </c>
      <c r="F1839" s="136" t="s">
        <v>15043</v>
      </c>
    </row>
    <row r="1840" spans="1:6" ht="40.5" x14ac:dyDescent="0.25">
      <c r="A1840" s="134" t="s">
        <v>15044</v>
      </c>
      <c r="B1840" s="135" t="s">
        <v>15045</v>
      </c>
      <c r="D1840" s="134" t="s">
        <v>2261</v>
      </c>
      <c r="E1840" s="136" t="s">
        <v>15046</v>
      </c>
      <c r="F1840" s="136" t="s">
        <v>15046</v>
      </c>
    </row>
    <row r="1841" spans="1:6" ht="40.5" x14ac:dyDescent="0.25">
      <c r="A1841" s="134" t="s">
        <v>15047</v>
      </c>
      <c r="B1841" s="135" t="s">
        <v>15048</v>
      </c>
      <c r="D1841" s="134" t="s">
        <v>2261</v>
      </c>
      <c r="E1841" s="136" t="s">
        <v>15049</v>
      </c>
      <c r="F1841" s="136" t="s">
        <v>15049</v>
      </c>
    </row>
    <row r="1842" spans="1:6" ht="40.5" x14ac:dyDescent="0.25">
      <c r="A1842" s="134" t="s">
        <v>15050</v>
      </c>
      <c r="B1842" s="135" t="s">
        <v>15051</v>
      </c>
      <c r="D1842" s="134" t="s">
        <v>2261</v>
      </c>
      <c r="E1842" s="136" t="s">
        <v>15052</v>
      </c>
      <c r="F1842" s="136" t="s">
        <v>15052</v>
      </c>
    </row>
    <row r="1843" spans="1:6" ht="40.5" x14ac:dyDescent="0.25">
      <c r="A1843" s="134" t="s">
        <v>15053</v>
      </c>
      <c r="B1843" s="135" t="s">
        <v>15054</v>
      </c>
      <c r="D1843" s="134" t="s">
        <v>2261</v>
      </c>
      <c r="E1843" s="136" t="s">
        <v>15055</v>
      </c>
      <c r="F1843" s="136" t="s">
        <v>15055</v>
      </c>
    </row>
    <row r="1844" spans="1:6" ht="40.5" x14ac:dyDescent="0.25">
      <c r="A1844" s="134" t="s">
        <v>15056</v>
      </c>
      <c r="B1844" s="135" t="s">
        <v>15057</v>
      </c>
      <c r="D1844" s="134" t="s">
        <v>2261</v>
      </c>
      <c r="E1844" s="136" t="s">
        <v>15058</v>
      </c>
      <c r="F1844" s="136" t="s">
        <v>15058</v>
      </c>
    </row>
    <row r="1845" spans="1:6" ht="40.5" x14ac:dyDescent="0.25">
      <c r="A1845" s="134" t="s">
        <v>15059</v>
      </c>
      <c r="B1845" s="135" t="s">
        <v>15060</v>
      </c>
      <c r="D1845" s="134" t="s">
        <v>2261</v>
      </c>
      <c r="E1845" s="136" t="s">
        <v>15061</v>
      </c>
      <c r="F1845" s="136" t="s">
        <v>15061</v>
      </c>
    </row>
    <row r="1846" spans="1:6" ht="40.5" x14ac:dyDescent="0.25">
      <c r="A1846" s="134" t="s">
        <v>15062</v>
      </c>
      <c r="B1846" s="135" t="s">
        <v>15063</v>
      </c>
      <c r="D1846" s="134" t="s">
        <v>2261</v>
      </c>
      <c r="E1846" s="136" t="s">
        <v>13840</v>
      </c>
      <c r="F1846" s="136" t="s">
        <v>13840</v>
      </c>
    </row>
    <row r="1847" spans="1:6" ht="40.5" x14ac:dyDescent="0.25">
      <c r="A1847" s="134" t="s">
        <v>15064</v>
      </c>
      <c r="B1847" s="135" t="s">
        <v>15065</v>
      </c>
      <c r="D1847" s="134" t="s">
        <v>2261</v>
      </c>
      <c r="E1847" s="136" t="s">
        <v>15066</v>
      </c>
      <c r="F1847" s="136" t="s">
        <v>15066</v>
      </c>
    </row>
    <row r="1848" spans="1:6" ht="40.5" x14ac:dyDescent="0.25">
      <c r="A1848" s="134" t="s">
        <v>15067</v>
      </c>
      <c r="B1848" s="135" t="s">
        <v>15068</v>
      </c>
      <c r="D1848" s="134" t="s">
        <v>2261</v>
      </c>
      <c r="E1848" s="136" t="s">
        <v>15069</v>
      </c>
      <c r="F1848" s="136" t="s">
        <v>15069</v>
      </c>
    </row>
    <row r="1849" spans="1:6" ht="40.5" x14ac:dyDescent="0.25">
      <c r="A1849" s="134" t="s">
        <v>15070</v>
      </c>
      <c r="B1849" s="135" t="s">
        <v>15071</v>
      </c>
      <c r="D1849" s="134" t="s">
        <v>2261</v>
      </c>
      <c r="E1849" s="136" t="s">
        <v>15072</v>
      </c>
      <c r="F1849" s="136" t="s">
        <v>15072</v>
      </c>
    </row>
    <row r="1850" spans="1:6" ht="40.5" x14ac:dyDescent="0.25">
      <c r="A1850" s="134" t="s">
        <v>15073</v>
      </c>
      <c r="B1850" s="135" t="s">
        <v>15074</v>
      </c>
      <c r="D1850" s="134" t="s">
        <v>2261</v>
      </c>
      <c r="E1850" s="136" t="s">
        <v>15075</v>
      </c>
      <c r="F1850" s="136" t="s">
        <v>15075</v>
      </c>
    </row>
    <row r="1851" spans="1:6" ht="40.5" x14ac:dyDescent="0.25">
      <c r="A1851" s="134" t="s">
        <v>15076</v>
      </c>
      <c r="B1851" s="135" t="s">
        <v>15077</v>
      </c>
      <c r="D1851" s="134" t="s">
        <v>2261</v>
      </c>
      <c r="E1851" s="136" t="s">
        <v>15078</v>
      </c>
      <c r="F1851" s="136" t="s">
        <v>15078</v>
      </c>
    </row>
    <row r="1852" spans="1:6" ht="40.5" x14ac:dyDescent="0.25">
      <c r="A1852" s="134" t="s">
        <v>15079</v>
      </c>
      <c r="B1852" s="135" t="s">
        <v>15080</v>
      </c>
      <c r="D1852" s="134" t="s">
        <v>2261</v>
      </c>
      <c r="E1852" s="136" t="s">
        <v>15081</v>
      </c>
      <c r="F1852" s="136" t="s">
        <v>15081</v>
      </c>
    </row>
    <row r="1853" spans="1:6" ht="40.5" x14ac:dyDescent="0.25">
      <c r="A1853" s="134" t="s">
        <v>15082</v>
      </c>
      <c r="B1853" s="135" t="s">
        <v>15083</v>
      </c>
      <c r="D1853" s="134" t="s">
        <v>2261</v>
      </c>
      <c r="E1853" s="136" t="s">
        <v>15084</v>
      </c>
      <c r="F1853" s="136" t="s">
        <v>15084</v>
      </c>
    </row>
    <row r="1854" spans="1:6" ht="40.5" x14ac:dyDescent="0.25">
      <c r="A1854" s="134" t="s">
        <v>15085</v>
      </c>
      <c r="B1854" s="135" t="s">
        <v>15086</v>
      </c>
      <c r="D1854" s="134" t="s">
        <v>2261</v>
      </c>
      <c r="E1854" s="136" t="s">
        <v>15087</v>
      </c>
      <c r="F1854" s="136" t="s">
        <v>15087</v>
      </c>
    </row>
    <row r="1855" spans="1:6" ht="40.5" x14ac:dyDescent="0.25">
      <c r="A1855" s="134" t="s">
        <v>15088</v>
      </c>
      <c r="B1855" s="135" t="s">
        <v>15089</v>
      </c>
      <c r="D1855" s="134" t="s">
        <v>2261</v>
      </c>
      <c r="E1855" s="136" t="s">
        <v>15090</v>
      </c>
      <c r="F1855" s="136" t="s">
        <v>15090</v>
      </c>
    </row>
    <row r="1856" spans="1:6" ht="40.5" x14ac:dyDescent="0.25">
      <c r="A1856" s="134" t="s">
        <v>15091</v>
      </c>
      <c r="B1856" s="135" t="s">
        <v>15092</v>
      </c>
      <c r="D1856" s="134" t="s">
        <v>2261</v>
      </c>
      <c r="E1856" s="136" t="s">
        <v>15093</v>
      </c>
      <c r="F1856" s="136" t="s">
        <v>15093</v>
      </c>
    </row>
    <row r="1857" spans="1:6" ht="40.5" x14ac:dyDescent="0.25">
      <c r="A1857" s="134" t="s">
        <v>15094</v>
      </c>
      <c r="B1857" s="135" t="s">
        <v>15095</v>
      </c>
      <c r="D1857" s="134" t="s">
        <v>2261</v>
      </c>
      <c r="E1857" s="136" t="s">
        <v>15096</v>
      </c>
      <c r="F1857" s="136" t="s">
        <v>15096</v>
      </c>
    </row>
    <row r="1858" spans="1:6" ht="40.5" x14ac:dyDescent="0.25">
      <c r="A1858" s="134" t="s">
        <v>15097</v>
      </c>
      <c r="B1858" s="135" t="s">
        <v>15098</v>
      </c>
      <c r="D1858" s="134" t="s">
        <v>2261</v>
      </c>
      <c r="E1858" s="136" t="s">
        <v>15099</v>
      </c>
      <c r="F1858" s="136" t="s">
        <v>15099</v>
      </c>
    </row>
    <row r="1859" spans="1:6" ht="40.5" x14ac:dyDescent="0.25">
      <c r="A1859" s="134" t="s">
        <v>15100</v>
      </c>
      <c r="B1859" s="135" t="s">
        <v>15101</v>
      </c>
      <c r="D1859" s="134" t="s">
        <v>2261</v>
      </c>
      <c r="E1859" s="136" t="s">
        <v>15102</v>
      </c>
      <c r="F1859" s="136" t="s">
        <v>15102</v>
      </c>
    </row>
    <row r="1860" spans="1:6" ht="40.5" x14ac:dyDescent="0.25">
      <c r="A1860" s="134" t="s">
        <v>15103</v>
      </c>
      <c r="B1860" s="135" t="s">
        <v>15104</v>
      </c>
      <c r="D1860" s="134" t="s">
        <v>2261</v>
      </c>
      <c r="E1860" s="136" t="s">
        <v>15105</v>
      </c>
      <c r="F1860" s="136" t="s">
        <v>15105</v>
      </c>
    </row>
    <row r="1861" spans="1:6" ht="40.5" x14ac:dyDescent="0.25">
      <c r="A1861" s="134" t="s">
        <v>15106</v>
      </c>
      <c r="B1861" s="135" t="s">
        <v>15107</v>
      </c>
      <c r="D1861" s="134" t="s">
        <v>2261</v>
      </c>
      <c r="E1861" s="136" t="s">
        <v>15108</v>
      </c>
      <c r="F1861" s="136" t="s">
        <v>15108</v>
      </c>
    </row>
    <row r="1862" spans="1:6" ht="40.5" x14ac:dyDescent="0.25">
      <c r="A1862" s="134" t="s">
        <v>15109</v>
      </c>
      <c r="B1862" s="135" t="s">
        <v>15110</v>
      </c>
      <c r="D1862" s="134" t="s">
        <v>2261</v>
      </c>
      <c r="E1862" s="136" t="s">
        <v>15111</v>
      </c>
      <c r="F1862" s="136" t="s">
        <v>15111</v>
      </c>
    </row>
    <row r="1863" spans="1:6" ht="40.5" x14ac:dyDescent="0.25">
      <c r="A1863" s="134" t="s">
        <v>15112</v>
      </c>
      <c r="B1863" s="135" t="s">
        <v>15113</v>
      </c>
      <c r="D1863" s="134" t="s">
        <v>2261</v>
      </c>
      <c r="E1863" s="136" t="s">
        <v>13466</v>
      </c>
      <c r="F1863" s="136" t="s">
        <v>13466</v>
      </c>
    </row>
    <row r="1864" spans="1:6" ht="40.5" x14ac:dyDescent="0.25">
      <c r="A1864" s="134" t="s">
        <v>15114</v>
      </c>
      <c r="B1864" s="135" t="s">
        <v>15115</v>
      </c>
      <c r="D1864" s="134" t="s">
        <v>2261</v>
      </c>
      <c r="E1864" s="136" t="s">
        <v>15116</v>
      </c>
      <c r="F1864" s="136" t="s">
        <v>15116</v>
      </c>
    </row>
    <row r="1865" spans="1:6" ht="40.5" x14ac:dyDescent="0.25">
      <c r="A1865" s="134" t="s">
        <v>15117</v>
      </c>
      <c r="B1865" s="135" t="s">
        <v>15118</v>
      </c>
      <c r="D1865" s="134" t="s">
        <v>2261</v>
      </c>
      <c r="E1865" s="136" t="s">
        <v>15119</v>
      </c>
      <c r="F1865" s="136" t="s">
        <v>15119</v>
      </c>
    </row>
    <row r="1866" spans="1:6" ht="40.5" x14ac:dyDescent="0.25">
      <c r="A1866" s="134" t="s">
        <v>15120</v>
      </c>
      <c r="B1866" s="135" t="s">
        <v>15121</v>
      </c>
      <c r="D1866" s="134" t="s">
        <v>2261</v>
      </c>
      <c r="E1866" s="136" t="s">
        <v>13204</v>
      </c>
      <c r="F1866" s="136" t="s">
        <v>13204</v>
      </c>
    </row>
    <row r="1867" spans="1:6" ht="40.5" x14ac:dyDescent="0.25">
      <c r="A1867" s="134" t="s">
        <v>15122</v>
      </c>
      <c r="B1867" s="135" t="s">
        <v>15123</v>
      </c>
      <c r="D1867" s="134" t="s">
        <v>2261</v>
      </c>
      <c r="E1867" s="136" t="s">
        <v>15124</v>
      </c>
      <c r="F1867" s="136" t="s">
        <v>15124</v>
      </c>
    </row>
    <row r="1868" spans="1:6" ht="40.5" x14ac:dyDescent="0.25">
      <c r="A1868" s="134" t="s">
        <v>15125</v>
      </c>
      <c r="B1868" s="135" t="s">
        <v>15126</v>
      </c>
      <c r="D1868" s="134" t="s">
        <v>2261</v>
      </c>
      <c r="E1868" s="136" t="s">
        <v>15127</v>
      </c>
      <c r="F1868" s="136" t="s">
        <v>15127</v>
      </c>
    </row>
    <row r="1869" spans="1:6" ht="40.5" x14ac:dyDescent="0.25">
      <c r="A1869" s="134" t="s">
        <v>15128</v>
      </c>
      <c r="B1869" s="135" t="s">
        <v>15129</v>
      </c>
      <c r="D1869" s="134" t="s">
        <v>2261</v>
      </c>
      <c r="E1869" s="136" t="s">
        <v>15130</v>
      </c>
      <c r="F1869" s="136" t="s">
        <v>15130</v>
      </c>
    </row>
    <row r="1870" spans="1:6" ht="40.5" x14ac:dyDescent="0.25">
      <c r="A1870" s="134" t="s">
        <v>15131</v>
      </c>
      <c r="B1870" s="135" t="s">
        <v>15132</v>
      </c>
      <c r="D1870" s="134" t="s">
        <v>2261</v>
      </c>
      <c r="E1870" s="136" t="s">
        <v>15133</v>
      </c>
      <c r="F1870" s="136" t="s">
        <v>15133</v>
      </c>
    </row>
    <row r="1871" spans="1:6" ht="40.5" x14ac:dyDescent="0.25">
      <c r="A1871" s="134" t="s">
        <v>15134</v>
      </c>
      <c r="B1871" s="135" t="s">
        <v>15135</v>
      </c>
      <c r="D1871" s="134" t="s">
        <v>2261</v>
      </c>
      <c r="E1871" s="136" t="s">
        <v>15136</v>
      </c>
      <c r="F1871" s="136" t="s">
        <v>15136</v>
      </c>
    </row>
    <row r="1872" spans="1:6" ht="40.5" x14ac:dyDescent="0.25">
      <c r="A1872" s="134" t="s">
        <v>15137</v>
      </c>
      <c r="B1872" s="135" t="s">
        <v>15138</v>
      </c>
      <c r="D1872" s="134" t="s">
        <v>2261</v>
      </c>
      <c r="E1872" s="136" t="s">
        <v>15139</v>
      </c>
      <c r="F1872" s="136" t="s">
        <v>15139</v>
      </c>
    </row>
    <row r="1873" spans="1:6" ht="40.5" x14ac:dyDescent="0.25">
      <c r="A1873" s="134" t="s">
        <v>15140</v>
      </c>
      <c r="B1873" s="135" t="s">
        <v>15141</v>
      </c>
      <c r="D1873" s="134" t="s">
        <v>2261</v>
      </c>
      <c r="E1873" s="136" t="s">
        <v>15142</v>
      </c>
      <c r="F1873" s="136" t="s">
        <v>15142</v>
      </c>
    </row>
    <row r="1874" spans="1:6" ht="40.5" x14ac:dyDescent="0.25">
      <c r="A1874" s="134" t="s">
        <v>15143</v>
      </c>
      <c r="B1874" s="135" t="s">
        <v>15144</v>
      </c>
      <c r="D1874" s="134" t="s">
        <v>2261</v>
      </c>
      <c r="E1874" s="136" t="s">
        <v>15145</v>
      </c>
      <c r="F1874" s="136" t="s">
        <v>15145</v>
      </c>
    </row>
    <row r="1875" spans="1:6" ht="40.5" x14ac:dyDescent="0.25">
      <c r="A1875" s="134" t="s">
        <v>15146</v>
      </c>
      <c r="B1875" s="135" t="s">
        <v>15147</v>
      </c>
      <c r="D1875" s="134" t="s">
        <v>2261</v>
      </c>
      <c r="E1875" s="136" t="s">
        <v>15148</v>
      </c>
      <c r="F1875" s="136" t="s">
        <v>15148</v>
      </c>
    </row>
    <row r="1876" spans="1:6" ht="40.5" x14ac:dyDescent="0.25">
      <c r="A1876" s="134" t="s">
        <v>15149</v>
      </c>
      <c r="B1876" s="135" t="s">
        <v>15150</v>
      </c>
      <c r="D1876" s="134" t="s">
        <v>2261</v>
      </c>
      <c r="E1876" s="136" t="s">
        <v>15151</v>
      </c>
      <c r="F1876" s="136" t="s">
        <v>15151</v>
      </c>
    </row>
    <row r="1877" spans="1:6" ht="40.5" x14ac:dyDescent="0.25">
      <c r="A1877" s="134" t="s">
        <v>15152</v>
      </c>
      <c r="B1877" s="135" t="s">
        <v>15153</v>
      </c>
      <c r="D1877" s="134" t="s">
        <v>2261</v>
      </c>
      <c r="E1877" s="136" t="s">
        <v>14076</v>
      </c>
      <c r="F1877" s="136" t="s">
        <v>14076</v>
      </c>
    </row>
    <row r="1878" spans="1:6" ht="54" x14ac:dyDescent="0.25">
      <c r="A1878" s="134" t="s">
        <v>15154</v>
      </c>
      <c r="B1878" s="135" t="s">
        <v>15155</v>
      </c>
      <c r="D1878" s="134" t="s">
        <v>2262</v>
      </c>
      <c r="E1878" s="136" t="s">
        <v>13333</v>
      </c>
      <c r="F1878" s="136" t="s">
        <v>13333</v>
      </c>
    </row>
    <row r="1879" spans="1:6" ht="54" x14ac:dyDescent="0.25">
      <c r="A1879" s="134" t="s">
        <v>15156</v>
      </c>
      <c r="B1879" s="135" t="s">
        <v>15157</v>
      </c>
      <c r="D1879" s="134" t="s">
        <v>2262</v>
      </c>
      <c r="E1879" s="136" t="s">
        <v>15158</v>
      </c>
      <c r="F1879" s="136" t="s">
        <v>15158</v>
      </c>
    </row>
    <row r="1880" spans="1:6" ht="54" x14ac:dyDescent="0.25">
      <c r="A1880" s="134" t="s">
        <v>15159</v>
      </c>
      <c r="B1880" s="135" t="s">
        <v>15160</v>
      </c>
      <c r="D1880" s="134" t="s">
        <v>2262</v>
      </c>
      <c r="E1880" s="136" t="s">
        <v>15161</v>
      </c>
      <c r="F1880" s="136" t="s">
        <v>15161</v>
      </c>
    </row>
    <row r="1881" spans="1:6" ht="54" x14ac:dyDescent="0.25">
      <c r="A1881" s="134" t="s">
        <v>15162</v>
      </c>
      <c r="B1881" s="135" t="s">
        <v>15163</v>
      </c>
      <c r="D1881" s="134" t="s">
        <v>2262</v>
      </c>
      <c r="E1881" s="136" t="s">
        <v>15164</v>
      </c>
      <c r="F1881" s="136" t="s">
        <v>15164</v>
      </c>
    </row>
    <row r="1882" spans="1:6" ht="54" x14ac:dyDescent="0.25">
      <c r="A1882" s="134" t="s">
        <v>15165</v>
      </c>
      <c r="B1882" s="135" t="s">
        <v>15166</v>
      </c>
      <c r="D1882" s="134" t="s">
        <v>2262</v>
      </c>
      <c r="E1882" s="136" t="s">
        <v>15167</v>
      </c>
      <c r="F1882" s="136" t="s">
        <v>15167</v>
      </c>
    </row>
    <row r="1883" spans="1:6" ht="54" x14ac:dyDescent="0.25">
      <c r="A1883" s="134" t="s">
        <v>15168</v>
      </c>
      <c r="B1883" s="135" t="s">
        <v>15169</v>
      </c>
      <c r="D1883" s="134" t="s">
        <v>2262</v>
      </c>
      <c r="E1883" s="136" t="s">
        <v>15170</v>
      </c>
      <c r="F1883" s="136" t="s">
        <v>15170</v>
      </c>
    </row>
    <row r="1884" spans="1:6" ht="54" x14ac:dyDescent="0.25">
      <c r="A1884" s="134" t="s">
        <v>15171</v>
      </c>
      <c r="B1884" s="135" t="s">
        <v>15172</v>
      </c>
      <c r="D1884" s="134" t="s">
        <v>2262</v>
      </c>
      <c r="E1884" s="136" t="s">
        <v>15173</v>
      </c>
      <c r="F1884" s="136" t="s">
        <v>15173</v>
      </c>
    </row>
    <row r="1885" spans="1:6" ht="54" x14ac:dyDescent="0.25">
      <c r="A1885" s="134" t="s">
        <v>15174</v>
      </c>
      <c r="B1885" s="135" t="s">
        <v>15175</v>
      </c>
      <c r="D1885" s="134" t="s">
        <v>2262</v>
      </c>
      <c r="E1885" s="136" t="s">
        <v>15176</v>
      </c>
      <c r="F1885" s="136" t="s">
        <v>15176</v>
      </c>
    </row>
    <row r="1886" spans="1:6" ht="54" x14ac:dyDescent="0.25">
      <c r="A1886" s="134" t="s">
        <v>15177</v>
      </c>
      <c r="B1886" s="135" t="s">
        <v>15178</v>
      </c>
      <c r="D1886" s="134" t="s">
        <v>2262</v>
      </c>
      <c r="E1886" s="136" t="s">
        <v>15179</v>
      </c>
      <c r="F1886" s="136" t="s">
        <v>15179</v>
      </c>
    </row>
    <row r="1887" spans="1:6" ht="54" x14ac:dyDescent="0.25">
      <c r="A1887" s="134" t="s">
        <v>15180</v>
      </c>
      <c r="B1887" s="135" t="s">
        <v>15181</v>
      </c>
      <c r="D1887" s="134" t="s">
        <v>2262</v>
      </c>
      <c r="E1887" s="136" t="s">
        <v>15182</v>
      </c>
      <c r="F1887" s="136" t="s">
        <v>15182</v>
      </c>
    </row>
    <row r="1888" spans="1:6" ht="54" x14ac:dyDescent="0.25">
      <c r="A1888" s="134" t="s">
        <v>15183</v>
      </c>
      <c r="B1888" s="135" t="s">
        <v>15184</v>
      </c>
      <c r="D1888" s="134" t="s">
        <v>2262</v>
      </c>
      <c r="E1888" s="136" t="s">
        <v>15185</v>
      </c>
      <c r="F1888" s="136" t="s">
        <v>15185</v>
      </c>
    </row>
    <row r="1889" spans="1:6" ht="54" x14ac:dyDescent="0.25">
      <c r="A1889" s="134" t="s">
        <v>15186</v>
      </c>
      <c r="B1889" s="135" t="s">
        <v>15187</v>
      </c>
      <c r="D1889" s="134" t="s">
        <v>2262</v>
      </c>
      <c r="E1889" s="136" t="s">
        <v>15188</v>
      </c>
      <c r="F1889" s="136" t="s">
        <v>15188</v>
      </c>
    </row>
    <row r="1890" spans="1:6" ht="54" x14ac:dyDescent="0.25">
      <c r="A1890" s="134" t="s">
        <v>15189</v>
      </c>
      <c r="B1890" s="135" t="s">
        <v>15190</v>
      </c>
      <c r="D1890" s="134" t="s">
        <v>2262</v>
      </c>
      <c r="E1890" s="136" t="s">
        <v>15191</v>
      </c>
      <c r="F1890" s="136" t="s">
        <v>15191</v>
      </c>
    </row>
    <row r="1891" spans="1:6" ht="54" x14ac:dyDescent="0.25">
      <c r="A1891" s="134" t="s">
        <v>15192</v>
      </c>
      <c r="B1891" s="135" t="s">
        <v>15193</v>
      </c>
      <c r="D1891" s="134" t="s">
        <v>2262</v>
      </c>
      <c r="E1891" s="136" t="s">
        <v>15194</v>
      </c>
      <c r="F1891" s="136" t="s">
        <v>15194</v>
      </c>
    </row>
    <row r="1892" spans="1:6" ht="54" x14ac:dyDescent="0.25">
      <c r="A1892" s="134" t="s">
        <v>15195</v>
      </c>
      <c r="B1892" s="135" t="s">
        <v>15196</v>
      </c>
      <c r="D1892" s="134" t="s">
        <v>2262</v>
      </c>
      <c r="E1892" s="136" t="s">
        <v>15197</v>
      </c>
      <c r="F1892" s="136" t="s">
        <v>15197</v>
      </c>
    </row>
    <row r="1893" spans="1:6" ht="54" x14ac:dyDescent="0.25">
      <c r="A1893" s="134" t="s">
        <v>15198</v>
      </c>
      <c r="B1893" s="135" t="s">
        <v>15199</v>
      </c>
      <c r="D1893" s="134" t="s">
        <v>2261</v>
      </c>
      <c r="E1893" s="136" t="s">
        <v>14078</v>
      </c>
      <c r="F1893" s="136" t="s">
        <v>14078</v>
      </c>
    </row>
    <row r="1894" spans="1:6" ht="54" x14ac:dyDescent="0.25">
      <c r="A1894" s="134" t="s">
        <v>15200</v>
      </c>
      <c r="B1894" s="135" t="s">
        <v>15201</v>
      </c>
      <c r="D1894" s="134" t="s">
        <v>2261</v>
      </c>
      <c r="E1894" s="136" t="s">
        <v>13121</v>
      </c>
      <c r="F1894" s="136" t="s">
        <v>13121</v>
      </c>
    </row>
    <row r="1895" spans="1:6" ht="54" x14ac:dyDescent="0.25">
      <c r="A1895" s="134" t="s">
        <v>15202</v>
      </c>
      <c r="B1895" s="135" t="s">
        <v>15203</v>
      </c>
      <c r="D1895" s="134" t="s">
        <v>2261</v>
      </c>
      <c r="E1895" s="136" t="s">
        <v>5741</v>
      </c>
      <c r="F1895" s="136" t="s">
        <v>5741</v>
      </c>
    </row>
    <row r="1896" spans="1:6" ht="54" x14ac:dyDescent="0.25">
      <c r="A1896" s="134" t="s">
        <v>15204</v>
      </c>
      <c r="B1896" s="135" t="s">
        <v>15205</v>
      </c>
      <c r="D1896" s="134" t="s">
        <v>2261</v>
      </c>
      <c r="E1896" s="136" t="s">
        <v>15206</v>
      </c>
      <c r="F1896" s="136" t="s">
        <v>15206</v>
      </c>
    </row>
    <row r="1897" spans="1:6" ht="54" x14ac:dyDescent="0.25">
      <c r="A1897" s="134" t="s">
        <v>15207</v>
      </c>
      <c r="B1897" s="135" t="s">
        <v>15208</v>
      </c>
      <c r="D1897" s="134" t="s">
        <v>2261</v>
      </c>
      <c r="E1897" s="136" t="s">
        <v>13766</v>
      </c>
      <c r="F1897" s="136" t="s">
        <v>13766</v>
      </c>
    </row>
    <row r="1898" spans="1:6" ht="54" x14ac:dyDescent="0.25">
      <c r="A1898" s="134" t="s">
        <v>15209</v>
      </c>
      <c r="B1898" s="135" t="s">
        <v>15210</v>
      </c>
      <c r="D1898" s="134" t="s">
        <v>2261</v>
      </c>
      <c r="E1898" s="136" t="s">
        <v>13402</v>
      </c>
      <c r="F1898" s="136" t="s">
        <v>13402</v>
      </c>
    </row>
    <row r="1899" spans="1:6" ht="54" x14ac:dyDescent="0.25">
      <c r="A1899" s="134" t="s">
        <v>15211</v>
      </c>
      <c r="B1899" s="135" t="s">
        <v>15212</v>
      </c>
      <c r="D1899" s="134" t="s">
        <v>2261</v>
      </c>
      <c r="E1899" s="136" t="s">
        <v>5970</v>
      </c>
      <c r="F1899" s="136" t="s">
        <v>5970</v>
      </c>
    </row>
    <row r="1900" spans="1:6" ht="54" x14ac:dyDescent="0.25">
      <c r="A1900" s="134" t="s">
        <v>15213</v>
      </c>
      <c r="B1900" s="135" t="s">
        <v>15214</v>
      </c>
      <c r="D1900" s="134" t="s">
        <v>2261</v>
      </c>
      <c r="E1900" s="136" t="s">
        <v>15215</v>
      </c>
      <c r="F1900" s="136" t="s">
        <v>15215</v>
      </c>
    </row>
    <row r="1901" spans="1:6" ht="54" x14ac:dyDescent="0.25">
      <c r="A1901" s="134" t="s">
        <v>15216</v>
      </c>
      <c r="B1901" s="135" t="s">
        <v>15217</v>
      </c>
      <c r="D1901" s="134" t="s">
        <v>2261</v>
      </c>
      <c r="E1901" s="136" t="s">
        <v>13220</v>
      </c>
      <c r="F1901" s="136" t="s">
        <v>13220</v>
      </c>
    </row>
    <row r="1902" spans="1:6" ht="54" x14ac:dyDescent="0.25">
      <c r="A1902" s="134" t="s">
        <v>15218</v>
      </c>
      <c r="B1902" s="135" t="s">
        <v>15219</v>
      </c>
      <c r="D1902" s="134" t="s">
        <v>2261</v>
      </c>
      <c r="E1902" s="136" t="s">
        <v>5678</v>
      </c>
      <c r="F1902" s="136" t="s">
        <v>5678</v>
      </c>
    </row>
    <row r="1903" spans="1:6" ht="54" x14ac:dyDescent="0.25">
      <c r="A1903" s="134" t="s">
        <v>15220</v>
      </c>
      <c r="B1903" s="135" t="s">
        <v>15221</v>
      </c>
      <c r="D1903" s="134" t="s">
        <v>2261</v>
      </c>
      <c r="E1903" s="136" t="s">
        <v>14274</v>
      </c>
      <c r="F1903" s="136" t="s">
        <v>14274</v>
      </c>
    </row>
    <row r="1904" spans="1:6" ht="54" x14ac:dyDescent="0.25">
      <c r="A1904" s="134" t="s">
        <v>15222</v>
      </c>
      <c r="B1904" s="135" t="s">
        <v>15223</v>
      </c>
      <c r="D1904" s="134" t="s">
        <v>2261</v>
      </c>
      <c r="E1904" s="136" t="s">
        <v>14848</v>
      </c>
      <c r="F1904" s="136" t="s">
        <v>14848</v>
      </c>
    </row>
    <row r="1905" spans="1:6" ht="54" x14ac:dyDescent="0.25">
      <c r="A1905" s="134" t="s">
        <v>15224</v>
      </c>
      <c r="B1905" s="135" t="s">
        <v>15225</v>
      </c>
      <c r="D1905" s="134" t="s">
        <v>2261</v>
      </c>
      <c r="E1905" s="136" t="s">
        <v>15226</v>
      </c>
      <c r="F1905" s="136" t="s">
        <v>15226</v>
      </c>
    </row>
    <row r="1906" spans="1:6" ht="54" x14ac:dyDescent="0.25">
      <c r="A1906" s="134" t="s">
        <v>15227</v>
      </c>
      <c r="B1906" s="135" t="s">
        <v>15228</v>
      </c>
      <c r="D1906" s="134" t="s">
        <v>2261</v>
      </c>
      <c r="E1906" s="136" t="s">
        <v>15229</v>
      </c>
      <c r="F1906" s="136" t="s">
        <v>15229</v>
      </c>
    </row>
    <row r="1907" spans="1:6" ht="54" x14ac:dyDescent="0.25">
      <c r="A1907" s="134" t="s">
        <v>15230</v>
      </c>
      <c r="B1907" s="135" t="s">
        <v>15231</v>
      </c>
      <c r="D1907" s="134" t="s">
        <v>2261</v>
      </c>
      <c r="E1907" s="136" t="s">
        <v>5752</v>
      </c>
      <c r="F1907" s="136" t="s">
        <v>5752</v>
      </c>
    </row>
    <row r="1908" spans="1:6" ht="54" x14ac:dyDescent="0.25">
      <c r="A1908" s="134" t="s">
        <v>15232</v>
      </c>
      <c r="B1908" s="135" t="s">
        <v>15233</v>
      </c>
      <c r="D1908" s="134" t="s">
        <v>2261</v>
      </c>
      <c r="E1908" s="136" t="s">
        <v>5697</v>
      </c>
      <c r="F1908" s="136" t="s">
        <v>5697</v>
      </c>
    </row>
    <row r="1909" spans="1:6" ht="54" x14ac:dyDescent="0.25">
      <c r="A1909" s="134" t="s">
        <v>15234</v>
      </c>
      <c r="B1909" s="135" t="s">
        <v>15235</v>
      </c>
      <c r="D1909" s="134" t="s">
        <v>2261</v>
      </c>
      <c r="E1909" s="136" t="s">
        <v>13169</v>
      </c>
      <c r="F1909" s="136" t="s">
        <v>13169</v>
      </c>
    </row>
    <row r="1910" spans="1:6" ht="54" x14ac:dyDescent="0.25">
      <c r="A1910" s="134" t="s">
        <v>15236</v>
      </c>
      <c r="B1910" s="135" t="s">
        <v>15237</v>
      </c>
      <c r="D1910" s="134" t="s">
        <v>2261</v>
      </c>
      <c r="E1910" s="136" t="s">
        <v>5970</v>
      </c>
      <c r="F1910" s="136" t="s">
        <v>5970</v>
      </c>
    </row>
    <row r="1911" spans="1:6" ht="54" x14ac:dyDescent="0.25">
      <c r="A1911" s="134" t="s">
        <v>15238</v>
      </c>
      <c r="B1911" s="135" t="s">
        <v>15239</v>
      </c>
      <c r="D1911" s="134" t="s">
        <v>2261</v>
      </c>
      <c r="E1911" s="136" t="s">
        <v>14081</v>
      </c>
      <c r="F1911" s="136" t="s">
        <v>14081</v>
      </c>
    </row>
    <row r="1912" spans="1:6" ht="54" x14ac:dyDescent="0.25">
      <c r="A1912" s="134" t="s">
        <v>15240</v>
      </c>
      <c r="B1912" s="135" t="s">
        <v>15241</v>
      </c>
      <c r="D1912" s="134" t="s">
        <v>2261</v>
      </c>
      <c r="E1912" s="136" t="s">
        <v>15242</v>
      </c>
      <c r="F1912" s="136" t="s">
        <v>15242</v>
      </c>
    </row>
    <row r="1913" spans="1:6" ht="54" x14ac:dyDescent="0.25">
      <c r="A1913" s="134" t="s">
        <v>15243</v>
      </c>
      <c r="B1913" s="135" t="s">
        <v>15244</v>
      </c>
      <c r="D1913" s="134" t="s">
        <v>2261</v>
      </c>
      <c r="E1913" s="136" t="s">
        <v>13421</v>
      </c>
      <c r="F1913" s="136" t="s">
        <v>13421</v>
      </c>
    </row>
    <row r="1914" spans="1:6" ht="54" x14ac:dyDescent="0.25">
      <c r="A1914" s="134" t="s">
        <v>15245</v>
      </c>
      <c r="B1914" s="135" t="s">
        <v>15246</v>
      </c>
      <c r="D1914" s="134" t="s">
        <v>2261</v>
      </c>
      <c r="E1914" s="136" t="s">
        <v>15229</v>
      </c>
      <c r="F1914" s="136" t="s">
        <v>15229</v>
      </c>
    </row>
    <row r="1915" spans="1:6" ht="54" x14ac:dyDescent="0.25">
      <c r="A1915" s="134" t="s">
        <v>15247</v>
      </c>
      <c r="B1915" s="135" t="s">
        <v>15248</v>
      </c>
      <c r="D1915" s="134" t="s">
        <v>2261</v>
      </c>
      <c r="E1915" s="136" t="s">
        <v>15249</v>
      </c>
      <c r="F1915" s="136" t="s">
        <v>15249</v>
      </c>
    </row>
    <row r="1916" spans="1:6" ht="54" x14ac:dyDescent="0.25">
      <c r="A1916" s="134" t="s">
        <v>15250</v>
      </c>
      <c r="B1916" s="135" t="s">
        <v>15251</v>
      </c>
      <c r="D1916" s="134" t="s">
        <v>2261</v>
      </c>
      <c r="E1916" s="136" t="s">
        <v>15252</v>
      </c>
      <c r="F1916" s="136" t="s">
        <v>15252</v>
      </c>
    </row>
    <row r="1917" spans="1:6" ht="54" x14ac:dyDescent="0.25">
      <c r="A1917" s="134" t="s">
        <v>15253</v>
      </c>
      <c r="B1917" s="135" t="s">
        <v>15254</v>
      </c>
      <c r="D1917" s="134" t="s">
        <v>2261</v>
      </c>
      <c r="E1917" s="136" t="s">
        <v>15255</v>
      </c>
      <c r="F1917" s="136" t="s">
        <v>15255</v>
      </c>
    </row>
    <row r="1918" spans="1:6" ht="54" x14ac:dyDescent="0.25">
      <c r="A1918" s="134" t="s">
        <v>15256</v>
      </c>
      <c r="B1918" s="135" t="s">
        <v>15257</v>
      </c>
      <c r="D1918" s="134" t="s">
        <v>2261</v>
      </c>
      <c r="E1918" s="136" t="s">
        <v>15258</v>
      </c>
      <c r="F1918" s="136" t="s">
        <v>15258</v>
      </c>
    </row>
    <row r="1919" spans="1:6" ht="54" x14ac:dyDescent="0.25">
      <c r="A1919" s="134" t="s">
        <v>15259</v>
      </c>
      <c r="B1919" s="135" t="s">
        <v>15260</v>
      </c>
      <c r="D1919" s="134" t="s">
        <v>2261</v>
      </c>
      <c r="E1919" s="136" t="s">
        <v>15261</v>
      </c>
      <c r="F1919" s="136" t="s">
        <v>15261</v>
      </c>
    </row>
    <row r="1920" spans="1:6" ht="54" x14ac:dyDescent="0.25">
      <c r="A1920" s="134" t="s">
        <v>15262</v>
      </c>
      <c r="B1920" s="135" t="s">
        <v>15263</v>
      </c>
      <c r="D1920" s="134" t="s">
        <v>2261</v>
      </c>
      <c r="E1920" s="136" t="s">
        <v>15264</v>
      </c>
      <c r="F1920" s="136" t="s">
        <v>15264</v>
      </c>
    </row>
    <row r="1921" spans="1:6" ht="40.5" x14ac:dyDescent="0.25">
      <c r="A1921" s="134" t="s">
        <v>15265</v>
      </c>
      <c r="B1921" s="135" t="s">
        <v>15266</v>
      </c>
      <c r="D1921" s="134" t="s">
        <v>2261</v>
      </c>
      <c r="E1921" s="136" t="s">
        <v>13619</v>
      </c>
      <c r="F1921" s="136" t="s">
        <v>13619</v>
      </c>
    </row>
    <row r="1922" spans="1:6" ht="40.5" x14ac:dyDescent="0.25">
      <c r="A1922" s="134" t="s">
        <v>15267</v>
      </c>
      <c r="B1922" s="135" t="s">
        <v>15268</v>
      </c>
      <c r="D1922" s="134" t="s">
        <v>2261</v>
      </c>
      <c r="E1922" s="136" t="s">
        <v>13733</v>
      </c>
      <c r="F1922" s="136" t="s">
        <v>13733</v>
      </c>
    </row>
    <row r="1923" spans="1:6" ht="40.5" x14ac:dyDescent="0.25">
      <c r="A1923" s="134" t="s">
        <v>15269</v>
      </c>
      <c r="B1923" s="135" t="s">
        <v>15270</v>
      </c>
      <c r="D1923" s="134" t="s">
        <v>2261</v>
      </c>
      <c r="E1923" s="136" t="s">
        <v>13207</v>
      </c>
      <c r="F1923" s="136" t="s">
        <v>13207</v>
      </c>
    </row>
    <row r="1924" spans="1:6" ht="40.5" x14ac:dyDescent="0.25">
      <c r="A1924" s="134" t="s">
        <v>15271</v>
      </c>
      <c r="B1924" s="135" t="s">
        <v>15272</v>
      </c>
      <c r="D1924" s="134" t="s">
        <v>2261</v>
      </c>
      <c r="E1924" s="136" t="s">
        <v>15273</v>
      </c>
      <c r="F1924" s="136" t="s">
        <v>15273</v>
      </c>
    </row>
    <row r="1925" spans="1:6" ht="40.5" x14ac:dyDescent="0.25">
      <c r="A1925" s="134" t="s">
        <v>15274</v>
      </c>
      <c r="B1925" s="135" t="s">
        <v>15275</v>
      </c>
      <c r="D1925" s="134" t="s">
        <v>2261</v>
      </c>
      <c r="E1925" s="136" t="s">
        <v>15276</v>
      </c>
      <c r="F1925" s="136" t="s">
        <v>15276</v>
      </c>
    </row>
    <row r="1926" spans="1:6" ht="54" x14ac:dyDescent="0.25">
      <c r="A1926" s="134" t="s">
        <v>15277</v>
      </c>
      <c r="B1926" s="135" t="s">
        <v>15278</v>
      </c>
      <c r="D1926" s="134" t="s">
        <v>2261</v>
      </c>
      <c r="E1926" s="136" t="s">
        <v>14215</v>
      </c>
      <c r="F1926" s="136" t="s">
        <v>14215</v>
      </c>
    </row>
    <row r="1927" spans="1:6" ht="54" x14ac:dyDescent="0.25">
      <c r="A1927" s="134" t="s">
        <v>15279</v>
      </c>
      <c r="B1927" s="135" t="s">
        <v>15280</v>
      </c>
      <c r="D1927" s="134" t="s">
        <v>2261</v>
      </c>
      <c r="E1927" s="136" t="s">
        <v>13505</v>
      </c>
      <c r="F1927" s="136" t="s">
        <v>13505</v>
      </c>
    </row>
    <row r="1928" spans="1:6" ht="54" x14ac:dyDescent="0.25">
      <c r="A1928" s="134" t="s">
        <v>15281</v>
      </c>
      <c r="B1928" s="135" t="s">
        <v>15282</v>
      </c>
      <c r="D1928" s="134" t="s">
        <v>2261</v>
      </c>
      <c r="E1928" s="136" t="s">
        <v>15283</v>
      </c>
      <c r="F1928" s="136" t="s">
        <v>15283</v>
      </c>
    </row>
    <row r="1929" spans="1:6" ht="54" x14ac:dyDescent="0.25">
      <c r="A1929" s="134" t="s">
        <v>15284</v>
      </c>
      <c r="B1929" s="135" t="s">
        <v>15285</v>
      </c>
      <c r="D1929" s="134" t="s">
        <v>2261</v>
      </c>
      <c r="E1929" s="136" t="s">
        <v>15286</v>
      </c>
      <c r="F1929" s="136" t="s">
        <v>15286</v>
      </c>
    </row>
    <row r="1930" spans="1:6" ht="54" x14ac:dyDescent="0.25">
      <c r="A1930" s="134" t="s">
        <v>15287</v>
      </c>
      <c r="B1930" s="135" t="s">
        <v>15288</v>
      </c>
      <c r="D1930" s="134" t="s">
        <v>2261</v>
      </c>
      <c r="E1930" s="136" t="s">
        <v>14126</v>
      </c>
      <c r="F1930" s="136" t="s">
        <v>14126</v>
      </c>
    </row>
    <row r="1931" spans="1:6" ht="54" x14ac:dyDescent="0.25">
      <c r="A1931" s="134" t="s">
        <v>15289</v>
      </c>
      <c r="B1931" s="135" t="s">
        <v>15290</v>
      </c>
      <c r="D1931" s="134" t="s">
        <v>2261</v>
      </c>
      <c r="E1931" s="136" t="s">
        <v>15291</v>
      </c>
      <c r="F1931" s="136" t="s">
        <v>15291</v>
      </c>
    </row>
    <row r="1932" spans="1:6" ht="54" x14ac:dyDescent="0.25">
      <c r="A1932" s="134" t="s">
        <v>15292</v>
      </c>
      <c r="B1932" s="135" t="s">
        <v>15293</v>
      </c>
      <c r="D1932" s="134" t="s">
        <v>2261</v>
      </c>
      <c r="E1932" s="136" t="s">
        <v>15294</v>
      </c>
      <c r="F1932" s="136" t="s">
        <v>15294</v>
      </c>
    </row>
    <row r="1933" spans="1:6" ht="54" x14ac:dyDescent="0.25">
      <c r="A1933" s="134" t="s">
        <v>15295</v>
      </c>
      <c r="B1933" s="135" t="s">
        <v>15296</v>
      </c>
      <c r="D1933" s="134" t="s">
        <v>2261</v>
      </c>
      <c r="E1933" s="136" t="s">
        <v>15297</v>
      </c>
      <c r="F1933" s="136" t="s">
        <v>15297</v>
      </c>
    </row>
    <row r="1934" spans="1:6" ht="54" x14ac:dyDescent="0.25">
      <c r="A1934" s="134" t="s">
        <v>15298</v>
      </c>
      <c r="B1934" s="135" t="s">
        <v>15299</v>
      </c>
      <c r="D1934" s="134" t="s">
        <v>2261</v>
      </c>
      <c r="E1934" s="136" t="s">
        <v>15297</v>
      </c>
      <c r="F1934" s="136" t="s">
        <v>15297</v>
      </c>
    </row>
    <row r="1935" spans="1:6" ht="54" x14ac:dyDescent="0.25">
      <c r="A1935" s="134" t="s">
        <v>15300</v>
      </c>
      <c r="B1935" s="135" t="s">
        <v>15301</v>
      </c>
      <c r="D1935" s="134" t="s">
        <v>2261</v>
      </c>
      <c r="E1935" s="136" t="s">
        <v>15302</v>
      </c>
      <c r="F1935" s="136" t="s">
        <v>15302</v>
      </c>
    </row>
    <row r="1936" spans="1:6" ht="54" x14ac:dyDescent="0.25">
      <c r="A1936" s="134" t="s">
        <v>15303</v>
      </c>
      <c r="B1936" s="135" t="s">
        <v>15304</v>
      </c>
      <c r="D1936" s="134" t="s">
        <v>2261</v>
      </c>
      <c r="E1936" s="136" t="s">
        <v>15305</v>
      </c>
      <c r="F1936" s="136" t="s">
        <v>15305</v>
      </c>
    </row>
    <row r="1937" spans="1:6" ht="54" x14ac:dyDescent="0.25">
      <c r="A1937" s="134" t="s">
        <v>15306</v>
      </c>
      <c r="B1937" s="135" t="s">
        <v>15307</v>
      </c>
      <c r="D1937" s="134" t="s">
        <v>2261</v>
      </c>
      <c r="E1937" s="136" t="s">
        <v>15308</v>
      </c>
      <c r="F1937" s="136" t="s">
        <v>15308</v>
      </c>
    </row>
    <row r="1938" spans="1:6" ht="54" x14ac:dyDescent="0.25">
      <c r="A1938" s="134" t="s">
        <v>15309</v>
      </c>
      <c r="B1938" s="135" t="s">
        <v>15310</v>
      </c>
      <c r="D1938" s="134" t="s">
        <v>2261</v>
      </c>
      <c r="E1938" s="136" t="s">
        <v>14011</v>
      </c>
      <c r="F1938" s="136" t="s">
        <v>14011</v>
      </c>
    </row>
    <row r="1939" spans="1:6" ht="40.5" x14ac:dyDescent="0.25">
      <c r="A1939" s="134" t="s">
        <v>6451</v>
      </c>
      <c r="B1939" s="135" t="s">
        <v>6452</v>
      </c>
      <c r="D1939" s="134" t="s">
        <v>2259</v>
      </c>
      <c r="E1939" s="136" t="s">
        <v>15311</v>
      </c>
      <c r="F1939" s="136" t="s">
        <v>15311</v>
      </c>
    </row>
    <row r="1940" spans="1:6" ht="40.5" x14ac:dyDescent="0.25">
      <c r="A1940" s="134" t="s">
        <v>6453</v>
      </c>
      <c r="B1940" s="135" t="s">
        <v>6454</v>
      </c>
      <c r="D1940" s="134" t="s">
        <v>2259</v>
      </c>
      <c r="E1940" s="136" t="s">
        <v>15312</v>
      </c>
      <c r="F1940" s="136" t="s">
        <v>15312</v>
      </c>
    </row>
    <row r="1941" spans="1:6" ht="40.5" x14ac:dyDescent="0.25">
      <c r="A1941" s="134" t="s">
        <v>6455</v>
      </c>
      <c r="B1941" s="135" t="s">
        <v>6456</v>
      </c>
      <c r="D1941" s="134" t="s">
        <v>2259</v>
      </c>
      <c r="E1941" s="136" t="s">
        <v>15313</v>
      </c>
      <c r="F1941" s="136" t="s">
        <v>15313</v>
      </c>
    </row>
    <row r="1942" spans="1:6" ht="27" x14ac:dyDescent="0.25">
      <c r="A1942" s="134" t="s">
        <v>6457</v>
      </c>
      <c r="B1942" s="135" t="s">
        <v>6458</v>
      </c>
      <c r="D1942" s="134" t="s">
        <v>2259</v>
      </c>
      <c r="E1942" s="136" t="s">
        <v>15314</v>
      </c>
      <c r="F1942" s="136" t="s">
        <v>15314</v>
      </c>
    </row>
    <row r="1943" spans="1:6" ht="40.5" x14ac:dyDescent="0.25">
      <c r="A1943" s="134" t="s">
        <v>6459</v>
      </c>
      <c r="B1943" s="135" t="s">
        <v>6460</v>
      </c>
      <c r="D1943" s="134" t="s">
        <v>2259</v>
      </c>
      <c r="E1943" s="136" t="s">
        <v>15315</v>
      </c>
      <c r="F1943" s="136" t="s">
        <v>15315</v>
      </c>
    </row>
    <row r="1944" spans="1:6" ht="40.5" x14ac:dyDescent="0.25">
      <c r="A1944" s="134" t="s">
        <v>6461</v>
      </c>
      <c r="B1944" s="135" t="s">
        <v>6462</v>
      </c>
      <c r="D1944" s="134" t="s">
        <v>2259</v>
      </c>
      <c r="E1944" s="136" t="s">
        <v>15316</v>
      </c>
      <c r="F1944" s="136" t="s">
        <v>15316</v>
      </c>
    </row>
    <row r="1945" spans="1:6" ht="40.5" x14ac:dyDescent="0.25">
      <c r="A1945" s="134" t="s">
        <v>6463</v>
      </c>
      <c r="B1945" s="135" t="s">
        <v>6464</v>
      </c>
      <c r="D1945" s="134" t="s">
        <v>2259</v>
      </c>
      <c r="E1945" s="136" t="s">
        <v>15317</v>
      </c>
      <c r="F1945" s="136" t="s">
        <v>15317</v>
      </c>
    </row>
    <row r="1946" spans="1:6" ht="40.5" x14ac:dyDescent="0.25">
      <c r="A1946" s="134" t="s">
        <v>6465</v>
      </c>
      <c r="B1946" s="135" t="s">
        <v>6466</v>
      </c>
      <c r="D1946" s="134" t="s">
        <v>2259</v>
      </c>
      <c r="E1946" s="136" t="s">
        <v>15318</v>
      </c>
      <c r="F1946" s="136" t="s">
        <v>15318</v>
      </c>
    </row>
    <row r="1947" spans="1:6" ht="40.5" x14ac:dyDescent="0.25">
      <c r="A1947" s="134" t="s">
        <v>6467</v>
      </c>
      <c r="B1947" s="135" t="s">
        <v>6468</v>
      </c>
      <c r="D1947" s="134" t="s">
        <v>2261</v>
      </c>
      <c r="E1947" s="136" t="s">
        <v>15319</v>
      </c>
      <c r="F1947" s="136" t="s">
        <v>15319</v>
      </c>
    </row>
    <row r="1948" spans="1:6" ht="40.5" x14ac:dyDescent="0.25">
      <c r="A1948" s="134" t="s">
        <v>6469</v>
      </c>
      <c r="B1948" s="135" t="s">
        <v>6470</v>
      </c>
      <c r="D1948" s="134" t="s">
        <v>2261</v>
      </c>
      <c r="E1948" s="136" t="s">
        <v>15320</v>
      </c>
      <c r="F1948" s="136" t="s">
        <v>15320</v>
      </c>
    </row>
    <row r="1949" spans="1:6" ht="40.5" x14ac:dyDescent="0.25">
      <c r="A1949" s="134" t="s">
        <v>6471</v>
      </c>
      <c r="B1949" s="135" t="s">
        <v>6472</v>
      </c>
      <c r="D1949" s="134" t="s">
        <v>2259</v>
      </c>
      <c r="E1949" s="136" t="s">
        <v>15321</v>
      </c>
      <c r="F1949" s="136" t="s">
        <v>15321</v>
      </c>
    </row>
    <row r="1950" spans="1:6" ht="40.5" x14ac:dyDescent="0.25">
      <c r="A1950" s="134" t="s">
        <v>6473</v>
      </c>
      <c r="B1950" s="135" t="s">
        <v>6474</v>
      </c>
      <c r="D1950" s="134" t="s">
        <v>2259</v>
      </c>
      <c r="E1950" s="136" t="s">
        <v>15322</v>
      </c>
      <c r="F1950" s="136" t="s">
        <v>15322</v>
      </c>
    </row>
    <row r="1951" spans="1:6" ht="40.5" x14ac:dyDescent="0.25">
      <c r="A1951" s="134" t="s">
        <v>6475</v>
      </c>
      <c r="B1951" s="135" t="s">
        <v>6476</v>
      </c>
      <c r="D1951" s="134" t="s">
        <v>2259</v>
      </c>
      <c r="E1951" s="136" t="s">
        <v>15323</v>
      </c>
      <c r="F1951" s="136" t="s">
        <v>15323</v>
      </c>
    </row>
    <row r="1952" spans="1:6" ht="40.5" x14ac:dyDescent="0.25">
      <c r="A1952" s="134" t="s">
        <v>6477</v>
      </c>
      <c r="B1952" s="135" t="s">
        <v>6478</v>
      </c>
      <c r="D1952" s="134" t="s">
        <v>2259</v>
      </c>
      <c r="E1952" s="136" t="s">
        <v>15324</v>
      </c>
      <c r="F1952" s="136" t="s">
        <v>15324</v>
      </c>
    </row>
    <row r="1953" spans="1:6" ht="40.5" x14ac:dyDescent="0.25">
      <c r="A1953" s="134" t="s">
        <v>2449</v>
      </c>
      <c r="B1953" s="135" t="s">
        <v>2450</v>
      </c>
      <c r="D1953" s="134" t="s">
        <v>2259</v>
      </c>
      <c r="E1953" s="136" t="s">
        <v>15325</v>
      </c>
      <c r="F1953" s="136" t="s">
        <v>15325</v>
      </c>
    </row>
    <row r="1954" spans="1:6" ht="40.5" x14ac:dyDescent="0.25">
      <c r="A1954" s="134" t="s">
        <v>2451</v>
      </c>
      <c r="B1954" s="135" t="s">
        <v>2452</v>
      </c>
      <c r="D1954" s="134" t="s">
        <v>2259</v>
      </c>
      <c r="E1954" s="136" t="s">
        <v>15326</v>
      </c>
      <c r="F1954" s="136" t="s">
        <v>15326</v>
      </c>
    </row>
    <row r="1955" spans="1:6" ht="40.5" x14ac:dyDescent="0.25">
      <c r="A1955" s="134" t="s">
        <v>2453</v>
      </c>
      <c r="B1955" s="135" t="s">
        <v>2454</v>
      </c>
      <c r="D1955" s="134" t="s">
        <v>2259</v>
      </c>
      <c r="E1955" s="136" t="s">
        <v>15327</v>
      </c>
      <c r="F1955" s="136" t="s">
        <v>15327</v>
      </c>
    </row>
    <row r="1956" spans="1:6" ht="40.5" x14ac:dyDescent="0.25">
      <c r="A1956" s="134" t="s">
        <v>2455</v>
      </c>
      <c r="B1956" s="135" t="s">
        <v>2456</v>
      </c>
      <c r="D1956" s="134" t="s">
        <v>2259</v>
      </c>
      <c r="E1956" s="136" t="s">
        <v>15328</v>
      </c>
      <c r="F1956" s="136" t="s">
        <v>15328</v>
      </c>
    </row>
    <row r="1957" spans="1:6" ht="40.5" x14ac:dyDescent="0.25">
      <c r="A1957" s="134" t="s">
        <v>2457</v>
      </c>
      <c r="B1957" s="135" t="s">
        <v>2458</v>
      </c>
      <c r="D1957" s="134" t="s">
        <v>2259</v>
      </c>
      <c r="E1957" s="136" t="s">
        <v>15329</v>
      </c>
      <c r="F1957" s="136" t="s">
        <v>15329</v>
      </c>
    </row>
    <row r="1958" spans="1:6" ht="40.5" x14ac:dyDescent="0.25">
      <c r="A1958" s="134" t="s">
        <v>2459</v>
      </c>
      <c r="B1958" s="135" t="s">
        <v>2460</v>
      </c>
      <c r="D1958" s="134" t="s">
        <v>2259</v>
      </c>
      <c r="E1958" s="136" t="s">
        <v>15330</v>
      </c>
      <c r="F1958" s="136" t="s">
        <v>15330</v>
      </c>
    </row>
    <row r="1959" spans="1:6" ht="40.5" x14ac:dyDescent="0.25">
      <c r="A1959" s="134" t="s">
        <v>2461</v>
      </c>
      <c r="B1959" s="135" t="s">
        <v>2462</v>
      </c>
      <c r="D1959" s="134" t="s">
        <v>2259</v>
      </c>
      <c r="E1959" s="136" t="s">
        <v>15331</v>
      </c>
      <c r="F1959" s="136" t="s">
        <v>15331</v>
      </c>
    </row>
    <row r="1960" spans="1:6" ht="40.5" x14ac:dyDescent="0.25">
      <c r="A1960" s="134" t="s">
        <v>2463</v>
      </c>
      <c r="B1960" s="135" t="s">
        <v>2464</v>
      </c>
      <c r="D1960" s="134" t="s">
        <v>2259</v>
      </c>
      <c r="E1960" s="136" t="s">
        <v>14149</v>
      </c>
      <c r="F1960" s="136" t="s">
        <v>14149</v>
      </c>
    </row>
    <row r="1961" spans="1:6" ht="40.5" x14ac:dyDescent="0.25">
      <c r="A1961" s="134" t="s">
        <v>6479</v>
      </c>
      <c r="B1961" s="135" t="s">
        <v>6480</v>
      </c>
      <c r="D1961" s="134" t="s">
        <v>2259</v>
      </c>
      <c r="E1961" s="136" t="s">
        <v>15332</v>
      </c>
      <c r="F1961" s="136" t="s">
        <v>15332</v>
      </c>
    </row>
    <row r="1962" spans="1:6" ht="40.5" x14ac:dyDescent="0.25">
      <c r="A1962" s="134" t="s">
        <v>6481</v>
      </c>
      <c r="B1962" s="135" t="s">
        <v>6482</v>
      </c>
      <c r="D1962" s="134" t="s">
        <v>2259</v>
      </c>
      <c r="E1962" s="136" t="s">
        <v>15333</v>
      </c>
      <c r="F1962" s="136" t="s">
        <v>15333</v>
      </c>
    </row>
    <row r="1963" spans="1:6" ht="40.5" x14ac:dyDescent="0.25">
      <c r="A1963" s="134" t="s">
        <v>6483</v>
      </c>
      <c r="B1963" s="135" t="s">
        <v>6484</v>
      </c>
      <c r="D1963" s="134" t="s">
        <v>2259</v>
      </c>
      <c r="E1963" s="136" t="s">
        <v>15334</v>
      </c>
      <c r="F1963" s="136" t="s">
        <v>15334</v>
      </c>
    </row>
    <row r="1964" spans="1:6" ht="40.5" x14ac:dyDescent="0.25">
      <c r="A1964" s="134" t="s">
        <v>6485</v>
      </c>
      <c r="B1964" s="135" t="s">
        <v>6486</v>
      </c>
      <c r="D1964" s="134" t="s">
        <v>2259</v>
      </c>
      <c r="E1964" s="136" t="s">
        <v>15335</v>
      </c>
      <c r="F1964" s="136" t="s">
        <v>15335</v>
      </c>
    </row>
    <row r="1965" spans="1:6" ht="54" x14ac:dyDescent="0.25">
      <c r="A1965" s="134" t="s">
        <v>6487</v>
      </c>
      <c r="B1965" s="135" t="s">
        <v>6488</v>
      </c>
      <c r="D1965" s="134" t="s">
        <v>2259</v>
      </c>
      <c r="E1965" s="136" t="s">
        <v>15336</v>
      </c>
      <c r="F1965" s="136" t="s">
        <v>15336</v>
      </c>
    </row>
    <row r="1966" spans="1:6" ht="40.5" x14ac:dyDescent="0.25">
      <c r="A1966" s="134" t="s">
        <v>6489</v>
      </c>
      <c r="B1966" s="135" t="s">
        <v>6490</v>
      </c>
      <c r="D1966" s="134" t="s">
        <v>2259</v>
      </c>
      <c r="E1966" s="136" t="s">
        <v>14039</v>
      </c>
      <c r="F1966" s="136" t="s">
        <v>14039</v>
      </c>
    </row>
    <row r="1967" spans="1:6" ht="40.5" x14ac:dyDescent="0.25">
      <c r="A1967" s="134" t="s">
        <v>6491</v>
      </c>
      <c r="B1967" s="135" t="s">
        <v>6492</v>
      </c>
      <c r="D1967" s="134" t="s">
        <v>2259</v>
      </c>
      <c r="E1967" s="136" t="s">
        <v>15337</v>
      </c>
      <c r="F1967" s="136" t="s">
        <v>15337</v>
      </c>
    </row>
    <row r="1968" spans="1:6" ht="40.5" x14ac:dyDescent="0.25">
      <c r="A1968" s="134" t="s">
        <v>6493</v>
      </c>
      <c r="B1968" s="135" t="s">
        <v>6494</v>
      </c>
      <c r="D1968" s="134" t="s">
        <v>2259</v>
      </c>
      <c r="E1968" s="136" t="s">
        <v>15338</v>
      </c>
      <c r="F1968" s="136" t="s">
        <v>15338</v>
      </c>
    </row>
    <row r="1969" spans="1:6" x14ac:dyDescent="0.25">
      <c r="A1969" s="134" t="s">
        <v>6495</v>
      </c>
      <c r="B1969" s="135" t="s">
        <v>6496</v>
      </c>
      <c r="D1969" s="134" t="s">
        <v>2259</v>
      </c>
      <c r="E1969" s="136" t="s">
        <v>15339</v>
      </c>
      <c r="F1969" s="136" t="s">
        <v>15339</v>
      </c>
    </row>
    <row r="1970" spans="1:6" x14ac:dyDescent="0.25">
      <c r="A1970" s="134" t="s">
        <v>6497</v>
      </c>
      <c r="B1970" s="135" t="s">
        <v>6498</v>
      </c>
      <c r="D1970" s="134" t="s">
        <v>2259</v>
      </c>
      <c r="E1970" s="136" t="s">
        <v>15340</v>
      </c>
      <c r="F1970" s="136" t="s">
        <v>15340</v>
      </c>
    </row>
    <row r="1971" spans="1:6" ht="27" x14ac:dyDescent="0.25">
      <c r="A1971" s="134" t="s">
        <v>6499</v>
      </c>
      <c r="B1971" s="135" t="s">
        <v>6500</v>
      </c>
      <c r="D1971" s="134" t="s">
        <v>2259</v>
      </c>
      <c r="E1971" s="136" t="s">
        <v>15341</v>
      </c>
      <c r="F1971" s="136" t="s">
        <v>15341</v>
      </c>
    </row>
    <row r="1972" spans="1:6" ht="27" x14ac:dyDescent="0.25">
      <c r="A1972" s="134" t="s">
        <v>2512</v>
      </c>
      <c r="B1972" s="135" t="s">
        <v>15342</v>
      </c>
      <c r="D1972" s="134" t="s">
        <v>2261</v>
      </c>
      <c r="E1972" s="136" t="s">
        <v>15343</v>
      </c>
      <c r="F1972" s="136" t="s">
        <v>15343</v>
      </c>
    </row>
    <row r="1973" spans="1:6" ht="27" x14ac:dyDescent="0.25">
      <c r="A1973" s="134" t="s">
        <v>2513</v>
      </c>
      <c r="B1973" s="135" t="s">
        <v>15344</v>
      </c>
      <c r="D1973" s="134" t="s">
        <v>2261</v>
      </c>
      <c r="E1973" s="136" t="s">
        <v>15345</v>
      </c>
      <c r="F1973" s="136" t="s">
        <v>15345</v>
      </c>
    </row>
    <row r="1974" spans="1:6" ht="40.5" x14ac:dyDescent="0.25">
      <c r="A1974" s="134" t="s">
        <v>2311</v>
      </c>
      <c r="B1974" s="135" t="s">
        <v>2312</v>
      </c>
      <c r="D1974" s="134" t="s">
        <v>2303</v>
      </c>
      <c r="E1974" s="136" t="s">
        <v>15346</v>
      </c>
      <c r="F1974" s="136" t="s">
        <v>15346</v>
      </c>
    </row>
    <row r="1975" spans="1:6" ht="67.5" x14ac:dyDescent="0.25">
      <c r="A1975" s="134" t="s">
        <v>2301</v>
      </c>
      <c r="B1975" s="135" t="s">
        <v>2302</v>
      </c>
      <c r="D1975" s="134" t="s">
        <v>2303</v>
      </c>
      <c r="E1975" s="136" t="s">
        <v>15347</v>
      </c>
      <c r="F1975" s="136" t="s">
        <v>15347</v>
      </c>
    </row>
    <row r="1976" spans="1:6" ht="67.5" x14ac:dyDescent="0.25">
      <c r="A1976" s="134" t="s">
        <v>5080</v>
      </c>
      <c r="B1976" s="135" t="s">
        <v>5081</v>
      </c>
      <c r="D1976" s="134" t="s">
        <v>2303</v>
      </c>
      <c r="E1976" s="136" t="s">
        <v>14226</v>
      </c>
      <c r="F1976" s="136" t="s">
        <v>14226</v>
      </c>
    </row>
    <row r="1977" spans="1:6" ht="54" x14ac:dyDescent="0.25">
      <c r="A1977" s="134" t="s">
        <v>4837</v>
      </c>
      <c r="B1977" s="135" t="s">
        <v>4838</v>
      </c>
      <c r="D1977" s="134" t="s">
        <v>2303</v>
      </c>
      <c r="E1977" s="136" t="s">
        <v>15348</v>
      </c>
      <c r="F1977" s="136" t="s">
        <v>15348</v>
      </c>
    </row>
    <row r="1978" spans="1:6" ht="40.5" x14ac:dyDescent="0.25">
      <c r="A1978" s="134" t="s">
        <v>6501</v>
      </c>
      <c r="B1978" s="135" t="s">
        <v>6502</v>
      </c>
      <c r="D1978" s="134" t="s">
        <v>2303</v>
      </c>
      <c r="E1978" s="136" t="s">
        <v>5673</v>
      </c>
      <c r="F1978" s="136" t="s">
        <v>5673</v>
      </c>
    </row>
    <row r="1979" spans="1:6" ht="27" x14ac:dyDescent="0.25">
      <c r="A1979" s="134" t="s">
        <v>3967</v>
      </c>
      <c r="B1979" s="135" t="s">
        <v>3968</v>
      </c>
      <c r="D1979" s="134" t="s">
        <v>2303</v>
      </c>
      <c r="E1979" s="136" t="s">
        <v>15349</v>
      </c>
      <c r="F1979" s="136" t="s">
        <v>15349</v>
      </c>
    </row>
    <row r="1980" spans="1:6" ht="54" x14ac:dyDescent="0.25">
      <c r="A1980" s="134" t="s">
        <v>3758</v>
      </c>
      <c r="B1980" s="135" t="s">
        <v>3759</v>
      </c>
      <c r="D1980" s="134" t="s">
        <v>2303</v>
      </c>
      <c r="E1980" s="136" t="s">
        <v>15350</v>
      </c>
      <c r="F1980" s="136" t="s">
        <v>15350</v>
      </c>
    </row>
    <row r="1981" spans="1:6" ht="27" x14ac:dyDescent="0.25">
      <c r="A1981" s="134" t="s">
        <v>4900</v>
      </c>
      <c r="B1981" s="135" t="s">
        <v>4901</v>
      </c>
      <c r="D1981" s="134" t="s">
        <v>2303</v>
      </c>
      <c r="E1981" s="136" t="s">
        <v>15351</v>
      </c>
      <c r="F1981" s="136" t="s">
        <v>15351</v>
      </c>
    </row>
    <row r="1982" spans="1:6" ht="67.5" x14ac:dyDescent="0.25">
      <c r="A1982" s="134" t="s">
        <v>4798</v>
      </c>
      <c r="B1982" s="135" t="s">
        <v>4799</v>
      </c>
      <c r="D1982" s="134" t="s">
        <v>2303</v>
      </c>
      <c r="E1982" s="136" t="s">
        <v>15352</v>
      </c>
      <c r="F1982" s="136" t="s">
        <v>15352</v>
      </c>
    </row>
    <row r="1983" spans="1:6" ht="40.5" x14ac:dyDescent="0.25">
      <c r="A1983" s="134" t="s">
        <v>4868</v>
      </c>
      <c r="B1983" s="135" t="s">
        <v>4869</v>
      </c>
      <c r="D1983" s="134" t="s">
        <v>2303</v>
      </c>
      <c r="E1983" s="136" t="s">
        <v>15353</v>
      </c>
      <c r="F1983" s="136" t="s">
        <v>15353</v>
      </c>
    </row>
    <row r="1984" spans="1:6" ht="40.5" x14ac:dyDescent="0.25">
      <c r="A1984" s="134" t="s">
        <v>4852</v>
      </c>
      <c r="B1984" s="135" t="s">
        <v>4853</v>
      </c>
      <c r="D1984" s="134" t="s">
        <v>2303</v>
      </c>
      <c r="E1984" s="136" t="s">
        <v>5388</v>
      </c>
      <c r="F1984" s="136" t="s">
        <v>5388</v>
      </c>
    </row>
    <row r="1985" spans="1:6" ht="27" x14ac:dyDescent="0.25">
      <c r="A1985" s="134" t="s">
        <v>6503</v>
      </c>
      <c r="B1985" s="135" t="s">
        <v>6504</v>
      </c>
      <c r="D1985" s="134" t="s">
        <v>2303</v>
      </c>
      <c r="E1985" s="136" t="s">
        <v>15354</v>
      </c>
      <c r="F1985" s="136" t="s">
        <v>15354</v>
      </c>
    </row>
    <row r="1986" spans="1:6" ht="40.5" x14ac:dyDescent="0.25">
      <c r="A1986" s="134" t="s">
        <v>4738</v>
      </c>
      <c r="B1986" s="135" t="s">
        <v>4739</v>
      </c>
      <c r="D1986" s="134" t="s">
        <v>2303</v>
      </c>
      <c r="E1986" s="136" t="s">
        <v>15355</v>
      </c>
      <c r="F1986" s="136" t="s">
        <v>15355</v>
      </c>
    </row>
    <row r="1987" spans="1:6" ht="40.5" x14ac:dyDescent="0.25">
      <c r="A1987" s="134" t="s">
        <v>4730</v>
      </c>
      <c r="B1987" s="135" t="s">
        <v>4731</v>
      </c>
      <c r="D1987" s="134" t="s">
        <v>2303</v>
      </c>
      <c r="E1987" s="136" t="s">
        <v>15356</v>
      </c>
      <c r="F1987" s="136" t="s">
        <v>15356</v>
      </c>
    </row>
    <row r="1988" spans="1:6" ht="40.5" x14ac:dyDescent="0.25">
      <c r="A1988" s="134" t="s">
        <v>4736</v>
      </c>
      <c r="B1988" s="135" t="s">
        <v>4737</v>
      </c>
      <c r="D1988" s="134" t="s">
        <v>2303</v>
      </c>
      <c r="E1988" s="136" t="s">
        <v>15357</v>
      </c>
      <c r="F1988" s="136" t="s">
        <v>15357</v>
      </c>
    </row>
    <row r="1989" spans="1:6" ht="54" x14ac:dyDescent="0.25">
      <c r="A1989" s="134" t="s">
        <v>6505</v>
      </c>
      <c r="B1989" s="135" t="s">
        <v>6506</v>
      </c>
      <c r="D1989" s="134" t="s">
        <v>2303</v>
      </c>
      <c r="E1989" s="136" t="s">
        <v>13247</v>
      </c>
      <c r="F1989" s="136" t="s">
        <v>13247</v>
      </c>
    </row>
    <row r="1990" spans="1:6" ht="40.5" x14ac:dyDescent="0.25">
      <c r="A1990" s="134" t="s">
        <v>6507</v>
      </c>
      <c r="B1990" s="135" t="s">
        <v>6508</v>
      </c>
      <c r="D1990" s="134" t="s">
        <v>2303</v>
      </c>
      <c r="E1990" s="136" t="s">
        <v>15358</v>
      </c>
      <c r="F1990" s="136" t="s">
        <v>15358</v>
      </c>
    </row>
    <row r="1991" spans="1:6" ht="67.5" x14ac:dyDescent="0.25">
      <c r="A1991" s="134" t="s">
        <v>3843</v>
      </c>
      <c r="B1991" s="135" t="s">
        <v>3844</v>
      </c>
      <c r="D1991" s="134" t="s">
        <v>2303</v>
      </c>
      <c r="E1991" s="136" t="s">
        <v>15359</v>
      </c>
      <c r="F1991" s="136" t="s">
        <v>15359</v>
      </c>
    </row>
    <row r="1992" spans="1:6" ht="54" x14ac:dyDescent="0.25">
      <c r="A1992" s="134" t="s">
        <v>6509</v>
      </c>
      <c r="B1992" s="135" t="s">
        <v>6510</v>
      </c>
      <c r="D1992" s="134" t="s">
        <v>2303</v>
      </c>
      <c r="E1992" s="136" t="s">
        <v>15360</v>
      </c>
      <c r="F1992" s="136" t="s">
        <v>15360</v>
      </c>
    </row>
    <row r="1993" spans="1:6" ht="54" x14ac:dyDescent="0.25">
      <c r="A1993" s="134" t="s">
        <v>6511</v>
      </c>
      <c r="B1993" s="135" t="s">
        <v>6512</v>
      </c>
      <c r="D1993" s="134" t="s">
        <v>2303</v>
      </c>
      <c r="E1993" s="136" t="s">
        <v>15361</v>
      </c>
      <c r="F1993" s="136" t="s">
        <v>15361</v>
      </c>
    </row>
    <row r="1994" spans="1:6" ht="54" x14ac:dyDescent="0.25">
      <c r="A1994" s="134" t="s">
        <v>6513</v>
      </c>
      <c r="B1994" s="135" t="s">
        <v>6514</v>
      </c>
      <c r="D1994" s="134" t="s">
        <v>2303</v>
      </c>
      <c r="E1994" s="136" t="s">
        <v>15362</v>
      </c>
      <c r="F1994" s="136" t="s">
        <v>15362</v>
      </c>
    </row>
    <row r="1995" spans="1:6" ht="54" x14ac:dyDescent="0.25">
      <c r="A1995" s="134" t="s">
        <v>6515</v>
      </c>
      <c r="B1995" s="135" t="s">
        <v>6516</v>
      </c>
      <c r="D1995" s="134" t="s">
        <v>2303</v>
      </c>
      <c r="E1995" s="136" t="s">
        <v>15363</v>
      </c>
      <c r="F1995" s="136" t="s">
        <v>15363</v>
      </c>
    </row>
    <row r="1996" spans="1:6" ht="67.5" x14ac:dyDescent="0.25">
      <c r="A1996" s="134" t="s">
        <v>4776</v>
      </c>
      <c r="B1996" s="135" t="s">
        <v>4777</v>
      </c>
      <c r="D1996" s="134" t="s">
        <v>2303</v>
      </c>
      <c r="E1996" s="136" t="s">
        <v>15364</v>
      </c>
      <c r="F1996" s="136" t="s">
        <v>15364</v>
      </c>
    </row>
    <row r="1997" spans="1:6" ht="40.5" x14ac:dyDescent="0.25">
      <c r="A1997" s="134" t="s">
        <v>6517</v>
      </c>
      <c r="B1997" s="135" t="s">
        <v>6518</v>
      </c>
      <c r="D1997" s="134" t="s">
        <v>2303</v>
      </c>
      <c r="E1997" s="136" t="s">
        <v>15365</v>
      </c>
      <c r="F1997" s="136" t="s">
        <v>15365</v>
      </c>
    </row>
    <row r="1998" spans="1:6" ht="27" x14ac:dyDescent="0.25">
      <c r="A1998" s="134" t="s">
        <v>4841</v>
      </c>
      <c r="B1998" s="135" t="s">
        <v>4842</v>
      </c>
      <c r="D1998" s="134" t="s">
        <v>2303</v>
      </c>
      <c r="E1998" s="136" t="s">
        <v>5971</v>
      </c>
      <c r="F1998" s="136" t="s">
        <v>5971</v>
      </c>
    </row>
    <row r="1999" spans="1:6" ht="67.5" x14ac:dyDescent="0.25">
      <c r="A1999" s="134" t="s">
        <v>4308</v>
      </c>
      <c r="B1999" s="135" t="s">
        <v>4309</v>
      </c>
      <c r="D1999" s="134" t="s">
        <v>2303</v>
      </c>
      <c r="E1999" s="136" t="s">
        <v>15366</v>
      </c>
      <c r="F1999" s="136" t="s">
        <v>15366</v>
      </c>
    </row>
    <row r="2000" spans="1:6" ht="40.5" x14ac:dyDescent="0.25">
      <c r="A2000" s="134" t="s">
        <v>4784</v>
      </c>
      <c r="B2000" s="135" t="s">
        <v>4785</v>
      </c>
      <c r="D2000" s="134" t="s">
        <v>2303</v>
      </c>
      <c r="E2000" s="136" t="s">
        <v>15367</v>
      </c>
      <c r="F2000" s="136" t="s">
        <v>15367</v>
      </c>
    </row>
    <row r="2001" spans="1:6" ht="40.5" x14ac:dyDescent="0.25">
      <c r="A2001" s="134" t="s">
        <v>4890</v>
      </c>
      <c r="B2001" s="135" t="s">
        <v>4891</v>
      </c>
      <c r="D2001" s="134" t="s">
        <v>2303</v>
      </c>
      <c r="E2001" s="136" t="s">
        <v>15368</v>
      </c>
      <c r="F2001" s="136" t="s">
        <v>15368</v>
      </c>
    </row>
    <row r="2002" spans="1:6" ht="40.5" x14ac:dyDescent="0.25">
      <c r="A2002" s="134" t="s">
        <v>4732</v>
      </c>
      <c r="B2002" s="135" t="s">
        <v>4733</v>
      </c>
      <c r="D2002" s="134" t="s">
        <v>2303</v>
      </c>
      <c r="E2002" s="136" t="s">
        <v>15369</v>
      </c>
      <c r="F2002" s="136" t="s">
        <v>15369</v>
      </c>
    </row>
    <row r="2003" spans="1:6" ht="40.5" x14ac:dyDescent="0.25">
      <c r="A2003" s="134" t="s">
        <v>3992</v>
      </c>
      <c r="B2003" s="135" t="s">
        <v>3993</v>
      </c>
      <c r="D2003" s="134" t="s">
        <v>2303</v>
      </c>
      <c r="E2003" s="136" t="s">
        <v>5876</v>
      </c>
      <c r="F2003" s="136" t="s">
        <v>5876</v>
      </c>
    </row>
    <row r="2004" spans="1:6" ht="54" x14ac:dyDescent="0.25">
      <c r="A2004" s="134" t="s">
        <v>3797</v>
      </c>
      <c r="B2004" s="135" t="s">
        <v>3798</v>
      </c>
      <c r="D2004" s="134" t="s">
        <v>2303</v>
      </c>
      <c r="E2004" s="136" t="s">
        <v>15370</v>
      </c>
      <c r="F2004" s="136" t="s">
        <v>15370</v>
      </c>
    </row>
    <row r="2005" spans="1:6" ht="54" x14ac:dyDescent="0.25">
      <c r="A2005" s="134" t="s">
        <v>4833</v>
      </c>
      <c r="B2005" s="135" t="s">
        <v>4834</v>
      </c>
      <c r="D2005" s="134" t="s">
        <v>2303</v>
      </c>
      <c r="E2005" s="136" t="s">
        <v>15371</v>
      </c>
      <c r="F2005" s="136" t="s">
        <v>15371</v>
      </c>
    </row>
    <row r="2006" spans="1:6" ht="27" x14ac:dyDescent="0.25">
      <c r="A2006" s="134" t="s">
        <v>4864</v>
      </c>
      <c r="B2006" s="135" t="s">
        <v>4865</v>
      </c>
      <c r="D2006" s="134" t="s">
        <v>2303</v>
      </c>
      <c r="E2006" s="136" t="s">
        <v>15372</v>
      </c>
      <c r="F2006" s="136" t="s">
        <v>15372</v>
      </c>
    </row>
    <row r="2007" spans="1:6" ht="54" x14ac:dyDescent="0.25">
      <c r="A2007" s="134" t="s">
        <v>6519</v>
      </c>
      <c r="B2007" s="135" t="s">
        <v>6520</v>
      </c>
      <c r="D2007" s="134" t="s">
        <v>2303</v>
      </c>
      <c r="E2007" s="136" t="s">
        <v>15373</v>
      </c>
      <c r="F2007" s="136" t="s">
        <v>15373</v>
      </c>
    </row>
    <row r="2008" spans="1:6" ht="67.5" x14ac:dyDescent="0.25">
      <c r="A2008" s="134" t="s">
        <v>6521</v>
      </c>
      <c r="B2008" s="135" t="s">
        <v>6522</v>
      </c>
      <c r="D2008" s="134" t="s">
        <v>2303</v>
      </c>
      <c r="E2008" s="136" t="s">
        <v>15374</v>
      </c>
      <c r="F2008" s="136" t="s">
        <v>15374</v>
      </c>
    </row>
    <row r="2009" spans="1:6" ht="54" x14ac:dyDescent="0.25">
      <c r="A2009" s="134" t="s">
        <v>4802</v>
      </c>
      <c r="B2009" s="135" t="s">
        <v>4803</v>
      </c>
      <c r="D2009" s="134" t="s">
        <v>2303</v>
      </c>
      <c r="E2009" s="136" t="s">
        <v>15375</v>
      </c>
      <c r="F2009" s="136" t="s">
        <v>15375</v>
      </c>
    </row>
    <row r="2010" spans="1:6" ht="27" x14ac:dyDescent="0.25">
      <c r="A2010" s="134" t="s">
        <v>6523</v>
      </c>
      <c r="B2010" s="135" t="s">
        <v>6524</v>
      </c>
      <c r="D2010" s="134" t="s">
        <v>2303</v>
      </c>
      <c r="E2010" s="136" t="s">
        <v>15376</v>
      </c>
      <c r="F2010" s="136" t="s">
        <v>15376</v>
      </c>
    </row>
    <row r="2011" spans="1:6" ht="54" x14ac:dyDescent="0.25">
      <c r="A2011" s="134" t="s">
        <v>4788</v>
      </c>
      <c r="B2011" s="135" t="s">
        <v>4789</v>
      </c>
      <c r="D2011" s="134" t="s">
        <v>2303</v>
      </c>
      <c r="E2011" s="136" t="s">
        <v>15377</v>
      </c>
      <c r="F2011" s="136" t="s">
        <v>15377</v>
      </c>
    </row>
    <row r="2012" spans="1:6" ht="67.5" x14ac:dyDescent="0.25">
      <c r="A2012" s="134" t="s">
        <v>6525</v>
      </c>
      <c r="B2012" s="135" t="s">
        <v>6526</v>
      </c>
      <c r="D2012" s="134" t="s">
        <v>2303</v>
      </c>
      <c r="E2012" s="136" t="s">
        <v>15378</v>
      </c>
      <c r="F2012" s="136" t="s">
        <v>15378</v>
      </c>
    </row>
    <row r="2013" spans="1:6" ht="54" x14ac:dyDescent="0.25">
      <c r="A2013" s="134" t="s">
        <v>6527</v>
      </c>
      <c r="B2013" s="135" t="s">
        <v>6528</v>
      </c>
      <c r="D2013" s="134" t="s">
        <v>2303</v>
      </c>
      <c r="E2013" s="136" t="s">
        <v>5870</v>
      </c>
      <c r="F2013" s="136" t="s">
        <v>5870</v>
      </c>
    </row>
    <row r="2014" spans="1:6" ht="67.5" x14ac:dyDescent="0.25">
      <c r="A2014" s="134" t="s">
        <v>4856</v>
      </c>
      <c r="B2014" s="135" t="s">
        <v>4857</v>
      </c>
      <c r="D2014" s="134" t="s">
        <v>2303</v>
      </c>
      <c r="E2014" s="136" t="s">
        <v>15379</v>
      </c>
      <c r="F2014" s="136" t="s">
        <v>15379</v>
      </c>
    </row>
    <row r="2015" spans="1:6" ht="40.5" x14ac:dyDescent="0.25">
      <c r="A2015" s="134" t="s">
        <v>6529</v>
      </c>
      <c r="B2015" s="135" t="s">
        <v>6530</v>
      </c>
      <c r="D2015" s="134" t="s">
        <v>2303</v>
      </c>
      <c r="E2015" s="136" t="s">
        <v>15380</v>
      </c>
      <c r="F2015" s="136" t="s">
        <v>15380</v>
      </c>
    </row>
    <row r="2016" spans="1:6" ht="40.5" x14ac:dyDescent="0.25">
      <c r="A2016" s="134" t="s">
        <v>6531</v>
      </c>
      <c r="B2016" s="135" t="s">
        <v>6532</v>
      </c>
      <c r="D2016" s="134" t="s">
        <v>2303</v>
      </c>
      <c r="E2016" s="136" t="s">
        <v>15381</v>
      </c>
      <c r="F2016" s="136" t="s">
        <v>15381</v>
      </c>
    </row>
    <row r="2017" spans="1:6" ht="40.5" x14ac:dyDescent="0.25">
      <c r="A2017" s="134" t="s">
        <v>5014</v>
      </c>
      <c r="B2017" s="135" t="s">
        <v>5015</v>
      </c>
      <c r="D2017" s="134" t="s">
        <v>2303</v>
      </c>
      <c r="E2017" s="136" t="s">
        <v>5537</v>
      </c>
      <c r="F2017" s="136" t="s">
        <v>5537</v>
      </c>
    </row>
    <row r="2018" spans="1:6" ht="40.5" x14ac:dyDescent="0.25">
      <c r="A2018" s="134" t="s">
        <v>5018</v>
      </c>
      <c r="B2018" s="135" t="s">
        <v>5019</v>
      </c>
      <c r="D2018" s="134" t="s">
        <v>2303</v>
      </c>
      <c r="E2018" s="136" t="s">
        <v>5755</v>
      </c>
      <c r="F2018" s="136" t="s">
        <v>5755</v>
      </c>
    </row>
    <row r="2019" spans="1:6" ht="40.5" x14ac:dyDescent="0.25">
      <c r="A2019" s="134" t="s">
        <v>5022</v>
      </c>
      <c r="B2019" s="135" t="s">
        <v>5023</v>
      </c>
      <c r="D2019" s="134" t="s">
        <v>2303</v>
      </c>
      <c r="E2019" s="136" t="s">
        <v>5596</v>
      </c>
      <c r="F2019" s="136" t="s">
        <v>5596</v>
      </c>
    </row>
    <row r="2020" spans="1:6" ht="40.5" x14ac:dyDescent="0.25">
      <c r="A2020" s="134" t="s">
        <v>5026</v>
      </c>
      <c r="B2020" s="135" t="s">
        <v>5027</v>
      </c>
      <c r="D2020" s="134" t="s">
        <v>2303</v>
      </c>
      <c r="E2020" s="136" t="s">
        <v>5906</v>
      </c>
      <c r="F2020" s="136" t="s">
        <v>5906</v>
      </c>
    </row>
    <row r="2021" spans="1:6" ht="40.5" x14ac:dyDescent="0.25">
      <c r="A2021" s="134" t="s">
        <v>5030</v>
      </c>
      <c r="B2021" s="135" t="s">
        <v>5031</v>
      </c>
      <c r="D2021" s="134" t="s">
        <v>2303</v>
      </c>
      <c r="E2021" s="136" t="s">
        <v>15382</v>
      </c>
      <c r="F2021" s="136" t="s">
        <v>15382</v>
      </c>
    </row>
    <row r="2022" spans="1:6" ht="54" x14ac:dyDescent="0.25">
      <c r="A2022" s="134" t="s">
        <v>3771</v>
      </c>
      <c r="B2022" s="135" t="s">
        <v>3772</v>
      </c>
      <c r="D2022" s="134" t="s">
        <v>2303</v>
      </c>
      <c r="E2022" s="136" t="s">
        <v>13124</v>
      </c>
      <c r="F2022" s="136" t="s">
        <v>13124</v>
      </c>
    </row>
    <row r="2023" spans="1:6" ht="40.5" x14ac:dyDescent="0.25">
      <c r="A2023" s="134" t="s">
        <v>4758</v>
      </c>
      <c r="B2023" s="135" t="s">
        <v>4759</v>
      </c>
      <c r="D2023" s="134" t="s">
        <v>2303</v>
      </c>
      <c r="E2023" s="136" t="s">
        <v>15383</v>
      </c>
      <c r="F2023" s="136" t="s">
        <v>15383</v>
      </c>
    </row>
    <row r="2024" spans="1:6" ht="40.5" x14ac:dyDescent="0.25">
      <c r="A2024" s="134" t="s">
        <v>2317</v>
      </c>
      <c r="B2024" s="135" t="s">
        <v>2318</v>
      </c>
      <c r="D2024" s="134" t="s">
        <v>2303</v>
      </c>
      <c r="E2024" s="136" t="s">
        <v>15384</v>
      </c>
      <c r="F2024" s="136" t="s">
        <v>15384</v>
      </c>
    </row>
    <row r="2025" spans="1:6" ht="54" x14ac:dyDescent="0.25">
      <c r="A2025" s="134" t="s">
        <v>6533</v>
      </c>
      <c r="B2025" s="135" t="s">
        <v>6534</v>
      </c>
      <c r="D2025" s="134" t="s">
        <v>2303</v>
      </c>
      <c r="E2025" s="136" t="s">
        <v>13269</v>
      </c>
      <c r="F2025" s="136" t="s">
        <v>13269</v>
      </c>
    </row>
    <row r="2026" spans="1:6" ht="27" x14ac:dyDescent="0.25">
      <c r="A2026" s="134" t="s">
        <v>6535</v>
      </c>
      <c r="B2026" s="135" t="s">
        <v>6536</v>
      </c>
      <c r="D2026" s="134" t="s">
        <v>2303</v>
      </c>
      <c r="E2026" s="136" t="s">
        <v>15385</v>
      </c>
      <c r="F2026" s="136" t="s">
        <v>15385</v>
      </c>
    </row>
    <row r="2027" spans="1:6" ht="40.5" x14ac:dyDescent="0.25">
      <c r="A2027" s="134" t="s">
        <v>4740</v>
      </c>
      <c r="B2027" s="135" t="s">
        <v>4741</v>
      </c>
      <c r="D2027" s="134" t="s">
        <v>2303</v>
      </c>
      <c r="E2027" s="136" t="s">
        <v>15386</v>
      </c>
      <c r="F2027" s="136" t="s">
        <v>15386</v>
      </c>
    </row>
    <row r="2028" spans="1:6" ht="27" x14ac:dyDescent="0.25">
      <c r="A2028" s="134" t="s">
        <v>4845</v>
      </c>
      <c r="B2028" s="135" t="s">
        <v>4846</v>
      </c>
      <c r="D2028" s="134" t="s">
        <v>2303</v>
      </c>
      <c r="E2028" s="136" t="s">
        <v>15387</v>
      </c>
      <c r="F2028" s="136" t="s">
        <v>15387</v>
      </c>
    </row>
    <row r="2029" spans="1:6" ht="54" x14ac:dyDescent="0.25">
      <c r="A2029" s="134" t="s">
        <v>4057</v>
      </c>
      <c r="B2029" s="135" t="s">
        <v>4058</v>
      </c>
      <c r="D2029" s="134" t="s">
        <v>2303</v>
      </c>
      <c r="E2029" s="136" t="s">
        <v>5647</v>
      </c>
      <c r="F2029" s="136" t="s">
        <v>5647</v>
      </c>
    </row>
    <row r="2030" spans="1:6" ht="40.5" x14ac:dyDescent="0.25">
      <c r="A2030" s="134" t="s">
        <v>4882</v>
      </c>
      <c r="B2030" s="135" t="s">
        <v>4883</v>
      </c>
      <c r="D2030" s="134" t="s">
        <v>2303</v>
      </c>
      <c r="E2030" s="136" t="s">
        <v>15388</v>
      </c>
      <c r="F2030" s="136" t="s">
        <v>15388</v>
      </c>
    </row>
    <row r="2031" spans="1:6" ht="40.5" x14ac:dyDescent="0.25">
      <c r="A2031" s="134" t="s">
        <v>6537</v>
      </c>
      <c r="B2031" s="135" t="s">
        <v>6538</v>
      </c>
      <c r="D2031" s="134" t="s">
        <v>2303</v>
      </c>
      <c r="E2031" s="136" t="s">
        <v>15389</v>
      </c>
      <c r="F2031" s="136" t="s">
        <v>15389</v>
      </c>
    </row>
    <row r="2032" spans="1:6" ht="40.5" x14ac:dyDescent="0.25">
      <c r="A2032" s="134" t="s">
        <v>6539</v>
      </c>
      <c r="B2032" s="135" t="s">
        <v>6540</v>
      </c>
      <c r="D2032" s="134" t="s">
        <v>2303</v>
      </c>
      <c r="E2032" s="136" t="s">
        <v>15390</v>
      </c>
      <c r="F2032" s="136" t="s">
        <v>15390</v>
      </c>
    </row>
    <row r="2033" spans="1:6" ht="40.5" x14ac:dyDescent="0.25">
      <c r="A2033" s="134" t="s">
        <v>6541</v>
      </c>
      <c r="B2033" s="135" t="s">
        <v>6542</v>
      </c>
      <c r="D2033" s="134" t="s">
        <v>2303</v>
      </c>
      <c r="E2033" s="136" t="s">
        <v>15391</v>
      </c>
      <c r="F2033" s="136" t="s">
        <v>15391</v>
      </c>
    </row>
    <row r="2034" spans="1:6" ht="54" x14ac:dyDescent="0.25">
      <c r="A2034" s="134" t="s">
        <v>5082</v>
      </c>
      <c r="B2034" s="135" t="s">
        <v>5083</v>
      </c>
      <c r="D2034" s="134" t="s">
        <v>2303</v>
      </c>
      <c r="E2034" s="136" t="s">
        <v>15392</v>
      </c>
      <c r="F2034" s="136" t="s">
        <v>15392</v>
      </c>
    </row>
    <row r="2035" spans="1:6" ht="40.5" x14ac:dyDescent="0.25">
      <c r="A2035" s="134" t="s">
        <v>6543</v>
      </c>
      <c r="B2035" s="135" t="s">
        <v>6544</v>
      </c>
      <c r="D2035" s="134" t="s">
        <v>2303</v>
      </c>
      <c r="E2035" s="136" t="s">
        <v>15393</v>
      </c>
      <c r="F2035" s="136" t="s">
        <v>15393</v>
      </c>
    </row>
    <row r="2036" spans="1:6" ht="40.5" x14ac:dyDescent="0.25">
      <c r="A2036" s="134" t="s">
        <v>3986</v>
      </c>
      <c r="B2036" s="135" t="s">
        <v>3987</v>
      </c>
      <c r="D2036" s="134" t="s">
        <v>2303</v>
      </c>
      <c r="E2036" s="136" t="s">
        <v>15394</v>
      </c>
      <c r="F2036" s="136" t="s">
        <v>15394</v>
      </c>
    </row>
    <row r="2037" spans="1:6" ht="54" x14ac:dyDescent="0.25">
      <c r="A2037" s="134" t="s">
        <v>4764</v>
      </c>
      <c r="B2037" s="135" t="s">
        <v>4765</v>
      </c>
      <c r="D2037" s="134" t="s">
        <v>2303</v>
      </c>
      <c r="E2037" s="136" t="s">
        <v>15395</v>
      </c>
      <c r="F2037" s="136" t="s">
        <v>15395</v>
      </c>
    </row>
    <row r="2038" spans="1:6" ht="54" x14ac:dyDescent="0.25">
      <c r="A2038" s="134" t="s">
        <v>4768</v>
      </c>
      <c r="B2038" s="135" t="s">
        <v>4769</v>
      </c>
      <c r="D2038" s="134" t="s">
        <v>2303</v>
      </c>
      <c r="E2038" s="136" t="s">
        <v>15396</v>
      </c>
      <c r="F2038" s="136" t="s">
        <v>15396</v>
      </c>
    </row>
    <row r="2039" spans="1:6" ht="40.5" x14ac:dyDescent="0.25">
      <c r="A2039" s="134" t="s">
        <v>3836</v>
      </c>
      <c r="B2039" s="135" t="s">
        <v>3837</v>
      </c>
      <c r="D2039" s="134" t="s">
        <v>2303</v>
      </c>
      <c r="E2039" s="136" t="s">
        <v>5905</v>
      </c>
      <c r="F2039" s="136" t="s">
        <v>5905</v>
      </c>
    </row>
    <row r="2040" spans="1:6" ht="40.5" x14ac:dyDescent="0.25">
      <c r="A2040" s="134" t="s">
        <v>3803</v>
      </c>
      <c r="B2040" s="135" t="s">
        <v>3804</v>
      </c>
      <c r="D2040" s="134" t="s">
        <v>2303</v>
      </c>
      <c r="E2040" s="136" t="s">
        <v>5395</v>
      </c>
      <c r="F2040" s="136" t="s">
        <v>5395</v>
      </c>
    </row>
    <row r="2041" spans="1:6" ht="40.5" x14ac:dyDescent="0.25">
      <c r="A2041" s="134" t="s">
        <v>6545</v>
      </c>
      <c r="B2041" s="135" t="s">
        <v>6546</v>
      </c>
      <c r="D2041" s="134" t="s">
        <v>2303</v>
      </c>
      <c r="E2041" s="136" t="s">
        <v>15397</v>
      </c>
      <c r="F2041" s="136" t="s">
        <v>15397</v>
      </c>
    </row>
    <row r="2042" spans="1:6" ht="54" x14ac:dyDescent="0.25">
      <c r="A2042" s="134" t="s">
        <v>3807</v>
      </c>
      <c r="B2042" s="135" t="s">
        <v>3808</v>
      </c>
      <c r="D2042" s="134" t="s">
        <v>2303</v>
      </c>
      <c r="E2042" s="136" t="s">
        <v>6050</v>
      </c>
      <c r="F2042" s="136" t="s">
        <v>6050</v>
      </c>
    </row>
    <row r="2043" spans="1:6" ht="40.5" x14ac:dyDescent="0.25">
      <c r="A2043" s="134" t="s">
        <v>3811</v>
      </c>
      <c r="B2043" s="135" t="s">
        <v>3812</v>
      </c>
      <c r="D2043" s="134" t="s">
        <v>2303</v>
      </c>
      <c r="E2043" s="136" t="s">
        <v>14288</v>
      </c>
      <c r="F2043" s="136" t="s">
        <v>14288</v>
      </c>
    </row>
    <row r="2044" spans="1:6" ht="54" x14ac:dyDescent="0.25">
      <c r="A2044" s="134" t="s">
        <v>3777</v>
      </c>
      <c r="B2044" s="135" t="s">
        <v>3778</v>
      </c>
      <c r="D2044" s="134" t="s">
        <v>2303</v>
      </c>
      <c r="E2044" s="136" t="s">
        <v>15398</v>
      </c>
      <c r="F2044" s="136" t="s">
        <v>15398</v>
      </c>
    </row>
    <row r="2045" spans="1:6" ht="27" x14ac:dyDescent="0.25">
      <c r="A2045" s="134" t="s">
        <v>3789</v>
      </c>
      <c r="B2045" s="135" t="s">
        <v>3790</v>
      </c>
      <c r="D2045" s="134" t="s">
        <v>2303</v>
      </c>
      <c r="E2045" s="136" t="s">
        <v>5638</v>
      </c>
      <c r="F2045" s="136" t="s">
        <v>5638</v>
      </c>
    </row>
    <row r="2046" spans="1:6" ht="27" x14ac:dyDescent="0.25">
      <c r="A2046" s="134" t="s">
        <v>3781</v>
      </c>
      <c r="B2046" s="135" t="s">
        <v>3782</v>
      </c>
      <c r="D2046" s="134" t="s">
        <v>2303</v>
      </c>
      <c r="E2046" s="136" t="s">
        <v>13589</v>
      </c>
      <c r="F2046" s="136" t="s">
        <v>13589</v>
      </c>
    </row>
    <row r="2047" spans="1:6" ht="54" x14ac:dyDescent="0.25">
      <c r="A2047" s="134" t="s">
        <v>4976</v>
      </c>
      <c r="B2047" s="135" t="s">
        <v>4977</v>
      </c>
      <c r="D2047" s="134" t="s">
        <v>2303</v>
      </c>
      <c r="E2047" s="136" t="s">
        <v>14243</v>
      </c>
      <c r="F2047" s="136" t="s">
        <v>14243</v>
      </c>
    </row>
    <row r="2048" spans="1:6" ht="67.5" x14ac:dyDescent="0.25">
      <c r="A2048" s="134" t="s">
        <v>3975</v>
      </c>
      <c r="B2048" s="135" t="s">
        <v>3976</v>
      </c>
      <c r="D2048" s="134" t="s">
        <v>2303</v>
      </c>
      <c r="E2048" s="136" t="s">
        <v>15399</v>
      </c>
      <c r="F2048" s="136" t="s">
        <v>15399</v>
      </c>
    </row>
    <row r="2049" spans="1:6" ht="67.5" x14ac:dyDescent="0.25">
      <c r="A2049" s="134" t="s">
        <v>3959</v>
      </c>
      <c r="B2049" s="135" t="s">
        <v>3960</v>
      </c>
      <c r="D2049" s="134" t="s">
        <v>2303</v>
      </c>
      <c r="E2049" s="136" t="s">
        <v>15400</v>
      </c>
      <c r="F2049" s="136" t="s">
        <v>15400</v>
      </c>
    </row>
    <row r="2050" spans="1:6" ht="40.5" x14ac:dyDescent="0.25">
      <c r="A2050" s="134" t="s">
        <v>5042</v>
      </c>
      <c r="B2050" s="135" t="s">
        <v>5043</v>
      </c>
      <c r="D2050" s="134" t="s">
        <v>2303</v>
      </c>
      <c r="E2050" s="136" t="s">
        <v>15401</v>
      </c>
      <c r="F2050" s="136" t="s">
        <v>15401</v>
      </c>
    </row>
    <row r="2051" spans="1:6" ht="40.5" x14ac:dyDescent="0.25">
      <c r="A2051" s="134" t="s">
        <v>5046</v>
      </c>
      <c r="B2051" s="135" t="s">
        <v>5047</v>
      </c>
      <c r="D2051" s="134" t="s">
        <v>2303</v>
      </c>
      <c r="E2051" s="136" t="s">
        <v>14395</v>
      </c>
      <c r="F2051" s="136" t="s">
        <v>14395</v>
      </c>
    </row>
    <row r="2052" spans="1:6" ht="40.5" x14ac:dyDescent="0.25">
      <c r="A2052" s="134" t="s">
        <v>6547</v>
      </c>
      <c r="B2052" s="135" t="s">
        <v>6548</v>
      </c>
      <c r="D2052" s="134" t="s">
        <v>2303</v>
      </c>
      <c r="E2052" s="136" t="s">
        <v>13829</v>
      </c>
      <c r="F2052" s="136" t="s">
        <v>13829</v>
      </c>
    </row>
    <row r="2053" spans="1:6" ht="40.5" x14ac:dyDescent="0.25">
      <c r="A2053" s="134" t="s">
        <v>6549</v>
      </c>
      <c r="B2053" s="135" t="s">
        <v>6550</v>
      </c>
      <c r="D2053" s="134" t="s">
        <v>2303</v>
      </c>
      <c r="E2053" s="136" t="s">
        <v>15402</v>
      </c>
      <c r="F2053" s="136" t="s">
        <v>15402</v>
      </c>
    </row>
    <row r="2054" spans="1:6" ht="40.5" x14ac:dyDescent="0.25">
      <c r="A2054" s="134" t="s">
        <v>3785</v>
      </c>
      <c r="B2054" s="135" t="s">
        <v>3786</v>
      </c>
      <c r="D2054" s="134" t="s">
        <v>2303</v>
      </c>
      <c r="E2054" s="136" t="s">
        <v>15403</v>
      </c>
      <c r="F2054" s="136" t="s">
        <v>15403</v>
      </c>
    </row>
    <row r="2055" spans="1:6" ht="40.5" x14ac:dyDescent="0.25">
      <c r="A2055" s="134" t="s">
        <v>4742</v>
      </c>
      <c r="B2055" s="135" t="s">
        <v>4743</v>
      </c>
      <c r="D2055" s="134" t="s">
        <v>2303</v>
      </c>
      <c r="E2055" s="136" t="s">
        <v>15404</v>
      </c>
      <c r="F2055" s="136" t="s">
        <v>15404</v>
      </c>
    </row>
    <row r="2056" spans="1:6" ht="40.5" x14ac:dyDescent="0.25">
      <c r="A2056" s="134" t="s">
        <v>3793</v>
      </c>
      <c r="B2056" s="135" t="s">
        <v>3794</v>
      </c>
      <c r="D2056" s="134" t="s">
        <v>2303</v>
      </c>
      <c r="E2056" s="136" t="s">
        <v>15405</v>
      </c>
      <c r="F2056" s="136" t="s">
        <v>15405</v>
      </c>
    </row>
    <row r="2057" spans="1:6" ht="54" x14ac:dyDescent="0.25">
      <c r="A2057" s="134" t="s">
        <v>6551</v>
      </c>
      <c r="B2057" s="135" t="s">
        <v>6552</v>
      </c>
      <c r="D2057" s="134" t="s">
        <v>2303</v>
      </c>
      <c r="E2057" s="136" t="s">
        <v>15406</v>
      </c>
      <c r="F2057" s="136" t="s">
        <v>15406</v>
      </c>
    </row>
    <row r="2058" spans="1:6" ht="40.5" x14ac:dyDescent="0.25">
      <c r="A2058" s="134" t="s">
        <v>3762</v>
      </c>
      <c r="B2058" s="135" t="s">
        <v>3763</v>
      </c>
      <c r="D2058" s="134" t="s">
        <v>2303</v>
      </c>
      <c r="E2058" s="136" t="s">
        <v>5843</v>
      </c>
      <c r="F2058" s="136" t="s">
        <v>5843</v>
      </c>
    </row>
    <row r="2059" spans="1:6" ht="54" x14ac:dyDescent="0.25">
      <c r="A2059" s="134" t="s">
        <v>4860</v>
      </c>
      <c r="B2059" s="135" t="s">
        <v>4861</v>
      </c>
      <c r="D2059" s="134" t="s">
        <v>2303</v>
      </c>
      <c r="E2059" s="136" t="s">
        <v>13425</v>
      </c>
      <c r="F2059" s="136" t="s">
        <v>13425</v>
      </c>
    </row>
    <row r="2060" spans="1:6" ht="67.5" x14ac:dyDescent="0.25">
      <c r="A2060" s="134" t="s">
        <v>4772</v>
      </c>
      <c r="B2060" s="135" t="s">
        <v>4773</v>
      </c>
      <c r="D2060" s="134" t="s">
        <v>2303</v>
      </c>
      <c r="E2060" s="136" t="s">
        <v>15407</v>
      </c>
      <c r="F2060" s="136" t="s">
        <v>15407</v>
      </c>
    </row>
    <row r="2061" spans="1:6" ht="40.5" x14ac:dyDescent="0.25">
      <c r="A2061" s="134" t="s">
        <v>4780</v>
      </c>
      <c r="B2061" s="135" t="s">
        <v>4781</v>
      </c>
      <c r="D2061" s="134" t="s">
        <v>2303</v>
      </c>
      <c r="E2061" s="136" t="s">
        <v>15408</v>
      </c>
      <c r="F2061" s="136" t="s">
        <v>15408</v>
      </c>
    </row>
    <row r="2062" spans="1:6" ht="67.5" x14ac:dyDescent="0.25">
      <c r="A2062" s="134" t="s">
        <v>4140</v>
      </c>
      <c r="B2062" s="135" t="s">
        <v>4141</v>
      </c>
      <c r="D2062" s="134" t="s">
        <v>2303</v>
      </c>
      <c r="E2062" s="136" t="s">
        <v>15409</v>
      </c>
      <c r="F2062" s="136" t="s">
        <v>15409</v>
      </c>
    </row>
    <row r="2063" spans="1:6" ht="67.5" x14ac:dyDescent="0.25">
      <c r="A2063" s="134" t="s">
        <v>5070</v>
      </c>
      <c r="B2063" s="135" t="s">
        <v>5071</v>
      </c>
      <c r="D2063" s="134" t="s">
        <v>2303</v>
      </c>
      <c r="E2063" s="136" t="s">
        <v>15410</v>
      </c>
      <c r="F2063" s="136" t="s">
        <v>15410</v>
      </c>
    </row>
    <row r="2064" spans="1:6" ht="40.5" x14ac:dyDescent="0.25">
      <c r="A2064" s="134" t="s">
        <v>2522</v>
      </c>
      <c r="B2064" s="135" t="s">
        <v>2523</v>
      </c>
      <c r="D2064" s="134" t="s">
        <v>2303</v>
      </c>
      <c r="E2064" s="136" t="s">
        <v>5984</v>
      </c>
      <c r="F2064" s="136" t="s">
        <v>5984</v>
      </c>
    </row>
    <row r="2065" spans="1:6" ht="40.5" x14ac:dyDescent="0.25">
      <c r="A2065" s="134" t="s">
        <v>6553</v>
      </c>
      <c r="B2065" s="135" t="s">
        <v>6554</v>
      </c>
      <c r="D2065" s="134" t="s">
        <v>2303</v>
      </c>
      <c r="E2065" s="136" t="s">
        <v>13284</v>
      </c>
      <c r="F2065" s="136" t="s">
        <v>13284</v>
      </c>
    </row>
    <row r="2066" spans="1:6" ht="67.5" x14ac:dyDescent="0.25">
      <c r="A2066" s="134" t="s">
        <v>6555</v>
      </c>
      <c r="B2066" s="135" t="s">
        <v>6556</v>
      </c>
      <c r="D2066" s="134" t="s">
        <v>2303</v>
      </c>
      <c r="E2066" s="136" t="s">
        <v>15411</v>
      </c>
      <c r="F2066" s="136" t="s">
        <v>15411</v>
      </c>
    </row>
    <row r="2067" spans="1:6" ht="40.5" x14ac:dyDescent="0.25">
      <c r="A2067" s="134" t="s">
        <v>5034</v>
      </c>
      <c r="B2067" s="135" t="s">
        <v>5035</v>
      </c>
      <c r="D2067" s="134" t="s">
        <v>2303</v>
      </c>
      <c r="E2067" s="136" t="s">
        <v>5414</v>
      </c>
      <c r="F2067" s="136" t="s">
        <v>5414</v>
      </c>
    </row>
    <row r="2068" spans="1:6" ht="27" x14ac:dyDescent="0.25">
      <c r="A2068" s="134" t="s">
        <v>5038</v>
      </c>
      <c r="B2068" s="135" t="s">
        <v>5039</v>
      </c>
      <c r="D2068" s="134" t="s">
        <v>2303</v>
      </c>
      <c r="E2068" s="136" t="s">
        <v>5572</v>
      </c>
      <c r="F2068" s="136" t="s">
        <v>5572</v>
      </c>
    </row>
    <row r="2069" spans="1:6" ht="27" x14ac:dyDescent="0.25">
      <c r="A2069" s="134" t="s">
        <v>6557</v>
      </c>
      <c r="B2069" s="135" t="s">
        <v>6558</v>
      </c>
      <c r="D2069" s="134" t="s">
        <v>2303</v>
      </c>
      <c r="E2069" s="136" t="s">
        <v>15412</v>
      </c>
      <c r="F2069" s="136" t="s">
        <v>15412</v>
      </c>
    </row>
    <row r="2070" spans="1:6" ht="40.5" x14ac:dyDescent="0.25">
      <c r="A2070" s="134" t="s">
        <v>6559</v>
      </c>
      <c r="B2070" s="135" t="s">
        <v>6560</v>
      </c>
      <c r="D2070" s="134" t="s">
        <v>2303</v>
      </c>
      <c r="E2070" s="136" t="s">
        <v>14284</v>
      </c>
      <c r="F2070" s="136" t="s">
        <v>14284</v>
      </c>
    </row>
    <row r="2071" spans="1:6" ht="67.5" x14ac:dyDescent="0.25">
      <c r="A2071" s="134" t="s">
        <v>5074</v>
      </c>
      <c r="B2071" s="135" t="s">
        <v>5075</v>
      </c>
      <c r="D2071" s="134" t="s">
        <v>2303</v>
      </c>
      <c r="E2071" s="136" t="s">
        <v>15413</v>
      </c>
      <c r="F2071" s="136" t="s">
        <v>15413</v>
      </c>
    </row>
    <row r="2072" spans="1:6" ht="40.5" x14ac:dyDescent="0.25">
      <c r="A2072" s="134" t="s">
        <v>3971</v>
      </c>
      <c r="B2072" s="135" t="s">
        <v>3972</v>
      </c>
      <c r="D2072" s="134" t="s">
        <v>2303</v>
      </c>
      <c r="E2072" s="136" t="s">
        <v>13202</v>
      </c>
      <c r="F2072" s="136" t="s">
        <v>13202</v>
      </c>
    </row>
    <row r="2073" spans="1:6" ht="40.5" x14ac:dyDescent="0.25">
      <c r="A2073" s="134" t="s">
        <v>3884</v>
      </c>
      <c r="B2073" s="135" t="s">
        <v>3885</v>
      </c>
      <c r="D2073" s="134" t="s">
        <v>2303</v>
      </c>
      <c r="E2073" s="136" t="s">
        <v>13468</v>
      </c>
      <c r="F2073" s="136" t="s">
        <v>13468</v>
      </c>
    </row>
    <row r="2074" spans="1:6" ht="27" x14ac:dyDescent="0.25">
      <c r="A2074" s="134" t="s">
        <v>6561</v>
      </c>
      <c r="B2074" s="135" t="s">
        <v>6562</v>
      </c>
      <c r="D2074" s="134" t="s">
        <v>2303</v>
      </c>
      <c r="E2074" s="136" t="s">
        <v>15414</v>
      </c>
      <c r="F2074" s="136" t="s">
        <v>15414</v>
      </c>
    </row>
    <row r="2075" spans="1:6" ht="67.5" x14ac:dyDescent="0.25">
      <c r="A2075" s="134" t="s">
        <v>3980</v>
      </c>
      <c r="B2075" s="135" t="s">
        <v>3981</v>
      </c>
      <c r="D2075" s="134" t="s">
        <v>2303</v>
      </c>
      <c r="E2075" s="136" t="s">
        <v>15415</v>
      </c>
      <c r="F2075" s="136" t="s">
        <v>15415</v>
      </c>
    </row>
    <row r="2076" spans="1:6" ht="40.5" x14ac:dyDescent="0.25">
      <c r="A2076" s="134" t="s">
        <v>6563</v>
      </c>
      <c r="B2076" s="135" t="s">
        <v>6564</v>
      </c>
      <c r="D2076" s="134" t="s">
        <v>2303</v>
      </c>
      <c r="E2076" s="136" t="s">
        <v>13687</v>
      </c>
      <c r="F2076" s="136" t="s">
        <v>13687</v>
      </c>
    </row>
    <row r="2077" spans="1:6" ht="27" x14ac:dyDescent="0.25">
      <c r="A2077" s="134" t="s">
        <v>3740</v>
      </c>
      <c r="B2077" s="135" t="s">
        <v>3741</v>
      </c>
      <c r="D2077" s="134" t="s">
        <v>2303</v>
      </c>
      <c r="E2077" s="136" t="s">
        <v>15416</v>
      </c>
      <c r="F2077" s="136" t="s">
        <v>15416</v>
      </c>
    </row>
    <row r="2078" spans="1:6" ht="40.5" x14ac:dyDescent="0.25">
      <c r="A2078" s="134" t="s">
        <v>3728</v>
      </c>
      <c r="B2078" s="135" t="s">
        <v>3729</v>
      </c>
      <c r="D2078" s="134" t="s">
        <v>2303</v>
      </c>
      <c r="E2078" s="136" t="s">
        <v>15417</v>
      </c>
      <c r="F2078" s="136" t="s">
        <v>15417</v>
      </c>
    </row>
    <row r="2079" spans="1:6" ht="40.5" x14ac:dyDescent="0.25">
      <c r="A2079" s="134" t="s">
        <v>3724</v>
      </c>
      <c r="B2079" s="135" t="s">
        <v>3725</v>
      </c>
      <c r="D2079" s="134" t="s">
        <v>2303</v>
      </c>
      <c r="E2079" s="136" t="s">
        <v>15418</v>
      </c>
      <c r="F2079" s="136" t="s">
        <v>15418</v>
      </c>
    </row>
    <row r="2080" spans="1:6" ht="67.5" x14ac:dyDescent="0.25">
      <c r="A2080" s="134" t="s">
        <v>6565</v>
      </c>
      <c r="B2080" s="135" t="s">
        <v>6566</v>
      </c>
      <c r="D2080" s="134" t="s">
        <v>2303</v>
      </c>
      <c r="E2080" s="136" t="s">
        <v>15419</v>
      </c>
      <c r="F2080" s="136" t="s">
        <v>15419</v>
      </c>
    </row>
    <row r="2081" spans="1:6" ht="67.5" x14ac:dyDescent="0.25">
      <c r="A2081" s="134" t="s">
        <v>4928</v>
      </c>
      <c r="B2081" s="135" t="s">
        <v>4929</v>
      </c>
      <c r="D2081" s="134" t="s">
        <v>2303</v>
      </c>
      <c r="E2081" s="136" t="s">
        <v>15420</v>
      </c>
      <c r="F2081" s="136" t="s">
        <v>15420</v>
      </c>
    </row>
    <row r="2082" spans="1:6" ht="40.5" x14ac:dyDescent="0.25">
      <c r="A2082" s="134" t="s">
        <v>6567</v>
      </c>
      <c r="B2082" s="135" t="s">
        <v>6568</v>
      </c>
      <c r="D2082" s="134" t="s">
        <v>2303</v>
      </c>
      <c r="E2082" s="136" t="s">
        <v>13983</v>
      </c>
      <c r="F2082" s="136" t="s">
        <v>13983</v>
      </c>
    </row>
    <row r="2083" spans="1:6" ht="27" x14ac:dyDescent="0.25">
      <c r="A2083" s="134" t="s">
        <v>4920</v>
      </c>
      <c r="B2083" s="135" t="s">
        <v>4921</v>
      </c>
      <c r="D2083" s="134" t="s">
        <v>2303</v>
      </c>
      <c r="E2083" s="136" t="s">
        <v>13727</v>
      </c>
      <c r="F2083" s="136" t="s">
        <v>13727</v>
      </c>
    </row>
    <row r="2084" spans="1:6" ht="27" x14ac:dyDescent="0.25">
      <c r="A2084" s="134" t="s">
        <v>4894</v>
      </c>
      <c r="B2084" s="135" t="s">
        <v>4895</v>
      </c>
      <c r="D2084" s="134" t="s">
        <v>2303</v>
      </c>
      <c r="E2084" s="136" t="s">
        <v>15421</v>
      </c>
      <c r="F2084" s="136" t="s">
        <v>15421</v>
      </c>
    </row>
    <row r="2085" spans="1:6" ht="40.5" x14ac:dyDescent="0.25">
      <c r="A2085" s="134" t="s">
        <v>4908</v>
      </c>
      <c r="B2085" s="135" t="s">
        <v>4909</v>
      </c>
      <c r="D2085" s="134" t="s">
        <v>2303</v>
      </c>
      <c r="E2085" s="136" t="s">
        <v>15422</v>
      </c>
      <c r="F2085" s="136" t="s">
        <v>15422</v>
      </c>
    </row>
    <row r="2086" spans="1:6" ht="40.5" x14ac:dyDescent="0.25">
      <c r="A2086" s="134" t="s">
        <v>4924</v>
      </c>
      <c r="B2086" s="135" t="s">
        <v>4925</v>
      </c>
      <c r="D2086" s="134" t="s">
        <v>2303</v>
      </c>
      <c r="E2086" s="136" t="s">
        <v>15423</v>
      </c>
      <c r="F2086" s="136" t="s">
        <v>15423</v>
      </c>
    </row>
    <row r="2087" spans="1:6" ht="27" x14ac:dyDescent="0.25">
      <c r="A2087" s="134" t="s">
        <v>4896</v>
      </c>
      <c r="B2087" s="135" t="s">
        <v>4897</v>
      </c>
      <c r="D2087" s="134" t="s">
        <v>2303</v>
      </c>
      <c r="E2087" s="136" t="s">
        <v>15424</v>
      </c>
      <c r="F2087" s="136" t="s">
        <v>15424</v>
      </c>
    </row>
    <row r="2088" spans="1:6" ht="27" x14ac:dyDescent="0.25">
      <c r="A2088" s="134" t="s">
        <v>6569</v>
      </c>
      <c r="B2088" s="135" t="s">
        <v>6570</v>
      </c>
      <c r="D2088" s="134" t="s">
        <v>2303</v>
      </c>
      <c r="E2088" s="136" t="s">
        <v>15425</v>
      </c>
      <c r="F2088" s="136" t="s">
        <v>15425</v>
      </c>
    </row>
    <row r="2089" spans="1:6" ht="40.5" x14ac:dyDescent="0.25">
      <c r="A2089" s="134" t="s">
        <v>4866</v>
      </c>
      <c r="B2089" s="135" t="s">
        <v>4867</v>
      </c>
      <c r="D2089" s="134" t="s">
        <v>2303</v>
      </c>
      <c r="E2089" s="136" t="s">
        <v>15426</v>
      </c>
      <c r="F2089" s="136" t="s">
        <v>15426</v>
      </c>
    </row>
    <row r="2090" spans="1:6" ht="27" x14ac:dyDescent="0.25">
      <c r="A2090" s="134" t="s">
        <v>4722</v>
      </c>
      <c r="B2090" s="135" t="s">
        <v>4723</v>
      </c>
      <c r="D2090" s="134" t="s">
        <v>2303</v>
      </c>
      <c r="E2090" s="136" t="s">
        <v>5549</v>
      </c>
      <c r="F2090" s="136" t="s">
        <v>5549</v>
      </c>
    </row>
    <row r="2091" spans="1:6" ht="27" x14ac:dyDescent="0.25">
      <c r="A2091" s="134" t="s">
        <v>4150</v>
      </c>
      <c r="B2091" s="135" t="s">
        <v>4151</v>
      </c>
      <c r="D2091" s="134" t="s">
        <v>2303</v>
      </c>
      <c r="E2091" s="136" t="s">
        <v>15427</v>
      </c>
      <c r="F2091" s="136" t="s">
        <v>15427</v>
      </c>
    </row>
    <row r="2092" spans="1:6" ht="27" x14ac:dyDescent="0.25">
      <c r="A2092" s="134" t="s">
        <v>6571</v>
      </c>
      <c r="B2092" s="135" t="s">
        <v>6572</v>
      </c>
      <c r="D2092" s="134" t="s">
        <v>2303</v>
      </c>
      <c r="E2092" s="136" t="s">
        <v>13416</v>
      </c>
      <c r="F2092" s="136" t="s">
        <v>13416</v>
      </c>
    </row>
    <row r="2093" spans="1:6" ht="40.5" x14ac:dyDescent="0.25">
      <c r="A2093" s="134" t="s">
        <v>3999</v>
      </c>
      <c r="B2093" s="135" t="s">
        <v>4000</v>
      </c>
      <c r="D2093" s="134" t="s">
        <v>2303</v>
      </c>
      <c r="E2093" s="136" t="s">
        <v>5667</v>
      </c>
      <c r="F2093" s="136" t="s">
        <v>5667</v>
      </c>
    </row>
    <row r="2094" spans="1:6" ht="40.5" x14ac:dyDescent="0.25">
      <c r="A2094" s="134" t="s">
        <v>6573</v>
      </c>
      <c r="B2094" s="135" t="s">
        <v>6574</v>
      </c>
      <c r="D2094" s="134" t="s">
        <v>2303</v>
      </c>
      <c r="E2094" s="136" t="s">
        <v>13097</v>
      </c>
      <c r="F2094" s="136" t="s">
        <v>13097</v>
      </c>
    </row>
    <row r="2095" spans="1:6" ht="40.5" x14ac:dyDescent="0.25">
      <c r="A2095" s="134" t="s">
        <v>4934</v>
      </c>
      <c r="B2095" s="135" t="s">
        <v>4935</v>
      </c>
      <c r="D2095" s="134" t="s">
        <v>2303</v>
      </c>
      <c r="E2095" s="136" t="s">
        <v>5570</v>
      </c>
      <c r="F2095" s="136" t="s">
        <v>5570</v>
      </c>
    </row>
    <row r="2096" spans="1:6" ht="40.5" x14ac:dyDescent="0.25">
      <c r="A2096" s="134" t="s">
        <v>4003</v>
      </c>
      <c r="B2096" s="135" t="s">
        <v>4004</v>
      </c>
      <c r="D2096" s="134" t="s">
        <v>2303</v>
      </c>
      <c r="E2096" s="136" t="s">
        <v>13821</v>
      </c>
      <c r="F2096" s="136" t="s">
        <v>13821</v>
      </c>
    </row>
    <row r="2097" spans="1:6" ht="54" x14ac:dyDescent="0.25">
      <c r="A2097" s="134" t="s">
        <v>3963</v>
      </c>
      <c r="B2097" s="135" t="s">
        <v>3964</v>
      </c>
      <c r="D2097" s="134" t="s">
        <v>2303</v>
      </c>
      <c r="E2097" s="136" t="s">
        <v>15428</v>
      </c>
      <c r="F2097" s="136" t="s">
        <v>15428</v>
      </c>
    </row>
    <row r="2098" spans="1:6" ht="54" x14ac:dyDescent="0.25">
      <c r="A2098" s="134" t="s">
        <v>4874</v>
      </c>
      <c r="B2098" s="135" t="s">
        <v>4875</v>
      </c>
      <c r="D2098" s="134" t="s">
        <v>2303</v>
      </c>
      <c r="E2098" s="136" t="s">
        <v>15429</v>
      </c>
      <c r="F2098" s="136" t="s">
        <v>15429</v>
      </c>
    </row>
    <row r="2099" spans="1:6" ht="40.5" x14ac:dyDescent="0.25">
      <c r="A2099" s="134" t="s">
        <v>6575</v>
      </c>
      <c r="B2099" s="135" t="s">
        <v>6576</v>
      </c>
      <c r="D2099" s="134" t="s">
        <v>2303</v>
      </c>
      <c r="E2099" s="136" t="s">
        <v>15430</v>
      </c>
      <c r="F2099" s="136" t="s">
        <v>15430</v>
      </c>
    </row>
    <row r="2100" spans="1:6" ht="40.5" x14ac:dyDescent="0.25">
      <c r="A2100" s="134" t="s">
        <v>6577</v>
      </c>
      <c r="B2100" s="135" t="s">
        <v>6578</v>
      </c>
      <c r="D2100" s="134" t="s">
        <v>2303</v>
      </c>
      <c r="E2100" s="136" t="s">
        <v>15431</v>
      </c>
      <c r="F2100" s="136" t="s">
        <v>15431</v>
      </c>
    </row>
    <row r="2101" spans="1:6" ht="54" x14ac:dyDescent="0.25">
      <c r="A2101" s="134" t="s">
        <v>6579</v>
      </c>
      <c r="B2101" s="135" t="s">
        <v>6580</v>
      </c>
      <c r="D2101" s="134" t="s">
        <v>2303</v>
      </c>
      <c r="E2101" s="136" t="s">
        <v>15432</v>
      </c>
      <c r="F2101" s="136" t="s">
        <v>15432</v>
      </c>
    </row>
    <row r="2102" spans="1:6" ht="67.5" x14ac:dyDescent="0.25">
      <c r="A2102" s="134" t="s">
        <v>6581</v>
      </c>
      <c r="B2102" s="135" t="s">
        <v>6582</v>
      </c>
      <c r="D2102" s="134" t="s">
        <v>2303</v>
      </c>
      <c r="E2102" s="136" t="s">
        <v>15433</v>
      </c>
      <c r="F2102" s="136" t="s">
        <v>15433</v>
      </c>
    </row>
    <row r="2103" spans="1:6" ht="40.5" x14ac:dyDescent="0.25">
      <c r="A2103" s="134" t="s">
        <v>4904</v>
      </c>
      <c r="B2103" s="135" t="s">
        <v>4905</v>
      </c>
      <c r="D2103" s="134" t="s">
        <v>2303</v>
      </c>
      <c r="E2103" s="136" t="s">
        <v>15434</v>
      </c>
      <c r="F2103" s="136" t="s">
        <v>15434</v>
      </c>
    </row>
    <row r="2104" spans="1:6" ht="40.5" x14ac:dyDescent="0.25">
      <c r="A2104" s="134" t="s">
        <v>6583</v>
      </c>
      <c r="B2104" s="135" t="s">
        <v>6584</v>
      </c>
      <c r="D2104" s="134" t="s">
        <v>2303</v>
      </c>
      <c r="E2104" s="136" t="s">
        <v>15435</v>
      </c>
      <c r="F2104" s="136" t="s">
        <v>15435</v>
      </c>
    </row>
    <row r="2105" spans="1:6" ht="40.5" x14ac:dyDescent="0.25">
      <c r="A2105" s="134" t="s">
        <v>6585</v>
      </c>
      <c r="B2105" s="135" t="s">
        <v>6586</v>
      </c>
      <c r="D2105" s="134" t="s">
        <v>2303</v>
      </c>
      <c r="E2105" s="136" t="s">
        <v>15436</v>
      </c>
      <c r="F2105" s="136" t="s">
        <v>15436</v>
      </c>
    </row>
    <row r="2106" spans="1:6" ht="40.5" x14ac:dyDescent="0.25">
      <c r="A2106" s="134" t="s">
        <v>6587</v>
      </c>
      <c r="B2106" s="135" t="s">
        <v>6588</v>
      </c>
      <c r="D2106" s="134" t="s">
        <v>2303</v>
      </c>
      <c r="E2106" s="136" t="s">
        <v>15437</v>
      </c>
      <c r="F2106" s="136" t="s">
        <v>15437</v>
      </c>
    </row>
    <row r="2107" spans="1:6" ht="40.5" x14ac:dyDescent="0.25">
      <c r="A2107" s="134" t="s">
        <v>6589</v>
      </c>
      <c r="B2107" s="135" t="s">
        <v>6590</v>
      </c>
      <c r="D2107" s="134" t="s">
        <v>2303</v>
      </c>
      <c r="E2107" s="136" t="s">
        <v>15438</v>
      </c>
      <c r="F2107" s="136" t="s">
        <v>15438</v>
      </c>
    </row>
    <row r="2108" spans="1:6" ht="40.5" x14ac:dyDescent="0.25">
      <c r="A2108" s="134" t="s">
        <v>4880</v>
      </c>
      <c r="B2108" s="135" t="s">
        <v>4881</v>
      </c>
      <c r="D2108" s="134" t="s">
        <v>2303</v>
      </c>
      <c r="E2108" s="136" t="s">
        <v>15439</v>
      </c>
      <c r="F2108" s="136" t="s">
        <v>15439</v>
      </c>
    </row>
    <row r="2109" spans="1:6" ht="40.5" x14ac:dyDescent="0.25">
      <c r="A2109" s="134" t="s">
        <v>4888</v>
      </c>
      <c r="B2109" s="135" t="s">
        <v>4889</v>
      </c>
      <c r="D2109" s="134" t="s">
        <v>2303</v>
      </c>
      <c r="E2109" s="136" t="s">
        <v>15440</v>
      </c>
      <c r="F2109" s="136" t="s">
        <v>15440</v>
      </c>
    </row>
    <row r="2110" spans="1:6" ht="40.5" x14ac:dyDescent="0.25">
      <c r="A2110" s="134" t="s">
        <v>4746</v>
      </c>
      <c r="B2110" s="135" t="s">
        <v>4747</v>
      </c>
      <c r="D2110" s="134" t="s">
        <v>2303</v>
      </c>
      <c r="E2110" s="136" t="s">
        <v>15441</v>
      </c>
      <c r="F2110" s="136" t="s">
        <v>15441</v>
      </c>
    </row>
    <row r="2111" spans="1:6" ht="54" x14ac:dyDescent="0.25">
      <c r="A2111" s="134" t="s">
        <v>4792</v>
      </c>
      <c r="B2111" s="135" t="s">
        <v>4793</v>
      </c>
      <c r="D2111" s="134" t="s">
        <v>2303</v>
      </c>
      <c r="E2111" s="136" t="s">
        <v>15442</v>
      </c>
      <c r="F2111" s="136" t="s">
        <v>15442</v>
      </c>
    </row>
    <row r="2112" spans="1:6" ht="54" x14ac:dyDescent="0.25">
      <c r="A2112" s="134" t="s">
        <v>6591</v>
      </c>
      <c r="B2112" s="135" t="s">
        <v>6592</v>
      </c>
      <c r="D2112" s="134" t="s">
        <v>2303</v>
      </c>
      <c r="E2112" s="136" t="s">
        <v>13265</v>
      </c>
      <c r="F2112" s="136" t="s">
        <v>13265</v>
      </c>
    </row>
    <row r="2113" spans="1:6" ht="54" x14ac:dyDescent="0.25">
      <c r="A2113" s="134" t="s">
        <v>5050</v>
      </c>
      <c r="B2113" s="135" t="s">
        <v>5051</v>
      </c>
      <c r="D2113" s="134" t="s">
        <v>2303</v>
      </c>
      <c r="E2113" s="136" t="s">
        <v>5459</v>
      </c>
      <c r="F2113" s="136" t="s">
        <v>5459</v>
      </c>
    </row>
    <row r="2114" spans="1:6" ht="40.5" x14ac:dyDescent="0.25">
      <c r="A2114" s="134" t="s">
        <v>4912</v>
      </c>
      <c r="B2114" s="135" t="s">
        <v>4913</v>
      </c>
      <c r="D2114" s="134" t="s">
        <v>2303</v>
      </c>
      <c r="E2114" s="136" t="s">
        <v>15443</v>
      </c>
      <c r="F2114" s="136" t="s">
        <v>15443</v>
      </c>
    </row>
    <row r="2115" spans="1:6" ht="27" x14ac:dyDescent="0.25">
      <c r="A2115" s="134" t="s">
        <v>4916</v>
      </c>
      <c r="B2115" s="135" t="s">
        <v>4917</v>
      </c>
      <c r="D2115" s="134" t="s">
        <v>2303</v>
      </c>
      <c r="E2115" s="136" t="s">
        <v>15444</v>
      </c>
      <c r="F2115" s="136" t="s">
        <v>15444</v>
      </c>
    </row>
    <row r="2116" spans="1:6" ht="40.5" x14ac:dyDescent="0.25">
      <c r="A2116" s="134" t="s">
        <v>15445</v>
      </c>
      <c r="B2116" s="135" t="s">
        <v>15446</v>
      </c>
      <c r="D2116" s="134" t="s">
        <v>2303</v>
      </c>
      <c r="E2116" s="136" t="s">
        <v>13776</v>
      </c>
      <c r="F2116" s="136" t="s">
        <v>13776</v>
      </c>
    </row>
    <row r="2117" spans="1:6" ht="40.5" x14ac:dyDescent="0.25">
      <c r="A2117" s="134" t="s">
        <v>2313</v>
      </c>
      <c r="B2117" s="135" t="s">
        <v>2314</v>
      </c>
      <c r="D2117" s="134" t="s">
        <v>2306</v>
      </c>
      <c r="E2117" s="136" t="s">
        <v>14200</v>
      </c>
      <c r="F2117" s="136" t="s">
        <v>14200</v>
      </c>
    </row>
    <row r="2118" spans="1:6" ht="67.5" x14ac:dyDescent="0.25">
      <c r="A2118" s="134" t="s">
        <v>2304</v>
      </c>
      <c r="B2118" s="135" t="s">
        <v>2305</v>
      </c>
      <c r="D2118" s="134" t="s">
        <v>2306</v>
      </c>
      <c r="E2118" s="136" t="s">
        <v>13312</v>
      </c>
      <c r="F2118" s="136" t="s">
        <v>13312</v>
      </c>
    </row>
    <row r="2119" spans="1:6" ht="67.5" x14ac:dyDescent="0.25">
      <c r="A2119" s="134" t="s">
        <v>6593</v>
      </c>
      <c r="B2119" s="135" t="s">
        <v>6594</v>
      </c>
      <c r="D2119" s="134" t="s">
        <v>2306</v>
      </c>
      <c r="E2119" s="136" t="s">
        <v>14196</v>
      </c>
      <c r="F2119" s="136" t="s">
        <v>14196</v>
      </c>
    </row>
    <row r="2120" spans="1:6" ht="54" x14ac:dyDescent="0.25">
      <c r="A2120" s="134" t="s">
        <v>4839</v>
      </c>
      <c r="B2120" s="135" t="s">
        <v>4840</v>
      </c>
      <c r="D2120" s="134" t="s">
        <v>2306</v>
      </c>
      <c r="E2120" s="136" t="s">
        <v>13674</v>
      </c>
      <c r="F2120" s="136" t="s">
        <v>13674</v>
      </c>
    </row>
    <row r="2121" spans="1:6" ht="40.5" x14ac:dyDescent="0.25">
      <c r="A2121" s="134" t="s">
        <v>6595</v>
      </c>
      <c r="B2121" s="135" t="s">
        <v>6596</v>
      </c>
      <c r="D2121" s="134" t="s">
        <v>2306</v>
      </c>
      <c r="E2121" s="136" t="s">
        <v>5844</v>
      </c>
      <c r="F2121" s="136" t="s">
        <v>5844</v>
      </c>
    </row>
    <row r="2122" spans="1:6" ht="54" x14ac:dyDescent="0.25">
      <c r="A2122" s="134" t="s">
        <v>6597</v>
      </c>
      <c r="B2122" s="135" t="s">
        <v>6598</v>
      </c>
      <c r="D2122" s="134" t="s">
        <v>2306</v>
      </c>
      <c r="E2122" s="136" t="s">
        <v>5580</v>
      </c>
      <c r="F2122" s="136" t="s">
        <v>5580</v>
      </c>
    </row>
    <row r="2123" spans="1:6" ht="67.5" x14ac:dyDescent="0.25">
      <c r="A2123" s="134" t="s">
        <v>5066</v>
      </c>
      <c r="B2123" s="135" t="s">
        <v>5067</v>
      </c>
      <c r="D2123" s="134" t="s">
        <v>2306</v>
      </c>
      <c r="E2123" s="136" t="s">
        <v>15447</v>
      </c>
      <c r="F2123" s="136" t="s">
        <v>15447</v>
      </c>
    </row>
    <row r="2124" spans="1:6" ht="27" x14ac:dyDescent="0.25">
      <c r="A2124" s="134" t="s">
        <v>4902</v>
      </c>
      <c r="B2124" s="135" t="s">
        <v>4903</v>
      </c>
      <c r="D2124" s="134" t="s">
        <v>2306</v>
      </c>
      <c r="E2124" s="136" t="s">
        <v>15448</v>
      </c>
      <c r="F2124" s="136" t="s">
        <v>15448</v>
      </c>
    </row>
    <row r="2125" spans="1:6" ht="40.5" x14ac:dyDescent="0.25">
      <c r="A2125" s="134" t="s">
        <v>4870</v>
      </c>
      <c r="B2125" s="135" t="s">
        <v>4871</v>
      </c>
      <c r="D2125" s="134" t="s">
        <v>2306</v>
      </c>
      <c r="E2125" s="136" t="s">
        <v>15449</v>
      </c>
      <c r="F2125" s="136" t="s">
        <v>15449</v>
      </c>
    </row>
    <row r="2126" spans="1:6" ht="40.5" x14ac:dyDescent="0.25">
      <c r="A2126" s="134" t="s">
        <v>4854</v>
      </c>
      <c r="B2126" s="135" t="s">
        <v>4855</v>
      </c>
      <c r="D2126" s="134" t="s">
        <v>2306</v>
      </c>
      <c r="E2126" s="136" t="s">
        <v>5529</v>
      </c>
      <c r="F2126" s="136" t="s">
        <v>5529</v>
      </c>
    </row>
    <row r="2127" spans="1:6" ht="27" x14ac:dyDescent="0.25">
      <c r="A2127" s="134" t="s">
        <v>6599</v>
      </c>
      <c r="B2127" s="135" t="s">
        <v>6600</v>
      </c>
      <c r="D2127" s="134" t="s">
        <v>2306</v>
      </c>
      <c r="E2127" s="136" t="s">
        <v>13973</v>
      </c>
      <c r="F2127" s="136" t="s">
        <v>13973</v>
      </c>
    </row>
    <row r="2128" spans="1:6" ht="40.5" x14ac:dyDescent="0.25">
      <c r="A2128" s="134" t="s">
        <v>4754</v>
      </c>
      <c r="B2128" s="135" t="s">
        <v>4755</v>
      </c>
      <c r="D2128" s="134" t="s">
        <v>2306</v>
      </c>
      <c r="E2128" s="136" t="s">
        <v>15450</v>
      </c>
      <c r="F2128" s="136" t="s">
        <v>15450</v>
      </c>
    </row>
    <row r="2129" spans="1:6" ht="40.5" x14ac:dyDescent="0.25">
      <c r="A2129" s="134" t="s">
        <v>4752</v>
      </c>
      <c r="B2129" s="135" t="s">
        <v>4753</v>
      </c>
      <c r="D2129" s="134" t="s">
        <v>2306</v>
      </c>
      <c r="E2129" s="136" t="s">
        <v>15451</v>
      </c>
      <c r="F2129" s="136" t="s">
        <v>15451</v>
      </c>
    </row>
    <row r="2130" spans="1:6" ht="40.5" x14ac:dyDescent="0.25">
      <c r="A2130" s="134" t="s">
        <v>4756</v>
      </c>
      <c r="B2130" s="135" t="s">
        <v>4757</v>
      </c>
      <c r="D2130" s="134" t="s">
        <v>2306</v>
      </c>
      <c r="E2130" s="136" t="s">
        <v>15452</v>
      </c>
      <c r="F2130" s="136" t="s">
        <v>15452</v>
      </c>
    </row>
    <row r="2131" spans="1:6" ht="54" x14ac:dyDescent="0.25">
      <c r="A2131" s="134" t="s">
        <v>6601</v>
      </c>
      <c r="B2131" s="135" t="s">
        <v>6602</v>
      </c>
      <c r="D2131" s="134" t="s">
        <v>2306</v>
      </c>
      <c r="E2131" s="136" t="s">
        <v>13098</v>
      </c>
      <c r="F2131" s="136" t="s">
        <v>13098</v>
      </c>
    </row>
    <row r="2132" spans="1:6" ht="40.5" x14ac:dyDescent="0.25">
      <c r="A2132" s="134" t="s">
        <v>6603</v>
      </c>
      <c r="B2132" s="135" t="s">
        <v>6604</v>
      </c>
      <c r="D2132" s="134" t="s">
        <v>2306</v>
      </c>
      <c r="E2132" s="136" t="s">
        <v>15453</v>
      </c>
      <c r="F2132" s="136" t="s">
        <v>15453</v>
      </c>
    </row>
    <row r="2133" spans="1:6" ht="67.5" x14ac:dyDescent="0.25">
      <c r="A2133" s="134" t="s">
        <v>3845</v>
      </c>
      <c r="B2133" s="135" t="s">
        <v>3846</v>
      </c>
      <c r="D2133" s="134" t="s">
        <v>2306</v>
      </c>
      <c r="E2133" s="136" t="s">
        <v>15454</v>
      </c>
      <c r="F2133" s="136" t="s">
        <v>15454</v>
      </c>
    </row>
    <row r="2134" spans="1:6" ht="54" x14ac:dyDescent="0.25">
      <c r="A2134" s="134" t="s">
        <v>6605</v>
      </c>
      <c r="B2134" s="135" t="s">
        <v>6606</v>
      </c>
      <c r="D2134" s="134" t="s">
        <v>2306</v>
      </c>
      <c r="E2134" s="136" t="s">
        <v>14319</v>
      </c>
      <c r="F2134" s="136" t="s">
        <v>14319</v>
      </c>
    </row>
    <row r="2135" spans="1:6" ht="54" x14ac:dyDescent="0.25">
      <c r="A2135" s="134" t="s">
        <v>6607</v>
      </c>
      <c r="B2135" s="135" t="s">
        <v>6608</v>
      </c>
      <c r="D2135" s="134" t="s">
        <v>2306</v>
      </c>
      <c r="E2135" s="136" t="s">
        <v>6079</v>
      </c>
      <c r="F2135" s="136" t="s">
        <v>6079</v>
      </c>
    </row>
    <row r="2136" spans="1:6" ht="54" x14ac:dyDescent="0.25">
      <c r="A2136" s="134" t="s">
        <v>6609</v>
      </c>
      <c r="B2136" s="135" t="s">
        <v>6610</v>
      </c>
      <c r="D2136" s="134" t="s">
        <v>2306</v>
      </c>
      <c r="E2136" s="136" t="s">
        <v>13497</v>
      </c>
      <c r="F2136" s="136" t="s">
        <v>13497</v>
      </c>
    </row>
    <row r="2137" spans="1:6" ht="54" x14ac:dyDescent="0.25">
      <c r="A2137" s="134" t="s">
        <v>6611</v>
      </c>
      <c r="B2137" s="135" t="s">
        <v>6612</v>
      </c>
      <c r="D2137" s="134" t="s">
        <v>2306</v>
      </c>
      <c r="E2137" s="136" t="s">
        <v>15455</v>
      </c>
      <c r="F2137" s="136" t="s">
        <v>15455</v>
      </c>
    </row>
    <row r="2138" spans="1:6" ht="67.5" x14ac:dyDescent="0.25">
      <c r="A2138" s="134" t="s">
        <v>4778</v>
      </c>
      <c r="B2138" s="135" t="s">
        <v>4779</v>
      </c>
      <c r="D2138" s="134" t="s">
        <v>2306</v>
      </c>
      <c r="E2138" s="136" t="s">
        <v>13769</v>
      </c>
      <c r="F2138" s="136" t="s">
        <v>13769</v>
      </c>
    </row>
    <row r="2139" spans="1:6" ht="40.5" x14ac:dyDescent="0.25">
      <c r="A2139" s="134" t="s">
        <v>6613</v>
      </c>
      <c r="B2139" s="135" t="s">
        <v>6614</v>
      </c>
      <c r="D2139" s="134" t="s">
        <v>2306</v>
      </c>
      <c r="E2139" s="136" t="s">
        <v>5884</v>
      </c>
      <c r="F2139" s="136" t="s">
        <v>5884</v>
      </c>
    </row>
    <row r="2140" spans="1:6" ht="27" x14ac:dyDescent="0.25">
      <c r="A2140" s="134" t="s">
        <v>4843</v>
      </c>
      <c r="B2140" s="135" t="s">
        <v>4844</v>
      </c>
      <c r="D2140" s="134" t="s">
        <v>2306</v>
      </c>
      <c r="E2140" s="136" t="s">
        <v>13839</v>
      </c>
      <c r="F2140" s="136" t="s">
        <v>13839</v>
      </c>
    </row>
    <row r="2141" spans="1:6" ht="67.5" x14ac:dyDescent="0.25">
      <c r="A2141" s="134" t="s">
        <v>5068</v>
      </c>
      <c r="B2141" s="135" t="s">
        <v>5069</v>
      </c>
      <c r="D2141" s="134" t="s">
        <v>2306</v>
      </c>
      <c r="E2141" s="136" t="s">
        <v>13678</v>
      </c>
      <c r="F2141" s="136" t="s">
        <v>13678</v>
      </c>
    </row>
    <row r="2142" spans="1:6" ht="40.5" x14ac:dyDescent="0.25">
      <c r="A2142" s="134" t="s">
        <v>4786</v>
      </c>
      <c r="B2142" s="135" t="s">
        <v>4787</v>
      </c>
      <c r="D2142" s="134" t="s">
        <v>2306</v>
      </c>
      <c r="E2142" s="136" t="s">
        <v>15456</v>
      </c>
      <c r="F2142" s="136" t="s">
        <v>15456</v>
      </c>
    </row>
    <row r="2143" spans="1:6" ht="40.5" x14ac:dyDescent="0.25">
      <c r="A2143" s="134" t="s">
        <v>4892</v>
      </c>
      <c r="B2143" s="135" t="s">
        <v>4893</v>
      </c>
      <c r="D2143" s="134" t="s">
        <v>2306</v>
      </c>
      <c r="E2143" s="136" t="s">
        <v>13600</v>
      </c>
      <c r="F2143" s="136" t="s">
        <v>13600</v>
      </c>
    </row>
    <row r="2144" spans="1:6" ht="40.5" x14ac:dyDescent="0.25">
      <c r="A2144" s="134" t="s">
        <v>4734</v>
      </c>
      <c r="B2144" s="135" t="s">
        <v>4735</v>
      </c>
      <c r="D2144" s="134" t="s">
        <v>2306</v>
      </c>
      <c r="E2144" s="136" t="s">
        <v>15457</v>
      </c>
      <c r="F2144" s="136" t="s">
        <v>15457</v>
      </c>
    </row>
    <row r="2145" spans="1:6" ht="27" x14ac:dyDescent="0.25">
      <c r="A2145" s="134" t="s">
        <v>3969</v>
      </c>
      <c r="B2145" s="135" t="s">
        <v>3970</v>
      </c>
      <c r="D2145" s="134" t="s">
        <v>2306</v>
      </c>
      <c r="E2145" s="136" t="s">
        <v>14283</v>
      </c>
      <c r="F2145" s="136" t="s">
        <v>14283</v>
      </c>
    </row>
    <row r="2146" spans="1:6" ht="40.5" x14ac:dyDescent="0.25">
      <c r="A2146" s="134" t="s">
        <v>3994</v>
      </c>
      <c r="B2146" s="135" t="s">
        <v>3995</v>
      </c>
      <c r="D2146" s="134" t="s">
        <v>2306</v>
      </c>
      <c r="E2146" s="136" t="s">
        <v>5472</v>
      </c>
      <c r="F2146" s="136" t="s">
        <v>5472</v>
      </c>
    </row>
    <row r="2147" spans="1:6" ht="54" x14ac:dyDescent="0.25">
      <c r="A2147" s="134" t="s">
        <v>4800</v>
      </c>
      <c r="B2147" s="135" t="s">
        <v>4801</v>
      </c>
      <c r="D2147" s="134" t="s">
        <v>2306</v>
      </c>
      <c r="E2147" s="136" t="s">
        <v>14260</v>
      </c>
      <c r="F2147" s="136" t="s">
        <v>14260</v>
      </c>
    </row>
    <row r="2148" spans="1:6" ht="54" x14ac:dyDescent="0.25">
      <c r="A2148" s="134" t="s">
        <v>3799</v>
      </c>
      <c r="B2148" s="135" t="s">
        <v>3800</v>
      </c>
      <c r="D2148" s="134" t="s">
        <v>2306</v>
      </c>
      <c r="E2148" s="136" t="s">
        <v>14211</v>
      </c>
      <c r="F2148" s="136" t="s">
        <v>14211</v>
      </c>
    </row>
    <row r="2149" spans="1:6" ht="54" x14ac:dyDescent="0.25">
      <c r="A2149" s="134" t="s">
        <v>4835</v>
      </c>
      <c r="B2149" s="135" t="s">
        <v>4836</v>
      </c>
      <c r="D2149" s="134" t="s">
        <v>2306</v>
      </c>
      <c r="E2149" s="136" t="s">
        <v>15458</v>
      </c>
      <c r="F2149" s="136" t="s">
        <v>15458</v>
      </c>
    </row>
    <row r="2150" spans="1:6" ht="27" x14ac:dyDescent="0.25">
      <c r="A2150" s="134" t="s">
        <v>6615</v>
      </c>
      <c r="B2150" s="135" t="s">
        <v>6616</v>
      </c>
      <c r="D2150" s="134" t="s">
        <v>2306</v>
      </c>
      <c r="E2150" s="136" t="s">
        <v>13149</v>
      </c>
      <c r="F2150" s="136" t="s">
        <v>13149</v>
      </c>
    </row>
    <row r="2151" spans="1:6" ht="54" x14ac:dyDescent="0.25">
      <c r="A2151" s="134" t="s">
        <v>6617</v>
      </c>
      <c r="B2151" s="135" t="s">
        <v>6618</v>
      </c>
      <c r="D2151" s="134" t="s">
        <v>2306</v>
      </c>
      <c r="E2151" s="136" t="s">
        <v>5522</v>
      </c>
      <c r="F2151" s="136" t="s">
        <v>5522</v>
      </c>
    </row>
    <row r="2152" spans="1:6" ht="67.5" x14ac:dyDescent="0.25">
      <c r="A2152" s="134" t="s">
        <v>6619</v>
      </c>
      <c r="B2152" s="135" t="s">
        <v>6620</v>
      </c>
      <c r="D2152" s="134" t="s">
        <v>2306</v>
      </c>
      <c r="E2152" s="136" t="s">
        <v>15459</v>
      </c>
      <c r="F2152" s="136" t="s">
        <v>15459</v>
      </c>
    </row>
    <row r="2153" spans="1:6" ht="54" x14ac:dyDescent="0.25">
      <c r="A2153" s="134" t="s">
        <v>4804</v>
      </c>
      <c r="B2153" s="135" t="s">
        <v>4805</v>
      </c>
      <c r="D2153" s="134" t="s">
        <v>2306</v>
      </c>
      <c r="E2153" s="136" t="s">
        <v>15460</v>
      </c>
      <c r="F2153" s="136" t="s">
        <v>15460</v>
      </c>
    </row>
    <row r="2154" spans="1:6" ht="27" x14ac:dyDescent="0.25">
      <c r="A2154" s="134" t="s">
        <v>6621</v>
      </c>
      <c r="B2154" s="135" t="s">
        <v>6622</v>
      </c>
      <c r="D2154" s="134" t="s">
        <v>2306</v>
      </c>
      <c r="E2154" s="136" t="s">
        <v>5727</v>
      </c>
      <c r="F2154" s="136" t="s">
        <v>5727</v>
      </c>
    </row>
    <row r="2155" spans="1:6" ht="40.5" x14ac:dyDescent="0.25">
      <c r="A2155" s="134" t="s">
        <v>6623</v>
      </c>
      <c r="B2155" s="135" t="s">
        <v>6624</v>
      </c>
      <c r="D2155" s="134" t="s">
        <v>2306</v>
      </c>
      <c r="E2155" s="136" t="s">
        <v>15461</v>
      </c>
      <c r="F2155" s="136" t="s">
        <v>15461</v>
      </c>
    </row>
    <row r="2156" spans="1:6" ht="40.5" x14ac:dyDescent="0.25">
      <c r="A2156" s="134" t="s">
        <v>4744</v>
      </c>
      <c r="B2156" s="135" t="s">
        <v>4745</v>
      </c>
      <c r="D2156" s="134" t="s">
        <v>2306</v>
      </c>
      <c r="E2156" s="136" t="s">
        <v>15462</v>
      </c>
      <c r="F2156" s="136" t="s">
        <v>15462</v>
      </c>
    </row>
    <row r="2157" spans="1:6" ht="40.5" x14ac:dyDescent="0.25">
      <c r="A2157" s="134" t="s">
        <v>6625</v>
      </c>
      <c r="B2157" s="135" t="s">
        <v>6626</v>
      </c>
      <c r="D2157" s="134" t="s">
        <v>2306</v>
      </c>
      <c r="E2157" s="136" t="s">
        <v>5594</v>
      </c>
      <c r="F2157" s="136" t="s">
        <v>5594</v>
      </c>
    </row>
    <row r="2158" spans="1:6" ht="40.5" x14ac:dyDescent="0.25">
      <c r="A2158" s="134" t="s">
        <v>5016</v>
      </c>
      <c r="B2158" s="135" t="s">
        <v>5017</v>
      </c>
      <c r="D2158" s="134" t="s">
        <v>2306</v>
      </c>
      <c r="E2158" s="136" t="s">
        <v>5457</v>
      </c>
      <c r="F2158" s="136" t="s">
        <v>5457</v>
      </c>
    </row>
    <row r="2159" spans="1:6" ht="40.5" x14ac:dyDescent="0.25">
      <c r="A2159" s="134" t="s">
        <v>5020</v>
      </c>
      <c r="B2159" s="135" t="s">
        <v>5021</v>
      </c>
      <c r="D2159" s="134" t="s">
        <v>2306</v>
      </c>
      <c r="E2159" s="136" t="s">
        <v>5415</v>
      </c>
      <c r="F2159" s="136" t="s">
        <v>5415</v>
      </c>
    </row>
    <row r="2160" spans="1:6" ht="40.5" x14ac:dyDescent="0.25">
      <c r="A2160" s="134" t="s">
        <v>5024</v>
      </c>
      <c r="B2160" s="135" t="s">
        <v>5025</v>
      </c>
      <c r="D2160" s="134" t="s">
        <v>2306</v>
      </c>
      <c r="E2160" s="136" t="s">
        <v>5773</v>
      </c>
      <c r="F2160" s="136" t="s">
        <v>5773</v>
      </c>
    </row>
    <row r="2161" spans="1:6" ht="40.5" x14ac:dyDescent="0.25">
      <c r="A2161" s="134" t="s">
        <v>5028</v>
      </c>
      <c r="B2161" s="135" t="s">
        <v>5029</v>
      </c>
      <c r="D2161" s="134" t="s">
        <v>2306</v>
      </c>
      <c r="E2161" s="136" t="s">
        <v>5922</v>
      </c>
      <c r="F2161" s="136" t="s">
        <v>5922</v>
      </c>
    </row>
    <row r="2162" spans="1:6" ht="40.5" x14ac:dyDescent="0.25">
      <c r="A2162" s="134" t="s">
        <v>5032</v>
      </c>
      <c r="B2162" s="135" t="s">
        <v>5033</v>
      </c>
      <c r="D2162" s="134" t="s">
        <v>2306</v>
      </c>
      <c r="E2162" s="136" t="s">
        <v>5783</v>
      </c>
      <c r="F2162" s="136" t="s">
        <v>5783</v>
      </c>
    </row>
    <row r="2163" spans="1:6" ht="54" x14ac:dyDescent="0.25">
      <c r="A2163" s="134" t="s">
        <v>3773</v>
      </c>
      <c r="B2163" s="135" t="s">
        <v>3774</v>
      </c>
      <c r="D2163" s="134" t="s">
        <v>2306</v>
      </c>
      <c r="E2163" s="136" t="s">
        <v>5600</v>
      </c>
      <c r="F2163" s="136" t="s">
        <v>5600</v>
      </c>
    </row>
    <row r="2164" spans="1:6" ht="40.5" x14ac:dyDescent="0.25">
      <c r="A2164" s="134" t="s">
        <v>4760</v>
      </c>
      <c r="B2164" s="135" t="s">
        <v>4761</v>
      </c>
      <c r="D2164" s="134" t="s">
        <v>2306</v>
      </c>
      <c r="E2164" s="136" t="s">
        <v>13505</v>
      </c>
      <c r="F2164" s="136" t="s">
        <v>13505</v>
      </c>
    </row>
    <row r="2165" spans="1:6" ht="40.5" x14ac:dyDescent="0.25">
      <c r="A2165" s="134" t="s">
        <v>2319</v>
      </c>
      <c r="B2165" s="135" t="s">
        <v>2320</v>
      </c>
      <c r="D2165" s="134" t="s">
        <v>2306</v>
      </c>
      <c r="E2165" s="136" t="s">
        <v>15463</v>
      </c>
      <c r="F2165" s="136" t="s">
        <v>15463</v>
      </c>
    </row>
    <row r="2166" spans="1:6" ht="54" x14ac:dyDescent="0.25">
      <c r="A2166" s="134" t="s">
        <v>6627</v>
      </c>
      <c r="B2166" s="135" t="s">
        <v>6628</v>
      </c>
      <c r="D2166" s="134" t="s">
        <v>2306</v>
      </c>
      <c r="E2166" s="136" t="s">
        <v>5535</v>
      </c>
      <c r="F2166" s="136" t="s">
        <v>5535</v>
      </c>
    </row>
    <row r="2167" spans="1:6" ht="27" x14ac:dyDescent="0.25">
      <c r="A2167" s="134" t="s">
        <v>6629</v>
      </c>
      <c r="B2167" s="135" t="s">
        <v>6630</v>
      </c>
      <c r="D2167" s="134" t="s">
        <v>2306</v>
      </c>
      <c r="E2167" s="136" t="s">
        <v>5705</v>
      </c>
      <c r="F2167" s="136" t="s">
        <v>5705</v>
      </c>
    </row>
    <row r="2168" spans="1:6" ht="40.5" x14ac:dyDescent="0.25">
      <c r="A2168" s="134" t="s">
        <v>4750</v>
      </c>
      <c r="B2168" s="135" t="s">
        <v>4751</v>
      </c>
      <c r="D2168" s="134" t="s">
        <v>2306</v>
      </c>
      <c r="E2168" s="136" t="s">
        <v>13979</v>
      </c>
      <c r="F2168" s="136" t="s">
        <v>13979</v>
      </c>
    </row>
    <row r="2169" spans="1:6" ht="27" x14ac:dyDescent="0.25">
      <c r="A2169" s="134" t="s">
        <v>4847</v>
      </c>
      <c r="B2169" s="135" t="s">
        <v>4848</v>
      </c>
      <c r="D2169" s="134" t="s">
        <v>2306</v>
      </c>
      <c r="E2169" s="136" t="s">
        <v>15464</v>
      </c>
      <c r="F2169" s="136" t="s">
        <v>15464</v>
      </c>
    </row>
    <row r="2170" spans="1:6" ht="40.5" x14ac:dyDescent="0.25">
      <c r="A2170" s="134" t="s">
        <v>3984</v>
      </c>
      <c r="B2170" s="135" t="s">
        <v>3985</v>
      </c>
      <c r="D2170" s="134" t="s">
        <v>2306</v>
      </c>
      <c r="E2170" s="136" t="s">
        <v>15465</v>
      </c>
      <c r="F2170" s="136" t="s">
        <v>15465</v>
      </c>
    </row>
    <row r="2171" spans="1:6" ht="54" x14ac:dyDescent="0.25">
      <c r="A2171" s="134" t="s">
        <v>4059</v>
      </c>
      <c r="B2171" s="135" t="s">
        <v>4060</v>
      </c>
      <c r="D2171" s="134" t="s">
        <v>2306</v>
      </c>
      <c r="E2171" s="136" t="s">
        <v>5635</v>
      </c>
      <c r="F2171" s="136" t="s">
        <v>5635</v>
      </c>
    </row>
    <row r="2172" spans="1:6" ht="40.5" x14ac:dyDescent="0.25">
      <c r="A2172" s="134" t="s">
        <v>4884</v>
      </c>
      <c r="B2172" s="135" t="s">
        <v>4885</v>
      </c>
      <c r="D2172" s="134" t="s">
        <v>2306</v>
      </c>
      <c r="E2172" s="136" t="s">
        <v>15466</v>
      </c>
      <c r="F2172" s="136" t="s">
        <v>15466</v>
      </c>
    </row>
    <row r="2173" spans="1:6" ht="40.5" x14ac:dyDescent="0.25">
      <c r="A2173" s="134" t="s">
        <v>6631</v>
      </c>
      <c r="B2173" s="135" t="s">
        <v>6632</v>
      </c>
      <c r="D2173" s="134" t="s">
        <v>2306</v>
      </c>
      <c r="E2173" s="136" t="s">
        <v>15467</v>
      </c>
      <c r="F2173" s="136" t="s">
        <v>15467</v>
      </c>
    </row>
    <row r="2174" spans="1:6" ht="40.5" x14ac:dyDescent="0.25">
      <c r="A2174" s="134" t="s">
        <v>6633</v>
      </c>
      <c r="B2174" s="135" t="s">
        <v>6634</v>
      </c>
      <c r="D2174" s="134" t="s">
        <v>2306</v>
      </c>
      <c r="E2174" s="136" t="s">
        <v>15468</v>
      </c>
      <c r="F2174" s="136" t="s">
        <v>15468</v>
      </c>
    </row>
    <row r="2175" spans="1:6" ht="40.5" x14ac:dyDescent="0.25">
      <c r="A2175" s="134" t="s">
        <v>6635</v>
      </c>
      <c r="B2175" s="135" t="s">
        <v>6636</v>
      </c>
      <c r="D2175" s="134" t="s">
        <v>2306</v>
      </c>
      <c r="E2175" s="136" t="s">
        <v>14331</v>
      </c>
      <c r="F2175" s="136" t="s">
        <v>14331</v>
      </c>
    </row>
    <row r="2176" spans="1:6" ht="54" x14ac:dyDescent="0.25">
      <c r="A2176" s="134" t="s">
        <v>5084</v>
      </c>
      <c r="B2176" s="135" t="s">
        <v>5085</v>
      </c>
      <c r="D2176" s="134" t="s">
        <v>2306</v>
      </c>
      <c r="E2176" s="136" t="s">
        <v>6003</v>
      </c>
      <c r="F2176" s="136" t="s">
        <v>6003</v>
      </c>
    </row>
    <row r="2177" spans="1:6" ht="40.5" x14ac:dyDescent="0.25">
      <c r="A2177" s="134" t="s">
        <v>6637</v>
      </c>
      <c r="B2177" s="135" t="s">
        <v>6638</v>
      </c>
      <c r="D2177" s="134" t="s">
        <v>2306</v>
      </c>
      <c r="E2177" s="136" t="s">
        <v>5523</v>
      </c>
      <c r="F2177" s="136" t="s">
        <v>5523</v>
      </c>
    </row>
    <row r="2178" spans="1:6" ht="54" x14ac:dyDescent="0.25">
      <c r="A2178" s="134" t="s">
        <v>4766</v>
      </c>
      <c r="B2178" s="135" t="s">
        <v>4767</v>
      </c>
      <c r="D2178" s="134" t="s">
        <v>2306</v>
      </c>
      <c r="E2178" s="136" t="s">
        <v>15469</v>
      </c>
      <c r="F2178" s="136" t="s">
        <v>15469</v>
      </c>
    </row>
    <row r="2179" spans="1:6" ht="54" x14ac:dyDescent="0.25">
      <c r="A2179" s="134" t="s">
        <v>4770</v>
      </c>
      <c r="B2179" s="135" t="s">
        <v>4771</v>
      </c>
      <c r="D2179" s="134" t="s">
        <v>2306</v>
      </c>
      <c r="E2179" s="136" t="s">
        <v>14228</v>
      </c>
      <c r="F2179" s="136" t="s">
        <v>14228</v>
      </c>
    </row>
    <row r="2180" spans="1:6" ht="40.5" x14ac:dyDescent="0.25">
      <c r="A2180" s="134" t="s">
        <v>3838</v>
      </c>
      <c r="B2180" s="135" t="s">
        <v>3839</v>
      </c>
      <c r="D2180" s="134" t="s">
        <v>2306</v>
      </c>
      <c r="E2180" s="136" t="s">
        <v>5567</v>
      </c>
      <c r="F2180" s="136" t="s">
        <v>5567</v>
      </c>
    </row>
    <row r="2181" spans="1:6" ht="40.5" x14ac:dyDescent="0.25">
      <c r="A2181" s="134" t="s">
        <v>3805</v>
      </c>
      <c r="B2181" s="135" t="s">
        <v>3806</v>
      </c>
      <c r="D2181" s="134" t="s">
        <v>2306</v>
      </c>
      <c r="E2181" s="136" t="s">
        <v>5476</v>
      </c>
      <c r="F2181" s="136" t="s">
        <v>5476</v>
      </c>
    </row>
    <row r="2182" spans="1:6" ht="40.5" x14ac:dyDescent="0.25">
      <c r="A2182" s="134" t="s">
        <v>6639</v>
      </c>
      <c r="B2182" s="135" t="s">
        <v>6640</v>
      </c>
      <c r="D2182" s="134" t="s">
        <v>2306</v>
      </c>
      <c r="E2182" s="136" t="s">
        <v>13991</v>
      </c>
      <c r="F2182" s="136" t="s">
        <v>13991</v>
      </c>
    </row>
    <row r="2183" spans="1:6" ht="54" x14ac:dyDescent="0.25">
      <c r="A2183" s="134" t="s">
        <v>3809</v>
      </c>
      <c r="B2183" s="135" t="s">
        <v>3810</v>
      </c>
      <c r="D2183" s="134" t="s">
        <v>2306</v>
      </c>
      <c r="E2183" s="136" t="s">
        <v>5761</v>
      </c>
      <c r="F2183" s="136" t="s">
        <v>5761</v>
      </c>
    </row>
    <row r="2184" spans="1:6" ht="40.5" x14ac:dyDescent="0.25">
      <c r="A2184" s="134" t="s">
        <v>3813</v>
      </c>
      <c r="B2184" s="135" t="s">
        <v>3814</v>
      </c>
      <c r="D2184" s="134" t="s">
        <v>2306</v>
      </c>
      <c r="E2184" s="136" t="s">
        <v>5879</v>
      </c>
      <c r="F2184" s="136" t="s">
        <v>5879</v>
      </c>
    </row>
    <row r="2185" spans="1:6" ht="54" x14ac:dyDescent="0.25">
      <c r="A2185" s="134" t="s">
        <v>3779</v>
      </c>
      <c r="B2185" s="135" t="s">
        <v>3780</v>
      </c>
      <c r="D2185" s="134" t="s">
        <v>2306</v>
      </c>
      <c r="E2185" s="136" t="s">
        <v>5477</v>
      </c>
      <c r="F2185" s="136" t="s">
        <v>5477</v>
      </c>
    </row>
    <row r="2186" spans="1:6" ht="27" x14ac:dyDescent="0.25">
      <c r="A2186" s="134" t="s">
        <v>3791</v>
      </c>
      <c r="B2186" s="135" t="s">
        <v>3792</v>
      </c>
      <c r="D2186" s="134" t="s">
        <v>2306</v>
      </c>
      <c r="E2186" s="136" t="s">
        <v>5839</v>
      </c>
      <c r="F2186" s="136" t="s">
        <v>5839</v>
      </c>
    </row>
    <row r="2187" spans="1:6" ht="27" x14ac:dyDescent="0.25">
      <c r="A2187" s="134" t="s">
        <v>3783</v>
      </c>
      <c r="B2187" s="135" t="s">
        <v>3784</v>
      </c>
      <c r="D2187" s="134" t="s">
        <v>2306</v>
      </c>
      <c r="E2187" s="136" t="s">
        <v>13787</v>
      </c>
      <c r="F2187" s="136" t="s">
        <v>13787</v>
      </c>
    </row>
    <row r="2188" spans="1:6" ht="54" x14ac:dyDescent="0.25">
      <c r="A2188" s="134" t="s">
        <v>4978</v>
      </c>
      <c r="B2188" s="135" t="s">
        <v>4979</v>
      </c>
      <c r="D2188" s="134" t="s">
        <v>2306</v>
      </c>
      <c r="E2188" s="136" t="s">
        <v>13333</v>
      </c>
      <c r="F2188" s="136" t="s">
        <v>13333</v>
      </c>
    </row>
    <row r="2189" spans="1:6" ht="67.5" x14ac:dyDescent="0.25">
      <c r="A2189" s="134" t="s">
        <v>3977</v>
      </c>
      <c r="B2189" s="135" t="s">
        <v>3978</v>
      </c>
      <c r="D2189" s="134" t="s">
        <v>2306</v>
      </c>
      <c r="E2189" s="136" t="s">
        <v>15470</v>
      </c>
      <c r="F2189" s="136" t="s">
        <v>15470</v>
      </c>
    </row>
    <row r="2190" spans="1:6" ht="67.5" x14ac:dyDescent="0.25">
      <c r="A2190" s="134" t="s">
        <v>3961</v>
      </c>
      <c r="B2190" s="135" t="s">
        <v>3962</v>
      </c>
      <c r="D2190" s="134" t="s">
        <v>2306</v>
      </c>
      <c r="E2190" s="136" t="s">
        <v>13117</v>
      </c>
      <c r="F2190" s="136" t="s">
        <v>13117</v>
      </c>
    </row>
    <row r="2191" spans="1:6" ht="40.5" x14ac:dyDescent="0.25">
      <c r="A2191" s="134" t="s">
        <v>5044</v>
      </c>
      <c r="B2191" s="135" t="s">
        <v>5045</v>
      </c>
      <c r="D2191" s="134" t="s">
        <v>2306</v>
      </c>
      <c r="E2191" s="136" t="s">
        <v>15471</v>
      </c>
      <c r="F2191" s="136" t="s">
        <v>15471</v>
      </c>
    </row>
    <row r="2192" spans="1:6" ht="40.5" x14ac:dyDescent="0.25">
      <c r="A2192" s="134" t="s">
        <v>5048</v>
      </c>
      <c r="B2192" s="135" t="s">
        <v>5049</v>
      </c>
      <c r="D2192" s="134" t="s">
        <v>2306</v>
      </c>
      <c r="E2192" s="136" t="s">
        <v>14018</v>
      </c>
      <c r="F2192" s="136" t="s">
        <v>14018</v>
      </c>
    </row>
    <row r="2193" spans="1:6" ht="40.5" x14ac:dyDescent="0.25">
      <c r="A2193" s="134" t="s">
        <v>6641</v>
      </c>
      <c r="B2193" s="135" t="s">
        <v>6642</v>
      </c>
      <c r="D2193" s="134" t="s">
        <v>2306</v>
      </c>
      <c r="E2193" s="136" t="s">
        <v>13650</v>
      </c>
      <c r="F2193" s="136" t="s">
        <v>13650</v>
      </c>
    </row>
    <row r="2194" spans="1:6" ht="40.5" x14ac:dyDescent="0.25">
      <c r="A2194" s="134" t="s">
        <v>6643</v>
      </c>
      <c r="B2194" s="135" t="s">
        <v>6644</v>
      </c>
      <c r="D2194" s="134" t="s">
        <v>2306</v>
      </c>
      <c r="E2194" s="136" t="s">
        <v>13764</v>
      </c>
      <c r="F2194" s="136" t="s">
        <v>13764</v>
      </c>
    </row>
    <row r="2195" spans="1:6" ht="40.5" x14ac:dyDescent="0.25">
      <c r="A2195" s="134" t="s">
        <v>3787</v>
      </c>
      <c r="B2195" s="135" t="s">
        <v>3788</v>
      </c>
      <c r="D2195" s="134" t="s">
        <v>2306</v>
      </c>
      <c r="E2195" s="136" t="s">
        <v>5401</v>
      </c>
      <c r="F2195" s="136" t="s">
        <v>5401</v>
      </c>
    </row>
    <row r="2196" spans="1:6" ht="40.5" x14ac:dyDescent="0.25">
      <c r="A2196" s="134" t="s">
        <v>3795</v>
      </c>
      <c r="B2196" s="135" t="s">
        <v>3796</v>
      </c>
      <c r="D2196" s="134" t="s">
        <v>2306</v>
      </c>
      <c r="E2196" s="136" t="s">
        <v>5364</v>
      </c>
      <c r="F2196" s="136" t="s">
        <v>5364</v>
      </c>
    </row>
    <row r="2197" spans="1:6" ht="54" x14ac:dyDescent="0.25">
      <c r="A2197" s="134" t="s">
        <v>6645</v>
      </c>
      <c r="B2197" s="135" t="s">
        <v>6646</v>
      </c>
      <c r="D2197" s="134" t="s">
        <v>2306</v>
      </c>
      <c r="E2197" s="136" t="s">
        <v>5630</v>
      </c>
      <c r="F2197" s="136" t="s">
        <v>5630</v>
      </c>
    </row>
    <row r="2198" spans="1:6" ht="40.5" x14ac:dyDescent="0.25">
      <c r="A2198" s="134" t="s">
        <v>3997</v>
      </c>
      <c r="B2198" s="135" t="s">
        <v>3998</v>
      </c>
      <c r="D2198" s="134" t="s">
        <v>2306</v>
      </c>
      <c r="E2198" s="136" t="s">
        <v>6047</v>
      </c>
      <c r="F2198" s="136" t="s">
        <v>6047</v>
      </c>
    </row>
    <row r="2199" spans="1:6" ht="54" x14ac:dyDescent="0.25">
      <c r="A2199" s="134" t="s">
        <v>4862</v>
      </c>
      <c r="B2199" s="135" t="s">
        <v>4863</v>
      </c>
      <c r="D2199" s="134" t="s">
        <v>2306</v>
      </c>
      <c r="E2199" s="136" t="s">
        <v>5773</v>
      </c>
      <c r="F2199" s="136" t="s">
        <v>5773</v>
      </c>
    </row>
    <row r="2200" spans="1:6" ht="67.5" x14ac:dyDescent="0.25">
      <c r="A2200" s="134" t="s">
        <v>4774</v>
      </c>
      <c r="B2200" s="135" t="s">
        <v>4775</v>
      </c>
      <c r="D2200" s="134" t="s">
        <v>2306</v>
      </c>
      <c r="E2200" s="136" t="s">
        <v>15472</v>
      </c>
      <c r="F2200" s="136" t="s">
        <v>15472</v>
      </c>
    </row>
    <row r="2201" spans="1:6" ht="67.5" x14ac:dyDescent="0.25">
      <c r="A2201" s="134" t="s">
        <v>6647</v>
      </c>
      <c r="B2201" s="135" t="s">
        <v>6648</v>
      </c>
      <c r="D2201" s="134" t="s">
        <v>2306</v>
      </c>
      <c r="E2201" s="136" t="s">
        <v>15473</v>
      </c>
      <c r="F2201" s="136" t="s">
        <v>15473</v>
      </c>
    </row>
    <row r="2202" spans="1:6" ht="67.5" x14ac:dyDescent="0.25">
      <c r="A2202" s="134" t="s">
        <v>4858</v>
      </c>
      <c r="B2202" s="135" t="s">
        <v>4859</v>
      </c>
      <c r="D2202" s="134" t="s">
        <v>2306</v>
      </c>
      <c r="E2202" s="136" t="s">
        <v>13604</v>
      </c>
      <c r="F2202" s="136" t="s">
        <v>13604</v>
      </c>
    </row>
    <row r="2203" spans="1:6" ht="40.5" x14ac:dyDescent="0.25">
      <c r="A2203" s="134" t="s">
        <v>4782</v>
      </c>
      <c r="B2203" s="135" t="s">
        <v>4783</v>
      </c>
      <c r="D2203" s="134" t="s">
        <v>2306</v>
      </c>
      <c r="E2203" s="136" t="s">
        <v>13071</v>
      </c>
      <c r="F2203" s="136" t="s">
        <v>13071</v>
      </c>
    </row>
    <row r="2204" spans="1:6" ht="67.5" x14ac:dyDescent="0.25">
      <c r="A2204" s="134" t="s">
        <v>4142</v>
      </c>
      <c r="B2204" s="135" t="s">
        <v>4143</v>
      </c>
      <c r="D2204" s="134" t="s">
        <v>2306</v>
      </c>
      <c r="E2204" s="136" t="s">
        <v>13408</v>
      </c>
      <c r="F2204" s="136" t="s">
        <v>13408</v>
      </c>
    </row>
    <row r="2205" spans="1:6" ht="67.5" x14ac:dyDescent="0.25">
      <c r="A2205" s="134" t="s">
        <v>5072</v>
      </c>
      <c r="B2205" s="135" t="s">
        <v>5073</v>
      </c>
      <c r="D2205" s="134" t="s">
        <v>2306</v>
      </c>
      <c r="E2205" s="136" t="s">
        <v>15474</v>
      </c>
      <c r="F2205" s="136" t="s">
        <v>15474</v>
      </c>
    </row>
    <row r="2206" spans="1:6" ht="40.5" x14ac:dyDescent="0.25">
      <c r="A2206" s="134" t="s">
        <v>2524</v>
      </c>
      <c r="B2206" s="135" t="s">
        <v>2525</v>
      </c>
      <c r="D2206" s="134" t="s">
        <v>2306</v>
      </c>
      <c r="E2206" s="136" t="s">
        <v>14220</v>
      </c>
      <c r="F2206" s="136" t="s">
        <v>14220</v>
      </c>
    </row>
    <row r="2207" spans="1:6" ht="40.5" x14ac:dyDescent="0.25">
      <c r="A2207" s="134" t="s">
        <v>6649</v>
      </c>
      <c r="B2207" s="135" t="s">
        <v>6650</v>
      </c>
      <c r="D2207" s="134" t="s">
        <v>2306</v>
      </c>
      <c r="E2207" s="136" t="s">
        <v>15475</v>
      </c>
      <c r="F2207" s="136" t="s">
        <v>15475</v>
      </c>
    </row>
    <row r="2208" spans="1:6" ht="67.5" x14ac:dyDescent="0.25">
      <c r="A2208" s="134" t="s">
        <v>6651</v>
      </c>
      <c r="B2208" s="135" t="s">
        <v>6652</v>
      </c>
      <c r="D2208" s="134" t="s">
        <v>2306</v>
      </c>
      <c r="E2208" s="136" t="s">
        <v>15476</v>
      </c>
      <c r="F2208" s="136" t="s">
        <v>15476</v>
      </c>
    </row>
    <row r="2209" spans="1:6" ht="40.5" x14ac:dyDescent="0.25">
      <c r="A2209" s="134" t="s">
        <v>5036</v>
      </c>
      <c r="B2209" s="135" t="s">
        <v>5037</v>
      </c>
      <c r="D2209" s="134" t="s">
        <v>2306</v>
      </c>
      <c r="E2209" s="136" t="s">
        <v>5498</v>
      </c>
      <c r="F2209" s="136" t="s">
        <v>5498</v>
      </c>
    </row>
    <row r="2210" spans="1:6" ht="27" x14ac:dyDescent="0.25">
      <c r="A2210" s="134" t="s">
        <v>5040</v>
      </c>
      <c r="B2210" s="135" t="s">
        <v>5041</v>
      </c>
      <c r="D2210" s="134" t="s">
        <v>2306</v>
      </c>
      <c r="E2210" s="136" t="s">
        <v>5602</v>
      </c>
      <c r="F2210" s="136" t="s">
        <v>5602</v>
      </c>
    </row>
    <row r="2211" spans="1:6" ht="27" x14ac:dyDescent="0.25">
      <c r="A2211" s="134" t="s">
        <v>6653</v>
      </c>
      <c r="B2211" s="135" t="s">
        <v>6654</v>
      </c>
      <c r="D2211" s="134" t="s">
        <v>2306</v>
      </c>
      <c r="E2211" s="136" t="s">
        <v>13138</v>
      </c>
      <c r="F2211" s="136" t="s">
        <v>13138</v>
      </c>
    </row>
    <row r="2212" spans="1:6" ht="40.5" x14ac:dyDescent="0.25">
      <c r="A2212" s="134" t="s">
        <v>6655</v>
      </c>
      <c r="B2212" s="135" t="s">
        <v>6656</v>
      </c>
      <c r="D2212" s="134" t="s">
        <v>2306</v>
      </c>
      <c r="E2212" s="136" t="s">
        <v>6083</v>
      </c>
      <c r="F2212" s="136" t="s">
        <v>6083</v>
      </c>
    </row>
    <row r="2213" spans="1:6" ht="67.5" x14ac:dyDescent="0.25">
      <c r="A2213" s="134" t="s">
        <v>5076</v>
      </c>
      <c r="B2213" s="135" t="s">
        <v>5077</v>
      </c>
      <c r="D2213" s="134" t="s">
        <v>2306</v>
      </c>
      <c r="E2213" s="136" t="s">
        <v>13658</v>
      </c>
      <c r="F2213" s="136" t="s">
        <v>13658</v>
      </c>
    </row>
    <row r="2214" spans="1:6" ht="40.5" x14ac:dyDescent="0.25">
      <c r="A2214" s="134" t="s">
        <v>3973</v>
      </c>
      <c r="B2214" s="135" t="s">
        <v>3974</v>
      </c>
      <c r="D2214" s="134" t="s">
        <v>2306</v>
      </c>
      <c r="E2214" s="136" t="s">
        <v>5468</v>
      </c>
      <c r="F2214" s="136" t="s">
        <v>5468</v>
      </c>
    </row>
    <row r="2215" spans="1:6" ht="40.5" x14ac:dyDescent="0.25">
      <c r="A2215" s="134" t="s">
        <v>3886</v>
      </c>
      <c r="B2215" s="135" t="s">
        <v>3887</v>
      </c>
      <c r="D2215" s="134" t="s">
        <v>2306</v>
      </c>
      <c r="E2215" s="136" t="s">
        <v>13689</v>
      </c>
      <c r="F2215" s="136" t="s">
        <v>13689</v>
      </c>
    </row>
    <row r="2216" spans="1:6" ht="27" x14ac:dyDescent="0.25">
      <c r="A2216" s="134" t="s">
        <v>6657</v>
      </c>
      <c r="B2216" s="135" t="s">
        <v>6658</v>
      </c>
      <c r="D2216" s="134" t="s">
        <v>2306</v>
      </c>
      <c r="E2216" s="136" t="s">
        <v>13033</v>
      </c>
      <c r="F2216" s="136" t="s">
        <v>13033</v>
      </c>
    </row>
    <row r="2217" spans="1:6" ht="67.5" x14ac:dyDescent="0.25">
      <c r="A2217" s="134" t="s">
        <v>3982</v>
      </c>
      <c r="B2217" s="135" t="s">
        <v>3983</v>
      </c>
      <c r="D2217" s="134" t="s">
        <v>2306</v>
      </c>
      <c r="E2217" s="136" t="s">
        <v>15477</v>
      </c>
      <c r="F2217" s="136" t="s">
        <v>15477</v>
      </c>
    </row>
    <row r="2218" spans="1:6" ht="40.5" x14ac:dyDescent="0.25">
      <c r="A2218" s="134" t="s">
        <v>6659</v>
      </c>
      <c r="B2218" s="135" t="s">
        <v>6660</v>
      </c>
      <c r="D2218" s="134" t="s">
        <v>2306</v>
      </c>
      <c r="E2218" s="136" t="s">
        <v>5505</v>
      </c>
      <c r="F2218" s="136" t="s">
        <v>5505</v>
      </c>
    </row>
    <row r="2219" spans="1:6" ht="54" x14ac:dyDescent="0.25">
      <c r="A2219" s="134" t="s">
        <v>4790</v>
      </c>
      <c r="B2219" s="135" t="s">
        <v>4791</v>
      </c>
      <c r="D2219" s="134" t="s">
        <v>2306</v>
      </c>
      <c r="E2219" s="136" t="s">
        <v>15478</v>
      </c>
      <c r="F2219" s="136" t="s">
        <v>15478</v>
      </c>
    </row>
    <row r="2220" spans="1:6" ht="27" x14ac:dyDescent="0.25">
      <c r="A2220" s="134" t="s">
        <v>3742</v>
      </c>
      <c r="B2220" s="135" t="s">
        <v>3743</v>
      </c>
      <c r="D2220" s="134" t="s">
        <v>2306</v>
      </c>
      <c r="E2220" s="136" t="s">
        <v>14350</v>
      </c>
      <c r="F2220" s="136" t="s">
        <v>14350</v>
      </c>
    </row>
    <row r="2221" spans="1:6" ht="40.5" x14ac:dyDescent="0.25">
      <c r="A2221" s="134" t="s">
        <v>3730</v>
      </c>
      <c r="B2221" s="135" t="s">
        <v>3731</v>
      </c>
      <c r="D2221" s="134" t="s">
        <v>2306</v>
      </c>
      <c r="E2221" s="136" t="s">
        <v>13113</v>
      </c>
      <c r="F2221" s="136" t="s">
        <v>13113</v>
      </c>
    </row>
    <row r="2222" spans="1:6" ht="40.5" x14ac:dyDescent="0.25">
      <c r="A2222" s="134" t="s">
        <v>3726</v>
      </c>
      <c r="B2222" s="135" t="s">
        <v>3727</v>
      </c>
      <c r="D2222" s="134" t="s">
        <v>2306</v>
      </c>
      <c r="E2222" s="136" t="s">
        <v>15479</v>
      </c>
      <c r="F2222" s="136" t="s">
        <v>15479</v>
      </c>
    </row>
    <row r="2223" spans="1:6" ht="67.5" x14ac:dyDescent="0.25">
      <c r="A2223" s="134" t="s">
        <v>6661</v>
      </c>
      <c r="B2223" s="135" t="s">
        <v>6662</v>
      </c>
      <c r="D2223" s="134" t="s">
        <v>2306</v>
      </c>
      <c r="E2223" s="136" t="s">
        <v>13408</v>
      </c>
      <c r="F2223" s="136" t="s">
        <v>13408</v>
      </c>
    </row>
    <row r="2224" spans="1:6" ht="67.5" x14ac:dyDescent="0.25">
      <c r="A2224" s="134" t="s">
        <v>4930</v>
      </c>
      <c r="B2224" s="135" t="s">
        <v>4931</v>
      </c>
      <c r="D2224" s="134" t="s">
        <v>2306</v>
      </c>
      <c r="E2224" s="136" t="s">
        <v>5794</v>
      </c>
      <c r="F2224" s="136" t="s">
        <v>5794</v>
      </c>
    </row>
    <row r="2225" spans="1:6" ht="40.5" x14ac:dyDescent="0.25">
      <c r="A2225" s="134" t="s">
        <v>6663</v>
      </c>
      <c r="B2225" s="135" t="s">
        <v>6664</v>
      </c>
      <c r="D2225" s="134" t="s">
        <v>2306</v>
      </c>
      <c r="E2225" s="136" t="s">
        <v>5503</v>
      </c>
      <c r="F2225" s="136" t="s">
        <v>5503</v>
      </c>
    </row>
    <row r="2226" spans="1:6" ht="27" x14ac:dyDescent="0.25">
      <c r="A2226" s="134" t="s">
        <v>4922</v>
      </c>
      <c r="B2226" s="135" t="s">
        <v>4923</v>
      </c>
      <c r="D2226" s="134" t="s">
        <v>2306</v>
      </c>
      <c r="E2226" s="136" t="s">
        <v>13568</v>
      </c>
      <c r="F2226" s="136" t="s">
        <v>13568</v>
      </c>
    </row>
    <row r="2227" spans="1:6" ht="27" x14ac:dyDescent="0.25">
      <c r="A2227" s="134" t="s">
        <v>6665</v>
      </c>
      <c r="B2227" s="135" t="s">
        <v>6666</v>
      </c>
      <c r="D2227" s="134" t="s">
        <v>2306</v>
      </c>
      <c r="E2227" s="136" t="s">
        <v>13112</v>
      </c>
      <c r="F2227" s="136" t="s">
        <v>13112</v>
      </c>
    </row>
    <row r="2228" spans="1:6" ht="40.5" x14ac:dyDescent="0.25">
      <c r="A2228" s="134" t="s">
        <v>4910</v>
      </c>
      <c r="B2228" s="135" t="s">
        <v>4911</v>
      </c>
      <c r="D2228" s="134" t="s">
        <v>2306</v>
      </c>
      <c r="E2228" s="136" t="s">
        <v>15480</v>
      </c>
      <c r="F2228" s="136" t="s">
        <v>15480</v>
      </c>
    </row>
    <row r="2229" spans="1:6" ht="40.5" x14ac:dyDescent="0.25">
      <c r="A2229" s="134" t="s">
        <v>4926</v>
      </c>
      <c r="B2229" s="135" t="s">
        <v>4927</v>
      </c>
      <c r="D2229" s="134" t="s">
        <v>2306</v>
      </c>
      <c r="E2229" s="136" t="s">
        <v>15481</v>
      </c>
      <c r="F2229" s="136" t="s">
        <v>15481</v>
      </c>
    </row>
    <row r="2230" spans="1:6" ht="27" x14ac:dyDescent="0.25">
      <c r="A2230" s="134" t="s">
        <v>4898</v>
      </c>
      <c r="B2230" s="135" t="s">
        <v>4899</v>
      </c>
      <c r="D2230" s="134" t="s">
        <v>2306</v>
      </c>
      <c r="E2230" s="136" t="s">
        <v>15482</v>
      </c>
      <c r="F2230" s="136" t="s">
        <v>15482</v>
      </c>
    </row>
    <row r="2231" spans="1:6" ht="27" x14ac:dyDescent="0.25">
      <c r="A2231" s="134" t="s">
        <v>6667</v>
      </c>
      <c r="B2231" s="135" t="s">
        <v>6668</v>
      </c>
      <c r="D2231" s="134" t="s">
        <v>2306</v>
      </c>
      <c r="E2231" s="136" t="s">
        <v>15483</v>
      </c>
      <c r="F2231" s="136" t="s">
        <v>15483</v>
      </c>
    </row>
    <row r="2232" spans="1:6" ht="27" x14ac:dyDescent="0.25">
      <c r="A2232" s="134" t="s">
        <v>6669</v>
      </c>
      <c r="B2232" s="135" t="s">
        <v>6670</v>
      </c>
      <c r="D2232" s="134" t="s">
        <v>2306</v>
      </c>
      <c r="E2232" s="136" t="s">
        <v>5485</v>
      </c>
      <c r="F2232" s="136" t="s">
        <v>5485</v>
      </c>
    </row>
    <row r="2233" spans="1:6" ht="27" x14ac:dyDescent="0.25">
      <c r="A2233" s="134" t="s">
        <v>4152</v>
      </c>
      <c r="B2233" s="135" t="s">
        <v>4153</v>
      </c>
      <c r="D2233" s="134" t="s">
        <v>2306</v>
      </c>
      <c r="E2233" s="136" t="s">
        <v>15484</v>
      </c>
      <c r="F2233" s="136" t="s">
        <v>15484</v>
      </c>
    </row>
    <row r="2234" spans="1:6" ht="27" x14ac:dyDescent="0.25">
      <c r="A2234" s="134" t="s">
        <v>6671</v>
      </c>
      <c r="B2234" s="135" t="s">
        <v>6672</v>
      </c>
      <c r="D2234" s="134" t="s">
        <v>2306</v>
      </c>
      <c r="E2234" s="136" t="s">
        <v>15485</v>
      </c>
      <c r="F2234" s="136" t="s">
        <v>15485</v>
      </c>
    </row>
    <row r="2235" spans="1:6" ht="40.5" x14ac:dyDescent="0.25">
      <c r="A2235" s="134" t="s">
        <v>4001</v>
      </c>
      <c r="B2235" s="135" t="s">
        <v>4002</v>
      </c>
      <c r="D2235" s="134" t="s">
        <v>2306</v>
      </c>
      <c r="E2235" s="136" t="s">
        <v>13266</v>
      </c>
      <c r="F2235" s="136" t="s">
        <v>13266</v>
      </c>
    </row>
    <row r="2236" spans="1:6" ht="40.5" x14ac:dyDescent="0.25">
      <c r="A2236" s="134" t="s">
        <v>6673</v>
      </c>
      <c r="B2236" s="135" t="s">
        <v>6674</v>
      </c>
      <c r="D2236" s="134" t="s">
        <v>2306</v>
      </c>
      <c r="E2236" s="136" t="s">
        <v>5563</v>
      </c>
      <c r="F2236" s="136" t="s">
        <v>5563</v>
      </c>
    </row>
    <row r="2237" spans="1:6" ht="40.5" x14ac:dyDescent="0.25">
      <c r="A2237" s="134" t="s">
        <v>4948</v>
      </c>
      <c r="B2237" s="135" t="s">
        <v>4949</v>
      </c>
      <c r="D2237" s="134" t="s">
        <v>2306</v>
      </c>
      <c r="E2237" s="136" t="s">
        <v>5563</v>
      </c>
      <c r="F2237" s="136" t="s">
        <v>5563</v>
      </c>
    </row>
    <row r="2238" spans="1:6" ht="40.5" x14ac:dyDescent="0.25">
      <c r="A2238" s="134" t="s">
        <v>6675</v>
      </c>
      <c r="B2238" s="135" t="s">
        <v>6676</v>
      </c>
      <c r="D2238" s="134" t="s">
        <v>2306</v>
      </c>
      <c r="E2238" s="136" t="s">
        <v>5530</v>
      </c>
      <c r="F2238" s="136" t="s">
        <v>5530</v>
      </c>
    </row>
    <row r="2239" spans="1:6" ht="54" x14ac:dyDescent="0.25">
      <c r="A2239" s="134" t="s">
        <v>3965</v>
      </c>
      <c r="B2239" s="135" t="s">
        <v>3966</v>
      </c>
      <c r="D2239" s="134" t="s">
        <v>2306</v>
      </c>
      <c r="E2239" s="136" t="s">
        <v>13166</v>
      </c>
      <c r="F2239" s="136" t="s">
        <v>13166</v>
      </c>
    </row>
    <row r="2240" spans="1:6" ht="54" x14ac:dyDescent="0.25">
      <c r="A2240" s="134" t="s">
        <v>4876</v>
      </c>
      <c r="B2240" s="135" t="s">
        <v>4877</v>
      </c>
      <c r="D2240" s="134" t="s">
        <v>2306</v>
      </c>
      <c r="E2240" s="136" t="s">
        <v>15486</v>
      </c>
      <c r="F2240" s="136" t="s">
        <v>15486</v>
      </c>
    </row>
    <row r="2241" spans="1:6" ht="40.5" x14ac:dyDescent="0.25">
      <c r="A2241" s="134" t="s">
        <v>6677</v>
      </c>
      <c r="B2241" s="135" t="s">
        <v>6678</v>
      </c>
      <c r="D2241" s="134" t="s">
        <v>2306</v>
      </c>
      <c r="E2241" s="136" t="s">
        <v>15487</v>
      </c>
      <c r="F2241" s="136" t="s">
        <v>15487</v>
      </c>
    </row>
    <row r="2242" spans="1:6" ht="40.5" x14ac:dyDescent="0.25">
      <c r="A2242" s="134" t="s">
        <v>6679</v>
      </c>
      <c r="B2242" s="135" t="s">
        <v>6680</v>
      </c>
      <c r="D2242" s="134" t="s">
        <v>2306</v>
      </c>
      <c r="E2242" s="136" t="s">
        <v>15488</v>
      </c>
      <c r="F2242" s="136" t="s">
        <v>15488</v>
      </c>
    </row>
    <row r="2243" spans="1:6" ht="54" x14ac:dyDescent="0.25">
      <c r="A2243" s="134" t="s">
        <v>6681</v>
      </c>
      <c r="B2243" s="135" t="s">
        <v>6682</v>
      </c>
      <c r="D2243" s="134" t="s">
        <v>2306</v>
      </c>
      <c r="E2243" s="136" t="s">
        <v>15489</v>
      </c>
      <c r="F2243" s="136" t="s">
        <v>15489</v>
      </c>
    </row>
    <row r="2244" spans="1:6" ht="67.5" x14ac:dyDescent="0.25">
      <c r="A2244" s="134" t="s">
        <v>6683</v>
      </c>
      <c r="B2244" s="135" t="s">
        <v>6684</v>
      </c>
      <c r="D2244" s="134" t="s">
        <v>2306</v>
      </c>
      <c r="E2244" s="136" t="s">
        <v>13410</v>
      </c>
      <c r="F2244" s="136" t="s">
        <v>13410</v>
      </c>
    </row>
    <row r="2245" spans="1:6" ht="40.5" x14ac:dyDescent="0.25">
      <c r="A2245" s="134" t="s">
        <v>4906</v>
      </c>
      <c r="B2245" s="135" t="s">
        <v>4907</v>
      </c>
      <c r="D2245" s="134" t="s">
        <v>2306</v>
      </c>
      <c r="E2245" s="136" t="s">
        <v>6081</v>
      </c>
      <c r="F2245" s="136" t="s">
        <v>6081</v>
      </c>
    </row>
    <row r="2246" spans="1:6" ht="40.5" x14ac:dyDescent="0.25">
      <c r="A2246" s="134" t="s">
        <v>6685</v>
      </c>
      <c r="B2246" s="135" t="s">
        <v>6686</v>
      </c>
      <c r="D2246" s="134" t="s">
        <v>2306</v>
      </c>
      <c r="E2246" s="136" t="s">
        <v>15490</v>
      </c>
      <c r="F2246" s="136" t="s">
        <v>15490</v>
      </c>
    </row>
    <row r="2247" spans="1:6" ht="40.5" x14ac:dyDescent="0.25">
      <c r="A2247" s="134" t="s">
        <v>6687</v>
      </c>
      <c r="B2247" s="135" t="s">
        <v>6688</v>
      </c>
      <c r="D2247" s="134" t="s">
        <v>2306</v>
      </c>
      <c r="E2247" s="136" t="s">
        <v>14102</v>
      </c>
      <c r="F2247" s="136" t="s">
        <v>14102</v>
      </c>
    </row>
    <row r="2248" spans="1:6" ht="40.5" x14ac:dyDescent="0.25">
      <c r="A2248" s="134" t="s">
        <v>6689</v>
      </c>
      <c r="B2248" s="135" t="s">
        <v>6690</v>
      </c>
      <c r="D2248" s="134" t="s">
        <v>2306</v>
      </c>
      <c r="E2248" s="136" t="s">
        <v>13034</v>
      </c>
      <c r="F2248" s="136" t="s">
        <v>13034</v>
      </c>
    </row>
    <row r="2249" spans="1:6" ht="40.5" x14ac:dyDescent="0.25">
      <c r="A2249" s="134" t="s">
        <v>6691</v>
      </c>
      <c r="B2249" s="135" t="s">
        <v>6692</v>
      </c>
      <c r="D2249" s="134" t="s">
        <v>2306</v>
      </c>
      <c r="E2249" s="136" t="s">
        <v>15491</v>
      </c>
      <c r="F2249" s="136" t="s">
        <v>15491</v>
      </c>
    </row>
    <row r="2250" spans="1:6" ht="40.5" x14ac:dyDescent="0.25">
      <c r="A2250" s="134" t="s">
        <v>4878</v>
      </c>
      <c r="B2250" s="135" t="s">
        <v>4879</v>
      </c>
      <c r="D2250" s="134" t="s">
        <v>2306</v>
      </c>
      <c r="E2250" s="136" t="s">
        <v>14082</v>
      </c>
      <c r="F2250" s="136" t="s">
        <v>14082</v>
      </c>
    </row>
    <row r="2251" spans="1:6" ht="40.5" x14ac:dyDescent="0.25">
      <c r="A2251" s="134" t="s">
        <v>4886</v>
      </c>
      <c r="B2251" s="135" t="s">
        <v>4887</v>
      </c>
      <c r="D2251" s="134" t="s">
        <v>2306</v>
      </c>
      <c r="E2251" s="136" t="s">
        <v>15492</v>
      </c>
      <c r="F2251" s="136" t="s">
        <v>15492</v>
      </c>
    </row>
    <row r="2252" spans="1:6" ht="40.5" x14ac:dyDescent="0.25">
      <c r="A2252" s="134" t="s">
        <v>6693</v>
      </c>
      <c r="B2252" s="135" t="s">
        <v>6694</v>
      </c>
      <c r="D2252" s="134" t="s">
        <v>2306</v>
      </c>
      <c r="E2252" s="136" t="s">
        <v>15493</v>
      </c>
      <c r="F2252" s="136" t="s">
        <v>15493</v>
      </c>
    </row>
    <row r="2253" spans="1:6" ht="40.5" x14ac:dyDescent="0.25">
      <c r="A2253" s="134" t="s">
        <v>4748</v>
      </c>
      <c r="B2253" s="135" t="s">
        <v>4749</v>
      </c>
      <c r="D2253" s="134" t="s">
        <v>2306</v>
      </c>
      <c r="E2253" s="136" t="s">
        <v>14033</v>
      </c>
      <c r="F2253" s="136" t="s">
        <v>14033</v>
      </c>
    </row>
    <row r="2254" spans="1:6" ht="54" x14ac:dyDescent="0.25">
      <c r="A2254" s="134" t="s">
        <v>4794</v>
      </c>
      <c r="B2254" s="135" t="s">
        <v>4795</v>
      </c>
      <c r="D2254" s="134" t="s">
        <v>2306</v>
      </c>
      <c r="E2254" s="136" t="s">
        <v>15494</v>
      </c>
      <c r="F2254" s="136" t="s">
        <v>15494</v>
      </c>
    </row>
    <row r="2255" spans="1:6" ht="54" x14ac:dyDescent="0.25">
      <c r="A2255" s="134" t="s">
        <v>6695</v>
      </c>
      <c r="B2255" s="135" t="s">
        <v>6696</v>
      </c>
      <c r="D2255" s="134" t="s">
        <v>2306</v>
      </c>
      <c r="E2255" s="136" t="s">
        <v>5489</v>
      </c>
      <c r="F2255" s="136" t="s">
        <v>5489</v>
      </c>
    </row>
    <row r="2256" spans="1:6" ht="54" x14ac:dyDescent="0.25">
      <c r="A2256" s="134" t="s">
        <v>6697</v>
      </c>
      <c r="B2256" s="135" t="s">
        <v>6698</v>
      </c>
      <c r="D2256" s="134" t="s">
        <v>2306</v>
      </c>
      <c r="E2256" s="136" t="s">
        <v>5617</v>
      </c>
      <c r="F2256" s="136" t="s">
        <v>5617</v>
      </c>
    </row>
    <row r="2257" spans="1:6" ht="40.5" x14ac:dyDescent="0.25">
      <c r="A2257" s="134" t="s">
        <v>4914</v>
      </c>
      <c r="B2257" s="135" t="s">
        <v>4915</v>
      </c>
      <c r="D2257" s="134" t="s">
        <v>2306</v>
      </c>
      <c r="E2257" s="136" t="s">
        <v>15495</v>
      </c>
      <c r="F2257" s="136" t="s">
        <v>15495</v>
      </c>
    </row>
    <row r="2258" spans="1:6" ht="27" x14ac:dyDescent="0.25">
      <c r="A2258" s="134" t="s">
        <v>4918</v>
      </c>
      <c r="B2258" s="135" t="s">
        <v>4919</v>
      </c>
      <c r="D2258" s="134" t="s">
        <v>2306</v>
      </c>
      <c r="E2258" s="136" t="s">
        <v>15496</v>
      </c>
      <c r="F2258" s="136" t="s">
        <v>15496</v>
      </c>
    </row>
    <row r="2259" spans="1:6" ht="40.5" x14ac:dyDescent="0.25">
      <c r="A2259" s="134" t="s">
        <v>15497</v>
      </c>
      <c r="B2259" s="135" t="s">
        <v>15498</v>
      </c>
      <c r="D2259" s="134" t="s">
        <v>2306</v>
      </c>
      <c r="E2259" s="136" t="s">
        <v>13373</v>
      </c>
      <c r="F2259" s="136" t="s">
        <v>13373</v>
      </c>
    </row>
    <row r="2260" spans="1:6" ht="54" x14ac:dyDescent="0.25">
      <c r="A2260" s="134" t="s">
        <v>2849</v>
      </c>
      <c r="B2260" s="135" t="s">
        <v>2850</v>
      </c>
      <c r="D2260" s="134" t="s">
        <v>2260</v>
      </c>
      <c r="E2260" s="136" t="s">
        <v>14248</v>
      </c>
      <c r="F2260" s="136" t="s">
        <v>14248</v>
      </c>
    </row>
    <row r="2261" spans="1:6" ht="40.5" x14ac:dyDescent="0.25">
      <c r="A2261" s="134" t="s">
        <v>2527</v>
      </c>
      <c r="B2261" s="135" t="s">
        <v>2528</v>
      </c>
      <c r="D2261" s="134" t="s">
        <v>2260</v>
      </c>
      <c r="E2261" s="136" t="s">
        <v>15499</v>
      </c>
      <c r="F2261" s="136" t="s">
        <v>15499</v>
      </c>
    </row>
    <row r="2262" spans="1:6" ht="40.5" x14ac:dyDescent="0.25">
      <c r="A2262" s="134" t="s">
        <v>2529</v>
      </c>
      <c r="B2262" s="135" t="s">
        <v>2530</v>
      </c>
      <c r="D2262" s="134" t="s">
        <v>2260</v>
      </c>
      <c r="E2262" s="136" t="s">
        <v>5707</v>
      </c>
      <c r="F2262" s="136" t="s">
        <v>5707</v>
      </c>
    </row>
    <row r="2263" spans="1:6" ht="40.5" x14ac:dyDescent="0.25">
      <c r="A2263" s="134" t="s">
        <v>2531</v>
      </c>
      <c r="B2263" s="135" t="s">
        <v>2532</v>
      </c>
      <c r="D2263" s="134" t="s">
        <v>2260</v>
      </c>
      <c r="E2263" s="136" t="s">
        <v>14344</v>
      </c>
      <c r="F2263" s="136" t="s">
        <v>14344</v>
      </c>
    </row>
    <row r="2264" spans="1:6" ht="40.5" x14ac:dyDescent="0.25">
      <c r="A2264" s="134" t="s">
        <v>2533</v>
      </c>
      <c r="B2264" s="135" t="s">
        <v>2534</v>
      </c>
      <c r="D2264" s="134" t="s">
        <v>2260</v>
      </c>
      <c r="E2264" s="136" t="s">
        <v>14190</v>
      </c>
      <c r="F2264" s="136" t="s">
        <v>14190</v>
      </c>
    </row>
    <row r="2265" spans="1:6" ht="40.5" x14ac:dyDescent="0.25">
      <c r="A2265" s="134" t="s">
        <v>2563</v>
      </c>
      <c r="B2265" s="135" t="s">
        <v>2564</v>
      </c>
      <c r="D2265" s="134" t="s">
        <v>2260</v>
      </c>
      <c r="E2265" s="136" t="s">
        <v>15500</v>
      </c>
      <c r="F2265" s="136" t="s">
        <v>15500</v>
      </c>
    </row>
    <row r="2266" spans="1:6" ht="67.5" x14ac:dyDescent="0.25">
      <c r="A2266" s="134" t="s">
        <v>2537</v>
      </c>
      <c r="B2266" s="135" t="s">
        <v>2538</v>
      </c>
      <c r="D2266" s="134" t="s">
        <v>2260</v>
      </c>
      <c r="E2266" s="136" t="s">
        <v>13128</v>
      </c>
      <c r="F2266" s="136" t="s">
        <v>13128</v>
      </c>
    </row>
    <row r="2267" spans="1:6" ht="67.5" x14ac:dyDescent="0.25">
      <c r="A2267" s="134" t="s">
        <v>2545</v>
      </c>
      <c r="B2267" s="135" t="s">
        <v>2546</v>
      </c>
      <c r="D2267" s="134" t="s">
        <v>2260</v>
      </c>
      <c r="E2267" s="136" t="s">
        <v>6109</v>
      </c>
      <c r="F2267" s="136" t="s">
        <v>6109</v>
      </c>
    </row>
    <row r="2268" spans="1:6" ht="67.5" x14ac:dyDescent="0.25">
      <c r="A2268" s="134" t="s">
        <v>2547</v>
      </c>
      <c r="B2268" s="135" t="s">
        <v>2548</v>
      </c>
      <c r="D2268" s="134" t="s">
        <v>2260</v>
      </c>
      <c r="E2268" s="136" t="s">
        <v>15501</v>
      </c>
      <c r="F2268" s="136" t="s">
        <v>15501</v>
      </c>
    </row>
    <row r="2269" spans="1:6" ht="54" x14ac:dyDescent="0.25">
      <c r="A2269" s="134" t="s">
        <v>2553</v>
      </c>
      <c r="B2269" s="135" t="s">
        <v>2554</v>
      </c>
      <c r="D2269" s="134" t="s">
        <v>2260</v>
      </c>
      <c r="E2269" s="136" t="s">
        <v>15502</v>
      </c>
      <c r="F2269" s="136" t="s">
        <v>15502</v>
      </c>
    </row>
    <row r="2270" spans="1:6" ht="54" x14ac:dyDescent="0.25">
      <c r="A2270" s="134" t="s">
        <v>2867</v>
      </c>
      <c r="B2270" s="135" t="s">
        <v>2868</v>
      </c>
      <c r="D2270" s="134" t="s">
        <v>2260</v>
      </c>
      <c r="E2270" s="136" t="s">
        <v>5580</v>
      </c>
      <c r="F2270" s="136" t="s">
        <v>5580</v>
      </c>
    </row>
    <row r="2271" spans="1:6" ht="54" x14ac:dyDescent="0.25">
      <c r="A2271" s="134" t="s">
        <v>2869</v>
      </c>
      <c r="B2271" s="135" t="s">
        <v>2870</v>
      </c>
      <c r="D2271" s="134" t="s">
        <v>2260</v>
      </c>
      <c r="E2271" s="136" t="s">
        <v>13572</v>
      </c>
      <c r="F2271" s="136" t="s">
        <v>13572</v>
      </c>
    </row>
    <row r="2272" spans="1:6" ht="54" x14ac:dyDescent="0.25">
      <c r="A2272" s="134" t="s">
        <v>2577</v>
      </c>
      <c r="B2272" s="135" t="s">
        <v>2578</v>
      </c>
      <c r="D2272" s="134" t="s">
        <v>2260</v>
      </c>
      <c r="E2272" s="136" t="s">
        <v>6080</v>
      </c>
      <c r="F2272" s="136" t="s">
        <v>6080</v>
      </c>
    </row>
    <row r="2273" spans="1:6" ht="40.5" x14ac:dyDescent="0.25">
      <c r="A2273" s="134" t="s">
        <v>2589</v>
      </c>
      <c r="B2273" s="135" t="s">
        <v>2590</v>
      </c>
      <c r="D2273" s="134" t="s">
        <v>2260</v>
      </c>
      <c r="E2273" s="136" t="s">
        <v>13158</v>
      </c>
      <c r="F2273" s="136" t="s">
        <v>13158</v>
      </c>
    </row>
    <row r="2274" spans="1:6" ht="67.5" x14ac:dyDescent="0.25">
      <c r="A2274" s="134" t="s">
        <v>2599</v>
      </c>
      <c r="B2274" s="135" t="s">
        <v>2600</v>
      </c>
      <c r="D2274" s="134" t="s">
        <v>2260</v>
      </c>
      <c r="E2274" s="136" t="s">
        <v>13633</v>
      </c>
      <c r="F2274" s="136" t="s">
        <v>13633</v>
      </c>
    </row>
    <row r="2275" spans="1:6" ht="27" x14ac:dyDescent="0.25">
      <c r="A2275" s="134" t="s">
        <v>3485</v>
      </c>
      <c r="B2275" s="135" t="s">
        <v>3486</v>
      </c>
      <c r="D2275" s="134" t="s">
        <v>2260</v>
      </c>
      <c r="E2275" s="136" t="s">
        <v>15503</v>
      </c>
      <c r="F2275" s="136" t="s">
        <v>15503</v>
      </c>
    </row>
    <row r="2276" spans="1:6" ht="40.5" x14ac:dyDescent="0.25">
      <c r="A2276" s="134" t="s">
        <v>2611</v>
      </c>
      <c r="B2276" s="135" t="s">
        <v>2612</v>
      </c>
      <c r="D2276" s="134" t="s">
        <v>2260</v>
      </c>
      <c r="E2276" s="136" t="s">
        <v>15504</v>
      </c>
      <c r="F2276" s="136" t="s">
        <v>15504</v>
      </c>
    </row>
    <row r="2277" spans="1:6" ht="54" x14ac:dyDescent="0.25">
      <c r="A2277" s="134" t="s">
        <v>2613</v>
      </c>
      <c r="B2277" s="135" t="s">
        <v>2614</v>
      </c>
      <c r="D2277" s="134" t="s">
        <v>2260</v>
      </c>
      <c r="E2277" s="136" t="s">
        <v>15505</v>
      </c>
      <c r="F2277" s="136" t="s">
        <v>15505</v>
      </c>
    </row>
    <row r="2278" spans="1:6" ht="27" x14ac:dyDescent="0.25">
      <c r="A2278" s="134" t="s">
        <v>2985</v>
      </c>
      <c r="B2278" s="135" t="s">
        <v>2986</v>
      </c>
      <c r="D2278" s="134" t="s">
        <v>2260</v>
      </c>
      <c r="E2278" s="136" t="s">
        <v>13167</v>
      </c>
      <c r="F2278" s="136" t="s">
        <v>13167</v>
      </c>
    </row>
    <row r="2279" spans="1:6" ht="40.5" x14ac:dyDescent="0.25">
      <c r="A2279" s="134" t="s">
        <v>2987</v>
      </c>
      <c r="B2279" s="135" t="s">
        <v>2988</v>
      </c>
      <c r="D2279" s="134" t="s">
        <v>2260</v>
      </c>
      <c r="E2279" s="136" t="s">
        <v>15506</v>
      </c>
      <c r="F2279" s="136" t="s">
        <v>15506</v>
      </c>
    </row>
    <row r="2280" spans="1:6" ht="40.5" x14ac:dyDescent="0.25">
      <c r="A2280" s="134" t="s">
        <v>2637</v>
      </c>
      <c r="B2280" s="135" t="s">
        <v>2638</v>
      </c>
      <c r="D2280" s="134" t="s">
        <v>2260</v>
      </c>
      <c r="E2280" s="136" t="s">
        <v>15507</v>
      </c>
      <c r="F2280" s="136" t="s">
        <v>15507</v>
      </c>
    </row>
    <row r="2281" spans="1:6" ht="40.5" x14ac:dyDescent="0.25">
      <c r="A2281" s="134" t="s">
        <v>2645</v>
      </c>
      <c r="B2281" s="135" t="s">
        <v>2646</v>
      </c>
      <c r="D2281" s="134" t="s">
        <v>2260</v>
      </c>
      <c r="E2281" s="136" t="s">
        <v>15508</v>
      </c>
      <c r="F2281" s="136" t="s">
        <v>15508</v>
      </c>
    </row>
    <row r="2282" spans="1:6" ht="40.5" x14ac:dyDescent="0.25">
      <c r="A2282" s="134" t="s">
        <v>2653</v>
      </c>
      <c r="B2282" s="135" t="s">
        <v>2654</v>
      </c>
      <c r="D2282" s="134" t="s">
        <v>2260</v>
      </c>
      <c r="E2282" s="136" t="s">
        <v>15509</v>
      </c>
      <c r="F2282" s="136" t="s">
        <v>15509</v>
      </c>
    </row>
    <row r="2283" spans="1:6" ht="40.5" x14ac:dyDescent="0.25">
      <c r="A2283" s="134" t="s">
        <v>2977</v>
      </c>
      <c r="B2283" s="135" t="s">
        <v>2978</v>
      </c>
      <c r="D2283" s="134" t="s">
        <v>2260</v>
      </c>
      <c r="E2283" s="136" t="s">
        <v>15510</v>
      </c>
      <c r="F2283" s="136" t="s">
        <v>15510</v>
      </c>
    </row>
    <row r="2284" spans="1:6" ht="54" x14ac:dyDescent="0.25">
      <c r="A2284" s="134" t="s">
        <v>2661</v>
      </c>
      <c r="B2284" s="135" t="s">
        <v>2662</v>
      </c>
      <c r="D2284" s="134" t="s">
        <v>2260</v>
      </c>
      <c r="E2284" s="136" t="s">
        <v>5826</v>
      </c>
      <c r="F2284" s="136" t="s">
        <v>5826</v>
      </c>
    </row>
    <row r="2285" spans="1:6" ht="40.5" x14ac:dyDescent="0.25">
      <c r="A2285" s="134" t="s">
        <v>2667</v>
      </c>
      <c r="B2285" s="135" t="s">
        <v>2668</v>
      </c>
      <c r="D2285" s="134" t="s">
        <v>2260</v>
      </c>
      <c r="E2285" s="136" t="s">
        <v>15511</v>
      </c>
      <c r="F2285" s="136" t="s">
        <v>15511</v>
      </c>
    </row>
    <row r="2286" spans="1:6" ht="54" x14ac:dyDescent="0.25">
      <c r="A2286" s="134" t="s">
        <v>2669</v>
      </c>
      <c r="B2286" s="135" t="s">
        <v>2670</v>
      </c>
      <c r="D2286" s="134" t="s">
        <v>2260</v>
      </c>
      <c r="E2286" s="136" t="s">
        <v>13137</v>
      </c>
      <c r="F2286" s="136" t="s">
        <v>13137</v>
      </c>
    </row>
    <row r="2287" spans="1:6" ht="67.5" x14ac:dyDescent="0.25">
      <c r="A2287" s="134" t="s">
        <v>2675</v>
      </c>
      <c r="B2287" s="135" t="s">
        <v>2676</v>
      </c>
      <c r="D2287" s="134" t="s">
        <v>2260</v>
      </c>
      <c r="E2287" s="136" t="s">
        <v>5637</v>
      </c>
      <c r="F2287" s="136" t="s">
        <v>5637</v>
      </c>
    </row>
    <row r="2288" spans="1:6" ht="81" x14ac:dyDescent="0.25">
      <c r="A2288" s="134" t="s">
        <v>2677</v>
      </c>
      <c r="B2288" s="135" t="s">
        <v>2678</v>
      </c>
      <c r="D2288" s="134" t="s">
        <v>2260</v>
      </c>
      <c r="E2288" s="136" t="s">
        <v>14008</v>
      </c>
      <c r="F2288" s="136" t="s">
        <v>14008</v>
      </c>
    </row>
    <row r="2289" spans="1:6" ht="54" x14ac:dyDescent="0.25">
      <c r="A2289" s="134" t="s">
        <v>2683</v>
      </c>
      <c r="B2289" s="135" t="s">
        <v>2684</v>
      </c>
      <c r="D2289" s="134" t="s">
        <v>2260</v>
      </c>
      <c r="E2289" s="136" t="s">
        <v>14209</v>
      </c>
      <c r="F2289" s="136" t="s">
        <v>14209</v>
      </c>
    </row>
    <row r="2290" spans="1:6" ht="54" x14ac:dyDescent="0.25">
      <c r="A2290" s="134" t="s">
        <v>2685</v>
      </c>
      <c r="B2290" s="135" t="s">
        <v>2686</v>
      </c>
      <c r="D2290" s="134" t="s">
        <v>2260</v>
      </c>
      <c r="E2290" s="136" t="s">
        <v>15512</v>
      </c>
      <c r="F2290" s="136" t="s">
        <v>15512</v>
      </c>
    </row>
    <row r="2291" spans="1:6" ht="54" x14ac:dyDescent="0.25">
      <c r="A2291" s="134" t="s">
        <v>2691</v>
      </c>
      <c r="B2291" s="135" t="s">
        <v>2692</v>
      </c>
      <c r="D2291" s="134" t="s">
        <v>2260</v>
      </c>
      <c r="E2291" s="136" t="s">
        <v>13988</v>
      </c>
      <c r="F2291" s="136" t="s">
        <v>13988</v>
      </c>
    </row>
    <row r="2292" spans="1:6" ht="67.5" x14ac:dyDescent="0.25">
      <c r="A2292" s="134" t="s">
        <v>2693</v>
      </c>
      <c r="B2292" s="135" t="s">
        <v>2694</v>
      </c>
      <c r="D2292" s="134" t="s">
        <v>2260</v>
      </c>
      <c r="E2292" s="136" t="s">
        <v>5466</v>
      </c>
      <c r="F2292" s="136" t="s">
        <v>5466</v>
      </c>
    </row>
    <row r="2293" spans="1:6" ht="67.5" x14ac:dyDescent="0.25">
      <c r="A2293" s="134" t="s">
        <v>2791</v>
      </c>
      <c r="B2293" s="135" t="s">
        <v>2792</v>
      </c>
      <c r="D2293" s="134" t="s">
        <v>2260</v>
      </c>
      <c r="E2293" s="136" t="s">
        <v>15513</v>
      </c>
      <c r="F2293" s="136" t="s">
        <v>15513</v>
      </c>
    </row>
    <row r="2294" spans="1:6" ht="54" x14ac:dyDescent="0.25">
      <c r="A2294" s="134" t="s">
        <v>2699</v>
      </c>
      <c r="B2294" s="135" t="s">
        <v>2700</v>
      </c>
      <c r="D2294" s="134" t="s">
        <v>2260</v>
      </c>
      <c r="E2294" s="136" t="s">
        <v>14088</v>
      </c>
      <c r="F2294" s="136" t="s">
        <v>14088</v>
      </c>
    </row>
    <row r="2295" spans="1:6" ht="54" x14ac:dyDescent="0.25">
      <c r="A2295" s="134" t="s">
        <v>2709</v>
      </c>
      <c r="B2295" s="135" t="s">
        <v>2710</v>
      </c>
      <c r="D2295" s="134" t="s">
        <v>2260</v>
      </c>
      <c r="E2295" s="136" t="s">
        <v>15514</v>
      </c>
      <c r="F2295" s="136" t="s">
        <v>15514</v>
      </c>
    </row>
    <row r="2296" spans="1:6" ht="67.5" x14ac:dyDescent="0.25">
      <c r="A2296" s="134" t="s">
        <v>2719</v>
      </c>
      <c r="B2296" s="135" t="s">
        <v>2720</v>
      </c>
      <c r="D2296" s="134" t="s">
        <v>2260</v>
      </c>
      <c r="E2296" s="136" t="s">
        <v>14244</v>
      </c>
      <c r="F2296" s="136" t="s">
        <v>14244</v>
      </c>
    </row>
    <row r="2297" spans="1:6" ht="40.5" x14ac:dyDescent="0.25">
      <c r="A2297" s="134" t="s">
        <v>2729</v>
      </c>
      <c r="B2297" s="135" t="s">
        <v>2730</v>
      </c>
      <c r="D2297" s="134" t="s">
        <v>2260</v>
      </c>
      <c r="E2297" s="136" t="s">
        <v>5939</v>
      </c>
      <c r="F2297" s="136" t="s">
        <v>5939</v>
      </c>
    </row>
    <row r="2298" spans="1:6" ht="40.5" x14ac:dyDescent="0.25">
      <c r="A2298" s="134" t="s">
        <v>2731</v>
      </c>
      <c r="B2298" s="135" t="s">
        <v>2732</v>
      </c>
      <c r="D2298" s="134" t="s">
        <v>2260</v>
      </c>
      <c r="E2298" s="136" t="s">
        <v>5445</v>
      </c>
      <c r="F2298" s="136" t="s">
        <v>5445</v>
      </c>
    </row>
    <row r="2299" spans="1:6" ht="40.5" x14ac:dyDescent="0.25">
      <c r="A2299" s="134" t="s">
        <v>2755</v>
      </c>
      <c r="B2299" s="135" t="s">
        <v>2756</v>
      </c>
      <c r="D2299" s="134" t="s">
        <v>2260</v>
      </c>
      <c r="E2299" s="136" t="s">
        <v>15515</v>
      </c>
      <c r="F2299" s="136" t="s">
        <v>15515</v>
      </c>
    </row>
    <row r="2300" spans="1:6" ht="54" x14ac:dyDescent="0.25">
      <c r="A2300" s="134" t="s">
        <v>2775</v>
      </c>
      <c r="B2300" s="135" t="s">
        <v>2776</v>
      </c>
      <c r="D2300" s="134" t="s">
        <v>2260</v>
      </c>
      <c r="E2300" s="136" t="s">
        <v>14175</v>
      </c>
      <c r="F2300" s="136" t="s">
        <v>14175</v>
      </c>
    </row>
    <row r="2301" spans="1:6" ht="40.5" x14ac:dyDescent="0.25">
      <c r="A2301" s="134" t="s">
        <v>2783</v>
      </c>
      <c r="B2301" s="135" t="s">
        <v>2784</v>
      </c>
      <c r="D2301" s="134" t="s">
        <v>2260</v>
      </c>
      <c r="E2301" s="136" t="s">
        <v>5948</v>
      </c>
      <c r="F2301" s="136" t="s">
        <v>5948</v>
      </c>
    </row>
    <row r="2302" spans="1:6" ht="54" x14ac:dyDescent="0.25">
      <c r="A2302" s="134" t="s">
        <v>2961</v>
      </c>
      <c r="B2302" s="135" t="s">
        <v>2962</v>
      </c>
      <c r="D2302" s="134" t="s">
        <v>2260</v>
      </c>
      <c r="E2302" s="136" t="s">
        <v>5535</v>
      </c>
      <c r="F2302" s="136" t="s">
        <v>5535</v>
      </c>
    </row>
    <row r="2303" spans="1:6" ht="27" x14ac:dyDescent="0.25">
      <c r="A2303" s="134" t="s">
        <v>2809</v>
      </c>
      <c r="B2303" s="135" t="s">
        <v>2810</v>
      </c>
      <c r="D2303" s="134" t="s">
        <v>2260</v>
      </c>
      <c r="E2303" s="136" t="s">
        <v>13513</v>
      </c>
      <c r="F2303" s="136" t="s">
        <v>13513</v>
      </c>
    </row>
    <row r="2304" spans="1:6" ht="27" x14ac:dyDescent="0.25">
      <c r="A2304" s="134" t="s">
        <v>2811</v>
      </c>
      <c r="B2304" s="135" t="s">
        <v>2812</v>
      </c>
      <c r="D2304" s="134" t="s">
        <v>2260</v>
      </c>
      <c r="E2304" s="136" t="s">
        <v>5998</v>
      </c>
      <c r="F2304" s="136" t="s">
        <v>5998</v>
      </c>
    </row>
    <row r="2305" spans="1:6" ht="27" x14ac:dyDescent="0.25">
      <c r="A2305" s="134" t="s">
        <v>2813</v>
      </c>
      <c r="B2305" s="135" t="s">
        <v>2814</v>
      </c>
      <c r="D2305" s="134" t="s">
        <v>2260</v>
      </c>
      <c r="E2305" s="136" t="s">
        <v>13787</v>
      </c>
      <c r="F2305" s="136" t="s">
        <v>13787</v>
      </c>
    </row>
    <row r="2306" spans="1:6" ht="40.5" x14ac:dyDescent="0.25">
      <c r="A2306" s="134" t="s">
        <v>2815</v>
      </c>
      <c r="B2306" s="135" t="s">
        <v>2816</v>
      </c>
      <c r="D2306" s="134" t="s">
        <v>2260</v>
      </c>
      <c r="E2306" s="136" t="s">
        <v>15516</v>
      </c>
      <c r="F2306" s="136" t="s">
        <v>15516</v>
      </c>
    </row>
    <row r="2307" spans="1:6" ht="54" x14ac:dyDescent="0.25">
      <c r="A2307" s="134" t="s">
        <v>2801</v>
      </c>
      <c r="B2307" s="135" t="s">
        <v>2802</v>
      </c>
      <c r="D2307" s="134" t="s">
        <v>2260</v>
      </c>
      <c r="E2307" s="136" t="s">
        <v>15517</v>
      </c>
      <c r="F2307" s="136" t="s">
        <v>15517</v>
      </c>
    </row>
    <row r="2308" spans="1:6" ht="54" x14ac:dyDescent="0.25">
      <c r="A2308" s="134" t="s">
        <v>2803</v>
      </c>
      <c r="B2308" s="135" t="s">
        <v>2804</v>
      </c>
      <c r="D2308" s="134" t="s">
        <v>2260</v>
      </c>
      <c r="E2308" s="136" t="s">
        <v>6001</v>
      </c>
      <c r="F2308" s="136" t="s">
        <v>6001</v>
      </c>
    </row>
    <row r="2309" spans="1:6" ht="54" x14ac:dyDescent="0.25">
      <c r="A2309" s="134" t="s">
        <v>2805</v>
      </c>
      <c r="B2309" s="135" t="s">
        <v>2806</v>
      </c>
      <c r="D2309" s="134" t="s">
        <v>2260</v>
      </c>
      <c r="E2309" s="136" t="s">
        <v>14354</v>
      </c>
      <c r="F2309" s="136" t="s">
        <v>14354</v>
      </c>
    </row>
    <row r="2310" spans="1:6" ht="54" x14ac:dyDescent="0.25">
      <c r="A2310" s="134" t="s">
        <v>2817</v>
      </c>
      <c r="B2310" s="135" t="s">
        <v>2818</v>
      </c>
      <c r="D2310" s="134" t="s">
        <v>2260</v>
      </c>
      <c r="E2310" s="136" t="s">
        <v>5484</v>
      </c>
      <c r="F2310" s="136" t="s">
        <v>5484</v>
      </c>
    </row>
    <row r="2311" spans="1:6" ht="54" x14ac:dyDescent="0.25">
      <c r="A2311" s="134" t="s">
        <v>2819</v>
      </c>
      <c r="B2311" s="135" t="s">
        <v>2820</v>
      </c>
      <c r="D2311" s="134" t="s">
        <v>2260</v>
      </c>
      <c r="E2311" s="136" t="s">
        <v>5485</v>
      </c>
      <c r="F2311" s="136" t="s">
        <v>5485</v>
      </c>
    </row>
    <row r="2312" spans="1:6" ht="54" x14ac:dyDescent="0.25">
      <c r="A2312" s="134" t="s">
        <v>2821</v>
      </c>
      <c r="B2312" s="135" t="s">
        <v>2822</v>
      </c>
      <c r="D2312" s="134" t="s">
        <v>2260</v>
      </c>
      <c r="E2312" s="136" t="s">
        <v>5522</v>
      </c>
      <c r="F2312" s="136" t="s">
        <v>5522</v>
      </c>
    </row>
    <row r="2313" spans="1:6" ht="54" x14ac:dyDescent="0.25">
      <c r="A2313" s="134" t="s">
        <v>2823</v>
      </c>
      <c r="B2313" s="135" t="s">
        <v>2824</v>
      </c>
      <c r="D2313" s="134" t="s">
        <v>2260</v>
      </c>
      <c r="E2313" s="136" t="s">
        <v>6073</v>
      </c>
      <c r="F2313" s="136" t="s">
        <v>6073</v>
      </c>
    </row>
    <row r="2314" spans="1:6" ht="67.5" x14ac:dyDescent="0.25">
      <c r="A2314" s="134" t="s">
        <v>2825</v>
      </c>
      <c r="B2314" s="135" t="s">
        <v>2826</v>
      </c>
      <c r="D2314" s="134" t="s">
        <v>2260</v>
      </c>
      <c r="E2314" s="136" t="s">
        <v>13197</v>
      </c>
      <c r="F2314" s="136" t="s">
        <v>13197</v>
      </c>
    </row>
    <row r="2315" spans="1:6" ht="54" x14ac:dyDescent="0.25">
      <c r="A2315" s="134" t="s">
        <v>2827</v>
      </c>
      <c r="B2315" s="135" t="s">
        <v>2828</v>
      </c>
      <c r="D2315" s="134" t="s">
        <v>2260</v>
      </c>
      <c r="E2315" s="136" t="s">
        <v>13784</v>
      </c>
      <c r="F2315" s="136" t="s">
        <v>13784</v>
      </c>
    </row>
    <row r="2316" spans="1:6" ht="67.5" x14ac:dyDescent="0.25">
      <c r="A2316" s="134" t="s">
        <v>2829</v>
      </c>
      <c r="B2316" s="135" t="s">
        <v>2830</v>
      </c>
      <c r="D2316" s="134" t="s">
        <v>2260</v>
      </c>
      <c r="E2316" s="136" t="s">
        <v>13229</v>
      </c>
      <c r="F2316" s="136" t="s">
        <v>13229</v>
      </c>
    </row>
    <row r="2317" spans="1:6" ht="67.5" x14ac:dyDescent="0.25">
      <c r="A2317" s="134" t="s">
        <v>2831</v>
      </c>
      <c r="B2317" s="135" t="s">
        <v>2832</v>
      </c>
      <c r="D2317" s="134" t="s">
        <v>2260</v>
      </c>
      <c r="E2317" s="136" t="s">
        <v>15518</v>
      </c>
      <c r="F2317" s="136" t="s">
        <v>15518</v>
      </c>
    </row>
    <row r="2318" spans="1:6" ht="54" x14ac:dyDescent="0.25">
      <c r="A2318" s="134" t="s">
        <v>2833</v>
      </c>
      <c r="B2318" s="135" t="s">
        <v>2834</v>
      </c>
      <c r="D2318" s="134" t="s">
        <v>2260</v>
      </c>
      <c r="E2318" s="136" t="s">
        <v>5807</v>
      </c>
      <c r="F2318" s="136" t="s">
        <v>5807</v>
      </c>
    </row>
    <row r="2319" spans="1:6" ht="54" x14ac:dyDescent="0.25">
      <c r="A2319" s="134" t="s">
        <v>2835</v>
      </c>
      <c r="B2319" s="135" t="s">
        <v>2836</v>
      </c>
      <c r="D2319" s="134" t="s">
        <v>2260</v>
      </c>
      <c r="E2319" s="136" t="s">
        <v>13290</v>
      </c>
      <c r="F2319" s="136" t="s">
        <v>13290</v>
      </c>
    </row>
    <row r="2320" spans="1:6" ht="54" x14ac:dyDescent="0.25">
      <c r="A2320" s="134" t="s">
        <v>2837</v>
      </c>
      <c r="B2320" s="135" t="s">
        <v>2838</v>
      </c>
      <c r="D2320" s="134" t="s">
        <v>2260</v>
      </c>
      <c r="E2320" s="136" t="s">
        <v>15519</v>
      </c>
      <c r="F2320" s="136" t="s">
        <v>15519</v>
      </c>
    </row>
    <row r="2321" spans="1:6" ht="67.5" x14ac:dyDescent="0.25">
      <c r="A2321" s="134" t="s">
        <v>2839</v>
      </c>
      <c r="B2321" s="135" t="s">
        <v>2840</v>
      </c>
      <c r="D2321" s="134" t="s">
        <v>2260</v>
      </c>
      <c r="E2321" s="136" t="s">
        <v>14364</v>
      </c>
      <c r="F2321" s="136" t="s">
        <v>14364</v>
      </c>
    </row>
    <row r="2322" spans="1:6" ht="27" x14ac:dyDescent="0.25">
      <c r="A2322" s="134" t="s">
        <v>2627</v>
      </c>
      <c r="B2322" s="135" t="s">
        <v>2628</v>
      </c>
      <c r="D2322" s="134" t="s">
        <v>2260</v>
      </c>
      <c r="E2322" s="136" t="s">
        <v>14217</v>
      </c>
      <c r="F2322" s="136" t="s">
        <v>14217</v>
      </c>
    </row>
    <row r="2323" spans="1:6" ht="27" x14ac:dyDescent="0.25">
      <c r="A2323" s="134" t="s">
        <v>2629</v>
      </c>
      <c r="B2323" s="135" t="s">
        <v>2630</v>
      </c>
      <c r="D2323" s="134" t="s">
        <v>2260</v>
      </c>
      <c r="E2323" s="136" t="s">
        <v>13700</v>
      </c>
      <c r="F2323" s="136" t="s">
        <v>13700</v>
      </c>
    </row>
    <row r="2324" spans="1:6" ht="27" x14ac:dyDescent="0.25">
      <c r="A2324" s="134" t="s">
        <v>2631</v>
      </c>
      <c r="B2324" s="135" t="s">
        <v>2632</v>
      </c>
      <c r="D2324" s="134" t="s">
        <v>2260</v>
      </c>
      <c r="E2324" s="136" t="s">
        <v>12986</v>
      </c>
      <c r="F2324" s="136" t="s">
        <v>12986</v>
      </c>
    </row>
    <row r="2325" spans="1:6" ht="40.5" x14ac:dyDescent="0.25">
      <c r="A2325" s="134" t="s">
        <v>2633</v>
      </c>
      <c r="B2325" s="135" t="s">
        <v>2634</v>
      </c>
      <c r="D2325" s="134" t="s">
        <v>2260</v>
      </c>
      <c r="E2325" s="136" t="s">
        <v>13667</v>
      </c>
      <c r="F2325" s="136" t="s">
        <v>13667</v>
      </c>
    </row>
    <row r="2326" spans="1:6" ht="67.5" x14ac:dyDescent="0.25">
      <c r="A2326" s="134" t="s">
        <v>2539</v>
      </c>
      <c r="B2326" s="135" t="s">
        <v>2540</v>
      </c>
      <c r="D2326" s="134" t="s">
        <v>2260</v>
      </c>
      <c r="E2326" s="136" t="s">
        <v>15520</v>
      </c>
      <c r="F2326" s="136" t="s">
        <v>15520</v>
      </c>
    </row>
    <row r="2327" spans="1:6" ht="67.5" x14ac:dyDescent="0.25">
      <c r="A2327" s="134" t="s">
        <v>2555</v>
      </c>
      <c r="B2327" s="135" t="s">
        <v>2556</v>
      </c>
      <c r="D2327" s="134" t="s">
        <v>2260</v>
      </c>
      <c r="E2327" s="136" t="s">
        <v>14064</v>
      </c>
      <c r="F2327" s="136" t="s">
        <v>14064</v>
      </c>
    </row>
    <row r="2328" spans="1:6" ht="54" x14ac:dyDescent="0.25">
      <c r="A2328" s="134" t="s">
        <v>2579</v>
      </c>
      <c r="B2328" s="135" t="s">
        <v>2580</v>
      </c>
      <c r="D2328" s="134" t="s">
        <v>2260</v>
      </c>
      <c r="E2328" s="136" t="s">
        <v>15521</v>
      </c>
      <c r="F2328" s="136" t="s">
        <v>15521</v>
      </c>
    </row>
    <row r="2329" spans="1:6" ht="27" x14ac:dyDescent="0.25">
      <c r="A2329" s="134" t="s">
        <v>2591</v>
      </c>
      <c r="B2329" s="135" t="s">
        <v>2592</v>
      </c>
      <c r="D2329" s="134" t="s">
        <v>2260</v>
      </c>
      <c r="E2329" s="136" t="s">
        <v>5416</v>
      </c>
      <c r="F2329" s="136" t="s">
        <v>5416</v>
      </c>
    </row>
    <row r="2330" spans="1:6" ht="81" x14ac:dyDescent="0.25">
      <c r="A2330" s="134" t="s">
        <v>2601</v>
      </c>
      <c r="B2330" s="135" t="s">
        <v>2602</v>
      </c>
      <c r="D2330" s="134" t="s">
        <v>2260</v>
      </c>
      <c r="E2330" s="136" t="s">
        <v>15522</v>
      </c>
      <c r="F2330" s="136" t="s">
        <v>15522</v>
      </c>
    </row>
    <row r="2331" spans="1:6" ht="40.5" x14ac:dyDescent="0.25">
      <c r="A2331" s="134" t="s">
        <v>2621</v>
      </c>
      <c r="B2331" s="135" t="s">
        <v>2622</v>
      </c>
      <c r="D2331" s="134" t="s">
        <v>2260</v>
      </c>
      <c r="E2331" s="136" t="s">
        <v>14974</v>
      </c>
      <c r="F2331" s="136" t="s">
        <v>14974</v>
      </c>
    </row>
    <row r="2332" spans="1:6" ht="40.5" x14ac:dyDescent="0.25">
      <c r="A2332" s="134" t="s">
        <v>2639</v>
      </c>
      <c r="B2332" s="135" t="s">
        <v>2640</v>
      </c>
      <c r="D2332" s="134" t="s">
        <v>2260</v>
      </c>
      <c r="E2332" s="136" t="s">
        <v>15523</v>
      </c>
      <c r="F2332" s="136" t="s">
        <v>15523</v>
      </c>
    </row>
    <row r="2333" spans="1:6" ht="40.5" x14ac:dyDescent="0.25">
      <c r="A2333" s="134" t="s">
        <v>2647</v>
      </c>
      <c r="B2333" s="135" t="s">
        <v>2648</v>
      </c>
      <c r="D2333" s="134" t="s">
        <v>2260</v>
      </c>
      <c r="E2333" s="136" t="s">
        <v>14852</v>
      </c>
      <c r="F2333" s="136" t="s">
        <v>14852</v>
      </c>
    </row>
    <row r="2334" spans="1:6" ht="40.5" x14ac:dyDescent="0.25">
      <c r="A2334" s="134" t="s">
        <v>2655</v>
      </c>
      <c r="B2334" s="135" t="s">
        <v>2656</v>
      </c>
      <c r="D2334" s="134" t="s">
        <v>2260</v>
      </c>
      <c r="E2334" s="136" t="s">
        <v>15524</v>
      </c>
      <c r="F2334" s="136" t="s">
        <v>15524</v>
      </c>
    </row>
    <row r="2335" spans="1:6" ht="40.5" x14ac:dyDescent="0.25">
      <c r="A2335" s="134" t="s">
        <v>2979</v>
      </c>
      <c r="B2335" s="135" t="s">
        <v>2980</v>
      </c>
      <c r="D2335" s="134" t="s">
        <v>2260</v>
      </c>
      <c r="E2335" s="136" t="s">
        <v>15525</v>
      </c>
      <c r="F2335" s="136" t="s">
        <v>15525</v>
      </c>
    </row>
    <row r="2336" spans="1:6" ht="54" x14ac:dyDescent="0.25">
      <c r="A2336" s="134" t="s">
        <v>2663</v>
      </c>
      <c r="B2336" s="135" t="s">
        <v>2664</v>
      </c>
      <c r="D2336" s="134" t="s">
        <v>2260</v>
      </c>
      <c r="E2336" s="136" t="s">
        <v>5771</v>
      </c>
      <c r="F2336" s="136" t="s">
        <v>5771</v>
      </c>
    </row>
    <row r="2337" spans="1:6" ht="54" x14ac:dyDescent="0.25">
      <c r="A2337" s="134" t="s">
        <v>2701</v>
      </c>
      <c r="B2337" s="135" t="s">
        <v>2702</v>
      </c>
      <c r="D2337" s="134" t="s">
        <v>2260</v>
      </c>
      <c r="E2337" s="136" t="s">
        <v>15526</v>
      </c>
      <c r="F2337" s="136" t="s">
        <v>15526</v>
      </c>
    </row>
    <row r="2338" spans="1:6" ht="54" x14ac:dyDescent="0.25">
      <c r="A2338" s="134" t="s">
        <v>2711</v>
      </c>
      <c r="B2338" s="135" t="s">
        <v>2712</v>
      </c>
      <c r="D2338" s="134" t="s">
        <v>2260</v>
      </c>
      <c r="E2338" s="136" t="s">
        <v>15522</v>
      </c>
      <c r="F2338" s="136" t="s">
        <v>15522</v>
      </c>
    </row>
    <row r="2339" spans="1:6" ht="67.5" x14ac:dyDescent="0.25">
      <c r="A2339" s="134" t="s">
        <v>2721</v>
      </c>
      <c r="B2339" s="135" t="s">
        <v>2722</v>
      </c>
      <c r="D2339" s="134" t="s">
        <v>2260</v>
      </c>
      <c r="E2339" s="136" t="s">
        <v>15527</v>
      </c>
      <c r="F2339" s="136" t="s">
        <v>15527</v>
      </c>
    </row>
    <row r="2340" spans="1:6" ht="40.5" x14ac:dyDescent="0.25">
      <c r="A2340" s="134" t="s">
        <v>2737</v>
      </c>
      <c r="B2340" s="135" t="s">
        <v>2738</v>
      </c>
      <c r="D2340" s="134" t="s">
        <v>2260</v>
      </c>
      <c r="E2340" s="136" t="s">
        <v>13389</v>
      </c>
      <c r="F2340" s="136" t="s">
        <v>13389</v>
      </c>
    </row>
    <row r="2341" spans="1:6" ht="27" x14ac:dyDescent="0.25">
      <c r="A2341" s="134" t="s">
        <v>2739</v>
      </c>
      <c r="B2341" s="135" t="s">
        <v>2740</v>
      </c>
      <c r="D2341" s="134" t="s">
        <v>2260</v>
      </c>
      <c r="E2341" s="136" t="s">
        <v>5439</v>
      </c>
      <c r="F2341" s="136" t="s">
        <v>5439</v>
      </c>
    </row>
    <row r="2342" spans="1:6" ht="54" x14ac:dyDescent="0.25">
      <c r="A2342" s="134" t="s">
        <v>2757</v>
      </c>
      <c r="B2342" s="135" t="s">
        <v>2758</v>
      </c>
      <c r="D2342" s="134" t="s">
        <v>2260</v>
      </c>
      <c r="E2342" s="136" t="s">
        <v>15528</v>
      </c>
      <c r="F2342" s="136" t="s">
        <v>15528</v>
      </c>
    </row>
    <row r="2343" spans="1:6" ht="40.5" x14ac:dyDescent="0.25">
      <c r="A2343" s="134" t="s">
        <v>2765</v>
      </c>
      <c r="B2343" s="135" t="s">
        <v>2766</v>
      </c>
      <c r="D2343" s="134" t="s">
        <v>2260</v>
      </c>
      <c r="E2343" s="136" t="s">
        <v>15529</v>
      </c>
      <c r="F2343" s="136" t="s">
        <v>15529</v>
      </c>
    </row>
    <row r="2344" spans="1:6" ht="54" x14ac:dyDescent="0.25">
      <c r="A2344" s="134" t="s">
        <v>2767</v>
      </c>
      <c r="B2344" s="135" t="s">
        <v>2768</v>
      </c>
      <c r="D2344" s="134" t="s">
        <v>2260</v>
      </c>
      <c r="E2344" s="136" t="s">
        <v>13502</v>
      </c>
      <c r="F2344" s="136" t="s">
        <v>13502</v>
      </c>
    </row>
    <row r="2345" spans="1:6" ht="40.5" x14ac:dyDescent="0.25">
      <c r="A2345" s="134" t="s">
        <v>2777</v>
      </c>
      <c r="B2345" s="135" t="s">
        <v>2778</v>
      </c>
      <c r="D2345" s="134" t="s">
        <v>2260</v>
      </c>
      <c r="E2345" s="136" t="s">
        <v>15530</v>
      </c>
      <c r="F2345" s="136" t="s">
        <v>15530</v>
      </c>
    </row>
    <row r="2346" spans="1:6" ht="27" x14ac:dyDescent="0.25">
      <c r="A2346" s="134" t="s">
        <v>2569</v>
      </c>
      <c r="B2346" s="135" t="s">
        <v>2570</v>
      </c>
      <c r="D2346" s="134" t="s">
        <v>2260</v>
      </c>
      <c r="E2346" s="136" t="s">
        <v>5421</v>
      </c>
      <c r="F2346" s="136" t="s">
        <v>5421</v>
      </c>
    </row>
    <row r="2347" spans="1:6" ht="40.5" x14ac:dyDescent="0.25">
      <c r="A2347" s="134" t="s">
        <v>2785</v>
      </c>
      <c r="B2347" s="135" t="s">
        <v>2786</v>
      </c>
      <c r="D2347" s="134" t="s">
        <v>2260</v>
      </c>
      <c r="E2347" s="136" t="s">
        <v>15531</v>
      </c>
      <c r="F2347" s="136" t="s">
        <v>15531</v>
      </c>
    </row>
    <row r="2348" spans="1:6" ht="54" x14ac:dyDescent="0.25">
      <c r="A2348" s="134" t="s">
        <v>2963</v>
      </c>
      <c r="B2348" s="135" t="s">
        <v>2964</v>
      </c>
      <c r="D2348" s="134" t="s">
        <v>2260</v>
      </c>
      <c r="E2348" s="136" t="s">
        <v>15532</v>
      </c>
      <c r="F2348" s="136" t="s">
        <v>15532</v>
      </c>
    </row>
    <row r="2349" spans="1:6" ht="54" x14ac:dyDescent="0.25">
      <c r="A2349" s="134" t="s">
        <v>2793</v>
      </c>
      <c r="B2349" s="135" t="s">
        <v>2794</v>
      </c>
      <c r="D2349" s="134" t="s">
        <v>2260</v>
      </c>
      <c r="E2349" s="136" t="s">
        <v>15533</v>
      </c>
      <c r="F2349" s="136" t="s">
        <v>15533</v>
      </c>
    </row>
    <row r="2350" spans="1:6" ht="54" x14ac:dyDescent="0.25">
      <c r="A2350" s="134" t="s">
        <v>2807</v>
      </c>
      <c r="B2350" s="135" t="s">
        <v>2808</v>
      </c>
      <c r="D2350" s="134" t="s">
        <v>2260</v>
      </c>
      <c r="E2350" s="136" t="s">
        <v>14190</v>
      </c>
      <c r="F2350" s="136" t="s">
        <v>14190</v>
      </c>
    </row>
    <row r="2351" spans="1:6" ht="27" x14ac:dyDescent="0.25">
      <c r="A2351" s="134" t="s">
        <v>2843</v>
      </c>
      <c r="B2351" s="135" t="s">
        <v>2844</v>
      </c>
      <c r="D2351" s="134" t="s">
        <v>2260</v>
      </c>
      <c r="E2351" s="136" t="s">
        <v>5664</v>
      </c>
      <c r="F2351" s="136" t="s">
        <v>5664</v>
      </c>
    </row>
    <row r="2352" spans="1:6" ht="27" x14ac:dyDescent="0.25">
      <c r="A2352" s="134" t="s">
        <v>2845</v>
      </c>
      <c r="B2352" s="135" t="s">
        <v>2846</v>
      </c>
      <c r="D2352" s="134" t="s">
        <v>2260</v>
      </c>
      <c r="E2352" s="136" t="s">
        <v>5607</v>
      </c>
      <c r="F2352" s="136" t="s">
        <v>5607</v>
      </c>
    </row>
    <row r="2353" spans="1:6" ht="54" x14ac:dyDescent="0.25">
      <c r="A2353" s="134" t="s">
        <v>2851</v>
      </c>
      <c r="B2353" s="135" t="s">
        <v>2852</v>
      </c>
      <c r="D2353" s="134" t="s">
        <v>2260</v>
      </c>
      <c r="E2353" s="136" t="s">
        <v>14204</v>
      </c>
      <c r="F2353" s="136" t="s">
        <v>14204</v>
      </c>
    </row>
    <row r="2354" spans="1:6" ht="27" x14ac:dyDescent="0.25">
      <c r="A2354" s="134" t="s">
        <v>2847</v>
      </c>
      <c r="B2354" s="135" t="s">
        <v>2848</v>
      </c>
      <c r="D2354" s="134" t="s">
        <v>2260</v>
      </c>
      <c r="E2354" s="136" t="s">
        <v>15534</v>
      </c>
      <c r="F2354" s="136" t="s">
        <v>15534</v>
      </c>
    </row>
    <row r="2355" spans="1:6" ht="54" x14ac:dyDescent="0.25">
      <c r="A2355" s="134" t="s">
        <v>2853</v>
      </c>
      <c r="B2355" s="135" t="s">
        <v>2854</v>
      </c>
      <c r="D2355" s="134" t="s">
        <v>2260</v>
      </c>
      <c r="E2355" s="136" t="s">
        <v>15535</v>
      </c>
      <c r="F2355" s="136" t="s">
        <v>15535</v>
      </c>
    </row>
    <row r="2356" spans="1:6" ht="54" x14ac:dyDescent="0.25">
      <c r="A2356" s="134" t="s">
        <v>2855</v>
      </c>
      <c r="B2356" s="135" t="s">
        <v>2856</v>
      </c>
      <c r="D2356" s="134" t="s">
        <v>2260</v>
      </c>
      <c r="E2356" s="136" t="s">
        <v>14064</v>
      </c>
      <c r="F2356" s="136" t="s">
        <v>14064</v>
      </c>
    </row>
    <row r="2357" spans="1:6" ht="67.5" x14ac:dyDescent="0.25">
      <c r="A2357" s="134" t="s">
        <v>2857</v>
      </c>
      <c r="B2357" s="135" t="s">
        <v>2858</v>
      </c>
      <c r="D2357" s="134" t="s">
        <v>2260</v>
      </c>
      <c r="E2357" s="136" t="s">
        <v>13990</v>
      </c>
      <c r="F2357" s="136" t="s">
        <v>13990</v>
      </c>
    </row>
    <row r="2358" spans="1:6" ht="81" x14ac:dyDescent="0.25">
      <c r="A2358" s="134" t="s">
        <v>2859</v>
      </c>
      <c r="B2358" s="135" t="s">
        <v>2860</v>
      </c>
      <c r="D2358" s="134" t="s">
        <v>2260</v>
      </c>
      <c r="E2358" s="136" t="s">
        <v>14364</v>
      </c>
      <c r="F2358" s="136" t="s">
        <v>14364</v>
      </c>
    </row>
    <row r="2359" spans="1:6" ht="67.5" x14ac:dyDescent="0.25">
      <c r="A2359" s="134" t="s">
        <v>2875</v>
      </c>
      <c r="B2359" s="135" t="s">
        <v>2876</v>
      </c>
      <c r="D2359" s="134" t="s">
        <v>2260</v>
      </c>
      <c r="E2359" s="136" t="s">
        <v>13133</v>
      </c>
      <c r="F2359" s="136" t="s">
        <v>13133</v>
      </c>
    </row>
    <row r="2360" spans="1:6" ht="40.5" x14ac:dyDescent="0.25">
      <c r="A2360" s="134" t="s">
        <v>2885</v>
      </c>
      <c r="B2360" s="135" t="s">
        <v>2886</v>
      </c>
      <c r="D2360" s="134" t="s">
        <v>2260</v>
      </c>
      <c r="E2360" s="136" t="s">
        <v>13082</v>
      </c>
      <c r="F2360" s="136" t="s">
        <v>13082</v>
      </c>
    </row>
    <row r="2361" spans="1:6" ht="40.5" x14ac:dyDescent="0.25">
      <c r="A2361" s="134" t="s">
        <v>2887</v>
      </c>
      <c r="B2361" s="135" t="s">
        <v>2888</v>
      </c>
      <c r="D2361" s="134" t="s">
        <v>2260</v>
      </c>
      <c r="E2361" s="136" t="s">
        <v>5670</v>
      </c>
      <c r="F2361" s="136" t="s">
        <v>5670</v>
      </c>
    </row>
    <row r="2362" spans="1:6" ht="54" x14ac:dyDescent="0.25">
      <c r="A2362" s="134" t="s">
        <v>2889</v>
      </c>
      <c r="B2362" s="135" t="s">
        <v>2890</v>
      </c>
      <c r="D2362" s="134" t="s">
        <v>2260</v>
      </c>
      <c r="E2362" s="136" t="s">
        <v>15536</v>
      </c>
      <c r="F2362" s="136" t="s">
        <v>15536</v>
      </c>
    </row>
    <row r="2363" spans="1:6" ht="40.5" x14ac:dyDescent="0.25">
      <c r="A2363" s="134" t="s">
        <v>2891</v>
      </c>
      <c r="B2363" s="135" t="s">
        <v>2892</v>
      </c>
      <c r="D2363" s="134" t="s">
        <v>2260</v>
      </c>
      <c r="E2363" s="136" t="s">
        <v>15537</v>
      </c>
      <c r="F2363" s="136" t="s">
        <v>15537</v>
      </c>
    </row>
    <row r="2364" spans="1:6" ht="27" x14ac:dyDescent="0.25">
      <c r="A2364" s="134" t="s">
        <v>2741</v>
      </c>
      <c r="B2364" s="135" t="s">
        <v>2742</v>
      </c>
      <c r="D2364" s="134" t="s">
        <v>2260</v>
      </c>
      <c r="E2364" s="136" t="s">
        <v>5599</v>
      </c>
      <c r="F2364" s="136" t="s">
        <v>5599</v>
      </c>
    </row>
    <row r="2365" spans="1:6" ht="40.5" x14ac:dyDescent="0.25">
      <c r="A2365" s="134" t="s">
        <v>2893</v>
      </c>
      <c r="B2365" s="135" t="s">
        <v>15538</v>
      </c>
      <c r="D2365" s="134" t="s">
        <v>2260</v>
      </c>
      <c r="E2365" s="136" t="s">
        <v>13683</v>
      </c>
      <c r="F2365" s="136" t="s">
        <v>13683</v>
      </c>
    </row>
    <row r="2366" spans="1:6" ht="40.5" x14ac:dyDescent="0.25">
      <c r="A2366" s="134" t="s">
        <v>2894</v>
      </c>
      <c r="B2366" s="135" t="s">
        <v>15539</v>
      </c>
      <c r="D2366" s="134" t="s">
        <v>2260</v>
      </c>
      <c r="E2366" s="136" t="s">
        <v>5549</v>
      </c>
      <c r="F2366" s="136" t="s">
        <v>5549</v>
      </c>
    </row>
    <row r="2367" spans="1:6" ht="40.5" x14ac:dyDescent="0.25">
      <c r="A2367" s="134" t="s">
        <v>2895</v>
      </c>
      <c r="B2367" s="135" t="s">
        <v>15540</v>
      </c>
      <c r="D2367" s="134" t="s">
        <v>2260</v>
      </c>
      <c r="E2367" s="136" t="s">
        <v>5449</v>
      </c>
      <c r="F2367" s="136" t="s">
        <v>5449</v>
      </c>
    </row>
    <row r="2368" spans="1:6" ht="40.5" x14ac:dyDescent="0.25">
      <c r="A2368" s="134" t="s">
        <v>2896</v>
      </c>
      <c r="B2368" s="135" t="s">
        <v>15541</v>
      </c>
      <c r="D2368" s="134" t="s">
        <v>2260</v>
      </c>
      <c r="E2368" s="136" t="s">
        <v>13267</v>
      </c>
      <c r="F2368" s="136" t="s">
        <v>13267</v>
      </c>
    </row>
    <row r="2369" spans="1:6" ht="40.5" x14ac:dyDescent="0.25">
      <c r="A2369" s="134" t="s">
        <v>2897</v>
      </c>
      <c r="B2369" s="135" t="s">
        <v>2898</v>
      </c>
      <c r="D2369" s="134" t="s">
        <v>2260</v>
      </c>
      <c r="E2369" s="136" t="s">
        <v>5490</v>
      </c>
      <c r="F2369" s="136" t="s">
        <v>5490</v>
      </c>
    </row>
    <row r="2370" spans="1:6" ht="40.5" x14ac:dyDescent="0.25">
      <c r="A2370" s="134" t="s">
        <v>2899</v>
      </c>
      <c r="B2370" s="135" t="s">
        <v>2900</v>
      </c>
      <c r="D2370" s="134" t="s">
        <v>2260</v>
      </c>
      <c r="E2370" s="136" t="s">
        <v>6057</v>
      </c>
      <c r="F2370" s="136" t="s">
        <v>6057</v>
      </c>
    </row>
    <row r="2371" spans="1:6" ht="40.5" x14ac:dyDescent="0.25">
      <c r="A2371" s="134" t="s">
        <v>2901</v>
      </c>
      <c r="B2371" s="135" t="s">
        <v>2902</v>
      </c>
      <c r="D2371" s="134" t="s">
        <v>2260</v>
      </c>
      <c r="E2371" s="136" t="s">
        <v>5477</v>
      </c>
      <c r="F2371" s="136" t="s">
        <v>5477</v>
      </c>
    </row>
    <row r="2372" spans="1:6" ht="40.5" x14ac:dyDescent="0.25">
      <c r="A2372" s="134" t="s">
        <v>2903</v>
      </c>
      <c r="B2372" s="135" t="s">
        <v>2904</v>
      </c>
      <c r="D2372" s="134" t="s">
        <v>2260</v>
      </c>
      <c r="E2372" s="136" t="s">
        <v>15542</v>
      </c>
      <c r="F2372" s="136" t="s">
        <v>15542</v>
      </c>
    </row>
    <row r="2373" spans="1:6" ht="40.5" x14ac:dyDescent="0.25">
      <c r="A2373" s="134" t="s">
        <v>2905</v>
      </c>
      <c r="B2373" s="135" t="s">
        <v>2906</v>
      </c>
      <c r="D2373" s="134" t="s">
        <v>2260</v>
      </c>
      <c r="E2373" s="136" t="s">
        <v>5766</v>
      </c>
      <c r="F2373" s="136" t="s">
        <v>5766</v>
      </c>
    </row>
    <row r="2374" spans="1:6" ht="40.5" x14ac:dyDescent="0.25">
      <c r="A2374" s="134" t="s">
        <v>2907</v>
      </c>
      <c r="B2374" s="135" t="s">
        <v>2908</v>
      </c>
      <c r="D2374" s="134" t="s">
        <v>2260</v>
      </c>
      <c r="E2374" s="136" t="s">
        <v>5602</v>
      </c>
      <c r="F2374" s="136" t="s">
        <v>5602</v>
      </c>
    </row>
    <row r="2375" spans="1:6" ht="40.5" x14ac:dyDescent="0.25">
      <c r="A2375" s="134" t="s">
        <v>2909</v>
      </c>
      <c r="B2375" s="135" t="s">
        <v>2910</v>
      </c>
      <c r="D2375" s="134" t="s">
        <v>2260</v>
      </c>
      <c r="E2375" s="136" t="s">
        <v>13361</v>
      </c>
      <c r="F2375" s="136" t="s">
        <v>13361</v>
      </c>
    </row>
    <row r="2376" spans="1:6" ht="54" x14ac:dyDescent="0.25">
      <c r="A2376" s="134" t="s">
        <v>2911</v>
      </c>
      <c r="B2376" s="135" t="s">
        <v>2912</v>
      </c>
      <c r="D2376" s="134" t="s">
        <v>2260</v>
      </c>
      <c r="E2376" s="136" t="s">
        <v>5912</v>
      </c>
      <c r="F2376" s="136" t="s">
        <v>5912</v>
      </c>
    </row>
    <row r="2377" spans="1:6" ht="40.5" x14ac:dyDescent="0.25">
      <c r="A2377" s="134" t="s">
        <v>2913</v>
      </c>
      <c r="B2377" s="135" t="s">
        <v>2914</v>
      </c>
      <c r="D2377" s="134" t="s">
        <v>2260</v>
      </c>
      <c r="E2377" s="136" t="s">
        <v>13651</v>
      </c>
      <c r="F2377" s="136" t="s">
        <v>13651</v>
      </c>
    </row>
    <row r="2378" spans="1:6" ht="40.5" x14ac:dyDescent="0.25">
      <c r="A2378" s="134" t="s">
        <v>2915</v>
      </c>
      <c r="B2378" s="135" t="s">
        <v>2916</v>
      </c>
      <c r="D2378" s="134" t="s">
        <v>2260</v>
      </c>
      <c r="E2378" s="136" t="s">
        <v>6057</v>
      </c>
      <c r="F2378" s="136" t="s">
        <v>6057</v>
      </c>
    </row>
    <row r="2379" spans="1:6" ht="40.5" x14ac:dyDescent="0.25">
      <c r="A2379" s="134" t="s">
        <v>2917</v>
      </c>
      <c r="B2379" s="135" t="s">
        <v>2918</v>
      </c>
      <c r="D2379" s="134" t="s">
        <v>2260</v>
      </c>
      <c r="E2379" s="136" t="s">
        <v>5440</v>
      </c>
      <c r="F2379" s="136" t="s">
        <v>5440</v>
      </c>
    </row>
    <row r="2380" spans="1:6" ht="40.5" x14ac:dyDescent="0.25">
      <c r="A2380" s="134" t="s">
        <v>2919</v>
      </c>
      <c r="B2380" s="135" t="s">
        <v>2920</v>
      </c>
      <c r="D2380" s="134" t="s">
        <v>2260</v>
      </c>
      <c r="E2380" s="136" t="s">
        <v>5409</v>
      </c>
      <c r="F2380" s="136" t="s">
        <v>5409</v>
      </c>
    </row>
    <row r="2381" spans="1:6" ht="40.5" x14ac:dyDescent="0.25">
      <c r="A2381" s="134" t="s">
        <v>2921</v>
      </c>
      <c r="B2381" s="135" t="s">
        <v>2922</v>
      </c>
      <c r="D2381" s="134" t="s">
        <v>2260</v>
      </c>
      <c r="E2381" s="136" t="s">
        <v>13329</v>
      </c>
      <c r="F2381" s="136" t="s">
        <v>13329</v>
      </c>
    </row>
    <row r="2382" spans="1:6" ht="40.5" x14ac:dyDescent="0.25">
      <c r="A2382" s="134" t="s">
        <v>2923</v>
      </c>
      <c r="B2382" s="135" t="s">
        <v>2924</v>
      </c>
      <c r="D2382" s="134" t="s">
        <v>2260</v>
      </c>
      <c r="E2382" s="136" t="s">
        <v>5713</v>
      </c>
      <c r="F2382" s="136" t="s">
        <v>5713</v>
      </c>
    </row>
    <row r="2383" spans="1:6" ht="40.5" x14ac:dyDescent="0.25">
      <c r="A2383" s="134" t="s">
        <v>2925</v>
      </c>
      <c r="B2383" s="135" t="s">
        <v>2926</v>
      </c>
      <c r="D2383" s="134" t="s">
        <v>2260</v>
      </c>
      <c r="E2383" s="136" t="s">
        <v>5931</v>
      </c>
      <c r="F2383" s="136" t="s">
        <v>5931</v>
      </c>
    </row>
    <row r="2384" spans="1:6" ht="54" x14ac:dyDescent="0.25">
      <c r="A2384" s="134" t="s">
        <v>2927</v>
      </c>
      <c r="B2384" s="135" t="s">
        <v>2928</v>
      </c>
      <c r="D2384" s="134" t="s">
        <v>2260</v>
      </c>
      <c r="E2384" s="136" t="s">
        <v>5457</v>
      </c>
      <c r="F2384" s="136" t="s">
        <v>5457</v>
      </c>
    </row>
    <row r="2385" spans="1:6" ht="40.5" x14ac:dyDescent="0.25">
      <c r="A2385" s="134" t="s">
        <v>2929</v>
      </c>
      <c r="B2385" s="135" t="s">
        <v>2930</v>
      </c>
      <c r="D2385" s="134" t="s">
        <v>2260</v>
      </c>
      <c r="E2385" s="136" t="s">
        <v>13068</v>
      </c>
      <c r="F2385" s="136" t="s">
        <v>13068</v>
      </c>
    </row>
    <row r="2386" spans="1:6" ht="40.5" x14ac:dyDescent="0.25">
      <c r="A2386" s="134" t="s">
        <v>2931</v>
      </c>
      <c r="B2386" s="135" t="s">
        <v>2932</v>
      </c>
      <c r="D2386" s="134" t="s">
        <v>2260</v>
      </c>
      <c r="E2386" s="136" t="s">
        <v>5509</v>
      </c>
      <c r="F2386" s="136" t="s">
        <v>5509</v>
      </c>
    </row>
    <row r="2387" spans="1:6" ht="40.5" x14ac:dyDescent="0.25">
      <c r="A2387" s="134" t="s">
        <v>2933</v>
      </c>
      <c r="B2387" s="135" t="s">
        <v>2934</v>
      </c>
      <c r="D2387" s="134" t="s">
        <v>2260</v>
      </c>
      <c r="E2387" s="136" t="s">
        <v>13450</v>
      </c>
      <c r="F2387" s="136" t="s">
        <v>13450</v>
      </c>
    </row>
    <row r="2388" spans="1:6" ht="40.5" x14ac:dyDescent="0.25">
      <c r="A2388" s="134" t="s">
        <v>2935</v>
      </c>
      <c r="B2388" s="135" t="s">
        <v>2936</v>
      </c>
      <c r="D2388" s="134" t="s">
        <v>2260</v>
      </c>
      <c r="E2388" s="136" t="s">
        <v>5457</v>
      </c>
      <c r="F2388" s="136" t="s">
        <v>5457</v>
      </c>
    </row>
    <row r="2389" spans="1:6" ht="40.5" x14ac:dyDescent="0.25">
      <c r="A2389" s="134" t="s">
        <v>2733</v>
      </c>
      <c r="B2389" s="135" t="s">
        <v>2734</v>
      </c>
      <c r="D2389" s="134" t="s">
        <v>2260</v>
      </c>
      <c r="E2389" s="136" t="s">
        <v>13694</v>
      </c>
      <c r="F2389" s="136" t="s">
        <v>13694</v>
      </c>
    </row>
    <row r="2390" spans="1:6" ht="40.5" x14ac:dyDescent="0.25">
      <c r="A2390" s="134" t="s">
        <v>2735</v>
      </c>
      <c r="B2390" s="135" t="s">
        <v>2736</v>
      </c>
      <c r="D2390" s="134" t="s">
        <v>2260</v>
      </c>
      <c r="E2390" s="136" t="s">
        <v>13651</v>
      </c>
      <c r="F2390" s="136" t="s">
        <v>13651</v>
      </c>
    </row>
    <row r="2391" spans="1:6" ht="54" x14ac:dyDescent="0.25">
      <c r="A2391" s="134" t="s">
        <v>2937</v>
      </c>
      <c r="B2391" s="135" t="s">
        <v>2938</v>
      </c>
      <c r="D2391" s="134" t="s">
        <v>2260</v>
      </c>
      <c r="E2391" s="136" t="s">
        <v>5522</v>
      </c>
      <c r="F2391" s="136" t="s">
        <v>5522</v>
      </c>
    </row>
    <row r="2392" spans="1:6" ht="54" x14ac:dyDescent="0.25">
      <c r="A2392" s="134" t="s">
        <v>2939</v>
      </c>
      <c r="B2392" s="135" t="s">
        <v>2940</v>
      </c>
      <c r="D2392" s="134" t="s">
        <v>2260</v>
      </c>
      <c r="E2392" s="136" t="s">
        <v>5485</v>
      </c>
      <c r="F2392" s="136" t="s">
        <v>5485</v>
      </c>
    </row>
    <row r="2393" spans="1:6" ht="54" x14ac:dyDescent="0.25">
      <c r="A2393" s="134" t="s">
        <v>2941</v>
      </c>
      <c r="B2393" s="135" t="s">
        <v>2942</v>
      </c>
      <c r="D2393" s="134" t="s">
        <v>2260</v>
      </c>
      <c r="E2393" s="136" t="s">
        <v>5600</v>
      </c>
      <c r="F2393" s="136" t="s">
        <v>5600</v>
      </c>
    </row>
    <row r="2394" spans="1:6" ht="54" x14ac:dyDescent="0.25">
      <c r="A2394" s="134" t="s">
        <v>2943</v>
      </c>
      <c r="B2394" s="135" t="s">
        <v>2944</v>
      </c>
      <c r="D2394" s="134" t="s">
        <v>2260</v>
      </c>
      <c r="E2394" s="136" t="s">
        <v>13361</v>
      </c>
      <c r="F2394" s="136" t="s">
        <v>13361</v>
      </c>
    </row>
    <row r="2395" spans="1:6" ht="40.5" x14ac:dyDescent="0.25">
      <c r="A2395" s="134" t="s">
        <v>3211</v>
      </c>
      <c r="B2395" s="135" t="s">
        <v>3212</v>
      </c>
      <c r="D2395" s="134" t="s">
        <v>2260</v>
      </c>
      <c r="E2395" s="136" t="s">
        <v>15543</v>
      </c>
      <c r="F2395" s="136" t="s">
        <v>15543</v>
      </c>
    </row>
    <row r="2396" spans="1:6" ht="40.5" x14ac:dyDescent="0.25">
      <c r="A2396" s="134" t="s">
        <v>3213</v>
      </c>
      <c r="B2396" s="135" t="s">
        <v>3214</v>
      </c>
      <c r="D2396" s="134" t="s">
        <v>2260</v>
      </c>
      <c r="E2396" s="136" t="s">
        <v>13296</v>
      </c>
      <c r="F2396" s="136" t="s">
        <v>13296</v>
      </c>
    </row>
    <row r="2397" spans="1:6" ht="40.5" x14ac:dyDescent="0.25">
      <c r="A2397" s="134" t="s">
        <v>3215</v>
      </c>
      <c r="B2397" s="135" t="s">
        <v>3216</v>
      </c>
      <c r="D2397" s="134" t="s">
        <v>2260</v>
      </c>
      <c r="E2397" s="136" t="s">
        <v>13145</v>
      </c>
      <c r="F2397" s="136" t="s">
        <v>13145</v>
      </c>
    </row>
    <row r="2398" spans="1:6" ht="40.5" x14ac:dyDescent="0.25">
      <c r="A2398" s="134" t="s">
        <v>3217</v>
      </c>
      <c r="B2398" s="135" t="s">
        <v>3218</v>
      </c>
      <c r="D2398" s="134" t="s">
        <v>2260</v>
      </c>
      <c r="E2398" s="136" t="s">
        <v>15544</v>
      </c>
      <c r="F2398" s="136" t="s">
        <v>15544</v>
      </c>
    </row>
    <row r="2399" spans="1:6" ht="40.5" x14ac:dyDescent="0.25">
      <c r="A2399" s="134" t="s">
        <v>2945</v>
      </c>
      <c r="B2399" s="135" t="s">
        <v>2946</v>
      </c>
      <c r="D2399" s="134" t="s">
        <v>2260</v>
      </c>
      <c r="E2399" s="136" t="s">
        <v>15545</v>
      </c>
      <c r="F2399" s="136" t="s">
        <v>15545</v>
      </c>
    </row>
    <row r="2400" spans="1:6" ht="40.5" x14ac:dyDescent="0.25">
      <c r="A2400" s="134" t="s">
        <v>2947</v>
      </c>
      <c r="B2400" s="135" t="s">
        <v>2948</v>
      </c>
      <c r="D2400" s="134" t="s">
        <v>2260</v>
      </c>
      <c r="E2400" s="136" t="s">
        <v>5731</v>
      </c>
      <c r="F2400" s="136" t="s">
        <v>5731</v>
      </c>
    </row>
    <row r="2401" spans="1:6" ht="40.5" x14ac:dyDescent="0.25">
      <c r="A2401" s="134" t="s">
        <v>2949</v>
      </c>
      <c r="B2401" s="135" t="s">
        <v>2950</v>
      </c>
      <c r="D2401" s="134" t="s">
        <v>2260</v>
      </c>
      <c r="E2401" s="136" t="s">
        <v>15478</v>
      </c>
      <c r="F2401" s="136" t="s">
        <v>15478</v>
      </c>
    </row>
    <row r="2402" spans="1:6" ht="40.5" x14ac:dyDescent="0.25">
      <c r="A2402" s="134" t="s">
        <v>2951</v>
      </c>
      <c r="B2402" s="135" t="s">
        <v>2952</v>
      </c>
      <c r="D2402" s="134" t="s">
        <v>2260</v>
      </c>
      <c r="E2402" s="136" t="s">
        <v>15546</v>
      </c>
      <c r="F2402" s="136" t="s">
        <v>15546</v>
      </c>
    </row>
    <row r="2403" spans="1:6" ht="54" x14ac:dyDescent="0.25">
      <c r="A2403" s="134" t="s">
        <v>2695</v>
      </c>
      <c r="B2403" s="135" t="s">
        <v>2696</v>
      </c>
      <c r="D2403" s="134" t="s">
        <v>2260</v>
      </c>
      <c r="E2403" s="136" t="s">
        <v>13615</v>
      </c>
      <c r="F2403" s="136" t="s">
        <v>13615</v>
      </c>
    </row>
    <row r="2404" spans="1:6" ht="54" x14ac:dyDescent="0.25">
      <c r="A2404" s="134" t="s">
        <v>2697</v>
      </c>
      <c r="B2404" s="135" t="s">
        <v>2698</v>
      </c>
      <c r="D2404" s="134" t="s">
        <v>2260</v>
      </c>
      <c r="E2404" s="136" t="s">
        <v>15535</v>
      </c>
      <c r="F2404" s="136" t="s">
        <v>15535</v>
      </c>
    </row>
    <row r="2405" spans="1:6" ht="54" x14ac:dyDescent="0.25">
      <c r="A2405" s="134" t="s">
        <v>2871</v>
      </c>
      <c r="B2405" s="135" t="s">
        <v>2872</v>
      </c>
      <c r="D2405" s="134" t="s">
        <v>2260</v>
      </c>
      <c r="E2405" s="136" t="s">
        <v>5572</v>
      </c>
      <c r="F2405" s="136" t="s">
        <v>5572</v>
      </c>
    </row>
    <row r="2406" spans="1:6" ht="54" x14ac:dyDescent="0.25">
      <c r="A2406" s="134" t="s">
        <v>2873</v>
      </c>
      <c r="B2406" s="135" t="s">
        <v>2874</v>
      </c>
      <c r="D2406" s="134" t="s">
        <v>2260</v>
      </c>
      <c r="E2406" s="136" t="s">
        <v>5469</v>
      </c>
      <c r="F2406" s="136" t="s">
        <v>5469</v>
      </c>
    </row>
    <row r="2407" spans="1:6" ht="40.5" x14ac:dyDescent="0.25">
      <c r="A2407" s="134" t="s">
        <v>2565</v>
      </c>
      <c r="B2407" s="135" t="s">
        <v>2566</v>
      </c>
      <c r="D2407" s="134" t="s">
        <v>2260</v>
      </c>
      <c r="E2407" s="136" t="s">
        <v>5912</v>
      </c>
      <c r="F2407" s="136" t="s">
        <v>5912</v>
      </c>
    </row>
    <row r="2408" spans="1:6" ht="40.5" x14ac:dyDescent="0.25">
      <c r="A2408" s="134" t="s">
        <v>2567</v>
      </c>
      <c r="B2408" s="135" t="s">
        <v>2568</v>
      </c>
      <c r="D2408" s="134" t="s">
        <v>2260</v>
      </c>
      <c r="E2408" s="136" t="s">
        <v>5676</v>
      </c>
      <c r="F2408" s="136" t="s">
        <v>5676</v>
      </c>
    </row>
    <row r="2409" spans="1:6" ht="67.5" x14ac:dyDescent="0.25">
      <c r="A2409" s="134" t="s">
        <v>2541</v>
      </c>
      <c r="B2409" s="135" t="s">
        <v>2542</v>
      </c>
      <c r="D2409" s="134" t="s">
        <v>2260</v>
      </c>
      <c r="E2409" s="136" t="s">
        <v>13335</v>
      </c>
      <c r="F2409" s="136" t="s">
        <v>13335</v>
      </c>
    </row>
    <row r="2410" spans="1:6" ht="67.5" x14ac:dyDescent="0.25">
      <c r="A2410" s="134" t="s">
        <v>2543</v>
      </c>
      <c r="B2410" s="135" t="s">
        <v>2544</v>
      </c>
      <c r="D2410" s="134" t="s">
        <v>2260</v>
      </c>
      <c r="E2410" s="136" t="s">
        <v>5871</v>
      </c>
      <c r="F2410" s="136" t="s">
        <v>5871</v>
      </c>
    </row>
    <row r="2411" spans="1:6" ht="67.5" x14ac:dyDescent="0.25">
      <c r="A2411" s="134" t="s">
        <v>2549</v>
      </c>
      <c r="B2411" s="135" t="s">
        <v>2550</v>
      </c>
      <c r="D2411" s="134" t="s">
        <v>2260</v>
      </c>
      <c r="E2411" s="136" t="s">
        <v>14794</v>
      </c>
      <c r="F2411" s="136" t="s">
        <v>14794</v>
      </c>
    </row>
    <row r="2412" spans="1:6" ht="67.5" x14ac:dyDescent="0.25">
      <c r="A2412" s="134" t="s">
        <v>2551</v>
      </c>
      <c r="B2412" s="135" t="s">
        <v>2552</v>
      </c>
      <c r="D2412" s="134" t="s">
        <v>2260</v>
      </c>
      <c r="E2412" s="136" t="s">
        <v>5662</v>
      </c>
      <c r="F2412" s="136" t="s">
        <v>5662</v>
      </c>
    </row>
    <row r="2413" spans="1:6" ht="40.5" x14ac:dyDescent="0.25">
      <c r="A2413" s="134" t="s">
        <v>2953</v>
      </c>
      <c r="B2413" s="135" t="s">
        <v>2954</v>
      </c>
      <c r="D2413" s="134" t="s">
        <v>2260</v>
      </c>
      <c r="E2413" s="136" t="s">
        <v>13300</v>
      </c>
      <c r="F2413" s="136" t="s">
        <v>13300</v>
      </c>
    </row>
    <row r="2414" spans="1:6" ht="40.5" x14ac:dyDescent="0.25">
      <c r="A2414" s="134" t="s">
        <v>2955</v>
      </c>
      <c r="B2414" s="135" t="s">
        <v>2956</v>
      </c>
      <c r="D2414" s="134" t="s">
        <v>2260</v>
      </c>
      <c r="E2414" s="136" t="s">
        <v>5827</v>
      </c>
      <c r="F2414" s="136" t="s">
        <v>5827</v>
      </c>
    </row>
    <row r="2415" spans="1:6" ht="40.5" x14ac:dyDescent="0.25">
      <c r="A2415" s="134" t="s">
        <v>2957</v>
      </c>
      <c r="B2415" s="135" t="s">
        <v>2958</v>
      </c>
      <c r="D2415" s="134" t="s">
        <v>2260</v>
      </c>
      <c r="E2415" s="136" t="s">
        <v>15547</v>
      </c>
      <c r="F2415" s="136" t="s">
        <v>15547</v>
      </c>
    </row>
    <row r="2416" spans="1:6" ht="40.5" x14ac:dyDescent="0.25">
      <c r="A2416" s="134" t="s">
        <v>2959</v>
      </c>
      <c r="B2416" s="135" t="s">
        <v>2960</v>
      </c>
      <c r="D2416" s="134" t="s">
        <v>2260</v>
      </c>
      <c r="E2416" s="136" t="s">
        <v>15548</v>
      </c>
      <c r="F2416" s="136" t="s">
        <v>15548</v>
      </c>
    </row>
    <row r="2417" spans="1:6" ht="40.5" x14ac:dyDescent="0.25">
      <c r="A2417" s="134" t="s">
        <v>2649</v>
      </c>
      <c r="B2417" s="135" t="s">
        <v>2650</v>
      </c>
      <c r="D2417" s="134" t="s">
        <v>2260</v>
      </c>
      <c r="E2417" s="136" t="s">
        <v>13101</v>
      </c>
      <c r="F2417" s="136" t="s">
        <v>13101</v>
      </c>
    </row>
    <row r="2418" spans="1:6" ht="40.5" x14ac:dyDescent="0.25">
      <c r="A2418" s="134" t="s">
        <v>2651</v>
      </c>
      <c r="B2418" s="135" t="s">
        <v>2652</v>
      </c>
      <c r="D2418" s="134" t="s">
        <v>2260</v>
      </c>
      <c r="E2418" s="136" t="s">
        <v>15549</v>
      </c>
      <c r="F2418" s="136" t="s">
        <v>15549</v>
      </c>
    </row>
    <row r="2419" spans="1:6" ht="67.5" x14ac:dyDescent="0.25">
      <c r="A2419" s="134" t="s">
        <v>2679</v>
      </c>
      <c r="B2419" s="135" t="s">
        <v>2680</v>
      </c>
      <c r="D2419" s="134" t="s">
        <v>2260</v>
      </c>
      <c r="E2419" s="136" t="s">
        <v>6004</v>
      </c>
      <c r="F2419" s="136" t="s">
        <v>6004</v>
      </c>
    </row>
    <row r="2420" spans="1:6" ht="67.5" x14ac:dyDescent="0.25">
      <c r="A2420" s="134" t="s">
        <v>2681</v>
      </c>
      <c r="B2420" s="135" t="s">
        <v>2682</v>
      </c>
      <c r="D2420" s="134" t="s">
        <v>2260</v>
      </c>
      <c r="E2420" s="136" t="s">
        <v>13682</v>
      </c>
      <c r="F2420" s="136" t="s">
        <v>13682</v>
      </c>
    </row>
    <row r="2421" spans="1:6" ht="40.5" x14ac:dyDescent="0.25">
      <c r="A2421" s="134" t="s">
        <v>2657</v>
      </c>
      <c r="B2421" s="135" t="s">
        <v>2658</v>
      </c>
      <c r="D2421" s="134" t="s">
        <v>2260</v>
      </c>
      <c r="E2421" s="136" t="s">
        <v>15550</v>
      </c>
      <c r="F2421" s="136" t="s">
        <v>15550</v>
      </c>
    </row>
    <row r="2422" spans="1:6" ht="40.5" x14ac:dyDescent="0.25">
      <c r="A2422" s="134" t="s">
        <v>2659</v>
      </c>
      <c r="B2422" s="135" t="s">
        <v>2660</v>
      </c>
      <c r="D2422" s="134" t="s">
        <v>2260</v>
      </c>
      <c r="E2422" s="136" t="s">
        <v>14382</v>
      </c>
      <c r="F2422" s="136" t="s">
        <v>14382</v>
      </c>
    </row>
    <row r="2423" spans="1:6" ht="40.5" x14ac:dyDescent="0.25">
      <c r="A2423" s="134" t="s">
        <v>2623</v>
      </c>
      <c r="B2423" s="135" t="s">
        <v>2624</v>
      </c>
      <c r="D2423" s="134" t="s">
        <v>2260</v>
      </c>
      <c r="E2423" s="136" t="s">
        <v>15551</v>
      </c>
      <c r="F2423" s="136" t="s">
        <v>15551</v>
      </c>
    </row>
    <row r="2424" spans="1:6" ht="40.5" x14ac:dyDescent="0.25">
      <c r="A2424" s="134" t="s">
        <v>2625</v>
      </c>
      <c r="B2424" s="135" t="s">
        <v>2626</v>
      </c>
      <c r="D2424" s="134" t="s">
        <v>2260</v>
      </c>
      <c r="E2424" s="136" t="s">
        <v>5531</v>
      </c>
      <c r="F2424" s="136" t="s">
        <v>5531</v>
      </c>
    </row>
    <row r="2425" spans="1:6" ht="40.5" x14ac:dyDescent="0.25">
      <c r="A2425" s="134" t="s">
        <v>2641</v>
      </c>
      <c r="B2425" s="135" t="s">
        <v>2642</v>
      </c>
      <c r="D2425" s="134" t="s">
        <v>2260</v>
      </c>
      <c r="E2425" s="136" t="s">
        <v>13756</v>
      </c>
      <c r="F2425" s="136" t="s">
        <v>13756</v>
      </c>
    </row>
    <row r="2426" spans="1:6" ht="40.5" x14ac:dyDescent="0.25">
      <c r="A2426" s="134" t="s">
        <v>2643</v>
      </c>
      <c r="B2426" s="135" t="s">
        <v>2644</v>
      </c>
      <c r="D2426" s="134" t="s">
        <v>2260</v>
      </c>
      <c r="E2426" s="136" t="s">
        <v>5362</v>
      </c>
      <c r="F2426" s="136" t="s">
        <v>5362</v>
      </c>
    </row>
    <row r="2427" spans="1:6" ht="54" x14ac:dyDescent="0.25">
      <c r="A2427" s="134" t="s">
        <v>2965</v>
      </c>
      <c r="B2427" s="135" t="s">
        <v>2966</v>
      </c>
      <c r="D2427" s="134" t="s">
        <v>2260</v>
      </c>
      <c r="E2427" s="136" t="s">
        <v>5503</v>
      </c>
      <c r="F2427" s="136" t="s">
        <v>5503</v>
      </c>
    </row>
    <row r="2428" spans="1:6" ht="54" x14ac:dyDescent="0.25">
      <c r="A2428" s="134" t="s">
        <v>2967</v>
      </c>
      <c r="B2428" s="135" t="s">
        <v>2968</v>
      </c>
      <c r="D2428" s="134" t="s">
        <v>2260</v>
      </c>
      <c r="E2428" s="136" t="s">
        <v>5485</v>
      </c>
      <c r="F2428" s="136" t="s">
        <v>5485</v>
      </c>
    </row>
    <row r="2429" spans="1:6" ht="27" x14ac:dyDescent="0.25">
      <c r="A2429" s="134" t="s">
        <v>2969</v>
      </c>
      <c r="B2429" s="135" t="s">
        <v>2970</v>
      </c>
      <c r="D2429" s="134" t="s">
        <v>2260</v>
      </c>
      <c r="E2429" s="136" t="s">
        <v>14370</v>
      </c>
      <c r="F2429" s="136" t="s">
        <v>14370</v>
      </c>
    </row>
    <row r="2430" spans="1:6" ht="27" x14ac:dyDescent="0.25">
      <c r="A2430" s="134" t="s">
        <v>2971</v>
      </c>
      <c r="B2430" s="135" t="s">
        <v>2972</v>
      </c>
      <c r="D2430" s="134" t="s">
        <v>2260</v>
      </c>
      <c r="E2430" s="136" t="s">
        <v>5586</v>
      </c>
      <c r="F2430" s="136" t="s">
        <v>5586</v>
      </c>
    </row>
    <row r="2431" spans="1:6" ht="27" x14ac:dyDescent="0.25">
      <c r="A2431" s="134" t="s">
        <v>2973</v>
      </c>
      <c r="B2431" s="135" t="s">
        <v>2974</v>
      </c>
      <c r="D2431" s="134" t="s">
        <v>2260</v>
      </c>
      <c r="E2431" s="136" t="s">
        <v>6015</v>
      </c>
      <c r="F2431" s="136" t="s">
        <v>6015</v>
      </c>
    </row>
    <row r="2432" spans="1:6" ht="40.5" x14ac:dyDescent="0.25">
      <c r="A2432" s="134" t="s">
        <v>2975</v>
      </c>
      <c r="B2432" s="135" t="s">
        <v>2976</v>
      </c>
      <c r="D2432" s="134" t="s">
        <v>2260</v>
      </c>
      <c r="E2432" s="136" t="s">
        <v>15552</v>
      </c>
      <c r="F2432" s="136" t="s">
        <v>15552</v>
      </c>
    </row>
    <row r="2433" spans="1:6" ht="40.5" x14ac:dyDescent="0.25">
      <c r="A2433" s="134" t="s">
        <v>2981</v>
      </c>
      <c r="B2433" s="135" t="s">
        <v>2982</v>
      </c>
      <c r="D2433" s="134" t="s">
        <v>2260</v>
      </c>
      <c r="E2433" s="136" t="s">
        <v>6031</v>
      </c>
      <c r="F2433" s="136" t="s">
        <v>6031</v>
      </c>
    </row>
    <row r="2434" spans="1:6" ht="40.5" x14ac:dyDescent="0.25">
      <c r="A2434" s="134" t="s">
        <v>2983</v>
      </c>
      <c r="B2434" s="135" t="s">
        <v>2984</v>
      </c>
      <c r="D2434" s="134" t="s">
        <v>2260</v>
      </c>
      <c r="E2434" s="136" t="s">
        <v>5364</v>
      </c>
      <c r="F2434" s="136" t="s">
        <v>5364</v>
      </c>
    </row>
    <row r="2435" spans="1:6" ht="27" x14ac:dyDescent="0.25">
      <c r="A2435" s="134" t="s">
        <v>2989</v>
      </c>
      <c r="B2435" s="135" t="s">
        <v>2990</v>
      </c>
      <c r="D2435" s="134" t="s">
        <v>2260</v>
      </c>
      <c r="E2435" s="136" t="s">
        <v>13771</v>
      </c>
      <c r="F2435" s="136" t="s">
        <v>13771</v>
      </c>
    </row>
    <row r="2436" spans="1:6" ht="27" x14ac:dyDescent="0.25">
      <c r="A2436" s="134" t="s">
        <v>2991</v>
      </c>
      <c r="B2436" s="135" t="s">
        <v>2992</v>
      </c>
      <c r="D2436" s="134" t="s">
        <v>2260</v>
      </c>
      <c r="E2436" s="136" t="s">
        <v>15553</v>
      </c>
      <c r="F2436" s="136" t="s">
        <v>15553</v>
      </c>
    </row>
    <row r="2437" spans="1:6" ht="40.5" x14ac:dyDescent="0.25">
      <c r="A2437" s="134" t="s">
        <v>2771</v>
      </c>
      <c r="B2437" s="135" t="s">
        <v>2772</v>
      </c>
      <c r="D2437" s="134" t="s">
        <v>2260</v>
      </c>
      <c r="E2437" s="136" t="s">
        <v>13141</v>
      </c>
      <c r="F2437" s="136" t="s">
        <v>13141</v>
      </c>
    </row>
    <row r="2438" spans="1:6" ht="40.5" x14ac:dyDescent="0.25">
      <c r="A2438" s="134" t="s">
        <v>2773</v>
      </c>
      <c r="B2438" s="135" t="s">
        <v>2774</v>
      </c>
      <c r="D2438" s="134" t="s">
        <v>2260</v>
      </c>
      <c r="E2438" s="136" t="s">
        <v>13708</v>
      </c>
      <c r="F2438" s="136" t="s">
        <v>13708</v>
      </c>
    </row>
    <row r="2439" spans="1:6" ht="40.5" x14ac:dyDescent="0.25">
      <c r="A2439" s="134" t="s">
        <v>2779</v>
      </c>
      <c r="B2439" s="135" t="s">
        <v>2780</v>
      </c>
      <c r="D2439" s="134" t="s">
        <v>2260</v>
      </c>
      <c r="E2439" s="136" t="s">
        <v>15554</v>
      </c>
      <c r="F2439" s="136" t="s">
        <v>15554</v>
      </c>
    </row>
    <row r="2440" spans="1:6" ht="40.5" x14ac:dyDescent="0.25">
      <c r="A2440" s="134" t="s">
        <v>2781</v>
      </c>
      <c r="B2440" s="135" t="s">
        <v>2782</v>
      </c>
      <c r="D2440" s="134" t="s">
        <v>2260</v>
      </c>
      <c r="E2440" s="136" t="s">
        <v>13282</v>
      </c>
      <c r="F2440" s="136" t="s">
        <v>13282</v>
      </c>
    </row>
    <row r="2441" spans="1:6" ht="54" x14ac:dyDescent="0.25">
      <c r="A2441" s="134" t="s">
        <v>2559</v>
      </c>
      <c r="B2441" s="135" t="s">
        <v>2560</v>
      </c>
      <c r="D2441" s="134" t="s">
        <v>2260</v>
      </c>
      <c r="E2441" s="136" t="s">
        <v>13964</v>
      </c>
      <c r="F2441" s="136" t="s">
        <v>13964</v>
      </c>
    </row>
    <row r="2442" spans="1:6" ht="54" x14ac:dyDescent="0.25">
      <c r="A2442" s="134" t="s">
        <v>2561</v>
      </c>
      <c r="B2442" s="135" t="s">
        <v>2562</v>
      </c>
      <c r="D2442" s="134" t="s">
        <v>2260</v>
      </c>
      <c r="E2442" s="136" t="s">
        <v>15555</v>
      </c>
      <c r="F2442" s="136" t="s">
        <v>15555</v>
      </c>
    </row>
    <row r="2443" spans="1:6" ht="40.5" x14ac:dyDescent="0.25">
      <c r="A2443" s="134" t="s">
        <v>3051</v>
      </c>
      <c r="B2443" s="135" t="s">
        <v>3052</v>
      </c>
      <c r="D2443" s="134" t="s">
        <v>2260</v>
      </c>
      <c r="E2443" s="136" t="s">
        <v>13709</v>
      </c>
      <c r="F2443" s="136" t="s">
        <v>13709</v>
      </c>
    </row>
    <row r="2444" spans="1:6" ht="40.5" x14ac:dyDescent="0.25">
      <c r="A2444" s="134" t="s">
        <v>3053</v>
      </c>
      <c r="B2444" s="135" t="s">
        <v>3054</v>
      </c>
      <c r="D2444" s="134" t="s">
        <v>2260</v>
      </c>
      <c r="E2444" s="136" t="s">
        <v>13003</v>
      </c>
      <c r="F2444" s="136" t="s">
        <v>13003</v>
      </c>
    </row>
    <row r="2445" spans="1:6" ht="40.5" x14ac:dyDescent="0.25">
      <c r="A2445" s="134" t="s">
        <v>3055</v>
      </c>
      <c r="B2445" s="135" t="s">
        <v>3056</v>
      </c>
      <c r="D2445" s="134" t="s">
        <v>2260</v>
      </c>
      <c r="E2445" s="136" t="s">
        <v>13985</v>
      </c>
      <c r="F2445" s="136" t="s">
        <v>13985</v>
      </c>
    </row>
    <row r="2446" spans="1:6" ht="40.5" x14ac:dyDescent="0.25">
      <c r="A2446" s="134" t="s">
        <v>3057</v>
      </c>
      <c r="B2446" s="135" t="s">
        <v>3058</v>
      </c>
      <c r="D2446" s="134" t="s">
        <v>2260</v>
      </c>
      <c r="E2446" s="136" t="s">
        <v>15556</v>
      </c>
      <c r="F2446" s="136" t="s">
        <v>15556</v>
      </c>
    </row>
    <row r="2447" spans="1:6" ht="54" x14ac:dyDescent="0.25">
      <c r="A2447" s="134" t="s">
        <v>2993</v>
      </c>
      <c r="B2447" s="135" t="s">
        <v>2994</v>
      </c>
      <c r="D2447" s="134" t="s">
        <v>2260</v>
      </c>
      <c r="E2447" s="136" t="s">
        <v>5898</v>
      </c>
      <c r="F2447" s="136" t="s">
        <v>5898</v>
      </c>
    </row>
    <row r="2448" spans="1:6" ht="54" x14ac:dyDescent="0.25">
      <c r="A2448" s="134" t="s">
        <v>2995</v>
      </c>
      <c r="B2448" s="135" t="s">
        <v>2996</v>
      </c>
      <c r="D2448" s="134" t="s">
        <v>2260</v>
      </c>
      <c r="E2448" s="136" t="s">
        <v>5412</v>
      </c>
      <c r="F2448" s="136" t="s">
        <v>5412</v>
      </c>
    </row>
    <row r="2449" spans="1:6" ht="54" x14ac:dyDescent="0.25">
      <c r="A2449" s="134" t="s">
        <v>2997</v>
      </c>
      <c r="B2449" s="135" t="s">
        <v>2998</v>
      </c>
      <c r="D2449" s="134" t="s">
        <v>2260</v>
      </c>
      <c r="E2449" s="136" t="s">
        <v>5450</v>
      </c>
      <c r="F2449" s="136" t="s">
        <v>5450</v>
      </c>
    </row>
    <row r="2450" spans="1:6" ht="54" x14ac:dyDescent="0.25">
      <c r="A2450" s="134" t="s">
        <v>2999</v>
      </c>
      <c r="B2450" s="135" t="s">
        <v>3000</v>
      </c>
      <c r="D2450" s="134" t="s">
        <v>2260</v>
      </c>
      <c r="E2450" s="136" t="s">
        <v>5524</v>
      </c>
      <c r="F2450" s="136" t="s">
        <v>5524</v>
      </c>
    </row>
    <row r="2451" spans="1:6" ht="40.5" x14ac:dyDescent="0.25">
      <c r="A2451" s="134" t="s">
        <v>2761</v>
      </c>
      <c r="B2451" s="135" t="s">
        <v>2762</v>
      </c>
      <c r="D2451" s="134" t="s">
        <v>2260</v>
      </c>
      <c r="E2451" s="136" t="s">
        <v>15557</v>
      </c>
      <c r="F2451" s="136" t="s">
        <v>15557</v>
      </c>
    </row>
    <row r="2452" spans="1:6" ht="40.5" x14ac:dyDescent="0.25">
      <c r="A2452" s="134" t="s">
        <v>2763</v>
      </c>
      <c r="B2452" s="135" t="s">
        <v>2764</v>
      </c>
      <c r="D2452" s="134" t="s">
        <v>2260</v>
      </c>
      <c r="E2452" s="136" t="s">
        <v>5679</v>
      </c>
      <c r="F2452" s="136" t="s">
        <v>5679</v>
      </c>
    </row>
    <row r="2453" spans="1:6" ht="40.5" x14ac:dyDescent="0.25">
      <c r="A2453" s="134" t="s">
        <v>3001</v>
      </c>
      <c r="B2453" s="135" t="s">
        <v>3002</v>
      </c>
      <c r="D2453" s="134" t="s">
        <v>2260</v>
      </c>
      <c r="E2453" s="136" t="s">
        <v>15558</v>
      </c>
      <c r="F2453" s="136" t="s">
        <v>15558</v>
      </c>
    </row>
    <row r="2454" spans="1:6" ht="40.5" x14ac:dyDescent="0.25">
      <c r="A2454" s="134" t="s">
        <v>3003</v>
      </c>
      <c r="B2454" s="135" t="s">
        <v>3004</v>
      </c>
      <c r="D2454" s="134" t="s">
        <v>2260</v>
      </c>
      <c r="E2454" s="136" t="s">
        <v>5888</v>
      </c>
      <c r="F2454" s="136" t="s">
        <v>5888</v>
      </c>
    </row>
    <row r="2455" spans="1:6" ht="40.5" x14ac:dyDescent="0.25">
      <c r="A2455" s="134" t="s">
        <v>3005</v>
      </c>
      <c r="B2455" s="135" t="s">
        <v>3006</v>
      </c>
      <c r="D2455" s="134" t="s">
        <v>2260</v>
      </c>
      <c r="E2455" s="136" t="s">
        <v>15559</v>
      </c>
      <c r="F2455" s="136" t="s">
        <v>15559</v>
      </c>
    </row>
    <row r="2456" spans="1:6" ht="40.5" x14ac:dyDescent="0.25">
      <c r="A2456" s="134" t="s">
        <v>3007</v>
      </c>
      <c r="B2456" s="135" t="s">
        <v>3008</v>
      </c>
      <c r="D2456" s="134" t="s">
        <v>2260</v>
      </c>
      <c r="E2456" s="136" t="s">
        <v>15560</v>
      </c>
      <c r="F2456" s="136" t="s">
        <v>15560</v>
      </c>
    </row>
    <row r="2457" spans="1:6" ht="40.5" x14ac:dyDescent="0.25">
      <c r="A2457" s="134" t="s">
        <v>3009</v>
      </c>
      <c r="B2457" s="135" t="s">
        <v>3010</v>
      </c>
      <c r="D2457" s="134" t="s">
        <v>2260</v>
      </c>
      <c r="E2457" s="136" t="s">
        <v>14037</v>
      </c>
      <c r="F2457" s="136" t="s">
        <v>14037</v>
      </c>
    </row>
    <row r="2458" spans="1:6" ht="40.5" x14ac:dyDescent="0.25">
      <c r="A2458" s="134" t="s">
        <v>3011</v>
      </c>
      <c r="B2458" s="135" t="s">
        <v>3012</v>
      </c>
      <c r="D2458" s="134" t="s">
        <v>2260</v>
      </c>
      <c r="E2458" s="136" t="s">
        <v>15561</v>
      </c>
      <c r="F2458" s="136" t="s">
        <v>15561</v>
      </c>
    </row>
    <row r="2459" spans="1:6" ht="40.5" x14ac:dyDescent="0.25">
      <c r="A2459" s="134" t="s">
        <v>3013</v>
      </c>
      <c r="B2459" s="135" t="s">
        <v>3014</v>
      </c>
      <c r="D2459" s="134" t="s">
        <v>2260</v>
      </c>
      <c r="E2459" s="136" t="s">
        <v>15562</v>
      </c>
      <c r="F2459" s="136" t="s">
        <v>15562</v>
      </c>
    </row>
    <row r="2460" spans="1:6" ht="40.5" x14ac:dyDescent="0.25">
      <c r="A2460" s="134" t="s">
        <v>3015</v>
      </c>
      <c r="B2460" s="135" t="s">
        <v>3016</v>
      </c>
      <c r="D2460" s="134" t="s">
        <v>2260</v>
      </c>
      <c r="E2460" s="136" t="s">
        <v>15563</v>
      </c>
      <c r="F2460" s="136" t="s">
        <v>15563</v>
      </c>
    </row>
    <row r="2461" spans="1:6" ht="40.5" x14ac:dyDescent="0.25">
      <c r="A2461" s="134" t="s">
        <v>2617</v>
      </c>
      <c r="B2461" s="135" t="s">
        <v>2618</v>
      </c>
      <c r="D2461" s="134" t="s">
        <v>2260</v>
      </c>
      <c r="E2461" s="136" t="s">
        <v>15564</v>
      </c>
      <c r="F2461" s="136" t="s">
        <v>15564</v>
      </c>
    </row>
    <row r="2462" spans="1:6" ht="40.5" x14ac:dyDescent="0.25">
      <c r="A2462" s="134" t="s">
        <v>2619</v>
      </c>
      <c r="B2462" s="135" t="s">
        <v>2620</v>
      </c>
      <c r="D2462" s="134" t="s">
        <v>2260</v>
      </c>
      <c r="E2462" s="136" t="s">
        <v>13546</v>
      </c>
      <c r="F2462" s="136" t="s">
        <v>13546</v>
      </c>
    </row>
    <row r="2463" spans="1:6" ht="40.5" x14ac:dyDescent="0.25">
      <c r="A2463" s="134" t="s">
        <v>3017</v>
      </c>
      <c r="B2463" s="135" t="s">
        <v>3018</v>
      </c>
      <c r="D2463" s="134" t="s">
        <v>2260</v>
      </c>
      <c r="E2463" s="136" t="s">
        <v>15565</v>
      </c>
      <c r="F2463" s="136" t="s">
        <v>15565</v>
      </c>
    </row>
    <row r="2464" spans="1:6" ht="40.5" x14ac:dyDescent="0.25">
      <c r="A2464" s="134" t="s">
        <v>3019</v>
      </c>
      <c r="B2464" s="135" t="s">
        <v>3020</v>
      </c>
      <c r="D2464" s="134" t="s">
        <v>2260</v>
      </c>
      <c r="E2464" s="136" t="s">
        <v>15566</v>
      </c>
      <c r="F2464" s="136" t="s">
        <v>15566</v>
      </c>
    </row>
    <row r="2465" spans="1:6" ht="40.5" x14ac:dyDescent="0.25">
      <c r="A2465" s="134" t="s">
        <v>3021</v>
      </c>
      <c r="B2465" s="135" t="s">
        <v>3022</v>
      </c>
      <c r="D2465" s="134" t="s">
        <v>2260</v>
      </c>
      <c r="E2465" s="136" t="s">
        <v>15567</v>
      </c>
      <c r="F2465" s="136" t="s">
        <v>15567</v>
      </c>
    </row>
    <row r="2466" spans="1:6" ht="40.5" x14ac:dyDescent="0.25">
      <c r="A2466" s="134" t="s">
        <v>3023</v>
      </c>
      <c r="B2466" s="135" t="s">
        <v>3024</v>
      </c>
      <c r="D2466" s="134" t="s">
        <v>2260</v>
      </c>
      <c r="E2466" s="136" t="s">
        <v>15568</v>
      </c>
      <c r="F2466" s="136" t="s">
        <v>15568</v>
      </c>
    </row>
    <row r="2467" spans="1:6" ht="40.5" x14ac:dyDescent="0.25">
      <c r="A2467" s="134" t="s">
        <v>3025</v>
      </c>
      <c r="B2467" s="135" t="s">
        <v>3026</v>
      </c>
      <c r="D2467" s="134" t="s">
        <v>2260</v>
      </c>
      <c r="E2467" s="136" t="s">
        <v>15569</v>
      </c>
      <c r="F2467" s="136" t="s">
        <v>15569</v>
      </c>
    </row>
    <row r="2468" spans="1:6" ht="40.5" x14ac:dyDescent="0.25">
      <c r="A2468" s="134" t="s">
        <v>3027</v>
      </c>
      <c r="B2468" s="135" t="s">
        <v>3028</v>
      </c>
      <c r="D2468" s="134" t="s">
        <v>2260</v>
      </c>
      <c r="E2468" s="136" t="s">
        <v>13474</v>
      </c>
      <c r="F2468" s="136" t="s">
        <v>13474</v>
      </c>
    </row>
    <row r="2469" spans="1:6" ht="40.5" x14ac:dyDescent="0.25">
      <c r="A2469" s="134" t="s">
        <v>3029</v>
      </c>
      <c r="B2469" s="135" t="s">
        <v>3030</v>
      </c>
      <c r="D2469" s="134" t="s">
        <v>2260</v>
      </c>
      <c r="E2469" s="136" t="s">
        <v>15570</v>
      </c>
      <c r="F2469" s="136" t="s">
        <v>15570</v>
      </c>
    </row>
    <row r="2470" spans="1:6" ht="54" x14ac:dyDescent="0.25">
      <c r="A2470" s="134" t="s">
        <v>3031</v>
      </c>
      <c r="B2470" s="135" t="s">
        <v>3032</v>
      </c>
      <c r="D2470" s="134" t="s">
        <v>2260</v>
      </c>
      <c r="E2470" s="136" t="s">
        <v>15571</v>
      </c>
      <c r="F2470" s="136" t="s">
        <v>15571</v>
      </c>
    </row>
    <row r="2471" spans="1:6" ht="67.5" x14ac:dyDescent="0.25">
      <c r="A2471" s="134" t="s">
        <v>2745</v>
      </c>
      <c r="B2471" s="135" t="s">
        <v>2746</v>
      </c>
      <c r="D2471" s="134" t="s">
        <v>2260</v>
      </c>
      <c r="E2471" s="136" t="s">
        <v>13745</v>
      </c>
      <c r="F2471" s="136" t="s">
        <v>13745</v>
      </c>
    </row>
    <row r="2472" spans="1:6" ht="67.5" x14ac:dyDescent="0.25">
      <c r="A2472" s="134" t="s">
        <v>2747</v>
      </c>
      <c r="B2472" s="135" t="s">
        <v>2748</v>
      </c>
      <c r="D2472" s="134" t="s">
        <v>2260</v>
      </c>
      <c r="E2472" s="136" t="s">
        <v>13358</v>
      </c>
      <c r="F2472" s="136" t="s">
        <v>13358</v>
      </c>
    </row>
    <row r="2473" spans="1:6" ht="67.5" x14ac:dyDescent="0.25">
      <c r="A2473" s="134" t="s">
        <v>2749</v>
      </c>
      <c r="B2473" s="135" t="s">
        <v>2750</v>
      </c>
      <c r="D2473" s="134" t="s">
        <v>2260</v>
      </c>
      <c r="E2473" s="136" t="s">
        <v>13847</v>
      </c>
      <c r="F2473" s="136" t="s">
        <v>13847</v>
      </c>
    </row>
    <row r="2474" spans="1:6" ht="67.5" x14ac:dyDescent="0.25">
      <c r="A2474" s="134" t="s">
        <v>2605</v>
      </c>
      <c r="B2474" s="135" t="s">
        <v>2606</v>
      </c>
      <c r="D2474" s="134" t="s">
        <v>2260</v>
      </c>
      <c r="E2474" s="136" t="s">
        <v>13014</v>
      </c>
      <c r="F2474" s="136" t="s">
        <v>13014</v>
      </c>
    </row>
    <row r="2475" spans="1:6" ht="67.5" x14ac:dyDescent="0.25">
      <c r="A2475" s="134" t="s">
        <v>2607</v>
      </c>
      <c r="B2475" s="135" t="s">
        <v>2608</v>
      </c>
      <c r="D2475" s="134" t="s">
        <v>2260</v>
      </c>
      <c r="E2475" s="136" t="s">
        <v>13698</v>
      </c>
      <c r="F2475" s="136" t="s">
        <v>13698</v>
      </c>
    </row>
    <row r="2476" spans="1:6" ht="67.5" x14ac:dyDescent="0.25">
      <c r="A2476" s="134" t="s">
        <v>2609</v>
      </c>
      <c r="B2476" s="135" t="s">
        <v>2610</v>
      </c>
      <c r="D2476" s="134" t="s">
        <v>2260</v>
      </c>
      <c r="E2476" s="136" t="s">
        <v>5768</v>
      </c>
      <c r="F2476" s="136" t="s">
        <v>5768</v>
      </c>
    </row>
    <row r="2477" spans="1:6" ht="54" x14ac:dyDescent="0.25">
      <c r="A2477" s="134" t="s">
        <v>3035</v>
      </c>
      <c r="B2477" s="135" t="s">
        <v>3036</v>
      </c>
      <c r="D2477" s="134" t="s">
        <v>2260</v>
      </c>
      <c r="E2477" s="136" t="s">
        <v>15572</v>
      </c>
      <c r="F2477" s="136" t="s">
        <v>15572</v>
      </c>
    </row>
    <row r="2478" spans="1:6" ht="40.5" x14ac:dyDescent="0.25">
      <c r="A2478" s="134" t="s">
        <v>3037</v>
      </c>
      <c r="B2478" s="135" t="s">
        <v>3038</v>
      </c>
      <c r="D2478" s="134" t="s">
        <v>2260</v>
      </c>
      <c r="E2478" s="136" t="s">
        <v>13031</v>
      </c>
      <c r="F2478" s="136" t="s">
        <v>13031</v>
      </c>
    </row>
    <row r="2479" spans="1:6" ht="54" x14ac:dyDescent="0.25">
      <c r="A2479" s="134" t="s">
        <v>3039</v>
      </c>
      <c r="B2479" s="135" t="s">
        <v>3040</v>
      </c>
      <c r="D2479" s="134" t="s">
        <v>2260</v>
      </c>
      <c r="E2479" s="136" t="s">
        <v>13276</v>
      </c>
      <c r="F2479" s="136" t="s">
        <v>13276</v>
      </c>
    </row>
    <row r="2480" spans="1:6" ht="54" x14ac:dyDescent="0.25">
      <c r="A2480" s="134" t="s">
        <v>3041</v>
      </c>
      <c r="B2480" s="135" t="s">
        <v>3042</v>
      </c>
      <c r="D2480" s="134" t="s">
        <v>2260</v>
      </c>
      <c r="E2480" s="136" t="s">
        <v>14268</v>
      </c>
      <c r="F2480" s="136" t="s">
        <v>14268</v>
      </c>
    </row>
    <row r="2481" spans="1:6" ht="54" x14ac:dyDescent="0.25">
      <c r="A2481" s="134" t="s">
        <v>3043</v>
      </c>
      <c r="B2481" s="135" t="s">
        <v>3044</v>
      </c>
      <c r="D2481" s="134" t="s">
        <v>2260</v>
      </c>
      <c r="E2481" s="136" t="s">
        <v>14385</v>
      </c>
      <c r="F2481" s="136" t="s">
        <v>14385</v>
      </c>
    </row>
    <row r="2482" spans="1:6" ht="40.5" x14ac:dyDescent="0.25">
      <c r="A2482" s="134" t="s">
        <v>3045</v>
      </c>
      <c r="B2482" s="135" t="s">
        <v>15573</v>
      </c>
      <c r="D2482" s="134" t="s">
        <v>2260</v>
      </c>
      <c r="E2482" s="136" t="s">
        <v>5774</v>
      </c>
      <c r="F2482" s="136" t="s">
        <v>5774</v>
      </c>
    </row>
    <row r="2483" spans="1:6" ht="40.5" x14ac:dyDescent="0.25">
      <c r="A2483" s="134" t="s">
        <v>3046</v>
      </c>
      <c r="B2483" s="135" t="s">
        <v>15574</v>
      </c>
      <c r="D2483" s="134" t="s">
        <v>2260</v>
      </c>
      <c r="E2483" s="136" t="s">
        <v>5478</v>
      </c>
      <c r="F2483" s="136" t="s">
        <v>5478</v>
      </c>
    </row>
    <row r="2484" spans="1:6" ht="40.5" x14ac:dyDescent="0.25">
      <c r="A2484" s="134" t="s">
        <v>3047</v>
      </c>
      <c r="B2484" s="135" t="s">
        <v>15575</v>
      </c>
      <c r="D2484" s="134" t="s">
        <v>2260</v>
      </c>
      <c r="E2484" s="136" t="s">
        <v>5447</v>
      </c>
      <c r="F2484" s="136" t="s">
        <v>5447</v>
      </c>
    </row>
    <row r="2485" spans="1:6" ht="40.5" x14ac:dyDescent="0.25">
      <c r="A2485" s="134" t="s">
        <v>3048</v>
      </c>
      <c r="B2485" s="135" t="s">
        <v>15576</v>
      </c>
      <c r="D2485" s="134" t="s">
        <v>2260</v>
      </c>
      <c r="E2485" s="136" t="s">
        <v>5385</v>
      </c>
      <c r="F2485" s="136" t="s">
        <v>5385</v>
      </c>
    </row>
    <row r="2486" spans="1:6" ht="54" x14ac:dyDescent="0.25">
      <c r="A2486" s="134" t="s">
        <v>2671</v>
      </c>
      <c r="B2486" s="135" t="s">
        <v>2672</v>
      </c>
      <c r="D2486" s="134" t="s">
        <v>2260</v>
      </c>
      <c r="E2486" s="136" t="s">
        <v>14001</v>
      </c>
      <c r="F2486" s="136" t="s">
        <v>14001</v>
      </c>
    </row>
    <row r="2487" spans="1:6" ht="40.5" x14ac:dyDescent="0.25">
      <c r="A2487" s="134" t="s">
        <v>2673</v>
      </c>
      <c r="B2487" s="135" t="s">
        <v>2674</v>
      </c>
      <c r="D2487" s="134" t="s">
        <v>2260</v>
      </c>
      <c r="E2487" s="136" t="s">
        <v>5723</v>
      </c>
      <c r="F2487" s="136" t="s">
        <v>5723</v>
      </c>
    </row>
    <row r="2488" spans="1:6" ht="54" x14ac:dyDescent="0.25">
      <c r="A2488" s="134" t="s">
        <v>3059</v>
      </c>
      <c r="B2488" s="135" t="s">
        <v>3060</v>
      </c>
      <c r="D2488" s="134" t="s">
        <v>2260</v>
      </c>
      <c r="E2488" s="136" t="s">
        <v>5418</v>
      </c>
      <c r="F2488" s="136" t="s">
        <v>5418</v>
      </c>
    </row>
    <row r="2489" spans="1:6" ht="54" x14ac:dyDescent="0.25">
      <c r="A2489" s="134" t="s">
        <v>3061</v>
      </c>
      <c r="B2489" s="135" t="s">
        <v>3062</v>
      </c>
      <c r="D2489" s="134" t="s">
        <v>2260</v>
      </c>
      <c r="E2489" s="136" t="s">
        <v>12991</v>
      </c>
      <c r="F2489" s="136" t="s">
        <v>12991</v>
      </c>
    </row>
    <row r="2490" spans="1:6" ht="54" x14ac:dyDescent="0.25">
      <c r="A2490" s="134" t="s">
        <v>3063</v>
      </c>
      <c r="B2490" s="135" t="s">
        <v>3064</v>
      </c>
      <c r="D2490" s="134" t="s">
        <v>2260</v>
      </c>
      <c r="E2490" s="136" t="s">
        <v>5546</v>
      </c>
      <c r="F2490" s="136" t="s">
        <v>5546</v>
      </c>
    </row>
    <row r="2491" spans="1:6" ht="54" x14ac:dyDescent="0.25">
      <c r="A2491" s="134" t="s">
        <v>3065</v>
      </c>
      <c r="B2491" s="135" t="s">
        <v>3066</v>
      </c>
      <c r="D2491" s="134" t="s">
        <v>2260</v>
      </c>
      <c r="E2491" s="136" t="s">
        <v>14130</v>
      </c>
      <c r="F2491" s="136" t="s">
        <v>14130</v>
      </c>
    </row>
    <row r="2492" spans="1:6" ht="54" x14ac:dyDescent="0.25">
      <c r="A2492" s="134" t="s">
        <v>3067</v>
      </c>
      <c r="B2492" s="135" t="s">
        <v>3068</v>
      </c>
      <c r="D2492" s="134" t="s">
        <v>2260</v>
      </c>
      <c r="E2492" s="136" t="s">
        <v>15577</v>
      </c>
      <c r="F2492" s="136" t="s">
        <v>15577</v>
      </c>
    </row>
    <row r="2493" spans="1:6" ht="54" x14ac:dyDescent="0.25">
      <c r="A2493" s="134" t="s">
        <v>3069</v>
      </c>
      <c r="B2493" s="135" t="s">
        <v>3070</v>
      </c>
      <c r="D2493" s="134" t="s">
        <v>2260</v>
      </c>
      <c r="E2493" s="136" t="s">
        <v>13412</v>
      </c>
      <c r="F2493" s="136" t="s">
        <v>13412</v>
      </c>
    </row>
    <row r="2494" spans="1:6" ht="54" x14ac:dyDescent="0.25">
      <c r="A2494" s="134" t="s">
        <v>3071</v>
      </c>
      <c r="B2494" s="135" t="s">
        <v>3072</v>
      </c>
      <c r="D2494" s="134" t="s">
        <v>2260</v>
      </c>
      <c r="E2494" s="136" t="s">
        <v>13333</v>
      </c>
      <c r="F2494" s="136" t="s">
        <v>13333</v>
      </c>
    </row>
    <row r="2495" spans="1:6" ht="54" x14ac:dyDescent="0.25">
      <c r="A2495" s="134" t="s">
        <v>3073</v>
      </c>
      <c r="B2495" s="135" t="s">
        <v>3074</v>
      </c>
      <c r="D2495" s="134" t="s">
        <v>2260</v>
      </c>
      <c r="E2495" s="136" t="s">
        <v>5543</v>
      </c>
      <c r="F2495" s="136" t="s">
        <v>5543</v>
      </c>
    </row>
    <row r="2496" spans="1:6" ht="54" x14ac:dyDescent="0.25">
      <c r="A2496" s="134" t="s">
        <v>3075</v>
      </c>
      <c r="B2496" s="135" t="s">
        <v>3076</v>
      </c>
      <c r="D2496" s="134" t="s">
        <v>2260</v>
      </c>
      <c r="E2496" s="136" t="s">
        <v>14028</v>
      </c>
      <c r="F2496" s="136" t="s">
        <v>14028</v>
      </c>
    </row>
    <row r="2497" spans="1:6" ht="54" x14ac:dyDescent="0.25">
      <c r="A2497" s="134" t="s">
        <v>3077</v>
      </c>
      <c r="B2497" s="135" t="s">
        <v>3078</v>
      </c>
      <c r="D2497" s="134" t="s">
        <v>2260</v>
      </c>
      <c r="E2497" s="136" t="s">
        <v>15578</v>
      </c>
      <c r="F2497" s="136" t="s">
        <v>15578</v>
      </c>
    </row>
    <row r="2498" spans="1:6" ht="40.5" x14ac:dyDescent="0.25">
      <c r="A2498" s="134" t="s">
        <v>3079</v>
      </c>
      <c r="B2498" s="135" t="s">
        <v>3080</v>
      </c>
      <c r="D2498" s="134" t="s">
        <v>2260</v>
      </c>
      <c r="E2498" s="136" t="s">
        <v>5599</v>
      </c>
      <c r="F2498" s="136" t="s">
        <v>5599</v>
      </c>
    </row>
    <row r="2499" spans="1:6" ht="40.5" x14ac:dyDescent="0.25">
      <c r="A2499" s="134" t="s">
        <v>3081</v>
      </c>
      <c r="B2499" s="135" t="s">
        <v>3082</v>
      </c>
      <c r="D2499" s="134" t="s">
        <v>2260</v>
      </c>
      <c r="E2499" s="136" t="s">
        <v>5549</v>
      </c>
      <c r="F2499" s="136" t="s">
        <v>5549</v>
      </c>
    </row>
    <row r="2500" spans="1:6" ht="40.5" x14ac:dyDescent="0.25">
      <c r="A2500" s="134" t="s">
        <v>3083</v>
      </c>
      <c r="B2500" s="135" t="s">
        <v>3084</v>
      </c>
      <c r="D2500" s="134" t="s">
        <v>2260</v>
      </c>
      <c r="E2500" s="136" t="s">
        <v>5600</v>
      </c>
      <c r="F2500" s="136" t="s">
        <v>5600</v>
      </c>
    </row>
    <row r="2501" spans="1:6" ht="40.5" x14ac:dyDescent="0.25">
      <c r="A2501" s="134" t="s">
        <v>3085</v>
      </c>
      <c r="B2501" s="135" t="s">
        <v>3086</v>
      </c>
      <c r="D2501" s="134" t="s">
        <v>2260</v>
      </c>
      <c r="E2501" s="136" t="s">
        <v>5599</v>
      </c>
      <c r="F2501" s="136" t="s">
        <v>5599</v>
      </c>
    </row>
    <row r="2502" spans="1:6" ht="40.5" x14ac:dyDescent="0.25">
      <c r="A2502" s="134" t="s">
        <v>3087</v>
      </c>
      <c r="B2502" s="135" t="s">
        <v>3088</v>
      </c>
      <c r="D2502" s="134" t="s">
        <v>2260</v>
      </c>
      <c r="E2502" s="136" t="s">
        <v>5775</v>
      </c>
      <c r="F2502" s="136" t="s">
        <v>5775</v>
      </c>
    </row>
    <row r="2503" spans="1:6" ht="27" x14ac:dyDescent="0.25">
      <c r="A2503" s="134" t="s">
        <v>3089</v>
      </c>
      <c r="B2503" s="135" t="s">
        <v>3090</v>
      </c>
      <c r="D2503" s="134" t="s">
        <v>2260</v>
      </c>
      <c r="E2503" s="136" t="s">
        <v>5580</v>
      </c>
      <c r="F2503" s="136" t="s">
        <v>5580</v>
      </c>
    </row>
    <row r="2504" spans="1:6" ht="40.5" x14ac:dyDescent="0.25">
      <c r="A2504" s="134" t="s">
        <v>3091</v>
      </c>
      <c r="B2504" s="135" t="s">
        <v>3092</v>
      </c>
      <c r="D2504" s="134" t="s">
        <v>2260</v>
      </c>
      <c r="E2504" s="136" t="s">
        <v>5525</v>
      </c>
      <c r="F2504" s="136" t="s">
        <v>5525</v>
      </c>
    </row>
    <row r="2505" spans="1:6" ht="40.5" x14ac:dyDescent="0.25">
      <c r="A2505" s="134" t="s">
        <v>3093</v>
      </c>
      <c r="B2505" s="135" t="s">
        <v>3094</v>
      </c>
      <c r="D2505" s="134" t="s">
        <v>2260</v>
      </c>
      <c r="E2505" s="136" t="s">
        <v>15542</v>
      </c>
      <c r="F2505" s="136" t="s">
        <v>15542</v>
      </c>
    </row>
    <row r="2506" spans="1:6" ht="40.5" x14ac:dyDescent="0.25">
      <c r="A2506" s="134" t="s">
        <v>3097</v>
      </c>
      <c r="B2506" s="135" t="s">
        <v>3098</v>
      </c>
      <c r="D2506" s="134" t="s">
        <v>2260</v>
      </c>
      <c r="E2506" s="136" t="s">
        <v>15579</v>
      </c>
      <c r="F2506" s="136" t="s">
        <v>15579</v>
      </c>
    </row>
    <row r="2507" spans="1:6" ht="40.5" x14ac:dyDescent="0.25">
      <c r="A2507" s="134" t="s">
        <v>3099</v>
      </c>
      <c r="B2507" s="135" t="s">
        <v>3100</v>
      </c>
      <c r="D2507" s="134" t="s">
        <v>2260</v>
      </c>
      <c r="E2507" s="136" t="s">
        <v>15580</v>
      </c>
      <c r="F2507" s="136" t="s">
        <v>15580</v>
      </c>
    </row>
    <row r="2508" spans="1:6" ht="40.5" x14ac:dyDescent="0.25">
      <c r="A2508" s="134" t="s">
        <v>3101</v>
      </c>
      <c r="B2508" s="135" t="s">
        <v>3102</v>
      </c>
      <c r="D2508" s="134" t="s">
        <v>2260</v>
      </c>
      <c r="E2508" s="136" t="s">
        <v>15581</v>
      </c>
      <c r="F2508" s="136" t="s">
        <v>15581</v>
      </c>
    </row>
    <row r="2509" spans="1:6" ht="40.5" x14ac:dyDescent="0.25">
      <c r="A2509" s="134" t="s">
        <v>3103</v>
      </c>
      <c r="B2509" s="135" t="s">
        <v>3104</v>
      </c>
      <c r="D2509" s="134" t="s">
        <v>2260</v>
      </c>
      <c r="E2509" s="136" t="s">
        <v>15537</v>
      </c>
      <c r="F2509" s="136" t="s">
        <v>15537</v>
      </c>
    </row>
    <row r="2510" spans="1:6" ht="54" x14ac:dyDescent="0.25">
      <c r="A2510" s="134" t="s">
        <v>3105</v>
      </c>
      <c r="B2510" s="135" t="s">
        <v>3106</v>
      </c>
      <c r="D2510" s="134" t="s">
        <v>2260</v>
      </c>
      <c r="E2510" s="136" t="s">
        <v>5473</v>
      </c>
      <c r="F2510" s="136" t="s">
        <v>5473</v>
      </c>
    </row>
    <row r="2511" spans="1:6" ht="54" x14ac:dyDescent="0.25">
      <c r="A2511" s="134" t="s">
        <v>3107</v>
      </c>
      <c r="B2511" s="135" t="s">
        <v>3108</v>
      </c>
      <c r="D2511" s="134" t="s">
        <v>2260</v>
      </c>
      <c r="E2511" s="136" t="s">
        <v>5528</v>
      </c>
      <c r="F2511" s="136" t="s">
        <v>5528</v>
      </c>
    </row>
    <row r="2512" spans="1:6" ht="54" x14ac:dyDescent="0.25">
      <c r="A2512" s="134" t="s">
        <v>3109</v>
      </c>
      <c r="B2512" s="135" t="s">
        <v>3110</v>
      </c>
      <c r="D2512" s="134" t="s">
        <v>2260</v>
      </c>
      <c r="E2512" s="136" t="s">
        <v>14095</v>
      </c>
      <c r="F2512" s="136" t="s">
        <v>14095</v>
      </c>
    </row>
    <row r="2513" spans="1:6" ht="67.5" x14ac:dyDescent="0.25">
      <c r="A2513" s="134" t="s">
        <v>3111</v>
      </c>
      <c r="B2513" s="135" t="s">
        <v>3112</v>
      </c>
      <c r="D2513" s="134" t="s">
        <v>2260</v>
      </c>
      <c r="E2513" s="136" t="s">
        <v>13562</v>
      </c>
      <c r="F2513" s="136" t="s">
        <v>13562</v>
      </c>
    </row>
    <row r="2514" spans="1:6" ht="40.5" x14ac:dyDescent="0.25">
      <c r="A2514" s="134" t="s">
        <v>3113</v>
      </c>
      <c r="B2514" s="135" t="s">
        <v>3114</v>
      </c>
      <c r="D2514" s="134" t="s">
        <v>2260</v>
      </c>
      <c r="E2514" s="136" t="s">
        <v>5831</v>
      </c>
      <c r="F2514" s="136" t="s">
        <v>5831</v>
      </c>
    </row>
    <row r="2515" spans="1:6" ht="40.5" x14ac:dyDescent="0.25">
      <c r="A2515" s="134" t="s">
        <v>3115</v>
      </c>
      <c r="B2515" s="135" t="s">
        <v>3116</v>
      </c>
      <c r="D2515" s="134" t="s">
        <v>2260</v>
      </c>
      <c r="E2515" s="136" t="s">
        <v>5488</v>
      </c>
      <c r="F2515" s="136" t="s">
        <v>5488</v>
      </c>
    </row>
    <row r="2516" spans="1:6" ht="40.5" x14ac:dyDescent="0.25">
      <c r="A2516" s="134" t="s">
        <v>3117</v>
      </c>
      <c r="B2516" s="135" t="s">
        <v>3118</v>
      </c>
      <c r="D2516" s="134" t="s">
        <v>2260</v>
      </c>
      <c r="E2516" s="136" t="s">
        <v>5707</v>
      </c>
      <c r="F2516" s="136" t="s">
        <v>5707</v>
      </c>
    </row>
    <row r="2517" spans="1:6" ht="40.5" x14ac:dyDescent="0.25">
      <c r="A2517" s="134" t="s">
        <v>3119</v>
      </c>
      <c r="B2517" s="135" t="s">
        <v>3120</v>
      </c>
      <c r="D2517" s="134" t="s">
        <v>2260</v>
      </c>
      <c r="E2517" s="136" t="s">
        <v>15582</v>
      </c>
      <c r="F2517" s="136" t="s">
        <v>15582</v>
      </c>
    </row>
    <row r="2518" spans="1:6" ht="54" x14ac:dyDescent="0.25">
      <c r="A2518" s="134" t="s">
        <v>3121</v>
      </c>
      <c r="B2518" s="135" t="s">
        <v>3122</v>
      </c>
      <c r="D2518" s="134" t="s">
        <v>2260</v>
      </c>
      <c r="E2518" s="136" t="s">
        <v>5622</v>
      </c>
      <c r="F2518" s="136" t="s">
        <v>5622</v>
      </c>
    </row>
    <row r="2519" spans="1:6" ht="54" x14ac:dyDescent="0.25">
      <c r="A2519" s="134" t="s">
        <v>3123</v>
      </c>
      <c r="B2519" s="135" t="s">
        <v>3124</v>
      </c>
      <c r="D2519" s="134" t="s">
        <v>2260</v>
      </c>
      <c r="E2519" s="136" t="s">
        <v>6057</v>
      </c>
      <c r="F2519" s="136" t="s">
        <v>6057</v>
      </c>
    </row>
    <row r="2520" spans="1:6" ht="54" x14ac:dyDescent="0.25">
      <c r="A2520" s="134" t="s">
        <v>3125</v>
      </c>
      <c r="B2520" s="135" t="s">
        <v>3126</v>
      </c>
      <c r="D2520" s="134" t="s">
        <v>2260</v>
      </c>
      <c r="E2520" s="136" t="s">
        <v>12998</v>
      </c>
      <c r="F2520" s="136" t="s">
        <v>12998</v>
      </c>
    </row>
    <row r="2521" spans="1:6" ht="54" x14ac:dyDescent="0.25">
      <c r="A2521" s="134" t="s">
        <v>3127</v>
      </c>
      <c r="B2521" s="135" t="s">
        <v>3128</v>
      </c>
      <c r="D2521" s="134" t="s">
        <v>2260</v>
      </c>
      <c r="E2521" s="136" t="s">
        <v>5803</v>
      </c>
      <c r="F2521" s="136" t="s">
        <v>5803</v>
      </c>
    </row>
    <row r="2522" spans="1:6" ht="27" x14ac:dyDescent="0.25">
      <c r="A2522" s="134" t="s">
        <v>3129</v>
      </c>
      <c r="B2522" s="135" t="s">
        <v>3130</v>
      </c>
      <c r="D2522" s="134" t="s">
        <v>2260</v>
      </c>
      <c r="E2522" s="136" t="s">
        <v>5838</v>
      </c>
      <c r="F2522" s="136" t="s">
        <v>5838</v>
      </c>
    </row>
    <row r="2523" spans="1:6" ht="27" x14ac:dyDescent="0.25">
      <c r="A2523" s="134" t="s">
        <v>3131</v>
      </c>
      <c r="B2523" s="135" t="s">
        <v>3132</v>
      </c>
      <c r="D2523" s="134" t="s">
        <v>2260</v>
      </c>
      <c r="E2523" s="136" t="s">
        <v>5606</v>
      </c>
      <c r="F2523" s="136" t="s">
        <v>5606</v>
      </c>
    </row>
    <row r="2524" spans="1:6" ht="27" x14ac:dyDescent="0.25">
      <c r="A2524" s="134" t="s">
        <v>3133</v>
      </c>
      <c r="B2524" s="135" t="s">
        <v>3134</v>
      </c>
      <c r="D2524" s="134" t="s">
        <v>2260</v>
      </c>
      <c r="E2524" s="136" t="s">
        <v>5962</v>
      </c>
      <c r="F2524" s="136" t="s">
        <v>5962</v>
      </c>
    </row>
    <row r="2525" spans="1:6" ht="40.5" x14ac:dyDescent="0.25">
      <c r="A2525" s="134" t="s">
        <v>3135</v>
      </c>
      <c r="B2525" s="135" t="s">
        <v>3136</v>
      </c>
      <c r="D2525" s="134" t="s">
        <v>2260</v>
      </c>
      <c r="E2525" s="136" t="s">
        <v>13046</v>
      </c>
      <c r="F2525" s="136" t="s">
        <v>13046</v>
      </c>
    </row>
    <row r="2526" spans="1:6" ht="27" x14ac:dyDescent="0.25">
      <c r="A2526" s="134" t="s">
        <v>3137</v>
      </c>
      <c r="B2526" s="135" t="s">
        <v>3138</v>
      </c>
      <c r="D2526" s="134" t="s">
        <v>2260</v>
      </c>
      <c r="E2526" s="136" t="s">
        <v>5502</v>
      </c>
      <c r="F2526" s="136" t="s">
        <v>5502</v>
      </c>
    </row>
    <row r="2527" spans="1:6" ht="27" x14ac:dyDescent="0.25">
      <c r="A2527" s="134" t="s">
        <v>3139</v>
      </c>
      <c r="B2527" s="135" t="s">
        <v>3140</v>
      </c>
      <c r="D2527" s="134" t="s">
        <v>2260</v>
      </c>
      <c r="E2527" s="136" t="s">
        <v>5563</v>
      </c>
      <c r="F2527" s="136" t="s">
        <v>5563</v>
      </c>
    </row>
    <row r="2528" spans="1:6" ht="27" x14ac:dyDescent="0.25">
      <c r="A2528" s="134" t="s">
        <v>3141</v>
      </c>
      <c r="B2528" s="135" t="s">
        <v>3142</v>
      </c>
      <c r="D2528" s="134" t="s">
        <v>2260</v>
      </c>
      <c r="E2528" s="136" t="s">
        <v>5555</v>
      </c>
      <c r="F2528" s="136" t="s">
        <v>5555</v>
      </c>
    </row>
    <row r="2529" spans="1:6" ht="40.5" x14ac:dyDescent="0.25">
      <c r="A2529" s="134" t="s">
        <v>3143</v>
      </c>
      <c r="B2529" s="135" t="s">
        <v>3144</v>
      </c>
      <c r="D2529" s="134" t="s">
        <v>2260</v>
      </c>
      <c r="E2529" s="136" t="s">
        <v>13046</v>
      </c>
      <c r="F2529" s="136" t="s">
        <v>13046</v>
      </c>
    </row>
    <row r="2530" spans="1:6" ht="54" x14ac:dyDescent="0.25">
      <c r="A2530" s="134" t="s">
        <v>3145</v>
      </c>
      <c r="B2530" s="135" t="s">
        <v>3146</v>
      </c>
      <c r="D2530" s="134" t="s">
        <v>2260</v>
      </c>
      <c r="E2530" s="136" t="s">
        <v>5534</v>
      </c>
      <c r="F2530" s="136" t="s">
        <v>5534</v>
      </c>
    </row>
    <row r="2531" spans="1:6" ht="54" x14ac:dyDescent="0.25">
      <c r="A2531" s="134" t="s">
        <v>3147</v>
      </c>
      <c r="B2531" s="135" t="s">
        <v>3148</v>
      </c>
      <c r="D2531" s="134" t="s">
        <v>2260</v>
      </c>
      <c r="E2531" s="136" t="s">
        <v>5444</v>
      </c>
      <c r="F2531" s="136" t="s">
        <v>5444</v>
      </c>
    </row>
    <row r="2532" spans="1:6" ht="54" x14ac:dyDescent="0.25">
      <c r="A2532" s="134" t="s">
        <v>3149</v>
      </c>
      <c r="B2532" s="135" t="s">
        <v>3150</v>
      </c>
      <c r="D2532" s="134" t="s">
        <v>2260</v>
      </c>
      <c r="E2532" s="136" t="s">
        <v>15583</v>
      </c>
      <c r="F2532" s="136" t="s">
        <v>15583</v>
      </c>
    </row>
    <row r="2533" spans="1:6" ht="67.5" x14ac:dyDescent="0.25">
      <c r="A2533" s="134" t="s">
        <v>3151</v>
      </c>
      <c r="B2533" s="135" t="s">
        <v>3152</v>
      </c>
      <c r="D2533" s="134" t="s">
        <v>2260</v>
      </c>
      <c r="E2533" s="136" t="s">
        <v>13449</v>
      </c>
      <c r="F2533" s="136" t="s">
        <v>13449</v>
      </c>
    </row>
    <row r="2534" spans="1:6" ht="67.5" x14ac:dyDescent="0.25">
      <c r="A2534" s="134" t="s">
        <v>3153</v>
      </c>
      <c r="B2534" s="135" t="s">
        <v>3154</v>
      </c>
      <c r="D2534" s="134" t="s">
        <v>2260</v>
      </c>
      <c r="E2534" s="136" t="s">
        <v>15584</v>
      </c>
      <c r="F2534" s="136" t="s">
        <v>15584</v>
      </c>
    </row>
    <row r="2535" spans="1:6" ht="67.5" x14ac:dyDescent="0.25">
      <c r="A2535" s="134" t="s">
        <v>3155</v>
      </c>
      <c r="B2535" s="135" t="s">
        <v>3156</v>
      </c>
      <c r="D2535" s="134" t="s">
        <v>2260</v>
      </c>
      <c r="E2535" s="136" t="s">
        <v>13143</v>
      </c>
      <c r="F2535" s="136" t="s">
        <v>13143</v>
      </c>
    </row>
    <row r="2536" spans="1:6" ht="67.5" x14ac:dyDescent="0.25">
      <c r="A2536" s="134" t="s">
        <v>3157</v>
      </c>
      <c r="B2536" s="135" t="s">
        <v>3158</v>
      </c>
      <c r="D2536" s="134" t="s">
        <v>2260</v>
      </c>
      <c r="E2536" s="136" t="s">
        <v>15585</v>
      </c>
      <c r="F2536" s="136" t="s">
        <v>15585</v>
      </c>
    </row>
    <row r="2537" spans="1:6" ht="67.5" x14ac:dyDescent="0.25">
      <c r="A2537" s="134" t="s">
        <v>3159</v>
      </c>
      <c r="B2537" s="135" t="s">
        <v>3160</v>
      </c>
      <c r="D2537" s="134" t="s">
        <v>2260</v>
      </c>
      <c r="E2537" s="136" t="s">
        <v>15586</v>
      </c>
      <c r="F2537" s="136" t="s">
        <v>15586</v>
      </c>
    </row>
    <row r="2538" spans="1:6" ht="67.5" x14ac:dyDescent="0.25">
      <c r="A2538" s="134" t="s">
        <v>3161</v>
      </c>
      <c r="B2538" s="135" t="s">
        <v>3162</v>
      </c>
      <c r="D2538" s="134" t="s">
        <v>2260</v>
      </c>
      <c r="E2538" s="136" t="s">
        <v>15587</v>
      </c>
      <c r="F2538" s="136" t="s">
        <v>15587</v>
      </c>
    </row>
    <row r="2539" spans="1:6" ht="67.5" x14ac:dyDescent="0.25">
      <c r="A2539" s="134" t="s">
        <v>3163</v>
      </c>
      <c r="B2539" s="135" t="s">
        <v>3164</v>
      </c>
      <c r="D2539" s="134" t="s">
        <v>2260</v>
      </c>
      <c r="E2539" s="136" t="s">
        <v>13104</v>
      </c>
      <c r="F2539" s="136" t="s">
        <v>13104</v>
      </c>
    </row>
    <row r="2540" spans="1:6" ht="67.5" x14ac:dyDescent="0.25">
      <c r="A2540" s="134" t="s">
        <v>3165</v>
      </c>
      <c r="B2540" s="135" t="s">
        <v>3166</v>
      </c>
      <c r="D2540" s="134" t="s">
        <v>2260</v>
      </c>
      <c r="E2540" s="136" t="s">
        <v>14128</v>
      </c>
      <c r="F2540" s="136" t="s">
        <v>14128</v>
      </c>
    </row>
    <row r="2541" spans="1:6" ht="67.5" x14ac:dyDescent="0.25">
      <c r="A2541" s="134" t="s">
        <v>3167</v>
      </c>
      <c r="B2541" s="135" t="s">
        <v>3168</v>
      </c>
      <c r="D2541" s="134" t="s">
        <v>2260</v>
      </c>
      <c r="E2541" s="136" t="s">
        <v>15588</v>
      </c>
      <c r="F2541" s="136" t="s">
        <v>15588</v>
      </c>
    </row>
    <row r="2542" spans="1:6" ht="40.5" x14ac:dyDescent="0.25">
      <c r="A2542" s="134" t="s">
        <v>3171</v>
      </c>
      <c r="B2542" s="135" t="s">
        <v>3172</v>
      </c>
      <c r="D2542" s="134" t="s">
        <v>2260</v>
      </c>
      <c r="E2542" s="136" t="s">
        <v>14193</v>
      </c>
      <c r="F2542" s="136" t="s">
        <v>14193</v>
      </c>
    </row>
    <row r="2543" spans="1:6" ht="40.5" x14ac:dyDescent="0.25">
      <c r="A2543" s="134" t="s">
        <v>3173</v>
      </c>
      <c r="B2543" s="135" t="s">
        <v>3174</v>
      </c>
      <c r="D2543" s="134" t="s">
        <v>2260</v>
      </c>
      <c r="E2543" s="136" t="s">
        <v>13081</v>
      </c>
      <c r="F2543" s="136" t="s">
        <v>13081</v>
      </c>
    </row>
    <row r="2544" spans="1:6" ht="40.5" x14ac:dyDescent="0.25">
      <c r="A2544" s="134" t="s">
        <v>3175</v>
      </c>
      <c r="B2544" s="135" t="s">
        <v>3176</v>
      </c>
      <c r="D2544" s="134" t="s">
        <v>2260</v>
      </c>
      <c r="E2544" s="136" t="s">
        <v>13621</v>
      </c>
      <c r="F2544" s="136" t="s">
        <v>13621</v>
      </c>
    </row>
    <row r="2545" spans="1:6" ht="54" x14ac:dyDescent="0.25">
      <c r="A2545" s="134" t="s">
        <v>3177</v>
      </c>
      <c r="B2545" s="135" t="s">
        <v>3178</v>
      </c>
      <c r="D2545" s="134" t="s">
        <v>2260</v>
      </c>
      <c r="E2545" s="136" t="s">
        <v>15589</v>
      </c>
      <c r="F2545" s="136" t="s">
        <v>15589</v>
      </c>
    </row>
    <row r="2546" spans="1:6" ht="40.5" x14ac:dyDescent="0.25">
      <c r="A2546" s="134" t="s">
        <v>3179</v>
      </c>
      <c r="B2546" s="135" t="s">
        <v>3180</v>
      </c>
      <c r="D2546" s="134" t="s">
        <v>2260</v>
      </c>
      <c r="E2546" s="136" t="s">
        <v>5516</v>
      </c>
      <c r="F2546" s="136" t="s">
        <v>5516</v>
      </c>
    </row>
    <row r="2547" spans="1:6" ht="40.5" x14ac:dyDescent="0.25">
      <c r="A2547" s="134" t="s">
        <v>3181</v>
      </c>
      <c r="B2547" s="135" t="s">
        <v>3182</v>
      </c>
      <c r="D2547" s="134" t="s">
        <v>2260</v>
      </c>
      <c r="E2547" s="136" t="s">
        <v>5899</v>
      </c>
      <c r="F2547" s="136" t="s">
        <v>5899</v>
      </c>
    </row>
    <row r="2548" spans="1:6" ht="40.5" x14ac:dyDescent="0.25">
      <c r="A2548" s="134" t="s">
        <v>3183</v>
      </c>
      <c r="B2548" s="135" t="s">
        <v>3184</v>
      </c>
      <c r="D2548" s="134" t="s">
        <v>2260</v>
      </c>
      <c r="E2548" s="136" t="s">
        <v>15590</v>
      </c>
      <c r="F2548" s="136" t="s">
        <v>15590</v>
      </c>
    </row>
    <row r="2549" spans="1:6" ht="40.5" x14ac:dyDescent="0.25">
      <c r="A2549" s="134" t="s">
        <v>3185</v>
      </c>
      <c r="B2549" s="135" t="s">
        <v>3186</v>
      </c>
      <c r="D2549" s="134" t="s">
        <v>2260</v>
      </c>
      <c r="E2549" s="136" t="s">
        <v>15591</v>
      </c>
      <c r="F2549" s="136" t="s">
        <v>15591</v>
      </c>
    </row>
    <row r="2550" spans="1:6" ht="40.5" x14ac:dyDescent="0.25">
      <c r="A2550" s="134" t="s">
        <v>2787</v>
      </c>
      <c r="B2550" s="135" t="s">
        <v>2788</v>
      </c>
      <c r="D2550" s="134" t="s">
        <v>2260</v>
      </c>
      <c r="E2550" s="136" t="s">
        <v>5769</v>
      </c>
      <c r="F2550" s="136" t="s">
        <v>5769</v>
      </c>
    </row>
    <row r="2551" spans="1:6" ht="40.5" x14ac:dyDescent="0.25">
      <c r="A2551" s="134" t="s">
        <v>2789</v>
      </c>
      <c r="B2551" s="135" t="s">
        <v>2790</v>
      </c>
      <c r="D2551" s="134" t="s">
        <v>2260</v>
      </c>
      <c r="E2551" s="136" t="s">
        <v>5449</v>
      </c>
      <c r="F2551" s="136" t="s">
        <v>5449</v>
      </c>
    </row>
    <row r="2552" spans="1:6" ht="40.5" x14ac:dyDescent="0.25">
      <c r="A2552" s="134" t="s">
        <v>3187</v>
      </c>
      <c r="B2552" s="135" t="s">
        <v>3188</v>
      </c>
      <c r="D2552" s="134" t="s">
        <v>2260</v>
      </c>
      <c r="E2552" s="136" t="s">
        <v>5909</v>
      </c>
      <c r="F2552" s="136" t="s">
        <v>5909</v>
      </c>
    </row>
    <row r="2553" spans="1:6" ht="40.5" x14ac:dyDescent="0.25">
      <c r="A2553" s="134" t="s">
        <v>3189</v>
      </c>
      <c r="B2553" s="135" t="s">
        <v>3190</v>
      </c>
      <c r="D2553" s="134" t="s">
        <v>2260</v>
      </c>
      <c r="E2553" s="136" t="s">
        <v>5444</v>
      </c>
      <c r="F2553" s="136" t="s">
        <v>5444</v>
      </c>
    </row>
    <row r="2554" spans="1:6" ht="40.5" x14ac:dyDescent="0.25">
      <c r="A2554" s="134" t="s">
        <v>3191</v>
      </c>
      <c r="B2554" s="135" t="s">
        <v>3192</v>
      </c>
      <c r="D2554" s="134" t="s">
        <v>2260</v>
      </c>
      <c r="E2554" s="136" t="s">
        <v>13789</v>
      </c>
      <c r="F2554" s="136" t="s">
        <v>13789</v>
      </c>
    </row>
    <row r="2555" spans="1:6" ht="40.5" x14ac:dyDescent="0.25">
      <c r="A2555" s="134" t="s">
        <v>3193</v>
      </c>
      <c r="B2555" s="135" t="s">
        <v>3194</v>
      </c>
      <c r="D2555" s="134" t="s">
        <v>2260</v>
      </c>
      <c r="E2555" s="136" t="s">
        <v>13449</v>
      </c>
      <c r="F2555" s="136" t="s">
        <v>13449</v>
      </c>
    </row>
    <row r="2556" spans="1:6" ht="40.5" x14ac:dyDescent="0.25">
      <c r="A2556" s="134" t="s">
        <v>3195</v>
      </c>
      <c r="B2556" s="135" t="s">
        <v>3196</v>
      </c>
      <c r="D2556" s="134" t="s">
        <v>2260</v>
      </c>
      <c r="E2556" s="136" t="s">
        <v>6017</v>
      </c>
      <c r="F2556" s="136" t="s">
        <v>6017</v>
      </c>
    </row>
    <row r="2557" spans="1:6" ht="40.5" x14ac:dyDescent="0.25">
      <c r="A2557" s="134" t="s">
        <v>3197</v>
      </c>
      <c r="B2557" s="135" t="s">
        <v>3198</v>
      </c>
      <c r="D2557" s="134" t="s">
        <v>2260</v>
      </c>
      <c r="E2557" s="136" t="s">
        <v>5444</v>
      </c>
      <c r="F2557" s="136" t="s">
        <v>5444</v>
      </c>
    </row>
    <row r="2558" spans="1:6" ht="40.5" x14ac:dyDescent="0.25">
      <c r="A2558" s="134" t="s">
        <v>3199</v>
      </c>
      <c r="B2558" s="135" t="s">
        <v>3200</v>
      </c>
      <c r="D2558" s="134" t="s">
        <v>2260</v>
      </c>
      <c r="E2558" s="136" t="s">
        <v>5665</v>
      </c>
      <c r="F2558" s="136" t="s">
        <v>5665</v>
      </c>
    </row>
    <row r="2559" spans="1:6" ht="40.5" x14ac:dyDescent="0.25">
      <c r="A2559" s="134" t="s">
        <v>3201</v>
      </c>
      <c r="B2559" s="135" t="s">
        <v>3202</v>
      </c>
      <c r="D2559" s="134" t="s">
        <v>2260</v>
      </c>
      <c r="E2559" s="136" t="s">
        <v>13656</v>
      </c>
      <c r="F2559" s="136" t="s">
        <v>13656</v>
      </c>
    </row>
    <row r="2560" spans="1:6" ht="40.5" x14ac:dyDescent="0.25">
      <c r="A2560" s="134" t="s">
        <v>3203</v>
      </c>
      <c r="B2560" s="135" t="s">
        <v>3204</v>
      </c>
      <c r="D2560" s="134" t="s">
        <v>2260</v>
      </c>
      <c r="E2560" s="136" t="s">
        <v>14316</v>
      </c>
      <c r="F2560" s="136" t="s">
        <v>14316</v>
      </c>
    </row>
    <row r="2561" spans="1:6" ht="40.5" x14ac:dyDescent="0.25">
      <c r="A2561" s="134" t="s">
        <v>3205</v>
      </c>
      <c r="B2561" s="135" t="s">
        <v>3206</v>
      </c>
      <c r="D2561" s="134" t="s">
        <v>2260</v>
      </c>
      <c r="E2561" s="136" t="s">
        <v>5738</v>
      </c>
      <c r="F2561" s="136" t="s">
        <v>5738</v>
      </c>
    </row>
    <row r="2562" spans="1:6" ht="40.5" x14ac:dyDescent="0.25">
      <c r="A2562" s="134" t="s">
        <v>3207</v>
      </c>
      <c r="B2562" s="135" t="s">
        <v>3208</v>
      </c>
      <c r="D2562" s="134" t="s">
        <v>2260</v>
      </c>
      <c r="E2562" s="136" t="s">
        <v>12980</v>
      </c>
      <c r="F2562" s="136" t="s">
        <v>12980</v>
      </c>
    </row>
    <row r="2563" spans="1:6" ht="54" x14ac:dyDescent="0.25">
      <c r="A2563" s="134" t="s">
        <v>3209</v>
      </c>
      <c r="B2563" s="135" t="s">
        <v>3210</v>
      </c>
      <c r="D2563" s="134" t="s">
        <v>2260</v>
      </c>
      <c r="E2563" s="136" t="s">
        <v>15592</v>
      </c>
      <c r="F2563" s="136" t="s">
        <v>15592</v>
      </c>
    </row>
    <row r="2564" spans="1:6" ht="40.5" x14ac:dyDescent="0.25">
      <c r="A2564" s="134" t="s">
        <v>3219</v>
      </c>
      <c r="B2564" s="135" t="s">
        <v>3220</v>
      </c>
      <c r="D2564" s="134" t="s">
        <v>2260</v>
      </c>
      <c r="E2564" s="136" t="s">
        <v>15593</v>
      </c>
      <c r="F2564" s="136" t="s">
        <v>15593</v>
      </c>
    </row>
    <row r="2565" spans="1:6" ht="40.5" x14ac:dyDescent="0.25">
      <c r="A2565" s="134" t="s">
        <v>3221</v>
      </c>
      <c r="B2565" s="135" t="s">
        <v>3222</v>
      </c>
      <c r="D2565" s="134" t="s">
        <v>2260</v>
      </c>
      <c r="E2565" s="136" t="s">
        <v>5440</v>
      </c>
      <c r="F2565" s="136" t="s">
        <v>5440</v>
      </c>
    </row>
    <row r="2566" spans="1:6" ht="40.5" x14ac:dyDescent="0.25">
      <c r="A2566" s="134" t="s">
        <v>3223</v>
      </c>
      <c r="B2566" s="135" t="s">
        <v>3224</v>
      </c>
      <c r="D2566" s="134" t="s">
        <v>2260</v>
      </c>
      <c r="E2566" s="136" t="s">
        <v>5977</v>
      </c>
      <c r="F2566" s="136" t="s">
        <v>5977</v>
      </c>
    </row>
    <row r="2567" spans="1:6" ht="40.5" x14ac:dyDescent="0.25">
      <c r="A2567" s="134" t="s">
        <v>3225</v>
      </c>
      <c r="B2567" s="135" t="s">
        <v>3226</v>
      </c>
      <c r="D2567" s="134" t="s">
        <v>2260</v>
      </c>
      <c r="E2567" s="136" t="s">
        <v>13303</v>
      </c>
      <c r="F2567" s="136" t="s">
        <v>13303</v>
      </c>
    </row>
    <row r="2568" spans="1:6" ht="67.5" x14ac:dyDescent="0.25">
      <c r="A2568" s="134" t="s">
        <v>3169</v>
      </c>
      <c r="B2568" s="135" t="s">
        <v>3170</v>
      </c>
      <c r="D2568" s="134" t="s">
        <v>2260</v>
      </c>
      <c r="E2568" s="136" t="s">
        <v>14094</v>
      </c>
      <c r="F2568" s="136" t="s">
        <v>14094</v>
      </c>
    </row>
    <row r="2569" spans="1:6" ht="54" x14ac:dyDescent="0.25">
      <c r="A2569" s="134" t="s">
        <v>3227</v>
      </c>
      <c r="B2569" s="135" t="s">
        <v>3228</v>
      </c>
      <c r="D2569" s="134" t="s">
        <v>2260</v>
      </c>
      <c r="E2569" s="136" t="s">
        <v>13816</v>
      </c>
      <c r="F2569" s="136" t="s">
        <v>13816</v>
      </c>
    </row>
    <row r="2570" spans="1:6" ht="54" x14ac:dyDescent="0.25">
      <c r="A2570" s="134" t="s">
        <v>3229</v>
      </c>
      <c r="B2570" s="135" t="s">
        <v>3230</v>
      </c>
      <c r="D2570" s="134" t="s">
        <v>2260</v>
      </c>
      <c r="E2570" s="136" t="s">
        <v>5491</v>
      </c>
      <c r="F2570" s="136" t="s">
        <v>5491</v>
      </c>
    </row>
    <row r="2571" spans="1:6" ht="54" x14ac:dyDescent="0.25">
      <c r="A2571" s="134" t="s">
        <v>3231</v>
      </c>
      <c r="B2571" s="135" t="s">
        <v>3232</v>
      </c>
      <c r="D2571" s="134" t="s">
        <v>2260</v>
      </c>
      <c r="E2571" s="136" t="s">
        <v>5570</v>
      </c>
      <c r="F2571" s="136" t="s">
        <v>5570</v>
      </c>
    </row>
    <row r="2572" spans="1:6" ht="54" x14ac:dyDescent="0.25">
      <c r="A2572" s="134" t="s">
        <v>3233</v>
      </c>
      <c r="B2572" s="135" t="s">
        <v>3234</v>
      </c>
      <c r="D2572" s="134" t="s">
        <v>2260</v>
      </c>
      <c r="E2572" s="136" t="s">
        <v>13560</v>
      </c>
      <c r="F2572" s="136" t="s">
        <v>13560</v>
      </c>
    </row>
    <row r="2573" spans="1:6" ht="54" x14ac:dyDescent="0.25">
      <c r="A2573" s="134" t="s">
        <v>3235</v>
      </c>
      <c r="B2573" s="135" t="s">
        <v>3236</v>
      </c>
      <c r="D2573" s="134" t="s">
        <v>2260</v>
      </c>
      <c r="E2573" s="136" t="s">
        <v>14185</v>
      </c>
      <c r="F2573" s="136" t="s">
        <v>14185</v>
      </c>
    </row>
    <row r="2574" spans="1:6" ht="40.5" x14ac:dyDescent="0.25">
      <c r="A2574" s="134" t="s">
        <v>3237</v>
      </c>
      <c r="B2574" s="135" t="s">
        <v>3238</v>
      </c>
      <c r="D2574" s="134" t="s">
        <v>2260</v>
      </c>
      <c r="E2574" s="136" t="s">
        <v>5538</v>
      </c>
      <c r="F2574" s="136" t="s">
        <v>5538</v>
      </c>
    </row>
    <row r="2575" spans="1:6" ht="40.5" x14ac:dyDescent="0.25">
      <c r="A2575" s="134" t="s">
        <v>3239</v>
      </c>
      <c r="B2575" s="135" t="s">
        <v>3240</v>
      </c>
      <c r="D2575" s="134" t="s">
        <v>2260</v>
      </c>
      <c r="E2575" s="136" t="s">
        <v>5489</v>
      </c>
      <c r="F2575" s="136" t="s">
        <v>5489</v>
      </c>
    </row>
    <row r="2576" spans="1:6" ht="40.5" x14ac:dyDescent="0.25">
      <c r="A2576" s="134" t="s">
        <v>3241</v>
      </c>
      <c r="B2576" s="135" t="s">
        <v>3242</v>
      </c>
      <c r="D2576" s="134" t="s">
        <v>2260</v>
      </c>
      <c r="E2576" s="136" t="s">
        <v>13980</v>
      </c>
      <c r="F2576" s="136" t="s">
        <v>13980</v>
      </c>
    </row>
    <row r="2577" spans="1:6" ht="54" x14ac:dyDescent="0.25">
      <c r="A2577" s="134" t="s">
        <v>3243</v>
      </c>
      <c r="B2577" s="135" t="s">
        <v>3244</v>
      </c>
      <c r="D2577" s="134" t="s">
        <v>2260</v>
      </c>
      <c r="E2577" s="136" t="s">
        <v>5721</v>
      </c>
      <c r="F2577" s="136" t="s">
        <v>5721</v>
      </c>
    </row>
    <row r="2578" spans="1:6" ht="54" x14ac:dyDescent="0.25">
      <c r="A2578" s="134" t="s">
        <v>3245</v>
      </c>
      <c r="B2578" s="135" t="s">
        <v>3246</v>
      </c>
      <c r="D2578" s="134" t="s">
        <v>2260</v>
      </c>
      <c r="E2578" s="136" t="s">
        <v>13651</v>
      </c>
      <c r="F2578" s="136" t="s">
        <v>13651</v>
      </c>
    </row>
    <row r="2579" spans="1:6" ht="54" x14ac:dyDescent="0.25">
      <c r="A2579" s="134" t="s">
        <v>3247</v>
      </c>
      <c r="B2579" s="135" t="s">
        <v>3248</v>
      </c>
      <c r="D2579" s="134" t="s">
        <v>2260</v>
      </c>
      <c r="E2579" s="136" t="s">
        <v>6057</v>
      </c>
      <c r="F2579" s="136" t="s">
        <v>6057</v>
      </c>
    </row>
    <row r="2580" spans="1:6" ht="54" x14ac:dyDescent="0.25">
      <c r="A2580" s="134" t="s">
        <v>3249</v>
      </c>
      <c r="B2580" s="135" t="s">
        <v>3250</v>
      </c>
      <c r="D2580" s="134" t="s">
        <v>2260</v>
      </c>
      <c r="E2580" s="136" t="s">
        <v>5780</v>
      </c>
      <c r="F2580" s="136" t="s">
        <v>5780</v>
      </c>
    </row>
    <row r="2581" spans="1:6" ht="67.5" x14ac:dyDescent="0.25">
      <c r="A2581" s="134" t="s">
        <v>3251</v>
      </c>
      <c r="B2581" s="135" t="s">
        <v>3252</v>
      </c>
      <c r="D2581" s="134" t="s">
        <v>2260</v>
      </c>
      <c r="E2581" s="136" t="s">
        <v>5539</v>
      </c>
      <c r="F2581" s="136" t="s">
        <v>5539</v>
      </c>
    </row>
    <row r="2582" spans="1:6" ht="54" x14ac:dyDescent="0.25">
      <c r="A2582" s="134" t="s">
        <v>2703</v>
      </c>
      <c r="B2582" s="135" t="s">
        <v>2704</v>
      </c>
      <c r="D2582" s="134" t="s">
        <v>2260</v>
      </c>
      <c r="E2582" s="136" t="s">
        <v>5663</v>
      </c>
      <c r="F2582" s="136" t="s">
        <v>5663</v>
      </c>
    </row>
    <row r="2583" spans="1:6" ht="54" x14ac:dyDescent="0.25">
      <c r="A2583" s="134" t="s">
        <v>2705</v>
      </c>
      <c r="B2583" s="135" t="s">
        <v>2706</v>
      </c>
      <c r="D2583" s="134" t="s">
        <v>2260</v>
      </c>
      <c r="E2583" s="136" t="s">
        <v>15594</v>
      </c>
      <c r="F2583" s="136" t="s">
        <v>15594</v>
      </c>
    </row>
    <row r="2584" spans="1:6" ht="54" x14ac:dyDescent="0.25">
      <c r="A2584" s="134" t="s">
        <v>2707</v>
      </c>
      <c r="B2584" s="135" t="s">
        <v>2708</v>
      </c>
      <c r="D2584" s="134" t="s">
        <v>2260</v>
      </c>
      <c r="E2584" s="136" t="s">
        <v>5636</v>
      </c>
      <c r="F2584" s="136" t="s">
        <v>5636</v>
      </c>
    </row>
    <row r="2585" spans="1:6" ht="54" x14ac:dyDescent="0.25">
      <c r="A2585" s="134" t="s">
        <v>2795</v>
      </c>
      <c r="B2585" s="135" t="s">
        <v>2796</v>
      </c>
      <c r="D2585" s="134" t="s">
        <v>2260</v>
      </c>
      <c r="E2585" s="136" t="s">
        <v>15595</v>
      </c>
      <c r="F2585" s="136" t="s">
        <v>15595</v>
      </c>
    </row>
    <row r="2586" spans="1:6" ht="54" x14ac:dyDescent="0.25">
      <c r="A2586" s="134" t="s">
        <v>2797</v>
      </c>
      <c r="B2586" s="135" t="s">
        <v>2798</v>
      </c>
      <c r="D2586" s="134" t="s">
        <v>2260</v>
      </c>
      <c r="E2586" s="136" t="s">
        <v>13802</v>
      </c>
      <c r="F2586" s="136" t="s">
        <v>13802</v>
      </c>
    </row>
    <row r="2587" spans="1:6" ht="54" x14ac:dyDescent="0.25">
      <c r="A2587" s="134" t="s">
        <v>2799</v>
      </c>
      <c r="B2587" s="135" t="s">
        <v>2800</v>
      </c>
      <c r="D2587" s="134" t="s">
        <v>2260</v>
      </c>
      <c r="E2587" s="136" t="s">
        <v>5847</v>
      </c>
      <c r="F2587" s="136" t="s">
        <v>5847</v>
      </c>
    </row>
    <row r="2588" spans="1:6" ht="54" x14ac:dyDescent="0.25">
      <c r="A2588" s="134" t="s">
        <v>2583</v>
      </c>
      <c r="B2588" s="135" t="s">
        <v>2584</v>
      </c>
      <c r="D2588" s="134" t="s">
        <v>2260</v>
      </c>
      <c r="E2588" s="136" t="s">
        <v>15596</v>
      </c>
      <c r="F2588" s="136" t="s">
        <v>15596</v>
      </c>
    </row>
    <row r="2589" spans="1:6" ht="54" x14ac:dyDescent="0.25">
      <c r="A2589" s="134" t="s">
        <v>2585</v>
      </c>
      <c r="B2589" s="135" t="s">
        <v>2586</v>
      </c>
      <c r="D2589" s="134" t="s">
        <v>2260</v>
      </c>
      <c r="E2589" s="136" t="s">
        <v>6015</v>
      </c>
      <c r="F2589" s="136" t="s">
        <v>6015</v>
      </c>
    </row>
    <row r="2590" spans="1:6" ht="54" x14ac:dyDescent="0.25">
      <c r="A2590" s="134" t="s">
        <v>2587</v>
      </c>
      <c r="B2590" s="135" t="s">
        <v>2588</v>
      </c>
      <c r="D2590" s="134" t="s">
        <v>2260</v>
      </c>
      <c r="E2590" s="136" t="s">
        <v>15594</v>
      </c>
      <c r="F2590" s="136" t="s">
        <v>15594</v>
      </c>
    </row>
    <row r="2591" spans="1:6" ht="54" x14ac:dyDescent="0.25">
      <c r="A2591" s="134" t="s">
        <v>2713</v>
      </c>
      <c r="B2591" s="135" t="s">
        <v>2714</v>
      </c>
      <c r="D2591" s="134" t="s">
        <v>2260</v>
      </c>
      <c r="E2591" s="136" t="s">
        <v>13284</v>
      </c>
      <c r="F2591" s="136" t="s">
        <v>13284</v>
      </c>
    </row>
    <row r="2592" spans="1:6" ht="54" x14ac:dyDescent="0.25">
      <c r="A2592" s="134" t="s">
        <v>2715</v>
      </c>
      <c r="B2592" s="135" t="s">
        <v>2716</v>
      </c>
      <c r="D2592" s="134" t="s">
        <v>2260</v>
      </c>
      <c r="E2592" s="136" t="s">
        <v>13090</v>
      </c>
      <c r="F2592" s="136" t="s">
        <v>13090</v>
      </c>
    </row>
    <row r="2593" spans="1:6" ht="54" x14ac:dyDescent="0.25">
      <c r="A2593" s="134" t="s">
        <v>2717</v>
      </c>
      <c r="B2593" s="135" t="s">
        <v>2718</v>
      </c>
      <c r="D2593" s="134" t="s">
        <v>2260</v>
      </c>
      <c r="E2593" s="136" t="s">
        <v>5779</v>
      </c>
      <c r="F2593" s="136" t="s">
        <v>5779</v>
      </c>
    </row>
    <row r="2594" spans="1:6" ht="67.5" x14ac:dyDescent="0.25">
      <c r="A2594" s="134" t="s">
        <v>3253</v>
      </c>
      <c r="B2594" s="135" t="s">
        <v>3254</v>
      </c>
      <c r="D2594" s="134" t="s">
        <v>2260</v>
      </c>
      <c r="E2594" s="136" t="s">
        <v>13132</v>
      </c>
      <c r="F2594" s="136" t="s">
        <v>13132</v>
      </c>
    </row>
    <row r="2595" spans="1:6" ht="67.5" x14ac:dyDescent="0.25">
      <c r="A2595" s="134" t="s">
        <v>3255</v>
      </c>
      <c r="B2595" s="135" t="s">
        <v>3256</v>
      </c>
      <c r="D2595" s="134" t="s">
        <v>2260</v>
      </c>
      <c r="E2595" s="136" t="s">
        <v>5929</v>
      </c>
      <c r="F2595" s="136" t="s">
        <v>5929</v>
      </c>
    </row>
    <row r="2596" spans="1:6" ht="67.5" x14ac:dyDescent="0.25">
      <c r="A2596" s="134" t="s">
        <v>3257</v>
      </c>
      <c r="B2596" s="135" t="s">
        <v>3258</v>
      </c>
      <c r="D2596" s="134" t="s">
        <v>2260</v>
      </c>
      <c r="E2596" s="136" t="s">
        <v>5482</v>
      </c>
      <c r="F2596" s="136" t="s">
        <v>5482</v>
      </c>
    </row>
    <row r="2597" spans="1:6" ht="67.5" x14ac:dyDescent="0.25">
      <c r="A2597" s="134" t="s">
        <v>3259</v>
      </c>
      <c r="B2597" s="135" t="s">
        <v>3260</v>
      </c>
      <c r="D2597" s="134" t="s">
        <v>2260</v>
      </c>
      <c r="E2597" s="136" t="s">
        <v>15597</v>
      </c>
      <c r="F2597" s="136" t="s">
        <v>15597</v>
      </c>
    </row>
    <row r="2598" spans="1:6" ht="67.5" x14ac:dyDescent="0.25">
      <c r="A2598" s="134" t="s">
        <v>3261</v>
      </c>
      <c r="B2598" s="135" t="s">
        <v>3262</v>
      </c>
      <c r="D2598" s="134" t="s">
        <v>2260</v>
      </c>
      <c r="E2598" s="136" t="s">
        <v>15521</v>
      </c>
      <c r="F2598" s="136" t="s">
        <v>15521</v>
      </c>
    </row>
    <row r="2599" spans="1:6" ht="67.5" x14ac:dyDescent="0.25">
      <c r="A2599" s="134" t="s">
        <v>2861</v>
      </c>
      <c r="B2599" s="135" t="s">
        <v>2862</v>
      </c>
      <c r="D2599" s="134" t="s">
        <v>2260</v>
      </c>
      <c r="E2599" s="136" t="s">
        <v>13173</v>
      </c>
      <c r="F2599" s="136" t="s">
        <v>13173</v>
      </c>
    </row>
    <row r="2600" spans="1:6" ht="67.5" x14ac:dyDescent="0.25">
      <c r="A2600" s="134" t="s">
        <v>2863</v>
      </c>
      <c r="B2600" s="135" t="s">
        <v>2864</v>
      </c>
      <c r="D2600" s="134" t="s">
        <v>2260</v>
      </c>
      <c r="E2600" s="136" t="s">
        <v>13462</v>
      </c>
      <c r="F2600" s="136" t="s">
        <v>13462</v>
      </c>
    </row>
    <row r="2601" spans="1:6" ht="67.5" x14ac:dyDescent="0.25">
      <c r="A2601" s="134" t="s">
        <v>2865</v>
      </c>
      <c r="B2601" s="135" t="s">
        <v>2866</v>
      </c>
      <c r="D2601" s="134" t="s">
        <v>2260</v>
      </c>
      <c r="E2601" s="136" t="s">
        <v>15598</v>
      </c>
      <c r="F2601" s="136" t="s">
        <v>15598</v>
      </c>
    </row>
    <row r="2602" spans="1:6" ht="67.5" x14ac:dyDescent="0.25">
      <c r="A2602" s="134" t="s">
        <v>2723</v>
      </c>
      <c r="B2602" s="135" t="s">
        <v>2724</v>
      </c>
      <c r="D2602" s="134" t="s">
        <v>2260</v>
      </c>
      <c r="E2602" s="136" t="s">
        <v>13670</v>
      </c>
      <c r="F2602" s="136" t="s">
        <v>13670</v>
      </c>
    </row>
    <row r="2603" spans="1:6" ht="67.5" x14ac:dyDescent="0.25">
      <c r="A2603" s="134" t="s">
        <v>2725</v>
      </c>
      <c r="B2603" s="135" t="s">
        <v>2726</v>
      </c>
      <c r="D2603" s="134" t="s">
        <v>2260</v>
      </c>
      <c r="E2603" s="136" t="s">
        <v>5951</v>
      </c>
      <c r="F2603" s="136" t="s">
        <v>5951</v>
      </c>
    </row>
    <row r="2604" spans="1:6" ht="67.5" x14ac:dyDescent="0.25">
      <c r="A2604" s="134" t="s">
        <v>2727</v>
      </c>
      <c r="B2604" s="135" t="s">
        <v>2728</v>
      </c>
      <c r="D2604" s="134" t="s">
        <v>2260</v>
      </c>
      <c r="E2604" s="136" t="s">
        <v>13291</v>
      </c>
      <c r="F2604" s="136" t="s">
        <v>13291</v>
      </c>
    </row>
    <row r="2605" spans="1:6" ht="54" x14ac:dyDescent="0.25">
      <c r="A2605" s="134" t="s">
        <v>2841</v>
      </c>
      <c r="B2605" s="135" t="s">
        <v>2842</v>
      </c>
      <c r="D2605" s="134" t="s">
        <v>2260</v>
      </c>
      <c r="E2605" s="136" t="s">
        <v>5414</v>
      </c>
      <c r="F2605" s="136" t="s">
        <v>5414</v>
      </c>
    </row>
    <row r="2606" spans="1:6" ht="67.5" x14ac:dyDescent="0.25">
      <c r="A2606" s="134" t="s">
        <v>2751</v>
      </c>
      <c r="B2606" s="135" t="s">
        <v>2752</v>
      </c>
      <c r="D2606" s="134" t="s">
        <v>2260</v>
      </c>
      <c r="E2606" s="136" t="s">
        <v>5825</v>
      </c>
      <c r="F2606" s="136" t="s">
        <v>5825</v>
      </c>
    </row>
    <row r="2607" spans="1:6" ht="67.5" x14ac:dyDescent="0.25">
      <c r="A2607" s="134" t="s">
        <v>2753</v>
      </c>
      <c r="B2607" s="135" t="s">
        <v>2754</v>
      </c>
      <c r="D2607" s="134" t="s">
        <v>2260</v>
      </c>
      <c r="E2607" s="136" t="s">
        <v>15513</v>
      </c>
      <c r="F2607" s="136" t="s">
        <v>15513</v>
      </c>
    </row>
    <row r="2608" spans="1:6" ht="67.5" x14ac:dyDescent="0.25">
      <c r="A2608" s="134" t="s">
        <v>2877</v>
      </c>
      <c r="B2608" s="135" t="s">
        <v>2878</v>
      </c>
      <c r="D2608" s="134" t="s">
        <v>2260</v>
      </c>
      <c r="E2608" s="136" t="s">
        <v>13975</v>
      </c>
      <c r="F2608" s="136" t="s">
        <v>13975</v>
      </c>
    </row>
    <row r="2609" spans="1:6" ht="67.5" x14ac:dyDescent="0.25">
      <c r="A2609" s="134" t="s">
        <v>2879</v>
      </c>
      <c r="B2609" s="135" t="s">
        <v>2880</v>
      </c>
      <c r="D2609" s="134" t="s">
        <v>2260</v>
      </c>
      <c r="E2609" s="136" t="s">
        <v>13786</v>
      </c>
      <c r="F2609" s="136" t="s">
        <v>13786</v>
      </c>
    </row>
    <row r="2610" spans="1:6" ht="67.5" x14ac:dyDescent="0.25">
      <c r="A2610" s="134" t="s">
        <v>2881</v>
      </c>
      <c r="B2610" s="135" t="s">
        <v>2882</v>
      </c>
      <c r="D2610" s="134" t="s">
        <v>2260</v>
      </c>
      <c r="E2610" s="136" t="s">
        <v>13363</v>
      </c>
      <c r="F2610" s="136" t="s">
        <v>13363</v>
      </c>
    </row>
    <row r="2611" spans="1:6" ht="67.5" x14ac:dyDescent="0.25">
      <c r="A2611" s="134" t="s">
        <v>2883</v>
      </c>
      <c r="B2611" s="135" t="s">
        <v>2884</v>
      </c>
      <c r="D2611" s="134" t="s">
        <v>2260</v>
      </c>
      <c r="E2611" s="136" t="s">
        <v>15599</v>
      </c>
      <c r="F2611" s="136" t="s">
        <v>15599</v>
      </c>
    </row>
    <row r="2612" spans="1:6" ht="40.5" x14ac:dyDescent="0.25">
      <c r="A2612" s="134" t="s">
        <v>3263</v>
      </c>
      <c r="B2612" s="135" t="s">
        <v>3264</v>
      </c>
      <c r="D2612" s="134" t="s">
        <v>2260</v>
      </c>
      <c r="E2612" s="136" t="s">
        <v>5422</v>
      </c>
      <c r="F2612" s="136" t="s">
        <v>5422</v>
      </c>
    </row>
    <row r="2613" spans="1:6" ht="40.5" x14ac:dyDescent="0.25">
      <c r="A2613" s="134" t="s">
        <v>3265</v>
      </c>
      <c r="B2613" s="135" t="s">
        <v>3266</v>
      </c>
      <c r="D2613" s="134" t="s">
        <v>2260</v>
      </c>
      <c r="E2613" s="136" t="s">
        <v>5508</v>
      </c>
      <c r="F2613" s="136" t="s">
        <v>5508</v>
      </c>
    </row>
    <row r="2614" spans="1:6" ht="40.5" x14ac:dyDescent="0.25">
      <c r="A2614" s="134" t="s">
        <v>3267</v>
      </c>
      <c r="B2614" s="135" t="s">
        <v>3268</v>
      </c>
      <c r="D2614" s="134" t="s">
        <v>2260</v>
      </c>
      <c r="E2614" s="136" t="s">
        <v>5737</v>
      </c>
      <c r="F2614" s="136" t="s">
        <v>5737</v>
      </c>
    </row>
    <row r="2615" spans="1:6" ht="40.5" x14ac:dyDescent="0.25">
      <c r="A2615" s="134" t="s">
        <v>3269</v>
      </c>
      <c r="B2615" s="135" t="s">
        <v>3270</v>
      </c>
      <c r="D2615" s="134" t="s">
        <v>2260</v>
      </c>
      <c r="E2615" s="136" t="s">
        <v>5945</v>
      </c>
      <c r="F2615" s="136" t="s">
        <v>5945</v>
      </c>
    </row>
    <row r="2616" spans="1:6" ht="67.5" x14ac:dyDescent="0.25">
      <c r="A2616" s="134" t="s">
        <v>3271</v>
      </c>
      <c r="B2616" s="135" t="s">
        <v>3272</v>
      </c>
      <c r="D2616" s="134" t="s">
        <v>2260</v>
      </c>
      <c r="E2616" s="136" t="s">
        <v>15600</v>
      </c>
      <c r="F2616" s="136" t="s">
        <v>15600</v>
      </c>
    </row>
    <row r="2617" spans="1:6" ht="67.5" x14ac:dyDescent="0.25">
      <c r="A2617" s="134" t="s">
        <v>3273</v>
      </c>
      <c r="B2617" s="135" t="s">
        <v>3274</v>
      </c>
      <c r="D2617" s="134" t="s">
        <v>2260</v>
      </c>
      <c r="E2617" s="136" t="s">
        <v>13118</v>
      </c>
      <c r="F2617" s="136" t="s">
        <v>13118</v>
      </c>
    </row>
    <row r="2618" spans="1:6" ht="67.5" x14ac:dyDescent="0.25">
      <c r="A2618" s="134" t="s">
        <v>3275</v>
      </c>
      <c r="B2618" s="135" t="s">
        <v>3276</v>
      </c>
      <c r="D2618" s="134" t="s">
        <v>2260</v>
      </c>
      <c r="E2618" s="136" t="s">
        <v>6026</v>
      </c>
      <c r="F2618" s="136" t="s">
        <v>6026</v>
      </c>
    </row>
    <row r="2619" spans="1:6" ht="67.5" x14ac:dyDescent="0.25">
      <c r="A2619" s="134" t="s">
        <v>3277</v>
      </c>
      <c r="B2619" s="135" t="s">
        <v>3278</v>
      </c>
      <c r="D2619" s="134" t="s">
        <v>2260</v>
      </c>
      <c r="E2619" s="136" t="s">
        <v>12987</v>
      </c>
      <c r="F2619" s="136" t="s">
        <v>12987</v>
      </c>
    </row>
    <row r="2620" spans="1:6" ht="67.5" x14ac:dyDescent="0.25">
      <c r="A2620" s="134" t="s">
        <v>3279</v>
      </c>
      <c r="B2620" s="135" t="s">
        <v>3280</v>
      </c>
      <c r="D2620" s="134" t="s">
        <v>2260</v>
      </c>
      <c r="E2620" s="136" t="s">
        <v>15601</v>
      </c>
      <c r="F2620" s="136" t="s">
        <v>15601</v>
      </c>
    </row>
    <row r="2621" spans="1:6" ht="67.5" x14ac:dyDescent="0.25">
      <c r="A2621" s="134" t="s">
        <v>3283</v>
      </c>
      <c r="B2621" s="135" t="s">
        <v>3284</v>
      </c>
      <c r="D2621" s="134" t="s">
        <v>2260</v>
      </c>
      <c r="E2621" s="136" t="s">
        <v>15602</v>
      </c>
      <c r="F2621" s="136" t="s">
        <v>15602</v>
      </c>
    </row>
    <row r="2622" spans="1:6" ht="67.5" x14ac:dyDescent="0.25">
      <c r="A2622" s="134" t="s">
        <v>3285</v>
      </c>
      <c r="B2622" s="135" t="s">
        <v>3286</v>
      </c>
      <c r="D2622" s="134" t="s">
        <v>2260</v>
      </c>
      <c r="E2622" s="136" t="s">
        <v>13789</v>
      </c>
      <c r="F2622" s="136" t="s">
        <v>13789</v>
      </c>
    </row>
    <row r="2623" spans="1:6" ht="67.5" x14ac:dyDescent="0.25">
      <c r="A2623" s="134" t="s">
        <v>3287</v>
      </c>
      <c r="B2623" s="135" t="s">
        <v>3288</v>
      </c>
      <c r="D2623" s="134" t="s">
        <v>2260</v>
      </c>
      <c r="E2623" s="136" t="s">
        <v>5712</v>
      </c>
      <c r="F2623" s="136" t="s">
        <v>5712</v>
      </c>
    </row>
    <row r="2624" spans="1:6" ht="67.5" x14ac:dyDescent="0.25">
      <c r="A2624" s="134" t="s">
        <v>3289</v>
      </c>
      <c r="B2624" s="135" t="s">
        <v>3290</v>
      </c>
      <c r="D2624" s="134" t="s">
        <v>2260</v>
      </c>
      <c r="E2624" s="136" t="s">
        <v>13299</v>
      </c>
      <c r="F2624" s="136" t="s">
        <v>13299</v>
      </c>
    </row>
    <row r="2625" spans="1:6" ht="67.5" x14ac:dyDescent="0.25">
      <c r="A2625" s="134" t="s">
        <v>3291</v>
      </c>
      <c r="B2625" s="135" t="s">
        <v>3292</v>
      </c>
      <c r="D2625" s="134" t="s">
        <v>2260</v>
      </c>
      <c r="E2625" s="136" t="s">
        <v>15603</v>
      </c>
      <c r="F2625" s="136" t="s">
        <v>15603</v>
      </c>
    </row>
    <row r="2626" spans="1:6" ht="40.5" x14ac:dyDescent="0.25">
      <c r="A2626" s="134" t="s">
        <v>3293</v>
      </c>
      <c r="B2626" s="135" t="s">
        <v>3294</v>
      </c>
      <c r="D2626" s="134" t="s">
        <v>2260</v>
      </c>
      <c r="E2626" s="136" t="s">
        <v>6057</v>
      </c>
      <c r="F2626" s="136" t="s">
        <v>6057</v>
      </c>
    </row>
    <row r="2627" spans="1:6" ht="40.5" x14ac:dyDescent="0.25">
      <c r="A2627" s="134" t="s">
        <v>3295</v>
      </c>
      <c r="B2627" s="135" t="s">
        <v>3296</v>
      </c>
      <c r="D2627" s="134" t="s">
        <v>2260</v>
      </c>
      <c r="E2627" s="136" t="s">
        <v>5564</v>
      </c>
      <c r="F2627" s="136" t="s">
        <v>5564</v>
      </c>
    </row>
    <row r="2628" spans="1:6" ht="40.5" x14ac:dyDescent="0.25">
      <c r="A2628" s="134" t="s">
        <v>3297</v>
      </c>
      <c r="B2628" s="135" t="s">
        <v>3298</v>
      </c>
      <c r="D2628" s="134" t="s">
        <v>2260</v>
      </c>
      <c r="E2628" s="136" t="s">
        <v>5487</v>
      </c>
      <c r="F2628" s="136" t="s">
        <v>5487</v>
      </c>
    </row>
    <row r="2629" spans="1:6" ht="40.5" x14ac:dyDescent="0.25">
      <c r="A2629" s="134" t="s">
        <v>3299</v>
      </c>
      <c r="B2629" s="135" t="s">
        <v>3300</v>
      </c>
      <c r="D2629" s="134" t="s">
        <v>2260</v>
      </c>
      <c r="E2629" s="136" t="s">
        <v>5792</v>
      </c>
      <c r="F2629" s="136" t="s">
        <v>5792</v>
      </c>
    </row>
    <row r="2630" spans="1:6" ht="40.5" x14ac:dyDescent="0.25">
      <c r="A2630" s="134" t="s">
        <v>3301</v>
      </c>
      <c r="B2630" s="135" t="s">
        <v>3302</v>
      </c>
      <c r="D2630" s="134" t="s">
        <v>2260</v>
      </c>
      <c r="E2630" s="136" t="s">
        <v>5753</v>
      </c>
      <c r="F2630" s="136" t="s">
        <v>5753</v>
      </c>
    </row>
    <row r="2631" spans="1:6" ht="40.5" x14ac:dyDescent="0.25">
      <c r="A2631" s="134" t="s">
        <v>3303</v>
      </c>
      <c r="B2631" s="135" t="s">
        <v>3304</v>
      </c>
      <c r="D2631" s="134" t="s">
        <v>2260</v>
      </c>
      <c r="E2631" s="136" t="s">
        <v>13980</v>
      </c>
      <c r="F2631" s="136" t="s">
        <v>13980</v>
      </c>
    </row>
    <row r="2632" spans="1:6" ht="40.5" x14ac:dyDescent="0.25">
      <c r="A2632" s="134" t="s">
        <v>3305</v>
      </c>
      <c r="B2632" s="135" t="s">
        <v>3306</v>
      </c>
      <c r="D2632" s="134" t="s">
        <v>2260</v>
      </c>
      <c r="E2632" s="136" t="s">
        <v>5644</v>
      </c>
      <c r="F2632" s="136" t="s">
        <v>5644</v>
      </c>
    </row>
    <row r="2633" spans="1:6" ht="67.5" x14ac:dyDescent="0.25">
      <c r="A2633" s="134" t="s">
        <v>3307</v>
      </c>
      <c r="B2633" s="135" t="s">
        <v>3308</v>
      </c>
      <c r="D2633" s="134" t="s">
        <v>2260</v>
      </c>
      <c r="E2633" s="136" t="s">
        <v>13675</v>
      </c>
      <c r="F2633" s="136" t="s">
        <v>13675</v>
      </c>
    </row>
    <row r="2634" spans="1:6" ht="67.5" x14ac:dyDescent="0.25">
      <c r="A2634" s="134" t="s">
        <v>3309</v>
      </c>
      <c r="B2634" s="135" t="s">
        <v>3310</v>
      </c>
      <c r="D2634" s="134" t="s">
        <v>2260</v>
      </c>
      <c r="E2634" s="136" t="s">
        <v>13390</v>
      </c>
      <c r="F2634" s="136" t="s">
        <v>13390</v>
      </c>
    </row>
    <row r="2635" spans="1:6" ht="81" x14ac:dyDescent="0.25">
      <c r="A2635" s="134" t="s">
        <v>3311</v>
      </c>
      <c r="B2635" s="135" t="s">
        <v>3312</v>
      </c>
      <c r="D2635" s="134" t="s">
        <v>2260</v>
      </c>
      <c r="E2635" s="136" t="s">
        <v>5559</v>
      </c>
      <c r="F2635" s="136" t="s">
        <v>5559</v>
      </c>
    </row>
    <row r="2636" spans="1:6" ht="67.5" x14ac:dyDescent="0.25">
      <c r="A2636" s="134" t="s">
        <v>3313</v>
      </c>
      <c r="B2636" s="135" t="s">
        <v>3314</v>
      </c>
      <c r="D2636" s="134" t="s">
        <v>2260</v>
      </c>
      <c r="E2636" s="136" t="s">
        <v>14032</v>
      </c>
      <c r="F2636" s="136" t="s">
        <v>14032</v>
      </c>
    </row>
    <row r="2637" spans="1:6" ht="81" x14ac:dyDescent="0.25">
      <c r="A2637" s="134" t="s">
        <v>3315</v>
      </c>
      <c r="B2637" s="135" t="s">
        <v>3316</v>
      </c>
      <c r="D2637" s="134" t="s">
        <v>2260</v>
      </c>
      <c r="E2637" s="136" t="s">
        <v>15527</v>
      </c>
      <c r="F2637" s="136" t="s">
        <v>15527</v>
      </c>
    </row>
    <row r="2638" spans="1:6" ht="40.5" x14ac:dyDescent="0.25">
      <c r="A2638" s="134" t="s">
        <v>3317</v>
      </c>
      <c r="B2638" s="135" t="s">
        <v>3318</v>
      </c>
      <c r="D2638" s="134" t="s">
        <v>2260</v>
      </c>
      <c r="E2638" s="136" t="s">
        <v>5457</v>
      </c>
      <c r="F2638" s="136" t="s">
        <v>5457</v>
      </c>
    </row>
    <row r="2639" spans="1:6" ht="40.5" x14ac:dyDescent="0.25">
      <c r="A2639" s="134" t="s">
        <v>3319</v>
      </c>
      <c r="B2639" s="135" t="s">
        <v>3320</v>
      </c>
      <c r="D2639" s="134" t="s">
        <v>2260</v>
      </c>
      <c r="E2639" s="136" t="s">
        <v>5508</v>
      </c>
      <c r="F2639" s="136" t="s">
        <v>5508</v>
      </c>
    </row>
    <row r="2640" spans="1:6" ht="40.5" x14ac:dyDescent="0.25">
      <c r="A2640" s="134" t="s">
        <v>3321</v>
      </c>
      <c r="B2640" s="135" t="s">
        <v>3322</v>
      </c>
      <c r="D2640" s="134" t="s">
        <v>2260</v>
      </c>
      <c r="E2640" s="136" t="s">
        <v>5444</v>
      </c>
      <c r="F2640" s="136" t="s">
        <v>5444</v>
      </c>
    </row>
    <row r="2641" spans="1:6" ht="40.5" x14ac:dyDescent="0.25">
      <c r="A2641" s="134" t="s">
        <v>3323</v>
      </c>
      <c r="B2641" s="135" t="s">
        <v>3324</v>
      </c>
      <c r="D2641" s="134" t="s">
        <v>2260</v>
      </c>
      <c r="E2641" s="136" t="s">
        <v>13361</v>
      </c>
      <c r="F2641" s="136" t="s">
        <v>13361</v>
      </c>
    </row>
    <row r="2642" spans="1:6" ht="27" x14ac:dyDescent="0.25">
      <c r="A2642" s="134" t="s">
        <v>3325</v>
      </c>
      <c r="B2642" s="135" t="s">
        <v>3326</v>
      </c>
      <c r="D2642" s="134" t="s">
        <v>2260</v>
      </c>
      <c r="E2642" s="136" t="s">
        <v>5508</v>
      </c>
      <c r="F2642" s="136" t="s">
        <v>5508</v>
      </c>
    </row>
    <row r="2643" spans="1:6" ht="27" x14ac:dyDescent="0.25">
      <c r="A2643" s="134" t="s">
        <v>3327</v>
      </c>
      <c r="B2643" s="135" t="s">
        <v>3328</v>
      </c>
      <c r="D2643" s="134" t="s">
        <v>2260</v>
      </c>
      <c r="E2643" s="136" t="s">
        <v>5480</v>
      </c>
      <c r="F2643" s="136" t="s">
        <v>5480</v>
      </c>
    </row>
    <row r="2644" spans="1:6" ht="27" x14ac:dyDescent="0.25">
      <c r="A2644" s="134" t="s">
        <v>3329</v>
      </c>
      <c r="B2644" s="135" t="s">
        <v>3330</v>
      </c>
      <c r="D2644" s="134" t="s">
        <v>2260</v>
      </c>
      <c r="E2644" s="136" t="s">
        <v>5514</v>
      </c>
      <c r="F2644" s="136" t="s">
        <v>5514</v>
      </c>
    </row>
    <row r="2645" spans="1:6" ht="27" x14ac:dyDescent="0.25">
      <c r="A2645" s="134" t="s">
        <v>3333</v>
      </c>
      <c r="B2645" s="135" t="s">
        <v>3334</v>
      </c>
      <c r="D2645" s="134" t="s">
        <v>2260</v>
      </c>
      <c r="E2645" s="136" t="s">
        <v>13050</v>
      </c>
      <c r="F2645" s="136" t="s">
        <v>13050</v>
      </c>
    </row>
    <row r="2646" spans="1:6" ht="27" x14ac:dyDescent="0.25">
      <c r="A2646" s="134" t="s">
        <v>3335</v>
      </c>
      <c r="B2646" s="135" t="s">
        <v>3336</v>
      </c>
      <c r="D2646" s="134" t="s">
        <v>2260</v>
      </c>
      <c r="E2646" s="136" t="s">
        <v>15604</v>
      </c>
      <c r="F2646" s="136" t="s">
        <v>15604</v>
      </c>
    </row>
    <row r="2647" spans="1:6" ht="27" x14ac:dyDescent="0.25">
      <c r="A2647" s="134" t="s">
        <v>3337</v>
      </c>
      <c r="B2647" s="135" t="s">
        <v>3338</v>
      </c>
      <c r="D2647" s="134" t="s">
        <v>2260</v>
      </c>
      <c r="E2647" s="136" t="s">
        <v>6069</v>
      </c>
      <c r="F2647" s="136" t="s">
        <v>6069</v>
      </c>
    </row>
    <row r="2648" spans="1:6" ht="27" x14ac:dyDescent="0.25">
      <c r="A2648" s="134" t="s">
        <v>3339</v>
      </c>
      <c r="B2648" s="135" t="s">
        <v>3340</v>
      </c>
      <c r="D2648" s="134" t="s">
        <v>2260</v>
      </c>
      <c r="E2648" s="136" t="s">
        <v>5398</v>
      </c>
      <c r="F2648" s="136" t="s">
        <v>5398</v>
      </c>
    </row>
    <row r="2649" spans="1:6" ht="40.5" x14ac:dyDescent="0.25">
      <c r="A2649" s="134" t="s">
        <v>3341</v>
      </c>
      <c r="B2649" s="135" t="s">
        <v>3342</v>
      </c>
      <c r="D2649" s="134" t="s">
        <v>2260</v>
      </c>
      <c r="E2649" s="136" t="s">
        <v>15605</v>
      </c>
      <c r="F2649" s="136" t="s">
        <v>15605</v>
      </c>
    </row>
    <row r="2650" spans="1:6" ht="40.5" x14ac:dyDescent="0.25">
      <c r="A2650" s="134" t="s">
        <v>3343</v>
      </c>
      <c r="B2650" s="135" t="s">
        <v>3344</v>
      </c>
      <c r="D2650" s="134" t="s">
        <v>2260</v>
      </c>
      <c r="E2650" s="136" t="s">
        <v>13612</v>
      </c>
      <c r="F2650" s="136" t="s">
        <v>13612</v>
      </c>
    </row>
    <row r="2651" spans="1:6" ht="40.5" x14ac:dyDescent="0.25">
      <c r="A2651" s="134" t="s">
        <v>3345</v>
      </c>
      <c r="B2651" s="135" t="s">
        <v>3346</v>
      </c>
      <c r="D2651" s="134" t="s">
        <v>2260</v>
      </c>
      <c r="E2651" s="136" t="s">
        <v>5676</v>
      </c>
      <c r="F2651" s="136" t="s">
        <v>5676</v>
      </c>
    </row>
    <row r="2652" spans="1:6" ht="40.5" x14ac:dyDescent="0.25">
      <c r="A2652" s="134" t="s">
        <v>3347</v>
      </c>
      <c r="B2652" s="135" t="s">
        <v>3348</v>
      </c>
      <c r="D2652" s="134" t="s">
        <v>2260</v>
      </c>
      <c r="E2652" s="136" t="s">
        <v>5599</v>
      </c>
      <c r="F2652" s="136" t="s">
        <v>5599</v>
      </c>
    </row>
    <row r="2653" spans="1:6" ht="40.5" x14ac:dyDescent="0.25">
      <c r="A2653" s="134" t="s">
        <v>3349</v>
      </c>
      <c r="B2653" s="135" t="s">
        <v>3350</v>
      </c>
      <c r="D2653" s="134" t="s">
        <v>2260</v>
      </c>
      <c r="E2653" s="136" t="s">
        <v>5555</v>
      </c>
      <c r="F2653" s="136" t="s">
        <v>5555</v>
      </c>
    </row>
    <row r="2654" spans="1:6" ht="40.5" x14ac:dyDescent="0.25">
      <c r="A2654" s="134" t="s">
        <v>3351</v>
      </c>
      <c r="B2654" s="135" t="s">
        <v>3352</v>
      </c>
      <c r="D2654" s="134" t="s">
        <v>2260</v>
      </c>
      <c r="E2654" s="136" t="s">
        <v>15606</v>
      </c>
      <c r="F2654" s="136" t="s">
        <v>15606</v>
      </c>
    </row>
    <row r="2655" spans="1:6" ht="67.5" x14ac:dyDescent="0.25">
      <c r="A2655" s="134" t="s">
        <v>3353</v>
      </c>
      <c r="B2655" s="135" t="s">
        <v>3354</v>
      </c>
      <c r="D2655" s="134" t="s">
        <v>2260</v>
      </c>
      <c r="E2655" s="136" t="s">
        <v>13249</v>
      </c>
      <c r="F2655" s="136" t="s">
        <v>13249</v>
      </c>
    </row>
    <row r="2656" spans="1:6" ht="67.5" x14ac:dyDescent="0.25">
      <c r="A2656" s="134" t="s">
        <v>3355</v>
      </c>
      <c r="B2656" s="135" t="s">
        <v>3356</v>
      </c>
      <c r="D2656" s="134" t="s">
        <v>2260</v>
      </c>
      <c r="E2656" s="136" t="s">
        <v>5850</v>
      </c>
      <c r="F2656" s="136" t="s">
        <v>5850</v>
      </c>
    </row>
    <row r="2657" spans="1:6" ht="67.5" x14ac:dyDescent="0.25">
      <c r="A2657" s="134" t="s">
        <v>3357</v>
      </c>
      <c r="B2657" s="135" t="s">
        <v>3358</v>
      </c>
      <c r="D2657" s="134" t="s">
        <v>2260</v>
      </c>
      <c r="E2657" s="136" t="s">
        <v>5541</v>
      </c>
      <c r="F2657" s="136" t="s">
        <v>5541</v>
      </c>
    </row>
    <row r="2658" spans="1:6" ht="67.5" x14ac:dyDescent="0.25">
      <c r="A2658" s="134" t="s">
        <v>3359</v>
      </c>
      <c r="B2658" s="135" t="s">
        <v>3360</v>
      </c>
      <c r="D2658" s="134" t="s">
        <v>2260</v>
      </c>
      <c r="E2658" s="136" t="s">
        <v>15607</v>
      </c>
      <c r="F2658" s="136" t="s">
        <v>15607</v>
      </c>
    </row>
    <row r="2659" spans="1:6" ht="67.5" x14ac:dyDescent="0.25">
      <c r="A2659" s="134" t="s">
        <v>3361</v>
      </c>
      <c r="B2659" s="135" t="s">
        <v>3362</v>
      </c>
      <c r="D2659" s="134" t="s">
        <v>2260</v>
      </c>
      <c r="E2659" s="136" t="s">
        <v>15608</v>
      </c>
      <c r="F2659" s="136" t="s">
        <v>15608</v>
      </c>
    </row>
    <row r="2660" spans="1:6" ht="40.5" x14ac:dyDescent="0.25">
      <c r="A2660" s="134" t="s">
        <v>3363</v>
      </c>
      <c r="B2660" s="135" t="s">
        <v>3364</v>
      </c>
      <c r="D2660" s="134" t="s">
        <v>2260</v>
      </c>
      <c r="E2660" s="136" t="s">
        <v>5478</v>
      </c>
      <c r="F2660" s="136" t="s">
        <v>5478</v>
      </c>
    </row>
    <row r="2661" spans="1:6" ht="40.5" x14ac:dyDescent="0.25">
      <c r="A2661" s="134" t="s">
        <v>3365</v>
      </c>
      <c r="B2661" s="135" t="s">
        <v>3366</v>
      </c>
      <c r="D2661" s="134" t="s">
        <v>2260</v>
      </c>
      <c r="E2661" s="136" t="s">
        <v>5469</v>
      </c>
      <c r="F2661" s="136" t="s">
        <v>5469</v>
      </c>
    </row>
    <row r="2662" spans="1:6" ht="40.5" x14ac:dyDescent="0.25">
      <c r="A2662" s="134" t="s">
        <v>3367</v>
      </c>
      <c r="B2662" s="135" t="s">
        <v>3368</v>
      </c>
      <c r="D2662" s="134" t="s">
        <v>2260</v>
      </c>
      <c r="E2662" s="136" t="s">
        <v>5572</v>
      </c>
      <c r="F2662" s="136" t="s">
        <v>5572</v>
      </c>
    </row>
    <row r="2663" spans="1:6" ht="40.5" x14ac:dyDescent="0.25">
      <c r="A2663" s="134" t="s">
        <v>3369</v>
      </c>
      <c r="B2663" s="135" t="s">
        <v>3370</v>
      </c>
      <c r="D2663" s="134" t="s">
        <v>2260</v>
      </c>
      <c r="E2663" s="136" t="s">
        <v>13478</v>
      </c>
      <c r="F2663" s="136" t="s">
        <v>13478</v>
      </c>
    </row>
    <row r="2664" spans="1:6" ht="40.5" x14ac:dyDescent="0.25">
      <c r="A2664" s="134" t="s">
        <v>3371</v>
      </c>
      <c r="B2664" s="135" t="s">
        <v>3372</v>
      </c>
      <c r="D2664" s="134" t="s">
        <v>2260</v>
      </c>
      <c r="E2664" s="136" t="s">
        <v>5559</v>
      </c>
      <c r="F2664" s="136" t="s">
        <v>5559</v>
      </c>
    </row>
    <row r="2665" spans="1:6" ht="40.5" x14ac:dyDescent="0.25">
      <c r="A2665" s="134" t="s">
        <v>3373</v>
      </c>
      <c r="B2665" s="135" t="s">
        <v>3374</v>
      </c>
      <c r="D2665" s="134" t="s">
        <v>2260</v>
      </c>
      <c r="E2665" s="136" t="s">
        <v>5567</v>
      </c>
      <c r="F2665" s="136" t="s">
        <v>5567</v>
      </c>
    </row>
    <row r="2666" spans="1:6" ht="40.5" x14ac:dyDescent="0.25">
      <c r="A2666" s="134" t="s">
        <v>3375</v>
      </c>
      <c r="B2666" s="135" t="s">
        <v>3376</v>
      </c>
      <c r="D2666" s="134" t="s">
        <v>2260</v>
      </c>
      <c r="E2666" s="136" t="s">
        <v>5500</v>
      </c>
      <c r="F2666" s="136" t="s">
        <v>5500</v>
      </c>
    </row>
    <row r="2667" spans="1:6" ht="40.5" x14ac:dyDescent="0.25">
      <c r="A2667" s="134" t="s">
        <v>3377</v>
      </c>
      <c r="B2667" s="135" t="s">
        <v>3378</v>
      </c>
      <c r="D2667" s="134" t="s">
        <v>2260</v>
      </c>
      <c r="E2667" s="136" t="s">
        <v>5375</v>
      </c>
      <c r="F2667" s="136" t="s">
        <v>5375</v>
      </c>
    </row>
    <row r="2668" spans="1:6" ht="27" x14ac:dyDescent="0.25">
      <c r="A2668" s="134" t="s">
        <v>3379</v>
      </c>
      <c r="B2668" s="135" t="s">
        <v>3380</v>
      </c>
      <c r="D2668" s="134" t="s">
        <v>2260</v>
      </c>
      <c r="E2668" s="136" t="s">
        <v>13772</v>
      </c>
      <c r="F2668" s="136" t="s">
        <v>13772</v>
      </c>
    </row>
    <row r="2669" spans="1:6" ht="27" x14ac:dyDescent="0.25">
      <c r="A2669" s="134" t="s">
        <v>3381</v>
      </c>
      <c r="B2669" s="135" t="s">
        <v>3382</v>
      </c>
      <c r="D2669" s="134" t="s">
        <v>2260</v>
      </c>
      <c r="E2669" s="136" t="s">
        <v>5452</v>
      </c>
      <c r="F2669" s="136" t="s">
        <v>5452</v>
      </c>
    </row>
    <row r="2670" spans="1:6" ht="27" x14ac:dyDescent="0.25">
      <c r="A2670" s="134" t="s">
        <v>3383</v>
      </c>
      <c r="B2670" s="135" t="s">
        <v>3384</v>
      </c>
      <c r="D2670" s="134" t="s">
        <v>2260</v>
      </c>
      <c r="E2670" s="136" t="s">
        <v>5402</v>
      </c>
      <c r="F2670" s="136" t="s">
        <v>5402</v>
      </c>
    </row>
    <row r="2671" spans="1:6" ht="67.5" x14ac:dyDescent="0.25">
      <c r="A2671" s="134" t="s">
        <v>3385</v>
      </c>
      <c r="B2671" s="135" t="s">
        <v>3386</v>
      </c>
      <c r="D2671" s="134" t="s">
        <v>2260</v>
      </c>
      <c r="E2671" s="136" t="s">
        <v>15609</v>
      </c>
      <c r="F2671" s="136" t="s">
        <v>15609</v>
      </c>
    </row>
    <row r="2672" spans="1:6" ht="67.5" x14ac:dyDescent="0.25">
      <c r="A2672" s="134" t="s">
        <v>3387</v>
      </c>
      <c r="B2672" s="135" t="s">
        <v>3388</v>
      </c>
      <c r="D2672" s="134" t="s">
        <v>2260</v>
      </c>
      <c r="E2672" s="136" t="s">
        <v>13057</v>
      </c>
      <c r="F2672" s="136" t="s">
        <v>13057</v>
      </c>
    </row>
    <row r="2673" spans="1:6" ht="67.5" x14ac:dyDescent="0.25">
      <c r="A2673" s="134" t="s">
        <v>3389</v>
      </c>
      <c r="B2673" s="135" t="s">
        <v>3390</v>
      </c>
      <c r="D2673" s="134" t="s">
        <v>2260</v>
      </c>
      <c r="E2673" s="136" t="s">
        <v>15610</v>
      </c>
      <c r="F2673" s="136" t="s">
        <v>15610</v>
      </c>
    </row>
    <row r="2674" spans="1:6" ht="67.5" x14ac:dyDescent="0.25">
      <c r="A2674" s="134" t="s">
        <v>3391</v>
      </c>
      <c r="B2674" s="135" t="s">
        <v>3392</v>
      </c>
      <c r="D2674" s="134" t="s">
        <v>2260</v>
      </c>
      <c r="E2674" s="136" t="s">
        <v>15611</v>
      </c>
      <c r="F2674" s="136" t="s">
        <v>15611</v>
      </c>
    </row>
    <row r="2675" spans="1:6" ht="40.5" x14ac:dyDescent="0.25">
      <c r="A2675" s="134" t="s">
        <v>3393</v>
      </c>
      <c r="B2675" s="135" t="s">
        <v>15612</v>
      </c>
      <c r="D2675" s="134" t="s">
        <v>2260</v>
      </c>
      <c r="E2675" s="136" t="s">
        <v>13647</v>
      </c>
      <c r="F2675" s="136" t="s">
        <v>13647</v>
      </c>
    </row>
    <row r="2676" spans="1:6" ht="40.5" x14ac:dyDescent="0.25">
      <c r="A2676" s="134" t="s">
        <v>3394</v>
      </c>
      <c r="B2676" s="135" t="s">
        <v>15613</v>
      </c>
      <c r="D2676" s="134" t="s">
        <v>2260</v>
      </c>
      <c r="E2676" s="136" t="s">
        <v>5598</v>
      </c>
      <c r="F2676" s="136" t="s">
        <v>5598</v>
      </c>
    </row>
    <row r="2677" spans="1:6" ht="40.5" x14ac:dyDescent="0.25">
      <c r="A2677" s="134" t="s">
        <v>3395</v>
      </c>
      <c r="B2677" s="135" t="s">
        <v>15614</v>
      </c>
      <c r="D2677" s="134" t="s">
        <v>2260</v>
      </c>
      <c r="E2677" s="136" t="s">
        <v>5691</v>
      </c>
      <c r="F2677" s="136" t="s">
        <v>5691</v>
      </c>
    </row>
    <row r="2678" spans="1:6" ht="40.5" x14ac:dyDescent="0.25">
      <c r="A2678" s="134" t="s">
        <v>3396</v>
      </c>
      <c r="B2678" s="135" t="s">
        <v>15615</v>
      </c>
      <c r="D2678" s="134" t="s">
        <v>2260</v>
      </c>
      <c r="E2678" s="136" t="s">
        <v>5721</v>
      </c>
      <c r="F2678" s="136" t="s">
        <v>5721</v>
      </c>
    </row>
    <row r="2679" spans="1:6" ht="27" x14ac:dyDescent="0.25">
      <c r="A2679" s="134" t="s">
        <v>3721</v>
      </c>
      <c r="B2679" s="135" t="s">
        <v>3722</v>
      </c>
      <c r="D2679" s="134" t="s">
        <v>2260</v>
      </c>
      <c r="E2679" s="136" t="s">
        <v>5451</v>
      </c>
      <c r="F2679" s="136" t="s">
        <v>5451</v>
      </c>
    </row>
    <row r="2680" spans="1:6" ht="54" x14ac:dyDescent="0.25">
      <c r="A2680" s="134" t="s">
        <v>2665</v>
      </c>
      <c r="B2680" s="135" t="s">
        <v>2666</v>
      </c>
      <c r="D2680" s="134" t="s">
        <v>2260</v>
      </c>
      <c r="E2680" s="136" t="s">
        <v>5938</v>
      </c>
      <c r="F2680" s="136" t="s">
        <v>5938</v>
      </c>
    </row>
    <row r="2681" spans="1:6" ht="54" x14ac:dyDescent="0.25">
      <c r="A2681" s="134" t="s">
        <v>2687</v>
      </c>
      <c r="B2681" s="135" t="s">
        <v>2688</v>
      </c>
      <c r="D2681" s="134" t="s">
        <v>2260</v>
      </c>
      <c r="E2681" s="136" t="s">
        <v>13333</v>
      </c>
      <c r="F2681" s="136" t="s">
        <v>13333</v>
      </c>
    </row>
    <row r="2682" spans="1:6" ht="54" x14ac:dyDescent="0.25">
      <c r="A2682" s="134" t="s">
        <v>2689</v>
      </c>
      <c r="B2682" s="135" t="s">
        <v>2690</v>
      </c>
      <c r="D2682" s="134" t="s">
        <v>2260</v>
      </c>
      <c r="E2682" s="136" t="s">
        <v>13049</v>
      </c>
      <c r="F2682" s="136" t="s">
        <v>13049</v>
      </c>
    </row>
    <row r="2683" spans="1:6" ht="27" x14ac:dyDescent="0.25">
      <c r="A2683" s="134" t="s">
        <v>3397</v>
      </c>
      <c r="B2683" s="135" t="s">
        <v>3398</v>
      </c>
      <c r="D2683" s="134" t="s">
        <v>2260</v>
      </c>
      <c r="E2683" s="136" t="s">
        <v>15616</v>
      </c>
      <c r="F2683" s="136" t="s">
        <v>15616</v>
      </c>
    </row>
    <row r="2684" spans="1:6" ht="27" x14ac:dyDescent="0.25">
      <c r="A2684" s="134" t="s">
        <v>3399</v>
      </c>
      <c r="B2684" s="135" t="s">
        <v>3400</v>
      </c>
      <c r="D2684" s="134" t="s">
        <v>2260</v>
      </c>
      <c r="E2684" s="136" t="s">
        <v>5782</v>
      </c>
      <c r="F2684" s="136" t="s">
        <v>5782</v>
      </c>
    </row>
    <row r="2685" spans="1:6" ht="27" x14ac:dyDescent="0.25">
      <c r="A2685" s="134" t="s">
        <v>3401</v>
      </c>
      <c r="B2685" s="135" t="s">
        <v>3402</v>
      </c>
      <c r="D2685" s="134" t="s">
        <v>2260</v>
      </c>
      <c r="E2685" s="136" t="s">
        <v>13463</v>
      </c>
      <c r="F2685" s="136" t="s">
        <v>13463</v>
      </c>
    </row>
    <row r="2686" spans="1:6" ht="40.5" x14ac:dyDescent="0.25">
      <c r="A2686" s="134" t="s">
        <v>3403</v>
      </c>
      <c r="B2686" s="135" t="s">
        <v>3404</v>
      </c>
      <c r="D2686" s="134" t="s">
        <v>2260</v>
      </c>
      <c r="E2686" s="136" t="s">
        <v>5674</v>
      </c>
      <c r="F2686" s="136" t="s">
        <v>5674</v>
      </c>
    </row>
    <row r="2687" spans="1:6" ht="40.5" x14ac:dyDescent="0.25">
      <c r="A2687" s="134" t="s">
        <v>3407</v>
      </c>
      <c r="B2687" s="135" t="s">
        <v>3408</v>
      </c>
      <c r="D2687" s="134" t="s">
        <v>2260</v>
      </c>
      <c r="E2687" s="136" t="s">
        <v>5522</v>
      </c>
      <c r="F2687" s="136" t="s">
        <v>5522</v>
      </c>
    </row>
    <row r="2688" spans="1:6" ht="40.5" x14ac:dyDescent="0.25">
      <c r="A2688" s="134" t="s">
        <v>3409</v>
      </c>
      <c r="B2688" s="135" t="s">
        <v>3410</v>
      </c>
      <c r="D2688" s="134" t="s">
        <v>2260</v>
      </c>
      <c r="E2688" s="136" t="s">
        <v>5485</v>
      </c>
      <c r="F2688" s="136" t="s">
        <v>5485</v>
      </c>
    </row>
    <row r="2689" spans="1:6" ht="40.5" x14ac:dyDescent="0.25">
      <c r="A2689" s="134" t="s">
        <v>3411</v>
      </c>
      <c r="B2689" s="135" t="s">
        <v>3412</v>
      </c>
      <c r="D2689" s="134" t="s">
        <v>2260</v>
      </c>
      <c r="E2689" s="136" t="s">
        <v>5503</v>
      </c>
      <c r="F2689" s="136" t="s">
        <v>5503</v>
      </c>
    </row>
    <row r="2690" spans="1:6" ht="40.5" x14ac:dyDescent="0.25">
      <c r="A2690" s="134" t="s">
        <v>3413</v>
      </c>
      <c r="B2690" s="135" t="s">
        <v>3414</v>
      </c>
      <c r="D2690" s="134" t="s">
        <v>2260</v>
      </c>
      <c r="E2690" s="136" t="s">
        <v>5790</v>
      </c>
      <c r="F2690" s="136" t="s">
        <v>5790</v>
      </c>
    </row>
    <row r="2691" spans="1:6" ht="40.5" x14ac:dyDescent="0.25">
      <c r="A2691" s="134" t="s">
        <v>3415</v>
      </c>
      <c r="B2691" s="135" t="s">
        <v>3416</v>
      </c>
      <c r="D2691" s="134" t="s">
        <v>2260</v>
      </c>
      <c r="E2691" s="136" t="s">
        <v>15617</v>
      </c>
      <c r="F2691" s="136" t="s">
        <v>15617</v>
      </c>
    </row>
    <row r="2692" spans="1:6" ht="40.5" x14ac:dyDescent="0.25">
      <c r="A2692" s="134" t="s">
        <v>3417</v>
      </c>
      <c r="B2692" s="135" t="s">
        <v>3418</v>
      </c>
      <c r="D2692" s="134" t="s">
        <v>2260</v>
      </c>
      <c r="E2692" s="136" t="s">
        <v>14135</v>
      </c>
      <c r="F2692" s="136" t="s">
        <v>14135</v>
      </c>
    </row>
    <row r="2693" spans="1:6" ht="40.5" x14ac:dyDescent="0.25">
      <c r="A2693" s="134" t="s">
        <v>3419</v>
      </c>
      <c r="B2693" s="135" t="s">
        <v>3420</v>
      </c>
      <c r="D2693" s="134" t="s">
        <v>2260</v>
      </c>
      <c r="E2693" s="136" t="s">
        <v>15618</v>
      </c>
      <c r="F2693" s="136" t="s">
        <v>15618</v>
      </c>
    </row>
    <row r="2694" spans="1:6" ht="40.5" x14ac:dyDescent="0.25">
      <c r="A2694" s="134" t="s">
        <v>3421</v>
      </c>
      <c r="B2694" s="135" t="s">
        <v>3422</v>
      </c>
      <c r="D2694" s="134" t="s">
        <v>2260</v>
      </c>
      <c r="E2694" s="136" t="s">
        <v>5380</v>
      </c>
      <c r="F2694" s="136" t="s">
        <v>5380</v>
      </c>
    </row>
    <row r="2695" spans="1:6" ht="40.5" x14ac:dyDescent="0.25">
      <c r="A2695" s="134" t="s">
        <v>3423</v>
      </c>
      <c r="B2695" s="135" t="s">
        <v>3424</v>
      </c>
      <c r="D2695" s="134" t="s">
        <v>2260</v>
      </c>
      <c r="E2695" s="136" t="s">
        <v>13351</v>
      </c>
      <c r="F2695" s="136" t="s">
        <v>13351</v>
      </c>
    </row>
    <row r="2696" spans="1:6" ht="67.5" x14ac:dyDescent="0.25">
      <c r="A2696" s="134" t="s">
        <v>3425</v>
      </c>
      <c r="B2696" s="135" t="s">
        <v>3426</v>
      </c>
      <c r="D2696" s="134" t="s">
        <v>2260</v>
      </c>
      <c r="E2696" s="136" t="s">
        <v>15600</v>
      </c>
      <c r="F2696" s="136" t="s">
        <v>15600</v>
      </c>
    </row>
    <row r="2697" spans="1:6" ht="67.5" x14ac:dyDescent="0.25">
      <c r="A2697" s="134" t="s">
        <v>3427</v>
      </c>
      <c r="B2697" s="135" t="s">
        <v>3428</v>
      </c>
      <c r="D2697" s="134" t="s">
        <v>2260</v>
      </c>
      <c r="E2697" s="136" t="s">
        <v>13118</v>
      </c>
      <c r="F2697" s="136" t="s">
        <v>13118</v>
      </c>
    </row>
    <row r="2698" spans="1:6" ht="67.5" x14ac:dyDescent="0.25">
      <c r="A2698" s="134" t="s">
        <v>3429</v>
      </c>
      <c r="B2698" s="135" t="s">
        <v>3430</v>
      </c>
      <c r="D2698" s="134" t="s">
        <v>2260</v>
      </c>
      <c r="E2698" s="136" t="s">
        <v>6026</v>
      </c>
      <c r="F2698" s="136" t="s">
        <v>6026</v>
      </c>
    </row>
    <row r="2699" spans="1:6" ht="67.5" x14ac:dyDescent="0.25">
      <c r="A2699" s="134" t="s">
        <v>3431</v>
      </c>
      <c r="B2699" s="135" t="s">
        <v>3432</v>
      </c>
      <c r="D2699" s="134" t="s">
        <v>2260</v>
      </c>
      <c r="E2699" s="136" t="s">
        <v>12987</v>
      </c>
      <c r="F2699" s="136" t="s">
        <v>12987</v>
      </c>
    </row>
    <row r="2700" spans="1:6" ht="67.5" x14ac:dyDescent="0.25">
      <c r="A2700" s="134" t="s">
        <v>3433</v>
      </c>
      <c r="B2700" s="135" t="s">
        <v>3434</v>
      </c>
      <c r="D2700" s="134" t="s">
        <v>2260</v>
      </c>
      <c r="E2700" s="136" t="s">
        <v>15513</v>
      </c>
      <c r="F2700" s="136" t="s">
        <v>15513</v>
      </c>
    </row>
    <row r="2701" spans="1:6" ht="67.5" x14ac:dyDescent="0.25">
      <c r="A2701" s="134" t="s">
        <v>3437</v>
      </c>
      <c r="B2701" s="135" t="s">
        <v>3438</v>
      </c>
      <c r="D2701" s="134" t="s">
        <v>2260</v>
      </c>
      <c r="E2701" s="136" t="s">
        <v>13562</v>
      </c>
      <c r="F2701" s="136" t="s">
        <v>13562</v>
      </c>
    </row>
    <row r="2702" spans="1:6" ht="67.5" x14ac:dyDescent="0.25">
      <c r="A2702" s="134" t="s">
        <v>3439</v>
      </c>
      <c r="B2702" s="135" t="s">
        <v>3440</v>
      </c>
      <c r="D2702" s="134" t="s">
        <v>2260</v>
      </c>
      <c r="E2702" s="136" t="s">
        <v>5554</v>
      </c>
      <c r="F2702" s="136" t="s">
        <v>5554</v>
      </c>
    </row>
    <row r="2703" spans="1:6" ht="67.5" x14ac:dyDescent="0.25">
      <c r="A2703" s="134" t="s">
        <v>3441</v>
      </c>
      <c r="B2703" s="135" t="s">
        <v>3442</v>
      </c>
      <c r="D2703" s="134" t="s">
        <v>2260</v>
      </c>
      <c r="E2703" s="136" t="s">
        <v>5394</v>
      </c>
      <c r="F2703" s="136" t="s">
        <v>5394</v>
      </c>
    </row>
    <row r="2704" spans="1:6" ht="67.5" x14ac:dyDescent="0.25">
      <c r="A2704" s="134" t="s">
        <v>3443</v>
      </c>
      <c r="B2704" s="135" t="s">
        <v>3444</v>
      </c>
      <c r="D2704" s="134" t="s">
        <v>2260</v>
      </c>
      <c r="E2704" s="136" t="s">
        <v>15531</v>
      </c>
      <c r="F2704" s="136" t="s">
        <v>15531</v>
      </c>
    </row>
    <row r="2705" spans="1:6" ht="40.5" x14ac:dyDescent="0.25">
      <c r="A2705" s="134" t="s">
        <v>3445</v>
      </c>
      <c r="B2705" s="135" t="s">
        <v>3446</v>
      </c>
      <c r="D2705" s="134" t="s">
        <v>2260</v>
      </c>
      <c r="E2705" s="136" t="s">
        <v>5580</v>
      </c>
      <c r="F2705" s="136" t="s">
        <v>5580</v>
      </c>
    </row>
    <row r="2706" spans="1:6" ht="40.5" x14ac:dyDescent="0.25">
      <c r="A2706" s="134" t="s">
        <v>3447</v>
      </c>
      <c r="B2706" s="135" t="s">
        <v>3448</v>
      </c>
      <c r="D2706" s="134" t="s">
        <v>2260</v>
      </c>
      <c r="E2706" s="136" t="s">
        <v>5598</v>
      </c>
      <c r="F2706" s="136" t="s">
        <v>5598</v>
      </c>
    </row>
    <row r="2707" spans="1:6" ht="40.5" x14ac:dyDescent="0.25">
      <c r="A2707" s="134" t="s">
        <v>3449</v>
      </c>
      <c r="B2707" s="135" t="s">
        <v>3450</v>
      </c>
      <c r="D2707" s="134" t="s">
        <v>2260</v>
      </c>
      <c r="E2707" s="136" t="s">
        <v>5470</v>
      </c>
      <c r="F2707" s="136" t="s">
        <v>5470</v>
      </c>
    </row>
    <row r="2708" spans="1:6" ht="40.5" x14ac:dyDescent="0.25">
      <c r="A2708" s="134" t="s">
        <v>3451</v>
      </c>
      <c r="B2708" s="135" t="s">
        <v>3452</v>
      </c>
      <c r="D2708" s="134" t="s">
        <v>2260</v>
      </c>
      <c r="E2708" s="136" t="s">
        <v>13365</v>
      </c>
      <c r="F2708" s="136" t="s">
        <v>13365</v>
      </c>
    </row>
    <row r="2709" spans="1:6" ht="27" x14ac:dyDescent="0.25">
      <c r="A2709" s="134" t="s">
        <v>3453</v>
      </c>
      <c r="B2709" s="135" t="s">
        <v>3454</v>
      </c>
      <c r="D2709" s="134" t="s">
        <v>2260</v>
      </c>
      <c r="E2709" s="136" t="s">
        <v>13358</v>
      </c>
      <c r="F2709" s="136" t="s">
        <v>13358</v>
      </c>
    </row>
    <row r="2710" spans="1:6" ht="27" x14ac:dyDescent="0.25">
      <c r="A2710" s="134" t="s">
        <v>3455</v>
      </c>
      <c r="B2710" s="135" t="s">
        <v>3456</v>
      </c>
      <c r="D2710" s="134" t="s">
        <v>2260</v>
      </c>
      <c r="E2710" s="136" t="s">
        <v>5713</v>
      </c>
      <c r="F2710" s="136" t="s">
        <v>5713</v>
      </c>
    </row>
    <row r="2711" spans="1:6" ht="27" x14ac:dyDescent="0.25">
      <c r="A2711" s="134" t="s">
        <v>3457</v>
      </c>
      <c r="B2711" s="135" t="s">
        <v>3458</v>
      </c>
      <c r="D2711" s="134" t="s">
        <v>2260</v>
      </c>
      <c r="E2711" s="136" t="s">
        <v>5536</v>
      </c>
      <c r="F2711" s="136" t="s">
        <v>5536</v>
      </c>
    </row>
    <row r="2712" spans="1:6" ht="27" x14ac:dyDescent="0.25">
      <c r="A2712" s="134" t="s">
        <v>3459</v>
      </c>
      <c r="B2712" s="135" t="s">
        <v>3460</v>
      </c>
      <c r="D2712" s="134" t="s">
        <v>2260</v>
      </c>
      <c r="E2712" s="136" t="s">
        <v>15619</v>
      </c>
      <c r="F2712" s="136" t="s">
        <v>15619</v>
      </c>
    </row>
    <row r="2713" spans="1:6" ht="27" x14ac:dyDescent="0.25">
      <c r="A2713" s="134" t="s">
        <v>3461</v>
      </c>
      <c r="B2713" s="135" t="s">
        <v>3462</v>
      </c>
      <c r="D2713" s="134" t="s">
        <v>2260</v>
      </c>
      <c r="E2713" s="136" t="s">
        <v>13045</v>
      </c>
      <c r="F2713" s="136" t="s">
        <v>13045</v>
      </c>
    </row>
    <row r="2714" spans="1:6" ht="27" x14ac:dyDescent="0.25">
      <c r="A2714" s="134" t="s">
        <v>3463</v>
      </c>
      <c r="B2714" s="135" t="s">
        <v>3464</v>
      </c>
      <c r="D2714" s="134" t="s">
        <v>2260</v>
      </c>
      <c r="E2714" s="136" t="s">
        <v>5440</v>
      </c>
      <c r="F2714" s="136" t="s">
        <v>5440</v>
      </c>
    </row>
    <row r="2715" spans="1:6" ht="27" x14ac:dyDescent="0.25">
      <c r="A2715" s="134" t="s">
        <v>3465</v>
      </c>
      <c r="B2715" s="135" t="s">
        <v>3466</v>
      </c>
      <c r="D2715" s="134" t="s">
        <v>2260</v>
      </c>
      <c r="E2715" s="136" t="s">
        <v>5839</v>
      </c>
      <c r="F2715" s="136" t="s">
        <v>5839</v>
      </c>
    </row>
    <row r="2716" spans="1:6" ht="27" x14ac:dyDescent="0.25">
      <c r="A2716" s="134" t="s">
        <v>3467</v>
      </c>
      <c r="B2716" s="135" t="s">
        <v>3468</v>
      </c>
      <c r="D2716" s="134" t="s">
        <v>2260</v>
      </c>
      <c r="E2716" s="136" t="s">
        <v>15620</v>
      </c>
      <c r="F2716" s="136" t="s">
        <v>15620</v>
      </c>
    </row>
    <row r="2717" spans="1:6" ht="40.5" x14ac:dyDescent="0.25">
      <c r="A2717" s="134" t="s">
        <v>3469</v>
      </c>
      <c r="B2717" s="135" t="s">
        <v>3470</v>
      </c>
      <c r="D2717" s="134" t="s">
        <v>2260</v>
      </c>
      <c r="E2717" s="136" t="s">
        <v>13580</v>
      </c>
      <c r="F2717" s="136" t="s">
        <v>13580</v>
      </c>
    </row>
    <row r="2718" spans="1:6" ht="27" x14ac:dyDescent="0.25">
      <c r="A2718" s="134" t="s">
        <v>3471</v>
      </c>
      <c r="B2718" s="135" t="s">
        <v>3472</v>
      </c>
      <c r="D2718" s="134" t="s">
        <v>2260</v>
      </c>
      <c r="E2718" s="136" t="s">
        <v>5872</v>
      </c>
      <c r="F2718" s="136" t="s">
        <v>5872</v>
      </c>
    </row>
    <row r="2719" spans="1:6" ht="40.5" x14ac:dyDescent="0.25">
      <c r="A2719" s="134" t="s">
        <v>3473</v>
      </c>
      <c r="B2719" s="135" t="s">
        <v>3474</v>
      </c>
      <c r="D2719" s="134" t="s">
        <v>2260</v>
      </c>
      <c r="E2719" s="136" t="s">
        <v>15621</v>
      </c>
      <c r="F2719" s="136" t="s">
        <v>15621</v>
      </c>
    </row>
    <row r="2720" spans="1:6" ht="40.5" x14ac:dyDescent="0.25">
      <c r="A2720" s="134" t="s">
        <v>3475</v>
      </c>
      <c r="B2720" s="135" t="s">
        <v>3476</v>
      </c>
      <c r="D2720" s="134" t="s">
        <v>2260</v>
      </c>
      <c r="E2720" s="136" t="s">
        <v>15622</v>
      </c>
      <c r="F2720" s="136" t="s">
        <v>15622</v>
      </c>
    </row>
    <row r="2721" spans="1:6" ht="40.5" x14ac:dyDescent="0.25">
      <c r="A2721" s="134" t="s">
        <v>3477</v>
      </c>
      <c r="B2721" s="135" t="s">
        <v>3478</v>
      </c>
      <c r="D2721" s="134" t="s">
        <v>2260</v>
      </c>
      <c r="E2721" s="136" t="s">
        <v>12972</v>
      </c>
      <c r="F2721" s="136" t="s">
        <v>12972</v>
      </c>
    </row>
    <row r="2722" spans="1:6" ht="40.5" x14ac:dyDescent="0.25">
      <c r="A2722" s="134" t="s">
        <v>3479</v>
      </c>
      <c r="B2722" s="135" t="s">
        <v>3480</v>
      </c>
      <c r="D2722" s="134" t="s">
        <v>2260</v>
      </c>
      <c r="E2722" s="136" t="s">
        <v>13297</v>
      </c>
      <c r="F2722" s="136" t="s">
        <v>13297</v>
      </c>
    </row>
    <row r="2723" spans="1:6" ht="40.5" x14ac:dyDescent="0.25">
      <c r="A2723" s="134" t="s">
        <v>3481</v>
      </c>
      <c r="B2723" s="135" t="s">
        <v>3482</v>
      </c>
      <c r="D2723" s="134" t="s">
        <v>2260</v>
      </c>
      <c r="E2723" s="136" t="s">
        <v>13281</v>
      </c>
      <c r="F2723" s="136" t="s">
        <v>13281</v>
      </c>
    </row>
    <row r="2724" spans="1:6" ht="40.5" x14ac:dyDescent="0.25">
      <c r="A2724" s="134" t="s">
        <v>3483</v>
      </c>
      <c r="B2724" s="135" t="s">
        <v>3484</v>
      </c>
      <c r="D2724" s="134" t="s">
        <v>2260</v>
      </c>
      <c r="E2724" s="136" t="s">
        <v>15623</v>
      </c>
      <c r="F2724" s="136" t="s">
        <v>15623</v>
      </c>
    </row>
    <row r="2725" spans="1:6" ht="27" x14ac:dyDescent="0.25">
      <c r="A2725" s="134" t="s">
        <v>2573</v>
      </c>
      <c r="B2725" s="135" t="s">
        <v>2574</v>
      </c>
      <c r="D2725" s="134" t="s">
        <v>2260</v>
      </c>
      <c r="E2725" s="136" t="s">
        <v>15624</v>
      </c>
      <c r="F2725" s="136" t="s">
        <v>15624</v>
      </c>
    </row>
    <row r="2726" spans="1:6" ht="27" x14ac:dyDescent="0.25">
      <c r="A2726" s="134" t="s">
        <v>2575</v>
      </c>
      <c r="B2726" s="135" t="s">
        <v>2576</v>
      </c>
      <c r="D2726" s="134" t="s">
        <v>2260</v>
      </c>
      <c r="E2726" s="136" t="s">
        <v>5478</v>
      </c>
      <c r="F2726" s="136" t="s">
        <v>5478</v>
      </c>
    </row>
    <row r="2727" spans="1:6" ht="27" x14ac:dyDescent="0.25">
      <c r="A2727" s="134" t="s">
        <v>2595</v>
      </c>
      <c r="B2727" s="135" t="s">
        <v>2596</v>
      </c>
      <c r="D2727" s="134" t="s">
        <v>2260</v>
      </c>
      <c r="E2727" s="136" t="s">
        <v>5418</v>
      </c>
      <c r="F2727" s="136" t="s">
        <v>5418</v>
      </c>
    </row>
    <row r="2728" spans="1:6" ht="27" x14ac:dyDescent="0.25">
      <c r="A2728" s="134" t="s">
        <v>2597</v>
      </c>
      <c r="B2728" s="135" t="s">
        <v>2598</v>
      </c>
      <c r="D2728" s="134" t="s">
        <v>2260</v>
      </c>
      <c r="E2728" s="136" t="s">
        <v>5419</v>
      </c>
      <c r="F2728" s="136" t="s">
        <v>5419</v>
      </c>
    </row>
    <row r="2729" spans="1:6" ht="27" x14ac:dyDescent="0.25">
      <c r="A2729" s="134" t="s">
        <v>3487</v>
      </c>
      <c r="B2729" s="135" t="s">
        <v>3488</v>
      </c>
      <c r="D2729" s="134" t="s">
        <v>2260</v>
      </c>
      <c r="E2729" s="136" t="s">
        <v>14167</v>
      </c>
      <c r="F2729" s="136" t="s">
        <v>14167</v>
      </c>
    </row>
    <row r="2730" spans="1:6" ht="27" x14ac:dyDescent="0.25">
      <c r="A2730" s="134" t="s">
        <v>3489</v>
      </c>
      <c r="B2730" s="135" t="s">
        <v>3490</v>
      </c>
      <c r="D2730" s="134" t="s">
        <v>2260</v>
      </c>
      <c r="E2730" s="136" t="s">
        <v>13186</v>
      </c>
      <c r="F2730" s="136" t="s">
        <v>13186</v>
      </c>
    </row>
    <row r="2731" spans="1:6" ht="40.5" x14ac:dyDescent="0.25">
      <c r="A2731" s="134" t="s">
        <v>3491</v>
      </c>
      <c r="B2731" s="135" t="s">
        <v>3492</v>
      </c>
      <c r="D2731" s="134" t="s">
        <v>2260</v>
      </c>
      <c r="E2731" s="136" t="s">
        <v>15625</v>
      </c>
      <c r="F2731" s="136" t="s">
        <v>15625</v>
      </c>
    </row>
    <row r="2732" spans="1:6" ht="27" x14ac:dyDescent="0.25">
      <c r="A2732" s="134" t="s">
        <v>3493</v>
      </c>
      <c r="B2732" s="135" t="s">
        <v>3494</v>
      </c>
      <c r="D2732" s="134" t="s">
        <v>2260</v>
      </c>
      <c r="E2732" s="136" t="s">
        <v>15626</v>
      </c>
      <c r="F2732" s="136" t="s">
        <v>15626</v>
      </c>
    </row>
    <row r="2733" spans="1:6" ht="27" x14ac:dyDescent="0.25">
      <c r="A2733" s="134" t="s">
        <v>3495</v>
      </c>
      <c r="B2733" s="135" t="s">
        <v>3496</v>
      </c>
      <c r="D2733" s="134" t="s">
        <v>2260</v>
      </c>
      <c r="E2733" s="136" t="s">
        <v>5847</v>
      </c>
      <c r="F2733" s="136" t="s">
        <v>5847</v>
      </c>
    </row>
    <row r="2734" spans="1:6" ht="27" x14ac:dyDescent="0.25">
      <c r="A2734" s="134" t="s">
        <v>3497</v>
      </c>
      <c r="B2734" s="135" t="s">
        <v>3498</v>
      </c>
      <c r="D2734" s="134" t="s">
        <v>2260</v>
      </c>
      <c r="E2734" s="136" t="s">
        <v>5431</v>
      </c>
      <c r="F2734" s="136" t="s">
        <v>5431</v>
      </c>
    </row>
    <row r="2735" spans="1:6" ht="40.5" x14ac:dyDescent="0.25">
      <c r="A2735" s="134" t="s">
        <v>3499</v>
      </c>
      <c r="B2735" s="135" t="s">
        <v>3500</v>
      </c>
      <c r="D2735" s="134" t="s">
        <v>2260</v>
      </c>
      <c r="E2735" s="136" t="s">
        <v>15627</v>
      </c>
      <c r="F2735" s="136" t="s">
        <v>15627</v>
      </c>
    </row>
    <row r="2736" spans="1:6" ht="40.5" x14ac:dyDescent="0.25">
      <c r="A2736" s="134" t="s">
        <v>3503</v>
      </c>
      <c r="B2736" s="135" t="s">
        <v>3504</v>
      </c>
      <c r="D2736" s="134" t="s">
        <v>2260</v>
      </c>
      <c r="E2736" s="136" t="s">
        <v>15628</v>
      </c>
      <c r="F2736" s="136" t="s">
        <v>15628</v>
      </c>
    </row>
    <row r="2737" spans="1:6" ht="27" x14ac:dyDescent="0.25">
      <c r="A2737" s="134" t="s">
        <v>3505</v>
      </c>
      <c r="B2737" s="135" t="s">
        <v>3506</v>
      </c>
      <c r="D2737" s="134" t="s">
        <v>2260</v>
      </c>
      <c r="E2737" s="136" t="s">
        <v>5664</v>
      </c>
      <c r="F2737" s="136" t="s">
        <v>5664</v>
      </c>
    </row>
    <row r="2738" spans="1:6" ht="40.5" x14ac:dyDescent="0.25">
      <c r="A2738" s="134" t="s">
        <v>3507</v>
      </c>
      <c r="B2738" s="135" t="s">
        <v>3508</v>
      </c>
      <c r="D2738" s="134" t="s">
        <v>2260</v>
      </c>
      <c r="E2738" s="136" t="s">
        <v>15629</v>
      </c>
      <c r="F2738" s="136" t="s">
        <v>15629</v>
      </c>
    </row>
    <row r="2739" spans="1:6" ht="40.5" x14ac:dyDescent="0.25">
      <c r="A2739" s="134" t="s">
        <v>3509</v>
      </c>
      <c r="B2739" s="135" t="s">
        <v>3510</v>
      </c>
      <c r="D2739" s="134" t="s">
        <v>2260</v>
      </c>
      <c r="E2739" s="136" t="s">
        <v>13379</v>
      </c>
      <c r="F2739" s="136" t="s">
        <v>13379</v>
      </c>
    </row>
    <row r="2740" spans="1:6" ht="27" x14ac:dyDescent="0.25">
      <c r="A2740" s="134" t="s">
        <v>3511</v>
      </c>
      <c r="B2740" s="135" t="s">
        <v>3512</v>
      </c>
      <c r="D2740" s="134" t="s">
        <v>2260</v>
      </c>
      <c r="E2740" s="136" t="s">
        <v>5485</v>
      </c>
      <c r="F2740" s="136" t="s">
        <v>5485</v>
      </c>
    </row>
    <row r="2741" spans="1:6" ht="27" x14ac:dyDescent="0.25">
      <c r="A2741" s="134" t="s">
        <v>3513</v>
      </c>
      <c r="B2741" s="135" t="s">
        <v>3514</v>
      </c>
      <c r="D2741" s="134" t="s">
        <v>2260</v>
      </c>
      <c r="E2741" s="136" t="s">
        <v>5564</v>
      </c>
      <c r="F2741" s="136" t="s">
        <v>5564</v>
      </c>
    </row>
    <row r="2742" spans="1:6" ht="27" x14ac:dyDescent="0.25">
      <c r="A2742" s="134" t="s">
        <v>3515</v>
      </c>
      <c r="B2742" s="135" t="s">
        <v>3516</v>
      </c>
      <c r="D2742" s="134" t="s">
        <v>2260</v>
      </c>
      <c r="E2742" s="136" t="s">
        <v>5469</v>
      </c>
      <c r="F2742" s="136" t="s">
        <v>5469</v>
      </c>
    </row>
    <row r="2743" spans="1:6" ht="27" x14ac:dyDescent="0.25">
      <c r="A2743" s="134" t="s">
        <v>3517</v>
      </c>
      <c r="B2743" s="135" t="s">
        <v>3518</v>
      </c>
      <c r="D2743" s="134" t="s">
        <v>2260</v>
      </c>
      <c r="E2743" s="136" t="s">
        <v>15630</v>
      </c>
      <c r="F2743" s="136" t="s">
        <v>15630</v>
      </c>
    </row>
    <row r="2744" spans="1:6" ht="27" x14ac:dyDescent="0.25">
      <c r="A2744" s="134" t="s">
        <v>3519</v>
      </c>
      <c r="B2744" s="135" t="s">
        <v>3520</v>
      </c>
      <c r="D2744" s="134" t="s">
        <v>2260</v>
      </c>
      <c r="E2744" s="136" t="s">
        <v>13494</v>
      </c>
      <c r="F2744" s="136" t="s">
        <v>13494</v>
      </c>
    </row>
    <row r="2745" spans="1:6" ht="27" x14ac:dyDescent="0.25">
      <c r="A2745" s="134" t="s">
        <v>3521</v>
      </c>
      <c r="B2745" s="135" t="s">
        <v>3522</v>
      </c>
      <c r="D2745" s="134" t="s">
        <v>2260</v>
      </c>
      <c r="E2745" s="136" t="s">
        <v>6038</v>
      </c>
      <c r="F2745" s="136" t="s">
        <v>6038</v>
      </c>
    </row>
    <row r="2746" spans="1:6" ht="40.5" x14ac:dyDescent="0.25">
      <c r="A2746" s="134" t="s">
        <v>3523</v>
      </c>
      <c r="B2746" s="135" t="s">
        <v>3524</v>
      </c>
      <c r="D2746" s="134" t="s">
        <v>2260</v>
      </c>
      <c r="E2746" s="136" t="s">
        <v>5674</v>
      </c>
      <c r="F2746" s="136" t="s">
        <v>5674</v>
      </c>
    </row>
    <row r="2747" spans="1:6" ht="40.5" x14ac:dyDescent="0.25">
      <c r="A2747" s="134" t="s">
        <v>3527</v>
      </c>
      <c r="B2747" s="135" t="s">
        <v>3528</v>
      </c>
      <c r="D2747" s="134" t="s">
        <v>2260</v>
      </c>
      <c r="E2747" s="136" t="s">
        <v>6060</v>
      </c>
      <c r="F2747" s="136" t="s">
        <v>6060</v>
      </c>
    </row>
    <row r="2748" spans="1:6" ht="27" x14ac:dyDescent="0.25">
      <c r="A2748" s="134" t="s">
        <v>3529</v>
      </c>
      <c r="B2748" s="135" t="s">
        <v>3530</v>
      </c>
      <c r="D2748" s="134" t="s">
        <v>2260</v>
      </c>
      <c r="E2748" s="136" t="s">
        <v>5757</v>
      </c>
      <c r="F2748" s="136" t="s">
        <v>5757</v>
      </c>
    </row>
    <row r="2749" spans="1:6" ht="27" x14ac:dyDescent="0.25">
      <c r="A2749" s="134" t="s">
        <v>3531</v>
      </c>
      <c r="B2749" s="135" t="s">
        <v>3532</v>
      </c>
      <c r="D2749" s="134" t="s">
        <v>2260</v>
      </c>
      <c r="E2749" s="136" t="s">
        <v>5479</v>
      </c>
      <c r="F2749" s="136" t="s">
        <v>5479</v>
      </c>
    </row>
    <row r="2750" spans="1:6" ht="27" x14ac:dyDescent="0.25">
      <c r="A2750" s="134" t="s">
        <v>3533</v>
      </c>
      <c r="B2750" s="135" t="s">
        <v>3534</v>
      </c>
      <c r="D2750" s="134" t="s">
        <v>2260</v>
      </c>
      <c r="E2750" s="136" t="s">
        <v>13124</v>
      </c>
      <c r="F2750" s="136" t="s">
        <v>13124</v>
      </c>
    </row>
    <row r="2751" spans="1:6" ht="40.5" x14ac:dyDescent="0.25">
      <c r="A2751" s="134" t="s">
        <v>3535</v>
      </c>
      <c r="B2751" s="135" t="s">
        <v>3536</v>
      </c>
      <c r="D2751" s="134" t="s">
        <v>2260</v>
      </c>
      <c r="E2751" s="136" t="s">
        <v>5547</v>
      </c>
      <c r="F2751" s="136" t="s">
        <v>5547</v>
      </c>
    </row>
    <row r="2752" spans="1:6" ht="40.5" x14ac:dyDescent="0.25">
      <c r="A2752" s="134" t="s">
        <v>3537</v>
      </c>
      <c r="B2752" s="135" t="s">
        <v>3538</v>
      </c>
      <c r="D2752" s="134" t="s">
        <v>2260</v>
      </c>
      <c r="E2752" s="136" t="s">
        <v>5479</v>
      </c>
      <c r="F2752" s="136" t="s">
        <v>5479</v>
      </c>
    </row>
    <row r="2753" spans="1:6" ht="40.5" x14ac:dyDescent="0.25">
      <c r="A2753" s="134" t="s">
        <v>3539</v>
      </c>
      <c r="B2753" s="135" t="s">
        <v>3540</v>
      </c>
      <c r="D2753" s="134" t="s">
        <v>2260</v>
      </c>
      <c r="E2753" s="136" t="s">
        <v>6069</v>
      </c>
      <c r="F2753" s="136" t="s">
        <v>6069</v>
      </c>
    </row>
    <row r="2754" spans="1:6" ht="40.5" x14ac:dyDescent="0.25">
      <c r="A2754" s="134" t="s">
        <v>3541</v>
      </c>
      <c r="B2754" s="135" t="s">
        <v>3542</v>
      </c>
      <c r="D2754" s="134" t="s">
        <v>2260</v>
      </c>
      <c r="E2754" s="136" t="s">
        <v>5644</v>
      </c>
      <c r="F2754" s="136" t="s">
        <v>5644</v>
      </c>
    </row>
    <row r="2755" spans="1:6" ht="40.5" x14ac:dyDescent="0.25">
      <c r="A2755" s="134" t="s">
        <v>3543</v>
      </c>
      <c r="B2755" s="135" t="s">
        <v>3544</v>
      </c>
      <c r="D2755" s="134" t="s">
        <v>2260</v>
      </c>
      <c r="E2755" s="136" t="s">
        <v>5599</v>
      </c>
      <c r="F2755" s="136" t="s">
        <v>5599</v>
      </c>
    </row>
    <row r="2756" spans="1:6" ht="40.5" x14ac:dyDescent="0.25">
      <c r="A2756" s="134" t="s">
        <v>3545</v>
      </c>
      <c r="B2756" s="135" t="s">
        <v>3546</v>
      </c>
      <c r="D2756" s="134" t="s">
        <v>2260</v>
      </c>
      <c r="E2756" s="136" t="s">
        <v>5598</v>
      </c>
      <c r="F2756" s="136" t="s">
        <v>5598</v>
      </c>
    </row>
    <row r="2757" spans="1:6" ht="40.5" x14ac:dyDescent="0.25">
      <c r="A2757" s="134" t="s">
        <v>3547</v>
      </c>
      <c r="B2757" s="135" t="s">
        <v>3548</v>
      </c>
      <c r="D2757" s="134" t="s">
        <v>2260</v>
      </c>
      <c r="E2757" s="136" t="s">
        <v>13683</v>
      </c>
      <c r="F2757" s="136" t="s">
        <v>13683</v>
      </c>
    </row>
    <row r="2758" spans="1:6" ht="40.5" x14ac:dyDescent="0.25">
      <c r="A2758" s="134" t="s">
        <v>3549</v>
      </c>
      <c r="B2758" s="135" t="s">
        <v>3550</v>
      </c>
      <c r="D2758" s="134" t="s">
        <v>2260</v>
      </c>
      <c r="E2758" s="136" t="s">
        <v>5721</v>
      </c>
      <c r="F2758" s="136" t="s">
        <v>5721</v>
      </c>
    </row>
    <row r="2759" spans="1:6" ht="40.5" x14ac:dyDescent="0.25">
      <c r="A2759" s="134" t="s">
        <v>3551</v>
      </c>
      <c r="B2759" s="135" t="s">
        <v>3552</v>
      </c>
      <c r="D2759" s="134" t="s">
        <v>2260</v>
      </c>
      <c r="E2759" s="136" t="s">
        <v>5505</v>
      </c>
      <c r="F2759" s="136" t="s">
        <v>5505</v>
      </c>
    </row>
    <row r="2760" spans="1:6" ht="40.5" x14ac:dyDescent="0.25">
      <c r="A2760" s="134" t="s">
        <v>3553</v>
      </c>
      <c r="B2760" s="135" t="s">
        <v>3554</v>
      </c>
      <c r="D2760" s="134" t="s">
        <v>2260</v>
      </c>
      <c r="E2760" s="136" t="s">
        <v>5549</v>
      </c>
      <c r="F2760" s="136" t="s">
        <v>5549</v>
      </c>
    </row>
    <row r="2761" spans="1:6" ht="40.5" x14ac:dyDescent="0.25">
      <c r="A2761" s="134" t="s">
        <v>3555</v>
      </c>
      <c r="B2761" s="135" t="s">
        <v>3556</v>
      </c>
      <c r="D2761" s="134" t="s">
        <v>2260</v>
      </c>
      <c r="E2761" s="136" t="s">
        <v>13359</v>
      </c>
      <c r="F2761" s="136" t="s">
        <v>13359</v>
      </c>
    </row>
    <row r="2762" spans="1:6" ht="40.5" x14ac:dyDescent="0.25">
      <c r="A2762" s="134" t="s">
        <v>3557</v>
      </c>
      <c r="B2762" s="135" t="s">
        <v>3558</v>
      </c>
      <c r="D2762" s="134" t="s">
        <v>2260</v>
      </c>
      <c r="E2762" s="136" t="s">
        <v>5893</v>
      </c>
      <c r="F2762" s="136" t="s">
        <v>5893</v>
      </c>
    </row>
    <row r="2763" spans="1:6" ht="40.5" x14ac:dyDescent="0.25">
      <c r="A2763" s="134" t="s">
        <v>3559</v>
      </c>
      <c r="B2763" s="135" t="s">
        <v>3560</v>
      </c>
      <c r="D2763" s="134" t="s">
        <v>2260</v>
      </c>
      <c r="E2763" s="136" t="s">
        <v>5492</v>
      </c>
      <c r="F2763" s="136" t="s">
        <v>5492</v>
      </c>
    </row>
    <row r="2764" spans="1:6" ht="40.5" x14ac:dyDescent="0.25">
      <c r="A2764" s="134" t="s">
        <v>3561</v>
      </c>
      <c r="B2764" s="135" t="s">
        <v>3562</v>
      </c>
      <c r="D2764" s="134" t="s">
        <v>2260</v>
      </c>
      <c r="E2764" s="136" t="s">
        <v>5549</v>
      </c>
      <c r="F2764" s="136" t="s">
        <v>5549</v>
      </c>
    </row>
    <row r="2765" spans="1:6" ht="40.5" x14ac:dyDescent="0.25">
      <c r="A2765" s="134" t="s">
        <v>3563</v>
      </c>
      <c r="B2765" s="135" t="s">
        <v>3564</v>
      </c>
      <c r="D2765" s="134" t="s">
        <v>2260</v>
      </c>
      <c r="E2765" s="136" t="s">
        <v>5538</v>
      </c>
      <c r="F2765" s="136" t="s">
        <v>5538</v>
      </c>
    </row>
    <row r="2766" spans="1:6" ht="40.5" x14ac:dyDescent="0.25">
      <c r="A2766" s="134" t="s">
        <v>3565</v>
      </c>
      <c r="B2766" s="135" t="s">
        <v>3566</v>
      </c>
      <c r="D2766" s="134" t="s">
        <v>2260</v>
      </c>
      <c r="E2766" s="136" t="s">
        <v>5721</v>
      </c>
      <c r="F2766" s="136" t="s">
        <v>5721</v>
      </c>
    </row>
    <row r="2767" spans="1:6" ht="54" x14ac:dyDescent="0.25">
      <c r="A2767" s="134" t="s">
        <v>3567</v>
      </c>
      <c r="B2767" s="135" t="s">
        <v>3568</v>
      </c>
      <c r="D2767" s="134" t="s">
        <v>2260</v>
      </c>
      <c r="E2767" s="136" t="s">
        <v>15631</v>
      </c>
      <c r="F2767" s="136" t="s">
        <v>15631</v>
      </c>
    </row>
    <row r="2768" spans="1:6" ht="54" x14ac:dyDescent="0.25">
      <c r="A2768" s="134" t="s">
        <v>3569</v>
      </c>
      <c r="B2768" s="135" t="s">
        <v>3570</v>
      </c>
      <c r="D2768" s="134" t="s">
        <v>2260</v>
      </c>
      <c r="E2768" s="136" t="s">
        <v>5593</v>
      </c>
      <c r="F2768" s="136" t="s">
        <v>5593</v>
      </c>
    </row>
    <row r="2769" spans="1:6" ht="54" x14ac:dyDescent="0.25">
      <c r="A2769" s="134" t="s">
        <v>3571</v>
      </c>
      <c r="B2769" s="135" t="s">
        <v>3572</v>
      </c>
      <c r="D2769" s="134" t="s">
        <v>2260</v>
      </c>
      <c r="E2769" s="136" t="s">
        <v>5634</v>
      </c>
      <c r="F2769" s="136" t="s">
        <v>5634</v>
      </c>
    </row>
    <row r="2770" spans="1:6" ht="54" x14ac:dyDescent="0.25">
      <c r="A2770" s="134" t="s">
        <v>3573</v>
      </c>
      <c r="B2770" s="135" t="s">
        <v>3574</v>
      </c>
      <c r="D2770" s="134" t="s">
        <v>2260</v>
      </c>
      <c r="E2770" s="136" t="s">
        <v>15632</v>
      </c>
      <c r="F2770" s="136" t="s">
        <v>15632</v>
      </c>
    </row>
    <row r="2771" spans="1:6" ht="40.5" x14ac:dyDescent="0.25">
      <c r="A2771" s="134" t="s">
        <v>3575</v>
      </c>
      <c r="B2771" s="135" t="s">
        <v>3576</v>
      </c>
      <c r="D2771" s="134" t="s">
        <v>2260</v>
      </c>
      <c r="E2771" s="136" t="s">
        <v>13789</v>
      </c>
      <c r="F2771" s="136" t="s">
        <v>13789</v>
      </c>
    </row>
    <row r="2772" spans="1:6" ht="54" x14ac:dyDescent="0.25">
      <c r="A2772" s="134" t="s">
        <v>3577</v>
      </c>
      <c r="B2772" s="135" t="s">
        <v>3578</v>
      </c>
      <c r="D2772" s="134" t="s">
        <v>2260</v>
      </c>
      <c r="E2772" s="136" t="s">
        <v>14183</v>
      </c>
      <c r="F2772" s="136" t="s">
        <v>14183</v>
      </c>
    </row>
    <row r="2773" spans="1:6" ht="54" x14ac:dyDescent="0.25">
      <c r="A2773" s="134" t="s">
        <v>3579</v>
      </c>
      <c r="B2773" s="135" t="s">
        <v>3580</v>
      </c>
      <c r="D2773" s="134" t="s">
        <v>2260</v>
      </c>
      <c r="E2773" s="136" t="s">
        <v>15518</v>
      </c>
      <c r="F2773" s="136" t="s">
        <v>15518</v>
      </c>
    </row>
    <row r="2774" spans="1:6" ht="40.5" x14ac:dyDescent="0.25">
      <c r="A2774" s="134" t="s">
        <v>3581</v>
      </c>
      <c r="B2774" s="135" t="s">
        <v>3582</v>
      </c>
      <c r="D2774" s="134" t="s">
        <v>2260</v>
      </c>
      <c r="E2774" s="136" t="s">
        <v>5367</v>
      </c>
      <c r="F2774" s="136" t="s">
        <v>5367</v>
      </c>
    </row>
    <row r="2775" spans="1:6" ht="40.5" x14ac:dyDescent="0.25">
      <c r="A2775" s="134" t="s">
        <v>3583</v>
      </c>
      <c r="B2775" s="135" t="s">
        <v>3584</v>
      </c>
      <c r="D2775" s="134" t="s">
        <v>2260</v>
      </c>
      <c r="E2775" s="136" t="s">
        <v>5486</v>
      </c>
      <c r="F2775" s="136" t="s">
        <v>5486</v>
      </c>
    </row>
    <row r="2776" spans="1:6" ht="40.5" x14ac:dyDescent="0.25">
      <c r="A2776" s="134" t="s">
        <v>3585</v>
      </c>
      <c r="B2776" s="135" t="s">
        <v>3586</v>
      </c>
      <c r="D2776" s="134" t="s">
        <v>2260</v>
      </c>
      <c r="E2776" s="136" t="s">
        <v>5831</v>
      </c>
      <c r="F2776" s="136" t="s">
        <v>5831</v>
      </c>
    </row>
    <row r="2777" spans="1:6" ht="40.5" x14ac:dyDescent="0.25">
      <c r="A2777" s="134" t="s">
        <v>3587</v>
      </c>
      <c r="B2777" s="135" t="s">
        <v>3588</v>
      </c>
      <c r="D2777" s="134" t="s">
        <v>2260</v>
      </c>
      <c r="E2777" s="136" t="s">
        <v>15542</v>
      </c>
      <c r="F2777" s="136" t="s">
        <v>15542</v>
      </c>
    </row>
    <row r="2778" spans="1:6" ht="40.5" x14ac:dyDescent="0.25">
      <c r="A2778" s="134" t="s">
        <v>3589</v>
      </c>
      <c r="B2778" s="135" t="s">
        <v>3590</v>
      </c>
      <c r="D2778" s="134" t="s">
        <v>2260</v>
      </c>
      <c r="E2778" s="136" t="s">
        <v>15633</v>
      </c>
      <c r="F2778" s="136" t="s">
        <v>15633</v>
      </c>
    </row>
    <row r="2779" spans="1:6" ht="40.5" x14ac:dyDescent="0.25">
      <c r="A2779" s="134" t="s">
        <v>3591</v>
      </c>
      <c r="B2779" s="135" t="s">
        <v>3592</v>
      </c>
      <c r="D2779" s="134" t="s">
        <v>2260</v>
      </c>
      <c r="E2779" s="136" t="s">
        <v>13276</v>
      </c>
      <c r="F2779" s="136" t="s">
        <v>13276</v>
      </c>
    </row>
    <row r="2780" spans="1:6" ht="40.5" x14ac:dyDescent="0.25">
      <c r="A2780" s="134" t="s">
        <v>3593</v>
      </c>
      <c r="B2780" s="135" t="s">
        <v>3594</v>
      </c>
      <c r="D2780" s="134" t="s">
        <v>2260</v>
      </c>
      <c r="E2780" s="136" t="s">
        <v>13482</v>
      </c>
      <c r="F2780" s="136" t="s">
        <v>13482</v>
      </c>
    </row>
    <row r="2781" spans="1:6" ht="40.5" x14ac:dyDescent="0.25">
      <c r="A2781" s="134" t="s">
        <v>3595</v>
      </c>
      <c r="B2781" s="135" t="s">
        <v>3596</v>
      </c>
      <c r="D2781" s="134" t="s">
        <v>2260</v>
      </c>
      <c r="E2781" s="136" t="s">
        <v>5941</v>
      </c>
      <c r="F2781" s="136" t="s">
        <v>5941</v>
      </c>
    </row>
    <row r="2782" spans="1:6" ht="54" x14ac:dyDescent="0.25">
      <c r="A2782" s="134" t="s">
        <v>3597</v>
      </c>
      <c r="B2782" s="135" t="s">
        <v>3598</v>
      </c>
      <c r="D2782" s="134" t="s">
        <v>2260</v>
      </c>
      <c r="E2782" s="136" t="s">
        <v>14164</v>
      </c>
      <c r="F2782" s="136" t="s">
        <v>14164</v>
      </c>
    </row>
    <row r="2783" spans="1:6" ht="54" x14ac:dyDescent="0.25">
      <c r="A2783" s="134" t="s">
        <v>3599</v>
      </c>
      <c r="B2783" s="135" t="s">
        <v>3600</v>
      </c>
      <c r="D2783" s="134" t="s">
        <v>2260</v>
      </c>
      <c r="E2783" s="136" t="s">
        <v>5696</v>
      </c>
      <c r="F2783" s="136" t="s">
        <v>5696</v>
      </c>
    </row>
    <row r="2784" spans="1:6" ht="54" x14ac:dyDescent="0.25">
      <c r="A2784" s="134" t="s">
        <v>3601</v>
      </c>
      <c r="B2784" s="135" t="s">
        <v>3602</v>
      </c>
      <c r="D2784" s="134" t="s">
        <v>2260</v>
      </c>
      <c r="E2784" s="136" t="s">
        <v>14155</v>
      </c>
      <c r="F2784" s="136" t="s">
        <v>14155</v>
      </c>
    </row>
    <row r="2785" spans="1:6" ht="54" x14ac:dyDescent="0.25">
      <c r="A2785" s="134" t="s">
        <v>3603</v>
      </c>
      <c r="B2785" s="135" t="s">
        <v>3604</v>
      </c>
      <c r="D2785" s="134" t="s">
        <v>2260</v>
      </c>
      <c r="E2785" s="136" t="s">
        <v>15548</v>
      </c>
      <c r="F2785" s="136" t="s">
        <v>15548</v>
      </c>
    </row>
    <row r="2786" spans="1:6" ht="67.5" x14ac:dyDescent="0.25">
      <c r="A2786" s="134" t="s">
        <v>3605</v>
      </c>
      <c r="B2786" s="135" t="s">
        <v>3606</v>
      </c>
      <c r="D2786" s="134" t="s">
        <v>2260</v>
      </c>
      <c r="E2786" s="136" t="s">
        <v>15634</v>
      </c>
      <c r="F2786" s="136" t="s">
        <v>15634</v>
      </c>
    </row>
    <row r="2787" spans="1:6" ht="67.5" x14ac:dyDescent="0.25">
      <c r="A2787" s="134" t="s">
        <v>3607</v>
      </c>
      <c r="B2787" s="135" t="s">
        <v>3608</v>
      </c>
      <c r="D2787" s="134" t="s">
        <v>2260</v>
      </c>
      <c r="E2787" s="136" t="s">
        <v>13004</v>
      </c>
      <c r="F2787" s="136" t="s">
        <v>13004</v>
      </c>
    </row>
    <row r="2788" spans="1:6" ht="67.5" x14ac:dyDescent="0.25">
      <c r="A2788" s="134" t="s">
        <v>3609</v>
      </c>
      <c r="B2788" s="135" t="s">
        <v>3610</v>
      </c>
      <c r="D2788" s="134" t="s">
        <v>2260</v>
      </c>
      <c r="E2788" s="136" t="s">
        <v>14270</v>
      </c>
      <c r="F2788" s="136" t="s">
        <v>14270</v>
      </c>
    </row>
    <row r="2789" spans="1:6" ht="67.5" x14ac:dyDescent="0.25">
      <c r="A2789" s="134" t="s">
        <v>3611</v>
      </c>
      <c r="B2789" s="135" t="s">
        <v>3612</v>
      </c>
      <c r="D2789" s="134" t="s">
        <v>2260</v>
      </c>
      <c r="E2789" s="136" t="s">
        <v>15548</v>
      </c>
      <c r="F2789" s="136" t="s">
        <v>15548</v>
      </c>
    </row>
    <row r="2790" spans="1:6" ht="27" x14ac:dyDescent="0.25">
      <c r="A2790" s="134" t="s">
        <v>3613</v>
      </c>
      <c r="B2790" s="135" t="s">
        <v>3614</v>
      </c>
      <c r="D2790" s="134" t="s">
        <v>2260</v>
      </c>
      <c r="E2790" s="136" t="s">
        <v>5767</v>
      </c>
      <c r="F2790" s="136" t="s">
        <v>5767</v>
      </c>
    </row>
    <row r="2791" spans="1:6" ht="40.5" x14ac:dyDescent="0.25">
      <c r="A2791" s="134" t="s">
        <v>3615</v>
      </c>
      <c r="B2791" s="135" t="s">
        <v>3616</v>
      </c>
      <c r="D2791" s="134" t="s">
        <v>2260</v>
      </c>
      <c r="E2791" s="136" t="s">
        <v>5382</v>
      </c>
      <c r="F2791" s="136" t="s">
        <v>5382</v>
      </c>
    </row>
    <row r="2792" spans="1:6" ht="40.5" x14ac:dyDescent="0.25">
      <c r="A2792" s="134" t="s">
        <v>3617</v>
      </c>
      <c r="B2792" s="135" t="s">
        <v>3618</v>
      </c>
      <c r="D2792" s="134" t="s">
        <v>2260</v>
      </c>
      <c r="E2792" s="136" t="s">
        <v>15635</v>
      </c>
      <c r="F2792" s="136" t="s">
        <v>15635</v>
      </c>
    </row>
    <row r="2793" spans="1:6" ht="40.5" x14ac:dyDescent="0.25">
      <c r="A2793" s="134" t="s">
        <v>3619</v>
      </c>
      <c r="B2793" s="135" t="s">
        <v>3620</v>
      </c>
      <c r="D2793" s="134" t="s">
        <v>2260</v>
      </c>
      <c r="E2793" s="136" t="s">
        <v>5810</v>
      </c>
      <c r="F2793" s="136" t="s">
        <v>5810</v>
      </c>
    </row>
    <row r="2794" spans="1:6" ht="40.5" x14ac:dyDescent="0.25">
      <c r="A2794" s="134" t="s">
        <v>3621</v>
      </c>
      <c r="B2794" s="135" t="s">
        <v>3622</v>
      </c>
      <c r="D2794" s="134" t="s">
        <v>2260</v>
      </c>
      <c r="E2794" s="136" t="s">
        <v>13132</v>
      </c>
      <c r="F2794" s="136" t="s">
        <v>13132</v>
      </c>
    </row>
    <row r="2795" spans="1:6" ht="40.5" x14ac:dyDescent="0.25">
      <c r="A2795" s="134" t="s">
        <v>3623</v>
      </c>
      <c r="B2795" s="135" t="s">
        <v>3624</v>
      </c>
      <c r="D2795" s="134" t="s">
        <v>2260</v>
      </c>
      <c r="E2795" s="136" t="s">
        <v>5435</v>
      </c>
      <c r="F2795" s="136" t="s">
        <v>5435</v>
      </c>
    </row>
    <row r="2796" spans="1:6" ht="40.5" x14ac:dyDescent="0.25">
      <c r="A2796" s="134" t="s">
        <v>3625</v>
      </c>
      <c r="B2796" s="135" t="s">
        <v>3626</v>
      </c>
      <c r="D2796" s="134" t="s">
        <v>2260</v>
      </c>
      <c r="E2796" s="136" t="s">
        <v>6018</v>
      </c>
      <c r="F2796" s="136" t="s">
        <v>6018</v>
      </c>
    </row>
    <row r="2797" spans="1:6" ht="40.5" x14ac:dyDescent="0.25">
      <c r="A2797" s="134" t="s">
        <v>3627</v>
      </c>
      <c r="B2797" s="135" t="s">
        <v>3628</v>
      </c>
      <c r="D2797" s="134" t="s">
        <v>2260</v>
      </c>
      <c r="E2797" s="136" t="s">
        <v>13667</v>
      </c>
      <c r="F2797" s="136" t="s">
        <v>13667</v>
      </c>
    </row>
    <row r="2798" spans="1:6" ht="40.5" x14ac:dyDescent="0.25">
      <c r="A2798" s="134" t="s">
        <v>3629</v>
      </c>
      <c r="B2798" s="135" t="s">
        <v>3630</v>
      </c>
      <c r="D2798" s="134" t="s">
        <v>2260</v>
      </c>
      <c r="E2798" s="136" t="s">
        <v>15636</v>
      </c>
      <c r="F2798" s="136" t="s">
        <v>15636</v>
      </c>
    </row>
    <row r="2799" spans="1:6" ht="40.5" x14ac:dyDescent="0.25">
      <c r="A2799" s="134" t="s">
        <v>3631</v>
      </c>
      <c r="B2799" s="135" t="s">
        <v>3632</v>
      </c>
      <c r="D2799" s="134" t="s">
        <v>2260</v>
      </c>
      <c r="E2799" s="136" t="s">
        <v>5570</v>
      </c>
      <c r="F2799" s="136" t="s">
        <v>5570</v>
      </c>
    </row>
    <row r="2800" spans="1:6" ht="40.5" x14ac:dyDescent="0.25">
      <c r="A2800" s="134" t="s">
        <v>3633</v>
      </c>
      <c r="B2800" s="135" t="s">
        <v>3634</v>
      </c>
      <c r="D2800" s="134" t="s">
        <v>2260</v>
      </c>
      <c r="E2800" s="136" t="s">
        <v>15637</v>
      </c>
      <c r="F2800" s="136" t="s">
        <v>15637</v>
      </c>
    </row>
    <row r="2801" spans="1:6" ht="40.5" x14ac:dyDescent="0.25">
      <c r="A2801" s="134" t="s">
        <v>3635</v>
      </c>
      <c r="B2801" s="135" t="s">
        <v>3636</v>
      </c>
      <c r="D2801" s="134" t="s">
        <v>2260</v>
      </c>
      <c r="E2801" s="136" t="s">
        <v>15638</v>
      </c>
      <c r="F2801" s="136" t="s">
        <v>15638</v>
      </c>
    </row>
    <row r="2802" spans="1:6" ht="40.5" x14ac:dyDescent="0.25">
      <c r="A2802" s="134" t="s">
        <v>3637</v>
      </c>
      <c r="B2802" s="135" t="s">
        <v>3638</v>
      </c>
      <c r="D2802" s="134" t="s">
        <v>2260</v>
      </c>
      <c r="E2802" s="136" t="s">
        <v>5642</v>
      </c>
      <c r="F2802" s="136" t="s">
        <v>5642</v>
      </c>
    </row>
    <row r="2803" spans="1:6" ht="27" x14ac:dyDescent="0.25">
      <c r="A2803" s="134" t="s">
        <v>3639</v>
      </c>
      <c r="B2803" s="135" t="s">
        <v>3640</v>
      </c>
      <c r="D2803" s="134" t="s">
        <v>2260</v>
      </c>
      <c r="E2803" s="136" t="s">
        <v>5973</v>
      </c>
      <c r="F2803" s="136" t="s">
        <v>5973</v>
      </c>
    </row>
    <row r="2804" spans="1:6" ht="40.5" x14ac:dyDescent="0.25">
      <c r="A2804" s="134" t="s">
        <v>3641</v>
      </c>
      <c r="B2804" s="135" t="s">
        <v>3642</v>
      </c>
      <c r="D2804" s="134" t="s">
        <v>2260</v>
      </c>
      <c r="E2804" s="136" t="s">
        <v>6043</v>
      </c>
      <c r="F2804" s="136" t="s">
        <v>6043</v>
      </c>
    </row>
    <row r="2805" spans="1:6" ht="40.5" x14ac:dyDescent="0.25">
      <c r="A2805" s="134" t="s">
        <v>3643</v>
      </c>
      <c r="B2805" s="135" t="s">
        <v>3644</v>
      </c>
      <c r="D2805" s="134" t="s">
        <v>2260</v>
      </c>
      <c r="E2805" s="136" t="s">
        <v>15639</v>
      </c>
      <c r="F2805" s="136" t="s">
        <v>15639</v>
      </c>
    </row>
    <row r="2806" spans="1:6" ht="40.5" x14ac:dyDescent="0.25">
      <c r="A2806" s="134" t="s">
        <v>3645</v>
      </c>
      <c r="B2806" s="135" t="s">
        <v>3646</v>
      </c>
      <c r="D2806" s="134" t="s">
        <v>2260</v>
      </c>
      <c r="E2806" s="136" t="s">
        <v>13469</v>
      </c>
      <c r="F2806" s="136" t="s">
        <v>13469</v>
      </c>
    </row>
    <row r="2807" spans="1:6" ht="40.5" x14ac:dyDescent="0.25">
      <c r="A2807" s="134" t="s">
        <v>3647</v>
      </c>
      <c r="B2807" s="135" t="s">
        <v>3648</v>
      </c>
      <c r="D2807" s="134" t="s">
        <v>2260</v>
      </c>
      <c r="E2807" s="136" t="s">
        <v>5782</v>
      </c>
      <c r="F2807" s="136" t="s">
        <v>5782</v>
      </c>
    </row>
    <row r="2808" spans="1:6" ht="54" x14ac:dyDescent="0.25">
      <c r="A2808" s="134" t="s">
        <v>3649</v>
      </c>
      <c r="B2808" s="135" t="s">
        <v>3650</v>
      </c>
      <c r="D2808" s="134" t="s">
        <v>2260</v>
      </c>
      <c r="E2808" s="136" t="s">
        <v>5838</v>
      </c>
      <c r="F2808" s="136" t="s">
        <v>5838</v>
      </c>
    </row>
    <row r="2809" spans="1:6" ht="40.5" x14ac:dyDescent="0.25">
      <c r="A2809" s="134" t="s">
        <v>3651</v>
      </c>
      <c r="B2809" s="135" t="s">
        <v>3652</v>
      </c>
      <c r="D2809" s="134" t="s">
        <v>2260</v>
      </c>
      <c r="E2809" s="136" t="s">
        <v>15640</v>
      </c>
      <c r="F2809" s="136" t="s">
        <v>15640</v>
      </c>
    </row>
    <row r="2810" spans="1:6" ht="54" x14ac:dyDescent="0.25">
      <c r="A2810" s="134" t="s">
        <v>3653</v>
      </c>
      <c r="B2810" s="135" t="s">
        <v>3654</v>
      </c>
      <c r="D2810" s="134" t="s">
        <v>2260</v>
      </c>
      <c r="E2810" s="136" t="s">
        <v>15641</v>
      </c>
      <c r="F2810" s="136" t="s">
        <v>15641</v>
      </c>
    </row>
    <row r="2811" spans="1:6" ht="40.5" x14ac:dyDescent="0.25">
      <c r="A2811" s="134" t="s">
        <v>3655</v>
      </c>
      <c r="B2811" s="135" t="s">
        <v>3656</v>
      </c>
      <c r="D2811" s="134" t="s">
        <v>2260</v>
      </c>
      <c r="E2811" s="136" t="s">
        <v>5891</v>
      </c>
      <c r="F2811" s="136" t="s">
        <v>5891</v>
      </c>
    </row>
    <row r="2812" spans="1:6" ht="40.5" x14ac:dyDescent="0.25">
      <c r="A2812" s="134" t="s">
        <v>3663</v>
      </c>
      <c r="B2812" s="135" t="s">
        <v>3664</v>
      </c>
      <c r="D2812" s="134" t="s">
        <v>2260</v>
      </c>
      <c r="E2812" s="136" t="s">
        <v>13294</v>
      </c>
      <c r="F2812" s="136" t="s">
        <v>13294</v>
      </c>
    </row>
    <row r="2813" spans="1:6" ht="27" x14ac:dyDescent="0.25">
      <c r="A2813" s="134" t="s">
        <v>3657</v>
      </c>
      <c r="B2813" s="135" t="s">
        <v>3658</v>
      </c>
      <c r="D2813" s="134" t="s">
        <v>2260</v>
      </c>
      <c r="E2813" s="136" t="s">
        <v>5698</v>
      </c>
      <c r="F2813" s="136" t="s">
        <v>5698</v>
      </c>
    </row>
    <row r="2814" spans="1:6" ht="40.5" x14ac:dyDescent="0.25">
      <c r="A2814" s="134" t="s">
        <v>3659</v>
      </c>
      <c r="B2814" s="135" t="s">
        <v>3660</v>
      </c>
      <c r="D2814" s="134" t="s">
        <v>2260</v>
      </c>
      <c r="E2814" s="136" t="s">
        <v>15642</v>
      </c>
      <c r="F2814" s="136" t="s">
        <v>15642</v>
      </c>
    </row>
    <row r="2815" spans="1:6" ht="40.5" x14ac:dyDescent="0.25">
      <c r="A2815" s="134" t="s">
        <v>3661</v>
      </c>
      <c r="B2815" s="135" t="s">
        <v>3662</v>
      </c>
      <c r="D2815" s="134" t="s">
        <v>2260</v>
      </c>
      <c r="E2815" s="136" t="s">
        <v>15506</v>
      </c>
      <c r="F2815" s="136" t="s">
        <v>15506</v>
      </c>
    </row>
    <row r="2816" spans="1:6" ht="40.5" x14ac:dyDescent="0.25">
      <c r="A2816" s="134" t="s">
        <v>3665</v>
      </c>
      <c r="B2816" s="135" t="s">
        <v>3666</v>
      </c>
      <c r="D2816" s="134" t="s">
        <v>2260</v>
      </c>
      <c r="E2816" s="136" t="s">
        <v>5369</v>
      </c>
      <c r="F2816" s="136" t="s">
        <v>5369</v>
      </c>
    </row>
    <row r="2817" spans="1:6" ht="40.5" x14ac:dyDescent="0.25">
      <c r="A2817" s="134" t="s">
        <v>3667</v>
      </c>
      <c r="B2817" s="135" t="s">
        <v>3668</v>
      </c>
      <c r="D2817" s="134" t="s">
        <v>2260</v>
      </c>
      <c r="E2817" s="136" t="s">
        <v>15643</v>
      </c>
      <c r="F2817" s="136" t="s">
        <v>15643</v>
      </c>
    </row>
    <row r="2818" spans="1:6" ht="40.5" x14ac:dyDescent="0.25">
      <c r="A2818" s="134" t="s">
        <v>3669</v>
      </c>
      <c r="B2818" s="135" t="s">
        <v>3670</v>
      </c>
      <c r="D2818" s="134" t="s">
        <v>2260</v>
      </c>
      <c r="E2818" s="136" t="s">
        <v>15591</v>
      </c>
      <c r="F2818" s="136" t="s">
        <v>15591</v>
      </c>
    </row>
    <row r="2819" spans="1:6" ht="40.5" x14ac:dyDescent="0.25">
      <c r="A2819" s="134" t="s">
        <v>3671</v>
      </c>
      <c r="B2819" s="135" t="s">
        <v>3672</v>
      </c>
      <c r="D2819" s="134" t="s">
        <v>2260</v>
      </c>
      <c r="E2819" s="136" t="s">
        <v>13251</v>
      </c>
      <c r="F2819" s="136" t="s">
        <v>13251</v>
      </c>
    </row>
    <row r="2820" spans="1:6" ht="40.5" x14ac:dyDescent="0.25">
      <c r="A2820" s="134" t="s">
        <v>3673</v>
      </c>
      <c r="B2820" s="135" t="s">
        <v>3674</v>
      </c>
      <c r="D2820" s="134" t="s">
        <v>2260</v>
      </c>
      <c r="E2820" s="136" t="s">
        <v>5893</v>
      </c>
      <c r="F2820" s="136" t="s">
        <v>5893</v>
      </c>
    </row>
    <row r="2821" spans="1:6" ht="40.5" x14ac:dyDescent="0.25">
      <c r="A2821" s="134" t="s">
        <v>3675</v>
      </c>
      <c r="B2821" s="135" t="s">
        <v>3676</v>
      </c>
      <c r="D2821" s="134" t="s">
        <v>2260</v>
      </c>
      <c r="E2821" s="136" t="s">
        <v>13346</v>
      </c>
      <c r="F2821" s="136" t="s">
        <v>13346</v>
      </c>
    </row>
    <row r="2822" spans="1:6" ht="40.5" x14ac:dyDescent="0.25">
      <c r="A2822" s="134" t="s">
        <v>3677</v>
      </c>
      <c r="B2822" s="135" t="s">
        <v>3678</v>
      </c>
      <c r="D2822" s="134" t="s">
        <v>2260</v>
      </c>
      <c r="E2822" s="136" t="s">
        <v>15644</v>
      </c>
      <c r="F2822" s="136" t="s">
        <v>15644</v>
      </c>
    </row>
    <row r="2823" spans="1:6" ht="40.5" x14ac:dyDescent="0.25">
      <c r="A2823" s="134" t="s">
        <v>3679</v>
      </c>
      <c r="B2823" s="135" t="s">
        <v>3680</v>
      </c>
      <c r="D2823" s="134" t="s">
        <v>2260</v>
      </c>
      <c r="E2823" s="136" t="s">
        <v>14225</v>
      </c>
      <c r="F2823" s="136" t="s">
        <v>14225</v>
      </c>
    </row>
    <row r="2824" spans="1:6" ht="54" x14ac:dyDescent="0.25">
      <c r="A2824" s="134" t="s">
        <v>3681</v>
      </c>
      <c r="B2824" s="135" t="s">
        <v>3682</v>
      </c>
      <c r="D2824" s="134" t="s">
        <v>2260</v>
      </c>
      <c r="E2824" s="136" t="s">
        <v>15544</v>
      </c>
      <c r="F2824" s="136" t="s">
        <v>15544</v>
      </c>
    </row>
    <row r="2825" spans="1:6" ht="54" x14ac:dyDescent="0.25">
      <c r="A2825" s="134" t="s">
        <v>3683</v>
      </c>
      <c r="B2825" s="135" t="s">
        <v>3684</v>
      </c>
      <c r="D2825" s="134" t="s">
        <v>2260</v>
      </c>
      <c r="E2825" s="136" t="s">
        <v>14163</v>
      </c>
      <c r="F2825" s="136" t="s">
        <v>14163</v>
      </c>
    </row>
    <row r="2826" spans="1:6" ht="54" x14ac:dyDescent="0.25">
      <c r="A2826" s="134" t="s">
        <v>3685</v>
      </c>
      <c r="B2826" s="135" t="s">
        <v>3686</v>
      </c>
      <c r="D2826" s="134" t="s">
        <v>2260</v>
      </c>
      <c r="E2826" s="136" t="s">
        <v>13507</v>
      </c>
      <c r="F2826" s="136" t="s">
        <v>13507</v>
      </c>
    </row>
    <row r="2827" spans="1:6" ht="54" x14ac:dyDescent="0.25">
      <c r="A2827" s="134" t="s">
        <v>3687</v>
      </c>
      <c r="B2827" s="135" t="s">
        <v>3688</v>
      </c>
      <c r="D2827" s="134" t="s">
        <v>2260</v>
      </c>
      <c r="E2827" s="136" t="s">
        <v>15645</v>
      </c>
      <c r="F2827" s="136" t="s">
        <v>15645</v>
      </c>
    </row>
    <row r="2828" spans="1:6" ht="54" x14ac:dyDescent="0.25">
      <c r="A2828" s="134" t="s">
        <v>3689</v>
      </c>
      <c r="B2828" s="135" t="s">
        <v>3690</v>
      </c>
      <c r="D2828" s="134" t="s">
        <v>2260</v>
      </c>
      <c r="E2828" s="136" t="s">
        <v>5489</v>
      </c>
      <c r="F2828" s="136" t="s">
        <v>5489</v>
      </c>
    </row>
    <row r="2829" spans="1:6" ht="40.5" x14ac:dyDescent="0.25">
      <c r="A2829" s="134" t="s">
        <v>3691</v>
      </c>
      <c r="B2829" s="135" t="s">
        <v>3692</v>
      </c>
      <c r="D2829" s="134" t="s">
        <v>2260</v>
      </c>
      <c r="E2829" s="136" t="s">
        <v>5564</v>
      </c>
      <c r="F2829" s="136" t="s">
        <v>5564</v>
      </c>
    </row>
    <row r="2830" spans="1:6" ht="54" x14ac:dyDescent="0.25">
      <c r="A2830" s="134" t="s">
        <v>3693</v>
      </c>
      <c r="B2830" s="135" t="s">
        <v>3694</v>
      </c>
      <c r="D2830" s="134" t="s">
        <v>2260</v>
      </c>
      <c r="E2830" s="136" t="s">
        <v>6057</v>
      </c>
      <c r="F2830" s="136" t="s">
        <v>6057</v>
      </c>
    </row>
    <row r="2831" spans="1:6" ht="54" x14ac:dyDescent="0.25">
      <c r="A2831" s="134" t="s">
        <v>3695</v>
      </c>
      <c r="B2831" s="135" t="s">
        <v>3696</v>
      </c>
      <c r="D2831" s="134" t="s">
        <v>2260</v>
      </c>
      <c r="E2831" s="136" t="s">
        <v>5853</v>
      </c>
      <c r="F2831" s="136" t="s">
        <v>5853</v>
      </c>
    </row>
    <row r="2832" spans="1:6" ht="54" x14ac:dyDescent="0.25">
      <c r="A2832" s="134" t="s">
        <v>3697</v>
      </c>
      <c r="B2832" s="135" t="s">
        <v>3698</v>
      </c>
      <c r="D2832" s="134" t="s">
        <v>2260</v>
      </c>
      <c r="E2832" s="136" t="s">
        <v>5479</v>
      </c>
      <c r="F2832" s="136" t="s">
        <v>5479</v>
      </c>
    </row>
    <row r="2833" spans="1:6" ht="54" x14ac:dyDescent="0.25">
      <c r="A2833" s="134" t="s">
        <v>3699</v>
      </c>
      <c r="B2833" s="135" t="s">
        <v>3700</v>
      </c>
      <c r="D2833" s="134" t="s">
        <v>2260</v>
      </c>
      <c r="E2833" s="136" t="s">
        <v>5480</v>
      </c>
      <c r="F2833" s="136" t="s">
        <v>5480</v>
      </c>
    </row>
    <row r="2834" spans="1:6" ht="54" x14ac:dyDescent="0.25">
      <c r="A2834" s="134" t="s">
        <v>3701</v>
      </c>
      <c r="B2834" s="135" t="s">
        <v>3702</v>
      </c>
      <c r="D2834" s="134" t="s">
        <v>2260</v>
      </c>
      <c r="E2834" s="136" t="s">
        <v>5468</v>
      </c>
      <c r="F2834" s="136" t="s">
        <v>5468</v>
      </c>
    </row>
    <row r="2835" spans="1:6" ht="54" x14ac:dyDescent="0.25">
      <c r="A2835" s="134" t="s">
        <v>3703</v>
      </c>
      <c r="B2835" s="135" t="s">
        <v>3704</v>
      </c>
      <c r="D2835" s="134" t="s">
        <v>2260</v>
      </c>
      <c r="E2835" s="136" t="s">
        <v>5838</v>
      </c>
      <c r="F2835" s="136" t="s">
        <v>5838</v>
      </c>
    </row>
    <row r="2836" spans="1:6" ht="40.5" x14ac:dyDescent="0.25">
      <c r="A2836" s="134" t="s">
        <v>3705</v>
      </c>
      <c r="B2836" s="135" t="s">
        <v>3706</v>
      </c>
      <c r="D2836" s="134" t="s">
        <v>2260</v>
      </c>
      <c r="E2836" s="136" t="s">
        <v>15646</v>
      </c>
      <c r="F2836" s="136" t="s">
        <v>15646</v>
      </c>
    </row>
    <row r="2837" spans="1:6" ht="27" x14ac:dyDescent="0.25">
      <c r="A2837" s="134" t="s">
        <v>3707</v>
      </c>
      <c r="B2837" s="135" t="s">
        <v>3708</v>
      </c>
      <c r="D2837" s="134" t="s">
        <v>2260</v>
      </c>
      <c r="E2837" s="136" t="s">
        <v>13726</v>
      </c>
      <c r="F2837" s="136" t="s">
        <v>13726</v>
      </c>
    </row>
    <row r="2838" spans="1:6" ht="40.5" x14ac:dyDescent="0.25">
      <c r="A2838" s="134" t="s">
        <v>3709</v>
      </c>
      <c r="B2838" s="135" t="s">
        <v>3710</v>
      </c>
      <c r="D2838" s="134" t="s">
        <v>2260</v>
      </c>
      <c r="E2838" s="136" t="s">
        <v>15647</v>
      </c>
      <c r="F2838" s="136" t="s">
        <v>15647</v>
      </c>
    </row>
    <row r="2839" spans="1:6" ht="40.5" x14ac:dyDescent="0.25">
      <c r="A2839" s="134" t="s">
        <v>3711</v>
      </c>
      <c r="B2839" s="135" t="s">
        <v>3712</v>
      </c>
      <c r="D2839" s="134" t="s">
        <v>2260</v>
      </c>
      <c r="E2839" s="136" t="s">
        <v>15648</v>
      </c>
      <c r="F2839" s="136" t="s">
        <v>15648</v>
      </c>
    </row>
    <row r="2840" spans="1:6" ht="27" x14ac:dyDescent="0.25">
      <c r="A2840" s="134" t="s">
        <v>3713</v>
      </c>
      <c r="B2840" s="135" t="s">
        <v>3714</v>
      </c>
      <c r="D2840" s="134" t="s">
        <v>2260</v>
      </c>
      <c r="E2840" s="136" t="s">
        <v>15649</v>
      </c>
      <c r="F2840" s="136" t="s">
        <v>15649</v>
      </c>
    </row>
    <row r="2841" spans="1:6" ht="27" x14ac:dyDescent="0.25">
      <c r="A2841" s="134" t="s">
        <v>3715</v>
      </c>
      <c r="B2841" s="135" t="s">
        <v>3716</v>
      </c>
      <c r="D2841" s="134" t="s">
        <v>2260</v>
      </c>
      <c r="E2841" s="136" t="s">
        <v>15650</v>
      </c>
      <c r="F2841" s="136" t="s">
        <v>15650</v>
      </c>
    </row>
    <row r="2842" spans="1:6" ht="27" x14ac:dyDescent="0.25">
      <c r="A2842" s="134" t="s">
        <v>3717</v>
      </c>
      <c r="B2842" s="135" t="s">
        <v>3718</v>
      </c>
      <c r="D2842" s="134" t="s">
        <v>2260</v>
      </c>
      <c r="E2842" s="136" t="s">
        <v>15651</v>
      </c>
      <c r="F2842" s="136" t="s">
        <v>15651</v>
      </c>
    </row>
    <row r="2843" spans="1:6" ht="27" x14ac:dyDescent="0.25">
      <c r="A2843" s="134" t="s">
        <v>3719</v>
      </c>
      <c r="B2843" s="135" t="s">
        <v>3720</v>
      </c>
      <c r="D2843" s="134" t="s">
        <v>2260</v>
      </c>
      <c r="E2843" s="136" t="s">
        <v>15652</v>
      </c>
      <c r="F2843" s="136" t="s">
        <v>15652</v>
      </c>
    </row>
    <row r="2844" spans="1:6" ht="40.5" x14ac:dyDescent="0.25">
      <c r="A2844" s="134" t="s">
        <v>15653</v>
      </c>
      <c r="B2844" s="135" t="s">
        <v>15654</v>
      </c>
      <c r="D2844" s="134" t="s">
        <v>2260</v>
      </c>
      <c r="E2844" s="136" t="s">
        <v>5488</v>
      </c>
      <c r="F2844" s="136" t="s">
        <v>5488</v>
      </c>
    </row>
    <row r="2845" spans="1:6" ht="40.5" x14ac:dyDescent="0.25">
      <c r="A2845" s="134" t="s">
        <v>15655</v>
      </c>
      <c r="B2845" s="135" t="s">
        <v>15656</v>
      </c>
      <c r="D2845" s="134" t="s">
        <v>2260</v>
      </c>
      <c r="E2845" s="136" t="s">
        <v>5553</v>
      </c>
      <c r="F2845" s="136" t="s">
        <v>5553</v>
      </c>
    </row>
    <row r="2846" spans="1:6" ht="40.5" x14ac:dyDescent="0.25">
      <c r="A2846" s="134" t="s">
        <v>15657</v>
      </c>
      <c r="B2846" s="135" t="s">
        <v>15658</v>
      </c>
      <c r="D2846" s="134" t="s">
        <v>2260</v>
      </c>
      <c r="E2846" s="136" t="s">
        <v>5998</v>
      </c>
      <c r="F2846" s="136" t="s">
        <v>5998</v>
      </c>
    </row>
    <row r="2847" spans="1:6" ht="40.5" x14ac:dyDescent="0.25">
      <c r="A2847" s="134" t="s">
        <v>15659</v>
      </c>
      <c r="B2847" s="135" t="s">
        <v>15660</v>
      </c>
      <c r="D2847" s="134" t="s">
        <v>2260</v>
      </c>
      <c r="E2847" s="136" t="s">
        <v>6069</v>
      </c>
      <c r="F2847" s="136" t="s">
        <v>6069</v>
      </c>
    </row>
    <row r="2848" spans="1:6" ht="27" x14ac:dyDescent="0.25">
      <c r="A2848" s="134" t="s">
        <v>15661</v>
      </c>
      <c r="B2848" s="135" t="s">
        <v>15662</v>
      </c>
      <c r="D2848" s="134" t="s">
        <v>2260</v>
      </c>
      <c r="E2848" s="136" t="s">
        <v>6058</v>
      </c>
      <c r="F2848" s="136" t="s">
        <v>6058</v>
      </c>
    </row>
    <row r="2849" spans="1:6" ht="67.5" x14ac:dyDescent="0.25">
      <c r="A2849" s="134" t="s">
        <v>15663</v>
      </c>
      <c r="B2849" s="135" t="s">
        <v>15664</v>
      </c>
      <c r="D2849" s="134" t="s">
        <v>2260</v>
      </c>
      <c r="E2849" s="136" t="s">
        <v>5770</v>
      </c>
      <c r="F2849" s="136" t="s">
        <v>5770</v>
      </c>
    </row>
    <row r="2850" spans="1:6" ht="40.5" x14ac:dyDescent="0.25">
      <c r="A2850" s="134" t="s">
        <v>15665</v>
      </c>
      <c r="B2850" s="135" t="s">
        <v>15666</v>
      </c>
      <c r="D2850" s="134" t="s">
        <v>2260</v>
      </c>
      <c r="E2850" s="136" t="s">
        <v>5974</v>
      </c>
      <c r="F2850" s="136" t="s">
        <v>5974</v>
      </c>
    </row>
    <row r="2851" spans="1:6" ht="54" x14ac:dyDescent="0.25">
      <c r="A2851" s="134" t="s">
        <v>15667</v>
      </c>
      <c r="B2851" s="135" t="s">
        <v>15668</v>
      </c>
      <c r="D2851" s="134" t="s">
        <v>2260</v>
      </c>
      <c r="E2851" s="136" t="s">
        <v>15669</v>
      </c>
      <c r="F2851" s="136" t="s">
        <v>15669</v>
      </c>
    </row>
    <row r="2852" spans="1:6" ht="40.5" x14ac:dyDescent="0.25">
      <c r="A2852" s="134" t="s">
        <v>15670</v>
      </c>
      <c r="B2852" s="135" t="s">
        <v>15671</v>
      </c>
      <c r="D2852" s="134" t="s">
        <v>2260</v>
      </c>
      <c r="E2852" s="136" t="s">
        <v>15672</v>
      </c>
      <c r="F2852" s="136" t="s">
        <v>15672</v>
      </c>
    </row>
    <row r="2853" spans="1:6" ht="40.5" x14ac:dyDescent="0.25">
      <c r="A2853" s="134" t="s">
        <v>15673</v>
      </c>
      <c r="B2853" s="135" t="s">
        <v>15674</v>
      </c>
      <c r="D2853" s="134" t="s">
        <v>2260</v>
      </c>
      <c r="E2853" s="136" t="s">
        <v>15675</v>
      </c>
      <c r="F2853" s="136" t="s">
        <v>15675</v>
      </c>
    </row>
    <row r="2854" spans="1:6" ht="40.5" x14ac:dyDescent="0.25">
      <c r="A2854" s="134" t="s">
        <v>15676</v>
      </c>
      <c r="B2854" s="135" t="s">
        <v>15677</v>
      </c>
      <c r="D2854" s="134" t="s">
        <v>2260</v>
      </c>
      <c r="E2854" s="136" t="s">
        <v>15675</v>
      </c>
      <c r="F2854" s="136" t="s">
        <v>15675</v>
      </c>
    </row>
    <row r="2855" spans="1:6" ht="40.5" x14ac:dyDescent="0.25">
      <c r="A2855" s="134" t="s">
        <v>15678</v>
      </c>
      <c r="B2855" s="135" t="s">
        <v>15679</v>
      </c>
      <c r="D2855" s="134" t="s">
        <v>2260</v>
      </c>
      <c r="E2855" s="136" t="s">
        <v>13361</v>
      </c>
      <c r="F2855" s="136" t="s">
        <v>13361</v>
      </c>
    </row>
    <row r="2856" spans="1:6" ht="40.5" x14ac:dyDescent="0.25">
      <c r="A2856" s="134" t="s">
        <v>15680</v>
      </c>
      <c r="B2856" s="135" t="s">
        <v>15681</v>
      </c>
      <c r="D2856" s="134" t="s">
        <v>2260</v>
      </c>
      <c r="E2856" s="136" t="s">
        <v>6047</v>
      </c>
      <c r="F2856" s="136" t="s">
        <v>6047</v>
      </c>
    </row>
    <row r="2857" spans="1:6" ht="54" x14ac:dyDescent="0.25">
      <c r="A2857" s="134" t="s">
        <v>15682</v>
      </c>
      <c r="B2857" s="135" t="s">
        <v>15683</v>
      </c>
      <c r="D2857" s="134" t="s">
        <v>2260</v>
      </c>
      <c r="E2857" s="136" t="s">
        <v>15586</v>
      </c>
      <c r="F2857" s="136" t="s">
        <v>15586</v>
      </c>
    </row>
    <row r="2858" spans="1:6" ht="40.5" x14ac:dyDescent="0.25">
      <c r="A2858" s="134" t="s">
        <v>15684</v>
      </c>
      <c r="B2858" s="135" t="s">
        <v>15685</v>
      </c>
      <c r="D2858" s="134" t="s">
        <v>2260</v>
      </c>
      <c r="E2858" s="136" t="s">
        <v>15686</v>
      </c>
      <c r="F2858" s="136" t="s">
        <v>15686</v>
      </c>
    </row>
    <row r="2859" spans="1:6" ht="27" x14ac:dyDescent="0.25">
      <c r="A2859" s="134" t="s">
        <v>15687</v>
      </c>
      <c r="B2859" s="135" t="s">
        <v>15688</v>
      </c>
      <c r="D2859" s="134" t="s">
        <v>2260</v>
      </c>
      <c r="E2859" s="136" t="s">
        <v>13396</v>
      </c>
      <c r="F2859" s="136" t="s">
        <v>13396</v>
      </c>
    </row>
    <row r="2860" spans="1:6" ht="40.5" x14ac:dyDescent="0.25">
      <c r="A2860" s="134" t="s">
        <v>15689</v>
      </c>
      <c r="B2860" s="135" t="s">
        <v>15690</v>
      </c>
      <c r="D2860" s="134" t="s">
        <v>2260</v>
      </c>
      <c r="E2860" s="136" t="s">
        <v>13396</v>
      </c>
      <c r="F2860" s="136" t="s">
        <v>13396</v>
      </c>
    </row>
    <row r="2861" spans="1:6" ht="54" x14ac:dyDescent="0.25">
      <c r="A2861" s="134" t="s">
        <v>15691</v>
      </c>
      <c r="B2861" s="135" t="s">
        <v>15692</v>
      </c>
      <c r="D2861" s="134" t="s">
        <v>2260</v>
      </c>
      <c r="E2861" s="136" t="s">
        <v>15548</v>
      </c>
      <c r="F2861" s="136" t="s">
        <v>15548</v>
      </c>
    </row>
    <row r="2862" spans="1:6" ht="40.5" x14ac:dyDescent="0.25">
      <c r="A2862" s="134" t="s">
        <v>15693</v>
      </c>
      <c r="B2862" s="135" t="s">
        <v>15694</v>
      </c>
      <c r="D2862" s="134" t="s">
        <v>2260</v>
      </c>
      <c r="E2862" s="136" t="s">
        <v>13011</v>
      </c>
      <c r="F2862" s="136" t="s">
        <v>13011</v>
      </c>
    </row>
    <row r="2863" spans="1:6" ht="27" x14ac:dyDescent="0.25">
      <c r="A2863" s="134" t="s">
        <v>15695</v>
      </c>
      <c r="B2863" s="135" t="s">
        <v>15696</v>
      </c>
      <c r="D2863" s="134" t="s">
        <v>2260</v>
      </c>
      <c r="E2863" s="136" t="s">
        <v>15697</v>
      </c>
      <c r="F2863" s="136" t="s">
        <v>15697</v>
      </c>
    </row>
    <row r="2864" spans="1:6" ht="27" x14ac:dyDescent="0.25">
      <c r="A2864" s="134" t="s">
        <v>15698</v>
      </c>
      <c r="B2864" s="135" t="s">
        <v>15699</v>
      </c>
      <c r="D2864" s="134" t="s">
        <v>2260</v>
      </c>
      <c r="E2864" s="136" t="s">
        <v>6060</v>
      </c>
      <c r="F2864" s="136" t="s">
        <v>6060</v>
      </c>
    </row>
    <row r="2865" spans="1:6" ht="54" x14ac:dyDescent="0.25">
      <c r="A2865" s="134" t="s">
        <v>15700</v>
      </c>
      <c r="B2865" s="135" t="s">
        <v>15701</v>
      </c>
      <c r="D2865" s="134" t="s">
        <v>2260</v>
      </c>
      <c r="E2865" s="136" t="s">
        <v>5509</v>
      </c>
      <c r="F2865" s="136" t="s">
        <v>5509</v>
      </c>
    </row>
    <row r="2866" spans="1:6" ht="67.5" x14ac:dyDescent="0.25">
      <c r="A2866" s="134" t="s">
        <v>15702</v>
      </c>
      <c r="B2866" s="135" t="s">
        <v>15703</v>
      </c>
      <c r="D2866" s="134" t="s">
        <v>2260</v>
      </c>
      <c r="E2866" s="136" t="s">
        <v>5509</v>
      </c>
      <c r="F2866" s="136" t="s">
        <v>5509</v>
      </c>
    </row>
    <row r="2867" spans="1:6" ht="27" x14ac:dyDescent="0.25">
      <c r="A2867" s="134" t="s">
        <v>15704</v>
      </c>
      <c r="B2867" s="135" t="s">
        <v>15705</v>
      </c>
      <c r="D2867" s="134" t="s">
        <v>2260</v>
      </c>
      <c r="E2867" s="136" t="s">
        <v>5674</v>
      </c>
      <c r="F2867" s="136" t="s">
        <v>5674</v>
      </c>
    </row>
    <row r="2868" spans="1:6" ht="54" x14ac:dyDescent="0.25">
      <c r="A2868" s="134" t="s">
        <v>15706</v>
      </c>
      <c r="B2868" s="135" t="s">
        <v>15707</v>
      </c>
      <c r="D2868" s="134" t="s">
        <v>2260</v>
      </c>
      <c r="E2868" s="136" t="s">
        <v>5480</v>
      </c>
      <c r="F2868" s="136" t="s">
        <v>5480</v>
      </c>
    </row>
    <row r="2869" spans="1:6" ht="40.5" x14ac:dyDescent="0.25">
      <c r="A2869" s="134" t="s">
        <v>15708</v>
      </c>
      <c r="B2869" s="135" t="s">
        <v>15709</v>
      </c>
      <c r="D2869" s="134" t="s">
        <v>2260</v>
      </c>
      <c r="E2869" s="136" t="s">
        <v>6060</v>
      </c>
      <c r="F2869" s="136" t="s">
        <v>6060</v>
      </c>
    </row>
    <row r="2870" spans="1:6" ht="54" x14ac:dyDescent="0.25">
      <c r="A2870" s="134" t="s">
        <v>15710</v>
      </c>
      <c r="B2870" s="135" t="s">
        <v>15711</v>
      </c>
      <c r="D2870" s="134" t="s">
        <v>2260</v>
      </c>
      <c r="E2870" s="136" t="s">
        <v>15520</v>
      </c>
      <c r="F2870" s="136" t="s">
        <v>15520</v>
      </c>
    </row>
    <row r="2871" spans="1:6" ht="54" x14ac:dyDescent="0.25">
      <c r="A2871" s="134" t="s">
        <v>15712</v>
      </c>
      <c r="B2871" s="135" t="s">
        <v>15713</v>
      </c>
      <c r="D2871" s="134" t="s">
        <v>2260</v>
      </c>
      <c r="E2871" s="136" t="s">
        <v>15571</v>
      </c>
      <c r="F2871" s="136" t="s">
        <v>15571</v>
      </c>
    </row>
    <row r="2872" spans="1:6" ht="54" x14ac:dyDescent="0.25">
      <c r="A2872" s="134" t="s">
        <v>15714</v>
      </c>
      <c r="B2872" s="135" t="s">
        <v>15715</v>
      </c>
      <c r="D2872" s="134" t="s">
        <v>2260</v>
      </c>
      <c r="E2872" s="136" t="s">
        <v>5415</v>
      </c>
      <c r="F2872" s="136" t="s">
        <v>5415</v>
      </c>
    </row>
    <row r="2873" spans="1:6" ht="40.5" x14ac:dyDescent="0.25">
      <c r="A2873" s="134" t="s">
        <v>15716</v>
      </c>
      <c r="B2873" s="135" t="s">
        <v>15717</v>
      </c>
      <c r="D2873" s="134" t="s">
        <v>2260</v>
      </c>
      <c r="E2873" s="136" t="s">
        <v>5435</v>
      </c>
      <c r="F2873" s="136" t="s">
        <v>5435</v>
      </c>
    </row>
    <row r="2874" spans="1:6" ht="54" x14ac:dyDescent="0.25">
      <c r="A2874" s="134" t="s">
        <v>15718</v>
      </c>
      <c r="B2874" s="135" t="s">
        <v>15719</v>
      </c>
      <c r="D2874" s="134" t="s">
        <v>2260</v>
      </c>
      <c r="E2874" s="136" t="s">
        <v>5558</v>
      </c>
      <c r="F2874" s="136" t="s">
        <v>5558</v>
      </c>
    </row>
    <row r="2875" spans="1:6" ht="54" x14ac:dyDescent="0.25">
      <c r="A2875" s="134" t="s">
        <v>15720</v>
      </c>
      <c r="B2875" s="135" t="s">
        <v>15721</v>
      </c>
      <c r="D2875" s="134" t="s">
        <v>2260</v>
      </c>
      <c r="E2875" s="136" t="s">
        <v>5373</v>
      </c>
      <c r="F2875" s="136" t="s">
        <v>5373</v>
      </c>
    </row>
    <row r="2876" spans="1:6" ht="54" x14ac:dyDescent="0.25">
      <c r="A2876" s="134" t="s">
        <v>15722</v>
      </c>
      <c r="B2876" s="135" t="s">
        <v>15723</v>
      </c>
      <c r="D2876" s="134" t="s">
        <v>2260</v>
      </c>
      <c r="E2876" s="136" t="s">
        <v>5770</v>
      </c>
      <c r="F2876" s="136" t="s">
        <v>5770</v>
      </c>
    </row>
    <row r="2877" spans="1:6" ht="54" x14ac:dyDescent="0.25">
      <c r="A2877" s="134" t="s">
        <v>15724</v>
      </c>
      <c r="B2877" s="135" t="s">
        <v>15725</v>
      </c>
      <c r="D2877" s="134" t="s">
        <v>2260</v>
      </c>
      <c r="E2877" s="136" t="s">
        <v>15669</v>
      </c>
      <c r="F2877" s="136" t="s">
        <v>15669</v>
      </c>
    </row>
    <row r="2878" spans="1:6" ht="54" x14ac:dyDescent="0.25">
      <c r="A2878" s="134" t="s">
        <v>15726</v>
      </c>
      <c r="B2878" s="135" t="s">
        <v>15727</v>
      </c>
      <c r="D2878" s="134" t="s">
        <v>2260</v>
      </c>
      <c r="E2878" s="136" t="s">
        <v>15728</v>
      </c>
      <c r="F2878" s="136" t="s">
        <v>15728</v>
      </c>
    </row>
    <row r="2879" spans="1:6" ht="54" x14ac:dyDescent="0.25">
      <c r="A2879" s="134" t="s">
        <v>15729</v>
      </c>
      <c r="B2879" s="135" t="s">
        <v>15730</v>
      </c>
      <c r="D2879" s="134" t="s">
        <v>2260</v>
      </c>
      <c r="E2879" s="136" t="s">
        <v>13563</v>
      </c>
      <c r="F2879" s="136" t="s">
        <v>13563</v>
      </c>
    </row>
    <row r="2880" spans="1:6" ht="54" x14ac:dyDescent="0.25">
      <c r="A2880" s="134" t="s">
        <v>15731</v>
      </c>
      <c r="B2880" s="135" t="s">
        <v>15732</v>
      </c>
      <c r="D2880" s="134" t="s">
        <v>2260</v>
      </c>
      <c r="E2880" s="136" t="s">
        <v>15733</v>
      </c>
      <c r="F2880" s="136" t="s">
        <v>15733</v>
      </c>
    </row>
    <row r="2881" spans="1:6" ht="54" x14ac:dyDescent="0.25">
      <c r="A2881" s="134" t="s">
        <v>15734</v>
      </c>
      <c r="B2881" s="135" t="s">
        <v>15735</v>
      </c>
      <c r="D2881" s="134" t="s">
        <v>2260</v>
      </c>
      <c r="E2881" s="136" t="s">
        <v>15736</v>
      </c>
      <c r="F2881" s="136" t="s">
        <v>15736</v>
      </c>
    </row>
    <row r="2882" spans="1:6" ht="54" x14ac:dyDescent="0.25">
      <c r="A2882" s="134" t="s">
        <v>15737</v>
      </c>
      <c r="B2882" s="135" t="s">
        <v>15738</v>
      </c>
      <c r="D2882" s="134" t="s">
        <v>2260</v>
      </c>
      <c r="E2882" s="136" t="s">
        <v>5733</v>
      </c>
      <c r="F2882" s="136" t="s">
        <v>5733</v>
      </c>
    </row>
    <row r="2883" spans="1:6" ht="54" x14ac:dyDescent="0.25">
      <c r="A2883" s="134" t="s">
        <v>3732</v>
      </c>
      <c r="B2883" s="135" t="s">
        <v>3733</v>
      </c>
      <c r="D2883" s="134" t="s">
        <v>2261</v>
      </c>
      <c r="E2883" s="136" t="s">
        <v>15739</v>
      </c>
      <c r="F2883" s="136" t="s">
        <v>15739</v>
      </c>
    </row>
    <row r="2884" spans="1:6" ht="54" x14ac:dyDescent="0.25">
      <c r="A2884" s="134" t="s">
        <v>3734</v>
      </c>
      <c r="B2884" s="135" t="s">
        <v>3735</v>
      </c>
      <c r="D2884" s="134" t="s">
        <v>2261</v>
      </c>
      <c r="E2884" s="136" t="s">
        <v>15740</v>
      </c>
      <c r="F2884" s="136" t="s">
        <v>15740</v>
      </c>
    </row>
    <row r="2885" spans="1:6" ht="54" x14ac:dyDescent="0.25">
      <c r="A2885" s="134" t="s">
        <v>3736</v>
      </c>
      <c r="B2885" s="135" t="s">
        <v>3737</v>
      </c>
      <c r="D2885" s="134" t="s">
        <v>2261</v>
      </c>
      <c r="E2885" s="136" t="s">
        <v>15741</v>
      </c>
      <c r="F2885" s="136" t="s">
        <v>15741</v>
      </c>
    </row>
    <row r="2886" spans="1:6" ht="54" x14ac:dyDescent="0.25">
      <c r="A2886" s="134" t="s">
        <v>3738</v>
      </c>
      <c r="B2886" s="135" t="s">
        <v>3739</v>
      </c>
      <c r="D2886" s="134" t="s">
        <v>2261</v>
      </c>
      <c r="E2886" s="136" t="s">
        <v>15742</v>
      </c>
      <c r="F2886" s="136" t="s">
        <v>15742</v>
      </c>
    </row>
    <row r="2887" spans="1:6" ht="54" x14ac:dyDescent="0.25">
      <c r="A2887" s="134" t="s">
        <v>6699</v>
      </c>
      <c r="B2887" s="135" t="s">
        <v>6700</v>
      </c>
      <c r="D2887" s="134" t="s">
        <v>2259</v>
      </c>
      <c r="E2887" s="136" t="s">
        <v>15743</v>
      </c>
      <c r="F2887" s="136" t="s">
        <v>15743</v>
      </c>
    </row>
    <row r="2888" spans="1:6" ht="54" x14ac:dyDescent="0.25">
      <c r="A2888" s="134" t="s">
        <v>6701</v>
      </c>
      <c r="B2888" s="135" t="s">
        <v>6702</v>
      </c>
      <c r="D2888" s="134" t="s">
        <v>2259</v>
      </c>
      <c r="E2888" s="136" t="s">
        <v>15744</v>
      </c>
      <c r="F2888" s="136" t="s">
        <v>15744</v>
      </c>
    </row>
    <row r="2889" spans="1:6" ht="54" x14ac:dyDescent="0.25">
      <c r="A2889" s="134" t="s">
        <v>6703</v>
      </c>
      <c r="B2889" s="135" t="s">
        <v>6704</v>
      </c>
      <c r="D2889" s="134" t="s">
        <v>2259</v>
      </c>
      <c r="E2889" s="136" t="s">
        <v>15745</v>
      </c>
      <c r="F2889" s="136" t="s">
        <v>15745</v>
      </c>
    </row>
    <row r="2890" spans="1:6" ht="54" x14ac:dyDescent="0.25">
      <c r="A2890" s="134" t="s">
        <v>6705</v>
      </c>
      <c r="B2890" s="135" t="s">
        <v>6706</v>
      </c>
      <c r="D2890" s="134" t="s">
        <v>2259</v>
      </c>
      <c r="E2890" s="136" t="s">
        <v>15746</v>
      </c>
      <c r="F2890" s="136" t="s">
        <v>15746</v>
      </c>
    </row>
    <row r="2891" spans="1:6" ht="54" x14ac:dyDescent="0.25">
      <c r="A2891" s="134" t="s">
        <v>2408</v>
      </c>
      <c r="B2891" s="135" t="s">
        <v>2409</v>
      </c>
      <c r="D2891" s="134" t="s">
        <v>2259</v>
      </c>
      <c r="E2891" s="136" t="s">
        <v>12988</v>
      </c>
      <c r="F2891" s="136" t="s">
        <v>12988</v>
      </c>
    </row>
    <row r="2892" spans="1:6" ht="54" x14ac:dyDescent="0.25">
      <c r="A2892" s="134" t="s">
        <v>6707</v>
      </c>
      <c r="B2892" s="135" t="s">
        <v>6708</v>
      </c>
      <c r="D2892" s="134" t="s">
        <v>2259</v>
      </c>
      <c r="E2892" s="136" t="s">
        <v>13549</v>
      </c>
      <c r="F2892" s="136" t="s">
        <v>13549</v>
      </c>
    </row>
    <row r="2893" spans="1:6" ht="54" x14ac:dyDescent="0.25">
      <c r="A2893" s="134" t="s">
        <v>6709</v>
      </c>
      <c r="B2893" s="135" t="s">
        <v>6710</v>
      </c>
      <c r="D2893" s="134" t="s">
        <v>2261</v>
      </c>
      <c r="E2893" s="136" t="s">
        <v>15747</v>
      </c>
      <c r="F2893" s="136" t="s">
        <v>15747</v>
      </c>
    </row>
    <row r="2894" spans="1:6" ht="54" x14ac:dyDescent="0.25">
      <c r="A2894" s="134" t="s">
        <v>6711</v>
      </c>
      <c r="B2894" s="135" t="s">
        <v>6712</v>
      </c>
      <c r="D2894" s="134" t="s">
        <v>2261</v>
      </c>
      <c r="E2894" s="136" t="s">
        <v>15748</v>
      </c>
      <c r="F2894" s="136" t="s">
        <v>15748</v>
      </c>
    </row>
    <row r="2895" spans="1:6" ht="54" x14ac:dyDescent="0.25">
      <c r="A2895" s="134" t="s">
        <v>6713</v>
      </c>
      <c r="B2895" s="135" t="s">
        <v>6714</v>
      </c>
      <c r="D2895" s="134" t="s">
        <v>2261</v>
      </c>
      <c r="E2895" s="136" t="s">
        <v>15749</v>
      </c>
      <c r="F2895" s="136" t="s">
        <v>15749</v>
      </c>
    </row>
    <row r="2896" spans="1:6" ht="54" x14ac:dyDescent="0.25">
      <c r="A2896" s="134" t="s">
        <v>6715</v>
      </c>
      <c r="B2896" s="135" t="s">
        <v>6716</v>
      </c>
      <c r="D2896" s="134" t="s">
        <v>2261</v>
      </c>
      <c r="E2896" s="136" t="s">
        <v>15750</v>
      </c>
      <c r="F2896" s="136" t="s">
        <v>15750</v>
      </c>
    </row>
    <row r="2897" spans="1:6" ht="54" x14ac:dyDescent="0.25">
      <c r="A2897" s="134" t="s">
        <v>6717</v>
      </c>
      <c r="B2897" s="135" t="s">
        <v>6718</v>
      </c>
      <c r="D2897" s="134" t="s">
        <v>2261</v>
      </c>
      <c r="E2897" s="136" t="s">
        <v>15751</v>
      </c>
      <c r="F2897" s="136" t="s">
        <v>15751</v>
      </c>
    </row>
    <row r="2898" spans="1:6" ht="54" x14ac:dyDescent="0.25">
      <c r="A2898" s="134" t="s">
        <v>6719</v>
      </c>
      <c r="B2898" s="135" t="s">
        <v>6720</v>
      </c>
      <c r="D2898" s="134" t="s">
        <v>2261</v>
      </c>
      <c r="E2898" s="136" t="s">
        <v>15752</v>
      </c>
      <c r="F2898" s="136" t="s">
        <v>15752</v>
      </c>
    </row>
    <row r="2899" spans="1:6" ht="54" x14ac:dyDescent="0.25">
      <c r="A2899" s="134" t="s">
        <v>6721</v>
      </c>
      <c r="B2899" s="135" t="s">
        <v>6722</v>
      </c>
      <c r="D2899" s="134" t="s">
        <v>2261</v>
      </c>
      <c r="E2899" s="136" t="s">
        <v>15753</v>
      </c>
      <c r="F2899" s="136" t="s">
        <v>15753</v>
      </c>
    </row>
    <row r="2900" spans="1:6" ht="54" x14ac:dyDescent="0.25">
      <c r="A2900" s="134" t="s">
        <v>6723</v>
      </c>
      <c r="B2900" s="135" t="s">
        <v>6724</v>
      </c>
      <c r="D2900" s="134" t="s">
        <v>2261</v>
      </c>
      <c r="E2900" s="136" t="s">
        <v>15754</v>
      </c>
      <c r="F2900" s="136" t="s">
        <v>15754</v>
      </c>
    </row>
    <row r="2901" spans="1:6" ht="54" x14ac:dyDescent="0.25">
      <c r="A2901" s="134" t="s">
        <v>6725</v>
      </c>
      <c r="B2901" s="135" t="s">
        <v>6726</v>
      </c>
      <c r="D2901" s="134" t="s">
        <v>2261</v>
      </c>
      <c r="E2901" s="136" t="s">
        <v>15755</v>
      </c>
      <c r="F2901" s="136" t="s">
        <v>15755</v>
      </c>
    </row>
    <row r="2902" spans="1:6" ht="54" x14ac:dyDescent="0.25">
      <c r="A2902" s="134" t="s">
        <v>6727</v>
      </c>
      <c r="B2902" s="135" t="s">
        <v>6728</v>
      </c>
      <c r="D2902" s="134" t="s">
        <v>2261</v>
      </c>
      <c r="E2902" s="136" t="s">
        <v>15756</v>
      </c>
      <c r="F2902" s="136" t="s">
        <v>15756</v>
      </c>
    </row>
    <row r="2903" spans="1:6" ht="54" x14ac:dyDescent="0.25">
      <c r="A2903" s="134" t="s">
        <v>6729</v>
      </c>
      <c r="B2903" s="135" t="s">
        <v>6730</v>
      </c>
      <c r="D2903" s="134" t="s">
        <v>2261</v>
      </c>
      <c r="E2903" s="136" t="s">
        <v>15757</v>
      </c>
      <c r="F2903" s="136" t="s">
        <v>15757</v>
      </c>
    </row>
    <row r="2904" spans="1:6" ht="54" x14ac:dyDescent="0.25">
      <c r="A2904" s="134" t="s">
        <v>6731</v>
      </c>
      <c r="B2904" s="135" t="s">
        <v>6732</v>
      </c>
      <c r="D2904" s="134" t="s">
        <v>2261</v>
      </c>
      <c r="E2904" s="136" t="s">
        <v>15758</v>
      </c>
      <c r="F2904" s="136" t="s">
        <v>15758</v>
      </c>
    </row>
    <row r="2905" spans="1:6" ht="54" x14ac:dyDescent="0.25">
      <c r="A2905" s="134" t="s">
        <v>6733</v>
      </c>
      <c r="B2905" s="135" t="s">
        <v>6734</v>
      </c>
      <c r="D2905" s="134" t="s">
        <v>2261</v>
      </c>
      <c r="E2905" s="136" t="s">
        <v>15759</v>
      </c>
      <c r="F2905" s="136" t="s">
        <v>15759</v>
      </c>
    </row>
    <row r="2906" spans="1:6" ht="54" x14ac:dyDescent="0.25">
      <c r="A2906" s="134" t="s">
        <v>6735</v>
      </c>
      <c r="B2906" s="135" t="s">
        <v>6736</v>
      </c>
      <c r="D2906" s="134" t="s">
        <v>2261</v>
      </c>
      <c r="E2906" s="136" t="s">
        <v>15760</v>
      </c>
      <c r="F2906" s="136" t="s">
        <v>15760</v>
      </c>
    </row>
    <row r="2907" spans="1:6" ht="54" x14ac:dyDescent="0.25">
      <c r="A2907" s="134" t="s">
        <v>6737</v>
      </c>
      <c r="B2907" s="135" t="s">
        <v>6738</v>
      </c>
      <c r="D2907" s="134" t="s">
        <v>2261</v>
      </c>
      <c r="E2907" s="136" t="s">
        <v>15761</v>
      </c>
      <c r="F2907" s="136" t="s">
        <v>15761</v>
      </c>
    </row>
    <row r="2908" spans="1:6" ht="54" x14ac:dyDescent="0.25">
      <c r="A2908" s="134" t="s">
        <v>6739</v>
      </c>
      <c r="B2908" s="135" t="s">
        <v>6740</v>
      </c>
      <c r="D2908" s="134" t="s">
        <v>2261</v>
      </c>
      <c r="E2908" s="136" t="s">
        <v>15762</v>
      </c>
      <c r="F2908" s="136" t="s">
        <v>15762</v>
      </c>
    </row>
    <row r="2909" spans="1:6" ht="54" x14ac:dyDescent="0.25">
      <c r="A2909" s="134" t="s">
        <v>6741</v>
      </c>
      <c r="B2909" s="135" t="s">
        <v>6742</v>
      </c>
      <c r="D2909" s="134" t="s">
        <v>2261</v>
      </c>
      <c r="E2909" s="136" t="s">
        <v>15763</v>
      </c>
      <c r="F2909" s="136" t="s">
        <v>15763</v>
      </c>
    </row>
    <row r="2910" spans="1:6" ht="54" x14ac:dyDescent="0.25">
      <c r="A2910" s="134" t="s">
        <v>6743</v>
      </c>
      <c r="B2910" s="135" t="s">
        <v>6744</v>
      </c>
      <c r="D2910" s="134" t="s">
        <v>2261</v>
      </c>
      <c r="E2910" s="136" t="s">
        <v>15764</v>
      </c>
      <c r="F2910" s="136" t="s">
        <v>15764</v>
      </c>
    </row>
    <row r="2911" spans="1:6" ht="54" x14ac:dyDescent="0.25">
      <c r="A2911" s="134" t="s">
        <v>6745</v>
      </c>
      <c r="B2911" s="135" t="s">
        <v>6746</v>
      </c>
      <c r="D2911" s="134" t="s">
        <v>2261</v>
      </c>
      <c r="E2911" s="136" t="s">
        <v>15765</v>
      </c>
      <c r="F2911" s="136" t="s">
        <v>15765</v>
      </c>
    </row>
    <row r="2912" spans="1:6" ht="54" x14ac:dyDescent="0.25">
      <c r="A2912" s="134" t="s">
        <v>6747</v>
      </c>
      <c r="B2912" s="135" t="s">
        <v>6748</v>
      </c>
      <c r="D2912" s="134" t="s">
        <v>2261</v>
      </c>
      <c r="E2912" s="136" t="s">
        <v>15766</v>
      </c>
      <c r="F2912" s="136" t="s">
        <v>15766</v>
      </c>
    </row>
    <row r="2913" spans="1:6" ht="54" x14ac:dyDescent="0.25">
      <c r="A2913" s="134" t="s">
        <v>6749</v>
      </c>
      <c r="B2913" s="135" t="s">
        <v>6750</v>
      </c>
      <c r="D2913" s="134" t="s">
        <v>2259</v>
      </c>
      <c r="E2913" s="136" t="s">
        <v>15767</v>
      </c>
      <c r="F2913" s="136" t="s">
        <v>15767</v>
      </c>
    </row>
    <row r="2914" spans="1:6" ht="67.5" x14ac:dyDescent="0.25">
      <c r="A2914" s="134" t="s">
        <v>6751</v>
      </c>
      <c r="B2914" s="135" t="s">
        <v>6752</v>
      </c>
      <c r="D2914" s="134" t="s">
        <v>2259</v>
      </c>
      <c r="E2914" s="136" t="s">
        <v>13259</v>
      </c>
      <c r="F2914" s="136" t="s">
        <v>13259</v>
      </c>
    </row>
    <row r="2915" spans="1:6" ht="54" x14ac:dyDescent="0.25">
      <c r="A2915" s="134" t="s">
        <v>6753</v>
      </c>
      <c r="B2915" s="135" t="s">
        <v>6754</v>
      </c>
      <c r="D2915" s="134" t="s">
        <v>2259</v>
      </c>
      <c r="E2915" s="136" t="s">
        <v>13427</v>
      </c>
      <c r="F2915" s="136" t="s">
        <v>13427</v>
      </c>
    </row>
    <row r="2916" spans="1:6" ht="67.5" x14ac:dyDescent="0.25">
      <c r="A2916" s="134" t="s">
        <v>6755</v>
      </c>
      <c r="B2916" s="135" t="s">
        <v>6756</v>
      </c>
      <c r="D2916" s="134" t="s">
        <v>2259</v>
      </c>
      <c r="E2916" s="136" t="s">
        <v>15767</v>
      </c>
      <c r="F2916" s="136" t="s">
        <v>15767</v>
      </c>
    </row>
    <row r="2917" spans="1:6" ht="67.5" x14ac:dyDescent="0.25">
      <c r="A2917" s="134" t="s">
        <v>6757</v>
      </c>
      <c r="B2917" s="135" t="s">
        <v>6758</v>
      </c>
      <c r="D2917" s="134" t="s">
        <v>2259</v>
      </c>
      <c r="E2917" s="136" t="s">
        <v>14224</v>
      </c>
      <c r="F2917" s="136" t="s">
        <v>14224</v>
      </c>
    </row>
    <row r="2918" spans="1:6" ht="67.5" x14ac:dyDescent="0.25">
      <c r="A2918" s="134" t="s">
        <v>6759</v>
      </c>
      <c r="B2918" s="135" t="s">
        <v>6760</v>
      </c>
      <c r="D2918" s="134" t="s">
        <v>2259</v>
      </c>
      <c r="E2918" s="136" t="s">
        <v>15768</v>
      </c>
      <c r="F2918" s="136" t="s">
        <v>15768</v>
      </c>
    </row>
    <row r="2919" spans="1:6" ht="81" x14ac:dyDescent="0.25">
      <c r="A2919" s="134" t="s">
        <v>6761</v>
      </c>
      <c r="B2919" s="135" t="s">
        <v>6762</v>
      </c>
      <c r="D2919" s="134" t="s">
        <v>2259</v>
      </c>
      <c r="E2919" s="136" t="s">
        <v>15769</v>
      </c>
      <c r="F2919" s="136" t="s">
        <v>15769</v>
      </c>
    </row>
    <row r="2920" spans="1:6" ht="67.5" x14ac:dyDescent="0.25">
      <c r="A2920" s="134" t="s">
        <v>6763</v>
      </c>
      <c r="B2920" s="135" t="s">
        <v>6764</v>
      </c>
      <c r="D2920" s="134" t="s">
        <v>2259</v>
      </c>
      <c r="E2920" s="136" t="s">
        <v>15770</v>
      </c>
      <c r="F2920" s="136" t="s">
        <v>15770</v>
      </c>
    </row>
    <row r="2921" spans="1:6" ht="67.5" x14ac:dyDescent="0.25">
      <c r="A2921" s="134" t="s">
        <v>6765</v>
      </c>
      <c r="B2921" s="135" t="s">
        <v>6766</v>
      </c>
      <c r="D2921" s="134" t="s">
        <v>2259</v>
      </c>
      <c r="E2921" s="136" t="s">
        <v>13427</v>
      </c>
      <c r="F2921" s="136" t="s">
        <v>13427</v>
      </c>
    </row>
    <row r="2922" spans="1:6" ht="54" x14ac:dyDescent="0.25">
      <c r="A2922" s="134" t="s">
        <v>6767</v>
      </c>
      <c r="B2922" s="135" t="s">
        <v>6768</v>
      </c>
      <c r="D2922" s="134" t="s">
        <v>2259</v>
      </c>
      <c r="E2922" s="136" t="s">
        <v>15771</v>
      </c>
      <c r="F2922" s="136" t="s">
        <v>15771</v>
      </c>
    </row>
    <row r="2923" spans="1:6" ht="67.5" x14ac:dyDescent="0.25">
      <c r="A2923" s="134" t="s">
        <v>6769</v>
      </c>
      <c r="B2923" s="135" t="s">
        <v>6770</v>
      </c>
      <c r="D2923" s="134" t="s">
        <v>2259</v>
      </c>
      <c r="E2923" s="136" t="s">
        <v>13442</v>
      </c>
      <c r="F2923" s="136" t="s">
        <v>13442</v>
      </c>
    </row>
    <row r="2924" spans="1:6" ht="40.5" x14ac:dyDescent="0.25">
      <c r="A2924" s="134" t="s">
        <v>6771</v>
      </c>
      <c r="B2924" s="135" t="s">
        <v>6772</v>
      </c>
      <c r="D2924" s="134" t="s">
        <v>2259</v>
      </c>
      <c r="E2924" s="136" t="s">
        <v>13295</v>
      </c>
      <c r="F2924" s="136" t="s">
        <v>13295</v>
      </c>
    </row>
    <row r="2925" spans="1:6" ht="40.5" x14ac:dyDescent="0.25">
      <c r="A2925" s="134" t="s">
        <v>6773</v>
      </c>
      <c r="B2925" s="135" t="s">
        <v>6774</v>
      </c>
      <c r="D2925" s="134" t="s">
        <v>2259</v>
      </c>
      <c r="E2925" s="136" t="s">
        <v>13457</v>
      </c>
      <c r="F2925" s="136" t="s">
        <v>13457</v>
      </c>
    </row>
    <row r="2926" spans="1:6" ht="40.5" x14ac:dyDescent="0.25">
      <c r="A2926" s="134" t="s">
        <v>6775</v>
      </c>
      <c r="B2926" s="135" t="s">
        <v>6776</v>
      </c>
      <c r="D2926" s="134" t="s">
        <v>2259</v>
      </c>
      <c r="E2926" s="136" t="s">
        <v>15772</v>
      </c>
      <c r="F2926" s="136" t="s">
        <v>15772</v>
      </c>
    </row>
    <row r="2927" spans="1:6" ht="54" x14ac:dyDescent="0.25">
      <c r="A2927" s="134" t="s">
        <v>6777</v>
      </c>
      <c r="B2927" s="135" t="s">
        <v>6778</v>
      </c>
      <c r="D2927" s="134" t="s">
        <v>2259</v>
      </c>
      <c r="E2927" s="136" t="s">
        <v>5797</v>
      </c>
      <c r="F2927" s="136" t="s">
        <v>5797</v>
      </c>
    </row>
    <row r="2928" spans="1:6" ht="40.5" x14ac:dyDescent="0.25">
      <c r="A2928" s="134" t="s">
        <v>6779</v>
      </c>
      <c r="B2928" s="135" t="s">
        <v>6780</v>
      </c>
      <c r="D2928" s="134" t="s">
        <v>2259</v>
      </c>
      <c r="E2928" s="136" t="s">
        <v>13073</v>
      </c>
      <c r="F2928" s="136" t="s">
        <v>13073</v>
      </c>
    </row>
    <row r="2929" spans="1:6" ht="40.5" x14ac:dyDescent="0.25">
      <c r="A2929" s="134" t="s">
        <v>6781</v>
      </c>
      <c r="B2929" s="135" t="s">
        <v>6782</v>
      </c>
      <c r="D2929" s="134" t="s">
        <v>2259</v>
      </c>
      <c r="E2929" s="136" t="s">
        <v>15773</v>
      </c>
      <c r="F2929" s="136" t="s">
        <v>15773</v>
      </c>
    </row>
    <row r="2930" spans="1:6" ht="40.5" x14ac:dyDescent="0.25">
      <c r="A2930" s="134" t="s">
        <v>6783</v>
      </c>
      <c r="B2930" s="135" t="s">
        <v>6784</v>
      </c>
      <c r="D2930" s="134" t="s">
        <v>2259</v>
      </c>
      <c r="E2930" s="136" t="s">
        <v>13415</v>
      </c>
      <c r="F2930" s="136" t="s">
        <v>13415</v>
      </c>
    </row>
    <row r="2931" spans="1:6" ht="40.5" x14ac:dyDescent="0.25">
      <c r="A2931" s="134" t="s">
        <v>6785</v>
      </c>
      <c r="B2931" s="135" t="s">
        <v>6786</v>
      </c>
      <c r="D2931" s="134" t="s">
        <v>2259</v>
      </c>
      <c r="E2931" s="136" t="s">
        <v>13339</v>
      </c>
      <c r="F2931" s="136" t="s">
        <v>13339</v>
      </c>
    </row>
    <row r="2932" spans="1:6" ht="40.5" x14ac:dyDescent="0.25">
      <c r="A2932" s="134" t="s">
        <v>6787</v>
      </c>
      <c r="B2932" s="135" t="s">
        <v>6788</v>
      </c>
      <c r="D2932" s="134" t="s">
        <v>2259</v>
      </c>
      <c r="E2932" s="136" t="s">
        <v>13099</v>
      </c>
      <c r="F2932" s="136" t="s">
        <v>13099</v>
      </c>
    </row>
    <row r="2933" spans="1:6" ht="40.5" x14ac:dyDescent="0.25">
      <c r="A2933" s="134" t="s">
        <v>6789</v>
      </c>
      <c r="B2933" s="135" t="s">
        <v>6790</v>
      </c>
      <c r="D2933" s="134" t="s">
        <v>2259</v>
      </c>
      <c r="E2933" s="136" t="s">
        <v>14007</v>
      </c>
      <c r="F2933" s="136" t="s">
        <v>14007</v>
      </c>
    </row>
    <row r="2934" spans="1:6" ht="40.5" x14ac:dyDescent="0.25">
      <c r="A2934" s="134" t="s">
        <v>6791</v>
      </c>
      <c r="B2934" s="135" t="s">
        <v>6792</v>
      </c>
      <c r="D2934" s="134" t="s">
        <v>2259</v>
      </c>
      <c r="E2934" s="136" t="s">
        <v>13252</v>
      </c>
      <c r="F2934" s="136" t="s">
        <v>13252</v>
      </c>
    </row>
    <row r="2935" spans="1:6" ht="40.5" x14ac:dyDescent="0.25">
      <c r="A2935" s="134" t="s">
        <v>6793</v>
      </c>
      <c r="B2935" s="135" t="s">
        <v>6794</v>
      </c>
      <c r="D2935" s="134" t="s">
        <v>2259</v>
      </c>
      <c r="E2935" s="136" t="s">
        <v>15774</v>
      </c>
      <c r="F2935" s="136" t="s">
        <v>15774</v>
      </c>
    </row>
    <row r="2936" spans="1:6" ht="40.5" x14ac:dyDescent="0.25">
      <c r="A2936" s="134" t="s">
        <v>6795</v>
      </c>
      <c r="B2936" s="135" t="s">
        <v>6796</v>
      </c>
      <c r="D2936" s="134" t="s">
        <v>2259</v>
      </c>
      <c r="E2936" s="136" t="s">
        <v>15775</v>
      </c>
      <c r="F2936" s="136" t="s">
        <v>15775</v>
      </c>
    </row>
    <row r="2937" spans="1:6" ht="40.5" x14ac:dyDescent="0.25">
      <c r="A2937" s="134" t="s">
        <v>6797</v>
      </c>
      <c r="B2937" s="135" t="s">
        <v>6798</v>
      </c>
      <c r="D2937" s="134" t="s">
        <v>2259</v>
      </c>
      <c r="E2937" s="136" t="s">
        <v>14300</v>
      </c>
      <c r="F2937" s="136" t="s">
        <v>14300</v>
      </c>
    </row>
    <row r="2938" spans="1:6" ht="27" x14ac:dyDescent="0.25">
      <c r="A2938" s="134" t="s">
        <v>6799</v>
      </c>
      <c r="B2938" s="135" t="s">
        <v>6800</v>
      </c>
      <c r="D2938" s="134" t="s">
        <v>2262</v>
      </c>
      <c r="E2938" s="136" t="s">
        <v>13158</v>
      </c>
      <c r="F2938" s="136" t="s">
        <v>13158</v>
      </c>
    </row>
    <row r="2939" spans="1:6" ht="40.5" x14ac:dyDescent="0.25">
      <c r="A2939" s="134" t="s">
        <v>6801</v>
      </c>
      <c r="B2939" s="135" t="s">
        <v>6802</v>
      </c>
      <c r="D2939" s="134" t="s">
        <v>2259</v>
      </c>
      <c r="E2939" s="136" t="s">
        <v>5427</v>
      </c>
      <c r="F2939" s="136" t="s">
        <v>5427</v>
      </c>
    </row>
    <row r="2940" spans="1:6" ht="27" x14ac:dyDescent="0.25">
      <c r="A2940" s="134" t="s">
        <v>6803</v>
      </c>
      <c r="B2940" s="135" t="s">
        <v>6804</v>
      </c>
      <c r="D2940" s="134" t="s">
        <v>2261</v>
      </c>
      <c r="E2940" s="136" t="s">
        <v>13269</v>
      </c>
      <c r="F2940" s="136" t="s">
        <v>13269</v>
      </c>
    </row>
    <row r="2941" spans="1:6" ht="40.5" x14ac:dyDescent="0.25">
      <c r="A2941" s="134" t="s">
        <v>6805</v>
      </c>
      <c r="B2941" s="135" t="s">
        <v>6806</v>
      </c>
      <c r="D2941" s="134" t="s">
        <v>2259</v>
      </c>
      <c r="E2941" s="136" t="s">
        <v>13252</v>
      </c>
      <c r="F2941" s="136" t="s">
        <v>13252</v>
      </c>
    </row>
    <row r="2942" spans="1:6" ht="40.5" x14ac:dyDescent="0.25">
      <c r="A2942" s="134" t="s">
        <v>6807</v>
      </c>
      <c r="B2942" s="135" t="s">
        <v>6808</v>
      </c>
      <c r="D2942" s="134" t="s">
        <v>2259</v>
      </c>
      <c r="E2942" s="136" t="s">
        <v>15774</v>
      </c>
      <c r="F2942" s="136" t="s">
        <v>15774</v>
      </c>
    </row>
    <row r="2943" spans="1:6" ht="40.5" x14ac:dyDescent="0.25">
      <c r="A2943" s="134" t="s">
        <v>6809</v>
      </c>
      <c r="B2943" s="135" t="s">
        <v>6810</v>
      </c>
      <c r="D2943" s="134" t="s">
        <v>2259</v>
      </c>
      <c r="E2943" s="136" t="s">
        <v>13252</v>
      </c>
      <c r="F2943" s="136" t="s">
        <v>13252</v>
      </c>
    </row>
    <row r="2944" spans="1:6" ht="40.5" x14ac:dyDescent="0.25">
      <c r="A2944" s="134" t="s">
        <v>6811</v>
      </c>
      <c r="B2944" s="135" t="s">
        <v>6812</v>
      </c>
      <c r="D2944" s="134" t="s">
        <v>2259</v>
      </c>
      <c r="E2944" s="136" t="s">
        <v>15774</v>
      </c>
      <c r="F2944" s="136" t="s">
        <v>15774</v>
      </c>
    </row>
    <row r="2945" spans="1:6" ht="40.5" x14ac:dyDescent="0.25">
      <c r="A2945" s="134" t="s">
        <v>6813</v>
      </c>
      <c r="B2945" s="135" t="s">
        <v>6814</v>
      </c>
      <c r="D2945" s="134" t="s">
        <v>2259</v>
      </c>
      <c r="E2945" s="136" t="s">
        <v>15775</v>
      </c>
      <c r="F2945" s="136" t="s">
        <v>15775</v>
      </c>
    </row>
    <row r="2946" spans="1:6" ht="40.5" x14ac:dyDescent="0.25">
      <c r="A2946" s="134" t="s">
        <v>6815</v>
      </c>
      <c r="B2946" s="135" t="s">
        <v>6816</v>
      </c>
      <c r="D2946" s="134" t="s">
        <v>2259</v>
      </c>
      <c r="E2946" s="136" t="s">
        <v>14300</v>
      </c>
      <c r="F2946" s="136" t="s">
        <v>14300</v>
      </c>
    </row>
    <row r="2947" spans="1:6" ht="40.5" x14ac:dyDescent="0.25">
      <c r="A2947" s="134" t="s">
        <v>6817</v>
      </c>
      <c r="B2947" s="135" t="s">
        <v>6818</v>
      </c>
      <c r="D2947" s="134" t="s">
        <v>2259</v>
      </c>
      <c r="E2947" s="136" t="s">
        <v>15775</v>
      </c>
      <c r="F2947" s="136" t="s">
        <v>15775</v>
      </c>
    </row>
    <row r="2948" spans="1:6" ht="40.5" x14ac:dyDescent="0.25">
      <c r="A2948" s="134" t="s">
        <v>6819</v>
      </c>
      <c r="B2948" s="135" t="s">
        <v>6820</v>
      </c>
      <c r="D2948" s="134" t="s">
        <v>2259</v>
      </c>
      <c r="E2948" s="136" t="s">
        <v>14300</v>
      </c>
      <c r="F2948" s="136" t="s">
        <v>14300</v>
      </c>
    </row>
    <row r="2949" spans="1:6" ht="54" x14ac:dyDescent="0.25">
      <c r="A2949" s="134" t="s">
        <v>6821</v>
      </c>
      <c r="B2949" s="135" t="s">
        <v>6822</v>
      </c>
      <c r="D2949" s="134" t="s">
        <v>2259</v>
      </c>
      <c r="E2949" s="136" t="s">
        <v>15776</v>
      </c>
      <c r="F2949" s="136" t="s">
        <v>15776</v>
      </c>
    </row>
    <row r="2950" spans="1:6" ht="54" x14ac:dyDescent="0.25">
      <c r="A2950" s="134" t="s">
        <v>2415</v>
      </c>
      <c r="B2950" s="135" t="s">
        <v>2416</v>
      </c>
      <c r="D2950" s="134" t="s">
        <v>2259</v>
      </c>
      <c r="E2950" s="136" t="s">
        <v>14184</v>
      </c>
      <c r="F2950" s="136" t="s">
        <v>14184</v>
      </c>
    </row>
    <row r="2951" spans="1:6" ht="40.5" x14ac:dyDescent="0.25">
      <c r="A2951" s="134" t="s">
        <v>6823</v>
      </c>
      <c r="B2951" s="135" t="s">
        <v>15777</v>
      </c>
      <c r="D2951" s="134" t="s">
        <v>2259</v>
      </c>
      <c r="E2951" s="136" t="s">
        <v>15778</v>
      </c>
      <c r="F2951" s="136" t="s">
        <v>15778</v>
      </c>
    </row>
    <row r="2952" spans="1:6" ht="27" x14ac:dyDescent="0.25">
      <c r="A2952" s="134" t="s">
        <v>6824</v>
      </c>
      <c r="B2952" s="135" t="s">
        <v>6825</v>
      </c>
      <c r="D2952" s="134" t="s">
        <v>2259</v>
      </c>
      <c r="E2952" s="136" t="s">
        <v>15779</v>
      </c>
      <c r="F2952" s="136" t="s">
        <v>15779</v>
      </c>
    </row>
    <row r="2953" spans="1:6" ht="27" x14ac:dyDescent="0.25">
      <c r="A2953" s="134" t="s">
        <v>6826</v>
      </c>
      <c r="B2953" s="135" t="s">
        <v>6827</v>
      </c>
      <c r="D2953" s="134" t="s">
        <v>2259</v>
      </c>
      <c r="E2953" s="136" t="s">
        <v>14013</v>
      </c>
      <c r="F2953" s="136" t="s">
        <v>14013</v>
      </c>
    </row>
    <row r="2954" spans="1:6" ht="54" x14ac:dyDescent="0.25">
      <c r="A2954" s="134" t="s">
        <v>6828</v>
      </c>
      <c r="B2954" s="135" t="s">
        <v>6829</v>
      </c>
      <c r="D2954" s="134" t="s">
        <v>2262</v>
      </c>
      <c r="E2954" s="136" t="s">
        <v>5800</v>
      </c>
      <c r="F2954" s="136" t="s">
        <v>5800</v>
      </c>
    </row>
    <row r="2955" spans="1:6" ht="54" x14ac:dyDescent="0.25">
      <c r="A2955" s="134" t="s">
        <v>6830</v>
      </c>
      <c r="B2955" s="135" t="s">
        <v>6831</v>
      </c>
      <c r="D2955" s="134" t="s">
        <v>2262</v>
      </c>
      <c r="E2955" s="136" t="s">
        <v>15780</v>
      </c>
      <c r="F2955" s="136" t="s">
        <v>15780</v>
      </c>
    </row>
    <row r="2956" spans="1:6" ht="54" x14ac:dyDescent="0.25">
      <c r="A2956" s="134" t="s">
        <v>6832</v>
      </c>
      <c r="B2956" s="135" t="s">
        <v>6833</v>
      </c>
      <c r="D2956" s="134" t="s">
        <v>2262</v>
      </c>
      <c r="E2956" s="136" t="s">
        <v>13545</v>
      </c>
      <c r="F2956" s="136" t="s">
        <v>13545</v>
      </c>
    </row>
    <row r="2957" spans="1:6" ht="54" x14ac:dyDescent="0.25">
      <c r="A2957" s="134" t="s">
        <v>6834</v>
      </c>
      <c r="B2957" s="135" t="s">
        <v>6835</v>
      </c>
      <c r="D2957" s="134" t="s">
        <v>2262</v>
      </c>
      <c r="E2957" s="136" t="s">
        <v>13198</v>
      </c>
      <c r="F2957" s="136" t="s">
        <v>13198</v>
      </c>
    </row>
    <row r="2958" spans="1:6" ht="40.5" x14ac:dyDescent="0.25">
      <c r="A2958" s="134" t="s">
        <v>6836</v>
      </c>
      <c r="B2958" s="135" t="s">
        <v>6837</v>
      </c>
      <c r="D2958" s="134" t="s">
        <v>2262</v>
      </c>
      <c r="E2958" s="136" t="s">
        <v>15781</v>
      </c>
      <c r="F2958" s="136" t="s">
        <v>15781</v>
      </c>
    </row>
    <row r="2959" spans="1:6" ht="40.5" x14ac:dyDescent="0.25">
      <c r="A2959" s="134" t="s">
        <v>6838</v>
      </c>
      <c r="B2959" s="135" t="s">
        <v>6839</v>
      </c>
      <c r="D2959" s="134" t="s">
        <v>2262</v>
      </c>
      <c r="E2959" s="136" t="s">
        <v>15782</v>
      </c>
      <c r="F2959" s="136" t="s">
        <v>15782</v>
      </c>
    </row>
    <row r="2960" spans="1:6" ht="40.5" x14ac:dyDescent="0.25">
      <c r="A2960" s="134" t="s">
        <v>6840</v>
      </c>
      <c r="B2960" s="135" t="s">
        <v>6841</v>
      </c>
      <c r="D2960" s="134" t="s">
        <v>2262</v>
      </c>
      <c r="E2960" s="136" t="s">
        <v>15783</v>
      </c>
      <c r="F2960" s="136" t="s">
        <v>15783</v>
      </c>
    </row>
    <row r="2961" spans="1:6" ht="40.5" x14ac:dyDescent="0.25">
      <c r="A2961" s="134" t="s">
        <v>6842</v>
      </c>
      <c r="B2961" s="135" t="s">
        <v>6843</v>
      </c>
      <c r="D2961" s="134" t="s">
        <v>2262</v>
      </c>
      <c r="E2961" s="136" t="s">
        <v>15784</v>
      </c>
      <c r="F2961" s="136" t="s">
        <v>15784</v>
      </c>
    </row>
    <row r="2962" spans="1:6" ht="40.5" x14ac:dyDescent="0.25">
      <c r="A2962" s="134" t="s">
        <v>6844</v>
      </c>
      <c r="B2962" s="135" t="s">
        <v>6845</v>
      </c>
      <c r="D2962" s="134" t="s">
        <v>2259</v>
      </c>
      <c r="E2962" s="136" t="s">
        <v>13515</v>
      </c>
      <c r="F2962" s="136" t="s">
        <v>13515</v>
      </c>
    </row>
    <row r="2963" spans="1:6" ht="40.5" x14ac:dyDescent="0.25">
      <c r="A2963" s="134" t="s">
        <v>6846</v>
      </c>
      <c r="B2963" s="135" t="s">
        <v>6847</v>
      </c>
      <c r="D2963" s="134" t="s">
        <v>2259</v>
      </c>
      <c r="E2963" s="136" t="s">
        <v>13036</v>
      </c>
      <c r="F2963" s="136" t="s">
        <v>13036</v>
      </c>
    </row>
    <row r="2964" spans="1:6" ht="40.5" x14ac:dyDescent="0.25">
      <c r="A2964" s="134" t="s">
        <v>6848</v>
      </c>
      <c r="B2964" s="135" t="s">
        <v>6849</v>
      </c>
      <c r="D2964" s="134" t="s">
        <v>2259</v>
      </c>
      <c r="E2964" s="136" t="s">
        <v>5916</v>
      </c>
      <c r="F2964" s="136" t="s">
        <v>5916</v>
      </c>
    </row>
    <row r="2965" spans="1:6" ht="40.5" x14ac:dyDescent="0.25">
      <c r="A2965" s="134" t="s">
        <v>6850</v>
      </c>
      <c r="B2965" s="135" t="s">
        <v>6851</v>
      </c>
      <c r="D2965" s="134" t="s">
        <v>2259</v>
      </c>
      <c r="E2965" s="136" t="s">
        <v>13579</v>
      </c>
      <c r="F2965" s="136" t="s">
        <v>13579</v>
      </c>
    </row>
    <row r="2966" spans="1:6" ht="54" x14ac:dyDescent="0.25">
      <c r="A2966" s="134" t="s">
        <v>6852</v>
      </c>
      <c r="B2966" s="135" t="s">
        <v>6853</v>
      </c>
      <c r="D2966" s="134" t="s">
        <v>2262</v>
      </c>
      <c r="E2966" s="136" t="s">
        <v>15785</v>
      </c>
      <c r="F2966" s="136" t="s">
        <v>15785</v>
      </c>
    </row>
    <row r="2967" spans="1:6" ht="40.5" x14ac:dyDescent="0.25">
      <c r="A2967" s="134" t="s">
        <v>6854</v>
      </c>
      <c r="B2967" s="135" t="s">
        <v>6855</v>
      </c>
      <c r="D2967" s="134" t="s">
        <v>2262</v>
      </c>
      <c r="E2967" s="136" t="s">
        <v>15786</v>
      </c>
      <c r="F2967" s="136" t="s">
        <v>15786</v>
      </c>
    </row>
    <row r="2968" spans="1:6" ht="40.5" x14ac:dyDescent="0.25">
      <c r="A2968" s="134" t="s">
        <v>6856</v>
      </c>
      <c r="B2968" s="135" t="s">
        <v>6857</v>
      </c>
      <c r="D2968" s="134" t="s">
        <v>2262</v>
      </c>
      <c r="E2968" s="136" t="s">
        <v>14118</v>
      </c>
      <c r="F2968" s="136" t="s">
        <v>14118</v>
      </c>
    </row>
    <row r="2969" spans="1:6" ht="40.5" x14ac:dyDescent="0.25">
      <c r="A2969" s="134" t="s">
        <v>6858</v>
      </c>
      <c r="B2969" s="135" t="s">
        <v>6859</v>
      </c>
      <c r="D2969" s="134" t="s">
        <v>2262</v>
      </c>
      <c r="E2969" s="136" t="s">
        <v>15787</v>
      </c>
      <c r="F2969" s="136" t="s">
        <v>15787</v>
      </c>
    </row>
    <row r="2970" spans="1:6" ht="40.5" x14ac:dyDescent="0.25">
      <c r="A2970" s="134" t="s">
        <v>6860</v>
      </c>
      <c r="B2970" s="135" t="s">
        <v>6861</v>
      </c>
      <c r="D2970" s="134" t="s">
        <v>2262</v>
      </c>
      <c r="E2970" s="136" t="s">
        <v>15788</v>
      </c>
      <c r="F2970" s="136" t="s">
        <v>15788</v>
      </c>
    </row>
    <row r="2971" spans="1:6" ht="27" x14ac:dyDescent="0.25">
      <c r="A2971" s="134" t="s">
        <v>6862</v>
      </c>
      <c r="B2971" s="135" t="s">
        <v>6863</v>
      </c>
      <c r="D2971" s="134" t="s">
        <v>2262</v>
      </c>
      <c r="E2971" s="136" t="s">
        <v>15789</v>
      </c>
      <c r="F2971" s="136" t="s">
        <v>15789</v>
      </c>
    </row>
    <row r="2972" spans="1:6" ht="40.5" x14ac:dyDescent="0.25">
      <c r="A2972" s="134" t="s">
        <v>6864</v>
      </c>
      <c r="B2972" s="135" t="s">
        <v>6865</v>
      </c>
      <c r="D2972" s="134" t="s">
        <v>2259</v>
      </c>
      <c r="E2972" s="136" t="s">
        <v>15790</v>
      </c>
      <c r="F2972" s="136" t="s">
        <v>15790</v>
      </c>
    </row>
    <row r="2973" spans="1:6" ht="40.5" x14ac:dyDescent="0.25">
      <c r="A2973" s="134" t="s">
        <v>3750</v>
      </c>
      <c r="B2973" s="135" t="s">
        <v>3751</v>
      </c>
      <c r="D2973" s="134" t="s">
        <v>2261</v>
      </c>
      <c r="E2973" s="136" t="s">
        <v>15791</v>
      </c>
      <c r="F2973" s="136" t="s">
        <v>15791</v>
      </c>
    </row>
    <row r="2974" spans="1:6" ht="40.5" x14ac:dyDescent="0.25">
      <c r="A2974" s="134" t="s">
        <v>3752</v>
      </c>
      <c r="B2974" s="135" t="s">
        <v>3753</v>
      </c>
      <c r="D2974" s="134" t="s">
        <v>2261</v>
      </c>
      <c r="E2974" s="136" t="s">
        <v>15792</v>
      </c>
      <c r="F2974" s="136" t="s">
        <v>15792</v>
      </c>
    </row>
    <row r="2975" spans="1:6" ht="40.5" x14ac:dyDescent="0.25">
      <c r="A2975" s="134" t="s">
        <v>3754</v>
      </c>
      <c r="B2975" s="135" t="s">
        <v>3755</v>
      </c>
      <c r="D2975" s="134" t="s">
        <v>2261</v>
      </c>
      <c r="E2975" s="136" t="s">
        <v>15793</v>
      </c>
      <c r="F2975" s="136" t="s">
        <v>15793</v>
      </c>
    </row>
    <row r="2976" spans="1:6" ht="40.5" x14ac:dyDescent="0.25">
      <c r="A2976" s="134" t="s">
        <v>3756</v>
      </c>
      <c r="B2976" s="135" t="s">
        <v>3757</v>
      </c>
      <c r="D2976" s="134" t="s">
        <v>2261</v>
      </c>
      <c r="E2976" s="136" t="s">
        <v>15794</v>
      </c>
      <c r="F2976" s="136" t="s">
        <v>15794</v>
      </c>
    </row>
    <row r="2977" spans="1:6" ht="54" x14ac:dyDescent="0.25">
      <c r="A2977" s="134" t="s">
        <v>6866</v>
      </c>
      <c r="B2977" s="135" t="s">
        <v>6867</v>
      </c>
      <c r="D2977" s="134" t="s">
        <v>2259</v>
      </c>
      <c r="E2977" s="136" t="s">
        <v>15795</v>
      </c>
      <c r="F2977" s="136" t="s">
        <v>15795</v>
      </c>
    </row>
    <row r="2978" spans="1:6" ht="54" x14ac:dyDescent="0.25">
      <c r="A2978" s="134" t="s">
        <v>6868</v>
      </c>
      <c r="B2978" s="135" t="s">
        <v>6869</v>
      </c>
      <c r="D2978" s="134" t="s">
        <v>2259</v>
      </c>
      <c r="E2978" s="136" t="s">
        <v>15796</v>
      </c>
      <c r="F2978" s="136" t="s">
        <v>15796</v>
      </c>
    </row>
    <row r="2979" spans="1:6" ht="54" x14ac:dyDescent="0.25">
      <c r="A2979" s="134" t="s">
        <v>6870</v>
      </c>
      <c r="B2979" s="135" t="s">
        <v>6871</v>
      </c>
      <c r="D2979" s="134" t="s">
        <v>2259</v>
      </c>
      <c r="E2979" s="136" t="s">
        <v>15797</v>
      </c>
      <c r="F2979" s="136" t="s">
        <v>15797</v>
      </c>
    </row>
    <row r="2980" spans="1:6" ht="54" x14ac:dyDescent="0.25">
      <c r="A2980" s="134" t="s">
        <v>6872</v>
      </c>
      <c r="B2980" s="135" t="s">
        <v>6873</v>
      </c>
      <c r="D2980" s="134" t="s">
        <v>2259</v>
      </c>
      <c r="E2980" s="136" t="s">
        <v>15798</v>
      </c>
      <c r="F2980" s="136" t="s">
        <v>15798</v>
      </c>
    </row>
    <row r="2981" spans="1:6" ht="54" x14ac:dyDescent="0.25">
      <c r="A2981" s="134" t="s">
        <v>6874</v>
      </c>
      <c r="B2981" s="135" t="s">
        <v>6875</v>
      </c>
      <c r="D2981" s="134" t="s">
        <v>2259</v>
      </c>
      <c r="E2981" s="136" t="s">
        <v>13411</v>
      </c>
      <c r="F2981" s="136" t="s">
        <v>13411</v>
      </c>
    </row>
    <row r="2982" spans="1:6" ht="54" x14ac:dyDescent="0.25">
      <c r="A2982" s="134" t="s">
        <v>6876</v>
      </c>
      <c r="B2982" s="135" t="s">
        <v>6877</v>
      </c>
      <c r="D2982" s="134" t="s">
        <v>2259</v>
      </c>
      <c r="E2982" s="136" t="s">
        <v>15799</v>
      </c>
      <c r="F2982" s="136" t="s">
        <v>15799</v>
      </c>
    </row>
    <row r="2983" spans="1:6" ht="54" x14ac:dyDescent="0.25">
      <c r="A2983" s="134" t="s">
        <v>6878</v>
      </c>
      <c r="B2983" s="135" t="s">
        <v>6879</v>
      </c>
      <c r="D2983" s="134" t="s">
        <v>2259</v>
      </c>
      <c r="E2983" s="136" t="s">
        <v>15800</v>
      </c>
      <c r="F2983" s="136" t="s">
        <v>15800</v>
      </c>
    </row>
    <row r="2984" spans="1:6" ht="40.5" x14ac:dyDescent="0.25">
      <c r="A2984" s="134" t="s">
        <v>6880</v>
      </c>
      <c r="B2984" s="135" t="s">
        <v>6881</v>
      </c>
      <c r="D2984" s="134" t="s">
        <v>2259</v>
      </c>
      <c r="E2984" s="136" t="s">
        <v>15801</v>
      </c>
      <c r="F2984" s="136" t="s">
        <v>15801</v>
      </c>
    </row>
    <row r="2985" spans="1:6" ht="40.5" x14ac:dyDescent="0.25">
      <c r="A2985" s="134" t="s">
        <v>6882</v>
      </c>
      <c r="B2985" s="135" t="s">
        <v>6883</v>
      </c>
      <c r="D2985" s="134" t="s">
        <v>2259</v>
      </c>
      <c r="E2985" s="136" t="s">
        <v>6023</v>
      </c>
      <c r="F2985" s="136" t="s">
        <v>6023</v>
      </c>
    </row>
    <row r="2986" spans="1:6" ht="54" x14ac:dyDescent="0.25">
      <c r="A2986" s="134" t="s">
        <v>6884</v>
      </c>
      <c r="B2986" s="135" t="s">
        <v>6885</v>
      </c>
      <c r="D2986" s="134" t="s">
        <v>2259</v>
      </c>
      <c r="E2986" s="136" t="s">
        <v>15802</v>
      </c>
      <c r="F2986" s="136" t="s">
        <v>15802</v>
      </c>
    </row>
    <row r="2987" spans="1:6" ht="54" x14ac:dyDescent="0.25">
      <c r="A2987" s="134" t="s">
        <v>6886</v>
      </c>
      <c r="B2987" s="135" t="s">
        <v>6887</v>
      </c>
      <c r="D2987" s="134" t="s">
        <v>2259</v>
      </c>
      <c r="E2987" s="136" t="s">
        <v>15803</v>
      </c>
      <c r="F2987" s="136" t="s">
        <v>15803</v>
      </c>
    </row>
    <row r="2988" spans="1:6" ht="40.5" x14ac:dyDescent="0.25">
      <c r="A2988" s="134" t="s">
        <v>6888</v>
      </c>
      <c r="B2988" s="135" t="s">
        <v>6889</v>
      </c>
      <c r="D2988" s="134" t="s">
        <v>2259</v>
      </c>
      <c r="E2988" s="136" t="s">
        <v>15804</v>
      </c>
      <c r="F2988" s="136" t="s">
        <v>15804</v>
      </c>
    </row>
    <row r="2989" spans="1:6" ht="54" x14ac:dyDescent="0.25">
      <c r="A2989" s="134" t="s">
        <v>6890</v>
      </c>
      <c r="B2989" s="135" t="s">
        <v>6891</v>
      </c>
      <c r="D2989" s="134" t="s">
        <v>2259</v>
      </c>
      <c r="E2989" s="136" t="s">
        <v>13801</v>
      </c>
      <c r="F2989" s="136" t="s">
        <v>13801</v>
      </c>
    </row>
    <row r="2990" spans="1:6" ht="40.5" x14ac:dyDescent="0.25">
      <c r="A2990" s="134" t="s">
        <v>6892</v>
      </c>
      <c r="B2990" s="135" t="s">
        <v>6893</v>
      </c>
      <c r="D2990" s="134" t="s">
        <v>2259</v>
      </c>
      <c r="E2990" s="136" t="s">
        <v>15805</v>
      </c>
      <c r="F2990" s="136" t="s">
        <v>15805</v>
      </c>
    </row>
    <row r="2991" spans="1:6" ht="40.5" x14ac:dyDescent="0.25">
      <c r="A2991" s="134" t="s">
        <v>6894</v>
      </c>
      <c r="B2991" s="135" t="s">
        <v>6895</v>
      </c>
      <c r="D2991" s="134" t="s">
        <v>2261</v>
      </c>
      <c r="E2991" s="136" t="s">
        <v>15806</v>
      </c>
      <c r="F2991" s="136" t="s">
        <v>15806</v>
      </c>
    </row>
    <row r="2992" spans="1:6" ht="40.5" x14ac:dyDescent="0.25">
      <c r="A2992" s="134" t="s">
        <v>6896</v>
      </c>
      <c r="B2992" s="135" t="s">
        <v>6897</v>
      </c>
      <c r="D2992" s="134" t="s">
        <v>2261</v>
      </c>
      <c r="E2992" s="136" t="s">
        <v>15807</v>
      </c>
      <c r="F2992" s="136" t="s">
        <v>15807</v>
      </c>
    </row>
    <row r="2993" spans="1:6" ht="40.5" x14ac:dyDescent="0.25">
      <c r="A2993" s="134" t="s">
        <v>6898</v>
      </c>
      <c r="B2993" s="135" t="s">
        <v>6899</v>
      </c>
      <c r="D2993" s="134" t="s">
        <v>2261</v>
      </c>
      <c r="E2993" s="136" t="s">
        <v>15808</v>
      </c>
      <c r="F2993" s="136" t="s">
        <v>15808</v>
      </c>
    </row>
    <row r="2994" spans="1:6" ht="40.5" x14ac:dyDescent="0.25">
      <c r="A2994" s="134" t="s">
        <v>6900</v>
      </c>
      <c r="B2994" s="135" t="s">
        <v>6901</v>
      </c>
      <c r="D2994" s="134" t="s">
        <v>2261</v>
      </c>
      <c r="E2994" s="136" t="s">
        <v>15809</v>
      </c>
      <c r="F2994" s="136" t="s">
        <v>15809</v>
      </c>
    </row>
    <row r="2995" spans="1:6" ht="40.5" x14ac:dyDescent="0.25">
      <c r="A2995" s="134" t="s">
        <v>6902</v>
      </c>
      <c r="B2995" s="135" t="s">
        <v>6903</v>
      </c>
      <c r="D2995" s="134" t="s">
        <v>2261</v>
      </c>
      <c r="E2995" s="136" t="s">
        <v>15810</v>
      </c>
      <c r="F2995" s="136" t="s">
        <v>15810</v>
      </c>
    </row>
    <row r="2996" spans="1:6" ht="40.5" x14ac:dyDescent="0.25">
      <c r="A2996" s="134" t="s">
        <v>6904</v>
      </c>
      <c r="B2996" s="135" t="s">
        <v>6905</v>
      </c>
      <c r="D2996" s="134" t="s">
        <v>2261</v>
      </c>
      <c r="E2996" s="136" t="s">
        <v>15811</v>
      </c>
      <c r="F2996" s="136" t="s">
        <v>15811</v>
      </c>
    </row>
    <row r="2997" spans="1:6" ht="54" x14ac:dyDescent="0.25">
      <c r="A2997" s="134" t="s">
        <v>6906</v>
      </c>
      <c r="B2997" s="135" t="s">
        <v>6907</v>
      </c>
      <c r="D2997" s="134" t="s">
        <v>2264</v>
      </c>
      <c r="E2997" s="136" t="s">
        <v>5961</v>
      </c>
      <c r="F2997" s="136" t="s">
        <v>5961</v>
      </c>
    </row>
    <row r="2998" spans="1:6" ht="40.5" x14ac:dyDescent="0.25">
      <c r="A2998" s="134" t="s">
        <v>6908</v>
      </c>
      <c r="B2998" s="135" t="s">
        <v>6909</v>
      </c>
      <c r="D2998" s="134" t="s">
        <v>2261</v>
      </c>
      <c r="E2998" s="136" t="s">
        <v>15812</v>
      </c>
      <c r="F2998" s="136" t="s">
        <v>15812</v>
      </c>
    </row>
    <row r="2999" spans="1:6" ht="40.5" x14ac:dyDescent="0.25">
      <c r="A2999" s="134" t="s">
        <v>6910</v>
      </c>
      <c r="B2999" s="135" t="s">
        <v>6911</v>
      </c>
      <c r="D2999" s="134" t="s">
        <v>2261</v>
      </c>
      <c r="E2999" s="136" t="s">
        <v>15813</v>
      </c>
      <c r="F2999" s="136" t="s">
        <v>15813</v>
      </c>
    </row>
    <row r="3000" spans="1:6" ht="40.5" x14ac:dyDescent="0.25">
      <c r="A3000" s="134" t="s">
        <v>6912</v>
      </c>
      <c r="B3000" s="135" t="s">
        <v>6913</v>
      </c>
      <c r="D3000" s="134" t="s">
        <v>2261</v>
      </c>
      <c r="E3000" s="136" t="s">
        <v>15814</v>
      </c>
      <c r="F3000" s="136" t="s">
        <v>15814</v>
      </c>
    </row>
    <row r="3001" spans="1:6" ht="40.5" x14ac:dyDescent="0.25">
      <c r="A3001" s="134" t="s">
        <v>6914</v>
      </c>
      <c r="B3001" s="135" t="s">
        <v>6915</v>
      </c>
      <c r="D3001" s="134" t="s">
        <v>2261</v>
      </c>
      <c r="E3001" s="136" t="s">
        <v>15815</v>
      </c>
      <c r="F3001" s="136" t="s">
        <v>15815</v>
      </c>
    </row>
    <row r="3002" spans="1:6" ht="54" x14ac:dyDescent="0.25">
      <c r="A3002" s="134" t="s">
        <v>6916</v>
      </c>
      <c r="B3002" s="135" t="s">
        <v>6917</v>
      </c>
      <c r="D3002" s="134" t="s">
        <v>2261</v>
      </c>
      <c r="E3002" s="136" t="s">
        <v>15806</v>
      </c>
      <c r="F3002" s="136" t="s">
        <v>15806</v>
      </c>
    </row>
    <row r="3003" spans="1:6" ht="54" x14ac:dyDescent="0.25">
      <c r="A3003" s="134" t="s">
        <v>6918</v>
      </c>
      <c r="B3003" s="135" t="s">
        <v>6919</v>
      </c>
      <c r="D3003" s="134" t="s">
        <v>2261</v>
      </c>
      <c r="E3003" s="136" t="s">
        <v>15816</v>
      </c>
      <c r="F3003" s="136" t="s">
        <v>15816</v>
      </c>
    </row>
    <row r="3004" spans="1:6" ht="54" x14ac:dyDescent="0.25">
      <c r="A3004" s="134" t="s">
        <v>6920</v>
      </c>
      <c r="B3004" s="135" t="s">
        <v>6921</v>
      </c>
      <c r="D3004" s="134" t="s">
        <v>2261</v>
      </c>
      <c r="E3004" s="136" t="s">
        <v>15817</v>
      </c>
      <c r="F3004" s="136" t="s">
        <v>15817</v>
      </c>
    </row>
    <row r="3005" spans="1:6" ht="54" x14ac:dyDescent="0.25">
      <c r="A3005" s="134" t="s">
        <v>6922</v>
      </c>
      <c r="B3005" s="135" t="s">
        <v>6923</v>
      </c>
      <c r="D3005" s="134" t="s">
        <v>2261</v>
      </c>
      <c r="E3005" s="136" t="s">
        <v>15818</v>
      </c>
      <c r="F3005" s="136" t="s">
        <v>15818</v>
      </c>
    </row>
    <row r="3006" spans="1:6" ht="54" x14ac:dyDescent="0.25">
      <c r="A3006" s="134" t="s">
        <v>6924</v>
      </c>
      <c r="B3006" s="135" t="s">
        <v>6925</v>
      </c>
      <c r="D3006" s="134" t="s">
        <v>2261</v>
      </c>
      <c r="E3006" s="136" t="s">
        <v>15819</v>
      </c>
      <c r="F3006" s="136" t="s">
        <v>15819</v>
      </c>
    </row>
    <row r="3007" spans="1:6" ht="54" x14ac:dyDescent="0.25">
      <c r="A3007" s="134" t="s">
        <v>6926</v>
      </c>
      <c r="B3007" s="135" t="s">
        <v>6927</v>
      </c>
      <c r="D3007" s="134" t="s">
        <v>2261</v>
      </c>
      <c r="E3007" s="136" t="s">
        <v>15820</v>
      </c>
      <c r="F3007" s="136" t="s">
        <v>15820</v>
      </c>
    </row>
    <row r="3008" spans="1:6" ht="54" x14ac:dyDescent="0.25">
      <c r="A3008" s="134" t="s">
        <v>6928</v>
      </c>
      <c r="B3008" s="135" t="s">
        <v>6929</v>
      </c>
      <c r="D3008" s="134" t="s">
        <v>2261</v>
      </c>
      <c r="E3008" s="136" t="s">
        <v>15821</v>
      </c>
      <c r="F3008" s="136" t="s">
        <v>15821</v>
      </c>
    </row>
    <row r="3009" spans="1:6" ht="54" x14ac:dyDescent="0.25">
      <c r="A3009" s="134" t="s">
        <v>6930</v>
      </c>
      <c r="B3009" s="135" t="s">
        <v>6931</v>
      </c>
      <c r="D3009" s="134" t="s">
        <v>2261</v>
      </c>
      <c r="E3009" s="136" t="s">
        <v>15822</v>
      </c>
      <c r="F3009" s="136" t="s">
        <v>15822</v>
      </c>
    </row>
    <row r="3010" spans="1:6" ht="54" x14ac:dyDescent="0.25">
      <c r="A3010" s="134" t="s">
        <v>6932</v>
      </c>
      <c r="B3010" s="135" t="s">
        <v>6933</v>
      </c>
      <c r="D3010" s="134" t="s">
        <v>2261</v>
      </c>
      <c r="E3010" s="136" t="s">
        <v>15823</v>
      </c>
      <c r="F3010" s="136" t="s">
        <v>15823</v>
      </c>
    </row>
    <row r="3011" spans="1:6" ht="54" x14ac:dyDescent="0.25">
      <c r="A3011" s="134" t="s">
        <v>6934</v>
      </c>
      <c r="B3011" s="135" t="s">
        <v>6935</v>
      </c>
      <c r="D3011" s="134" t="s">
        <v>2261</v>
      </c>
      <c r="E3011" s="136" t="s">
        <v>15824</v>
      </c>
      <c r="F3011" s="136" t="s">
        <v>15824</v>
      </c>
    </row>
    <row r="3012" spans="1:6" ht="54" x14ac:dyDescent="0.25">
      <c r="A3012" s="134" t="s">
        <v>6936</v>
      </c>
      <c r="B3012" s="135" t="s">
        <v>6937</v>
      </c>
      <c r="D3012" s="134" t="s">
        <v>2261</v>
      </c>
      <c r="E3012" s="136" t="s">
        <v>15825</v>
      </c>
      <c r="F3012" s="136" t="s">
        <v>15825</v>
      </c>
    </row>
    <row r="3013" spans="1:6" ht="54" x14ac:dyDescent="0.25">
      <c r="A3013" s="134" t="s">
        <v>6938</v>
      </c>
      <c r="B3013" s="135" t="s">
        <v>6939</v>
      </c>
      <c r="D3013" s="134" t="s">
        <v>2261</v>
      </c>
      <c r="E3013" s="136" t="s">
        <v>15826</v>
      </c>
      <c r="F3013" s="136" t="s">
        <v>15826</v>
      </c>
    </row>
    <row r="3014" spans="1:6" ht="54" x14ac:dyDescent="0.25">
      <c r="A3014" s="134" t="s">
        <v>6940</v>
      </c>
      <c r="B3014" s="135" t="s">
        <v>6941</v>
      </c>
      <c r="D3014" s="134" t="s">
        <v>2261</v>
      </c>
      <c r="E3014" s="136" t="s">
        <v>15827</v>
      </c>
      <c r="F3014" s="136" t="s">
        <v>15827</v>
      </c>
    </row>
    <row r="3015" spans="1:6" ht="54" x14ac:dyDescent="0.25">
      <c r="A3015" s="134" t="s">
        <v>6942</v>
      </c>
      <c r="B3015" s="135" t="s">
        <v>6943</v>
      </c>
      <c r="D3015" s="134" t="s">
        <v>2261</v>
      </c>
      <c r="E3015" s="136" t="s">
        <v>15828</v>
      </c>
      <c r="F3015" s="136" t="s">
        <v>15828</v>
      </c>
    </row>
    <row r="3016" spans="1:6" ht="54" x14ac:dyDescent="0.25">
      <c r="A3016" s="134" t="s">
        <v>6944</v>
      </c>
      <c r="B3016" s="135" t="s">
        <v>6945</v>
      </c>
      <c r="D3016" s="134" t="s">
        <v>2261</v>
      </c>
      <c r="E3016" s="136" t="s">
        <v>15829</v>
      </c>
      <c r="F3016" s="136" t="s">
        <v>15829</v>
      </c>
    </row>
    <row r="3017" spans="1:6" ht="54" x14ac:dyDescent="0.25">
      <c r="A3017" s="134" t="s">
        <v>6946</v>
      </c>
      <c r="B3017" s="135" t="s">
        <v>6947</v>
      </c>
      <c r="D3017" s="134" t="s">
        <v>2261</v>
      </c>
      <c r="E3017" s="136" t="s">
        <v>15830</v>
      </c>
      <c r="F3017" s="136" t="s">
        <v>15830</v>
      </c>
    </row>
    <row r="3018" spans="1:6" ht="54" x14ac:dyDescent="0.25">
      <c r="A3018" s="134" t="s">
        <v>6948</v>
      </c>
      <c r="B3018" s="135" t="s">
        <v>6949</v>
      </c>
      <c r="D3018" s="134" t="s">
        <v>2261</v>
      </c>
      <c r="E3018" s="136" t="s">
        <v>15831</v>
      </c>
      <c r="F3018" s="136" t="s">
        <v>15831</v>
      </c>
    </row>
    <row r="3019" spans="1:6" ht="54" x14ac:dyDescent="0.25">
      <c r="A3019" s="134" t="s">
        <v>6950</v>
      </c>
      <c r="B3019" s="135" t="s">
        <v>6951</v>
      </c>
      <c r="D3019" s="134" t="s">
        <v>2261</v>
      </c>
      <c r="E3019" s="136" t="s">
        <v>15832</v>
      </c>
      <c r="F3019" s="136" t="s">
        <v>15832</v>
      </c>
    </row>
    <row r="3020" spans="1:6" ht="54" x14ac:dyDescent="0.25">
      <c r="A3020" s="134" t="s">
        <v>6952</v>
      </c>
      <c r="B3020" s="135" t="s">
        <v>6953</v>
      </c>
      <c r="D3020" s="134" t="s">
        <v>2261</v>
      </c>
      <c r="E3020" s="136" t="s">
        <v>15833</v>
      </c>
      <c r="F3020" s="136" t="s">
        <v>15833</v>
      </c>
    </row>
    <row r="3021" spans="1:6" ht="54" x14ac:dyDescent="0.25">
      <c r="A3021" s="134" t="s">
        <v>6954</v>
      </c>
      <c r="B3021" s="135" t="s">
        <v>6955</v>
      </c>
      <c r="D3021" s="134" t="s">
        <v>2261</v>
      </c>
      <c r="E3021" s="136" t="s">
        <v>15834</v>
      </c>
      <c r="F3021" s="136" t="s">
        <v>15834</v>
      </c>
    </row>
    <row r="3022" spans="1:6" ht="54" x14ac:dyDescent="0.25">
      <c r="A3022" s="134" t="s">
        <v>6956</v>
      </c>
      <c r="B3022" s="135" t="s">
        <v>6957</v>
      </c>
      <c r="D3022" s="134" t="s">
        <v>2261</v>
      </c>
      <c r="E3022" s="136" t="s">
        <v>15835</v>
      </c>
      <c r="F3022" s="136" t="s">
        <v>15835</v>
      </c>
    </row>
    <row r="3023" spans="1:6" ht="54" x14ac:dyDescent="0.25">
      <c r="A3023" s="134" t="s">
        <v>6958</v>
      </c>
      <c r="B3023" s="135" t="s">
        <v>6959</v>
      </c>
      <c r="D3023" s="134" t="s">
        <v>2261</v>
      </c>
      <c r="E3023" s="136" t="s">
        <v>15836</v>
      </c>
      <c r="F3023" s="136" t="s">
        <v>15836</v>
      </c>
    </row>
    <row r="3024" spans="1:6" ht="54" x14ac:dyDescent="0.25">
      <c r="A3024" s="134" t="s">
        <v>6960</v>
      </c>
      <c r="B3024" s="135" t="s">
        <v>6961</v>
      </c>
      <c r="D3024" s="134" t="s">
        <v>2261</v>
      </c>
      <c r="E3024" s="136" t="s">
        <v>15837</v>
      </c>
      <c r="F3024" s="136" t="s">
        <v>15837</v>
      </c>
    </row>
    <row r="3025" spans="1:6" ht="54" x14ac:dyDescent="0.25">
      <c r="A3025" s="134" t="s">
        <v>6962</v>
      </c>
      <c r="B3025" s="135" t="s">
        <v>6963</v>
      </c>
      <c r="D3025" s="134" t="s">
        <v>2261</v>
      </c>
      <c r="E3025" s="136" t="s">
        <v>15838</v>
      </c>
      <c r="F3025" s="136" t="s">
        <v>15838</v>
      </c>
    </row>
    <row r="3026" spans="1:6" ht="54" x14ac:dyDescent="0.25">
      <c r="A3026" s="134" t="s">
        <v>6964</v>
      </c>
      <c r="B3026" s="135" t="s">
        <v>6965</v>
      </c>
      <c r="D3026" s="134" t="s">
        <v>2261</v>
      </c>
      <c r="E3026" s="136" t="s">
        <v>15839</v>
      </c>
      <c r="F3026" s="136" t="s">
        <v>15839</v>
      </c>
    </row>
    <row r="3027" spans="1:6" ht="54" x14ac:dyDescent="0.25">
      <c r="A3027" s="134" t="s">
        <v>6966</v>
      </c>
      <c r="B3027" s="135" t="s">
        <v>6967</v>
      </c>
      <c r="D3027" s="134" t="s">
        <v>2261</v>
      </c>
      <c r="E3027" s="136" t="s">
        <v>15840</v>
      </c>
      <c r="F3027" s="136" t="s">
        <v>15840</v>
      </c>
    </row>
    <row r="3028" spans="1:6" ht="54" x14ac:dyDescent="0.25">
      <c r="A3028" s="134" t="s">
        <v>6968</v>
      </c>
      <c r="B3028" s="135" t="s">
        <v>6969</v>
      </c>
      <c r="D3028" s="134" t="s">
        <v>2261</v>
      </c>
      <c r="E3028" s="136" t="s">
        <v>15841</v>
      </c>
      <c r="F3028" s="136" t="s">
        <v>15841</v>
      </c>
    </row>
    <row r="3029" spans="1:6" ht="54" x14ac:dyDescent="0.25">
      <c r="A3029" s="134" t="s">
        <v>6970</v>
      </c>
      <c r="B3029" s="135" t="s">
        <v>6971</v>
      </c>
      <c r="D3029" s="134" t="s">
        <v>2261</v>
      </c>
      <c r="E3029" s="136" t="s">
        <v>15842</v>
      </c>
      <c r="F3029" s="136" t="s">
        <v>15842</v>
      </c>
    </row>
    <row r="3030" spans="1:6" ht="54" x14ac:dyDescent="0.25">
      <c r="A3030" s="134" t="s">
        <v>6972</v>
      </c>
      <c r="B3030" s="135" t="s">
        <v>6973</v>
      </c>
      <c r="D3030" s="134" t="s">
        <v>2261</v>
      </c>
      <c r="E3030" s="136" t="s">
        <v>15843</v>
      </c>
      <c r="F3030" s="136" t="s">
        <v>15843</v>
      </c>
    </row>
    <row r="3031" spans="1:6" ht="54" x14ac:dyDescent="0.25">
      <c r="A3031" s="134" t="s">
        <v>6974</v>
      </c>
      <c r="B3031" s="135" t="s">
        <v>6975</v>
      </c>
      <c r="D3031" s="134" t="s">
        <v>2261</v>
      </c>
      <c r="E3031" s="136" t="s">
        <v>15844</v>
      </c>
      <c r="F3031" s="136" t="s">
        <v>15844</v>
      </c>
    </row>
    <row r="3032" spans="1:6" ht="54" x14ac:dyDescent="0.25">
      <c r="A3032" s="134" t="s">
        <v>6976</v>
      </c>
      <c r="B3032" s="135" t="s">
        <v>6977</v>
      </c>
      <c r="D3032" s="134" t="s">
        <v>2264</v>
      </c>
      <c r="E3032" s="136" t="s">
        <v>15845</v>
      </c>
      <c r="F3032" s="136" t="s">
        <v>15845</v>
      </c>
    </row>
    <row r="3033" spans="1:6" ht="40.5" x14ac:dyDescent="0.25">
      <c r="A3033" s="134" t="s">
        <v>6978</v>
      </c>
      <c r="B3033" s="135" t="s">
        <v>6979</v>
      </c>
      <c r="D3033" s="134" t="s">
        <v>2264</v>
      </c>
      <c r="E3033" s="136" t="s">
        <v>13283</v>
      </c>
      <c r="F3033" s="136" t="s">
        <v>13283</v>
      </c>
    </row>
    <row r="3034" spans="1:6" ht="67.5" x14ac:dyDescent="0.25">
      <c r="A3034" s="134" t="s">
        <v>6980</v>
      </c>
      <c r="B3034" s="135" t="s">
        <v>6981</v>
      </c>
      <c r="D3034" s="134" t="s">
        <v>2259</v>
      </c>
      <c r="E3034" s="136" t="s">
        <v>13259</v>
      </c>
      <c r="F3034" s="136" t="s">
        <v>13259</v>
      </c>
    </row>
    <row r="3035" spans="1:6" ht="40.5" x14ac:dyDescent="0.25">
      <c r="A3035" s="134" t="s">
        <v>6982</v>
      </c>
      <c r="B3035" s="135" t="s">
        <v>6983</v>
      </c>
      <c r="D3035" s="134" t="s">
        <v>2259</v>
      </c>
      <c r="E3035" s="136" t="s">
        <v>15846</v>
      </c>
      <c r="F3035" s="136" t="s">
        <v>15846</v>
      </c>
    </row>
    <row r="3036" spans="1:6" ht="40.5" x14ac:dyDescent="0.25">
      <c r="A3036" s="134" t="s">
        <v>15847</v>
      </c>
      <c r="B3036" s="135" t="s">
        <v>15848</v>
      </c>
      <c r="D3036" s="134" t="s">
        <v>2262</v>
      </c>
      <c r="E3036" s="136" t="s">
        <v>5796</v>
      </c>
      <c r="F3036" s="136" t="s">
        <v>5796</v>
      </c>
    </row>
    <row r="3037" spans="1:6" ht="40.5" x14ac:dyDescent="0.25">
      <c r="A3037" s="134" t="s">
        <v>15849</v>
      </c>
      <c r="B3037" s="135" t="s">
        <v>15850</v>
      </c>
      <c r="D3037" s="134" t="s">
        <v>2262</v>
      </c>
      <c r="E3037" s="136" t="s">
        <v>15851</v>
      </c>
      <c r="F3037" s="136" t="s">
        <v>15851</v>
      </c>
    </row>
    <row r="3038" spans="1:6" ht="40.5" x14ac:dyDescent="0.25">
      <c r="A3038" s="134" t="s">
        <v>15852</v>
      </c>
      <c r="B3038" s="135" t="s">
        <v>15853</v>
      </c>
      <c r="D3038" s="134" t="s">
        <v>2262</v>
      </c>
      <c r="E3038" s="136" t="s">
        <v>15854</v>
      </c>
      <c r="F3038" s="136" t="s">
        <v>15854</v>
      </c>
    </row>
    <row r="3039" spans="1:6" ht="27" x14ac:dyDescent="0.25">
      <c r="A3039" s="134" t="s">
        <v>15855</v>
      </c>
      <c r="B3039" s="135" t="s">
        <v>15856</v>
      </c>
      <c r="D3039" s="134" t="s">
        <v>2262</v>
      </c>
      <c r="E3039" s="136" t="s">
        <v>15857</v>
      </c>
      <c r="F3039" s="136" t="s">
        <v>15857</v>
      </c>
    </row>
    <row r="3040" spans="1:6" ht="54" x14ac:dyDescent="0.25">
      <c r="A3040" s="134" t="s">
        <v>15858</v>
      </c>
      <c r="B3040" s="135" t="s">
        <v>15859</v>
      </c>
      <c r="D3040" s="134" t="s">
        <v>2262</v>
      </c>
      <c r="E3040" s="136" t="s">
        <v>14181</v>
      </c>
      <c r="F3040" s="136" t="s">
        <v>14181</v>
      </c>
    </row>
    <row r="3041" spans="1:6" ht="54" x14ac:dyDescent="0.25">
      <c r="A3041" s="134" t="s">
        <v>15860</v>
      </c>
      <c r="B3041" s="135" t="s">
        <v>15861</v>
      </c>
      <c r="D3041" s="134" t="s">
        <v>2262</v>
      </c>
      <c r="E3041" s="136" t="s">
        <v>14199</v>
      </c>
      <c r="F3041" s="136" t="s">
        <v>14199</v>
      </c>
    </row>
    <row r="3042" spans="1:6" ht="40.5" x14ac:dyDescent="0.25">
      <c r="A3042" s="134" t="s">
        <v>15862</v>
      </c>
      <c r="B3042" s="135" t="s">
        <v>15863</v>
      </c>
      <c r="D3042" s="134" t="s">
        <v>2262</v>
      </c>
      <c r="E3042" s="136" t="s">
        <v>15864</v>
      </c>
      <c r="F3042" s="136" t="s">
        <v>15864</v>
      </c>
    </row>
    <row r="3043" spans="1:6" ht="40.5" x14ac:dyDescent="0.25">
      <c r="A3043" s="134" t="s">
        <v>15865</v>
      </c>
      <c r="B3043" s="135" t="s">
        <v>15866</v>
      </c>
      <c r="D3043" s="134" t="s">
        <v>2262</v>
      </c>
      <c r="E3043" s="136" t="s">
        <v>15016</v>
      </c>
      <c r="F3043" s="136" t="s">
        <v>15016</v>
      </c>
    </row>
    <row r="3044" spans="1:6" ht="40.5" x14ac:dyDescent="0.25">
      <c r="A3044" s="134" t="s">
        <v>15867</v>
      </c>
      <c r="B3044" s="135" t="s">
        <v>15868</v>
      </c>
      <c r="D3044" s="134" t="s">
        <v>2262</v>
      </c>
      <c r="E3044" s="136" t="s">
        <v>15869</v>
      </c>
      <c r="F3044" s="136" t="s">
        <v>15869</v>
      </c>
    </row>
    <row r="3045" spans="1:6" ht="40.5" x14ac:dyDescent="0.25">
      <c r="A3045" s="134" t="s">
        <v>15870</v>
      </c>
      <c r="B3045" s="135" t="s">
        <v>15871</v>
      </c>
      <c r="D3045" s="134" t="s">
        <v>2262</v>
      </c>
      <c r="E3045" s="136" t="s">
        <v>15872</v>
      </c>
      <c r="F3045" s="136" t="s">
        <v>15872</v>
      </c>
    </row>
    <row r="3046" spans="1:6" ht="40.5" x14ac:dyDescent="0.25">
      <c r="A3046" s="134" t="s">
        <v>15873</v>
      </c>
      <c r="B3046" s="135" t="s">
        <v>15874</v>
      </c>
      <c r="D3046" s="134" t="s">
        <v>2262</v>
      </c>
      <c r="E3046" s="136" t="s">
        <v>13026</v>
      </c>
      <c r="F3046" s="136" t="s">
        <v>13026</v>
      </c>
    </row>
    <row r="3047" spans="1:6" ht="40.5" x14ac:dyDescent="0.25">
      <c r="A3047" s="134" t="s">
        <v>15875</v>
      </c>
      <c r="B3047" s="135" t="s">
        <v>15876</v>
      </c>
      <c r="D3047" s="134" t="s">
        <v>2262</v>
      </c>
      <c r="E3047" s="136" t="s">
        <v>13298</v>
      </c>
      <c r="F3047" s="136" t="s">
        <v>13298</v>
      </c>
    </row>
    <row r="3048" spans="1:6" ht="54" x14ac:dyDescent="0.25">
      <c r="A3048" s="134" t="s">
        <v>15877</v>
      </c>
      <c r="B3048" s="135" t="s">
        <v>15878</v>
      </c>
      <c r="D3048" s="134" t="s">
        <v>2262</v>
      </c>
      <c r="E3048" s="136" t="s">
        <v>15879</v>
      </c>
      <c r="F3048" s="136" t="s">
        <v>15879</v>
      </c>
    </row>
    <row r="3049" spans="1:6" ht="54" x14ac:dyDescent="0.25">
      <c r="A3049" s="134" t="s">
        <v>15880</v>
      </c>
      <c r="B3049" s="135" t="s">
        <v>15881</v>
      </c>
      <c r="D3049" s="134" t="s">
        <v>2262</v>
      </c>
      <c r="E3049" s="136" t="s">
        <v>15882</v>
      </c>
      <c r="F3049" s="136" t="s">
        <v>15882</v>
      </c>
    </row>
    <row r="3050" spans="1:6" ht="54" x14ac:dyDescent="0.25">
      <c r="A3050" s="134" t="s">
        <v>15883</v>
      </c>
      <c r="B3050" s="135" t="s">
        <v>15884</v>
      </c>
      <c r="D3050" s="134" t="s">
        <v>2262</v>
      </c>
      <c r="E3050" s="136" t="s">
        <v>15592</v>
      </c>
      <c r="F3050" s="136" t="s">
        <v>15592</v>
      </c>
    </row>
    <row r="3051" spans="1:6" ht="40.5" x14ac:dyDescent="0.25">
      <c r="A3051" s="134" t="s">
        <v>15885</v>
      </c>
      <c r="B3051" s="135" t="s">
        <v>15886</v>
      </c>
      <c r="D3051" s="134" t="s">
        <v>2262</v>
      </c>
      <c r="E3051" s="136" t="s">
        <v>15887</v>
      </c>
      <c r="F3051" s="136" t="s">
        <v>15887</v>
      </c>
    </row>
    <row r="3052" spans="1:6" ht="54" x14ac:dyDescent="0.25">
      <c r="A3052" s="134" t="s">
        <v>15888</v>
      </c>
      <c r="B3052" s="135" t="s">
        <v>15889</v>
      </c>
      <c r="D3052" s="134" t="s">
        <v>2262</v>
      </c>
      <c r="E3052" s="136" t="s">
        <v>14000</v>
      </c>
      <c r="F3052" s="136" t="s">
        <v>14000</v>
      </c>
    </row>
    <row r="3053" spans="1:6" ht="54" x14ac:dyDescent="0.25">
      <c r="A3053" s="134" t="s">
        <v>15890</v>
      </c>
      <c r="B3053" s="135" t="s">
        <v>15891</v>
      </c>
      <c r="D3053" s="134" t="s">
        <v>2262</v>
      </c>
      <c r="E3053" s="136" t="s">
        <v>15892</v>
      </c>
      <c r="F3053" s="136" t="s">
        <v>15892</v>
      </c>
    </row>
    <row r="3054" spans="1:6" ht="54" x14ac:dyDescent="0.25">
      <c r="A3054" s="134" t="s">
        <v>15893</v>
      </c>
      <c r="B3054" s="135" t="s">
        <v>15894</v>
      </c>
      <c r="D3054" s="134" t="s">
        <v>2262</v>
      </c>
      <c r="E3054" s="136" t="s">
        <v>15895</v>
      </c>
      <c r="F3054" s="136" t="s">
        <v>15895</v>
      </c>
    </row>
    <row r="3055" spans="1:6" ht="54" x14ac:dyDescent="0.25">
      <c r="A3055" s="134" t="s">
        <v>15896</v>
      </c>
      <c r="B3055" s="135" t="s">
        <v>15897</v>
      </c>
      <c r="D3055" s="134" t="s">
        <v>2262</v>
      </c>
      <c r="E3055" s="136" t="s">
        <v>15898</v>
      </c>
      <c r="F3055" s="136" t="s">
        <v>15898</v>
      </c>
    </row>
    <row r="3056" spans="1:6" ht="27" x14ac:dyDescent="0.25">
      <c r="A3056" s="134" t="s">
        <v>15899</v>
      </c>
      <c r="B3056" s="135" t="s">
        <v>15900</v>
      </c>
      <c r="D3056" s="134" t="s">
        <v>2262</v>
      </c>
      <c r="E3056" s="136" t="s">
        <v>15901</v>
      </c>
      <c r="F3056" s="136" t="s">
        <v>15901</v>
      </c>
    </row>
    <row r="3057" spans="1:6" ht="40.5" x14ac:dyDescent="0.25">
      <c r="A3057" s="134" t="s">
        <v>15902</v>
      </c>
      <c r="B3057" s="135" t="s">
        <v>15903</v>
      </c>
      <c r="D3057" s="134" t="s">
        <v>2262</v>
      </c>
      <c r="E3057" s="136" t="s">
        <v>6037</v>
      </c>
      <c r="F3057" s="136" t="s">
        <v>6037</v>
      </c>
    </row>
    <row r="3058" spans="1:6" ht="27" x14ac:dyDescent="0.25">
      <c r="A3058" s="134" t="s">
        <v>15904</v>
      </c>
      <c r="B3058" s="135" t="s">
        <v>15905</v>
      </c>
      <c r="D3058" s="134" t="s">
        <v>2262</v>
      </c>
      <c r="E3058" s="136" t="s">
        <v>14392</v>
      </c>
      <c r="F3058" s="136" t="s">
        <v>14392</v>
      </c>
    </row>
    <row r="3059" spans="1:6" ht="40.5" x14ac:dyDescent="0.25">
      <c r="A3059" s="134" t="s">
        <v>15906</v>
      </c>
      <c r="B3059" s="135" t="s">
        <v>15907</v>
      </c>
      <c r="D3059" s="134" t="s">
        <v>2261</v>
      </c>
      <c r="E3059" s="136" t="s">
        <v>13684</v>
      </c>
      <c r="F3059" s="136" t="s">
        <v>13684</v>
      </c>
    </row>
    <row r="3060" spans="1:6" ht="40.5" x14ac:dyDescent="0.25">
      <c r="A3060" s="134" t="s">
        <v>15908</v>
      </c>
      <c r="B3060" s="135" t="s">
        <v>15909</v>
      </c>
      <c r="D3060" s="134" t="s">
        <v>2261</v>
      </c>
      <c r="E3060" s="136" t="s">
        <v>14346</v>
      </c>
      <c r="F3060" s="136" t="s">
        <v>14346</v>
      </c>
    </row>
    <row r="3061" spans="1:6" ht="40.5" x14ac:dyDescent="0.25">
      <c r="A3061" s="134" t="s">
        <v>15910</v>
      </c>
      <c r="B3061" s="135" t="s">
        <v>15911</v>
      </c>
      <c r="D3061" s="134" t="s">
        <v>2261</v>
      </c>
      <c r="E3061" s="136" t="s">
        <v>15912</v>
      </c>
      <c r="F3061" s="136" t="s">
        <v>15912</v>
      </c>
    </row>
    <row r="3062" spans="1:6" ht="40.5" x14ac:dyDescent="0.25">
      <c r="A3062" s="134" t="s">
        <v>15913</v>
      </c>
      <c r="B3062" s="135" t="s">
        <v>15914</v>
      </c>
      <c r="D3062" s="134" t="s">
        <v>2259</v>
      </c>
      <c r="E3062" s="136" t="s">
        <v>13200</v>
      </c>
      <c r="F3062" s="136" t="s">
        <v>13200</v>
      </c>
    </row>
    <row r="3063" spans="1:6" ht="40.5" x14ac:dyDescent="0.25">
      <c r="A3063" s="134" t="s">
        <v>15915</v>
      </c>
      <c r="B3063" s="135" t="s">
        <v>15916</v>
      </c>
      <c r="D3063" s="134" t="s">
        <v>2259</v>
      </c>
      <c r="E3063" s="136" t="s">
        <v>14972</v>
      </c>
      <c r="F3063" s="136" t="s">
        <v>14972</v>
      </c>
    </row>
    <row r="3064" spans="1:6" ht="40.5" x14ac:dyDescent="0.25">
      <c r="A3064" s="134" t="s">
        <v>15917</v>
      </c>
      <c r="B3064" s="135" t="s">
        <v>15918</v>
      </c>
      <c r="D3064" s="134" t="s">
        <v>2259</v>
      </c>
      <c r="E3064" s="136" t="s">
        <v>13503</v>
      </c>
      <c r="F3064" s="136" t="s">
        <v>13503</v>
      </c>
    </row>
    <row r="3065" spans="1:6" ht="27" x14ac:dyDescent="0.25">
      <c r="A3065" s="134" t="s">
        <v>15919</v>
      </c>
      <c r="B3065" s="135" t="s">
        <v>15920</v>
      </c>
      <c r="D3065" s="134" t="s">
        <v>2263</v>
      </c>
      <c r="E3065" s="136" t="s">
        <v>15921</v>
      </c>
      <c r="F3065" s="136" t="s">
        <v>15921</v>
      </c>
    </row>
    <row r="3066" spans="1:6" ht="27" x14ac:dyDescent="0.25">
      <c r="A3066" s="134" t="s">
        <v>15922</v>
      </c>
      <c r="B3066" s="135" t="s">
        <v>15923</v>
      </c>
      <c r="D3066" s="134" t="s">
        <v>2263</v>
      </c>
      <c r="E3066" s="136" t="s">
        <v>15924</v>
      </c>
      <c r="F3066" s="136" t="s">
        <v>15924</v>
      </c>
    </row>
    <row r="3067" spans="1:6" ht="27" x14ac:dyDescent="0.25">
      <c r="A3067" s="134" t="s">
        <v>15925</v>
      </c>
      <c r="B3067" s="135" t="s">
        <v>15926</v>
      </c>
      <c r="D3067" s="134" t="s">
        <v>2263</v>
      </c>
      <c r="E3067" s="136" t="s">
        <v>15927</v>
      </c>
      <c r="F3067" s="136" t="s">
        <v>15927</v>
      </c>
    </row>
    <row r="3068" spans="1:6" ht="27" x14ac:dyDescent="0.25">
      <c r="A3068" s="134" t="s">
        <v>15928</v>
      </c>
      <c r="B3068" s="135" t="s">
        <v>15929</v>
      </c>
      <c r="D3068" s="134" t="s">
        <v>2263</v>
      </c>
      <c r="E3068" s="136" t="s">
        <v>15930</v>
      </c>
      <c r="F3068" s="136" t="s">
        <v>15930</v>
      </c>
    </row>
    <row r="3069" spans="1:6" ht="54" x14ac:dyDescent="0.25">
      <c r="A3069" s="134" t="s">
        <v>15931</v>
      </c>
      <c r="B3069" s="135" t="s">
        <v>15932</v>
      </c>
      <c r="D3069" s="134" t="s">
        <v>2262</v>
      </c>
      <c r="E3069" s="136" t="s">
        <v>15933</v>
      </c>
      <c r="F3069" s="136" t="s">
        <v>15933</v>
      </c>
    </row>
    <row r="3070" spans="1:6" ht="54" x14ac:dyDescent="0.25">
      <c r="A3070" s="134" t="s">
        <v>15934</v>
      </c>
      <c r="B3070" s="135" t="s">
        <v>15935</v>
      </c>
      <c r="D3070" s="134" t="s">
        <v>2262</v>
      </c>
      <c r="E3070" s="136" t="s">
        <v>15634</v>
      </c>
      <c r="F3070" s="136" t="s">
        <v>15634</v>
      </c>
    </row>
    <row r="3071" spans="1:6" ht="27" x14ac:dyDescent="0.25">
      <c r="A3071" s="134" t="s">
        <v>15936</v>
      </c>
      <c r="B3071" s="135" t="s">
        <v>15937</v>
      </c>
      <c r="D3071" s="134" t="s">
        <v>2261</v>
      </c>
      <c r="E3071" s="136" t="s">
        <v>15938</v>
      </c>
      <c r="F3071" s="136" t="s">
        <v>15938</v>
      </c>
    </row>
    <row r="3072" spans="1:6" ht="27" x14ac:dyDescent="0.25">
      <c r="A3072" s="134" t="s">
        <v>15939</v>
      </c>
      <c r="B3072" s="135" t="s">
        <v>15940</v>
      </c>
      <c r="D3072" s="134" t="s">
        <v>2261</v>
      </c>
      <c r="E3072" s="136" t="s">
        <v>13313</v>
      </c>
      <c r="F3072" s="136" t="s">
        <v>13313</v>
      </c>
    </row>
    <row r="3073" spans="1:6" ht="27" x14ac:dyDescent="0.25">
      <c r="A3073" s="134" t="s">
        <v>15941</v>
      </c>
      <c r="B3073" s="135" t="s">
        <v>15942</v>
      </c>
      <c r="D3073" s="134" t="s">
        <v>2261</v>
      </c>
      <c r="E3073" s="136" t="s">
        <v>13384</v>
      </c>
      <c r="F3073" s="136" t="s">
        <v>13384</v>
      </c>
    </row>
    <row r="3074" spans="1:6" ht="40.5" x14ac:dyDescent="0.25">
      <c r="A3074" s="134" t="s">
        <v>15943</v>
      </c>
      <c r="B3074" s="135" t="s">
        <v>15944</v>
      </c>
      <c r="D3074" s="134" t="s">
        <v>2259</v>
      </c>
      <c r="E3074" s="136" t="s">
        <v>15945</v>
      </c>
      <c r="F3074" s="136" t="s">
        <v>15945</v>
      </c>
    </row>
    <row r="3075" spans="1:6" ht="54" x14ac:dyDescent="0.25">
      <c r="A3075" s="134" t="s">
        <v>6984</v>
      </c>
      <c r="B3075" s="135" t="s">
        <v>6985</v>
      </c>
      <c r="D3075" s="134" t="s">
        <v>2263</v>
      </c>
      <c r="E3075" s="136" t="s">
        <v>15946</v>
      </c>
      <c r="F3075" s="136" t="s">
        <v>15946</v>
      </c>
    </row>
    <row r="3076" spans="1:6" ht="54" x14ac:dyDescent="0.25">
      <c r="A3076" s="134" t="s">
        <v>6986</v>
      </c>
      <c r="B3076" s="135" t="s">
        <v>6987</v>
      </c>
      <c r="D3076" s="134" t="s">
        <v>2263</v>
      </c>
      <c r="E3076" s="136" t="s">
        <v>15947</v>
      </c>
      <c r="F3076" s="136" t="s">
        <v>15947</v>
      </c>
    </row>
    <row r="3077" spans="1:6" ht="67.5" x14ac:dyDescent="0.25">
      <c r="A3077" s="134" t="s">
        <v>6988</v>
      </c>
      <c r="B3077" s="135" t="s">
        <v>6989</v>
      </c>
      <c r="D3077" s="134" t="s">
        <v>2263</v>
      </c>
      <c r="E3077" s="136" t="s">
        <v>15948</v>
      </c>
      <c r="F3077" s="136" t="s">
        <v>15948</v>
      </c>
    </row>
    <row r="3078" spans="1:6" ht="67.5" x14ac:dyDescent="0.25">
      <c r="A3078" s="134" t="s">
        <v>6990</v>
      </c>
      <c r="B3078" s="135" t="s">
        <v>6991</v>
      </c>
      <c r="D3078" s="134" t="s">
        <v>2263</v>
      </c>
      <c r="E3078" s="136" t="s">
        <v>15949</v>
      </c>
      <c r="F3078" s="136" t="s">
        <v>15949</v>
      </c>
    </row>
    <row r="3079" spans="1:6" ht="67.5" x14ac:dyDescent="0.25">
      <c r="A3079" s="134" t="s">
        <v>6992</v>
      </c>
      <c r="B3079" s="135" t="s">
        <v>6993</v>
      </c>
      <c r="D3079" s="134" t="s">
        <v>2263</v>
      </c>
      <c r="E3079" s="136" t="s">
        <v>15950</v>
      </c>
      <c r="F3079" s="136" t="s">
        <v>15950</v>
      </c>
    </row>
    <row r="3080" spans="1:6" ht="67.5" x14ac:dyDescent="0.25">
      <c r="A3080" s="134" t="s">
        <v>6994</v>
      </c>
      <c r="B3080" s="135" t="s">
        <v>6995</v>
      </c>
      <c r="D3080" s="134" t="s">
        <v>2263</v>
      </c>
      <c r="E3080" s="136" t="s">
        <v>15951</v>
      </c>
      <c r="F3080" s="136" t="s">
        <v>15951</v>
      </c>
    </row>
    <row r="3081" spans="1:6" ht="54" x14ac:dyDescent="0.25">
      <c r="A3081" s="134" t="s">
        <v>6996</v>
      </c>
      <c r="B3081" s="135" t="s">
        <v>6997</v>
      </c>
      <c r="D3081" s="134" t="s">
        <v>2263</v>
      </c>
      <c r="E3081" s="136" t="s">
        <v>15952</v>
      </c>
      <c r="F3081" s="136" t="s">
        <v>15952</v>
      </c>
    </row>
    <row r="3082" spans="1:6" ht="54" x14ac:dyDescent="0.25">
      <c r="A3082" s="134" t="s">
        <v>6998</v>
      </c>
      <c r="B3082" s="135" t="s">
        <v>6999</v>
      </c>
      <c r="D3082" s="134" t="s">
        <v>2263</v>
      </c>
      <c r="E3082" s="136" t="s">
        <v>15953</v>
      </c>
      <c r="F3082" s="136" t="s">
        <v>15953</v>
      </c>
    </row>
    <row r="3083" spans="1:6" ht="54" x14ac:dyDescent="0.25">
      <c r="A3083" s="134" t="s">
        <v>7000</v>
      </c>
      <c r="B3083" s="135" t="s">
        <v>7001</v>
      </c>
      <c r="D3083" s="134" t="s">
        <v>2263</v>
      </c>
      <c r="E3083" s="136" t="s">
        <v>15954</v>
      </c>
      <c r="F3083" s="136" t="s">
        <v>15954</v>
      </c>
    </row>
    <row r="3084" spans="1:6" ht="54" x14ac:dyDescent="0.25">
      <c r="A3084" s="134" t="s">
        <v>7002</v>
      </c>
      <c r="B3084" s="135" t="s">
        <v>7003</v>
      </c>
      <c r="D3084" s="134" t="s">
        <v>2263</v>
      </c>
      <c r="E3084" s="136" t="s">
        <v>15955</v>
      </c>
      <c r="F3084" s="136" t="s">
        <v>15955</v>
      </c>
    </row>
    <row r="3085" spans="1:6" ht="67.5" x14ac:dyDescent="0.25">
      <c r="A3085" s="134" t="s">
        <v>7004</v>
      </c>
      <c r="B3085" s="135" t="s">
        <v>7005</v>
      </c>
      <c r="D3085" s="134" t="s">
        <v>2263</v>
      </c>
      <c r="E3085" s="136" t="s">
        <v>15956</v>
      </c>
      <c r="F3085" s="136" t="s">
        <v>15956</v>
      </c>
    </row>
    <row r="3086" spans="1:6" ht="67.5" x14ac:dyDescent="0.25">
      <c r="A3086" s="134" t="s">
        <v>7006</v>
      </c>
      <c r="B3086" s="135" t="s">
        <v>7007</v>
      </c>
      <c r="D3086" s="134" t="s">
        <v>2263</v>
      </c>
      <c r="E3086" s="136" t="s">
        <v>15957</v>
      </c>
      <c r="F3086" s="136" t="s">
        <v>15957</v>
      </c>
    </row>
    <row r="3087" spans="1:6" ht="54" x14ac:dyDescent="0.25">
      <c r="A3087" s="134" t="s">
        <v>7008</v>
      </c>
      <c r="B3087" s="135" t="s">
        <v>7009</v>
      </c>
      <c r="D3087" s="134" t="s">
        <v>2259</v>
      </c>
      <c r="E3087" s="136" t="s">
        <v>15958</v>
      </c>
      <c r="F3087" s="136" t="s">
        <v>15958</v>
      </c>
    </row>
    <row r="3088" spans="1:6" ht="54" x14ac:dyDescent="0.25">
      <c r="A3088" s="134" t="s">
        <v>7010</v>
      </c>
      <c r="B3088" s="135" t="s">
        <v>7011</v>
      </c>
      <c r="D3088" s="134" t="s">
        <v>2259</v>
      </c>
      <c r="E3088" s="136" t="s">
        <v>15959</v>
      </c>
      <c r="F3088" s="136" t="s">
        <v>15959</v>
      </c>
    </row>
    <row r="3089" spans="1:6" ht="54" x14ac:dyDescent="0.25">
      <c r="A3089" s="134" t="s">
        <v>7012</v>
      </c>
      <c r="B3089" s="135" t="s">
        <v>7013</v>
      </c>
      <c r="D3089" s="134" t="s">
        <v>2259</v>
      </c>
      <c r="E3089" s="136" t="s">
        <v>15960</v>
      </c>
      <c r="F3089" s="136" t="s">
        <v>15960</v>
      </c>
    </row>
    <row r="3090" spans="1:6" ht="54" x14ac:dyDescent="0.25">
      <c r="A3090" s="134" t="s">
        <v>7014</v>
      </c>
      <c r="B3090" s="135" t="s">
        <v>7015</v>
      </c>
      <c r="D3090" s="134" t="s">
        <v>2263</v>
      </c>
      <c r="E3090" s="136" t="s">
        <v>15961</v>
      </c>
      <c r="F3090" s="136" t="s">
        <v>15961</v>
      </c>
    </row>
    <row r="3091" spans="1:6" ht="67.5" x14ac:dyDescent="0.25">
      <c r="A3091" s="134" t="s">
        <v>7016</v>
      </c>
      <c r="B3091" s="135" t="s">
        <v>7017</v>
      </c>
      <c r="D3091" s="134" t="s">
        <v>2259</v>
      </c>
      <c r="E3091" s="136" t="s">
        <v>14349</v>
      </c>
      <c r="F3091" s="136" t="s">
        <v>14349</v>
      </c>
    </row>
    <row r="3092" spans="1:6" ht="67.5" x14ac:dyDescent="0.25">
      <c r="A3092" s="134" t="s">
        <v>7018</v>
      </c>
      <c r="B3092" s="135" t="s">
        <v>7019</v>
      </c>
      <c r="D3092" s="134" t="s">
        <v>2259</v>
      </c>
      <c r="E3092" s="136" t="s">
        <v>14306</v>
      </c>
      <c r="F3092" s="136" t="s">
        <v>14306</v>
      </c>
    </row>
    <row r="3093" spans="1:6" ht="54" x14ac:dyDescent="0.25">
      <c r="A3093" s="134" t="s">
        <v>7020</v>
      </c>
      <c r="B3093" s="135" t="s">
        <v>7021</v>
      </c>
      <c r="D3093" s="134" t="s">
        <v>2259</v>
      </c>
      <c r="E3093" s="136" t="s">
        <v>15962</v>
      </c>
      <c r="F3093" s="136" t="s">
        <v>15962</v>
      </c>
    </row>
    <row r="3094" spans="1:6" ht="54" x14ac:dyDescent="0.25">
      <c r="A3094" s="134" t="s">
        <v>7022</v>
      </c>
      <c r="B3094" s="135" t="s">
        <v>7023</v>
      </c>
      <c r="D3094" s="134" t="s">
        <v>2259</v>
      </c>
      <c r="E3094" s="136" t="s">
        <v>15963</v>
      </c>
      <c r="F3094" s="136" t="s">
        <v>15963</v>
      </c>
    </row>
    <row r="3095" spans="1:6" ht="67.5" x14ac:dyDescent="0.25">
      <c r="A3095" s="134" t="s">
        <v>7024</v>
      </c>
      <c r="B3095" s="135" t="s">
        <v>7025</v>
      </c>
      <c r="D3095" s="134" t="s">
        <v>2259</v>
      </c>
      <c r="E3095" s="136" t="s">
        <v>15964</v>
      </c>
      <c r="F3095" s="136" t="s">
        <v>15964</v>
      </c>
    </row>
    <row r="3096" spans="1:6" ht="67.5" x14ac:dyDescent="0.25">
      <c r="A3096" s="134" t="s">
        <v>7026</v>
      </c>
      <c r="B3096" s="135" t="s">
        <v>7027</v>
      </c>
      <c r="D3096" s="134" t="s">
        <v>2259</v>
      </c>
      <c r="E3096" s="136" t="s">
        <v>15965</v>
      </c>
      <c r="F3096" s="136" t="s">
        <v>15965</v>
      </c>
    </row>
    <row r="3097" spans="1:6" ht="54" x14ac:dyDescent="0.25">
      <c r="A3097" s="134" t="s">
        <v>7028</v>
      </c>
      <c r="B3097" s="135" t="s">
        <v>7029</v>
      </c>
      <c r="D3097" s="134" t="s">
        <v>2259</v>
      </c>
      <c r="E3097" s="136" t="s">
        <v>15966</v>
      </c>
      <c r="F3097" s="136" t="s">
        <v>15966</v>
      </c>
    </row>
    <row r="3098" spans="1:6" ht="54" x14ac:dyDescent="0.25">
      <c r="A3098" s="134" t="s">
        <v>7030</v>
      </c>
      <c r="B3098" s="135" t="s">
        <v>7031</v>
      </c>
      <c r="D3098" s="134" t="s">
        <v>2259</v>
      </c>
      <c r="E3098" s="136" t="s">
        <v>15967</v>
      </c>
      <c r="F3098" s="136" t="s">
        <v>15967</v>
      </c>
    </row>
    <row r="3099" spans="1:6" ht="67.5" x14ac:dyDescent="0.25">
      <c r="A3099" s="134" t="s">
        <v>7032</v>
      </c>
      <c r="B3099" s="135" t="s">
        <v>7033</v>
      </c>
      <c r="D3099" s="134" t="s">
        <v>2259</v>
      </c>
      <c r="E3099" s="136" t="s">
        <v>15968</v>
      </c>
      <c r="F3099" s="136" t="s">
        <v>15968</v>
      </c>
    </row>
    <row r="3100" spans="1:6" ht="67.5" x14ac:dyDescent="0.25">
      <c r="A3100" s="134" t="s">
        <v>7034</v>
      </c>
      <c r="B3100" s="135" t="s">
        <v>7035</v>
      </c>
      <c r="D3100" s="134" t="s">
        <v>2259</v>
      </c>
      <c r="E3100" s="136" t="s">
        <v>15969</v>
      </c>
      <c r="F3100" s="136" t="s">
        <v>15969</v>
      </c>
    </row>
    <row r="3101" spans="1:6" ht="67.5" x14ac:dyDescent="0.25">
      <c r="A3101" s="134" t="s">
        <v>7036</v>
      </c>
      <c r="B3101" s="135" t="s">
        <v>7037</v>
      </c>
      <c r="D3101" s="134" t="s">
        <v>2259</v>
      </c>
      <c r="E3101" s="136" t="s">
        <v>15970</v>
      </c>
      <c r="F3101" s="136" t="s">
        <v>15970</v>
      </c>
    </row>
    <row r="3102" spans="1:6" ht="67.5" x14ac:dyDescent="0.25">
      <c r="A3102" s="134" t="s">
        <v>7038</v>
      </c>
      <c r="B3102" s="135" t="s">
        <v>7039</v>
      </c>
      <c r="D3102" s="134" t="s">
        <v>2259</v>
      </c>
      <c r="E3102" s="136" t="s">
        <v>15971</v>
      </c>
      <c r="F3102" s="136" t="s">
        <v>15971</v>
      </c>
    </row>
    <row r="3103" spans="1:6" ht="67.5" x14ac:dyDescent="0.25">
      <c r="A3103" s="134" t="s">
        <v>7040</v>
      </c>
      <c r="B3103" s="135" t="s">
        <v>7041</v>
      </c>
      <c r="D3103" s="134" t="s">
        <v>2259</v>
      </c>
      <c r="E3103" s="136" t="s">
        <v>15972</v>
      </c>
      <c r="F3103" s="136" t="s">
        <v>15972</v>
      </c>
    </row>
    <row r="3104" spans="1:6" ht="67.5" x14ac:dyDescent="0.25">
      <c r="A3104" s="134" t="s">
        <v>7042</v>
      </c>
      <c r="B3104" s="135" t="s">
        <v>7043</v>
      </c>
      <c r="D3104" s="134" t="s">
        <v>2259</v>
      </c>
      <c r="E3104" s="136" t="s">
        <v>15973</v>
      </c>
      <c r="F3104" s="136" t="s">
        <v>15973</v>
      </c>
    </row>
    <row r="3105" spans="1:6" ht="67.5" x14ac:dyDescent="0.25">
      <c r="A3105" s="134" t="s">
        <v>7044</v>
      </c>
      <c r="B3105" s="135" t="s">
        <v>7045</v>
      </c>
      <c r="D3105" s="134" t="s">
        <v>2259</v>
      </c>
      <c r="E3105" s="136" t="s">
        <v>15974</v>
      </c>
      <c r="F3105" s="136" t="s">
        <v>15974</v>
      </c>
    </row>
    <row r="3106" spans="1:6" ht="67.5" x14ac:dyDescent="0.25">
      <c r="A3106" s="134" t="s">
        <v>7046</v>
      </c>
      <c r="B3106" s="135" t="s">
        <v>7047</v>
      </c>
      <c r="D3106" s="134" t="s">
        <v>2259</v>
      </c>
      <c r="E3106" s="136" t="s">
        <v>15975</v>
      </c>
      <c r="F3106" s="136" t="s">
        <v>15975</v>
      </c>
    </row>
    <row r="3107" spans="1:6" ht="67.5" x14ac:dyDescent="0.25">
      <c r="A3107" s="134" t="s">
        <v>7048</v>
      </c>
      <c r="B3107" s="135" t="s">
        <v>7049</v>
      </c>
      <c r="D3107" s="134" t="s">
        <v>2259</v>
      </c>
      <c r="E3107" s="136" t="s">
        <v>15976</v>
      </c>
      <c r="F3107" s="136" t="s">
        <v>15976</v>
      </c>
    </row>
    <row r="3108" spans="1:6" ht="67.5" x14ac:dyDescent="0.25">
      <c r="A3108" s="134" t="s">
        <v>7050</v>
      </c>
      <c r="B3108" s="135" t="s">
        <v>7051</v>
      </c>
      <c r="D3108" s="134" t="s">
        <v>2259</v>
      </c>
      <c r="E3108" s="136" t="s">
        <v>13974</v>
      </c>
      <c r="F3108" s="136" t="s">
        <v>13974</v>
      </c>
    </row>
    <row r="3109" spans="1:6" ht="54" x14ac:dyDescent="0.25">
      <c r="A3109" s="134" t="s">
        <v>7052</v>
      </c>
      <c r="B3109" s="135" t="s">
        <v>7053</v>
      </c>
      <c r="D3109" s="134" t="s">
        <v>2259</v>
      </c>
      <c r="E3109" s="136" t="s">
        <v>15977</v>
      </c>
      <c r="F3109" s="136" t="s">
        <v>15977</v>
      </c>
    </row>
    <row r="3110" spans="1:6" ht="54" x14ac:dyDescent="0.25">
      <c r="A3110" s="134" t="s">
        <v>7054</v>
      </c>
      <c r="B3110" s="135" t="s">
        <v>7055</v>
      </c>
      <c r="D3110" s="134" t="s">
        <v>2259</v>
      </c>
      <c r="E3110" s="136" t="s">
        <v>15978</v>
      </c>
      <c r="F3110" s="136" t="s">
        <v>15978</v>
      </c>
    </row>
    <row r="3111" spans="1:6" ht="67.5" x14ac:dyDescent="0.25">
      <c r="A3111" s="134" t="s">
        <v>7056</v>
      </c>
      <c r="B3111" s="135" t="s">
        <v>7057</v>
      </c>
      <c r="D3111" s="134" t="s">
        <v>2259</v>
      </c>
      <c r="E3111" s="136" t="s">
        <v>15979</v>
      </c>
      <c r="F3111" s="136" t="s">
        <v>15979</v>
      </c>
    </row>
    <row r="3112" spans="1:6" ht="67.5" x14ac:dyDescent="0.25">
      <c r="A3112" s="134" t="s">
        <v>7058</v>
      </c>
      <c r="B3112" s="135" t="s">
        <v>7059</v>
      </c>
      <c r="D3112" s="134" t="s">
        <v>2259</v>
      </c>
      <c r="E3112" s="136" t="s">
        <v>15980</v>
      </c>
      <c r="F3112" s="136" t="s">
        <v>15980</v>
      </c>
    </row>
    <row r="3113" spans="1:6" ht="54" x14ac:dyDescent="0.25">
      <c r="A3113" s="134" t="s">
        <v>7060</v>
      </c>
      <c r="B3113" s="135" t="s">
        <v>7061</v>
      </c>
      <c r="D3113" s="134" t="s">
        <v>2259</v>
      </c>
      <c r="E3113" s="136" t="s">
        <v>15981</v>
      </c>
      <c r="F3113" s="136" t="s">
        <v>15981</v>
      </c>
    </row>
    <row r="3114" spans="1:6" ht="54" x14ac:dyDescent="0.25">
      <c r="A3114" s="134" t="s">
        <v>7062</v>
      </c>
      <c r="B3114" s="135" t="s">
        <v>7063</v>
      </c>
      <c r="D3114" s="134" t="s">
        <v>2259</v>
      </c>
      <c r="E3114" s="136" t="s">
        <v>15982</v>
      </c>
      <c r="F3114" s="136" t="s">
        <v>15982</v>
      </c>
    </row>
    <row r="3115" spans="1:6" ht="67.5" x14ac:dyDescent="0.25">
      <c r="A3115" s="134" t="s">
        <v>7064</v>
      </c>
      <c r="B3115" s="135" t="s">
        <v>7065</v>
      </c>
      <c r="D3115" s="134" t="s">
        <v>2259</v>
      </c>
      <c r="E3115" s="136" t="s">
        <v>15983</v>
      </c>
      <c r="F3115" s="136" t="s">
        <v>15983</v>
      </c>
    </row>
    <row r="3116" spans="1:6" ht="67.5" x14ac:dyDescent="0.25">
      <c r="A3116" s="134" t="s">
        <v>7066</v>
      </c>
      <c r="B3116" s="135" t="s">
        <v>7067</v>
      </c>
      <c r="D3116" s="134" t="s">
        <v>2259</v>
      </c>
      <c r="E3116" s="136" t="s">
        <v>15984</v>
      </c>
      <c r="F3116" s="136" t="s">
        <v>15984</v>
      </c>
    </row>
    <row r="3117" spans="1:6" ht="67.5" x14ac:dyDescent="0.25">
      <c r="A3117" s="134" t="s">
        <v>7068</v>
      </c>
      <c r="B3117" s="135" t="s">
        <v>7069</v>
      </c>
      <c r="D3117" s="134" t="s">
        <v>2259</v>
      </c>
      <c r="E3117" s="136" t="s">
        <v>15985</v>
      </c>
      <c r="F3117" s="136" t="s">
        <v>15985</v>
      </c>
    </row>
    <row r="3118" spans="1:6" ht="67.5" x14ac:dyDescent="0.25">
      <c r="A3118" s="134" t="s">
        <v>7070</v>
      </c>
      <c r="B3118" s="135" t="s">
        <v>7071</v>
      </c>
      <c r="D3118" s="134" t="s">
        <v>2259</v>
      </c>
      <c r="E3118" s="136" t="s">
        <v>15986</v>
      </c>
      <c r="F3118" s="136" t="s">
        <v>15986</v>
      </c>
    </row>
    <row r="3119" spans="1:6" ht="67.5" x14ac:dyDescent="0.25">
      <c r="A3119" s="134" t="s">
        <v>7072</v>
      </c>
      <c r="B3119" s="135" t="s">
        <v>7073</v>
      </c>
      <c r="D3119" s="134" t="s">
        <v>2259</v>
      </c>
      <c r="E3119" s="136" t="s">
        <v>15987</v>
      </c>
      <c r="F3119" s="136" t="s">
        <v>15987</v>
      </c>
    </row>
    <row r="3120" spans="1:6" ht="67.5" x14ac:dyDescent="0.25">
      <c r="A3120" s="134" t="s">
        <v>7074</v>
      </c>
      <c r="B3120" s="135" t="s">
        <v>7075</v>
      </c>
      <c r="D3120" s="134" t="s">
        <v>2259</v>
      </c>
      <c r="E3120" s="136" t="s">
        <v>15988</v>
      </c>
      <c r="F3120" s="136" t="s">
        <v>15988</v>
      </c>
    </row>
    <row r="3121" spans="1:6" ht="67.5" x14ac:dyDescent="0.25">
      <c r="A3121" s="134" t="s">
        <v>7076</v>
      </c>
      <c r="B3121" s="135" t="s">
        <v>7077</v>
      </c>
      <c r="D3121" s="134" t="s">
        <v>2259</v>
      </c>
      <c r="E3121" s="136" t="s">
        <v>15989</v>
      </c>
      <c r="F3121" s="136" t="s">
        <v>15989</v>
      </c>
    </row>
    <row r="3122" spans="1:6" ht="67.5" x14ac:dyDescent="0.25">
      <c r="A3122" s="134" t="s">
        <v>7078</v>
      </c>
      <c r="B3122" s="135" t="s">
        <v>7079</v>
      </c>
      <c r="D3122" s="134" t="s">
        <v>2259</v>
      </c>
      <c r="E3122" s="136" t="s">
        <v>15990</v>
      </c>
      <c r="F3122" s="136" t="s">
        <v>15990</v>
      </c>
    </row>
    <row r="3123" spans="1:6" ht="54" x14ac:dyDescent="0.25">
      <c r="A3123" s="134" t="s">
        <v>7080</v>
      </c>
      <c r="B3123" s="135" t="s">
        <v>7081</v>
      </c>
      <c r="D3123" s="134" t="s">
        <v>2262</v>
      </c>
      <c r="E3123" s="136" t="s">
        <v>15991</v>
      </c>
      <c r="F3123" s="136" t="s">
        <v>15991</v>
      </c>
    </row>
    <row r="3124" spans="1:6" ht="67.5" x14ac:dyDescent="0.25">
      <c r="A3124" s="134" t="s">
        <v>7082</v>
      </c>
      <c r="B3124" s="135" t="s">
        <v>7083</v>
      </c>
      <c r="D3124" s="134" t="s">
        <v>2262</v>
      </c>
      <c r="E3124" s="136" t="s">
        <v>15992</v>
      </c>
      <c r="F3124" s="136" t="s">
        <v>15992</v>
      </c>
    </row>
    <row r="3125" spans="1:6" ht="67.5" x14ac:dyDescent="0.25">
      <c r="A3125" s="134" t="s">
        <v>7084</v>
      </c>
      <c r="B3125" s="135" t="s">
        <v>7085</v>
      </c>
      <c r="D3125" s="134" t="s">
        <v>2262</v>
      </c>
      <c r="E3125" s="136" t="s">
        <v>15993</v>
      </c>
      <c r="F3125" s="136" t="s">
        <v>15993</v>
      </c>
    </row>
    <row r="3126" spans="1:6" ht="67.5" x14ac:dyDescent="0.25">
      <c r="A3126" s="134" t="s">
        <v>7086</v>
      </c>
      <c r="B3126" s="135" t="s">
        <v>7087</v>
      </c>
      <c r="D3126" s="134" t="s">
        <v>2262</v>
      </c>
      <c r="E3126" s="136" t="s">
        <v>15994</v>
      </c>
      <c r="F3126" s="136" t="s">
        <v>15994</v>
      </c>
    </row>
    <row r="3127" spans="1:6" ht="54" x14ac:dyDescent="0.25">
      <c r="A3127" s="134" t="s">
        <v>7088</v>
      </c>
      <c r="B3127" s="135" t="s">
        <v>7089</v>
      </c>
      <c r="D3127" s="134" t="s">
        <v>2262</v>
      </c>
      <c r="E3127" s="136" t="s">
        <v>14015</v>
      </c>
      <c r="F3127" s="136" t="s">
        <v>14015</v>
      </c>
    </row>
    <row r="3128" spans="1:6" ht="54" x14ac:dyDescent="0.25">
      <c r="A3128" s="134" t="s">
        <v>7090</v>
      </c>
      <c r="B3128" s="135" t="s">
        <v>7091</v>
      </c>
      <c r="D3128" s="134" t="s">
        <v>2262</v>
      </c>
      <c r="E3128" s="136" t="s">
        <v>15995</v>
      </c>
      <c r="F3128" s="136" t="s">
        <v>15995</v>
      </c>
    </row>
    <row r="3129" spans="1:6" ht="67.5" x14ac:dyDescent="0.25">
      <c r="A3129" s="134" t="s">
        <v>7092</v>
      </c>
      <c r="B3129" s="135" t="s">
        <v>7093</v>
      </c>
      <c r="D3129" s="134" t="s">
        <v>2262</v>
      </c>
      <c r="E3129" s="136" t="s">
        <v>15996</v>
      </c>
      <c r="F3129" s="136" t="s">
        <v>15996</v>
      </c>
    </row>
    <row r="3130" spans="1:6" ht="67.5" x14ac:dyDescent="0.25">
      <c r="A3130" s="134" t="s">
        <v>7094</v>
      </c>
      <c r="B3130" s="135" t="s">
        <v>7095</v>
      </c>
      <c r="D3130" s="134" t="s">
        <v>2262</v>
      </c>
      <c r="E3130" s="136" t="s">
        <v>15997</v>
      </c>
      <c r="F3130" s="136" t="s">
        <v>15997</v>
      </c>
    </row>
    <row r="3131" spans="1:6" ht="67.5" x14ac:dyDescent="0.25">
      <c r="A3131" s="134" t="s">
        <v>7096</v>
      </c>
      <c r="B3131" s="135" t="s">
        <v>7097</v>
      </c>
      <c r="D3131" s="134" t="s">
        <v>2262</v>
      </c>
      <c r="E3131" s="136" t="s">
        <v>15998</v>
      </c>
      <c r="F3131" s="136" t="s">
        <v>15998</v>
      </c>
    </row>
    <row r="3132" spans="1:6" ht="54" x14ac:dyDescent="0.25">
      <c r="A3132" s="134" t="s">
        <v>7098</v>
      </c>
      <c r="B3132" s="135" t="s">
        <v>7099</v>
      </c>
      <c r="D3132" s="134" t="s">
        <v>2262</v>
      </c>
      <c r="E3132" s="136" t="s">
        <v>15999</v>
      </c>
      <c r="F3132" s="136" t="s">
        <v>15999</v>
      </c>
    </row>
    <row r="3133" spans="1:6" ht="54" x14ac:dyDescent="0.25">
      <c r="A3133" s="134" t="s">
        <v>7100</v>
      </c>
      <c r="B3133" s="135" t="s">
        <v>7101</v>
      </c>
      <c r="D3133" s="134" t="s">
        <v>2262</v>
      </c>
      <c r="E3133" s="136" t="s">
        <v>16000</v>
      </c>
      <c r="F3133" s="136" t="s">
        <v>16000</v>
      </c>
    </row>
    <row r="3134" spans="1:6" ht="67.5" x14ac:dyDescent="0.25">
      <c r="A3134" s="134" t="s">
        <v>7102</v>
      </c>
      <c r="B3134" s="135" t="s">
        <v>7103</v>
      </c>
      <c r="D3134" s="134" t="s">
        <v>2262</v>
      </c>
      <c r="E3134" s="136" t="s">
        <v>16001</v>
      </c>
      <c r="F3134" s="136" t="s">
        <v>16001</v>
      </c>
    </row>
    <row r="3135" spans="1:6" ht="67.5" x14ac:dyDescent="0.25">
      <c r="A3135" s="134" t="s">
        <v>7104</v>
      </c>
      <c r="B3135" s="135" t="s">
        <v>7105</v>
      </c>
      <c r="D3135" s="134" t="s">
        <v>2262</v>
      </c>
      <c r="E3135" s="136" t="s">
        <v>16002</v>
      </c>
      <c r="F3135" s="136" t="s">
        <v>16002</v>
      </c>
    </row>
    <row r="3136" spans="1:6" ht="67.5" x14ac:dyDescent="0.25">
      <c r="A3136" s="134" t="s">
        <v>7106</v>
      </c>
      <c r="B3136" s="135" t="s">
        <v>7107</v>
      </c>
      <c r="D3136" s="134" t="s">
        <v>2262</v>
      </c>
      <c r="E3136" s="136" t="s">
        <v>16003</v>
      </c>
      <c r="F3136" s="136" t="s">
        <v>16003</v>
      </c>
    </row>
    <row r="3137" spans="1:6" ht="54" x14ac:dyDescent="0.25">
      <c r="A3137" s="134" t="s">
        <v>7108</v>
      </c>
      <c r="B3137" s="135" t="s">
        <v>7109</v>
      </c>
      <c r="D3137" s="134" t="s">
        <v>2262</v>
      </c>
      <c r="E3137" s="136" t="s">
        <v>16004</v>
      </c>
      <c r="F3137" s="136" t="s">
        <v>16004</v>
      </c>
    </row>
    <row r="3138" spans="1:6" ht="54" x14ac:dyDescent="0.25">
      <c r="A3138" s="134" t="s">
        <v>7110</v>
      </c>
      <c r="B3138" s="135" t="s">
        <v>7111</v>
      </c>
      <c r="D3138" s="134" t="s">
        <v>2262</v>
      </c>
      <c r="E3138" s="136" t="s">
        <v>16005</v>
      </c>
      <c r="F3138" s="136" t="s">
        <v>16005</v>
      </c>
    </row>
    <row r="3139" spans="1:6" ht="67.5" x14ac:dyDescent="0.25">
      <c r="A3139" s="134" t="s">
        <v>7112</v>
      </c>
      <c r="B3139" s="135" t="s">
        <v>7113</v>
      </c>
      <c r="D3139" s="134" t="s">
        <v>2262</v>
      </c>
      <c r="E3139" s="136" t="s">
        <v>14360</v>
      </c>
      <c r="F3139" s="136" t="s">
        <v>14360</v>
      </c>
    </row>
    <row r="3140" spans="1:6" ht="67.5" x14ac:dyDescent="0.25">
      <c r="A3140" s="134" t="s">
        <v>7114</v>
      </c>
      <c r="B3140" s="135" t="s">
        <v>7115</v>
      </c>
      <c r="D3140" s="134" t="s">
        <v>2262</v>
      </c>
      <c r="E3140" s="136" t="s">
        <v>16006</v>
      </c>
      <c r="F3140" s="136" t="s">
        <v>16006</v>
      </c>
    </row>
    <row r="3141" spans="1:6" ht="67.5" x14ac:dyDescent="0.25">
      <c r="A3141" s="134" t="s">
        <v>7116</v>
      </c>
      <c r="B3141" s="135" t="s">
        <v>7117</v>
      </c>
      <c r="D3141" s="134" t="s">
        <v>2262</v>
      </c>
      <c r="E3141" s="136" t="s">
        <v>16007</v>
      </c>
      <c r="F3141" s="136" t="s">
        <v>16007</v>
      </c>
    </row>
    <row r="3142" spans="1:6" ht="54" x14ac:dyDescent="0.25">
      <c r="A3142" s="134" t="s">
        <v>7118</v>
      </c>
      <c r="B3142" s="135" t="s">
        <v>7119</v>
      </c>
      <c r="D3142" s="134" t="s">
        <v>2262</v>
      </c>
      <c r="E3142" s="136" t="s">
        <v>16008</v>
      </c>
      <c r="F3142" s="136" t="s">
        <v>16008</v>
      </c>
    </row>
    <row r="3143" spans="1:6" ht="40.5" x14ac:dyDescent="0.25">
      <c r="A3143" s="134" t="s">
        <v>7120</v>
      </c>
      <c r="B3143" s="135" t="s">
        <v>7121</v>
      </c>
      <c r="D3143" s="134" t="s">
        <v>2261</v>
      </c>
      <c r="E3143" s="136" t="s">
        <v>16009</v>
      </c>
      <c r="F3143" s="136" t="s">
        <v>16009</v>
      </c>
    </row>
    <row r="3144" spans="1:6" ht="40.5" x14ac:dyDescent="0.25">
      <c r="A3144" s="134" t="s">
        <v>7122</v>
      </c>
      <c r="B3144" s="135" t="s">
        <v>7123</v>
      </c>
      <c r="D3144" s="134" t="s">
        <v>2259</v>
      </c>
      <c r="E3144" s="136" t="s">
        <v>16010</v>
      </c>
      <c r="F3144" s="136" t="s">
        <v>16010</v>
      </c>
    </row>
    <row r="3145" spans="1:6" ht="40.5" x14ac:dyDescent="0.25">
      <c r="A3145" s="134" t="s">
        <v>7124</v>
      </c>
      <c r="B3145" s="135" t="s">
        <v>7125</v>
      </c>
      <c r="D3145" s="134" t="s">
        <v>2259</v>
      </c>
      <c r="E3145" s="136" t="s">
        <v>16011</v>
      </c>
      <c r="F3145" s="136" t="s">
        <v>16011</v>
      </c>
    </row>
    <row r="3146" spans="1:6" ht="40.5" x14ac:dyDescent="0.25">
      <c r="A3146" s="134" t="s">
        <v>7126</v>
      </c>
      <c r="B3146" s="135" t="s">
        <v>7127</v>
      </c>
      <c r="D3146" s="134" t="s">
        <v>2259</v>
      </c>
      <c r="E3146" s="136" t="s">
        <v>16012</v>
      </c>
      <c r="F3146" s="136" t="s">
        <v>16012</v>
      </c>
    </row>
    <row r="3147" spans="1:6" ht="40.5" x14ac:dyDescent="0.25">
      <c r="A3147" s="134" t="s">
        <v>7128</v>
      </c>
      <c r="B3147" s="135" t="s">
        <v>7129</v>
      </c>
      <c r="D3147" s="134" t="s">
        <v>2259</v>
      </c>
      <c r="E3147" s="136" t="s">
        <v>16013</v>
      </c>
      <c r="F3147" s="136" t="s">
        <v>16013</v>
      </c>
    </row>
    <row r="3148" spans="1:6" ht="54" x14ac:dyDescent="0.25">
      <c r="A3148" s="134" t="s">
        <v>7130</v>
      </c>
      <c r="B3148" s="135" t="s">
        <v>7131</v>
      </c>
      <c r="D3148" s="134" t="s">
        <v>2259</v>
      </c>
      <c r="E3148" s="136" t="s">
        <v>14106</v>
      </c>
      <c r="F3148" s="136" t="s">
        <v>14106</v>
      </c>
    </row>
    <row r="3149" spans="1:6" ht="40.5" x14ac:dyDescent="0.25">
      <c r="A3149" s="134" t="s">
        <v>7132</v>
      </c>
      <c r="B3149" s="135" t="s">
        <v>7133</v>
      </c>
      <c r="D3149" s="134" t="s">
        <v>2264</v>
      </c>
      <c r="E3149" s="136" t="s">
        <v>12975</v>
      </c>
      <c r="F3149" s="136" t="s">
        <v>12975</v>
      </c>
    </row>
    <row r="3150" spans="1:6" ht="40.5" x14ac:dyDescent="0.25">
      <c r="A3150" s="134" t="s">
        <v>7134</v>
      </c>
      <c r="B3150" s="135" t="s">
        <v>7135</v>
      </c>
      <c r="D3150" s="134" t="s">
        <v>2264</v>
      </c>
      <c r="E3150" s="136" t="s">
        <v>12980</v>
      </c>
      <c r="F3150" s="136" t="s">
        <v>12980</v>
      </c>
    </row>
    <row r="3151" spans="1:6" ht="40.5" x14ac:dyDescent="0.25">
      <c r="A3151" s="134" t="s">
        <v>7136</v>
      </c>
      <c r="B3151" s="135" t="s">
        <v>7137</v>
      </c>
      <c r="D3151" s="134" t="s">
        <v>2264</v>
      </c>
      <c r="E3151" s="136" t="s">
        <v>5381</v>
      </c>
      <c r="F3151" s="136" t="s">
        <v>5381</v>
      </c>
    </row>
    <row r="3152" spans="1:6" ht="40.5" x14ac:dyDescent="0.25">
      <c r="A3152" s="134" t="s">
        <v>7138</v>
      </c>
      <c r="B3152" s="135" t="s">
        <v>7139</v>
      </c>
      <c r="D3152" s="134" t="s">
        <v>2264</v>
      </c>
      <c r="E3152" s="136" t="s">
        <v>5811</v>
      </c>
      <c r="F3152" s="136" t="s">
        <v>5811</v>
      </c>
    </row>
    <row r="3153" spans="1:6" ht="40.5" x14ac:dyDescent="0.25">
      <c r="A3153" s="134" t="s">
        <v>7140</v>
      </c>
      <c r="B3153" s="135" t="s">
        <v>7141</v>
      </c>
      <c r="D3153" s="134" t="s">
        <v>2264</v>
      </c>
      <c r="E3153" s="136" t="s">
        <v>13692</v>
      </c>
      <c r="F3153" s="136" t="s">
        <v>13692</v>
      </c>
    </row>
    <row r="3154" spans="1:6" ht="40.5" x14ac:dyDescent="0.25">
      <c r="A3154" s="134" t="s">
        <v>7142</v>
      </c>
      <c r="B3154" s="135" t="s">
        <v>7143</v>
      </c>
      <c r="D3154" s="134" t="s">
        <v>2264</v>
      </c>
      <c r="E3154" s="136" t="s">
        <v>6061</v>
      </c>
      <c r="F3154" s="136" t="s">
        <v>6061</v>
      </c>
    </row>
    <row r="3155" spans="1:6" ht="40.5" x14ac:dyDescent="0.25">
      <c r="A3155" s="134" t="s">
        <v>7144</v>
      </c>
      <c r="B3155" s="135" t="s">
        <v>7145</v>
      </c>
      <c r="D3155" s="134" t="s">
        <v>2264</v>
      </c>
      <c r="E3155" s="136" t="s">
        <v>16014</v>
      </c>
      <c r="F3155" s="136" t="s">
        <v>16014</v>
      </c>
    </row>
    <row r="3156" spans="1:6" ht="40.5" x14ac:dyDescent="0.25">
      <c r="A3156" s="134" t="s">
        <v>7146</v>
      </c>
      <c r="B3156" s="135" t="s">
        <v>7147</v>
      </c>
      <c r="D3156" s="134" t="s">
        <v>2263</v>
      </c>
      <c r="E3156" s="136" t="s">
        <v>16015</v>
      </c>
      <c r="F3156" s="136" t="s">
        <v>16015</v>
      </c>
    </row>
    <row r="3157" spans="1:6" ht="27" x14ac:dyDescent="0.25">
      <c r="A3157" s="134" t="s">
        <v>16016</v>
      </c>
      <c r="B3157" s="135" t="s">
        <v>16017</v>
      </c>
      <c r="D3157" s="134" t="s">
        <v>2262</v>
      </c>
      <c r="E3157" s="136" t="s">
        <v>16018</v>
      </c>
      <c r="F3157" s="136" t="s">
        <v>16018</v>
      </c>
    </row>
    <row r="3158" spans="1:6" ht="27" x14ac:dyDescent="0.25">
      <c r="A3158" s="134" t="s">
        <v>16019</v>
      </c>
      <c r="B3158" s="135" t="s">
        <v>16020</v>
      </c>
      <c r="D3158" s="134" t="s">
        <v>2262</v>
      </c>
      <c r="E3158" s="136" t="s">
        <v>16021</v>
      </c>
      <c r="F3158" s="136" t="s">
        <v>16021</v>
      </c>
    </row>
    <row r="3159" spans="1:6" ht="27" x14ac:dyDescent="0.25">
      <c r="A3159" s="134" t="s">
        <v>16022</v>
      </c>
      <c r="B3159" s="135" t="s">
        <v>16023</v>
      </c>
      <c r="D3159" s="134" t="s">
        <v>2262</v>
      </c>
      <c r="E3159" s="136" t="s">
        <v>13989</v>
      </c>
      <c r="F3159" s="136" t="s">
        <v>13989</v>
      </c>
    </row>
    <row r="3160" spans="1:6" ht="27" x14ac:dyDescent="0.25">
      <c r="A3160" s="134" t="s">
        <v>16024</v>
      </c>
      <c r="B3160" s="135" t="s">
        <v>16025</v>
      </c>
      <c r="D3160" s="134" t="s">
        <v>2262</v>
      </c>
      <c r="E3160" s="136" t="s">
        <v>16026</v>
      </c>
      <c r="F3160" s="136" t="s">
        <v>16026</v>
      </c>
    </row>
    <row r="3161" spans="1:6" ht="27" x14ac:dyDescent="0.25">
      <c r="A3161" s="134" t="s">
        <v>16027</v>
      </c>
      <c r="B3161" s="135" t="s">
        <v>16028</v>
      </c>
      <c r="D3161" s="134" t="s">
        <v>2262</v>
      </c>
      <c r="E3161" s="136" t="s">
        <v>16029</v>
      </c>
      <c r="F3161" s="136" t="s">
        <v>16029</v>
      </c>
    </row>
    <row r="3162" spans="1:6" ht="27" x14ac:dyDescent="0.25">
      <c r="A3162" s="134" t="s">
        <v>16030</v>
      </c>
      <c r="B3162" s="135" t="s">
        <v>16031</v>
      </c>
      <c r="D3162" s="134" t="s">
        <v>2262</v>
      </c>
      <c r="E3162" s="136" t="s">
        <v>16032</v>
      </c>
      <c r="F3162" s="136" t="s">
        <v>16032</v>
      </c>
    </row>
    <row r="3163" spans="1:6" ht="54" x14ac:dyDescent="0.25">
      <c r="A3163" s="134" t="s">
        <v>16033</v>
      </c>
      <c r="B3163" s="135" t="s">
        <v>16034</v>
      </c>
      <c r="D3163" s="134" t="s">
        <v>2262</v>
      </c>
      <c r="E3163" s="136" t="s">
        <v>14079</v>
      </c>
      <c r="F3163" s="136" t="s">
        <v>14079</v>
      </c>
    </row>
    <row r="3164" spans="1:6" ht="54" x14ac:dyDescent="0.25">
      <c r="A3164" s="134" t="s">
        <v>16035</v>
      </c>
      <c r="B3164" s="135" t="s">
        <v>16036</v>
      </c>
      <c r="D3164" s="134" t="s">
        <v>2262</v>
      </c>
      <c r="E3164" s="136" t="s">
        <v>13607</v>
      </c>
      <c r="F3164" s="136" t="s">
        <v>13607</v>
      </c>
    </row>
    <row r="3165" spans="1:6" ht="54" x14ac:dyDescent="0.25">
      <c r="A3165" s="134" t="s">
        <v>16037</v>
      </c>
      <c r="B3165" s="135" t="s">
        <v>16038</v>
      </c>
      <c r="D3165" s="134" t="s">
        <v>2262</v>
      </c>
      <c r="E3165" s="136" t="s">
        <v>16039</v>
      </c>
      <c r="F3165" s="136" t="s">
        <v>16039</v>
      </c>
    </row>
    <row r="3166" spans="1:6" ht="54" x14ac:dyDescent="0.25">
      <c r="A3166" s="134" t="s">
        <v>16040</v>
      </c>
      <c r="B3166" s="135" t="s">
        <v>16041</v>
      </c>
      <c r="D3166" s="134" t="s">
        <v>2262</v>
      </c>
      <c r="E3166" s="136" t="s">
        <v>16042</v>
      </c>
      <c r="F3166" s="136" t="s">
        <v>16042</v>
      </c>
    </row>
    <row r="3167" spans="1:6" ht="54" x14ac:dyDescent="0.25">
      <c r="A3167" s="134" t="s">
        <v>16043</v>
      </c>
      <c r="B3167" s="135" t="s">
        <v>16044</v>
      </c>
      <c r="D3167" s="134" t="s">
        <v>2262</v>
      </c>
      <c r="E3167" s="136" t="s">
        <v>15013</v>
      </c>
      <c r="F3167" s="136" t="s">
        <v>15013</v>
      </c>
    </row>
    <row r="3168" spans="1:6" ht="54" x14ac:dyDescent="0.25">
      <c r="A3168" s="134" t="s">
        <v>16045</v>
      </c>
      <c r="B3168" s="135" t="s">
        <v>16046</v>
      </c>
      <c r="D3168" s="134" t="s">
        <v>2262</v>
      </c>
      <c r="E3168" s="136" t="s">
        <v>14179</v>
      </c>
      <c r="F3168" s="136" t="s">
        <v>14179</v>
      </c>
    </row>
    <row r="3169" spans="1:6" ht="40.5" x14ac:dyDescent="0.25">
      <c r="A3169" s="134" t="s">
        <v>16047</v>
      </c>
      <c r="B3169" s="135" t="s">
        <v>16048</v>
      </c>
      <c r="D3169" s="134" t="s">
        <v>2261</v>
      </c>
      <c r="E3169" s="136" t="s">
        <v>16049</v>
      </c>
      <c r="F3169" s="136" t="s">
        <v>16049</v>
      </c>
    </row>
    <row r="3170" spans="1:6" ht="40.5" x14ac:dyDescent="0.25">
      <c r="A3170" s="134" t="s">
        <v>16050</v>
      </c>
      <c r="B3170" s="135" t="s">
        <v>16051</v>
      </c>
      <c r="D3170" s="134" t="s">
        <v>2261</v>
      </c>
      <c r="E3170" s="136" t="s">
        <v>16052</v>
      </c>
      <c r="F3170" s="136" t="s">
        <v>16052</v>
      </c>
    </row>
    <row r="3171" spans="1:6" ht="40.5" x14ac:dyDescent="0.25">
      <c r="A3171" s="134" t="s">
        <v>16053</v>
      </c>
      <c r="B3171" s="135" t="s">
        <v>16054</v>
      </c>
      <c r="D3171" s="134" t="s">
        <v>2261</v>
      </c>
      <c r="E3171" s="136" t="s">
        <v>16055</v>
      </c>
      <c r="F3171" s="136" t="s">
        <v>16055</v>
      </c>
    </row>
    <row r="3172" spans="1:6" ht="40.5" x14ac:dyDescent="0.25">
      <c r="A3172" s="134" t="s">
        <v>16056</v>
      </c>
      <c r="B3172" s="135" t="s">
        <v>16057</v>
      </c>
      <c r="D3172" s="134" t="s">
        <v>2261</v>
      </c>
      <c r="E3172" s="136" t="s">
        <v>16058</v>
      </c>
      <c r="F3172" s="136" t="s">
        <v>16058</v>
      </c>
    </row>
    <row r="3173" spans="1:6" ht="40.5" x14ac:dyDescent="0.25">
      <c r="A3173" s="134" t="s">
        <v>16059</v>
      </c>
      <c r="B3173" s="135" t="s">
        <v>16060</v>
      </c>
      <c r="D3173" s="134" t="s">
        <v>2261</v>
      </c>
      <c r="E3173" s="136" t="s">
        <v>16061</v>
      </c>
      <c r="F3173" s="136" t="s">
        <v>16061</v>
      </c>
    </row>
    <row r="3174" spans="1:6" ht="40.5" x14ac:dyDescent="0.25">
      <c r="A3174" s="134" t="s">
        <v>16062</v>
      </c>
      <c r="B3174" s="135" t="s">
        <v>16063</v>
      </c>
      <c r="D3174" s="134" t="s">
        <v>2261</v>
      </c>
      <c r="E3174" s="136" t="s">
        <v>16064</v>
      </c>
      <c r="F3174" s="136" t="s">
        <v>16064</v>
      </c>
    </row>
    <row r="3175" spans="1:6" ht="40.5" x14ac:dyDescent="0.25">
      <c r="A3175" s="134" t="s">
        <v>16065</v>
      </c>
      <c r="B3175" s="135" t="s">
        <v>16066</v>
      </c>
      <c r="D3175" s="134" t="s">
        <v>2261</v>
      </c>
      <c r="E3175" s="136" t="s">
        <v>16067</v>
      </c>
      <c r="F3175" s="136" t="s">
        <v>16067</v>
      </c>
    </row>
    <row r="3176" spans="1:6" ht="40.5" x14ac:dyDescent="0.25">
      <c r="A3176" s="134" t="s">
        <v>16068</v>
      </c>
      <c r="B3176" s="135" t="s">
        <v>16069</v>
      </c>
      <c r="D3176" s="134" t="s">
        <v>2261</v>
      </c>
      <c r="E3176" s="136" t="s">
        <v>16070</v>
      </c>
      <c r="F3176" s="136" t="s">
        <v>16070</v>
      </c>
    </row>
    <row r="3177" spans="1:6" ht="40.5" x14ac:dyDescent="0.25">
      <c r="A3177" s="134" t="s">
        <v>16071</v>
      </c>
      <c r="B3177" s="135" t="s">
        <v>16072</v>
      </c>
      <c r="D3177" s="134" t="s">
        <v>2261</v>
      </c>
      <c r="E3177" s="136" t="s">
        <v>16073</v>
      </c>
      <c r="F3177" s="136" t="s">
        <v>16073</v>
      </c>
    </row>
    <row r="3178" spans="1:6" ht="40.5" x14ac:dyDescent="0.25">
      <c r="A3178" s="134" t="s">
        <v>16074</v>
      </c>
      <c r="B3178" s="135" t="s">
        <v>16075</v>
      </c>
      <c r="D3178" s="134" t="s">
        <v>2261</v>
      </c>
      <c r="E3178" s="136" t="s">
        <v>16076</v>
      </c>
      <c r="F3178" s="136" t="s">
        <v>16076</v>
      </c>
    </row>
    <row r="3179" spans="1:6" ht="40.5" x14ac:dyDescent="0.25">
      <c r="A3179" s="134" t="s">
        <v>16077</v>
      </c>
      <c r="B3179" s="135" t="s">
        <v>16078</v>
      </c>
      <c r="D3179" s="134" t="s">
        <v>2261</v>
      </c>
      <c r="E3179" s="136" t="s">
        <v>16079</v>
      </c>
      <c r="F3179" s="136" t="s">
        <v>16079</v>
      </c>
    </row>
    <row r="3180" spans="1:6" ht="40.5" x14ac:dyDescent="0.25">
      <c r="A3180" s="134" t="s">
        <v>16080</v>
      </c>
      <c r="B3180" s="135" t="s">
        <v>16081</v>
      </c>
      <c r="D3180" s="134" t="s">
        <v>2261</v>
      </c>
      <c r="E3180" s="136" t="s">
        <v>16082</v>
      </c>
      <c r="F3180" s="136" t="s">
        <v>16082</v>
      </c>
    </row>
    <row r="3181" spans="1:6" ht="40.5" x14ac:dyDescent="0.25">
      <c r="A3181" s="134" t="s">
        <v>16083</v>
      </c>
      <c r="B3181" s="135" t="s">
        <v>16084</v>
      </c>
      <c r="D3181" s="134" t="s">
        <v>2261</v>
      </c>
      <c r="E3181" s="136" t="s">
        <v>16085</v>
      </c>
      <c r="F3181" s="136" t="s">
        <v>16085</v>
      </c>
    </row>
    <row r="3182" spans="1:6" ht="40.5" x14ac:dyDescent="0.25">
      <c r="A3182" s="134" t="s">
        <v>16086</v>
      </c>
      <c r="B3182" s="135" t="s">
        <v>16087</v>
      </c>
      <c r="D3182" s="134" t="s">
        <v>2261</v>
      </c>
      <c r="E3182" s="136" t="s">
        <v>16088</v>
      </c>
      <c r="F3182" s="136" t="s">
        <v>16088</v>
      </c>
    </row>
    <row r="3183" spans="1:6" ht="54" x14ac:dyDescent="0.25">
      <c r="A3183" s="134" t="s">
        <v>16089</v>
      </c>
      <c r="B3183" s="135" t="s">
        <v>16090</v>
      </c>
      <c r="D3183" s="134" t="s">
        <v>2261</v>
      </c>
      <c r="E3183" s="136" t="s">
        <v>16091</v>
      </c>
      <c r="F3183" s="136" t="s">
        <v>16091</v>
      </c>
    </row>
    <row r="3184" spans="1:6" ht="54" x14ac:dyDescent="0.25">
      <c r="A3184" s="134" t="s">
        <v>16092</v>
      </c>
      <c r="B3184" s="135" t="s">
        <v>16093</v>
      </c>
      <c r="D3184" s="134" t="s">
        <v>2261</v>
      </c>
      <c r="E3184" s="136" t="s">
        <v>16094</v>
      </c>
      <c r="F3184" s="136" t="s">
        <v>16094</v>
      </c>
    </row>
    <row r="3185" spans="1:6" ht="40.5" x14ac:dyDescent="0.25">
      <c r="A3185" s="134" t="s">
        <v>16095</v>
      </c>
      <c r="B3185" s="135" t="s">
        <v>16096</v>
      </c>
      <c r="D3185" s="134" t="s">
        <v>2261</v>
      </c>
      <c r="E3185" s="136" t="s">
        <v>16097</v>
      </c>
      <c r="F3185" s="136" t="s">
        <v>16097</v>
      </c>
    </row>
    <row r="3186" spans="1:6" ht="40.5" x14ac:dyDescent="0.25">
      <c r="A3186" s="134" t="s">
        <v>16098</v>
      </c>
      <c r="B3186" s="135" t="s">
        <v>16099</v>
      </c>
      <c r="D3186" s="134" t="s">
        <v>2261</v>
      </c>
      <c r="E3186" s="136" t="s">
        <v>16100</v>
      </c>
      <c r="F3186" s="136" t="s">
        <v>16100</v>
      </c>
    </row>
    <row r="3187" spans="1:6" ht="40.5" x14ac:dyDescent="0.25">
      <c r="A3187" s="134" t="s">
        <v>16101</v>
      </c>
      <c r="B3187" s="135" t="s">
        <v>16102</v>
      </c>
      <c r="D3187" s="134" t="s">
        <v>2261</v>
      </c>
      <c r="E3187" s="136" t="s">
        <v>16103</v>
      </c>
      <c r="F3187" s="136" t="s">
        <v>16103</v>
      </c>
    </row>
    <row r="3188" spans="1:6" ht="40.5" x14ac:dyDescent="0.25">
      <c r="A3188" s="134" t="s">
        <v>16104</v>
      </c>
      <c r="B3188" s="135" t="s">
        <v>16105</v>
      </c>
      <c r="D3188" s="134" t="s">
        <v>2261</v>
      </c>
      <c r="E3188" s="136" t="s">
        <v>16106</v>
      </c>
      <c r="F3188" s="136" t="s">
        <v>16106</v>
      </c>
    </row>
    <row r="3189" spans="1:6" ht="40.5" x14ac:dyDescent="0.25">
      <c r="A3189" s="134" t="s">
        <v>16107</v>
      </c>
      <c r="B3189" s="135" t="s">
        <v>16108</v>
      </c>
      <c r="D3189" s="134" t="s">
        <v>2261</v>
      </c>
      <c r="E3189" s="136" t="s">
        <v>16109</v>
      </c>
      <c r="F3189" s="136" t="s">
        <v>16109</v>
      </c>
    </row>
    <row r="3190" spans="1:6" ht="40.5" x14ac:dyDescent="0.25">
      <c r="A3190" s="134" t="s">
        <v>16110</v>
      </c>
      <c r="B3190" s="135" t="s">
        <v>16111</v>
      </c>
      <c r="D3190" s="134" t="s">
        <v>2261</v>
      </c>
      <c r="E3190" s="136" t="s">
        <v>16112</v>
      </c>
      <c r="F3190" s="136" t="s">
        <v>16112</v>
      </c>
    </row>
    <row r="3191" spans="1:6" ht="40.5" x14ac:dyDescent="0.25">
      <c r="A3191" s="134" t="s">
        <v>16113</v>
      </c>
      <c r="B3191" s="135" t="s">
        <v>16114</v>
      </c>
      <c r="D3191" s="134" t="s">
        <v>2261</v>
      </c>
      <c r="E3191" s="136" t="s">
        <v>16115</v>
      </c>
      <c r="F3191" s="136" t="s">
        <v>16115</v>
      </c>
    </row>
    <row r="3192" spans="1:6" ht="40.5" x14ac:dyDescent="0.25">
      <c r="A3192" s="134" t="s">
        <v>16116</v>
      </c>
      <c r="B3192" s="135" t="s">
        <v>16117</v>
      </c>
      <c r="D3192" s="134" t="s">
        <v>2261</v>
      </c>
      <c r="E3192" s="136" t="s">
        <v>16118</v>
      </c>
      <c r="F3192" s="136" t="s">
        <v>16118</v>
      </c>
    </row>
    <row r="3193" spans="1:6" ht="54" x14ac:dyDescent="0.25">
      <c r="A3193" s="134" t="s">
        <v>7148</v>
      </c>
      <c r="B3193" s="135" t="s">
        <v>16119</v>
      </c>
      <c r="D3193" s="134" t="s">
        <v>2261</v>
      </c>
      <c r="E3193" s="136" t="s">
        <v>16120</v>
      </c>
      <c r="F3193" s="136" t="s">
        <v>16120</v>
      </c>
    </row>
    <row r="3194" spans="1:6" ht="54" x14ac:dyDescent="0.25">
      <c r="A3194" s="134" t="s">
        <v>7149</v>
      </c>
      <c r="B3194" s="135" t="s">
        <v>16121</v>
      </c>
      <c r="D3194" s="134" t="s">
        <v>2261</v>
      </c>
      <c r="E3194" s="136" t="s">
        <v>16122</v>
      </c>
      <c r="F3194" s="136" t="s">
        <v>16122</v>
      </c>
    </row>
    <row r="3195" spans="1:6" ht="54" x14ac:dyDescent="0.25">
      <c r="A3195" s="134" t="s">
        <v>16123</v>
      </c>
      <c r="B3195" s="135" t="s">
        <v>16124</v>
      </c>
      <c r="D3195" s="134" t="s">
        <v>2261</v>
      </c>
      <c r="E3195" s="136" t="s">
        <v>16125</v>
      </c>
      <c r="F3195" s="136" t="s">
        <v>16125</v>
      </c>
    </row>
    <row r="3196" spans="1:6" ht="54" x14ac:dyDescent="0.25">
      <c r="A3196" s="134" t="s">
        <v>7150</v>
      </c>
      <c r="B3196" s="135" t="s">
        <v>16126</v>
      </c>
      <c r="D3196" s="134" t="s">
        <v>2261</v>
      </c>
      <c r="E3196" s="136" t="s">
        <v>16127</v>
      </c>
      <c r="F3196" s="136" t="s">
        <v>16127</v>
      </c>
    </row>
    <row r="3197" spans="1:6" ht="40.5" x14ac:dyDescent="0.25">
      <c r="A3197" s="134" t="s">
        <v>7151</v>
      </c>
      <c r="B3197" s="135" t="s">
        <v>16128</v>
      </c>
      <c r="D3197" s="134" t="s">
        <v>2262</v>
      </c>
      <c r="E3197" s="136" t="s">
        <v>16129</v>
      </c>
      <c r="F3197" s="136" t="s">
        <v>16129</v>
      </c>
    </row>
    <row r="3198" spans="1:6" ht="40.5" x14ac:dyDescent="0.25">
      <c r="A3198" s="134" t="s">
        <v>3871</v>
      </c>
      <c r="B3198" s="135" t="s">
        <v>16130</v>
      </c>
      <c r="D3198" s="134" t="s">
        <v>2262</v>
      </c>
      <c r="E3198" s="136" t="s">
        <v>16131</v>
      </c>
      <c r="F3198" s="136" t="s">
        <v>16131</v>
      </c>
    </row>
    <row r="3199" spans="1:6" ht="40.5" x14ac:dyDescent="0.25">
      <c r="A3199" s="134" t="s">
        <v>7152</v>
      </c>
      <c r="B3199" s="135" t="s">
        <v>16132</v>
      </c>
      <c r="D3199" s="134" t="s">
        <v>2262</v>
      </c>
      <c r="E3199" s="136" t="s">
        <v>16133</v>
      </c>
      <c r="F3199" s="136" t="s">
        <v>16133</v>
      </c>
    </row>
    <row r="3200" spans="1:6" ht="40.5" x14ac:dyDescent="0.25">
      <c r="A3200" s="134" t="s">
        <v>7153</v>
      </c>
      <c r="B3200" s="135" t="s">
        <v>16134</v>
      </c>
      <c r="D3200" s="134" t="s">
        <v>2262</v>
      </c>
      <c r="E3200" s="136" t="s">
        <v>16135</v>
      </c>
      <c r="F3200" s="136" t="s">
        <v>16135</v>
      </c>
    </row>
    <row r="3201" spans="1:6" ht="54" x14ac:dyDescent="0.25">
      <c r="A3201" s="134" t="s">
        <v>3875</v>
      </c>
      <c r="B3201" s="135" t="s">
        <v>16136</v>
      </c>
      <c r="D3201" s="134" t="s">
        <v>2261</v>
      </c>
      <c r="E3201" s="136" t="s">
        <v>16137</v>
      </c>
      <c r="F3201" s="136" t="s">
        <v>16137</v>
      </c>
    </row>
    <row r="3202" spans="1:6" ht="40.5" x14ac:dyDescent="0.25">
      <c r="A3202" s="134" t="s">
        <v>3876</v>
      </c>
      <c r="B3202" s="135" t="s">
        <v>16138</v>
      </c>
      <c r="D3202" s="134" t="s">
        <v>2262</v>
      </c>
      <c r="E3202" s="136" t="s">
        <v>16139</v>
      </c>
      <c r="F3202" s="136" t="s">
        <v>16139</v>
      </c>
    </row>
    <row r="3203" spans="1:6" ht="40.5" x14ac:dyDescent="0.25">
      <c r="A3203" s="134" t="s">
        <v>7154</v>
      </c>
      <c r="B3203" s="135" t="s">
        <v>16140</v>
      </c>
      <c r="D3203" s="134" t="s">
        <v>2262</v>
      </c>
      <c r="E3203" s="136" t="s">
        <v>16141</v>
      </c>
      <c r="F3203" s="136" t="s">
        <v>16141</v>
      </c>
    </row>
    <row r="3204" spans="1:6" ht="54" x14ac:dyDescent="0.25">
      <c r="A3204" s="134" t="s">
        <v>7155</v>
      </c>
      <c r="B3204" s="135" t="s">
        <v>16142</v>
      </c>
      <c r="D3204" s="134" t="s">
        <v>2261</v>
      </c>
      <c r="E3204" s="136" t="s">
        <v>16143</v>
      </c>
      <c r="F3204" s="136" t="s">
        <v>16143</v>
      </c>
    </row>
    <row r="3205" spans="1:6" ht="40.5" x14ac:dyDescent="0.25">
      <c r="A3205" s="134" t="s">
        <v>7156</v>
      </c>
      <c r="B3205" s="135" t="s">
        <v>16144</v>
      </c>
      <c r="D3205" s="134" t="s">
        <v>2262</v>
      </c>
      <c r="E3205" s="136" t="s">
        <v>16145</v>
      </c>
      <c r="F3205" s="136" t="s">
        <v>16145</v>
      </c>
    </row>
    <row r="3206" spans="1:6" ht="54" x14ac:dyDescent="0.25">
      <c r="A3206" s="134" t="s">
        <v>7157</v>
      </c>
      <c r="B3206" s="135" t="s">
        <v>16146</v>
      </c>
      <c r="D3206" s="134" t="s">
        <v>2261</v>
      </c>
      <c r="E3206" s="136" t="s">
        <v>16147</v>
      </c>
      <c r="F3206" s="136" t="s">
        <v>16147</v>
      </c>
    </row>
    <row r="3207" spans="1:6" ht="40.5" x14ac:dyDescent="0.25">
      <c r="A3207" s="134" t="s">
        <v>7158</v>
      </c>
      <c r="B3207" s="135" t="s">
        <v>16148</v>
      </c>
      <c r="D3207" s="134" t="s">
        <v>2262</v>
      </c>
      <c r="E3207" s="136" t="s">
        <v>16149</v>
      </c>
      <c r="F3207" s="136" t="s">
        <v>16149</v>
      </c>
    </row>
    <row r="3208" spans="1:6" ht="54" x14ac:dyDescent="0.25">
      <c r="A3208" s="134" t="s">
        <v>7159</v>
      </c>
      <c r="B3208" s="135" t="s">
        <v>16150</v>
      </c>
      <c r="D3208" s="134" t="s">
        <v>2261</v>
      </c>
      <c r="E3208" s="136" t="s">
        <v>16151</v>
      </c>
      <c r="F3208" s="136" t="s">
        <v>16151</v>
      </c>
    </row>
    <row r="3209" spans="1:6" ht="40.5" x14ac:dyDescent="0.25">
      <c r="A3209" s="134" t="s">
        <v>7160</v>
      </c>
      <c r="B3209" s="135" t="s">
        <v>16152</v>
      </c>
      <c r="D3209" s="134" t="s">
        <v>2262</v>
      </c>
      <c r="E3209" s="136" t="s">
        <v>16153</v>
      </c>
      <c r="F3209" s="136" t="s">
        <v>16153</v>
      </c>
    </row>
    <row r="3210" spans="1:6" ht="40.5" x14ac:dyDescent="0.25">
      <c r="A3210" s="134" t="s">
        <v>7161</v>
      </c>
      <c r="B3210" s="135" t="s">
        <v>16154</v>
      </c>
      <c r="D3210" s="134" t="s">
        <v>2262</v>
      </c>
      <c r="E3210" s="136" t="s">
        <v>16155</v>
      </c>
      <c r="F3210" s="136" t="s">
        <v>16155</v>
      </c>
    </row>
    <row r="3211" spans="1:6" ht="40.5" x14ac:dyDescent="0.25">
      <c r="A3211" s="134" t="s">
        <v>7162</v>
      </c>
      <c r="B3211" s="135" t="s">
        <v>16156</v>
      </c>
      <c r="D3211" s="134" t="s">
        <v>2262</v>
      </c>
      <c r="E3211" s="136" t="s">
        <v>16157</v>
      </c>
      <c r="F3211" s="136" t="s">
        <v>16157</v>
      </c>
    </row>
    <row r="3212" spans="1:6" ht="54" x14ac:dyDescent="0.25">
      <c r="A3212" s="134" t="s">
        <v>7163</v>
      </c>
      <c r="B3212" s="135" t="s">
        <v>16158</v>
      </c>
      <c r="D3212" s="134" t="s">
        <v>2261</v>
      </c>
      <c r="E3212" s="136" t="s">
        <v>16159</v>
      </c>
      <c r="F3212" s="136" t="s">
        <v>16159</v>
      </c>
    </row>
    <row r="3213" spans="1:6" ht="40.5" x14ac:dyDescent="0.25">
      <c r="A3213" s="134" t="s">
        <v>7164</v>
      </c>
      <c r="B3213" s="135" t="s">
        <v>16160</v>
      </c>
      <c r="D3213" s="134" t="s">
        <v>2262</v>
      </c>
      <c r="E3213" s="136" t="s">
        <v>16161</v>
      </c>
      <c r="F3213" s="136" t="s">
        <v>16161</v>
      </c>
    </row>
    <row r="3214" spans="1:6" ht="40.5" x14ac:dyDescent="0.25">
      <c r="A3214" s="134" t="s">
        <v>7165</v>
      </c>
      <c r="B3214" s="135" t="s">
        <v>16162</v>
      </c>
      <c r="D3214" s="134" t="s">
        <v>2262</v>
      </c>
      <c r="E3214" s="136" t="s">
        <v>16163</v>
      </c>
      <c r="F3214" s="136" t="s">
        <v>16163</v>
      </c>
    </row>
    <row r="3215" spans="1:6" ht="54" x14ac:dyDescent="0.25">
      <c r="A3215" s="134" t="s">
        <v>7166</v>
      </c>
      <c r="B3215" s="135" t="s">
        <v>16164</v>
      </c>
      <c r="D3215" s="134" t="s">
        <v>2261</v>
      </c>
      <c r="E3215" s="136" t="s">
        <v>16165</v>
      </c>
      <c r="F3215" s="136" t="s">
        <v>16165</v>
      </c>
    </row>
    <row r="3216" spans="1:6" ht="40.5" x14ac:dyDescent="0.25">
      <c r="A3216" s="134" t="s">
        <v>7167</v>
      </c>
      <c r="B3216" s="135" t="s">
        <v>16166</v>
      </c>
      <c r="D3216" s="134" t="s">
        <v>2262</v>
      </c>
      <c r="E3216" s="136" t="s">
        <v>16167</v>
      </c>
      <c r="F3216" s="136" t="s">
        <v>16167</v>
      </c>
    </row>
    <row r="3217" spans="1:6" ht="54" x14ac:dyDescent="0.25">
      <c r="A3217" s="134" t="s">
        <v>7168</v>
      </c>
      <c r="B3217" s="135" t="s">
        <v>16168</v>
      </c>
      <c r="D3217" s="134" t="s">
        <v>2261</v>
      </c>
      <c r="E3217" s="136" t="s">
        <v>16169</v>
      </c>
      <c r="F3217" s="136" t="s">
        <v>16169</v>
      </c>
    </row>
    <row r="3218" spans="1:6" ht="40.5" x14ac:dyDescent="0.25">
      <c r="A3218" s="134" t="s">
        <v>7169</v>
      </c>
      <c r="B3218" s="135" t="s">
        <v>16170</v>
      </c>
      <c r="D3218" s="134" t="s">
        <v>2262</v>
      </c>
      <c r="E3218" s="136" t="s">
        <v>16155</v>
      </c>
      <c r="F3218" s="136" t="s">
        <v>16155</v>
      </c>
    </row>
    <row r="3219" spans="1:6" ht="54" x14ac:dyDescent="0.25">
      <c r="A3219" s="134" t="s">
        <v>7170</v>
      </c>
      <c r="B3219" s="135" t="s">
        <v>16171</v>
      </c>
      <c r="D3219" s="134" t="s">
        <v>2261</v>
      </c>
      <c r="E3219" s="136" t="s">
        <v>16172</v>
      </c>
      <c r="F3219" s="136" t="s">
        <v>16172</v>
      </c>
    </row>
    <row r="3220" spans="1:6" ht="40.5" x14ac:dyDescent="0.25">
      <c r="A3220" s="134" t="s">
        <v>7171</v>
      </c>
      <c r="B3220" s="135" t="s">
        <v>16173</v>
      </c>
      <c r="D3220" s="134" t="s">
        <v>2262</v>
      </c>
      <c r="E3220" s="136" t="s">
        <v>16157</v>
      </c>
      <c r="F3220" s="136" t="s">
        <v>16157</v>
      </c>
    </row>
    <row r="3221" spans="1:6" ht="54" x14ac:dyDescent="0.25">
      <c r="A3221" s="134" t="s">
        <v>7172</v>
      </c>
      <c r="B3221" s="135" t="s">
        <v>16174</v>
      </c>
      <c r="D3221" s="134" t="s">
        <v>2261</v>
      </c>
      <c r="E3221" s="136" t="s">
        <v>16175</v>
      </c>
      <c r="F3221" s="136" t="s">
        <v>16175</v>
      </c>
    </row>
    <row r="3222" spans="1:6" ht="40.5" x14ac:dyDescent="0.25">
      <c r="A3222" s="134" t="s">
        <v>7173</v>
      </c>
      <c r="B3222" s="135" t="s">
        <v>16176</v>
      </c>
      <c r="D3222" s="134" t="s">
        <v>2262</v>
      </c>
      <c r="E3222" s="136" t="s">
        <v>16161</v>
      </c>
      <c r="F3222" s="136" t="s">
        <v>16161</v>
      </c>
    </row>
    <row r="3223" spans="1:6" ht="54" x14ac:dyDescent="0.25">
      <c r="A3223" s="134" t="s">
        <v>7174</v>
      </c>
      <c r="B3223" s="135" t="s">
        <v>16177</v>
      </c>
      <c r="D3223" s="134" t="s">
        <v>2261</v>
      </c>
      <c r="E3223" s="136" t="s">
        <v>16178</v>
      </c>
      <c r="F3223" s="136" t="s">
        <v>16178</v>
      </c>
    </row>
    <row r="3224" spans="1:6" ht="40.5" x14ac:dyDescent="0.25">
      <c r="A3224" s="134" t="s">
        <v>7175</v>
      </c>
      <c r="B3224" s="135" t="s">
        <v>16179</v>
      </c>
      <c r="D3224" s="134" t="s">
        <v>2262</v>
      </c>
      <c r="E3224" s="136" t="s">
        <v>16163</v>
      </c>
      <c r="F3224" s="136" t="s">
        <v>16163</v>
      </c>
    </row>
    <row r="3225" spans="1:6" ht="54" x14ac:dyDescent="0.25">
      <c r="A3225" s="134" t="s">
        <v>7176</v>
      </c>
      <c r="B3225" s="135" t="s">
        <v>16180</v>
      </c>
      <c r="D3225" s="134" t="s">
        <v>2261</v>
      </c>
      <c r="E3225" s="136" t="s">
        <v>16181</v>
      </c>
      <c r="F3225" s="136" t="s">
        <v>16181</v>
      </c>
    </row>
    <row r="3226" spans="1:6" ht="40.5" x14ac:dyDescent="0.25">
      <c r="A3226" s="134" t="s">
        <v>7177</v>
      </c>
      <c r="B3226" s="135" t="s">
        <v>16182</v>
      </c>
      <c r="D3226" s="134" t="s">
        <v>2262</v>
      </c>
      <c r="E3226" s="136" t="s">
        <v>16167</v>
      </c>
      <c r="F3226" s="136" t="s">
        <v>16167</v>
      </c>
    </row>
    <row r="3227" spans="1:6" ht="54" x14ac:dyDescent="0.25">
      <c r="A3227" s="134" t="s">
        <v>7178</v>
      </c>
      <c r="B3227" s="135" t="s">
        <v>16183</v>
      </c>
      <c r="D3227" s="134" t="s">
        <v>2261</v>
      </c>
      <c r="E3227" s="136" t="s">
        <v>16184</v>
      </c>
      <c r="F3227" s="136" t="s">
        <v>16184</v>
      </c>
    </row>
    <row r="3228" spans="1:6" ht="40.5" x14ac:dyDescent="0.25">
      <c r="A3228" s="134" t="s">
        <v>7179</v>
      </c>
      <c r="B3228" s="135" t="s">
        <v>16185</v>
      </c>
      <c r="D3228" s="134" t="s">
        <v>2262</v>
      </c>
      <c r="E3228" s="136" t="s">
        <v>16186</v>
      </c>
      <c r="F3228" s="136" t="s">
        <v>16186</v>
      </c>
    </row>
    <row r="3229" spans="1:6" ht="54" x14ac:dyDescent="0.25">
      <c r="A3229" s="134" t="s">
        <v>7180</v>
      </c>
      <c r="B3229" s="135" t="s">
        <v>16187</v>
      </c>
      <c r="D3229" s="134" t="s">
        <v>2261</v>
      </c>
      <c r="E3229" s="136" t="s">
        <v>16188</v>
      </c>
      <c r="F3229" s="136" t="s">
        <v>16188</v>
      </c>
    </row>
    <row r="3230" spans="1:6" ht="40.5" x14ac:dyDescent="0.25">
      <c r="A3230" s="134" t="s">
        <v>7181</v>
      </c>
      <c r="B3230" s="135" t="s">
        <v>16189</v>
      </c>
      <c r="D3230" s="134" t="s">
        <v>2262</v>
      </c>
      <c r="E3230" s="136" t="s">
        <v>16190</v>
      </c>
      <c r="F3230" s="136" t="s">
        <v>16190</v>
      </c>
    </row>
    <row r="3231" spans="1:6" ht="54" x14ac:dyDescent="0.25">
      <c r="A3231" s="134" t="s">
        <v>7182</v>
      </c>
      <c r="B3231" s="135" t="s">
        <v>16191</v>
      </c>
      <c r="D3231" s="134" t="s">
        <v>2261</v>
      </c>
      <c r="E3231" s="136" t="s">
        <v>16192</v>
      </c>
      <c r="F3231" s="136" t="s">
        <v>16192</v>
      </c>
    </row>
    <row r="3232" spans="1:6" ht="40.5" x14ac:dyDescent="0.25">
      <c r="A3232" s="134" t="s">
        <v>7183</v>
      </c>
      <c r="B3232" s="135" t="s">
        <v>16193</v>
      </c>
      <c r="D3232" s="134" t="s">
        <v>2262</v>
      </c>
      <c r="E3232" s="136" t="s">
        <v>16194</v>
      </c>
      <c r="F3232" s="136" t="s">
        <v>16194</v>
      </c>
    </row>
    <row r="3233" spans="1:6" ht="54" x14ac:dyDescent="0.25">
      <c r="A3233" s="134" t="s">
        <v>7184</v>
      </c>
      <c r="B3233" s="135" t="s">
        <v>16195</v>
      </c>
      <c r="D3233" s="134" t="s">
        <v>2261</v>
      </c>
      <c r="E3233" s="136" t="s">
        <v>16196</v>
      </c>
      <c r="F3233" s="136" t="s">
        <v>16196</v>
      </c>
    </row>
    <row r="3234" spans="1:6" ht="40.5" x14ac:dyDescent="0.25">
      <c r="A3234" s="134" t="s">
        <v>7185</v>
      </c>
      <c r="B3234" s="135" t="s">
        <v>16197</v>
      </c>
      <c r="D3234" s="134" t="s">
        <v>2262</v>
      </c>
      <c r="E3234" s="136" t="s">
        <v>16198</v>
      </c>
      <c r="F3234" s="136" t="s">
        <v>16198</v>
      </c>
    </row>
    <row r="3235" spans="1:6" ht="54" x14ac:dyDescent="0.25">
      <c r="A3235" s="134" t="s">
        <v>7186</v>
      </c>
      <c r="B3235" s="135" t="s">
        <v>16199</v>
      </c>
      <c r="D3235" s="134" t="s">
        <v>2261</v>
      </c>
      <c r="E3235" s="136" t="s">
        <v>16200</v>
      </c>
      <c r="F3235" s="136" t="s">
        <v>16200</v>
      </c>
    </row>
    <row r="3236" spans="1:6" ht="40.5" x14ac:dyDescent="0.25">
      <c r="A3236" s="134" t="s">
        <v>7187</v>
      </c>
      <c r="B3236" s="135" t="s">
        <v>16201</v>
      </c>
      <c r="D3236" s="134" t="s">
        <v>2262</v>
      </c>
      <c r="E3236" s="136" t="s">
        <v>16186</v>
      </c>
      <c r="F3236" s="136" t="s">
        <v>16186</v>
      </c>
    </row>
    <row r="3237" spans="1:6" ht="54" x14ac:dyDescent="0.25">
      <c r="A3237" s="134" t="s">
        <v>7188</v>
      </c>
      <c r="B3237" s="135" t="s">
        <v>16202</v>
      </c>
      <c r="D3237" s="134" t="s">
        <v>2261</v>
      </c>
      <c r="E3237" s="136" t="s">
        <v>16203</v>
      </c>
      <c r="F3237" s="136" t="s">
        <v>16203</v>
      </c>
    </row>
    <row r="3238" spans="1:6" ht="40.5" x14ac:dyDescent="0.25">
      <c r="A3238" s="134" t="s">
        <v>7189</v>
      </c>
      <c r="B3238" s="135" t="s">
        <v>16204</v>
      </c>
      <c r="D3238" s="134" t="s">
        <v>2262</v>
      </c>
      <c r="E3238" s="136" t="s">
        <v>16205</v>
      </c>
      <c r="F3238" s="136" t="s">
        <v>16205</v>
      </c>
    </row>
    <row r="3239" spans="1:6" ht="54" x14ac:dyDescent="0.25">
      <c r="A3239" s="134" t="s">
        <v>7190</v>
      </c>
      <c r="B3239" s="135" t="s">
        <v>16206</v>
      </c>
      <c r="D3239" s="134" t="s">
        <v>2261</v>
      </c>
      <c r="E3239" s="136" t="s">
        <v>16207</v>
      </c>
      <c r="F3239" s="136" t="s">
        <v>16207</v>
      </c>
    </row>
    <row r="3240" spans="1:6" ht="40.5" x14ac:dyDescent="0.25">
      <c r="A3240" s="134" t="s">
        <v>7191</v>
      </c>
      <c r="B3240" s="135" t="s">
        <v>16208</v>
      </c>
      <c r="D3240" s="134" t="s">
        <v>2262</v>
      </c>
      <c r="E3240" s="136" t="s">
        <v>16209</v>
      </c>
      <c r="F3240" s="136" t="s">
        <v>16209</v>
      </c>
    </row>
    <row r="3241" spans="1:6" ht="54" x14ac:dyDescent="0.25">
      <c r="A3241" s="134" t="s">
        <v>7192</v>
      </c>
      <c r="B3241" s="135" t="s">
        <v>16210</v>
      </c>
      <c r="D3241" s="134" t="s">
        <v>2261</v>
      </c>
      <c r="E3241" s="136" t="s">
        <v>16211</v>
      </c>
      <c r="F3241" s="136" t="s">
        <v>16211</v>
      </c>
    </row>
    <row r="3242" spans="1:6" ht="40.5" x14ac:dyDescent="0.25">
      <c r="A3242" s="134" t="s">
        <v>7193</v>
      </c>
      <c r="B3242" s="135" t="s">
        <v>16212</v>
      </c>
      <c r="D3242" s="134" t="s">
        <v>2262</v>
      </c>
      <c r="E3242" s="136" t="s">
        <v>16213</v>
      </c>
      <c r="F3242" s="136" t="s">
        <v>16213</v>
      </c>
    </row>
    <row r="3243" spans="1:6" ht="54" x14ac:dyDescent="0.25">
      <c r="A3243" s="134" t="s">
        <v>7194</v>
      </c>
      <c r="B3243" s="135" t="s">
        <v>16214</v>
      </c>
      <c r="D3243" s="134" t="s">
        <v>2261</v>
      </c>
      <c r="E3243" s="136" t="s">
        <v>16215</v>
      </c>
      <c r="F3243" s="136" t="s">
        <v>16215</v>
      </c>
    </row>
    <row r="3244" spans="1:6" ht="40.5" x14ac:dyDescent="0.25">
      <c r="A3244" s="134" t="s">
        <v>7195</v>
      </c>
      <c r="B3244" s="135" t="s">
        <v>16216</v>
      </c>
      <c r="D3244" s="134" t="s">
        <v>2262</v>
      </c>
      <c r="E3244" s="136" t="s">
        <v>16205</v>
      </c>
      <c r="F3244" s="136" t="s">
        <v>16205</v>
      </c>
    </row>
    <row r="3245" spans="1:6" ht="54" x14ac:dyDescent="0.25">
      <c r="A3245" s="134" t="s">
        <v>7196</v>
      </c>
      <c r="B3245" s="135" t="s">
        <v>16217</v>
      </c>
      <c r="D3245" s="134" t="s">
        <v>2261</v>
      </c>
      <c r="E3245" s="136" t="s">
        <v>16218</v>
      </c>
      <c r="F3245" s="136" t="s">
        <v>16218</v>
      </c>
    </row>
    <row r="3246" spans="1:6" ht="40.5" x14ac:dyDescent="0.25">
      <c r="A3246" s="134" t="s">
        <v>7197</v>
      </c>
      <c r="B3246" s="135" t="s">
        <v>16219</v>
      </c>
      <c r="D3246" s="134" t="s">
        <v>2262</v>
      </c>
      <c r="E3246" s="136" t="s">
        <v>16220</v>
      </c>
      <c r="F3246" s="136" t="s">
        <v>16220</v>
      </c>
    </row>
    <row r="3247" spans="1:6" ht="54" x14ac:dyDescent="0.25">
      <c r="A3247" s="134" t="s">
        <v>7198</v>
      </c>
      <c r="B3247" s="135" t="s">
        <v>16221</v>
      </c>
      <c r="D3247" s="134" t="s">
        <v>2261</v>
      </c>
      <c r="E3247" s="136" t="s">
        <v>16222</v>
      </c>
      <c r="F3247" s="136" t="s">
        <v>16222</v>
      </c>
    </row>
    <row r="3248" spans="1:6" ht="40.5" x14ac:dyDescent="0.25">
      <c r="A3248" s="134" t="s">
        <v>7199</v>
      </c>
      <c r="B3248" s="135" t="s">
        <v>16223</v>
      </c>
      <c r="D3248" s="134" t="s">
        <v>2262</v>
      </c>
      <c r="E3248" s="136" t="s">
        <v>16224</v>
      </c>
      <c r="F3248" s="136" t="s">
        <v>16224</v>
      </c>
    </row>
    <row r="3249" spans="1:6" ht="54" x14ac:dyDescent="0.25">
      <c r="A3249" s="134" t="s">
        <v>7200</v>
      </c>
      <c r="B3249" s="135" t="s">
        <v>16225</v>
      </c>
      <c r="D3249" s="134" t="s">
        <v>2261</v>
      </c>
      <c r="E3249" s="136" t="s">
        <v>16226</v>
      </c>
      <c r="F3249" s="136" t="s">
        <v>16226</v>
      </c>
    </row>
    <row r="3250" spans="1:6" ht="40.5" x14ac:dyDescent="0.25">
      <c r="A3250" s="134" t="s">
        <v>7201</v>
      </c>
      <c r="B3250" s="135" t="s">
        <v>16227</v>
      </c>
      <c r="D3250" s="134" t="s">
        <v>2262</v>
      </c>
      <c r="E3250" s="136" t="s">
        <v>16220</v>
      </c>
      <c r="F3250" s="136" t="s">
        <v>16220</v>
      </c>
    </row>
    <row r="3251" spans="1:6" ht="54" x14ac:dyDescent="0.25">
      <c r="A3251" s="134" t="s">
        <v>7202</v>
      </c>
      <c r="B3251" s="135" t="s">
        <v>16228</v>
      </c>
      <c r="D3251" s="134" t="s">
        <v>2261</v>
      </c>
      <c r="E3251" s="136" t="s">
        <v>16229</v>
      </c>
      <c r="F3251" s="136" t="s">
        <v>16229</v>
      </c>
    </row>
    <row r="3252" spans="1:6" ht="40.5" x14ac:dyDescent="0.25">
      <c r="A3252" s="134" t="s">
        <v>7203</v>
      </c>
      <c r="B3252" s="135" t="s">
        <v>16230</v>
      </c>
      <c r="D3252" s="134" t="s">
        <v>2262</v>
      </c>
      <c r="E3252" s="136" t="s">
        <v>16231</v>
      </c>
      <c r="F3252" s="136" t="s">
        <v>16231</v>
      </c>
    </row>
    <row r="3253" spans="1:6" ht="54" x14ac:dyDescent="0.25">
      <c r="A3253" s="134" t="s">
        <v>7204</v>
      </c>
      <c r="B3253" s="135" t="s">
        <v>16232</v>
      </c>
      <c r="D3253" s="134" t="s">
        <v>2261</v>
      </c>
      <c r="E3253" s="136" t="s">
        <v>16233</v>
      </c>
      <c r="F3253" s="136" t="s">
        <v>16233</v>
      </c>
    </row>
    <row r="3254" spans="1:6" ht="40.5" x14ac:dyDescent="0.25">
      <c r="A3254" s="134" t="s">
        <v>7205</v>
      </c>
      <c r="B3254" s="135" t="s">
        <v>16234</v>
      </c>
      <c r="D3254" s="134" t="s">
        <v>2262</v>
      </c>
      <c r="E3254" s="136" t="s">
        <v>16231</v>
      </c>
      <c r="F3254" s="136" t="s">
        <v>16231</v>
      </c>
    </row>
    <row r="3255" spans="1:6" ht="54" x14ac:dyDescent="0.25">
      <c r="A3255" s="134" t="s">
        <v>7206</v>
      </c>
      <c r="B3255" s="135" t="s">
        <v>16235</v>
      </c>
      <c r="D3255" s="134" t="s">
        <v>2261</v>
      </c>
      <c r="E3255" s="136" t="s">
        <v>16236</v>
      </c>
      <c r="F3255" s="136" t="s">
        <v>16236</v>
      </c>
    </row>
    <row r="3256" spans="1:6" ht="40.5" x14ac:dyDescent="0.25">
      <c r="A3256" s="134" t="s">
        <v>7207</v>
      </c>
      <c r="B3256" s="135" t="s">
        <v>16237</v>
      </c>
      <c r="D3256" s="134" t="s">
        <v>2262</v>
      </c>
      <c r="E3256" s="136" t="s">
        <v>16238</v>
      </c>
      <c r="F3256" s="136" t="s">
        <v>16238</v>
      </c>
    </row>
    <row r="3257" spans="1:6" ht="54" x14ac:dyDescent="0.25">
      <c r="A3257" s="134" t="s">
        <v>7208</v>
      </c>
      <c r="B3257" s="135" t="s">
        <v>16239</v>
      </c>
      <c r="D3257" s="134" t="s">
        <v>2261</v>
      </c>
      <c r="E3257" s="136" t="s">
        <v>16240</v>
      </c>
      <c r="F3257" s="136" t="s">
        <v>16240</v>
      </c>
    </row>
    <row r="3258" spans="1:6" ht="40.5" x14ac:dyDescent="0.25">
      <c r="A3258" s="134" t="s">
        <v>7209</v>
      </c>
      <c r="B3258" s="135" t="s">
        <v>16241</v>
      </c>
      <c r="D3258" s="134" t="s">
        <v>2262</v>
      </c>
      <c r="E3258" s="136" t="s">
        <v>16242</v>
      </c>
      <c r="F3258" s="136" t="s">
        <v>16242</v>
      </c>
    </row>
    <row r="3259" spans="1:6" ht="40.5" x14ac:dyDescent="0.25">
      <c r="A3259" s="134" t="s">
        <v>3873</v>
      </c>
      <c r="B3259" s="135" t="s">
        <v>16243</v>
      </c>
      <c r="D3259" s="134" t="s">
        <v>2262</v>
      </c>
      <c r="E3259" s="136" t="s">
        <v>16244</v>
      </c>
      <c r="F3259" s="136" t="s">
        <v>16244</v>
      </c>
    </row>
    <row r="3260" spans="1:6" ht="40.5" x14ac:dyDescent="0.25">
      <c r="A3260" s="134" t="s">
        <v>3877</v>
      </c>
      <c r="B3260" s="135" t="s">
        <v>16245</v>
      </c>
      <c r="D3260" s="134" t="s">
        <v>2262</v>
      </c>
      <c r="E3260" s="136" t="s">
        <v>16246</v>
      </c>
      <c r="F3260" s="136" t="s">
        <v>16246</v>
      </c>
    </row>
    <row r="3261" spans="1:6" ht="54" x14ac:dyDescent="0.25">
      <c r="A3261" s="134" t="s">
        <v>7210</v>
      </c>
      <c r="B3261" s="135" t="s">
        <v>16247</v>
      </c>
      <c r="D3261" s="134" t="s">
        <v>2261</v>
      </c>
      <c r="E3261" s="136" t="s">
        <v>16248</v>
      </c>
      <c r="F3261" s="136" t="s">
        <v>16248</v>
      </c>
    </row>
    <row r="3262" spans="1:6" ht="54" x14ac:dyDescent="0.25">
      <c r="A3262" s="134" t="s">
        <v>7211</v>
      </c>
      <c r="B3262" s="135" t="s">
        <v>16249</v>
      </c>
      <c r="D3262" s="134" t="s">
        <v>2261</v>
      </c>
      <c r="E3262" s="136" t="s">
        <v>16250</v>
      </c>
      <c r="F3262" s="136" t="s">
        <v>16250</v>
      </c>
    </row>
    <row r="3263" spans="1:6" ht="54" x14ac:dyDescent="0.25">
      <c r="A3263" s="134" t="s">
        <v>7212</v>
      </c>
      <c r="B3263" s="135" t="s">
        <v>16251</v>
      </c>
      <c r="D3263" s="134" t="s">
        <v>2261</v>
      </c>
      <c r="E3263" s="136" t="s">
        <v>16252</v>
      </c>
      <c r="F3263" s="136" t="s">
        <v>16252</v>
      </c>
    </row>
    <row r="3264" spans="1:6" ht="54" x14ac:dyDescent="0.25">
      <c r="A3264" s="134" t="s">
        <v>7213</v>
      </c>
      <c r="B3264" s="135" t="s">
        <v>16253</v>
      </c>
      <c r="D3264" s="134" t="s">
        <v>2261</v>
      </c>
      <c r="E3264" s="136" t="s">
        <v>16254</v>
      </c>
      <c r="F3264" s="136" t="s">
        <v>16254</v>
      </c>
    </row>
    <row r="3265" spans="1:6" ht="40.5" x14ac:dyDescent="0.25">
      <c r="A3265" s="134" t="s">
        <v>7214</v>
      </c>
      <c r="B3265" s="135" t="s">
        <v>16255</v>
      </c>
      <c r="D3265" s="134" t="s">
        <v>2262</v>
      </c>
      <c r="E3265" s="136" t="s">
        <v>16256</v>
      </c>
      <c r="F3265" s="136" t="s">
        <v>16256</v>
      </c>
    </row>
    <row r="3266" spans="1:6" ht="54" x14ac:dyDescent="0.25">
      <c r="A3266" s="134" t="s">
        <v>16257</v>
      </c>
      <c r="B3266" s="135" t="s">
        <v>16258</v>
      </c>
      <c r="D3266" s="134" t="s">
        <v>2261</v>
      </c>
      <c r="E3266" s="136" t="s">
        <v>16259</v>
      </c>
      <c r="F3266" s="136" t="s">
        <v>16259</v>
      </c>
    </row>
    <row r="3267" spans="1:6" ht="54" x14ac:dyDescent="0.25">
      <c r="A3267" s="134" t="s">
        <v>3872</v>
      </c>
      <c r="B3267" s="135" t="s">
        <v>16260</v>
      </c>
      <c r="D3267" s="134" t="s">
        <v>2261</v>
      </c>
      <c r="E3267" s="136" t="s">
        <v>16261</v>
      </c>
      <c r="F3267" s="136" t="s">
        <v>16261</v>
      </c>
    </row>
    <row r="3268" spans="1:6" ht="54" x14ac:dyDescent="0.25">
      <c r="A3268" s="134" t="s">
        <v>7215</v>
      </c>
      <c r="B3268" s="135" t="s">
        <v>7216</v>
      </c>
      <c r="D3268" s="134" t="s">
        <v>2261</v>
      </c>
      <c r="E3268" s="136" t="s">
        <v>16262</v>
      </c>
      <c r="F3268" s="136" t="s">
        <v>16262</v>
      </c>
    </row>
    <row r="3269" spans="1:6" ht="54" x14ac:dyDescent="0.25">
      <c r="A3269" s="134" t="s">
        <v>7217</v>
      </c>
      <c r="B3269" s="135" t="s">
        <v>7218</v>
      </c>
      <c r="D3269" s="134" t="s">
        <v>2261</v>
      </c>
      <c r="E3269" s="136" t="s">
        <v>16263</v>
      </c>
      <c r="F3269" s="136" t="s">
        <v>16263</v>
      </c>
    </row>
    <row r="3270" spans="1:6" ht="54" x14ac:dyDescent="0.25">
      <c r="A3270" s="134" t="s">
        <v>7219</v>
      </c>
      <c r="B3270" s="135" t="s">
        <v>7220</v>
      </c>
      <c r="D3270" s="134" t="s">
        <v>2261</v>
      </c>
      <c r="E3270" s="136" t="s">
        <v>16264</v>
      </c>
      <c r="F3270" s="136" t="s">
        <v>16264</v>
      </c>
    </row>
    <row r="3271" spans="1:6" ht="54" x14ac:dyDescent="0.25">
      <c r="A3271" s="134" t="s">
        <v>7221</v>
      </c>
      <c r="B3271" s="135" t="s">
        <v>7222</v>
      </c>
      <c r="D3271" s="134" t="s">
        <v>2261</v>
      </c>
      <c r="E3271" s="136" t="s">
        <v>16265</v>
      </c>
      <c r="F3271" s="136" t="s">
        <v>16265</v>
      </c>
    </row>
    <row r="3272" spans="1:6" ht="54" x14ac:dyDescent="0.25">
      <c r="A3272" s="134" t="s">
        <v>7223</v>
      </c>
      <c r="B3272" s="135" t="s">
        <v>7224</v>
      </c>
      <c r="D3272" s="134" t="s">
        <v>2261</v>
      </c>
      <c r="E3272" s="136" t="s">
        <v>16266</v>
      </c>
      <c r="F3272" s="136" t="s">
        <v>16266</v>
      </c>
    </row>
    <row r="3273" spans="1:6" ht="67.5" x14ac:dyDescent="0.25">
      <c r="A3273" s="134" t="s">
        <v>7225</v>
      </c>
      <c r="B3273" s="135" t="s">
        <v>7226</v>
      </c>
      <c r="D3273" s="134" t="s">
        <v>2261</v>
      </c>
      <c r="E3273" s="136" t="s">
        <v>16267</v>
      </c>
      <c r="F3273" s="136" t="s">
        <v>16267</v>
      </c>
    </row>
    <row r="3274" spans="1:6" ht="67.5" x14ac:dyDescent="0.25">
      <c r="A3274" s="134" t="s">
        <v>7227</v>
      </c>
      <c r="B3274" s="135" t="s">
        <v>7228</v>
      </c>
      <c r="D3274" s="134" t="s">
        <v>2261</v>
      </c>
      <c r="E3274" s="136" t="s">
        <v>16268</v>
      </c>
      <c r="F3274" s="136" t="s">
        <v>16268</v>
      </c>
    </row>
    <row r="3275" spans="1:6" ht="67.5" x14ac:dyDescent="0.25">
      <c r="A3275" s="134" t="s">
        <v>7229</v>
      </c>
      <c r="B3275" s="135" t="s">
        <v>7230</v>
      </c>
      <c r="D3275" s="134" t="s">
        <v>2261</v>
      </c>
      <c r="E3275" s="136" t="s">
        <v>16269</v>
      </c>
      <c r="F3275" s="136" t="s">
        <v>16269</v>
      </c>
    </row>
    <row r="3276" spans="1:6" ht="67.5" x14ac:dyDescent="0.25">
      <c r="A3276" s="134" t="s">
        <v>7231</v>
      </c>
      <c r="B3276" s="135" t="s">
        <v>7232</v>
      </c>
      <c r="D3276" s="134" t="s">
        <v>2261</v>
      </c>
      <c r="E3276" s="136" t="s">
        <v>16270</v>
      </c>
      <c r="F3276" s="136" t="s">
        <v>16270</v>
      </c>
    </row>
    <row r="3277" spans="1:6" ht="67.5" x14ac:dyDescent="0.25">
      <c r="A3277" s="134" t="s">
        <v>7233</v>
      </c>
      <c r="B3277" s="135" t="s">
        <v>7234</v>
      </c>
      <c r="D3277" s="134" t="s">
        <v>2261</v>
      </c>
      <c r="E3277" s="136" t="s">
        <v>16271</v>
      </c>
      <c r="F3277" s="136" t="s">
        <v>16271</v>
      </c>
    </row>
    <row r="3278" spans="1:6" ht="67.5" x14ac:dyDescent="0.25">
      <c r="A3278" s="134" t="s">
        <v>7235</v>
      </c>
      <c r="B3278" s="135" t="s">
        <v>7236</v>
      </c>
      <c r="D3278" s="134" t="s">
        <v>2261</v>
      </c>
      <c r="E3278" s="136" t="s">
        <v>16137</v>
      </c>
      <c r="F3278" s="136" t="s">
        <v>16137</v>
      </c>
    </row>
    <row r="3279" spans="1:6" ht="67.5" x14ac:dyDescent="0.25">
      <c r="A3279" s="134" t="s">
        <v>7237</v>
      </c>
      <c r="B3279" s="135" t="s">
        <v>7238</v>
      </c>
      <c r="D3279" s="134" t="s">
        <v>2261</v>
      </c>
      <c r="E3279" s="136" t="s">
        <v>16272</v>
      </c>
      <c r="F3279" s="136" t="s">
        <v>16272</v>
      </c>
    </row>
    <row r="3280" spans="1:6" ht="67.5" x14ac:dyDescent="0.25">
      <c r="A3280" s="134" t="s">
        <v>7239</v>
      </c>
      <c r="B3280" s="135" t="s">
        <v>7240</v>
      </c>
      <c r="D3280" s="134" t="s">
        <v>2261</v>
      </c>
      <c r="E3280" s="136" t="s">
        <v>16273</v>
      </c>
      <c r="F3280" s="136" t="s">
        <v>16273</v>
      </c>
    </row>
    <row r="3281" spans="1:6" ht="67.5" x14ac:dyDescent="0.25">
      <c r="A3281" s="134" t="s">
        <v>7241</v>
      </c>
      <c r="B3281" s="135" t="s">
        <v>7242</v>
      </c>
      <c r="D3281" s="134" t="s">
        <v>2261</v>
      </c>
      <c r="E3281" s="136" t="s">
        <v>16274</v>
      </c>
      <c r="F3281" s="136" t="s">
        <v>16274</v>
      </c>
    </row>
    <row r="3282" spans="1:6" ht="67.5" x14ac:dyDescent="0.25">
      <c r="A3282" s="134" t="s">
        <v>7243</v>
      </c>
      <c r="B3282" s="135" t="s">
        <v>7244</v>
      </c>
      <c r="D3282" s="134" t="s">
        <v>2261</v>
      </c>
      <c r="E3282" s="136" t="s">
        <v>16275</v>
      </c>
      <c r="F3282" s="136" t="s">
        <v>16275</v>
      </c>
    </row>
    <row r="3283" spans="1:6" ht="67.5" x14ac:dyDescent="0.25">
      <c r="A3283" s="134" t="s">
        <v>7245</v>
      </c>
      <c r="B3283" s="135" t="s">
        <v>7246</v>
      </c>
      <c r="D3283" s="134" t="s">
        <v>2261</v>
      </c>
      <c r="E3283" s="136" t="s">
        <v>16276</v>
      </c>
      <c r="F3283" s="136" t="s">
        <v>16276</v>
      </c>
    </row>
    <row r="3284" spans="1:6" ht="67.5" x14ac:dyDescent="0.25">
      <c r="A3284" s="134" t="s">
        <v>7247</v>
      </c>
      <c r="B3284" s="135" t="s">
        <v>7248</v>
      </c>
      <c r="D3284" s="134" t="s">
        <v>2261</v>
      </c>
      <c r="E3284" s="136" t="s">
        <v>16277</v>
      </c>
      <c r="F3284" s="136" t="s">
        <v>16277</v>
      </c>
    </row>
    <row r="3285" spans="1:6" ht="67.5" x14ac:dyDescent="0.25">
      <c r="A3285" s="134" t="s">
        <v>7249</v>
      </c>
      <c r="B3285" s="135" t="s">
        <v>7250</v>
      </c>
      <c r="D3285" s="134" t="s">
        <v>2261</v>
      </c>
      <c r="E3285" s="136" t="s">
        <v>16278</v>
      </c>
      <c r="F3285" s="136" t="s">
        <v>16278</v>
      </c>
    </row>
    <row r="3286" spans="1:6" ht="67.5" x14ac:dyDescent="0.25">
      <c r="A3286" s="134" t="s">
        <v>7251</v>
      </c>
      <c r="B3286" s="135" t="s">
        <v>7252</v>
      </c>
      <c r="D3286" s="134" t="s">
        <v>2261</v>
      </c>
      <c r="E3286" s="136" t="s">
        <v>16279</v>
      </c>
      <c r="F3286" s="136" t="s">
        <v>16279</v>
      </c>
    </row>
    <row r="3287" spans="1:6" ht="67.5" x14ac:dyDescent="0.25">
      <c r="A3287" s="134" t="s">
        <v>7253</v>
      </c>
      <c r="B3287" s="135" t="s">
        <v>7254</v>
      </c>
      <c r="D3287" s="134" t="s">
        <v>2261</v>
      </c>
      <c r="E3287" s="136" t="s">
        <v>16280</v>
      </c>
      <c r="F3287" s="136" t="s">
        <v>16280</v>
      </c>
    </row>
    <row r="3288" spans="1:6" ht="40.5" x14ac:dyDescent="0.25">
      <c r="A3288" s="134" t="s">
        <v>7255</v>
      </c>
      <c r="B3288" s="135" t="s">
        <v>16281</v>
      </c>
      <c r="D3288" s="134" t="s">
        <v>2262</v>
      </c>
      <c r="E3288" s="136" t="s">
        <v>16282</v>
      </c>
      <c r="F3288" s="136" t="s">
        <v>16282</v>
      </c>
    </row>
    <row r="3289" spans="1:6" ht="40.5" x14ac:dyDescent="0.25">
      <c r="A3289" s="134" t="s">
        <v>7256</v>
      </c>
      <c r="B3289" s="135" t="s">
        <v>16283</v>
      </c>
      <c r="D3289" s="134" t="s">
        <v>2262</v>
      </c>
      <c r="E3289" s="136" t="s">
        <v>16284</v>
      </c>
      <c r="F3289" s="136" t="s">
        <v>16284</v>
      </c>
    </row>
    <row r="3290" spans="1:6" ht="54" x14ac:dyDescent="0.25">
      <c r="A3290" s="134" t="s">
        <v>7257</v>
      </c>
      <c r="B3290" s="135" t="s">
        <v>16285</v>
      </c>
      <c r="D3290" s="134" t="s">
        <v>2261</v>
      </c>
      <c r="E3290" s="136" t="s">
        <v>16286</v>
      </c>
      <c r="F3290" s="136" t="s">
        <v>16286</v>
      </c>
    </row>
    <row r="3291" spans="1:6" ht="40.5" x14ac:dyDescent="0.25">
      <c r="A3291" s="134" t="s">
        <v>7258</v>
      </c>
      <c r="B3291" s="135" t="s">
        <v>16287</v>
      </c>
      <c r="D3291" s="134" t="s">
        <v>2262</v>
      </c>
      <c r="E3291" s="136" t="s">
        <v>16288</v>
      </c>
      <c r="F3291" s="136" t="s">
        <v>16288</v>
      </c>
    </row>
    <row r="3292" spans="1:6" ht="54" x14ac:dyDescent="0.25">
      <c r="A3292" s="134" t="s">
        <v>7259</v>
      </c>
      <c r="B3292" s="135" t="s">
        <v>16289</v>
      </c>
      <c r="D3292" s="134" t="s">
        <v>2261</v>
      </c>
      <c r="E3292" s="136" t="s">
        <v>16290</v>
      </c>
      <c r="F3292" s="136" t="s">
        <v>16290</v>
      </c>
    </row>
    <row r="3293" spans="1:6" ht="40.5" x14ac:dyDescent="0.25">
      <c r="A3293" s="134" t="s">
        <v>7260</v>
      </c>
      <c r="B3293" s="135" t="s">
        <v>16291</v>
      </c>
      <c r="D3293" s="134" t="s">
        <v>2262</v>
      </c>
      <c r="E3293" s="136" t="s">
        <v>16292</v>
      </c>
      <c r="F3293" s="136" t="s">
        <v>16292</v>
      </c>
    </row>
    <row r="3294" spans="1:6" ht="40.5" x14ac:dyDescent="0.25">
      <c r="A3294" s="134" t="s">
        <v>7261</v>
      </c>
      <c r="B3294" s="135" t="s">
        <v>16293</v>
      </c>
      <c r="D3294" s="134" t="s">
        <v>2262</v>
      </c>
      <c r="E3294" s="136" t="s">
        <v>16294</v>
      </c>
      <c r="F3294" s="136" t="s">
        <v>16294</v>
      </c>
    </row>
    <row r="3295" spans="1:6" ht="54" x14ac:dyDescent="0.25">
      <c r="A3295" s="134" t="s">
        <v>7262</v>
      </c>
      <c r="B3295" s="135" t="s">
        <v>16295</v>
      </c>
      <c r="D3295" s="134" t="s">
        <v>2261</v>
      </c>
      <c r="E3295" s="136" t="s">
        <v>16296</v>
      </c>
      <c r="F3295" s="136" t="s">
        <v>16296</v>
      </c>
    </row>
    <row r="3296" spans="1:6" ht="40.5" x14ac:dyDescent="0.25">
      <c r="A3296" s="134" t="s">
        <v>7263</v>
      </c>
      <c r="B3296" s="135" t="s">
        <v>16297</v>
      </c>
      <c r="D3296" s="134" t="s">
        <v>2262</v>
      </c>
      <c r="E3296" s="136" t="s">
        <v>16298</v>
      </c>
      <c r="F3296" s="136" t="s">
        <v>16298</v>
      </c>
    </row>
    <row r="3297" spans="1:6" ht="54" x14ac:dyDescent="0.25">
      <c r="A3297" s="134" t="s">
        <v>7264</v>
      </c>
      <c r="B3297" s="135" t="s">
        <v>16299</v>
      </c>
      <c r="D3297" s="134" t="s">
        <v>2261</v>
      </c>
      <c r="E3297" s="136" t="s">
        <v>16300</v>
      </c>
      <c r="F3297" s="136" t="s">
        <v>16300</v>
      </c>
    </row>
    <row r="3298" spans="1:6" ht="40.5" x14ac:dyDescent="0.25">
      <c r="A3298" s="134" t="s">
        <v>7265</v>
      </c>
      <c r="B3298" s="135" t="s">
        <v>16301</v>
      </c>
      <c r="D3298" s="134" t="s">
        <v>2262</v>
      </c>
      <c r="E3298" s="136" t="s">
        <v>16302</v>
      </c>
      <c r="F3298" s="136" t="s">
        <v>16302</v>
      </c>
    </row>
    <row r="3299" spans="1:6" ht="54" x14ac:dyDescent="0.25">
      <c r="A3299" s="134" t="s">
        <v>7266</v>
      </c>
      <c r="B3299" s="135" t="s">
        <v>16303</v>
      </c>
      <c r="D3299" s="134" t="s">
        <v>2261</v>
      </c>
      <c r="E3299" s="136" t="s">
        <v>16304</v>
      </c>
      <c r="F3299" s="136" t="s">
        <v>16304</v>
      </c>
    </row>
    <row r="3300" spans="1:6" ht="54" x14ac:dyDescent="0.25">
      <c r="A3300" s="134" t="s">
        <v>7267</v>
      </c>
      <c r="B3300" s="135" t="s">
        <v>16305</v>
      </c>
      <c r="D3300" s="134" t="s">
        <v>2261</v>
      </c>
      <c r="E3300" s="136" t="s">
        <v>16306</v>
      </c>
      <c r="F3300" s="136" t="s">
        <v>16306</v>
      </c>
    </row>
    <row r="3301" spans="1:6" ht="40.5" x14ac:dyDescent="0.25">
      <c r="A3301" s="134" t="s">
        <v>7268</v>
      </c>
      <c r="B3301" s="135" t="s">
        <v>16307</v>
      </c>
      <c r="D3301" s="134" t="s">
        <v>2262</v>
      </c>
      <c r="E3301" s="136" t="s">
        <v>16308</v>
      </c>
      <c r="F3301" s="136" t="s">
        <v>16308</v>
      </c>
    </row>
    <row r="3302" spans="1:6" ht="40.5" x14ac:dyDescent="0.25">
      <c r="A3302" s="134" t="s">
        <v>7269</v>
      </c>
      <c r="B3302" s="135" t="s">
        <v>16309</v>
      </c>
      <c r="D3302" s="134" t="s">
        <v>2262</v>
      </c>
      <c r="E3302" s="136" t="s">
        <v>16310</v>
      </c>
      <c r="F3302" s="136" t="s">
        <v>16310</v>
      </c>
    </row>
    <row r="3303" spans="1:6" ht="54" x14ac:dyDescent="0.25">
      <c r="A3303" s="134" t="s">
        <v>7270</v>
      </c>
      <c r="B3303" s="135" t="s">
        <v>16311</v>
      </c>
      <c r="D3303" s="134" t="s">
        <v>2261</v>
      </c>
      <c r="E3303" s="136" t="s">
        <v>16312</v>
      </c>
      <c r="F3303" s="136" t="s">
        <v>16312</v>
      </c>
    </row>
    <row r="3304" spans="1:6" ht="40.5" x14ac:dyDescent="0.25">
      <c r="A3304" s="134" t="s">
        <v>7271</v>
      </c>
      <c r="B3304" s="135" t="s">
        <v>16313</v>
      </c>
      <c r="D3304" s="134" t="s">
        <v>2262</v>
      </c>
      <c r="E3304" s="136" t="s">
        <v>16284</v>
      </c>
      <c r="F3304" s="136" t="s">
        <v>16284</v>
      </c>
    </row>
    <row r="3305" spans="1:6" ht="54" x14ac:dyDescent="0.25">
      <c r="A3305" s="134" t="s">
        <v>7272</v>
      </c>
      <c r="B3305" s="135" t="s">
        <v>16314</v>
      </c>
      <c r="D3305" s="134" t="s">
        <v>2261</v>
      </c>
      <c r="E3305" s="136" t="s">
        <v>16315</v>
      </c>
      <c r="F3305" s="136" t="s">
        <v>16315</v>
      </c>
    </row>
    <row r="3306" spans="1:6" ht="40.5" x14ac:dyDescent="0.25">
      <c r="A3306" s="134" t="s">
        <v>16316</v>
      </c>
      <c r="B3306" s="135" t="s">
        <v>16317</v>
      </c>
      <c r="D3306" s="134" t="s">
        <v>2261</v>
      </c>
      <c r="E3306" s="136" t="s">
        <v>16318</v>
      </c>
      <c r="F3306" s="136" t="s">
        <v>16318</v>
      </c>
    </row>
    <row r="3307" spans="1:6" ht="40.5" x14ac:dyDescent="0.25">
      <c r="A3307" s="134" t="s">
        <v>7273</v>
      </c>
      <c r="B3307" s="135" t="s">
        <v>16319</v>
      </c>
      <c r="D3307" s="134" t="s">
        <v>2262</v>
      </c>
      <c r="E3307" s="136" t="s">
        <v>16294</v>
      </c>
      <c r="F3307" s="136" t="s">
        <v>16294</v>
      </c>
    </row>
    <row r="3308" spans="1:6" ht="40.5" x14ac:dyDescent="0.25">
      <c r="A3308" s="134" t="s">
        <v>16320</v>
      </c>
      <c r="B3308" s="135" t="s">
        <v>16321</v>
      </c>
      <c r="D3308" s="134" t="s">
        <v>2261</v>
      </c>
      <c r="E3308" s="136" t="s">
        <v>16322</v>
      </c>
      <c r="F3308" s="136" t="s">
        <v>16322</v>
      </c>
    </row>
    <row r="3309" spans="1:6" ht="54" x14ac:dyDescent="0.25">
      <c r="A3309" s="134" t="s">
        <v>7274</v>
      </c>
      <c r="B3309" s="135" t="s">
        <v>16323</v>
      </c>
      <c r="D3309" s="134" t="s">
        <v>2261</v>
      </c>
      <c r="E3309" s="136" t="s">
        <v>16324</v>
      </c>
      <c r="F3309" s="136" t="s">
        <v>16324</v>
      </c>
    </row>
    <row r="3310" spans="1:6" ht="54" x14ac:dyDescent="0.25">
      <c r="A3310" s="134" t="s">
        <v>7275</v>
      </c>
      <c r="B3310" s="135" t="s">
        <v>16325</v>
      </c>
      <c r="D3310" s="134" t="s">
        <v>2261</v>
      </c>
      <c r="E3310" s="136" t="s">
        <v>16326</v>
      </c>
      <c r="F3310" s="136" t="s">
        <v>16326</v>
      </c>
    </row>
    <row r="3311" spans="1:6" ht="54" x14ac:dyDescent="0.25">
      <c r="A3311" s="134" t="s">
        <v>7276</v>
      </c>
      <c r="B3311" s="135" t="s">
        <v>16327</v>
      </c>
      <c r="D3311" s="134" t="s">
        <v>2261</v>
      </c>
      <c r="E3311" s="136" t="s">
        <v>16328</v>
      </c>
      <c r="F3311" s="136" t="s">
        <v>16328</v>
      </c>
    </row>
    <row r="3312" spans="1:6" ht="54" x14ac:dyDescent="0.25">
      <c r="A3312" s="134" t="s">
        <v>7277</v>
      </c>
      <c r="B3312" s="135" t="s">
        <v>16329</v>
      </c>
      <c r="D3312" s="134" t="s">
        <v>2261</v>
      </c>
      <c r="E3312" s="136" t="s">
        <v>16330</v>
      </c>
      <c r="F3312" s="136" t="s">
        <v>16330</v>
      </c>
    </row>
    <row r="3313" spans="1:6" ht="54" x14ac:dyDescent="0.25">
      <c r="A3313" s="134" t="s">
        <v>16331</v>
      </c>
      <c r="B3313" s="135" t="s">
        <v>16332</v>
      </c>
      <c r="D3313" s="134" t="s">
        <v>2261</v>
      </c>
      <c r="E3313" s="136" t="s">
        <v>16333</v>
      </c>
      <c r="F3313" s="136" t="s">
        <v>16333</v>
      </c>
    </row>
    <row r="3314" spans="1:6" ht="40.5" x14ac:dyDescent="0.25">
      <c r="A3314" s="134" t="s">
        <v>7278</v>
      </c>
      <c r="B3314" s="135" t="s">
        <v>16334</v>
      </c>
      <c r="D3314" s="134" t="s">
        <v>2262</v>
      </c>
      <c r="E3314" s="136" t="s">
        <v>16335</v>
      </c>
      <c r="F3314" s="136" t="s">
        <v>16335</v>
      </c>
    </row>
    <row r="3315" spans="1:6" ht="40.5" x14ac:dyDescent="0.25">
      <c r="A3315" s="134" t="s">
        <v>7279</v>
      </c>
      <c r="B3315" s="135" t="s">
        <v>16336</v>
      </c>
      <c r="D3315" s="134" t="s">
        <v>2262</v>
      </c>
      <c r="E3315" s="136" t="s">
        <v>16310</v>
      </c>
      <c r="F3315" s="136" t="s">
        <v>16310</v>
      </c>
    </row>
    <row r="3316" spans="1:6" ht="40.5" x14ac:dyDescent="0.25">
      <c r="A3316" s="134" t="s">
        <v>7280</v>
      </c>
      <c r="B3316" s="135" t="s">
        <v>16337</v>
      </c>
      <c r="D3316" s="134" t="s">
        <v>2262</v>
      </c>
      <c r="E3316" s="136" t="s">
        <v>16338</v>
      </c>
      <c r="F3316" s="136" t="s">
        <v>16338</v>
      </c>
    </row>
    <row r="3317" spans="1:6" ht="54" x14ac:dyDescent="0.25">
      <c r="A3317" s="134" t="s">
        <v>7281</v>
      </c>
      <c r="B3317" s="135" t="s">
        <v>16339</v>
      </c>
      <c r="D3317" s="134" t="s">
        <v>2261</v>
      </c>
      <c r="E3317" s="136" t="s">
        <v>16340</v>
      </c>
      <c r="F3317" s="136" t="s">
        <v>16340</v>
      </c>
    </row>
    <row r="3318" spans="1:6" ht="54" x14ac:dyDescent="0.25">
      <c r="A3318" s="134" t="s">
        <v>7282</v>
      </c>
      <c r="B3318" s="135" t="s">
        <v>16341</v>
      </c>
      <c r="D3318" s="134" t="s">
        <v>2261</v>
      </c>
      <c r="E3318" s="136" t="s">
        <v>16342</v>
      </c>
      <c r="F3318" s="136" t="s">
        <v>16342</v>
      </c>
    </row>
    <row r="3319" spans="1:6" ht="40.5" x14ac:dyDescent="0.25">
      <c r="A3319" s="134" t="s">
        <v>7283</v>
      </c>
      <c r="B3319" s="135" t="s">
        <v>16343</v>
      </c>
      <c r="D3319" s="134" t="s">
        <v>2262</v>
      </c>
      <c r="E3319" s="136" t="s">
        <v>16335</v>
      </c>
      <c r="F3319" s="136" t="s">
        <v>16335</v>
      </c>
    </row>
    <row r="3320" spans="1:6" ht="40.5" x14ac:dyDescent="0.25">
      <c r="A3320" s="134" t="s">
        <v>7284</v>
      </c>
      <c r="B3320" s="135" t="s">
        <v>16344</v>
      </c>
      <c r="D3320" s="134" t="s">
        <v>2262</v>
      </c>
      <c r="E3320" s="136" t="s">
        <v>16345</v>
      </c>
      <c r="F3320" s="136" t="s">
        <v>16345</v>
      </c>
    </row>
    <row r="3321" spans="1:6" ht="40.5" x14ac:dyDescent="0.25">
      <c r="A3321" s="134" t="s">
        <v>7285</v>
      </c>
      <c r="B3321" s="135" t="s">
        <v>16346</v>
      </c>
      <c r="D3321" s="134" t="s">
        <v>2262</v>
      </c>
      <c r="E3321" s="136" t="s">
        <v>16347</v>
      </c>
      <c r="F3321" s="136" t="s">
        <v>16347</v>
      </c>
    </row>
    <row r="3322" spans="1:6" ht="54" x14ac:dyDescent="0.25">
      <c r="A3322" s="134" t="s">
        <v>7286</v>
      </c>
      <c r="B3322" s="135" t="s">
        <v>16348</v>
      </c>
      <c r="D3322" s="134" t="s">
        <v>2261</v>
      </c>
      <c r="E3322" s="136" t="s">
        <v>16349</v>
      </c>
      <c r="F3322" s="136" t="s">
        <v>16349</v>
      </c>
    </row>
    <row r="3323" spans="1:6" ht="54" x14ac:dyDescent="0.25">
      <c r="A3323" s="134" t="s">
        <v>16350</v>
      </c>
      <c r="B3323" s="135" t="s">
        <v>16351</v>
      </c>
      <c r="D3323" s="134" t="s">
        <v>2261</v>
      </c>
      <c r="E3323" s="136" t="s">
        <v>16352</v>
      </c>
      <c r="F3323" s="136" t="s">
        <v>16352</v>
      </c>
    </row>
    <row r="3324" spans="1:6" ht="54" x14ac:dyDescent="0.25">
      <c r="A3324" s="134" t="s">
        <v>7287</v>
      </c>
      <c r="B3324" s="135" t="s">
        <v>16353</v>
      </c>
      <c r="D3324" s="134" t="s">
        <v>2261</v>
      </c>
      <c r="E3324" s="136" t="s">
        <v>16354</v>
      </c>
      <c r="F3324" s="136" t="s">
        <v>16354</v>
      </c>
    </row>
    <row r="3325" spans="1:6" ht="54" x14ac:dyDescent="0.25">
      <c r="A3325" s="134" t="s">
        <v>7288</v>
      </c>
      <c r="B3325" s="135" t="s">
        <v>16355</v>
      </c>
      <c r="D3325" s="134" t="s">
        <v>2261</v>
      </c>
      <c r="E3325" s="136" t="s">
        <v>16356</v>
      </c>
      <c r="F3325" s="136" t="s">
        <v>16356</v>
      </c>
    </row>
    <row r="3326" spans="1:6" ht="40.5" x14ac:dyDescent="0.25">
      <c r="A3326" s="134" t="s">
        <v>7289</v>
      </c>
      <c r="B3326" s="135" t="s">
        <v>16357</v>
      </c>
      <c r="D3326" s="134" t="s">
        <v>2262</v>
      </c>
      <c r="E3326" s="136" t="s">
        <v>16358</v>
      </c>
      <c r="F3326" s="136" t="s">
        <v>16358</v>
      </c>
    </row>
    <row r="3327" spans="1:6" ht="40.5" x14ac:dyDescent="0.25">
      <c r="A3327" s="134" t="s">
        <v>7290</v>
      </c>
      <c r="B3327" s="135" t="s">
        <v>16359</v>
      </c>
      <c r="D3327" s="134" t="s">
        <v>2262</v>
      </c>
      <c r="E3327" s="136" t="s">
        <v>16360</v>
      </c>
      <c r="F3327" s="136" t="s">
        <v>16360</v>
      </c>
    </row>
    <row r="3328" spans="1:6" ht="54" x14ac:dyDescent="0.25">
      <c r="A3328" s="134" t="s">
        <v>7291</v>
      </c>
      <c r="B3328" s="135" t="s">
        <v>16361</v>
      </c>
      <c r="D3328" s="134" t="s">
        <v>2261</v>
      </c>
      <c r="E3328" s="136" t="s">
        <v>16362</v>
      </c>
      <c r="F3328" s="136" t="s">
        <v>16362</v>
      </c>
    </row>
    <row r="3329" spans="1:6" ht="40.5" x14ac:dyDescent="0.25">
      <c r="A3329" s="134" t="s">
        <v>7292</v>
      </c>
      <c r="B3329" s="135" t="s">
        <v>16363</v>
      </c>
      <c r="D3329" s="134" t="s">
        <v>2262</v>
      </c>
      <c r="E3329" s="136" t="s">
        <v>16364</v>
      </c>
      <c r="F3329" s="136" t="s">
        <v>16364</v>
      </c>
    </row>
    <row r="3330" spans="1:6" ht="54" x14ac:dyDescent="0.25">
      <c r="A3330" s="134" t="s">
        <v>7293</v>
      </c>
      <c r="B3330" s="135" t="s">
        <v>16365</v>
      </c>
      <c r="D3330" s="134" t="s">
        <v>2261</v>
      </c>
      <c r="E3330" s="136" t="s">
        <v>16366</v>
      </c>
      <c r="F3330" s="136" t="s">
        <v>16366</v>
      </c>
    </row>
    <row r="3331" spans="1:6" ht="40.5" x14ac:dyDescent="0.25">
      <c r="A3331" s="134" t="s">
        <v>7294</v>
      </c>
      <c r="B3331" s="135" t="s">
        <v>16367</v>
      </c>
      <c r="D3331" s="134" t="s">
        <v>2262</v>
      </c>
      <c r="E3331" s="136" t="s">
        <v>16368</v>
      </c>
      <c r="F3331" s="136" t="s">
        <v>16368</v>
      </c>
    </row>
    <row r="3332" spans="1:6" ht="54" x14ac:dyDescent="0.25">
      <c r="A3332" s="134" t="s">
        <v>7295</v>
      </c>
      <c r="B3332" s="135" t="s">
        <v>16369</v>
      </c>
      <c r="D3332" s="134" t="s">
        <v>2261</v>
      </c>
      <c r="E3332" s="136" t="s">
        <v>16370</v>
      </c>
      <c r="F3332" s="136" t="s">
        <v>16370</v>
      </c>
    </row>
    <row r="3333" spans="1:6" ht="40.5" x14ac:dyDescent="0.25">
      <c r="A3333" s="134" t="s">
        <v>7296</v>
      </c>
      <c r="B3333" s="135" t="s">
        <v>16371</v>
      </c>
      <c r="D3333" s="134" t="s">
        <v>2262</v>
      </c>
      <c r="E3333" s="136" t="s">
        <v>16372</v>
      </c>
      <c r="F3333" s="136" t="s">
        <v>16372</v>
      </c>
    </row>
    <row r="3334" spans="1:6" ht="40.5" x14ac:dyDescent="0.25">
      <c r="A3334" s="134" t="s">
        <v>7297</v>
      </c>
      <c r="B3334" s="135" t="s">
        <v>16373</v>
      </c>
      <c r="D3334" s="134" t="s">
        <v>2262</v>
      </c>
      <c r="E3334" s="136" t="s">
        <v>16374</v>
      </c>
      <c r="F3334" s="136" t="s">
        <v>16374</v>
      </c>
    </row>
    <row r="3335" spans="1:6" ht="54" x14ac:dyDescent="0.25">
      <c r="A3335" s="134" t="s">
        <v>7298</v>
      </c>
      <c r="B3335" s="135" t="s">
        <v>16375</v>
      </c>
      <c r="D3335" s="134" t="s">
        <v>2261</v>
      </c>
      <c r="E3335" s="136" t="s">
        <v>16376</v>
      </c>
      <c r="F3335" s="136" t="s">
        <v>16376</v>
      </c>
    </row>
    <row r="3336" spans="1:6" ht="40.5" x14ac:dyDescent="0.25">
      <c r="A3336" s="134" t="s">
        <v>7299</v>
      </c>
      <c r="B3336" s="135" t="s">
        <v>16377</v>
      </c>
      <c r="D3336" s="134" t="s">
        <v>2262</v>
      </c>
      <c r="E3336" s="136" t="s">
        <v>16378</v>
      </c>
      <c r="F3336" s="136" t="s">
        <v>16378</v>
      </c>
    </row>
    <row r="3337" spans="1:6" ht="54" x14ac:dyDescent="0.25">
      <c r="A3337" s="134" t="s">
        <v>7300</v>
      </c>
      <c r="B3337" s="135" t="s">
        <v>16379</v>
      </c>
      <c r="D3337" s="134" t="s">
        <v>2261</v>
      </c>
      <c r="E3337" s="136" t="s">
        <v>16380</v>
      </c>
      <c r="F3337" s="136" t="s">
        <v>16380</v>
      </c>
    </row>
    <row r="3338" spans="1:6" ht="54" x14ac:dyDescent="0.25">
      <c r="A3338" s="134" t="s">
        <v>7301</v>
      </c>
      <c r="B3338" s="135" t="s">
        <v>16381</v>
      </c>
      <c r="D3338" s="134" t="s">
        <v>2261</v>
      </c>
      <c r="E3338" s="136" t="s">
        <v>16382</v>
      </c>
      <c r="F3338" s="136" t="s">
        <v>16382</v>
      </c>
    </row>
    <row r="3339" spans="1:6" ht="40.5" x14ac:dyDescent="0.25">
      <c r="A3339" s="134" t="s">
        <v>7302</v>
      </c>
      <c r="B3339" s="135" t="s">
        <v>16383</v>
      </c>
      <c r="D3339" s="134" t="s">
        <v>2262</v>
      </c>
      <c r="E3339" s="136" t="s">
        <v>16384</v>
      </c>
      <c r="F3339" s="136" t="s">
        <v>16384</v>
      </c>
    </row>
    <row r="3340" spans="1:6" ht="54" x14ac:dyDescent="0.25">
      <c r="A3340" s="134" t="s">
        <v>7303</v>
      </c>
      <c r="B3340" s="135" t="s">
        <v>16385</v>
      </c>
      <c r="D3340" s="134" t="s">
        <v>2261</v>
      </c>
      <c r="E3340" s="136" t="s">
        <v>16386</v>
      </c>
      <c r="F3340" s="136" t="s">
        <v>16386</v>
      </c>
    </row>
    <row r="3341" spans="1:6" ht="40.5" x14ac:dyDescent="0.25">
      <c r="A3341" s="134" t="s">
        <v>7304</v>
      </c>
      <c r="B3341" s="135" t="s">
        <v>16387</v>
      </c>
      <c r="D3341" s="134" t="s">
        <v>2262</v>
      </c>
      <c r="E3341" s="136" t="s">
        <v>16388</v>
      </c>
      <c r="F3341" s="136" t="s">
        <v>16388</v>
      </c>
    </row>
    <row r="3342" spans="1:6" ht="54" x14ac:dyDescent="0.25">
      <c r="A3342" s="134" t="s">
        <v>7305</v>
      </c>
      <c r="B3342" s="135" t="s">
        <v>16389</v>
      </c>
      <c r="D3342" s="134" t="s">
        <v>2261</v>
      </c>
      <c r="E3342" s="136" t="s">
        <v>16390</v>
      </c>
      <c r="F3342" s="136" t="s">
        <v>16390</v>
      </c>
    </row>
    <row r="3343" spans="1:6" ht="40.5" x14ac:dyDescent="0.25">
      <c r="A3343" s="134" t="s">
        <v>7306</v>
      </c>
      <c r="B3343" s="135" t="s">
        <v>16391</v>
      </c>
      <c r="D3343" s="134" t="s">
        <v>2262</v>
      </c>
      <c r="E3343" s="136" t="s">
        <v>16384</v>
      </c>
      <c r="F3343" s="136" t="s">
        <v>16384</v>
      </c>
    </row>
    <row r="3344" spans="1:6" ht="40.5" x14ac:dyDescent="0.25">
      <c r="A3344" s="134" t="s">
        <v>7307</v>
      </c>
      <c r="B3344" s="135" t="s">
        <v>16392</v>
      </c>
      <c r="D3344" s="134" t="s">
        <v>2262</v>
      </c>
      <c r="E3344" s="136" t="s">
        <v>16393</v>
      </c>
      <c r="F3344" s="136" t="s">
        <v>16393</v>
      </c>
    </row>
    <row r="3345" spans="1:6" ht="54" x14ac:dyDescent="0.25">
      <c r="A3345" s="134" t="s">
        <v>7308</v>
      </c>
      <c r="B3345" s="135" t="s">
        <v>16394</v>
      </c>
      <c r="D3345" s="134" t="s">
        <v>2261</v>
      </c>
      <c r="E3345" s="136" t="s">
        <v>16395</v>
      </c>
      <c r="F3345" s="136" t="s">
        <v>16395</v>
      </c>
    </row>
    <row r="3346" spans="1:6" ht="40.5" x14ac:dyDescent="0.25">
      <c r="A3346" s="134" t="s">
        <v>7309</v>
      </c>
      <c r="B3346" s="135" t="s">
        <v>16396</v>
      </c>
      <c r="D3346" s="134" t="s">
        <v>2262</v>
      </c>
      <c r="E3346" s="136" t="s">
        <v>16397</v>
      </c>
      <c r="F3346" s="136" t="s">
        <v>16397</v>
      </c>
    </row>
    <row r="3347" spans="1:6" ht="54" x14ac:dyDescent="0.25">
      <c r="A3347" s="134" t="s">
        <v>7310</v>
      </c>
      <c r="B3347" s="135" t="s">
        <v>16398</v>
      </c>
      <c r="D3347" s="134" t="s">
        <v>2261</v>
      </c>
      <c r="E3347" s="136" t="s">
        <v>16399</v>
      </c>
      <c r="F3347" s="136" t="s">
        <v>16399</v>
      </c>
    </row>
    <row r="3348" spans="1:6" ht="40.5" x14ac:dyDescent="0.25">
      <c r="A3348" s="134" t="s">
        <v>7311</v>
      </c>
      <c r="B3348" s="135" t="s">
        <v>16400</v>
      </c>
      <c r="D3348" s="134" t="s">
        <v>2262</v>
      </c>
      <c r="E3348" s="136" t="s">
        <v>16397</v>
      </c>
      <c r="F3348" s="136" t="s">
        <v>16397</v>
      </c>
    </row>
    <row r="3349" spans="1:6" ht="54" x14ac:dyDescent="0.25">
      <c r="A3349" s="134" t="s">
        <v>7312</v>
      </c>
      <c r="B3349" s="135" t="s">
        <v>16401</v>
      </c>
      <c r="D3349" s="134" t="s">
        <v>2261</v>
      </c>
      <c r="E3349" s="136" t="s">
        <v>16402</v>
      </c>
      <c r="F3349" s="136" t="s">
        <v>16402</v>
      </c>
    </row>
    <row r="3350" spans="1:6" ht="54" x14ac:dyDescent="0.25">
      <c r="A3350" s="134" t="s">
        <v>7313</v>
      </c>
      <c r="B3350" s="135" t="s">
        <v>16403</v>
      </c>
      <c r="D3350" s="134" t="s">
        <v>2261</v>
      </c>
      <c r="E3350" s="136" t="s">
        <v>16404</v>
      </c>
      <c r="F3350" s="136" t="s">
        <v>16404</v>
      </c>
    </row>
    <row r="3351" spans="1:6" ht="40.5" x14ac:dyDescent="0.25">
      <c r="A3351" s="134" t="s">
        <v>7314</v>
      </c>
      <c r="B3351" s="135" t="s">
        <v>16405</v>
      </c>
      <c r="D3351" s="134" t="s">
        <v>2262</v>
      </c>
      <c r="E3351" s="136" t="s">
        <v>16406</v>
      </c>
      <c r="F3351" s="136" t="s">
        <v>16406</v>
      </c>
    </row>
    <row r="3352" spans="1:6" ht="54" x14ac:dyDescent="0.25">
      <c r="A3352" s="134" t="s">
        <v>7315</v>
      </c>
      <c r="B3352" s="135" t="s">
        <v>16407</v>
      </c>
      <c r="D3352" s="134" t="s">
        <v>2261</v>
      </c>
      <c r="E3352" s="136" t="s">
        <v>16408</v>
      </c>
      <c r="F3352" s="136" t="s">
        <v>16408</v>
      </c>
    </row>
    <row r="3353" spans="1:6" ht="40.5" x14ac:dyDescent="0.25">
      <c r="A3353" s="134" t="s">
        <v>7316</v>
      </c>
      <c r="B3353" s="135" t="s">
        <v>16409</v>
      </c>
      <c r="D3353" s="134" t="s">
        <v>2262</v>
      </c>
      <c r="E3353" s="136" t="s">
        <v>16410</v>
      </c>
      <c r="F3353" s="136" t="s">
        <v>16410</v>
      </c>
    </row>
    <row r="3354" spans="1:6" ht="40.5" x14ac:dyDescent="0.25">
      <c r="A3354" s="134" t="s">
        <v>7317</v>
      </c>
      <c r="B3354" s="135" t="s">
        <v>16411</v>
      </c>
      <c r="D3354" s="134" t="s">
        <v>2262</v>
      </c>
      <c r="E3354" s="136" t="s">
        <v>16412</v>
      </c>
      <c r="F3354" s="136" t="s">
        <v>16412</v>
      </c>
    </row>
    <row r="3355" spans="1:6" ht="40.5" x14ac:dyDescent="0.25">
      <c r="A3355" s="134" t="s">
        <v>7318</v>
      </c>
      <c r="B3355" s="135" t="s">
        <v>16413</v>
      </c>
      <c r="D3355" s="134" t="s">
        <v>2262</v>
      </c>
      <c r="E3355" s="136" t="s">
        <v>16414</v>
      </c>
      <c r="F3355" s="136" t="s">
        <v>16414</v>
      </c>
    </row>
    <row r="3356" spans="1:6" ht="54" x14ac:dyDescent="0.25">
      <c r="A3356" s="134" t="s">
        <v>7319</v>
      </c>
      <c r="B3356" s="135" t="s">
        <v>16415</v>
      </c>
      <c r="D3356" s="134" t="s">
        <v>2261</v>
      </c>
      <c r="E3356" s="136" t="s">
        <v>16416</v>
      </c>
      <c r="F3356" s="136" t="s">
        <v>16416</v>
      </c>
    </row>
    <row r="3357" spans="1:6" ht="40.5" x14ac:dyDescent="0.25">
      <c r="A3357" s="134" t="s">
        <v>7320</v>
      </c>
      <c r="B3357" s="135" t="s">
        <v>16417</v>
      </c>
      <c r="D3357" s="134" t="s">
        <v>2262</v>
      </c>
      <c r="E3357" s="136" t="s">
        <v>16418</v>
      </c>
      <c r="F3357" s="136" t="s">
        <v>16418</v>
      </c>
    </row>
    <row r="3358" spans="1:6" ht="54" x14ac:dyDescent="0.25">
      <c r="A3358" s="134" t="s">
        <v>7321</v>
      </c>
      <c r="B3358" s="135" t="s">
        <v>16419</v>
      </c>
      <c r="D3358" s="134" t="s">
        <v>2261</v>
      </c>
      <c r="E3358" s="136" t="s">
        <v>16420</v>
      </c>
      <c r="F3358" s="136" t="s">
        <v>16420</v>
      </c>
    </row>
    <row r="3359" spans="1:6" ht="40.5" x14ac:dyDescent="0.25">
      <c r="A3359" s="134" t="s">
        <v>7322</v>
      </c>
      <c r="B3359" s="135" t="s">
        <v>16421</v>
      </c>
      <c r="D3359" s="134" t="s">
        <v>2262</v>
      </c>
      <c r="E3359" s="136" t="s">
        <v>16374</v>
      </c>
      <c r="F3359" s="136" t="s">
        <v>16374</v>
      </c>
    </row>
    <row r="3360" spans="1:6" ht="54" x14ac:dyDescent="0.25">
      <c r="A3360" s="134" t="s">
        <v>7323</v>
      </c>
      <c r="B3360" s="135" t="s">
        <v>16422</v>
      </c>
      <c r="D3360" s="134" t="s">
        <v>2261</v>
      </c>
      <c r="E3360" s="136" t="s">
        <v>16423</v>
      </c>
      <c r="F3360" s="136" t="s">
        <v>16423</v>
      </c>
    </row>
    <row r="3361" spans="1:6" ht="40.5" x14ac:dyDescent="0.25">
      <c r="A3361" s="134" t="s">
        <v>7324</v>
      </c>
      <c r="B3361" s="135" t="s">
        <v>16424</v>
      </c>
      <c r="D3361" s="134" t="s">
        <v>2262</v>
      </c>
      <c r="E3361" s="136" t="s">
        <v>16378</v>
      </c>
      <c r="F3361" s="136" t="s">
        <v>16378</v>
      </c>
    </row>
    <row r="3362" spans="1:6" ht="54" x14ac:dyDescent="0.25">
      <c r="A3362" s="134" t="s">
        <v>7325</v>
      </c>
      <c r="B3362" s="135" t="s">
        <v>16425</v>
      </c>
      <c r="D3362" s="134" t="s">
        <v>2261</v>
      </c>
      <c r="E3362" s="136" t="s">
        <v>16426</v>
      </c>
      <c r="F3362" s="136" t="s">
        <v>16426</v>
      </c>
    </row>
    <row r="3363" spans="1:6" ht="40.5" x14ac:dyDescent="0.25">
      <c r="A3363" s="134" t="s">
        <v>7326</v>
      </c>
      <c r="B3363" s="135" t="s">
        <v>16427</v>
      </c>
      <c r="D3363" s="134" t="s">
        <v>2262</v>
      </c>
      <c r="E3363" s="136" t="s">
        <v>16428</v>
      </c>
      <c r="F3363" s="136" t="s">
        <v>16428</v>
      </c>
    </row>
    <row r="3364" spans="1:6" ht="40.5" x14ac:dyDescent="0.25">
      <c r="A3364" s="134" t="s">
        <v>16429</v>
      </c>
      <c r="B3364" s="135" t="s">
        <v>16430</v>
      </c>
      <c r="D3364" s="134" t="s">
        <v>2261</v>
      </c>
      <c r="E3364" s="136" t="s">
        <v>16431</v>
      </c>
      <c r="F3364" s="136" t="s">
        <v>16431</v>
      </c>
    </row>
    <row r="3365" spans="1:6" ht="40.5" x14ac:dyDescent="0.25">
      <c r="A3365" s="134" t="s">
        <v>16432</v>
      </c>
      <c r="B3365" s="135" t="s">
        <v>16433</v>
      </c>
      <c r="D3365" s="134" t="s">
        <v>2261</v>
      </c>
      <c r="E3365" s="136" t="s">
        <v>16434</v>
      </c>
      <c r="F3365" s="136" t="s">
        <v>16434</v>
      </c>
    </row>
    <row r="3366" spans="1:6" ht="54" x14ac:dyDescent="0.25">
      <c r="A3366" s="134" t="s">
        <v>16435</v>
      </c>
      <c r="B3366" s="135" t="s">
        <v>16436</v>
      </c>
      <c r="D3366" s="134" t="s">
        <v>2261</v>
      </c>
      <c r="E3366" s="136" t="s">
        <v>16437</v>
      </c>
      <c r="F3366" s="136" t="s">
        <v>16437</v>
      </c>
    </row>
    <row r="3367" spans="1:6" ht="54" x14ac:dyDescent="0.25">
      <c r="A3367" s="134" t="s">
        <v>16438</v>
      </c>
      <c r="B3367" s="135" t="s">
        <v>16439</v>
      </c>
      <c r="D3367" s="134" t="s">
        <v>2261</v>
      </c>
      <c r="E3367" s="136" t="s">
        <v>16440</v>
      </c>
      <c r="F3367" s="136" t="s">
        <v>16440</v>
      </c>
    </row>
    <row r="3368" spans="1:6" ht="54" x14ac:dyDescent="0.25">
      <c r="A3368" s="134" t="s">
        <v>16441</v>
      </c>
      <c r="B3368" s="135" t="s">
        <v>16442</v>
      </c>
      <c r="D3368" s="134" t="s">
        <v>2261</v>
      </c>
      <c r="E3368" s="136" t="s">
        <v>16443</v>
      </c>
      <c r="F3368" s="136" t="s">
        <v>16443</v>
      </c>
    </row>
    <row r="3369" spans="1:6" ht="54" x14ac:dyDescent="0.25">
      <c r="A3369" s="134" t="s">
        <v>16444</v>
      </c>
      <c r="B3369" s="135" t="s">
        <v>16445</v>
      </c>
      <c r="D3369" s="134" t="s">
        <v>2261</v>
      </c>
      <c r="E3369" s="136" t="s">
        <v>16446</v>
      </c>
      <c r="F3369" s="136" t="s">
        <v>16446</v>
      </c>
    </row>
    <row r="3370" spans="1:6" ht="54" x14ac:dyDescent="0.25">
      <c r="A3370" s="134" t="s">
        <v>16447</v>
      </c>
      <c r="B3370" s="135" t="s">
        <v>16448</v>
      </c>
      <c r="D3370" s="134" t="s">
        <v>2261</v>
      </c>
      <c r="E3370" s="136" t="s">
        <v>16449</v>
      </c>
      <c r="F3370" s="136" t="s">
        <v>16449</v>
      </c>
    </row>
    <row r="3371" spans="1:6" ht="54" x14ac:dyDescent="0.25">
      <c r="A3371" s="134" t="s">
        <v>16450</v>
      </c>
      <c r="B3371" s="135" t="s">
        <v>16451</v>
      </c>
      <c r="D3371" s="134" t="s">
        <v>2261</v>
      </c>
      <c r="E3371" s="136" t="s">
        <v>16452</v>
      </c>
      <c r="F3371" s="136" t="s">
        <v>16452</v>
      </c>
    </row>
    <row r="3372" spans="1:6" ht="54" x14ac:dyDescent="0.25">
      <c r="A3372" s="134" t="s">
        <v>16453</v>
      </c>
      <c r="B3372" s="135" t="s">
        <v>16454</v>
      </c>
      <c r="D3372" s="134" t="s">
        <v>2261</v>
      </c>
      <c r="E3372" s="136" t="s">
        <v>16455</v>
      </c>
      <c r="F3372" s="136" t="s">
        <v>16455</v>
      </c>
    </row>
    <row r="3373" spans="1:6" ht="54" x14ac:dyDescent="0.25">
      <c r="A3373" s="134" t="s">
        <v>16456</v>
      </c>
      <c r="B3373" s="135" t="s">
        <v>16457</v>
      </c>
      <c r="D3373" s="134" t="s">
        <v>2261</v>
      </c>
      <c r="E3373" s="136" t="s">
        <v>16458</v>
      </c>
      <c r="F3373" s="136" t="s">
        <v>16458</v>
      </c>
    </row>
    <row r="3374" spans="1:6" ht="40.5" x14ac:dyDescent="0.25">
      <c r="A3374" s="134" t="s">
        <v>7327</v>
      </c>
      <c r="B3374" s="135" t="s">
        <v>7328</v>
      </c>
      <c r="D3374" s="134" t="s">
        <v>2262</v>
      </c>
      <c r="E3374" s="136" t="s">
        <v>13381</v>
      </c>
      <c r="F3374" s="136" t="s">
        <v>13381</v>
      </c>
    </row>
    <row r="3375" spans="1:6" ht="40.5" x14ac:dyDescent="0.25">
      <c r="A3375" s="134" t="s">
        <v>7329</v>
      </c>
      <c r="B3375" s="135" t="s">
        <v>7330</v>
      </c>
      <c r="D3375" s="134" t="s">
        <v>2262</v>
      </c>
      <c r="E3375" s="136" t="s">
        <v>14189</v>
      </c>
      <c r="F3375" s="136" t="s">
        <v>14189</v>
      </c>
    </row>
    <row r="3376" spans="1:6" ht="40.5" x14ac:dyDescent="0.25">
      <c r="A3376" s="134" t="s">
        <v>7331</v>
      </c>
      <c r="B3376" s="135" t="s">
        <v>7332</v>
      </c>
      <c r="D3376" s="134" t="s">
        <v>2262</v>
      </c>
      <c r="E3376" s="136" t="s">
        <v>14147</v>
      </c>
      <c r="F3376" s="136" t="s">
        <v>14147</v>
      </c>
    </row>
    <row r="3377" spans="1:6" ht="40.5" x14ac:dyDescent="0.25">
      <c r="A3377" s="134" t="s">
        <v>7333</v>
      </c>
      <c r="B3377" s="135" t="s">
        <v>7334</v>
      </c>
      <c r="D3377" s="134" t="s">
        <v>2262</v>
      </c>
      <c r="E3377" s="136" t="s">
        <v>15597</v>
      </c>
      <c r="F3377" s="136" t="s">
        <v>15597</v>
      </c>
    </row>
    <row r="3378" spans="1:6" ht="54" x14ac:dyDescent="0.25">
      <c r="A3378" s="134" t="s">
        <v>7335</v>
      </c>
      <c r="B3378" s="135" t="s">
        <v>7336</v>
      </c>
      <c r="D3378" s="134" t="s">
        <v>2262</v>
      </c>
      <c r="E3378" s="136" t="s">
        <v>6080</v>
      </c>
      <c r="F3378" s="136" t="s">
        <v>6080</v>
      </c>
    </row>
    <row r="3379" spans="1:6" ht="54" x14ac:dyDescent="0.25">
      <c r="A3379" s="134" t="s">
        <v>7337</v>
      </c>
      <c r="B3379" s="135" t="s">
        <v>7338</v>
      </c>
      <c r="D3379" s="134" t="s">
        <v>2262</v>
      </c>
      <c r="E3379" s="136" t="s">
        <v>16459</v>
      </c>
      <c r="F3379" s="136" t="s">
        <v>16459</v>
      </c>
    </row>
    <row r="3380" spans="1:6" ht="54" x14ac:dyDescent="0.25">
      <c r="A3380" s="134" t="s">
        <v>7339</v>
      </c>
      <c r="B3380" s="135" t="s">
        <v>7340</v>
      </c>
      <c r="D3380" s="134" t="s">
        <v>2262</v>
      </c>
      <c r="E3380" s="136" t="s">
        <v>16460</v>
      </c>
      <c r="F3380" s="136" t="s">
        <v>16460</v>
      </c>
    </row>
    <row r="3381" spans="1:6" ht="54" x14ac:dyDescent="0.25">
      <c r="A3381" s="134" t="s">
        <v>7341</v>
      </c>
      <c r="B3381" s="135" t="s">
        <v>7342</v>
      </c>
      <c r="D3381" s="134" t="s">
        <v>2262</v>
      </c>
      <c r="E3381" s="136" t="s">
        <v>16461</v>
      </c>
      <c r="F3381" s="136" t="s">
        <v>16461</v>
      </c>
    </row>
    <row r="3382" spans="1:6" ht="54" x14ac:dyDescent="0.25">
      <c r="A3382" s="134" t="s">
        <v>7343</v>
      </c>
      <c r="B3382" s="135" t="s">
        <v>7344</v>
      </c>
      <c r="D3382" s="134" t="s">
        <v>2262</v>
      </c>
      <c r="E3382" s="136" t="s">
        <v>13602</v>
      </c>
      <c r="F3382" s="136" t="s">
        <v>13602</v>
      </c>
    </row>
    <row r="3383" spans="1:6" ht="54" x14ac:dyDescent="0.25">
      <c r="A3383" s="134" t="s">
        <v>7345</v>
      </c>
      <c r="B3383" s="135" t="s">
        <v>7346</v>
      </c>
      <c r="D3383" s="134" t="s">
        <v>2262</v>
      </c>
      <c r="E3383" s="136" t="s">
        <v>13809</v>
      </c>
      <c r="F3383" s="136" t="s">
        <v>13809</v>
      </c>
    </row>
    <row r="3384" spans="1:6" ht="67.5" x14ac:dyDescent="0.25">
      <c r="A3384" s="134" t="s">
        <v>7347</v>
      </c>
      <c r="B3384" s="135" t="s">
        <v>7348</v>
      </c>
      <c r="D3384" s="134" t="s">
        <v>2262</v>
      </c>
      <c r="E3384" s="136" t="s">
        <v>16462</v>
      </c>
      <c r="F3384" s="136" t="s">
        <v>16462</v>
      </c>
    </row>
    <row r="3385" spans="1:6" ht="67.5" x14ac:dyDescent="0.25">
      <c r="A3385" s="134" t="s">
        <v>7349</v>
      </c>
      <c r="B3385" s="135" t="s">
        <v>7350</v>
      </c>
      <c r="D3385" s="134" t="s">
        <v>2262</v>
      </c>
      <c r="E3385" s="136" t="s">
        <v>14242</v>
      </c>
      <c r="F3385" s="136" t="s">
        <v>14242</v>
      </c>
    </row>
    <row r="3386" spans="1:6" ht="67.5" x14ac:dyDescent="0.25">
      <c r="A3386" s="134" t="s">
        <v>7351</v>
      </c>
      <c r="B3386" s="135" t="s">
        <v>7352</v>
      </c>
      <c r="D3386" s="134" t="s">
        <v>2262</v>
      </c>
      <c r="E3386" s="136" t="s">
        <v>14237</v>
      </c>
      <c r="F3386" s="136" t="s">
        <v>14237</v>
      </c>
    </row>
    <row r="3387" spans="1:6" ht="67.5" x14ac:dyDescent="0.25">
      <c r="A3387" s="134" t="s">
        <v>7353</v>
      </c>
      <c r="B3387" s="135" t="s">
        <v>7354</v>
      </c>
      <c r="D3387" s="134" t="s">
        <v>2262</v>
      </c>
      <c r="E3387" s="136" t="s">
        <v>16463</v>
      </c>
      <c r="F3387" s="136" t="s">
        <v>16463</v>
      </c>
    </row>
    <row r="3388" spans="1:6" ht="67.5" x14ac:dyDescent="0.25">
      <c r="A3388" s="134" t="s">
        <v>16464</v>
      </c>
      <c r="B3388" s="135" t="s">
        <v>16465</v>
      </c>
      <c r="D3388" s="134" t="s">
        <v>2262</v>
      </c>
      <c r="E3388" s="136" t="s">
        <v>16466</v>
      </c>
      <c r="F3388" s="136" t="s">
        <v>16466</v>
      </c>
    </row>
    <row r="3389" spans="1:6" ht="67.5" x14ac:dyDescent="0.25">
      <c r="A3389" s="134" t="s">
        <v>16467</v>
      </c>
      <c r="B3389" s="135" t="s">
        <v>16468</v>
      </c>
      <c r="D3389" s="134" t="s">
        <v>2262</v>
      </c>
      <c r="E3389" s="136" t="s">
        <v>16469</v>
      </c>
      <c r="F3389" s="136" t="s">
        <v>16469</v>
      </c>
    </row>
    <row r="3390" spans="1:6" ht="67.5" x14ac:dyDescent="0.25">
      <c r="A3390" s="134" t="s">
        <v>16470</v>
      </c>
      <c r="B3390" s="135" t="s">
        <v>16471</v>
      </c>
      <c r="D3390" s="134" t="s">
        <v>2262</v>
      </c>
      <c r="E3390" s="136" t="s">
        <v>13214</v>
      </c>
      <c r="F3390" s="136" t="s">
        <v>13214</v>
      </c>
    </row>
    <row r="3391" spans="1:6" ht="67.5" x14ac:dyDescent="0.25">
      <c r="A3391" s="134" t="s">
        <v>16472</v>
      </c>
      <c r="B3391" s="135" t="s">
        <v>16473</v>
      </c>
      <c r="D3391" s="134" t="s">
        <v>2262</v>
      </c>
      <c r="E3391" s="136" t="s">
        <v>16474</v>
      </c>
      <c r="F3391" s="136" t="s">
        <v>16474</v>
      </c>
    </row>
    <row r="3392" spans="1:6" ht="40.5" x14ac:dyDescent="0.25">
      <c r="A3392" s="134" t="s">
        <v>7355</v>
      </c>
      <c r="B3392" s="135" t="s">
        <v>7356</v>
      </c>
      <c r="D3392" s="134" t="s">
        <v>2262</v>
      </c>
      <c r="E3392" s="136" t="s">
        <v>14216</v>
      </c>
      <c r="F3392" s="136" t="s">
        <v>14216</v>
      </c>
    </row>
    <row r="3393" spans="1:6" ht="40.5" x14ac:dyDescent="0.25">
      <c r="A3393" s="134" t="s">
        <v>7357</v>
      </c>
      <c r="B3393" s="135" t="s">
        <v>7358</v>
      </c>
      <c r="D3393" s="134" t="s">
        <v>2262</v>
      </c>
      <c r="E3393" s="136" t="s">
        <v>13659</v>
      </c>
      <c r="F3393" s="136" t="s">
        <v>13659</v>
      </c>
    </row>
    <row r="3394" spans="1:6" ht="40.5" x14ac:dyDescent="0.25">
      <c r="A3394" s="134" t="s">
        <v>7359</v>
      </c>
      <c r="B3394" s="135" t="s">
        <v>7360</v>
      </c>
      <c r="D3394" s="134" t="s">
        <v>2262</v>
      </c>
      <c r="E3394" s="136" t="s">
        <v>16475</v>
      </c>
      <c r="F3394" s="136" t="s">
        <v>16475</v>
      </c>
    </row>
    <row r="3395" spans="1:6" ht="40.5" x14ac:dyDescent="0.25">
      <c r="A3395" s="134" t="s">
        <v>7361</v>
      </c>
      <c r="B3395" s="135" t="s">
        <v>7362</v>
      </c>
      <c r="D3395" s="134" t="s">
        <v>2262</v>
      </c>
      <c r="E3395" s="136" t="s">
        <v>14004</v>
      </c>
      <c r="F3395" s="136" t="s">
        <v>14004</v>
      </c>
    </row>
    <row r="3396" spans="1:6" ht="40.5" x14ac:dyDescent="0.25">
      <c r="A3396" s="134" t="s">
        <v>7363</v>
      </c>
      <c r="B3396" s="135" t="s">
        <v>7364</v>
      </c>
      <c r="D3396" s="134" t="s">
        <v>2262</v>
      </c>
      <c r="E3396" s="136" t="s">
        <v>14319</v>
      </c>
      <c r="F3396" s="136" t="s">
        <v>14319</v>
      </c>
    </row>
    <row r="3397" spans="1:6" ht="40.5" x14ac:dyDescent="0.25">
      <c r="A3397" s="134" t="s">
        <v>7365</v>
      </c>
      <c r="B3397" s="135" t="s">
        <v>7366</v>
      </c>
      <c r="D3397" s="134" t="s">
        <v>2262</v>
      </c>
      <c r="E3397" s="136" t="s">
        <v>16476</v>
      </c>
      <c r="F3397" s="136" t="s">
        <v>16476</v>
      </c>
    </row>
    <row r="3398" spans="1:6" ht="40.5" x14ac:dyDescent="0.25">
      <c r="A3398" s="134" t="s">
        <v>7367</v>
      </c>
      <c r="B3398" s="135" t="s">
        <v>7368</v>
      </c>
      <c r="D3398" s="134" t="s">
        <v>2262</v>
      </c>
      <c r="E3398" s="136" t="s">
        <v>16477</v>
      </c>
      <c r="F3398" s="136" t="s">
        <v>16477</v>
      </c>
    </row>
    <row r="3399" spans="1:6" ht="40.5" x14ac:dyDescent="0.25">
      <c r="A3399" s="134" t="s">
        <v>7369</v>
      </c>
      <c r="B3399" s="135" t="s">
        <v>7370</v>
      </c>
      <c r="D3399" s="134" t="s">
        <v>2262</v>
      </c>
      <c r="E3399" s="136" t="s">
        <v>16478</v>
      </c>
      <c r="F3399" s="136" t="s">
        <v>16478</v>
      </c>
    </row>
    <row r="3400" spans="1:6" ht="40.5" x14ac:dyDescent="0.25">
      <c r="A3400" s="134" t="s">
        <v>7371</v>
      </c>
      <c r="B3400" s="135" t="s">
        <v>7372</v>
      </c>
      <c r="D3400" s="134" t="s">
        <v>2262</v>
      </c>
      <c r="E3400" s="136" t="s">
        <v>16479</v>
      </c>
      <c r="F3400" s="136" t="s">
        <v>16479</v>
      </c>
    </row>
    <row r="3401" spans="1:6" ht="40.5" x14ac:dyDescent="0.25">
      <c r="A3401" s="134" t="s">
        <v>7373</v>
      </c>
      <c r="B3401" s="135" t="s">
        <v>7374</v>
      </c>
      <c r="D3401" s="134" t="s">
        <v>2262</v>
      </c>
      <c r="E3401" s="136" t="s">
        <v>14273</v>
      </c>
      <c r="F3401" s="136" t="s">
        <v>14273</v>
      </c>
    </row>
    <row r="3402" spans="1:6" ht="40.5" x14ac:dyDescent="0.25">
      <c r="A3402" s="134" t="s">
        <v>7375</v>
      </c>
      <c r="B3402" s="135" t="s">
        <v>7376</v>
      </c>
      <c r="D3402" s="134" t="s">
        <v>2262</v>
      </c>
      <c r="E3402" s="136" t="s">
        <v>16480</v>
      </c>
      <c r="F3402" s="136" t="s">
        <v>16480</v>
      </c>
    </row>
    <row r="3403" spans="1:6" ht="40.5" x14ac:dyDescent="0.25">
      <c r="A3403" s="134" t="s">
        <v>7377</v>
      </c>
      <c r="B3403" s="135" t="s">
        <v>7378</v>
      </c>
      <c r="D3403" s="134" t="s">
        <v>2262</v>
      </c>
      <c r="E3403" s="136" t="s">
        <v>14376</v>
      </c>
      <c r="F3403" s="136" t="s">
        <v>14376</v>
      </c>
    </row>
    <row r="3404" spans="1:6" ht="40.5" x14ac:dyDescent="0.25">
      <c r="A3404" s="134" t="s">
        <v>7379</v>
      </c>
      <c r="B3404" s="135" t="s">
        <v>7380</v>
      </c>
      <c r="D3404" s="134" t="s">
        <v>2262</v>
      </c>
      <c r="E3404" s="136" t="s">
        <v>16481</v>
      </c>
      <c r="F3404" s="136" t="s">
        <v>16481</v>
      </c>
    </row>
    <row r="3405" spans="1:6" ht="27" x14ac:dyDescent="0.25">
      <c r="A3405" s="134" t="s">
        <v>7381</v>
      </c>
      <c r="B3405" s="135" t="s">
        <v>7382</v>
      </c>
      <c r="D3405" s="134" t="s">
        <v>2262</v>
      </c>
      <c r="E3405" s="136" t="s">
        <v>6036</v>
      </c>
      <c r="F3405" s="136" t="s">
        <v>6036</v>
      </c>
    </row>
    <row r="3406" spans="1:6" ht="40.5" x14ac:dyDescent="0.25">
      <c r="A3406" s="134" t="s">
        <v>16482</v>
      </c>
      <c r="B3406" s="135" t="s">
        <v>16483</v>
      </c>
      <c r="D3406" s="134" t="s">
        <v>2259</v>
      </c>
      <c r="E3406" s="136" t="s">
        <v>16484</v>
      </c>
      <c r="F3406" s="136" t="s">
        <v>16484</v>
      </c>
    </row>
    <row r="3407" spans="1:6" ht="27" x14ac:dyDescent="0.25">
      <c r="A3407" s="134" t="s">
        <v>16485</v>
      </c>
      <c r="B3407" s="135" t="s">
        <v>16486</v>
      </c>
      <c r="D3407" s="134" t="s">
        <v>2264</v>
      </c>
      <c r="E3407" s="136" t="s">
        <v>6041</v>
      </c>
      <c r="F3407" s="136" t="s">
        <v>6041</v>
      </c>
    </row>
    <row r="3408" spans="1:6" ht="27" x14ac:dyDescent="0.25">
      <c r="A3408" s="134" t="s">
        <v>16487</v>
      </c>
      <c r="B3408" s="135" t="s">
        <v>16488</v>
      </c>
      <c r="D3408" s="134" t="s">
        <v>2264</v>
      </c>
      <c r="E3408" s="136" t="s">
        <v>13171</v>
      </c>
      <c r="F3408" s="136" t="s">
        <v>13171</v>
      </c>
    </row>
    <row r="3409" spans="1:6" ht="27" x14ac:dyDescent="0.25">
      <c r="A3409" s="134" t="s">
        <v>16489</v>
      </c>
      <c r="B3409" s="135" t="s">
        <v>16490</v>
      </c>
      <c r="D3409" s="134" t="s">
        <v>2264</v>
      </c>
      <c r="E3409" s="136" t="s">
        <v>13314</v>
      </c>
      <c r="F3409" s="136" t="s">
        <v>13314</v>
      </c>
    </row>
    <row r="3410" spans="1:6" ht="27" x14ac:dyDescent="0.25">
      <c r="A3410" s="134" t="s">
        <v>16491</v>
      </c>
      <c r="B3410" s="135" t="s">
        <v>16492</v>
      </c>
      <c r="D3410" s="134" t="s">
        <v>2264</v>
      </c>
      <c r="E3410" s="136" t="s">
        <v>14103</v>
      </c>
      <c r="F3410" s="136" t="s">
        <v>14103</v>
      </c>
    </row>
    <row r="3411" spans="1:6" ht="27" x14ac:dyDescent="0.25">
      <c r="A3411" s="134" t="s">
        <v>16493</v>
      </c>
      <c r="B3411" s="135" t="s">
        <v>16494</v>
      </c>
      <c r="D3411" s="134" t="s">
        <v>2264</v>
      </c>
      <c r="E3411" s="136" t="s">
        <v>13738</v>
      </c>
      <c r="F3411" s="136" t="s">
        <v>13738</v>
      </c>
    </row>
    <row r="3412" spans="1:6" ht="27" x14ac:dyDescent="0.25">
      <c r="A3412" s="134" t="s">
        <v>16495</v>
      </c>
      <c r="B3412" s="135" t="s">
        <v>16496</v>
      </c>
      <c r="D3412" s="134" t="s">
        <v>2264</v>
      </c>
      <c r="E3412" s="136" t="s">
        <v>13524</v>
      </c>
      <c r="F3412" s="136" t="s">
        <v>13524</v>
      </c>
    </row>
    <row r="3413" spans="1:6" ht="27" x14ac:dyDescent="0.25">
      <c r="A3413" s="134" t="s">
        <v>16497</v>
      </c>
      <c r="B3413" s="135" t="s">
        <v>16498</v>
      </c>
      <c r="D3413" s="134" t="s">
        <v>2264</v>
      </c>
      <c r="E3413" s="136" t="s">
        <v>12980</v>
      </c>
      <c r="F3413" s="136" t="s">
        <v>12980</v>
      </c>
    </row>
    <row r="3414" spans="1:6" ht="27" x14ac:dyDescent="0.25">
      <c r="A3414" s="134" t="s">
        <v>16499</v>
      </c>
      <c r="B3414" s="135" t="s">
        <v>16500</v>
      </c>
      <c r="D3414" s="134" t="s">
        <v>2264</v>
      </c>
      <c r="E3414" s="136" t="s">
        <v>16501</v>
      </c>
      <c r="F3414" s="136" t="s">
        <v>16501</v>
      </c>
    </row>
    <row r="3415" spans="1:6" ht="40.5" x14ac:dyDescent="0.25">
      <c r="A3415" s="134" t="s">
        <v>16502</v>
      </c>
      <c r="B3415" s="135" t="s">
        <v>16503</v>
      </c>
      <c r="D3415" s="134" t="s">
        <v>2263</v>
      </c>
      <c r="E3415" s="136" t="s">
        <v>16504</v>
      </c>
      <c r="F3415" s="136" t="s">
        <v>16504</v>
      </c>
    </row>
    <row r="3416" spans="1:6" ht="40.5" x14ac:dyDescent="0.25">
      <c r="A3416" s="134" t="s">
        <v>16505</v>
      </c>
      <c r="B3416" s="135" t="s">
        <v>16506</v>
      </c>
      <c r="D3416" s="134" t="s">
        <v>2261</v>
      </c>
      <c r="E3416" s="136" t="s">
        <v>16507</v>
      </c>
      <c r="F3416" s="136" t="s">
        <v>16507</v>
      </c>
    </row>
    <row r="3417" spans="1:6" ht="40.5" x14ac:dyDescent="0.25">
      <c r="A3417" s="134" t="s">
        <v>16508</v>
      </c>
      <c r="B3417" s="135" t="s">
        <v>16509</v>
      </c>
      <c r="D3417" s="134" t="s">
        <v>2261</v>
      </c>
      <c r="E3417" s="136" t="s">
        <v>16510</v>
      </c>
      <c r="F3417" s="136" t="s">
        <v>16510</v>
      </c>
    </row>
    <row r="3418" spans="1:6" ht="40.5" x14ac:dyDescent="0.25">
      <c r="A3418" s="134" t="s">
        <v>16511</v>
      </c>
      <c r="B3418" s="135" t="s">
        <v>16512</v>
      </c>
      <c r="D3418" s="134" t="s">
        <v>2261</v>
      </c>
      <c r="E3418" s="136" t="s">
        <v>16513</v>
      </c>
      <c r="F3418" s="136" t="s">
        <v>16513</v>
      </c>
    </row>
    <row r="3419" spans="1:6" ht="40.5" x14ac:dyDescent="0.25">
      <c r="A3419" s="134" t="s">
        <v>16514</v>
      </c>
      <c r="B3419" s="135" t="s">
        <v>16515</v>
      </c>
      <c r="D3419" s="134" t="s">
        <v>2261</v>
      </c>
      <c r="E3419" s="136" t="s">
        <v>16516</v>
      </c>
      <c r="F3419" s="136" t="s">
        <v>16516</v>
      </c>
    </row>
    <row r="3420" spans="1:6" ht="40.5" x14ac:dyDescent="0.25">
      <c r="A3420" s="134" t="s">
        <v>16517</v>
      </c>
      <c r="B3420" s="135" t="s">
        <v>16518</v>
      </c>
      <c r="D3420" s="134" t="s">
        <v>2261</v>
      </c>
      <c r="E3420" s="136" t="s">
        <v>16519</v>
      </c>
      <c r="F3420" s="136" t="s">
        <v>16519</v>
      </c>
    </row>
    <row r="3421" spans="1:6" ht="40.5" x14ac:dyDescent="0.25">
      <c r="A3421" s="134" t="s">
        <v>16520</v>
      </c>
      <c r="B3421" s="135" t="s">
        <v>16521</v>
      </c>
      <c r="D3421" s="134" t="s">
        <v>2261</v>
      </c>
      <c r="E3421" s="136" t="s">
        <v>16522</v>
      </c>
      <c r="F3421" s="136" t="s">
        <v>16522</v>
      </c>
    </row>
    <row r="3422" spans="1:6" ht="40.5" x14ac:dyDescent="0.25">
      <c r="A3422" s="134" t="s">
        <v>16523</v>
      </c>
      <c r="B3422" s="135" t="s">
        <v>16524</v>
      </c>
      <c r="D3422" s="134" t="s">
        <v>2261</v>
      </c>
      <c r="E3422" s="136" t="s">
        <v>16525</v>
      </c>
      <c r="F3422" s="136" t="s">
        <v>16525</v>
      </c>
    </row>
    <row r="3423" spans="1:6" ht="40.5" x14ac:dyDescent="0.25">
      <c r="A3423" s="134" t="s">
        <v>16526</v>
      </c>
      <c r="B3423" s="135" t="s">
        <v>16527</v>
      </c>
      <c r="D3423" s="134" t="s">
        <v>2261</v>
      </c>
      <c r="E3423" s="136" t="s">
        <v>16528</v>
      </c>
      <c r="F3423" s="136" t="s">
        <v>16528</v>
      </c>
    </row>
    <row r="3424" spans="1:6" ht="40.5" x14ac:dyDescent="0.25">
      <c r="A3424" s="134" t="s">
        <v>16529</v>
      </c>
      <c r="B3424" s="135" t="s">
        <v>16530</v>
      </c>
      <c r="D3424" s="134" t="s">
        <v>2261</v>
      </c>
      <c r="E3424" s="136" t="s">
        <v>16531</v>
      </c>
      <c r="F3424" s="136" t="s">
        <v>16531</v>
      </c>
    </row>
    <row r="3425" spans="1:6" ht="40.5" x14ac:dyDescent="0.25">
      <c r="A3425" s="134" t="s">
        <v>16532</v>
      </c>
      <c r="B3425" s="135" t="s">
        <v>16533</v>
      </c>
      <c r="D3425" s="134" t="s">
        <v>2261</v>
      </c>
      <c r="E3425" s="136" t="s">
        <v>16534</v>
      </c>
      <c r="F3425" s="136" t="s">
        <v>16534</v>
      </c>
    </row>
    <row r="3426" spans="1:6" ht="40.5" x14ac:dyDescent="0.25">
      <c r="A3426" s="134" t="s">
        <v>16535</v>
      </c>
      <c r="B3426" s="135" t="s">
        <v>16536</v>
      </c>
      <c r="D3426" s="134" t="s">
        <v>2261</v>
      </c>
      <c r="E3426" s="136" t="s">
        <v>16537</v>
      </c>
      <c r="F3426" s="136" t="s">
        <v>16537</v>
      </c>
    </row>
    <row r="3427" spans="1:6" ht="40.5" x14ac:dyDescent="0.25">
      <c r="A3427" s="134" t="s">
        <v>16538</v>
      </c>
      <c r="B3427" s="135" t="s">
        <v>16539</v>
      </c>
      <c r="D3427" s="134" t="s">
        <v>2261</v>
      </c>
      <c r="E3427" s="136" t="s">
        <v>16540</v>
      </c>
      <c r="F3427" s="136" t="s">
        <v>16540</v>
      </c>
    </row>
    <row r="3428" spans="1:6" ht="40.5" x14ac:dyDescent="0.25">
      <c r="A3428" s="134" t="s">
        <v>16541</v>
      </c>
      <c r="B3428" s="135" t="s">
        <v>16542</v>
      </c>
      <c r="D3428" s="134" t="s">
        <v>2261</v>
      </c>
      <c r="E3428" s="136" t="s">
        <v>16543</v>
      </c>
      <c r="F3428" s="136" t="s">
        <v>16543</v>
      </c>
    </row>
    <row r="3429" spans="1:6" ht="40.5" x14ac:dyDescent="0.25">
      <c r="A3429" s="134" t="s">
        <v>16544</v>
      </c>
      <c r="B3429" s="135" t="s">
        <v>16545</v>
      </c>
      <c r="D3429" s="134" t="s">
        <v>2261</v>
      </c>
      <c r="E3429" s="136" t="s">
        <v>16546</v>
      </c>
      <c r="F3429" s="136" t="s">
        <v>16546</v>
      </c>
    </row>
    <row r="3430" spans="1:6" ht="40.5" x14ac:dyDescent="0.25">
      <c r="A3430" s="134" t="s">
        <v>16547</v>
      </c>
      <c r="B3430" s="135" t="s">
        <v>16548</v>
      </c>
      <c r="D3430" s="134" t="s">
        <v>2261</v>
      </c>
      <c r="E3430" s="136" t="s">
        <v>16549</v>
      </c>
      <c r="F3430" s="136" t="s">
        <v>16549</v>
      </c>
    </row>
    <row r="3431" spans="1:6" ht="40.5" x14ac:dyDescent="0.25">
      <c r="A3431" s="134" t="s">
        <v>16550</v>
      </c>
      <c r="B3431" s="135" t="s">
        <v>16551</v>
      </c>
      <c r="D3431" s="134" t="s">
        <v>2261</v>
      </c>
      <c r="E3431" s="136" t="s">
        <v>16552</v>
      </c>
      <c r="F3431" s="136" t="s">
        <v>16552</v>
      </c>
    </row>
    <row r="3432" spans="1:6" ht="40.5" x14ac:dyDescent="0.25">
      <c r="A3432" s="134" t="s">
        <v>16553</v>
      </c>
      <c r="B3432" s="135" t="s">
        <v>16554</v>
      </c>
      <c r="D3432" s="134" t="s">
        <v>2261</v>
      </c>
      <c r="E3432" s="136" t="s">
        <v>16555</v>
      </c>
      <c r="F3432" s="136" t="s">
        <v>16555</v>
      </c>
    </row>
    <row r="3433" spans="1:6" ht="40.5" x14ac:dyDescent="0.25">
      <c r="A3433" s="134" t="s">
        <v>16556</v>
      </c>
      <c r="B3433" s="135" t="s">
        <v>16557</v>
      </c>
      <c r="D3433" s="134" t="s">
        <v>2261</v>
      </c>
      <c r="E3433" s="136" t="s">
        <v>16558</v>
      </c>
      <c r="F3433" s="136" t="s">
        <v>16558</v>
      </c>
    </row>
    <row r="3434" spans="1:6" ht="40.5" x14ac:dyDescent="0.25">
      <c r="A3434" s="134" t="s">
        <v>16559</v>
      </c>
      <c r="B3434" s="135" t="s">
        <v>16560</v>
      </c>
      <c r="D3434" s="134" t="s">
        <v>2261</v>
      </c>
      <c r="E3434" s="136" t="s">
        <v>16561</v>
      </c>
      <c r="F3434" s="136" t="s">
        <v>16561</v>
      </c>
    </row>
    <row r="3435" spans="1:6" ht="40.5" x14ac:dyDescent="0.25">
      <c r="A3435" s="134" t="s">
        <v>16562</v>
      </c>
      <c r="B3435" s="135" t="s">
        <v>16563</v>
      </c>
      <c r="D3435" s="134" t="s">
        <v>2261</v>
      </c>
      <c r="E3435" s="136" t="s">
        <v>16564</v>
      </c>
      <c r="F3435" s="136" t="s">
        <v>16564</v>
      </c>
    </row>
    <row r="3436" spans="1:6" ht="40.5" x14ac:dyDescent="0.25">
      <c r="A3436" s="134" t="s">
        <v>16565</v>
      </c>
      <c r="B3436" s="135" t="s">
        <v>16566</v>
      </c>
      <c r="D3436" s="134" t="s">
        <v>2261</v>
      </c>
      <c r="E3436" s="136" t="s">
        <v>16567</v>
      </c>
      <c r="F3436" s="136" t="s">
        <v>16567</v>
      </c>
    </row>
    <row r="3437" spans="1:6" ht="40.5" x14ac:dyDescent="0.25">
      <c r="A3437" s="134" t="s">
        <v>16568</v>
      </c>
      <c r="B3437" s="135" t="s">
        <v>16569</v>
      </c>
      <c r="D3437" s="134" t="s">
        <v>2261</v>
      </c>
      <c r="E3437" s="136" t="s">
        <v>16570</v>
      </c>
      <c r="F3437" s="136" t="s">
        <v>16570</v>
      </c>
    </row>
    <row r="3438" spans="1:6" ht="40.5" x14ac:dyDescent="0.25">
      <c r="A3438" s="134" t="s">
        <v>16571</v>
      </c>
      <c r="B3438" s="135" t="s">
        <v>16572</v>
      </c>
      <c r="D3438" s="134" t="s">
        <v>2261</v>
      </c>
      <c r="E3438" s="136" t="s">
        <v>16573</v>
      </c>
      <c r="F3438" s="136" t="s">
        <v>16573</v>
      </c>
    </row>
    <row r="3439" spans="1:6" ht="40.5" x14ac:dyDescent="0.25">
      <c r="A3439" s="134" t="s">
        <v>16574</v>
      </c>
      <c r="B3439" s="135" t="s">
        <v>16575</v>
      </c>
      <c r="D3439" s="134" t="s">
        <v>2261</v>
      </c>
      <c r="E3439" s="136" t="s">
        <v>16576</v>
      </c>
      <c r="F3439" s="136" t="s">
        <v>16576</v>
      </c>
    </row>
    <row r="3440" spans="1:6" ht="40.5" x14ac:dyDescent="0.25">
      <c r="A3440" s="134" t="s">
        <v>16577</v>
      </c>
      <c r="B3440" s="135" t="s">
        <v>16578</v>
      </c>
      <c r="D3440" s="134" t="s">
        <v>2261</v>
      </c>
      <c r="E3440" s="136" t="s">
        <v>16579</v>
      </c>
      <c r="F3440" s="136" t="s">
        <v>16579</v>
      </c>
    </row>
    <row r="3441" spans="1:6" ht="40.5" x14ac:dyDescent="0.25">
      <c r="A3441" s="134" t="s">
        <v>16580</v>
      </c>
      <c r="B3441" s="135" t="s">
        <v>16581</v>
      </c>
      <c r="D3441" s="134" t="s">
        <v>2261</v>
      </c>
      <c r="E3441" s="136" t="s">
        <v>16582</v>
      </c>
      <c r="F3441" s="136" t="s">
        <v>16582</v>
      </c>
    </row>
    <row r="3442" spans="1:6" ht="40.5" x14ac:dyDescent="0.25">
      <c r="A3442" s="134" t="s">
        <v>16583</v>
      </c>
      <c r="B3442" s="135" t="s">
        <v>16584</v>
      </c>
      <c r="D3442" s="134" t="s">
        <v>2261</v>
      </c>
      <c r="E3442" s="136" t="s">
        <v>16585</v>
      </c>
      <c r="F3442" s="136" t="s">
        <v>16585</v>
      </c>
    </row>
    <row r="3443" spans="1:6" ht="40.5" x14ac:dyDescent="0.25">
      <c r="A3443" s="134" t="s">
        <v>16586</v>
      </c>
      <c r="B3443" s="135" t="s">
        <v>16587</v>
      </c>
      <c r="D3443" s="134" t="s">
        <v>2261</v>
      </c>
      <c r="E3443" s="136" t="s">
        <v>16588</v>
      </c>
      <c r="F3443" s="136" t="s">
        <v>16588</v>
      </c>
    </row>
    <row r="3444" spans="1:6" ht="40.5" x14ac:dyDescent="0.25">
      <c r="A3444" s="134" t="s">
        <v>16589</v>
      </c>
      <c r="B3444" s="135" t="s">
        <v>16590</v>
      </c>
      <c r="D3444" s="134" t="s">
        <v>2261</v>
      </c>
      <c r="E3444" s="136" t="s">
        <v>16591</v>
      </c>
      <c r="F3444" s="136" t="s">
        <v>16591</v>
      </c>
    </row>
    <row r="3445" spans="1:6" ht="40.5" x14ac:dyDescent="0.25">
      <c r="A3445" s="134" t="s">
        <v>16592</v>
      </c>
      <c r="B3445" s="135" t="s">
        <v>16593</v>
      </c>
      <c r="D3445" s="134" t="s">
        <v>2261</v>
      </c>
      <c r="E3445" s="136" t="s">
        <v>16594</v>
      </c>
      <c r="F3445" s="136" t="s">
        <v>16594</v>
      </c>
    </row>
    <row r="3446" spans="1:6" ht="40.5" x14ac:dyDescent="0.25">
      <c r="A3446" s="134" t="s">
        <v>16595</v>
      </c>
      <c r="B3446" s="135" t="s">
        <v>16596</v>
      </c>
      <c r="D3446" s="134" t="s">
        <v>2261</v>
      </c>
      <c r="E3446" s="136" t="s">
        <v>16597</v>
      </c>
      <c r="F3446" s="136" t="s">
        <v>16597</v>
      </c>
    </row>
    <row r="3447" spans="1:6" ht="40.5" x14ac:dyDescent="0.25">
      <c r="A3447" s="134" t="s">
        <v>16598</v>
      </c>
      <c r="B3447" s="135" t="s">
        <v>16599</v>
      </c>
      <c r="D3447" s="134" t="s">
        <v>2261</v>
      </c>
      <c r="E3447" s="136" t="s">
        <v>16600</v>
      </c>
      <c r="F3447" s="136" t="s">
        <v>16600</v>
      </c>
    </row>
    <row r="3448" spans="1:6" ht="40.5" x14ac:dyDescent="0.25">
      <c r="A3448" s="134" t="s">
        <v>16601</v>
      </c>
      <c r="B3448" s="135" t="s">
        <v>16602</v>
      </c>
      <c r="D3448" s="134" t="s">
        <v>2261</v>
      </c>
      <c r="E3448" s="136" t="s">
        <v>16603</v>
      </c>
      <c r="F3448" s="136" t="s">
        <v>16603</v>
      </c>
    </row>
    <row r="3449" spans="1:6" ht="40.5" x14ac:dyDescent="0.25">
      <c r="A3449" s="134" t="s">
        <v>16604</v>
      </c>
      <c r="B3449" s="135" t="s">
        <v>16605</v>
      </c>
      <c r="D3449" s="134" t="s">
        <v>2261</v>
      </c>
      <c r="E3449" s="136" t="s">
        <v>16606</v>
      </c>
      <c r="F3449" s="136" t="s">
        <v>16606</v>
      </c>
    </row>
    <row r="3450" spans="1:6" ht="40.5" x14ac:dyDescent="0.25">
      <c r="A3450" s="134" t="s">
        <v>16607</v>
      </c>
      <c r="B3450" s="135" t="s">
        <v>16608</v>
      </c>
      <c r="D3450" s="134" t="s">
        <v>2261</v>
      </c>
      <c r="E3450" s="136" t="s">
        <v>16609</v>
      </c>
      <c r="F3450" s="136" t="s">
        <v>16609</v>
      </c>
    </row>
    <row r="3451" spans="1:6" ht="40.5" x14ac:dyDescent="0.25">
      <c r="A3451" s="134" t="s">
        <v>16610</v>
      </c>
      <c r="B3451" s="135" t="s">
        <v>16611</v>
      </c>
      <c r="D3451" s="134" t="s">
        <v>2261</v>
      </c>
      <c r="E3451" s="136" t="s">
        <v>16612</v>
      </c>
      <c r="F3451" s="136" t="s">
        <v>16612</v>
      </c>
    </row>
    <row r="3452" spans="1:6" ht="40.5" x14ac:dyDescent="0.25">
      <c r="A3452" s="134" t="s">
        <v>16613</v>
      </c>
      <c r="B3452" s="135" t="s">
        <v>16614</v>
      </c>
      <c r="D3452" s="134" t="s">
        <v>2261</v>
      </c>
      <c r="E3452" s="136" t="s">
        <v>16615</v>
      </c>
      <c r="F3452" s="136" t="s">
        <v>16615</v>
      </c>
    </row>
    <row r="3453" spans="1:6" ht="40.5" x14ac:dyDescent="0.25">
      <c r="A3453" s="134" t="s">
        <v>16616</v>
      </c>
      <c r="B3453" s="135" t="s">
        <v>16617</v>
      </c>
      <c r="D3453" s="134" t="s">
        <v>2261</v>
      </c>
      <c r="E3453" s="136" t="s">
        <v>16615</v>
      </c>
      <c r="F3453" s="136" t="s">
        <v>16615</v>
      </c>
    </row>
    <row r="3454" spans="1:6" ht="40.5" x14ac:dyDescent="0.25">
      <c r="A3454" s="134" t="s">
        <v>16618</v>
      </c>
      <c r="B3454" s="135" t="s">
        <v>16619</v>
      </c>
      <c r="D3454" s="134" t="s">
        <v>2261</v>
      </c>
      <c r="E3454" s="136" t="s">
        <v>16620</v>
      </c>
      <c r="F3454" s="136" t="s">
        <v>16620</v>
      </c>
    </row>
    <row r="3455" spans="1:6" ht="40.5" x14ac:dyDescent="0.25">
      <c r="A3455" s="134" t="s">
        <v>16621</v>
      </c>
      <c r="B3455" s="135" t="s">
        <v>16622</v>
      </c>
      <c r="D3455" s="134" t="s">
        <v>2261</v>
      </c>
      <c r="E3455" s="136" t="s">
        <v>16620</v>
      </c>
      <c r="F3455" s="136" t="s">
        <v>16620</v>
      </c>
    </row>
    <row r="3456" spans="1:6" ht="40.5" x14ac:dyDescent="0.25">
      <c r="A3456" s="134" t="s">
        <v>16623</v>
      </c>
      <c r="B3456" s="135" t="s">
        <v>16624</v>
      </c>
      <c r="D3456" s="134" t="s">
        <v>2261</v>
      </c>
      <c r="E3456" s="136" t="s">
        <v>16625</v>
      </c>
      <c r="F3456" s="136" t="s">
        <v>16625</v>
      </c>
    </row>
    <row r="3457" spans="1:6" ht="40.5" x14ac:dyDescent="0.25">
      <c r="A3457" s="134" t="s">
        <v>16626</v>
      </c>
      <c r="B3457" s="135" t="s">
        <v>16627</v>
      </c>
      <c r="D3457" s="134" t="s">
        <v>2261</v>
      </c>
      <c r="E3457" s="136" t="s">
        <v>16628</v>
      </c>
      <c r="F3457" s="136" t="s">
        <v>16628</v>
      </c>
    </row>
    <row r="3458" spans="1:6" ht="40.5" x14ac:dyDescent="0.25">
      <c r="A3458" s="134" t="s">
        <v>16629</v>
      </c>
      <c r="B3458" s="135" t="s">
        <v>16630</v>
      </c>
      <c r="D3458" s="134" t="s">
        <v>2261</v>
      </c>
      <c r="E3458" s="136" t="s">
        <v>16615</v>
      </c>
      <c r="F3458" s="136" t="s">
        <v>16615</v>
      </c>
    </row>
    <row r="3459" spans="1:6" ht="40.5" x14ac:dyDescent="0.25">
      <c r="A3459" s="134" t="s">
        <v>16631</v>
      </c>
      <c r="B3459" s="135" t="s">
        <v>16632</v>
      </c>
      <c r="D3459" s="134" t="s">
        <v>2261</v>
      </c>
      <c r="E3459" s="136" t="s">
        <v>16633</v>
      </c>
      <c r="F3459" s="136" t="s">
        <v>16633</v>
      </c>
    </row>
    <row r="3460" spans="1:6" ht="40.5" x14ac:dyDescent="0.25">
      <c r="A3460" s="134" t="s">
        <v>16634</v>
      </c>
      <c r="B3460" s="135" t="s">
        <v>16635</v>
      </c>
      <c r="D3460" s="134" t="s">
        <v>2261</v>
      </c>
      <c r="E3460" s="136" t="s">
        <v>16636</v>
      </c>
      <c r="F3460" s="136" t="s">
        <v>16636</v>
      </c>
    </row>
    <row r="3461" spans="1:6" ht="40.5" x14ac:dyDescent="0.25">
      <c r="A3461" s="134" t="s">
        <v>16637</v>
      </c>
      <c r="B3461" s="135" t="s">
        <v>16638</v>
      </c>
      <c r="D3461" s="134" t="s">
        <v>2261</v>
      </c>
      <c r="E3461" s="136" t="s">
        <v>16639</v>
      </c>
      <c r="F3461" s="136" t="s">
        <v>16639</v>
      </c>
    </row>
    <row r="3462" spans="1:6" ht="40.5" x14ac:dyDescent="0.25">
      <c r="A3462" s="134" t="s">
        <v>16640</v>
      </c>
      <c r="B3462" s="135" t="s">
        <v>16641</v>
      </c>
      <c r="D3462" s="134" t="s">
        <v>2261</v>
      </c>
      <c r="E3462" s="136" t="s">
        <v>16642</v>
      </c>
      <c r="F3462" s="136" t="s">
        <v>16642</v>
      </c>
    </row>
    <row r="3463" spans="1:6" ht="40.5" x14ac:dyDescent="0.25">
      <c r="A3463" s="134" t="s">
        <v>16643</v>
      </c>
      <c r="B3463" s="135" t="s">
        <v>16644</v>
      </c>
      <c r="D3463" s="134" t="s">
        <v>2261</v>
      </c>
      <c r="E3463" s="136" t="s">
        <v>16645</v>
      </c>
      <c r="F3463" s="136" t="s">
        <v>16645</v>
      </c>
    </row>
    <row r="3464" spans="1:6" ht="40.5" x14ac:dyDescent="0.25">
      <c r="A3464" s="134" t="s">
        <v>16646</v>
      </c>
      <c r="B3464" s="135" t="s">
        <v>16647</v>
      </c>
      <c r="D3464" s="134" t="s">
        <v>2261</v>
      </c>
      <c r="E3464" s="136" t="s">
        <v>16633</v>
      </c>
      <c r="F3464" s="136" t="s">
        <v>16633</v>
      </c>
    </row>
    <row r="3465" spans="1:6" ht="40.5" x14ac:dyDescent="0.25">
      <c r="A3465" s="134" t="s">
        <v>16648</v>
      </c>
      <c r="B3465" s="135" t="s">
        <v>16649</v>
      </c>
      <c r="D3465" s="134" t="s">
        <v>2261</v>
      </c>
      <c r="E3465" s="136" t="s">
        <v>16650</v>
      </c>
      <c r="F3465" s="136" t="s">
        <v>16650</v>
      </c>
    </row>
    <row r="3466" spans="1:6" ht="40.5" x14ac:dyDescent="0.25">
      <c r="A3466" s="134" t="s">
        <v>16651</v>
      </c>
      <c r="B3466" s="135" t="s">
        <v>16652</v>
      </c>
      <c r="D3466" s="134" t="s">
        <v>2261</v>
      </c>
      <c r="E3466" s="136" t="s">
        <v>16639</v>
      </c>
      <c r="F3466" s="136" t="s">
        <v>16639</v>
      </c>
    </row>
    <row r="3467" spans="1:6" ht="40.5" x14ac:dyDescent="0.25">
      <c r="A3467" s="134" t="s">
        <v>16653</v>
      </c>
      <c r="B3467" s="135" t="s">
        <v>16654</v>
      </c>
      <c r="D3467" s="134" t="s">
        <v>2261</v>
      </c>
      <c r="E3467" s="136" t="s">
        <v>16655</v>
      </c>
      <c r="F3467" s="136" t="s">
        <v>16655</v>
      </c>
    </row>
    <row r="3468" spans="1:6" ht="40.5" x14ac:dyDescent="0.25">
      <c r="A3468" s="134" t="s">
        <v>16656</v>
      </c>
      <c r="B3468" s="135" t="s">
        <v>16657</v>
      </c>
      <c r="D3468" s="134" t="s">
        <v>2261</v>
      </c>
      <c r="E3468" s="136" t="s">
        <v>16658</v>
      </c>
      <c r="F3468" s="136" t="s">
        <v>16658</v>
      </c>
    </row>
    <row r="3469" spans="1:6" ht="40.5" x14ac:dyDescent="0.25">
      <c r="A3469" s="134" t="s">
        <v>16659</v>
      </c>
      <c r="B3469" s="135" t="s">
        <v>16660</v>
      </c>
      <c r="D3469" s="134" t="s">
        <v>2261</v>
      </c>
      <c r="E3469" s="136" t="s">
        <v>16661</v>
      </c>
      <c r="F3469" s="136" t="s">
        <v>16661</v>
      </c>
    </row>
    <row r="3470" spans="1:6" ht="40.5" x14ac:dyDescent="0.25">
      <c r="A3470" s="134" t="s">
        <v>16662</v>
      </c>
      <c r="B3470" s="135" t="s">
        <v>16663</v>
      </c>
      <c r="D3470" s="134" t="s">
        <v>2261</v>
      </c>
      <c r="E3470" s="136" t="s">
        <v>16664</v>
      </c>
      <c r="F3470" s="136" t="s">
        <v>16664</v>
      </c>
    </row>
    <row r="3471" spans="1:6" ht="40.5" x14ac:dyDescent="0.25">
      <c r="A3471" s="134" t="s">
        <v>16665</v>
      </c>
      <c r="B3471" s="135" t="s">
        <v>16666</v>
      </c>
      <c r="D3471" s="134" t="s">
        <v>2261</v>
      </c>
      <c r="E3471" s="136" t="s">
        <v>16667</v>
      </c>
      <c r="F3471" s="136" t="s">
        <v>16667</v>
      </c>
    </row>
    <row r="3472" spans="1:6" ht="40.5" x14ac:dyDescent="0.25">
      <c r="A3472" s="134" t="s">
        <v>16668</v>
      </c>
      <c r="B3472" s="135" t="s">
        <v>16669</v>
      </c>
      <c r="D3472" s="134" t="s">
        <v>2261</v>
      </c>
      <c r="E3472" s="136" t="s">
        <v>16670</v>
      </c>
      <c r="F3472" s="136" t="s">
        <v>16670</v>
      </c>
    </row>
    <row r="3473" spans="1:6" ht="40.5" x14ac:dyDescent="0.25">
      <c r="A3473" s="134" t="s">
        <v>16671</v>
      </c>
      <c r="B3473" s="135" t="s">
        <v>16672</v>
      </c>
      <c r="D3473" s="134" t="s">
        <v>2261</v>
      </c>
      <c r="E3473" s="136" t="s">
        <v>16673</v>
      </c>
      <c r="F3473" s="136" t="s">
        <v>16673</v>
      </c>
    </row>
    <row r="3474" spans="1:6" ht="40.5" x14ac:dyDescent="0.25">
      <c r="A3474" s="134" t="s">
        <v>16674</v>
      </c>
      <c r="B3474" s="135" t="s">
        <v>16675</v>
      </c>
      <c r="D3474" s="134" t="s">
        <v>2261</v>
      </c>
      <c r="E3474" s="136" t="s">
        <v>16676</v>
      </c>
      <c r="F3474" s="136" t="s">
        <v>16676</v>
      </c>
    </row>
    <row r="3475" spans="1:6" ht="40.5" x14ac:dyDescent="0.25">
      <c r="A3475" s="134" t="s">
        <v>16677</v>
      </c>
      <c r="B3475" s="135" t="s">
        <v>16678</v>
      </c>
      <c r="D3475" s="134" t="s">
        <v>2261</v>
      </c>
      <c r="E3475" s="136" t="s">
        <v>16679</v>
      </c>
      <c r="F3475" s="136" t="s">
        <v>16679</v>
      </c>
    </row>
    <row r="3476" spans="1:6" ht="40.5" x14ac:dyDescent="0.25">
      <c r="A3476" s="134" t="s">
        <v>16680</v>
      </c>
      <c r="B3476" s="135" t="s">
        <v>16681</v>
      </c>
      <c r="D3476" s="134" t="s">
        <v>2261</v>
      </c>
      <c r="E3476" s="136" t="s">
        <v>16682</v>
      </c>
      <c r="F3476" s="136" t="s">
        <v>16682</v>
      </c>
    </row>
    <row r="3477" spans="1:6" ht="40.5" x14ac:dyDescent="0.25">
      <c r="A3477" s="134" t="s">
        <v>16683</v>
      </c>
      <c r="B3477" s="135" t="s">
        <v>16684</v>
      </c>
      <c r="D3477" s="134" t="s">
        <v>2261</v>
      </c>
      <c r="E3477" s="136" t="s">
        <v>16685</v>
      </c>
      <c r="F3477" s="136" t="s">
        <v>16685</v>
      </c>
    </row>
    <row r="3478" spans="1:6" ht="40.5" x14ac:dyDescent="0.25">
      <c r="A3478" s="134" t="s">
        <v>16686</v>
      </c>
      <c r="B3478" s="135" t="s">
        <v>16687</v>
      </c>
      <c r="D3478" s="134" t="s">
        <v>2261</v>
      </c>
      <c r="E3478" s="136" t="s">
        <v>16688</v>
      </c>
      <c r="F3478" s="136" t="s">
        <v>16688</v>
      </c>
    </row>
    <row r="3479" spans="1:6" ht="40.5" x14ac:dyDescent="0.25">
      <c r="A3479" s="134" t="s">
        <v>16689</v>
      </c>
      <c r="B3479" s="135" t="s">
        <v>16690</v>
      </c>
      <c r="D3479" s="134" t="s">
        <v>2261</v>
      </c>
      <c r="E3479" s="136" t="s">
        <v>16691</v>
      </c>
      <c r="F3479" s="136" t="s">
        <v>16691</v>
      </c>
    </row>
    <row r="3480" spans="1:6" ht="40.5" x14ac:dyDescent="0.25">
      <c r="A3480" s="134" t="s">
        <v>16692</v>
      </c>
      <c r="B3480" s="135" t="s">
        <v>16693</v>
      </c>
      <c r="D3480" s="134" t="s">
        <v>2261</v>
      </c>
      <c r="E3480" s="136" t="s">
        <v>16694</v>
      </c>
      <c r="F3480" s="136" t="s">
        <v>16694</v>
      </c>
    </row>
    <row r="3481" spans="1:6" ht="40.5" x14ac:dyDescent="0.25">
      <c r="A3481" s="134" t="s">
        <v>16695</v>
      </c>
      <c r="B3481" s="135" t="s">
        <v>16696</v>
      </c>
      <c r="D3481" s="134" t="s">
        <v>2261</v>
      </c>
      <c r="E3481" s="136" t="s">
        <v>16697</v>
      </c>
      <c r="F3481" s="136" t="s">
        <v>16697</v>
      </c>
    </row>
    <row r="3482" spans="1:6" ht="40.5" x14ac:dyDescent="0.25">
      <c r="A3482" s="134" t="s">
        <v>16698</v>
      </c>
      <c r="B3482" s="135" t="s">
        <v>16699</v>
      </c>
      <c r="D3482" s="134" t="s">
        <v>2259</v>
      </c>
      <c r="E3482" s="136" t="s">
        <v>14293</v>
      </c>
      <c r="F3482" s="136" t="s">
        <v>14293</v>
      </c>
    </row>
    <row r="3483" spans="1:6" ht="40.5" x14ac:dyDescent="0.25">
      <c r="A3483" s="134" t="s">
        <v>16700</v>
      </c>
      <c r="B3483" s="135" t="s">
        <v>16701</v>
      </c>
      <c r="D3483" s="134" t="s">
        <v>2259</v>
      </c>
      <c r="E3483" s="136" t="s">
        <v>6097</v>
      </c>
      <c r="F3483" s="136" t="s">
        <v>6097</v>
      </c>
    </row>
    <row r="3484" spans="1:6" ht="40.5" x14ac:dyDescent="0.25">
      <c r="A3484" s="134" t="s">
        <v>16702</v>
      </c>
      <c r="B3484" s="135" t="s">
        <v>16703</v>
      </c>
      <c r="D3484" s="134" t="s">
        <v>2259</v>
      </c>
      <c r="E3484" s="136" t="s">
        <v>16704</v>
      </c>
      <c r="F3484" s="136" t="s">
        <v>16704</v>
      </c>
    </row>
    <row r="3485" spans="1:6" ht="40.5" x14ac:dyDescent="0.25">
      <c r="A3485" s="134" t="s">
        <v>16705</v>
      </c>
      <c r="B3485" s="135" t="s">
        <v>16706</v>
      </c>
      <c r="D3485" s="134" t="s">
        <v>2259</v>
      </c>
      <c r="E3485" s="136" t="s">
        <v>13615</v>
      </c>
      <c r="F3485" s="136" t="s">
        <v>13615</v>
      </c>
    </row>
    <row r="3486" spans="1:6" ht="40.5" x14ac:dyDescent="0.25">
      <c r="A3486" s="134" t="s">
        <v>16707</v>
      </c>
      <c r="B3486" s="135" t="s">
        <v>16708</v>
      </c>
      <c r="D3486" s="134" t="s">
        <v>2259</v>
      </c>
      <c r="E3486" s="136" t="s">
        <v>13695</v>
      </c>
      <c r="F3486" s="136" t="s">
        <v>13695</v>
      </c>
    </row>
    <row r="3487" spans="1:6" ht="40.5" x14ac:dyDescent="0.25">
      <c r="A3487" s="134" t="s">
        <v>16709</v>
      </c>
      <c r="B3487" s="135" t="s">
        <v>16710</v>
      </c>
      <c r="D3487" s="134" t="s">
        <v>2259</v>
      </c>
      <c r="E3487" s="136" t="s">
        <v>16711</v>
      </c>
      <c r="F3487" s="136" t="s">
        <v>16711</v>
      </c>
    </row>
    <row r="3488" spans="1:6" ht="40.5" x14ac:dyDescent="0.25">
      <c r="A3488" s="134" t="s">
        <v>16712</v>
      </c>
      <c r="B3488" s="135" t="s">
        <v>16713</v>
      </c>
      <c r="D3488" s="134" t="s">
        <v>2259</v>
      </c>
      <c r="E3488" s="136" t="s">
        <v>14089</v>
      </c>
      <c r="F3488" s="136" t="s">
        <v>14089</v>
      </c>
    </row>
    <row r="3489" spans="1:6" ht="40.5" x14ac:dyDescent="0.25">
      <c r="A3489" s="134" t="s">
        <v>16714</v>
      </c>
      <c r="B3489" s="135" t="s">
        <v>16715</v>
      </c>
      <c r="D3489" s="134" t="s">
        <v>2259</v>
      </c>
      <c r="E3489" s="136" t="s">
        <v>16716</v>
      </c>
      <c r="F3489" s="136" t="s">
        <v>16716</v>
      </c>
    </row>
    <row r="3490" spans="1:6" ht="40.5" x14ac:dyDescent="0.25">
      <c r="A3490" s="134" t="s">
        <v>16717</v>
      </c>
      <c r="B3490" s="135" t="s">
        <v>16718</v>
      </c>
      <c r="D3490" s="134" t="s">
        <v>2259</v>
      </c>
      <c r="E3490" s="136" t="s">
        <v>16719</v>
      </c>
      <c r="F3490" s="136" t="s">
        <v>16719</v>
      </c>
    </row>
    <row r="3491" spans="1:6" ht="40.5" x14ac:dyDescent="0.25">
      <c r="A3491" s="134" t="s">
        <v>16720</v>
      </c>
      <c r="B3491" s="135" t="s">
        <v>16721</v>
      </c>
      <c r="D3491" s="134" t="s">
        <v>2259</v>
      </c>
      <c r="E3491" s="136" t="s">
        <v>13509</v>
      </c>
      <c r="F3491" s="136" t="s">
        <v>13509</v>
      </c>
    </row>
    <row r="3492" spans="1:6" ht="40.5" x14ac:dyDescent="0.25">
      <c r="A3492" s="134" t="s">
        <v>16722</v>
      </c>
      <c r="B3492" s="135" t="s">
        <v>16723</v>
      </c>
      <c r="D3492" s="134" t="s">
        <v>2259</v>
      </c>
      <c r="E3492" s="136" t="s">
        <v>16724</v>
      </c>
      <c r="F3492" s="136" t="s">
        <v>16724</v>
      </c>
    </row>
    <row r="3493" spans="1:6" ht="40.5" x14ac:dyDescent="0.25">
      <c r="A3493" s="134" t="s">
        <v>16725</v>
      </c>
      <c r="B3493" s="135" t="s">
        <v>16726</v>
      </c>
      <c r="D3493" s="134" t="s">
        <v>2259</v>
      </c>
      <c r="E3493" s="136" t="s">
        <v>13368</v>
      </c>
      <c r="F3493" s="136" t="s">
        <v>13368</v>
      </c>
    </row>
    <row r="3494" spans="1:6" ht="40.5" x14ac:dyDescent="0.25">
      <c r="A3494" s="134" t="s">
        <v>16727</v>
      </c>
      <c r="B3494" s="135" t="s">
        <v>16728</v>
      </c>
      <c r="D3494" s="134" t="s">
        <v>2259</v>
      </c>
      <c r="E3494" s="136" t="s">
        <v>14328</v>
      </c>
      <c r="F3494" s="136" t="s">
        <v>14328</v>
      </c>
    </row>
    <row r="3495" spans="1:6" ht="40.5" x14ac:dyDescent="0.25">
      <c r="A3495" s="134" t="s">
        <v>16729</v>
      </c>
      <c r="B3495" s="135" t="s">
        <v>16730</v>
      </c>
      <c r="D3495" s="134" t="s">
        <v>2259</v>
      </c>
      <c r="E3495" s="136" t="s">
        <v>13135</v>
      </c>
      <c r="F3495" s="136" t="s">
        <v>13135</v>
      </c>
    </row>
    <row r="3496" spans="1:6" ht="40.5" x14ac:dyDescent="0.25">
      <c r="A3496" s="134" t="s">
        <v>16731</v>
      </c>
      <c r="B3496" s="135" t="s">
        <v>16732</v>
      </c>
      <c r="D3496" s="134" t="s">
        <v>2259</v>
      </c>
      <c r="E3496" s="136" t="s">
        <v>16733</v>
      </c>
      <c r="F3496" s="136" t="s">
        <v>16733</v>
      </c>
    </row>
    <row r="3497" spans="1:6" ht="40.5" x14ac:dyDescent="0.25">
      <c r="A3497" s="134" t="s">
        <v>16734</v>
      </c>
      <c r="B3497" s="135" t="s">
        <v>16735</v>
      </c>
      <c r="D3497" s="134" t="s">
        <v>2259</v>
      </c>
      <c r="E3497" s="136" t="s">
        <v>16736</v>
      </c>
      <c r="F3497" s="136" t="s">
        <v>16736</v>
      </c>
    </row>
    <row r="3498" spans="1:6" ht="40.5" x14ac:dyDescent="0.25">
      <c r="A3498" s="134" t="s">
        <v>16737</v>
      </c>
      <c r="B3498" s="135" t="s">
        <v>16738</v>
      </c>
      <c r="D3498" s="134" t="s">
        <v>2259</v>
      </c>
      <c r="E3498" s="136" t="s">
        <v>16739</v>
      </c>
      <c r="F3498" s="136" t="s">
        <v>16739</v>
      </c>
    </row>
    <row r="3499" spans="1:6" ht="40.5" x14ac:dyDescent="0.25">
      <c r="A3499" s="134" t="s">
        <v>16740</v>
      </c>
      <c r="B3499" s="135" t="s">
        <v>16741</v>
      </c>
      <c r="D3499" s="134" t="s">
        <v>2259</v>
      </c>
      <c r="E3499" s="136" t="s">
        <v>13437</v>
      </c>
      <c r="F3499" s="136" t="s">
        <v>13437</v>
      </c>
    </row>
    <row r="3500" spans="1:6" ht="40.5" x14ac:dyDescent="0.25">
      <c r="A3500" s="134" t="s">
        <v>16742</v>
      </c>
      <c r="B3500" s="135" t="s">
        <v>16743</v>
      </c>
      <c r="D3500" s="134" t="s">
        <v>2259</v>
      </c>
      <c r="E3500" s="136" t="s">
        <v>16744</v>
      </c>
      <c r="F3500" s="136" t="s">
        <v>16744</v>
      </c>
    </row>
    <row r="3501" spans="1:6" ht="54" x14ac:dyDescent="0.25">
      <c r="A3501" s="134" t="s">
        <v>16745</v>
      </c>
      <c r="B3501" s="135" t="s">
        <v>16746</v>
      </c>
      <c r="D3501" s="134" t="s">
        <v>2259</v>
      </c>
      <c r="E3501" s="136" t="s">
        <v>16747</v>
      </c>
      <c r="F3501" s="136" t="s">
        <v>16747</v>
      </c>
    </row>
    <row r="3502" spans="1:6" ht="40.5" x14ac:dyDescent="0.25">
      <c r="A3502" s="134" t="s">
        <v>16748</v>
      </c>
      <c r="B3502" s="135" t="s">
        <v>16749</v>
      </c>
      <c r="D3502" s="134" t="s">
        <v>2259</v>
      </c>
      <c r="E3502" s="136" t="s">
        <v>15619</v>
      </c>
      <c r="F3502" s="136" t="s">
        <v>15619</v>
      </c>
    </row>
    <row r="3503" spans="1:6" ht="54" x14ac:dyDescent="0.25">
      <c r="A3503" s="134" t="s">
        <v>16750</v>
      </c>
      <c r="B3503" s="135" t="s">
        <v>16751</v>
      </c>
      <c r="D3503" s="134" t="s">
        <v>2259</v>
      </c>
      <c r="E3503" s="136" t="s">
        <v>16752</v>
      </c>
      <c r="F3503" s="136" t="s">
        <v>16752</v>
      </c>
    </row>
    <row r="3504" spans="1:6" ht="40.5" x14ac:dyDescent="0.25">
      <c r="A3504" s="134" t="s">
        <v>16753</v>
      </c>
      <c r="B3504" s="135" t="s">
        <v>16754</v>
      </c>
      <c r="D3504" s="134" t="s">
        <v>2259</v>
      </c>
      <c r="E3504" s="136" t="s">
        <v>14238</v>
      </c>
      <c r="F3504" s="136" t="s">
        <v>14238</v>
      </c>
    </row>
    <row r="3505" spans="1:6" ht="54" x14ac:dyDescent="0.25">
      <c r="A3505" s="134" t="s">
        <v>16755</v>
      </c>
      <c r="B3505" s="135" t="s">
        <v>16756</v>
      </c>
      <c r="D3505" s="134" t="s">
        <v>2259</v>
      </c>
      <c r="E3505" s="136" t="s">
        <v>14265</v>
      </c>
      <c r="F3505" s="136" t="s">
        <v>14265</v>
      </c>
    </row>
    <row r="3506" spans="1:6" ht="40.5" x14ac:dyDescent="0.25">
      <c r="A3506" s="134" t="s">
        <v>16757</v>
      </c>
      <c r="B3506" s="135" t="s">
        <v>16758</v>
      </c>
      <c r="D3506" s="134" t="s">
        <v>2259</v>
      </c>
      <c r="E3506" s="136" t="s">
        <v>6067</v>
      </c>
      <c r="F3506" s="136" t="s">
        <v>6067</v>
      </c>
    </row>
    <row r="3507" spans="1:6" ht="54" x14ac:dyDescent="0.25">
      <c r="A3507" s="134" t="s">
        <v>16759</v>
      </c>
      <c r="B3507" s="135" t="s">
        <v>16760</v>
      </c>
      <c r="D3507" s="134" t="s">
        <v>2259</v>
      </c>
      <c r="E3507" s="136" t="s">
        <v>13154</v>
      </c>
      <c r="F3507" s="136" t="s">
        <v>13154</v>
      </c>
    </row>
    <row r="3508" spans="1:6" ht="40.5" x14ac:dyDescent="0.25">
      <c r="A3508" s="134" t="s">
        <v>16761</v>
      </c>
      <c r="B3508" s="135" t="s">
        <v>16762</v>
      </c>
      <c r="D3508" s="134" t="s">
        <v>2259</v>
      </c>
      <c r="E3508" s="136" t="s">
        <v>13281</v>
      </c>
      <c r="F3508" s="136" t="s">
        <v>13281</v>
      </c>
    </row>
    <row r="3509" spans="1:6" ht="54" x14ac:dyDescent="0.25">
      <c r="A3509" s="134" t="s">
        <v>16763</v>
      </c>
      <c r="B3509" s="135" t="s">
        <v>16764</v>
      </c>
      <c r="D3509" s="134" t="s">
        <v>2259</v>
      </c>
      <c r="E3509" s="136" t="s">
        <v>13326</v>
      </c>
      <c r="F3509" s="136" t="s">
        <v>13326</v>
      </c>
    </row>
    <row r="3510" spans="1:6" ht="40.5" x14ac:dyDescent="0.25">
      <c r="A3510" s="134" t="s">
        <v>16765</v>
      </c>
      <c r="B3510" s="135" t="s">
        <v>16766</v>
      </c>
      <c r="D3510" s="134" t="s">
        <v>2259</v>
      </c>
      <c r="E3510" s="136" t="s">
        <v>5734</v>
      </c>
      <c r="F3510" s="136" t="s">
        <v>5734</v>
      </c>
    </row>
    <row r="3511" spans="1:6" ht="54" x14ac:dyDescent="0.25">
      <c r="A3511" s="134" t="s">
        <v>16767</v>
      </c>
      <c r="B3511" s="135" t="s">
        <v>16768</v>
      </c>
      <c r="D3511" s="134" t="s">
        <v>2259</v>
      </c>
      <c r="E3511" s="136" t="s">
        <v>13038</v>
      </c>
      <c r="F3511" s="136" t="s">
        <v>13038</v>
      </c>
    </row>
    <row r="3512" spans="1:6" ht="67.5" x14ac:dyDescent="0.25">
      <c r="A3512" s="134" t="s">
        <v>7383</v>
      </c>
      <c r="B3512" s="135" t="s">
        <v>7384</v>
      </c>
      <c r="D3512" s="134" t="s">
        <v>2261</v>
      </c>
      <c r="E3512" s="136" t="s">
        <v>16769</v>
      </c>
      <c r="F3512" s="136" t="s">
        <v>16769</v>
      </c>
    </row>
    <row r="3513" spans="1:6" ht="67.5" x14ac:dyDescent="0.25">
      <c r="A3513" s="134" t="s">
        <v>7385</v>
      </c>
      <c r="B3513" s="135" t="s">
        <v>7386</v>
      </c>
      <c r="D3513" s="134" t="s">
        <v>2261</v>
      </c>
      <c r="E3513" s="136" t="s">
        <v>16770</v>
      </c>
      <c r="F3513" s="136" t="s">
        <v>16770</v>
      </c>
    </row>
    <row r="3514" spans="1:6" ht="67.5" x14ac:dyDescent="0.25">
      <c r="A3514" s="134" t="s">
        <v>7387</v>
      </c>
      <c r="B3514" s="135" t="s">
        <v>7388</v>
      </c>
      <c r="D3514" s="134" t="s">
        <v>2261</v>
      </c>
      <c r="E3514" s="136" t="s">
        <v>16771</v>
      </c>
      <c r="F3514" s="136" t="s">
        <v>16771</v>
      </c>
    </row>
    <row r="3515" spans="1:6" ht="67.5" x14ac:dyDescent="0.25">
      <c r="A3515" s="134" t="s">
        <v>7389</v>
      </c>
      <c r="B3515" s="135" t="s">
        <v>16772</v>
      </c>
      <c r="D3515" s="134" t="s">
        <v>2261</v>
      </c>
      <c r="E3515" s="136" t="s">
        <v>16773</v>
      </c>
      <c r="F3515" s="136" t="s">
        <v>16773</v>
      </c>
    </row>
    <row r="3516" spans="1:6" ht="67.5" x14ac:dyDescent="0.25">
      <c r="A3516" s="134" t="s">
        <v>7390</v>
      </c>
      <c r="B3516" s="135" t="s">
        <v>16774</v>
      </c>
      <c r="D3516" s="134" t="s">
        <v>2261</v>
      </c>
      <c r="E3516" s="136" t="s">
        <v>16775</v>
      </c>
      <c r="F3516" s="136" t="s">
        <v>16775</v>
      </c>
    </row>
    <row r="3517" spans="1:6" ht="54" x14ac:dyDescent="0.25">
      <c r="A3517" s="134" t="s">
        <v>7391</v>
      </c>
      <c r="B3517" s="135" t="s">
        <v>16776</v>
      </c>
      <c r="D3517" s="134" t="s">
        <v>2261</v>
      </c>
      <c r="E3517" s="136" t="s">
        <v>16777</v>
      </c>
      <c r="F3517" s="136" t="s">
        <v>16777</v>
      </c>
    </row>
    <row r="3518" spans="1:6" ht="54" x14ac:dyDescent="0.25">
      <c r="A3518" s="134" t="s">
        <v>7392</v>
      </c>
      <c r="B3518" s="135" t="s">
        <v>16778</v>
      </c>
      <c r="D3518" s="134" t="s">
        <v>2261</v>
      </c>
      <c r="E3518" s="136" t="s">
        <v>16779</v>
      </c>
      <c r="F3518" s="136" t="s">
        <v>16779</v>
      </c>
    </row>
    <row r="3519" spans="1:6" ht="54" x14ac:dyDescent="0.25">
      <c r="A3519" s="134" t="s">
        <v>7393</v>
      </c>
      <c r="B3519" s="135" t="s">
        <v>16780</v>
      </c>
      <c r="D3519" s="134" t="s">
        <v>2261</v>
      </c>
      <c r="E3519" s="136" t="s">
        <v>16781</v>
      </c>
      <c r="F3519" s="136" t="s">
        <v>16781</v>
      </c>
    </row>
    <row r="3520" spans="1:6" ht="54" x14ac:dyDescent="0.25">
      <c r="A3520" s="134" t="s">
        <v>7394</v>
      </c>
      <c r="B3520" s="135" t="s">
        <v>16782</v>
      </c>
      <c r="D3520" s="134" t="s">
        <v>2261</v>
      </c>
      <c r="E3520" s="136" t="s">
        <v>16783</v>
      </c>
      <c r="F3520" s="136" t="s">
        <v>16783</v>
      </c>
    </row>
    <row r="3521" spans="1:6" ht="54" x14ac:dyDescent="0.25">
      <c r="A3521" s="134" t="s">
        <v>7395</v>
      </c>
      <c r="B3521" s="135" t="s">
        <v>16784</v>
      </c>
      <c r="D3521" s="134" t="s">
        <v>2261</v>
      </c>
      <c r="E3521" s="136" t="s">
        <v>16785</v>
      </c>
      <c r="F3521" s="136" t="s">
        <v>16785</v>
      </c>
    </row>
    <row r="3522" spans="1:6" ht="54" x14ac:dyDescent="0.25">
      <c r="A3522" s="134" t="s">
        <v>7396</v>
      </c>
      <c r="B3522" s="135" t="s">
        <v>16786</v>
      </c>
      <c r="D3522" s="134" t="s">
        <v>2261</v>
      </c>
      <c r="E3522" s="136" t="s">
        <v>16787</v>
      </c>
      <c r="F3522" s="136" t="s">
        <v>16787</v>
      </c>
    </row>
    <row r="3523" spans="1:6" ht="27" x14ac:dyDescent="0.25">
      <c r="A3523" s="134" t="s">
        <v>3890</v>
      </c>
      <c r="B3523" s="135" t="s">
        <v>3891</v>
      </c>
      <c r="D3523" s="134" t="s">
        <v>2261</v>
      </c>
      <c r="E3523" s="136" t="s">
        <v>16788</v>
      </c>
      <c r="F3523" s="136" t="s">
        <v>16788</v>
      </c>
    </row>
    <row r="3524" spans="1:6" ht="40.5" x14ac:dyDescent="0.25">
      <c r="A3524" s="134" t="s">
        <v>3892</v>
      </c>
      <c r="B3524" s="135" t="s">
        <v>3893</v>
      </c>
      <c r="D3524" s="134" t="s">
        <v>2261</v>
      </c>
      <c r="E3524" s="136" t="s">
        <v>16789</v>
      </c>
      <c r="F3524" s="136" t="s">
        <v>16789</v>
      </c>
    </row>
    <row r="3525" spans="1:6" ht="40.5" x14ac:dyDescent="0.25">
      <c r="A3525" s="134" t="s">
        <v>2374</v>
      </c>
      <c r="B3525" s="135" t="s">
        <v>2375</v>
      </c>
      <c r="D3525" s="134" t="s">
        <v>2261</v>
      </c>
      <c r="E3525" s="136" t="s">
        <v>16790</v>
      </c>
      <c r="F3525" s="136" t="s">
        <v>16790</v>
      </c>
    </row>
    <row r="3526" spans="1:6" ht="40.5" x14ac:dyDescent="0.25">
      <c r="A3526" s="134" t="s">
        <v>3898</v>
      </c>
      <c r="B3526" s="135" t="s">
        <v>3899</v>
      </c>
      <c r="D3526" s="134" t="s">
        <v>2261</v>
      </c>
      <c r="E3526" s="136" t="s">
        <v>16791</v>
      </c>
      <c r="F3526" s="136" t="s">
        <v>16791</v>
      </c>
    </row>
    <row r="3527" spans="1:6" ht="40.5" x14ac:dyDescent="0.25">
      <c r="A3527" s="134" t="s">
        <v>2376</v>
      </c>
      <c r="B3527" s="135" t="s">
        <v>2377</v>
      </c>
      <c r="D3527" s="134" t="s">
        <v>2261</v>
      </c>
      <c r="E3527" s="136" t="s">
        <v>16792</v>
      </c>
      <c r="F3527" s="136" t="s">
        <v>16792</v>
      </c>
    </row>
    <row r="3528" spans="1:6" ht="40.5" x14ac:dyDescent="0.25">
      <c r="A3528" s="134" t="s">
        <v>3904</v>
      </c>
      <c r="B3528" s="135" t="s">
        <v>3905</v>
      </c>
      <c r="D3528" s="134" t="s">
        <v>2261</v>
      </c>
      <c r="E3528" s="136" t="s">
        <v>16793</v>
      </c>
      <c r="F3528" s="136" t="s">
        <v>16793</v>
      </c>
    </row>
    <row r="3529" spans="1:6" ht="54" x14ac:dyDescent="0.25">
      <c r="A3529" s="134" t="s">
        <v>3906</v>
      </c>
      <c r="B3529" s="135" t="s">
        <v>3907</v>
      </c>
      <c r="D3529" s="134" t="s">
        <v>2261</v>
      </c>
      <c r="E3529" s="136" t="s">
        <v>16794</v>
      </c>
      <c r="F3529" s="136" t="s">
        <v>16794</v>
      </c>
    </row>
    <row r="3530" spans="1:6" ht="40.5" x14ac:dyDescent="0.25">
      <c r="A3530" s="134" t="s">
        <v>3908</v>
      </c>
      <c r="B3530" s="135" t="s">
        <v>3909</v>
      </c>
      <c r="D3530" s="134" t="s">
        <v>2261</v>
      </c>
      <c r="E3530" s="136" t="s">
        <v>16795</v>
      </c>
      <c r="F3530" s="136" t="s">
        <v>16795</v>
      </c>
    </row>
    <row r="3531" spans="1:6" ht="54" x14ac:dyDescent="0.25">
      <c r="A3531" s="134" t="s">
        <v>3902</v>
      </c>
      <c r="B3531" s="135" t="s">
        <v>3903</v>
      </c>
      <c r="D3531" s="134" t="s">
        <v>2261</v>
      </c>
      <c r="E3531" s="136" t="s">
        <v>16796</v>
      </c>
      <c r="F3531" s="136" t="s">
        <v>16796</v>
      </c>
    </row>
    <row r="3532" spans="1:6" ht="54" x14ac:dyDescent="0.25">
      <c r="A3532" s="134" t="s">
        <v>3894</v>
      </c>
      <c r="B3532" s="135" t="s">
        <v>3895</v>
      </c>
      <c r="D3532" s="134" t="s">
        <v>2261</v>
      </c>
      <c r="E3532" s="136" t="s">
        <v>16797</v>
      </c>
      <c r="F3532" s="136" t="s">
        <v>16797</v>
      </c>
    </row>
    <row r="3533" spans="1:6" ht="67.5" x14ac:dyDescent="0.25">
      <c r="A3533" s="134" t="s">
        <v>7397</v>
      </c>
      <c r="B3533" s="135" t="s">
        <v>7398</v>
      </c>
      <c r="D3533" s="134" t="s">
        <v>2261</v>
      </c>
      <c r="E3533" s="136" t="s">
        <v>16798</v>
      </c>
      <c r="F3533" s="136" t="s">
        <v>16798</v>
      </c>
    </row>
    <row r="3534" spans="1:6" ht="67.5" x14ac:dyDescent="0.25">
      <c r="A3534" s="134" t="s">
        <v>7399</v>
      </c>
      <c r="B3534" s="135" t="s">
        <v>7400</v>
      </c>
      <c r="D3534" s="134" t="s">
        <v>2261</v>
      </c>
      <c r="E3534" s="136" t="s">
        <v>16799</v>
      </c>
      <c r="F3534" s="136" t="s">
        <v>16799</v>
      </c>
    </row>
    <row r="3535" spans="1:6" ht="67.5" x14ac:dyDescent="0.25">
      <c r="A3535" s="134" t="s">
        <v>7401</v>
      </c>
      <c r="B3535" s="135" t="s">
        <v>7402</v>
      </c>
      <c r="D3535" s="134" t="s">
        <v>2261</v>
      </c>
      <c r="E3535" s="136" t="s">
        <v>16800</v>
      </c>
      <c r="F3535" s="136" t="s">
        <v>16800</v>
      </c>
    </row>
    <row r="3536" spans="1:6" ht="67.5" x14ac:dyDescent="0.25">
      <c r="A3536" s="134" t="s">
        <v>7403</v>
      </c>
      <c r="B3536" s="135" t="s">
        <v>7404</v>
      </c>
      <c r="D3536" s="134" t="s">
        <v>2261</v>
      </c>
      <c r="E3536" s="136" t="s">
        <v>16801</v>
      </c>
      <c r="F3536" s="136" t="s">
        <v>16801</v>
      </c>
    </row>
    <row r="3537" spans="1:6" ht="81" x14ac:dyDescent="0.25">
      <c r="A3537" s="134" t="s">
        <v>16802</v>
      </c>
      <c r="B3537" s="135" t="s">
        <v>16803</v>
      </c>
      <c r="D3537" s="134" t="s">
        <v>2261</v>
      </c>
      <c r="E3537" s="136" t="s">
        <v>16804</v>
      </c>
      <c r="F3537" s="136" t="s">
        <v>16804</v>
      </c>
    </row>
    <row r="3538" spans="1:6" ht="81" x14ac:dyDescent="0.25">
      <c r="A3538" s="134" t="s">
        <v>16805</v>
      </c>
      <c r="B3538" s="135" t="s">
        <v>16806</v>
      </c>
      <c r="D3538" s="134" t="s">
        <v>2261</v>
      </c>
      <c r="E3538" s="136" t="s">
        <v>16807</v>
      </c>
      <c r="F3538" s="136" t="s">
        <v>16807</v>
      </c>
    </row>
    <row r="3539" spans="1:6" ht="67.5" x14ac:dyDescent="0.25">
      <c r="A3539" s="134" t="s">
        <v>7405</v>
      </c>
      <c r="B3539" s="135" t="s">
        <v>7406</v>
      </c>
      <c r="D3539" s="134" t="s">
        <v>2261</v>
      </c>
      <c r="E3539" s="136" t="s">
        <v>16808</v>
      </c>
      <c r="F3539" s="136" t="s">
        <v>16808</v>
      </c>
    </row>
    <row r="3540" spans="1:6" ht="67.5" x14ac:dyDescent="0.25">
      <c r="A3540" s="134" t="s">
        <v>7407</v>
      </c>
      <c r="B3540" s="135" t="s">
        <v>7408</v>
      </c>
      <c r="D3540" s="134" t="s">
        <v>2261</v>
      </c>
      <c r="E3540" s="136" t="s">
        <v>16809</v>
      </c>
      <c r="F3540" s="136" t="s">
        <v>16809</v>
      </c>
    </row>
    <row r="3541" spans="1:6" ht="67.5" x14ac:dyDescent="0.25">
      <c r="A3541" s="134" t="s">
        <v>7409</v>
      </c>
      <c r="B3541" s="135" t="s">
        <v>7410</v>
      </c>
      <c r="D3541" s="134" t="s">
        <v>2261</v>
      </c>
      <c r="E3541" s="136" t="s">
        <v>16810</v>
      </c>
      <c r="F3541" s="136" t="s">
        <v>16810</v>
      </c>
    </row>
    <row r="3542" spans="1:6" ht="67.5" x14ac:dyDescent="0.25">
      <c r="A3542" s="134" t="s">
        <v>7411</v>
      </c>
      <c r="B3542" s="135" t="s">
        <v>7412</v>
      </c>
      <c r="D3542" s="134" t="s">
        <v>2261</v>
      </c>
      <c r="E3542" s="136" t="s">
        <v>16811</v>
      </c>
      <c r="F3542" s="136" t="s">
        <v>16811</v>
      </c>
    </row>
    <row r="3543" spans="1:6" ht="67.5" x14ac:dyDescent="0.25">
      <c r="A3543" s="134" t="s">
        <v>16812</v>
      </c>
      <c r="B3543" s="135" t="s">
        <v>16813</v>
      </c>
      <c r="D3543" s="134" t="s">
        <v>2261</v>
      </c>
      <c r="E3543" s="136" t="s">
        <v>16814</v>
      </c>
      <c r="F3543" s="136" t="s">
        <v>16814</v>
      </c>
    </row>
    <row r="3544" spans="1:6" ht="67.5" x14ac:dyDescent="0.25">
      <c r="A3544" s="134" t="s">
        <v>16815</v>
      </c>
      <c r="B3544" s="135" t="s">
        <v>16816</v>
      </c>
      <c r="D3544" s="134" t="s">
        <v>2261</v>
      </c>
      <c r="E3544" s="136" t="s">
        <v>16817</v>
      </c>
      <c r="F3544" s="136" t="s">
        <v>16817</v>
      </c>
    </row>
    <row r="3545" spans="1:6" ht="40.5" x14ac:dyDescent="0.25">
      <c r="A3545" s="134" t="s">
        <v>3910</v>
      </c>
      <c r="B3545" s="135" t="s">
        <v>3911</v>
      </c>
      <c r="D3545" s="134" t="s">
        <v>2261</v>
      </c>
      <c r="E3545" s="136" t="s">
        <v>16818</v>
      </c>
      <c r="F3545" s="136" t="s">
        <v>16818</v>
      </c>
    </row>
    <row r="3546" spans="1:6" ht="40.5" x14ac:dyDescent="0.25">
      <c r="A3546" s="134" t="s">
        <v>3912</v>
      </c>
      <c r="B3546" s="135" t="s">
        <v>3913</v>
      </c>
      <c r="D3546" s="134" t="s">
        <v>2261</v>
      </c>
      <c r="E3546" s="136" t="s">
        <v>16819</v>
      </c>
      <c r="F3546" s="136" t="s">
        <v>16819</v>
      </c>
    </row>
    <row r="3547" spans="1:6" ht="40.5" x14ac:dyDescent="0.25">
      <c r="A3547" s="134" t="s">
        <v>3914</v>
      </c>
      <c r="B3547" s="135" t="s">
        <v>3915</v>
      </c>
      <c r="D3547" s="134" t="s">
        <v>2261</v>
      </c>
      <c r="E3547" s="136" t="s">
        <v>16820</v>
      </c>
      <c r="F3547" s="136" t="s">
        <v>16820</v>
      </c>
    </row>
    <row r="3548" spans="1:6" ht="40.5" x14ac:dyDescent="0.25">
      <c r="A3548" s="134" t="s">
        <v>3916</v>
      </c>
      <c r="B3548" s="135" t="s">
        <v>3917</v>
      </c>
      <c r="D3548" s="134" t="s">
        <v>2261</v>
      </c>
      <c r="E3548" s="136" t="s">
        <v>13256</v>
      </c>
      <c r="F3548" s="136" t="s">
        <v>13256</v>
      </c>
    </row>
    <row r="3549" spans="1:6" ht="67.5" x14ac:dyDescent="0.25">
      <c r="A3549" s="134" t="s">
        <v>7413</v>
      </c>
      <c r="B3549" s="135" t="s">
        <v>7414</v>
      </c>
      <c r="D3549" s="134" t="s">
        <v>2261</v>
      </c>
      <c r="E3549" s="136" t="s">
        <v>16821</v>
      </c>
      <c r="F3549" s="136" t="s">
        <v>16821</v>
      </c>
    </row>
    <row r="3550" spans="1:6" ht="67.5" x14ac:dyDescent="0.25">
      <c r="A3550" s="134" t="s">
        <v>7415</v>
      </c>
      <c r="B3550" s="135" t="s">
        <v>7416</v>
      </c>
      <c r="D3550" s="134" t="s">
        <v>2261</v>
      </c>
      <c r="E3550" s="136" t="s">
        <v>16822</v>
      </c>
      <c r="F3550" s="136" t="s">
        <v>16822</v>
      </c>
    </row>
    <row r="3551" spans="1:6" ht="67.5" x14ac:dyDescent="0.25">
      <c r="A3551" s="134" t="s">
        <v>7417</v>
      </c>
      <c r="B3551" s="135" t="s">
        <v>7418</v>
      </c>
      <c r="D3551" s="134" t="s">
        <v>2261</v>
      </c>
      <c r="E3551" s="136" t="s">
        <v>16823</v>
      </c>
      <c r="F3551" s="136" t="s">
        <v>16823</v>
      </c>
    </row>
    <row r="3552" spans="1:6" ht="67.5" x14ac:dyDescent="0.25">
      <c r="A3552" s="134" t="s">
        <v>7419</v>
      </c>
      <c r="B3552" s="135" t="s">
        <v>7420</v>
      </c>
      <c r="D3552" s="134" t="s">
        <v>2261</v>
      </c>
      <c r="E3552" s="136" t="s">
        <v>16824</v>
      </c>
      <c r="F3552" s="136" t="s">
        <v>16824</v>
      </c>
    </row>
    <row r="3553" spans="1:6" ht="27" x14ac:dyDescent="0.25">
      <c r="A3553" s="134" t="s">
        <v>3918</v>
      </c>
      <c r="B3553" s="135" t="s">
        <v>3919</v>
      </c>
      <c r="D3553" s="134" t="s">
        <v>2261</v>
      </c>
      <c r="E3553" s="136" t="s">
        <v>16825</v>
      </c>
      <c r="F3553" s="136" t="s">
        <v>16825</v>
      </c>
    </row>
    <row r="3554" spans="1:6" ht="40.5" x14ac:dyDescent="0.25">
      <c r="A3554" s="134" t="s">
        <v>3920</v>
      </c>
      <c r="B3554" s="135" t="s">
        <v>3921</v>
      </c>
      <c r="D3554" s="134" t="s">
        <v>2261</v>
      </c>
      <c r="E3554" s="136" t="s">
        <v>16826</v>
      </c>
      <c r="F3554" s="136" t="s">
        <v>16826</v>
      </c>
    </row>
    <row r="3555" spans="1:6" ht="40.5" x14ac:dyDescent="0.25">
      <c r="A3555" s="134" t="s">
        <v>3928</v>
      </c>
      <c r="B3555" s="135" t="s">
        <v>3929</v>
      </c>
      <c r="D3555" s="134" t="s">
        <v>2261</v>
      </c>
      <c r="E3555" s="136" t="s">
        <v>16827</v>
      </c>
      <c r="F3555" s="136" t="s">
        <v>16827</v>
      </c>
    </row>
    <row r="3556" spans="1:6" ht="40.5" x14ac:dyDescent="0.25">
      <c r="A3556" s="134" t="s">
        <v>3930</v>
      </c>
      <c r="B3556" s="135" t="s">
        <v>3931</v>
      </c>
      <c r="D3556" s="134" t="s">
        <v>2261</v>
      </c>
      <c r="E3556" s="136" t="s">
        <v>16828</v>
      </c>
      <c r="F3556" s="136" t="s">
        <v>16828</v>
      </c>
    </row>
    <row r="3557" spans="1:6" ht="40.5" x14ac:dyDescent="0.25">
      <c r="A3557" s="134" t="s">
        <v>3932</v>
      </c>
      <c r="B3557" s="135" t="s">
        <v>3933</v>
      </c>
      <c r="D3557" s="134" t="s">
        <v>2261</v>
      </c>
      <c r="E3557" s="136" t="s">
        <v>16829</v>
      </c>
      <c r="F3557" s="136" t="s">
        <v>16829</v>
      </c>
    </row>
    <row r="3558" spans="1:6" ht="40.5" x14ac:dyDescent="0.25">
      <c r="A3558" s="134" t="s">
        <v>3934</v>
      </c>
      <c r="B3558" s="135" t="s">
        <v>3935</v>
      </c>
      <c r="D3558" s="134" t="s">
        <v>2261</v>
      </c>
      <c r="E3558" s="136" t="s">
        <v>16830</v>
      </c>
      <c r="F3558" s="136" t="s">
        <v>16830</v>
      </c>
    </row>
    <row r="3559" spans="1:6" ht="54" x14ac:dyDescent="0.25">
      <c r="A3559" s="134" t="s">
        <v>3936</v>
      </c>
      <c r="B3559" s="135" t="s">
        <v>3937</v>
      </c>
      <c r="D3559" s="134" t="s">
        <v>2261</v>
      </c>
      <c r="E3559" s="136" t="s">
        <v>16831</v>
      </c>
      <c r="F3559" s="136" t="s">
        <v>16831</v>
      </c>
    </row>
    <row r="3560" spans="1:6" ht="54" x14ac:dyDescent="0.25">
      <c r="A3560" s="134" t="s">
        <v>3926</v>
      </c>
      <c r="B3560" s="135" t="s">
        <v>3927</v>
      </c>
      <c r="D3560" s="134" t="s">
        <v>2261</v>
      </c>
      <c r="E3560" s="136" t="s">
        <v>16832</v>
      </c>
      <c r="F3560" s="136" t="s">
        <v>16832</v>
      </c>
    </row>
    <row r="3561" spans="1:6" ht="54" x14ac:dyDescent="0.25">
      <c r="A3561" s="134" t="s">
        <v>2478</v>
      </c>
      <c r="B3561" s="135" t="s">
        <v>2479</v>
      </c>
      <c r="D3561" s="134" t="s">
        <v>2261</v>
      </c>
      <c r="E3561" s="136" t="s">
        <v>16833</v>
      </c>
      <c r="F3561" s="136" t="s">
        <v>16833</v>
      </c>
    </row>
    <row r="3562" spans="1:6" ht="40.5" x14ac:dyDescent="0.25">
      <c r="A3562" s="134" t="s">
        <v>3900</v>
      </c>
      <c r="B3562" s="135" t="s">
        <v>3901</v>
      </c>
      <c r="D3562" s="134" t="s">
        <v>2261</v>
      </c>
      <c r="E3562" s="136" t="s">
        <v>16797</v>
      </c>
      <c r="F3562" s="136" t="s">
        <v>16797</v>
      </c>
    </row>
    <row r="3563" spans="1:6" ht="40.5" x14ac:dyDescent="0.25">
      <c r="A3563" s="134" t="s">
        <v>3924</v>
      </c>
      <c r="B3563" s="135" t="s">
        <v>3925</v>
      </c>
      <c r="D3563" s="134" t="s">
        <v>2261</v>
      </c>
      <c r="E3563" s="136" t="s">
        <v>15441</v>
      </c>
      <c r="F3563" s="136" t="s">
        <v>15441</v>
      </c>
    </row>
    <row r="3564" spans="1:6" ht="81" x14ac:dyDescent="0.25">
      <c r="A3564" s="134" t="s">
        <v>7421</v>
      </c>
      <c r="B3564" s="135" t="s">
        <v>7422</v>
      </c>
      <c r="D3564" s="134" t="s">
        <v>2261</v>
      </c>
      <c r="E3564" s="136" t="s">
        <v>16834</v>
      </c>
      <c r="F3564" s="136" t="s">
        <v>16834</v>
      </c>
    </row>
    <row r="3565" spans="1:6" ht="81" x14ac:dyDescent="0.25">
      <c r="A3565" s="134" t="s">
        <v>7423</v>
      </c>
      <c r="B3565" s="135" t="s">
        <v>7424</v>
      </c>
      <c r="D3565" s="134" t="s">
        <v>2261</v>
      </c>
      <c r="E3565" s="136" t="s">
        <v>16835</v>
      </c>
      <c r="F3565" s="136" t="s">
        <v>16835</v>
      </c>
    </row>
    <row r="3566" spans="1:6" ht="81" x14ac:dyDescent="0.25">
      <c r="A3566" s="134" t="s">
        <v>7425</v>
      </c>
      <c r="B3566" s="135" t="s">
        <v>7426</v>
      </c>
      <c r="D3566" s="134" t="s">
        <v>2261</v>
      </c>
      <c r="E3566" s="136" t="s">
        <v>16836</v>
      </c>
      <c r="F3566" s="136" t="s">
        <v>16836</v>
      </c>
    </row>
    <row r="3567" spans="1:6" ht="81" x14ac:dyDescent="0.25">
      <c r="A3567" s="134" t="s">
        <v>7427</v>
      </c>
      <c r="B3567" s="135" t="s">
        <v>7428</v>
      </c>
      <c r="D3567" s="134" t="s">
        <v>2261</v>
      </c>
      <c r="E3567" s="136" t="s">
        <v>16837</v>
      </c>
      <c r="F3567" s="136" t="s">
        <v>16837</v>
      </c>
    </row>
    <row r="3568" spans="1:6" ht="81" x14ac:dyDescent="0.25">
      <c r="A3568" s="134" t="s">
        <v>16838</v>
      </c>
      <c r="B3568" s="135" t="s">
        <v>16839</v>
      </c>
      <c r="D3568" s="134" t="s">
        <v>2261</v>
      </c>
      <c r="E3568" s="136" t="s">
        <v>16840</v>
      </c>
      <c r="F3568" s="136" t="s">
        <v>16840</v>
      </c>
    </row>
    <row r="3569" spans="1:6" ht="81" x14ac:dyDescent="0.25">
      <c r="A3569" s="134" t="s">
        <v>16841</v>
      </c>
      <c r="B3569" s="135" t="s">
        <v>16842</v>
      </c>
      <c r="D3569" s="134" t="s">
        <v>2261</v>
      </c>
      <c r="E3569" s="136" t="s">
        <v>16843</v>
      </c>
      <c r="F3569" s="136" t="s">
        <v>16843</v>
      </c>
    </row>
    <row r="3570" spans="1:6" ht="67.5" x14ac:dyDescent="0.25">
      <c r="A3570" s="134" t="s">
        <v>7429</v>
      </c>
      <c r="B3570" s="135" t="s">
        <v>7430</v>
      </c>
      <c r="D3570" s="134" t="s">
        <v>2261</v>
      </c>
      <c r="E3570" s="136" t="s">
        <v>16844</v>
      </c>
      <c r="F3570" s="136" t="s">
        <v>16844</v>
      </c>
    </row>
    <row r="3571" spans="1:6" ht="67.5" x14ac:dyDescent="0.25">
      <c r="A3571" s="134" t="s">
        <v>7431</v>
      </c>
      <c r="B3571" s="135" t="s">
        <v>7432</v>
      </c>
      <c r="D3571" s="134" t="s">
        <v>2261</v>
      </c>
      <c r="E3571" s="136" t="s">
        <v>16845</v>
      </c>
      <c r="F3571" s="136" t="s">
        <v>16845</v>
      </c>
    </row>
    <row r="3572" spans="1:6" ht="67.5" x14ac:dyDescent="0.25">
      <c r="A3572" s="134" t="s">
        <v>7433</v>
      </c>
      <c r="B3572" s="135" t="s">
        <v>7434</v>
      </c>
      <c r="D3572" s="134" t="s">
        <v>2261</v>
      </c>
      <c r="E3572" s="136" t="s">
        <v>16846</v>
      </c>
      <c r="F3572" s="136" t="s">
        <v>16846</v>
      </c>
    </row>
    <row r="3573" spans="1:6" ht="67.5" x14ac:dyDescent="0.25">
      <c r="A3573" s="134" t="s">
        <v>7435</v>
      </c>
      <c r="B3573" s="135" t="s">
        <v>7436</v>
      </c>
      <c r="D3573" s="134" t="s">
        <v>2261</v>
      </c>
      <c r="E3573" s="136" t="s">
        <v>16847</v>
      </c>
      <c r="F3573" s="136" t="s">
        <v>16847</v>
      </c>
    </row>
    <row r="3574" spans="1:6" ht="67.5" x14ac:dyDescent="0.25">
      <c r="A3574" s="134" t="s">
        <v>16848</v>
      </c>
      <c r="B3574" s="135" t="s">
        <v>16849</v>
      </c>
      <c r="D3574" s="134" t="s">
        <v>2261</v>
      </c>
      <c r="E3574" s="136" t="s">
        <v>16850</v>
      </c>
      <c r="F3574" s="136" t="s">
        <v>16850</v>
      </c>
    </row>
    <row r="3575" spans="1:6" ht="67.5" x14ac:dyDescent="0.25">
      <c r="A3575" s="134" t="s">
        <v>16851</v>
      </c>
      <c r="B3575" s="135" t="s">
        <v>16852</v>
      </c>
      <c r="D3575" s="134" t="s">
        <v>2261</v>
      </c>
      <c r="E3575" s="136" t="s">
        <v>16853</v>
      </c>
      <c r="F3575" s="136" t="s">
        <v>16853</v>
      </c>
    </row>
    <row r="3576" spans="1:6" ht="67.5" x14ac:dyDescent="0.25">
      <c r="A3576" s="134" t="s">
        <v>7437</v>
      </c>
      <c r="B3576" s="135" t="s">
        <v>7438</v>
      </c>
      <c r="D3576" s="134" t="s">
        <v>2261</v>
      </c>
      <c r="E3576" s="136" t="s">
        <v>16854</v>
      </c>
      <c r="F3576" s="136" t="s">
        <v>16854</v>
      </c>
    </row>
    <row r="3577" spans="1:6" ht="67.5" x14ac:dyDescent="0.25">
      <c r="A3577" s="134" t="s">
        <v>7439</v>
      </c>
      <c r="B3577" s="135" t="s">
        <v>7440</v>
      </c>
      <c r="D3577" s="134" t="s">
        <v>2261</v>
      </c>
      <c r="E3577" s="136" t="s">
        <v>16855</v>
      </c>
      <c r="F3577" s="136" t="s">
        <v>16855</v>
      </c>
    </row>
    <row r="3578" spans="1:6" ht="67.5" x14ac:dyDescent="0.25">
      <c r="A3578" s="134" t="s">
        <v>7441</v>
      </c>
      <c r="B3578" s="135" t="s">
        <v>7442</v>
      </c>
      <c r="D3578" s="134" t="s">
        <v>2261</v>
      </c>
      <c r="E3578" s="136" t="s">
        <v>16856</v>
      </c>
      <c r="F3578" s="136" t="s">
        <v>16856</v>
      </c>
    </row>
    <row r="3579" spans="1:6" ht="67.5" x14ac:dyDescent="0.25">
      <c r="A3579" s="134" t="s">
        <v>7443</v>
      </c>
      <c r="B3579" s="135" t="s">
        <v>7444</v>
      </c>
      <c r="D3579" s="134" t="s">
        <v>2261</v>
      </c>
      <c r="E3579" s="136" t="s">
        <v>16857</v>
      </c>
      <c r="F3579" s="136" t="s">
        <v>16857</v>
      </c>
    </row>
    <row r="3580" spans="1:6" ht="67.5" x14ac:dyDescent="0.25">
      <c r="A3580" s="134" t="s">
        <v>7445</v>
      </c>
      <c r="B3580" s="135" t="s">
        <v>7446</v>
      </c>
      <c r="D3580" s="134" t="s">
        <v>2261</v>
      </c>
      <c r="E3580" s="136" t="s">
        <v>16858</v>
      </c>
      <c r="F3580" s="136" t="s">
        <v>16858</v>
      </c>
    </row>
    <row r="3581" spans="1:6" ht="67.5" x14ac:dyDescent="0.25">
      <c r="A3581" s="134" t="s">
        <v>7447</v>
      </c>
      <c r="B3581" s="135" t="s">
        <v>7448</v>
      </c>
      <c r="D3581" s="134" t="s">
        <v>2261</v>
      </c>
      <c r="E3581" s="136" t="s">
        <v>16859</v>
      </c>
      <c r="F3581" s="136" t="s">
        <v>16859</v>
      </c>
    </row>
    <row r="3582" spans="1:6" ht="67.5" x14ac:dyDescent="0.25">
      <c r="A3582" s="134" t="s">
        <v>7449</v>
      </c>
      <c r="B3582" s="135" t="s">
        <v>7450</v>
      </c>
      <c r="D3582" s="134" t="s">
        <v>2261</v>
      </c>
      <c r="E3582" s="136" t="s">
        <v>16860</v>
      </c>
      <c r="F3582" s="136" t="s">
        <v>16860</v>
      </c>
    </row>
    <row r="3583" spans="1:6" ht="67.5" x14ac:dyDescent="0.25">
      <c r="A3583" s="134" t="s">
        <v>7451</v>
      </c>
      <c r="B3583" s="135" t="s">
        <v>7452</v>
      </c>
      <c r="D3583" s="134" t="s">
        <v>2261</v>
      </c>
      <c r="E3583" s="136" t="s">
        <v>16861</v>
      </c>
      <c r="F3583" s="136" t="s">
        <v>16861</v>
      </c>
    </row>
    <row r="3584" spans="1:6" ht="67.5" x14ac:dyDescent="0.25">
      <c r="A3584" s="134" t="s">
        <v>7453</v>
      </c>
      <c r="B3584" s="135" t="s">
        <v>7454</v>
      </c>
      <c r="D3584" s="134" t="s">
        <v>2261</v>
      </c>
      <c r="E3584" s="136" t="s">
        <v>16862</v>
      </c>
      <c r="F3584" s="136" t="s">
        <v>16862</v>
      </c>
    </row>
    <row r="3585" spans="1:6" ht="67.5" x14ac:dyDescent="0.25">
      <c r="A3585" s="134" t="s">
        <v>7455</v>
      </c>
      <c r="B3585" s="135" t="s">
        <v>7456</v>
      </c>
      <c r="D3585" s="134" t="s">
        <v>2261</v>
      </c>
      <c r="E3585" s="136" t="s">
        <v>16863</v>
      </c>
      <c r="F3585" s="136" t="s">
        <v>16863</v>
      </c>
    </row>
    <row r="3586" spans="1:6" ht="54" x14ac:dyDescent="0.25">
      <c r="A3586" s="134" t="s">
        <v>7457</v>
      </c>
      <c r="B3586" s="135" t="s">
        <v>7458</v>
      </c>
      <c r="D3586" s="134" t="s">
        <v>2261</v>
      </c>
      <c r="E3586" s="136" t="s">
        <v>16864</v>
      </c>
      <c r="F3586" s="136" t="s">
        <v>16864</v>
      </c>
    </row>
    <row r="3587" spans="1:6" ht="67.5" x14ac:dyDescent="0.25">
      <c r="A3587" s="134" t="s">
        <v>7459</v>
      </c>
      <c r="B3587" s="135" t="s">
        <v>7460</v>
      </c>
      <c r="D3587" s="134" t="s">
        <v>2261</v>
      </c>
      <c r="E3587" s="136" t="s">
        <v>16865</v>
      </c>
      <c r="F3587" s="136" t="s">
        <v>16865</v>
      </c>
    </row>
    <row r="3588" spans="1:6" ht="67.5" x14ac:dyDescent="0.25">
      <c r="A3588" s="134" t="s">
        <v>7461</v>
      </c>
      <c r="B3588" s="135" t="s">
        <v>7462</v>
      </c>
      <c r="D3588" s="134" t="s">
        <v>2261</v>
      </c>
      <c r="E3588" s="136" t="s">
        <v>16866</v>
      </c>
      <c r="F3588" s="136" t="s">
        <v>16866</v>
      </c>
    </row>
    <row r="3589" spans="1:6" ht="67.5" x14ac:dyDescent="0.25">
      <c r="A3589" s="134" t="s">
        <v>7463</v>
      </c>
      <c r="B3589" s="135" t="s">
        <v>7464</v>
      </c>
      <c r="D3589" s="134" t="s">
        <v>2261</v>
      </c>
      <c r="E3589" s="136" t="s">
        <v>16867</v>
      </c>
      <c r="F3589" s="136" t="s">
        <v>16867</v>
      </c>
    </row>
    <row r="3590" spans="1:6" ht="40.5" x14ac:dyDescent="0.25">
      <c r="A3590" s="134" t="s">
        <v>3896</v>
      </c>
      <c r="B3590" s="135" t="s">
        <v>3897</v>
      </c>
      <c r="D3590" s="134" t="s">
        <v>2262</v>
      </c>
      <c r="E3590" s="136" t="s">
        <v>16868</v>
      </c>
      <c r="F3590" s="136" t="s">
        <v>16868</v>
      </c>
    </row>
    <row r="3591" spans="1:6" ht="40.5" x14ac:dyDescent="0.25">
      <c r="A3591" s="134" t="s">
        <v>3922</v>
      </c>
      <c r="B3591" s="135" t="s">
        <v>3923</v>
      </c>
      <c r="D3591" s="134" t="s">
        <v>2262</v>
      </c>
      <c r="E3591" s="136" t="s">
        <v>14974</v>
      </c>
      <c r="F3591" s="136" t="s">
        <v>14974</v>
      </c>
    </row>
    <row r="3592" spans="1:6" ht="67.5" x14ac:dyDescent="0.25">
      <c r="A3592" s="134" t="s">
        <v>7465</v>
      </c>
      <c r="B3592" s="135" t="s">
        <v>7466</v>
      </c>
      <c r="D3592" s="134" t="s">
        <v>2261</v>
      </c>
      <c r="E3592" s="136" t="s">
        <v>16869</v>
      </c>
      <c r="F3592" s="136" t="s">
        <v>16869</v>
      </c>
    </row>
    <row r="3593" spans="1:6" ht="27" x14ac:dyDescent="0.25">
      <c r="A3593" s="134" t="s">
        <v>7467</v>
      </c>
      <c r="B3593" s="135" t="s">
        <v>7468</v>
      </c>
      <c r="D3593" s="134" t="s">
        <v>2261</v>
      </c>
      <c r="E3593" s="136" t="s">
        <v>16870</v>
      </c>
      <c r="F3593" s="136" t="s">
        <v>16870</v>
      </c>
    </row>
    <row r="3594" spans="1:6" ht="67.5" x14ac:dyDescent="0.25">
      <c r="A3594" s="134" t="s">
        <v>7469</v>
      </c>
      <c r="B3594" s="135" t="s">
        <v>7470</v>
      </c>
      <c r="D3594" s="134" t="s">
        <v>2261</v>
      </c>
      <c r="E3594" s="136" t="s">
        <v>16871</v>
      </c>
      <c r="F3594" s="136" t="s">
        <v>16871</v>
      </c>
    </row>
    <row r="3595" spans="1:6" ht="81" x14ac:dyDescent="0.25">
      <c r="A3595" s="134" t="s">
        <v>7471</v>
      </c>
      <c r="B3595" s="135" t="s">
        <v>7472</v>
      </c>
      <c r="D3595" s="134" t="s">
        <v>2261</v>
      </c>
      <c r="E3595" s="136" t="s">
        <v>16872</v>
      </c>
      <c r="F3595" s="136" t="s">
        <v>16872</v>
      </c>
    </row>
    <row r="3596" spans="1:6" ht="67.5" x14ac:dyDescent="0.25">
      <c r="A3596" s="134" t="s">
        <v>7473</v>
      </c>
      <c r="B3596" s="135" t="s">
        <v>7474</v>
      </c>
      <c r="D3596" s="134" t="s">
        <v>2261</v>
      </c>
      <c r="E3596" s="136" t="s">
        <v>16873</v>
      </c>
      <c r="F3596" s="136" t="s">
        <v>16873</v>
      </c>
    </row>
    <row r="3597" spans="1:6" ht="67.5" x14ac:dyDescent="0.25">
      <c r="A3597" s="134" t="s">
        <v>7475</v>
      </c>
      <c r="B3597" s="135" t="s">
        <v>7476</v>
      </c>
      <c r="D3597" s="134" t="s">
        <v>2261</v>
      </c>
      <c r="E3597" s="136" t="s">
        <v>16874</v>
      </c>
      <c r="F3597" s="136" t="s">
        <v>16874</v>
      </c>
    </row>
    <row r="3598" spans="1:6" ht="67.5" x14ac:dyDescent="0.25">
      <c r="A3598" s="134" t="s">
        <v>7477</v>
      </c>
      <c r="B3598" s="135" t="s">
        <v>7478</v>
      </c>
      <c r="D3598" s="134" t="s">
        <v>2261</v>
      </c>
      <c r="E3598" s="136" t="s">
        <v>16875</v>
      </c>
      <c r="F3598" s="136" t="s">
        <v>16875</v>
      </c>
    </row>
    <row r="3599" spans="1:6" ht="67.5" x14ac:dyDescent="0.25">
      <c r="A3599" s="134" t="s">
        <v>7479</v>
      </c>
      <c r="B3599" s="135" t="s">
        <v>7480</v>
      </c>
      <c r="D3599" s="134" t="s">
        <v>2261</v>
      </c>
      <c r="E3599" s="136" t="s">
        <v>16876</v>
      </c>
      <c r="F3599" s="136" t="s">
        <v>16876</v>
      </c>
    </row>
    <row r="3600" spans="1:6" ht="81" x14ac:dyDescent="0.25">
      <c r="A3600" s="134" t="s">
        <v>7481</v>
      </c>
      <c r="B3600" s="135" t="s">
        <v>7482</v>
      </c>
      <c r="D3600" s="134" t="s">
        <v>2261</v>
      </c>
      <c r="E3600" s="136" t="s">
        <v>16877</v>
      </c>
      <c r="F3600" s="136" t="s">
        <v>16877</v>
      </c>
    </row>
    <row r="3601" spans="1:6" ht="67.5" x14ac:dyDescent="0.25">
      <c r="A3601" s="134" t="s">
        <v>7483</v>
      </c>
      <c r="B3601" s="135" t="s">
        <v>7484</v>
      </c>
      <c r="D3601" s="134" t="s">
        <v>2261</v>
      </c>
      <c r="E3601" s="136" t="s">
        <v>16878</v>
      </c>
      <c r="F3601" s="136" t="s">
        <v>16878</v>
      </c>
    </row>
    <row r="3602" spans="1:6" ht="81" x14ac:dyDescent="0.25">
      <c r="A3602" s="134" t="s">
        <v>7485</v>
      </c>
      <c r="B3602" s="135" t="s">
        <v>7486</v>
      </c>
      <c r="D3602" s="134" t="s">
        <v>2261</v>
      </c>
      <c r="E3602" s="136" t="s">
        <v>16879</v>
      </c>
      <c r="F3602" s="136" t="s">
        <v>16879</v>
      </c>
    </row>
    <row r="3603" spans="1:6" ht="67.5" x14ac:dyDescent="0.25">
      <c r="A3603" s="134" t="s">
        <v>7487</v>
      </c>
      <c r="B3603" s="135" t="s">
        <v>7488</v>
      </c>
      <c r="D3603" s="134" t="s">
        <v>2261</v>
      </c>
      <c r="E3603" s="136" t="s">
        <v>16880</v>
      </c>
      <c r="F3603" s="136" t="s">
        <v>16880</v>
      </c>
    </row>
    <row r="3604" spans="1:6" ht="67.5" x14ac:dyDescent="0.25">
      <c r="A3604" s="134" t="s">
        <v>7489</v>
      </c>
      <c r="B3604" s="135" t="s">
        <v>7490</v>
      </c>
      <c r="D3604" s="134" t="s">
        <v>2261</v>
      </c>
      <c r="E3604" s="136" t="s">
        <v>16881</v>
      </c>
      <c r="F3604" s="136" t="s">
        <v>16881</v>
      </c>
    </row>
    <row r="3605" spans="1:6" ht="67.5" x14ac:dyDescent="0.25">
      <c r="A3605" s="134" t="s">
        <v>7491</v>
      </c>
      <c r="B3605" s="135" t="s">
        <v>7492</v>
      </c>
      <c r="D3605" s="134" t="s">
        <v>2261</v>
      </c>
      <c r="E3605" s="136" t="s">
        <v>16882</v>
      </c>
      <c r="F3605" s="136" t="s">
        <v>16882</v>
      </c>
    </row>
    <row r="3606" spans="1:6" ht="67.5" x14ac:dyDescent="0.25">
      <c r="A3606" s="134" t="s">
        <v>7493</v>
      </c>
      <c r="B3606" s="135" t="s">
        <v>7494</v>
      </c>
      <c r="D3606" s="134" t="s">
        <v>2261</v>
      </c>
      <c r="E3606" s="136" t="s">
        <v>16883</v>
      </c>
      <c r="F3606" s="136" t="s">
        <v>16883</v>
      </c>
    </row>
    <row r="3607" spans="1:6" ht="67.5" x14ac:dyDescent="0.25">
      <c r="A3607" s="134" t="s">
        <v>7495</v>
      </c>
      <c r="B3607" s="135" t="s">
        <v>7496</v>
      </c>
      <c r="D3607" s="134" t="s">
        <v>2261</v>
      </c>
      <c r="E3607" s="136" t="s">
        <v>16884</v>
      </c>
      <c r="F3607" s="136" t="s">
        <v>16884</v>
      </c>
    </row>
    <row r="3608" spans="1:6" ht="67.5" x14ac:dyDescent="0.25">
      <c r="A3608" s="134" t="s">
        <v>7497</v>
      </c>
      <c r="B3608" s="135" t="s">
        <v>7498</v>
      </c>
      <c r="D3608" s="134" t="s">
        <v>2261</v>
      </c>
      <c r="E3608" s="136" t="s">
        <v>16885</v>
      </c>
      <c r="F3608" s="136" t="s">
        <v>16885</v>
      </c>
    </row>
    <row r="3609" spans="1:6" ht="81" x14ac:dyDescent="0.25">
      <c r="A3609" s="134" t="s">
        <v>7499</v>
      </c>
      <c r="B3609" s="135" t="s">
        <v>7500</v>
      </c>
      <c r="D3609" s="134" t="s">
        <v>2261</v>
      </c>
      <c r="E3609" s="136" t="s">
        <v>16886</v>
      </c>
      <c r="F3609" s="136" t="s">
        <v>16886</v>
      </c>
    </row>
    <row r="3610" spans="1:6" ht="81" x14ac:dyDescent="0.25">
      <c r="A3610" s="134" t="s">
        <v>7501</v>
      </c>
      <c r="B3610" s="135" t="s">
        <v>7502</v>
      </c>
      <c r="D3610" s="134" t="s">
        <v>2261</v>
      </c>
      <c r="E3610" s="136" t="s">
        <v>16887</v>
      </c>
      <c r="F3610" s="136" t="s">
        <v>16887</v>
      </c>
    </row>
    <row r="3611" spans="1:6" ht="40.5" x14ac:dyDescent="0.25">
      <c r="A3611" s="134" t="s">
        <v>7503</v>
      </c>
      <c r="B3611" s="135" t="s">
        <v>7504</v>
      </c>
      <c r="D3611" s="134" t="s">
        <v>2261</v>
      </c>
      <c r="E3611" s="136" t="s">
        <v>5802</v>
      </c>
      <c r="F3611" s="136" t="s">
        <v>5802</v>
      </c>
    </row>
    <row r="3612" spans="1:6" ht="40.5" x14ac:dyDescent="0.25">
      <c r="A3612" s="134" t="s">
        <v>7505</v>
      </c>
      <c r="B3612" s="135" t="s">
        <v>7506</v>
      </c>
      <c r="D3612" s="134" t="s">
        <v>2261</v>
      </c>
      <c r="E3612" s="136" t="s">
        <v>16888</v>
      </c>
      <c r="F3612" s="136" t="s">
        <v>16888</v>
      </c>
    </row>
    <row r="3613" spans="1:6" ht="40.5" x14ac:dyDescent="0.25">
      <c r="A3613" s="134" t="s">
        <v>7507</v>
      </c>
      <c r="B3613" s="135" t="s">
        <v>7508</v>
      </c>
      <c r="D3613" s="134" t="s">
        <v>2261</v>
      </c>
      <c r="E3613" s="136" t="s">
        <v>16889</v>
      </c>
      <c r="F3613" s="136" t="s">
        <v>16889</v>
      </c>
    </row>
    <row r="3614" spans="1:6" ht="40.5" x14ac:dyDescent="0.25">
      <c r="A3614" s="134" t="s">
        <v>7509</v>
      </c>
      <c r="B3614" s="135" t="s">
        <v>7510</v>
      </c>
      <c r="D3614" s="134" t="s">
        <v>2261</v>
      </c>
      <c r="E3614" s="136" t="s">
        <v>16890</v>
      </c>
      <c r="F3614" s="136" t="s">
        <v>16890</v>
      </c>
    </row>
    <row r="3615" spans="1:6" ht="40.5" x14ac:dyDescent="0.25">
      <c r="A3615" s="134" t="s">
        <v>7511</v>
      </c>
      <c r="B3615" s="135" t="s">
        <v>7512</v>
      </c>
      <c r="D3615" s="134" t="s">
        <v>2261</v>
      </c>
      <c r="E3615" s="136" t="s">
        <v>16891</v>
      </c>
      <c r="F3615" s="136" t="s">
        <v>16891</v>
      </c>
    </row>
    <row r="3616" spans="1:6" ht="40.5" x14ac:dyDescent="0.25">
      <c r="A3616" s="134" t="s">
        <v>7513</v>
      </c>
      <c r="B3616" s="135" t="s">
        <v>7514</v>
      </c>
      <c r="D3616" s="134" t="s">
        <v>2261</v>
      </c>
      <c r="E3616" s="136" t="s">
        <v>16892</v>
      </c>
      <c r="F3616" s="136" t="s">
        <v>16892</v>
      </c>
    </row>
    <row r="3617" spans="1:6" ht="81" x14ac:dyDescent="0.25">
      <c r="A3617" s="134" t="s">
        <v>7515</v>
      </c>
      <c r="B3617" s="135" t="s">
        <v>7516</v>
      </c>
      <c r="D3617" s="134" t="s">
        <v>2261</v>
      </c>
      <c r="E3617" s="136" t="s">
        <v>16893</v>
      </c>
      <c r="F3617" s="136" t="s">
        <v>16893</v>
      </c>
    </row>
    <row r="3618" spans="1:6" ht="81" x14ac:dyDescent="0.25">
      <c r="A3618" s="134" t="s">
        <v>2435</v>
      </c>
      <c r="B3618" s="135" t="s">
        <v>2436</v>
      </c>
      <c r="D3618" s="134" t="s">
        <v>2259</v>
      </c>
      <c r="E3618" s="136" t="s">
        <v>16894</v>
      </c>
      <c r="F3618" s="136" t="s">
        <v>16894</v>
      </c>
    </row>
    <row r="3619" spans="1:6" ht="67.5" x14ac:dyDescent="0.25">
      <c r="A3619" s="134" t="s">
        <v>7517</v>
      </c>
      <c r="B3619" s="135" t="s">
        <v>7518</v>
      </c>
      <c r="D3619" s="134" t="s">
        <v>2259</v>
      </c>
      <c r="E3619" s="136" t="s">
        <v>16895</v>
      </c>
      <c r="F3619" s="136" t="s">
        <v>16895</v>
      </c>
    </row>
    <row r="3620" spans="1:6" ht="67.5" x14ac:dyDescent="0.25">
      <c r="A3620" s="134" t="s">
        <v>7519</v>
      </c>
      <c r="B3620" s="135" t="s">
        <v>7520</v>
      </c>
      <c r="D3620" s="134" t="s">
        <v>2259</v>
      </c>
      <c r="E3620" s="136" t="s">
        <v>16896</v>
      </c>
      <c r="F3620" s="136" t="s">
        <v>16896</v>
      </c>
    </row>
    <row r="3621" spans="1:6" ht="54" x14ac:dyDescent="0.25">
      <c r="A3621" s="134" t="s">
        <v>7521</v>
      </c>
      <c r="B3621" s="135" t="s">
        <v>7522</v>
      </c>
      <c r="D3621" s="134" t="s">
        <v>2259</v>
      </c>
      <c r="E3621" s="136" t="s">
        <v>16897</v>
      </c>
      <c r="F3621" s="136" t="s">
        <v>16897</v>
      </c>
    </row>
    <row r="3622" spans="1:6" ht="54" x14ac:dyDescent="0.25">
      <c r="A3622" s="134" t="s">
        <v>7523</v>
      </c>
      <c r="B3622" s="135" t="s">
        <v>7524</v>
      </c>
      <c r="D3622" s="134" t="s">
        <v>2259</v>
      </c>
      <c r="E3622" s="136" t="s">
        <v>16898</v>
      </c>
      <c r="F3622" s="136" t="s">
        <v>16898</v>
      </c>
    </row>
    <row r="3623" spans="1:6" ht="67.5" x14ac:dyDescent="0.25">
      <c r="A3623" s="134" t="s">
        <v>7525</v>
      </c>
      <c r="B3623" s="135" t="s">
        <v>7526</v>
      </c>
      <c r="D3623" s="134" t="s">
        <v>2259</v>
      </c>
      <c r="E3623" s="136" t="s">
        <v>16899</v>
      </c>
      <c r="F3623" s="136" t="s">
        <v>16899</v>
      </c>
    </row>
    <row r="3624" spans="1:6" ht="81" x14ac:dyDescent="0.25">
      <c r="A3624" s="134" t="s">
        <v>7527</v>
      </c>
      <c r="B3624" s="135" t="s">
        <v>7528</v>
      </c>
      <c r="D3624" s="134" t="s">
        <v>2259</v>
      </c>
      <c r="E3624" s="136" t="s">
        <v>16900</v>
      </c>
      <c r="F3624" s="136" t="s">
        <v>16900</v>
      </c>
    </row>
    <row r="3625" spans="1:6" ht="67.5" x14ac:dyDescent="0.25">
      <c r="A3625" s="134" t="s">
        <v>7529</v>
      </c>
      <c r="B3625" s="135" t="s">
        <v>7530</v>
      </c>
      <c r="D3625" s="134" t="s">
        <v>2259</v>
      </c>
      <c r="E3625" s="136" t="s">
        <v>16901</v>
      </c>
      <c r="F3625" s="136" t="s">
        <v>16901</v>
      </c>
    </row>
    <row r="3626" spans="1:6" ht="27" x14ac:dyDescent="0.25">
      <c r="A3626" s="134" t="s">
        <v>7531</v>
      </c>
      <c r="B3626" s="135" t="s">
        <v>7532</v>
      </c>
      <c r="D3626" s="134" t="s">
        <v>2259</v>
      </c>
      <c r="E3626" s="136" t="s">
        <v>16902</v>
      </c>
      <c r="F3626" s="136" t="s">
        <v>16902</v>
      </c>
    </row>
    <row r="3627" spans="1:6" ht="54" x14ac:dyDescent="0.25">
      <c r="A3627" s="134" t="s">
        <v>2417</v>
      </c>
      <c r="B3627" s="135" t="s">
        <v>2418</v>
      </c>
      <c r="D3627" s="134" t="s">
        <v>2259</v>
      </c>
      <c r="E3627" s="136" t="s">
        <v>16903</v>
      </c>
      <c r="F3627" s="136" t="s">
        <v>16903</v>
      </c>
    </row>
    <row r="3628" spans="1:6" ht="54" x14ac:dyDescent="0.25">
      <c r="A3628" s="134" t="s">
        <v>7533</v>
      </c>
      <c r="B3628" s="135" t="s">
        <v>7534</v>
      </c>
      <c r="D3628" s="134" t="s">
        <v>2259</v>
      </c>
      <c r="E3628" s="136" t="s">
        <v>16904</v>
      </c>
      <c r="F3628" s="136" t="s">
        <v>16904</v>
      </c>
    </row>
    <row r="3629" spans="1:6" ht="27" x14ac:dyDescent="0.25">
      <c r="A3629" s="134" t="s">
        <v>7535</v>
      </c>
      <c r="B3629" s="135" t="s">
        <v>7536</v>
      </c>
      <c r="D3629" s="134" t="s">
        <v>2262</v>
      </c>
      <c r="E3629" s="136" t="s">
        <v>13599</v>
      </c>
      <c r="F3629" s="136" t="s">
        <v>13599</v>
      </c>
    </row>
    <row r="3630" spans="1:6" ht="27" x14ac:dyDescent="0.25">
      <c r="A3630" s="134" t="s">
        <v>7537</v>
      </c>
      <c r="B3630" s="135" t="s">
        <v>7538</v>
      </c>
      <c r="D3630" s="134" t="s">
        <v>2262</v>
      </c>
      <c r="E3630" s="136" t="s">
        <v>14116</v>
      </c>
      <c r="F3630" s="136" t="s">
        <v>14116</v>
      </c>
    </row>
    <row r="3631" spans="1:6" ht="67.5" x14ac:dyDescent="0.25">
      <c r="A3631" s="134" t="s">
        <v>7539</v>
      </c>
      <c r="B3631" s="135" t="s">
        <v>7540</v>
      </c>
      <c r="D3631" s="134" t="s">
        <v>2262</v>
      </c>
      <c r="E3631" s="136" t="s">
        <v>16905</v>
      </c>
      <c r="F3631" s="136" t="s">
        <v>16905</v>
      </c>
    </row>
    <row r="3632" spans="1:6" ht="67.5" x14ac:dyDescent="0.25">
      <c r="A3632" s="134" t="s">
        <v>7541</v>
      </c>
      <c r="B3632" s="135" t="s">
        <v>7542</v>
      </c>
      <c r="D3632" s="134" t="s">
        <v>2262</v>
      </c>
      <c r="E3632" s="136" t="s">
        <v>16906</v>
      </c>
      <c r="F3632" s="136" t="s">
        <v>16906</v>
      </c>
    </row>
    <row r="3633" spans="1:6" ht="40.5" x14ac:dyDescent="0.25">
      <c r="A3633" s="134" t="s">
        <v>7543</v>
      </c>
      <c r="B3633" s="135" t="s">
        <v>7544</v>
      </c>
      <c r="D3633" s="134" t="s">
        <v>2262</v>
      </c>
      <c r="E3633" s="136" t="s">
        <v>16907</v>
      </c>
      <c r="F3633" s="136" t="s">
        <v>16907</v>
      </c>
    </row>
    <row r="3634" spans="1:6" ht="27" x14ac:dyDescent="0.25">
      <c r="A3634" s="134" t="s">
        <v>7545</v>
      </c>
      <c r="B3634" s="135" t="s">
        <v>7546</v>
      </c>
      <c r="D3634" s="134" t="s">
        <v>2262</v>
      </c>
      <c r="E3634" s="136" t="s">
        <v>16908</v>
      </c>
      <c r="F3634" s="136" t="s">
        <v>16908</v>
      </c>
    </row>
    <row r="3635" spans="1:6" ht="27" x14ac:dyDescent="0.25">
      <c r="A3635" s="134" t="s">
        <v>7547</v>
      </c>
      <c r="B3635" s="135" t="s">
        <v>7548</v>
      </c>
      <c r="D3635" s="134" t="s">
        <v>2262</v>
      </c>
      <c r="E3635" s="136" t="s">
        <v>16909</v>
      </c>
      <c r="F3635" s="136" t="s">
        <v>16909</v>
      </c>
    </row>
    <row r="3636" spans="1:6" ht="27" x14ac:dyDescent="0.25">
      <c r="A3636" s="134" t="s">
        <v>7549</v>
      </c>
      <c r="B3636" s="135" t="s">
        <v>7550</v>
      </c>
      <c r="D3636" s="134" t="s">
        <v>2259</v>
      </c>
      <c r="E3636" s="136" t="s">
        <v>16910</v>
      </c>
      <c r="F3636" s="136" t="s">
        <v>16910</v>
      </c>
    </row>
    <row r="3637" spans="1:6" ht="27" x14ac:dyDescent="0.25">
      <c r="A3637" s="134" t="s">
        <v>7551</v>
      </c>
      <c r="B3637" s="135" t="s">
        <v>7552</v>
      </c>
      <c r="D3637" s="134" t="s">
        <v>2259</v>
      </c>
      <c r="E3637" s="136" t="s">
        <v>16911</v>
      </c>
      <c r="F3637" s="136" t="s">
        <v>16911</v>
      </c>
    </row>
    <row r="3638" spans="1:6" ht="27" x14ac:dyDescent="0.25">
      <c r="A3638" s="134" t="s">
        <v>7553</v>
      </c>
      <c r="B3638" s="135" t="s">
        <v>7554</v>
      </c>
      <c r="D3638" s="134" t="s">
        <v>2261</v>
      </c>
      <c r="E3638" s="136" t="s">
        <v>16912</v>
      </c>
      <c r="F3638" s="136" t="s">
        <v>16912</v>
      </c>
    </row>
    <row r="3639" spans="1:6" ht="40.5" x14ac:dyDescent="0.25">
      <c r="A3639" s="134" t="s">
        <v>7555</v>
      </c>
      <c r="B3639" s="135" t="s">
        <v>7556</v>
      </c>
      <c r="D3639" s="134" t="s">
        <v>2259</v>
      </c>
      <c r="E3639" s="136" t="s">
        <v>16913</v>
      </c>
      <c r="F3639" s="136" t="s">
        <v>16913</v>
      </c>
    </row>
    <row r="3640" spans="1:6" ht="40.5" x14ac:dyDescent="0.25">
      <c r="A3640" s="134" t="s">
        <v>2380</v>
      </c>
      <c r="B3640" s="135" t="s">
        <v>2381</v>
      </c>
      <c r="D3640" s="134" t="s">
        <v>2259</v>
      </c>
      <c r="E3640" s="136" t="s">
        <v>16914</v>
      </c>
      <c r="F3640" s="136" t="s">
        <v>16914</v>
      </c>
    </row>
    <row r="3641" spans="1:6" ht="54" x14ac:dyDescent="0.25">
      <c r="A3641" s="134" t="s">
        <v>7557</v>
      </c>
      <c r="B3641" s="135" t="s">
        <v>7558</v>
      </c>
      <c r="D3641" s="134" t="s">
        <v>2261</v>
      </c>
      <c r="E3641" s="136" t="s">
        <v>16915</v>
      </c>
      <c r="F3641" s="136" t="s">
        <v>16915</v>
      </c>
    </row>
    <row r="3642" spans="1:6" ht="40.5" x14ac:dyDescent="0.25">
      <c r="A3642" s="134" t="s">
        <v>7559</v>
      </c>
      <c r="B3642" s="135" t="s">
        <v>7560</v>
      </c>
      <c r="D3642" s="134" t="s">
        <v>2261</v>
      </c>
      <c r="E3642" s="136" t="s">
        <v>16916</v>
      </c>
      <c r="F3642" s="136" t="s">
        <v>16916</v>
      </c>
    </row>
    <row r="3643" spans="1:6" ht="40.5" x14ac:dyDescent="0.25">
      <c r="A3643" s="134" t="s">
        <v>7561</v>
      </c>
      <c r="B3643" s="135" t="s">
        <v>7562</v>
      </c>
      <c r="D3643" s="134" t="s">
        <v>2261</v>
      </c>
      <c r="E3643" s="136" t="s">
        <v>16917</v>
      </c>
      <c r="F3643" s="136" t="s">
        <v>16917</v>
      </c>
    </row>
    <row r="3644" spans="1:6" ht="40.5" x14ac:dyDescent="0.25">
      <c r="A3644" s="134" t="s">
        <v>7563</v>
      </c>
      <c r="B3644" s="135" t="s">
        <v>7564</v>
      </c>
      <c r="D3644" s="134" t="s">
        <v>2259</v>
      </c>
      <c r="E3644" s="136" t="s">
        <v>16918</v>
      </c>
      <c r="F3644" s="136" t="s">
        <v>16918</v>
      </c>
    </row>
    <row r="3645" spans="1:6" ht="27" x14ac:dyDescent="0.25">
      <c r="A3645" s="134" t="s">
        <v>16919</v>
      </c>
      <c r="B3645" s="135" t="s">
        <v>16920</v>
      </c>
      <c r="D3645" s="134" t="s">
        <v>2261</v>
      </c>
      <c r="E3645" s="136" t="s">
        <v>16921</v>
      </c>
      <c r="F3645" s="136" t="s">
        <v>16921</v>
      </c>
    </row>
    <row r="3646" spans="1:6" ht="67.5" x14ac:dyDescent="0.25">
      <c r="A3646" s="134" t="s">
        <v>16922</v>
      </c>
      <c r="B3646" s="135" t="s">
        <v>16923</v>
      </c>
      <c r="D3646" s="134" t="s">
        <v>2261</v>
      </c>
      <c r="E3646" s="136" t="s">
        <v>16924</v>
      </c>
      <c r="F3646" s="136" t="s">
        <v>16924</v>
      </c>
    </row>
    <row r="3647" spans="1:6" ht="27" x14ac:dyDescent="0.25">
      <c r="A3647" s="134" t="s">
        <v>7565</v>
      </c>
      <c r="B3647" s="135" t="s">
        <v>7566</v>
      </c>
      <c r="D3647" s="134" t="s">
        <v>2261</v>
      </c>
      <c r="E3647" s="136" t="s">
        <v>16925</v>
      </c>
      <c r="F3647" s="136" t="s">
        <v>16925</v>
      </c>
    </row>
    <row r="3648" spans="1:6" ht="27" x14ac:dyDescent="0.25">
      <c r="A3648" s="134" t="s">
        <v>7567</v>
      </c>
      <c r="B3648" s="135" t="s">
        <v>7568</v>
      </c>
      <c r="D3648" s="134" t="s">
        <v>2261</v>
      </c>
      <c r="E3648" s="136" t="s">
        <v>5689</v>
      </c>
      <c r="F3648" s="136" t="s">
        <v>5689</v>
      </c>
    </row>
    <row r="3649" spans="1:6" ht="27" x14ac:dyDescent="0.25">
      <c r="A3649" s="134" t="s">
        <v>7569</v>
      </c>
      <c r="B3649" s="135" t="s">
        <v>7570</v>
      </c>
      <c r="D3649" s="134" t="s">
        <v>2261</v>
      </c>
      <c r="E3649" s="136" t="s">
        <v>16926</v>
      </c>
      <c r="F3649" s="136" t="s">
        <v>16926</v>
      </c>
    </row>
    <row r="3650" spans="1:6" ht="27" x14ac:dyDescent="0.25">
      <c r="A3650" s="134" t="s">
        <v>7571</v>
      </c>
      <c r="B3650" s="135" t="s">
        <v>7572</v>
      </c>
      <c r="D3650" s="134" t="s">
        <v>2261</v>
      </c>
      <c r="E3650" s="136" t="s">
        <v>16927</v>
      </c>
      <c r="F3650" s="136" t="s">
        <v>16927</v>
      </c>
    </row>
    <row r="3651" spans="1:6" x14ac:dyDescent="0.25">
      <c r="A3651" s="134" t="s">
        <v>7573</v>
      </c>
      <c r="B3651" s="135" t="s">
        <v>7574</v>
      </c>
      <c r="D3651" s="134" t="s">
        <v>2261</v>
      </c>
      <c r="E3651" s="136" t="s">
        <v>13583</v>
      </c>
      <c r="F3651" s="136" t="s">
        <v>13583</v>
      </c>
    </row>
    <row r="3652" spans="1:6" x14ac:dyDescent="0.25">
      <c r="A3652" s="134" t="s">
        <v>7575</v>
      </c>
      <c r="B3652" s="135" t="s">
        <v>7576</v>
      </c>
      <c r="D3652" s="134" t="s">
        <v>2261</v>
      </c>
      <c r="E3652" s="136" t="s">
        <v>16928</v>
      </c>
      <c r="F3652" s="136" t="s">
        <v>16928</v>
      </c>
    </row>
    <row r="3653" spans="1:6" ht="40.5" x14ac:dyDescent="0.25">
      <c r="A3653" s="134" t="s">
        <v>7577</v>
      </c>
      <c r="B3653" s="135" t="s">
        <v>7578</v>
      </c>
      <c r="D3653" s="134" t="s">
        <v>2261</v>
      </c>
      <c r="E3653" s="136" t="s">
        <v>5506</v>
      </c>
      <c r="F3653" s="136" t="s">
        <v>5506</v>
      </c>
    </row>
    <row r="3654" spans="1:6" ht="27" x14ac:dyDescent="0.25">
      <c r="A3654" s="134" t="s">
        <v>7579</v>
      </c>
      <c r="B3654" s="135" t="s">
        <v>7580</v>
      </c>
      <c r="D3654" s="134" t="s">
        <v>2261</v>
      </c>
      <c r="E3654" s="136" t="s">
        <v>16929</v>
      </c>
      <c r="F3654" s="136" t="s">
        <v>16929</v>
      </c>
    </row>
    <row r="3655" spans="1:6" ht="40.5" x14ac:dyDescent="0.25">
      <c r="A3655" s="134" t="s">
        <v>16930</v>
      </c>
      <c r="B3655" s="135" t="s">
        <v>16931</v>
      </c>
      <c r="D3655" s="134" t="s">
        <v>2259</v>
      </c>
      <c r="E3655" s="136" t="s">
        <v>16932</v>
      </c>
      <c r="F3655" s="136" t="s">
        <v>16932</v>
      </c>
    </row>
    <row r="3656" spans="1:6" ht="27" x14ac:dyDescent="0.25">
      <c r="A3656" s="134" t="s">
        <v>16933</v>
      </c>
      <c r="B3656" s="135" t="s">
        <v>16934</v>
      </c>
      <c r="D3656" s="134" t="s">
        <v>2259</v>
      </c>
      <c r="E3656" s="136" t="s">
        <v>16935</v>
      </c>
      <c r="F3656" s="136" t="s">
        <v>16935</v>
      </c>
    </row>
    <row r="3657" spans="1:6" ht="40.5" x14ac:dyDescent="0.25">
      <c r="A3657" s="134" t="s">
        <v>16936</v>
      </c>
      <c r="B3657" s="135" t="s">
        <v>16937</v>
      </c>
      <c r="D3657" s="134" t="s">
        <v>2259</v>
      </c>
      <c r="E3657" s="136" t="s">
        <v>16938</v>
      </c>
      <c r="F3657" s="136" t="s">
        <v>16938</v>
      </c>
    </row>
    <row r="3658" spans="1:6" ht="40.5" x14ac:dyDescent="0.25">
      <c r="A3658" s="134" t="s">
        <v>16939</v>
      </c>
      <c r="B3658" s="135" t="s">
        <v>16940</v>
      </c>
      <c r="D3658" s="134" t="s">
        <v>2259</v>
      </c>
      <c r="E3658" s="136" t="s">
        <v>16941</v>
      </c>
      <c r="F3658" s="136" t="s">
        <v>16941</v>
      </c>
    </row>
    <row r="3659" spans="1:6" ht="40.5" x14ac:dyDescent="0.25">
      <c r="A3659" s="134" t="s">
        <v>16942</v>
      </c>
      <c r="B3659" s="135" t="s">
        <v>16943</v>
      </c>
      <c r="D3659" s="134" t="s">
        <v>2259</v>
      </c>
      <c r="E3659" s="136" t="s">
        <v>16944</v>
      </c>
      <c r="F3659" s="136" t="s">
        <v>16944</v>
      </c>
    </row>
    <row r="3660" spans="1:6" ht="40.5" x14ac:dyDescent="0.25">
      <c r="A3660" s="134" t="s">
        <v>16945</v>
      </c>
      <c r="B3660" s="135" t="s">
        <v>16946</v>
      </c>
      <c r="D3660" s="134" t="s">
        <v>2259</v>
      </c>
      <c r="E3660" s="136" t="s">
        <v>16947</v>
      </c>
      <c r="F3660" s="136" t="s">
        <v>16947</v>
      </c>
    </row>
    <row r="3661" spans="1:6" ht="40.5" x14ac:dyDescent="0.25">
      <c r="A3661" s="134" t="s">
        <v>16948</v>
      </c>
      <c r="B3661" s="135" t="s">
        <v>16949</v>
      </c>
      <c r="D3661" s="134" t="s">
        <v>2259</v>
      </c>
      <c r="E3661" s="136" t="s">
        <v>16950</v>
      </c>
      <c r="F3661" s="136" t="s">
        <v>16950</v>
      </c>
    </row>
    <row r="3662" spans="1:6" ht="40.5" x14ac:dyDescent="0.25">
      <c r="A3662" s="134" t="s">
        <v>16951</v>
      </c>
      <c r="B3662" s="135" t="s">
        <v>16952</v>
      </c>
      <c r="D3662" s="134" t="s">
        <v>2259</v>
      </c>
      <c r="E3662" s="136" t="s">
        <v>16953</v>
      </c>
      <c r="F3662" s="136" t="s">
        <v>16953</v>
      </c>
    </row>
    <row r="3663" spans="1:6" ht="40.5" x14ac:dyDescent="0.25">
      <c r="A3663" s="134" t="s">
        <v>16954</v>
      </c>
      <c r="B3663" s="135" t="s">
        <v>16955</v>
      </c>
      <c r="D3663" s="134" t="s">
        <v>2259</v>
      </c>
      <c r="E3663" s="136" t="s">
        <v>16956</v>
      </c>
      <c r="F3663" s="136" t="s">
        <v>16956</v>
      </c>
    </row>
    <row r="3664" spans="1:6" ht="40.5" x14ac:dyDescent="0.25">
      <c r="A3664" s="134" t="s">
        <v>16957</v>
      </c>
      <c r="B3664" s="135" t="s">
        <v>16958</v>
      </c>
      <c r="D3664" s="134" t="s">
        <v>2259</v>
      </c>
      <c r="E3664" s="136" t="s">
        <v>16959</v>
      </c>
      <c r="F3664" s="136" t="s">
        <v>16959</v>
      </c>
    </row>
    <row r="3665" spans="1:6" ht="40.5" x14ac:dyDescent="0.25">
      <c r="A3665" s="134" t="s">
        <v>16960</v>
      </c>
      <c r="B3665" s="135" t="s">
        <v>16961</v>
      </c>
      <c r="D3665" s="134" t="s">
        <v>2259</v>
      </c>
      <c r="E3665" s="136" t="s">
        <v>16962</v>
      </c>
      <c r="F3665" s="136" t="s">
        <v>16962</v>
      </c>
    </row>
    <row r="3666" spans="1:6" ht="40.5" x14ac:dyDescent="0.25">
      <c r="A3666" s="134" t="s">
        <v>16963</v>
      </c>
      <c r="B3666" s="135" t="s">
        <v>16964</v>
      </c>
      <c r="D3666" s="134" t="s">
        <v>2259</v>
      </c>
      <c r="E3666" s="136" t="s">
        <v>16965</v>
      </c>
      <c r="F3666" s="136" t="s">
        <v>16965</v>
      </c>
    </row>
    <row r="3667" spans="1:6" ht="40.5" x14ac:dyDescent="0.25">
      <c r="A3667" s="134" t="s">
        <v>16966</v>
      </c>
      <c r="B3667" s="135" t="s">
        <v>16967</v>
      </c>
      <c r="D3667" s="134" t="s">
        <v>2259</v>
      </c>
      <c r="E3667" s="136" t="s">
        <v>14071</v>
      </c>
      <c r="F3667" s="136" t="s">
        <v>14071</v>
      </c>
    </row>
    <row r="3668" spans="1:6" ht="40.5" x14ac:dyDescent="0.25">
      <c r="A3668" s="134" t="s">
        <v>16968</v>
      </c>
      <c r="B3668" s="135" t="s">
        <v>16969</v>
      </c>
      <c r="D3668" s="134" t="s">
        <v>2259</v>
      </c>
      <c r="E3668" s="136" t="s">
        <v>16970</v>
      </c>
      <c r="F3668" s="136" t="s">
        <v>16970</v>
      </c>
    </row>
    <row r="3669" spans="1:6" ht="40.5" x14ac:dyDescent="0.25">
      <c r="A3669" s="134" t="s">
        <v>16971</v>
      </c>
      <c r="B3669" s="135" t="s">
        <v>16972</v>
      </c>
      <c r="D3669" s="134" t="s">
        <v>2259</v>
      </c>
      <c r="E3669" s="136" t="s">
        <v>14038</v>
      </c>
      <c r="F3669" s="136" t="s">
        <v>14038</v>
      </c>
    </row>
    <row r="3670" spans="1:6" ht="40.5" x14ac:dyDescent="0.25">
      <c r="A3670" s="134" t="s">
        <v>16973</v>
      </c>
      <c r="B3670" s="135" t="s">
        <v>16974</v>
      </c>
      <c r="D3670" s="134" t="s">
        <v>2259</v>
      </c>
      <c r="E3670" s="136" t="s">
        <v>16975</v>
      </c>
      <c r="F3670" s="136" t="s">
        <v>16975</v>
      </c>
    </row>
    <row r="3671" spans="1:6" ht="40.5" x14ac:dyDescent="0.25">
      <c r="A3671" s="134" t="s">
        <v>16976</v>
      </c>
      <c r="B3671" s="135" t="s">
        <v>16977</v>
      </c>
      <c r="D3671" s="134" t="s">
        <v>2259</v>
      </c>
      <c r="E3671" s="136" t="s">
        <v>16978</v>
      </c>
      <c r="F3671" s="136" t="s">
        <v>16978</v>
      </c>
    </row>
    <row r="3672" spans="1:6" ht="40.5" x14ac:dyDescent="0.25">
      <c r="A3672" s="134" t="s">
        <v>16979</v>
      </c>
      <c r="B3672" s="135" t="s">
        <v>16980</v>
      </c>
      <c r="D3672" s="134" t="s">
        <v>2259</v>
      </c>
      <c r="E3672" s="136" t="s">
        <v>16981</v>
      </c>
      <c r="F3672" s="136" t="s">
        <v>16981</v>
      </c>
    </row>
    <row r="3673" spans="1:6" ht="40.5" x14ac:dyDescent="0.25">
      <c r="A3673" s="134" t="s">
        <v>16982</v>
      </c>
      <c r="B3673" s="135" t="s">
        <v>16983</v>
      </c>
      <c r="D3673" s="134" t="s">
        <v>2259</v>
      </c>
      <c r="E3673" s="136" t="s">
        <v>16984</v>
      </c>
      <c r="F3673" s="136" t="s">
        <v>16984</v>
      </c>
    </row>
    <row r="3674" spans="1:6" ht="40.5" x14ac:dyDescent="0.25">
      <c r="A3674" s="134" t="s">
        <v>16985</v>
      </c>
      <c r="B3674" s="135" t="s">
        <v>16986</v>
      </c>
      <c r="D3674" s="134" t="s">
        <v>2259</v>
      </c>
      <c r="E3674" s="136" t="s">
        <v>16987</v>
      </c>
      <c r="F3674" s="136" t="s">
        <v>16987</v>
      </c>
    </row>
    <row r="3675" spans="1:6" ht="40.5" x14ac:dyDescent="0.25">
      <c r="A3675" s="134" t="s">
        <v>16988</v>
      </c>
      <c r="B3675" s="135" t="s">
        <v>16989</v>
      </c>
      <c r="D3675" s="134" t="s">
        <v>2259</v>
      </c>
      <c r="E3675" s="136" t="s">
        <v>16990</v>
      </c>
      <c r="F3675" s="136" t="s">
        <v>16990</v>
      </c>
    </row>
    <row r="3676" spans="1:6" ht="40.5" x14ac:dyDescent="0.25">
      <c r="A3676" s="134" t="s">
        <v>16991</v>
      </c>
      <c r="B3676" s="135" t="s">
        <v>16992</v>
      </c>
      <c r="D3676" s="134" t="s">
        <v>2259</v>
      </c>
      <c r="E3676" s="136" t="s">
        <v>16993</v>
      </c>
      <c r="F3676" s="136" t="s">
        <v>16993</v>
      </c>
    </row>
    <row r="3677" spans="1:6" ht="27" x14ac:dyDescent="0.25">
      <c r="A3677" s="134" t="s">
        <v>16994</v>
      </c>
      <c r="B3677" s="135" t="s">
        <v>16995</v>
      </c>
      <c r="D3677" s="134" t="s">
        <v>2259</v>
      </c>
      <c r="E3677" s="136" t="s">
        <v>16996</v>
      </c>
      <c r="F3677" s="136" t="s">
        <v>16996</v>
      </c>
    </row>
    <row r="3678" spans="1:6" ht="27" x14ac:dyDescent="0.25">
      <c r="A3678" s="134" t="s">
        <v>16997</v>
      </c>
      <c r="B3678" s="135" t="s">
        <v>16998</v>
      </c>
      <c r="D3678" s="134" t="s">
        <v>2259</v>
      </c>
      <c r="E3678" s="136" t="s">
        <v>16999</v>
      </c>
      <c r="F3678" s="136" t="s">
        <v>16999</v>
      </c>
    </row>
    <row r="3679" spans="1:6" ht="27" x14ac:dyDescent="0.25">
      <c r="A3679" s="134" t="s">
        <v>17000</v>
      </c>
      <c r="B3679" s="135" t="s">
        <v>17001</v>
      </c>
      <c r="D3679" s="134" t="s">
        <v>2259</v>
      </c>
      <c r="E3679" s="136" t="s">
        <v>17002</v>
      </c>
      <c r="F3679" s="136" t="s">
        <v>17002</v>
      </c>
    </row>
    <row r="3680" spans="1:6" ht="27" x14ac:dyDescent="0.25">
      <c r="A3680" s="134" t="s">
        <v>17003</v>
      </c>
      <c r="B3680" s="135" t="s">
        <v>17004</v>
      </c>
      <c r="D3680" s="134" t="s">
        <v>2259</v>
      </c>
      <c r="E3680" s="136" t="s">
        <v>17005</v>
      </c>
      <c r="F3680" s="136" t="s">
        <v>17005</v>
      </c>
    </row>
    <row r="3681" spans="1:6" ht="27" x14ac:dyDescent="0.25">
      <c r="A3681" s="134" t="s">
        <v>17006</v>
      </c>
      <c r="B3681" s="135" t="s">
        <v>17007</v>
      </c>
      <c r="D3681" s="134" t="s">
        <v>2259</v>
      </c>
      <c r="E3681" s="136" t="s">
        <v>14264</v>
      </c>
      <c r="F3681" s="136" t="s">
        <v>14264</v>
      </c>
    </row>
    <row r="3682" spans="1:6" ht="27" x14ac:dyDescent="0.25">
      <c r="A3682" s="134" t="s">
        <v>14787</v>
      </c>
      <c r="B3682" s="135" t="s">
        <v>17008</v>
      </c>
      <c r="D3682" s="134" t="s">
        <v>2259</v>
      </c>
      <c r="E3682" s="136" t="s">
        <v>17009</v>
      </c>
      <c r="F3682" s="136" t="s">
        <v>17009</v>
      </c>
    </row>
    <row r="3683" spans="1:6" ht="27" x14ac:dyDescent="0.25">
      <c r="A3683" s="134" t="s">
        <v>17010</v>
      </c>
      <c r="B3683" s="135" t="s">
        <v>17011</v>
      </c>
      <c r="D3683" s="134" t="s">
        <v>2261</v>
      </c>
      <c r="E3683" s="136" t="s">
        <v>17012</v>
      </c>
      <c r="F3683" s="136" t="s">
        <v>17012</v>
      </c>
    </row>
    <row r="3684" spans="1:6" ht="40.5" x14ac:dyDescent="0.25">
      <c r="A3684" s="134" t="s">
        <v>17013</v>
      </c>
      <c r="B3684" s="135" t="s">
        <v>17014</v>
      </c>
      <c r="D3684" s="134" t="s">
        <v>2261</v>
      </c>
      <c r="E3684" s="136" t="s">
        <v>17015</v>
      </c>
      <c r="F3684" s="136" t="s">
        <v>17015</v>
      </c>
    </row>
    <row r="3685" spans="1:6" ht="40.5" x14ac:dyDescent="0.25">
      <c r="A3685" s="134" t="s">
        <v>17016</v>
      </c>
      <c r="B3685" s="135" t="s">
        <v>17017</v>
      </c>
      <c r="D3685" s="134" t="s">
        <v>2261</v>
      </c>
      <c r="E3685" s="136" t="s">
        <v>17018</v>
      </c>
      <c r="F3685" s="136" t="s">
        <v>17018</v>
      </c>
    </row>
    <row r="3686" spans="1:6" ht="40.5" x14ac:dyDescent="0.25">
      <c r="A3686" s="134" t="s">
        <v>17019</v>
      </c>
      <c r="B3686" s="135" t="s">
        <v>17020</v>
      </c>
      <c r="D3686" s="134" t="s">
        <v>2261</v>
      </c>
      <c r="E3686" s="136" t="s">
        <v>17021</v>
      </c>
      <c r="F3686" s="136" t="s">
        <v>17021</v>
      </c>
    </row>
    <row r="3687" spans="1:6" ht="27" x14ac:dyDescent="0.25">
      <c r="A3687" s="134" t="s">
        <v>17022</v>
      </c>
      <c r="B3687" s="135" t="s">
        <v>17023</v>
      </c>
      <c r="D3687" s="134" t="s">
        <v>2259</v>
      </c>
      <c r="E3687" s="136" t="s">
        <v>5881</v>
      </c>
      <c r="F3687" s="136" t="s">
        <v>5881</v>
      </c>
    </row>
    <row r="3688" spans="1:6" ht="27" x14ac:dyDescent="0.25">
      <c r="A3688" s="134" t="s">
        <v>17024</v>
      </c>
      <c r="B3688" s="135" t="s">
        <v>17025</v>
      </c>
      <c r="D3688" s="134" t="s">
        <v>2259</v>
      </c>
      <c r="E3688" s="136" t="s">
        <v>13024</v>
      </c>
      <c r="F3688" s="136" t="s">
        <v>13024</v>
      </c>
    </row>
    <row r="3689" spans="1:6" ht="27" x14ac:dyDescent="0.25">
      <c r="A3689" s="134" t="s">
        <v>17026</v>
      </c>
      <c r="B3689" s="135" t="s">
        <v>17027</v>
      </c>
      <c r="D3689" s="134" t="s">
        <v>2259</v>
      </c>
      <c r="E3689" s="136" t="s">
        <v>13230</v>
      </c>
      <c r="F3689" s="136" t="s">
        <v>13230</v>
      </c>
    </row>
    <row r="3690" spans="1:6" ht="54" x14ac:dyDescent="0.25">
      <c r="A3690" s="134" t="s">
        <v>7581</v>
      </c>
      <c r="B3690" s="135" t="s">
        <v>7582</v>
      </c>
      <c r="D3690" s="134" t="s">
        <v>2259</v>
      </c>
      <c r="E3690" s="136" t="s">
        <v>17028</v>
      </c>
      <c r="F3690" s="136" t="s">
        <v>17028</v>
      </c>
    </row>
    <row r="3691" spans="1:6" ht="67.5" x14ac:dyDescent="0.25">
      <c r="A3691" s="134" t="s">
        <v>7583</v>
      </c>
      <c r="B3691" s="135" t="s">
        <v>7584</v>
      </c>
      <c r="D3691" s="134" t="s">
        <v>2259</v>
      </c>
      <c r="E3691" s="136" t="s">
        <v>17029</v>
      </c>
      <c r="F3691" s="136" t="s">
        <v>17029</v>
      </c>
    </row>
    <row r="3692" spans="1:6" ht="54" x14ac:dyDescent="0.25">
      <c r="A3692" s="134" t="s">
        <v>7585</v>
      </c>
      <c r="B3692" s="135" t="s">
        <v>7586</v>
      </c>
      <c r="D3692" s="134" t="s">
        <v>2259</v>
      </c>
      <c r="E3692" s="136" t="s">
        <v>17030</v>
      </c>
      <c r="F3692" s="136" t="s">
        <v>17030</v>
      </c>
    </row>
    <row r="3693" spans="1:6" ht="67.5" x14ac:dyDescent="0.25">
      <c r="A3693" s="134" t="s">
        <v>7587</v>
      </c>
      <c r="B3693" s="135" t="s">
        <v>7588</v>
      </c>
      <c r="D3693" s="134" t="s">
        <v>2259</v>
      </c>
      <c r="E3693" s="136" t="s">
        <v>17031</v>
      </c>
      <c r="F3693" s="136" t="s">
        <v>17031</v>
      </c>
    </row>
    <row r="3694" spans="1:6" ht="81" x14ac:dyDescent="0.25">
      <c r="A3694" s="134" t="s">
        <v>7589</v>
      </c>
      <c r="B3694" s="135" t="s">
        <v>7590</v>
      </c>
      <c r="D3694" s="134" t="s">
        <v>2259</v>
      </c>
      <c r="E3694" s="136" t="s">
        <v>17032</v>
      </c>
      <c r="F3694" s="136" t="s">
        <v>17032</v>
      </c>
    </row>
    <row r="3695" spans="1:6" ht="27" x14ac:dyDescent="0.25">
      <c r="A3695" s="134" t="s">
        <v>17033</v>
      </c>
      <c r="B3695" s="135" t="s">
        <v>17034</v>
      </c>
      <c r="D3695" s="134" t="s">
        <v>2262</v>
      </c>
      <c r="E3695" s="136" t="s">
        <v>5405</v>
      </c>
      <c r="F3695" s="136" t="s">
        <v>5405</v>
      </c>
    </row>
    <row r="3696" spans="1:6" ht="27" x14ac:dyDescent="0.25">
      <c r="A3696" s="134" t="s">
        <v>17035</v>
      </c>
      <c r="B3696" s="135" t="s">
        <v>17036</v>
      </c>
      <c r="D3696" s="134" t="s">
        <v>2262</v>
      </c>
      <c r="E3696" s="136" t="s">
        <v>17037</v>
      </c>
      <c r="F3696" s="136" t="s">
        <v>17037</v>
      </c>
    </row>
    <row r="3697" spans="1:6" ht="54" x14ac:dyDescent="0.25">
      <c r="A3697" s="134" t="s">
        <v>7591</v>
      </c>
      <c r="B3697" s="135" t="s">
        <v>7592</v>
      </c>
      <c r="D3697" s="134" t="s">
        <v>2259</v>
      </c>
      <c r="E3697" s="136" t="s">
        <v>17038</v>
      </c>
      <c r="F3697" s="136" t="s">
        <v>17038</v>
      </c>
    </row>
    <row r="3698" spans="1:6" ht="54" x14ac:dyDescent="0.25">
      <c r="A3698" s="134" t="s">
        <v>17039</v>
      </c>
      <c r="B3698" s="135" t="s">
        <v>17040</v>
      </c>
      <c r="D3698" s="134" t="s">
        <v>2263</v>
      </c>
      <c r="E3698" s="136" t="s">
        <v>17041</v>
      </c>
      <c r="F3698" s="136" t="s">
        <v>17041</v>
      </c>
    </row>
    <row r="3699" spans="1:6" ht="54" x14ac:dyDescent="0.25">
      <c r="A3699" s="134" t="s">
        <v>17042</v>
      </c>
      <c r="B3699" s="135" t="s">
        <v>17043</v>
      </c>
      <c r="D3699" s="134" t="s">
        <v>2263</v>
      </c>
      <c r="E3699" s="136" t="s">
        <v>17044</v>
      </c>
      <c r="F3699" s="136" t="s">
        <v>17044</v>
      </c>
    </row>
    <row r="3700" spans="1:6" ht="54" x14ac:dyDescent="0.25">
      <c r="A3700" s="134" t="s">
        <v>17045</v>
      </c>
      <c r="B3700" s="135" t="s">
        <v>17046</v>
      </c>
      <c r="D3700" s="134" t="s">
        <v>2263</v>
      </c>
      <c r="E3700" s="136" t="s">
        <v>17047</v>
      </c>
      <c r="F3700" s="136" t="s">
        <v>17047</v>
      </c>
    </row>
    <row r="3701" spans="1:6" ht="54" x14ac:dyDescent="0.25">
      <c r="A3701" s="134" t="s">
        <v>17048</v>
      </c>
      <c r="B3701" s="135" t="s">
        <v>17049</v>
      </c>
      <c r="D3701" s="134" t="s">
        <v>2263</v>
      </c>
      <c r="E3701" s="136" t="s">
        <v>17050</v>
      </c>
      <c r="F3701" s="136" t="s">
        <v>17050</v>
      </c>
    </row>
    <row r="3702" spans="1:6" ht="54" x14ac:dyDescent="0.25">
      <c r="A3702" s="134" t="s">
        <v>17051</v>
      </c>
      <c r="B3702" s="135" t="s">
        <v>17052</v>
      </c>
      <c r="D3702" s="134" t="s">
        <v>2263</v>
      </c>
      <c r="E3702" s="136" t="s">
        <v>17053</v>
      </c>
      <c r="F3702" s="136" t="s">
        <v>17053</v>
      </c>
    </row>
    <row r="3703" spans="1:6" ht="54" x14ac:dyDescent="0.25">
      <c r="A3703" s="134" t="s">
        <v>17054</v>
      </c>
      <c r="B3703" s="135" t="s">
        <v>17055</v>
      </c>
      <c r="D3703" s="134" t="s">
        <v>2263</v>
      </c>
      <c r="E3703" s="136" t="s">
        <v>17056</v>
      </c>
      <c r="F3703" s="136" t="s">
        <v>17056</v>
      </c>
    </row>
    <row r="3704" spans="1:6" ht="54" x14ac:dyDescent="0.25">
      <c r="A3704" s="134" t="s">
        <v>17057</v>
      </c>
      <c r="B3704" s="135" t="s">
        <v>17058</v>
      </c>
      <c r="D3704" s="134" t="s">
        <v>2263</v>
      </c>
      <c r="E3704" s="136" t="s">
        <v>17059</v>
      </c>
      <c r="F3704" s="136" t="s">
        <v>17059</v>
      </c>
    </row>
    <row r="3705" spans="1:6" ht="54" x14ac:dyDescent="0.25">
      <c r="A3705" s="134" t="s">
        <v>17060</v>
      </c>
      <c r="B3705" s="135" t="s">
        <v>17061</v>
      </c>
      <c r="D3705" s="134" t="s">
        <v>2263</v>
      </c>
      <c r="E3705" s="136" t="s">
        <v>17062</v>
      </c>
      <c r="F3705" s="136" t="s">
        <v>17062</v>
      </c>
    </row>
    <row r="3706" spans="1:6" ht="54" x14ac:dyDescent="0.25">
      <c r="A3706" s="134" t="s">
        <v>17063</v>
      </c>
      <c r="B3706" s="135" t="s">
        <v>17064</v>
      </c>
      <c r="D3706" s="134" t="s">
        <v>2263</v>
      </c>
      <c r="E3706" s="136" t="s">
        <v>17065</v>
      </c>
      <c r="F3706" s="136" t="s">
        <v>17065</v>
      </c>
    </row>
    <row r="3707" spans="1:6" ht="54" x14ac:dyDescent="0.25">
      <c r="A3707" s="134" t="s">
        <v>17066</v>
      </c>
      <c r="B3707" s="135" t="s">
        <v>17067</v>
      </c>
      <c r="D3707" s="134" t="s">
        <v>2263</v>
      </c>
      <c r="E3707" s="136" t="s">
        <v>17068</v>
      </c>
      <c r="F3707" s="136" t="s">
        <v>17068</v>
      </c>
    </row>
    <row r="3708" spans="1:6" ht="54" x14ac:dyDescent="0.25">
      <c r="A3708" s="134" t="s">
        <v>17069</v>
      </c>
      <c r="B3708" s="135" t="s">
        <v>17070</v>
      </c>
      <c r="D3708" s="134" t="s">
        <v>2263</v>
      </c>
      <c r="E3708" s="136" t="s">
        <v>17071</v>
      </c>
      <c r="F3708" s="136" t="s">
        <v>17071</v>
      </c>
    </row>
    <row r="3709" spans="1:6" ht="54" x14ac:dyDescent="0.25">
      <c r="A3709" s="134" t="s">
        <v>17072</v>
      </c>
      <c r="B3709" s="135" t="s">
        <v>17073</v>
      </c>
      <c r="D3709" s="134" t="s">
        <v>2263</v>
      </c>
      <c r="E3709" s="136" t="s">
        <v>17074</v>
      </c>
      <c r="F3709" s="136" t="s">
        <v>17074</v>
      </c>
    </row>
    <row r="3710" spans="1:6" ht="54" x14ac:dyDescent="0.25">
      <c r="A3710" s="134" t="s">
        <v>17075</v>
      </c>
      <c r="B3710" s="135" t="s">
        <v>17076</v>
      </c>
      <c r="D3710" s="134" t="s">
        <v>2263</v>
      </c>
      <c r="E3710" s="136" t="s">
        <v>17077</v>
      </c>
      <c r="F3710" s="136" t="s">
        <v>17077</v>
      </c>
    </row>
    <row r="3711" spans="1:6" ht="54" x14ac:dyDescent="0.25">
      <c r="A3711" s="134" t="s">
        <v>17078</v>
      </c>
      <c r="B3711" s="135" t="s">
        <v>17079</v>
      </c>
      <c r="D3711" s="134" t="s">
        <v>2263</v>
      </c>
      <c r="E3711" s="136" t="s">
        <v>17080</v>
      </c>
      <c r="F3711" s="136" t="s">
        <v>17080</v>
      </c>
    </row>
    <row r="3712" spans="1:6" ht="54" x14ac:dyDescent="0.25">
      <c r="A3712" s="134" t="s">
        <v>17081</v>
      </c>
      <c r="B3712" s="135" t="s">
        <v>17082</v>
      </c>
      <c r="D3712" s="134" t="s">
        <v>2263</v>
      </c>
      <c r="E3712" s="136" t="s">
        <v>17083</v>
      </c>
      <c r="F3712" s="136" t="s">
        <v>17083</v>
      </c>
    </row>
    <row r="3713" spans="1:6" ht="54" x14ac:dyDescent="0.25">
      <c r="A3713" s="134" t="s">
        <v>17084</v>
      </c>
      <c r="B3713" s="135" t="s">
        <v>17085</v>
      </c>
      <c r="D3713" s="134" t="s">
        <v>2263</v>
      </c>
      <c r="E3713" s="136" t="s">
        <v>17086</v>
      </c>
      <c r="F3713" s="136" t="s">
        <v>17086</v>
      </c>
    </row>
    <row r="3714" spans="1:6" ht="40.5" x14ac:dyDescent="0.25">
      <c r="A3714" s="134" t="s">
        <v>17087</v>
      </c>
      <c r="B3714" s="135" t="s">
        <v>17088</v>
      </c>
      <c r="D3714" s="134" t="s">
        <v>2263</v>
      </c>
      <c r="E3714" s="136" t="s">
        <v>17089</v>
      </c>
      <c r="F3714" s="136" t="s">
        <v>17089</v>
      </c>
    </row>
    <row r="3715" spans="1:6" ht="40.5" x14ac:dyDescent="0.25">
      <c r="A3715" s="134" t="s">
        <v>17090</v>
      </c>
      <c r="B3715" s="135" t="s">
        <v>17091</v>
      </c>
      <c r="D3715" s="134" t="s">
        <v>2263</v>
      </c>
      <c r="E3715" s="136" t="s">
        <v>17092</v>
      </c>
      <c r="F3715" s="136" t="s">
        <v>17092</v>
      </c>
    </row>
    <row r="3716" spans="1:6" ht="27" x14ac:dyDescent="0.25">
      <c r="A3716" s="134" t="s">
        <v>7593</v>
      </c>
      <c r="B3716" s="135" t="s">
        <v>17093</v>
      </c>
      <c r="D3716" s="134" t="s">
        <v>2261</v>
      </c>
      <c r="E3716" s="136" t="s">
        <v>13457</v>
      </c>
      <c r="F3716" s="136" t="s">
        <v>13457</v>
      </c>
    </row>
    <row r="3717" spans="1:6" ht="27" x14ac:dyDescent="0.25">
      <c r="A3717" s="134" t="s">
        <v>7594</v>
      </c>
      <c r="B3717" s="135" t="s">
        <v>17094</v>
      </c>
      <c r="D3717" s="134" t="s">
        <v>2261</v>
      </c>
      <c r="E3717" s="136" t="s">
        <v>13702</v>
      </c>
      <c r="F3717" s="136" t="s">
        <v>13702</v>
      </c>
    </row>
    <row r="3718" spans="1:6" ht="27" x14ac:dyDescent="0.25">
      <c r="A3718" s="134" t="s">
        <v>7595</v>
      </c>
      <c r="B3718" s="135" t="s">
        <v>17095</v>
      </c>
      <c r="D3718" s="134" t="s">
        <v>2261</v>
      </c>
      <c r="E3718" s="136" t="s">
        <v>17096</v>
      </c>
      <c r="F3718" s="136" t="s">
        <v>17096</v>
      </c>
    </row>
    <row r="3719" spans="1:6" ht="27" x14ac:dyDescent="0.25">
      <c r="A3719" s="134" t="s">
        <v>7596</v>
      </c>
      <c r="B3719" s="135" t="s">
        <v>17097</v>
      </c>
      <c r="D3719" s="134" t="s">
        <v>2261</v>
      </c>
      <c r="E3719" s="136" t="s">
        <v>17098</v>
      </c>
      <c r="F3719" s="136" t="s">
        <v>17098</v>
      </c>
    </row>
    <row r="3720" spans="1:6" ht="27" x14ac:dyDescent="0.25">
      <c r="A3720" s="134" t="s">
        <v>7597</v>
      </c>
      <c r="B3720" s="135" t="s">
        <v>17099</v>
      </c>
      <c r="D3720" s="134" t="s">
        <v>2261</v>
      </c>
      <c r="E3720" s="136" t="s">
        <v>14380</v>
      </c>
      <c r="F3720" s="136" t="s">
        <v>14380</v>
      </c>
    </row>
    <row r="3721" spans="1:6" ht="27" x14ac:dyDescent="0.25">
      <c r="A3721" s="134" t="s">
        <v>7598</v>
      </c>
      <c r="B3721" s="135" t="s">
        <v>17100</v>
      </c>
      <c r="D3721" s="134" t="s">
        <v>2261</v>
      </c>
      <c r="E3721" s="136" t="s">
        <v>6072</v>
      </c>
      <c r="F3721" s="136" t="s">
        <v>6072</v>
      </c>
    </row>
    <row r="3722" spans="1:6" ht="27" x14ac:dyDescent="0.25">
      <c r="A3722" s="134" t="s">
        <v>7599</v>
      </c>
      <c r="B3722" s="135" t="s">
        <v>17101</v>
      </c>
      <c r="D3722" s="134" t="s">
        <v>2261</v>
      </c>
      <c r="E3722" s="136" t="s">
        <v>5513</v>
      </c>
      <c r="F3722" s="136" t="s">
        <v>5513</v>
      </c>
    </row>
    <row r="3723" spans="1:6" ht="27" x14ac:dyDescent="0.25">
      <c r="A3723" s="134" t="s">
        <v>7600</v>
      </c>
      <c r="B3723" s="135" t="s">
        <v>17102</v>
      </c>
      <c r="D3723" s="134" t="s">
        <v>2261</v>
      </c>
      <c r="E3723" s="136" t="s">
        <v>13499</v>
      </c>
      <c r="F3723" s="136" t="s">
        <v>13499</v>
      </c>
    </row>
    <row r="3724" spans="1:6" ht="54" x14ac:dyDescent="0.25">
      <c r="A3724" s="134" t="s">
        <v>7601</v>
      </c>
      <c r="B3724" s="135" t="s">
        <v>17103</v>
      </c>
      <c r="D3724" s="134" t="s">
        <v>2262</v>
      </c>
      <c r="E3724" s="136" t="s">
        <v>17104</v>
      </c>
      <c r="F3724" s="136" t="s">
        <v>17104</v>
      </c>
    </row>
    <row r="3725" spans="1:6" ht="54" x14ac:dyDescent="0.25">
      <c r="A3725" s="134" t="s">
        <v>7602</v>
      </c>
      <c r="B3725" s="135" t="s">
        <v>17105</v>
      </c>
      <c r="D3725" s="134" t="s">
        <v>2262</v>
      </c>
      <c r="E3725" s="136" t="s">
        <v>17106</v>
      </c>
      <c r="F3725" s="136" t="s">
        <v>17106</v>
      </c>
    </row>
    <row r="3726" spans="1:6" ht="54" x14ac:dyDescent="0.25">
      <c r="A3726" s="134" t="s">
        <v>7603</v>
      </c>
      <c r="B3726" s="135" t="s">
        <v>17107</v>
      </c>
      <c r="D3726" s="134" t="s">
        <v>2262</v>
      </c>
      <c r="E3726" s="136" t="s">
        <v>17108</v>
      </c>
      <c r="F3726" s="136" t="s">
        <v>17108</v>
      </c>
    </row>
    <row r="3727" spans="1:6" ht="54" x14ac:dyDescent="0.25">
      <c r="A3727" s="134" t="s">
        <v>7604</v>
      </c>
      <c r="B3727" s="135" t="s">
        <v>17109</v>
      </c>
      <c r="D3727" s="134" t="s">
        <v>2262</v>
      </c>
      <c r="E3727" s="136" t="s">
        <v>17110</v>
      </c>
      <c r="F3727" s="136" t="s">
        <v>17110</v>
      </c>
    </row>
    <row r="3728" spans="1:6" ht="54" x14ac:dyDescent="0.25">
      <c r="A3728" s="134" t="s">
        <v>7605</v>
      </c>
      <c r="B3728" s="135" t="s">
        <v>17111</v>
      </c>
      <c r="D3728" s="134" t="s">
        <v>2262</v>
      </c>
      <c r="E3728" s="136" t="s">
        <v>17112</v>
      </c>
      <c r="F3728" s="136" t="s">
        <v>17112</v>
      </c>
    </row>
    <row r="3729" spans="1:6" ht="54" x14ac:dyDescent="0.25">
      <c r="A3729" s="134" t="s">
        <v>7606</v>
      </c>
      <c r="B3729" s="135" t="s">
        <v>7607</v>
      </c>
      <c r="D3729" s="134" t="s">
        <v>2262</v>
      </c>
      <c r="E3729" s="136" t="s">
        <v>17113</v>
      </c>
      <c r="F3729" s="136" t="s">
        <v>17113</v>
      </c>
    </row>
    <row r="3730" spans="1:6" ht="54" x14ac:dyDescent="0.25">
      <c r="A3730" s="134" t="s">
        <v>7608</v>
      </c>
      <c r="B3730" s="135" t="s">
        <v>7609</v>
      </c>
      <c r="D3730" s="134" t="s">
        <v>2262</v>
      </c>
      <c r="E3730" s="136" t="s">
        <v>17114</v>
      </c>
      <c r="F3730" s="136" t="s">
        <v>17114</v>
      </c>
    </row>
    <row r="3731" spans="1:6" ht="54" x14ac:dyDescent="0.25">
      <c r="A3731" s="134" t="s">
        <v>7610</v>
      </c>
      <c r="B3731" s="135" t="s">
        <v>7611</v>
      </c>
      <c r="D3731" s="134" t="s">
        <v>2262</v>
      </c>
      <c r="E3731" s="136" t="s">
        <v>17115</v>
      </c>
      <c r="F3731" s="136" t="s">
        <v>17115</v>
      </c>
    </row>
    <row r="3732" spans="1:6" ht="40.5" x14ac:dyDescent="0.25">
      <c r="A3732" s="134" t="s">
        <v>7612</v>
      </c>
      <c r="B3732" s="135" t="s">
        <v>7613</v>
      </c>
      <c r="D3732" s="134" t="s">
        <v>2264</v>
      </c>
      <c r="E3732" s="136" t="s">
        <v>17116</v>
      </c>
      <c r="F3732" s="136" t="s">
        <v>17116</v>
      </c>
    </row>
    <row r="3733" spans="1:6" ht="40.5" x14ac:dyDescent="0.25">
      <c r="A3733" s="134" t="s">
        <v>7614</v>
      </c>
      <c r="B3733" s="135" t="s">
        <v>7615</v>
      </c>
      <c r="D3733" s="134" t="s">
        <v>2264</v>
      </c>
      <c r="E3733" s="136" t="s">
        <v>17117</v>
      </c>
      <c r="F3733" s="136" t="s">
        <v>17117</v>
      </c>
    </row>
    <row r="3734" spans="1:6" ht="40.5" x14ac:dyDescent="0.25">
      <c r="A3734" s="134" t="s">
        <v>3820</v>
      </c>
      <c r="B3734" s="135" t="s">
        <v>3821</v>
      </c>
      <c r="D3734" s="134" t="s">
        <v>2264</v>
      </c>
      <c r="E3734" s="136" t="s">
        <v>13564</v>
      </c>
      <c r="F3734" s="136" t="s">
        <v>13564</v>
      </c>
    </row>
    <row r="3735" spans="1:6" ht="40.5" x14ac:dyDescent="0.25">
      <c r="A3735" s="134" t="s">
        <v>7616</v>
      </c>
      <c r="B3735" s="135" t="s">
        <v>7617</v>
      </c>
      <c r="D3735" s="134" t="s">
        <v>2264</v>
      </c>
      <c r="E3735" s="136" t="s">
        <v>5403</v>
      </c>
      <c r="F3735" s="136" t="s">
        <v>5403</v>
      </c>
    </row>
    <row r="3736" spans="1:6" ht="40.5" x14ac:dyDescent="0.25">
      <c r="A3736" s="134" t="s">
        <v>7618</v>
      </c>
      <c r="B3736" s="135" t="s">
        <v>7619</v>
      </c>
      <c r="D3736" s="134" t="s">
        <v>2264</v>
      </c>
      <c r="E3736" s="136" t="s">
        <v>5623</v>
      </c>
      <c r="F3736" s="136" t="s">
        <v>5623</v>
      </c>
    </row>
    <row r="3737" spans="1:6" ht="54" x14ac:dyDescent="0.25">
      <c r="A3737" s="134" t="s">
        <v>7620</v>
      </c>
      <c r="B3737" s="135" t="s">
        <v>7621</v>
      </c>
      <c r="D3737" s="134" t="s">
        <v>2262</v>
      </c>
      <c r="E3737" s="136" t="s">
        <v>17118</v>
      </c>
      <c r="F3737" s="136" t="s">
        <v>17118</v>
      </c>
    </row>
    <row r="3738" spans="1:6" ht="54" x14ac:dyDescent="0.25">
      <c r="A3738" s="134" t="s">
        <v>7622</v>
      </c>
      <c r="B3738" s="135" t="s">
        <v>7623</v>
      </c>
      <c r="D3738" s="134" t="s">
        <v>2262</v>
      </c>
      <c r="E3738" s="136" t="s">
        <v>17119</v>
      </c>
      <c r="F3738" s="136" t="s">
        <v>17119</v>
      </c>
    </row>
    <row r="3739" spans="1:6" ht="54" x14ac:dyDescent="0.25">
      <c r="A3739" s="134" t="s">
        <v>7624</v>
      </c>
      <c r="B3739" s="135" t="s">
        <v>7625</v>
      </c>
      <c r="D3739" s="134" t="s">
        <v>2262</v>
      </c>
      <c r="E3739" s="136" t="s">
        <v>17120</v>
      </c>
      <c r="F3739" s="136" t="s">
        <v>17120</v>
      </c>
    </row>
    <row r="3740" spans="1:6" ht="54" x14ac:dyDescent="0.25">
      <c r="A3740" s="134" t="s">
        <v>7626</v>
      </c>
      <c r="B3740" s="135" t="s">
        <v>7627</v>
      </c>
      <c r="D3740" s="134" t="s">
        <v>2262</v>
      </c>
      <c r="E3740" s="136" t="s">
        <v>17121</v>
      </c>
      <c r="F3740" s="136" t="s">
        <v>17121</v>
      </c>
    </row>
    <row r="3741" spans="1:6" ht="54" x14ac:dyDescent="0.25">
      <c r="A3741" s="134" t="s">
        <v>7628</v>
      </c>
      <c r="B3741" s="135" t="s">
        <v>7629</v>
      </c>
      <c r="D3741" s="134" t="s">
        <v>2262</v>
      </c>
      <c r="E3741" s="136" t="s">
        <v>17122</v>
      </c>
      <c r="F3741" s="136" t="s">
        <v>17122</v>
      </c>
    </row>
    <row r="3742" spans="1:6" ht="40.5" x14ac:dyDescent="0.25">
      <c r="A3742" s="134" t="s">
        <v>17123</v>
      </c>
      <c r="B3742" s="135" t="s">
        <v>17124</v>
      </c>
      <c r="D3742" s="134" t="s">
        <v>2262</v>
      </c>
      <c r="E3742" s="136" t="s">
        <v>17125</v>
      </c>
      <c r="F3742" s="136" t="s">
        <v>17125</v>
      </c>
    </row>
    <row r="3743" spans="1:6" ht="40.5" x14ac:dyDescent="0.25">
      <c r="A3743" s="134" t="s">
        <v>17126</v>
      </c>
      <c r="B3743" s="135" t="s">
        <v>17127</v>
      </c>
      <c r="D3743" s="134" t="s">
        <v>2262</v>
      </c>
      <c r="E3743" s="136" t="s">
        <v>17128</v>
      </c>
      <c r="F3743" s="136" t="s">
        <v>17128</v>
      </c>
    </row>
    <row r="3744" spans="1:6" ht="40.5" x14ac:dyDescent="0.25">
      <c r="A3744" s="134" t="s">
        <v>17129</v>
      </c>
      <c r="B3744" s="135" t="s">
        <v>17130</v>
      </c>
      <c r="D3744" s="134" t="s">
        <v>2262</v>
      </c>
      <c r="E3744" s="136" t="s">
        <v>13631</v>
      </c>
      <c r="F3744" s="136" t="s">
        <v>13631</v>
      </c>
    </row>
    <row r="3745" spans="1:6" ht="40.5" x14ac:dyDescent="0.25">
      <c r="A3745" s="134" t="s">
        <v>17131</v>
      </c>
      <c r="B3745" s="135" t="s">
        <v>17132</v>
      </c>
      <c r="D3745" s="134" t="s">
        <v>2262</v>
      </c>
      <c r="E3745" s="136" t="s">
        <v>17133</v>
      </c>
      <c r="F3745" s="136" t="s">
        <v>17133</v>
      </c>
    </row>
    <row r="3746" spans="1:6" ht="27" x14ac:dyDescent="0.25">
      <c r="A3746" s="134" t="s">
        <v>17134</v>
      </c>
      <c r="B3746" s="135" t="s">
        <v>17135</v>
      </c>
      <c r="D3746" s="134" t="s">
        <v>2261</v>
      </c>
      <c r="E3746" s="136" t="s">
        <v>15787</v>
      </c>
      <c r="F3746" s="136" t="s">
        <v>15787</v>
      </c>
    </row>
    <row r="3747" spans="1:6" ht="27" x14ac:dyDescent="0.25">
      <c r="A3747" s="134" t="s">
        <v>17136</v>
      </c>
      <c r="B3747" s="135" t="s">
        <v>17137</v>
      </c>
      <c r="D3747" s="134" t="s">
        <v>2261</v>
      </c>
      <c r="E3747" s="136" t="s">
        <v>17138</v>
      </c>
      <c r="F3747" s="136" t="s">
        <v>17138</v>
      </c>
    </row>
    <row r="3748" spans="1:6" ht="27" x14ac:dyDescent="0.25">
      <c r="A3748" s="134" t="s">
        <v>17139</v>
      </c>
      <c r="B3748" s="135" t="s">
        <v>17140</v>
      </c>
      <c r="D3748" s="134" t="s">
        <v>2261</v>
      </c>
      <c r="E3748" s="136" t="s">
        <v>14010</v>
      </c>
      <c r="F3748" s="136" t="s">
        <v>14010</v>
      </c>
    </row>
    <row r="3749" spans="1:6" ht="40.5" x14ac:dyDescent="0.25">
      <c r="A3749" s="134" t="s">
        <v>2419</v>
      </c>
      <c r="B3749" s="135" t="s">
        <v>17141</v>
      </c>
      <c r="D3749" s="134" t="s">
        <v>2259</v>
      </c>
      <c r="E3749" s="136" t="s">
        <v>13729</v>
      </c>
      <c r="F3749" s="136" t="s">
        <v>13729</v>
      </c>
    </row>
    <row r="3750" spans="1:6" ht="40.5" x14ac:dyDescent="0.25">
      <c r="A3750" s="134" t="s">
        <v>2420</v>
      </c>
      <c r="B3750" s="135" t="s">
        <v>17142</v>
      </c>
      <c r="D3750" s="134" t="s">
        <v>2259</v>
      </c>
      <c r="E3750" s="136" t="s">
        <v>13634</v>
      </c>
      <c r="F3750" s="136" t="s">
        <v>13634</v>
      </c>
    </row>
    <row r="3751" spans="1:6" ht="27" x14ac:dyDescent="0.25">
      <c r="A3751" s="134" t="s">
        <v>7630</v>
      </c>
      <c r="B3751" s="135" t="s">
        <v>7631</v>
      </c>
      <c r="D3751" s="134" t="s">
        <v>2263</v>
      </c>
      <c r="E3751" s="136" t="s">
        <v>17143</v>
      </c>
      <c r="F3751" s="136" t="s">
        <v>17143</v>
      </c>
    </row>
    <row r="3752" spans="1:6" ht="40.5" x14ac:dyDescent="0.25">
      <c r="A3752" s="134" t="s">
        <v>7632</v>
      </c>
      <c r="B3752" s="135" t="s">
        <v>7633</v>
      </c>
      <c r="D3752" s="134" t="s">
        <v>2259</v>
      </c>
      <c r="E3752" s="136" t="s">
        <v>5614</v>
      </c>
      <c r="F3752" s="136" t="s">
        <v>5614</v>
      </c>
    </row>
    <row r="3753" spans="1:6" ht="40.5" x14ac:dyDescent="0.25">
      <c r="A3753" s="134" t="s">
        <v>7634</v>
      </c>
      <c r="B3753" s="135" t="s">
        <v>7635</v>
      </c>
      <c r="D3753" s="134" t="s">
        <v>2259</v>
      </c>
      <c r="E3753" s="136" t="s">
        <v>15770</v>
      </c>
      <c r="F3753" s="136" t="s">
        <v>15770</v>
      </c>
    </row>
    <row r="3754" spans="1:6" ht="27" x14ac:dyDescent="0.25">
      <c r="A3754" s="134" t="s">
        <v>7636</v>
      </c>
      <c r="B3754" s="135" t="s">
        <v>17144</v>
      </c>
      <c r="D3754" s="134" t="s">
        <v>2263</v>
      </c>
      <c r="E3754" s="136" t="s">
        <v>17145</v>
      </c>
      <c r="F3754" s="136" t="s">
        <v>17145</v>
      </c>
    </row>
    <row r="3755" spans="1:6" ht="27" x14ac:dyDescent="0.25">
      <c r="A3755" s="134" t="s">
        <v>7637</v>
      </c>
      <c r="B3755" s="135" t="s">
        <v>7638</v>
      </c>
      <c r="D3755" s="134" t="s">
        <v>2263</v>
      </c>
      <c r="E3755" s="136" t="s">
        <v>17146</v>
      </c>
      <c r="F3755" s="136" t="s">
        <v>17146</v>
      </c>
    </row>
    <row r="3756" spans="1:6" ht="27" x14ac:dyDescent="0.25">
      <c r="A3756" s="134" t="s">
        <v>7639</v>
      </c>
      <c r="B3756" s="135" t="s">
        <v>17147</v>
      </c>
      <c r="D3756" s="134" t="s">
        <v>2263</v>
      </c>
      <c r="E3756" s="136" t="s">
        <v>14090</v>
      </c>
      <c r="F3756" s="136" t="s">
        <v>14090</v>
      </c>
    </row>
    <row r="3757" spans="1:6" ht="27" x14ac:dyDescent="0.25">
      <c r="A3757" s="134" t="s">
        <v>7640</v>
      </c>
      <c r="B3757" s="135" t="s">
        <v>7641</v>
      </c>
      <c r="D3757" s="134" t="s">
        <v>2263</v>
      </c>
      <c r="E3757" s="136" t="s">
        <v>17148</v>
      </c>
      <c r="F3757" s="136" t="s">
        <v>17148</v>
      </c>
    </row>
    <row r="3758" spans="1:6" ht="40.5" x14ac:dyDescent="0.25">
      <c r="A3758" s="134" t="s">
        <v>7642</v>
      </c>
      <c r="B3758" s="135" t="s">
        <v>17149</v>
      </c>
      <c r="D3758" s="134" t="s">
        <v>2263</v>
      </c>
      <c r="E3758" s="136" t="s">
        <v>17150</v>
      </c>
      <c r="F3758" s="136" t="s">
        <v>17150</v>
      </c>
    </row>
    <row r="3759" spans="1:6" ht="27" x14ac:dyDescent="0.25">
      <c r="A3759" s="134" t="s">
        <v>7643</v>
      </c>
      <c r="B3759" s="135" t="s">
        <v>17151</v>
      </c>
      <c r="D3759" s="134" t="s">
        <v>2263</v>
      </c>
      <c r="E3759" s="136" t="s">
        <v>17152</v>
      </c>
      <c r="F3759" s="136" t="s">
        <v>17152</v>
      </c>
    </row>
    <row r="3760" spans="1:6" ht="40.5" x14ac:dyDescent="0.25">
      <c r="A3760" s="134" t="s">
        <v>7644</v>
      </c>
      <c r="B3760" s="135" t="s">
        <v>17153</v>
      </c>
      <c r="D3760" s="134" t="s">
        <v>2259</v>
      </c>
      <c r="E3760" s="136" t="s">
        <v>14888</v>
      </c>
      <c r="F3760" s="136" t="s">
        <v>14888</v>
      </c>
    </row>
    <row r="3761" spans="1:6" ht="54" x14ac:dyDescent="0.25">
      <c r="A3761" s="134" t="s">
        <v>7645</v>
      </c>
      <c r="B3761" s="135" t="s">
        <v>17154</v>
      </c>
      <c r="D3761" s="134" t="s">
        <v>2259</v>
      </c>
      <c r="E3761" s="136" t="s">
        <v>5492</v>
      </c>
      <c r="F3761" s="136" t="s">
        <v>5492</v>
      </c>
    </row>
    <row r="3762" spans="1:6" ht="40.5" x14ac:dyDescent="0.25">
      <c r="A3762" s="134" t="s">
        <v>7646</v>
      </c>
      <c r="B3762" s="135" t="s">
        <v>17155</v>
      </c>
      <c r="D3762" s="134" t="s">
        <v>2259</v>
      </c>
      <c r="E3762" s="136" t="s">
        <v>14803</v>
      </c>
      <c r="F3762" s="136" t="s">
        <v>14803</v>
      </c>
    </row>
    <row r="3763" spans="1:6" ht="40.5" x14ac:dyDescent="0.25">
      <c r="A3763" s="134" t="s">
        <v>17156</v>
      </c>
      <c r="B3763" s="135" t="s">
        <v>17157</v>
      </c>
      <c r="D3763" s="134" t="s">
        <v>2259</v>
      </c>
      <c r="E3763" s="136" t="s">
        <v>5759</v>
      </c>
      <c r="F3763" s="136" t="s">
        <v>5759</v>
      </c>
    </row>
    <row r="3764" spans="1:6" ht="40.5" x14ac:dyDescent="0.25">
      <c r="A3764" s="134" t="s">
        <v>17158</v>
      </c>
      <c r="B3764" s="135" t="s">
        <v>17159</v>
      </c>
      <c r="D3764" s="134" t="s">
        <v>2264</v>
      </c>
      <c r="E3764" s="136" t="s">
        <v>14110</v>
      </c>
      <c r="F3764" s="136" t="s">
        <v>14110</v>
      </c>
    </row>
    <row r="3765" spans="1:6" ht="40.5" x14ac:dyDescent="0.25">
      <c r="A3765" s="134" t="s">
        <v>17160</v>
      </c>
      <c r="B3765" s="135" t="s">
        <v>17161</v>
      </c>
      <c r="D3765" s="134" t="s">
        <v>2264</v>
      </c>
      <c r="E3765" s="136" t="s">
        <v>15623</v>
      </c>
      <c r="F3765" s="136" t="s">
        <v>15623</v>
      </c>
    </row>
    <row r="3766" spans="1:6" ht="40.5" x14ac:dyDescent="0.25">
      <c r="A3766" s="134" t="s">
        <v>17162</v>
      </c>
      <c r="B3766" s="135" t="s">
        <v>17163</v>
      </c>
      <c r="D3766" s="134" t="s">
        <v>2264</v>
      </c>
      <c r="E3766" s="136" t="s">
        <v>6103</v>
      </c>
      <c r="F3766" s="136" t="s">
        <v>6103</v>
      </c>
    </row>
    <row r="3767" spans="1:6" ht="40.5" x14ac:dyDescent="0.25">
      <c r="A3767" s="134" t="s">
        <v>17164</v>
      </c>
      <c r="B3767" s="135" t="s">
        <v>17165</v>
      </c>
      <c r="D3767" s="134" t="s">
        <v>2264</v>
      </c>
      <c r="E3767" s="136" t="s">
        <v>13962</v>
      </c>
      <c r="F3767" s="136" t="s">
        <v>13962</v>
      </c>
    </row>
    <row r="3768" spans="1:6" ht="40.5" x14ac:dyDescent="0.25">
      <c r="A3768" s="134" t="s">
        <v>17166</v>
      </c>
      <c r="B3768" s="135" t="s">
        <v>17167</v>
      </c>
      <c r="D3768" s="134" t="s">
        <v>2264</v>
      </c>
      <c r="E3768" s="136" t="s">
        <v>17168</v>
      </c>
      <c r="F3768" s="136" t="s">
        <v>17168</v>
      </c>
    </row>
    <row r="3769" spans="1:6" ht="40.5" x14ac:dyDescent="0.25">
      <c r="A3769" s="134" t="s">
        <v>17169</v>
      </c>
      <c r="B3769" s="135" t="s">
        <v>17170</v>
      </c>
      <c r="D3769" s="134" t="s">
        <v>2264</v>
      </c>
      <c r="E3769" s="136" t="s">
        <v>13546</v>
      </c>
      <c r="F3769" s="136" t="s">
        <v>13546</v>
      </c>
    </row>
    <row r="3770" spans="1:6" ht="40.5" x14ac:dyDescent="0.25">
      <c r="A3770" s="134" t="s">
        <v>7647</v>
      </c>
      <c r="B3770" s="135" t="s">
        <v>17171</v>
      </c>
      <c r="D3770" s="134" t="s">
        <v>2263</v>
      </c>
      <c r="E3770" s="136" t="s">
        <v>17172</v>
      </c>
      <c r="F3770" s="136" t="s">
        <v>17172</v>
      </c>
    </row>
    <row r="3771" spans="1:6" ht="27" x14ac:dyDescent="0.25">
      <c r="A3771" s="134" t="s">
        <v>7648</v>
      </c>
      <c r="B3771" s="135" t="s">
        <v>17173</v>
      </c>
      <c r="D3771" s="134" t="s">
        <v>2259</v>
      </c>
      <c r="E3771" s="136" t="s">
        <v>5950</v>
      </c>
      <c r="F3771" s="136" t="s">
        <v>5950</v>
      </c>
    </row>
    <row r="3772" spans="1:6" ht="40.5" x14ac:dyDescent="0.25">
      <c r="A3772" s="134" t="s">
        <v>17174</v>
      </c>
      <c r="B3772" s="135" t="s">
        <v>17175</v>
      </c>
      <c r="D3772" s="134" t="s">
        <v>2259</v>
      </c>
      <c r="E3772" s="136" t="s">
        <v>17176</v>
      </c>
      <c r="F3772" s="136" t="s">
        <v>17176</v>
      </c>
    </row>
    <row r="3773" spans="1:6" ht="40.5" x14ac:dyDescent="0.25">
      <c r="A3773" s="134" t="s">
        <v>17177</v>
      </c>
      <c r="B3773" s="135" t="s">
        <v>17178</v>
      </c>
      <c r="D3773" s="134" t="s">
        <v>2259</v>
      </c>
      <c r="E3773" s="136" t="s">
        <v>17179</v>
      </c>
      <c r="F3773" s="136" t="s">
        <v>17179</v>
      </c>
    </row>
    <row r="3774" spans="1:6" ht="40.5" x14ac:dyDescent="0.25">
      <c r="A3774" s="134" t="s">
        <v>17180</v>
      </c>
      <c r="B3774" s="135" t="s">
        <v>17181</v>
      </c>
      <c r="D3774" s="134" t="s">
        <v>2259</v>
      </c>
      <c r="E3774" s="136" t="s">
        <v>17182</v>
      </c>
      <c r="F3774" s="136" t="s">
        <v>17182</v>
      </c>
    </row>
    <row r="3775" spans="1:6" ht="40.5" x14ac:dyDescent="0.25">
      <c r="A3775" s="134" t="s">
        <v>7649</v>
      </c>
      <c r="B3775" s="135" t="s">
        <v>17183</v>
      </c>
      <c r="D3775" s="134" t="s">
        <v>2263</v>
      </c>
      <c r="E3775" s="136" t="s">
        <v>17184</v>
      </c>
      <c r="F3775" s="136" t="s">
        <v>17184</v>
      </c>
    </row>
    <row r="3776" spans="1:6" ht="40.5" x14ac:dyDescent="0.25">
      <c r="A3776" s="134" t="s">
        <v>7650</v>
      </c>
      <c r="B3776" s="135" t="s">
        <v>17185</v>
      </c>
      <c r="D3776" s="134" t="s">
        <v>2263</v>
      </c>
      <c r="E3776" s="136" t="s">
        <v>17186</v>
      </c>
      <c r="F3776" s="136" t="s">
        <v>17186</v>
      </c>
    </row>
    <row r="3777" spans="1:6" ht="40.5" x14ac:dyDescent="0.25">
      <c r="A3777" s="134" t="s">
        <v>7651</v>
      </c>
      <c r="B3777" s="135" t="s">
        <v>17187</v>
      </c>
      <c r="D3777" s="134" t="s">
        <v>2263</v>
      </c>
      <c r="E3777" s="136" t="s">
        <v>17188</v>
      </c>
      <c r="F3777" s="136" t="s">
        <v>17188</v>
      </c>
    </row>
    <row r="3778" spans="1:6" ht="40.5" x14ac:dyDescent="0.25">
      <c r="A3778" s="134" t="s">
        <v>17189</v>
      </c>
      <c r="B3778" s="135" t="s">
        <v>17190</v>
      </c>
      <c r="D3778" s="134" t="s">
        <v>2259</v>
      </c>
      <c r="E3778" s="136" t="s">
        <v>17191</v>
      </c>
      <c r="F3778" s="136" t="s">
        <v>17191</v>
      </c>
    </row>
    <row r="3779" spans="1:6" ht="40.5" x14ac:dyDescent="0.25">
      <c r="A3779" s="134" t="s">
        <v>17192</v>
      </c>
      <c r="B3779" s="135" t="s">
        <v>17193</v>
      </c>
      <c r="D3779" s="134" t="s">
        <v>2259</v>
      </c>
      <c r="E3779" s="136" t="s">
        <v>14355</v>
      </c>
      <c r="F3779" s="136" t="s">
        <v>14355</v>
      </c>
    </row>
    <row r="3780" spans="1:6" ht="40.5" x14ac:dyDescent="0.25">
      <c r="A3780" s="134" t="s">
        <v>17194</v>
      </c>
      <c r="B3780" s="135" t="s">
        <v>17195</v>
      </c>
      <c r="D3780" s="134" t="s">
        <v>2259</v>
      </c>
      <c r="E3780" s="136" t="s">
        <v>17196</v>
      </c>
      <c r="F3780" s="136" t="s">
        <v>17196</v>
      </c>
    </row>
    <row r="3781" spans="1:6" ht="40.5" x14ac:dyDescent="0.25">
      <c r="A3781" s="134" t="s">
        <v>17197</v>
      </c>
      <c r="B3781" s="135" t="s">
        <v>17198</v>
      </c>
      <c r="D3781" s="134" t="s">
        <v>2259</v>
      </c>
      <c r="E3781" s="136" t="s">
        <v>17199</v>
      </c>
      <c r="F3781" s="136" t="s">
        <v>17199</v>
      </c>
    </row>
    <row r="3782" spans="1:6" ht="40.5" x14ac:dyDescent="0.25">
      <c r="A3782" s="134" t="s">
        <v>17200</v>
      </c>
      <c r="B3782" s="135" t="s">
        <v>17201</v>
      </c>
      <c r="D3782" s="134" t="s">
        <v>2259</v>
      </c>
      <c r="E3782" s="136" t="s">
        <v>17202</v>
      </c>
      <c r="F3782" s="136" t="s">
        <v>17202</v>
      </c>
    </row>
    <row r="3783" spans="1:6" ht="40.5" x14ac:dyDescent="0.25">
      <c r="A3783" s="134" t="s">
        <v>17203</v>
      </c>
      <c r="B3783" s="135" t="s">
        <v>17204</v>
      </c>
      <c r="D3783" s="134" t="s">
        <v>2259</v>
      </c>
      <c r="E3783" s="136" t="s">
        <v>14362</v>
      </c>
      <c r="F3783" s="136" t="s">
        <v>14362</v>
      </c>
    </row>
    <row r="3784" spans="1:6" ht="40.5" x14ac:dyDescent="0.25">
      <c r="A3784" s="134" t="s">
        <v>17205</v>
      </c>
      <c r="B3784" s="135" t="s">
        <v>17206</v>
      </c>
      <c r="D3784" s="134" t="s">
        <v>2259</v>
      </c>
      <c r="E3784" s="136" t="s">
        <v>17207</v>
      </c>
      <c r="F3784" s="136" t="s">
        <v>17207</v>
      </c>
    </row>
    <row r="3785" spans="1:6" ht="40.5" x14ac:dyDescent="0.25">
      <c r="A3785" s="134" t="s">
        <v>17208</v>
      </c>
      <c r="B3785" s="135" t="s">
        <v>17209</v>
      </c>
      <c r="D3785" s="134" t="s">
        <v>2259</v>
      </c>
      <c r="E3785" s="136" t="s">
        <v>17210</v>
      </c>
      <c r="F3785" s="136" t="s">
        <v>17210</v>
      </c>
    </row>
    <row r="3786" spans="1:6" ht="40.5" x14ac:dyDescent="0.25">
      <c r="A3786" s="134" t="s">
        <v>17211</v>
      </c>
      <c r="B3786" s="135" t="s">
        <v>17212</v>
      </c>
      <c r="D3786" s="134" t="s">
        <v>2259</v>
      </c>
      <c r="E3786" s="136" t="s">
        <v>13587</v>
      </c>
      <c r="F3786" s="136" t="s">
        <v>13587</v>
      </c>
    </row>
    <row r="3787" spans="1:6" ht="40.5" x14ac:dyDescent="0.25">
      <c r="A3787" s="134" t="s">
        <v>4006</v>
      </c>
      <c r="B3787" s="135" t="s">
        <v>17213</v>
      </c>
      <c r="D3787" s="134" t="s">
        <v>2259</v>
      </c>
      <c r="E3787" s="136" t="s">
        <v>17214</v>
      </c>
      <c r="F3787" s="136" t="s">
        <v>17214</v>
      </c>
    </row>
    <row r="3788" spans="1:6" ht="40.5" x14ac:dyDescent="0.25">
      <c r="A3788" s="134" t="s">
        <v>4007</v>
      </c>
      <c r="B3788" s="135" t="s">
        <v>17215</v>
      </c>
      <c r="D3788" s="134" t="s">
        <v>2259</v>
      </c>
      <c r="E3788" s="136" t="s">
        <v>17216</v>
      </c>
      <c r="F3788" s="136" t="s">
        <v>17216</v>
      </c>
    </row>
    <row r="3789" spans="1:6" ht="27" x14ac:dyDescent="0.25">
      <c r="A3789" s="134" t="s">
        <v>4010</v>
      </c>
      <c r="B3789" s="135" t="s">
        <v>17217</v>
      </c>
      <c r="D3789" s="134" t="s">
        <v>2259</v>
      </c>
      <c r="E3789" s="136" t="s">
        <v>17218</v>
      </c>
      <c r="F3789" s="136" t="s">
        <v>17218</v>
      </c>
    </row>
    <row r="3790" spans="1:6" ht="40.5" x14ac:dyDescent="0.25">
      <c r="A3790" s="134" t="s">
        <v>4012</v>
      </c>
      <c r="B3790" s="135" t="s">
        <v>17219</v>
      </c>
      <c r="D3790" s="134" t="s">
        <v>2259</v>
      </c>
      <c r="E3790" s="136" t="s">
        <v>14967</v>
      </c>
      <c r="F3790" s="136" t="s">
        <v>14967</v>
      </c>
    </row>
    <row r="3791" spans="1:6" ht="27" x14ac:dyDescent="0.25">
      <c r="A3791" s="134" t="s">
        <v>4014</v>
      </c>
      <c r="B3791" s="135" t="s">
        <v>17220</v>
      </c>
      <c r="D3791" s="134" t="s">
        <v>2259</v>
      </c>
      <c r="E3791" s="136" t="s">
        <v>17221</v>
      </c>
      <c r="F3791" s="136" t="s">
        <v>17221</v>
      </c>
    </row>
    <row r="3792" spans="1:6" ht="40.5" x14ac:dyDescent="0.25">
      <c r="A3792" s="134" t="s">
        <v>4015</v>
      </c>
      <c r="B3792" s="135" t="s">
        <v>17222</v>
      </c>
      <c r="D3792" s="134" t="s">
        <v>2259</v>
      </c>
      <c r="E3792" s="136" t="s">
        <v>17223</v>
      </c>
      <c r="F3792" s="136" t="s">
        <v>17223</v>
      </c>
    </row>
    <row r="3793" spans="1:6" ht="27" x14ac:dyDescent="0.25">
      <c r="A3793" s="134" t="s">
        <v>4005</v>
      </c>
      <c r="B3793" s="135" t="s">
        <v>17224</v>
      </c>
      <c r="D3793" s="134" t="s">
        <v>2259</v>
      </c>
      <c r="E3793" s="136" t="s">
        <v>17225</v>
      </c>
      <c r="F3793" s="136" t="s">
        <v>17225</v>
      </c>
    </row>
    <row r="3794" spans="1:6" ht="27" x14ac:dyDescent="0.25">
      <c r="A3794" s="134" t="s">
        <v>4008</v>
      </c>
      <c r="B3794" s="135" t="s">
        <v>17226</v>
      </c>
      <c r="D3794" s="134" t="s">
        <v>2259</v>
      </c>
      <c r="E3794" s="136" t="s">
        <v>17227</v>
      </c>
      <c r="F3794" s="136" t="s">
        <v>17227</v>
      </c>
    </row>
    <row r="3795" spans="1:6" ht="27" x14ac:dyDescent="0.25">
      <c r="A3795" s="134" t="s">
        <v>4013</v>
      </c>
      <c r="B3795" s="135" t="s">
        <v>17228</v>
      </c>
      <c r="D3795" s="134" t="s">
        <v>2259</v>
      </c>
      <c r="E3795" s="136" t="s">
        <v>17229</v>
      </c>
      <c r="F3795" s="136" t="s">
        <v>17229</v>
      </c>
    </row>
    <row r="3796" spans="1:6" ht="27" x14ac:dyDescent="0.25">
      <c r="A3796" s="134" t="s">
        <v>4011</v>
      </c>
      <c r="B3796" s="135" t="s">
        <v>17230</v>
      </c>
      <c r="D3796" s="134" t="s">
        <v>2262</v>
      </c>
      <c r="E3796" s="136" t="s">
        <v>17231</v>
      </c>
      <c r="F3796" s="136" t="s">
        <v>17231</v>
      </c>
    </row>
    <row r="3797" spans="1:6" ht="27" x14ac:dyDescent="0.25">
      <c r="A3797" s="134" t="s">
        <v>4009</v>
      </c>
      <c r="B3797" s="135" t="s">
        <v>17232</v>
      </c>
      <c r="D3797" s="134" t="s">
        <v>2262</v>
      </c>
      <c r="E3797" s="136" t="s">
        <v>5548</v>
      </c>
      <c r="F3797" s="136" t="s">
        <v>5548</v>
      </c>
    </row>
    <row r="3798" spans="1:6" ht="54" x14ac:dyDescent="0.25">
      <c r="A3798" s="134" t="s">
        <v>7652</v>
      </c>
      <c r="B3798" s="135" t="s">
        <v>17233</v>
      </c>
      <c r="D3798" s="134" t="s">
        <v>2259</v>
      </c>
      <c r="E3798" s="136" t="s">
        <v>17234</v>
      </c>
      <c r="F3798" s="136" t="s">
        <v>17234</v>
      </c>
    </row>
    <row r="3799" spans="1:6" ht="54" x14ac:dyDescent="0.25">
      <c r="A3799" s="134" t="s">
        <v>3842</v>
      </c>
      <c r="B3799" s="135" t="s">
        <v>17235</v>
      </c>
      <c r="D3799" s="134" t="s">
        <v>2259</v>
      </c>
      <c r="E3799" s="136" t="s">
        <v>17236</v>
      </c>
      <c r="F3799" s="136" t="s">
        <v>17236</v>
      </c>
    </row>
    <row r="3800" spans="1:6" ht="54" x14ac:dyDescent="0.25">
      <c r="A3800" s="134" t="s">
        <v>7653</v>
      </c>
      <c r="B3800" s="135" t="s">
        <v>17237</v>
      </c>
      <c r="D3800" s="134" t="s">
        <v>2259</v>
      </c>
      <c r="E3800" s="136" t="s">
        <v>17238</v>
      </c>
      <c r="F3800" s="136" t="s">
        <v>17238</v>
      </c>
    </row>
    <row r="3801" spans="1:6" ht="54" x14ac:dyDescent="0.25">
      <c r="A3801" s="134" t="s">
        <v>7654</v>
      </c>
      <c r="B3801" s="135" t="s">
        <v>17239</v>
      </c>
      <c r="D3801" s="134" t="s">
        <v>2259</v>
      </c>
      <c r="E3801" s="136" t="s">
        <v>17240</v>
      </c>
      <c r="F3801" s="136" t="s">
        <v>17240</v>
      </c>
    </row>
    <row r="3802" spans="1:6" ht="54" x14ac:dyDescent="0.25">
      <c r="A3802" s="134" t="s">
        <v>7655</v>
      </c>
      <c r="B3802" s="135" t="s">
        <v>17241</v>
      </c>
      <c r="D3802" s="134" t="s">
        <v>2259</v>
      </c>
      <c r="E3802" s="136" t="s">
        <v>17242</v>
      </c>
      <c r="F3802" s="136" t="s">
        <v>17242</v>
      </c>
    </row>
    <row r="3803" spans="1:6" ht="54" x14ac:dyDescent="0.25">
      <c r="A3803" s="134" t="s">
        <v>3849</v>
      </c>
      <c r="B3803" s="135" t="s">
        <v>17243</v>
      </c>
      <c r="D3803" s="134" t="s">
        <v>2259</v>
      </c>
      <c r="E3803" s="136" t="s">
        <v>17244</v>
      </c>
      <c r="F3803" s="136" t="s">
        <v>17244</v>
      </c>
    </row>
    <row r="3804" spans="1:6" ht="54" x14ac:dyDescent="0.25">
      <c r="A3804" s="134" t="s">
        <v>7656</v>
      </c>
      <c r="B3804" s="135" t="s">
        <v>17245</v>
      </c>
      <c r="D3804" s="134" t="s">
        <v>2259</v>
      </c>
      <c r="E3804" s="136" t="s">
        <v>17246</v>
      </c>
      <c r="F3804" s="136" t="s">
        <v>17246</v>
      </c>
    </row>
    <row r="3805" spans="1:6" ht="54" x14ac:dyDescent="0.25">
      <c r="A3805" s="134" t="s">
        <v>7657</v>
      </c>
      <c r="B3805" s="135" t="s">
        <v>17247</v>
      </c>
      <c r="D3805" s="134" t="s">
        <v>2259</v>
      </c>
      <c r="E3805" s="136" t="s">
        <v>17248</v>
      </c>
      <c r="F3805" s="136" t="s">
        <v>17248</v>
      </c>
    </row>
    <row r="3806" spans="1:6" ht="54" x14ac:dyDescent="0.25">
      <c r="A3806" s="134" t="s">
        <v>7658</v>
      </c>
      <c r="B3806" s="135" t="s">
        <v>17249</v>
      </c>
      <c r="D3806" s="134" t="s">
        <v>2259</v>
      </c>
      <c r="E3806" s="136" t="s">
        <v>17250</v>
      </c>
      <c r="F3806" s="136" t="s">
        <v>17250</v>
      </c>
    </row>
    <row r="3807" spans="1:6" ht="54" x14ac:dyDescent="0.25">
      <c r="A3807" s="134" t="s">
        <v>7659</v>
      </c>
      <c r="B3807" s="135" t="s">
        <v>17251</v>
      </c>
      <c r="D3807" s="134" t="s">
        <v>2259</v>
      </c>
      <c r="E3807" s="136" t="s">
        <v>17252</v>
      </c>
      <c r="F3807" s="136" t="s">
        <v>17252</v>
      </c>
    </row>
    <row r="3808" spans="1:6" ht="54" x14ac:dyDescent="0.25">
      <c r="A3808" s="134" t="s">
        <v>7660</v>
      </c>
      <c r="B3808" s="135" t="s">
        <v>17253</v>
      </c>
      <c r="D3808" s="134" t="s">
        <v>2259</v>
      </c>
      <c r="E3808" s="136" t="s">
        <v>17254</v>
      </c>
      <c r="F3808" s="136" t="s">
        <v>17254</v>
      </c>
    </row>
    <row r="3809" spans="1:6" ht="54" x14ac:dyDescent="0.25">
      <c r="A3809" s="134" t="s">
        <v>7661</v>
      </c>
      <c r="B3809" s="135" t="s">
        <v>17255</v>
      </c>
      <c r="D3809" s="134" t="s">
        <v>2259</v>
      </c>
      <c r="E3809" s="136" t="s">
        <v>17256</v>
      </c>
      <c r="F3809" s="136" t="s">
        <v>17256</v>
      </c>
    </row>
    <row r="3810" spans="1:6" ht="54" x14ac:dyDescent="0.25">
      <c r="A3810" s="134" t="s">
        <v>7662</v>
      </c>
      <c r="B3810" s="135" t="s">
        <v>17257</v>
      </c>
      <c r="D3810" s="134" t="s">
        <v>2259</v>
      </c>
      <c r="E3810" s="136" t="s">
        <v>14172</v>
      </c>
      <c r="F3810" s="136" t="s">
        <v>14172</v>
      </c>
    </row>
    <row r="3811" spans="1:6" ht="54" x14ac:dyDescent="0.25">
      <c r="A3811" s="134" t="s">
        <v>7663</v>
      </c>
      <c r="B3811" s="135" t="s">
        <v>17258</v>
      </c>
      <c r="D3811" s="134" t="s">
        <v>2259</v>
      </c>
      <c r="E3811" s="136" t="s">
        <v>17259</v>
      </c>
      <c r="F3811" s="136" t="s">
        <v>17259</v>
      </c>
    </row>
    <row r="3812" spans="1:6" ht="54" x14ac:dyDescent="0.25">
      <c r="A3812" s="134" t="s">
        <v>7664</v>
      </c>
      <c r="B3812" s="135" t="s">
        <v>17260</v>
      </c>
      <c r="D3812" s="134" t="s">
        <v>2259</v>
      </c>
      <c r="E3812" s="136" t="s">
        <v>14285</v>
      </c>
      <c r="F3812" s="136" t="s">
        <v>14285</v>
      </c>
    </row>
    <row r="3813" spans="1:6" ht="54" x14ac:dyDescent="0.25">
      <c r="A3813" s="134" t="s">
        <v>7665</v>
      </c>
      <c r="B3813" s="135" t="s">
        <v>17261</v>
      </c>
      <c r="D3813" s="134" t="s">
        <v>2259</v>
      </c>
      <c r="E3813" s="136" t="s">
        <v>13144</v>
      </c>
      <c r="F3813" s="136" t="s">
        <v>13144</v>
      </c>
    </row>
    <row r="3814" spans="1:6" ht="54" x14ac:dyDescent="0.25">
      <c r="A3814" s="134" t="s">
        <v>7666</v>
      </c>
      <c r="B3814" s="135" t="s">
        <v>17262</v>
      </c>
      <c r="D3814" s="134" t="s">
        <v>2259</v>
      </c>
      <c r="E3814" s="136" t="s">
        <v>14181</v>
      </c>
      <c r="F3814" s="136" t="s">
        <v>14181</v>
      </c>
    </row>
    <row r="3815" spans="1:6" ht="54" x14ac:dyDescent="0.25">
      <c r="A3815" s="134" t="s">
        <v>3818</v>
      </c>
      <c r="B3815" s="135" t="s">
        <v>17263</v>
      </c>
      <c r="D3815" s="134" t="s">
        <v>2259</v>
      </c>
      <c r="E3815" s="136" t="s">
        <v>14033</v>
      </c>
      <c r="F3815" s="136" t="s">
        <v>14033</v>
      </c>
    </row>
    <row r="3816" spans="1:6" ht="54" x14ac:dyDescent="0.25">
      <c r="A3816" s="134" t="s">
        <v>7667</v>
      </c>
      <c r="B3816" s="135" t="s">
        <v>17264</v>
      </c>
      <c r="D3816" s="134" t="s">
        <v>2259</v>
      </c>
      <c r="E3816" s="136" t="s">
        <v>14022</v>
      </c>
      <c r="F3816" s="136" t="s">
        <v>14022</v>
      </c>
    </row>
    <row r="3817" spans="1:6" ht="54" x14ac:dyDescent="0.25">
      <c r="A3817" s="134" t="s">
        <v>7668</v>
      </c>
      <c r="B3817" s="135" t="s">
        <v>17265</v>
      </c>
      <c r="D3817" s="134" t="s">
        <v>2259</v>
      </c>
      <c r="E3817" s="136" t="s">
        <v>17266</v>
      </c>
      <c r="F3817" s="136" t="s">
        <v>17266</v>
      </c>
    </row>
    <row r="3818" spans="1:6" ht="54" x14ac:dyDescent="0.25">
      <c r="A3818" s="134" t="s">
        <v>7669</v>
      </c>
      <c r="B3818" s="135" t="s">
        <v>17267</v>
      </c>
      <c r="D3818" s="134" t="s">
        <v>2259</v>
      </c>
      <c r="E3818" s="136" t="s">
        <v>17268</v>
      </c>
      <c r="F3818" s="136" t="s">
        <v>17268</v>
      </c>
    </row>
    <row r="3819" spans="1:6" ht="54" x14ac:dyDescent="0.25">
      <c r="A3819" s="134" t="s">
        <v>7670</v>
      </c>
      <c r="B3819" s="135" t="s">
        <v>17269</v>
      </c>
      <c r="D3819" s="134" t="s">
        <v>2259</v>
      </c>
      <c r="E3819" s="136" t="s">
        <v>17270</v>
      </c>
      <c r="F3819" s="136" t="s">
        <v>17270</v>
      </c>
    </row>
    <row r="3820" spans="1:6" ht="54" x14ac:dyDescent="0.25">
      <c r="A3820" s="134" t="s">
        <v>7671</v>
      </c>
      <c r="B3820" s="135" t="s">
        <v>17271</v>
      </c>
      <c r="D3820" s="134" t="s">
        <v>2259</v>
      </c>
      <c r="E3820" s="136" t="s">
        <v>14212</v>
      </c>
      <c r="F3820" s="136" t="s">
        <v>14212</v>
      </c>
    </row>
    <row r="3821" spans="1:6" ht="40.5" x14ac:dyDescent="0.25">
      <c r="A3821" s="134" t="s">
        <v>7672</v>
      </c>
      <c r="B3821" s="135" t="s">
        <v>17272</v>
      </c>
      <c r="D3821" s="134" t="s">
        <v>2259</v>
      </c>
      <c r="E3821" s="136" t="s">
        <v>17273</v>
      </c>
      <c r="F3821" s="136" t="s">
        <v>17273</v>
      </c>
    </row>
    <row r="3822" spans="1:6" ht="54" x14ac:dyDescent="0.25">
      <c r="A3822" s="134" t="s">
        <v>4074</v>
      </c>
      <c r="B3822" s="135" t="s">
        <v>17274</v>
      </c>
      <c r="D3822" s="134" t="s">
        <v>2259</v>
      </c>
      <c r="E3822" s="136" t="s">
        <v>17275</v>
      </c>
      <c r="F3822" s="136" t="s">
        <v>17275</v>
      </c>
    </row>
    <row r="3823" spans="1:6" ht="40.5" x14ac:dyDescent="0.25">
      <c r="A3823" s="134" t="s">
        <v>7673</v>
      </c>
      <c r="B3823" s="135" t="s">
        <v>17276</v>
      </c>
      <c r="D3823" s="134" t="s">
        <v>2259</v>
      </c>
      <c r="E3823" s="136" t="s">
        <v>17277</v>
      </c>
      <c r="F3823" s="136" t="s">
        <v>17277</v>
      </c>
    </row>
    <row r="3824" spans="1:6" ht="54" x14ac:dyDescent="0.25">
      <c r="A3824" s="134" t="s">
        <v>7674</v>
      </c>
      <c r="B3824" s="135" t="s">
        <v>17278</v>
      </c>
      <c r="D3824" s="134" t="s">
        <v>2259</v>
      </c>
      <c r="E3824" s="136" t="s">
        <v>17279</v>
      </c>
      <c r="F3824" s="136" t="s">
        <v>17279</v>
      </c>
    </row>
    <row r="3825" spans="1:6" ht="40.5" x14ac:dyDescent="0.25">
      <c r="A3825" s="134" t="s">
        <v>7675</v>
      </c>
      <c r="B3825" s="135" t="s">
        <v>17280</v>
      </c>
      <c r="D3825" s="134" t="s">
        <v>2259</v>
      </c>
      <c r="E3825" s="136" t="s">
        <v>17281</v>
      </c>
      <c r="F3825" s="136" t="s">
        <v>17281</v>
      </c>
    </row>
    <row r="3826" spans="1:6" ht="54" x14ac:dyDescent="0.25">
      <c r="A3826" s="134" t="s">
        <v>7676</v>
      </c>
      <c r="B3826" s="135" t="s">
        <v>17282</v>
      </c>
      <c r="D3826" s="134" t="s">
        <v>2259</v>
      </c>
      <c r="E3826" s="136" t="s">
        <v>17283</v>
      </c>
      <c r="F3826" s="136" t="s">
        <v>17283</v>
      </c>
    </row>
    <row r="3827" spans="1:6" ht="40.5" x14ac:dyDescent="0.25">
      <c r="A3827" s="134" t="s">
        <v>7677</v>
      </c>
      <c r="B3827" s="135" t="s">
        <v>17284</v>
      </c>
      <c r="D3827" s="134" t="s">
        <v>2259</v>
      </c>
      <c r="E3827" s="136" t="s">
        <v>17285</v>
      </c>
      <c r="F3827" s="136" t="s">
        <v>17285</v>
      </c>
    </row>
    <row r="3828" spans="1:6" ht="54" x14ac:dyDescent="0.25">
      <c r="A3828" s="134" t="s">
        <v>7678</v>
      </c>
      <c r="B3828" s="135" t="s">
        <v>17286</v>
      </c>
      <c r="D3828" s="134" t="s">
        <v>2259</v>
      </c>
      <c r="E3828" s="136" t="s">
        <v>17287</v>
      </c>
      <c r="F3828" s="136" t="s">
        <v>17287</v>
      </c>
    </row>
    <row r="3829" spans="1:6" ht="40.5" x14ac:dyDescent="0.25">
      <c r="A3829" s="134" t="s">
        <v>7679</v>
      </c>
      <c r="B3829" s="135" t="s">
        <v>7680</v>
      </c>
      <c r="D3829" s="134" t="s">
        <v>2259</v>
      </c>
      <c r="E3829" s="136" t="s">
        <v>17288</v>
      </c>
      <c r="F3829" s="136" t="s">
        <v>17288</v>
      </c>
    </row>
    <row r="3830" spans="1:6" ht="54" x14ac:dyDescent="0.25">
      <c r="A3830" s="134" t="s">
        <v>7681</v>
      </c>
      <c r="B3830" s="135" t="s">
        <v>17289</v>
      </c>
      <c r="D3830" s="134" t="s">
        <v>2259</v>
      </c>
      <c r="E3830" s="136" t="s">
        <v>17290</v>
      </c>
      <c r="F3830" s="136" t="s">
        <v>17290</v>
      </c>
    </row>
    <row r="3831" spans="1:6" ht="40.5" x14ac:dyDescent="0.25">
      <c r="A3831" s="134" t="s">
        <v>7682</v>
      </c>
      <c r="B3831" s="135" t="s">
        <v>17291</v>
      </c>
      <c r="D3831" s="134" t="s">
        <v>2259</v>
      </c>
      <c r="E3831" s="136" t="s">
        <v>13639</v>
      </c>
      <c r="F3831" s="136" t="s">
        <v>13639</v>
      </c>
    </row>
    <row r="3832" spans="1:6" ht="54" x14ac:dyDescent="0.25">
      <c r="A3832" s="134" t="s">
        <v>7683</v>
      </c>
      <c r="B3832" s="135" t="s">
        <v>17292</v>
      </c>
      <c r="D3832" s="134" t="s">
        <v>2259</v>
      </c>
      <c r="E3832" s="136" t="s">
        <v>17293</v>
      </c>
      <c r="F3832" s="136" t="s">
        <v>17293</v>
      </c>
    </row>
    <row r="3833" spans="1:6" ht="40.5" x14ac:dyDescent="0.25">
      <c r="A3833" s="134" t="s">
        <v>7684</v>
      </c>
      <c r="B3833" s="135" t="s">
        <v>17294</v>
      </c>
      <c r="D3833" s="134" t="s">
        <v>2259</v>
      </c>
      <c r="E3833" s="136" t="s">
        <v>17295</v>
      </c>
      <c r="F3833" s="136" t="s">
        <v>17295</v>
      </c>
    </row>
    <row r="3834" spans="1:6" ht="54" x14ac:dyDescent="0.25">
      <c r="A3834" s="134" t="s">
        <v>4075</v>
      </c>
      <c r="B3834" s="135" t="s">
        <v>17296</v>
      </c>
      <c r="D3834" s="134" t="s">
        <v>2259</v>
      </c>
      <c r="E3834" s="136" t="s">
        <v>17297</v>
      </c>
      <c r="F3834" s="136" t="s">
        <v>17297</v>
      </c>
    </row>
    <row r="3835" spans="1:6" ht="40.5" x14ac:dyDescent="0.25">
      <c r="A3835" s="134" t="s">
        <v>7685</v>
      </c>
      <c r="B3835" s="135" t="s">
        <v>17298</v>
      </c>
      <c r="D3835" s="134" t="s">
        <v>2259</v>
      </c>
      <c r="E3835" s="136" t="s">
        <v>17299</v>
      </c>
      <c r="F3835" s="136" t="s">
        <v>17299</v>
      </c>
    </row>
    <row r="3836" spans="1:6" ht="54" x14ac:dyDescent="0.25">
      <c r="A3836" s="134" t="s">
        <v>7686</v>
      </c>
      <c r="B3836" s="135" t="s">
        <v>17300</v>
      </c>
      <c r="D3836" s="134" t="s">
        <v>2259</v>
      </c>
      <c r="E3836" s="136" t="s">
        <v>17301</v>
      </c>
      <c r="F3836" s="136" t="s">
        <v>17301</v>
      </c>
    </row>
    <row r="3837" spans="1:6" ht="54" x14ac:dyDescent="0.25">
      <c r="A3837" s="134" t="s">
        <v>7687</v>
      </c>
      <c r="B3837" s="135" t="s">
        <v>17302</v>
      </c>
      <c r="D3837" s="134" t="s">
        <v>2259</v>
      </c>
      <c r="E3837" s="136" t="s">
        <v>17303</v>
      </c>
      <c r="F3837" s="136" t="s">
        <v>17303</v>
      </c>
    </row>
    <row r="3838" spans="1:6" ht="54" x14ac:dyDescent="0.25">
      <c r="A3838" s="134" t="s">
        <v>7688</v>
      </c>
      <c r="B3838" s="135" t="s">
        <v>17304</v>
      </c>
      <c r="D3838" s="134" t="s">
        <v>2259</v>
      </c>
      <c r="E3838" s="136" t="s">
        <v>14347</v>
      </c>
      <c r="F3838" s="136" t="s">
        <v>14347</v>
      </c>
    </row>
    <row r="3839" spans="1:6" ht="54" x14ac:dyDescent="0.25">
      <c r="A3839" s="134" t="s">
        <v>7689</v>
      </c>
      <c r="B3839" s="135" t="s">
        <v>17305</v>
      </c>
      <c r="D3839" s="134" t="s">
        <v>2259</v>
      </c>
      <c r="E3839" s="136" t="s">
        <v>17306</v>
      </c>
      <c r="F3839" s="136" t="s">
        <v>17306</v>
      </c>
    </row>
    <row r="3840" spans="1:6" ht="54" x14ac:dyDescent="0.25">
      <c r="A3840" s="134" t="s">
        <v>7690</v>
      </c>
      <c r="B3840" s="135" t="s">
        <v>17307</v>
      </c>
      <c r="D3840" s="134" t="s">
        <v>2259</v>
      </c>
      <c r="E3840" s="136" t="s">
        <v>17308</v>
      </c>
      <c r="F3840" s="136" t="s">
        <v>17308</v>
      </c>
    </row>
    <row r="3841" spans="1:6" ht="54" x14ac:dyDescent="0.25">
      <c r="A3841" s="134" t="s">
        <v>7691</v>
      </c>
      <c r="B3841" s="135" t="s">
        <v>17309</v>
      </c>
      <c r="D3841" s="134" t="s">
        <v>2259</v>
      </c>
      <c r="E3841" s="136" t="s">
        <v>17310</v>
      </c>
      <c r="F3841" s="136" t="s">
        <v>17310</v>
      </c>
    </row>
    <row r="3842" spans="1:6" ht="54" x14ac:dyDescent="0.25">
      <c r="A3842" s="134" t="s">
        <v>7692</v>
      </c>
      <c r="B3842" s="135" t="s">
        <v>17311</v>
      </c>
      <c r="D3842" s="134" t="s">
        <v>2259</v>
      </c>
      <c r="E3842" s="136" t="s">
        <v>17312</v>
      </c>
      <c r="F3842" s="136" t="s">
        <v>17312</v>
      </c>
    </row>
    <row r="3843" spans="1:6" ht="54" x14ac:dyDescent="0.25">
      <c r="A3843" s="134" t="s">
        <v>7693</v>
      </c>
      <c r="B3843" s="135" t="s">
        <v>17313</v>
      </c>
      <c r="D3843" s="134" t="s">
        <v>2259</v>
      </c>
      <c r="E3843" s="136" t="s">
        <v>17314</v>
      </c>
      <c r="F3843" s="136" t="s">
        <v>17314</v>
      </c>
    </row>
    <row r="3844" spans="1:6" ht="54" x14ac:dyDescent="0.25">
      <c r="A3844" s="134" t="s">
        <v>7694</v>
      </c>
      <c r="B3844" s="135" t="s">
        <v>17315</v>
      </c>
      <c r="D3844" s="134" t="s">
        <v>2259</v>
      </c>
      <c r="E3844" s="136" t="s">
        <v>17316</v>
      </c>
      <c r="F3844" s="136" t="s">
        <v>17316</v>
      </c>
    </row>
    <row r="3845" spans="1:6" ht="54" x14ac:dyDescent="0.25">
      <c r="A3845" s="134" t="s">
        <v>7695</v>
      </c>
      <c r="B3845" s="135" t="s">
        <v>17317</v>
      </c>
      <c r="D3845" s="134" t="s">
        <v>2259</v>
      </c>
      <c r="E3845" s="136" t="s">
        <v>17318</v>
      </c>
      <c r="F3845" s="136" t="s">
        <v>17318</v>
      </c>
    </row>
    <row r="3846" spans="1:6" ht="54" x14ac:dyDescent="0.25">
      <c r="A3846" s="134" t="s">
        <v>7696</v>
      </c>
      <c r="B3846" s="135" t="s">
        <v>17319</v>
      </c>
      <c r="D3846" s="134" t="s">
        <v>2259</v>
      </c>
      <c r="E3846" s="136" t="s">
        <v>17320</v>
      </c>
      <c r="F3846" s="136" t="s">
        <v>17320</v>
      </c>
    </row>
    <row r="3847" spans="1:6" ht="54" x14ac:dyDescent="0.25">
      <c r="A3847" s="134" t="s">
        <v>7697</v>
      </c>
      <c r="B3847" s="135" t="s">
        <v>17321</v>
      </c>
      <c r="D3847" s="134" t="s">
        <v>2259</v>
      </c>
      <c r="E3847" s="136" t="s">
        <v>13007</v>
      </c>
      <c r="F3847" s="136" t="s">
        <v>13007</v>
      </c>
    </row>
    <row r="3848" spans="1:6" ht="54" x14ac:dyDescent="0.25">
      <c r="A3848" s="134" t="s">
        <v>7698</v>
      </c>
      <c r="B3848" s="135" t="s">
        <v>17322</v>
      </c>
      <c r="D3848" s="134" t="s">
        <v>2259</v>
      </c>
      <c r="E3848" s="136" t="s">
        <v>17323</v>
      </c>
      <c r="F3848" s="136" t="s">
        <v>17323</v>
      </c>
    </row>
    <row r="3849" spans="1:6" ht="54" x14ac:dyDescent="0.25">
      <c r="A3849" s="134" t="s">
        <v>7699</v>
      </c>
      <c r="B3849" s="135" t="s">
        <v>17324</v>
      </c>
      <c r="D3849" s="134" t="s">
        <v>2259</v>
      </c>
      <c r="E3849" s="136" t="s">
        <v>17325</v>
      </c>
      <c r="F3849" s="136" t="s">
        <v>17325</v>
      </c>
    </row>
    <row r="3850" spans="1:6" ht="54" x14ac:dyDescent="0.25">
      <c r="A3850" s="134" t="s">
        <v>4129</v>
      </c>
      <c r="B3850" s="135" t="s">
        <v>17326</v>
      </c>
      <c r="D3850" s="134" t="s">
        <v>2259</v>
      </c>
      <c r="E3850" s="136" t="s">
        <v>14026</v>
      </c>
      <c r="F3850" s="136" t="s">
        <v>14026</v>
      </c>
    </row>
    <row r="3851" spans="1:6" ht="54" x14ac:dyDescent="0.25">
      <c r="A3851" s="134" t="s">
        <v>7700</v>
      </c>
      <c r="B3851" s="135" t="s">
        <v>17327</v>
      </c>
      <c r="D3851" s="134" t="s">
        <v>2259</v>
      </c>
      <c r="E3851" s="136" t="s">
        <v>17328</v>
      </c>
      <c r="F3851" s="136" t="s">
        <v>17328</v>
      </c>
    </row>
    <row r="3852" spans="1:6" ht="40.5" x14ac:dyDescent="0.25">
      <c r="A3852" s="134" t="s">
        <v>7701</v>
      </c>
      <c r="B3852" s="135" t="s">
        <v>17329</v>
      </c>
      <c r="D3852" s="134" t="s">
        <v>2259</v>
      </c>
      <c r="E3852" s="136" t="s">
        <v>17330</v>
      </c>
      <c r="F3852" s="136" t="s">
        <v>17330</v>
      </c>
    </row>
    <row r="3853" spans="1:6" ht="40.5" x14ac:dyDescent="0.25">
      <c r="A3853" s="134" t="s">
        <v>7702</v>
      </c>
      <c r="B3853" s="135" t="s">
        <v>17331</v>
      </c>
      <c r="D3853" s="134" t="s">
        <v>2259</v>
      </c>
      <c r="E3853" s="136" t="s">
        <v>17332</v>
      </c>
      <c r="F3853" s="136" t="s">
        <v>17332</v>
      </c>
    </row>
    <row r="3854" spans="1:6" ht="40.5" x14ac:dyDescent="0.25">
      <c r="A3854" s="134" t="s">
        <v>7703</v>
      </c>
      <c r="B3854" s="135" t="s">
        <v>17333</v>
      </c>
      <c r="D3854" s="134" t="s">
        <v>2259</v>
      </c>
      <c r="E3854" s="136" t="s">
        <v>17334</v>
      </c>
      <c r="F3854" s="136" t="s">
        <v>17334</v>
      </c>
    </row>
    <row r="3855" spans="1:6" ht="54" x14ac:dyDescent="0.25">
      <c r="A3855" s="134" t="s">
        <v>7704</v>
      </c>
      <c r="B3855" s="135" t="s">
        <v>17335</v>
      </c>
      <c r="D3855" s="134" t="s">
        <v>2259</v>
      </c>
      <c r="E3855" s="136" t="s">
        <v>17336</v>
      </c>
      <c r="F3855" s="136" t="s">
        <v>17336</v>
      </c>
    </row>
    <row r="3856" spans="1:6" ht="54" x14ac:dyDescent="0.25">
      <c r="A3856" s="134" t="s">
        <v>7705</v>
      </c>
      <c r="B3856" s="135" t="s">
        <v>17337</v>
      </c>
      <c r="D3856" s="134" t="s">
        <v>2259</v>
      </c>
      <c r="E3856" s="136" t="s">
        <v>13978</v>
      </c>
      <c r="F3856" s="136" t="s">
        <v>13978</v>
      </c>
    </row>
    <row r="3857" spans="1:6" ht="54" x14ac:dyDescent="0.25">
      <c r="A3857" s="134" t="s">
        <v>7706</v>
      </c>
      <c r="B3857" s="135" t="s">
        <v>17338</v>
      </c>
      <c r="D3857" s="134" t="s">
        <v>2259</v>
      </c>
      <c r="E3857" s="136" t="s">
        <v>17339</v>
      </c>
      <c r="F3857" s="136" t="s">
        <v>17339</v>
      </c>
    </row>
    <row r="3858" spans="1:6" ht="54" x14ac:dyDescent="0.25">
      <c r="A3858" s="134" t="s">
        <v>7707</v>
      </c>
      <c r="B3858" s="135" t="s">
        <v>17340</v>
      </c>
      <c r="D3858" s="134" t="s">
        <v>2259</v>
      </c>
      <c r="E3858" s="136" t="s">
        <v>14144</v>
      </c>
      <c r="F3858" s="136" t="s">
        <v>14144</v>
      </c>
    </row>
    <row r="3859" spans="1:6" ht="54" x14ac:dyDescent="0.25">
      <c r="A3859" s="134" t="s">
        <v>7708</v>
      </c>
      <c r="B3859" s="135" t="s">
        <v>17341</v>
      </c>
      <c r="D3859" s="134" t="s">
        <v>2259</v>
      </c>
      <c r="E3859" s="136" t="s">
        <v>17342</v>
      </c>
      <c r="F3859" s="136" t="s">
        <v>17342</v>
      </c>
    </row>
    <row r="3860" spans="1:6" ht="54" x14ac:dyDescent="0.25">
      <c r="A3860" s="134" t="s">
        <v>7709</v>
      </c>
      <c r="B3860" s="135" t="s">
        <v>17343</v>
      </c>
      <c r="D3860" s="134" t="s">
        <v>2259</v>
      </c>
      <c r="E3860" s="136" t="s">
        <v>17344</v>
      </c>
      <c r="F3860" s="136" t="s">
        <v>17344</v>
      </c>
    </row>
    <row r="3861" spans="1:6" ht="54" x14ac:dyDescent="0.25">
      <c r="A3861" s="134" t="s">
        <v>7710</v>
      </c>
      <c r="B3861" s="135" t="s">
        <v>17345</v>
      </c>
      <c r="D3861" s="134" t="s">
        <v>2259</v>
      </c>
      <c r="E3861" s="136" t="s">
        <v>13779</v>
      </c>
      <c r="F3861" s="136" t="s">
        <v>13779</v>
      </c>
    </row>
    <row r="3862" spans="1:6" ht="54" x14ac:dyDescent="0.25">
      <c r="A3862" s="134" t="s">
        <v>7711</v>
      </c>
      <c r="B3862" s="135" t="s">
        <v>17346</v>
      </c>
      <c r="D3862" s="134" t="s">
        <v>2259</v>
      </c>
      <c r="E3862" s="136" t="s">
        <v>13820</v>
      </c>
      <c r="F3862" s="136" t="s">
        <v>13820</v>
      </c>
    </row>
    <row r="3863" spans="1:6" ht="54" x14ac:dyDescent="0.25">
      <c r="A3863" s="134" t="s">
        <v>7712</v>
      </c>
      <c r="B3863" s="135" t="s">
        <v>17347</v>
      </c>
      <c r="D3863" s="134" t="s">
        <v>2259</v>
      </c>
      <c r="E3863" s="136" t="s">
        <v>13139</v>
      </c>
      <c r="F3863" s="136" t="s">
        <v>13139</v>
      </c>
    </row>
    <row r="3864" spans="1:6" ht="54" x14ac:dyDescent="0.25">
      <c r="A3864" s="134" t="s">
        <v>7713</v>
      </c>
      <c r="B3864" s="135" t="s">
        <v>17348</v>
      </c>
      <c r="D3864" s="134" t="s">
        <v>2259</v>
      </c>
      <c r="E3864" s="136" t="s">
        <v>17349</v>
      </c>
      <c r="F3864" s="136" t="s">
        <v>17349</v>
      </c>
    </row>
    <row r="3865" spans="1:6" ht="40.5" x14ac:dyDescent="0.25">
      <c r="A3865" s="134" t="s">
        <v>7714</v>
      </c>
      <c r="B3865" s="135" t="s">
        <v>17350</v>
      </c>
      <c r="D3865" s="134" t="s">
        <v>2259</v>
      </c>
      <c r="E3865" s="136" t="s">
        <v>17351</v>
      </c>
      <c r="F3865" s="136" t="s">
        <v>17351</v>
      </c>
    </row>
    <row r="3866" spans="1:6" ht="40.5" x14ac:dyDescent="0.25">
      <c r="A3866" s="134" t="s">
        <v>7715</v>
      </c>
      <c r="B3866" s="135" t="s">
        <v>17352</v>
      </c>
      <c r="D3866" s="134" t="s">
        <v>2259</v>
      </c>
      <c r="E3866" s="136" t="s">
        <v>17353</v>
      </c>
      <c r="F3866" s="136" t="s">
        <v>17353</v>
      </c>
    </row>
    <row r="3867" spans="1:6" ht="40.5" x14ac:dyDescent="0.25">
      <c r="A3867" s="134" t="s">
        <v>7716</v>
      </c>
      <c r="B3867" s="135" t="s">
        <v>17354</v>
      </c>
      <c r="D3867" s="134" t="s">
        <v>2259</v>
      </c>
      <c r="E3867" s="136" t="s">
        <v>17355</v>
      </c>
      <c r="F3867" s="136" t="s">
        <v>17355</v>
      </c>
    </row>
    <row r="3868" spans="1:6" ht="40.5" x14ac:dyDescent="0.25">
      <c r="A3868" s="134" t="s">
        <v>7717</v>
      </c>
      <c r="B3868" s="135" t="s">
        <v>17356</v>
      </c>
      <c r="D3868" s="134" t="s">
        <v>2259</v>
      </c>
      <c r="E3868" s="136" t="s">
        <v>17357</v>
      </c>
      <c r="F3868" s="136" t="s">
        <v>17357</v>
      </c>
    </row>
    <row r="3869" spans="1:6" ht="40.5" x14ac:dyDescent="0.25">
      <c r="A3869" s="134" t="s">
        <v>7718</v>
      </c>
      <c r="B3869" s="135" t="s">
        <v>17358</v>
      </c>
      <c r="D3869" s="134" t="s">
        <v>2259</v>
      </c>
      <c r="E3869" s="136" t="s">
        <v>17359</v>
      </c>
      <c r="F3869" s="136" t="s">
        <v>17359</v>
      </c>
    </row>
    <row r="3870" spans="1:6" ht="40.5" x14ac:dyDescent="0.25">
      <c r="A3870" s="134" t="s">
        <v>7719</v>
      </c>
      <c r="B3870" s="135" t="s">
        <v>17360</v>
      </c>
      <c r="D3870" s="134" t="s">
        <v>2259</v>
      </c>
      <c r="E3870" s="136" t="s">
        <v>6031</v>
      </c>
      <c r="F3870" s="136" t="s">
        <v>6031</v>
      </c>
    </row>
    <row r="3871" spans="1:6" ht="40.5" x14ac:dyDescent="0.25">
      <c r="A3871" s="134" t="s">
        <v>7720</v>
      </c>
      <c r="B3871" s="135" t="s">
        <v>17361</v>
      </c>
      <c r="D3871" s="134" t="s">
        <v>2259</v>
      </c>
      <c r="E3871" s="136" t="s">
        <v>5357</v>
      </c>
      <c r="F3871" s="136" t="s">
        <v>5357</v>
      </c>
    </row>
    <row r="3872" spans="1:6" ht="40.5" x14ac:dyDescent="0.25">
      <c r="A3872" s="134" t="s">
        <v>7721</v>
      </c>
      <c r="B3872" s="135" t="s">
        <v>17362</v>
      </c>
      <c r="D3872" s="134" t="s">
        <v>2259</v>
      </c>
      <c r="E3872" s="136" t="s">
        <v>17363</v>
      </c>
      <c r="F3872" s="136" t="s">
        <v>17363</v>
      </c>
    </row>
    <row r="3873" spans="1:6" ht="40.5" x14ac:dyDescent="0.25">
      <c r="A3873" s="134" t="s">
        <v>7722</v>
      </c>
      <c r="B3873" s="135" t="s">
        <v>17364</v>
      </c>
      <c r="D3873" s="134" t="s">
        <v>2259</v>
      </c>
      <c r="E3873" s="136" t="s">
        <v>14330</v>
      </c>
      <c r="F3873" s="136" t="s">
        <v>14330</v>
      </c>
    </row>
    <row r="3874" spans="1:6" ht="40.5" x14ac:dyDescent="0.25">
      <c r="A3874" s="134" t="s">
        <v>7723</v>
      </c>
      <c r="B3874" s="135" t="s">
        <v>17365</v>
      </c>
      <c r="D3874" s="134" t="s">
        <v>2259</v>
      </c>
      <c r="E3874" s="136" t="s">
        <v>17366</v>
      </c>
      <c r="F3874" s="136" t="s">
        <v>17366</v>
      </c>
    </row>
    <row r="3875" spans="1:6" ht="40.5" x14ac:dyDescent="0.25">
      <c r="A3875" s="134" t="s">
        <v>7724</v>
      </c>
      <c r="B3875" s="135" t="s">
        <v>17367</v>
      </c>
      <c r="D3875" s="134" t="s">
        <v>2259</v>
      </c>
      <c r="E3875" s="136" t="s">
        <v>17368</v>
      </c>
      <c r="F3875" s="136" t="s">
        <v>17368</v>
      </c>
    </row>
    <row r="3876" spans="1:6" ht="40.5" x14ac:dyDescent="0.25">
      <c r="A3876" s="134" t="s">
        <v>7725</v>
      </c>
      <c r="B3876" s="135" t="s">
        <v>17369</v>
      </c>
      <c r="D3876" s="134" t="s">
        <v>2259</v>
      </c>
      <c r="E3876" s="136" t="s">
        <v>13185</v>
      </c>
      <c r="F3876" s="136" t="s">
        <v>13185</v>
      </c>
    </row>
    <row r="3877" spans="1:6" ht="40.5" x14ac:dyDescent="0.25">
      <c r="A3877" s="134" t="s">
        <v>7726</v>
      </c>
      <c r="B3877" s="135" t="s">
        <v>17370</v>
      </c>
      <c r="D3877" s="134" t="s">
        <v>2259</v>
      </c>
      <c r="E3877" s="136" t="s">
        <v>17371</v>
      </c>
      <c r="F3877" s="136" t="s">
        <v>17371</v>
      </c>
    </row>
    <row r="3878" spans="1:6" ht="40.5" x14ac:dyDescent="0.25">
      <c r="A3878" s="134" t="s">
        <v>7727</v>
      </c>
      <c r="B3878" s="135" t="s">
        <v>17372</v>
      </c>
      <c r="D3878" s="134" t="s">
        <v>2259</v>
      </c>
      <c r="E3878" s="136" t="s">
        <v>5434</v>
      </c>
      <c r="F3878" s="136" t="s">
        <v>5434</v>
      </c>
    </row>
    <row r="3879" spans="1:6" ht="40.5" x14ac:dyDescent="0.25">
      <c r="A3879" s="134" t="s">
        <v>7728</v>
      </c>
      <c r="B3879" s="135" t="s">
        <v>17373</v>
      </c>
      <c r="D3879" s="134" t="s">
        <v>2259</v>
      </c>
      <c r="E3879" s="136" t="s">
        <v>15619</v>
      </c>
      <c r="F3879" s="136" t="s">
        <v>15619</v>
      </c>
    </row>
    <row r="3880" spans="1:6" ht="40.5" x14ac:dyDescent="0.25">
      <c r="A3880" s="134" t="s">
        <v>7729</v>
      </c>
      <c r="B3880" s="135" t="s">
        <v>17374</v>
      </c>
      <c r="D3880" s="134" t="s">
        <v>2259</v>
      </c>
      <c r="E3880" s="136" t="s">
        <v>13825</v>
      </c>
      <c r="F3880" s="136" t="s">
        <v>13825</v>
      </c>
    </row>
    <row r="3881" spans="1:6" ht="27" x14ac:dyDescent="0.25">
      <c r="A3881" s="134" t="s">
        <v>4016</v>
      </c>
      <c r="B3881" s="135" t="s">
        <v>4017</v>
      </c>
      <c r="D3881" s="134" t="s">
        <v>2259</v>
      </c>
      <c r="E3881" s="136" t="s">
        <v>14073</v>
      </c>
      <c r="F3881" s="136" t="s">
        <v>14073</v>
      </c>
    </row>
    <row r="3882" spans="1:6" ht="54" x14ac:dyDescent="0.25">
      <c r="A3882" s="134" t="s">
        <v>7730</v>
      </c>
      <c r="B3882" s="135" t="s">
        <v>7731</v>
      </c>
      <c r="D3882" s="134" t="s">
        <v>2259</v>
      </c>
      <c r="E3882" s="136" t="s">
        <v>17375</v>
      </c>
      <c r="F3882" s="136" t="s">
        <v>17375</v>
      </c>
    </row>
    <row r="3883" spans="1:6" ht="54" x14ac:dyDescent="0.25">
      <c r="A3883" s="134" t="s">
        <v>7732</v>
      </c>
      <c r="B3883" s="135" t="s">
        <v>7733</v>
      </c>
      <c r="D3883" s="134" t="s">
        <v>2259</v>
      </c>
      <c r="E3883" s="136" t="s">
        <v>17376</v>
      </c>
      <c r="F3883" s="136" t="s">
        <v>17376</v>
      </c>
    </row>
    <row r="3884" spans="1:6" ht="54" x14ac:dyDescent="0.25">
      <c r="A3884" s="134" t="s">
        <v>7734</v>
      </c>
      <c r="B3884" s="135" t="s">
        <v>7735</v>
      </c>
      <c r="D3884" s="134" t="s">
        <v>2259</v>
      </c>
      <c r="E3884" s="136" t="s">
        <v>17377</v>
      </c>
      <c r="F3884" s="136" t="s">
        <v>17377</v>
      </c>
    </row>
    <row r="3885" spans="1:6" ht="40.5" x14ac:dyDescent="0.25">
      <c r="A3885" s="134" t="s">
        <v>7736</v>
      </c>
      <c r="B3885" s="135" t="s">
        <v>7737</v>
      </c>
      <c r="D3885" s="134" t="s">
        <v>2259</v>
      </c>
      <c r="E3885" s="136" t="s">
        <v>17378</v>
      </c>
      <c r="F3885" s="136" t="s">
        <v>17378</v>
      </c>
    </row>
    <row r="3886" spans="1:6" ht="40.5" x14ac:dyDescent="0.25">
      <c r="A3886" s="134" t="s">
        <v>7738</v>
      </c>
      <c r="B3886" s="135" t="s">
        <v>7739</v>
      </c>
      <c r="D3886" s="134" t="s">
        <v>2259</v>
      </c>
      <c r="E3886" s="136" t="s">
        <v>17379</v>
      </c>
      <c r="F3886" s="136" t="s">
        <v>17379</v>
      </c>
    </row>
    <row r="3887" spans="1:6" ht="40.5" x14ac:dyDescent="0.25">
      <c r="A3887" s="134" t="s">
        <v>7740</v>
      </c>
      <c r="B3887" s="135" t="s">
        <v>7741</v>
      </c>
      <c r="D3887" s="134" t="s">
        <v>2259</v>
      </c>
      <c r="E3887" s="136" t="s">
        <v>17380</v>
      </c>
      <c r="F3887" s="136" t="s">
        <v>17380</v>
      </c>
    </row>
    <row r="3888" spans="1:6" ht="40.5" x14ac:dyDescent="0.25">
      <c r="A3888" s="134" t="s">
        <v>7742</v>
      </c>
      <c r="B3888" s="135" t="s">
        <v>7743</v>
      </c>
      <c r="D3888" s="134" t="s">
        <v>2259</v>
      </c>
      <c r="E3888" s="136" t="s">
        <v>17381</v>
      </c>
      <c r="F3888" s="136" t="s">
        <v>17381</v>
      </c>
    </row>
    <row r="3889" spans="1:6" ht="40.5" x14ac:dyDescent="0.25">
      <c r="A3889" s="134" t="s">
        <v>4100</v>
      </c>
      <c r="B3889" s="135" t="s">
        <v>4101</v>
      </c>
      <c r="D3889" s="134" t="s">
        <v>2259</v>
      </c>
      <c r="E3889" s="136" t="s">
        <v>13533</v>
      </c>
      <c r="F3889" s="136" t="s">
        <v>13533</v>
      </c>
    </row>
    <row r="3890" spans="1:6" ht="40.5" x14ac:dyDescent="0.25">
      <c r="A3890" s="134" t="s">
        <v>7744</v>
      </c>
      <c r="B3890" s="135" t="s">
        <v>7745</v>
      </c>
      <c r="D3890" s="134" t="s">
        <v>2259</v>
      </c>
      <c r="E3890" s="136" t="s">
        <v>13309</v>
      </c>
      <c r="F3890" s="136" t="s">
        <v>13309</v>
      </c>
    </row>
    <row r="3891" spans="1:6" ht="40.5" x14ac:dyDescent="0.25">
      <c r="A3891" s="134" t="s">
        <v>7746</v>
      </c>
      <c r="B3891" s="135" t="s">
        <v>7747</v>
      </c>
      <c r="D3891" s="134" t="s">
        <v>2259</v>
      </c>
      <c r="E3891" s="136" t="s">
        <v>17382</v>
      </c>
      <c r="F3891" s="136" t="s">
        <v>17382</v>
      </c>
    </row>
    <row r="3892" spans="1:6" ht="40.5" x14ac:dyDescent="0.25">
      <c r="A3892" s="134" t="s">
        <v>3858</v>
      </c>
      <c r="B3892" s="135" t="s">
        <v>3859</v>
      </c>
      <c r="D3892" s="134" t="s">
        <v>2259</v>
      </c>
      <c r="E3892" s="136" t="s">
        <v>17383</v>
      </c>
      <c r="F3892" s="136" t="s">
        <v>17383</v>
      </c>
    </row>
    <row r="3893" spans="1:6" ht="54" x14ac:dyDescent="0.25">
      <c r="A3893" s="134" t="s">
        <v>7748</v>
      </c>
      <c r="B3893" s="135" t="s">
        <v>7749</v>
      </c>
      <c r="D3893" s="134" t="s">
        <v>2259</v>
      </c>
      <c r="E3893" s="136" t="s">
        <v>17384</v>
      </c>
      <c r="F3893" s="136" t="s">
        <v>17384</v>
      </c>
    </row>
    <row r="3894" spans="1:6" ht="40.5" x14ac:dyDescent="0.25">
      <c r="A3894" s="134" t="s">
        <v>7750</v>
      </c>
      <c r="B3894" s="135" t="s">
        <v>7751</v>
      </c>
      <c r="D3894" s="134" t="s">
        <v>2259</v>
      </c>
      <c r="E3894" s="136" t="s">
        <v>17385</v>
      </c>
      <c r="F3894" s="136" t="s">
        <v>17385</v>
      </c>
    </row>
    <row r="3895" spans="1:6" ht="40.5" x14ac:dyDescent="0.25">
      <c r="A3895" s="134" t="s">
        <v>7752</v>
      </c>
      <c r="B3895" s="135" t="s">
        <v>7753</v>
      </c>
      <c r="D3895" s="134" t="s">
        <v>2259</v>
      </c>
      <c r="E3895" s="136" t="s">
        <v>17386</v>
      </c>
      <c r="F3895" s="136" t="s">
        <v>17386</v>
      </c>
    </row>
    <row r="3896" spans="1:6" ht="54" x14ac:dyDescent="0.25">
      <c r="A3896" s="134" t="s">
        <v>7754</v>
      </c>
      <c r="B3896" s="135" t="s">
        <v>7755</v>
      </c>
      <c r="D3896" s="134" t="s">
        <v>2259</v>
      </c>
      <c r="E3896" s="136" t="s">
        <v>17387</v>
      </c>
      <c r="F3896" s="136" t="s">
        <v>17387</v>
      </c>
    </row>
    <row r="3897" spans="1:6" ht="40.5" x14ac:dyDescent="0.25">
      <c r="A3897" s="134" t="s">
        <v>7756</v>
      </c>
      <c r="B3897" s="135" t="s">
        <v>7757</v>
      </c>
      <c r="D3897" s="134" t="s">
        <v>2259</v>
      </c>
      <c r="E3897" s="136" t="s">
        <v>14114</v>
      </c>
      <c r="F3897" s="136" t="s">
        <v>14114</v>
      </c>
    </row>
    <row r="3898" spans="1:6" ht="40.5" x14ac:dyDescent="0.25">
      <c r="A3898" s="134" t="s">
        <v>7758</v>
      </c>
      <c r="B3898" s="135" t="s">
        <v>7759</v>
      </c>
      <c r="D3898" s="134" t="s">
        <v>2259</v>
      </c>
      <c r="E3898" s="136" t="s">
        <v>17388</v>
      </c>
      <c r="F3898" s="136" t="s">
        <v>17388</v>
      </c>
    </row>
    <row r="3899" spans="1:6" ht="40.5" x14ac:dyDescent="0.25">
      <c r="A3899" s="134" t="s">
        <v>4102</v>
      </c>
      <c r="B3899" s="135" t="s">
        <v>4103</v>
      </c>
      <c r="D3899" s="134" t="s">
        <v>2264</v>
      </c>
      <c r="E3899" s="136" t="s">
        <v>14124</v>
      </c>
      <c r="F3899" s="136" t="s">
        <v>14124</v>
      </c>
    </row>
    <row r="3900" spans="1:6" ht="54" x14ac:dyDescent="0.25">
      <c r="A3900" s="134" t="s">
        <v>7760</v>
      </c>
      <c r="B3900" s="135" t="s">
        <v>7761</v>
      </c>
      <c r="D3900" s="134" t="s">
        <v>2259</v>
      </c>
      <c r="E3900" s="136" t="s">
        <v>17389</v>
      </c>
      <c r="F3900" s="136" t="s">
        <v>17389</v>
      </c>
    </row>
    <row r="3901" spans="1:6" ht="27" x14ac:dyDescent="0.25">
      <c r="A3901" s="134" t="s">
        <v>17390</v>
      </c>
      <c r="B3901" s="135" t="s">
        <v>17391</v>
      </c>
      <c r="D3901" s="134" t="s">
        <v>2262</v>
      </c>
      <c r="E3901" s="136" t="s">
        <v>14230</v>
      </c>
      <c r="F3901" s="136" t="s">
        <v>14230</v>
      </c>
    </row>
    <row r="3902" spans="1:6" ht="40.5" x14ac:dyDescent="0.25">
      <c r="A3902" s="134" t="s">
        <v>17392</v>
      </c>
      <c r="B3902" s="135" t="s">
        <v>17393</v>
      </c>
      <c r="D3902" s="134" t="s">
        <v>2263</v>
      </c>
      <c r="E3902" s="136" t="s">
        <v>13036</v>
      </c>
      <c r="F3902" s="136" t="s">
        <v>13036</v>
      </c>
    </row>
    <row r="3903" spans="1:6" ht="40.5" x14ac:dyDescent="0.25">
      <c r="A3903" s="134" t="s">
        <v>17394</v>
      </c>
      <c r="B3903" s="135" t="s">
        <v>17395</v>
      </c>
      <c r="D3903" s="134" t="s">
        <v>2263</v>
      </c>
      <c r="E3903" s="136" t="s">
        <v>13132</v>
      </c>
      <c r="F3903" s="136" t="s">
        <v>13132</v>
      </c>
    </row>
    <row r="3904" spans="1:6" ht="40.5" x14ac:dyDescent="0.25">
      <c r="A3904" s="134" t="s">
        <v>17396</v>
      </c>
      <c r="B3904" s="135" t="s">
        <v>17397</v>
      </c>
      <c r="D3904" s="134" t="s">
        <v>2259</v>
      </c>
      <c r="E3904" s="136" t="s">
        <v>17398</v>
      </c>
      <c r="F3904" s="136" t="s">
        <v>17398</v>
      </c>
    </row>
    <row r="3905" spans="1:6" ht="40.5" x14ac:dyDescent="0.25">
      <c r="A3905" s="134" t="s">
        <v>17399</v>
      </c>
      <c r="B3905" s="135" t="s">
        <v>17400</v>
      </c>
      <c r="D3905" s="134" t="s">
        <v>2259</v>
      </c>
      <c r="E3905" s="136" t="s">
        <v>17401</v>
      </c>
      <c r="F3905" s="136" t="s">
        <v>17401</v>
      </c>
    </row>
    <row r="3906" spans="1:6" ht="40.5" x14ac:dyDescent="0.25">
      <c r="A3906" s="134" t="s">
        <v>17402</v>
      </c>
      <c r="B3906" s="135" t="s">
        <v>17403</v>
      </c>
      <c r="D3906" s="134" t="s">
        <v>2259</v>
      </c>
      <c r="E3906" s="136" t="s">
        <v>17404</v>
      </c>
      <c r="F3906" s="136" t="s">
        <v>17404</v>
      </c>
    </row>
    <row r="3907" spans="1:6" ht="40.5" x14ac:dyDescent="0.25">
      <c r="A3907" s="134" t="s">
        <v>17405</v>
      </c>
      <c r="B3907" s="135" t="s">
        <v>17406</v>
      </c>
      <c r="D3907" s="134" t="s">
        <v>2259</v>
      </c>
      <c r="E3907" s="136" t="s">
        <v>17407</v>
      </c>
      <c r="F3907" s="136" t="s">
        <v>17407</v>
      </c>
    </row>
    <row r="3908" spans="1:6" ht="40.5" x14ac:dyDescent="0.25">
      <c r="A3908" s="134" t="s">
        <v>17408</v>
      </c>
      <c r="B3908" s="135" t="s">
        <v>17409</v>
      </c>
      <c r="D3908" s="134" t="s">
        <v>2259</v>
      </c>
      <c r="E3908" s="136" t="s">
        <v>17410</v>
      </c>
      <c r="F3908" s="136" t="s">
        <v>17410</v>
      </c>
    </row>
    <row r="3909" spans="1:6" ht="40.5" x14ac:dyDescent="0.25">
      <c r="A3909" s="134" t="s">
        <v>17411</v>
      </c>
      <c r="B3909" s="135" t="s">
        <v>17412</v>
      </c>
      <c r="D3909" s="134" t="s">
        <v>2259</v>
      </c>
      <c r="E3909" s="136" t="s">
        <v>17413</v>
      </c>
      <c r="F3909" s="136" t="s">
        <v>17413</v>
      </c>
    </row>
    <row r="3910" spans="1:6" ht="40.5" x14ac:dyDescent="0.25">
      <c r="A3910" s="134" t="s">
        <v>17414</v>
      </c>
      <c r="B3910" s="135" t="s">
        <v>17415</v>
      </c>
      <c r="D3910" s="134" t="s">
        <v>2259</v>
      </c>
      <c r="E3910" s="136" t="s">
        <v>17416</v>
      </c>
      <c r="F3910" s="136" t="s">
        <v>17416</v>
      </c>
    </row>
    <row r="3911" spans="1:6" ht="40.5" x14ac:dyDescent="0.25">
      <c r="A3911" s="134" t="s">
        <v>17417</v>
      </c>
      <c r="B3911" s="135" t="s">
        <v>17418</v>
      </c>
      <c r="D3911" s="134" t="s">
        <v>2259</v>
      </c>
      <c r="E3911" s="136" t="s">
        <v>17419</v>
      </c>
      <c r="F3911" s="136" t="s">
        <v>17419</v>
      </c>
    </row>
    <row r="3912" spans="1:6" ht="40.5" x14ac:dyDescent="0.25">
      <c r="A3912" s="134" t="s">
        <v>17420</v>
      </c>
      <c r="B3912" s="135" t="s">
        <v>17421</v>
      </c>
      <c r="D3912" s="134" t="s">
        <v>2259</v>
      </c>
      <c r="E3912" s="136" t="s">
        <v>14359</v>
      </c>
      <c r="F3912" s="136" t="s">
        <v>14359</v>
      </c>
    </row>
    <row r="3913" spans="1:6" ht="54" x14ac:dyDescent="0.25">
      <c r="A3913" s="134" t="s">
        <v>17422</v>
      </c>
      <c r="B3913" s="135" t="s">
        <v>17423</v>
      </c>
      <c r="D3913" s="134" t="s">
        <v>2259</v>
      </c>
      <c r="E3913" s="136" t="s">
        <v>17424</v>
      </c>
      <c r="F3913" s="136" t="s">
        <v>17424</v>
      </c>
    </row>
    <row r="3914" spans="1:6" ht="40.5" x14ac:dyDescent="0.25">
      <c r="A3914" s="134" t="s">
        <v>17425</v>
      </c>
      <c r="B3914" s="135" t="s">
        <v>17426</v>
      </c>
      <c r="D3914" s="134" t="s">
        <v>2259</v>
      </c>
      <c r="E3914" s="136" t="s">
        <v>17427</v>
      </c>
      <c r="F3914" s="136" t="s">
        <v>17427</v>
      </c>
    </row>
    <row r="3915" spans="1:6" ht="40.5" x14ac:dyDescent="0.25">
      <c r="A3915" s="134" t="s">
        <v>17428</v>
      </c>
      <c r="B3915" s="135" t="s">
        <v>17429</v>
      </c>
      <c r="D3915" s="134" t="s">
        <v>2259</v>
      </c>
      <c r="E3915" s="136" t="s">
        <v>17430</v>
      </c>
      <c r="F3915" s="136" t="s">
        <v>17430</v>
      </c>
    </row>
    <row r="3916" spans="1:6" ht="40.5" x14ac:dyDescent="0.25">
      <c r="A3916" s="134" t="s">
        <v>17431</v>
      </c>
      <c r="B3916" s="135" t="s">
        <v>17432</v>
      </c>
      <c r="D3916" s="134" t="s">
        <v>2259</v>
      </c>
      <c r="E3916" s="136" t="s">
        <v>17433</v>
      </c>
      <c r="F3916" s="136" t="s">
        <v>17433</v>
      </c>
    </row>
    <row r="3917" spans="1:6" ht="40.5" x14ac:dyDescent="0.25">
      <c r="A3917" s="134" t="s">
        <v>17434</v>
      </c>
      <c r="B3917" s="135" t="s">
        <v>17435</v>
      </c>
      <c r="D3917" s="134" t="s">
        <v>2259</v>
      </c>
      <c r="E3917" s="136" t="s">
        <v>17436</v>
      </c>
      <c r="F3917" s="136" t="s">
        <v>17436</v>
      </c>
    </row>
    <row r="3918" spans="1:6" ht="40.5" x14ac:dyDescent="0.25">
      <c r="A3918" s="134" t="s">
        <v>17437</v>
      </c>
      <c r="B3918" s="135" t="s">
        <v>17438</v>
      </c>
      <c r="D3918" s="134" t="s">
        <v>2259</v>
      </c>
      <c r="E3918" s="136" t="s">
        <v>17439</v>
      </c>
      <c r="F3918" s="136" t="s">
        <v>17439</v>
      </c>
    </row>
    <row r="3919" spans="1:6" ht="40.5" x14ac:dyDescent="0.25">
      <c r="A3919" s="134" t="s">
        <v>17440</v>
      </c>
      <c r="B3919" s="135" t="s">
        <v>17441</v>
      </c>
      <c r="D3919" s="134" t="s">
        <v>2259</v>
      </c>
      <c r="E3919" s="136" t="s">
        <v>17442</v>
      </c>
      <c r="F3919" s="136" t="s">
        <v>17442</v>
      </c>
    </row>
    <row r="3920" spans="1:6" ht="40.5" x14ac:dyDescent="0.25">
      <c r="A3920" s="134" t="s">
        <v>17443</v>
      </c>
      <c r="B3920" s="135" t="s">
        <v>17444</v>
      </c>
      <c r="D3920" s="134" t="s">
        <v>2259</v>
      </c>
      <c r="E3920" s="136" t="s">
        <v>14294</v>
      </c>
      <c r="F3920" s="136" t="s">
        <v>14294</v>
      </c>
    </row>
    <row r="3921" spans="1:6" ht="40.5" x14ac:dyDescent="0.25">
      <c r="A3921" s="134" t="s">
        <v>17445</v>
      </c>
      <c r="B3921" s="135" t="s">
        <v>17446</v>
      </c>
      <c r="D3921" s="134" t="s">
        <v>2259</v>
      </c>
      <c r="E3921" s="136" t="s">
        <v>17447</v>
      </c>
      <c r="F3921" s="136" t="s">
        <v>17447</v>
      </c>
    </row>
    <row r="3922" spans="1:6" ht="40.5" x14ac:dyDescent="0.25">
      <c r="A3922" s="134" t="s">
        <v>17448</v>
      </c>
      <c r="B3922" s="135" t="s">
        <v>17449</v>
      </c>
      <c r="D3922" s="134" t="s">
        <v>2259</v>
      </c>
      <c r="E3922" s="136" t="s">
        <v>17450</v>
      </c>
      <c r="F3922" s="136" t="s">
        <v>17450</v>
      </c>
    </row>
    <row r="3923" spans="1:6" ht="40.5" x14ac:dyDescent="0.25">
      <c r="A3923" s="134" t="s">
        <v>17451</v>
      </c>
      <c r="B3923" s="135" t="s">
        <v>17452</v>
      </c>
      <c r="D3923" s="134" t="s">
        <v>2259</v>
      </c>
      <c r="E3923" s="136" t="s">
        <v>17453</v>
      </c>
      <c r="F3923" s="136" t="s">
        <v>17453</v>
      </c>
    </row>
    <row r="3924" spans="1:6" ht="40.5" x14ac:dyDescent="0.25">
      <c r="A3924" s="134" t="s">
        <v>17454</v>
      </c>
      <c r="B3924" s="135" t="s">
        <v>17455</v>
      </c>
      <c r="D3924" s="134" t="s">
        <v>2259</v>
      </c>
      <c r="E3924" s="136" t="s">
        <v>17456</v>
      </c>
      <c r="F3924" s="136" t="s">
        <v>17456</v>
      </c>
    </row>
    <row r="3925" spans="1:6" ht="40.5" x14ac:dyDescent="0.25">
      <c r="A3925" s="134" t="s">
        <v>17457</v>
      </c>
      <c r="B3925" s="135" t="s">
        <v>17458</v>
      </c>
      <c r="D3925" s="134" t="s">
        <v>2259</v>
      </c>
      <c r="E3925" s="136" t="s">
        <v>17459</v>
      </c>
      <c r="F3925" s="136" t="s">
        <v>17459</v>
      </c>
    </row>
    <row r="3926" spans="1:6" ht="40.5" x14ac:dyDescent="0.25">
      <c r="A3926" s="134" t="s">
        <v>17460</v>
      </c>
      <c r="B3926" s="135" t="s">
        <v>17461</v>
      </c>
      <c r="D3926" s="134" t="s">
        <v>2259</v>
      </c>
      <c r="E3926" s="136" t="s">
        <v>17462</v>
      </c>
      <c r="F3926" s="136" t="s">
        <v>17462</v>
      </c>
    </row>
    <row r="3927" spans="1:6" ht="40.5" x14ac:dyDescent="0.25">
      <c r="A3927" s="134" t="s">
        <v>17463</v>
      </c>
      <c r="B3927" s="135" t="s">
        <v>17464</v>
      </c>
      <c r="D3927" s="134" t="s">
        <v>2259</v>
      </c>
      <c r="E3927" s="136" t="s">
        <v>17465</v>
      </c>
      <c r="F3927" s="136" t="s">
        <v>17465</v>
      </c>
    </row>
    <row r="3928" spans="1:6" ht="40.5" x14ac:dyDescent="0.25">
      <c r="A3928" s="134" t="s">
        <v>17466</v>
      </c>
      <c r="B3928" s="135" t="s">
        <v>17467</v>
      </c>
      <c r="D3928" s="134" t="s">
        <v>2259</v>
      </c>
      <c r="E3928" s="136" t="s">
        <v>17468</v>
      </c>
      <c r="F3928" s="136" t="s">
        <v>17468</v>
      </c>
    </row>
    <row r="3929" spans="1:6" ht="40.5" x14ac:dyDescent="0.25">
      <c r="A3929" s="134" t="s">
        <v>17469</v>
      </c>
      <c r="B3929" s="135" t="s">
        <v>17470</v>
      </c>
      <c r="D3929" s="134" t="s">
        <v>2259</v>
      </c>
      <c r="E3929" s="136" t="s">
        <v>17471</v>
      </c>
      <c r="F3929" s="136" t="s">
        <v>17471</v>
      </c>
    </row>
    <row r="3930" spans="1:6" ht="40.5" x14ac:dyDescent="0.25">
      <c r="A3930" s="134" t="s">
        <v>17472</v>
      </c>
      <c r="B3930" s="135" t="s">
        <v>17473</v>
      </c>
      <c r="D3930" s="134" t="s">
        <v>2259</v>
      </c>
      <c r="E3930" s="136" t="s">
        <v>17474</v>
      </c>
      <c r="F3930" s="136" t="s">
        <v>17474</v>
      </c>
    </row>
    <row r="3931" spans="1:6" ht="54" x14ac:dyDescent="0.25">
      <c r="A3931" s="134" t="s">
        <v>17475</v>
      </c>
      <c r="B3931" s="135" t="s">
        <v>17476</v>
      </c>
      <c r="D3931" s="134" t="s">
        <v>2259</v>
      </c>
      <c r="E3931" s="136" t="s">
        <v>17477</v>
      </c>
      <c r="F3931" s="136" t="s">
        <v>17477</v>
      </c>
    </row>
    <row r="3932" spans="1:6" ht="54" x14ac:dyDescent="0.25">
      <c r="A3932" s="134" t="s">
        <v>17478</v>
      </c>
      <c r="B3932" s="135" t="s">
        <v>17479</v>
      </c>
      <c r="D3932" s="134" t="s">
        <v>2259</v>
      </c>
      <c r="E3932" s="136" t="s">
        <v>17480</v>
      </c>
      <c r="F3932" s="136" t="s">
        <v>17480</v>
      </c>
    </row>
    <row r="3933" spans="1:6" ht="54" x14ac:dyDescent="0.25">
      <c r="A3933" s="134" t="s">
        <v>17481</v>
      </c>
      <c r="B3933" s="135" t="s">
        <v>17482</v>
      </c>
      <c r="D3933" s="134" t="s">
        <v>2259</v>
      </c>
      <c r="E3933" s="136" t="s">
        <v>17483</v>
      </c>
      <c r="F3933" s="136" t="s">
        <v>17483</v>
      </c>
    </row>
    <row r="3934" spans="1:6" ht="54" x14ac:dyDescent="0.25">
      <c r="A3934" s="134" t="s">
        <v>17484</v>
      </c>
      <c r="B3934" s="135" t="s">
        <v>17485</v>
      </c>
      <c r="D3934" s="134" t="s">
        <v>2259</v>
      </c>
      <c r="E3934" s="136" t="s">
        <v>17486</v>
      </c>
      <c r="F3934" s="136" t="s">
        <v>17486</v>
      </c>
    </row>
    <row r="3935" spans="1:6" ht="54" x14ac:dyDescent="0.25">
      <c r="A3935" s="134" t="s">
        <v>17487</v>
      </c>
      <c r="B3935" s="135" t="s">
        <v>17488</v>
      </c>
      <c r="D3935" s="134" t="s">
        <v>2259</v>
      </c>
      <c r="E3935" s="136" t="s">
        <v>14272</v>
      </c>
      <c r="F3935" s="136" t="s">
        <v>14272</v>
      </c>
    </row>
    <row r="3936" spans="1:6" ht="40.5" x14ac:dyDescent="0.25">
      <c r="A3936" s="134" t="s">
        <v>17489</v>
      </c>
      <c r="B3936" s="135" t="s">
        <v>17490</v>
      </c>
      <c r="D3936" s="134" t="s">
        <v>2259</v>
      </c>
      <c r="E3936" s="136" t="s">
        <v>17491</v>
      </c>
      <c r="F3936" s="136" t="s">
        <v>17491</v>
      </c>
    </row>
    <row r="3937" spans="1:6" ht="40.5" x14ac:dyDescent="0.25">
      <c r="A3937" s="134" t="s">
        <v>17492</v>
      </c>
      <c r="B3937" s="135" t="s">
        <v>17493</v>
      </c>
      <c r="D3937" s="134" t="s">
        <v>2259</v>
      </c>
      <c r="E3937" s="136" t="s">
        <v>17494</v>
      </c>
      <c r="F3937" s="136" t="s">
        <v>17494</v>
      </c>
    </row>
    <row r="3938" spans="1:6" ht="40.5" x14ac:dyDescent="0.25">
      <c r="A3938" s="134" t="s">
        <v>17495</v>
      </c>
      <c r="B3938" s="135" t="s">
        <v>17496</v>
      </c>
      <c r="D3938" s="134" t="s">
        <v>2259</v>
      </c>
      <c r="E3938" s="136" t="s">
        <v>17497</v>
      </c>
      <c r="F3938" s="136" t="s">
        <v>17497</v>
      </c>
    </row>
    <row r="3939" spans="1:6" ht="40.5" x14ac:dyDescent="0.25">
      <c r="A3939" s="134" t="s">
        <v>17498</v>
      </c>
      <c r="B3939" s="135" t="s">
        <v>17499</v>
      </c>
      <c r="D3939" s="134" t="s">
        <v>2259</v>
      </c>
      <c r="E3939" s="136" t="s">
        <v>17500</v>
      </c>
      <c r="F3939" s="136" t="s">
        <v>17500</v>
      </c>
    </row>
    <row r="3940" spans="1:6" ht="40.5" x14ac:dyDescent="0.25">
      <c r="A3940" s="134" t="s">
        <v>17501</v>
      </c>
      <c r="B3940" s="135" t="s">
        <v>17502</v>
      </c>
      <c r="D3940" s="134" t="s">
        <v>2259</v>
      </c>
      <c r="E3940" s="136" t="s">
        <v>17503</v>
      </c>
      <c r="F3940" s="136" t="s">
        <v>17503</v>
      </c>
    </row>
    <row r="3941" spans="1:6" ht="40.5" x14ac:dyDescent="0.25">
      <c r="A3941" s="134" t="s">
        <v>17504</v>
      </c>
      <c r="B3941" s="135" t="s">
        <v>17505</v>
      </c>
      <c r="D3941" s="134" t="s">
        <v>2259</v>
      </c>
      <c r="E3941" s="136" t="s">
        <v>17506</v>
      </c>
      <c r="F3941" s="136" t="s">
        <v>17506</v>
      </c>
    </row>
    <row r="3942" spans="1:6" ht="54" x14ac:dyDescent="0.25">
      <c r="A3942" s="134" t="s">
        <v>17507</v>
      </c>
      <c r="B3942" s="135" t="s">
        <v>17508</v>
      </c>
      <c r="D3942" s="134" t="s">
        <v>2259</v>
      </c>
      <c r="E3942" s="136" t="s">
        <v>17509</v>
      </c>
      <c r="F3942" s="136" t="s">
        <v>17509</v>
      </c>
    </row>
    <row r="3943" spans="1:6" ht="40.5" x14ac:dyDescent="0.25">
      <c r="A3943" s="134" t="s">
        <v>17510</v>
      </c>
      <c r="B3943" s="135" t="s">
        <v>17511</v>
      </c>
      <c r="D3943" s="134" t="s">
        <v>2259</v>
      </c>
      <c r="E3943" s="136" t="s">
        <v>17512</v>
      </c>
      <c r="F3943" s="136" t="s">
        <v>17512</v>
      </c>
    </row>
    <row r="3944" spans="1:6" ht="40.5" x14ac:dyDescent="0.25">
      <c r="A3944" s="134" t="s">
        <v>17513</v>
      </c>
      <c r="B3944" s="135" t="s">
        <v>17514</v>
      </c>
      <c r="D3944" s="134" t="s">
        <v>2259</v>
      </c>
      <c r="E3944" s="136" t="s">
        <v>17515</v>
      </c>
      <c r="F3944" s="136" t="s">
        <v>17515</v>
      </c>
    </row>
    <row r="3945" spans="1:6" ht="54" x14ac:dyDescent="0.25">
      <c r="A3945" s="134" t="s">
        <v>17516</v>
      </c>
      <c r="B3945" s="135" t="s">
        <v>17517</v>
      </c>
      <c r="D3945" s="134" t="s">
        <v>2259</v>
      </c>
      <c r="E3945" s="136" t="s">
        <v>17518</v>
      </c>
      <c r="F3945" s="136" t="s">
        <v>17518</v>
      </c>
    </row>
    <row r="3946" spans="1:6" ht="54" x14ac:dyDescent="0.25">
      <c r="A3946" s="134" t="s">
        <v>17519</v>
      </c>
      <c r="B3946" s="135" t="s">
        <v>17520</v>
      </c>
      <c r="D3946" s="134" t="s">
        <v>2259</v>
      </c>
      <c r="E3946" s="136" t="s">
        <v>17521</v>
      </c>
      <c r="F3946" s="136" t="s">
        <v>17521</v>
      </c>
    </row>
    <row r="3947" spans="1:6" ht="54" x14ac:dyDescent="0.25">
      <c r="A3947" s="134" t="s">
        <v>17522</v>
      </c>
      <c r="B3947" s="135" t="s">
        <v>17523</v>
      </c>
      <c r="D3947" s="134" t="s">
        <v>2259</v>
      </c>
      <c r="E3947" s="136" t="s">
        <v>17524</v>
      </c>
      <c r="F3947" s="136" t="s">
        <v>17524</v>
      </c>
    </row>
    <row r="3948" spans="1:6" ht="54" x14ac:dyDescent="0.25">
      <c r="A3948" s="134" t="s">
        <v>17525</v>
      </c>
      <c r="B3948" s="135" t="s">
        <v>17526</v>
      </c>
      <c r="D3948" s="134" t="s">
        <v>2259</v>
      </c>
      <c r="E3948" s="136" t="s">
        <v>17527</v>
      </c>
      <c r="F3948" s="136" t="s">
        <v>17527</v>
      </c>
    </row>
    <row r="3949" spans="1:6" ht="54" x14ac:dyDescent="0.25">
      <c r="A3949" s="134" t="s">
        <v>17528</v>
      </c>
      <c r="B3949" s="135" t="s">
        <v>17529</v>
      </c>
      <c r="D3949" s="134" t="s">
        <v>2259</v>
      </c>
      <c r="E3949" s="136" t="s">
        <v>17530</v>
      </c>
      <c r="F3949" s="136" t="s">
        <v>17530</v>
      </c>
    </row>
    <row r="3950" spans="1:6" ht="40.5" x14ac:dyDescent="0.25">
      <c r="A3950" s="134" t="s">
        <v>17531</v>
      </c>
      <c r="B3950" s="135" t="s">
        <v>17532</v>
      </c>
      <c r="D3950" s="134" t="s">
        <v>2259</v>
      </c>
      <c r="E3950" s="136" t="s">
        <v>17533</v>
      </c>
      <c r="F3950" s="136" t="s">
        <v>17533</v>
      </c>
    </row>
    <row r="3951" spans="1:6" ht="40.5" x14ac:dyDescent="0.25">
      <c r="A3951" s="134" t="s">
        <v>17534</v>
      </c>
      <c r="B3951" s="135" t="s">
        <v>17535</v>
      </c>
      <c r="D3951" s="134" t="s">
        <v>2259</v>
      </c>
      <c r="E3951" s="136" t="s">
        <v>17536</v>
      </c>
      <c r="F3951" s="136" t="s">
        <v>17536</v>
      </c>
    </row>
    <row r="3952" spans="1:6" ht="40.5" x14ac:dyDescent="0.25">
      <c r="A3952" s="134" t="s">
        <v>17537</v>
      </c>
      <c r="B3952" s="135" t="s">
        <v>17538</v>
      </c>
      <c r="D3952" s="134" t="s">
        <v>2259</v>
      </c>
      <c r="E3952" s="136" t="s">
        <v>17539</v>
      </c>
      <c r="F3952" s="136" t="s">
        <v>17539</v>
      </c>
    </row>
    <row r="3953" spans="1:6" ht="40.5" x14ac:dyDescent="0.25">
      <c r="A3953" s="134" t="s">
        <v>17540</v>
      </c>
      <c r="B3953" s="135" t="s">
        <v>17541</v>
      </c>
      <c r="D3953" s="134" t="s">
        <v>2259</v>
      </c>
      <c r="E3953" s="136" t="s">
        <v>17542</v>
      </c>
      <c r="F3953" s="136" t="s">
        <v>17542</v>
      </c>
    </row>
    <row r="3954" spans="1:6" ht="40.5" x14ac:dyDescent="0.25">
      <c r="A3954" s="134" t="s">
        <v>17543</v>
      </c>
      <c r="B3954" s="135" t="s">
        <v>17544</v>
      </c>
      <c r="D3954" s="134" t="s">
        <v>2259</v>
      </c>
      <c r="E3954" s="136" t="s">
        <v>17545</v>
      </c>
      <c r="F3954" s="136" t="s">
        <v>17545</v>
      </c>
    </row>
    <row r="3955" spans="1:6" ht="40.5" x14ac:dyDescent="0.25">
      <c r="A3955" s="134" t="s">
        <v>17546</v>
      </c>
      <c r="B3955" s="135" t="s">
        <v>17547</v>
      </c>
      <c r="D3955" s="134" t="s">
        <v>2259</v>
      </c>
      <c r="E3955" s="136" t="s">
        <v>17548</v>
      </c>
      <c r="F3955" s="136" t="s">
        <v>17548</v>
      </c>
    </row>
    <row r="3956" spans="1:6" ht="54" x14ac:dyDescent="0.25">
      <c r="A3956" s="134" t="s">
        <v>17549</v>
      </c>
      <c r="B3956" s="135" t="s">
        <v>17550</v>
      </c>
      <c r="D3956" s="134" t="s">
        <v>2259</v>
      </c>
      <c r="E3956" s="136" t="s">
        <v>17551</v>
      </c>
      <c r="F3956" s="136" t="s">
        <v>17551</v>
      </c>
    </row>
    <row r="3957" spans="1:6" ht="40.5" x14ac:dyDescent="0.25">
      <c r="A3957" s="134" t="s">
        <v>17552</v>
      </c>
      <c r="B3957" s="135" t="s">
        <v>17553</v>
      </c>
      <c r="D3957" s="134" t="s">
        <v>2259</v>
      </c>
      <c r="E3957" s="136" t="s">
        <v>17554</v>
      </c>
      <c r="F3957" s="136" t="s">
        <v>17554</v>
      </c>
    </row>
    <row r="3958" spans="1:6" ht="40.5" x14ac:dyDescent="0.25">
      <c r="A3958" s="134" t="s">
        <v>17555</v>
      </c>
      <c r="B3958" s="135" t="s">
        <v>17556</v>
      </c>
      <c r="D3958" s="134" t="s">
        <v>2259</v>
      </c>
      <c r="E3958" s="136" t="s">
        <v>17557</v>
      </c>
      <c r="F3958" s="136" t="s">
        <v>17557</v>
      </c>
    </row>
    <row r="3959" spans="1:6" ht="40.5" x14ac:dyDescent="0.25">
      <c r="A3959" s="134" t="s">
        <v>17558</v>
      </c>
      <c r="B3959" s="135" t="s">
        <v>17559</v>
      </c>
      <c r="D3959" s="134" t="s">
        <v>2259</v>
      </c>
      <c r="E3959" s="136" t="s">
        <v>17560</v>
      </c>
      <c r="F3959" s="136" t="s">
        <v>17560</v>
      </c>
    </row>
    <row r="3960" spans="1:6" ht="40.5" x14ac:dyDescent="0.25">
      <c r="A3960" s="134" t="s">
        <v>17561</v>
      </c>
      <c r="B3960" s="135" t="s">
        <v>17562</v>
      </c>
      <c r="D3960" s="134" t="s">
        <v>2259</v>
      </c>
      <c r="E3960" s="136" t="s">
        <v>17563</v>
      </c>
      <c r="F3960" s="136" t="s">
        <v>17563</v>
      </c>
    </row>
    <row r="3961" spans="1:6" ht="40.5" x14ac:dyDescent="0.25">
      <c r="A3961" s="134" t="s">
        <v>17564</v>
      </c>
      <c r="B3961" s="135" t="s">
        <v>17565</v>
      </c>
      <c r="D3961" s="134" t="s">
        <v>2259</v>
      </c>
      <c r="E3961" s="136" t="s">
        <v>14277</v>
      </c>
      <c r="F3961" s="136" t="s">
        <v>14277</v>
      </c>
    </row>
    <row r="3962" spans="1:6" ht="40.5" x14ac:dyDescent="0.25">
      <c r="A3962" s="134" t="s">
        <v>17566</v>
      </c>
      <c r="B3962" s="135" t="s">
        <v>17567</v>
      </c>
      <c r="D3962" s="134" t="s">
        <v>2259</v>
      </c>
      <c r="E3962" s="136" t="s">
        <v>17568</v>
      </c>
      <c r="F3962" s="136" t="s">
        <v>17568</v>
      </c>
    </row>
    <row r="3963" spans="1:6" ht="54" x14ac:dyDescent="0.25">
      <c r="A3963" s="134" t="s">
        <v>17569</v>
      </c>
      <c r="B3963" s="135" t="s">
        <v>17570</v>
      </c>
      <c r="D3963" s="134" t="s">
        <v>2259</v>
      </c>
      <c r="E3963" s="136" t="s">
        <v>17571</v>
      </c>
      <c r="F3963" s="136" t="s">
        <v>17571</v>
      </c>
    </row>
    <row r="3964" spans="1:6" ht="40.5" x14ac:dyDescent="0.25">
      <c r="A3964" s="134" t="s">
        <v>17572</v>
      </c>
      <c r="B3964" s="135" t="s">
        <v>17573</v>
      </c>
      <c r="D3964" s="134" t="s">
        <v>2259</v>
      </c>
      <c r="E3964" s="136" t="s">
        <v>14145</v>
      </c>
      <c r="F3964" s="136" t="s">
        <v>14145</v>
      </c>
    </row>
    <row r="3965" spans="1:6" ht="40.5" x14ac:dyDescent="0.25">
      <c r="A3965" s="134" t="s">
        <v>17574</v>
      </c>
      <c r="B3965" s="135" t="s">
        <v>17575</v>
      </c>
      <c r="D3965" s="134" t="s">
        <v>2259</v>
      </c>
      <c r="E3965" s="136" t="s">
        <v>17576</v>
      </c>
      <c r="F3965" s="136" t="s">
        <v>17576</v>
      </c>
    </row>
    <row r="3966" spans="1:6" ht="54" x14ac:dyDescent="0.25">
      <c r="A3966" s="134" t="s">
        <v>17577</v>
      </c>
      <c r="B3966" s="135" t="s">
        <v>17578</v>
      </c>
      <c r="D3966" s="134" t="s">
        <v>2259</v>
      </c>
      <c r="E3966" s="136" t="s">
        <v>17579</v>
      </c>
      <c r="F3966" s="136" t="s">
        <v>17579</v>
      </c>
    </row>
    <row r="3967" spans="1:6" ht="54" x14ac:dyDescent="0.25">
      <c r="A3967" s="134" t="s">
        <v>17580</v>
      </c>
      <c r="B3967" s="135" t="s">
        <v>17581</v>
      </c>
      <c r="D3967" s="134" t="s">
        <v>2259</v>
      </c>
      <c r="E3967" s="136" t="s">
        <v>17582</v>
      </c>
      <c r="F3967" s="136" t="s">
        <v>17582</v>
      </c>
    </row>
    <row r="3968" spans="1:6" ht="54" x14ac:dyDescent="0.25">
      <c r="A3968" s="134" t="s">
        <v>17583</v>
      </c>
      <c r="B3968" s="135" t="s">
        <v>17584</v>
      </c>
      <c r="D3968" s="134" t="s">
        <v>2259</v>
      </c>
      <c r="E3968" s="136" t="s">
        <v>15452</v>
      </c>
      <c r="F3968" s="136" t="s">
        <v>15452</v>
      </c>
    </row>
    <row r="3969" spans="1:6" ht="54" x14ac:dyDescent="0.25">
      <c r="A3969" s="134" t="s">
        <v>17585</v>
      </c>
      <c r="B3969" s="135" t="s">
        <v>17586</v>
      </c>
      <c r="D3969" s="134" t="s">
        <v>2259</v>
      </c>
      <c r="E3969" s="136" t="s">
        <v>17587</v>
      </c>
      <c r="F3969" s="136" t="s">
        <v>17587</v>
      </c>
    </row>
    <row r="3970" spans="1:6" ht="54" x14ac:dyDescent="0.25">
      <c r="A3970" s="134" t="s">
        <v>17588</v>
      </c>
      <c r="B3970" s="135" t="s">
        <v>17589</v>
      </c>
      <c r="D3970" s="134" t="s">
        <v>2259</v>
      </c>
      <c r="E3970" s="136" t="s">
        <v>17590</v>
      </c>
      <c r="F3970" s="136" t="s">
        <v>17590</v>
      </c>
    </row>
    <row r="3971" spans="1:6" ht="40.5" x14ac:dyDescent="0.25">
      <c r="A3971" s="134" t="s">
        <v>17591</v>
      </c>
      <c r="B3971" s="135" t="s">
        <v>17592</v>
      </c>
      <c r="D3971" s="134" t="s">
        <v>2259</v>
      </c>
      <c r="E3971" s="136" t="s">
        <v>17593</v>
      </c>
      <c r="F3971" s="136" t="s">
        <v>17593</v>
      </c>
    </row>
    <row r="3972" spans="1:6" ht="40.5" x14ac:dyDescent="0.25">
      <c r="A3972" s="134" t="s">
        <v>17594</v>
      </c>
      <c r="B3972" s="135" t="s">
        <v>17595</v>
      </c>
      <c r="D3972" s="134" t="s">
        <v>2259</v>
      </c>
      <c r="E3972" s="136" t="s">
        <v>17596</v>
      </c>
      <c r="F3972" s="136" t="s">
        <v>17596</v>
      </c>
    </row>
    <row r="3973" spans="1:6" ht="54" x14ac:dyDescent="0.25">
      <c r="A3973" s="134" t="s">
        <v>17597</v>
      </c>
      <c r="B3973" s="135" t="s">
        <v>17598</v>
      </c>
      <c r="D3973" s="134" t="s">
        <v>2259</v>
      </c>
      <c r="E3973" s="136" t="s">
        <v>17599</v>
      </c>
      <c r="F3973" s="136" t="s">
        <v>17599</v>
      </c>
    </row>
    <row r="3974" spans="1:6" ht="54" x14ac:dyDescent="0.25">
      <c r="A3974" s="134" t="s">
        <v>17600</v>
      </c>
      <c r="B3974" s="135" t="s">
        <v>17601</v>
      </c>
      <c r="D3974" s="134" t="s">
        <v>2259</v>
      </c>
      <c r="E3974" s="136" t="s">
        <v>17602</v>
      </c>
      <c r="F3974" s="136" t="s">
        <v>17602</v>
      </c>
    </row>
    <row r="3975" spans="1:6" ht="54" x14ac:dyDescent="0.25">
      <c r="A3975" s="134" t="s">
        <v>17603</v>
      </c>
      <c r="B3975" s="135" t="s">
        <v>17604</v>
      </c>
      <c r="D3975" s="134" t="s">
        <v>2259</v>
      </c>
      <c r="E3975" s="136" t="s">
        <v>17605</v>
      </c>
      <c r="F3975" s="136" t="s">
        <v>17605</v>
      </c>
    </row>
    <row r="3976" spans="1:6" ht="54" x14ac:dyDescent="0.25">
      <c r="A3976" s="134" t="s">
        <v>17606</v>
      </c>
      <c r="B3976" s="135" t="s">
        <v>17607</v>
      </c>
      <c r="D3976" s="134" t="s">
        <v>2259</v>
      </c>
      <c r="E3976" s="136" t="s">
        <v>17608</v>
      </c>
      <c r="F3976" s="136" t="s">
        <v>17608</v>
      </c>
    </row>
    <row r="3977" spans="1:6" ht="54" x14ac:dyDescent="0.25">
      <c r="A3977" s="134" t="s">
        <v>17609</v>
      </c>
      <c r="B3977" s="135" t="s">
        <v>17610</v>
      </c>
      <c r="D3977" s="134" t="s">
        <v>2259</v>
      </c>
      <c r="E3977" s="136" t="s">
        <v>17611</v>
      </c>
      <c r="F3977" s="136" t="s">
        <v>17611</v>
      </c>
    </row>
    <row r="3978" spans="1:6" ht="40.5" x14ac:dyDescent="0.25">
      <c r="A3978" s="134" t="s">
        <v>17612</v>
      </c>
      <c r="B3978" s="135" t="s">
        <v>17613</v>
      </c>
      <c r="D3978" s="134" t="s">
        <v>2263</v>
      </c>
      <c r="E3978" s="136" t="s">
        <v>17614</v>
      </c>
      <c r="F3978" s="136" t="s">
        <v>17614</v>
      </c>
    </row>
    <row r="3979" spans="1:6" ht="40.5" x14ac:dyDescent="0.25">
      <c r="A3979" s="134" t="s">
        <v>17615</v>
      </c>
      <c r="B3979" s="135" t="s">
        <v>17616</v>
      </c>
      <c r="D3979" s="134" t="s">
        <v>2263</v>
      </c>
      <c r="E3979" s="136" t="s">
        <v>17617</v>
      </c>
      <c r="F3979" s="136" t="s">
        <v>17617</v>
      </c>
    </row>
    <row r="3980" spans="1:6" ht="40.5" x14ac:dyDescent="0.25">
      <c r="A3980" s="134" t="s">
        <v>17618</v>
      </c>
      <c r="B3980" s="135" t="s">
        <v>17619</v>
      </c>
      <c r="D3980" s="134" t="s">
        <v>2263</v>
      </c>
      <c r="E3980" s="136" t="s">
        <v>17620</v>
      </c>
      <c r="F3980" s="136" t="s">
        <v>17620</v>
      </c>
    </row>
    <row r="3981" spans="1:6" ht="40.5" x14ac:dyDescent="0.25">
      <c r="A3981" s="134" t="s">
        <v>17621</v>
      </c>
      <c r="B3981" s="135" t="s">
        <v>17622</v>
      </c>
      <c r="D3981" s="134" t="s">
        <v>2263</v>
      </c>
      <c r="E3981" s="136" t="s">
        <v>17623</v>
      </c>
      <c r="F3981" s="136" t="s">
        <v>17623</v>
      </c>
    </row>
    <row r="3982" spans="1:6" ht="40.5" x14ac:dyDescent="0.25">
      <c r="A3982" s="134" t="s">
        <v>17624</v>
      </c>
      <c r="B3982" s="135" t="s">
        <v>17625</v>
      </c>
      <c r="D3982" s="134" t="s">
        <v>2263</v>
      </c>
      <c r="E3982" s="136" t="s">
        <v>17626</v>
      </c>
      <c r="F3982" s="136" t="s">
        <v>17626</v>
      </c>
    </row>
    <row r="3983" spans="1:6" ht="40.5" x14ac:dyDescent="0.25">
      <c r="A3983" s="134" t="s">
        <v>17627</v>
      </c>
      <c r="B3983" s="135" t="s">
        <v>17628</v>
      </c>
      <c r="D3983" s="134" t="s">
        <v>2263</v>
      </c>
      <c r="E3983" s="136" t="s">
        <v>17629</v>
      </c>
      <c r="F3983" s="136" t="s">
        <v>17629</v>
      </c>
    </row>
    <row r="3984" spans="1:6" ht="40.5" x14ac:dyDescent="0.25">
      <c r="A3984" s="134" t="s">
        <v>17630</v>
      </c>
      <c r="B3984" s="135" t="s">
        <v>17631</v>
      </c>
      <c r="D3984" s="134" t="s">
        <v>2263</v>
      </c>
      <c r="E3984" s="136" t="s">
        <v>17632</v>
      </c>
      <c r="F3984" s="136" t="s">
        <v>17632</v>
      </c>
    </row>
    <row r="3985" spans="1:6" ht="40.5" x14ac:dyDescent="0.25">
      <c r="A3985" s="134" t="s">
        <v>17633</v>
      </c>
      <c r="B3985" s="135" t="s">
        <v>17634</v>
      </c>
      <c r="D3985" s="134" t="s">
        <v>2263</v>
      </c>
      <c r="E3985" s="136" t="s">
        <v>17635</v>
      </c>
      <c r="F3985" s="136" t="s">
        <v>17635</v>
      </c>
    </row>
    <row r="3986" spans="1:6" ht="40.5" x14ac:dyDescent="0.25">
      <c r="A3986" s="134" t="s">
        <v>17636</v>
      </c>
      <c r="B3986" s="135" t="s">
        <v>17637</v>
      </c>
      <c r="D3986" s="134" t="s">
        <v>2259</v>
      </c>
      <c r="E3986" s="136" t="s">
        <v>17638</v>
      </c>
      <c r="F3986" s="136" t="s">
        <v>17638</v>
      </c>
    </row>
    <row r="3987" spans="1:6" ht="40.5" x14ac:dyDescent="0.25">
      <c r="A3987" s="134" t="s">
        <v>17639</v>
      </c>
      <c r="B3987" s="135" t="s">
        <v>17640</v>
      </c>
      <c r="D3987" s="134" t="s">
        <v>2259</v>
      </c>
      <c r="E3987" s="136" t="s">
        <v>17641</v>
      </c>
      <c r="F3987" s="136" t="s">
        <v>17641</v>
      </c>
    </row>
    <row r="3988" spans="1:6" ht="40.5" x14ac:dyDescent="0.25">
      <c r="A3988" s="134" t="s">
        <v>17642</v>
      </c>
      <c r="B3988" s="135" t="s">
        <v>17643</v>
      </c>
      <c r="D3988" s="134" t="s">
        <v>2259</v>
      </c>
      <c r="E3988" s="136" t="s">
        <v>17644</v>
      </c>
      <c r="F3988" s="136" t="s">
        <v>17644</v>
      </c>
    </row>
    <row r="3989" spans="1:6" ht="40.5" x14ac:dyDescent="0.25">
      <c r="A3989" s="134" t="s">
        <v>17645</v>
      </c>
      <c r="B3989" s="135" t="s">
        <v>17646</v>
      </c>
      <c r="D3989" s="134" t="s">
        <v>2259</v>
      </c>
      <c r="E3989" s="136" t="s">
        <v>17647</v>
      </c>
      <c r="F3989" s="136" t="s">
        <v>17647</v>
      </c>
    </row>
    <row r="3990" spans="1:6" ht="40.5" x14ac:dyDescent="0.25">
      <c r="A3990" s="134" t="s">
        <v>17648</v>
      </c>
      <c r="B3990" s="135" t="s">
        <v>17649</v>
      </c>
      <c r="D3990" s="134" t="s">
        <v>2259</v>
      </c>
      <c r="E3990" s="136" t="s">
        <v>17650</v>
      </c>
      <c r="F3990" s="136" t="s">
        <v>17650</v>
      </c>
    </row>
    <row r="3991" spans="1:6" ht="40.5" x14ac:dyDescent="0.25">
      <c r="A3991" s="134" t="s">
        <v>17651</v>
      </c>
      <c r="B3991" s="135" t="s">
        <v>17652</v>
      </c>
      <c r="D3991" s="134" t="s">
        <v>2259</v>
      </c>
      <c r="E3991" s="136" t="s">
        <v>17653</v>
      </c>
      <c r="F3991" s="136" t="s">
        <v>17653</v>
      </c>
    </row>
    <row r="3992" spans="1:6" ht="27" x14ac:dyDescent="0.25">
      <c r="A3992" s="134" t="s">
        <v>3867</v>
      </c>
      <c r="B3992" s="135" t="s">
        <v>17654</v>
      </c>
      <c r="D3992" s="134" t="s">
        <v>2264</v>
      </c>
      <c r="E3992" s="136" t="s">
        <v>17655</v>
      </c>
      <c r="F3992" s="136" t="s">
        <v>17655</v>
      </c>
    </row>
    <row r="3993" spans="1:6" ht="27" x14ac:dyDescent="0.25">
      <c r="A3993" s="134" t="s">
        <v>7762</v>
      </c>
      <c r="B3993" s="135" t="s">
        <v>17656</v>
      </c>
      <c r="D3993" s="134" t="s">
        <v>2264</v>
      </c>
      <c r="E3993" s="136" t="s">
        <v>13375</v>
      </c>
      <c r="F3993" s="136" t="s">
        <v>13375</v>
      </c>
    </row>
    <row r="3994" spans="1:6" ht="27" x14ac:dyDescent="0.25">
      <c r="A3994" s="134" t="s">
        <v>3854</v>
      </c>
      <c r="B3994" s="135" t="s">
        <v>17657</v>
      </c>
      <c r="D3994" s="134" t="s">
        <v>2264</v>
      </c>
      <c r="E3994" s="136" t="s">
        <v>13111</v>
      </c>
      <c r="F3994" s="136" t="s">
        <v>13111</v>
      </c>
    </row>
    <row r="3995" spans="1:6" ht="27" x14ac:dyDescent="0.25">
      <c r="A3995" s="134" t="s">
        <v>7763</v>
      </c>
      <c r="B3995" s="135" t="s">
        <v>17658</v>
      </c>
      <c r="D3995" s="134" t="s">
        <v>2264</v>
      </c>
      <c r="E3995" s="136" t="s">
        <v>13956</v>
      </c>
      <c r="F3995" s="136" t="s">
        <v>13956</v>
      </c>
    </row>
    <row r="3996" spans="1:6" ht="27" x14ac:dyDescent="0.25">
      <c r="A3996" s="134" t="s">
        <v>7764</v>
      </c>
      <c r="B3996" s="135" t="s">
        <v>17659</v>
      </c>
      <c r="D3996" s="134" t="s">
        <v>2264</v>
      </c>
      <c r="E3996" s="136" t="s">
        <v>13804</v>
      </c>
      <c r="F3996" s="136" t="s">
        <v>13804</v>
      </c>
    </row>
    <row r="3997" spans="1:6" ht="40.5" x14ac:dyDescent="0.25">
      <c r="A3997" s="134" t="s">
        <v>7765</v>
      </c>
      <c r="B3997" s="135" t="s">
        <v>7766</v>
      </c>
      <c r="D3997" s="134" t="s">
        <v>2264</v>
      </c>
      <c r="E3997" s="136" t="s">
        <v>17660</v>
      </c>
      <c r="F3997" s="136" t="s">
        <v>17660</v>
      </c>
    </row>
    <row r="3998" spans="1:6" ht="40.5" x14ac:dyDescent="0.25">
      <c r="A3998" s="134" t="s">
        <v>7767</v>
      </c>
      <c r="B3998" s="135" t="s">
        <v>7768</v>
      </c>
      <c r="D3998" s="134" t="s">
        <v>2264</v>
      </c>
      <c r="E3998" s="136" t="s">
        <v>13123</v>
      </c>
      <c r="F3998" s="136" t="s">
        <v>13123</v>
      </c>
    </row>
    <row r="3999" spans="1:6" ht="40.5" x14ac:dyDescent="0.25">
      <c r="A3999" s="134" t="s">
        <v>7769</v>
      </c>
      <c r="B3999" s="135" t="s">
        <v>7770</v>
      </c>
      <c r="D3999" s="134" t="s">
        <v>2264</v>
      </c>
      <c r="E3999" s="136" t="s">
        <v>13618</v>
      </c>
      <c r="F3999" s="136" t="s">
        <v>13618</v>
      </c>
    </row>
    <row r="4000" spans="1:6" ht="40.5" x14ac:dyDescent="0.25">
      <c r="A4000" s="134" t="s">
        <v>7771</v>
      </c>
      <c r="B4000" s="135" t="s">
        <v>7772</v>
      </c>
      <c r="D4000" s="134" t="s">
        <v>2264</v>
      </c>
      <c r="E4000" s="136" t="s">
        <v>5437</v>
      </c>
      <c r="F4000" s="136" t="s">
        <v>5437</v>
      </c>
    </row>
    <row r="4001" spans="1:6" ht="40.5" x14ac:dyDescent="0.25">
      <c r="A4001" s="134" t="s">
        <v>7773</v>
      </c>
      <c r="B4001" s="135" t="s">
        <v>7774</v>
      </c>
      <c r="D4001" s="134" t="s">
        <v>2264</v>
      </c>
      <c r="E4001" s="136" t="s">
        <v>13452</v>
      </c>
      <c r="F4001" s="136" t="s">
        <v>13452</v>
      </c>
    </row>
    <row r="4002" spans="1:6" ht="40.5" x14ac:dyDescent="0.25">
      <c r="A4002" s="134" t="s">
        <v>7775</v>
      </c>
      <c r="B4002" s="135" t="s">
        <v>7776</v>
      </c>
      <c r="D4002" s="134" t="s">
        <v>2264</v>
      </c>
      <c r="E4002" s="136" t="s">
        <v>13520</v>
      </c>
      <c r="F4002" s="136" t="s">
        <v>13520</v>
      </c>
    </row>
    <row r="4003" spans="1:6" ht="40.5" x14ac:dyDescent="0.25">
      <c r="A4003" s="134" t="s">
        <v>7777</v>
      </c>
      <c r="B4003" s="135" t="s">
        <v>7778</v>
      </c>
      <c r="D4003" s="134" t="s">
        <v>2264</v>
      </c>
      <c r="E4003" s="136" t="s">
        <v>13200</v>
      </c>
      <c r="F4003" s="136" t="s">
        <v>13200</v>
      </c>
    </row>
    <row r="4004" spans="1:6" ht="27" x14ac:dyDescent="0.25">
      <c r="A4004" s="134" t="s">
        <v>7779</v>
      </c>
      <c r="B4004" s="135" t="s">
        <v>7780</v>
      </c>
      <c r="D4004" s="134" t="s">
        <v>2264</v>
      </c>
      <c r="E4004" s="136" t="s">
        <v>13592</v>
      </c>
      <c r="F4004" s="136" t="s">
        <v>13592</v>
      </c>
    </row>
    <row r="4005" spans="1:6" ht="40.5" x14ac:dyDescent="0.25">
      <c r="A4005" s="134" t="s">
        <v>7781</v>
      </c>
      <c r="B4005" s="135" t="s">
        <v>7782</v>
      </c>
      <c r="D4005" s="134" t="s">
        <v>2264</v>
      </c>
      <c r="E4005" s="136" t="s">
        <v>17661</v>
      </c>
      <c r="F4005" s="136" t="s">
        <v>17661</v>
      </c>
    </row>
    <row r="4006" spans="1:6" ht="40.5" x14ac:dyDescent="0.25">
      <c r="A4006" s="134" t="s">
        <v>7783</v>
      </c>
      <c r="B4006" s="135" t="s">
        <v>7784</v>
      </c>
      <c r="D4006" s="134" t="s">
        <v>2264</v>
      </c>
      <c r="E4006" s="136" t="s">
        <v>6067</v>
      </c>
      <c r="F4006" s="136" t="s">
        <v>6067</v>
      </c>
    </row>
    <row r="4007" spans="1:6" ht="40.5" x14ac:dyDescent="0.25">
      <c r="A4007" s="134" t="s">
        <v>7785</v>
      </c>
      <c r="B4007" s="135" t="s">
        <v>7786</v>
      </c>
      <c r="D4007" s="134" t="s">
        <v>2264</v>
      </c>
      <c r="E4007" s="136" t="s">
        <v>6045</v>
      </c>
      <c r="F4007" s="136" t="s">
        <v>6045</v>
      </c>
    </row>
    <row r="4008" spans="1:6" ht="54" x14ac:dyDescent="0.25">
      <c r="A4008" s="134" t="s">
        <v>4076</v>
      </c>
      <c r="B4008" s="135" t="s">
        <v>4077</v>
      </c>
      <c r="D4008" s="134" t="s">
        <v>2264</v>
      </c>
      <c r="E4008" s="136" t="s">
        <v>13244</v>
      </c>
      <c r="F4008" s="136" t="s">
        <v>13244</v>
      </c>
    </row>
    <row r="4009" spans="1:6" ht="54" x14ac:dyDescent="0.25">
      <c r="A4009" s="134" t="s">
        <v>4078</v>
      </c>
      <c r="B4009" s="135" t="s">
        <v>4079</v>
      </c>
      <c r="D4009" s="134" t="s">
        <v>2264</v>
      </c>
      <c r="E4009" s="136" t="s">
        <v>13543</v>
      </c>
      <c r="F4009" s="136" t="s">
        <v>13543</v>
      </c>
    </row>
    <row r="4010" spans="1:6" ht="54" x14ac:dyDescent="0.25">
      <c r="A4010" s="134" t="s">
        <v>4080</v>
      </c>
      <c r="B4010" s="135" t="s">
        <v>4081</v>
      </c>
      <c r="D4010" s="134" t="s">
        <v>2264</v>
      </c>
      <c r="E4010" s="136" t="s">
        <v>6108</v>
      </c>
      <c r="F4010" s="136" t="s">
        <v>6108</v>
      </c>
    </row>
    <row r="4011" spans="1:6" ht="54" x14ac:dyDescent="0.25">
      <c r="A4011" s="134" t="s">
        <v>4082</v>
      </c>
      <c r="B4011" s="135" t="s">
        <v>4083</v>
      </c>
      <c r="D4011" s="134" t="s">
        <v>2264</v>
      </c>
      <c r="E4011" s="136" t="s">
        <v>13629</v>
      </c>
      <c r="F4011" s="136" t="s">
        <v>13629</v>
      </c>
    </row>
    <row r="4012" spans="1:6" ht="54" x14ac:dyDescent="0.25">
      <c r="A4012" s="134" t="s">
        <v>4084</v>
      </c>
      <c r="B4012" s="135" t="s">
        <v>4085</v>
      </c>
      <c r="D4012" s="134" t="s">
        <v>2264</v>
      </c>
      <c r="E4012" s="136" t="s">
        <v>13110</v>
      </c>
      <c r="F4012" s="136" t="s">
        <v>13110</v>
      </c>
    </row>
    <row r="4013" spans="1:6" ht="54" x14ac:dyDescent="0.25">
      <c r="A4013" s="134" t="s">
        <v>4086</v>
      </c>
      <c r="B4013" s="135" t="s">
        <v>4087</v>
      </c>
      <c r="D4013" s="134" t="s">
        <v>2264</v>
      </c>
      <c r="E4013" s="136" t="s">
        <v>5863</v>
      </c>
      <c r="F4013" s="136" t="s">
        <v>5863</v>
      </c>
    </row>
    <row r="4014" spans="1:6" ht="54" x14ac:dyDescent="0.25">
      <c r="A4014" s="134" t="s">
        <v>4088</v>
      </c>
      <c r="B4014" s="135" t="s">
        <v>4089</v>
      </c>
      <c r="D4014" s="134" t="s">
        <v>2264</v>
      </c>
      <c r="E4014" s="136" t="s">
        <v>13226</v>
      </c>
      <c r="F4014" s="136" t="s">
        <v>13226</v>
      </c>
    </row>
    <row r="4015" spans="1:6" ht="54" x14ac:dyDescent="0.25">
      <c r="A4015" s="134" t="s">
        <v>4090</v>
      </c>
      <c r="B4015" s="135" t="s">
        <v>4091</v>
      </c>
      <c r="D4015" s="134" t="s">
        <v>2264</v>
      </c>
      <c r="E4015" s="136" t="s">
        <v>13370</v>
      </c>
      <c r="F4015" s="136" t="s">
        <v>13370</v>
      </c>
    </row>
    <row r="4016" spans="1:6" ht="54" x14ac:dyDescent="0.25">
      <c r="A4016" s="134" t="s">
        <v>7787</v>
      </c>
      <c r="B4016" s="135" t="s">
        <v>7788</v>
      </c>
      <c r="D4016" s="134" t="s">
        <v>2264</v>
      </c>
      <c r="E4016" s="136" t="s">
        <v>13518</v>
      </c>
      <c r="F4016" s="136" t="s">
        <v>13518</v>
      </c>
    </row>
    <row r="4017" spans="1:6" ht="54" x14ac:dyDescent="0.25">
      <c r="A4017" s="134" t="s">
        <v>4092</v>
      </c>
      <c r="B4017" s="135" t="s">
        <v>4093</v>
      </c>
      <c r="D4017" s="134" t="s">
        <v>2264</v>
      </c>
      <c r="E4017" s="136" t="s">
        <v>17662</v>
      </c>
      <c r="F4017" s="136" t="s">
        <v>17662</v>
      </c>
    </row>
    <row r="4018" spans="1:6" ht="54" x14ac:dyDescent="0.25">
      <c r="A4018" s="134" t="s">
        <v>4094</v>
      </c>
      <c r="B4018" s="135" t="s">
        <v>4095</v>
      </c>
      <c r="D4018" s="134" t="s">
        <v>2264</v>
      </c>
      <c r="E4018" s="136" t="s">
        <v>13434</v>
      </c>
      <c r="F4018" s="136" t="s">
        <v>13434</v>
      </c>
    </row>
    <row r="4019" spans="1:6" ht="54" x14ac:dyDescent="0.25">
      <c r="A4019" s="134" t="s">
        <v>4096</v>
      </c>
      <c r="B4019" s="135" t="s">
        <v>4097</v>
      </c>
      <c r="D4019" s="134" t="s">
        <v>2264</v>
      </c>
      <c r="E4019" s="136" t="s">
        <v>13707</v>
      </c>
      <c r="F4019" s="136" t="s">
        <v>13707</v>
      </c>
    </row>
    <row r="4020" spans="1:6" ht="54" x14ac:dyDescent="0.25">
      <c r="A4020" s="134" t="s">
        <v>7789</v>
      </c>
      <c r="B4020" s="135" t="s">
        <v>7790</v>
      </c>
      <c r="D4020" s="134" t="s">
        <v>2264</v>
      </c>
      <c r="E4020" s="136" t="s">
        <v>17663</v>
      </c>
      <c r="F4020" s="136" t="s">
        <v>17663</v>
      </c>
    </row>
    <row r="4021" spans="1:6" ht="54" x14ac:dyDescent="0.25">
      <c r="A4021" s="134" t="s">
        <v>7791</v>
      </c>
      <c r="B4021" s="135" t="s">
        <v>7792</v>
      </c>
      <c r="D4021" s="134" t="s">
        <v>2264</v>
      </c>
      <c r="E4021" s="136" t="s">
        <v>13785</v>
      </c>
      <c r="F4021" s="136" t="s">
        <v>13785</v>
      </c>
    </row>
    <row r="4022" spans="1:6" ht="54" x14ac:dyDescent="0.25">
      <c r="A4022" s="134" t="s">
        <v>7793</v>
      </c>
      <c r="B4022" s="135" t="s">
        <v>7794</v>
      </c>
      <c r="D4022" s="134" t="s">
        <v>2264</v>
      </c>
      <c r="E4022" s="136" t="s">
        <v>13728</v>
      </c>
      <c r="F4022" s="136" t="s">
        <v>13728</v>
      </c>
    </row>
    <row r="4023" spans="1:6" ht="54" x14ac:dyDescent="0.25">
      <c r="A4023" s="134" t="s">
        <v>7795</v>
      </c>
      <c r="B4023" s="135" t="s">
        <v>7796</v>
      </c>
      <c r="D4023" s="134" t="s">
        <v>2264</v>
      </c>
      <c r="E4023" s="136" t="s">
        <v>6063</v>
      </c>
      <c r="F4023" s="136" t="s">
        <v>6063</v>
      </c>
    </row>
    <row r="4024" spans="1:6" ht="54" x14ac:dyDescent="0.25">
      <c r="A4024" s="134" t="s">
        <v>4108</v>
      </c>
      <c r="B4024" s="135" t="s">
        <v>4109</v>
      </c>
      <c r="D4024" s="134" t="s">
        <v>2264</v>
      </c>
      <c r="E4024" s="136" t="s">
        <v>13224</v>
      </c>
      <c r="F4024" s="136" t="s">
        <v>13224</v>
      </c>
    </row>
    <row r="4025" spans="1:6" ht="54" x14ac:dyDescent="0.25">
      <c r="A4025" s="134" t="s">
        <v>4110</v>
      </c>
      <c r="B4025" s="135" t="s">
        <v>4111</v>
      </c>
      <c r="D4025" s="134" t="s">
        <v>2264</v>
      </c>
      <c r="E4025" s="136" t="s">
        <v>16711</v>
      </c>
      <c r="F4025" s="136" t="s">
        <v>16711</v>
      </c>
    </row>
    <row r="4026" spans="1:6" ht="54" x14ac:dyDescent="0.25">
      <c r="A4026" s="134" t="s">
        <v>4112</v>
      </c>
      <c r="B4026" s="135" t="s">
        <v>4113</v>
      </c>
      <c r="D4026" s="134" t="s">
        <v>2264</v>
      </c>
      <c r="E4026" s="136" t="s">
        <v>14054</v>
      </c>
      <c r="F4026" s="136" t="s">
        <v>14054</v>
      </c>
    </row>
    <row r="4027" spans="1:6" ht="54" x14ac:dyDescent="0.25">
      <c r="A4027" s="134" t="s">
        <v>4114</v>
      </c>
      <c r="B4027" s="135" t="s">
        <v>4115</v>
      </c>
      <c r="D4027" s="134" t="s">
        <v>2264</v>
      </c>
      <c r="E4027" s="136" t="s">
        <v>5916</v>
      </c>
      <c r="F4027" s="136" t="s">
        <v>5916</v>
      </c>
    </row>
    <row r="4028" spans="1:6" ht="54" x14ac:dyDescent="0.25">
      <c r="A4028" s="134" t="s">
        <v>4116</v>
      </c>
      <c r="B4028" s="135" t="s">
        <v>4117</v>
      </c>
      <c r="D4028" s="134" t="s">
        <v>2264</v>
      </c>
      <c r="E4028" s="136" t="s">
        <v>5896</v>
      </c>
      <c r="F4028" s="136" t="s">
        <v>5896</v>
      </c>
    </row>
    <row r="4029" spans="1:6" ht="54" x14ac:dyDescent="0.25">
      <c r="A4029" s="134" t="s">
        <v>4130</v>
      </c>
      <c r="B4029" s="135" t="s">
        <v>4131</v>
      </c>
      <c r="D4029" s="134" t="s">
        <v>2264</v>
      </c>
      <c r="E4029" s="136" t="s">
        <v>13537</v>
      </c>
      <c r="F4029" s="136" t="s">
        <v>13537</v>
      </c>
    </row>
    <row r="4030" spans="1:6" ht="54" x14ac:dyDescent="0.25">
      <c r="A4030" s="134" t="s">
        <v>4132</v>
      </c>
      <c r="B4030" s="135" t="s">
        <v>4133</v>
      </c>
      <c r="D4030" s="134" t="s">
        <v>2264</v>
      </c>
      <c r="E4030" s="136" t="s">
        <v>13201</v>
      </c>
      <c r="F4030" s="136" t="s">
        <v>13201</v>
      </c>
    </row>
    <row r="4031" spans="1:6" ht="54" x14ac:dyDescent="0.25">
      <c r="A4031" s="134" t="s">
        <v>4134</v>
      </c>
      <c r="B4031" s="135" t="s">
        <v>4135</v>
      </c>
      <c r="D4031" s="134" t="s">
        <v>2264</v>
      </c>
      <c r="E4031" s="136" t="s">
        <v>6045</v>
      </c>
      <c r="F4031" s="136" t="s">
        <v>6045</v>
      </c>
    </row>
    <row r="4032" spans="1:6" ht="54" x14ac:dyDescent="0.25">
      <c r="A4032" s="134" t="s">
        <v>3855</v>
      </c>
      <c r="B4032" s="135" t="s">
        <v>3856</v>
      </c>
      <c r="D4032" s="134" t="s">
        <v>2264</v>
      </c>
      <c r="E4032" s="136" t="s">
        <v>13293</v>
      </c>
      <c r="F4032" s="136" t="s">
        <v>13293</v>
      </c>
    </row>
    <row r="4033" spans="1:6" ht="54" x14ac:dyDescent="0.25">
      <c r="A4033" s="134" t="s">
        <v>4118</v>
      </c>
      <c r="B4033" s="135" t="s">
        <v>4119</v>
      </c>
      <c r="D4033" s="134" t="s">
        <v>2264</v>
      </c>
      <c r="E4033" s="136" t="s">
        <v>17664</v>
      </c>
      <c r="F4033" s="136" t="s">
        <v>17664</v>
      </c>
    </row>
    <row r="4034" spans="1:6" ht="54" x14ac:dyDescent="0.25">
      <c r="A4034" s="134" t="s">
        <v>4120</v>
      </c>
      <c r="B4034" s="135" t="s">
        <v>4121</v>
      </c>
      <c r="D4034" s="134" t="s">
        <v>2264</v>
      </c>
      <c r="E4034" s="136" t="s">
        <v>13792</v>
      </c>
      <c r="F4034" s="136" t="s">
        <v>13792</v>
      </c>
    </row>
    <row r="4035" spans="1:6" ht="54" x14ac:dyDescent="0.25">
      <c r="A4035" s="134" t="s">
        <v>4122</v>
      </c>
      <c r="B4035" s="135" t="s">
        <v>4123</v>
      </c>
      <c r="D4035" s="134" t="s">
        <v>2264</v>
      </c>
      <c r="E4035" s="136" t="s">
        <v>5814</v>
      </c>
      <c r="F4035" s="136" t="s">
        <v>5814</v>
      </c>
    </row>
    <row r="4036" spans="1:6" ht="54" x14ac:dyDescent="0.25">
      <c r="A4036" s="134" t="s">
        <v>4136</v>
      </c>
      <c r="B4036" s="135" t="s">
        <v>4137</v>
      </c>
      <c r="D4036" s="134" t="s">
        <v>2264</v>
      </c>
      <c r="E4036" s="136" t="s">
        <v>13070</v>
      </c>
      <c r="F4036" s="136" t="s">
        <v>13070</v>
      </c>
    </row>
    <row r="4037" spans="1:6" ht="54" x14ac:dyDescent="0.25">
      <c r="A4037" s="134" t="s">
        <v>4138</v>
      </c>
      <c r="B4037" s="135" t="s">
        <v>4139</v>
      </c>
      <c r="D4037" s="134" t="s">
        <v>2264</v>
      </c>
      <c r="E4037" s="136" t="s">
        <v>14047</v>
      </c>
      <c r="F4037" s="136" t="s">
        <v>14047</v>
      </c>
    </row>
    <row r="4038" spans="1:6" ht="54" x14ac:dyDescent="0.25">
      <c r="A4038" s="134" t="s">
        <v>7797</v>
      </c>
      <c r="B4038" s="135" t="s">
        <v>7798</v>
      </c>
      <c r="D4038" s="134" t="s">
        <v>2264</v>
      </c>
      <c r="E4038" s="136" t="s">
        <v>13785</v>
      </c>
      <c r="F4038" s="136" t="s">
        <v>13785</v>
      </c>
    </row>
    <row r="4039" spans="1:6" ht="54" x14ac:dyDescent="0.25">
      <c r="A4039" s="134" t="s">
        <v>7799</v>
      </c>
      <c r="B4039" s="135" t="s">
        <v>7800</v>
      </c>
      <c r="D4039" s="134" t="s">
        <v>2264</v>
      </c>
      <c r="E4039" s="136" t="s">
        <v>5663</v>
      </c>
      <c r="F4039" s="136" t="s">
        <v>5663</v>
      </c>
    </row>
    <row r="4040" spans="1:6" ht="40.5" x14ac:dyDescent="0.25">
      <c r="A4040" s="134" t="s">
        <v>4020</v>
      </c>
      <c r="B4040" s="135" t="s">
        <v>4021</v>
      </c>
      <c r="D4040" s="134" t="s">
        <v>2264</v>
      </c>
      <c r="E4040" s="136" t="s">
        <v>13307</v>
      </c>
      <c r="F4040" s="136" t="s">
        <v>13307</v>
      </c>
    </row>
    <row r="4041" spans="1:6" ht="40.5" x14ac:dyDescent="0.25">
      <c r="A4041" s="134" t="s">
        <v>3822</v>
      </c>
      <c r="B4041" s="135" t="s">
        <v>3823</v>
      </c>
      <c r="D4041" s="134" t="s">
        <v>2264</v>
      </c>
      <c r="E4041" s="136" t="s">
        <v>13653</v>
      </c>
      <c r="F4041" s="136" t="s">
        <v>13653</v>
      </c>
    </row>
    <row r="4042" spans="1:6" ht="40.5" x14ac:dyDescent="0.25">
      <c r="A4042" s="134" t="s">
        <v>3824</v>
      </c>
      <c r="B4042" s="135" t="s">
        <v>3825</v>
      </c>
      <c r="D4042" s="134" t="s">
        <v>2264</v>
      </c>
      <c r="E4042" s="136" t="s">
        <v>5681</v>
      </c>
      <c r="F4042" s="136" t="s">
        <v>5681</v>
      </c>
    </row>
    <row r="4043" spans="1:6" ht="40.5" x14ac:dyDescent="0.25">
      <c r="A4043" s="134" t="s">
        <v>3826</v>
      </c>
      <c r="B4043" s="135" t="s">
        <v>3827</v>
      </c>
      <c r="D4043" s="134" t="s">
        <v>2264</v>
      </c>
      <c r="E4043" s="136" t="s">
        <v>17665</v>
      </c>
      <c r="F4043" s="136" t="s">
        <v>17665</v>
      </c>
    </row>
    <row r="4044" spans="1:6" ht="40.5" x14ac:dyDescent="0.25">
      <c r="A4044" s="134" t="s">
        <v>3828</v>
      </c>
      <c r="B4044" s="135" t="s">
        <v>3829</v>
      </c>
      <c r="D4044" s="134" t="s">
        <v>2264</v>
      </c>
      <c r="E4044" s="136" t="s">
        <v>6037</v>
      </c>
      <c r="F4044" s="136" t="s">
        <v>6037</v>
      </c>
    </row>
    <row r="4045" spans="1:6" ht="40.5" x14ac:dyDescent="0.25">
      <c r="A4045" s="134" t="s">
        <v>3830</v>
      </c>
      <c r="B4045" s="135" t="s">
        <v>3831</v>
      </c>
      <c r="D4045" s="134" t="s">
        <v>2264</v>
      </c>
      <c r="E4045" s="136" t="s">
        <v>13526</v>
      </c>
      <c r="F4045" s="136" t="s">
        <v>13526</v>
      </c>
    </row>
    <row r="4046" spans="1:6" ht="40.5" x14ac:dyDescent="0.25">
      <c r="A4046" s="134" t="s">
        <v>3832</v>
      </c>
      <c r="B4046" s="135" t="s">
        <v>3833</v>
      </c>
      <c r="D4046" s="134" t="s">
        <v>2264</v>
      </c>
      <c r="E4046" s="136" t="s">
        <v>5720</v>
      </c>
      <c r="F4046" s="136" t="s">
        <v>5720</v>
      </c>
    </row>
    <row r="4047" spans="1:6" ht="40.5" x14ac:dyDescent="0.25">
      <c r="A4047" s="134" t="s">
        <v>3834</v>
      </c>
      <c r="B4047" s="135" t="s">
        <v>3835</v>
      </c>
      <c r="D4047" s="134" t="s">
        <v>2264</v>
      </c>
      <c r="E4047" s="136" t="s">
        <v>6002</v>
      </c>
      <c r="F4047" s="136" t="s">
        <v>6002</v>
      </c>
    </row>
    <row r="4048" spans="1:6" ht="27" x14ac:dyDescent="0.25">
      <c r="A4048" s="134" t="s">
        <v>4022</v>
      </c>
      <c r="B4048" s="135" t="s">
        <v>4023</v>
      </c>
      <c r="D4048" s="134" t="s">
        <v>2264</v>
      </c>
      <c r="E4048" s="136" t="s">
        <v>13741</v>
      </c>
      <c r="F4048" s="136" t="s">
        <v>13741</v>
      </c>
    </row>
    <row r="4049" spans="1:6" ht="27" x14ac:dyDescent="0.25">
      <c r="A4049" s="134" t="s">
        <v>4024</v>
      </c>
      <c r="B4049" s="135" t="s">
        <v>4025</v>
      </c>
      <c r="D4049" s="134" t="s">
        <v>2264</v>
      </c>
      <c r="E4049" s="136" t="s">
        <v>5823</v>
      </c>
      <c r="F4049" s="136" t="s">
        <v>5823</v>
      </c>
    </row>
    <row r="4050" spans="1:6" ht="27" x14ac:dyDescent="0.25">
      <c r="A4050" s="134" t="s">
        <v>4026</v>
      </c>
      <c r="B4050" s="135" t="s">
        <v>4027</v>
      </c>
      <c r="D4050" s="134" t="s">
        <v>2264</v>
      </c>
      <c r="E4050" s="136" t="s">
        <v>5885</v>
      </c>
      <c r="F4050" s="136" t="s">
        <v>5885</v>
      </c>
    </row>
    <row r="4051" spans="1:6" ht="27" x14ac:dyDescent="0.25">
      <c r="A4051" s="134" t="s">
        <v>4028</v>
      </c>
      <c r="B4051" s="135" t="s">
        <v>4029</v>
      </c>
      <c r="D4051" s="134" t="s">
        <v>2264</v>
      </c>
      <c r="E4051" s="136" t="s">
        <v>17666</v>
      </c>
      <c r="F4051" s="136" t="s">
        <v>17666</v>
      </c>
    </row>
    <row r="4052" spans="1:6" ht="27" x14ac:dyDescent="0.25">
      <c r="A4052" s="134" t="s">
        <v>4030</v>
      </c>
      <c r="B4052" s="135" t="s">
        <v>4031</v>
      </c>
      <c r="D4052" s="134" t="s">
        <v>2264</v>
      </c>
      <c r="E4052" s="136" t="s">
        <v>5356</v>
      </c>
      <c r="F4052" s="136" t="s">
        <v>5356</v>
      </c>
    </row>
    <row r="4053" spans="1:6" ht="27" x14ac:dyDescent="0.25">
      <c r="A4053" s="134" t="s">
        <v>4032</v>
      </c>
      <c r="B4053" s="135" t="s">
        <v>4033</v>
      </c>
      <c r="D4053" s="134" t="s">
        <v>2264</v>
      </c>
      <c r="E4053" s="136" t="s">
        <v>13617</v>
      </c>
      <c r="F4053" s="136" t="s">
        <v>13617</v>
      </c>
    </row>
    <row r="4054" spans="1:6" ht="27" x14ac:dyDescent="0.25">
      <c r="A4054" s="134" t="s">
        <v>4034</v>
      </c>
      <c r="B4054" s="135" t="s">
        <v>4035</v>
      </c>
      <c r="D4054" s="134" t="s">
        <v>2264</v>
      </c>
      <c r="E4054" s="136" t="s">
        <v>13452</v>
      </c>
      <c r="F4054" s="136" t="s">
        <v>13452</v>
      </c>
    </row>
    <row r="4055" spans="1:6" ht="27" x14ac:dyDescent="0.25">
      <c r="A4055" s="134" t="s">
        <v>4036</v>
      </c>
      <c r="B4055" s="135" t="s">
        <v>4037</v>
      </c>
      <c r="D4055" s="134" t="s">
        <v>2264</v>
      </c>
      <c r="E4055" s="136" t="s">
        <v>6002</v>
      </c>
      <c r="F4055" s="136" t="s">
        <v>6002</v>
      </c>
    </row>
    <row r="4056" spans="1:6" ht="27" x14ac:dyDescent="0.25">
      <c r="A4056" s="134" t="s">
        <v>4038</v>
      </c>
      <c r="B4056" s="135" t="s">
        <v>4039</v>
      </c>
      <c r="D4056" s="134" t="s">
        <v>2264</v>
      </c>
      <c r="E4056" s="136" t="s">
        <v>17667</v>
      </c>
      <c r="F4056" s="136" t="s">
        <v>17667</v>
      </c>
    </row>
    <row r="4057" spans="1:6" ht="27" x14ac:dyDescent="0.25">
      <c r="A4057" s="134" t="s">
        <v>4040</v>
      </c>
      <c r="B4057" s="135" t="s">
        <v>4041</v>
      </c>
      <c r="D4057" s="134" t="s">
        <v>2264</v>
      </c>
      <c r="E4057" s="136" t="s">
        <v>5772</v>
      </c>
      <c r="F4057" s="136" t="s">
        <v>5772</v>
      </c>
    </row>
    <row r="4058" spans="1:6" ht="27" x14ac:dyDescent="0.25">
      <c r="A4058" s="134" t="s">
        <v>4042</v>
      </c>
      <c r="B4058" s="135" t="s">
        <v>4043</v>
      </c>
      <c r="D4058" s="134" t="s">
        <v>2264</v>
      </c>
      <c r="E4058" s="136" t="s">
        <v>17668</v>
      </c>
      <c r="F4058" s="136" t="s">
        <v>17668</v>
      </c>
    </row>
    <row r="4059" spans="1:6" ht="27" x14ac:dyDescent="0.25">
      <c r="A4059" s="134" t="s">
        <v>4044</v>
      </c>
      <c r="B4059" s="135" t="s">
        <v>4045</v>
      </c>
      <c r="D4059" s="134" t="s">
        <v>2264</v>
      </c>
      <c r="E4059" s="136" t="s">
        <v>17669</v>
      </c>
      <c r="F4059" s="136" t="s">
        <v>17669</v>
      </c>
    </row>
    <row r="4060" spans="1:6" ht="27" x14ac:dyDescent="0.25">
      <c r="A4060" s="134" t="s">
        <v>4046</v>
      </c>
      <c r="B4060" s="135" t="s">
        <v>4047</v>
      </c>
      <c r="D4060" s="134" t="s">
        <v>2264</v>
      </c>
      <c r="E4060" s="136" t="s">
        <v>13285</v>
      </c>
      <c r="F4060" s="136" t="s">
        <v>13285</v>
      </c>
    </row>
    <row r="4061" spans="1:6" ht="27" x14ac:dyDescent="0.25">
      <c r="A4061" s="134" t="s">
        <v>4048</v>
      </c>
      <c r="B4061" s="135" t="s">
        <v>4049</v>
      </c>
      <c r="D4061" s="134" t="s">
        <v>2264</v>
      </c>
      <c r="E4061" s="136" t="s">
        <v>5663</v>
      </c>
      <c r="F4061" s="136" t="s">
        <v>5663</v>
      </c>
    </row>
    <row r="4062" spans="1:6" ht="27" x14ac:dyDescent="0.25">
      <c r="A4062" s="134" t="s">
        <v>4050</v>
      </c>
      <c r="B4062" s="135" t="s">
        <v>4051</v>
      </c>
      <c r="D4062" s="134" t="s">
        <v>2264</v>
      </c>
      <c r="E4062" s="136" t="s">
        <v>17670</v>
      </c>
      <c r="F4062" s="136" t="s">
        <v>17670</v>
      </c>
    </row>
    <row r="4063" spans="1:6" ht="27" x14ac:dyDescent="0.25">
      <c r="A4063" s="134" t="s">
        <v>7801</v>
      </c>
      <c r="B4063" s="135" t="s">
        <v>7802</v>
      </c>
      <c r="D4063" s="134" t="s">
        <v>2264</v>
      </c>
      <c r="E4063" s="136" t="s">
        <v>17671</v>
      </c>
      <c r="F4063" s="136" t="s">
        <v>17671</v>
      </c>
    </row>
    <row r="4064" spans="1:6" ht="27" x14ac:dyDescent="0.25">
      <c r="A4064" s="134" t="s">
        <v>7803</v>
      </c>
      <c r="B4064" s="135" t="s">
        <v>7804</v>
      </c>
      <c r="D4064" s="134" t="s">
        <v>2264</v>
      </c>
      <c r="E4064" s="136" t="s">
        <v>5401</v>
      </c>
      <c r="F4064" s="136" t="s">
        <v>5401</v>
      </c>
    </row>
    <row r="4065" spans="1:6" ht="27" x14ac:dyDescent="0.25">
      <c r="A4065" s="134" t="s">
        <v>7805</v>
      </c>
      <c r="B4065" s="135" t="s">
        <v>7806</v>
      </c>
      <c r="D4065" s="134" t="s">
        <v>2264</v>
      </c>
      <c r="E4065" s="136" t="s">
        <v>15644</v>
      </c>
      <c r="F4065" s="136" t="s">
        <v>15644</v>
      </c>
    </row>
    <row r="4066" spans="1:6" ht="27" x14ac:dyDescent="0.25">
      <c r="A4066" s="134" t="s">
        <v>7807</v>
      </c>
      <c r="B4066" s="135" t="s">
        <v>7808</v>
      </c>
      <c r="D4066" s="134" t="s">
        <v>2264</v>
      </c>
      <c r="E4066" s="136" t="s">
        <v>14135</v>
      </c>
      <c r="F4066" s="136" t="s">
        <v>14135</v>
      </c>
    </row>
    <row r="4067" spans="1:6" ht="27" x14ac:dyDescent="0.25">
      <c r="A4067" s="134" t="s">
        <v>7809</v>
      </c>
      <c r="B4067" s="135" t="s">
        <v>7810</v>
      </c>
      <c r="D4067" s="134" t="s">
        <v>2264</v>
      </c>
      <c r="E4067" s="136" t="s">
        <v>5828</v>
      </c>
      <c r="F4067" s="136" t="s">
        <v>5828</v>
      </c>
    </row>
    <row r="4068" spans="1:6" ht="27" x14ac:dyDescent="0.25">
      <c r="A4068" s="134" t="s">
        <v>7811</v>
      </c>
      <c r="B4068" s="135" t="s">
        <v>7812</v>
      </c>
      <c r="D4068" s="134" t="s">
        <v>2264</v>
      </c>
      <c r="E4068" s="136" t="s">
        <v>16704</v>
      </c>
      <c r="F4068" s="136" t="s">
        <v>16704</v>
      </c>
    </row>
    <row r="4069" spans="1:6" ht="27" x14ac:dyDescent="0.25">
      <c r="A4069" s="134" t="s">
        <v>7813</v>
      </c>
      <c r="B4069" s="135" t="s">
        <v>7814</v>
      </c>
      <c r="D4069" s="134" t="s">
        <v>2264</v>
      </c>
      <c r="E4069" s="136" t="s">
        <v>13629</v>
      </c>
      <c r="F4069" s="136" t="s">
        <v>13629</v>
      </c>
    </row>
    <row r="4070" spans="1:6" ht="40.5" x14ac:dyDescent="0.25">
      <c r="A4070" s="134" t="s">
        <v>3850</v>
      </c>
      <c r="B4070" s="135" t="s">
        <v>3851</v>
      </c>
      <c r="D4070" s="134" t="s">
        <v>2264</v>
      </c>
      <c r="E4070" s="136" t="s">
        <v>5407</v>
      </c>
      <c r="F4070" s="136" t="s">
        <v>5407</v>
      </c>
    </row>
    <row r="4071" spans="1:6" ht="40.5" x14ac:dyDescent="0.25">
      <c r="A4071" s="134" t="s">
        <v>7815</v>
      </c>
      <c r="B4071" s="135" t="s">
        <v>7816</v>
      </c>
      <c r="D4071" s="134" t="s">
        <v>2264</v>
      </c>
      <c r="E4071" s="136" t="s">
        <v>13956</v>
      </c>
      <c r="F4071" s="136" t="s">
        <v>13956</v>
      </c>
    </row>
    <row r="4072" spans="1:6" ht="40.5" x14ac:dyDescent="0.25">
      <c r="A4072" s="134" t="s">
        <v>7817</v>
      </c>
      <c r="B4072" s="135" t="s">
        <v>7818</v>
      </c>
      <c r="D4072" s="134" t="s">
        <v>2264</v>
      </c>
      <c r="E4072" s="136" t="s">
        <v>14186</v>
      </c>
      <c r="F4072" s="136" t="s">
        <v>14186</v>
      </c>
    </row>
    <row r="4073" spans="1:6" ht="40.5" x14ac:dyDescent="0.25">
      <c r="A4073" s="134" t="s">
        <v>4072</v>
      </c>
      <c r="B4073" s="135" t="s">
        <v>4073</v>
      </c>
      <c r="D4073" s="134" t="s">
        <v>2264</v>
      </c>
      <c r="E4073" s="136" t="s">
        <v>5686</v>
      </c>
      <c r="F4073" s="136" t="s">
        <v>5686</v>
      </c>
    </row>
    <row r="4074" spans="1:6" ht="40.5" x14ac:dyDescent="0.25">
      <c r="A4074" s="134" t="s">
        <v>7819</v>
      </c>
      <c r="B4074" s="135" t="s">
        <v>7820</v>
      </c>
      <c r="D4074" s="134" t="s">
        <v>2264</v>
      </c>
      <c r="E4074" s="136" t="s">
        <v>5720</v>
      </c>
      <c r="F4074" s="136" t="s">
        <v>5720</v>
      </c>
    </row>
    <row r="4075" spans="1:6" ht="40.5" x14ac:dyDescent="0.25">
      <c r="A4075" s="134" t="s">
        <v>7821</v>
      </c>
      <c r="B4075" s="135" t="s">
        <v>7822</v>
      </c>
      <c r="D4075" s="134" t="s">
        <v>2264</v>
      </c>
      <c r="E4075" s="136" t="s">
        <v>13531</v>
      </c>
      <c r="F4075" s="136" t="s">
        <v>13531</v>
      </c>
    </row>
    <row r="4076" spans="1:6" ht="40.5" x14ac:dyDescent="0.25">
      <c r="A4076" s="134" t="s">
        <v>7823</v>
      </c>
      <c r="B4076" s="135" t="s">
        <v>7824</v>
      </c>
      <c r="D4076" s="134" t="s">
        <v>2264</v>
      </c>
      <c r="E4076" s="136" t="s">
        <v>13168</v>
      </c>
      <c r="F4076" s="136" t="s">
        <v>13168</v>
      </c>
    </row>
    <row r="4077" spans="1:6" ht="40.5" x14ac:dyDescent="0.25">
      <c r="A4077" s="134" t="s">
        <v>7825</v>
      </c>
      <c r="B4077" s="135" t="s">
        <v>7826</v>
      </c>
      <c r="D4077" s="134" t="s">
        <v>2264</v>
      </c>
      <c r="E4077" s="136" t="s">
        <v>13393</v>
      </c>
      <c r="F4077" s="136" t="s">
        <v>13393</v>
      </c>
    </row>
    <row r="4078" spans="1:6" ht="40.5" x14ac:dyDescent="0.25">
      <c r="A4078" s="134" t="s">
        <v>4054</v>
      </c>
      <c r="B4078" s="135" t="s">
        <v>17672</v>
      </c>
      <c r="D4078" s="134" t="s">
        <v>2264</v>
      </c>
      <c r="E4078" s="136" t="s">
        <v>5978</v>
      </c>
      <c r="F4078" s="136" t="s">
        <v>5978</v>
      </c>
    </row>
    <row r="4079" spans="1:6" ht="40.5" x14ac:dyDescent="0.25">
      <c r="A4079" s="134" t="s">
        <v>4055</v>
      </c>
      <c r="B4079" s="135" t="s">
        <v>17673</v>
      </c>
      <c r="D4079" s="134" t="s">
        <v>2264</v>
      </c>
      <c r="E4079" s="136" t="s">
        <v>17674</v>
      </c>
      <c r="F4079" s="136" t="s">
        <v>17674</v>
      </c>
    </row>
    <row r="4080" spans="1:6" ht="40.5" x14ac:dyDescent="0.25">
      <c r="A4080" s="134" t="s">
        <v>4052</v>
      </c>
      <c r="B4080" s="135" t="s">
        <v>4053</v>
      </c>
      <c r="D4080" s="134" t="s">
        <v>2264</v>
      </c>
      <c r="E4080" s="136" t="s">
        <v>5518</v>
      </c>
      <c r="F4080" s="136" t="s">
        <v>5518</v>
      </c>
    </row>
    <row r="4081" spans="1:6" ht="27" x14ac:dyDescent="0.25">
      <c r="A4081" s="134" t="s">
        <v>3953</v>
      </c>
      <c r="B4081" s="135" t="s">
        <v>17675</v>
      </c>
      <c r="D4081" s="134" t="s">
        <v>2264</v>
      </c>
      <c r="E4081" s="136" t="s">
        <v>17676</v>
      </c>
      <c r="F4081" s="136" t="s">
        <v>17676</v>
      </c>
    </row>
    <row r="4082" spans="1:6" ht="27" x14ac:dyDescent="0.25">
      <c r="A4082" s="134" t="s">
        <v>7827</v>
      </c>
      <c r="B4082" s="135" t="s">
        <v>17677</v>
      </c>
      <c r="D4082" s="134" t="s">
        <v>2264</v>
      </c>
      <c r="E4082" s="136" t="s">
        <v>17117</v>
      </c>
      <c r="F4082" s="136" t="s">
        <v>17117</v>
      </c>
    </row>
    <row r="4083" spans="1:6" ht="27" x14ac:dyDescent="0.25">
      <c r="A4083" s="134" t="s">
        <v>3988</v>
      </c>
      <c r="B4083" s="135" t="s">
        <v>17678</v>
      </c>
      <c r="D4083" s="134" t="s">
        <v>2264</v>
      </c>
      <c r="E4083" s="136" t="s">
        <v>17679</v>
      </c>
      <c r="F4083" s="136" t="s">
        <v>17679</v>
      </c>
    </row>
    <row r="4084" spans="1:6" ht="27" x14ac:dyDescent="0.25">
      <c r="A4084" s="134" t="s">
        <v>3954</v>
      </c>
      <c r="B4084" s="135" t="s">
        <v>17680</v>
      </c>
      <c r="D4084" s="134" t="s">
        <v>2264</v>
      </c>
      <c r="E4084" s="136" t="s">
        <v>13230</v>
      </c>
      <c r="F4084" s="136" t="s">
        <v>13230</v>
      </c>
    </row>
    <row r="4085" spans="1:6" ht="27" x14ac:dyDescent="0.25">
      <c r="A4085" s="134" t="s">
        <v>3958</v>
      </c>
      <c r="B4085" s="135" t="s">
        <v>17681</v>
      </c>
      <c r="D4085" s="134" t="s">
        <v>2264</v>
      </c>
      <c r="E4085" s="136" t="s">
        <v>6070</v>
      </c>
      <c r="F4085" s="136" t="s">
        <v>6070</v>
      </c>
    </row>
    <row r="4086" spans="1:6" ht="27" x14ac:dyDescent="0.25">
      <c r="A4086" s="134" t="s">
        <v>3991</v>
      </c>
      <c r="B4086" s="135" t="s">
        <v>17682</v>
      </c>
      <c r="D4086" s="134" t="s">
        <v>2264</v>
      </c>
      <c r="E4086" s="136" t="s">
        <v>5981</v>
      </c>
      <c r="F4086" s="136" t="s">
        <v>5981</v>
      </c>
    </row>
    <row r="4087" spans="1:6" ht="27" x14ac:dyDescent="0.25">
      <c r="A4087" s="134" t="s">
        <v>17683</v>
      </c>
      <c r="B4087" s="135" t="s">
        <v>17684</v>
      </c>
      <c r="D4087" s="134" t="s">
        <v>2264</v>
      </c>
      <c r="E4087" s="136" t="s">
        <v>5813</v>
      </c>
      <c r="F4087" s="136" t="s">
        <v>5813</v>
      </c>
    </row>
    <row r="4088" spans="1:6" ht="27" x14ac:dyDescent="0.25">
      <c r="A4088" s="134" t="s">
        <v>3990</v>
      </c>
      <c r="B4088" s="135" t="s">
        <v>17685</v>
      </c>
      <c r="D4088" s="134" t="s">
        <v>2264</v>
      </c>
      <c r="E4088" s="136" t="s">
        <v>5717</v>
      </c>
      <c r="F4088" s="136" t="s">
        <v>5717</v>
      </c>
    </row>
    <row r="4089" spans="1:6" ht="27" x14ac:dyDescent="0.25">
      <c r="A4089" s="134" t="s">
        <v>3979</v>
      </c>
      <c r="B4089" s="135" t="s">
        <v>17686</v>
      </c>
      <c r="D4089" s="134" t="s">
        <v>2264</v>
      </c>
      <c r="E4089" s="136" t="s">
        <v>5991</v>
      </c>
      <c r="F4089" s="136" t="s">
        <v>5991</v>
      </c>
    </row>
    <row r="4090" spans="1:6" ht="27" x14ac:dyDescent="0.25">
      <c r="A4090" s="134" t="s">
        <v>7828</v>
      </c>
      <c r="B4090" s="135" t="s">
        <v>17687</v>
      </c>
      <c r="D4090" s="134" t="s">
        <v>2264</v>
      </c>
      <c r="E4090" s="136" t="s">
        <v>17688</v>
      </c>
      <c r="F4090" s="136" t="s">
        <v>17688</v>
      </c>
    </row>
    <row r="4091" spans="1:6" ht="27" x14ac:dyDescent="0.25">
      <c r="A4091" s="134" t="s">
        <v>7829</v>
      </c>
      <c r="B4091" s="135" t="s">
        <v>17689</v>
      </c>
      <c r="D4091" s="134" t="s">
        <v>2264</v>
      </c>
      <c r="E4091" s="136" t="s">
        <v>14276</v>
      </c>
      <c r="F4091" s="136" t="s">
        <v>14276</v>
      </c>
    </row>
    <row r="4092" spans="1:6" ht="40.5" x14ac:dyDescent="0.25">
      <c r="A4092" s="134" t="s">
        <v>4124</v>
      </c>
      <c r="B4092" s="135" t="s">
        <v>17690</v>
      </c>
      <c r="D4092" s="134" t="s">
        <v>2264</v>
      </c>
      <c r="E4092" s="136" t="s">
        <v>13294</v>
      </c>
      <c r="F4092" s="136" t="s">
        <v>13294</v>
      </c>
    </row>
    <row r="4093" spans="1:6" ht="40.5" x14ac:dyDescent="0.25">
      <c r="A4093" s="134" t="s">
        <v>4098</v>
      </c>
      <c r="B4093" s="135" t="s">
        <v>17691</v>
      </c>
      <c r="D4093" s="134" t="s">
        <v>2264</v>
      </c>
      <c r="E4093" s="136" t="s">
        <v>17692</v>
      </c>
      <c r="F4093" s="136" t="s">
        <v>17692</v>
      </c>
    </row>
    <row r="4094" spans="1:6" ht="40.5" x14ac:dyDescent="0.25">
      <c r="A4094" s="134" t="s">
        <v>4099</v>
      </c>
      <c r="B4094" s="135" t="s">
        <v>17693</v>
      </c>
      <c r="D4094" s="134" t="s">
        <v>2264</v>
      </c>
      <c r="E4094" s="136" t="s">
        <v>13237</v>
      </c>
      <c r="F4094" s="136" t="s">
        <v>13237</v>
      </c>
    </row>
    <row r="4095" spans="1:6" ht="40.5" x14ac:dyDescent="0.25">
      <c r="A4095" s="134" t="s">
        <v>7830</v>
      </c>
      <c r="B4095" s="135" t="s">
        <v>17694</v>
      </c>
      <c r="D4095" s="134" t="s">
        <v>2264</v>
      </c>
      <c r="E4095" s="136" t="s">
        <v>13616</v>
      </c>
      <c r="F4095" s="136" t="s">
        <v>13616</v>
      </c>
    </row>
    <row r="4096" spans="1:6" ht="40.5" x14ac:dyDescent="0.25">
      <c r="A4096" s="134" t="s">
        <v>7831</v>
      </c>
      <c r="B4096" s="135" t="s">
        <v>17695</v>
      </c>
      <c r="D4096" s="134" t="s">
        <v>2264</v>
      </c>
      <c r="E4096" s="136" t="s">
        <v>17696</v>
      </c>
      <c r="F4096" s="136" t="s">
        <v>17696</v>
      </c>
    </row>
    <row r="4097" spans="1:6" ht="40.5" x14ac:dyDescent="0.25">
      <c r="A4097" s="134" t="s">
        <v>7832</v>
      </c>
      <c r="B4097" s="135" t="s">
        <v>17697</v>
      </c>
      <c r="D4097" s="134" t="s">
        <v>2264</v>
      </c>
      <c r="E4097" s="136" t="s">
        <v>13284</v>
      </c>
      <c r="F4097" s="136" t="s">
        <v>13284</v>
      </c>
    </row>
    <row r="4098" spans="1:6" ht="40.5" x14ac:dyDescent="0.25">
      <c r="A4098" s="134" t="s">
        <v>4104</v>
      </c>
      <c r="B4098" s="135" t="s">
        <v>4105</v>
      </c>
      <c r="D4098" s="134" t="s">
        <v>2264</v>
      </c>
      <c r="E4098" s="136" t="s">
        <v>17698</v>
      </c>
      <c r="F4098" s="136" t="s">
        <v>17698</v>
      </c>
    </row>
    <row r="4099" spans="1:6" ht="40.5" x14ac:dyDescent="0.25">
      <c r="A4099" s="134" t="s">
        <v>4125</v>
      </c>
      <c r="B4099" s="135" t="s">
        <v>4126</v>
      </c>
      <c r="D4099" s="134" t="s">
        <v>2264</v>
      </c>
      <c r="E4099" s="136" t="s">
        <v>17699</v>
      </c>
      <c r="F4099" s="136" t="s">
        <v>17699</v>
      </c>
    </row>
    <row r="4100" spans="1:6" ht="40.5" x14ac:dyDescent="0.25">
      <c r="A4100" s="134" t="s">
        <v>4106</v>
      </c>
      <c r="B4100" s="135" t="s">
        <v>4107</v>
      </c>
      <c r="D4100" s="134" t="s">
        <v>2264</v>
      </c>
      <c r="E4100" s="136" t="s">
        <v>5702</v>
      </c>
      <c r="F4100" s="136" t="s">
        <v>5702</v>
      </c>
    </row>
    <row r="4101" spans="1:6" ht="40.5" x14ac:dyDescent="0.25">
      <c r="A4101" s="134" t="s">
        <v>4127</v>
      </c>
      <c r="B4101" s="135" t="s">
        <v>4128</v>
      </c>
      <c r="D4101" s="134" t="s">
        <v>2264</v>
      </c>
      <c r="E4101" s="136" t="s">
        <v>5396</v>
      </c>
      <c r="F4101" s="136" t="s">
        <v>5396</v>
      </c>
    </row>
    <row r="4102" spans="1:6" ht="40.5" x14ac:dyDescent="0.25">
      <c r="A4102" s="134" t="s">
        <v>7833</v>
      </c>
      <c r="B4102" s="135" t="s">
        <v>7834</v>
      </c>
      <c r="D4102" s="134" t="s">
        <v>2264</v>
      </c>
      <c r="E4102" s="136" t="s">
        <v>13084</v>
      </c>
      <c r="F4102" s="136" t="s">
        <v>13084</v>
      </c>
    </row>
    <row r="4103" spans="1:6" ht="40.5" x14ac:dyDescent="0.25">
      <c r="A4103" s="134" t="s">
        <v>7835</v>
      </c>
      <c r="B4103" s="135" t="s">
        <v>7836</v>
      </c>
      <c r="D4103" s="134" t="s">
        <v>2264</v>
      </c>
      <c r="E4103" s="136" t="s">
        <v>13320</v>
      </c>
      <c r="F4103" s="136" t="s">
        <v>13320</v>
      </c>
    </row>
    <row r="4104" spans="1:6" ht="40.5" x14ac:dyDescent="0.25">
      <c r="A4104" s="134" t="s">
        <v>7837</v>
      </c>
      <c r="B4104" s="135" t="s">
        <v>7838</v>
      </c>
      <c r="D4104" s="134" t="s">
        <v>2264</v>
      </c>
      <c r="E4104" s="136" t="s">
        <v>5692</v>
      </c>
      <c r="F4104" s="136" t="s">
        <v>5692</v>
      </c>
    </row>
    <row r="4105" spans="1:6" ht="40.5" x14ac:dyDescent="0.25">
      <c r="A4105" s="134" t="s">
        <v>17700</v>
      </c>
      <c r="B4105" s="135" t="s">
        <v>17701</v>
      </c>
      <c r="D4105" s="134" t="s">
        <v>2264</v>
      </c>
      <c r="E4105" s="136" t="s">
        <v>5437</v>
      </c>
      <c r="F4105" s="136" t="s">
        <v>5437</v>
      </c>
    </row>
    <row r="4106" spans="1:6" ht="40.5" x14ac:dyDescent="0.25">
      <c r="A4106" s="134" t="s">
        <v>7839</v>
      </c>
      <c r="B4106" s="135" t="s">
        <v>7840</v>
      </c>
      <c r="D4106" s="134" t="s">
        <v>2264</v>
      </c>
      <c r="E4106" s="136" t="s">
        <v>13753</v>
      </c>
      <c r="F4106" s="136" t="s">
        <v>13753</v>
      </c>
    </row>
    <row r="4107" spans="1:6" ht="40.5" x14ac:dyDescent="0.25">
      <c r="A4107" s="134" t="s">
        <v>7841</v>
      </c>
      <c r="B4107" s="135" t="s">
        <v>7842</v>
      </c>
      <c r="D4107" s="134" t="s">
        <v>2264</v>
      </c>
      <c r="E4107" s="136" t="s">
        <v>17702</v>
      </c>
      <c r="F4107" s="136" t="s">
        <v>17702</v>
      </c>
    </row>
    <row r="4108" spans="1:6" ht="40.5" x14ac:dyDescent="0.25">
      <c r="A4108" s="134" t="s">
        <v>7843</v>
      </c>
      <c r="B4108" s="135" t="s">
        <v>7844</v>
      </c>
      <c r="D4108" s="134" t="s">
        <v>2264</v>
      </c>
      <c r="E4108" s="136" t="s">
        <v>17703</v>
      </c>
      <c r="F4108" s="136" t="s">
        <v>17703</v>
      </c>
    </row>
    <row r="4109" spans="1:6" ht="27" x14ac:dyDescent="0.25">
      <c r="A4109" s="134" t="s">
        <v>17704</v>
      </c>
      <c r="B4109" s="135" t="s">
        <v>17705</v>
      </c>
      <c r="D4109" s="134" t="s">
        <v>2264</v>
      </c>
      <c r="E4109" s="136" t="s">
        <v>13049</v>
      </c>
      <c r="F4109" s="136" t="s">
        <v>13049</v>
      </c>
    </row>
    <row r="4110" spans="1:6" ht="27" x14ac:dyDescent="0.25">
      <c r="A4110" s="134" t="s">
        <v>17706</v>
      </c>
      <c r="B4110" s="135" t="s">
        <v>17707</v>
      </c>
      <c r="D4110" s="134" t="s">
        <v>2264</v>
      </c>
      <c r="E4110" s="136" t="s">
        <v>5910</v>
      </c>
      <c r="F4110" s="136" t="s">
        <v>5910</v>
      </c>
    </row>
    <row r="4111" spans="1:6" ht="27" x14ac:dyDescent="0.25">
      <c r="A4111" s="134" t="s">
        <v>17708</v>
      </c>
      <c r="B4111" s="135" t="s">
        <v>17709</v>
      </c>
      <c r="D4111" s="134" t="s">
        <v>2264</v>
      </c>
      <c r="E4111" s="136" t="s">
        <v>13037</v>
      </c>
      <c r="F4111" s="136" t="s">
        <v>13037</v>
      </c>
    </row>
    <row r="4112" spans="1:6" ht="27" x14ac:dyDescent="0.25">
      <c r="A4112" s="134" t="s">
        <v>17710</v>
      </c>
      <c r="B4112" s="135" t="s">
        <v>17711</v>
      </c>
      <c r="D4112" s="134" t="s">
        <v>2264</v>
      </c>
      <c r="E4112" s="136" t="s">
        <v>5982</v>
      </c>
      <c r="F4112" s="136" t="s">
        <v>5982</v>
      </c>
    </row>
    <row r="4113" spans="1:6" ht="27" x14ac:dyDescent="0.25">
      <c r="A4113" s="134" t="s">
        <v>17712</v>
      </c>
      <c r="B4113" s="135" t="s">
        <v>17713</v>
      </c>
      <c r="D4113" s="134" t="s">
        <v>2264</v>
      </c>
      <c r="E4113" s="136" t="s">
        <v>17714</v>
      </c>
      <c r="F4113" s="136" t="s">
        <v>17714</v>
      </c>
    </row>
    <row r="4114" spans="1:6" ht="27" x14ac:dyDescent="0.25">
      <c r="A4114" s="134" t="s">
        <v>3866</v>
      </c>
      <c r="B4114" s="135" t="s">
        <v>17715</v>
      </c>
      <c r="D4114" s="134" t="s">
        <v>2263</v>
      </c>
      <c r="E4114" s="136" t="s">
        <v>17716</v>
      </c>
      <c r="F4114" s="136" t="s">
        <v>17716</v>
      </c>
    </row>
    <row r="4115" spans="1:6" ht="27" x14ac:dyDescent="0.25">
      <c r="A4115" s="134" t="s">
        <v>7845</v>
      </c>
      <c r="B4115" s="135" t="s">
        <v>17717</v>
      </c>
      <c r="D4115" s="134" t="s">
        <v>2263</v>
      </c>
      <c r="E4115" s="136" t="s">
        <v>17718</v>
      </c>
      <c r="F4115" s="136" t="s">
        <v>17718</v>
      </c>
    </row>
    <row r="4116" spans="1:6" ht="27" x14ac:dyDescent="0.25">
      <c r="A4116" s="134" t="s">
        <v>3853</v>
      </c>
      <c r="B4116" s="135" t="s">
        <v>17719</v>
      </c>
      <c r="D4116" s="134" t="s">
        <v>2263</v>
      </c>
      <c r="E4116" s="136" t="s">
        <v>17720</v>
      </c>
      <c r="F4116" s="136" t="s">
        <v>17720</v>
      </c>
    </row>
    <row r="4117" spans="1:6" ht="40.5" x14ac:dyDescent="0.25">
      <c r="A4117" s="134" t="s">
        <v>7846</v>
      </c>
      <c r="B4117" s="135" t="s">
        <v>17721</v>
      </c>
      <c r="D4117" s="134" t="s">
        <v>2263</v>
      </c>
      <c r="E4117" s="136" t="s">
        <v>17722</v>
      </c>
      <c r="F4117" s="136" t="s">
        <v>17722</v>
      </c>
    </row>
    <row r="4118" spans="1:6" ht="40.5" x14ac:dyDescent="0.25">
      <c r="A4118" s="134" t="s">
        <v>4056</v>
      </c>
      <c r="B4118" s="135" t="s">
        <v>17723</v>
      </c>
      <c r="D4118" s="134" t="s">
        <v>2263</v>
      </c>
      <c r="E4118" s="136" t="s">
        <v>17724</v>
      </c>
      <c r="F4118" s="136" t="s">
        <v>17724</v>
      </c>
    </row>
    <row r="4119" spans="1:6" ht="40.5" x14ac:dyDescent="0.25">
      <c r="A4119" s="134" t="s">
        <v>7847</v>
      </c>
      <c r="B4119" s="135" t="s">
        <v>17725</v>
      </c>
      <c r="D4119" s="134" t="s">
        <v>2263</v>
      </c>
      <c r="E4119" s="136" t="s">
        <v>17726</v>
      </c>
      <c r="F4119" s="136" t="s">
        <v>17726</v>
      </c>
    </row>
    <row r="4120" spans="1:6" ht="40.5" x14ac:dyDescent="0.25">
      <c r="A4120" s="134" t="s">
        <v>7848</v>
      </c>
      <c r="B4120" s="135" t="s">
        <v>17727</v>
      </c>
      <c r="D4120" s="134" t="s">
        <v>2263</v>
      </c>
      <c r="E4120" s="136" t="s">
        <v>17728</v>
      </c>
      <c r="F4120" s="136" t="s">
        <v>17728</v>
      </c>
    </row>
    <row r="4121" spans="1:6" ht="40.5" x14ac:dyDescent="0.25">
      <c r="A4121" s="134" t="s">
        <v>7849</v>
      </c>
      <c r="B4121" s="135" t="s">
        <v>17729</v>
      </c>
      <c r="D4121" s="134" t="s">
        <v>2263</v>
      </c>
      <c r="E4121" s="136" t="s">
        <v>17730</v>
      </c>
      <c r="F4121" s="136" t="s">
        <v>17730</v>
      </c>
    </row>
    <row r="4122" spans="1:6" ht="40.5" x14ac:dyDescent="0.25">
      <c r="A4122" s="134" t="s">
        <v>7850</v>
      </c>
      <c r="B4122" s="135" t="s">
        <v>17731</v>
      </c>
      <c r="D4122" s="134" t="s">
        <v>2263</v>
      </c>
      <c r="E4122" s="136" t="s">
        <v>17732</v>
      </c>
      <c r="F4122" s="136" t="s">
        <v>17732</v>
      </c>
    </row>
    <row r="4123" spans="1:6" ht="40.5" x14ac:dyDescent="0.25">
      <c r="A4123" s="134" t="s">
        <v>7851</v>
      </c>
      <c r="B4123" s="135" t="s">
        <v>17733</v>
      </c>
      <c r="D4123" s="134" t="s">
        <v>2263</v>
      </c>
      <c r="E4123" s="136" t="s">
        <v>17734</v>
      </c>
      <c r="F4123" s="136" t="s">
        <v>17734</v>
      </c>
    </row>
    <row r="4124" spans="1:6" ht="40.5" x14ac:dyDescent="0.25">
      <c r="A4124" s="134" t="s">
        <v>7852</v>
      </c>
      <c r="B4124" s="135" t="s">
        <v>17735</v>
      </c>
      <c r="D4124" s="134" t="s">
        <v>2263</v>
      </c>
      <c r="E4124" s="136" t="s">
        <v>17736</v>
      </c>
      <c r="F4124" s="136" t="s">
        <v>17736</v>
      </c>
    </row>
    <row r="4125" spans="1:6" ht="54" x14ac:dyDescent="0.25">
      <c r="A4125" s="134" t="s">
        <v>7853</v>
      </c>
      <c r="B4125" s="135" t="s">
        <v>7854</v>
      </c>
      <c r="D4125" s="134" t="s">
        <v>2263</v>
      </c>
      <c r="E4125" s="136" t="s">
        <v>17737</v>
      </c>
      <c r="F4125" s="136" t="s">
        <v>17737</v>
      </c>
    </row>
    <row r="4126" spans="1:6" ht="54" x14ac:dyDescent="0.25">
      <c r="A4126" s="134" t="s">
        <v>7855</v>
      </c>
      <c r="B4126" s="135" t="s">
        <v>7856</v>
      </c>
      <c r="D4126" s="134" t="s">
        <v>2263</v>
      </c>
      <c r="E4126" s="136" t="s">
        <v>17738</v>
      </c>
      <c r="F4126" s="136" t="s">
        <v>17738</v>
      </c>
    </row>
    <row r="4127" spans="1:6" ht="54" x14ac:dyDescent="0.25">
      <c r="A4127" s="134" t="s">
        <v>7857</v>
      </c>
      <c r="B4127" s="135" t="s">
        <v>7858</v>
      </c>
      <c r="D4127" s="134" t="s">
        <v>2263</v>
      </c>
      <c r="E4127" s="136" t="s">
        <v>17739</v>
      </c>
      <c r="F4127" s="136" t="s">
        <v>17739</v>
      </c>
    </row>
    <row r="4128" spans="1:6" ht="54" x14ac:dyDescent="0.25">
      <c r="A4128" s="134" t="s">
        <v>7859</v>
      </c>
      <c r="B4128" s="135" t="s">
        <v>7860</v>
      </c>
      <c r="D4128" s="134" t="s">
        <v>2263</v>
      </c>
      <c r="E4128" s="136" t="s">
        <v>17740</v>
      </c>
      <c r="F4128" s="136" t="s">
        <v>17740</v>
      </c>
    </row>
    <row r="4129" spans="1:6" ht="54" x14ac:dyDescent="0.25">
      <c r="A4129" s="134" t="s">
        <v>7861</v>
      </c>
      <c r="B4129" s="135" t="s">
        <v>7862</v>
      </c>
      <c r="D4129" s="134" t="s">
        <v>2263</v>
      </c>
      <c r="E4129" s="136" t="s">
        <v>17741</v>
      </c>
      <c r="F4129" s="136" t="s">
        <v>17741</v>
      </c>
    </row>
    <row r="4130" spans="1:6" ht="54" x14ac:dyDescent="0.25">
      <c r="A4130" s="134" t="s">
        <v>7863</v>
      </c>
      <c r="B4130" s="135" t="s">
        <v>7864</v>
      </c>
      <c r="D4130" s="134" t="s">
        <v>2263</v>
      </c>
      <c r="E4130" s="136" t="s">
        <v>17742</v>
      </c>
      <c r="F4130" s="136" t="s">
        <v>17742</v>
      </c>
    </row>
    <row r="4131" spans="1:6" ht="54" x14ac:dyDescent="0.25">
      <c r="A4131" s="134" t="s">
        <v>7865</v>
      </c>
      <c r="B4131" s="135" t="s">
        <v>7866</v>
      </c>
      <c r="D4131" s="134" t="s">
        <v>2263</v>
      </c>
      <c r="E4131" s="136" t="s">
        <v>17743</v>
      </c>
      <c r="F4131" s="136" t="s">
        <v>17743</v>
      </c>
    </row>
    <row r="4132" spans="1:6" ht="67.5" x14ac:dyDescent="0.25">
      <c r="A4132" s="134" t="s">
        <v>7867</v>
      </c>
      <c r="B4132" s="135" t="s">
        <v>7868</v>
      </c>
      <c r="D4132" s="134" t="s">
        <v>2263</v>
      </c>
      <c r="E4132" s="136" t="s">
        <v>17744</v>
      </c>
      <c r="F4132" s="136" t="s">
        <v>17744</v>
      </c>
    </row>
    <row r="4133" spans="1:6" ht="54" x14ac:dyDescent="0.25">
      <c r="A4133" s="134" t="s">
        <v>7869</v>
      </c>
      <c r="B4133" s="135" t="s">
        <v>7870</v>
      </c>
      <c r="D4133" s="134" t="s">
        <v>2263</v>
      </c>
      <c r="E4133" s="136" t="s">
        <v>17745</v>
      </c>
      <c r="F4133" s="136" t="s">
        <v>17745</v>
      </c>
    </row>
    <row r="4134" spans="1:6" ht="67.5" x14ac:dyDescent="0.25">
      <c r="A4134" s="134" t="s">
        <v>7871</v>
      </c>
      <c r="B4134" s="135" t="s">
        <v>7872</v>
      </c>
      <c r="D4134" s="134" t="s">
        <v>2263</v>
      </c>
      <c r="E4134" s="136" t="s">
        <v>17746</v>
      </c>
      <c r="F4134" s="136" t="s">
        <v>17746</v>
      </c>
    </row>
    <row r="4135" spans="1:6" ht="67.5" x14ac:dyDescent="0.25">
      <c r="A4135" s="134" t="s">
        <v>7873</v>
      </c>
      <c r="B4135" s="135" t="s">
        <v>7874</v>
      </c>
      <c r="D4135" s="134" t="s">
        <v>2263</v>
      </c>
      <c r="E4135" s="136" t="s">
        <v>17747</v>
      </c>
      <c r="F4135" s="136" t="s">
        <v>17747</v>
      </c>
    </row>
    <row r="4136" spans="1:6" ht="67.5" x14ac:dyDescent="0.25">
      <c r="A4136" s="134" t="s">
        <v>7875</v>
      </c>
      <c r="B4136" s="135" t="s">
        <v>7876</v>
      </c>
      <c r="D4136" s="134" t="s">
        <v>2263</v>
      </c>
      <c r="E4136" s="136" t="s">
        <v>17748</v>
      </c>
      <c r="F4136" s="136" t="s">
        <v>17748</v>
      </c>
    </row>
    <row r="4137" spans="1:6" ht="81" x14ac:dyDescent="0.25">
      <c r="A4137" s="134" t="s">
        <v>7877</v>
      </c>
      <c r="B4137" s="135" t="s">
        <v>7878</v>
      </c>
      <c r="D4137" s="134" t="s">
        <v>2263</v>
      </c>
      <c r="E4137" s="136" t="s">
        <v>17749</v>
      </c>
      <c r="F4137" s="136" t="s">
        <v>17749</v>
      </c>
    </row>
    <row r="4138" spans="1:6" ht="67.5" x14ac:dyDescent="0.25">
      <c r="A4138" s="134" t="s">
        <v>7879</v>
      </c>
      <c r="B4138" s="135" t="s">
        <v>7880</v>
      </c>
      <c r="D4138" s="134" t="s">
        <v>2263</v>
      </c>
      <c r="E4138" s="136" t="s">
        <v>17750</v>
      </c>
      <c r="F4138" s="136" t="s">
        <v>17750</v>
      </c>
    </row>
    <row r="4139" spans="1:6" ht="67.5" x14ac:dyDescent="0.25">
      <c r="A4139" s="134" t="s">
        <v>7881</v>
      </c>
      <c r="B4139" s="135" t="s">
        <v>7882</v>
      </c>
      <c r="D4139" s="134" t="s">
        <v>2263</v>
      </c>
      <c r="E4139" s="136" t="s">
        <v>17751</v>
      </c>
      <c r="F4139" s="136" t="s">
        <v>17751</v>
      </c>
    </row>
    <row r="4140" spans="1:6" ht="81" x14ac:dyDescent="0.25">
      <c r="A4140" s="134" t="s">
        <v>7883</v>
      </c>
      <c r="B4140" s="135" t="s">
        <v>7884</v>
      </c>
      <c r="D4140" s="134" t="s">
        <v>2263</v>
      </c>
      <c r="E4140" s="136" t="s">
        <v>17752</v>
      </c>
      <c r="F4140" s="136" t="s">
        <v>17752</v>
      </c>
    </row>
    <row r="4141" spans="1:6" ht="81" x14ac:dyDescent="0.25">
      <c r="A4141" s="134" t="s">
        <v>7885</v>
      </c>
      <c r="B4141" s="135" t="s">
        <v>7886</v>
      </c>
      <c r="D4141" s="134" t="s">
        <v>2263</v>
      </c>
      <c r="E4141" s="136" t="s">
        <v>17753</v>
      </c>
      <c r="F4141" s="136" t="s">
        <v>17753</v>
      </c>
    </row>
    <row r="4142" spans="1:6" ht="67.5" x14ac:dyDescent="0.25">
      <c r="A4142" s="134" t="s">
        <v>7887</v>
      </c>
      <c r="B4142" s="135" t="s">
        <v>7888</v>
      </c>
      <c r="D4142" s="134" t="s">
        <v>2263</v>
      </c>
      <c r="E4142" s="136" t="s">
        <v>17754</v>
      </c>
      <c r="F4142" s="136" t="s">
        <v>17754</v>
      </c>
    </row>
    <row r="4143" spans="1:6" ht="67.5" x14ac:dyDescent="0.25">
      <c r="A4143" s="134" t="s">
        <v>7889</v>
      </c>
      <c r="B4143" s="135" t="s">
        <v>7890</v>
      </c>
      <c r="D4143" s="134" t="s">
        <v>2263</v>
      </c>
      <c r="E4143" s="136" t="s">
        <v>17755</v>
      </c>
      <c r="F4143" s="136" t="s">
        <v>17755</v>
      </c>
    </row>
    <row r="4144" spans="1:6" ht="81" x14ac:dyDescent="0.25">
      <c r="A4144" s="134" t="s">
        <v>7891</v>
      </c>
      <c r="B4144" s="135" t="s">
        <v>7892</v>
      </c>
      <c r="D4144" s="134" t="s">
        <v>2263</v>
      </c>
      <c r="E4144" s="136" t="s">
        <v>17756</v>
      </c>
      <c r="F4144" s="136" t="s">
        <v>17756</v>
      </c>
    </row>
    <row r="4145" spans="1:6" ht="67.5" x14ac:dyDescent="0.25">
      <c r="A4145" s="134" t="s">
        <v>7893</v>
      </c>
      <c r="B4145" s="135" t="s">
        <v>7894</v>
      </c>
      <c r="D4145" s="134" t="s">
        <v>2263</v>
      </c>
      <c r="E4145" s="136" t="s">
        <v>17757</v>
      </c>
      <c r="F4145" s="136" t="s">
        <v>17757</v>
      </c>
    </row>
    <row r="4146" spans="1:6" ht="67.5" x14ac:dyDescent="0.25">
      <c r="A4146" s="134" t="s">
        <v>7895</v>
      </c>
      <c r="B4146" s="135" t="s">
        <v>7896</v>
      </c>
      <c r="D4146" s="134" t="s">
        <v>2263</v>
      </c>
      <c r="E4146" s="136" t="s">
        <v>17758</v>
      </c>
      <c r="F4146" s="136" t="s">
        <v>17758</v>
      </c>
    </row>
    <row r="4147" spans="1:6" ht="67.5" x14ac:dyDescent="0.25">
      <c r="A4147" s="134" t="s">
        <v>7897</v>
      </c>
      <c r="B4147" s="135" t="s">
        <v>7898</v>
      </c>
      <c r="D4147" s="134" t="s">
        <v>2263</v>
      </c>
      <c r="E4147" s="136" t="s">
        <v>17759</v>
      </c>
      <c r="F4147" s="136" t="s">
        <v>17759</v>
      </c>
    </row>
    <row r="4148" spans="1:6" ht="27" x14ac:dyDescent="0.25">
      <c r="A4148" s="134" t="s">
        <v>4070</v>
      </c>
      <c r="B4148" s="135" t="s">
        <v>4071</v>
      </c>
      <c r="D4148" s="134" t="s">
        <v>2263</v>
      </c>
      <c r="E4148" s="136" t="s">
        <v>17760</v>
      </c>
      <c r="F4148" s="136" t="s">
        <v>17760</v>
      </c>
    </row>
    <row r="4149" spans="1:6" ht="27" x14ac:dyDescent="0.25">
      <c r="A4149" s="134" t="s">
        <v>4062</v>
      </c>
      <c r="B4149" s="135" t="s">
        <v>4063</v>
      </c>
      <c r="D4149" s="134" t="s">
        <v>2263</v>
      </c>
      <c r="E4149" s="136" t="s">
        <v>13374</v>
      </c>
      <c r="F4149" s="136" t="s">
        <v>13374</v>
      </c>
    </row>
    <row r="4150" spans="1:6" ht="40.5" x14ac:dyDescent="0.25">
      <c r="A4150" s="134" t="s">
        <v>3870</v>
      </c>
      <c r="B4150" s="135" t="s">
        <v>17761</v>
      </c>
      <c r="D4150" s="134" t="s">
        <v>2263</v>
      </c>
      <c r="E4150" s="136" t="s">
        <v>17762</v>
      </c>
      <c r="F4150" s="136" t="s">
        <v>17762</v>
      </c>
    </row>
    <row r="4151" spans="1:6" ht="40.5" x14ac:dyDescent="0.25">
      <c r="A4151" s="134" t="s">
        <v>3819</v>
      </c>
      <c r="B4151" s="135" t="s">
        <v>17763</v>
      </c>
      <c r="D4151" s="134" t="s">
        <v>2263</v>
      </c>
      <c r="E4151" s="136" t="s">
        <v>17764</v>
      </c>
      <c r="F4151" s="136" t="s">
        <v>17764</v>
      </c>
    </row>
    <row r="4152" spans="1:6" ht="40.5" x14ac:dyDescent="0.25">
      <c r="A4152" s="134" t="s">
        <v>4950</v>
      </c>
      <c r="B4152" s="135" t="s">
        <v>17765</v>
      </c>
      <c r="D4152" s="134" t="s">
        <v>2263</v>
      </c>
      <c r="E4152" s="136" t="s">
        <v>17766</v>
      </c>
      <c r="F4152" s="136" t="s">
        <v>17766</v>
      </c>
    </row>
    <row r="4153" spans="1:6" ht="40.5" x14ac:dyDescent="0.25">
      <c r="A4153" s="134" t="s">
        <v>7899</v>
      </c>
      <c r="B4153" s="135" t="s">
        <v>17767</v>
      </c>
      <c r="D4153" s="134" t="s">
        <v>2263</v>
      </c>
      <c r="E4153" s="136" t="s">
        <v>17768</v>
      </c>
      <c r="F4153" s="136" t="s">
        <v>17768</v>
      </c>
    </row>
    <row r="4154" spans="1:6" ht="40.5" x14ac:dyDescent="0.25">
      <c r="A4154" s="134" t="s">
        <v>7900</v>
      </c>
      <c r="B4154" s="135" t="s">
        <v>17769</v>
      </c>
      <c r="D4154" s="134" t="s">
        <v>2263</v>
      </c>
      <c r="E4154" s="136" t="s">
        <v>17770</v>
      </c>
      <c r="F4154" s="136" t="s">
        <v>17770</v>
      </c>
    </row>
    <row r="4155" spans="1:6" ht="40.5" x14ac:dyDescent="0.25">
      <c r="A4155" s="134" t="s">
        <v>7901</v>
      </c>
      <c r="B4155" s="135" t="s">
        <v>17771</v>
      </c>
      <c r="D4155" s="134" t="s">
        <v>2263</v>
      </c>
      <c r="E4155" s="136" t="s">
        <v>17772</v>
      </c>
      <c r="F4155" s="136" t="s">
        <v>17772</v>
      </c>
    </row>
    <row r="4156" spans="1:6" ht="40.5" x14ac:dyDescent="0.25">
      <c r="A4156" s="134" t="s">
        <v>3996</v>
      </c>
      <c r="B4156" s="135" t="s">
        <v>17773</v>
      </c>
      <c r="D4156" s="134" t="s">
        <v>2263</v>
      </c>
      <c r="E4156" s="136" t="s">
        <v>17774</v>
      </c>
      <c r="F4156" s="136" t="s">
        <v>17774</v>
      </c>
    </row>
    <row r="4157" spans="1:6" ht="40.5" x14ac:dyDescent="0.25">
      <c r="A4157" s="134" t="s">
        <v>3852</v>
      </c>
      <c r="B4157" s="135" t="s">
        <v>17775</v>
      </c>
      <c r="D4157" s="134" t="s">
        <v>2263</v>
      </c>
      <c r="E4157" s="136" t="s">
        <v>17776</v>
      </c>
      <c r="F4157" s="136" t="s">
        <v>17776</v>
      </c>
    </row>
    <row r="4158" spans="1:6" ht="40.5" x14ac:dyDescent="0.25">
      <c r="A4158" s="134" t="s">
        <v>3857</v>
      </c>
      <c r="B4158" s="135" t="s">
        <v>17777</v>
      </c>
      <c r="D4158" s="134" t="s">
        <v>2263</v>
      </c>
      <c r="E4158" s="136" t="s">
        <v>17778</v>
      </c>
      <c r="F4158" s="136" t="s">
        <v>17778</v>
      </c>
    </row>
    <row r="4159" spans="1:6" ht="40.5" x14ac:dyDescent="0.25">
      <c r="A4159" s="134" t="s">
        <v>3952</v>
      </c>
      <c r="B4159" s="135" t="s">
        <v>17779</v>
      </c>
      <c r="D4159" s="134" t="s">
        <v>2263</v>
      </c>
      <c r="E4159" s="136" t="s">
        <v>17780</v>
      </c>
      <c r="F4159" s="136" t="s">
        <v>17780</v>
      </c>
    </row>
    <row r="4160" spans="1:6" ht="40.5" x14ac:dyDescent="0.25">
      <c r="A4160" s="134" t="s">
        <v>4061</v>
      </c>
      <c r="B4160" s="135" t="s">
        <v>17781</v>
      </c>
      <c r="D4160" s="134" t="s">
        <v>2263</v>
      </c>
      <c r="E4160" s="136" t="s">
        <v>17782</v>
      </c>
      <c r="F4160" s="136" t="s">
        <v>17782</v>
      </c>
    </row>
    <row r="4161" spans="1:6" ht="40.5" x14ac:dyDescent="0.25">
      <c r="A4161" s="134" t="s">
        <v>7902</v>
      </c>
      <c r="B4161" s="135" t="s">
        <v>17783</v>
      </c>
      <c r="D4161" s="134" t="s">
        <v>2263</v>
      </c>
      <c r="E4161" s="136" t="s">
        <v>17784</v>
      </c>
      <c r="F4161" s="136" t="s">
        <v>17784</v>
      </c>
    </row>
    <row r="4162" spans="1:6" ht="40.5" x14ac:dyDescent="0.25">
      <c r="A4162" s="134" t="s">
        <v>2526</v>
      </c>
      <c r="B4162" s="135" t="s">
        <v>17785</v>
      </c>
      <c r="D4162" s="134" t="s">
        <v>2263</v>
      </c>
      <c r="E4162" s="136" t="s">
        <v>17786</v>
      </c>
      <c r="F4162" s="136" t="s">
        <v>17786</v>
      </c>
    </row>
    <row r="4163" spans="1:6" ht="40.5" x14ac:dyDescent="0.25">
      <c r="A4163" s="134" t="s">
        <v>7903</v>
      </c>
      <c r="B4163" s="135" t="s">
        <v>17787</v>
      </c>
      <c r="D4163" s="134" t="s">
        <v>2263</v>
      </c>
      <c r="E4163" s="136" t="s">
        <v>17788</v>
      </c>
      <c r="F4163" s="136" t="s">
        <v>17788</v>
      </c>
    </row>
    <row r="4164" spans="1:6" ht="40.5" x14ac:dyDescent="0.25">
      <c r="A4164" s="134" t="s">
        <v>7904</v>
      </c>
      <c r="B4164" s="135" t="s">
        <v>7905</v>
      </c>
      <c r="D4164" s="134" t="s">
        <v>2263</v>
      </c>
      <c r="E4164" s="136" t="s">
        <v>17789</v>
      </c>
      <c r="F4164" s="136" t="s">
        <v>17789</v>
      </c>
    </row>
    <row r="4165" spans="1:6" ht="40.5" x14ac:dyDescent="0.25">
      <c r="A4165" s="134" t="s">
        <v>7906</v>
      </c>
      <c r="B4165" s="135" t="s">
        <v>7907</v>
      </c>
      <c r="D4165" s="134" t="s">
        <v>2263</v>
      </c>
      <c r="E4165" s="136" t="s">
        <v>17790</v>
      </c>
      <c r="F4165" s="136" t="s">
        <v>17790</v>
      </c>
    </row>
    <row r="4166" spans="1:6" ht="40.5" x14ac:dyDescent="0.25">
      <c r="A4166" s="134" t="s">
        <v>7908</v>
      </c>
      <c r="B4166" s="135" t="s">
        <v>7909</v>
      </c>
      <c r="D4166" s="134" t="s">
        <v>2263</v>
      </c>
      <c r="E4166" s="136" t="s">
        <v>17791</v>
      </c>
      <c r="F4166" s="136" t="s">
        <v>17791</v>
      </c>
    </row>
    <row r="4167" spans="1:6" ht="40.5" x14ac:dyDescent="0.25">
      <c r="A4167" s="134" t="s">
        <v>7910</v>
      </c>
      <c r="B4167" s="135" t="s">
        <v>7911</v>
      </c>
      <c r="D4167" s="134" t="s">
        <v>2263</v>
      </c>
      <c r="E4167" s="136" t="s">
        <v>17792</v>
      </c>
      <c r="F4167" s="136" t="s">
        <v>17792</v>
      </c>
    </row>
    <row r="4168" spans="1:6" ht="54" x14ac:dyDescent="0.25">
      <c r="A4168" s="134" t="s">
        <v>7912</v>
      </c>
      <c r="B4168" s="135" t="s">
        <v>17793</v>
      </c>
      <c r="D4168" s="134" t="s">
        <v>2263</v>
      </c>
      <c r="E4168" s="136" t="s">
        <v>17794</v>
      </c>
      <c r="F4168" s="136" t="s">
        <v>17794</v>
      </c>
    </row>
    <row r="4169" spans="1:6" ht="67.5" x14ac:dyDescent="0.25">
      <c r="A4169" s="134" t="s">
        <v>7913</v>
      </c>
      <c r="B4169" s="135" t="s">
        <v>17795</v>
      </c>
      <c r="D4169" s="134" t="s">
        <v>2263</v>
      </c>
      <c r="E4169" s="136" t="s">
        <v>17796</v>
      </c>
      <c r="F4169" s="136" t="s">
        <v>17796</v>
      </c>
    </row>
    <row r="4170" spans="1:6" ht="67.5" x14ac:dyDescent="0.25">
      <c r="A4170" s="134" t="s">
        <v>7914</v>
      </c>
      <c r="B4170" s="135" t="s">
        <v>17797</v>
      </c>
      <c r="D4170" s="134" t="s">
        <v>2263</v>
      </c>
      <c r="E4170" s="136" t="s">
        <v>17798</v>
      </c>
      <c r="F4170" s="136" t="s">
        <v>17798</v>
      </c>
    </row>
    <row r="4171" spans="1:6" ht="67.5" x14ac:dyDescent="0.25">
      <c r="A4171" s="134" t="s">
        <v>7915</v>
      </c>
      <c r="B4171" s="135" t="s">
        <v>17799</v>
      </c>
      <c r="D4171" s="134" t="s">
        <v>2263</v>
      </c>
      <c r="E4171" s="136" t="s">
        <v>17800</v>
      </c>
      <c r="F4171" s="136" t="s">
        <v>17800</v>
      </c>
    </row>
    <row r="4172" spans="1:6" ht="67.5" x14ac:dyDescent="0.25">
      <c r="A4172" s="134" t="s">
        <v>7916</v>
      </c>
      <c r="B4172" s="135" t="s">
        <v>17801</v>
      </c>
      <c r="D4172" s="134" t="s">
        <v>2263</v>
      </c>
      <c r="E4172" s="136" t="s">
        <v>17802</v>
      </c>
      <c r="F4172" s="136" t="s">
        <v>17802</v>
      </c>
    </row>
    <row r="4173" spans="1:6" ht="67.5" x14ac:dyDescent="0.25">
      <c r="A4173" s="134" t="s">
        <v>7917</v>
      </c>
      <c r="B4173" s="135" t="s">
        <v>17803</v>
      </c>
      <c r="D4173" s="134" t="s">
        <v>2263</v>
      </c>
      <c r="E4173" s="136" t="s">
        <v>17804</v>
      </c>
      <c r="F4173" s="136" t="s">
        <v>17804</v>
      </c>
    </row>
    <row r="4174" spans="1:6" ht="67.5" x14ac:dyDescent="0.25">
      <c r="A4174" s="134" t="s">
        <v>7918</v>
      </c>
      <c r="B4174" s="135" t="s">
        <v>17805</v>
      </c>
      <c r="D4174" s="134" t="s">
        <v>2263</v>
      </c>
      <c r="E4174" s="136" t="s">
        <v>17806</v>
      </c>
      <c r="F4174" s="136" t="s">
        <v>17806</v>
      </c>
    </row>
    <row r="4175" spans="1:6" ht="54" x14ac:dyDescent="0.25">
      <c r="A4175" s="134" t="s">
        <v>7919</v>
      </c>
      <c r="B4175" s="135" t="s">
        <v>17807</v>
      </c>
      <c r="D4175" s="134" t="s">
        <v>2263</v>
      </c>
      <c r="E4175" s="136" t="s">
        <v>17808</v>
      </c>
      <c r="F4175" s="136" t="s">
        <v>17808</v>
      </c>
    </row>
    <row r="4176" spans="1:6" ht="54" x14ac:dyDescent="0.25">
      <c r="A4176" s="134" t="s">
        <v>7920</v>
      </c>
      <c r="B4176" s="135" t="s">
        <v>17809</v>
      </c>
      <c r="D4176" s="134" t="s">
        <v>2263</v>
      </c>
      <c r="E4176" s="136" t="s">
        <v>17810</v>
      </c>
      <c r="F4176" s="136" t="s">
        <v>17810</v>
      </c>
    </row>
    <row r="4177" spans="1:6" ht="67.5" x14ac:dyDescent="0.25">
      <c r="A4177" s="134" t="s">
        <v>7921</v>
      </c>
      <c r="B4177" s="135" t="s">
        <v>17811</v>
      </c>
      <c r="D4177" s="134" t="s">
        <v>2263</v>
      </c>
      <c r="E4177" s="136" t="s">
        <v>17812</v>
      </c>
      <c r="F4177" s="136" t="s">
        <v>17812</v>
      </c>
    </row>
    <row r="4178" spans="1:6" ht="40.5" x14ac:dyDescent="0.25">
      <c r="A4178" s="134" t="s">
        <v>17813</v>
      </c>
      <c r="B4178" s="135" t="s">
        <v>17814</v>
      </c>
      <c r="D4178" s="134" t="s">
        <v>2263</v>
      </c>
      <c r="E4178" s="136" t="s">
        <v>17815</v>
      </c>
      <c r="F4178" s="136" t="s">
        <v>17815</v>
      </c>
    </row>
    <row r="4179" spans="1:6" ht="40.5" x14ac:dyDescent="0.25">
      <c r="A4179" s="134" t="s">
        <v>17816</v>
      </c>
      <c r="B4179" s="135" t="s">
        <v>17817</v>
      </c>
      <c r="D4179" s="134" t="s">
        <v>2263</v>
      </c>
      <c r="E4179" s="136" t="s">
        <v>17818</v>
      </c>
      <c r="F4179" s="136" t="s">
        <v>17818</v>
      </c>
    </row>
    <row r="4180" spans="1:6" ht="40.5" x14ac:dyDescent="0.25">
      <c r="A4180" s="134" t="s">
        <v>17819</v>
      </c>
      <c r="B4180" s="135" t="s">
        <v>17820</v>
      </c>
      <c r="D4180" s="134" t="s">
        <v>2263</v>
      </c>
      <c r="E4180" s="136" t="s">
        <v>17821</v>
      </c>
      <c r="F4180" s="136" t="s">
        <v>17821</v>
      </c>
    </row>
    <row r="4181" spans="1:6" ht="40.5" x14ac:dyDescent="0.25">
      <c r="A4181" s="134" t="s">
        <v>17822</v>
      </c>
      <c r="B4181" s="135" t="s">
        <v>17823</v>
      </c>
      <c r="D4181" s="134" t="s">
        <v>2263</v>
      </c>
      <c r="E4181" s="136" t="s">
        <v>17824</v>
      </c>
      <c r="F4181" s="136" t="s">
        <v>17824</v>
      </c>
    </row>
    <row r="4182" spans="1:6" ht="40.5" x14ac:dyDescent="0.25">
      <c r="A4182" s="134" t="s">
        <v>17825</v>
      </c>
      <c r="B4182" s="135" t="s">
        <v>17826</v>
      </c>
      <c r="D4182" s="134" t="s">
        <v>2263</v>
      </c>
      <c r="E4182" s="136" t="s">
        <v>17827</v>
      </c>
      <c r="F4182" s="136" t="s">
        <v>17827</v>
      </c>
    </row>
    <row r="4183" spans="1:6" ht="40.5" x14ac:dyDescent="0.25">
      <c r="A4183" s="134" t="s">
        <v>17828</v>
      </c>
      <c r="B4183" s="135" t="s">
        <v>17829</v>
      </c>
      <c r="D4183" s="134" t="s">
        <v>2263</v>
      </c>
      <c r="E4183" s="136" t="s">
        <v>17830</v>
      </c>
      <c r="F4183" s="136" t="s">
        <v>17830</v>
      </c>
    </row>
    <row r="4184" spans="1:6" ht="40.5" x14ac:dyDescent="0.25">
      <c r="A4184" s="134" t="s">
        <v>17831</v>
      </c>
      <c r="B4184" s="135" t="s">
        <v>17832</v>
      </c>
      <c r="D4184" s="134" t="s">
        <v>2263</v>
      </c>
      <c r="E4184" s="136" t="s">
        <v>17833</v>
      </c>
      <c r="F4184" s="136" t="s">
        <v>17833</v>
      </c>
    </row>
    <row r="4185" spans="1:6" ht="40.5" x14ac:dyDescent="0.25">
      <c r="A4185" s="134" t="s">
        <v>17834</v>
      </c>
      <c r="B4185" s="135" t="s">
        <v>17835</v>
      </c>
      <c r="D4185" s="134" t="s">
        <v>2263</v>
      </c>
      <c r="E4185" s="136" t="s">
        <v>17836</v>
      </c>
      <c r="F4185" s="136" t="s">
        <v>17836</v>
      </c>
    </row>
    <row r="4186" spans="1:6" ht="40.5" x14ac:dyDescent="0.25">
      <c r="A4186" s="134" t="s">
        <v>17837</v>
      </c>
      <c r="B4186" s="135" t="s">
        <v>17838</v>
      </c>
      <c r="D4186" s="134" t="s">
        <v>2263</v>
      </c>
      <c r="E4186" s="136" t="s">
        <v>14213</v>
      </c>
      <c r="F4186" s="136" t="s">
        <v>14213</v>
      </c>
    </row>
    <row r="4187" spans="1:6" ht="40.5" x14ac:dyDescent="0.25">
      <c r="A4187" s="134" t="s">
        <v>17839</v>
      </c>
      <c r="B4187" s="135" t="s">
        <v>17840</v>
      </c>
      <c r="D4187" s="134" t="s">
        <v>2263</v>
      </c>
      <c r="E4187" s="136" t="s">
        <v>17841</v>
      </c>
      <c r="F4187" s="136" t="s">
        <v>17841</v>
      </c>
    </row>
    <row r="4188" spans="1:6" ht="40.5" x14ac:dyDescent="0.25">
      <c r="A4188" s="134" t="s">
        <v>17842</v>
      </c>
      <c r="B4188" s="135" t="s">
        <v>17843</v>
      </c>
      <c r="D4188" s="134" t="s">
        <v>2263</v>
      </c>
      <c r="E4188" s="136" t="s">
        <v>17844</v>
      </c>
      <c r="F4188" s="136" t="s">
        <v>17844</v>
      </c>
    </row>
    <row r="4189" spans="1:6" ht="40.5" x14ac:dyDescent="0.25">
      <c r="A4189" s="134" t="s">
        <v>17845</v>
      </c>
      <c r="B4189" s="135" t="s">
        <v>17846</v>
      </c>
      <c r="D4189" s="134" t="s">
        <v>2263</v>
      </c>
      <c r="E4189" s="136" t="s">
        <v>17847</v>
      </c>
      <c r="F4189" s="136" t="s">
        <v>17847</v>
      </c>
    </row>
    <row r="4190" spans="1:6" ht="40.5" x14ac:dyDescent="0.25">
      <c r="A4190" s="134" t="s">
        <v>17848</v>
      </c>
      <c r="B4190" s="135" t="s">
        <v>17849</v>
      </c>
      <c r="D4190" s="134" t="s">
        <v>2263</v>
      </c>
      <c r="E4190" s="136" t="s">
        <v>17850</v>
      </c>
      <c r="F4190" s="136" t="s">
        <v>17850</v>
      </c>
    </row>
    <row r="4191" spans="1:6" ht="40.5" x14ac:dyDescent="0.25">
      <c r="A4191" s="134" t="s">
        <v>17851</v>
      </c>
      <c r="B4191" s="135" t="s">
        <v>17852</v>
      </c>
      <c r="D4191" s="134" t="s">
        <v>2263</v>
      </c>
      <c r="E4191" s="136" t="s">
        <v>17853</v>
      </c>
      <c r="F4191" s="136" t="s">
        <v>17853</v>
      </c>
    </row>
    <row r="4192" spans="1:6" ht="27" x14ac:dyDescent="0.25">
      <c r="A4192" s="134" t="s">
        <v>17854</v>
      </c>
      <c r="B4192" s="135" t="s">
        <v>17855</v>
      </c>
      <c r="D4192" s="134" t="s">
        <v>2263</v>
      </c>
      <c r="E4192" s="136" t="s">
        <v>17856</v>
      </c>
      <c r="F4192" s="136" t="s">
        <v>17856</v>
      </c>
    </row>
    <row r="4193" spans="1:6" ht="67.5" x14ac:dyDescent="0.25">
      <c r="A4193" s="134" t="s">
        <v>17857</v>
      </c>
      <c r="B4193" s="135" t="s">
        <v>17858</v>
      </c>
      <c r="D4193" s="134" t="s">
        <v>2263</v>
      </c>
      <c r="E4193" s="136" t="s">
        <v>17859</v>
      </c>
      <c r="F4193" s="136" t="s">
        <v>17859</v>
      </c>
    </row>
    <row r="4194" spans="1:6" ht="67.5" x14ac:dyDescent="0.25">
      <c r="A4194" s="134" t="s">
        <v>17860</v>
      </c>
      <c r="B4194" s="135" t="s">
        <v>17861</v>
      </c>
      <c r="D4194" s="134" t="s">
        <v>2263</v>
      </c>
      <c r="E4194" s="136" t="s">
        <v>17862</v>
      </c>
      <c r="F4194" s="136" t="s">
        <v>17862</v>
      </c>
    </row>
    <row r="4195" spans="1:6" ht="54" x14ac:dyDescent="0.25">
      <c r="A4195" s="134" t="s">
        <v>17863</v>
      </c>
      <c r="B4195" s="135" t="s">
        <v>17864</v>
      </c>
      <c r="D4195" s="134" t="s">
        <v>2259</v>
      </c>
      <c r="E4195" s="136" t="s">
        <v>17865</v>
      </c>
      <c r="F4195" s="136" t="s">
        <v>17865</v>
      </c>
    </row>
    <row r="4196" spans="1:6" ht="54" x14ac:dyDescent="0.25">
      <c r="A4196" s="134" t="s">
        <v>17866</v>
      </c>
      <c r="B4196" s="135" t="s">
        <v>17867</v>
      </c>
      <c r="D4196" s="134" t="s">
        <v>2259</v>
      </c>
      <c r="E4196" s="136" t="s">
        <v>17868</v>
      </c>
      <c r="F4196" s="136" t="s">
        <v>17868</v>
      </c>
    </row>
    <row r="4197" spans="1:6" ht="40.5" x14ac:dyDescent="0.25">
      <c r="A4197" s="134" t="s">
        <v>17869</v>
      </c>
      <c r="B4197" s="135" t="s">
        <v>17870</v>
      </c>
      <c r="D4197" s="134" t="s">
        <v>2263</v>
      </c>
      <c r="E4197" s="136" t="s">
        <v>17871</v>
      </c>
      <c r="F4197" s="136" t="s">
        <v>17871</v>
      </c>
    </row>
    <row r="4198" spans="1:6" ht="40.5" x14ac:dyDescent="0.25">
      <c r="A4198" s="134" t="s">
        <v>17872</v>
      </c>
      <c r="B4198" s="135" t="s">
        <v>17873</v>
      </c>
      <c r="D4198" s="134" t="s">
        <v>2263</v>
      </c>
      <c r="E4198" s="136" t="s">
        <v>17874</v>
      </c>
      <c r="F4198" s="136" t="s">
        <v>17874</v>
      </c>
    </row>
    <row r="4199" spans="1:6" ht="40.5" x14ac:dyDescent="0.25">
      <c r="A4199" s="134" t="s">
        <v>17875</v>
      </c>
      <c r="B4199" s="135" t="s">
        <v>17876</v>
      </c>
      <c r="D4199" s="134" t="s">
        <v>2262</v>
      </c>
      <c r="E4199" s="136" t="s">
        <v>14342</v>
      </c>
      <c r="F4199" s="136" t="s">
        <v>14342</v>
      </c>
    </row>
    <row r="4200" spans="1:6" ht="27" x14ac:dyDescent="0.25">
      <c r="A4200" s="134" t="s">
        <v>7922</v>
      </c>
      <c r="B4200" s="135" t="s">
        <v>7923</v>
      </c>
      <c r="D4200" s="134" t="s">
        <v>2262</v>
      </c>
      <c r="E4200" s="136" t="s">
        <v>5576</v>
      </c>
      <c r="F4200" s="136" t="s">
        <v>5576</v>
      </c>
    </row>
    <row r="4201" spans="1:6" ht="40.5" x14ac:dyDescent="0.25">
      <c r="A4201" s="134" t="s">
        <v>17877</v>
      </c>
      <c r="B4201" s="135" t="s">
        <v>17878</v>
      </c>
      <c r="D4201" s="134" t="s">
        <v>2262</v>
      </c>
      <c r="E4201" s="136" t="s">
        <v>13722</v>
      </c>
      <c r="F4201" s="136" t="s">
        <v>13722</v>
      </c>
    </row>
    <row r="4202" spans="1:6" ht="27" x14ac:dyDescent="0.25">
      <c r="A4202" s="134" t="s">
        <v>7924</v>
      </c>
      <c r="B4202" s="135" t="s">
        <v>7925</v>
      </c>
      <c r="D4202" s="134" t="s">
        <v>2262</v>
      </c>
      <c r="E4202" s="136" t="s">
        <v>17879</v>
      </c>
      <c r="F4202" s="136" t="s">
        <v>17879</v>
      </c>
    </row>
    <row r="4203" spans="1:6" ht="27" x14ac:dyDescent="0.25">
      <c r="A4203" s="134" t="s">
        <v>7926</v>
      </c>
      <c r="B4203" s="135" t="s">
        <v>7927</v>
      </c>
      <c r="D4203" s="134" t="s">
        <v>2262</v>
      </c>
      <c r="E4203" s="136" t="s">
        <v>17880</v>
      </c>
      <c r="F4203" s="136" t="s">
        <v>17880</v>
      </c>
    </row>
    <row r="4204" spans="1:6" ht="27" x14ac:dyDescent="0.25">
      <c r="A4204" s="134" t="s">
        <v>7928</v>
      </c>
      <c r="B4204" s="135" t="s">
        <v>7929</v>
      </c>
      <c r="D4204" s="134" t="s">
        <v>2262</v>
      </c>
      <c r="E4204" s="136" t="s">
        <v>13986</v>
      </c>
      <c r="F4204" s="136" t="s">
        <v>13986</v>
      </c>
    </row>
    <row r="4205" spans="1:6" ht="27" x14ac:dyDescent="0.25">
      <c r="A4205" s="134" t="s">
        <v>7930</v>
      </c>
      <c r="B4205" s="135" t="s">
        <v>7931</v>
      </c>
      <c r="D4205" s="134" t="s">
        <v>2262</v>
      </c>
      <c r="E4205" s="136" t="s">
        <v>17881</v>
      </c>
      <c r="F4205" s="136" t="s">
        <v>17881</v>
      </c>
    </row>
    <row r="4206" spans="1:6" ht="27" x14ac:dyDescent="0.25">
      <c r="A4206" s="134" t="s">
        <v>7932</v>
      </c>
      <c r="B4206" s="135" t="s">
        <v>7933</v>
      </c>
      <c r="D4206" s="134" t="s">
        <v>2262</v>
      </c>
      <c r="E4206" s="136" t="s">
        <v>17882</v>
      </c>
      <c r="F4206" s="136" t="s">
        <v>17882</v>
      </c>
    </row>
    <row r="4207" spans="1:6" ht="27" x14ac:dyDescent="0.25">
      <c r="A4207" s="134" t="s">
        <v>7934</v>
      </c>
      <c r="B4207" s="135" t="s">
        <v>7935</v>
      </c>
      <c r="D4207" s="134" t="s">
        <v>2262</v>
      </c>
      <c r="E4207" s="136" t="s">
        <v>14371</v>
      </c>
      <c r="F4207" s="136" t="s">
        <v>14371</v>
      </c>
    </row>
    <row r="4208" spans="1:6" ht="27" x14ac:dyDescent="0.25">
      <c r="A4208" s="134" t="s">
        <v>7936</v>
      </c>
      <c r="B4208" s="135" t="s">
        <v>7937</v>
      </c>
      <c r="D4208" s="134" t="s">
        <v>2262</v>
      </c>
      <c r="E4208" s="136" t="s">
        <v>17883</v>
      </c>
      <c r="F4208" s="136" t="s">
        <v>17883</v>
      </c>
    </row>
    <row r="4209" spans="1:6" ht="27" x14ac:dyDescent="0.25">
      <c r="A4209" s="134" t="s">
        <v>7938</v>
      </c>
      <c r="B4209" s="135" t="s">
        <v>7939</v>
      </c>
      <c r="D4209" s="134" t="s">
        <v>2262</v>
      </c>
      <c r="E4209" s="136" t="s">
        <v>17884</v>
      </c>
      <c r="F4209" s="136" t="s">
        <v>17884</v>
      </c>
    </row>
    <row r="4210" spans="1:6" ht="40.5" x14ac:dyDescent="0.25">
      <c r="A4210" s="134" t="s">
        <v>7940</v>
      </c>
      <c r="B4210" s="135" t="s">
        <v>7941</v>
      </c>
      <c r="D4210" s="134" t="s">
        <v>2262</v>
      </c>
      <c r="E4210" s="136" t="s">
        <v>17885</v>
      </c>
      <c r="F4210" s="136" t="s">
        <v>17885</v>
      </c>
    </row>
    <row r="4211" spans="1:6" ht="40.5" x14ac:dyDescent="0.25">
      <c r="A4211" s="134" t="s">
        <v>7942</v>
      </c>
      <c r="B4211" s="135" t="s">
        <v>7943</v>
      </c>
      <c r="D4211" s="134" t="s">
        <v>2262</v>
      </c>
      <c r="E4211" s="136" t="s">
        <v>14305</v>
      </c>
      <c r="F4211" s="136" t="s">
        <v>14305</v>
      </c>
    </row>
    <row r="4212" spans="1:6" ht="40.5" x14ac:dyDescent="0.25">
      <c r="A4212" s="134" t="s">
        <v>7944</v>
      </c>
      <c r="B4212" s="135" t="s">
        <v>7945</v>
      </c>
      <c r="D4212" s="134" t="s">
        <v>2262</v>
      </c>
      <c r="E4212" s="136" t="s">
        <v>17886</v>
      </c>
      <c r="F4212" s="136" t="s">
        <v>17886</v>
      </c>
    </row>
    <row r="4213" spans="1:6" ht="40.5" x14ac:dyDescent="0.25">
      <c r="A4213" s="134" t="s">
        <v>7946</v>
      </c>
      <c r="B4213" s="135" t="s">
        <v>7947</v>
      </c>
      <c r="D4213" s="134" t="s">
        <v>2262</v>
      </c>
      <c r="E4213" s="136" t="s">
        <v>16462</v>
      </c>
      <c r="F4213" s="136" t="s">
        <v>16462</v>
      </c>
    </row>
    <row r="4214" spans="1:6" ht="27" x14ac:dyDescent="0.25">
      <c r="A4214" s="134" t="s">
        <v>7948</v>
      </c>
      <c r="B4214" s="135" t="s">
        <v>7949</v>
      </c>
      <c r="D4214" s="134" t="s">
        <v>2262</v>
      </c>
      <c r="E4214" s="136" t="s">
        <v>13489</v>
      </c>
      <c r="F4214" s="136" t="s">
        <v>13489</v>
      </c>
    </row>
    <row r="4215" spans="1:6" ht="27" x14ac:dyDescent="0.25">
      <c r="A4215" s="134" t="s">
        <v>7950</v>
      </c>
      <c r="B4215" s="135" t="s">
        <v>7951</v>
      </c>
      <c r="D4215" s="134" t="s">
        <v>2262</v>
      </c>
      <c r="E4215" s="136" t="s">
        <v>14164</v>
      </c>
      <c r="F4215" s="136" t="s">
        <v>14164</v>
      </c>
    </row>
    <row r="4216" spans="1:6" ht="27" x14ac:dyDescent="0.25">
      <c r="A4216" s="134" t="s">
        <v>7952</v>
      </c>
      <c r="B4216" s="135" t="s">
        <v>7953</v>
      </c>
      <c r="D4216" s="134" t="s">
        <v>2262</v>
      </c>
      <c r="E4216" s="136" t="s">
        <v>17887</v>
      </c>
      <c r="F4216" s="136" t="s">
        <v>17887</v>
      </c>
    </row>
    <row r="4217" spans="1:6" ht="27" x14ac:dyDescent="0.25">
      <c r="A4217" s="134" t="s">
        <v>7954</v>
      </c>
      <c r="B4217" s="135" t="s">
        <v>7955</v>
      </c>
      <c r="D4217" s="134" t="s">
        <v>2262</v>
      </c>
      <c r="E4217" s="136" t="s">
        <v>17888</v>
      </c>
      <c r="F4217" s="136" t="s">
        <v>17888</v>
      </c>
    </row>
    <row r="4218" spans="1:6" ht="40.5" x14ac:dyDescent="0.25">
      <c r="A4218" s="134" t="s">
        <v>7956</v>
      </c>
      <c r="B4218" s="135" t="s">
        <v>7957</v>
      </c>
      <c r="D4218" s="134" t="s">
        <v>2262</v>
      </c>
      <c r="E4218" s="136" t="s">
        <v>13976</v>
      </c>
      <c r="F4218" s="136" t="s">
        <v>13976</v>
      </c>
    </row>
    <row r="4219" spans="1:6" ht="40.5" x14ac:dyDescent="0.25">
      <c r="A4219" s="134" t="s">
        <v>7958</v>
      </c>
      <c r="B4219" s="135" t="s">
        <v>7959</v>
      </c>
      <c r="D4219" s="134" t="s">
        <v>2262</v>
      </c>
      <c r="E4219" s="136" t="s">
        <v>13481</v>
      </c>
      <c r="F4219" s="136" t="s">
        <v>13481</v>
      </c>
    </row>
    <row r="4220" spans="1:6" ht="27" x14ac:dyDescent="0.25">
      <c r="A4220" s="134" t="s">
        <v>7960</v>
      </c>
      <c r="B4220" s="135" t="s">
        <v>7961</v>
      </c>
      <c r="D4220" s="134" t="s">
        <v>2262</v>
      </c>
      <c r="E4220" s="136" t="s">
        <v>5902</v>
      </c>
      <c r="F4220" s="136" t="s">
        <v>5902</v>
      </c>
    </row>
    <row r="4221" spans="1:6" ht="27" x14ac:dyDescent="0.25">
      <c r="A4221" s="134" t="s">
        <v>7962</v>
      </c>
      <c r="B4221" s="135" t="s">
        <v>7963</v>
      </c>
      <c r="D4221" s="134" t="s">
        <v>2262</v>
      </c>
      <c r="E4221" s="136" t="s">
        <v>12976</v>
      </c>
      <c r="F4221" s="136" t="s">
        <v>12976</v>
      </c>
    </row>
    <row r="4222" spans="1:6" ht="27" x14ac:dyDescent="0.25">
      <c r="A4222" s="134" t="s">
        <v>7964</v>
      </c>
      <c r="B4222" s="135" t="s">
        <v>7965</v>
      </c>
      <c r="D4222" s="134" t="s">
        <v>2262</v>
      </c>
      <c r="E4222" s="136" t="s">
        <v>13985</v>
      </c>
      <c r="F4222" s="136" t="s">
        <v>13985</v>
      </c>
    </row>
    <row r="4223" spans="1:6" ht="27" x14ac:dyDescent="0.25">
      <c r="A4223" s="134" t="s">
        <v>7966</v>
      </c>
      <c r="B4223" s="135" t="s">
        <v>7967</v>
      </c>
      <c r="D4223" s="134" t="s">
        <v>2262</v>
      </c>
      <c r="E4223" s="136" t="s">
        <v>6032</v>
      </c>
      <c r="F4223" s="136" t="s">
        <v>6032</v>
      </c>
    </row>
    <row r="4224" spans="1:6" ht="27" x14ac:dyDescent="0.25">
      <c r="A4224" s="134" t="s">
        <v>7968</v>
      </c>
      <c r="B4224" s="135" t="s">
        <v>7969</v>
      </c>
      <c r="D4224" s="134" t="s">
        <v>2262</v>
      </c>
      <c r="E4224" s="136" t="s">
        <v>17889</v>
      </c>
      <c r="F4224" s="136" t="s">
        <v>17889</v>
      </c>
    </row>
    <row r="4225" spans="1:6" ht="27" x14ac:dyDescent="0.25">
      <c r="A4225" s="134" t="s">
        <v>2412</v>
      </c>
      <c r="B4225" s="135" t="s">
        <v>2413</v>
      </c>
      <c r="D4225" s="134" t="s">
        <v>2262</v>
      </c>
      <c r="E4225" s="136" t="s">
        <v>17890</v>
      </c>
      <c r="F4225" s="136" t="s">
        <v>17890</v>
      </c>
    </row>
    <row r="4226" spans="1:6" ht="54" x14ac:dyDescent="0.25">
      <c r="A4226" s="134" t="s">
        <v>7970</v>
      </c>
      <c r="B4226" s="135" t="s">
        <v>7971</v>
      </c>
      <c r="D4226" s="134" t="s">
        <v>2263</v>
      </c>
      <c r="E4226" s="136" t="s">
        <v>17891</v>
      </c>
      <c r="F4226" s="136" t="s">
        <v>17891</v>
      </c>
    </row>
    <row r="4227" spans="1:6" ht="54" x14ac:dyDescent="0.25">
      <c r="A4227" s="134" t="s">
        <v>7972</v>
      </c>
      <c r="B4227" s="135" t="s">
        <v>7973</v>
      </c>
      <c r="D4227" s="134" t="s">
        <v>2263</v>
      </c>
      <c r="E4227" s="136" t="s">
        <v>17892</v>
      </c>
      <c r="F4227" s="136" t="s">
        <v>17892</v>
      </c>
    </row>
    <row r="4228" spans="1:6" ht="54" x14ac:dyDescent="0.25">
      <c r="A4228" s="134" t="s">
        <v>7974</v>
      </c>
      <c r="B4228" s="135" t="s">
        <v>7975</v>
      </c>
      <c r="D4228" s="134" t="s">
        <v>2263</v>
      </c>
      <c r="E4228" s="136" t="s">
        <v>17893</v>
      </c>
      <c r="F4228" s="136" t="s">
        <v>17893</v>
      </c>
    </row>
    <row r="4229" spans="1:6" ht="54" x14ac:dyDescent="0.25">
      <c r="A4229" s="134" t="s">
        <v>7976</v>
      </c>
      <c r="B4229" s="135" t="s">
        <v>7977</v>
      </c>
      <c r="D4229" s="134" t="s">
        <v>2263</v>
      </c>
      <c r="E4229" s="136" t="s">
        <v>17894</v>
      </c>
      <c r="F4229" s="136" t="s">
        <v>17894</v>
      </c>
    </row>
    <row r="4230" spans="1:6" ht="54" x14ac:dyDescent="0.25">
      <c r="A4230" s="134" t="s">
        <v>7978</v>
      </c>
      <c r="B4230" s="135" t="s">
        <v>7979</v>
      </c>
      <c r="D4230" s="134" t="s">
        <v>2263</v>
      </c>
      <c r="E4230" s="136" t="s">
        <v>17895</v>
      </c>
      <c r="F4230" s="136" t="s">
        <v>17895</v>
      </c>
    </row>
    <row r="4231" spans="1:6" ht="40.5" x14ac:dyDescent="0.25">
      <c r="A4231" s="134" t="s">
        <v>7980</v>
      </c>
      <c r="B4231" s="135" t="s">
        <v>7981</v>
      </c>
      <c r="D4231" s="134" t="s">
        <v>2263</v>
      </c>
      <c r="E4231" s="136" t="s">
        <v>17896</v>
      </c>
      <c r="F4231" s="136" t="s">
        <v>17896</v>
      </c>
    </row>
    <row r="4232" spans="1:6" ht="40.5" x14ac:dyDescent="0.25">
      <c r="A4232" s="134" t="s">
        <v>7982</v>
      </c>
      <c r="B4232" s="135" t="s">
        <v>7983</v>
      </c>
      <c r="D4232" s="134" t="s">
        <v>2263</v>
      </c>
      <c r="E4232" s="136" t="s">
        <v>17897</v>
      </c>
      <c r="F4232" s="136" t="s">
        <v>17897</v>
      </c>
    </row>
    <row r="4233" spans="1:6" ht="40.5" x14ac:dyDescent="0.25">
      <c r="A4233" s="134" t="s">
        <v>4620</v>
      </c>
      <c r="B4233" s="135" t="s">
        <v>4621</v>
      </c>
      <c r="D4233" s="134" t="s">
        <v>2263</v>
      </c>
      <c r="E4233" s="136" t="s">
        <v>17898</v>
      </c>
      <c r="F4233" s="136" t="s">
        <v>17898</v>
      </c>
    </row>
    <row r="4234" spans="1:6" ht="40.5" x14ac:dyDescent="0.25">
      <c r="A4234" s="134" t="s">
        <v>4180</v>
      </c>
      <c r="B4234" s="135" t="s">
        <v>4181</v>
      </c>
      <c r="D4234" s="134" t="s">
        <v>2263</v>
      </c>
      <c r="E4234" s="136" t="s">
        <v>17899</v>
      </c>
      <c r="F4234" s="136" t="s">
        <v>17899</v>
      </c>
    </row>
    <row r="4235" spans="1:6" ht="40.5" x14ac:dyDescent="0.25">
      <c r="A4235" s="134" t="s">
        <v>4182</v>
      </c>
      <c r="B4235" s="135" t="s">
        <v>4183</v>
      </c>
      <c r="D4235" s="134" t="s">
        <v>2263</v>
      </c>
      <c r="E4235" s="136" t="s">
        <v>17900</v>
      </c>
      <c r="F4235" s="136" t="s">
        <v>17900</v>
      </c>
    </row>
    <row r="4236" spans="1:6" ht="40.5" x14ac:dyDescent="0.25">
      <c r="A4236" s="134" t="s">
        <v>3868</v>
      </c>
      <c r="B4236" s="135" t="s">
        <v>3869</v>
      </c>
      <c r="D4236" s="134" t="s">
        <v>2263</v>
      </c>
      <c r="E4236" s="136" t="s">
        <v>17901</v>
      </c>
      <c r="F4236" s="136" t="s">
        <v>17901</v>
      </c>
    </row>
    <row r="4237" spans="1:6" ht="40.5" x14ac:dyDescent="0.25">
      <c r="A4237" s="134" t="s">
        <v>7984</v>
      </c>
      <c r="B4237" s="135" t="s">
        <v>7985</v>
      </c>
      <c r="D4237" s="134" t="s">
        <v>2263</v>
      </c>
      <c r="E4237" s="136" t="s">
        <v>17902</v>
      </c>
      <c r="F4237" s="136" t="s">
        <v>17902</v>
      </c>
    </row>
    <row r="4238" spans="1:6" ht="40.5" x14ac:dyDescent="0.25">
      <c r="A4238" s="134" t="s">
        <v>3860</v>
      </c>
      <c r="B4238" s="135" t="s">
        <v>3861</v>
      </c>
      <c r="D4238" s="134" t="s">
        <v>2263</v>
      </c>
      <c r="E4238" s="136" t="s">
        <v>17903</v>
      </c>
      <c r="F4238" s="136" t="s">
        <v>17903</v>
      </c>
    </row>
    <row r="4239" spans="1:6" ht="40.5" x14ac:dyDescent="0.25">
      <c r="A4239" s="134" t="s">
        <v>4695</v>
      </c>
      <c r="B4239" s="135" t="s">
        <v>4696</v>
      </c>
      <c r="D4239" s="134" t="s">
        <v>2263</v>
      </c>
      <c r="E4239" s="136" t="s">
        <v>17904</v>
      </c>
      <c r="F4239" s="136" t="s">
        <v>17904</v>
      </c>
    </row>
    <row r="4240" spans="1:6" ht="40.5" x14ac:dyDescent="0.25">
      <c r="A4240" s="134" t="s">
        <v>3864</v>
      </c>
      <c r="B4240" s="135" t="s">
        <v>3865</v>
      </c>
      <c r="D4240" s="134" t="s">
        <v>2263</v>
      </c>
      <c r="E4240" s="136" t="s">
        <v>17905</v>
      </c>
      <c r="F4240" s="136" t="s">
        <v>17905</v>
      </c>
    </row>
    <row r="4241" spans="1:6" ht="40.5" x14ac:dyDescent="0.25">
      <c r="A4241" s="134" t="s">
        <v>7986</v>
      </c>
      <c r="B4241" s="135" t="s">
        <v>7987</v>
      </c>
      <c r="D4241" s="134" t="s">
        <v>2259</v>
      </c>
      <c r="E4241" s="136" t="s">
        <v>17906</v>
      </c>
      <c r="F4241" s="136" t="s">
        <v>17906</v>
      </c>
    </row>
    <row r="4242" spans="1:6" ht="40.5" x14ac:dyDescent="0.25">
      <c r="A4242" s="134" t="s">
        <v>7988</v>
      </c>
      <c r="B4242" s="135" t="s">
        <v>7989</v>
      </c>
      <c r="D4242" s="134" t="s">
        <v>2259</v>
      </c>
      <c r="E4242" s="136" t="s">
        <v>14383</v>
      </c>
      <c r="F4242" s="136" t="s">
        <v>14383</v>
      </c>
    </row>
    <row r="4243" spans="1:6" ht="40.5" x14ac:dyDescent="0.25">
      <c r="A4243" s="134" t="s">
        <v>7990</v>
      </c>
      <c r="B4243" s="135" t="s">
        <v>7991</v>
      </c>
      <c r="D4243" s="134" t="s">
        <v>2259</v>
      </c>
      <c r="E4243" s="136" t="s">
        <v>17907</v>
      </c>
      <c r="F4243" s="136" t="s">
        <v>17907</v>
      </c>
    </row>
    <row r="4244" spans="1:6" ht="40.5" x14ac:dyDescent="0.25">
      <c r="A4244" s="134" t="s">
        <v>7992</v>
      </c>
      <c r="B4244" s="135" t="s">
        <v>7993</v>
      </c>
      <c r="D4244" s="134" t="s">
        <v>2259</v>
      </c>
      <c r="E4244" s="136" t="s">
        <v>17908</v>
      </c>
      <c r="F4244" s="136" t="s">
        <v>17908</v>
      </c>
    </row>
    <row r="4245" spans="1:6" ht="40.5" x14ac:dyDescent="0.25">
      <c r="A4245" s="134" t="s">
        <v>7994</v>
      </c>
      <c r="B4245" s="135" t="s">
        <v>7995</v>
      </c>
      <c r="D4245" s="134" t="s">
        <v>2259</v>
      </c>
      <c r="E4245" s="136" t="s">
        <v>13025</v>
      </c>
      <c r="F4245" s="136" t="s">
        <v>13025</v>
      </c>
    </row>
    <row r="4246" spans="1:6" ht="40.5" x14ac:dyDescent="0.25">
      <c r="A4246" s="134" t="s">
        <v>7996</v>
      </c>
      <c r="B4246" s="135" t="s">
        <v>7997</v>
      </c>
      <c r="D4246" s="134" t="s">
        <v>2259</v>
      </c>
      <c r="E4246" s="136" t="s">
        <v>17909</v>
      </c>
      <c r="F4246" s="136" t="s">
        <v>17909</v>
      </c>
    </row>
    <row r="4247" spans="1:6" ht="40.5" x14ac:dyDescent="0.25">
      <c r="A4247" s="134" t="s">
        <v>7998</v>
      </c>
      <c r="B4247" s="135" t="s">
        <v>7999</v>
      </c>
      <c r="D4247" s="134" t="s">
        <v>2259</v>
      </c>
      <c r="E4247" s="136" t="s">
        <v>17910</v>
      </c>
      <c r="F4247" s="136" t="s">
        <v>17910</v>
      </c>
    </row>
    <row r="4248" spans="1:6" ht="40.5" x14ac:dyDescent="0.25">
      <c r="A4248" s="134" t="s">
        <v>8000</v>
      </c>
      <c r="B4248" s="135" t="s">
        <v>8001</v>
      </c>
      <c r="D4248" s="134" t="s">
        <v>2259</v>
      </c>
      <c r="E4248" s="136" t="s">
        <v>14202</v>
      </c>
      <c r="F4248" s="136" t="s">
        <v>14202</v>
      </c>
    </row>
    <row r="4249" spans="1:6" ht="40.5" x14ac:dyDescent="0.25">
      <c r="A4249" s="134" t="s">
        <v>8002</v>
      </c>
      <c r="B4249" s="135" t="s">
        <v>8003</v>
      </c>
      <c r="D4249" s="134" t="s">
        <v>2259</v>
      </c>
      <c r="E4249" s="136" t="s">
        <v>17911</v>
      </c>
      <c r="F4249" s="136" t="s">
        <v>17911</v>
      </c>
    </row>
    <row r="4250" spans="1:6" ht="40.5" x14ac:dyDescent="0.25">
      <c r="A4250" s="134" t="s">
        <v>8004</v>
      </c>
      <c r="B4250" s="135" t="s">
        <v>8005</v>
      </c>
      <c r="D4250" s="134" t="s">
        <v>2259</v>
      </c>
      <c r="E4250" s="136" t="s">
        <v>17912</v>
      </c>
      <c r="F4250" s="136" t="s">
        <v>17912</v>
      </c>
    </row>
    <row r="4251" spans="1:6" ht="40.5" x14ac:dyDescent="0.25">
      <c r="A4251" s="134" t="s">
        <v>8006</v>
      </c>
      <c r="B4251" s="135" t="s">
        <v>8007</v>
      </c>
      <c r="D4251" s="134" t="s">
        <v>2259</v>
      </c>
      <c r="E4251" s="136" t="s">
        <v>17913</v>
      </c>
      <c r="F4251" s="136" t="s">
        <v>17913</v>
      </c>
    </row>
    <row r="4252" spans="1:6" ht="40.5" x14ac:dyDescent="0.25">
      <c r="A4252" s="134" t="s">
        <v>8008</v>
      </c>
      <c r="B4252" s="135" t="s">
        <v>8009</v>
      </c>
      <c r="D4252" s="134" t="s">
        <v>2259</v>
      </c>
      <c r="E4252" s="136" t="s">
        <v>17914</v>
      </c>
      <c r="F4252" s="136" t="s">
        <v>17914</v>
      </c>
    </row>
    <row r="4253" spans="1:6" ht="27" x14ac:dyDescent="0.25">
      <c r="A4253" s="134" t="s">
        <v>8010</v>
      </c>
      <c r="B4253" s="135" t="s">
        <v>8011</v>
      </c>
      <c r="D4253" s="134" t="s">
        <v>2262</v>
      </c>
      <c r="E4253" s="136" t="s">
        <v>17915</v>
      </c>
      <c r="F4253" s="136" t="s">
        <v>17915</v>
      </c>
    </row>
    <row r="4254" spans="1:6" ht="27" x14ac:dyDescent="0.25">
      <c r="A4254" s="134" t="s">
        <v>8012</v>
      </c>
      <c r="B4254" s="135" t="s">
        <v>8013</v>
      </c>
      <c r="D4254" s="134" t="s">
        <v>2262</v>
      </c>
      <c r="E4254" s="136" t="s">
        <v>17916</v>
      </c>
      <c r="F4254" s="136" t="s">
        <v>17916</v>
      </c>
    </row>
    <row r="4255" spans="1:6" ht="27" x14ac:dyDescent="0.25">
      <c r="A4255" s="134" t="s">
        <v>8014</v>
      </c>
      <c r="B4255" s="135" t="s">
        <v>8015</v>
      </c>
      <c r="D4255" s="134" t="s">
        <v>2262</v>
      </c>
      <c r="E4255" s="136" t="s">
        <v>17917</v>
      </c>
      <c r="F4255" s="136" t="s">
        <v>17917</v>
      </c>
    </row>
    <row r="4256" spans="1:6" ht="27" x14ac:dyDescent="0.25">
      <c r="A4256" s="134" t="s">
        <v>8016</v>
      </c>
      <c r="B4256" s="135" t="s">
        <v>8017</v>
      </c>
      <c r="D4256" s="134" t="s">
        <v>2262</v>
      </c>
      <c r="E4256" s="136" t="s">
        <v>17918</v>
      </c>
      <c r="F4256" s="136" t="s">
        <v>17918</v>
      </c>
    </row>
    <row r="4257" spans="1:6" ht="27" x14ac:dyDescent="0.25">
      <c r="A4257" s="134" t="s">
        <v>8018</v>
      </c>
      <c r="B4257" s="135" t="s">
        <v>8019</v>
      </c>
      <c r="D4257" s="134" t="s">
        <v>2262</v>
      </c>
      <c r="E4257" s="136" t="s">
        <v>17919</v>
      </c>
      <c r="F4257" s="136" t="s">
        <v>17919</v>
      </c>
    </row>
    <row r="4258" spans="1:6" ht="27" x14ac:dyDescent="0.25">
      <c r="A4258" s="134" t="s">
        <v>8020</v>
      </c>
      <c r="B4258" s="135" t="s">
        <v>8021</v>
      </c>
      <c r="D4258" s="134" t="s">
        <v>2262</v>
      </c>
      <c r="E4258" s="136" t="s">
        <v>14160</v>
      </c>
      <c r="F4258" s="136" t="s">
        <v>14160</v>
      </c>
    </row>
    <row r="4259" spans="1:6" ht="27" x14ac:dyDescent="0.25">
      <c r="A4259" s="134" t="s">
        <v>8022</v>
      </c>
      <c r="B4259" s="135" t="s">
        <v>8023</v>
      </c>
      <c r="D4259" s="134" t="s">
        <v>2262</v>
      </c>
      <c r="E4259" s="136" t="s">
        <v>13609</v>
      </c>
      <c r="F4259" s="136" t="s">
        <v>13609</v>
      </c>
    </row>
    <row r="4260" spans="1:6" ht="18" customHeight="1" x14ac:dyDescent="0.25">
      <c r="A4260" s="134" t="s">
        <v>8024</v>
      </c>
      <c r="B4260" s="135" t="s">
        <v>8025</v>
      </c>
      <c r="D4260" s="134" t="s">
        <v>2262</v>
      </c>
      <c r="E4260" s="136" t="s">
        <v>17920</v>
      </c>
      <c r="F4260" s="136" t="s">
        <v>17920</v>
      </c>
    </row>
    <row r="4261" spans="1:6" ht="27" x14ac:dyDescent="0.25">
      <c r="A4261" s="134" t="s">
        <v>8026</v>
      </c>
      <c r="B4261" s="135" t="s">
        <v>8027</v>
      </c>
      <c r="D4261" s="134" t="s">
        <v>2262</v>
      </c>
      <c r="E4261" s="136" t="s">
        <v>17921</v>
      </c>
      <c r="F4261" s="136" t="s">
        <v>17921</v>
      </c>
    </row>
    <row r="4262" spans="1:6" ht="27" x14ac:dyDescent="0.25">
      <c r="A4262" s="134" t="s">
        <v>8028</v>
      </c>
      <c r="B4262" s="135" t="s">
        <v>8029</v>
      </c>
      <c r="D4262" s="134" t="s">
        <v>2262</v>
      </c>
      <c r="E4262" s="136" t="s">
        <v>17922</v>
      </c>
      <c r="F4262" s="136" t="s">
        <v>17922</v>
      </c>
    </row>
    <row r="4263" spans="1:6" ht="27" x14ac:dyDescent="0.25">
      <c r="A4263" s="134" t="s">
        <v>8030</v>
      </c>
      <c r="B4263" s="135" t="s">
        <v>8031</v>
      </c>
      <c r="D4263" s="134" t="s">
        <v>2262</v>
      </c>
      <c r="E4263" s="136" t="s">
        <v>17923</v>
      </c>
      <c r="F4263" s="136" t="s">
        <v>17923</v>
      </c>
    </row>
    <row r="4264" spans="1:6" ht="67.5" x14ac:dyDescent="0.25">
      <c r="A4264" s="134" t="s">
        <v>8032</v>
      </c>
      <c r="B4264" s="135" t="s">
        <v>8033</v>
      </c>
      <c r="D4264" s="134" t="s">
        <v>2264</v>
      </c>
      <c r="E4264" s="136" t="s">
        <v>17924</v>
      </c>
      <c r="F4264" s="136" t="s">
        <v>17924</v>
      </c>
    </row>
    <row r="4265" spans="1:6" ht="54" x14ac:dyDescent="0.25">
      <c r="A4265" s="134" t="s">
        <v>8034</v>
      </c>
      <c r="B4265" s="135" t="s">
        <v>8035</v>
      </c>
      <c r="D4265" s="134" t="s">
        <v>2264</v>
      </c>
      <c r="E4265" s="136" t="s">
        <v>17925</v>
      </c>
      <c r="F4265" s="136" t="s">
        <v>17925</v>
      </c>
    </row>
    <row r="4266" spans="1:6" ht="67.5" x14ac:dyDescent="0.25">
      <c r="A4266" s="134" t="s">
        <v>8036</v>
      </c>
      <c r="B4266" s="135" t="s">
        <v>8037</v>
      </c>
      <c r="D4266" s="134" t="s">
        <v>2264</v>
      </c>
      <c r="E4266" s="136" t="s">
        <v>13457</v>
      </c>
      <c r="F4266" s="136" t="s">
        <v>13457</v>
      </c>
    </row>
    <row r="4267" spans="1:6" ht="54" x14ac:dyDescent="0.25">
      <c r="A4267" s="134" t="s">
        <v>8038</v>
      </c>
      <c r="B4267" s="135" t="s">
        <v>17926</v>
      </c>
      <c r="D4267" s="134" t="s">
        <v>2264</v>
      </c>
      <c r="E4267" s="136" t="s">
        <v>16704</v>
      </c>
      <c r="F4267" s="136" t="s">
        <v>16704</v>
      </c>
    </row>
    <row r="4268" spans="1:6" ht="67.5" x14ac:dyDescent="0.25">
      <c r="A4268" s="134" t="s">
        <v>8039</v>
      </c>
      <c r="B4268" s="135" t="s">
        <v>8040</v>
      </c>
      <c r="D4268" s="134" t="s">
        <v>2264</v>
      </c>
      <c r="E4268" s="136" t="s">
        <v>5628</v>
      </c>
      <c r="F4268" s="136" t="s">
        <v>5628</v>
      </c>
    </row>
    <row r="4269" spans="1:6" ht="67.5" x14ac:dyDescent="0.25">
      <c r="A4269" s="134" t="s">
        <v>8041</v>
      </c>
      <c r="B4269" s="135" t="s">
        <v>17927</v>
      </c>
      <c r="D4269" s="134" t="s">
        <v>2264</v>
      </c>
      <c r="E4269" s="136" t="s">
        <v>17928</v>
      </c>
      <c r="F4269" s="136" t="s">
        <v>17928</v>
      </c>
    </row>
    <row r="4270" spans="1:6" ht="67.5" x14ac:dyDescent="0.25">
      <c r="A4270" s="134" t="s">
        <v>8042</v>
      </c>
      <c r="B4270" s="135" t="s">
        <v>8043</v>
      </c>
      <c r="D4270" s="134" t="s">
        <v>2264</v>
      </c>
      <c r="E4270" s="136" t="s">
        <v>17929</v>
      </c>
      <c r="F4270" s="136" t="s">
        <v>17929</v>
      </c>
    </row>
    <row r="4271" spans="1:6" ht="67.5" x14ac:dyDescent="0.25">
      <c r="A4271" s="134" t="s">
        <v>8044</v>
      </c>
      <c r="B4271" s="135" t="s">
        <v>17930</v>
      </c>
      <c r="D4271" s="134" t="s">
        <v>2264</v>
      </c>
      <c r="E4271" s="136" t="s">
        <v>14056</v>
      </c>
      <c r="F4271" s="136" t="s">
        <v>14056</v>
      </c>
    </row>
    <row r="4272" spans="1:6" ht="67.5" x14ac:dyDescent="0.25">
      <c r="A4272" s="134" t="s">
        <v>8045</v>
      </c>
      <c r="B4272" s="135" t="s">
        <v>8046</v>
      </c>
      <c r="D4272" s="134" t="s">
        <v>2264</v>
      </c>
      <c r="E4272" s="136" t="s">
        <v>14070</v>
      </c>
      <c r="F4272" s="136" t="s">
        <v>14070</v>
      </c>
    </row>
    <row r="4273" spans="1:6" ht="67.5" x14ac:dyDescent="0.25">
      <c r="A4273" s="134" t="s">
        <v>8047</v>
      </c>
      <c r="B4273" s="135" t="s">
        <v>17931</v>
      </c>
      <c r="D4273" s="134" t="s">
        <v>2264</v>
      </c>
      <c r="E4273" s="136" t="s">
        <v>6020</v>
      </c>
      <c r="F4273" s="136" t="s">
        <v>6020</v>
      </c>
    </row>
    <row r="4274" spans="1:6" ht="67.5" x14ac:dyDescent="0.25">
      <c r="A4274" s="134" t="s">
        <v>8048</v>
      </c>
      <c r="B4274" s="135" t="s">
        <v>8049</v>
      </c>
      <c r="D4274" s="134" t="s">
        <v>2264</v>
      </c>
      <c r="E4274" s="136" t="s">
        <v>14367</v>
      </c>
      <c r="F4274" s="136" t="s">
        <v>14367</v>
      </c>
    </row>
    <row r="4275" spans="1:6" ht="67.5" x14ac:dyDescent="0.25">
      <c r="A4275" s="134" t="s">
        <v>8050</v>
      </c>
      <c r="B4275" s="135" t="s">
        <v>8051</v>
      </c>
      <c r="D4275" s="134" t="s">
        <v>2264</v>
      </c>
      <c r="E4275" s="136" t="s">
        <v>13222</v>
      </c>
      <c r="F4275" s="136" t="s">
        <v>13222</v>
      </c>
    </row>
    <row r="4276" spans="1:6" ht="67.5" x14ac:dyDescent="0.25">
      <c r="A4276" s="134" t="s">
        <v>8052</v>
      </c>
      <c r="B4276" s="135" t="s">
        <v>8053</v>
      </c>
      <c r="D4276" s="134" t="s">
        <v>2264</v>
      </c>
      <c r="E4276" s="136" t="s">
        <v>13177</v>
      </c>
      <c r="F4276" s="136" t="s">
        <v>13177</v>
      </c>
    </row>
    <row r="4277" spans="1:6" ht="67.5" x14ac:dyDescent="0.25">
      <c r="A4277" s="134" t="s">
        <v>8054</v>
      </c>
      <c r="B4277" s="135" t="s">
        <v>8055</v>
      </c>
      <c r="D4277" s="134" t="s">
        <v>2264</v>
      </c>
      <c r="E4277" s="136" t="s">
        <v>13748</v>
      </c>
      <c r="F4277" s="136" t="s">
        <v>13748</v>
      </c>
    </row>
    <row r="4278" spans="1:6" ht="67.5" x14ac:dyDescent="0.25">
      <c r="A4278" s="134" t="s">
        <v>8056</v>
      </c>
      <c r="B4278" s="135" t="s">
        <v>8057</v>
      </c>
      <c r="D4278" s="134" t="s">
        <v>2264</v>
      </c>
      <c r="E4278" s="136" t="s">
        <v>13623</v>
      </c>
      <c r="F4278" s="136" t="s">
        <v>13623</v>
      </c>
    </row>
    <row r="4279" spans="1:6" ht="67.5" x14ac:dyDescent="0.25">
      <c r="A4279" s="134" t="s">
        <v>8058</v>
      </c>
      <c r="B4279" s="135" t="s">
        <v>8059</v>
      </c>
      <c r="D4279" s="134" t="s">
        <v>2264</v>
      </c>
      <c r="E4279" s="136" t="s">
        <v>5763</v>
      </c>
      <c r="F4279" s="136" t="s">
        <v>5763</v>
      </c>
    </row>
    <row r="4280" spans="1:6" ht="40.5" x14ac:dyDescent="0.25">
      <c r="A4280" s="134" t="s">
        <v>8060</v>
      </c>
      <c r="B4280" s="135" t="s">
        <v>8061</v>
      </c>
      <c r="D4280" s="134" t="s">
        <v>2259</v>
      </c>
      <c r="E4280" s="136" t="s">
        <v>13424</v>
      </c>
      <c r="F4280" s="136" t="s">
        <v>13424</v>
      </c>
    </row>
    <row r="4281" spans="1:6" ht="40.5" x14ac:dyDescent="0.25">
      <c r="A4281" s="134" t="s">
        <v>8062</v>
      </c>
      <c r="B4281" s="135" t="s">
        <v>8063</v>
      </c>
      <c r="D4281" s="134" t="s">
        <v>2259</v>
      </c>
      <c r="E4281" s="136" t="s">
        <v>17932</v>
      </c>
      <c r="F4281" s="136" t="s">
        <v>17932</v>
      </c>
    </row>
    <row r="4282" spans="1:6" ht="40.5" x14ac:dyDescent="0.25">
      <c r="A4282" s="134" t="s">
        <v>8064</v>
      </c>
      <c r="B4282" s="135" t="s">
        <v>8065</v>
      </c>
      <c r="D4282" s="134" t="s">
        <v>2259</v>
      </c>
      <c r="E4282" s="136" t="s">
        <v>6025</v>
      </c>
      <c r="F4282" s="136" t="s">
        <v>6025</v>
      </c>
    </row>
    <row r="4283" spans="1:6" ht="40.5" x14ac:dyDescent="0.25">
      <c r="A4283" s="134" t="s">
        <v>8066</v>
      </c>
      <c r="B4283" s="135" t="s">
        <v>8067</v>
      </c>
      <c r="D4283" s="134" t="s">
        <v>2259</v>
      </c>
      <c r="E4283" s="136" t="s">
        <v>17933</v>
      </c>
      <c r="F4283" s="136" t="s">
        <v>17933</v>
      </c>
    </row>
    <row r="4284" spans="1:6" ht="40.5" x14ac:dyDescent="0.25">
      <c r="A4284" s="134" t="s">
        <v>8068</v>
      </c>
      <c r="B4284" s="135" t="s">
        <v>8069</v>
      </c>
      <c r="D4284" s="134" t="s">
        <v>2259</v>
      </c>
      <c r="E4284" s="136" t="s">
        <v>17934</v>
      </c>
      <c r="F4284" s="136" t="s">
        <v>17934</v>
      </c>
    </row>
    <row r="4285" spans="1:6" ht="40.5" x14ac:dyDescent="0.25">
      <c r="A4285" s="134" t="s">
        <v>8070</v>
      </c>
      <c r="B4285" s="135" t="s">
        <v>8071</v>
      </c>
      <c r="D4285" s="134" t="s">
        <v>2261</v>
      </c>
      <c r="E4285" s="136" t="s">
        <v>5382</v>
      </c>
      <c r="F4285" s="136" t="s">
        <v>5382</v>
      </c>
    </row>
    <row r="4286" spans="1:6" ht="27" x14ac:dyDescent="0.25">
      <c r="A4286" s="134" t="s">
        <v>8072</v>
      </c>
      <c r="B4286" s="135" t="s">
        <v>8073</v>
      </c>
      <c r="D4286" s="134" t="s">
        <v>2262</v>
      </c>
      <c r="E4286" s="136" t="s">
        <v>12994</v>
      </c>
      <c r="F4286" s="136" t="s">
        <v>12994</v>
      </c>
    </row>
    <row r="4287" spans="1:6" ht="40.5" x14ac:dyDescent="0.25">
      <c r="A4287" s="134" t="s">
        <v>8074</v>
      </c>
      <c r="B4287" s="135" t="s">
        <v>8075</v>
      </c>
      <c r="D4287" s="134" t="s">
        <v>2259</v>
      </c>
      <c r="E4287" s="136" t="s">
        <v>17935</v>
      </c>
      <c r="F4287" s="136" t="s">
        <v>17935</v>
      </c>
    </row>
    <row r="4288" spans="1:6" ht="40.5" x14ac:dyDescent="0.25">
      <c r="A4288" s="134" t="s">
        <v>8076</v>
      </c>
      <c r="B4288" s="135" t="s">
        <v>8077</v>
      </c>
      <c r="D4288" s="134" t="s">
        <v>2259</v>
      </c>
      <c r="E4288" s="136" t="s">
        <v>17936</v>
      </c>
      <c r="F4288" s="136" t="s">
        <v>17936</v>
      </c>
    </row>
    <row r="4289" spans="1:6" ht="27" x14ac:dyDescent="0.25">
      <c r="A4289" s="134" t="s">
        <v>17937</v>
      </c>
      <c r="B4289" s="135" t="s">
        <v>17938</v>
      </c>
      <c r="D4289" s="134" t="s">
        <v>2259</v>
      </c>
      <c r="E4289" s="136" t="s">
        <v>14389</v>
      </c>
      <c r="F4289" s="136" t="s">
        <v>14389</v>
      </c>
    </row>
    <row r="4290" spans="1:6" ht="27" x14ac:dyDescent="0.25">
      <c r="A4290" s="134" t="s">
        <v>17939</v>
      </c>
      <c r="B4290" s="135" t="s">
        <v>17940</v>
      </c>
      <c r="D4290" s="134" t="s">
        <v>2259</v>
      </c>
      <c r="E4290" s="136" t="s">
        <v>13705</v>
      </c>
      <c r="F4290" s="136" t="s">
        <v>13705</v>
      </c>
    </row>
    <row r="4291" spans="1:6" ht="27" x14ac:dyDescent="0.25">
      <c r="A4291" s="134" t="s">
        <v>8078</v>
      </c>
      <c r="B4291" s="135" t="s">
        <v>8079</v>
      </c>
      <c r="D4291" s="134" t="s">
        <v>2259</v>
      </c>
      <c r="E4291" s="136" t="s">
        <v>17941</v>
      </c>
      <c r="F4291" s="136" t="s">
        <v>17941</v>
      </c>
    </row>
    <row r="4292" spans="1:6" ht="40.5" x14ac:dyDescent="0.25">
      <c r="A4292" s="134" t="s">
        <v>8080</v>
      </c>
      <c r="B4292" s="135" t="s">
        <v>8081</v>
      </c>
      <c r="D4292" s="134" t="s">
        <v>2259</v>
      </c>
      <c r="E4292" s="136" t="s">
        <v>17942</v>
      </c>
      <c r="F4292" s="136" t="s">
        <v>17942</v>
      </c>
    </row>
    <row r="4293" spans="1:6" ht="40.5" x14ac:dyDescent="0.25">
      <c r="A4293" s="134" t="s">
        <v>8082</v>
      </c>
      <c r="B4293" s="135" t="s">
        <v>8083</v>
      </c>
      <c r="D4293" s="134" t="s">
        <v>2259</v>
      </c>
      <c r="E4293" s="136" t="s">
        <v>17943</v>
      </c>
      <c r="F4293" s="136" t="s">
        <v>17943</v>
      </c>
    </row>
    <row r="4294" spans="1:6" ht="40.5" x14ac:dyDescent="0.25">
      <c r="A4294" s="134" t="s">
        <v>8084</v>
      </c>
      <c r="B4294" s="135" t="s">
        <v>8085</v>
      </c>
      <c r="D4294" s="134" t="s">
        <v>2259</v>
      </c>
      <c r="E4294" s="136" t="s">
        <v>17944</v>
      </c>
      <c r="F4294" s="136" t="s">
        <v>17944</v>
      </c>
    </row>
    <row r="4295" spans="1:6" ht="40.5" x14ac:dyDescent="0.25">
      <c r="A4295" s="134" t="s">
        <v>8086</v>
      </c>
      <c r="B4295" s="135" t="s">
        <v>8087</v>
      </c>
      <c r="D4295" s="134" t="s">
        <v>2259</v>
      </c>
      <c r="E4295" s="136" t="s">
        <v>17945</v>
      </c>
      <c r="F4295" s="136" t="s">
        <v>17945</v>
      </c>
    </row>
    <row r="4296" spans="1:6" ht="40.5" x14ac:dyDescent="0.25">
      <c r="A4296" s="134" t="s">
        <v>8088</v>
      </c>
      <c r="B4296" s="135" t="s">
        <v>8089</v>
      </c>
      <c r="D4296" s="134" t="s">
        <v>2259</v>
      </c>
      <c r="E4296" s="136" t="s">
        <v>14117</v>
      </c>
      <c r="F4296" s="136" t="s">
        <v>14117</v>
      </c>
    </row>
    <row r="4297" spans="1:6" ht="40.5" x14ac:dyDescent="0.25">
      <c r="A4297" s="134" t="s">
        <v>8090</v>
      </c>
      <c r="B4297" s="135" t="s">
        <v>8091</v>
      </c>
      <c r="D4297" s="134" t="s">
        <v>2259</v>
      </c>
      <c r="E4297" s="136" t="s">
        <v>17946</v>
      </c>
      <c r="F4297" s="136" t="s">
        <v>17946</v>
      </c>
    </row>
    <row r="4298" spans="1:6" ht="40.5" x14ac:dyDescent="0.25">
      <c r="A4298" s="134" t="s">
        <v>8092</v>
      </c>
      <c r="B4298" s="135" t="s">
        <v>8093</v>
      </c>
      <c r="D4298" s="134" t="s">
        <v>2259</v>
      </c>
      <c r="E4298" s="136" t="s">
        <v>6022</v>
      </c>
      <c r="F4298" s="136" t="s">
        <v>6022</v>
      </c>
    </row>
    <row r="4299" spans="1:6" ht="40.5" x14ac:dyDescent="0.25">
      <c r="A4299" s="134" t="s">
        <v>8094</v>
      </c>
      <c r="B4299" s="135" t="s">
        <v>8095</v>
      </c>
      <c r="D4299" s="134" t="s">
        <v>2259</v>
      </c>
      <c r="E4299" s="136" t="s">
        <v>17947</v>
      </c>
      <c r="F4299" s="136" t="s">
        <v>17947</v>
      </c>
    </row>
    <row r="4300" spans="1:6" ht="27" x14ac:dyDescent="0.25">
      <c r="A4300" s="134" t="s">
        <v>8096</v>
      </c>
      <c r="B4300" s="135" t="s">
        <v>8097</v>
      </c>
      <c r="D4300" s="134" t="s">
        <v>2259</v>
      </c>
      <c r="E4300" s="136" t="s">
        <v>13106</v>
      </c>
      <c r="F4300" s="136" t="s">
        <v>13106</v>
      </c>
    </row>
    <row r="4301" spans="1:6" ht="27" x14ac:dyDescent="0.25">
      <c r="A4301" s="134" t="s">
        <v>8098</v>
      </c>
      <c r="B4301" s="135" t="s">
        <v>8099</v>
      </c>
      <c r="D4301" s="134" t="s">
        <v>2259</v>
      </c>
      <c r="E4301" s="136" t="s">
        <v>17948</v>
      </c>
      <c r="F4301" s="136" t="s">
        <v>17948</v>
      </c>
    </row>
    <row r="4302" spans="1:6" ht="27" x14ac:dyDescent="0.25">
      <c r="A4302" s="134" t="s">
        <v>8100</v>
      </c>
      <c r="B4302" s="135" t="s">
        <v>8101</v>
      </c>
      <c r="D4302" s="134" t="s">
        <v>2259</v>
      </c>
      <c r="E4302" s="136" t="s">
        <v>17949</v>
      </c>
      <c r="F4302" s="136" t="s">
        <v>17949</v>
      </c>
    </row>
    <row r="4303" spans="1:6" ht="40.5" x14ac:dyDescent="0.25">
      <c r="A4303" s="134" t="s">
        <v>2382</v>
      </c>
      <c r="B4303" s="135" t="s">
        <v>2383</v>
      </c>
      <c r="D4303" s="134" t="s">
        <v>2262</v>
      </c>
      <c r="E4303" s="136" t="s">
        <v>13532</v>
      </c>
      <c r="F4303" s="136" t="s">
        <v>13532</v>
      </c>
    </row>
    <row r="4304" spans="1:6" ht="40.5" x14ac:dyDescent="0.25">
      <c r="A4304" s="134" t="s">
        <v>8102</v>
      </c>
      <c r="B4304" s="135" t="s">
        <v>8103</v>
      </c>
      <c r="D4304" s="134" t="s">
        <v>2262</v>
      </c>
      <c r="E4304" s="136" t="s">
        <v>5803</v>
      </c>
      <c r="F4304" s="136" t="s">
        <v>5803</v>
      </c>
    </row>
    <row r="4305" spans="1:6" ht="40.5" x14ac:dyDescent="0.25">
      <c r="A4305" s="134" t="s">
        <v>2497</v>
      </c>
      <c r="B4305" s="135" t="s">
        <v>2498</v>
      </c>
      <c r="D4305" s="134" t="s">
        <v>2262</v>
      </c>
      <c r="E4305" s="136" t="s">
        <v>13594</v>
      </c>
      <c r="F4305" s="136" t="s">
        <v>13594</v>
      </c>
    </row>
    <row r="4306" spans="1:6" ht="40.5" x14ac:dyDescent="0.25">
      <c r="A4306" s="134" t="s">
        <v>8104</v>
      </c>
      <c r="B4306" s="135" t="s">
        <v>8105</v>
      </c>
      <c r="D4306" s="134" t="s">
        <v>2262</v>
      </c>
      <c r="E4306" s="136" t="s">
        <v>13805</v>
      </c>
      <c r="F4306" s="136" t="s">
        <v>13805</v>
      </c>
    </row>
    <row r="4307" spans="1:6" ht="40.5" x14ac:dyDescent="0.25">
      <c r="A4307" s="134" t="s">
        <v>8106</v>
      </c>
      <c r="B4307" s="135" t="s">
        <v>8107</v>
      </c>
      <c r="D4307" s="134" t="s">
        <v>2262</v>
      </c>
      <c r="E4307" s="136" t="s">
        <v>13521</v>
      </c>
      <c r="F4307" s="136" t="s">
        <v>13521</v>
      </c>
    </row>
    <row r="4308" spans="1:6" ht="40.5" x14ac:dyDescent="0.25">
      <c r="A4308" s="134" t="s">
        <v>8108</v>
      </c>
      <c r="B4308" s="135" t="s">
        <v>8109</v>
      </c>
      <c r="D4308" s="134" t="s">
        <v>2262</v>
      </c>
      <c r="E4308" s="136" t="s">
        <v>13372</v>
      </c>
      <c r="F4308" s="136" t="s">
        <v>13372</v>
      </c>
    </row>
    <row r="4309" spans="1:6" ht="40.5" x14ac:dyDescent="0.25">
      <c r="A4309" s="134" t="s">
        <v>8110</v>
      </c>
      <c r="B4309" s="135" t="s">
        <v>8111</v>
      </c>
      <c r="D4309" s="134" t="s">
        <v>2262</v>
      </c>
      <c r="E4309" s="136" t="s">
        <v>13069</v>
      </c>
      <c r="F4309" s="136" t="s">
        <v>13069</v>
      </c>
    </row>
    <row r="4310" spans="1:6" ht="40.5" x14ac:dyDescent="0.25">
      <c r="A4310" s="134" t="s">
        <v>8112</v>
      </c>
      <c r="B4310" s="135" t="s">
        <v>8113</v>
      </c>
      <c r="D4310" s="134" t="s">
        <v>2262</v>
      </c>
      <c r="E4310" s="136" t="s">
        <v>5626</v>
      </c>
      <c r="F4310" s="136" t="s">
        <v>5626</v>
      </c>
    </row>
    <row r="4311" spans="1:6" ht="40.5" x14ac:dyDescent="0.25">
      <c r="A4311" s="134" t="s">
        <v>8114</v>
      </c>
      <c r="B4311" s="135" t="s">
        <v>8115</v>
      </c>
      <c r="D4311" s="134" t="s">
        <v>2262</v>
      </c>
      <c r="E4311" s="136" t="s">
        <v>5760</v>
      </c>
      <c r="F4311" s="136" t="s">
        <v>5760</v>
      </c>
    </row>
    <row r="4312" spans="1:6" ht="40.5" x14ac:dyDescent="0.25">
      <c r="A4312" s="134" t="s">
        <v>4310</v>
      </c>
      <c r="B4312" s="135" t="s">
        <v>4311</v>
      </c>
      <c r="D4312" s="134" t="s">
        <v>2262</v>
      </c>
      <c r="E4312" s="136" t="s">
        <v>5753</v>
      </c>
      <c r="F4312" s="136" t="s">
        <v>5753</v>
      </c>
    </row>
    <row r="4313" spans="1:6" ht="40.5" x14ac:dyDescent="0.25">
      <c r="A4313" s="134" t="s">
        <v>8116</v>
      </c>
      <c r="B4313" s="135" t="s">
        <v>8117</v>
      </c>
      <c r="D4313" s="134" t="s">
        <v>2262</v>
      </c>
      <c r="E4313" s="136" t="s">
        <v>13391</v>
      </c>
      <c r="F4313" s="136" t="s">
        <v>13391</v>
      </c>
    </row>
    <row r="4314" spans="1:6" ht="40.5" x14ac:dyDescent="0.25">
      <c r="A4314" s="134" t="s">
        <v>8118</v>
      </c>
      <c r="B4314" s="135" t="s">
        <v>8119</v>
      </c>
      <c r="D4314" s="134" t="s">
        <v>2262</v>
      </c>
      <c r="E4314" s="136" t="s">
        <v>5840</v>
      </c>
      <c r="F4314" s="136" t="s">
        <v>5840</v>
      </c>
    </row>
    <row r="4315" spans="1:6" ht="40.5" x14ac:dyDescent="0.25">
      <c r="A4315" s="134" t="s">
        <v>8120</v>
      </c>
      <c r="B4315" s="135" t="s">
        <v>8121</v>
      </c>
      <c r="D4315" s="134" t="s">
        <v>2262</v>
      </c>
      <c r="E4315" s="136" t="s">
        <v>17950</v>
      </c>
      <c r="F4315" s="136" t="s">
        <v>17950</v>
      </c>
    </row>
    <row r="4316" spans="1:6" ht="40.5" x14ac:dyDescent="0.25">
      <c r="A4316" s="134" t="s">
        <v>8122</v>
      </c>
      <c r="B4316" s="135" t="s">
        <v>8123</v>
      </c>
      <c r="D4316" s="134" t="s">
        <v>2262</v>
      </c>
      <c r="E4316" s="136" t="s">
        <v>13153</v>
      </c>
      <c r="F4316" s="136" t="s">
        <v>13153</v>
      </c>
    </row>
    <row r="4317" spans="1:6" ht="40.5" x14ac:dyDescent="0.25">
      <c r="A4317" s="134" t="s">
        <v>8124</v>
      </c>
      <c r="B4317" s="135" t="s">
        <v>8125</v>
      </c>
      <c r="D4317" s="134" t="s">
        <v>2262</v>
      </c>
      <c r="E4317" s="136" t="s">
        <v>13012</v>
      </c>
      <c r="F4317" s="136" t="s">
        <v>13012</v>
      </c>
    </row>
    <row r="4318" spans="1:6" ht="40.5" x14ac:dyDescent="0.25">
      <c r="A4318" s="134" t="s">
        <v>8126</v>
      </c>
      <c r="B4318" s="135" t="s">
        <v>8127</v>
      </c>
      <c r="D4318" s="134" t="s">
        <v>2262</v>
      </c>
      <c r="E4318" s="136" t="s">
        <v>6036</v>
      </c>
      <c r="F4318" s="136" t="s">
        <v>6036</v>
      </c>
    </row>
    <row r="4319" spans="1:6" ht="40.5" x14ac:dyDescent="0.25">
      <c r="A4319" s="134" t="s">
        <v>8128</v>
      </c>
      <c r="B4319" s="135" t="s">
        <v>8129</v>
      </c>
      <c r="D4319" s="134" t="s">
        <v>2262</v>
      </c>
      <c r="E4319" s="136" t="s">
        <v>13186</v>
      </c>
      <c r="F4319" s="136" t="s">
        <v>13186</v>
      </c>
    </row>
    <row r="4320" spans="1:6" ht="40.5" x14ac:dyDescent="0.25">
      <c r="A4320" s="134" t="s">
        <v>8130</v>
      </c>
      <c r="B4320" s="135" t="s">
        <v>8131</v>
      </c>
      <c r="D4320" s="134" t="s">
        <v>2262</v>
      </c>
      <c r="E4320" s="136" t="s">
        <v>13654</v>
      </c>
      <c r="F4320" s="136" t="s">
        <v>13654</v>
      </c>
    </row>
    <row r="4321" spans="1:6" ht="40.5" x14ac:dyDescent="0.25">
      <c r="A4321" s="134" t="s">
        <v>2384</v>
      </c>
      <c r="B4321" s="135" t="s">
        <v>2385</v>
      </c>
      <c r="D4321" s="134" t="s">
        <v>2262</v>
      </c>
      <c r="E4321" s="136" t="s">
        <v>5648</v>
      </c>
      <c r="F4321" s="136" t="s">
        <v>5648</v>
      </c>
    </row>
    <row r="4322" spans="1:6" ht="40.5" x14ac:dyDescent="0.25">
      <c r="A4322" s="134" t="s">
        <v>8132</v>
      </c>
      <c r="B4322" s="135" t="s">
        <v>8133</v>
      </c>
      <c r="D4322" s="134" t="s">
        <v>2262</v>
      </c>
      <c r="E4322" s="136" t="s">
        <v>13643</v>
      </c>
      <c r="F4322" s="136" t="s">
        <v>13643</v>
      </c>
    </row>
    <row r="4323" spans="1:6" ht="40.5" x14ac:dyDescent="0.25">
      <c r="A4323" s="134" t="s">
        <v>2499</v>
      </c>
      <c r="B4323" s="135" t="s">
        <v>2500</v>
      </c>
      <c r="D4323" s="134" t="s">
        <v>2262</v>
      </c>
      <c r="E4323" s="136" t="s">
        <v>13078</v>
      </c>
      <c r="F4323" s="136" t="s">
        <v>13078</v>
      </c>
    </row>
    <row r="4324" spans="1:6" ht="40.5" x14ac:dyDescent="0.25">
      <c r="A4324" s="134" t="s">
        <v>8134</v>
      </c>
      <c r="B4324" s="135" t="s">
        <v>8135</v>
      </c>
      <c r="D4324" s="134" t="s">
        <v>2262</v>
      </c>
      <c r="E4324" s="136" t="s">
        <v>5843</v>
      </c>
      <c r="F4324" s="136" t="s">
        <v>5843</v>
      </c>
    </row>
    <row r="4325" spans="1:6" ht="40.5" x14ac:dyDescent="0.25">
      <c r="A4325" s="134" t="s">
        <v>8136</v>
      </c>
      <c r="B4325" s="135" t="s">
        <v>8137</v>
      </c>
      <c r="D4325" s="134" t="s">
        <v>2262</v>
      </c>
      <c r="E4325" s="136" t="s">
        <v>17679</v>
      </c>
      <c r="F4325" s="136" t="s">
        <v>17679</v>
      </c>
    </row>
    <row r="4326" spans="1:6" ht="40.5" x14ac:dyDescent="0.25">
      <c r="A4326" s="134" t="s">
        <v>8138</v>
      </c>
      <c r="B4326" s="135" t="s">
        <v>8139</v>
      </c>
      <c r="D4326" s="134" t="s">
        <v>2262</v>
      </c>
      <c r="E4326" s="136" t="s">
        <v>6046</v>
      </c>
      <c r="F4326" s="136" t="s">
        <v>6046</v>
      </c>
    </row>
    <row r="4327" spans="1:6" ht="40.5" x14ac:dyDescent="0.25">
      <c r="A4327" s="134" t="s">
        <v>8140</v>
      </c>
      <c r="B4327" s="135" t="s">
        <v>8141</v>
      </c>
      <c r="D4327" s="134" t="s">
        <v>2262</v>
      </c>
      <c r="E4327" s="136" t="s">
        <v>5539</v>
      </c>
      <c r="F4327" s="136" t="s">
        <v>5539</v>
      </c>
    </row>
    <row r="4328" spans="1:6" ht="40.5" x14ac:dyDescent="0.25">
      <c r="A4328" s="134" t="s">
        <v>8142</v>
      </c>
      <c r="B4328" s="135" t="s">
        <v>8143</v>
      </c>
      <c r="D4328" s="134" t="s">
        <v>2262</v>
      </c>
      <c r="E4328" s="136" t="s">
        <v>5378</v>
      </c>
      <c r="F4328" s="136" t="s">
        <v>5378</v>
      </c>
    </row>
    <row r="4329" spans="1:6" ht="40.5" x14ac:dyDescent="0.25">
      <c r="A4329" s="134" t="s">
        <v>8144</v>
      </c>
      <c r="B4329" s="135" t="s">
        <v>8145</v>
      </c>
      <c r="D4329" s="134" t="s">
        <v>2262</v>
      </c>
      <c r="E4329" s="136" t="s">
        <v>5865</v>
      </c>
      <c r="F4329" s="136" t="s">
        <v>5865</v>
      </c>
    </row>
    <row r="4330" spans="1:6" ht="40.5" x14ac:dyDescent="0.25">
      <c r="A4330" s="134" t="s">
        <v>2439</v>
      </c>
      <c r="B4330" s="135" t="s">
        <v>2440</v>
      </c>
      <c r="D4330" s="134" t="s">
        <v>2262</v>
      </c>
      <c r="E4330" s="136" t="s">
        <v>13590</v>
      </c>
      <c r="F4330" s="136" t="s">
        <v>13590</v>
      </c>
    </row>
    <row r="4331" spans="1:6" ht="40.5" x14ac:dyDescent="0.25">
      <c r="A4331" s="134" t="s">
        <v>2480</v>
      </c>
      <c r="B4331" s="135" t="s">
        <v>2481</v>
      </c>
      <c r="D4331" s="134" t="s">
        <v>2262</v>
      </c>
      <c r="E4331" s="136" t="s">
        <v>17951</v>
      </c>
      <c r="F4331" s="136" t="s">
        <v>17951</v>
      </c>
    </row>
    <row r="4332" spans="1:6" ht="40.5" x14ac:dyDescent="0.25">
      <c r="A4332" s="134" t="s">
        <v>8146</v>
      </c>
      <c r="B4332" s="135" t="s">
        <v>8147</v>
      </c>
      <c r="D4332" s="134" t="s">
        <v>2262</v>
      </c>
      <c r="E4332" s="136" t="s">
        <v>5983</v>
      </c>
      <c r="F4332" s="136" t="s">
        <v>5983</v>
      </c>
    </row>
    <row r="4333" spans="1:6" ht="40.5" x14ac:dyDescent="0.25">
      <c r="A4333" s="134" t="s">
        <v>8148</v>
      </c>
      <c r="B4333" s="135" t="s">
        <v>8149</v>
      </c>
      <c r="D4333" s="134" t="s">
        <v>2262</v>
      </c>
      <c r="E4333" s="136" t="s">
        <v>17952</v>
      </c>
      <c r="F4333" s="136" t="s">
        <v>17952</v>
      </c>
    </row>
    <row r="4334" spans="1:6" ht="40.5" x14ac:dyDescent="0.25">
      <c r="A4334" s="134" t="s">
        <v>8150</v>
      </c>
      <c r="B4334" s="135" t="s">
        <v>8151</v>
      </c>
      <c r="D4334" s="134" t="s">
        <v>2262</v>
      </c>
      <c r="E4334" s="136" t="s">
        <v>5639</v>
      </c>
      <c r="F4334" s="136" t="s">
        <v>5639</v>
      </c>
    </row>
    <row r="4335" spans="1:6" ht="40.5" x14ac:dyDescent="0.25">
      <c r="A4335" s="134" t="s">
        <v>8152</v>
      </c>
      <c r="B4335" s="135" t="s">
        <v>8153</v>
      </c>
      <c r="D4335" s="134" t="s">
        <v>2262</v>
      </c>
      <c r="E4335" s="136" t="s">
        <v>5930</v>
      </c>
      <c r="F4335" s="136" t="s">
        <v>5930</v>
      </c>
    </row>
    <row r="4336" spans="1:6" ht="40.5" x14ac:dyDescent="0.25">
      <c r="A4336" s="134" t="s">
        <v>8154</v>
      </c>
      <c r="B4336" s="135" t="s">
        <v>8155</v>
      </c>
      <c r="D4336" s="134" t="s">
        <v>2262</v>
      </c>
      <c r="E4336" s="136" t="s">
        <v>5816</v>
      </c>
      <c r="F4336" s="136" t="s">
        <v>5816</v>
      </c>
    </row>
    <row r="4337" spans="1:6" ht="40.5" x14ac:dyDescent="0.25">
      <c r="A4337" s="134" t="s">
        <v>8156</v>
      </c>
      <c r="B4337" s="135" t="s">
        <v>8157</v>
      </c>
      <c r="D4337" s="134" t="s">
        <v>2262</v>
      </c>
      <c r="E4337" s="136" t="s">
        <v>5511</v>
      </c>
      <c r="F4337" s="136" t="s">
        <v>5511</v>
      </c>
    </row>
    <row r="4338" spans="1:6" ht="40.5" x14ac:dyDescent="0.25">
      <c r="A4338" s="134" t="s">
        <v>2441</v>
      </c>
      <c r="B4338" s="135" t="s">
        <v>2442</v>
      </c>
      <c r="D4338" s="134" t="s">
        <v>2262</v>
      </c>
      <c r="E4338" s="136" t="s">
        <v>5661</v>
      </c>
      <c r="F4338" s="136" t="s">
        <v>5661</v>
      </c>
    </row>
    <row r="4339" spans="1:6" ht="40.5" x14ac:dyDescent="0.25">
      <c r="A4339" s="134" t="s">
        <v>2482</v>
      </c>
      <c r="B4339" s="135" t="s">
        <v>2483</v>
      </c>
      <c r="D4339" s="134" t="s">
        <v>2262</v>
      </c>
      <c r="E4339" s="136" t="s">
        <v>5823</v>
      </c>
      <c r="F4339" s="136" t="s">
        <v>5823</v>
      </c>
    </row>
    <row r="4340" spans="1:6" ht="40.5" x14ac:dyDescent="0.25">
      <c r="A4340" s="134" t="s">
        <v>4274</v>
      </c>
      <c r="B4340" s="135" t="s">
        <v>4275</v>
      </c>
      <c r="D4340" s="134" t="s">
        <v>2262</v>
      </c>
      <c r="E4340" s="136" t="s">
        <v>14327</v>
      </c>
      <c r="F4340" s="136" t="s">
        <v>14327</v>
      </c>
    </row>
    <row r="4341" spans="1:6" ht="40.5" x14ac:dyDescent="0.25">
      <c r="A4341" s="134" t="s">
        <v>4294</v>
      </c>
      <c r="B4341" s="135" t="s">
        <v>4295</v>
      </c>
      <c r="D4341" s="134" t="s">
        <v>2262</v>
      </c>
      <c r="E4341" s="136" t="s">
        <v>17953</v>
      </c>
      <c r="F4341" s="136" t="s">
        <v>17953</v>
      </c>
    </row>
    <row r="4342" spans="1:6" ht="54" x14ac:dyDescent="0.25">
      <c r="A4342" s="134" t="s">
        <v>8158</v>
      </c>
      <c r="B4342" s="135" t="s">
        <v>17954</v>
      </c>
      <c r="D4342" s="134" t="s">
        <v>2262</v>
      </c>
      <c r="E4342" s="136" t="s">
        <v>13188</v>
      </c>
      <c r="F4342" s="136" t="s">
        <v>13188</v>
      </c>
    </row>
    <row r="4343" spans="1:6" ht="40.5" x14ac:dyDescent="0.25">
      <c r="A4343" s="134" t="s">
        <v>8159</v>
      </c>
      <c r="B4343" s="135" t="s">
        <v>17955</v>
      </c>
      <c r="D4343" s="134" t="s">
        <v>2262</v>
      </c>
      <c r="E4343" s="136" t="s">
        <v>17956</v>
      </c>
      <c r="F4343" s="136" t="s">
        <v>17956</v>
      </c>
    </row>
    <row r="4344" spans="1:6" ht="54" x14ac:dyDescent="0.25">
      <c r="A4344" s="134" t="s">
        <v>8160</v>
      </c>
      <c r="B4344" s="135" t="s">
        <v>17957</v>
      </c>
      <c r="D4344" s="134" t="s">
        <v>2262</v>
      </c>
      <c r="E4344" s="136" t="s">
        <v>5875</v>
      </c>
      <c r="F4344" s="136" t="s">
        <v>5875</v>
      </c>
    </row>
    <row r="4345" spans="1:6" ht="40.5" x14ac:dyDescent="0.25">
      <c r="A4345" s="134" t="s">
        <v>8161</v>
      </c>
      <c r="B4345" s="135" t="s">
        <v>17958</v>
      </c>
      <c r="D4345" s="134" t="s">
        <v>2262</v>
      </c>
      <c r="E4345" s="136" t="s">
        <v>14295</v>
      </c>
      <c r="F4345" s="136" t="s">
        <v>14295</v>
      </c>
    </row>
    <row r="4346" spans="1:6" ht="40.5" x14ac:dyDescent="0.25">
      <c r="A4346" s="134" t="s">
        <v>8162</v>
      </c>
      <c r="B4346" s="135" t="s">
        <v>17959</v>
      </c>
      <c r="D4346" s="134" t="s">
        <v>2262</v>
      </c>
      <c r="E4346" s="136" t="s">
        <v>13827</v>
      </c>
      <c r="F4346" s="136" t="s">
        <v>13827</v>
      </c>
    </row>
    <row r="4347" spans="1:6" ht="40.5" x14ac:dyDescent="0.25">
      <c r="A4347" s="134" t="s">
        <v>8163</v>
      </c>
      <c r="B4347" s="135" t="s">
        <v>8164</v>
      </c>
      <c r="D4347" s="134" t="s">
        <v>2262</v>
      </c>
      <c r="E4347" s="136" t="s">
        <v>13288</v>
      </c>
      <c r="F4347" s="136" t="s">
        <v>13288</v>
      </c>
    </row>
    <row r="4348" spans="1:6" ht="40.5" x14ac:dyDescent="0.25">
      <c r="A4348" s="134" t="s">
        <v>8165</v>
      </c>
      <c r="B4348" s="135" t="s">
        <v>8166</v>
      </c>
      <c r="D4348" s="134" t="s">
        <v>2262</v>
      </c>
      <c r="E4348" s="136" t="s">
        <v>13157</v>
      </c>
      <c r="F4348" s="136" t="s">
        <v>13157</v>
      </c>
    </row>
    <row r="4349" spans="1:6" ht="40.5" x14ac:dyDescent="0.25">
      <c r="A4349" s="134" t="s">
        <v>8167</v>
      </c>
      <c r="B4349" s="135" t="s">
        <v>8168</v>
      </c>
      <c r="D4349" s="134" t="s">
        <v>2262</v>
      </c>
      <c r="E4349" s="136" t="s">
        <v>17960</v>
      </c>
      <c r="F4349" s="136" t="s">
        <v>17960</v>
      </c>
    </row>
    <row r="4350" spans="1:6" ht="40.5" x14ac:dyDescent="0.25">
      <c r="A4350" s="134" t="s">
        <v>8169</v>
      </c>
      <c r="B4350" s="135" t="s">
        <v>8170</v>
      </c>
      <c r="D4350" s="134" t="s">
        <v>2262</v>
      </c>
      <c r="E4350" s="136" t="s">
        <v>5669</v>
      </c>
      <c r="F4350" s="136" t="s">
        <v>5669</v>
      </c>
    </row>
    <row r="4351" spans="1:6" ht="40.5" x14ac:dyDescent="0.25">
      <c r="A4351" s="134" t="s">
        <v>8171</v>
      </c>
      <c r="B4351" s="135" t="s">
        <v>8172</v>
      </c>
      <c r="D4351" s="134" t="s">
        <v>2262</v>
      </c>
      <c r="E4351" s="136" t="s">
        <v>13455</v>
      </c>
      <c r="F4351" s="136" t="s">
        <v>13455</v>
      </c>
    </row>
    <row r="4352" spans="1:6" ht="40.5" x14ac:dyDescent="0.25">
      <c r="A4352" s="134" t="s">
        <v>8173</v>
      </c>
      <c r="B4352" s="135" t="s">
        <v>8174</v>
      </c>
      <c r="D4352" s="134" t="s">
        <v>2262</v>
      </c>
      <c r="E4352" s="136" t="s">
        <v>13184</v>
      </c>
      <c r="F4352" s="136" t="s">
        <v>13184</v>
      </c>
    </row>
    <row r="4353" spans="1:6" ht="40.5" x14ac:dyDescent="0.25">
      <c r="A4353" s="134" t="s">
        <v>8175</v>
      </c>
      <c r="B4353" s="135" t="s">
        <v>8176</v>
      </c>
      <c r="D4353" s="134" t="s">
        <v>2261</v>
      </c>
      <c r="E4353" s="136" t="s">
        <v>13003</v>
      </c>
      <c r="F4353" s="136" t="s">
        <v>13003</v>
      </c>
    </row>
    <row r="4354" spans="1:6" ht="40.5" x14ac:dyDescent="0.25">
      <c r="A4354" s="134" t="s">
        <v>8177</v>
      </c>
      <c r="B4354" s="135" t="s">
        <v>8178</v>
      </c>
      <c r="D4354" s="134" t="s">
        <v>2262</v>
      </c>
      <c r="E4354" s="136" t="s">
        <v>13951</v>
      </c>
      <c r="F4354" s="136" t="s">
        <v>13951</v>
      </c>
    </row>
    <row r="4355" spans="1:6" ht="40.5" x14ac:dyDescent="0.25">
      <c r="A4355" s="134" t="s">
        <v>8179</v>
      </c>
      <c r="B4355" s="135" t="s">
        <v>8180</v>
      </c>
      <c r="D4355" s="134" t="s">
        <v>2262</v>
      </c>
      <c r="E4355" s="136" t="s">
        <v>13245</v>
      </c>
      <c r="F4355" s="136" t="s">
        <v>13245</v>
      </c>
    </row>
    <row r="4356" spans="1:6" ht="40.5" x14ac:dyDescent="0.25">
      <c r="A4356" s="134" t="s">
        <v>8181</v>
      </c>
      <c r="B4356" s="135" t="s">
        <v>8182</v>
      </c>
      <c r="D4356" s="134" t="s">
        <v>2262</v>
      </c>
      <c r="E4356" s="136" t="s">
        <v>13440</v>
      </c>
      <c r="F4356" s="136" t="s">
        <v>13440</v>
      </c>
    </row>
    <row r="4357" spans="1:6" ht="40.5" x14ac:dyDescent="0.25">
      <c r="A4357" s="134" t="s">
        <v>8183</v>
      </c>
      <c r="B4357" s="135" t="s">
        <v>8184</v>
      </c>
      <c r="D4357" s="134" t="s">
        <v>2262</v>
      </c>
      <c r="E4357" s="136" t="s">
        <v>5819</v>
      </c>
      <c r="F4357" s="136" t="s">
        <v>5819</v>
      </c>
    </row>
    <row r="4358" spans="1:6" ht="40.5" x14ac:dyDescent="0.25">
      <c r="A4358" s="134" t="s">
        <v>8185</v>
      </c>
      <c r="B4358" s="135" t="s">
        <v>8186</v>
      </c>
      <c r="D4358" s="134" t="s">
        <v>2262</v>
      </c>
      <c r="E4358" s="136" t="s">
        <v>17961</v>
      </c>
      <c r="F4358" s="136" t="s">
        <v>17961</v>
      </c>
    </row>
    <row r="4359" spans="1:6" ht="40.5" x14ac:dyDescent="0.25">
      <c r="A4359" s="134" t="s">
        <v>8187</v>
      </c>
      <c r="B4359" s="135" t="s">
        <v>8188</v>
      </c>
      <c r="D4359" s="134" t="s">
        <v>2262</v>
      </c>
      <c r="E4359" s="136" t="s">
        <v>17962</v>
      </c>
      <c r="F4359" s="136" t="s">
        <v>17962</v>
      </c>
    </row>
    <row r="4360" spans="1:6" ht="40.5" x14ac:dyDescent="0.25">
      <c r="A4360" s="134" t="s">
        <v>8189</v>
      </c>
      <c r="B4360" s="135" t="s">
        <v>8190</v>
      </c>
      <c r="D4360" s="134" t="s">
        <v>2262</v>
      </c>
      <c r="E4360" s="136" t="s">
        <v>13491</v>
      </c>
      <c r="F4360" s="136" t="s">
        <v>13491</v>
      </c>
    </row>
    <row r="4361" spans="1:6" ht="40.5" x14ac:dyDescent="0.25">
      <c r="A4361" s="134" t="s">
        <v>8191</v>
      </c>
      <c r="B4361" s="135" t="s">
        <v>8192</v>
      </c>
      <c r="D4361" s="134" t="s">
        <v>2262</v>
      </c>
      <c r="E4361" s="136" t="s">
        <v>17963</v>
      </c>
      <c r="F4361" s="136" t="s">
        <v>17963</v>
      </c>
    </row>
    <row r="4362" spans="1:6" ht="54" x14ac:dyDescent="0.25">
      <c r="A4362" s="134" t="s">
        <v>8193</v>
      </c>
      <c r="B4362" s="135" t="s">
        <v>17964</v>
      </c>
      <c r="D4362" s="134" t="s">
        <v>2262</v>
      </c>
      <c r="E4362" s="136" t="s">
        <v>5679</v>
      </c>
      <c r="F4362" s="136" t="s">
        <v>5679</v>
      </c>
    </row>
    <row r="4363" spans="1:6" ht="40.5" x14ac:dyDescent="0.25">
      <c r="A4363" s="134" t="s">
        <v>4307</v>
      </c>
      <c r="B4363" s="135" t="s">
        <v>17965</v>
      </c>
      <c r="D4363" s="134" t="s">
        <v>2262</v>
      </c>
      <c r="E4363" s="136" t="s">
        <v>5627</v>
      </c>
      <c r="F4363" s="136" t="s">
        <v>5627</v>
      </c>
    </row>
    <row r="4364" spans="1:6" ht="40.5" x14ac:dyDescent="0.25">
      <c r="A4364" s="134" t="s">
        <v>8194</v>
      </c>
      <c r="B4364" s="135" t="s">
        <v>17966</v>
      </c>
      <c r="D4364" s="134" t="s">
        <v>2262</v>
      </c>
      <c r="E4364" s="136" t="s">
        <v>5353</v>
      </c>
      <c r="F4364" s="136" t="s">
        <v>5353</v>
      </c>
    </row>
    <row r="4365" spans="1:6" ht="40.5" x14ac:dyDescent="0.25">
      <c r="A4365" s="134" t="s">
        <v>8195</v>
      </c>
      <c r="B4365" s="135" t="s">
        <v>17967</v>
      </c>
      <c r="D4365" s="134" t="s">
        <v>2262</v>
      </c>
      <c r="E4365" s="136" t="s">
        <v>17968</v>
      </c>
      <c r="F4365" s="136" t="s">
        <v>17968</v>
      </c>
    </row>
    <row r="4366" spans="1:6" ht="40.5" x14ac:dyDescent="0.25">
      <c r="A4366" s="134" t="s">
        <v>8196</v>
      </c>
      <c r="B4366" s="135" t="s">
        <v>8197</v>
      </c>
      <c r="D4366" s="134" t="s">
        <v>2261</v>
      </c>
      <c r="E4366" s="136" t="s">
        <v>5608</v>
      </c>
      <c r="F4366" s="136" t="s">
        <v>5608</v>
      </c>
    </row>
    <row r="4367" spans="1:6" ht="40.5" x14ac:dyDescent="0.25">
      <c r="A4367" s="134" t="s">
        <v>2484</v>
      </c>
      <c r="B4367" s="135" t="s">
        <v>2485</v>
      </c>
      <c r="D4367" s="134" t="s">
        <v>2261</v>
      </c>
      <c r="E4367" s="136" t="s">
        <v>13388</v>
      </c>
      <c r="F4367" s="136" t="s">
        <v>13388</v>
      </c>
    </row>
    <row r="4368" spans="1:6" ht="40.5" x14ac:dyDescent="0.25">
      <c r="A4368" s="134" t="s">
        <v>8198</v>
      </c>
      <c r="B4368" s="135" t="s">
        <v>8199</v>
      </c>
      <c r="D4368" s="134" t="s">
        <v>2261</v>
      </c>
      <c r="E4368" s="136" t="s">
        <v>13029</v>
      </c>
      <c r="F4368" s="136" t="s">
        <v>13029</v>
      </c>
    </row>
    <row r="4369" spans="1:6" ht="40.5" x14ac:dyDescent="0.25">
      <c r="A4369" s="134" t="s">
        <v>8200</v>
      </c>
      <c r="B4369" s="135" t="s">
        <v>8201</v>
      </c>
      <c r="D4369" s="134" t="s">
        <v>2261</v>
      </c>
      <c r="E4369" s="136" t="s">
        <v>6105</v>
      </c>
      <c r="F4369" s="136" t="s">
        <v>6105</v>
      </c>
    </row>
    <row r="4370" spans="1:6" ht="40.5" x14ac:dyDescent="0.25">
      <c r="A4370" s="134" t="s">
        <v>8202</v>
      </c>
      <c r="B4370" s="135" t="s">
        <v>8203</v>
      </c>
      <c r="D4370" s="134" t="s">
        <v>2261</v>
      </c>
      <c r="E4370" s="136" t="s">
        <v>13494</v>
      </c>
      <c r="F4370" s="136" t="s">
        <v>13494</v>
      </c>
    </row>
    <row r="4371" spans="1:6" ht="40.5" x14ac:dyDescent="0.25">
      <c r="A4371" s="134" t="s">
        <v>8204</v>
      </c>
      <c r="B4371" s="135" t="s">
        <v>8205</v>
      </c>
      <c r="D4371" s="134" t="s">
        <v>2261</v>
      </c>
      <c r="E4371" s="136" t="s">
        <v>13715</v>
      </c>
      <c r="F4371" s="136" t="s">
        <v>13715</v>
      </c>
    </row>
    <row r="4372" spans="1:6" ht="40.5" x14ac:dyDescent="0.25">
      <c r="A4372" s="134" t="s">
        <v>8206</v>
      </c>
      <c r="B4372" s="135" t="s">
        <v>8207</v>
      </c>
      <c r="D4372" s="134" t="s">
        <v>2261</v>
      </c>
      <c r="E4372" s="136" t="s">
        <v>13448</v>
      </c>
      <c r="F4372" s="136" t="s">
        <v>13448</v>
      </c>
    </row>
    <row r="4373" spans="1:6" ht="40.5" x14ac:dyDescent="0.25">
      <c r="A4373" s="134" t="s">
        <v>8208</v>
      </c>
      <c r="B4373" s="135" t="s">
        <v>8209</v>
      </c>
      <c r="D4373" s="134" t="s">
        <v>2261</v>
      </c>
      <c r="E4373" s="136" t="s">
        <v>15582</v>
      </c>
      <c r="F4373" s="136" t="s">
        <v>15582</v>
      </c>
    </row>
    <row r="4374" spans="1:6" ht="40.5" x14ac:dyDescent="0.25">
      <c r="A4374" s="134" t="s">
        <v>2486</v>
      </c>
      <c r="B4374" s="135" t="s">
        <v>2487</v>
      </c>
      <c r="D4374" s="134" t="s">
        <v>2261</v>
      </c>
      <c r="E4374" s="136" t="s">
        <v>13020</v>
      </c>
      <c r="F4374" s="136" t="s">
        <v>13020</v>
      </c>
    </row>
    <row r="4375" spans="1:6" ht="40.5" x14ac:dyDescent="0.25">
      <c r="A4375" s="134" t="s">
        <v>8210</v>
      </c>
      <c r="B4375" s="135" t="s">
        <v>8211</v>
      </c>
      <c r="D4375" s="134" t="s">
        <v>2261</v>
      </c>
      <c r="E4375" s="136" t="s">
        <v>13040</v>
      </c>
      <c r="F4375" s="136" t="s">
        <v>13040</v>
      </c>
    </row>
    <row r="4376" spans="1:6" ht="40.5" x14ac:dyDescent="0.25">
      <c r="A4376" s="134" t="s">
        <v>4276</v>
      </c>
      <c r="B4376" s="135" t="s">
        <v>4277</v>
      </c>
      <c r="D4376" s="134" t="s">
        <v>2261</v>
      </c>
      <c r="E4376" s="136" t="s">
        <v>13595</v>
      </c>
      <c r="F4376" s="136" t="s">
        <v>13595</v>
      </c>
    </row>
    <row r="4377" spans="1:6" ht="40.5" x14ac:dyDescent="0.25">
      <c r="A4377" s="134" t="s">
        <v>4296</v>
      </c>
      <c r="B4377" s="135" t="s">
        <v>4297</v>
      </c>
      <c r="D4377" s="134" t="s">
        <v>2261</v>
      </c>
      <c r="E4377" s="136" t="s">
        <v>13446</v>
      </c>
      <c r="F4377" s="136" t="s">
        <v>13446</v>
      </c>
    </row>
    <row r="4378" spans="1:6" ht="40.5" x14ac:dyDescent="0.25">
      <c r="A4378" s="134" t="s">
        <v>8212</v>
      </c>
      <c r="B4378" s="135" t="s">
        <v>8213</v>
      </c>
      <c r="D4378" s="134" t="s">
        <v>2261</v>
      </c>
      <c r="E4378" s="136" t="s">
        <v>5919</v>
      </c>
      <c r="F4378" s="136" t="s">
        <v>5919</v>
      </c>
    </row>
    <row r="4379" spans="1:6" ht="40.5" x14ac:dyDescent="0.25">
      <c r="A4379" s="134" t="s">
        <v>8214</v>
      </c>
      <c r="B4379" s="135" t="s">
        <v>8215</v>
      </c>
      <c r="D4379" s="134" t="s">
        <v>2261</v>
      </c>
      <c r="E4379" s="136" t="s">
        <v>5934</v>
      </c>
      <c r="F4379" s="136" t="s">
        <v>5934</v>
      </c>
    </row>
    <row r="4380" spans="1:6" ht="40.5" x14ac:dyDescent="0.25">
      <c r="A4380" s="134" t="s">
        <v>2488</v>
      </c>
      <c r="B4380" s="135" t="s">
        <v>2489</v>
      </c>
      <c r="D4380" s="134" t="s">
        <v>2261</v>
      </c>
      <c r="E4380" s="136" t="s">
        <v>5841</v>
      </c>
      <c r="F4380" s="136" t="s">
        <v>5841</v>
      </c>
    </row>
    <row r="4381" spans="1:6" ht="40.5" x14ac:dyDescent="0.25">
      <c r="A4381" s="134" t="s">
        <v>8216</v>
      </c>
      <c r="B4381" s="135" t="s">
        <v>8217</v>
      </c>
      <c r="D4381" s="134" t="s">
        <v>2261</v>
      </c>
      <c r="E4381" s="136" t="s">
        <v>17969</v>
      </c>
      <c r="F4381" s="136" t="s">
        <v>17969</v>
      </c>
    </row>
    <row r="4382" spans="1:6" ht="40.5" x14ac:dyDescent="0.25">
      <c r="A4382" s="134" t="s">
        <v>8218</v>
      </c>
      <c r="B4382" s="135" t="s">
        <v>8219</v>
      </c>
      <c r="D4382" s="134" t="s">
        <v>2261</v>
      </c>
      <c r="E4382" s="136" t="s">
        <v>5885</v>
      </c>
      <c r="F4382" s="136" t="s">
        <v>5885</v>
      </c>
    </row>
    <row r="4383" spans="1:6" ht="40.5" x14ac:dyDescent="0.25">
      <c r="A4383" s="134" t="s">
        <v>8220</v>
      </c>
      <c r="B4383" s="135" t="s">
        <v>8221</v>
      </c>
      <c r="D4383" s="134" t="s">
        <v>2261</v>
      </c>
      <c r="E4383" s="136" t="s">
        <v>13228</v>
      </c>
      <c r="F4383" s="136" t="s">
        <v>13228</v>
      </c>
    </row>
    <row r="4384" spans="1:6" ht="54" x14ac:dyDescent="0.25">
      <c r="A4384" s="134" t="s">
        <v>8222</v>
      </c>
      <c r="B4384" s="135" t="s">
        <v>8223</v>
      </c>
      <c r="D4384" s="134" t="s">
        <v>2261</v>
      </c>
      <c r="E4384" s="136" t="s">
        <v>13618</v>
      </c>
      <c r="F4384" s="136" t="s">
        <v>13618</v>
      </c>
    </row>
    <row r="4385" spans="1:6" ht="54" x14ac:dyDescent="0.25">
      <c r="A4385" s="134" t="s">
        <v>8224</v>
      </c>
      <c r="B4385" s="135" t="s">
        <v>8225</v>
      </c>
      <c r="D4385" s="134" t="s">
        <v>2261</v>
      </c>
      <c r="E4385" s="136" t="s">
        <v>14261</v>
      </c>
      <c r="F4385" s="136" t="s">
        <v>14261</v>
      </c>
    </row>
    <row r="4386" spans="1:6" ht="40.5" x14ac:dyDescent="0.25">
      <c r="A4386" s="134" t="s">
        <v>8226</v>
      </c>
      <c r="B4386" s="135" t="s">
        <v>8227</v>
      </c>
      <c r="D4386" s="134" t="s">
        <v>2261</v>
      </c>
      <c r="E4386" s="136" t="s">
        <v>6074</v>
      </c>
      <c r="F4386" s="136" t="s">
        <v>6074</v>
      </c>
    </row>
    <row r="4387" spans="1:6" ht="40.5" x14ac:dyDescent="0.25">
      <c r="A4387" s="134" t="s">
        <v>8228</v>
      </c>
      <c r="B4387" s="135" t="s">
        <v>8229</v>
      </c>
      <c r="D4387" s="134" t="s">
        <v>2261</v>
      </c>
      <c r="E4387" s="136" t="s">
        <v>5746</v>
      </c>
      <c r="F4387" s="136" t="s">
        <v>5746</v>
      </c>
    </row>
    <row r="4388" spans="1:6" ht="40.5" x14ac:dyDescent="0.25">
      <c r="A4388" s="134" t="s">
        <v>8230</v>
      </c>
      <c r="B4388" s="135" t="s">
        <v>8231</v>
      </c>
      <c r="D4388" s="134" t="s">
        <v>2261</v>
      </c>
      <c r="E4388" s="136" t="s">
        <v>13763</v>
      </c>
      <c r="F4388" s="136" t="s">
        <v>13763</v>
      </c>
    </row>
    <row r="4389" spans="1:6" ht="40.5" x14ac:dyDescent="0.25">
      <c r="A4389" s="134" t="s">
        <v>8232</v>
      </c>
      <c r="B4389" s="135" t="s">
        <v>8233</v>
      </c>
      <c r="D4389" s="134" t="s">
        <v>2261</v>
      </c>
      <c r="E4389" s="136" t="s">
        <v>13048</v>
      </c>
      <c r="F4389" s="136" t="s">
        <v>13048</v>
      </c>
    </row>
    <row r="4390" spans="1:6" ht="40.5" x14ac:dyDescent="0.25">
      <c r="A4390" s="134" t="s">
        <v>8234</v>
      </c>
      <c r="B4390" s="135" t="s">
        <v>8235</v>
      </c>
      <c r="D4390" s="134" t="s">
        <v>2261</v>
      </c>
      <c r="E4390" s="136" t="s">
        <v>13752</v>
      </c>
      <c r="F4390" s="136" t="s">
        <v>13752</v>
      </c>
    </row>
    <row r="4391" spans="1:6" ht="40.5" x14ac:dyDescent="0.25">
      <c r="A4391" s="134" t="s">
        <v>8236</v>
      </c>
      <c r="B4391" s="135" t="s">
        <v>8237</v>
      </c>
      <c r="D4391" s="134" t="s">
        <v>2261</v>
      </c>
      <c r="E4391" s="136" t="s">
        <v>13264</v>
      </c>
      <c r="F4391" s="136" t="s">
        <v>13264</v>
      </c>
    </row>
    <row r="4392" spans="1:6" ht="54" x14ac:dyDescent="0.25">
      <c r="A4392" s="134" t="s">
        <v>8238</v>
      </c>
      <c r="B4392" s="135" t="s">
        <v>8239</v>
      </c>
      <c r="D4392" s="134" t="s">
        <v>2261</v>
      </c>
      <c r="E4392" s="136" t="s">
        <v>5433</v>
      </c>
      <c r="F4392" s="136" t="s">
        <v>5433</v>
      </c>
    </row>
    <row r="4393" spans="1:6" ht="54" x14ac:dyDescent="0.25">
      <c r="A4393" s="134" t="s">
        <v>8240</v>
      </c>
      <c r="B4393" s="135" t="s">
        <v>8241</v>
      </c>
      <c r="D4393" s="134" t="s">
        <v>2261</v>
      </c>
      <c r="E4393" s="136" t="s">
        <v>13169</v>
      </c>
      <c r="F4393" s="136" t="s">
        <v>13169</v>
      </c>
    </row>
    <row r="4394" spans="1:6" ht="40.5" x14ac:dyDescent="0.25">
      <c r="A4394" s="134" t="s">
        <v>2443</v>
      </c>
      <c r="B4394" s="135" t="s">
        <v>2444</v>
      </c>
      <c r="D4394" s="134" t="s">
        <v>2261</v>
      </c>
      <c r="E4394" s="136" t="s">
        <v>13498</v>
      </c>
      <c r="F4394" s="136" t="s">
        <v>13498</v>
      </c>
    </row>
    <row r="4395" spans="1:6" ht="40.5" x14ac:dyDescent="0.25">
      <c r="A4395" s="134" t="s">
        <v>8242</v>
      </c>
      <c r="B4395" s="135" t="s">
        <v>8243</v>
      </c>
      <c r="D4395" s="134" t="s">
        <v>2261</v>
      </c>
      <c r="E4395" s="136" t="s">
        <v>5946</v>
      </c>
      <c r="F4395" s="136" t="s">
        <v>5946</v>
      </c>
    </row>
    <row r="4396" spans="1:6" ht="40.5" x14ac:dyDescent="0.25">
      <c r="A4396" s="134" t="s">
        <v>8244</v>
      </c>
      <c r="B4396" s="135" t="s">
        <v>8245</v>
      </c>
      <c r="D4396" s="134" t="s">
        <v>2261</v>
      </c>
      <c r="E4396" s="136" t="s">
        <v>13084</v>
      </c>
      <c r="F4396" s="136" t="s">
        <v>13084</v>
      </c>
    </row>
    <row r="4397" spans="1:6" ht="40.5" x14ac:dyDescent="0.25">
      <c r="A4397" s="134" t="s">
        <v>8246</v>
      </c>
      <c r="B4397" s="135" t="s">
        <v>8247</v>
      </c>
      <c r="D4397" s="134" t="s">
        <v>2261</v>
      </c>
      <c r="E4397" s="136" t="s">
        <v>17970</v>
      </c>
      <c r="F4397" s="136" t="s">
        <v>17970</v>
      </c>
    </row>
    <row r="4398" spans="1:6" ht="40.5" x14ac:dyDescent="0.25">
      <c r="A4398" s="134" t="s">
        <v>4278</v>
      </c>
      <c r="B4398" s="135" t="s">
        <v>4279</v>
      </c>
      <c r="D4398" s="134" t="s">
        <v>2261</v>
      </c>
      <c r="E4398" s="136" t="s">
        <v>13535</v>
      </c>
      <c r="F4398" s="136" t="s">
        <v>13535</v>
      </c>
    </row>
    <row r="4399" spans="1:6" ht="40.5" x14ac:dyDescent="0.25">
      <c r="A4399" s="134" t="s">
        <v>4280</v>
      </c>
      <c r="B4399" s="135" t="s">
        <v>4281</v>
      </c>
      <c r="D4399" s="134" t="s">
        <v>2261</v>
      </c>
      <c r="E4399" s="136" t="s">
        <v>13376</v>
      </c>
      <c r="F4399" s="136" t="s">
        <v>13376</v>
      </c>
    </row>
    <row r="4400" spans="1:6" ht="54" x14ac:dyDescent="0.25">
      <c r="A4400" s="134" t="s">
        <v>4298</v>
      </c>
      <c r="B4400" s="135" t="s">
        <v>4299</v>
      </c>
      <c r="D4400" s="134" t="s">
        <v>2261</v>
      </c>
      <c r="E4400" s="136" t="s">
        <v>13795</v>
      </c>
      <c r="F4400" s="136" t="s">
        <v>13795</v>
      </c>
    </row>
    <row r="4401" spans="1:6" ht="54" x14ac:dyDescent="0.25">
      <c r="A4401" s="134" t="s">
        <v>4300</v>
      </c>
      <c r="B4401" s="135" t="s">
        <v>4301</v>
      </c>
      <c r="D4401" s="134" t="s">
        <v>2261</v>
      </c>
      <c r="E4401" s="136" t="s">
        <v>13343</v>
      </c>
      <c r="F4401" s="136" t="s">
        <v>13343</v>
      </c>
    </row>
    <row r="4402" spans="1:6" ht="54" x14ac:dyDescent="0.25">
      <c r="A4402" s="134" t="s">
        <v>8248</v>
      </c>
      <c r="B4402" s="135" t="s">
        <v>17971</v>
      </c>
      <c r="D4402" s="134" t="s">
        <v>2261</v>
      </c>
      <c r="E4402" s="136" t="s">
        <v>13239</v>
      </c>
      <c r="F4402" s="136" t="s">
        <v>13239</v>
      </c>
    </row>
    <row r="4403" spans="1:6" ht="54" x14ac:dyDescent="0.25">
      <c r="A4403" s="134" t="s">
        <v>8249</v>
      </c>
      <c r="B4403" s="135" t="s">
        <v>17972</v>
      </c>
      <c r="D4403" s="134" t="s">
        <v>2261</v>
      </c>
      <c r="E4403" s="136" t="s">
        <v>13475</v>
      </c>
      <c r="F4403" s="136" t="s">
        <v>13475</v>
      </c>
    </row>
    <row r="4404" spans="1:6" ht="54" x14ac:dyDescent="0.25">
      <c r="A4404" s="134" t="s">
        <v>8250</v>
      </c>
      <c r="B4404" s="135" t="s">
        <v>17973</v>
      </c>
      <c r="D4404" s="134" t="s">
        <v>2261</v>
      </c>
      <c r="E4404" s="136" t="s">
        <v>13762</v>
      </c>
      <c r="F4404" s="136" t="s">
        <v>13762</v>
      </c>
    </row>
    <row r="4405" spans="1:6" ht="54" x14ac:dyDescent="0.25">
      <c r="A4405" s="134" t="s">
        <v>8251</v>
      </c>
      <c r="B4405" s="135" t="s">
        <v>17974</v>
      </c>
      <c r="D4405" s="134" t="s">
        <v>2261</v>
      </c>
      <c r="E4405" s="136" t="s">
        <v>13775</v>
      </c>
      <c r="F4405" s="136" t="s">
        <v>13775</v>
      </c>
    </row>
    <row r="4406" spans="1:6" ht="54" x14ac:dyDescent="0.25">
      <c r="A4406" s="134" t="s">
        <v>8252</v>
      </c>
      <c r="B4406" s="135" t="s">
        <v>17975</v>
      </c>
      <c r="D4406" s="134" t="s">
        <v>2261</v>
      </c>
      <c r="E4406" s="136" t="s">
        <v>14397</v>
      </c>
      <c r="F4406" s="136" t="s">
        <v>14397</v>
      </c>
    </row>
    <row r="4407" spans="1:6" ht="54" x14ac:dyDescent="0.25">
      <c r="A4407" s="134" t="s">
        <v>8253</v>
      </c>
      <c r="B4407" s="135" t="s">
        <v>17976</v>
      </c>
      <c r="D4407" s="134" t="s">
        <v>2261</v>
      </c>
      <c r="E4407" s="136" t="s">
        <v>17928</v>
      </c>
      <c r="F4407" s="136" t="s">
        <v>17928</v>
      </c>
    </row>
    <row r="4408" spans="1:6" ht="54" x14ac:dyDescent="0.25">
      <c r="A4408" s="134" t="s">
        <v>8254</v>
      </c>
      <c r="B4408" s="135" t="s">
        <v>17977</v>
      </c>
      <c r="D4408" s="134" t="s">
        <v>2261</v>
      </c>
      <c r="E4408" s="136" t="s">
        <v>17962</v>
      </c>
      <c r="F4408" s="136" t="s">
        <v>17962</v>
      </c>
    </row>
    <row r="4409" spans="1:6" ht="54" x14ac:dyDescent="0.25">
      <c r="A4409" s="134" t="s">
        <v>8255</v>
      </c>
      <c r="B4409" s="135" t="s">
        <v>17978</v>
      </c>
      <c r="D4409" s="134" t="s">
        <v>2261</v>
      </c>
      <c r="E4409" s="136" t="s">
        <v>5793</v>
      </c>
      <c r="F4409" s="136" t="s">
        <v>5793</v>
      </c>
    </row>
    <row r="4410" spans="1:6" ht="54" x14ac:dyDescent="0.25">
      <c r="A4410" s="134" t="s">
        <v>8256</v>
      </c>
      <c r="B4410" s="135" t="s">
        <v>17979</v>
      </c>
      <c r="D4410" s="134" t="s">
        <v>2261</v>
      </c>
      <c r="E4410" s="136" t="s">
        <v>17980</v>
      </c>
      <c r="F4410" s="136" t="s">
        <v>17980</v>
      </c>
    </row>
    <row r="4411" spans="1:6" ht="54" x14ac:dyDescent="0.25">
      <c r="A4411" s="134" t="s">
        <v>8257</v>
      </c>
      <c r="B4411" s="135" t="s">
        <v>17981</v>
      </c>
      <c r="D4411" s="134" t="s">
        <v>2261</v>
      </c>
      <c r="E4411" s="136" t="s">
        <v>17982</v>
      </c>
      <c r="F4411" s="136" t="s">
        <v>17982</v>
      </c>
    </row>
    <row r="4412" spans="1:6" ht="40.5" x14ac:dyDescent="0.25">
      <c r="A4412" s="134" t="s">
        <v>8258</v>
      </c>
      <c r="B4412" s="135" t="s">
        <v>8259</v>
      </c>
      <c r="D4412" s="134" t="s">
        <v>2261</v>
      </c>
      <c r="E4412" s="136" t="s">
        <v>5529</v>
      </c>
      <c r="F4412" s="136" t="s">
        <v>5529</v>
      </c>
    </row>
    <row r="4413" spans="1:6" ht="40.5" x14ac:dyDescent="0.25">
      <c r="A4413" s="134" t="s">
        <v>8260</v>
      </c>
      <c r="B4413" s="135" t="s">
        <v>8261</v>
      </c>
      <c r="D4413" s="134" t="s">
        <v>2261</v>
      </c>
      <c r="E4413" s="136" t="s">
        <v>13092</v>
      </c>
      <c r="F4413" s="136" t="s">
        <v>13092</v>
      </c>
    </row>
    <row r="4414" spans="1:6" ht="40.5" x14ac:dyDescent="0.25">
      <c r="A4414" s="134" t="s">
        <v>8262</v>
      </c>
      <c r="B4414" s="135" t="s">
        <v>8263</v>
      </c>
      <c r="D4414" s="134" t="s">
        <v>2261</v>
      </c>
      <c r="E4414" s="136" t="s">
        <v>14096</v>
      </c>
      <c r="F4414" s="136" t="s">
        <v>14096</v>
      </c>
    </row>
    <row r="4415" spans="1:6" ht="40.5" x14ac:dyDescent="0.25">
      <c r="A4415" s="134" t="s">
        <v>8264</v>
      </c>
      <c r="B4415" s="135" t="s">
        <v>8265</v>
      </c>
      <c r="D4415" s="134" t="s">
        <v>2261</v>
      </c>
      <c r="E4415" s="136" t="s">
        <v>13193</v>
      </c>
      <c r="F4415" s="136" t="s">
        <v>13193</v>
      </c>
    </row>
    <row r="4416" spans="1:6" ht="40.5" x14ac:dyDescent="0.25">
      <c r="A4416" s="134" t="s">
        <v>8266</v>
      </c>
      <c r="B4416" s="135" t="s">
        <v>8267</v>
      </c>
      <c r="D4416" s="134" t="s">
        <v>2261</v>
      </c>
      <c r="E4416" s="136" t="s">
        <v>12973</v>
      </c>
      <c r="F4416" s="136" t="s">
        <v>12973</v>
      </c>
    </row>
    <row r="4417" spans="1:6" ht="40.5" x14ac:dyDescent="0.25">
      <c r="A4417" s="134" t="s">
        <v>4164</v>
      </c>
      <c r="B4417" s="135" t="s">
        <v>4165</v>
      </c>
      <c r="D4417" s="134" t="s">
        <v>2261</v>
      </c>
      <c r="E4417" s="136" t="s">
        <v>13333</v>
      </c>
      <c r="F4417" s="136" t="s">
        <v>13333</v>
      </c>
    </row>
    <row r="4418" spans="1:6" ht="40.5" x14ac:dyDescent="0.25">
      <c r="A4418" s="134" t="s">
        <v>4166</v>
      </c>
      <c r="B4418" s="135" t="s">
        <v>4167</v>
      </c>
      <c r="D4418" s="134" t="s">
        <v>2261</v>
      </c>
      <c r="E4418" s="136" t="s">
        <v>13067</v>
      </c>
      <c r="F4418" s="136" t="s">
        <v>13067</v>
      </c>
    </row>
    <row r="4419" spans="1:6" ht="40.5" x14ac:dyDescent="0.25">
      <c r="A4419" s="134" t="s">
        <v>4168</v>
      </c>
      <c r="B4419" s="135" t="s">
        <v>4169</v>
      </c>
      <c r="D4419" s="134" t="s">
        <v>2261</v>
      </c>
      <c r="E4419" s="136" t="s">
        <v>5843</v>
      </c>
      <c r="F4419" s="136" t="s">
        <v>5843</v>
      </c>
    </row>
    <row r="4420" spans="1:6" ht="40.5" x14ac:dyDescent="0.25">
      <c r="A4420" s="134" t="s">
        <v>4170</v>
      </c>
      <c r="B4420" s="135" t="s">
        <v>4171</v>
      </c>
      <c r="D4420" s="134" t="s">
        <v>2261</v>
      </c>
      <c r="E4420" s="136" t="s">
        <v>5776</v>
      </c>
      <c r="F4420" s="136" t="s">
        <v>5776</v>
      </c>
    </row>
    <row r="4421" spans="1:6" ht="40.5" x14ac:dyDescent="0.25">
      <c r="A4421" s="134" t="s">
        <v>4172</v>
      </c>
      <c r="B4421" s="135" t="s">
        <v>4173</v>
      </c>
      <c r="D4421" s="134" t="s">
        <v>2261</v>
      </c>
      <c r="E4421" s="136" t="s">
        <v>13755</v>
      </c>
      <c r="F4421" s="136" t="s">
        <v>13755</v>
      </c>
    </row>
    <row r="4422" spans="1:6" ht="40.5" x14ac:dyDescent="0.25">
      <c r="A4422" s="134" t="s">
        <v>4174</v>
      </c>
      <c r="B4422" s="135" t="s">
        <v>4175</v>
      </c>
      <c r="D4422" s="134" t="s">
        <v>2261</v>
      </c>
      <c r="E4422" s="136" t="s">
        <v>13027</v>
      </c>
      <c r="F4422" s="136" t="s">
        <v>13027</v>
      </c>
    </row>
    <row r="4423" spans="1:6" ht="40.5" x14ac:dyDescent="0.25">
      <c r="A4423" s="134" t="s">
        <v>4176</v>
      </c>
      <c r="B4423" s="135" t="s">
        <v>4177</v>
      </c>
      <c r="D4423" s="134" t="s">
        <v>2261</v>
      </c>
      <c r="E4423" s="136" t="s">
        <v>13771</v>
      </c>
      <c r="F4423" s="136" t="s">
        <v>13771</v>
      </c>
    </row>
    <row r="4424" spans="1:6" ht="40.5" x14ac:dyDescent="0.25">
      <c r="A4424" s="134" t="s">
        <v>4178</v>
      </c>
      <c r="B4424" s="135" t="s">
        <v>4179</v>
      </c>
      <c r="D4424" s="134" t="s">
        <v>2261</v>
      </c>
      <c r="E4424" s="136" t="s">
        <v>13744</v>
      </c>
      <c r="F4424" s="136" t="s">
        <v>13744</v>
      </c>
    </row>
    <row r="4425" spans="1:6" ht="40.5" x14ac:dyDescent="0.25">
      <c r="A4425" s="134" t="s">
        <v>8268</v>
      </c>
      <c r="B4425" s="135" t="s">
        <v>8269</v>
      </c>
      <c r="D4425" s="134" t="s">
        <v>2261</v>
      </c>
      <c r="E4425" s="136" t="s">
        <v>13460</v>
      </c>
      <c r="F4425" s="136" t="s">
        <v>13460</v>
      </c>
    </row>
    <row r="4426" spans="1:6" ht="40.5" x14ac:dyDescent="0.25">
      <c r="A4426" s="134" t="s">
        <v>8270</v>
      </c>
      <c r="B4426" s="135" t="s">
        <v>8271</v>
      </c>
      <c r="D4426" s="134" t="s">
        <v>2261</v>
      </c>
      <c r="E4426" s="136" t="s">
        <v>17983</v>
      </c>
      <c r="F4426" s="136" t="s">
        <v>17983</v>
      </c>
    </row>
    <row r="4427" spans="1:6" ht="40.5" x14ac:dyDescent="0.25">
      <c r="A4427" s="134" t="s">
        <v>8272</v>
      </c>
      <c r="B4427" s="135" t="s">
        <v>8273</v>
      </c>
      <c r="D4427" s="134" t="s">
        <v>2261</v>
      </c>
      <c r="E4427" s="136" t="s">
        <v>13279</v>
      </c>
      <c r="F4427" s="136" t="s">
        <v>13279</v>
      </c>
    </row>
    <row r="4428" spans="1:6" ht="40.5" x14ac:dyDescent="0.25">
      <c r="A4428" s="134" t="s">
        <v>2386</v>
      </c>
      <c r="B4428" s="135" t="s">
        <v>2387</v>
      </c>
      <c r="D4428" s="134" t="s">
        <v>2262</v>
      </c>
      <c r="E4428" s="136" t="s">
        <v>17984</v>
      </c>
      <c r="F4428" s="136" t="s">
        <v>17984</v>
      </c>
    </row>
    <row r="4429" spans="1:6" ht="40.5" x14ac:dyDescent="0.25">
      <c r="A4429" s="134" t="s">
        <v>8274</v>
      </c>
      <c r="B4429" s="135" t="s">
        <v>8275</v>
      </c>
      <c r="D4429" s="134" t="s">
        <v>2262</v>
      </c>
      <c r="E4429" s="136" t="s">
        <v>13793</v>
      </c>
      <c r="F4429" s="136" t="s">
        <v>13793</v>
      </c>
    </row>
    <row r="4430" spans="1:6" ht="40.5" x14ac:dyDescent="0.25">
      <c r="A4430" s="134" t="s">
        <v>2388</v>
      </c>
      <c r="B4430" s="135" t="s">
        <v>2389</v>
      </c>
      <c r="D4430" s="134" t="s">
        <v>2262</v>
      </c>
      <c r="E4430" s="136" t="s">
        <v>13694</v>
      </c>
      <c r="F4430" s="136" t="s">
        <v>13694</v>
      </c>
    </row>
    <row r="4431" spans="1:6" ht="40.5" x14ac:dyDescent="0.25">
      <c r="A4431" s="134" t="s">
        <v>8276</v>
      </c>
      <c r="B4431" s="135" t="s">
        <v>8277</v>
      </c>
      <c r="D4431" s="134" t="s">
        <v>2262</v>
      </c>
      <c r="E4431" s="136" t="s">
        <v>5496</v>
      </c>
      <c r="F4431" s="136" t="s">
        <v>5496</v>
      </c>
    </row>
    <row r="4432" spans="1:6" ht="40.5" x14ac:dyDescent="0.25">
      <c r="A4432" s="134" t="s">
        <v>2390</v>
      </c>
      <c r="B4432" s="135" t="s">
        <v>2391</v>
      </c>
      <c r="D4432" s="134" t="s">
        <v>2262</v>
      </c>
      <c r="E4432" s="136" t="s">
        <v>5651</v>
      </c>
      <c r="F4432" s="136" t="s">
        <v>5651</v>
      </c>
    </row>
    <row r="4433" spans="1:6" ht="40.5" x14ac:dyDescent="0.25">
      <c r="A4433" s="134" t="s">
        <v>8278</v>
      </c>
      <c r="B4433" s="135" t="s">
        <v>8279</v>
      </c>
      <c r="D4433" s="134" t="s">
        <v>2262</v>
      </c>
      <c r="E4433" s="136" t="s">
        <v>13465</v>
      </c>
      <c r="F4433" s="136" t="s">
        <v>13465</v>
      </c>
    </row>
    <row r="4434" spans="1:6" ht="40.5" x14ac:dyDescent="0.25">
      <c r="A4434" s="134" t="s">
        <v>8280</v>
      </c>
      <c r="B4434" s="135" t="s">
        <v>8281</v>
      </c>
      <c r="D4434" s="134" t="s">
        <v>2262</v>
      </c>
      <c r="E4434" s="136" t="s">
        <v>5919</v>
      </c>
      <c r="F4434" s="136" t="s">
        <v>5919</v>
      </c>
    </row>
    <row r="4435" spans="1:6" ht="40.5" x14ac:dyDescent="0.25">
      <c r="A4435" s="134" t="s">
        <v>8282</v>
      </c>
      <c r="B4435" s="135" t="s">
        <v>8283</v>
      </c>
      <c r="D4435" s="134" t="s">
        <v>2262</v>
      </c>
      <c r="E4435" s="136" t="s">
        <v>5539</v>
      </c>
      <c r="F4435" s="136" t="s">
        <v>5539</v>
      </c>
    </row>
    <row r="4436" spans="1:6" ht="40.5" x14ac:dyDescent="0.25">
      <c r="A4436" s="134" t="s">
        <v>8284</v>
      </c>
      <c r="B4436" s="135" t="s">
        <v>8285</v>
      </c>
      <c r="D4436" s="134" t="s">
        <v>2262</v>
      </c>
      <c r="E4436" s="136" t="s">
        <v>17985</v>
      </c>
      <c r="F4436" s="136" t="s">
        <v>17985</v>
      </c>
    </row>
    <row r="4437" spans="1:6" ht="40.5" x14ac:dyDescent="0.25">
      <c r="A4437" s="134" t="s">
        <v>4282</v>
      </c>
      <c r="B4437" s="135" t="s">
        <v>4283</v>
      </c>
      <c r="D4437" s="134" t="s">
        <v>2262</v>
      </c>
      <c r="E4437" s="136" t="s">
        <v>15206</v>
      </c>
      <c r="F4437" s="136" t="s">
        <v>15206</v>
      </c>
    </row>
    <row r="4438" spans="1:6" ht="40.5" x14ac:dyDescent="0.25">
      <c r="A4438" s="134" t="s">
        <v>8286</v>
      </c>
      <c r="B4438" s="135" t="s">
        <v>8287</v>
      </c>
      <c r="D4438" s="134" t="s">
        <v>2262</v>
      </c>
      <c r="E4438" s="136" t="s">
        <v>5456</v>
      </c>
      <c r="F4438" s="136" t="s">
        <v>5456</v>
      </c>
    </row>
    <row r="4439" spans="1:6" ht="40.5" x14ac:dyDescent="0.25">
      <c r="A4439" s="134" t="s">
        <v>4291</v>
      </c>
      <c r="B4439" s="135" t="s">
        <v>4292</v>
      </c>
      <c r="D4439" s="134" t="s">
        <v>2262</v>
      </c>
      <c r="E4439" s="136" t="s">
        <v>17986</v>
      </c>
      <c r="F4439" s="136" t="s">
        <v>17986</v>
      </c>
    </row>
    <row r="4440" spans="1:6" ht="40.5" x14ac:dyDescent="0.25">
      <c r="A4440" s="134" t="s">
        <v>8288</v>
      </c>
      <c r="B4440" s="135" t="s">
        <v>8289</v>
      </c>
      <c r="D4440" s="134" t="s">
        <v>2262</v>
      </c>
      <c r="E4440" s="136" t="s">
        <v>5748</v>
      </c>
      <c r="F4440" s="136" t="s">
        <v>5748</v>
      </c>
    </row>
    <row r="4441" spans="1:6" ht="40.5" x14ac:dyDescent="0.25">
      <c r="A4441" s="134" t="s">
        <v>8290</v>
      </c>
      <c r="B4441" s="135" t="s">
        <v>8291</v>
      </c>
      <c r="D4441" s="134" t="s">
        <v>2262</v>
      </c>
      <c r="E4441" s="136" t="s">
        <v>13011</v>
      </c>
      <c r="F4441" s="136" t="s">
        <v>13011</v>
      </c>
    </row>
    <row r="4442" spans="1:6" ht="40.5" x14ac:dyDescent="0.25">
      <c r="A4442" s="134" t="s">
        <v>2410</v>
      </c>
      <c r="B4442" s="135" t="s">
        <v>2411</v>
      </c>
      <c r="D4442" s="134" t="s">
        <v>2262</v>
      </c>
      <c r="E4442" s="136" t="s">
        <v>13070</v>
      </c>
      <c r="F4442" s="136" t="s">
        <v>13070</v>
      </c>
    </row>
    <row r="4443" spans="1:6" ht="40.5" x14ac:dyDescent="0.25">
      <c r="A4443" s="134" t="s">
        <v>8292</v>
      </c>
      <c r="B4443" s="135" t="s">
        <v>8293</v>
      </c>
      <c r="D4443" s="134" t="s">
        <v>2262</v>
      </c>
      <c r="E4443" s="136" t="s">
        <v>13251</v>
      </c>
      <c r="F4443" s="136" t="s">
        <v>13251</v>
      </c>
    </row>
    <row r="4444" spans="1:6" ht="54" x14ac:dyDescent="0.25">
      <c r="A4444" s="134" t="s">
        <v>4293</v>
      </c>
      <c r="B4444" s="135" t="s">
        <v>17987</v>
      </c>
      <c r="D4444" s="134" t="s">
        <v>2262</v>
      </c>
      <c r="E4444" s="136" t="s">
        <v>17988</v>
      </c>
      <c r="F4444" s="136" t="s">
        <v>17988</v>
      </c>
    </row>
    <row r="4445" spans="1:6" ht="54" x14ac:dyDescent="0.25">
      <c r="A4445" s="134" t="s">
        <v>4302</v>
      </c>
      <c r="B4445" s="135" t="s">
        <v>17989</v>
      </c>
      <c r="D4445" s="134" t="s">
        <v>2262</v>
      </c>
      <c r="E4445" s="136" t="s">
        <v>17990</v>
      </c>
      <c r="F4445" s="136" t="s">
        <v>17990</v>
      </c>
    </row>
    <row r="4446" spans="1:6" ht="54" x14ac:dyDescent="0.25">
      <c r="A4446" s="134" t="s">
        <v>8294</v>
      </c>
      <c r="B4446" s="135" t="s">
        <v>17991</v>
      </c>
      <c r="D4446" s="134" t="s">
        <v>2262</v>
      </c>
      <c r="E4446" s="136" t="s">
        <v>14353</v>
      </c>
      <c r="F4446" s="136" t="s">
        <v>14353</v>
      </c>
    </row>
    <row r="4447" spans="1:6" ht="54" x14ac:dyDescent="0.25">
      <c r="A4447" s="134" t="s">
        <v>8295</v>
      </c>
      <c r="B4447" s="135" t="s">
        <v>17992</v>
      </c>
      <c r="D4447" s="134" t="s">
        <v>2262</v>
      </c>
      <c r="E4447" s="136" t="s">
        <v>14083</v>
      </c>
      <c r="F4447" s="136" t="s">
        <v>14083</v>
      </c>
    </row>
    <row r="4448" spans="1:6" ht="54" x14ac:dyDescent="0.25">
      <c r="A4448" s="134" t="s">
        <v>8296</v>
      </c>
      <c r="B4448" s="135" t="s">
        <v>17993</v>
      </c>
      <c r="D4448" s="134" t="s">
        <v>2262</v>
      </c>
      <c r="E4448" s="136" t="s">
        <v>17994</v>
      </c>
      <c r="F4448" s="136" t="s">
        <v>17994</v>
      </c>
    </row>
    <row r="4449" spans="1:6" ht="54" x14ac:dyDescent="0.25">
      <c r="A4449" s="134" t="s">
        <v>8297</v>
      </c>
      <c r="B4449" s="135" t="s">
        <v>17995</v>
      </c>
      <c r="D4449" s="134" t="s">
        <v>2262</v>
      </c>
      <c r="E4449" s="136" t="s">
        <v>17996</v>
      </c>
      <c r="F4449" s="136" t="s">
        <v>17996</v>
      </c>
    </row>
    <row r="4450" spans="1:6" ht="54" x14ac:dyDescent="0.25">
      <c r="A4450" s="134" t="s">
        <v>8298</v>
      </c>
      <c r="B4450" s="135" t="s">
        <v>17997</v>
      </c>
      <c r="D4450" s="134" t="s">
        <v>2262</v>
      </c>
      <c r="E4450" s="136" t="s">
        <v>17998</v>
      </c>
      <c r="F4450" s="136" t="s">
        <v>17998</v>
      </c>
    </row>
    <row r="4451" spans="1:6" ht="54" x14ac:dyDescent="0.25">
      <c r="A4451" s="134" t="s">
        <v>8299</v>
      </c>
      <c r="B4451" s="135" t="s">
        <v>17999</v>
      </c>
      <c r="D4451" s="134" t="s">
        <v>2262</v>
      </c>
      <c r="E4451" s="136" t="s">
        <v>18000</v>
      </c>
      <c r="F4451" s="136" t="s">
        <v>18000</v>
      </c>
    </row>
    <row r="4452" spans="1:6" ht="54" x14ac:dyDescent="0.25">
      <c r="A4452" s="134" t="s">
        <v>8300</v>
      </c>
      <c r="B4452" s="135" t="s">
        <v>18001</v>
      </c>
      <c r="D4452" s="134" t="s">
        <v>2262</v>
      </c>
      <c r="E4452" s="136" t="s">
        <v>18002</v>
      </c>
      <c r="F4452" s="136" t="s">
        <v>18002</v>
      </c>
    </row>
    <row r="4453" spans="1:6" ht="54" x14ac:dyDescent="0.25">
      <c r="A4453" s="134" t="s">
        <v>8301</v>
      </c>
      <c r="B4453" s="135" t="s">
        <v>18003</v>
      </c>
      <c r="D4453" s="134" t="s">
        <v>2262</v>
      </c>
      <c r="E4453" s="136" t="s">
        <v>18004</v>
      </c>
      <c r="F4453" s="136" t="s">
        <v>18004</v>
      </c>
    </row>
    <row r="4454" spans="1:6" ht="40.5" x14ac:dyDescent="0.25">
      <c r="A4454" s="134" t="s">
        <v>18005</v>
      </c>
      <c r="B4454" s="135" t="s">
        <v>18006</v>
      </c>
      <c r="D4454" s="134" t="s">
        <v>2262</v>
      </c>
      <c r="E4454" s="136" t="s">
        <v>5545</v>
      </c>
      <c r="F4454" s="136" t="s">
        <v>5545</v>
      </c>
    </row>
    <row r="4455" spans="1:6" ht="40.5" x14ac:dyDescent="0.25">
      <c r="A4455" s="134" t="s">
        <v>18007</v>
      </c>
      <c r="B4455" s="135" t="s">
        <v>18008</v>
      </c>
      <c r="D4455" s="134" t="s">
        <v>2262</v>
      </c>
      <c r="E4455" s="136" t="s">
        <v>13805</v>
      </c>
      <c r="F4455" s="136" t="s">
        <v>13805</v>
      </c>
    </row>
    <row r="4456" spans="1:6" ht="40.5" x14ac:dyDescent="0.25">
      <c r="A4456" s="134" t="s">
        <v>18009</v>
      </c>
      <c r="B4456" s="135" t="s">
        <v>18010</v>
      </c>
      <c r="D4456" s="134" t="s">
        <v>2262</v>
      </c>
      <c r="E4456" s="136" t="s">
        <v>18011</v>
      </c>
      <c r="F4456" s="136" t="s">
        <v>18011</v>
      </c>
    </row>
    <row r="4457" spans="1:6" ht="40.5" x14ac:dyDescent="0.25">
      <c r="A4457" s="134" t="s">
        <v>18012</v>
      </c>
      <c r="B4457" s="135" t="s">
        <v>18013</v>
      </c>
      <c r="D4457" s="134" t="s">
        <v>2262</v>
      </c>
      <c r="E4457" s="136" t="s">
        <v>13123</v>
      </c>
      <c r="F4457" s="136" t="s">
        <v>13123</v>
      </c>
    </row>
    <row r="4458" spans="1:6" ht="40.5" x14ac:dyDescent="0.25">
      <c r="A4458" s="134" t="s">
        <v>18014</v>
      </c>
      <c r="B4458" s="135" t="s">
        <v>18015</v>
      </c>
      <c r="D4458" s="134" t="s">
        <v>2262</v>
      </c>
      <c r="E4458" s="136" t="s">
        <v>18016</v>
      </c>
      <c r="F4458" s="136" t="s">
        <v>18016</v>
      </c>
    </row>
    <row r="4459" spans="1:6" ht="40.5" x14ac:dyDescent="0.25">
      <c r="A4459" s="134" t="s">
        <v>18017</v>
      </c>
      <c r="B4459" s="135" t="s">
        <v>18018</v>
      </c>
      <c r="D4459" s="134" t="s">
        <v>2262</v>
      </c>
      <c r="E4459" s="136" t="s">
        <v>13723</v>
      </c>
      <c r="F4459" s="136" t="s">
        <v>13723</v>
      </c>
    </row>
    <row r="4460" spans="1:6" ht="27" x14ac:dyDescent="0.25">
      <c r="A4460" s="134" t="s">
        <v>8302</v>
      </c>
      <c r="B4460" s="135" t="s">
        <v>8303</v>
      </c>
      <c r="D4460" s="134" t="s">
        <v>2261</v>
      </c>
      <c r="E4460" s="136" t="s">
        <v>13041</v>
      </c>
      <c r="F4460" s="136" t="s">
        <v>13041</v>
      </c>
    </row>
    <row r="4461" spans="1:6" ht="27" x14ac:dyDescent="0.25">
      <c r="A4461" s="134" t="s">
        <v>2392</v>
      </c>
      <c r="B4461" s="135" t="s">
        <v>2393</v>
      </c>
      <c r="D4461" s="134" t="s">
        <v>2261</v>
      </c>
      <c r="E4461" s="136" t="s">
        <v>18019</v>
      </c>
      <c r="F4461" s="136" t="s">
        <v>18019</v>
      </c>
    </row>
    <row r="4462" spans="1:6" ht="40.5" x14ac:dyDescent="0.25">
      <c r="A4462" s="134" t="s">
        <v>2394</v>
      </c>
      <c r="B4462" s="135" t="s">
        <v>2395</v>
      </c>
      <c r="D4462" s="134" t="s">
        <v>2261</v>
      </c>
      <c r="E4462" s="136" t="s">
        <v>18020</v>
      </c>
      <c r="F4462" s="136" t="s">
        <v>18020</v>
      </c>
    </row>
    <row r="4463" spans="1:6" ht="40.5" x14ac:dyDescent="0.25">
      <c r="A4463" s="134" t="s">
        <v>2396</v>
      </c>
      <c r="B4463" s="135" t="s">
        <v>2397</v>
      </c>
      <c r="D4463" s="134" t="s">
        <v>2261</v>
      </c>
      <c r="E4463" s="136" t="s">
        <v>17655</v>
      </c>
      <c r="F4463" s="136" t="s">
        <v>17655</v>
      </c>
    </row>
    <row r="4464" spans="1:6" ht="40.5" x14ac:dyDescent="0.25">
      <c r="A4464" s="134" t="s">
        <v>2398</v>
      </c>
      <c r="B4464" s="135" t="s">
        <v>2399</v>
      </c>
      <c r="D4464" s="134" t="s">
        <v>2261</v>
      </c>
      <c r="E4464" s="136" t="s">
        <v>6085</v>
      </c>
      <c r="F4464" s="136" t="s">
        <v>6085</v>
      </c>
    </row>
    <row r="4465" spans="1:6" ht="40.5" x14ac:dyDescent="0.25">
      <c r="A4465" s="134" t="s">
        <v>8304</v>
      </c>
      <c r="B4465" s="135" t="s">
        <v>8305</v>
      </c>
      <c r="D4465" s="134" t="s">
        <v>2261</v>
      </c>
      <c r="E4465" s="136" t="s">
        <v>15408</v>
      </c>
      <c r="F4465" s="136" t="s">
        <v>15408</v>
      </c>
    </row>
    <row r="4466" spans="1:6" ht="40.5" x14ac:dyDescent="0.25">
      <c r="A4466" s="134" t="s">
        <v>8306</v>
      </c>
      <c r="B4466" s="135" t="s">
        <v>8307</v>
      </c>
      <c r="D4466" s="134" t="s">
        <v>2261</v>
      </c>
      <c r="E4466" s="136" t="s">
        <v>5954</v>
      </c>
      <c r="F4466" s="136" t="s">
        <v>5954</v>
      </c>
    </row>
    <row r="4467" spans="1:6" ht="40.5" x14ac:dyDescent="0.25">
      <c r="A4467" s="134" t="s">
        <v>8308</v>
      </c>
      <c r="B4467" s="135" t="s">
        <v>8309</v>
      </c>
      <c r="D4467" s="134" t="s">
        <v>2261</v>
      </c>
      <c r="E4467" s="136" t="s">
        <v>13307</v>
      </c>
      <c r="F4467" s="136" t="s">
        <v>13307</v>
      </c>
    </row>
    <row r="4468" spans="1:6" ht="27" x14ac:dyDescent="0.25">
      <c r="A4468" s="134" t="s">
        <v>8310</v>
      </c>
      <c r="B4468" s="135" t="s">
        <v>8311</v>
      </c>
      <c r="D4468" s="134" t="s">
        <v>2261</v>
      </c>
      <c r="E4468" s="136" t="s">
        <v>13721</v>
      </c>
      <c r="F4468" s="136" t="s">
        <v>13721</v>
      </c>
    </row>
    <row r="4469" spans="1:6" ht="27" x14ac:dyDescent="0.25">
      <c r="A4469" s="134" t="s">
        <v>8312</v>
      </c>
      <c r="B4469" s="135" t="s">
        <v>8313</v>
      </c>
      <c r="D4469" s="134" t="s">
        <v>2261</v>
      </c>
      <c r="E4469" s="136" t="s">
        <v>5868</v>
      </c>
      <c r="F4469" s="136" t="s">
        <v>5868</v>
      </c>
    </row>
    <row r="4470" spans="1:6" ht="40.5" x14ac:dyDescent="0.25">
      <c r="A4470" s="134" t="s">
        <v>8314</v>
      </c>
      <c r="B4470" s="135" t="s">
        <v>8315</v>
      </c>
      <c r="D4470" s="134" t="s">
        <v>2261</v>
      </c>
      <c r="E4470" s="136" t="s">
        <v>18021</v>
      </c>
      <c r="F4470" s="136" t="s">
        <v>18021</v>
      </c>
    </row>
    <row r="4471" spans="1:6" ht="40.5" x14ac:dyDescent="0.25">
      <c r="A4471" s="134" t="s">
        <v>8316</v>
      </c>
      <c r="B4471" s="135" t="s">
        <v>8317</v>
      </c>
      <c r="D4471" s="134" t="s">
        <v>2261</v>
      </c>
      <c r="E4471" s="136" t="s">
        <v>13794</v>
      </c>
      <c r="F4471" s="136" t="s">
        <v>13794</v>
      </c>
    </row>
    <row r="4472" spans="1:6" ht="40.5" x14ac:dyDescent="0.25">
      <c r="A4472" s="134" t="s">
        <v>8318</v>
      </c>
      <c r="B4472" s="135" t="s">
        <v>8319</v>
      </c>
      <c r="D4472" s="134" t="s">
        <v>2261</v>
      </c>
      <c r="E4472" s="136" t="s">
        <v>5975</v>
      </c>
      <c r="F4472" s="136" t="s">
        <v>5975</v>
      </c>
    </row>
    <row r="4473" spans="1:6" ht="40.5" x14ac:dyDescent="0.25">
      <c r="A4473" s="134" t="s">
        <v>8320</v>
      </c>
      <c r="B4473" s="135" t="s">
        <v>8321</v>
      </c>
      <c r="D4473" s="134" t="s">
        <v>2261</v>
      </c>
      <c r="E4473" s="136" t="s">
        <v>18022</v>
      </c>
      <c r="F4473" s="136" t="s">
        <v>18022</v>
      </c>
    </row>
    <row r="4474" spans="1:6" ht="40.5" x14ac:dyDescent="0.25">
      <c r="A4474" s="134" t="s">
        <v>8322</v>
      </c>
      <c r="B4474" s="135" t="s">
        <v>8323</v>
      </c>
      <c r="D4474" s="134" t="s">
        <v>2261</v>
      </c>
      <c r="E4474" s="136" t="s">
        <v>18023</v>
      </c>
      <c r="F4474" s="136" t="s">
        <v>18023</v>
      </c>
    </row>
    <row r="4475" spans="1:6" ht="40.5" x14ac:dyDescent="0.25">
      <c r="A4475" s="134" t="s">
        <v>8324</v>
      </c>
      <c r="B4475" s="135" t="s">
        <v>8325</v>
      </c>
      <c r="D4475" s="134" t="s">
        <v>2261</v>
      </c>
      <c r="E4475" s="136" t="s">
        <v>18024</v>
      </c>
      <c r="F4475" s="136" t="s">
        <v>18024</v>
      </c>
    </row>
    <row r="4476" spans="1:6" ht="40.5" x14ac:dyDescent="0.25">
      <c r="A4476" s="134" t="s">
        <v>8326</v>
      </c>
      <c r="B4476" s="135" t="s">
        <v>8327</v>
      </c>
      <c r="D4476" s="134" t="s">
        <v>2261</v>
      </c>
      <c r="E4476" s="136" t="s">
        <v>13940</v>
      </c>
      <c r="F4476" s="136" t="s">
        <v>13940</v>
      </c>
    </row>
    <row r="4477" spans="1:6" ht="40.5" x14ac:dyDescent="0.25">
      <c r="A4477" s="134" t="s">
        <v>8328</v>
      </c>
      <c r="B4477" s="135" t="s">
        <v>8329</v>
      </c>
      <c r="D4477" s="134" t="s">
        <v>2261</v>
      </c>
      <c r="E4477" s="136" t="s">
        <v>18025</v>
      </c>
      <c r="F4477" s="136" t="s">
        <v>18025</v>
      </c>
    </row>
    <row r="4478" spans="1:6" ht="40.5" x14ac:dyDescent="0.25">
      <c r="A4478" s="134" t="s">
        <v>8330</v>
      </c>
      <c r="B4478" s="135" t="s">
        <v>8331</v>
      </c>
      <c r="D4478" s="134" t="s">
        <v>2261</v>
      </c>
      <c r="E4478" s="136" t="s">
        <v>18026</v>
      </c>
      <c r="F4478" s="136" t="s">
        <v>18026</v>
      </c>
    </row>
    <row r="4479" spans="1:6" ht="40.5" x14ac:dyDescent="0.25">
      <c r="A4479" s="134" t="s">
        <v>8332</v>
      </c>
      <c r="B4479" s="135" t="s">
        <v>8333</v>
      </c>
      <c r="D4479" s="134" t="s">
        <v>2261</v>
      </c>
      <c r="E4479" s="136" t="s">
        <v>13725</v>
      </c>
      <c r="F4479" s="136" t="s">
        <v>13725</v>
      </c>
    </row>
    <row r="4480" spans="1:6" ht="40.5" x14ac:dyDescent="0.25">
      <c r="A4480" s="134" t="s">
        <v>8334</v>
      </c>
      <c r="B4480" s="135" t="s">
        <v>8335</v>
      </c>
      <c r="D4480" s="134" t="s">
        <v>2261</v>
      </c>
      <c r="E4480" s="136" t="s">
        <v>5579</v>
      </c>
      <c r="F4480" s="136" t="s">
        <v>5579</v>
      </c>
    </row>
    <row r="4481" spans="1:6" ht="40.5" x14ac:dyDescent="0.25">
      <c r="A4481" s="134" t="s">
        <v>8336</v>
      </c>
      <c r="B4481" s="135" t="s">
        <v>8337</v>
      </c>
      <c r="D4481" s="134" t="s">
        <v>2261</v>
      </c>
      <c r="E4481" s="136" t="s">
        <v>5777</v>
      </c>
      <c r="F4481" s="136" t="s">
        <v>5777</v>
      </c>
    </row>
    <row r="4482" spans="1:6" ht="40.5" x14ac:dyDescent="0.25">
      <c r="A4482" s="134" t="s">
        <v>8338</v>
      </c>
      <c r="B4482" s="135" t="s">
        <v>8339</v>
      </c>
      <c r="D4482" s="134" t="s">
        <v>2261</v>
      </c>
      <c r="E4482" s="136" t="s">
        <v>13476</v>
      </c>
      <c r="F4482" s="136" t="s">
        <v>13476</v>
      </c>
    </row>
    <row r="4483" spans="1:6" ht="40.5" x14ac:dyDescent="0.25">
      <c r="A4483" s="134" t="s">
        <v>8340</v>
      </c>
      <c r="B4483" s="135" t="s">
        <v>8341</v>
      </c>
      <c r="D4483" s="134" t="s">
        <v>2261</v>
      </c>
      <c r="E4483" s="136" t="s">
        <v>5458</v>
      </c>
      <c r="F4483" s="136" t="s">
        <v>5458</v>
      </c>
    </row>
    <row r="4484" spans="1:6" ht="40.5" x14ac:dyDescent="0.25">
      <c r="A4484" s="134" t="s">
        <v>8342</v>
      </c>
      <c r="B4484" s="135" t="s">
        <v>8343</v>
      </c>
      <c r="D4484" s="134" t="s">
        <v>2261</v>
      </c>
      <c r="E4484" s="136" t="s">
        <v>13522</v>
      </c>
      <c r="F4484" s="136" t="s">
        <v>13522</v>
      </c>
    </row>
    <row r="4485" spans="1:6" ht="40.5" x14ac:dyDescent="0.25">
      <c r="A4485" s="134" t="s">
        <v>8344</v>
      </c>
      <c r="B4485" s="135" t="s">
        <v>8345</v>
      </c>
      <c r="D4485" s="134" t="s">
        <v>2261</v>
      </c>
      <c r="E4485" s="136" t="s">
        <v>13192</v>
      </c>
      <c r="F4485" s="136" t="s">
        <v>13192</v>
      </c>
    </row>
    <row r="4486" spans="1:6" ht="40.5" x14ac:dyDescent="0.25">
      <c r="A4486" s="134" t="s">
        <v>8346</v>
      </c>
      <c r="B4486" s="135" t="s">
        <v>8347</v>
      </c>
      <c r="D4486" s="134" t="s">
        <v>2261</v>
      </c>
      <c r="E4486" s="136" t="s">
        <v>14840</v>
      </c>
      <c r="F4486" s="136" t="s">
        <v>14840</v>
      </c>
    </row>
    <row r="4487" spans="1:6" ht="40.5" x14ac:dyDescent="0.25">
      <c r="A4487" s="134" t="s">
        <v>8348</v>
      </c>
      <c r="B4487" s="135" t="s">
        <v>8349</v>
      </c>
      <c r="D4487" s="134" t="s">
        <v>2261</v>
      </c>
      <c r="E4487" s="136" t="s">
        <v>13488</v>
      </c>
      <c r="F4487" s="136" t="s">
        <v>13488</v>
      </c>
    </row>
    <row r="4488" spans="1:6" ht="40.5" x14ac:dyDescent="0.25">
      <c r="A4488" s="134" t="s">
        <v>8350</v>
      </c>
      <c r="B4488" s="135" t="s">
        <v>8351</v>
      </c>
      <c r="D4488" s="134" t="s">
        <v>2261</v>
      </c>
      <c r="E4488" s="136" t="s">
        <v>18027</v>
      </c>
      <c r="F4488" s="136" t="s">
        <v>18027</v>
      </c>
    </row>
    <row r="4489" spans="1:6" ht="40.5" x14ac:dyDescent="0.25">
      <c r="A4489" s="134" t="s">
        <v>8352</v>
      </c>
      <c r="B4489" s="135" t="s">
        <v>8353</v>
      </c>
      <c r="D4489" s="134" t="s">
        <v>2261</v>
      </c>
      <c r="E4489" s="136" t="s">
        <v>14262</v>
      </c>
      <c r="F4489" s="136" t="s">
        <v>14262</v>
      </c>
    </row>
    <row r="4490" spans="1:6" ht="40.5" x14ac:dyDescent="0.25">
      <c r="A4490" s="134" t="s">
        <v>8354</v>
      </c>
      <c r="B4490" s="135" t="s">
        <v>8355</v>
      </c>
      <c r="D4490" s="134" t="s">
        <v>2261</v>
      </c>
      <c r="E4490" s="136" t="s">
        <v>13958</v>
      </c>
      <c r="F4490" s="136" t="s">
        <v>13958</v>
      </c>
    </row>
    <row r="4491" spans="1:6" ht="40.5" x14ac:dyDescent="0.25">
      <c r="A4491" s="134" t="s">
        <v>8356</v>
      </c>
      <c r="B4491" s="135" t="s">
        <v>8357</v>
      </c>
      <c r="D4491" s="134" t="s">
        <v>2261</v>
      </c>
      <c r="E4491" s="136" t="s">
        <v>13438</v>
      </c>
      <c r="F4491" s="136" t="s">
        <v>13438</v>
      </c>
    </row>
    <row r="4492" spans="1:6" ht="40.5" x14ac:dyDescent="0.25">
      <c r="A4492" s="134" t="s">
        <v>8358</v>
      </c>
      <c r="B4492" s="135" t="s">
        <v>8359</v>
      </c>
      <c r="D4492" s="134" t="s">
        <v>2261</v>
      </c>
      <c r="E4492" s="136" t="s">
        <v>13160</v>
      </c>
      <c r="F4492" s="136" t="s">
        <v>13160</v>
      </c>
    </row>
    <row r="4493" spans="1:6" ht="40.5" x14ac:dyDescent="0.25">
      <c r="A4493" s="134" t="s">
        <v>2445</v>
      </c>
      <c r="B4493" s="135" t="s">
        <v>2446</v>
      </c>
      <c r="D4493" s="134" t="s">
        <v>2261</v>
      </c>
      <c r="E4493" s="136" t="s">
        <v>14205</v>
      </c>
      <c r="F4493" s="136" t="s">
        <v>14205</v>
      </c>
    </row>
    <row r="4494" spans="1:6" ht="40.5" x14ac:dyDescent="0.25">
      <c r="A4494" s="134" t="s">
        <v>8360</v>
      </c>
      <c r="B4494" s="135" t="s">
        <v>8361</v>
      </c>
      <c r="D4494" s="134" t="s">
        <v>2261</v>
      </c>
      <c r="E4494" s="136" t="s">
        <v>13671</v>
      </c>
      <c r="F4494" s="136" t="s">
        <v>13671</v>
      </c>
    </row>
    <row r="4495" spans="1:6" ht="40.5" x14ac:dyDescent="0.25">
      <c r="A4495" s="134" t="s">
        <v>8362</v>
      </c>
      <c r="B4495" s="135" t="s">
        <v>8363</v>
      </c>
      <c r="D4495" s="134" t="s">
        <v>2261</v>
      </c>
      <c r="E4495" s="136" t="s">
        <v>5800</v>
      </c>
      <c r="F4495" s="136" t="s">
        <v>5800</v>
      </c>
    </row>
    <row r="4496" spans="1:6" ht="40.5" x14ac:dyDescent="0.25">
      <c r="A4496" s="134" t="s">
        <v>8364</v>
      </c>
      <c r="B4496" s="135" t="s">
        <v>8365</v>
      </c>
      <c r="D4496" s="134" t="s">
        <v>2261</v>
      </c>
      <c r="E4496" s="136" t="s">
        <v>18028</v>
      </c>
      <c r="F4496" s="136" t="s">
        <v>18028</v>
      </c>
    </row>
    <row r="4497" spans="1:6" ht="40.5" x14ac:dyDescent="0.25">
      <c r="A4497" s="134" t="s">
        <v>8366</v>
      </c>
      <c r="B4497" s="135" t="s">
        <v>8367</v>
      </c>
      <c r="D4497" s="134" t="s">
        <v>2261</v>
      </c>
      <c r="E4497" s="136" t="s">
        <v>18029</v>
      </c>
      <c r="F4497" s="136" t="s">
        <v>18029</v>
      </c>
    </row>
    <row r="4498" spans="1:6" ht="40.5" x14ac:dyDescent="0.25">
      <c r="A4498" s="134" t="s">
        <v>8368</v>
      </c>
      <c r="B4498" s="135" t="s">
        <v>8369</v>
      </c>
      <c r="D4498" s="134" t="s">
        <v>2261</v>
      </c>
      <c r="E4498" s="136" t="s">
        <v>5891</v>
      </c>
      <c r="F4498" s="136" t="s">
        <v>5891</v>
      </c>
    </row>
    <row r="4499" spans="1:6" ht="40.5" x14ac:dyDescent="0.25">
      <c r="A4499" s="134" t="s">
        <v>2447</v>
      </c>
      <c r="B4499" s="135" t="s">
        <v>2448</v>
      </c>
      <c r="D4499" s="134" t="s">
        <v>2261</v>
      </c>
      <c r="E4499" s="136" t="s">
        <v>13632</v>
      </c>
      <c r="F4499" s="136" t="s">
        <v>13632</v>
      </c>
    </row>
    <row r="4500" spans="1:6" ht="40.5" x14ac:dyDescent="0.25">
      <c r="A4500" s="134" t="s">
        <v>8370</v>
      </c>
      <c r="B4500" s="135" t="s">
        <v>8371</v>
      </c>
      <c r="D4500" s="134" t="s">
        <v>2261</v>
      </c>
      <c r="E4500" s="136" t="s">
        <v>13169</v>
      </c>
      <c r="F4500" s="136" t="s">
        <v>13169</v>
      </c>
    </row>
    <row r="4501" spans="1:6" ht="40.5" x14ac:dyDescent="0.25">
      <c r="A4501" s="134" t="s">
        <v>8372</v>
      </c>
      <c r="B4501" s="135" t="s">
        <v>8373</v>
      </c>
      <c r="D4501" s="134" t="s">
        <v>2261</v>
      </c>
      <c r="E4501" s="136" t="s">
        <v>18030</v>
      </c>
      <c r="F4501" s="136" t="s">
        <v>18030</v>
      </c>
    </row>
    <row r="4502" spans="1:6" ht="40.5" x14ac:dyDescent="0.25">
      <c r="A4502" s="134" t="s">
        <v>8374</v>
      </c>
      <c r="B4502" s="135" t="s">
        <v>8375</v>
      </c>
      <c r="D4502" s="134" t="s">
        <v>2261</v>
      </c>
      <c r="E4502" s="136" t="s">
        <v>18031</v>
      </c>
      <c r="F4502" s="136" t="s">
        <v>18031</v>
      </c>
    </row>
    <row r="4503" spans="1:6" ht="40.5" x14ac:dyDescent="0.25">
      <c r="A4503" s="134" t="s">
        <v>8376</v>
      </c>
      <c r="B4503" s="135" t="s">
        <v>8377</v>
      </c>
      <c r="D4503" s="134" t="s">
        <v>2261</v>
      </c>
      <c r="E4503" s="136" t="s">
        <v>18032</v>
      </c>
      <c r="F4503" s="136" t="s">
        <v>18032</v>
      </c>
    </row>
    <row r="4504" spans="1:6" ht="40.5" x14ac:dyDescent="0.25">
      <c r="A4504" s="134" t="s">
        <v>8378</v>
      </c>
      <c r="B4504" s="135" t="s">
        <v>8379</v>
      </c>
      <c r="D4504" s="134" t="s">
        <v>2261</v>
      </c>
      <c r="E4504" s="136" t="s">
        <v>13035</v>
      </c>
      <c r="F4504" s="136" t="s">
        <v>13035</v>
      </c>
    </row>
    <row r="4505" spans="1:6" ht="40.5" x14ac:dyDescent="0.25">
      <c r="A4505" s="134" t="s">
        <v>8380</v>
      </c>
      <c r="B4505" s="135" t="s">
        <v>8381</v>
      </c>
      <c r="D4505" s="134" t="s">
        <v>2261</v>
      </c>
      <c r="E4505" s="136" t="s">
        <v>18033</v>
      </c>
      <c r="F4505" s="136" t="s">
        <v>18033</v>
      </c>
    </row>
    <row r="4506" spans="1:6" ht="40.5" x14ac:dyDescent="0.25">
      <c r="A4506" s="134" t="s">
        <v>8382</v>
      </c>
      <c r="B4506" s="135" t="s">
        <v>8383</v>
      </c>
      <c r="D4506" s="134" t="s">
        <v>2261</v>
      </c>
      <c r="E4506" s="136" t="s">
        <v>18034</v>
      </c>
      <c r="F4506" s="136" t="s">
        <v>18034</v>
      </c>
    </row>
    <row r="4507" spans="1:6" ht="40.5" x14ac:dyDescent="0.25">
      <c r="A4507" s="134" t="s">
        <v>18035</v>
      </c>
      <c r="B4507" s="135" t="s">
        <v>18036</v>
      </c>
      <c r="D4507" s="134" t="s">
        <v>2261</v>
      </c>
      <c r="E4507" s="136" t="s">
        <v>18037</v>
      </c>
      <c r="F4507" s="136" t="s">
        <v>18037</v>
      </c>
    </row>
    <row r="4508" spans="1:6" ht="40.5" x14ac:dyDescent="0.25">
      <c r="A4508" s="134" t="s">
        <v>18038</v>
      </c>
      <c r="B4508" s="135" t="s">
        <v>18039</v>
      </c>
      <c r="D4508" s="134" t="s">
        <v>2261</v>
      </c>
      <c r="E4508" s="136" t="s">
        <v>18040</v>
      </c>
      <c r="F4508" s="136" t="s">
        <v>18040</v>
      </c>
    </row>
    <row r="4509" spans="1:6" ht="40.5" x14ac:dyDescent="0.25">
      <c r="A4509" s="134" t="s">
        <v>18041</v>
      </c>
      <c r="B4509" s="135" t="s">
        <v>18042</v>
      </c>
      <c r="D4509" s="134" t="s">
        <v>2261</v>
      </c>
      <c r="E4509" s="136" t="s">
        <v>18043</v>
      </c>
      <c r="F4509" s="136" t="s">
        <v>18043</v>
      </c>
    </row>
    <row r="4510" spans="1:6" ht="40.5" x14ac:dyDescent="0.25">
      <c r="A4510" s="134" t="s">
        <v>18044</v>
      </c>
      <c r="B4510" s="135" t="s">
        <v>18045</v>
      </c>
      <c r="D4510" s="134" t="s">
        <v>2261</v>
      </c>
      <c r="E4510" s="136" t="s">
        <v>18046</v>
      </c>
      <c r="F4510" s="136" t="s">
        <v>18046</v>
      </c>
    </row>
    <row r="4511" spans="1:6" ht="40.5" x14ac:dyDescent="0.25">
      <c r="A4511" s="134" t="s">
        <v>18047</v>
      </c>
      <c r="B4511" s="135" t="s">
        <v>18048</v>
      </c>
      <c r="D4511" s="134" t="s">
        <v>2261</v>
      </c>
      <c r="E4511" s="136" t="s">
        <v>18049</v>
      </c>
      <c r="F4511" s="136" t="s">
        <v>18049</v>
      </c>
    </row>
    <row r="4512" spans="1:6" ht="40.5" x14ac:dyDescent="0.25">
      <c r="A4512" s="134" t="s">
        <v>2429</v>
      </c>
      <c r="B4512" s="135" t="s">
        <v>18050</v>
      </c>
      <c r="D4512" s="134" t="s">
        <v>2261</v>
      </c>
      <c r="E4512" s="136" t="s">
        <v>18051</v>
      </c>
      <c r="F4512" s="136" t="s">
        <v>18051</v>
      </c>
    </row>
    <row r="4513" spans="1:6" ht="40.5" x14ac:dyDescent="0.25">
      <c r="A4513" s="134" t="s">
        <v>8384</v>
      </c>
      <c r="B4513" s="135" t="s">
        <v>18052</v>
      </c>
      <c r="D4513" s="134" t="s">
        <v>2261</v>
      </c>
      <c r="E4513" s="136" t="s">
        <v>18053</v>
      </c>
      <c r="F4513" s="136" t="s">
        <v>18053</v>
      </c>
    </row>
    <row r="4514" spans="1:6" ht="40.5" x14ac:dyDescent="0.25">
      <c r="A4514" s="134" t="s">
        <v>8385</v>
      </c>
      <c r="B4514" s="135" t="s">
        <v>18054</v>
      </c>
      <c r="D4514" s="134" t="s">
        <v>2261</v>
      </c>
      <c r="E4514" s="136" t="s">
        <v>18055</v>
      </c>
      <c r="F4514" s="136" t="s">
        <v>18055</v>
      </c>
    </row>
    <row r="4515" spans="1:6" ht="40.5" x14ac:dyDescent="0.25">
      <c r="A4515" s="134" t="s">
        <v>8386</v>
      </c>
      <c r="B4515" s="135" t="s">
        <v>18056</v>
      </c>
      <c r="D4515" s="134" t="s">
        <v>2261</v>
      </c>
      <c r="E4515" s="136" t="s">
        <v>18057</v>
      </c>
      <c r="F4515" s="136" t="s">
        <v>18057</v>
      </c>
    </row>
    <row r="4516" spans="1:6" ht="40.5" x14ac:dyDescent="0.25">
      <c r="A4516" s="134" t="s">
        <v>8387</v>
      </c>
      <c r="B4516" s="135" t="s">
        <v>18058</v>
      </c>
      <c r="D4516" s="134" t="s">
        <v>2261</v>
      </c>
      <c r="E4516" s="136" t="s">
        <v>18059</v>
      </c>
      <c r="F4516" s="136" t="s">
        <v>18059</v>
      </c>
    </row>
    <row r="4517" spans="1:6" ht="40.5" x14ac:dyDescent="0.25">
      <c r="A4517" s="134" t="s">
        <v>8388</v>
      </c>
      <c r="B4517" s="135" t="s">
        <v>18060</v>
      </c>
      <c r="D4517" s="134" t="s">
        <v>2261</v>
      </c>
      <c r="E4517" s="136" t="s">
        <v>18061</v>
      </c>
      <c r="F4517" s="136" t="s">
        <v>18061</v>
      </c>
    </row>
    <row r="4518" spans="1:6" ht="40.5" x14ac:dyDescent="0.25">
      <c r="A4518" s="134" t="s">
        <v>8389</v>
      </c>
      <c r="B4518" s="135" t="s">
        <v>18062</v>
      </c>
      <c r="D4518" s="134" t="s">
        <v>2261</v>
      </c>
      <c r="E4518" s="136" t="s">
        <v>14014</v>
      </c>
      <c r="F4518" s="136" t="s">
        <v>14014</v>
      </c>
    </row>
    <row r="4519" spans="1:6" ht="40.5" x14ac:dyDescent="0.25">
      <c r="A4519" s="134" t="s">
        <v>8390</v>
      </c>
      <c r="B4519" s="135" t="s">
        <v>18063</v>
      </c>
      <c r="D4519" s="134" t="s">
        <v>2261</v>
      </c>
      <c r="E4519" s="136" t="s">
        <v>18064</v>
      </c>
      <c r="F4519" s="136" t="s">
        <v>18064</v>
      </c>
    </row>
    <row r="4520" spans="1:6" ht="40.5" x14ac:dyDescent="0.25">
      <c r="A4520" s="134" t="s">
        <v>8391</v>
      </c>
      <c r="B4520" s="135" t="s">
        <v>18065</v>
      </c>
      <c r="D4520" s="134" t="s">
        <v>2261</v>
      </c>
      <c r="E4520" s="136" t="s">
        <v>18066</v>
      </c>
      <c r="F4520" s="136" t="s">
        <v>18066</v>
      </c>
    </row>
    <row r="4521" spans="1:6" ht="27" x14ac:dyDescent="0.25">
      <c r="A4521" s="134" t="s">
        <v>8392</v>
      </c>
      <c r="B4521" s="135" t="s">
        <v>18067</v>
      </c>
      <c r="D4521" s="134" t="s">
        <v>2261</v>
      </c>
      <c r="E4521" s="136" t="s">
        <v>13184</v>
      </c>
      <c r="F4521" s="136" t="s">
        <v>13184</v>
      </c>
    </row>
    <row r="4522" spans="1:6" ht="27" x14ac:dyDescent="0.25">
      <c r="A4522" s="134" t="s">
        <v>8393</v>
      </c>
      <c r="B4522" s="135" t="s">
        <v>18068</v>
      </c>
      <c r="D4522" s="134" t="s">
        <v>2261</v>
      </c>
      <c r="E4522" s="136" t="s">
        <v>5887</v>
      </c>
      <c r="F4522" s="136" t="s">
        <v>5887</v>
      </c>
    </row>
    <row r="4523" spans="1:6" ht="27" x14ac:dyDescent="0.25">
      <c r="A4523" s="134" t="s">
        <v>8394</v>
      </c>
      <c r="B4523" s="135" t="s">
        <v>18069</v>
      </c>
      <c r="D4523" s="134" t="s">
        <v>2261</v>
      </c>
      <c r="E4523" s="136" t="s">
        <v>13177</v>
      </c>
      <c r="F4523" s="136" t="s">
        <v>13177</v>
      </c>
    </row>
    <row r="4524" spans="1:6" ht="27" x14ac:dyDescent="0.25">
      <c r="A4524" s="134" t="s">
        <v>8395</v>
      </c>
      <c r="B4524" s="135" t="s">
        <v>18070</v>
      </c>
      <c r="D4524" s="134" t="s">
        <v>2261</v>
      </c>
      <c r="E4524" s="136" t="s">
        <v>13177</v>
      </c>
      <c r="F4524" s="136" t="s">
        <v>13177</v>
      </c>
    </row>
    <row r="4525" spans="1:6" ht="27" x14ac:dyDescent="0.25">
      <c r="A4525" s="134" t="s">
        <v>8396</v>
      </c>
      <c r="B4525" s="135" t="s">
        <v>18071</v>
      </c>
      <c r="D4525" s="134" t="s">
        <v>2261</v>
      </c>
      <c r="E4525" s="136" t="s">
        <v>5812</v>
      </c>
      <c r="F4525" s="136" t="s">
        <v>5812</v>
      </c>
    </row>
    <row r="4526" spans="1:6" ht="27" x14ac:dyDescent="0.25">
      <c r="A4526" s="134" t="s">
        <v>8397</v>
      </c>
      <c r="B4526" s="135" t="s">
        <v>18072</v>
      </c>
      <c r="D4526" s="134" t="s">
        <v>2261</v>
      </c>
      <c r="E4526" s="136" t="s">
        <v>13982</v>
      </c>
      <c r="F4526" s="136" t="s">
        <v>13982</v>
      </c>
    </row>
    <row r="4527" spans="1:6" ht="27" x14ac:dyDescent="0.25">
      <c r="A4527" s="134" t="s">
        <v>4284</v>
      </c>
      <c r="B4527" s="135" t="s">
        <v>18073</v>
      </c>
      <c r="D4527" s="134" t="s">
        <v>2261</v>
      </c>
      <c r="E4527" s="136" t="s">
        <v>18074</v>
      </c>
      <c r="F4527" s="136" t="s">
        <v>18074</v>
      </c>
    </row>
    <row r="4528" spans="1:6" ht="27" x14ac:dyDescent="0.25">
      <c r="A4528" s="134" t="s">
        <v>8398</v>
      </c>
      <c r="B4528" s="135" t="s">
        <v>18075</v>
      </c>
      <c r="D4528" s="134" t="s">
        <v>2261</v>
      </c>
      <c r="E4528" s="136" t="s">
        <v>18076</v>
      </c>
      <c r="F4528" s="136" t="s">
        <v>18076</v>
      </c>
    </row>
    <row r="4529" spans="1:6" ht="27" x14ac:dyDescent="0.25">
      <c r="A4529" s="134" t="s">
        <v>8399</v>
      </c>
      <c r="B4529" s="135" t="s">
        <v>18077</v>
      </c>
      <c r="D4529" s="134" t="s">
        <v>2261</v>
      </c>
      <c r="E4529" s="136" t="s">
        <v>14275</v>
      </c>
      <c r="F4529" s="136" t="s">
        <v>14275</v>
      </c>
    </row>
    <row r="4530" spans="1:6" ht="27" x14ac:dyDescent="0.25">
      <c r="A4530" s="134" t="s">
        <v>8400</v>
      </c>
      <c r="B4530" s="135" t="s">
        <v>18078</v>
      </c>
      <c r="D4530" s="134" t="s">
        <v>2261</v>
      </c>
      <c r="E4530" s="136" t="s">
        <v>18079</v>
      </c>
      <c r="F4530" s="136" t="s">
        <v>18079</v>
      </c>
    </row>
    <row r="4531" spans="1:6" ht="27" x14ac:dyDescent="0.25">
      <c r="A4531" s="134" t="s">
        <v>8401</v>
      </c>
      <c r="B4531" s="135" t="s">
        <v>18080</v>
      </c>
      <c r="D4531" s="134" t="s">
        <v>2261</v>
      </c>
      <c r="E4531" s="136" t="s">
        <v>18079</v>
      </c>
      <c r="F4531" s="136" t="s">
        <v>18079</v>
      </c>
    </row>
    <row r="4532" spans="1:6" ht="27" x14ac:dyDescent="0.25">
      <c r="A4532" s="134" t="s">
        <v>8402</v>
      </c>
      <c r="B4532" s="135" t="s">
        <v>18081</v>
      </c>
      <c r="D4532" s="134" t="s">
        <v>2261</v>
      </c>
      <c r="E4532" s="136" t="s">
        <v>18082</v>
      </c>
      <c r="F4532" s="136" t="s">
        <v>18082</v>
      </c>
    </row>
    <row r="4533" spans="1:6" ht="27" x14ac:dyDescent="0.25">
      <c r="A4533" s="134" t="s">
        <v>8403</v>
      </c>
      <c r="B4533" s="135" t="s">
        <v>18083</v>
      </c>
      <c r="D4533" s="134" t="s">
        <v>2261</v>
      </c>
      <c r="E4533" s="136" t="s">
        <v>13749</v>
      </c>
      <c r="F4533" s="136" t="s">
        <v>13749</v>
      </c>
    </row>
    <row r="4534" spans="1:6" ht="27" x14ac:dyDescent="0.25">
      <c r="A4534" s="134" t="s">
        <v>4305</v>
      </c>
      <c r="B4534" s="135" t="s">
        <v>18084</v>
      </c>
      <c r="D4534" s="134" t="s">
        <v>2261</v>
      </c>
      <c r="E4534" s="136" t="s">
        <v>14166</v>
      </c>
      <c r="F4534" s="136" t="s">
        <v>14166</v>
      </c>
    </row>
    <row r="4535" spans="1:6" ht="27" x14ac:dyDescent="0.25">
      <c r="A4535" s="134" t="s">
        <v>8404</v>
      </c>
      <c r="B4535" s="135" t="s">
        <v>18085</v>
      </c>
      <c r="D4535" s="134" t="s">
        <v>2261</v>
      </c>
      <c r="E4535" s="136" t="s">
        <v>5359</v>
      </c>
      <c r="F4535" s="136" t="s">
        <v>5359</v>
      </c>
    </row>
    <row r="4536" spans="1:6" ht="27" x14ac:dyDescent="0.25">
      <c r="A4536" s="134" t="s">
        <v>8405</v>
      </c>
      <c r="B4536" s="135" t="s">
        <v>18086</v>
      </c>
      <c r="D4536" s="134" t="s">
        <v>2261</v>
      </c>
      <c r="E4536" s="136" t="s">
        <v>13578</v>
      </c>
      <c r="F4536" s="136" t="s">
        <v>13578</v>
      </c>
    </row>
    <row r="4537" spans="1:6" ht="27" x14ac:dyDescent="0.25">
      <c r="A4537" s="134" t="s">
        <v>8406</v>
      </c>
      <c r="B4537" s="135" t="s">
        <v>18087</v>
      </c>
      <c r="D4537" s="134" t="s">
        <v>2261</v>
      </c>
      <c r="E4537" s="136" t="s">
        <v>18088</v>
      </c>
      <c r="F4537" s="136" t="s">
        <v>18088</v>
      </c>
    </row>
    <row r="4538" spans="1:6" ht="27" x14ac:dyDescent="0.25">
      <c r="A4538" s="134" t="s">
        <v>8407</v>
      </c>
      <c r="B4538" s="135" t="s">
        <v>18089</v>
      </c>
      <c r="D4538" s="134" t="s">
        <v>2261</v>
      </c>
      <c r="E4538" s="136" t="s">
        <v>18088</v>
      </c>
      <c r="F4538" s="136" t="s">
        <v>18088</v>
      </c>
    </row>
    <row r="4539" spans="1:6" ht="27" x14ac:dyDescent="0.25">
      <c r="A4539" s="134" t="s">
        <v>8408</v>
      </c>
      <c r="B4539" s="135" t="s">
        <v>18090</v>
      </c>
      <c r="D4539" s="134" t="s">
        <v>2261</v>
      </c>
      <c r="E4539" s="136" t="s">
        <v>18091</v>
      </c>
      <c r="F4539" s="136" t="s">
        <v>18091</v>
      </c>
    </row>
    <row r="4540" spans="1:6" ht="27" x14ac:dyDescent="0.25">
      <c r="A4540" s="134" t="s">
        <v>8409</v>
      </c>
      <c r="B4540" s="135" t="s">
        <v>18092</v>
      </c>
      <c r="D4540" s="134" t="s">
        <v>2261</v>
      </c>
      <c r="E4540" s="136" t="s">
        <v>18093</v>
      </c>
      <c r="F4540" s="136" t="s">
        <v>18093</v>
      </c>
    </row>
    <row r="4541" spans="1:6" ht="27" x14ac:dyDescent="0.25">
      <c r="A4541" s="134" t="s">
        <v>4306</v>
      </c>
      <c r="B4541" s="135" t="s">
        <v>18094</v>
      </c>
      <c r="D4541" s="134" t="s">
        <v>2261</v>
      </c>
      <c r="E4541" s="136" t="s">
        <v>18095</v>
      </c>
      <c r="F4541" s="136" t="s">
        <v>18095</v>
      </c>
    </row>
    <row r="4542" spans="1:6" ht="27" x14ac:dyDescent="0.25">
      <c r="A4542" s="134" t="s">
        <v>8410</v>
      </c>
      <c r="B4542" s="135" t="s">
        <v>18096</v>
      </c>
      <c r="D4542" s="134" t="s">
        <v>2261</v>
      </c>
      <c r="E4542" s="136" t="s">
        <v>18097</v>
      </c>
      <c r="F4542" s="136" t="s">
        <v>18097</v>
      </c>
    </row>
    <row r="4543" spans="1:6" ht="27" x14ac:dyDescent="0.25">
      <c r="A4543" s="134" t="s">
        <v>8411</v>
      </c>
      <c r="B4543" s="135" t="s">
        <v>18098</v>
      </c>
      <c r="D4543" s="134" t="s">
        <v>2261</v>
      </c>
      <c r="E4543" s="136" t="s">
        <v>18099</v>
      </c>
      <c r="F4543" s="136" t="s">
        <v>18099</v>
      </c>
    </row>
    <row r="4544" spans="1:6" ht="27" x14ac:dyDescent="0.25">
      <c r="A4544" s="134" t="s">
        <v>8412</v>
      </c>
      <c r="B4544" s="135" t="s">
        <v>18100</v>
      </c>
      <c r="D4544" s="134" t="s">
        <v>2261</v>
      </c>
      <c r="E4544" s="136" t="s">
        <v>18101</v>
      </c>
      <c r="F4544" s="136" t="s">
        <v>18101</v>
      </c>
    </row>
    <row r="4545" spans="1:6" ht="40.5" x14ac:dyDescent="0.25">
      <c r="A4545" s="134" t="s">
        <v>18102</v>
      </c>
      <c r="B4545" s="135" t="s">
        <v>18103</v>
      </c>
      <c r="D4545" s="134" t="s">
        <v>2261</v>
      </c>
      <c r="E4545" s="136" t="s">
        <v>18104</v>
      </c>
      <c r="F4545" s="136" t="s">
        <v>18104</v>
      </c>
    </row>
    <row r="4546" spans="1:6" ht="54" x14ac:dyDescent="0.25">
      <c r="A4546" s="134" t="s">
        <v>18105</v>
      </c>
      <c r="B4546" s="135" t="s">
        <v>18106</v>
      </c>
      <c r="D4546" s="134" t="s">
        <v>2261</v>
      </c>
      <c r="E4546" s="136" t="s">
        <v>18107</v>
      </c>
      <c r="F4546" s="136" t="s">
        <v>18107</v>
      </c>
    </row>
    <row r="4547" spans="1:6" ht="40.5" x14ac:dyDescent="0.25">
      <c r="A4547" s="134" t="s">
        <v>18108</v>
      </c>
      <c r="B4547" s="135" t="s">
        <v>18109</v>
      </c>
      <c r="D4547" s="134" t="s">
        <v>2261</v>
      </c>
      <c r="E4547" s="136" t="s">
        <v>18110</v>
      </c>
      <c r="F4547" s="136" t="s">
        <v>18110</v>
      </c>
    </row>
    <row r="4548" spans="1:6" ht="40.5" x14ac:dyDescent="0.25">
      <c r="A4548" s="134" t="s">
        <v>18111</v>
      </c>
      <c r="B4548" s="135" t="s">
        <v>18112</v>
      </c>
      <c r="D4548" s="134" t="s">
        <v>2261</v>
      </c>
      <c r="E4548" s="136" t="s">
        <v>15579</v>
      </c>
      <c r="F4548" s="136" t="s">
        <v>15579</v>
      </c>
    </row>
    <row r="4549" spans="1:6" ht="54" x14ac:dyDescent="0.25">
      <c r="A4549" s="134" t="s">
        <v>18113</v>
      </c>
      <c r="B4549" s="135" t="s">
        <v>18114</v>
      </c>
      <c r="D4549" s="134" t="s">
        <v>2261</v>
      </c>
      <c r="E4549" s="136" t="s">
        <v>18115</v>
      </c>
      <c r="F4549" s="136" t="s">
        <v>18115</v>
      </c>
    </row>
    <row r="4550" spans="1:6" ht="54" x14ac:dyDescent="0.25">
      <c r="A4550" s="134" t="s">
        <v>18116</v>
      </c>
      <c r="B4550" s="135" t="s">
        <v>18117</v>
      </c>
      <c r="D4550" s="134" t="s">
        <v>2261</v>
      </c>
      <c r="E4550" s="136" t="s">
        <v>18118</v>
      </c>
      <c r="F4550" s="136" t="s">
        <v>18118</v>
      </c>
    </row>
    <row r="4551" spans="1:6" ht="54" x14ac:dyDescent="0.25">
      <c r="A4551" s="134" t="s">
        <v>18119</v>
      </c>
      <c r="B4551" s="135" t="s">
        <v>18120</v>
      </c>
      <c r="D4551" s="134" t="s">
        <v>2261</v>
      </c>
      <c r="E4551" s="136" t="s">
        <v>18121</v>
      </c>
      <c r="F4551" s="136" t="s">
        <v>18121</v>
      </c>
    </row>
    <row r="4552" spans="1:6" ht="54" x14ac:dyDescent="0.25">
      <c r="A4552" s="134" t="s">
        <v>18122</v>
      </c>
      <c r="B4552" s="135" t="s">
        <v>18123</v>
      </c>
      <c r="D4552" s="134" t="s">
        <v>2261</v>
      </c>
      <c r="E4552" s="136" t="s">
        <v>18124</v>
      </c>
      <c r="F4552" s="136" t="s">
        <v>18124</v>
      </c>
    </row>
    <row r="4553" spans="1:6" ht="54" x14ac:dyDescent="0.25">
      <c r="A4553" s="134" t="s">
        <v>18125</v>
      </c>
      <c r="B4553" s="135" t="s">
        <v>18126</v>
      </c>
      <c r="D4553" s="134" t="s">
        <v>2261</v>
      </c>
      <c r="E4553" s="136" t="s">
        <v>18127</v>
      </c>
      <c r="F4553" s="136" t="s">
        <v>18127</v>
      </c>
    </row>
    <row r="4554" spans="1:6" ht="54" x14ac:dyDescent="0.25">
      <c r="A4554" s="134" t="s">
        <v>18128</v>
      </c>
      <c r="B4554" s="135" t="s">
        <v>18129</v>
      </c>
      <c r="D4554" s="134" t="s">
        <v>2261</v>
      </c>
      <c r="E4554" s="136" t="s">
        <v>18130</v>
      </c>
      <c r="F4554" s="136" t="s">
        <v>18130</v>
      </c>
    </row>
    <row r="4555" spans="1:6" ht="27" x14ac:dyDescent="0.25">
      <c r="A4555" s="134" t="s">
        <v>18131</v>
      </c>
      <c r="B4555" s="135" t="s">
        <v>18132</v>
      </c>
      <c r="D4555" s="134" t="s">
        <v>2261</v>
      </c>
      <c r="E4555" s="136" t="s">
        <v>6046</v>
      </c>
      <c r="F4555" s="136" t="s">
        <v>6046</v>
      </c>
    </row>
    <row r="4556" spans="1:6" ht="27" x14ac:dyDescent="0.25">
      <c r="A4556" s="134" t="s">
        <v>18133</v>
      </c>
      <c r="B4556" s="135" t="s">
        <v>18134</v>
      </c>
      <c r="D4556" s="134" t="s">
        <v>2261</v>
      </c>
      <c r="E4556" s="136" t="s">
        <v>5624</v>
      </c>
      <c r="F4556" s="136" t="s">
        <v>5624</v>
      </c>
    </row>
    <row r="4557" spans="1:6" ht="27" x14ac:dyDescent="0.25">
      <c r="A4557" s="134" t="s">
        <v>18135</v>
      </c>
      <c r="B4557" s="135" t="s">
        <v>18136</v>
      </c>
      <c r="D4557" s="134" t="s">
        <v>2261</v>
      </c>
      <c r="E4557" s="136" t="s">
        <v>14299</v>
      </c>
      <c r="F4557" s="136" t="s">
        <v>14299</v>
      </c>
    </row>
    <row r="4558" spans="1:6" ht="27" x14ac:dyDescent="0.25">
      <c r="A4558" s="134" t="s">
        <v>18137</v>
      </c>
      <c r="B4558" s="135" t="s">
        <v>18138</v>
      </c>
      <c r="D4558" s="134" t="s">
        <v>2261</v>
      </c>
      <c r="E4558" s="136" t="s">
        <v>18139</v>
      </c>
      <c r="F4558" s="136" t="s">
        <v>18139</v>
      </c>
    </row>
    <row r="4559" spans="1:6" ht="40.5" x14ac:dyDescent="0.25">
      <c r="A4559" s="134" t="s">
        <v>18140</v>
      </c>
      <c r="B4559" s="135" t="s">
        <v>18141</v>
      </c>
      <c r="D4559" s="134" t="s">
        <v>2261</v>
      </c>
      <c r="E4559" s="136" t="s">
        <v>18142</v>
      </c>
      <c r="F4559" s="136" t="s">
        <v>18142</v>
      </c>
    </row>
    <row r="4560" spans="1:6" ht="40.5" x14ac:dyDescent="0.25">
      <c r="A4560" s="134" t="s">
        <v>18143</v>
      </c>
      <c r="B4560" s="135" t="s">
        <v>18144</v>
      </c>
      <c r="D4560" s="134" t="s">
        <v>2261</v>
      </c>
      <c r="E4560" s="136" t="s">
        <v>18145</v>
      </c>
      <c r="F4560" s="136" t="s">
        <v>18145</v>
      </c>
    </row>
    <row r="4561" spans="1:6" ht="40.5" x14ac:dyDescent="0.25">
      <c r="A4561" s="134" t="s">
        <v>18146</v>
      </c>
      <c r="B4561" s="135" t="s">
        <v>18147</v>
      </c>
      <c r="D4561" s="134" t="s">
        <v>2261</v>
      </c>
      <c r="E4561" s="136" t="s">
        <v>18148</v>
      </c>
      <c r="F4561" s="136" t="s">
        <v>18148</v>
      </c>
    </row>
    <row r="4562" spans="1:6" ht="40.5" x14ac:dyDescent="0.25">
      <c r="A4562" s="134" t="s">
        <v>18149</v>
      </c>
      <c r="B4562" s="135" t="s">
        <v>18150</v>
      </c>
      <c r="D4562" s="134" t="s">
        <v>2261</v>
      </c>
      <c r="E4562" s="136" t="s">
        <v>18151</v>
      </c>
      <c r="F4562" s="136" t="s">
        <v>18151</v>
      </c>
    </row>
    <row r="4563" spans="1:6" ht="40.5" x14ac:dyDescent="0.25">
      <c r="A4563" s="134" t="s">
        <v>18152</v>
      </c>
      <c r="B4563" s="135" t="s">
        <v>18153</v>
      </c>
      <c r="D4563" s="134" t="s">
        <v>2261</v>
      </c>
      <c r="E4563" s="136" t="s">
        <v>18154</v>
      </c>
      <c r="F4563" s="136" t="s">
        <v>18154</v>
      </c>
    </row>
    <row r="4564" spans="1:6" ht="40.5" x14ac:dyDescent="0.25">
      <c r="A4564" s="134" t="s">
        <v>18155</v>
      </c>
      <c r="B4564" s="135" t="s">
        <v>18156</v>
      </c>
      <c r="D4564" s="134" t="s">
        <v>2261</v>
      </c>
      <c r="E4564" s="136" t="s">
        <v>18157</v>
      </c>
      <c r="F4564" s="136" t="s">
        <v>18157</v>
      </c>
    </row>
    <row r="4565" spans="1:6" ht="27" x14ac:dyDescent="0.25">
      <c r="A4565" s="134" t="s">
        <v>18158</v>
      </c>
      <c r="B4565" s="135" t="s">
        <v>18159</v>
      </c>
      <c r="D4565" s="134" t="s">
        <v>2261</v>
      </c>
      <c r="E4565" s="136" t="s">
        <v>18160</v>
      </c>
      <c r="F4565" s="136" t="s">
        <v>18160</v>
      </c>
    </row>
    <row r="4566" spans="1:6" ht="27" x14ac:dyDescent="0.25">
      <c r="A4566" s="134" t="s">
        <v>18161</v>
      </c>
      <c r="B4566" s="135" t="s">
        <v>18162</v>
      </c>
      <c r="D4566" s="134" t="s">
        <v>2261</v>
      </c>
      <c r="E4566" s="136" t="s">
        <v>18163</v>
      </c>
      <c r="F4566" s="136" t="s">
        <v>18163</v>
      </c>
    </row>
    <row r="4567" spans="1:6" ht="27" x14ac:dyDescent="0.25">
      <c r="A4567" s="134" t="s">
        <v>18164</v>
      </c>
      <c r="B4567" s="135" t="s">
        <v>18165</v>
      </c>
      <c r="D4567" s="134" t="s">
        <v>2261</v>
      </c>
      <c r="E4567" s="136" t="s">
        <v>18166</v>
      </c>
      <c r="F4567" s="136" t="s">
        <v>18166</v>
      </c>
    </row>
    <row r="4568" spans="1:6" ht="27" x14ac:dyDescent="0.25">
      <c r="A4568" s="134" t="s">
        <v>18167</v>
      </c>
      <c r="B4568" s="135" t="s">
        <v>18168</v>
      </c>
      <c r="D4568" s="134" t="s">
        <v>2261</v>
      </c>
      <c r="E4568" s="136" t="s">
        <v>18169</v>
      </c>
      <c r="F4568" s="136" t="s">
        <v>18169</v>
      </c>
    </row>
    <row r="4569" spans="1:6" ht="27" x14ac:dyDescent="0.25">
      <c r="A4569" s="134" t="s">
        <v>18170</v>
      </c>
      <c r="B4569" s="135" t="s">
        <v>18171</v>
      </c>
      <c r="D4569" s="134" t="s">
        <v>2261</v>
      </c>
      <c r="E4569" s="136" t="s">
        <v>18172</v>
      </c>
      <c r="F4569" s="136" t="s">
        <v>18172</v>
      </c>
    </row>
    <row r="4570" spans="1:6" ht="27" x14ac:dyDescent="0.25">
      <c r="A4570" s="134" t="s">
        <v>18173</v>
      </c>
      <c r="B4570" s="135" t="s">
        <v>18174</v>
      </c>
      <c r="D4570" s="134" t="s">
        <v>2261</v>
      </c>
      <c r="E4570" s="136" t="s">
        <v>14252</v>
      </c>
      <c r="F4570" s="136" t="s">
        <v>14252</v>
      </c>
    </row>
    <row r="4571" spans="1:6" ht="40.5" x14ac:dyDescent="0.25">
      <c r="A4571" s="134" t="s">
        <v>18175</v>
      </c>
      <c r="B4571" s="135" t="s">
        <v>18176</v>
      </c>
      <c r="D4571" s="134" t="s">
        <v>2261</v>
      </c>
      <c r="E4571" s="136" t="s">
        <v>17133</v>
      </c>
      <c r="F4571" s="136" t="s">
        <v>17133</v>
      </c>
    </row>
    <row r="4572" spans="1:6" ht="40.5" x14ac:dyDescent="0.25">
      <c r="A4572" s="134" t="s">
        <v>2400</v>
      </c>
      <c r="B4572" s="135" t="s">
        <v>2401</v>
      </c>
      <c r="D4572" s="134" t="s">
        <v>2261</v>
      </c>
      <c r="E4572" s="136" t="s">
        <v>16868</v>
      </c>
      <c r="F4572" s="136" t="s">
        <v>16868</v>
      </c>
    </row>
    <row r="4573" spans="1:6" ht="40.5" x14ac:dyDescent="0.25">
      <c r="A4573" s="134" t="s">
        <v>4186</v>
      </c>
      <c r="B4573" s="135" t="s">
        <v>4187</v>
      </c>
      <c r="D4573" s="134" t="s">
        <v>2261</v>
      </c>
      <c r="E4573" s="136" t="s">
        <v>5926</v>
      </c>
      <c r="F4573" s="136" t="s">
        <v>5926</v>
      </c>
    </row>
    <row r="4574" spans="1:6" ht="40.5" x14ac:dyDescent="0.25">
      <c r="A4574" s="134" t="s">
        <v>8413</v>
      </c>
      <c r="B4574" s="135" t="s">
        <v>8414</v>
      </c>
      <c r="D4574" s="134" t="s">
        <v>2261</v>
      </c>
      <c r="E4574" s="136" t="s">
        <v>5368</v>
      </c>
      <c r="F4574" s="136" t="s">
        <v>5368</v>
      </c>
    </row>
    <row r="4575" spans="1:6" ht="40.5" x14ac:dyDescent="0.25">
      <c r="A4575" s="134" t="s">
        <v>8415</v>
      </c>
      <c r="B4575" s="135" t="s">
        <v>8416</v>
      </c>
      <c r="D4575" s="134" t="s">
        <v>2261</v>
      </c>
      <c r="E4575" s="136" t="s">
        <v>5958</v>
      </c>
      <c r="F4575" s="136" t="s">
        <v>5958</v>
      </c>
    </row>
    <row r="4576" spans="1:6" ht="40.5" x14ac:dyDescent="0.25">
      <c r="A4576" s="134" t="s">
        <v>4206</v>
      </c>
      <c r="B4576" s="135" t="s">
        <v>4207</v>
      </c>
      <c r="D4576" s="134" t="s">
        <v>2261</v>
      </c>
      <c r="E4576" s="136" t="s">
        <v>5640</v>
      </c>
      <c r="F4576" s="136" t="s">
        <v>5640</v>
      </c>
    </row>
    <row r="4577" spans="1:6" ht="40.5" x14ac:dyDescent="0.25">
      <c r="A4577" s="134" t="s">
        <v>8417</v>
      </c>
      <c r="B4577" s="135" t="s">
        <v>8418</v>
      </c>
      <c r="D4577" s="134" t="s">
        <v>2261</v>
      </c>
      <c r="E4577" s="136" t="s">
        <v>18177</v>
      </c>
      <c r="F4577" s="136" t="s">
        <v>18177</v>
      </c>
    </row>
    <row r="4578" spans="1:6" ht="40.5" x14ac:dyDescent="0.25">
      <c r="A4578" s="134" t="s">
        <v>4188</v>
      </c>
      <c r="B4578" s="135" t="s">
        <v>4189</v>
      </c>
      <c r="D4578" s="134" t="s">
        <v>2261</v>
      </c>
      <c r="E4578" s="136" t="s">
        <v>17671</v>
      </c>
      <c r="F4578" s="136" t="s">
        <v>17671</v>
      </c>
    </row>
    <row r="4579" spans="1:6" ht="40.5" x14ac:dyDescent="0.25">
      <c r="A4579" s="134" t="s">
        <v>4312</v>
      </c>
      <c r="B4579" s="135" t="s">
        <v>4313</v>
      </c>
      <c r="D4579" s="134" t="s">
        <v>2261</v>
      </c>
      <c r="E4579" s="136" t="s">
        <v>14099</v>
      </c>
      <c r="F4579" s="136" t="s">
        <v>14099</v>
      </c>
    </row>
    <row r="4580" spans="1:6" ht="40.5" x14ac:dyDescent="0.25">
      <c r="A4580" s="134" t="s">
        <v>4190</v>
      </c>
      <c r="B4580" s="135" t="s">
        <v>4191</v>
      </c>
      <c r="D4580" s="134" t="s">
        <v>2261</v>
      </c>
      <c r="E4580" s="136" t="s">
        <v>13088</v>
      </c>
      <c r="F4580" s="136" t="s">
        <v>13088</v>
      </c>
    </row>
    <row r="4581" spans="1:6" ht="40.5" x14ac:dyDescent="0.25">
      <c r="A4581" s="134" t="s">
        <v>4314</v>
      </c>
      <c r="B4581" s="135" t="s">
        <v>4315</v>
      </c>
      <c r="D4581" s="134" t="s">
        <v>2261</v>
      </c>
      <c r="E4581" s="136" t="s">
        <v>13183</v>
      </c>
      <c r="F4581" s="136" t="s">
        <v>13183</v>
      </c>
    </row>
    <row r="4582" spans="1:6" ht="40.5" x14ac:dyDescent="0.25">
      <c r="A4582" s="134" t="s">
        <v>4192</v>
      </c>
      <c r="B4582" s="135" t="s">
        <v>4193</v>
      </c>
      <c r="D4582" s="134" t="s">
        <v>2261</v>
      </c>
      <c r="E4582" s="136" t="s">
        <v>13428</v>
      </c>
      <c r="F4582" s="136" t="s">
        <v>13428</v>
      </c>
    </row>
    <row r="4583" spans="1:6" ht="40.5" x14ac:dyDescent="0.25">
      <c r="A4583" s="134" t="s">
        <v>4318</v>
      </c>
      <c r="B4583" s="135" t="s">
        <v>4319</v>
      </c>
      <c r="D4583" s="134" t="s">
        <v>2261</v>
      </c>
      <c r="E4583" s="136" t="s">
        <v>18178</v>
      </c>
      <c r="F4583" s="136" t="s">
        <v>18178</v>
      </c>
    </row>
    <row r="4584" spans="1:6" ht="40.5" x14ac:dyDescent="0.25">
      <c r="A4584" s="134" t="s">
        <v>4194</v>
      </c>
      <c r="B4584" s="135" t="s">
        <v>4195</v>
      </c>
      <c r="D4584" s="134" t="s">
        <v>2261</v>
      </c>
      <c r="E4584" s="136" t="s">
        <v>5682</v>
      </c>
      <c r="F4584" s="136" t="s">
        <v>5682</v>
      </c>
    </row>
    <row r="4585" spans="1:6" ht="40.5" x14ac:dyDescent="0.25">
      <c r="A4585" s="134" t="s">
        <v>2490</v>
      </c>
      <c r="B4585" s="135" t="s">
        <v>2491</v>
      </c>
      <c r="D4585" s="134" t="s">
        <v>2261</v>
      </c>
      <c r="E4585" s="136" t="s">
        <v>5921</v>
      </c>
      <c r="F4585" s="136" t="s">
        <v>5921</v>
      </c>
    </row>
    <row r="4586" spans="1:6" ht="40.5" x14ac:dyDescent="0.25">
      <c r="A4586" s="134" t="s">
        <v>4196</v>
      </c>
      <c r="B4586" s="135" t="s">
        <v>4197</v>
      </c>
      <c r="D4586" s="134" t="s">
        <v>2261</v>
      </c>
      <c r="E4586" s="136" t="s">
        <v>18179</v>
      </c>
      <c r="F4586" s="136" t="s">
        <v>18179</v>
      </c>
    </row>
    <row r="4587" spans="1:6" ht="40.5" x14ac:dyDescent="0.25">
      <c r="A4587" s="134" t="s">
        <v>4316</v>
      </c>
      <c r="B4587" s="135" t="s">
        <v>4317</v>
      </c>
      <c r="D4587" s="134" t="s">
        <v>2261</v>
      </c>
      <c r="E4587" s="136" t="s">
        <v>13554</v>
      </c>
      <c r="F4587" s="136" t="s">
        <v>13554</v>
      </c>
    </row>
    <row r="4588" spans="1:6" ht="40.5" x14ac:dyDescent="0.25">
      <c r="A4588" s="134" t="s">
        <v>4198</v>
      </c>
      <c r="B4588" s="135" t="s">
        <v>4199</v>
      </c>
      <c r="D4588" s="134" t="s">
        <v>2261</v>
      </c>
      <c r="E4588" s="136" t="s">
        <v>14066</v>
      </c>
      <c r="F4588" s="136" t="s">
        <v>14066</v>
      </c>
    </row>
    <row r="4589" spans="1:6" ht="40.5" x14ac:dyDescent="0.25">
      <c r="A4589" s="134" t="s">
        <v>8419</v>
      </c>
      <c r="B4589" s="135" t="s">
        <v>8420</v>
      </c>
      <c r="D4589" s="134" t="s">
        <v>2261</v>
      </c>
      <c r="E4589" s="136" t="s">
        <v>18180</v>
      </c>
      <c r="F4589" s="136" t="s">
        <v>18180</v>
      </c>
    </row>
    <row r="4590" spans="1:6" ht="40.5" x14ac:dyDescent="0.25">
      <c r="A4590" s="134" t="s">
        <v>4200</v>
      </c>
      <c r="B4590" s="135" t="s">
        <v>4201</v>
      </c>
      <c r="D4590" s="134" t="s">
        <v>2261</v>
      </c>
      <c r="E4590" s="136" t="s">
        <v>18181</v>
      </c>
      <c r="F4590" s="136" t="s">
        <v>18181</v>
      </c>
    </row>
    <row r="4591" spans="1:6" ht="40.5" x14ac:dyDescent="0.25">
      <c r="A4591" s="134" t="s">
        <v>8421</v>
      </c>
      <c r="B4591" s="135" t="s">
        <v>8422</v>
      </c>
      <c r="D4591" s="134" t="s">
        <v>2261</v>
      </c>
      <c r="E4591" s="136" t="s">
        <v>18182</v>
      </c>
      <c r="F4591" s="136" t="s">
        <v>18182</v>
      </c>
    </row>
    <row r="4592" spans="1:6" ht="40.5" x14ac:dyDescent="0.25">
      <c r="A4592" s="134" t="s">
        <v>4202</v>
      </c>
      <c r="B4592" s="135" t="s">
        <v>4203</v>
      </c>
      <c r="D4592" s="134" t="s">
        <v>2261</v>
      </c>
      <c r="E4592" s="136" t="s">
        <v>18183</v>
      </c>
      <c r="F4592" s="136" t="s">
        <v>18183</v>
      </c>
    </row>
    <row r="4593" spans="1:6" ht="40.5" x14ac:dyDescent="0.25">
      <c r="A4593" s="134" t="s">
        <v>2492</v>
      </c>
      <c r="B4593" s="135" t="s">
        <v>2493</v>
      </c>
      <c r="D4593" s="134" t="s">
        <v>2261</v>
      </c>
      <c r="E4593" s="136" t="s">
        <v>18184</v>
      </c>
      <c r="F4593" s="136" t="s">
        <v>18184</v>
      </c>
    </row>
    <row r="4594" spans="1:6" ht="40.5" x14ac:dyDescent="0.25">
      <c r="A4594" s="134" t="s">
        <v>4204</v>
      </c>
      <c r="B4594" s="135" t="s">
        <v>4205</v>
      </c>
      <c r="D4594" s="134" t="s">
        <v>2261</v>
      </c>
      <c r="E4594" s="136" t="s">
        <v>14297</v>
      </c>
      <c r="F4594" s="136" t="s">
        <v>14297</v>
      </c>
    </row>
    <row r="4595" spans="1:6" ht="40.5" x14ac:dyDescent="0.25">
      <c r="A4595" s="134" t="s">
        <v>8423</v>
      </c>
      <c r="B4595" s="135" t="s">
        <v>8424</v>
      </c>
      <c r="D4595" s="134" t="s">
        <v>2261</v>
      </c>
      <c r="E4595" s="136" t="s">
        <v>13680</v>
      </c>
      <c r="F4595" s="136" t="s">
        <v>13680</v>
      </c>
    </row>
    <row r="4596" spans="1:6" ht="40.5" x14ac:dyDescent="0.25">
      <c r="A4596" s="134" t="s">
        <v>4208</v>
      </c>
      <c r="B4596" s="135" t="s">
        <v>4209</v>
      </c>
      <c r="D4596" s="134" t="s">
        <v>2261</v>
      </c>
      <c r="E4596" s="136" t="s">
        <v>14368</v>
      </c>
      <c r="F4596" s="136" t="s">
        <v>14368</v>
      </c>
    </row>
    <row r="4597" spans="1:6" ht="40.5" x14ac:dyDescent="0.25">
      <c r="A4597" s="134" t="s">
        <v>8425</v>
      </c>
      <c r="B4597" s="135" t="s">
        <v>8426</v>
      </c>
      <c r="D4597" s="134" t="s">
        <v>2261</v>
      </c>
      <c r="E4597" s="136" t="s">
        <v>18185</v>
      </c>
      <c r="F4597" s="136" t="s">
        <v>18185</v>
      </c>
    </row>
    <row r="4598" spans="1:6" ht="40.5" x14ac:dyDescent="0.25">
      <c r="A4598" s="134" t="s">
        <v>4210</v>
      </c>
      <c r="B4598" s="135" t="s">
        <v>4211</v>
      </c>
      <c r="D4598" s="134" t="s">
        <v>2261</v>
      </c>
      <c r="E4598" s="136" t="s">
        <v>16461</v>
      </c>
      <c r="F4598" s="136" t="s">
        <v>16461</v>
      </c>
    </row>
    <row r="4599" spans="1:6" ht="40.5" x14ac:dyDescent="0.25">
      <c r="A4599" s="134" t="s">
        <v>8427</v>
      </c>
      <c r="B4599" s="135" t="s">
        <v>8428</v>
      </c>
      <c r="D4599" s="134" t="s">
        <v>2261</v>
      </c>
      <c r="E4599" s="136" t="s">
        <v>14036</v>
      </c>
      <c r="F4599" s="136" t="s">
        <v>14036</v>
      </c>
    </row>
    <row r="4600" spans="1:6" ht="40.5" x14ac:dyDescent="0.25">
      <c r="A4600" s="134" t="s">
        <v>4212</v>
      </c>
      <c r="B4600" s="135" t="s">
        <v>4213</v>
      </c>
      <c r="D4600" s="134" t="s">
        <v>2261</v>
      </c>
      <c r="E4600" s="136" t="s">
        <v>18186</v>
      </c>
      <c r="F4600" s="136" t="s">
        <v>18186</v>
      </c>
    </row>
    <row r="4601" spans="1:6" ht="40.5" x14ac:dyDescent="0.25">
      <c r="A4601" s="134" t="s">
        <v>8429</v>
      </c>
      <c r="B4601" s="135" t="s">
        <v>8430</v>
      </c>
      <c r="D4601" s="134" t="s">
        <v>2261</v>
      </c>
      <c r="E4601" s="136" t="s">
        <v>18187</v>
      </c>
      <c r="F4601" s="136" t="s">
        <v>18187</v>
      </c>
    </row>
    <row r="4602" spans="1:6" ht="40.5" x14ac:dyDescent="0.25">
      <c r="A4602" s="134" t="s">
        <v>4214</v>
      </c>
      <c r="B4602" s="135" t="s">
        <v>4215</v>
      </c>
      <c r="D4602" s="134" t="s">
        <v>2261</v>
      </c>
      <c r="E4602" s="136" t="s">
        <v>18188</v>
      </c>
      <c r="F4602" s="136" t="s">
        <v>18188</v>
      </c>
    </row>
    <row r="4603" spans="1:6" ht="40.5" x14ac:dyDescent="0.25">
      <c r="A4603" s="134" t="s">
        <v>8431</v>
      </c>
      <c r="B4603" s="135" t="s">
        <v>8432</v>
      </c>
      <c r="D4603" s="134" t="s">
        <v>2261</v>
      </c>
      <c r="E4603" s="136" t="s">
        <v>18189</v>
      </c>
      <c r="F4603" s="136" t="s">
        <v>18189</v>
      </c>
    </row>
    <row r="4604" spans="1:6" ht="40.5" x14ac:dyDescent="0.25">
      <c r="A4604" s="134" t="s">
        <v>4216</v>
      </c>
      <c r="B4604" s="135" t="s">
        <v>4217</v>
      </c>
      <c r="D4604" s="134" t="s">
        <v>2261</v>
      </c>
      <c r="E4604" s="136" t="s">
        <v>13347</v>
      </c>
      <c r="F4604" s="136" t="s">
        <v>13347</v>
      </c>
    </row>
    <row r="4605" spans="1:6" ht="40.5" x14ac:dyDescent="0.25">
      <c r="A4605" s="134" t="s">
        <v>8433</v>
      </c>
      <c r="B4605" s="135" t="s">
        <v>8434</v>
      </c>
      <c r="D4605" s="134" t="s">
        <v>2261</v>
      </c>
      <c r="E4605" s="136" t="s">
        <v>13999</v>
      </c>
      <c r="F4605" s="136" t="s">
        <v>13999</v>
      </c>
    </row>
    <row r="4606" spans="1:6" ht="40.5" x14ac:dyDescent="0.25">
      <c r="A4606" s="134" t="s">
        <v>4218</v>
      </c>
      <c r="B4606" s="135" t="s">
        <v>4219</v>
      </c>
      <c r="D4606" s="134" t="s">
        <v>2261</v>
      </c>
      <c r="E4606" s="136" t="s">
        <v>5877</v>
      </c>
      <c r="F4606" s="136" t="s">
        <v>5877</v>
      </c>
    </row>
    <row r="4607" spans="1:6" ht="40.5" x14ac:dyDescent="0.25">
      <c r="A4607" s="134" t="s">
        <v>8435</v>
      </c>
      <c r="B4607" s="135" t="s">
        <v>8436</v>
      </c>
      <c r="D4607" s="134" t="s">
        <v>2261</v>
      </c>
      <c r="E4607" s="136" t="s">
        <v>18190</v>
      </c>
      <c r="F4607" s="136" t="s">
        <v>18190</v>
      </c>
    </row>
    <row r="4608" spans="1:6" ht="40.5" x14ac:dyDescent="0.25">
      <c r="A4608" s="134" t="s">
        <v>4220</v>
      </c>
      <c r="B4608" s="135" t="s">
        <v>4221</v>
      </c>
      <c r="D4608" s="134" t="s">
        <v>2261</v>
      </c>
      <c r="E4608" s="136" t="s">
        <v>18191</v>
      </c>
      <c r="F4608" s="136" t="s">
        <v>18191</v>
      </c>
    </row>
    <row r="4609" spans="1:6" ht="40.5" x14ac:dyDescent="0.25">
      <c r="A4609" s="134" t="s">
        <v>8437</v>
      </c>
      <c r="B4609" s="135" t="s">
        <v>8438</v>
      </c>
      <c r="D4609" s="134" t="s">
        <v>2261</v>
      </c>
      <c r="E4609" s="136" t="s">
        <v>18192</v>
      </c>
      <c r="F4609" s="136" t="s">
        <v>18192</v>
      </c>
    </row>
    <row r="4610" spans="1:6" ht="40.5" x14ac:dyDescent="0.25">
      <c r="A4610" s="134" t="s">
        <v>4222</v>
      </c>
      <c r="B4610" s="135" t="s">
        <v>4223</v>
      </c>
      <c r="D4610" s="134" t="s">
        <v>2261</v>
      </c>
      <c r="E4610" s="136" t="s">
        <v>18193</v>
      </c>
      <c r="F4610" s="136" t="s">
        <v>18193</v>
      </c>
    </row>
    <row r="4611" spans="1:6" ht="40.5" x14ac:dyDescent="0.25">
      <c r="A4611" s="134" t="s">
        <v>8439</v>
      </c>
      <c r="B4611" s="135" t="s">
        <v>8440</v>
      </c>
      <c r="D4611" s="134" t="s">
        <v>2261</v>
      </c>
      <c r="E4611" s="136" t="s">
        <v>18194</v>
      </c>
      <c r="F4611" s="136" t="s">
        <v>18194</v>
      </c>
    </row>
    <row r="4612" spans="1:6" ht="40.5" x14ac:dyDescent="0.25">
      <c r="A4612" s="134" t="s">
        <v>4224</v>
      </c>
      <c r="B4612" s="135" t="s">
        <v>4225</v>
      </c>
      <c r="D4612" s="134" t="s">
        <v>2261</v>
      </c>
      <c r="E4612" s="136" t="s">
        <v>18195</v>
      </c>
      <c r="F4612" s="136" t="s">
        <v>18195</v>
      </c>
    </row>
    <row r="4613" spans="1:6" ht="40.5" x14ac:dyDescent="0.25">
      <c r="A4613" s="134" t="s">
        <v>8441</v>
      </c>
      <c r="B4613" s="135" t="s">
        <v>8442</v>
      </c>
      <c r="D4613" s="134" t="s">
        <v>2261</v>
      </c>
      <c r="E4613" s="136" t="s">
        <v>18196</v>
      </c>
      <c r="F4613" s="136" t="s">
        <v>18196</v>
      </c>
    </row>
    <row r="4614" spans="1:6" ht="40.5" x14ac:dyDescent="0.25">
      <c r="A4614" s="134" t="s">
        <v>4226</v>
      </c>
      <c r="B4614" s="135" t="s">
        <v>4227</v>
      </c>
      <c r="D4614" s="134" t="s">
        <v>2261</v>
      </c>
      <c r="E4614" s="136" t="s">
        <v>18197</v>
      </c>
      <c r="F4614" s="136" t="s">
        <v>18197</v>
      </c>
    </row>
    <row r="4615" spans="1:6" ht="40.5" x14ac:dyDescent="0.25">
      <c r="A4615" s="134" t="s">
        <v>8443</v>
      </c>
      <c r="B4615" s="135" t="s">
        <v>8444</v>
      </c>
      <c r="D4615" s="134" t="s">
        <v>2261</v>
      </c>
      <c r="E4615" s="136" t="s">
        <v>13585</v>
      </c>
      <c r="F4615" s="136" t="s">
        <v>13585</v>
      </c>
    </row>
    <row r="4616" spans="1:6" ht="40.5" x14ac:dyDescent="0.25">
      <c r="A4616" s="134" t="s">
        <v>4228</v>
      </c>
      <c r="B4616" s="135" t="s">
        <v>4229</v>
      </c>
      <c r="D4616" s="134" t="s">
        <v>2261</v>
      </c>
      <c r="E4616" s="136" t="s">
        <v>13620</v>
      </c>
      <c r="F4616" s="136" t="s">
        <v>13620</v>
      </c>
    </row>
    <row r="4617" spans="1:6" ht="40.5" x14ac:dyDescent="0.25">
      <c r="A4617" s="134" t="s">
        <v>4230</v>
      </c>
      <c r="B4617" s="135" t="s">
        <v>4231</v>
      </c>
      <c r="D4617" s="134" t="s">
        <v>2261</v>
      </c>
      <c r="E4617" s="136" t="s">
        <v>13675</v>
      </c>
      <c r="F4617" s="136" t="s">
        <v>13675</v>
      </c>
    </row>
    <row r="4618" spans="1:6" ht="40.5" x14ac:dyDescent="0.25">
      <c r="A4618" s="134" t="s">
        <v>8445</v>
      </c>
      <c r="B4618" s="135" t="s">
        <v>8446</v>
      </c>
      <c r="D4618" s="134" t="s">
        <v>2261</v>
      </c>
      <c r="E4618" s="136" t="s">
        <v>14100</v>
      </c>
      <c r="F4618" s="136" t="s">
        <v>14100</v>
      </c>
    </row>
    <row r="4619" spans="1:6" ht="40.5" x14ac:dyDescent="0.25">
      <c r="A4619" s="134" t="s">
        <v>8447</v>
      </c>
      <c r="B4619" s="135" t="s">
        <v>8448</v>
      </c>
      <c r="D4619" s="134" t="s">
        <v>2261</v>
      </c>
      <c r="E4619" s="136" t="s">
        <v>13386</v>
      </c>
      <c r="F4619" s="136" t="s">
        <v>13386</v>
      </c>
    </row>
    <row r="4620" spans="1:6" ht="40.5" x14ac:dyDescent="0.25">
      <c r="A4620" s="134" t="s">
        <v>4232</v>
      </c>
      <c r="B4620" s="135" t="s">
        <v>4233</v>
      </c>
      <c r="D4620" s="134" t="s">
        <v>2261</v>
      </c>
      <c r="E4620" s="136" t="s">
        <v>5849</v>
      </c>
      <c r="F4620" s="136" t="s">
        <v>5849</v>
      </c>
    </row>
    <row r="4621" spans="1:6" ht="40.5" x14ac:dyDescent="0.25">
      <c r="A4621" s="134" t="s">
        <v>4234</v>
      </c>
      <c r="B4621" s="135" t="s">
        <v>4235</v>
      </c>
      <c r="D4621" s="134" t="s">
        <v>2261</v>
      </c>
      <c r="E4621" s="136" t="s">
        <v>13743</v>
      </c>
      <c r="F4621" s="136" t="s">
        <v>13743</v>
      </c>
    </row>
    <row r="4622" spans="1:6" ht="40.5" x14ac:dyDescent="0.25">
      <c r="A4622" s="134" t="s">
        <v>4320</v>
      </c>
      <c r="B4622" s="135" t="s">
        <v>4321</v>
      </c>
      <c r="D4622" s="134" t="s">
        <v>2261</v>
      </c>
      <c r="E4622" s="136" t="s">
        <v>13075</v>
      </c>
      <c r="F4622" s="136" t="s">
        <v>13075</v>
      </c>
    </row>
    <row r="4623" spans="1:6" ht="40.5" x14ac:dyDescent="0.25">
      <c r="A4623" s="134" t="s">
        <v>4324</v>
      </c>
      <c r="B4623" s="135" t="s">
        <v>4325</v>
      </c>
      <c r="D4623" s="134" t="s">
        <v>2261</v>
      </c>
      <c r="E4623" s="136" t="s">
        <v>13758</v>
      </c>
      <c r="F4623" s="136" t="s">
        <v>13758</v>
      </c>
    </row>
    <row r="4624" spans="1:6" ht="40.5" x14ac:dyDescent="0.25">
      <c r="A4624" s="134" t="s">
        <v>4236</v>
      </c>
      <c r="B4624" s="135" t="s">
        <v>4237</v>
      </c>
      <c r="D4624" s="134" t="s">
        <v>2261</v>
      </c>
      <c r="E4624" s="136" t="s">
        <v>17037</v>
      </c>
      <c r="F4624" s="136" t="s">
        <v>17037</v>
      </c>
    </row>
    <row r="4625" spans="1:6" ht="40.5" x14ac:dyDescent="0.25">
      <c r="A4625" s="134" t="s">
        <v>4238</v>
      </c>
      <c r="B4625" s="135" t="s">
        <v>4239</v>
      </c>
      <c r="D4625" s="134" t="s">
        <v>2261</v>
      </c>
      <c r="E4625" s="136" t="s">
        <v>6040</v>
      </c>
      <c r="F4625" s="136" t="s">
        <v>6040</v>
      </c>
    </row>
    <row r="4626" spans="1:6" ht="40.5" x14ac:dyDescent="0.25">
      <c r="A4626" s="134" t="s">
        <v>2402</v>
      </c>
      <c r="B4626" s="135" t="s">
        <v>2403</v>
      </c>
      <c r="D4626" s="134" t="s">
        <v>2261</v>
      </c>
      <c r="E4626" s="136" t="s">
        <v>13673</v>
      </c>
      <c r="F4626" s="136" t="s">
        <v>13673</v>
      </c>
    </row>
    <row r="4627" spans="1:6" ht="40.5" x14ac:dyDescent="0.25">
      <c r="A4627" s="134" t="s">
        <v>2514</v>
      </c>
      <c r="B4627" s="135" t="s">
        <v>2515</v>
      </c>
      <c r="D4627" s="134" t="s">
        <v>2261</v>
      </c>
      <c r="E4627" s="136" t="s">
        <v>18198</v>
      </c>
      <c r="F4627" s="136" t="s">
        <v>18198</v>
      </c>
    </row>
    <row r="4628" spans="1:6" ht="40.5" x14ac:dyDescent="0.25">
      <c r="A4628" s="134" t="s">
        <v>4240</v>
      </c>
      <c r="B4628" s="135" t="s">
        <v>4241</v>
      </c>
      <c r="D4628" s="134" t="s">
        <v>2261</v>
      </c>
      <c r="E4628" s="136" t="s">
        <v>14085</v>
      </c>
      <c r="F4628" s="136" t="s">
        <v>14085</v>
      </c>
    </row>
    <row r="4629" spans="1:6" ht="40.5" x14ac:dyDescent="0.25">
      <c r="A4629" s="134" t="s">
        <v>4242</v>
      </c>
      <c r="B4629" s="135" t="s">
        <v>4243</v>
      </c>
      <c r="D4629" s="134" t="s">
        <v>2261</v>
      </c>
      <c r="E4629" s="136" t="s">
        <v>18199</v>
      </c>
      <c r="F4629" s="136" t="s">
        <v>18199</v>
      </c>
    </row>
    <row r="4630" spans="1:6" ht="40.5" x14ac:dyDescent="0.25">
      <c r="A4630" s="134" t="s">
        <v>4322</v>
      </c>
      <c r="B4630" s="135" t="s">
        <v>4323</v>
      </c>
      <c r="D4630" s="134" t="s">
        <v>2261</v>
      </c>
      <c r="E4630" s="136" t="s">
        <v>14236</v>
      </c>
      <c r="F4630" s="136" t="s">
        <v>14236</v>
      </c>
    </row>
    <row r="4631" spans="1:6" ht="40.5" x14ac:dyDescent="0.25">
      <c r="A4631" s="134" t="s">
        <v>8449</v>
      </c>
      <c r="B4631" s="135" t="s">
        <v>8450</v>
      </c>
      <c r="D4631" s="134" t="s">
        <v>2261</v>
      </c>
      <c r="E4631" s="136" t="s">
        <v>13557</v>
      </c>
      <c r="F4631" s="136" t="s">
        <v>13557</v>
      </c>
    </row>
    <row r="4632" spans="1:6" ht="40.5" x14ac:dyDescent="0.25">
      <c r="A4632" s="134" t="s">
        <v>4244</v>
      </c>
      <c r="B4632" s="135" t="s">
        <v>4245</v>
      </c>
      <c r="D4632" s="134" t="s">
        <v>2261</v>
      </c>
      <c r="E4632" s="136" t="s">
        <v>13385</v>
      </c>
      <c r="F4632" s="136" t="s">
        <v>13385</v>
      </c>
    </row>
    <row r="4633" spans="1:6" ht="40.5" x14ac:dyDescent="0.25">
      <c r="A4633" s="134" t="s">
        <v>4246</v>
      </c>
      <c r="B4633" s="135" t="s">
        <v>4247</v>
      </c>
      <c r="D4633" s="134" t="s">
        <v>2261</v>
      </c>
      <c r="E4633" s="136" t="s">
        <v>14147</v>
      </c>
      <c r="F4633" s="136" t="s">
        <v>14147</v>
      </c>
    </row>
    <row r="4634" spans="1:6" ht="40.5" x14ac:dyDescent="0.25">
      <c r="A4634" s="134" t="s">
        <v>2404</v>
      </c>
      <c r="B4634" s="135" t="s">
        <v>2405</v>
      </c>
      <c r="D4634" s="134" t="s">
        <v>2261</v>
      </c>
      <c r="E4634" s="136" t="s">
        <v>14351</v>
      </c>
      <c r="F4634" s="136" t="s">
        <v>14351</v>
      </c>
    </row>
    <row r="4635" spans="1:6" ht="40.5" x14ac:dyDescent="0.25">
      <c r="A4635" s="134" t="s">
        <v>8451</v>
      </c>
      <c r="B4635" s="135" t="s">
        <v>8452</v>
      </c>
      <c r="D4635" s="134" t="s">
        <v>2261</v>
      </c>
      <c r="E4635" s="136" t="s">
        <v>15531</v>
      </c>
      <c r="F4635" s="136" t="s">
        <v>15531</v>
      </c>
    </row>
    <row r="4636" spans="1:6" ht="40.5" x14ac:dyDescent="0.25">
      <c r="A4636" s="134" t="s">
        <v>4248</v>
      </c>
      <c r="B4636" s="135" t="s">
        <v>4249</v>
      </c>
      <c r="D4636" s="134" t="s">
        <v>2261</v>
      </c>
      <c r="E4636" s="136" t="s">
        <v>14391</v>
      </c>
      <c r="F4636" s="136" t="s">
        <v>14391</v>
      </c>
    </row>
    <row r="4637" spans="1:6" ht="40.5" x14ac:dyDescent="0.25">
      <c r="A4637" s="134" t="s">
        <v>4250</v>
      </c>
      <c r="B4637" s="135" t="s">
        <v>4251</v>
      </c>
      <c r="D4637" s="134" t="s">
        <v>2261</v>
      </c>
      <c r="E4637" s="136" t="s">
        <v>18200</v>
      </c>
      <c r="F4637" s="136" t="s">
        <v>18200</v>
      </c>
    </row>
    <row r="4638" spans="1:6" ht="40.5" x14ac:dyDescent="0.25">
      <c r="A4638" s="134" t="s">
        <v>8453</v>
      </c>
      <c r="B4638" s="135" t="s">
        <v>8454</v>
      </c>
      <c r="D4638" s="134" t="s">
        <v>2261</v>
      </c>
      <c r="E4638" s="136" t="s">
        <v>18201</v>
      </c>
      <c r="F4638" s="136" t="s">
        <v>18201</v>
      </c>
    </row>
    <row r="4639" spans="1:6" ht="40.5" x14ac:dyDescent="0.25">
      <c r="A4639" s="134" t="s">
        <v>8455</v>
      </c>
      <c r="B4639" s="135" t="s">
        <v>8456</v>
      </c>
      <c r="D4639" s="134" t="s">
        <v>2261</v>
      </c>
      <c r="E4639" s="136" t="s">
        <v>18202</v>
      </c>
      <c r="F4639" s="136" t="s">
        <v>18202</v>
      </c>
    </row>
    <row r="4640" spans="1:6" ht="40.5" x14ac:dyDescent="0.25">
      <c r="A4640" s="134" t="s">
        <v>4252</v>
      </c>
      <c r="B4640" s="135" t="s">
        <v>4253</v>
      </c>
      <c r="D4640" s="134" t="s">
        <v>2261</v>
      </c>
      <c r="E4640" s="136" t="s">
        <v>13136</v>
      </c>
      <c r="F4640" s="136" t="s">
        <v>13136</v>
      </c>
    </row>
    <row r="4641" spans="1:6" ht="40.5" x14ac:dyDescent="0.25">
      <c r="A4641" s="134" t="s">
        <v>4254</v>
      </c>
      <c r="B4641" s="135" t="s">
        <v>4255</v>
      </c>
      <c r="D4641" s="134" t="s">
        <v>2261</v>
      </c>
      <c r="E4641" s="136" t="s">
        <v>18203</v>
      </c>
      <c r="F4641" s="136" t="s">
        <v>18203</v>
      </c>
    </row>
    <row r="4642" spans="1:6" ht="40.5" x14ac:dyDescent="0.25">
      <c r="A4642" s="134" t="s">
        <v>8457</v>
      </c>
      <c r="B4642" s="135" t="s">
        <v>8458</v>
      </c>
      <c r="D4642" s="134" t="s">
        <v>2261</v>
      </c>
      <c r="E4642" s="136" t="s">
        <v>18204</v>
      </c>
      <c r="F4642" s="136" t="s">
        <v>18204</v>
      </c>
    </row>
    <row r="4643" spans="1:6" ht="40.5" x14ac:dyDescent="0.25">
      <c r="A4643" s="134" t="s">
        <v>8459</v>
      </c>
      <c r="B4643" s="135" t="s">
        <v>8460</v>
      </c>
      <c r="D4643" s="134" t="s">
        <v>2261</v>
      </c>
      <c r="E4643" s="136" t="s">
        <v>13548</v>
      </c>
      <c r="F4643" s="136" t="s">
        <v>13548</v>
      </c>
    </row>
    <row r="4644" spans="1:6" ht="40.5" x14ac:dyDescent="0.25">
      <c r="A4644" s="134" t="s">
        <v>4256</v>
      </c>
      <c r="B4644" s="135" t="s">
        <v>4257</v>
      </c>
      <c r="D4644" s="134" t="s">
        <v>2261</v>
      </c>
      <c r="E4644" s="136" t="s">
        <v>18205</v>
      </c>
      <c r="F4644" s="136" t="s">
        <v>18205</v>
      </c>
    </row>
    <row r="4645" spans="1:6" ht="40.5" x14ac:dyDescent="0.25">
      <c r="A4645" s="134" t="s">
        <v>8461</v>
      </c>
      <c r="B4645" s="135" t="s">
        <v>8462</v>
      </c>
      <c r="D4645" s="134" t="s">
        <v>2261</v>
      </c>
      <c r="E4645" s="136" t="s">
        <v>13209</v>
      </c>
      <c r="F4645" s="136" t="s">
        <v>13209</v>
      </c>
    </row>
    <row r="4646" spans="1:6" ht="40.5" x14ac:dyDescent="0.25">
      <c r="A4646" s="134" t="s">
        <v>4258</v>
      </c>
      <c r="B4646" s="135" t="s">
        <v>4259</v>
      </c>
      <c r="D4646" s="134" t="s">
        <v>2261</v>
      </c>
      <c r="E4646" s="136" t="s">
        <v>18206</v>
      </c>
      <c r="F4646" s="136" t="s">
        <v>18206</v>
      </c>
    </row>
    <row r="4647" spans="1:6" ht="40.5" x14ac:dyDescent="0.25">
      <c r="A4647" s="134" t="s">
        <v>8463</v>
      </c>
      <c r="B4647" s="135" t="s">
        <v>8464</v>
      </c>
      <c r="D4647" s="134" t="s">
        <v>2261</v>
      </c>
      <c r="E4647" s="136" t="s">
        <v>14271</v>
      </c>
      <c r="F4647" s="136" t="s">
        <v>14271</v>
      </c>
    </row>
    <row r="4648" spans="1:6" ht="40.5" x14ac:dyDescent="0.25">
      <c r="A4648" s="134" t="s">
        <v>4260</v>
      </c>
      <c r="B4648" s="135" t="s">
        <v>4261</v>
      </c>
      <c r="D4648" s="134" t="s">
        <v>2261</v>
      </c>
      <c r="E4648" s="136" t="s">
        <v>13427</v>
      </c>
      <c r="F4648" s="136" t="s">
        <v>13427</v>
      </c>
    </row>
    <row r="4649" spans="1:6" ht="40.5" x14ac:dyDescent="0.25">
      <c r="A4649" s="134" t="s">
        <v>2406</v>
      </c>
      <c r="B4649" s="135" t="s">
        <v>2407</v>
      </c>
      <c r="D4649" s="134" t="s">
        <v>2261</v>
      </c>
      <c r="E4649" s="136" t="s">
        <v>18207</v>
      </c>
      <c r="F4649" s="136" t="s">
        <v>18207</v>
      </c>
    </row>
    <row r="4650" spans="1:6" ht="40.5" x14ac:dyDescent="0.25">
      <c r="A4650" s="134" t="s">
        <v>4262</v>
      </c>
      <c r="B4650" s="135" t="s">
        <v>4263</v>
      </c>
      <c r="D4650" s="134" t="s">
        <v>2261</v>
      </c>
      <c r="E4650" s="136" t="s">
        <v>18208</v>
      </c>
      <c r="F4650" s="136" t="s">
        <v>18208</v>
      </c>
    </row>
    <row r="4651" spans="1:6" ht="40.5" x14ac:dyDescent="0.25">
      <c r="A4651" s="134" t="s">
        <v>2467</v>
      </c>
      <c r="B4651" s="135" t="s">
        <v>2468</v>
      </c>
      <c r="D4651" s="134" t="s">
        <v>2261</v>
      </c>
      <c r="E4651" s="136" t="s">
        <v>18209</v>
      </c>
      <c r="F4651" s="136" t="s">
        <v>18209</v>
      </c>
    </row>
    <row r="4652" spans="1:6" ht="40.5" x14ac:dyDescent="0.25">
      <c r="A4652" s="134" t="s">
        <v>4264</v>
      </c>
      <c r="B4652" s="135" t="s">
        <v>4265</v>
      </c>
      <c r="D4652" s="134" t="s">
        <v>2261</v>
      </c>
      <c r="E4652" s="136" t="s">
        <v>18210</v>
      </c>
      <c r="F4652" s="136" t="s">
        <v>18210</v>
      </c>
    </row>
    <row r="4653" spans="1:6" ht="40.5" x14ac:dyDescent="0.25">
      <c r="A4653" s="134" t="s">
        <v>2516</v>
      </c>
      <c r="B4653" s="135" t="s">
        <v>2517</v>
      </c>
      <c r="D4653" s="134" t="s">
        <v>2261</v>
      </c>
      <c r="E4653" s="136" t="s">
        <v>18211</v>
      </c>
      <c r="F4653" s="136" t="s">
        <v>18211</v>
      </c>
    </row>
    <row r="4654" spans="1:6" ht="40.5" x14ac:dyDescent="0.25">
      <c r="A4654" s="134" t="s">
        <v>4266</v>
      </c>
      <c r="B4654" s="135" t="s">
        <v>4267</v>
      </c>
      <c r="D4654" s="134" t="s">
        <v>2261</v>
      </c>
      <c r="E4654" s="136" t="s">
        <v>17357</v>
      </c>
      <c r="F4654" s="136" t="s">
        <v>17357</v>
      </c>
    </row>
    <row r="4655" spans="1:6" ht="40.5" x14ac:dyDescent="0.25">
      <c r="A4655" s="134" t="s">
        <v>4326</v>
      </c>
      <c r="B4655" s="135" t="s">
        <v>4327</v>
      </c>
      <c r="D4655" s="134" t="s">
        <v>2261</v>
      </c>
      <c r="E4655" s="136" t="s">
        <v>14301</v>
      </c>
      <c r="F4655" s="136" t="s">
        <v>14301</v>
      </c>
    </row>
    <row r="4656" spans="1:6" ht="40.5" x14ac:dyDescent="0.25">
      <c r="A4656" s="134" t="s">
        <v>4268</v>
      </c>
      <c r="B4656" s="135" t="s">
        <v>4269</v>
      </c>
      <c r="D4656" s="134" t="s">
        <v>2261</v>
      </c>
      <c r="E4656" s="136" t="s">
        <v>18212</v>
      </c>
      <c r="F4656" s="136" t="s">
        <v>18212</v>
      </c>
    </row>
    <row r="4657" spans="1:6" ht="40.5" x14ac:dyDescent="0.25">
      <c r="A4657" s="134" t="s">
        <v>8465</v>
      </c>
      <c r="B4657" s="135" t="s">
        <v>8466</v>
      </c>
      <c r="D4657" s="134" t="s">
        <v>2261</v>
      </c>
      <c r="E4657" s="136" t="s">
        <v>18213</v>
      </c>
      <c r="F4657" s="136" t="s">
        <v>18213</v>
      </c>
    </row>
    <row r="4658" spans="1:6" ht="40.5" x14ac:dyDescent="0.25">
      <c r="A4658" s="134" t="s">
        <v>4270</v>
      </c>
      <c r="B4658" s="135" t="s">
        <v>4271</v>
      </c>
      <c r="D4658" s="134" t="s">
        <v>2261</v>
      </c>
      <c r="E4658" s="136" t="s">
        <v>18214</v>
      </c>
      <c r="F4658" s="136" t="s">
        <v>18214</v>
      </c>
    </row>
    <row r="4659" spans="1:6" ht="40.5" x14ac:dyDescent="0.25">
      <c r="A4659" s="134" t="s">
        <v>8467</v>
      </c>
      <c r="B4659" s="135" t="s">
        <v>8468</v>
      </c>
      <c r="D4659" s="134" t="s">
        <v>2261</v>
      </c>
      <c r="E4659" s="136" t="s">
        <v>18215</v>
      </c>
      <c r="F4659" s="136" t="s">
        <v>18215</v>
      </c>
    </row>
    <row r="4660" spans="1:6" ht="54" x14ac:dyDescent="0.25">
      <c r="A4660" s="134" t="s">
        <v>4272</v>
      </c>
      <c r="B4660" s="135" t="s">
        <v>4273</v>
      </c>
      <c r="D4660" s="134" t="s">
        <v>2261</v>
      </c>
      <c r="E4660" s="136" t="s">
        <v>18216</v>
      </c>
      <c r="F4660" s="136" t="s">
        <v>18216</v>
      </c>
    </row>
    <row r="4661" spans="1:6" ht="54" x14ac:dyDescent="0.25">
      <c r="A4661" s="134" t="s">
        <v>4328</v>
      </c>
      <c r="B4661" s="135" t="s">
        <v>4329</v>
      </c>
      <c r="D4661" s="134" t="s">
        <v>2261</v>
      </c>
      <c r="E4661" s="136" t="s">
        <v>18217</v>
      </c>
      <c r="F4661" s="136" t="s">
        <v>18217</v>
      </c>
    </row>
    <row r="4662" spans="1:6" ht="54" x14ac:dyDescent="0.25">
      <c r="A4662" s="134" t="s">
        <v>8469</v>
      </c>
      <c r="B4662" s="135" t="s">
        <v>18218</v>
      </c>
      <c r="D4662" s="134" t="s">
        <v>2261</v>
      </c>
      <c r="E4662" s="136" t="s">
        <v>18219</v>
      </c>
      <c r="F4662" s="136" t="s">
        <v>18219</v>
      </c>
    </row>
    <row r="4663" spans="1:6" ht="54" x14ac:dyDescent="0.25">
      <c r="A4663" s="134" t="s">
        <v>8470</v>
      </c>
      <c r="B4663" s="135" t="s">
        <v>18220</v>
      </c>
      <c r="D4663" s="134" t="s">
        <v>2261</v>
      </c>
      <c r="E4663" s="136" t="s">
        <v>18221</v>
      </c>
      <c r="F4663" s="136" t="s">
        <v>18221</v>
      </c>
    </row>
    <row r="4664" spans="1:6" ht="54" x14ac:dyDescent="0.25">
      <c r="A4664" s="134" t="s">
        <v>8471</v>
      </c>
      <c r="B4664" s="135" t="s">
        <v>18222</v>
      </c>
      <c r="D4664" s="134" t="s">
        <v>2261</v>
      </c>
      <c r="E4664" s="136" t="s">
        <v>18223</v>
      </c>
      <c r="F4664" s="136" t="s">
        <v>18223</v>
      </c>
    </row>
    <row r="4665" spans="1:6" ht="54" x14ac:dyDescent="0.25">
      <c r="A4665" s="134" t="s">
        <v>2425</v>
      </c>
      <c r="B4665" s="135" t="s">
        <v>18224</v>
      </c>
      <c r="D4665" s="134" t="s">
        <v>2261</v>
      </c>
      <c r="E4665" s="136" t="s">
        <v>18225</v>
      </c>
      <c r="F4665" s="136" t="s">
        <v>18225</v>
      </c>
    </row>
    <row r="4666" spans="1:6" ht="40.5" x14ac:dyDescent="0.25">
      <c r="A4666" s="134" t="s">
        <v>8472</v>
      </c>
      <c r="B4666" s="135" t="s">
        <v>18226</v>
      </c>
      <c r="D4666" s="134" t="s">
        <v>2261</v>
      </c>
      <c r="E4666" s="136" t="s">
        <v>18227</v>
      </c>
      <c r="F4666" s="136" t="s">
        <v>18227</v>
      </c>
    </row>
    <row r="4667" spans="1:6" ht="40.5" x14ac:dyDescent="0.25">
      <c r="A4667" s="134" t="s">
        <v>8473</v>
      </c>
      <c r="B4667" s="135" t="s">
        <v>18228</v>
      </c>
      <c r="D4667" s="134" t="s">
        <v>2261</v>
      </c>
      <c r="E4667" s="136" t="s">
        <v>13759</v>
      </c>
      <c r="F4667" s="136" t="s">
        <v>13759</v>
      </c>
    </row>
    <row r="4668" spans="1:6" ht="40.5" x14ac:dyDescent="0.25">
      <c r="A4668" s="134" t="s">
        <v>8474</v>
      </c>
      <c r="B4668" s="135" t="s">
        <v>18229</v>
      </c>
      <c r="D4668" s="134" t="s">
        <v>2261</v>
      </c>
      <c r="E4668" s="136" t="s">
        <v>18230</v>
      </c>
      <c r="F4668" s="136" t="s">
        <v>18230</v>
      </c>
    </row>
    <row r="4669" spans="1:6" ht="40.5" x14ac:dyDescent="0.25">
      <c r="A4669" s="134" t="s">
        <v>8475</v>
      </c>
      <c r="B4669" s="135" t="s">
        <v>18231</v>
      </c>
      <c r="D4669" s="134" t="s">
        <v>2261</v>
      </c>
      <c r="E4669" s="136" t="s">
        <v>18232</v>
      </c>
      <c r="F4669" s="136" t="s">
        <v>18232</v>
      </c>
    </row>
    <row r="4670" spans="1:6" ht="40.5" x14ac:dyDescent="0.25">
      <c r="A4670" s="134" t="s">
        <v>8476</v>
      </c>
      <c r="B4670" s="135" t="s">
        <v>18233</v>
      </c>
      <c r="D4670" s="134" t="s">
        <v>2261</v>
      </c>
      <c r="E4670" s="136" t="s">
        <v>18234</v>
      </c>
      <c r="F4670" s="136" t="s">
        <v>18234</v>
      </c>
    </row>
    <row r="4671" spans="1:6" ht="40.5" x14ac:dyDescent="0.25">
      <c r="A4671" s="134" t="s">
        <v>2426</v>
      </c>
      <c r="B4671" s="135" t="s">
        <v>18235</v>
      </c>
      <c r="D4671" s="134" t="s">
        <v>2261</v>
      </c>
      <c r="E4671" s="136" t="s">
        <v>18236</v>
      </c>
      <c r="F4671" s="136" t="s">
        <v>18236</v>
      </c>
    </row>
    <row r="4672" spans="1:6" ht="40.5" x14ac:dyDescent="0.25">
      <c r="A4672" s="134" t="s">
        <v>8477</v>
      </c>
      <c r="B4672" s="135" t="s">
        <v>18237</v>
      </c>
      <c r="D4672" s="134" t="s">
        <v>2261</v>
      </c>
      <c r="E4672" s="136" t="s">
        <v>18238</v>
      </c>
      <c r="F4672" s="136" t="s">
        <v>18238</v>
      </c>
    </row>
    <row r="4673" spans="1:6" ht="27" x14ac:dyDescent="0.25">
      <c r="A4673" s="134" t="s">
        <v>8478</v>
      </c>
      <c r="B4673" s="135" t="s">
        <v>18239</v>
      </c>
      <c r="D4673" s="134" t="s">
        <v>2261</v>
      </c>
      <c r="E4673" s="136" t="s">
        <v>18240</v>
      </c>
      <c r="F4673" s="136" t="s">
        <v>18240</v>
      </c>
    </row>
    <row r="4674" spans="1:6" ht="27" x14ac:dyDescent="0.25">
      <c r="A4674" s="134" t="s">
        <v>8479</v>
      </c>
      <c r="B4674" s="135" t="s">
        <v>18241</v>
      </c>
      <c r="D4674" s="134" t="s">
        <v>2261</v>
      </c>
      <c r="E4674" s="136" t="s">
        <v>18242</v>
      </c>
      <c r="F4674" s="136" t="s">
        <v>18242</v>
      </c>
    </row>
    <row r="4675" spans="1:6" ht="27" x14ac:dyDescent="0.25">
      <c r="A4675" s="134" t="s">
        <v>8480</v>
      </c>
      <c r="B4675" s="135" t="s">
        <v>18243</v>
      </c>
      <c r="D4675" s="134" t="s">
        <v>2261</v>
      </c>
      <c r="E4675" s="136" t="s">
        <v>18244</v>
      </c>
      <c r="F4675" s="136" t="s">
        <v>18244</v>
      </c>
    </row>
    <row r="4676" spans="1:6" ht="27" x14ac:dyDescent="0.25">
      <c r="A4676" s="134" t="s">
        <v>8481</v>
      </c>
      <c r="B4676" s="135" t="s">
        <v>18245</v>
      </c>
      <c r="D4676" s="134" t="s">
        <v>2261</v>
      </c>
      <c r="E4676" s="136" t="s">
        <v>18246</v>
      </c>
      <c r="F4676" s="136" t="s">
        <v>18246</v>
      </c>
    </row>
    <row r="4677" spans="1:6" ht="40.5" x14ac:dyDescent="0.25">
      <c r="A4677" s="134" t="s">
        <v>8482</v>
      </c>
      <c r="B4677" s="135" t="s">
        <v>18247</v>
      </c>
      <c r="D4677" s="134" t="s">
        <v>2261</v>
      </c>
      <c r="E4677" s="136" t="s">
        <v>18248</v>
      </c>
      <c r="F4677" s="136" t="s">
        <v>18248</v>
      </c>
    </row>
    <row r="4678" spans="1:6" ht="27" x14ac:dyDescent="0.25">
      <c r="A4678" s="134" t="s">
        <v>8483</v>
      </c>
      <c r="B4678" s="135" t="s">
        <v>18249</v>
      </c>
      <c r="D4678" s="134" t="s">
        <v>2261</v>
      </c>
      <c r="E4678" s="136" t="s">
        <v>14187</v>
      </c>
      <c r="F4678" s="136" t="s">
        <v>14187</v>
      </c>
    </row>
    <row r="4679" spans="1:6" ht="27" x14ac:dyDescent="0.25">
      <c r="A4679" s="134" t="s">
        <v>8484</v>
      </c>
      <c r="B4679" s="135" t="s">
        <v>18250</v>
      </c>
      <c r="D4679" s="134" t="s">
        <v>2261</v>
      </c>
      <c r="E4679" s="136" t="s">
        <v>14093</v>
      </c>
      <c r="F4679" s="136" t="s">
        <v>14093</v>
      </c>
    </row>
    <row r="4680" spans="1:6" ht="27" x14ac:dyDescent="0.25">
      <c r="A4680" s="134" t="s">
        <v>2427</v>
      </c>
      <c r="B4680" s="135" t="s">
        <v>18251</v>
      </c>
      <c r="D4680" s="134" t="s">
        <v>2261</v>
      </c>
      <c r="E4680" s="136" t="s">
        <v>6064</v>
      </c>
      <c r="F4680" s="136" t="s">
        <v>6064</v>
      </c>
    </row>
    <row r="4681" spans="1:6" ht="27" x14ac:dyDescent="0.25">
      <c r="A4681" s="134" t="s">
        <v>2428</v>
      </c>
      <c r="B4681" s="135" t="s">
        <v>18252</v>
      </c>
      <c r="D4681" s="134" t="s">
        <v>2261</v>
      </c>
      <c r="E4681" s="136" t="s">
        <v>13956</v>
      </c>
      <c r="F4681" s="136" t="s">
        <v>13956</v>
      </c>
    </row>
    <row r="4682" spans="1:6" ht="27" x14ac:dyDescent="0.25">
      <c r="A4682" s="134" t="s">
        <v>8485</v>
      </c>
      <c r="B4682" s="135" t="s">
        <v>18253</v>
      </c>
      <c r="D4682" s="134" t="s">
        <v>2261</v>
      </c>
      <c r="E4682" s="136" t="s">
        <v>18194</v>
      </c>
      <c r="F4682" s="136" t="s">
        <v>18194</v>
      </c>
    </row>
    <row r="4683" spans="1:6" ht="27" x14ac:dyDescent="0.25">
      <c r="A4683" s="134" t="s">
        <v>8486</v>
      </c>
      <c r="B4683" s="135" t="s">
        <v>18254</v>
      </c>
      <c r="D4683" s="134" t="s">
        <v>2261</v>
      </c>
      <c r="E4683" s="136" t="s">
        <v>18255</v>
      </c>
      <c r="F4683" s="136" t="s">
        <v>18255</v>
      </c>
    </row>
    <row r="4684" spans="1:6" ht="27" x14ac:dyDescent="0.25">
      <c r="A4684" s="134" t="s">
        <v>8487</v>
      </c>
      <c r="B4684" s="135" t="s">
        <v>18256</v>
      </c>
      <c r="D4684" s="134" t="s">
        <v>2261</v>
      </c>
      <c r="E4684" s="136" t="s">
        <v>18257</v>
      </c>
      <c r="F4684" s="136" t="s">
        <v>18257</v>
      </c>
    </row>
    <row r="4685" spans="1:6" ht="27" x14ac:dyDescent="0.25">
      <c r="A4685" s="134" t="s">
        <v>8488</v>
      </c>
      <c r="B4685" s="135" t="s">
        <v>18258</v>
      </c>
      <c r="D4685" s="134" t="s">
        <v>2261</v>
      </c>
      <c r="E4685" s="136" t="s">
        <v>14336</v>
      </c>
      <c r="F4685" s="136" t="s">
        <v>14336</v>
      </c>
    </row>
    <row r="4686" spans="1:6" ht="27" x14ac:dyDescent="0.25">
      <c r="A4686" s="134" t="s">
        <v>8489</v>
      </c>
      <c r="B4686" s="135" t="s">
        <v>18259</v>
      </c>
      <c r="D4686" s="134" t="s">
        <v>2261</v>
      </c>
      <c r="E4686" s="136" t="s">
        <v>18260</v>
      </c>
      <c r="F4686" s="136" t="s">
        <v>18260</v>
      </c>
    </row>
    <row r="4687" spans="1:6" ht="27" x14ac:dyDescent="0.25">
      <c r="A4687" s="134" t="s">
        <v>8490</v>
      </c>
      <c r="B4687" s="135" t="s">
        <v>18261</v>
      </c>
      <c r="D4687" s="134" t="s">
        <v>2261</v>
      </c>
      <c r="E4687" s="136" t="s">
        <v>18262</v>
      </c>
      <c r="F4687" s="136" t="s">
        <v>18262</v>
      </c>
    </row>
    <row r="4688" spans="1:6" ht="27" x14ac:dyDescent="0.25">
      <c r="A4688" s="134" t="s">
        <v>18263</v>
      </c>
      <c r="B4688" s="135" t="s">
        <v>18264</v>
      </c>
      <c r="D4688" s="134" t="s">
        <v>2261</v>
      </c>
      <c r="E4688" s="136" t="s">
        <v>15487</v>
      </c>
      <c r="F4688" s="136" t="s">
        <v>15487</v>
      </c>
    </row>
    <row r="4689" spans="1:6" ht="27" x14ac:dyDescent="0.25">
      <c r="A4689" s="134" t="s">
        <v>18265</v>
      </c>
      <c r="B4689" s="135" t="s">
        <v>18266</v>
      </c>
      <c r="D4689" s="134" t="s">
        <v>2261</v>
      </c>
      <c r="E4689" s="136" t="s">
        <v>13948</v>
      </c>
      <c r="F4689" s="136" t="s">
        <v>13948</v>
      </c>
    </row>
    <row r="4690" spans="1:6" ht="54" x14ac:dyDescent="0.25">
      <c r="A4690" s="134" t="s">
        <v>18267</v>
      </c>
      <c r="B4690" s="135" t="s">
        <v>18268</v>
      </c>
      <c r="D4690" s="134" t="s">
        <v>2261</v>
      </c>
      <c r="E4690" s="136" t="s">
        <v>18219</v>
      </c>
      <c r="F4690" s="136" t="s">
        <v>18219</v>
      </c>
    </row>
    <row r="4691" spans="1:6" ht="54" x14ac:dyDescent="0.25">
      <c r="A4691" s="134" t="s">
        <v>18269</v>
      </c>
      <c r="B4691" s="135" t="s">
        <v>18270</v>
      </c>
      <c r="D4691" s="134" t="s">
        <v>2261</v>
      </c>
      <c r="E4691" s="136" t="s">
        <v>18271</v>
      </c>
      <c r="F4691" s="136" t="s">
        <v>18271</v>
      </c>
    </row>
    <row r="4692" spans="1:6" ht="54" x14ac:dyDescent="0.25">
      <c r="A4692" s="134" t="s">
        <v>18272</v>
      </c>
      <c r="B4692" s="135" t="s">
        <v>18273</v>
      </c>
      <c r="D4692" s="134" t="s">
        <v>2261</v>
      </c>
      <c r="E4692" s="136" t="s">
        <v>18274</v>
      </c>
      <c r="F4692" s="136" t="s">
        <v>18274</v>
      </c>
    </row>
    <row r="4693" spans="1:6" ht="27" x14ac:dyDescent="0.25">
      <c r="A4693" s="134" t="s">
        <v>18275</v>
      </c>
      <c r="B4693" s="135" t="s">
        <v>18276</v>
      </c>
      <c r="D4693" s="134" t="s">
        <v>2261</v>
      </c>
      <c r="E4693" s="136" t="s">
        <v>14281</v>
      </c>
      <c r="F4693" s="136" t="s">
        <v>14281</v>
      </c>
    </row>
    <row r="4694" spans="1:6" ht="27" x14ac:dyDescent="0.25">
      <c r="A4694" s="134" t="s">
        <v>18277</v>
      </c>
      <c r="B4694" s="135" t="s">
        <v>18278</v>
      </c>
      <c r="D4694" s="134" t="s">
        <v>2261</v>
      </c>
      <c r="E4694" s="136" t="s">
        <v>18279</v>
      </c>
      <c r="F4694" s="136" t="s">
        <v>18279</v>
      </c>
    </row>
    <row r="4695" spans="1:6" ht="27" x14ac:dyDescent="0.25">
      <c r="A4695" s="134" t="s">
        <v>18280</v>
      </c>
      <c r="B4695" s="135" t="s">
        <v>18281</v>
      </c>
      <c r="D4695" s="134" t="s">
        <v>2261</v>
      </c>
      <c r="E4695" s="136" t="s">
        <v>18282</v>
      </c>
      <c r="F4695" s="136" t="s">
        <v>18282</v>
      </c>
    </row>
    <row r="4696" spans="1:6" ht="27" x14ac:dyDescent="0.25">
      <c r="A4696" s="134" t="s">
        <v>18283</v>
      </c>
      <c r="B4696" s="135" t="s">
        <v>18284</v>
      </c>
      <c r="D4696" s="134" t="s">
        <v>2261</v>
      </c>
      <c r="E4696" s="136" t="s">
        <v>14030</v>
      </c>
      <c r="F4696" s="136" t="s">
        <v>14030</v>
      </c>
    </row>
    <row r="4697" spans="1:6" ht="27" x14ac:dyDescent="0.25">
      <c r="A4697" s="134" t="s">
        <v>18285</v>
      </c>
      <c r="B4697" s="135" t="s">
        <v>18286</v>
      </c>
      <c r="D4697" s="134" t="s">
        <v>2261</v>
      </c>
      <c r="E4697" s="136" t="s">
        <v>18287</v>
      </c>
      <c r="F4697" s="136" t="s">
        <v>18287</v>
      </c>
    </row>
    <row r="4698" spans="1:6" ht="54" x14ac:dyDescent="0.25">
      <c r="A4698" s="134" t="s">
        <v>18288</v>
      </c>
      <c r="B4698" s="135" t="s">
        <v>18289</v>
      </c>
      <c r="D4698" s="134" t="s">
        <v>2261</v>
      </c>
      <c r="E4698" s="136" t="s">
        <v>18290</v>
      </c>
      <c r="F4698" s="136" t="s">
        <v>18290</v>
      </c>
    </row>
    <row r="4699" spans="1:6" ht="54" x14ac:dyDescent="0.25">
      <c r="A4699" s="134" t="s">
        <v>18291</v>
      </c>
      <c r="B4699" s="135" t="s">
        <v>18292</v>
      </c>
      <c r="D4699" s="134" t="s">
        <v>2261</v>
      </c>
      <c r="E4699" s="136" t="s">
        <v>18293</v>
      </c>
      <c r="F4699" s="136" t="s">
        <v>18293</v>
      </c>
    </row>
    <row r="4700" spans="1:6" ht="54" x14ac:dyDescent="0.25">
      <c r="A4700" s="134" t="s">
        <v>18294</v>
      </c>
      <c r="B4700" s="135" t="s">
        <v>18295</v>
      </c>
      <c r="D4700" s="134" t="s">
        <v>2261</v>
      </c>
      <c r="E4700" s="136" t="s">
        <v>18296</v>
      </c>
      <c r="F4700" s="136" t="s">
        <v>18296</v>
      </c>
    </row>
    <row r="4701" spans="1:6" ht="54" x14ac:dyDescent="0.25">
      <c r="A4701" s="134" t="s">
        <v>18297</v>
      </c>
      <c r="B4701" s="135" t="s">
        <v>18298</v>
      </c>
      <c r="D4701" s="134" t="s">
        <v>2261</v>
      </c>
      <c r="E4701" s="136" t="s">
        <v>16076</v>
      </c>
      <c r="F4701" s="136" t="s">
        <v>16076</v>
      </c>
    </row>
    <row r="4702" spans="1:6" ht="54" x14ac:dyDescent="0.25">
      <c r="A4702" s="134" t="s">
        <v>18299</v>
      </c>
      <c r="B4702" s="135" t="s">
        <v>18300</v>
      </c>
      <c r="D4702" s="134" t="s">
        <v>2261</v>
      </c>
      <c r="E4702" s="136" t="s">
        <v>18301</v>
      </c>
      <c r="F4702" s="136" t="s">
        <v>18301</v>
      </c>
    </row>
    <row r="4703" spans="1:6" ht="54" x14ac:dyDescent="0.25">
      <c r="A4703" s="134" t="s">
        <v>18302</v>
      </c>
      <c r="B4703" s="135" t="s">
        <v>18303</v>
      </c>
      <c r="D4703" s="134" t="s">
        <v>2261</v>
      </c>
      <c r="E4703" s="136" t="s">
        <v>18304</v>
      </c>
      <c r="F4703" s="136" t="s">
        <v>18304</v>
      </c>
    </row>
    <row r="4704" spans="1:6" ht="54" x14ac:dyDescent="0.25">
      <c r="A4704" s="134" t="s">
        <v>18305</v>
      </c>
      <c r="B4704" s="135" t="s">
        <v>18306</v>
      </c>
      <c r="D4704" s="134" t="s">
        <v>2261</v>
      </c>
      <c r="E4704" s="136" t="s">
        <v>18307</v>
      </c>
      <c r="F4704" s="136" t="s">
        <v>18307</v>
      </c>
    </row>
    <row r="4705" spans="1:6" ht="54" x14ac:dyDescent="0.25">
      <c r="A4705" s="134" t="s">
        <v>18308</v>
      </c>
      <c r="B4705" s="135" t="s">
        <v>18309</v>
      </c>
      <c r="D4705" s="134" t="s">
        <v>2261</v>
      </c>
      <c r="E4705" s="136" t="s">
        <v>18310</v>
      </c>
      <c r="F4705" s="136" t="s">
        <v>18310</v>
      </c>
    </row>
    <row r="4706" spans="1:6" ht="54" x14ac:dyDescent="0.25">
      <c r="A4706" s="134" t="s">
        <v>18311</v>
      </c>
      <c r="B4706" s="135" t="s">
        <v>18312</v>
      </c>
      <c r="D4706" s="134" t="s">
        <v>2261</v>
      </c>
      <c r="E4706" s="136" t="s">
        <v>18313</v>
      </c>
      <c r="F4706" s="136" t="s">
        <v>18313</v>
      </c>
    </row>
    <row r="4707" spans="1:6" ht="54" x14ac:dyDescent="0.25">
      <c r="A4707" s="134" t="s">
        <v>18314</v>
      </c>
      <c r="B4707" s="135" t="s">
        <v>18315</v>
      </c>
      <c r="D4707" s="134" t="s">
        <v>2261</v>
      </c>
      <c r="E4707" s="136" t="s">
        <v>18316</v>
      </c>
      <c r="F4707" s="136" t="s">
        <v>18316</v>
      </c>
    </row>
    <row r="4708" spans="1:6" ht="54" x14ac:dyDescent="0.25">
      <c r="A4708" s="134" t="s">
        <v>18317</v>
      </c>
      <c r="B4708" s="135" t="s">
        <v>18318</v>
      </c>
      <c r="D4708" s="134" t="s">
        <v>2261</v>
      </c>
      <c r="E4708" s="136" t="s">
        <v>18319</v>
      </c>
      <c r="F4708" s="136" t="s">
        <v>18319</v>
      </c>
    </row>
    <row r="4709" spans="1:6" ht="54" x14ac:dyDescent="0.25">
      <c r="A4709" s="134" t="s">
        <v>18320</v>
      </c>
      <c r="B4709" s="135" t="s">
        <v>18321</v>
      </c>
      <c r="D4709" s="134" t="s">
        <v>2261</v>
      </c>
      <c r="E4709" s="136" t="s">
        <v>18322</v>
      </c>
      <c r="F4709" s="136" t="s">
        <v>18322</v>
      </c>
    </row>
    <row r="4710" spans="1:6" ht="54" x14ac:dyDescent="0.25">
      <c r="A4710" s="134" t="s">
        <v>18323</v>
      </c>
      <c r="B4710" s="135" t="s">
        <v>18324</v>
      </c>
      <c r="D4710" s="134" t="s">
        <v>2261</v>
      </c>
      <c r="E4710" s="136" t="s">
        <v>18325</v>
      </c>
      <c r="F4710" s="136" t="s">
        <v>18325</v>
      </c>
    </row>
    <row r="4711" spans="1:6" ht="54" x14ac:dyDescent="0.25">
      <c r="A4711" s="134" t="s">
        <v>18326</v>
      </c>
      <c r="B4711" s="135" t="s">
        <v>18327</v>
      </c>
      <c r="D4711" s="134" t="s">
        <v>2261</v>
      </c>
      <c r="E4711" s="136" t="s">
        <v>18328</v>
      </c>
      <c r="F4711" s="136" t="s">
        <v>18328</v>
      </c>
    </row>
    <row r="4712" spans="1:6" ht="54" x14ac:dyDescent="0.25">
      <c r="A4712" s="134" t="s">
        <v>18329</v>
      </c>
      <c r="B4712" s="135" t="s">
        <v>18330</v>
      </c>
      <c r="D4712" s="134" t="s">
        <v>2261</v>
      </c>
      <c r="E4712" s="136" t="s">
        <v>18331</v>
      </c>
      <c r="F4712" s="136" t="s">
        <v>18331</v>
      </c>
    </row>
    <row r="4713" spans="1:6" ht="54" x14ac:dyDescent="0.25">
      <c r="A4713" s="134" t="s">
        <v>18332</v>
      </c>
      <c r="B4713" s="135" t="s">
        <v>18333</v>
      </c>
      <c r="D4713" s="134" t="s">
        <v>2261</v>
      </c>
      <c r="E4713" s="136" t="s">
        <v>18334</v>
      </c>
      <c r="F4713" s="136" t="s">
        <v>18334</v>
      </c>
    </row>
    <row r="4714" spans="1:6" ht="54" x14ac:dyDescent="0.25">
      <c r="A4714" s="134" t="s">
        <v>18335</v>
      </c>
      <c r="B4714" s="135" t="s">
        <v>18336</v>
      </c>
      <c r="D4714" s="134" t="s">
        <v>2261</v>
      </c>
      <c r="E4714" s="136" t="s">
        <v>18337</v>
      </c>
      <c r="F4714" s="136" t="s">
        <v>18337</v>
      </c>
    </row>
    <row r="4715" spans="1:6" ht="54" x14ac:dyDescent="0.25">
      <c r="A4715" s="134" t="s">
        <v>18338</v>
      </c>
      <c r="B4715" s="135" t="s">
        <v>18339</v>
      </c>
      <c r="D4715" s="134" t="s">
        <v>2261</v>
      </c>
      <c r="E4715" s="136" t="s">
        <v>18340</v>
      </c>
      <c r="F4715" s="136" t="s">
        <v>18340</v>
      </c>
    </row>
    <row r="4716" spans="1:6" ht="54" x14ac:dyDescent="0.25">
      <c r="A4716" s="134" t="s">
        <v>18341</v>
      </c>
      <c r="B4716" s="135" t="s">
        <v>18342</v>
      </c>
      <c r="D4716" s="134" t="s">
        <v>2261</v>
      </c>
      <c r="E4716" s="136" t="s">
        <v>18343</v>
      </c>
      <c r="F4716" s="136" t="s">
        <v>18343</v>
      </c>
    </row>
    <row r="4717" spans="1:6" ht="54" x14ac:dyDescent="0.25">
      <c r="A4717" s="134" t="s">
        <v>18344</v>
      </c>
      <c r="B4717" s="135" t="s">
        <v>18345</v>
      </c>
      <c r="D4717" s="134" t="s">
        <v>2261</v>
      </c>
      <c r="E4717" s="136" t="s">
        <v>18346</v>
      </c>
      <c r="F4717" s="136" t="s">
        <v>18346</v>
      </c>
    </row>
    <row r="4718" spans="1:6" ht="40.5" x14ac:dyDescent="0.25">
      <c r="A4718" s="134" t="s">
        <v>18347</v>
      </c>
      <c r="B4718" s="135" t="s">
        <v>18348</v>
      </c>
      <c r="D4718" s="134" t="s">
        <v>2261</v>
      </c>
      <c r="E4718" s="136" t="s">
        <v>18349</v>
      </c>
      <c r="F4718" s="136" t="s">
        <v>18349</v>
      </c>
    </row>
    <row r="4719" spans="1:6" ht="40.5" x14ac:dyDescent="0.25">
      <c r="A4719" s="134" t="s">
        <v>18350</v>
      </c>
      <c r="B4719" s="135" t="s">
        <v>18351</v>
      </c>
      <c r="D4719" s="134" t="s">
        <v>2261</v>
      </c>
      <c r="E4719" s="136" t="s">
        <v>18352</v>
      </c>
      <c r="F4719" s="136" t="s">
        <v>18352</v>
      </c>
    </row>
    <row r="4720" spans="1:6" ht="40.5" x14ac:dyDescent="0.25">
      <c r="A4720" s="134" t="s">
        <v>18353</v>
      </c>
      <c r="B4720" s="135" t="s">
        <v>18354</v>
      </c>
      <c r="D4720" s="134" t="s">
        <v>2261</v>
      </c>
      <c r="E4720" s="136" t="s">
        <v>18355</v>
      </c>
      <c r="F4720" s="136" t="s">
        <v>18355</v>
      </c>
    </row>
    <row r="4721" spans="1:6" ht="40.5" x14ac:dyDescent="0.25">
      <c r="A4721" s="134" t="s">
        <v>18356</v>
      </c>
      <c r="B4721" s="135" t="s">
        <v>18357</v>
      </c>
      <c r="D4721" s="134" t="s">
        <v>2261</v>
      </c>
      <c r="E4721" s="136" t="s">
        <v>18358</v>
      </c>
      <c r="F4721" s="136" t="s">
        <v>18358</v>
      </c>
    </row>
    <row r="4722" spans="1:6" ht="54" x14ac:dyDescent="0.25">
      <c r="A4722" s="134" t="s">
        <v>18359</v>
      </c>
      <c r="B4722" s="135" t="s">
        <v>18360</v>
      </c>
      <c r="D4722" s="134" t="s">
        <v>2261</v>
      </c>
      <c r="E4722" s="136" t="s">
        <v>18361</v>
      </c>
      <c r="F4722" s="136" t="s">
        <v>18361</v>
      </c>
    </row>
    <row r="4723" spans="1:6" ht="54" x14ac:dyDescent="0.25">
      <c r="A4723" s="134" t="s">
        <v>18362</v>
      </c>
      <c r="B4723" s="135" t="s">
        <v>18363</v>
      </c>
      <c r="D4723" s="134" t="s">
        <v>2261</v>
      </c>
      <c r="E4723" s="136" t="s">
        <v>18364</v>
      </c>
      <c r="F4723" s="136" t="s">
        <v>18364</v>
      </c>
    </row>
    <row r="4724" spans="1:6" ht="54" x14ac:dyDescent="0.25">
      <c r="A4724" s="134" t="s">
        <v>18365</v>
      </c>
      <c r="B4724" s="135" t="s">
        <v>18366</v>
      </c>
      <c r="D4724" s="134" t="s">
        <v>2261</v>
      </c>
      <c r="E4724" s="136" t="s">
        <v>18367</v>
      </c>
      <c r="F4724" s="136" t="s">
        <v>18367</v>
      </c>
    </row>
    <row r="4725" spans="1:6" ht="54" x14ac:dyDescent="0.25">
      <c r="A4725" s="134" t="s">
        <v>18368</v>
      </c>
      <c r="B4725" s="135" t="s">
        <v>18369</v>
      </c>
      <c r="D4725" s="134" t="s">
        <v>2261</v>
      </c>
      <c r="E4725" s="136" t="s">
        <v>18370</v>
      </c>
      <c r="F4725" s="136" t="s">
        <v>18370</v>
      </c>
    </row>
    <row r="4726" spans="1:6" ht="54" x14ac:dyDescent="0.25">
      <c r="A4726" s="134" t="s">
        <v>18371</v>
      </c>
      <c r="B4726" s="135" t="s">
        <v>18372</v>
      </c>
      <c r="D4726" s="134" t="s">
        <v>2261</v>
      </c>
      <c r="E4726" s="136" t="s">
        <v>18373</v>
      </c>
      <c r="F4726" s="136" t="s">
        <v>18373</v>
      </c>
    </row>
    <row r="4727" spans="1:6" ht="54" x14ac:dyDescent="0.25">
      <c r="A4727" s="134" t="s">
        <v>18374</v>
      </c>
      <c r="B4727" s="135" t="s">
        <v>18375</v>
      </c>
      <c r="D4727" s="134" t="s">
        <v>2261</v>
      </c>
      <c r="E4727" s="136" t="s">
        <v>18376</v>
      </c>
      <c r="F4727" s="136" t="s">
        <v>18376</v>
      </c>
    </row>
    <row r="4728" spans="1:6" ht="54" x14ac:dyDescent="0.25">
      <c r="A4728" s="134" t="s">
        <v>18377</v>
      </c>
      <c r="B4728" s="135" t="s">
        <v>18378</v>
      </c>
      <c r="D4728" s="134" t="s">
        <v>2261</v>
      </c>
      <c r="E4728" s="136" t="s">
        <v>18379</v>
      </c>
      <c r="F4728" s="136" t="s">
        <v>18379</v>
      </c>
    </row>
    <row r="4729" spans="1:6" ht="54" x14ac:dyDescent="0.25">
      <c r="A4729" s="134" t="s">
        <v>18380</v>
      </c>
      <c r="B4729" s="135" t="s">
        <v>18381</v>
      </c>
      <c r="D4729" s="134" t="s">
        <v>2261</v>
      </c>
      <c r="E4729" s="136" t="s">
        <v>18382</v>
      </c>
      <c r="F4729" s="136" t="s">
        <v>18382</v>
      </c>
    </row>
    <row r="4730" spans="1:6" ht="54" x14ac:dyDescent="0.25">
      <c r="A4730" s="134" t="s">
        <v>18383</v>
      </c>
      <c r="B4730" s="135" t="s">
        <v>18384</v>
      </c>
      <c r="D4730" s="134" t="s">
        <v>2261</v>
      </c>
      <c r="E4730" s="136" t="s">
        <v>18385</v>
      </c>
      <c r="F4730" s="136" t="s">
        <v>18385</v>
      </c>
    </row>
    <row r="4731" spans="1:6" ht="54" x14ac:dyDescent="0.25">
      <c r="A4731" s="134" t="s">
        <v>18386</v>
      </c>
      <c r="B4731" s="135" t="s">
        <v>18387</v>
      </c>
      <c r="D4731" s="134" t="s">
        <v>2261</v>
      </c>
      <c r="E4731" s="136" t="s">
        <v>18388</v>
      </c>
      <c r="F4731" s="136" t="s">
        <v>18388</v>
      </c>
    </row>
    <row r="4732" spans="1:6" ht="54" x14ac:dyDescent="0.25">
      <c r="A4732" s="134" t="s">
        <v>18389</v>
      </c>
      <c r="B4732" s="135" t="s">
        <v>18390</v>
      </c>
      <c r="D4732" s="134" t="s">
        <v>2261</v>
      </c>
      <c r="E4732" s="136" t="s">
        <v>18391</v>
      </c>
      <c r="F4732" s="136" t="s">
        <v>18391</v>
      </c>
    </row>
    <row r="4733" spans="1:6" ht="54" x14ac:dyDescent="0.25">
      <c r="A4733" s="134" t="s">
        <v>18392</v>
      </c>
      <c r="B4733" s="135" t="s">
        <v>18393</v>
      </c>
      <c r="D4733" s="134" t="s">
        <v>2261</v>
      </c>
      <c r="E4733" s="136" t="s">
        <v>18394</v>
      </c>
      <c r="F4733" s="136" t="s">
        <v>18394</v>
      </c>
    </row>
    <row r="4734" spans="1:6" ht="54" x14ac:dyDescent="0.25">
      <c r="A4734" s="134" t="s">
        <v>18395</v>
      </c>
      <c r="B4734" s="135" t="s">
        <v>18396</v>
      </c>
      <c r="D4734" s="134" t="s">
        <v>2261</v>
      </c>
      <c r="E4734" s="136" t="s">
        <v>18397</v>
      </c>
      <c r="F4734" s="136" t="s">
        <v>18397</v>
      </c>
    </row>
    <row r="4735" spans="1:6" ht="54" x14ac:dyDescent="0.25">
      <c r="A4735" s="134" t="s">
        <v>18398</v>
      </c>
      <c r="B4735" s="135" t="s">
        <v>18399</v>
      </c>
      <c r="D4735" s="134" t="s">
        <v>2261</v>
      </c>
      <c r="E4735" s="136" t="s">
        <v>18400</v>
      </c>
      <c r="F4735" s="136" t="s">
        <v>18400</v>
      </c>
    </row>
    <row r="4736" spans="1:6" ht="54" x14ac:dyDescent="0.25">
      <c r="A4736" s="134" t="s">
        <v>18401</v>
      </c>
      <c r="B4736" s="135" t="s">
        <v>18402</v>
      </c>
      <c r="D4736" s="134" t="s">
        <v>2261</v>
      </c>
      <c r="E4736" s="136" t="s">
        <v>18403</v>
      </c>
      <c r="F4736" s="136" t="s">
        <v>18403</v>
      </c>
    </row>
    <row r="4737" spans="1:6" ht="54" x14ac:dyDescent="0.25">
      <c r="A4737" s="134" t="s">
        <v>18404</v>
      </c>
      <c r="B4737" s="135" t="s">
        <v>18405</v>
      </c>
      <c r="D4737" s="134" t="s">
        <v>2261</v>
      </c>
      <c r="E4737" s="136" t="s">
        <v>18406</v>
      </c>
      <c r="F4737" s="136" t="s">
        <v>18406</v>
      </c>
    </row>
    <row r="4738" spans="1:6" ht="54" x14ac:dyDescent="0.25">
      <c r="A4738" s="134" t="s">
        <v>18407</v>
      </c>
      <c r="B4738" s="135" t="s">
        <v>18408</v>
      </c>
      <c r="D4738" s="134" t="s">
        <v>2261</v>
      </c>
      <c r="E4738" s="136" t="s">
        <v>18409</v>
      </c>
      <c r="F4738" s="136" t="s">
        <v>18409</v>
      </c>
    </row>
    <row r="4739" spans="1:6" ht="54" x14ac:dyDescent="0.25">
      <c r="A4739" s="134" t="s">
        <v>18410</v>
      </c>
      <c r="B4739" s="135" t="s">
        <v>18411</v>
      </c>
      <c r="D4739" s="134" t="s">
        <v>2261</v>
      </c>
      <c r="E4739" s="136" t="s">
        <v>18412</v>
      </c>
      <c r="F4739" s="136" t="s">
        <v>18412</v>
      </c>
    </row>
    <row r="4740" spans="1:6" ht="54" x14ac:dyDescent="0.25">
      <c r="A4740" s="134" t="s">
        <v>18413</v>
      </c>
      <c r="B4740" s="135" t="s">
        <v>18414</v>
      </c>
      <c r="D4740" s="134" t="s">
        <v>2261</v>
      </c>
      <c r="E4740" s="136" t="s">
        <v>18415</v>
      </c>
      <c r="F4740" s="136" t="s">
        <v>18415</v>
      </c>
    </row>
    <row r="4741" spans="1:6" ht="54" x14ac:dyDescent="0.25">
      <c r="A4741" s="134" t="s">
        <v>18416</v>
      </c>
      <c r="B4741" s="135" t="s">
        <v>18417</v>
      </c>
      <c r="D4741" s="134" t="s">
        <v>2261</v>
      </c>
      <c r="E4741" s="136" t="s">
        <v>18418</v>
      </c>
      <c r="F4741" s="136" t="s">
        <v>18418</v>
      </c>
    </row>
    <row r="4742" spans="1:6" ht="54" x14ac:dyDescent="0.25">
      <c r="A4742" s="134" t="s">
        <v>18419</v>
      </c>
      <c r="B4742" s="135" t="s">
        <v>18420</v>
      </c>
      <c r="D4742" s="134" t="s">
        <v>2261</v>
      </c>
      <c r="E4742" s="136" t="s">
        <v>18421</v>
      </c>
      <c r="F4742" s="136" t="s">
        <v>18421</v>
      </c>
    </row>
    <row r="4743" spans="1:6" ht="54" x14ac:dyDescent="0.25">
      <c r="A4743" s="134" t="s">
        <v>18422</v>
      </c>
      <c r="B4743" s="135" t="s">
        <v>18423</v>
      </c>
      <c r="D4743" s="134" t="s">
        <v>2261</v>
      </c>
      <c r="E4743" s="136" t="s">
        <v>18424</v>
      </c>
      <c r="F4743" s="136" t="s">
        <v>18424</v>
      </c>
    </row>
    <row r="4744" spans="1:6" ht="54" x14ac:dyDescent="0.25">
      <c r="A4744" s="134" t="s">
        <v>18425</v>
      </c>
      <c r="B4744" s="135" t="s">
        <v>18426</v>
      </c>
      <c r="D4744" s="134" t="s">
        <v>2261</v>
      </c>
      <c r="E4744" s="136" t="s">
        <v>18427</v>
      </c>
      <c r="F4744" s="136" t="s">
        <v>18427</v>
      </c>
    </row>
    <row r="4745" spans="1:6" ht="54" x14ac:dyDescent="0.25">
      <c r="A4745" s="134" t="s">
        <v>18428</v>
      </c>
      <c r="B4745" s="135" t="s">
        <v>18429</v>
      </c>
      <c r="D4745" s="134" t="s">
        <v>2261</v>
      </c>
      <c r="E4745" s="136" t="s">
        <v>18430</v>
      </c>
      <c r="F4745" s="136" t="s">
        <v>18430</v>
      </c>
    </row>
    <row r="4746" spans="1:6" ht="40.5" x14ac:dyDescent="0.25">
      <c r="A4746" s="134" t="s">
        <v>18431</v>
      </c>
      <c r="B4746" s="135" t="s">
        <v>18432</v>
      </c>
      <c r="D4746" s="134" t="s">
        <v>2261</v>
      </c>
      <c r="E4746" s="136" t="s">
        <v>18433</v>
      </c>
      <c r="F4746" s="136" t="s">
        <v>18433</v>
      </c>
    </row>
    <row r="4747" spans="1:6" ht="27" x14ac:dyDescent="0.25">
      <c r="A4747" s="134" t="s">
        <v>18434</v>
      </c>
      <c r="B4747" s="135" t="s">
        <v>18435</v>
      </c>
      <c r="D4747" s="134" t="s">
        <v>2261</v>
      </c>
      <c r="E4747" s="136" t="s">
        <v>18436</v>
      </c>
      <c r="F4747" s="136" t="s">
        <v>18436</v>
      </c>
    </row>
    <row r="4748" spans="1:6" ht="27" x14ac:dyDescent="0.25">
      <c r="A4748" s="134" t="s">
        <v>18437</v>
      </c>
      <c r="B4748" s="135" t="s">
        <v>18438</v>
      </c>
      <c r="D4748" s="134" t="s">
        <v>2261</v>
      </c>
      <c r="E4748" s="136" t="s">
        <v>18439</v>
      </c>
      <c r="F4748" s="136" t="s">
        <v>18439</v>
      </c>
    </row>
    <row r="4749" spans="1:6" ht="27" x14ac:dyDescent="0.25">
      <c r="A4749" s="134" t="s">
        <v>18440</v>
      </c>
      <c r="B4749" s="135" t="s">
        <v>18441</v>
      </c>
      <c r="D4749" s="134" t="s">
        <v>2261</v>
      </c>
      <c r="E4749" s="136" t="s">
        <v>18442</v>
      </c>
      <c r="F4749" s="136" t="s">
        <v>18442</v>
      </c>
    </row>
    <row r="4750" spans="1:6" ht="27" x14ac:dyDescent="0.25">
      <c r="A4750" s="134" t="s">
        <v>18443</v>
      </c>
      <c r="B4750" s="135" t="s">
        <v>18444</v>
      </c>
      <c r="D4750" s="134" t="s">
        <v>2261</v>
      </c>
      <c r="E4750" s="136" t="s">
        <v>18445</v>
      </c>
      <c r="F4750" s="136" t="s">
        <v>18445</v>
      </c>
    </row>
    <row r="4751" spans="1:6" ht="27" x14ac:dyDescent="0.25">
      <c r="A4751" s="134" t="s">
        <v>18446</v>
      </c>
      <c r="B4751" s="135" t="s">
        <v>18447</v>
      </c>
      <c r="D4751" s="134" t="s">
        <v>2261</v>
      </c>
      <c r="E4751" s="136" t="s">
        <v>14063</v>
      </c>
      <c r="F4751" s="136" t="s">
        <v>14063</v>
      </c>
    </row>
    <row r="4752" spans="1:6" ht="27" x14ac:dyDescent="0.25">
      <c r="A4752" s="134" t="s">
        <v>18448</v>
      </c>
      <c r="B4752" s="135" t="s">
        <v>18449</v>
      </c>
      <c r="D4752" s="134" t="s">
        <v>2261</v>
      </c>
      <c r="E4752" s="136" t="s">
        <v>13302</v>
      </c>
      <c r="F4752" s="136" t="s">
        <v>13302</v>
      </c>
    </row>
    <row r="4753" spans="1:6" ht="27" x14ac:dyDescent="0.25">
      <c r="A4753" s="134" t="s">
        <v>18450</v>
      </c>
      <c r="B4753" s="135" t="s">
        <v>18451</v>
      </c>
      <c r="D4753" s="134" t="s">
        <v>2261</v>
      </c>
      <c r="E4753" s="136" t="s">
        <v>13824</v>
      </c>
      <c r="F4753" s="136" t="s">
        <v>13824</v>
      </c>
    </row>
    <row r="4754" spans="1:6" ht="27" x14ac:dyDescent="0.25">
      <c r="A4754" s="134" t="s">
        <v>18452</v>
      </c>
      <c r="B4754" s="135" t="s">
        <v>18453</v>
      </c>
      <c r="D4754" s="134" t="s">
        <v>2261</v>
      </c>
      <c r="E4754" s="136" t="s">
        <v>18454</v>
      </c>
      <c r="F4754" s="136" t="s">
        <v>18454</v>
      </c>
    </row>
    <row r="4755" spans="1:6" ht="27" x14ac:dyDescent="0.25">
      <c r="A4755" s="134" t="s">
        <v>18455</v>
      </c>
      <c r="B4755" s="135" t="s">
        <v>18456</v>
      </c>
      <c r="D4755" s="134" t="s">
        <v>2261</v>
      </c>
      <c r="E4755" s="136" t="s">
        <v>13622</v>
      </c>
      <c r="F4755" s="136" t="s">
        <v>13622</v>
      </c>
    </row>
    <row r="4756" spans="1:6" ht="27" x14ac:dyDescent="0.25">
      <c r="A4756" s="134" t="s">
        <v>18457</v>
      </c>
      <c r="B4756" s="135" t="s">
        <v>18458</v>
      </c>
      <c r="D4756" s="134" t="s">
        <v>2261</v>
      </c>
      <c r="E4756" s="136" t="s">
        <v>18459</v>
      </c>
      <c r="F4756" s="136" t="s">
        <v>18459</v>
      </c>
    </row>
    <row r="4757" spans="1:6" ht="27" x14ac:dyDescent="0.25">
      <c r="A4757" s="134" t="s">
        <v>18460</v>
      </c>
      <c r="B4757" s="135" t="s">
        <v>18461</v>
      </c>
      <c r="D4757" s="134" t="s">
        <v>2261</v>
      </c>
      <c r="E4757" s="136" t="s">
        <v>5708</v>
      </c>
      <c r="F4757" s="136" t="s">
        <v>5708</v>
      </c>
    </row>
    <row r="4758" spans="1:6" ht="40.5" x14ac:dyDescent="0.25">
      <c r="A4758" s="134" t="s">
        <v>18462</v>
      </c>
      <c r="B4758" s="135" t="s">
        <v>18463</v>
      </c>
      <c r="D4758" s="134" t="s">
        <v>2261</v>
      </c>
      <c r="E4758" s="136" t="s">
        <v>18464</v>
      </c>
      <c r="F4758" s="136" t="s">
        <v>18464</v>
      </c>
    </row>
    <row r="4759" spans="1:6" ht="40.5" x14ac:dyDescent="0.25">
      <c r="A4759" s="134" t="s">
        <v>18465</v>
      </c>
      <c r="B4759" s="135" t="s">
        <v>18466</v>
      </c>
      <c r="D4759" s="134" t="s">
        <v>2261</v>
      </c>
      <c r="E4759" s="136" t="s">
        <v>13457</v>
      </c>
      <c r="F4759" s="136" t="s">
        <v>13457</v>
      </c>
    </row>
    <row r="4760" spans="1:6" ht="40.5" x14ac:dyDescent="0.25">
      <c r="A4760" s="134" t="s">
        <v>18467</v>
      </c>
      <c r="B4760" s="135" t="s">
        <v>18468</v>
      </c>
      <c r="D4760" s="134" t="s">
        <v>2261</v>
      </c>
      <c r="E4760" s="136" t="s">
        <v>13436</v>
      </c>
      <c r="F4760" s="136" t="s">
        <v>13436</v>
      </c>
    </row>
    <row r="4761" spans="1:6" ht="40.5" x14ac:dyDescent="0.25">
      <c r="A4761" s="134" t="s">
        <v>18469</v>
      </c>
      <c r="B4761" s="135" t="s">
        <v>18470</v>
      </c>
      <c r="D4761" s="134" t="s">
        <v>2261</v>
      </c>
      <c r="E4761" s="136" t="s">
        <v>13397</v>
      </c>
      <c r="F4761" s="136" t="s">
        <v>13397</v>
      </c>
    </row>
    <row r="4762" spans="1:6" ht="40.5" x14ac:dyDescent="0.25">
      <c r="A4762" s="134" t="s">
        <v>18471</v>
      </c>
      <c r="B4762" s="135" t="s">
        <v>18472</v>
      </c>
      <c r="D4762" s="134" t="s">
        <v>2261</v>
      </c>
      <c r="E4762" s="136" t="s">
        <v>5971</v>
      </c>
      <c r="F4762" s="136" t="s">
        <v>5971</v>
      </c>
    </row>
    <row r="4763" spans="1:6" ht="54" x14ac:dyDescent="0.25">
      <c r="A4763" s="134" t="s">
        <v>18473</v>
      </c>
      <c r="B4763" s="135" t="s">
        <v>18474</v>
      </c>
      <c r="D4763" s="134" t="s">
        <v>2262</v>
      </c>
      <c r="E4763" s="136" t="s">
        <v>13782</v>
      </c>
      <c r="F4763" s="136" t="s">
        <v>13782</v>
      </c>
    </row>
    <row r="4764" spans="1:6" ht="54" x14ac:dyDescent="0.25">
      <c r="A4764" s="134" t="s">
        <v>18475</v>
      </c>
      <c r="B4764" s="135" t="s">
        <v>18476</v>
      </c>
      <c r="D4764" s="134" t="s">
        <v>2262</v>
      </c>
      <c r="E4764" s="136" t="s">
        <v>13669</v>
      </c>
      <c r="F4764" s="136" t="s">
        <v>13669</v>
      </c>
    </row>
    <row r="4765" spans="1:6" ht="54" x14ac:dyDescent="0.25">
      <c r="A4765" s="134" t="s">
        <v>18477</v>
      </c>
      <c r="B4765" s="135" t="s">
        <v>18478</v>
      </c>
      <c r="D4765" s="134" t="s">
        <v>2262</v>
      </c>
      <c r="E4765" s="136" t="s">
        <v>13160</v>
      </c>
      <c r="F4765" s="136" t="s">
        <v>13160</v>
      </c>
    </row>
    <row r="4766" spans="1:6" ht="54" x14ac:dyDescent="0.25">
      <c r="A4766" s="134" t="s">
        <v>18479</v>
      </c>
      <c r="B4766" s="135" t="s">
        <v>18480</v>
      </c>
      <c r="D4766" s="134" t="s">
        <v>2262</v>
      </c>
      <c r="E4766" s="136" t="s">
        <v>18481</v>
      </c>
      <c r="F4766" s="136" t="s">
        <v>18481</v>
      </c>
    </row>
    <row r="4767" spans="1:6" ht="54" x14ac:dyDescent="0.25">
      <c r="A4767" s="134" t="s">
        <v>18482</v>
      </c>
      <c r="B4767" s="135" t="s">
        <v>18483</v>
      </c>
      <c r="D4767" s="134" t="s">
        <v>2262</v>
      </c>
      <c r="E4767" s="136" t="s">
        <v>13751</v>
      </c>
      <c r="F4767" s="136" t="s">
        <v>13751</v>
      </c>
    </row>
    <row r="4768" spans="1:6" ht="54" x14ac:dyDescent="0.25">
      <c r="A4768" s="134" t="s">
        <v>18484</v>
      </c>
      <c r="B4768" s="135" t="s">
        <v>18485</v>
      </c>
      <c r="D4768" s="134" t="s">
        <v>2262</v>
      </c>
      <c r="E4768" s="136" t="s">
        <v>18486</v>
      </c>
      <c r="F4768" s="136" t="s">
        <v>18486</v>
      </c>
    </row>
    <row r="4769" spans="1:6" ht="54" x14ac:dyDescent="0.25">
      <c r="A4769" s="134" t="s">
        <v>18487</v>
      </c>
      <c r="B4769" s="135" t="s">
        <v>18488</v>
      </c>
      <c r="D4769" s="134" t="s">
        <v>2262</v>
      </c>
      <c r="E4769" s="136" t="s">
        <v>14317</v>
      </c>
      <c r="F4769" s="136" t="s">
        <v>14317</v>
      </c>
    </row>
    <row r="4770" spans="1:6" ht="54" x14ac:dyDescent="0.25">
      <c r="A4770" s="134" t="s">
        <v>18489</v>
      </c>
      <c r="B4770" s="135" t="s">
        <v>18490</v>
      </c>
      <c r="D4770" s="134" t="s">
        <v>2262</v>
      </c>
      <c r="E4770" s="136" t="s">
        <v>18491</v>
      </c>
      <c r="F4770" s="136" t="s">
        <v>18491</v>
      </c>
    </row>
    <row r="4771" spans="1:6" ht="27" x14ac:dyDescent="0.25">
      <c r="A4771" s="134" t="s">
        <v>18492</v>
      </c>
      <c r="B4771" s="135" t="s">
        <v>18493</v>
      </c>
      <c r="D4771" s="134" t="s">
        <v>2261</v>
      </c>
      <c r="E4771" s="136" t="s">
        <v>18494</v>
      </c>
      <c r="F4771" s="136" t="s">
        <v>18494</v>
      </c>
    </row>
    <row r="4772" spans="1:6" ht="27" x14ac:dyDescent="0.25">
      <c r="A4772" s="134" t="s">
        <v>18495</v>
      </c>
      <c r="B4772" s="135" t="s">
        <v>18496</v>
      </c>
      <c r="D4772" s="134" t="s">
        <v>2261</v>
      </c>
      <c r="E4772" s="136" t="s">
        <v>18497</v>
      </c>
      <c r="F4772" s="136" t="s">
        <v>18497</v>
      </c>
    </row>
    <row r="4773" spans="1:6" ht="27" x14ac:dyDescent="0.25">
      <c r="A4773" s="134" t="s">
        <v>18498</v>
      </c>
      <c r="B4773" s="135" t="s">
        <v>18499</v>
      </c>
      <c r="D4773" s="134" t="s">
        <v>2261</v>
      </c>
      <c r="E4773" s="136" t="s">
        <v>18500</v>
      </c>
      <c r="F4773" s="136" t="s">
        <v>18500</v>
      </c>
    </row>
    <row r="4774" spans="1:6" ht="27" x14ac:dyDescent="0.25">
      <c r="A4774" s="134" t="s">
        <v>18501</v>
      </c>
      <c r="B4774" s="135" t="s">
        <v>18502</v>
      </c>
      <c r="D4774" s="134" t="s">
        <v>2261</v>
      </c>
      <c r="E4774" s="136" t="s">
        <v>18503</v>
      </c>
      <c r="F4774" s="136" t="s">
        <v>18503</v>
      </c>
    </row>
    <row r="4775" spans="1:6" ht="27" x14ac:dyDescent="0.25">
      <c r="A4775" s="134" t="s">
        <v>18504</v>
      </c>
      <c r="B4775" s="135" t="s">
        <v>18505</v>
      </c>
      <c r="D4775" s="134" t="s">
        <v>2261</v>
      </c>
      <c r="E4775" s="136" t="s">
        <v>18506</v>
      </c>
      <c r="F4775" s="136" t="s">
        <v>18506</v>
      </c>
    </row>
    <row r="4776" spans="1:6" ht="40.5" x14ac:dyDescent="0.25">
      <c r="A4776" s="134" t="s">
        <v>18507</v>
      </c>
      <c r="B4776" s="135" t="s">
        <v>18508</v>
      </c>
      <c r="D4776" s="134" t="s">
        <v>2261</v>
      </c>
      <c r="E4776" s="136" t="s">
        <v>13720</v>
      </c>
      <c r="F4776" s="136" t="s">
        <v>13720</v>
      </c>
    </row>
    <row r="4777" spans="1:6" ht="40.5" x14ac:dyDescent="0.25">
      <c r="A4777" s="134" t="s">
        <v>18509</v>
      </c>
      <c r="B4777" s="135" t="s">
        <v>18510</v>
      </c>
      <c r="D4777" s="134" t="s">
        <v>2261</v>
      </c>
      <c r="E4777" s="136" t="s">
        <v>18511</v>
      </c>
      <c r="F4777" s="136" t="s">
        <v>18511</v>
      </c>
    </row>
    <row r="4778" spans="1:6" ht="40.5" x14ac:dyDescent="0.25">
      <c r="A4778" s="134" t="s">
        <v>18512</v>
      </c>
      <c r="B4778" s="135" t="s">
        <v>18513</v>
      </c>
      <c r="D4778" s="134" t="s">
        <v>2261</v>
      </c>
      <c r="E4778" s="136" t="s">
        <v>18514</v>
      </c>
      <c r="F4778" s="136" t="s">
        <v>18514</v>
      </c>
    </row>
    <row r="4779" spans="1:6" ht="54" x14ac:dyDescent="0.25">
      <c r="A4779" s="134" t="s">
        <v>18515</v>
      </c>
      <c r="B4779" s="135" t="s">
        <v>18516</v>
      </c>
      <c r="D4779" s="134" t="s">
        <v>2261</v>
      </c>
      <c r="E4779" s="136" t="s">
        <v>13993</v>
      </c>
      <c r="F4779" s="136" t="s">
        <v>13993</v>
      </c>
    </row>
    <row r="4780" spans="1:6" ht="54" x14ac:dyDescent="0.25">
      <c r="A4780" s="134" t="s">
        <v>18517</v>
      </c>
      <c r="B4780" s="135" t="s">
        <v>18518</v>
      </c>
      <c r="D4780" s="134" t="s">
        <v>2261</v>
      </c>
      <c r="E4780" s="136" t="s">
        <v>18519</v>
      </c>
      <c r="F4780" s="136" t="s">
        <v>18519</v>
      </c>
    </row>
    <row r="4781" spans="1:6" ht="27" x14ac:dyDescent="0.25">
      <c r="A4781" s="134" t="s">
        <v>18520</v>
      </c>
      <c r="B4781" s="135" t="s">
        <v>18521</v>
      </c>
      <c r="D4781" s="134" t="s">
        <v>2261</v>
      </c>
      <c r="E4781" s="136" t="s">
        <v>18522</v>
      </c>
      <c r="F4781" s="136" t="s">
        <v>18522</v>
      </c>
    </row>
    <row r="4782" spans="1:6" ht="27" x14ac:dyDescent="0.25">
      <c r="A4782" s="134" t="s">
        <v>18523</v>
      </c>
      <c r="B4782" s="135" t="s">
        <v>18524</v>
      </c>
      <c r="D4782" s="134" t="s">
        <v>2261</v>
      </c>
      <c r="E4782" s="136" t="s">
        <v>13522</v>
      </c>
      <c r="F4782" s="136" t="s">
        <v>13522</v>
      </c>
    </row>
    <row r="4783" spans="1:6" ht="27" x14ac:dyDescent="0.25">
      <c r="A4783" s="134" t="s">
        <v>18525</v>
      </c>
      <c r="B4783" s="135" t="s">
        <v>18526</v>
      </c>
      <c r="D4783" s="134" t="s">
        <v>2261</v>
      </c>
      <c r="E4783" s="136" t="s">
        <v>13331</v>
      </c>
      <c r="F4783" s="136" t="s">
        <v>13331</v>
      </c>
    </row>
    <row r="4784" spans="1:6" ht="27" x14ac:dyDescent="0.25">
      <c r="A4784" s="134" t="s">
        <v>18527</v>
      </c>
      <c r="B4784" s="135" t="s">
        <v>18528</v>
      </c>
      <c r="D4784" s="134" t="s">
        <v>2261</v>
      </c>
      <c r="E4784" s="136" t="s">
        <v>18529</v>
      </c>
      <c r="F4784" s="136" t="s">
        <v>18529</v>
      </c>
    </row>
    <row r="4785" spans="1:6" ht="27" x14ac:dyDescent="0.25">
      <c r="A4785" s="134" t="s">
        <v>18530</v>
      </c>
      <c r="B4785" s="135" t="s">
        <v>18531</v>
      </c>
      <c r="D4785" s="134" t="s">
        <v>2261</v>
      </c>
      <c r="E4785" s="136" t="s">
        <v>14131</v>
      </c>
      <c r="F4785" s="136" t="s">
        <v>14131</v>
      </c>
    </row>
    <row r="4786" spans="1:6" ht="27" x14ac:dyDescent="0.25">
      <c r="A4786" s="134" t="s">
        <v>18532</v>
      </c>
      <c r="B4786" s="135" t="s">
        <v>18533</v>
      </c>
      <c r="D4786" s="134" t="s">
        <v>2261</v>
      </c>
      <c r="E4786" s="136" t="s">
        <v>18534</v>
      </c>
      <c r="F4786" s="136" t="s">
        <v>18534</v>
      </c>
    </row>
    <row r="4787" spans="1:6" ht="27" x14ac:dyDescent="0.25">
      <c r="A4787" s="134" t="s">
        <v>18535</v>
      </c>
      <c r="B4787" s="135" t="s">
        <v>18536</v>
      </c>
      <c r="D4787" s="134" t="s">
        <v>2261</v>
      </c>
      <c r="E4787" s="136" t="s">
        <v>6106</v>
      </c>
      <c r="F4787" s="136" t="s">
        <v>6106</v>
      </c>
    </row>
    <row r="4788" spans="1:6" ht="27" x14ac:dyDescent="0.25">
      <c r="A4788" s="134" t="s">
        <v>18537</v>
      </c>
      <c r="B4788" s="135" t="s">
        <v>18538</v>
      </c>
      <c r="D4788" s="134" t="s">
        <v>2261</v>
      </c>
      <c r="E4788" s="136" t="s">
        <v>13701</v>
      </c>
      <c r="F4788" s="136" t="s">
        <v>13701</v>
      </c>
    </row>
    <row r="4789" spans="1:6" ht="27" x14ac:dyDescent="0.25">
      <c r="A4789" s="134" t="s">
        <v>18539</v>
      </c>
      <c r="B4789" s="135" t="s">
        <v>18540</v>
      </c>
      <c r="D4789" s="134" t="s">
        <v>2261</v>
      </c>
      <c r="E4789" s="136" t="s">
        <v>18541</v>
      </c>
      <c r="F4789" s="136" t="s">
        <v>18541</v>
      </c>
    </row>
    <row r="4790" spans="1:6" ht="27" x14ac:dyDescent="0.25">
      <c r="A4790" s="134" t="s">
        <v>18542</v>
      </c>
      <c r="B4790" s="135" t="s">
        <v>18543</v>
      </c>
      <c r="D4790" s="134" t="s">
        <v>2261</v>
      </c>
      <c r="E4790" s="136" t="s">
        <v>18544</v>
      </c>
      <c r="F4790" s="136" t="s">
        <v>18544</v>
      </c>
    </row>
    <row r="4791" spans="1:6" ht="27" x14ac:dyDescent="0.25">
      <c r="A4791" s="134" t="s">
        <v>18545</v>
      </c>
      <c r="B4791" s="135" t="s">
        <v>18546</v>
      </c>
      <c r="D4791" s="134" t="s">
        <v>2261</v>
      </c>
      <c r="E4791" s="136" t="s">
        <v>17096</v>
      </c>
      <c r="F4791" s="136" t="s">
        <v>17096</v>
      </c>
    </row>
    <row r="4792" spans="1:6" ht="27" x14ac:dyDescent="0.25">
      <c r="A4792" s="134" t="s">
        <v>18547</v>
      </c>
      <c r="B4792" s="135" t="s">
        <v>18548</v>
      </c>
      <c r="D4792" s="134" t="s">
        <v>2261</v>
      </c>
      <c r="E4792" s="136" t="s">
        <v>18549</v>
      </c>
      <c r="F4792" s="136" t="s">
        <v>18549</v>
      </c>
    </row>
    <row r="4793" spans="1:6" ht="40.5" x14ac:dyDescent="0.25">
      <c r="A4793" s="134" t="s">
        <v>18550</v>
      </c>
      <c r="B4793" s="135" t="s">
        <v>18551</v>
      </c>
      <c r="D4793" s="134" t="s">
        <v>2261</v>
      </c>
      <c r="E4793" s="136" t="s">
        <v>18552</v>
      </c>
      <c r="F4793" s="136" t="s">
        <v>18552</v>
      </c>
    </row>
    <row r="4794" spans="1:6" ht="81" x14ac:dyDescent="0.25">
      <c r="A4794" s="134" t="s">
        <v>18553</v>
      </c>
      <c r="B4794" s="135" t="s">
        <v>18554</v>
      </c>
      <c r="D4794" s="134" t="s">
        <v>2261</v>
      </c>
      <c r="E4794" s="136" t="s">
        <v>18555</v>
      </c>
      <c r="F4794" s="136" t="s">
        <v>18555</v>
      </c>
    </row>
    <row r="4795" spans="1:6" ht="27" x14ac:dyDescent="0.25">
      <c r="A4795" s="134" t="s">
        <v>18556</v>
      </c>
      <c r="B4795" s="135" t="s">
        <v>18557</v>
      </c>
      <c r="D4795" s="134" t="s">
        <v>2261</v>
      </c>
      <c r="E4795" s="136" t="s">
        <v>18558</v>
      </c>
      <c r="F4795" s="136" t="s">
        <v>18558</v>
      </c>
    </row>
    <row r="4796" spans="1:6" ht="27" x14ac:dyDescent="0.25">
      <c r="A4796" s="134" t="s">
        <v>18559</v>
      </c>
      <c r="B4796" s="135" t="s">
        <v>18560</v>
      </c>
      <c r="D4796" s="134" t="s">
        <v>2261</v>
      </c>
      <c r="E4796" s="136" t="s">
        <v>18561</v>
      </c>
      <c r="F4796" s="136" t="s">
        <v>18561</v>
      </c>
    </row>
    <row r="4797" spans="1:6" ht="27" x14ac:dyDescent="0.25">
      <c r="A4797" s="134" t="s">
        <v>18562</v>
      </c>
      <c r="B4797" s="135" t="s">
        <v>18563</v>
      </c>
      <c r="D4797" s="134" t="s">
        <v>2261</v>
      </c>
      <c r="E4797" s="136" t="s">
        <v>18564</v>
      </c>
      <c r="F4797" s="136" t="s">
        <v>18564</v>
      </c>
    </row>
    <row r="4798" spans="1:6" ht="27" x14ac:dyDescent="0.25">
      <c r="A4798" s="134" t="s">
        <v>18565</v>
      </c>
      <c r="B4798" s="135" t="s">
        <v>18566</v>
      </c>
      <c r="D4798" s="134" t="s">
        <v>2261</v>
      </c>
      <c r="E4798" s="136" t="s">
        <v>18567</v>
      </c>
      <c r="F4798" s="136" t="s">
        <v>18567</v>
      </c>
    </row>
    <row r="4799" spans="1:6" ht="27" x14ac:dyDescent="0.25">
      <c r="A4799" s="134" t="s">
        <v>18568</v>
      </c>
      <c r="B4799" s="135" t="s">
        <v>18569</v>
      </c>
      <c r="D4799" s="134" t="s">
        <v>2261</v>
      </c>
      <c r="E4799" s="136" t="s">
        <v>18570</v>
      </c>
      <c r="F4799" s="136" t="s">
        <v>18570</v>
      </c>
    </row>
    <row r="4800" spans="1:6" ht="27" x14ac:dyDescent="0.25">
      <c r="A4800" s="134" t="s">
        <v>18571</v>
      </c>
      <c r="B4800" s="135" t="s">
        <v>18572</v>
      </c>
      <c r="D4800" s="134" t="s">
        <v>2261</v>
      </c>
      <c r="E4800" s="136" t="s">
        <v>18573</v>
      </c>
      <c r="F4800" s="136" t="s">
        <v>18573</v>
      </c>
    </row>
    <row r="4801" spans="1:6" ht="27" x14ac:dyDescent="0.25">
      <c r="A4801" s="134" t="s">
        <v>18574</v>
      </c>
      <c r="B4801" s="135" t="s">
        <v>18575</v>
      </c>
      <c r="D4801" s="134" t="s">
        <v>2261</v>
      </c>
      <c r="E4801" s="136" t="s">
        <v>18576</v>
      </c>
      <c r="F4801" s="136" t="s">
        <v>18576</v>
      </c>
    </row>
    <row r="4802" spans="1:6" ht="54" x14ac:dyDescent="0.25">
      <c r="A4802" s="134" t="s">
        <v>18577</v>
      </c>
      <c r="B4802" s="135" t="s">
        <v>18578</v>
      </c>
      <c r="D4802" s="134" t="s">
        <v>2261</v>
      </c>
      <c r="E4802" s="136" t="s">
        <v>14252</v>
      </c>
      <c r="F4802" s="136" t="s">
        <v>14252</v>
      </c>
    </row>
    <row r="4803" spans="1:6" ht="54" x14ac:dyDescent="0.25">
      <c r="A4803" s="134" t="s">
        <v>18579</v>
      </c>
      <c r="B4803" s="135" t="s">
        <v>18580</v>
      </c>
      <c r="D4803" s="134" t="s">
        <v>2261</v>
      </c>
      <c r="E4803" s="136" t="s">
        <v>18581</v>
      </c>
      <c r="F4803" s="136" t="s">
        <v>18581</v>
      </c>
    </row>
    <row r="4804" spans="1:6" ht="27" x14ac:dyDescent="0.25">
      <c r="A4804" s="134" t="s">
        <v>18582</v>
      </c>
      <c r="B4804" s="135" t="s">
        <v>18583</v>
      </c>
      <c r="D4804" s="134" t="s">
        <v>2261</v>
      </c>
      <c r="E4804" s="136" t="s">
        <v>13238</v>
      </c>
      <c r="F4804" s="136" t="s">
        <v>13238</v>
      </c>
    </row>
    <row r="4805" spans="1:6" ht="27" x14ac:dyDescent="0.25">
      <c r="A4805" s="134" t="s">
        <v>18584</v>
      </c>
      <c r="B4805" s="135" t="s">
        <v>18585</v>
      </c>
      <c r="D4805" s="134" t="s">
        <v>2261</v>
      </c>
      <c r="E4805" s="136" t="s">
        <v>14919</v>
      </c>
      <c r="F4805" s="136" t="s">
        <v>14919</v>
      </c>
    </row>
    <row r="4806" spans="1:6" ht="27" x14ac:dyDescent="0.25">
      <c r="A4806" s="134" t="s">
        <v>18586</v>
      </c>
      <c r="B4806" s="135" t="s">
        <v>18587</v>
      </c>
      <c r="D4806" s="134" t="s">
        <v>2261</v>
      </c>
      <c r="E4806" s="136" t="s">
        <v>14043</v>
      </c>
      <c r="F4806" s="136" t="s">
        <v>14043</v>
      </c>
    </row>
    <row r="4807" spans="1:6" ht="40.5" x14ac:dyDescent="0.25">
      <c r="A4807" s="134" t="s">
        <v>18588</v>
      </c>
      <c r="B4807" s="135" t="s">
        <v>18589</v>
      </c>
      <c r="D4807" s="134" t="s">
        <v>2261</v>
      </c>
      <c r="E4807" s="136" t="s">
        <v>18590</v>
      </c>
      <c r="F4807" s="136" t="s">
        <v>18590</v>
      </c>
    </row>
    <row r="4808" spans="1:6" ht="40.5" x14ac:dyDescent="0.25">
      <c r="A4808" s="134" t="s">
        <v>18591</v>
      </c>
      <c r="B4808" s="135" t="s">
        <v>18592</v>
      </c>
      <c r="D4808" s="134" t="s">
        <v>2261</v>
      </c>
      <c r="E4808" s="136" t="s">
        <v>18593</v>
      </c>
      <c r="F4808" s="136" t="s">
        <v>18593</v>
      </c>
    </row>
    <row r="4809" spans="1:6" ht="54" x14ac:dyDescent="0.25">
      <c r="A4809" s="134" t="s">
        <v>4289</v>
      </c>
      <c r="B4809" s="135" t="s">
        <v>4290</v>
      </c>
      <c r="D4809" s="134" t="s">
        <v>2261</v>
      </c>
      <c r="E4809" s="136" t="s">
        <v>18594</v>
      </c>
      <c r="F4809" s="136" t="s">
        <v>18594</v>
      </c>
    </row>
    <row r="4810" spans="1:6" ht="54" x14ac:dyDescent="0.25">
      <c r="A4810" s="134" t="s">
        <v>8491</v>
      </c>
      <c r="B4810" s="135" t="s">
        <v>8492</v>
      </c>
      <c r="D4810" s="134" t="s">
        <v>2261</v>
      </c>
      <c r="E4810" s="136" t="s">
        <v>18595</v>
      </c>
      <c r="F4810" s="136" t="s">
        <v>18595</v>
      </c>
    </row>
    <row r="4811" spans="1:6" ht="54" x14ac:dyDescent="0.25">
      <c r="A4811" s="134" t="s">
        <v>8493</v>
      </c>
      <c r="B4811" s="135" t="s">
        <v>8494</v>
      </c>
      <c r="D4811" s="134" t="s">
        <v>2261</v>
      </c>
      <c r="E4811" s="136" t="s">
        <v>18596</v>
      </c>
      <c r="F4811" s="136" t="s">
        <v>18596</v>
      </c>
    </row>
    <row r="4812" spans="1:6" ht="54" x14ac:dyDescent="0.25">
      <c r="A4812" s="134" t="s">
        <v>8495</v>
      </c>
      <c r="B4812" s="135" t="s">
        <v>8496</v>
      </c>
      <c r="D4812" s="134" t="s">
        <v>2261</v>
      </c>
      <c r="E4812" s="136" t="s">
        <v>18597</v>
      </c>
      <c r="F4812" s="136" t="s">
        <v>18597</v>
      </c>
    </row>
    <row r="4813" spans="1:6" ht="54" x14ac:dyDescent="0.25">
      <c r="A4813" s="134" t="s">
        <v>8497</v>
      </c>
      <c r="B4813" s="135" t="s">
        <v>8498</v>
      </c>
      <c r="D4813" s="134" t="s">
        <v>2261</v>
      </c>
      <c r="E4813" s="136" t="s">
        <v>18598</v>
      </c>
      <c r="F4813" s="136" t="s">
        <v>18598</v>
      </c>
    </row>
    <row r="4814" spans="1:6" ht="54" x14ac:dyDescent="0.25">
      <c r="A4814" s="134" t="s">
        <v>8499</v>
      </c>
      <c r="B4814" s="135" t="s">
        <v>8500</v>
      </c>
      <c r="D4814" s="134" t="s">
        <v>2261</v>
      </c>
      <c r="E4814" s="136" t="s">
        <v>18599</v>
      </c>
      <c r="F4814" s="136" t="s">
        <v>18599</v>
      </c>
    </row>
    <row r="4815" spans="1:6" ht="54" x14ac:dyDescent="0.25">
      <c r="A4815" s="134" t="s">
        <v>8501</v>
      </c>
      <c r="B4815" s="135" t="s">
        <v>8502</v>
      </c>
      <c r="D4815" s="134" t="s">
        <v>2261</v>
      </c>
      <c r="E4815" s="136" t="s">
        <v>18600</v>
      </c>
      <c r="F4815" s="136" t="s">
        <v>18600</v>
      </c>
    </row>
    <row r="4816" spans="1:6" ht="54" x14ac:dyDescent="0.25">
      <c r="A4816" s="134" t="s">
        <v>8503</v>
      </c>
      <c r="B4816" s="135" t="s">
        <v>8504</v>
      </c>
      <c r="D4816" s="134" t="s">
        <v>2261</v>
      </c>
      <c r="E4816" s="136" t="s">
        <v>18601</v>
      </c>
      <c r="F4816" s="136" t="s">
        <v>18601</v>
      </c>
    </row>
    <row r="4817" spans="1:6" ht="54" x14ac:dyDescent="0.25">
      <c r="A4817" s="134" t="s">
        <v>8505</v>
      </c>
      <c r="B4817" s="135" t="s">
        <v>8506</v>
      </c>
      <c r="D4817" s="134" t="s">
        <v>2261</v>
      </c>
      <c r="E4817" s="136" t="s">
        <v>18602</v>
      </c>
      <c r="F4817" s="136" t="s">
        <v>18602</v>
      </c>
    </row>
    <row r="4818" spans="1:6" ht="54" x14ac:dyDescent="0.25">
      <c r="A4818" s="134" t="s">
        <v>8507</v>
      </c>
      <c r="B4818" s="135" t="s">
        <v>8508</v>
      </c>
      <c r="D4818" s="134" t="s">
        <v>2261</v>
      </c>
      <c r="E4818" s="136" t="s">
        <v>18603</v>
      </c>
      <c r="F4818" s="136" t="s">
        <v>18603</v>
      </c>
    </row>
    <row r="4819" spans="1:6" ht="54" x14ac:dyDescent="0.25">
      <c r="A4819" s="134" t="s">
        <v>8509</v>
      </c>
      <c r="B4819" s="135" t="s">
        <v>8510</v>
      </c>
      <c r="D4819" s="134" t="s">
        <v>2261</v>
      </c>
      <c r="E4819" s="136" t="s">
        <v>18604</v>
      </c>
      <c r="F4819" s="136" t="s">
        <v>18604</v>
      </c>
    </row>
    <row r="4820" spans="1:6" ht="54" x14ac:dyDescent="0.25">
      <c r="A4820" s="134" t="s">
        <v>8511</v>
      </c>
      <c r="B4820" s="135" t="s">
        <v>8512</v>
      </c>
      <c r="D4820" s="134" t="s">
        <v>2261</v>
      </c>
      <c r="E4820" s="136" t="s">
        <v>18605</v>
      </c>
      <c r="F4820" s="136" t="s">
        <v>18605</v>
      </c>
    </row>
    <row r="4821" spans="1:6" ht="54" x14ac:dyDescent="0.25">
      <c r="A4821" s="134" t="s">
        <v>8513</v>
      </c>
      <c r="B4821" s="135" t="s">
        <v>8514</v>
      </c>
      <c r="D4821" s="134" t="s">
        <v>2261</v>
      </c>
      <c r="E4821" s="136" t="s">
        <v>18606</v>
      </c>
      <c r="F4821" s="136" t="s">
        <v>18606</v>
      </c>
    </row>
    <row r="4822" spans="1:6" ht="54" x14ac:dyDescent="0.25">
      <c r="A4822" s="134" t="s">
        <v>8515</v>
      </c>
      <c r="B4822" s="135" t="s">
        <v>8516</v>
      </c>
      <c r="D4822" s="134" t="s">
        <v>2261</v>
      </c>
      <c r="E4822" s="136" t="s">
        <v>18607</v>
      </c>
      <c r="F4822" s="136" t="s">
        <v>18607</v>
      </c>
    </row>
    <row r="4823" spans="1:6" ht="54" x14ac:dyDescent="0.25">
      <c r="A4823" s="134" t="s">
        <v>8517</v>
      </c>
      <c r="B4823" s="135" t="s">
        <v>8518</v>
      </c>
      <c r="D4823" s="134" t="s">
        <v>2261</v>
      </c>
      <c r="E4823" s="136" t="s">
        <v>18608</v>
      </c>
      <c r="F4823" s="136" t="s">
        <v>18608</v>
      </c>
    </row>
    <row r="4824" spans="1:6" ht="54" x14ac:dyDescent="0.25">
      <c r="A4824" s="134" t="s">
        <v>8519</v>
      </c>
      <c r="B4824" s="135" t="s">
        <v>8520</v>
      </c>
      <c r="D4824" s="134" t="s">
        <v>2261</v>
      </c>
      <c r="E4824" s="136" t="s">
        <v>18609</v>
      </c>
      <c r="F4824" s="136" t="s">
        <v>18609</v>
      </c>
    </row>
    <row r="4825" spans="1:6" ht="54" x14ac:dyDescent="0.25">
      <c r="A4825" s="134" t="s">
        <v>8521</v>
      </c>
      <c r="B4825" s="135" t="s">
        <v>8522</v>
      </c>
      <c r="D4825" s="134" t="s">
        <v>2261</v>
      </c>
      <c r="E4825" s="136" t="s">
        <v>18610</v>
      </c>
      <c r="F4825" s="136" t="s">
        <v>18610</v>
      </c>
    </row>
    <row r="4826" spans="1:6" ht="54" x14ac:dyDescent="0.25">
      <c r="A4826" s="134" t="s">
        <v>8523</v>
      </c>
      <c r="B4826" s="135" t="s">
        <v>8524</v>
      </c>
      <c r="D4826" s="134" t="s">
        <v>2261</v>
      </c>
      <c r="E4826" s="136" t="s">
        <v>18611</v>
      </c>
      <c r="F4826" s="136" t="s">
        <v>18611</v>
      </c>
    </row>
    <row r="4827" spans="1:6" ht="54" x14ac:dyDescent="0.25">
      <c r="A4827" s="134" t="s">
        <v>8525</v>
      </c>
      <c r="B4827" s="135" t="s">
        <v>8526</v>
      </c>
      <c r="D4827" s="134" t="s">
        <v>2261</v>
      </c>
      <c r="E4827" s="136" t="s">
        <v>18612</v>
      </c>
      <c r="F4827" s="136" t="s">
        <v>18612</v>
      </c>
    </row>
    <row r="4828" spans="1:6" ht="54" x14ac:dyDescent="0.25">
      <c r="A4828" s="134" t="s">
        <v>8527</v>
      </c>
      <c r="B4828" s="135" t="s">
        <v>8528</v>
      </c>
      <c r="D4828" s="134" t="s">
        <v>2261</v>
      </c>
      <c r="E4828" s="136" t="s">
        <v>18613</v>
      </c>
      <c r="F4828" s="136" t="s">
        <v>18613</v>
      </c>
    </row>
    <row r="4829" spans="1:6" ht="54" x14ac:dyDescent="0.25">
      <c r="A4829" s="134" t="s">
        <v>8529</v>
      </c>
      <c r="B4829" s="135" t="s">
        <v>8530</v>
      </c>
      <c r="D4829" s="134" t="s">
        <v>2261</v>
      </c>
      <c r="E4829" s="136" t="s">
        <v>18614</v>
      </c>
      <c r="F4829" s="136" t="s">
        <v>18614</v>
      </c>
    </row>
    <row r="4830" spans="1:6" ht="67.5" x14ac:dyDescent="0.25">
      <c r="A4830" s="134" t="s">
        <v>8531</v>
      </c>
      <c r="B4830" s="135" t="s">
        <v>8532</v>
      </c>
      <c r="D4830" s="134" t="s">
        <v>2261</v>
      </c>
      <c r="E4830" s="136" t="s">
        <v>18615</v>
      </c>
      <c r="F4830" s="136" t="s">
        <v>18615</v>
      </c>
    </row>
    <row r="4831" spans="1:6" ht="67.5" x14ac:dyDescent="0.25">
      <c r="A4831" s="134" t="s">
        <v>8533</v>
      </c>
      <c r="B4831" s="135" t="s">
        <v>8534</v>
      </c>
      <c r="D4831" s="134" t="s">
        <v>2261</v>
      </c>
      <c r="E4831" s="136" t="s">
        <v>18616</v>
      </c>
      <c r="F4831" s="136" t="s">
        <v>18616</v>
      </c>
    </row>
    <row r="4832" spans="1:6" ht="67.5" x14ac:dyDescent="0.25">
      <c r="A4832" s="134" t="s">
        <v>8535</v>
      </c>
      <c r="B4832" s="135" t="s">
        <v>8536</v>
      </c>
      <c r="D4832" s="134" t="s">
        <v>2261</v>
      </c>
      <c r="E4832" s="136" t="s">
        <v>18617</v>
      </c>
      <c r="F4832" s="136" t="s">
        <v>18617</v>
      </c>
    </row>
    <row r="4833" spans="1:6" ht="67.5" x14ac:dyDescent="0.25">
      <c r="A4833" s="134" t="s">
        <v>8537</v>
      </c>
      <c r="B4833" s="135" t="s">
        <v>8538</v>
      </c>
      <c r="D4833" s="134" t="s">
        <v>2261</v>
      </c>
      <c r="E4833" s="136" t="s">
        <v>18618</v>
      </c>
      <c r="F4833" s="136" t="s">
        <v>18618</v>
      </c>
    </row>
    <row r="4834" spans="1:6" ht="67.5" x14ac:dyDescent="0.25">
      <c r="A4834" s="134" t="s">
        <v>8539</v>
      </c>
      <c r="B4834" s="135" t="s">
        <v>8540</v>
      </c>
      <c r="D4834" s="134" t="s">
        <v>2261</v>
      </c>
      <c r="E4834" s="136" t="s">
        <v>18619</v>
      </c>
      <c r="F4834" s="136" t="s">
        <v>18619</v>
      </c>
    </row>
    <row r="4835" spans="1:6" ht="67.5" x14ac:dyDescent="0.25">
      <c r="A4835" s="134" t="s">
        <v>8541</v>
      </c>
      <c r="B4835" s="135" t="s">
        <v>8542</v>
      </c>
      <c r="D4835" s="134" t="s">
        <v>2261</v>
      </c>
      <c r="E4835" s="136" t="s">
        <v>18620</v>
      </c>
      <c r="F4835" s="136" t="s">
        <v>18620</v>
      </c>
    </row>
    <row r="4836" spans="1:6" ht="67.5" x14ac:dyDescent="0.25">
      <c r="A4836" s="134" t="s">
        <v>8543</v>
      </c>
      <c r="B4836" s="135" t="s">
        <v>8544</v>
      </c>
      <c r="D4836" s="134" t="s">
        <v>2261</v>
      </c>
      <c r="E4836" s="136" t="s">
        <v>18621</v>
      </c>
      <c r="F4836" s="136" t="s">
        <v>18621</v>
      </c>
    </row>
    <row r="4837" spans="1:6" ht="67.5" x14ac:dyDescent="0.25">
      <c r="A4837" s="134" t="s">
        <v>8545</v>
      </c>
      <c r="B4837" s="135" t="s">
        <v>8546</v>
      </c>
      <c r="D4837" s="134" t="s">
        <v>2261</v>
      </c>
      <c r="E4837" s="136" t="s">
        <v>18622</v>
      </c>
      <c r="F4837" s="136" t="s">
        <v>18622</v>
      </c>
    </row>
    <row r="4838" spans="1:6" ht="67.5" x14ac:dyDescent="0.25">
      <c r="A4838" s="134" t="s">
        <v>8547</v>
      </c>
      <c r="B4838" s="135" t="s">
        <v>8548</v>
      </c>
      <c r="D4838" s="134" t="s">
        <v>2261</v>
      </c>
      <c r="E4838" s="136" t="s">
        <v>18623</v>
      </c>
      <c r="F4838" s="136" t="s">
        <v>18623</v>
      </c>
    </row>
    <row r="4839" spans="1:6" ht="67.5" x14ac:dyDescent="0.25">
      <c r="A4839" s="134" t="s">
        <v>8549</v>
      </c>
      <c r="B4839" s="135" t="s">
        <v>8550</v>
      </c>
      <c r="D4839" s="134" t="s">
        <v>2261</v>
      </c>
      <c r="E4839" s="136" t="s">
        <v>18624</v>
      </c>
      <c r="F4839" s="136" t="s">
        <v>18624</v>
      </c>
    </row>
    <row r="4840" spans="1:6" ht="67.5" x14ac:dyDescent="0.25">
      <c r="A4840" s="134" t="s">
        <v>8551</v>
      </c>
      <c r="B4840" s="135" t="s">
        <v>8552</v>
      </c>
      <c r="D4840" s="134" t="s">
        <v>2261</v>
      </c>
      <c r="E4840" s="136" t="s">
        <v>18625</v>
      </c>
      <c r="F4840" s="136" t="s">
        <v>18625</v>
      </c>
    </row>
    <row r="4841" spans="1:6" ht="67.5" x14ac:dyDescent="0.25">
      <c r="A4841" s="134" t="s">
        <v>8553</v>
      </c>
      <c r="B4841" s="135" t="s">
        <v>8554</v>
      </c>
      <c r="D4841" s="134" t="s">
        <v>2261</v>
      </c>
      <c r="E4841" s="136" t="s">
        <v>18626</v>
      </c>
      <c r="F4841" s="136" t="s">
        <v>18626</v>
      </c>
    </row>
    <row r="4842" spans="1:6" ht="67.5" x14ac:dyDescent="0.25">
      <c r="A4842" s="134" t="s">
        <v>8555</v>
      </c>
      <c r="B4842" s="135" t="s">
        <v>8556</v>
      </c>
      <c r="D4842" s="134" t="s">
        <v>2261</v>
      </c>
      <c r="E4842" s="136" t="s">
        <v>18627</v>
      </c>
      <c r="F4842" s="136" t="s">
        <v>18627</v>
      </c>
    </row>
    <row r="4843" spans="1:6" ht="67.5" x14ac:dyDescent="0.25">
      <c r="A4843" s="134" t="s">
        <v>8557</v>
      </c>
      <c r="B4843" s="135" t="s">
        <v>8558</v>
      </c>
      <c r="D4843" s="134" t="s">
        <v>2261</v>
      </c>
      <c r="E4843" s="136" t="s">
        <v>18628</v>
      </c>
      <c r="F4843" s="136" t="s">
        <v>18628</v>
      </c>
    </row>
    <row r="4844" spans="1:6" ht="67.5" x14ac:dyDescent="0.25">
      <c r="A4844" s="134" t="s">
        <v>8559</v>
      </c>
      <c r="B4844" s="135" t="s">
        <v>8560</v>
      </c>
      <c r="D4844" s="134" t="s">
        <v>2261</v>
      </c>
      <c r="E4844" s="136" t="s">
        <v>18629</v>
      </c>
      <c r="F4844" s="136" t="s">
        <v>18629</v>
      </c>
    </row>
    <row r="4845" spans="1:6" ht="67.5" x14ac:dyDescent="0.25">
      <c r="A4845" s="134" t="s">
        <v>8561</v>
      </c>
      <c r="B4845" s="135" t="s">
        <v>8562</v>
      </c>
      <c r="D4845" s="134" t="s">
        <v>2261</v>
      </c>
      <c r="E4845" s="136" t="s">
        <v>18630</v>
      </c>
      <c r="F4845" s="136" t="s">
        <v>18630</v>
      </c>
    </row>
    <row r="4846" spans="1:6" ht="67.5" x14ac:dyDescent="0.25">
      <c r="A4846" s="134" t="s">
        <v>8563</v>
      </c>
      <c r="B4846" s="135" t="s">
        <v>8564</v>
      </c>
      <c r="D4846" s="134" t="s">
        <v>2261</v>
      </c>
      <c r="E4846" s="136" t="s">
        <v>18631</v>
      </c>
      <c r="F4846" s="136" t="s">
        <v>18631</v>
      </c>
    </row>
    <row r="4847" spans="1:6" ht="67.5" x14ac:dyDescent="0.25">
      <c r="A4847" s="134" t="s">
        <v>8565</v>
      </c>
      <c r="B4847" s="135" t="s">
        <v>8566</v>
      </c>
      <c r="D4847" s="134" t="s">
        <v>2261</v>
      </c>
      <c r="E4847" s="136" t="s">
        <v>18632</v>
      </c>
      <c r="F4847" s="136" t="s">
        <v>18632</v>
      </c>
    </row>
    <row r="4848" spans="1:6" ht="67.5" x14ac:dyDescent="0.25">
      <c r="A4848" s="134" t="s">
        <v>8567</v>
      </c>
      <c r="B4848" s="135" t="s">
        <v>8568</v>
      </c>
      <c r="D4848" s="134" t="s">
        <v>2261</v>
      </c>
      <c r="E4848" s="136" t="s">
        <v>18633</v>
      </c>
      <c r="F4848" s="136" t="s">
        <v>18633</v>
      </c>
    </row>
    <row r="4849" spans="1:6" ht="67.5" x14ac:dyDescent="0.25">
      <c r="A4849" s="134" t="s">
        <v>8569</v>
      </c>
      <c r="B4849" s="135" t="s">
        <v>8570</v>
      </c>
      <c r="D4849" s="134" t="s">
        <v>2261</v>
      </c>
      <c r="E4849" s="136" t="s">
        <v>18634</v>
      </c>
      <c r="F4849" s="136" t="s">
        <v>18634</v>
      </c>
    </row>
    <row r="4850" spans="1:6" ht="40.5" x14ac:dyDescent="0.25">
      <c r="A4850" s="134" t="s">
        <v>8571</v>
      </c>
      <c r="B4850" s="135" t="s">
        <v>8572</v>
      </c>
      <c r="D4850" s="134" t="s">
        <v>2261</v>
      </c>
      <c r="E4850" s="136" t="s">
        <v>18635</v>
      </c>
      <c r="F4850" s="136" t="s">
        <v>18635</v>
      </c>
    </row>
    <row r="4851" spans="1:6" ht="40.5" x14ac:dyDescent="0.25">
      <c r="A4851" s="134" t="s">
        <v>8573</v>
      </c>
      <c r="B4851" s="135" t="s">
        <v>8574</v>
      </c>
      <c r="D4851" s="134" t="s">
        <v>2261</v>
      </c>
      <c r="E4851" s="136" t="s">
        <v>18636</v>
      </c>
      <c r="F4851" s="136" t="s">
        <v>18636</v>
      </c>
    </row>
    <row r="4852" spans="1:6" ht="40.5" x14ac:dyDescent="0.25">
      <c r="A4852" s="134" t="s">
        <v>8575</v>
      </c>
      <c r="B4852" s="135" t="s">
        <v>8576</v>
      </c>
      <c r="D4852" s="134" t="s">
        <v>2261</v>
      </c>
      <c r="E4852" s="136" t="s">
        <v>18637</v>
      </c>
      <c r="F4852" s="136" t="s">
        <v>18637</v>
      </c>
    </row>
    <row r="4853" spans="1:6" ht="40.5" x14ac:dyDescent="0.25">
      <c r="A4853" s="134" t="s">
        <v>8577</v>
      </c>
      <c r="B4853" s="135" t="s">
        <v>8578</v>
      </c>
      <c r="D4853" s="134" t="s">
        <v>2261</v>
      </c>
      <c r="E4853" s="136" t="s">
        <v>18638</v>
      </c>
      <c r="F4853" s="136" t="s">
        <v>18638</v>
      </c>
    </row>
    <row r="4854" spans="1:6" ht="40.5" x14ac:dyDescent="0.25">
      <c r="A4854" s="134" t="s">
        <v>8579</v>
      </c>
      <c r="B4854" s="135" t="s">
        <v>8580</v>
      </c>
      <c r="D4854" s="134" t="s">
        <v>2261</v>
      </c>
      <c r="E4854" s="136" t="s">
        <v>18639</v>
      </c>
      <c r="F4854" s="136" t="s">
        <v>18639</v>
      </c>
    </row>
    <row r="4855" spans="1:6" ht="54" x14ac:dyDescent="0.25">
      <c r="A4855" s="134" t="s">
        <v>8581</v>
      </c>
      <c r="B4855" s="135" t="s">
        <v>18640</v>
      </c>
      <c r="D4855" s="134" t="s">
        <v>2261</v>
      </c>
      <c r="E4855" s="136" t="s">
        <v>18641</v>
      </c>
      <c r="F4855" s="136" t="s">
        <v>18641</v>
      </c>
    </row>
    <row r="4856" spans="1:6" ht="54" x14ac:dyDescent="0.25">
      <c r="A4856" s="134" t="s">
        <v>8582</v>
      </c>
      <c r="B4856" s="135" t="s">
        <v>18642</v>
      </c>
      <c r="D4856" s="134" t="s">
        <v>2261</v>
      </c>
      <c r="E4856" s="136" t="s">
        <v>18643</v>
      </c>
      <c r="F4856" s="136" t="s">
        <v>18643</v>
      </c>
    </row>
    <row r="4857" spans="1:6" ht="40.5" x14ac:dyDescent="0.25">
      <c r="A4857" s="134" t="s">
        <v>8583</v>
      </c>
      <c r="B4857" s="135" t="s">
        <v>18644</v>
      </c>
      <c r="D4857" s="134" t="s">
        <v>2261</v>
      </c>
      <c r="E4857" s="136" t="s">
        <v>18645</v>
      </c>
      <c r="F4857" s="136" t="s">
        <v>18645</v>
      </c>
    </row>
    <row r="4858" spans="1:6" ht="40.5" x14ac:dyDescent="0.25">
      <c r="A4858" s="134" t="s">
        <v>8584</v>
      </c>
      <c r="B4858" s="135" t="s">
        <v>18646</v>
      </c>
      <c r="D4858" s="134" t="s">
        <v>2261</v>
      </c>
      <c r="E4858" s="136" t="s">
        <v>18647</v>
      </c>
      <c r="F4858" s="136" t="s">
        <v>18647</v>
      </c>
    </row>
    <row r="4859" spans="1:6" ht="40.5" x14ac:dyDescent="0.25">
      <c r="A4859" s="134" t="s">
        <v>8585</v>
      </c>
      <c r="B4859" s="135" t="s">
        <v>18648</v>
      </c>
      <c r="D4859" s="134" t="s">
        <v>2261</v>
      </c>
      <c r="E4859" s="136" t="s">
        <v>18649</v>
      </c>
      <c r="F4859" s="136" t="s">
        <v>18649</v>
      </c>
    </row>
    <row r="4860" spans="1:6" ht="40.5" x14ac:dyDescent="0.25">
      <c r="A4860" s="134" t="s">
        <v>8586</v>
      </c>
      <c r="B4860" s="135" t="s">
        <v>18650</v>
      </c>
      <c r="D4860" s="134" t="s">
        <v>2261</v>
      </c>
      <c r="E4860" s="136" t="s">
        <v>18651</v>
      </c>
      <c r="F4860" s="136" t="s">
        <v>18651</v>
      </c>
    </row>
    <row r="4861" spans="1:6" ht="54" x14ac:dyDescent="0.25">
      <c r="A4861" s="134" t="s">
        <v>18652</v>
      </c>
      <c r="B4861" s="135" t="s">
        <v>18653</v>
      </c>
      <c r="D4861" s="134" t="s">
        <v>2261</v>
      </c>
      <c r="E4861" s="136" t="s">
        <v>18654</v>
      </c>
      <c r="F4861" s="136" t="s">
        <v>18654</v>
      </c>
    </row>
    <row r="4862" spans="1:6" ht="54" x14ac:dyDescent="0.25">
      <c r="A4862" s="134" t="s">
        <v>18655</v>
      </c>
      <c r="B4862" s="135" t="s">
        <v>18656</v>
      </c>
      <c r="D4862" s="134" t="s">
        <v>2261</v>
      </c>
      <c r="E4862" s="136" t="s">
        <v>18657</v>
      </c>
      <c r="F4862" s="136" t="s">
        <v>18657</v>
      </c>
    </row>
    <row r="4863" spans="1:6" ht="54" x14ac:dyDescent="0.25">
      <c r="A4863" s="134" t="s">
        <v>18658</v>
      </c>
      <c r="B4863" s="135" t="s">
        <v>18659</v>
      </c>
      <c r="D4863" s="134" t="s">
        <v>2261</v>
      </c>
      <c r="E4863" s="136" t="s">
        <v>18660</v>
      </c>
      <c r="F4863" s="136" t="s">
        <v>18660</v>
      </c>
    </row>
    <row r="4864" spans="1:6" ht="54" x14ac:dyDescent="0.25">
      <c r="A4864" s="134" t="s">
        <v>18661</v>
      </c>
      <c r="B4864" s="135" t="s">
        <v>18662</v>
      </c>
      <c r="D4864" s="134" t="s">
        <v>2261</v>
      </c>
      <c r="E4864" s="136" t="s">
        <v>18663</v>
      </c>
      <c r="F4864" s="136" t="s">
        <v>18663</v>
      </c>
    </row>
    <row r="4865" spans="1:6" ht="54" x14ac:dyDescent="0.25">
      <c r="A4865" s="134" t="s">
        <v>18664</v>
      </c>
      <c r="B4865" s="135" t="s">
        <v>18665</v>
      </c>
      <c r="D4865" s="134" t="s">
        <v>2261</v>
      </c>
      <c r="E4865" s="136" t="s">
        <v>18666</v>
      </c>
      <c r="F4865" s="136" t="s">
        <v>18666</v>
      </c>
    </row>
    <row r="4866" spans="1:6" ht="54" x14ac:dyDescent="0.25">
      <c r="A4866" s="134" t="s">
        <v>18667</v>
      </c>
      <c r="B4866" s="135" t="s">
        <v>18668</v>
      </c>
      <c r="D4866" s="134" t="s">
        <v>2261</v>
      </c>
      <c r="E4866" s="136" t="s">
        <v>18669</v>
      </c>
      <c r="F4866" s="136" t="s">
        <v>18669</v>
      </c>
    </row>
    <row r="4867" spans="1:6" ht="54" x14ac:dyDescent="0.25">
      <c r="A4867" s="134" t="s">
        <v>18670</v>
      </c>
      <c r="B4867" s="135" t="s">
        <v>18671</v>
      </c>
      <c r="D4867" s="134" t="s">
        <v>2261</v>
      </c>
      <c r="E4867" s="136" t="s">
        <v>18672</v>
      </c>
      <c r="F4867" s="136" t="s">
        <v>18672</v>
      </c>
    </row>
    <row r="4868" spans="1:6" ht="27" x14ac:dyDescent="0.25">
      <c r="A4868" s="134" t="s">
        <v>18673</v>
      </c>
      <c r="B4868" s="135" t="s">
        <v>18674</v>
      </c>
      <c r="D4868" s="134" t="s">
        <v>2261</v>
      </c>
      <c r="E4868" s="136" t="s">
        <v>18675</v>
      </c>
      <c r="F4868" s="136" t="s">
        <v>18675</v>
      </c>
    </row>
    <row r="4869" spans="1:6" ht="27" x14ac:dyDescent="0.25">
      <c r="A4869" s="134" t="s">
        <v>18676</v>
      </c>
      <c r="B4869" s="135" t="s">
        <v>18677</v>
      </c>
      <c r="D4869" s="134" t="s">
        <v>2261</v>
      </c>
      <c r="E4869" s="136" t="s">
        <v>18678</v>
      </c>
      <c r="F4869" s="136" t="s">
        <v>18678</v>
      </c>
    </row>
    <row r="4870" spans="1:6" ht="54" x14ac:dyDescent="0.25">
      <c r="A4870" s="134" t="s">
        <v>8587</v>
      </c>
      <c r="B4870" s="135" t="s">
        <v>8588</v>
      </c>
      <c r="D4870" s="134" t="s">
        <v>2261</v>
      </c>
      <c r="E4870" s="136" t="s">
        <v>18679</v>
      </c>
      <c r="F4870" s="136" t="s">
        <v>18679</v>
      </c>
    </row>
    <row r="4871" spans="1:6" ht="54" x14ac:dyDescent="0.25">
      <c r="A4871" s="134" t="s">
        <v>8589</v>
      </c>
      <c r="B4871" s="135" t="s">
        <v>8590</v>
      </c>
      <c r="D4871" s="134" t="s">
        <v>2261</v>
      </c>
      <c r="E4871" s="136" t="s">
        <v>14256</v>
      </c>
      <c r="F4871" s="136" t="s">
        <v>14256</v>
      </c>
    </row>
    <row r="4872" spans="1:6" ht="54" x14ac:dyDescent="0.25">
      <c r="A4872" s="134" t="s">
        <v>8591</v>
      </c>
      <c r="B4872" s="135" t="s">
        <v>8592</v>
      </c>
      <c r="D4872" s="134" t="s">
        <v>2261</v>
      </c>
      <c r="E4872" s="136" t="s">
        <v>18680</v>
      </c>
      <c r="F4872" s="136" t="s">
        <v>18680</v>
      </c>
    </row>
    <row r="4873" spans="1:6" ht="54" x14ac:dyDescent="0.25">
      <c r="A4873" s="134" t="s">
        <v>8593</v>
      </c>
      <c r="B4873" s="135" t="s">
        <v>8594</v>
      </c>
      <c r="D4873" s="134" t="s">
        <v>2261</v>
      </c>
      <c r="E4873" s="136" t="s">
        <v>18681</v>
      </c>
      <c r="F4873" s="136" t="s">
        <v>18681</v>
      </c>
    </row>
    <row r="4874" spans="1:6" ht="67.5" x14ac:dyDescent="0.25">
      <c r="A4874" s="134" t="s">
        <v>8595</v>
      </c>
      <c r="B4874" s="135" t="s">
        <v>8596</v>
      </c>
      <c r="D4874" s="134" t="s">
        <v>2261</v>
      </c>
      <c r="E4874" s="136" t="s">
        <v>18682</v>
      </c>
      <c r="F4874" s="136" t="s">
        <v>18682</v>
      </c>
    </row>
    <row r="4875" spans="1:6" ht="40.5" x14ac:dyDescent="0.25">
      <c r="A4875" s="134" t="s">
        <v>8597</v>
      </c>
      <c r="B4875" s="135" t="s">
        <v>8598</v>
      </c>
      <c r="D4875" s="134" t="s">
        <v>2261</v>
      </c>
      <c r="E4875" s="136" t="s">
        <v>18683</v>
      </c>
      <c r="F4875" s="136" t="s">
        <v>18683</v>
      </c>
    </row>
    <row r="4876" spans="1:6" ht="40.5" x14ac:dyDescent="0.25">
      <c r="A4876" s="134" t="s">
        <v>8599</v>
      </c>
      <c r="B4876" s="135" t="s">
        <v>8600</v>
      </c>
      <c r="D4876" s="134" t="s">
        <v>2261</v>
      </c>
      <c r="E4876" s="136" t="s">
        <v>18684</v>
      </c>
      <c r="F4876" s="136" t="s">
        <v>18684</v>
      </c>
    </row>
    <row r="4877" spans="1:6" ht="40.5" x14ac:dyDescent="0.25">
      <c r="A4877" s="134" t="s">
        <v>8601</v>
      </c>
      <c r="B4877" s="135" t="s">
        <v>8602</v>
      </c>
      <c r="D4877" s="134" t="s">
        <v>2261</v>
      </c>
      <c r="E4877" s="136" t="s">
        <v>18685</v>
      </c>
      <c r="F4877" s="136" t="s">
        <v>18685</v>
      </c>
    </row>
    <row r="4878" spans="1:6" ht="54" x14ac:dyDescent="0.25">
      <c r="A4878" s="134" t="s">
        <v>8603</v>
      </c>
      <c r="B4878" s="135" t="s">
        <v>8604</v>
      </c>
      <c r="D4878" s="134" t="s">
        <v>2261</v>
      </c>
      <c r="E4878" s="136" t="s">
        <v>13561</v>
      </c>
      <c r="F4878" s="136" t="s">
        <v>13561</v>
      </c>
    </row>
    <row r="4879" spans="1:6" ht="67.5" x14ac:dyDescent="0.25">
      <c r="A4879" s="134" t="s">
        <v>8605</v>
      </c>
      <c r="B4879" s="135" t="s">
        <v>8606</v>
      </c>
      <c r="D4879" s="134" t="s">
        <v>2261</v>
      </c>
      <c r="E4879" s="136" t="s">
        <v>18686</v>
      </c>
      <c r="F4879" s="136" t="s">
        <v>18686</v>
      </c>
    </row>
    <row r="4880" spans="1:6" ht="67.5" x14ac:dyDescent="0.25">
      <c r="A4880" s="134" t="s">
        <v>8607</v>
      </c>
      <c r="B4880" s="135" t="s">
        <v>8608</v>
      </c>
      <c r="D4880" s="134" t="s">
        <v>2261</v>
      </c>
      <c r="E4880" s="136" t="s">
        <v>18687</v>
      </c>
      <c r="F4880" s="136" t="s">
        <v>18687</v>
      </c>
    </row>
    <row r="4881" spans="1:6" ht="67.5" x14ac:dyDescent="0.25">
      <c r="A4881" s="134" t="s">
        <v>8609</v>
      </c>
      <c r="B4881" s="135" t="s">
        <v>8610</v>
      </c>
      <c r="D4881" s="134" t="s">
        <v>2261</v>
      </c>
      <c r="E4881" s="136" t="s">
        <v>18688</v>
      </c>
      <c r="F4881" s="136" t="s">
        <v>18688</v>
      </c>
    </row>
    <row r="4882" spans="1:6" ht="27" x14ac:dyDescent="0.25">
      <c r="A4882" s="134" t="s">
        <v>8611</v>
      </c>
      <c r="B4882" s="135" t="s">
        <v>8612</v>
      </c>
      <c r="D4882" s="134" t="s">
        <v>2262</v>
      </c>
      <c r="E4882" s="136" t="s">
        <v>13087</v>
      </c>
      <c r="F4882" s="136" t="s">
        <v>13087</v>
      </c>
    </row>
    <row r="4883" spans="1:6" ht="27" x14ac:dyDescent="0.25">
      <c r="A4883" s="134" t="s">
        <v>8613</v>
      </c>
      <c r="B4883" s="135" t="s">
        <v>8614</v>
      </c>
      <c r="D4883" s="134" t="s">
        <v>2262</v>
      </c>
      <c r="E4883" s="136" t="s">
        <v>14273</v>
      </c>
      <c r="F4883" s="136" t="s">
        <v>14273</v>
      </c>
    </row>
    <row r="4884" spans="1:6" ht="27" x14ac:dyDescent="0.25">
      <c r="A4884" s="134" t="s">
        <v>8615</v>
      </c>
      <c r="B4884" s="135" t="s">
        <v>8616</v>
      </c>
      <c r="D4884" s="134" t="s">
        <v>2262</v>
      </c>
      <c r="E4884" s="136" t="s">
        <v>18689</v>
      </c>
      <c r="F4884" s="136" t="s">
        <v>18689</v>
      </c>
    </row>
    <row r="4885" spans="1:6" ht="27" x14ac:dyDescent="0.25">
      <c r="A4885" s="134" t="s">
        <v>8617</v>
      </c>
      <c r="B4885" s="135" t="s">
        <v>8618</v>
      </c>
      <c r="D4885" s="134" t="s">
        <v>2262</v>
      </c>
      <c r="E4885" s="136" t="s">
        <v>18690</v>
      </c>
      <c r="F4885" s="136" t="s">
        <v>18690</v>
      </c>
    </row>
    <row r="4886" spans="1:6" ht="27" x14ac:dyDescent="0.25">
      <c r="A4886" s="134" t="s">
        <v>8619</v>
      </c>
      <c r="B4886" s="135" t="s">
        <v>8620</v>
      </c>
      <c r="D4886" s="134" t="s">
        <v>2262</v>
      </c>
      <c r="E4886" s="136" t="s">
        <v>18691</v>
      </c>
      <c r="F4886" s="136" t="s">
        <v>18691</v>
      </c>
    </row>
    <row r="4887" spans="1:6" ht="27" x14ac:dyDescent="0.25">
      <c r="A4887" s="134" t="s">
        <v>8621</v>
      </c>
      <c r="B4887" s="135" t="s">
        <v>8622</v>
      </c>
      <c r="D4887" s="134" t="s">
        <v>2262</v>
      </c>
      <c r="E4887" s="136" t="s">
        <v>14249</v>
      </c>
      <c r="F4887" s="136" t="s">
        <v>14249</v>
      </c>
    </row>
    <row r="4888" spans="1:6" ht="27" x14ac:dyDescent="0.25">
      <c r="A4888" s="134" t="s">
        <v>4285</v>
      </c>
      <c r="B4888" s="135" t="s">
        <v>4286</v>
      </c>
      <c r="D4888" s="134" t="s">
        <v>2262</v>
      </c>
      <c r="E4888" s="136" t="s">
        <v>18692</v>
      </c>
      <c r="F4888" s="136" t="s">
        <v>18692</v>
      </c>
    </row>
    <row r="4889" spans="1:6" ht="27" x14ac:dyDescent="0.25">
      <c r="A4889" s="134" t="s">
        <v>8623</v>
      </c>
      <c r="B4889" s="135" t="s">
        <v>8624</v>
      </c>
      <c r="D4889" s="134" t="s">
        <v>2262</v>
      </c>
      <c r="E4889" s="136" t="s">
        <v>18693</v>
      </c>
      <c r="F4889" s="136" t="s">
        <v>18693</v>
      </c>
    </row>
    <row r="4890" spans="1:6" ht="27" x14ac:dyDescent="0.25">
      <c r="A4890" s="134" t="s">
        <v>8625</v>
      </c>
      <c r="B4890" s="135" t="s">
        <v>8626</v>
      </c>
      <c r="D4890" s="134" t="s">
        <v>2262</v>
      </c>
      <c r="E4890" s="136" t="s">
        <v>18694</v>
      </c>
      <c r="F4890" s="136" t="s">
        <v>18694</v>
      </c>
    </row>
    <row r="4891" spans="1:6" ht="27" x14ac:dyDescent="0.25">
      <c r="A4891" s="134" t="s">
        <v>8627</v>
      </c>
      <c r="B4891" s="135" t="s">
        <v>8628</v>
      </c>
      <c r="D4891" s="134" t="s">
        <v>2261</v>
      </c>
      <c r="E4891" s="136" t="s">
        <v>18695</v>
      </c>
      <c r="F4891" s="136" t="s">
        <v>18695</v>
      </c>
    </row>
    <row r="4892" spans="1:6" ht="27" x14ac:dyDescent="0.25">
      <c r="A4892" s="134" t="s">
        <v>2421</v>
      </c>
      <c r="B4892" s="135" t="s">
        <v>2422</v>
      </c>
      <c r="D4892" s="134" t="s">
        <v>2261</v>
      </c>
      <c r="E4892" s="136" t="s">
        <v>18696</v>
      </c>
      <c r="F4892" s="136" t="s">
        <v>18696</v>
      </c>
    </row>
    <row r="4893" spans="1:6" ht="27" x14ac:dyDescent="0.25">
      <c r="A4893" s="134" t="s">
        <v>4287</v>
      </c>
      <c r="B4893" s="135" t="s">
        <v>4288</v>
      </c>
      <c r="D4893" s="134" t="s">
        <v>2261</v>
      </c>
      <c r="E4893" s="136" t="s">
        <v>18697</v>
      </c>
      <c r="F4893" s="136" t="s">
        <v>18697</v>
      </c>
    </row>
    <row r="4894" spans="1:6" ht="27" x14ac:dyDescent="0.25">
      <c r="A4894" s="134" t="s">
        <v>8629</v>
      </c>
      <c r="B4894" s="135" t="s">
        <v>8630</v>
      </c>
      <c r="D4894" s="134" t="s">
        <v>2261</v>
      </c>
      <c r="E4894" s="136" t="s">
        <v>18698</v>
      </c>
      <c r="F4894" s="136" t="s">
        <v>18698</v>
      </c>
    </row>
    <row r="4895" spans="1:6" ht="27" x14ac:dyDescent="0.25">
      <c r="A4895" s="134" t="s">
        <v>8631</v>
      </c>
      <c r="B4895" s="135" t="s">
        <v>8632</v>
      </c>
      <c r="D4895" s="134" t="s">
        <v>2261</v>
      </c>
      <c r="E4895" s="136" t="s">
        <v>18699</v>
      </c>
      <c r="F4895" s="136" t="s">
        <v>18699</v>
      </c>
    </row>
    <row r="4896" spans="1:6" ht="27" x14ac:dyDescent="0.25">
      <c r="A4896" s="134" t="s">
        <v>8633</v>
      </c>
      <c r="B4896" s="135" t="s">
        <v>8634</v>
      </c>
      <c r="D4896" s="134" t="s">
        <v>2261</v>
      </c>
      <c r="E4896" s="136" t="s">
        <v>18700</v>
      </c>
      <c r="F4896" s="136" t="s">
        <v>18700</v>
      </c>
    </row>
    <row r="4897" spans="1:6" ht="27" x14ac:dyDescent="0.25">
      <c r="A4897" s="134" t="s">
        <v>4330</v>
      </c>
      <c r="B4897" s="135" t="s">
        <v>4331</v>
      </c>
      <c r="D4897" s="134" t="s">
        <v>2261</v>
      </c>
      <c r="E4897" s="136" t="s">
        <v>5568</v>
      </c>
      <c r="F4897" s="136" t="s">
        <v>5568</v>
      </c>
    </row>
    <row r="4898" spans="1:6" ht="54" x14ac:dyDescent="0.25">
      <c r="A4898" s="134" t="s">
        <v>18701</v>
      </c>
      <c r="B4898" s="135" t="s">
        <v>18702</v>
      </c>
      <c r="D4898" s="134" t="s">
        <v>2263</v>
      </c>
      <c r="E4898" s="136" t="s">
        <v>18703</v>
      </c>
      <c r="F4898" s="136" t="s">
        <v>18703</v>
      </c>
    </row>
    <row r="4899" spans="1:6" ht="54" x14ac:dyDescent="0.25">
      <c r="A4899" s="134" t="s">
        <v>18704</v>
      </c>
      <c r="B4899" s="135" t="s">
        <v>18705</v>
      </c>
      <c r="D4899" s="134" t="s">
        <v>2263</v>
      </c>
      <c r="E4899" s="136" t="s">
        <v>18706</v>
      </c>
      <c r="F4899" s="136" t="s">
        <v>18706</v>
      </c>
    </row>
    <row r="4900" spans="1:6" ht="67.5" x14ac:dyDescent="0.25">
      <c r="A4900" s="134" t="s">
        <v>8635</v>
      </c>
      <c r="B4900" s="135" t="s">
        <v>18707</v>
      </c>
      <c r="D4900" s="134" t="s">
        <v>2261</v>
      </c>
      <c r="E4900" s="136" t="s">
        <v>18708</v>
      </c>
      <c r="F4900" s="136" t="s">
        <v>18708</v>
      </c>
    </row>
    <row r="4901" spans="1:6" ht="40.5" x14ac:dyDescent="0.25">
      <c r="A4901" s="134" t="s">
        <v>18709</v>
      </c>
      <c r="B4901" s="135" t="s">
        <v>18710</v>
      </c>
      <c r="D4901" s="134" t="s">
        <v>2261</v>
      </c>
      <c r="E4901" s="136" t="s">
        <v>18711</v>
      </c>
      <c r="F4901" s="136" t="s">
        <v>18711</v>
      </c>
    </row>
    <row r="4902" spans="1:6" ht="40.5" x14ac:dyDescent="0.25">
      <c r="A4902" s="134" t="s">
        <v>18712</v>
      </c>
      <c r="B4902" s="135" t="s">
        <v>18713</v>
      </c>
      <c r="D4902" s="134" t="s">
        <v>2261</v>
      </c>
      <c r="E4902" s="136" t="s">
        <v>18714</v>
      </c>
      <c r="F4902" s="136" t="s">
        <v>18714</v>
      </c>
    </row>
    <row r="4903" spans="1:6" ht="40.5" x14ac:dyDescent="0.25">
      <c r="A4903" s="134" t="s">
        <v>18715</v>
      </c>
      <c r="B4903" s="135" t="s">
        <v>18716</v>
      </c>
      <c r="D4903" s="134" t="s">
        <v>2261</v>
      </c>
      <c r="E4903" s="136" t="s">
        <v>18717</v>
      </c>
      <c r="F4903" s="136" t="s">
        <v>18717</v>
      </c>
    </row>
    <row r="4904" spans="1:6" ht="40.5" x14ac:dyDescent="0.25">
      <c r="A4904" s="134" t="s">
        <v>18718</v>
      </c>
      <c r="B4904" s="135" t="s">
        <v>18719</v>
      </c>
      <c r="D4904" s="134" t="s">
        <v>2261</v>
      </c>
      <c r="E4904" s="136" t="s">
        <v>18720</v>
      </c>
      <c r="F4904" s="136" t="s">
        <v>18720</v>
      </c>
    </row>
    <row r="4905" spans="1:6" ht="40.5" x14ac:dyDescent="0.25">
      <c r="A4905" s="134" t="s">
        <v>18721</v>
      </c>
      <c r="B4905" s="135" t="s">
        <v>18722</v>
      </c>
      <c r="D4905" s="134" t="s">
        <v>2261</v>
      </c>
      <c r="E4905" s="136" t="s">
        <v>18723</v>
      </c>
      <c r="F4905" s="136" t="s">
        <v>18723</v>
      </c>
    </row>
    <row r="4906" spans="1:6" ht="40.5" x14ac:dyDescent="0.25">
      <c r="A4906" s="134" t="s">
        <v>18724</v>
      </c>
      <c r="B4906" s="135" t="s">
        <v>18725</v>
      </c>
      <c r="D4906" s="134" t="s">
        <v>2261</v>
      </c>
      <c r="E4906" s="136" t="s">
        <v>18726</v>
      </c>
      <c r="F4906" s="136" t="s">
        <v>18726</v>
      </c>
    </row>
    <row r="4907" spans="1:6" ht="40.5" x14ac:dyDescent="0.25">
      <c r="A4907" s="134" t="s">
        <v>18727</v>
      </c>
      <c r="B4907" s="135" t="s">
        <v>18728</v>
      </c>
      <c r="D4907" s="134" t="s">
        <v>2261</v>
      </c>
      <c r="E4907" s="136" t="s">
        <v>18729</v>
      </c>
      <c r="F4907" s="136" t="s">
        <v>18729</v>
      </c>
    </row>
    <row r="4908" spans="1:6" ht="67.5" x14ac:dyDescent="0.25">
      <c r="A4908" s="134" t="s">
        <v>18730</v>
      </c>
      <c r="B4908" s="135" t="s">
        <v>18731</v>
      </c>
      <c r="D4908" s="134" t="s">
        <v>2261</v>
      </c>
      <c r="E4908" s="136" t="s">
        <v>18732</v>
      </c>
      <c r="F4908" s="136" t="s">
        <v>18732</v>
      </c>
    </row>
    <row r="4909" spans="1:6" ht="27" x14ac:dyDescent="0.25">
      <c r="A4909" s="134" t="s">
        <v>18733</v>
      </c>
      <c r="B4909" s="135" t="s">
        <v>18734</v>
      </c>
      <c r="D4909" s="134" t="s">
        <v>2261</v>
      </c>
      <c r="E4909" s="136" t="s">
        <v>18735</v>
      </c>
      <c r="F4909" s="136" t="s">
        <v>18735</v>
      </c>
    </row>
    <row r="4910" spans="1:6" ht="27" x14ac:dyDescent="0.25">
      <c r="A4910" s="134" t="s">
        <v>18736</v>
      </c>
      <c r="B4910" s="135" t="s">
        <v>18737</v>
      </c>
      <c r="D4910" s="134" t="s">
        <v>2261</v>
      </c>
      <c r="E4910" s="136" t="s">
        <v>18738</v>
      </c>
      <c r="F4910" s="136" t="s">
        <v>18738</v>
      </c>
    </row>
    <row r="4911" spans="1:6" ht="54" x14ac:dyDescent="0.25">
      <c r="A4911" s="134" t="s">
        <v>18739</v>
      </c>
      <c r="B4911" s="135" t="s">
        <v>18740</v>
      </c>
      <c r="D4911" s="134" t="s">
        <v>2261</v>
      </c>
      <c r="E4911" s="136" t="s">
        <v>18741</v>
      </c>
      <c r="F4911" s="136" t="s">
        <v>18741</v>
      </c>
    </row>
    <row r="4912" spans="1:6" ht="40.5" x14ac:dyDescent="0.25">
      <c r="A4912" s="134" t="s">
        <v>18742</v>
      </c>
      <c r="B4912" s="135" t="s">
        <v>18743</v>
      </c>
      <c r="D4912" s="134" t="s">
        <v>2261</v>
      </c>
      <c r="E4912" s="136" t="s">
        <v>18744</v>
      </c>
      <c r="F4912" s="136" t="s">
        <v>18744</v>
      </c>
    </row>
    <row r="4913" spans="1:6" ht="27" x14ac:dyDescent="0.25">
      <c r="A4913" s="134" t="s">
        <v>18745</v>
      </c>
      <c r="B4913" s="135" t="s">
        <v>18746</v>
      </c>
      <c r="D4913" s="134" t="s">
        <v>2261</v>
      </c>
      <c r="E4913" s="136" t="s">
        <v>18747</v>
      </c>
      <c r="F4913" s="136" t="s">
        <v>18747</v>
      </c>
    </row>
    <row r="4914" spans="1:6" ht="40.5" x14ac:dyDescent="0.25">
      <c r="A4914" s="134" t="s">
        <v>8636</v>
      </c>
      <c r="B4914" s="135" t="s">
        <v>8637</v>
      </c>
      <c r="D4914" s="134" t="s">
        <v>2262</v>
      </c>
      <c r="E4914" s="136" t="s">
        <v>18748</v>
      </c>
      <c r="F4914" s="136" t="s">
        <v>18748</v>
      </c>
    </row>
    <row r="4915" spans="1:6" ht="40.5" x14ac:dyDescent="0.25">
      <c r="A4915" s="134" t="s">
        <v>8638</v>
      </c>
      <c r="B4915" s="135" t="s">
        <v>8639</v>
      </c>
      <c r="D4915" s="134" t="s">
        <v>2262</v>
      </c>
      <c r="E4915" s="136" t="s">
        <v>12990</v>
      </c>
      <c r="F4915" s="136" t="s">
        <v>12990</v>
      </c>
    </row>
    <row r="4916" spans="1:6" ht="40.5" x14ac:dyDescent="0.25">
      <c r="A4916" s="134" t="s">
        <v>8640</v>
      </c>
      <c r="B4916" s="135" t="s">
        <v>8641</v>
      </c>
      <c r="D4916" s="134" t="s">
        <v>2262</v>
      </c>
      <c r="E4916" s="136" t="s">
        <v>5915</v>
      </c>
      <c r="F4916" s="136" t="s">
        <v>5915</v>
      </c>
    </row>
    <row r="4917" spans="1:6" ht="40.5" x14ac:dyDescent="0.25">
      <c r="A4917" s="134" t="s">
        <v>8642</v>
      </c>
      <c r="B4917" s="135" t="s">
        <v>8643</v>
      </c>
      <c r="D4917" s="134" t="s">
        <v>2262</v>
      </c>
      <c r="E4917" s="136" t="s">
        <v>5714</v>
      </c>
      <c r="F4917" s="136" t="s">
        <v>5714</v>
      </c>
    </row>
    <row r="4918" spans="1:6" ht="40.5" x14ac:dyDescent="0.25">
      <c r="A4918" s="134" t="s">
        <v>8644</v>
      </c>
      <c r="B4918" s="135" t="s">
        <v>8645</v>
      </c>
      <c r="D4918" s="134" t="s">
        <v>2262</v>
      </c>
      <c r="E4918" s="136" t="s">
        <v>13586</v>
      </c>
      <c r="F4918" s="136" t="s">
        <v>13586</v>
      </c>
    </row>
    <row r="4919" spans="1:6" ht="40.5" x14ac:dyDescent="0.25">
      <c r="A4919" s="134" t="s">
        <v>8646</v>
      </c>
      <c r="B4919" s="135" t="s">
        <v>8647</v>
      </c>
      <c r="D4919" s="134" t="s">
        <v>2262</v>
      </c>
      <c r="E4919" s="136" t="s">
        <v>12978</v>
      </c>
      <c r="F4919" s="136" t="s">
        <v>12978</v>
      </c>
    </row>
    <row r="4920" spans="1:6" ht="40.5" x14ac:dyDescent="0.25">
      <c r="A4920" s="134" t="s">
        <v>8648</v>
      </c>
      <c r="B4920" s="135" t="s">
        <v>8649</v>
      </c>
      <c r="D4920" s="134" t="s">
        <v>2262</v>
      </c>
      <c r="E4920" s="136" t="s">
        <v>5863</v>
      </c>
      <c r="F4920" s="136" t="s">
        <v>5863</v>
      </c>
    </row>
    <row r="4921" spans="1:6" ht="40.5" x14ac:dyDescent="0.25">
      <c r="A4921" s="134" t="s">
        <v>8650</v>
      </c>
      <c r="B4921" s="135" t="s">
        <v>8651</v>
      </c>
      <c r="D4921" s="134" t="s">
        <v>2262</v>
      </c>
      <c r="E4921" s="136" t="s">
        <v>18749</v>
      </c>
      <c r="F4921" s="136" t="s">
        <v>18749</v>
      </c>
    </row>
    <row r="4922" spans="1:6" ht="40.5" x14ac:dyDescent="0.25">
      <c r="A4922" s="134" t="s">
        <v>8652</v>
      </c>
      <c r="B4922" s="135" t="s">
        <v>8653</v>
      </c>
      <c r="D4922" s="134" t="s">
        <v>2262</v>
      </c>
      <c r="E4922" s="136" t="s">
        <v>15643</v>
      </c>
      <c r="F4922" s="136" t="s">
        <v>15643</v>
      </c>
    </row>
    <row r="4923" spans="1:6" ht="40.5" x14ac:dyDescent="0.25">
      <c r="A4923" s="134" t="s">
        <v>8654</v>
      </c>
      <c r="B4923" s="135" t="s">
        <v>8655</v>
      </c>
      <c r="D4923" s="134" t="s">
        <v>2262</v>
      </c>
      <c r="E4923" s="136" t="s">
        <v>18750</v>
      </c>
      <c r="F4923" s="136" t="s">
        <v>18750</v>
      </c>
    </row>
    <row r="4924" spans="1:6" ht="40.5" x14ac:dyDescent="0.25">
      <c r="A4924" s="134" t="s">
        <v>8656</v>
      </c>
      <c r="B4924" s="135" t="s">
        <v>8657</v>
      </c>
      <c r="D4924" s="134" t="s">
        <v>2262</v>
      </c>
      <c r="E4924" s="136" t="s">
        <v>18751</v>
      </c>
      <c r="F4924" s="136" t="s">
        <v>18751</v>
      </c>
    </row>
    <row r="4925" spans="1:6" ht="40.5" x14ac:dyDescent="0.25">
      <c r="A4925" s="134" t="s">
        <v>8658</v>
      </c>
      <c r="B4925" s="135" t="s">
        <v>8659</v>
      </c>
      <c r="D4925" s="134" t="s">
        <v>2262</v>
      </c>
      <c r="E4925" s="136" t="s">
        <v>18752</v>
      </c>
      <c r="F4925" s="136" t="s">
        <v>18752</v>
      </c>
    </row>
    <row r="4926" spans="1:6" ht="40.5" x14ac:dyDescent="0.25">
      <c r="A4926" s="134" t="s">
        <v>8660</v>
      </c>
      <c r="B4926" s="135" t="s">
        <v>8661</v>
      </c>
      <c r="D4926" s="134" t="s">
        <v>2262</v>
      </c>
      <c r="E4926" s="136" t="s">
        <v>13389</v>
      </c>
      <c r="F4926" s="136" t="s">
        <v>13389</v>
      </c>
    </row>
    <row r="4927" spans="1:6" ht="40.5" x14ac:dyDescent="0.25">
      <c r="A4927" s="134" t="s">
        <v>8662</v>
      </c>
      <c r="B4927" s="135" t="s">
        <v>8663</v>
      </c>
      <c r="D4927" s="134" t="s">
        <v>2262</v>
      </c>
      <c r="E4927" s="136" t="s">
        <v>13970</v>
      </c>
      <c r="F4927" s="136" t="s">
        <v>13970</v>
      </c>
    </row>
    <row r="4928" spans="1:6" ht="40.5" x14ac:dyDescent="0.25">
      <c r="A4928" s="134" t="s">
        <v>8664</v>
      </c>
      <c r="B4928" s="135" t="s">
        <v>8665</v>
      </c>
      <c r="D4928" s="134" t="s">
        <v>2262</v>
      </c>
      <c r="E4928" s="136" t="s">
        <v>14097</v>
      </c>
      <c r="F4928" s="136" t="s">
        <v>14097</v>
      </c>
    </row>
    <row r="4929" spans="1:6" ht="27" x14ac:dyDescent="0.25">
      <c r="A4929" s="134" t="s">
        <v>8666</v>
      </c>
      <c r="B4929" s="135" t="s">
        <v>8667</v>
      </c>
      <c r="D4929" s="134" t="s">
        <v>2262</v>
      </c>
      <c r="E4929" s="136" t="s">
        <v>18753</v>
      </c>
      <c r="F4929" s="136" t="s">
        <v>18753</v>
      </c>
    </row>
    <row r="4930" spans="1:6" ht="27" x14ac:dyDescent="0.25">
      <c r="A4930" s="134" t="s">
        <v>8668</v>
      </c>
      <c r="B4930" s="135" t="s">
        <v>8669</v>
      </c>
      <c r="D4930" s="134" t="s">
        <v>2262</v>
      </c>
      <c r="E4930" s="136" t="s">
        <v>18754</v>
      </c>
      <c r="F4930" s="136" t="s">
        <v>18754</v>
      </c>
    </row>
    <row r="4931" spans="1:6" ht="27" x14ac:dyDescent="0.25">
      <c r="A4931" s="134" t="s">
        <v>8670</v>
      </c>
      <c r="B4931" s="135" t="s">
        <v>8671</v>
      </c>
      <c r="D4931" s="134" t="s">
        <v>2262</v>
      </c>
      <c r="E4931" s="136" t="s">
        <v>13943</v>
      </c>
      <c r="F4931" s="136" t="s">
        <v>13943</v>
      </c>
    </row>
    <row r="4932" spans="1:6" ht="27" x14ac:dyDescent="0.25">
      <c r="A4932" s="134" t="s">
        <v>8672</v>
      </c>
      <c r="B4932" s="135" t="s">
        <v>8673</v>
      </c>
      <c r="D4932" s="134" t="s">
        <v>2262</v>
      </c>
      <c r="E4932" s="136" t="s">
        <v>15640</v>
      </c>
      <c r="F4932" s="136" t="s">
        <v>15640</v>
      </c>
    </row>
    <row r="4933" spans="1:6" ht="54" x14ac:dyDescent="0.25">
      <c r="A4933" s="134" t="s">
        <v>8674</v>
      </c>
      <c r="B4933" s="135" t="s">
        <v>8675</v>
      </c>
      <c r="D4933" s="134" t="s">
        <v>2262</v>
      </c>
      <c r="E4933" s="136" t="s">
        <v>13276</v>
      </c>
      <c r="F4933" s="136" t="s">
        <v>13276</v>
      </c>
    </row>
    <row r="4934" spans="1:6" ht="54" x14ac:dyDescent="0.25">
      <c r="A4934" s="134" t="s">
        <v>8676</v>
      </c>
      <c r="B4934" s="135" t="s">
        <v>8677</v>
      </c>
      <c r="D4934" s="134" t="s">
        <v>2262</v>
      </c>
      <c r="E4934" s="136" t="s">
        <v>5999</v>
      </c>
      <c r="F4934" s="136" t="s">
        <v>5999</v>
      </c>
    </row>
    <row r="4935" spans="1:6" ht="54" x14ac:dyDescent="0.25">
      <c r="A4935" s="134" t="s">
        <v>8678</v>
      </c>
      <c r="B4935" s="135" t="s">
        <v>8679</v>
      </c>
      <c r="D4935" s="134" t="s">
        <v>2262</v>
      </c>
      <c r="E4935" s="136" t="s">
        <v>5745</v>
      </c>
      <c r="F4935" s="136" t="s">
        <v>5745</v>
      </c>
    </row>
    <row r="4936" spans="1:6" ht="54" x14ac:dyDescent="0.25">
      <c r="A4936" s="134" t="s">
        <v>2431</v>
      </c>
      <c r="B4936" s="135" t="s">
        <v>2432</v>
      </c>
      <c r="D4936" s="134" t="s">
        <v>2262</v>
      </c>
      <c r="E4936" s="136" t="s">
        <v>6055</v>
      </c>
      <c r="F4936" s="136" t="s">
        <v>6055</v>
      </c>
    </row>
    <row r="4937" spans="1:6" ht="54" x14ac:dyDescent="0.25">
      <c r="A4937" s="134" t="s">
        <v>8680</v>
      </c>
      <c r="B4937" s="135" t="s">
        <v>8681</v>
      </c>
      <c r="D4937" s="134" t="s">
        <v>2262</v>
      </c>
      <c r="E4937" s="136" t="s">
        <v>5746</v>
      </c>
      <c r="F4937" s="136" t="s">
        <v>5746</v>
      </c>
    </row>
    <row r="4938" spans="1:6" ht="54" x14ac:dyDescent="0.25">
      <c r="A4938" s="134" t="s">
        <v>8682</v>
      </c>
      <c r="B4938" s="135" t="s">
        <v>8683</v>
      </c>
      <c r="D4938" s="134" t="s">
        <v>2262</v>
      </c>
      <c r="E4938" s="136" t="s">
        <v>13097</v>
      </c>
      <c r="F4938" s="136" t="s">
        <v>13097</v>
      </c>
    </row>
    <row r="4939" spans="1:6" ht="40.5" x14ac:dyDescent="0.25">
      <c r="A4939" s="134" t="s">
        <v>8684</v>
      </c>
      <c r="B4939" s="135" t="s">
        <v>8685</v>
      </c>
      <c r="D4939" s="134" t="s">
        <v>2262</v>
      </c>
      <c r="E4939" s="136" t="s">
        <v>14058</v>
      </c>
      <c r="F4939" s="136" t="s">
        <v>14058</v>
      </c>
    </row>
    <row r="4940" spans="1:6" ht="54" x14ac:dyDescent="0.25">
      <c r="A4940" s="134" t="s">
        <v>8686</v>
      </c>
      <c r="B4940" s="135" t="s">
        <v>8687</v>
      </c>
      <c r="D4940" s="134" t="s">
        <v>2262</v>
      </c>
      <c r="E4940" s="136" t="s">
        <v>13648</v>
      </c>
      <c r="F4940" s="136" t="s">
        <v>13648</v>
      </c>
    </row>
    <row r="4941" spans="1:6" ht="54" x14ac:dyDescent="0.25">
      <c r="A4941" s="134" t="s">
        <v>8688</v>
      </c>
      <c r="B4941" s="135" t="s">
        <v>8689</v>
      </c>
      <c r="D4941" s="134" t="s">
        <v>2262</v>
      </c>
      <c r="E4941" s="136" t="s">
        <v>18755</v>
      </c>
      <c r="F4941" s="136" t="s">
        <v>18755</v>
      </c>
    </row>
    <row r="4942" spans="1:6" ht="54" x14ac:dyDescent="0.25">
      <c r="A4942" s="134" t="s">
        <v>8690</v>
      </c>
      <c r="B4942" s="135" t="s">
        <v>8691</v>
      </c>
      <c r="D4942" s="134" t="s">
        <v>2262</v>
      </c>
      <c r="E4942" s="136" t="s">
        <v>5629</v>
      </c>
      <c r="F4942" s="136" t="s">
        <v>5629</v>
      </c>
    </row>
    <row r="4943" spans="1:6" ht="54" x14ac:dyDescent="0.25">
      <c r="A4943" s="134" t="s">
        <v>8692</v>
      </c>
      <c r="B4943" s="135" t="s">
        <v>8693</v>
      </c>
      <c r="D4943" s="134" t="s">
        <v>2262</v>
      </c>
      <c r="E4943" s="136" t="s">
        <v>6015</v>
      </c>
      <c r="F4943" s="136" t="s">
        <v>6015</v>
      </c>
    </row>
    <row r="4944" spans="1:6" ht="54" x14ac:dyDescent="0.25">
      <c r="A4944" s="134" t="s">
        <v>8694</v>
      </c>
      <c r="B4944" s="135" t="s">
        <v>8695</v>
      </c>
      <c r="D4944" s="134" t="s">
        <v>2262</v>
      </c>
      <c r="E4944" s="136" t="s">
        <v>5512</v>
      </c>
      <c r="F4944" s="136" t="s">
        <v>5512</v>
      </c>
    </row>
    <row r="4945" spans="1:6" ht="54" x14ac:dyDescent="0.25">
      <c r="A4945" s="134" t="s">
        <v>8696</v>
      </c>
      <c r="B4945" s="135" t="s">
        <v>8697</v>
      </c>
      <c r="D4945" s="134" t="s">
        <v>2262</v>
      </c>
      <c r="E4945" s="136" t="s">
        <v>5664</v>
      </c>
      <c r="F4945" s="136" t="s">
        <v>5664</v>
      </c>
    </row>
    <row r="4946" spans="1:6" ht="40.5" x14ac:dyDescent="0.25">
      <c r="A4946" s="134" t="s">
        <v>8698</v>
      </c>
      <c r="B4946" s="135" t="s">
        <v>8699</v>
      </c>
      <c r="D4946" s="134" t="s">
        <v>2262</v>
      </c>
      <c r="E4946" s="136" t="s">
        <v>13821</v>
      </c>
      <c r="F4946" s="136" t="s">
        <v>13821</v>
      </c>
    </row>
    <row r="4947" spans="1:6" ht="40.5" x14ac:dyDescent="0.25">
      <c r="A4947" s="134" t="s">
        <v>8700</v>
      </c>
      <c r="B4947" s="135" t="s">
        <v>8701</v>
      </c>
      <c r="D4947" s="134" t="s">
        <v>2262</v>
      </c>
      <c r="E4947" s="136" t="s">
        <v>5985</v>
      </c>
      <c r="F4947" s="136" t="s">
        <v>5985</v>
      </c>
    </row>
    <row r="4948" spans="1:6" ht="40.5" x14ac:dyDescent="0.25">
      <c r="A4948" s="134" t="s">
        <v>8702</v>
      </c>
      <c r="B4948" s="135" t="s">
        <v>8703</v>
      </c>
      <c r="D4948" s="134" t="s">
        <v>2262</v>
      </c>
      <c r="E4948" s="136" t="s">
        <v>6016</v>
      </c>
      <c r="F4948" s="136" t="s">
        <v>6016</v>
      </c>
    </row>
    <row r="4949" spans="1:6" ht="40.5" x14ac:dyDescent="0.25">
      <c r="A4949" s="134" t="s">
        <v>8704</v>
      </c>
      <c r="B4949" s="135" t="s">
        <v>8705</v>
      </c>
      <c r="D4949" s="134" t="s">
        <v>2262</v>
      </c>
      <c r="E4949" s="136" t="s">
        <v>13091</v>
      </c>
      <c r="F4949" s="136" t="s">
        <v>13091</v>
      </c>
    </row>
    <row r="4950" spans="1:6" ht="27" x14ac:dyDescent="0.25">
      <c r="A4950" s="134" t="s">
        <v>2433</v>
      </c>
      <c r="B4950" s="135" t="s">
        <v>2434</v>
      </c>
      <c r="D4950" s="134" t="s">
        <v>2261</v>
      </c>
      <c r="E4950" s="136" t="s">
        <v>14238</v>
      </c>
      <c r="F4950" s="136" t="s">
        <v>14238</v>
      </c>
    </row>
    <row r="4951" spans="1:6" ht="27" x14ac:dyDescent="0.25">
      <c r="A4951" s="134" t="s">
        <v>8706</v>
      </c>
      <c r="B4951" s="135" t="s">
        <v>8707</v>
      </c>
      <c r="D4951" s="134" t="s">
        <v>2261</v>
      </c>
      <c r="E4951" s="136" t="s">
        <v>18756</v>
      </c>
      <c r="F4951" s="136" t="s">
        <v>18756</v>
      </c>
    </row>
    <row r="4952" spans="1:6" ht="54" x14ac:dyDescent="0.25">
      <c r="A4952" s="134" t="s">
        <v>8708</v>
      </c>
      <c r="B4952" s="135" t="s">
        <v>8709</v>
      </c>
      <c r="D4952" s="134" t="s">
        <v>2261</v>
      </c>
      <c r="E4952" s="136" t="s">
        <v>18757</v>
      </c>
      <c r="F4952" s="136" t="s">
        <v>18757</v>
      </c>
    </row>
    <row r="4953" spans="1:6" ht="54" x14ac:dyDescent="0.25">
      <c r="A4953" s="134" t="s">
        <v>8710</v>
      </c>
      <c r="B4953" s="135" t="s">
        <v>8711</v>
      </c>
      <c r="D4953" s="134" t="s">
        <v>2261</v>
      </c>
      <c r="E4953" s="136" t="s">
        <v>18758</v>
      </c>
      <c r="F4953" s="136" t="s">
        <v>18758</v>
      </c>
    </row>
    <row r="4954" spans="1:6" ht="54" x14ac:dyDescent="0.25">
      <c r="A4954" s="134" t="s">
        <v>8712</v>
      </c>
      <c r="B4954" s="135" t="s">
        <v>8713</v>
      </c>
      <c r="D4954" s="134" t="s">
        <v>2261</v>
      </c>
      <c r="E4954" s="136" t="s">
        <v>18759</v>
      </c>
      <c r="F4954" s="136" t="s">
        <v>18759</v>
      </c>
    </row>
    <row r="4955" spans="1:6" ht="54" x14ac:dyDescent="0.25">
      <c r="A4955" s="134" t="s">
        <v>8714</v>
      </c>
      <c r="B4955" s="135" t="s">
        <v>8715</v>
      </c>
      <c r="D4955" s="134" t="s">
        <v>2261</v>
      </c>
      <c r="E4955" s="136" t="s">
        <v>18760</v>
      </c>
      <c r="F4955" s="136" t="s">
        <v>18760</v>
      </c>
    </row>
    <row r="4956" spans="1:6" ht="54" x14ac:dyDescent="0.25">
      <c r="A4956" s="134" t="s">
        <v>18761</v>
      </c>
      <c r="B4956" s="135" t="s">
        <v>18762</v>
      </c>
      <c r="D4956" s="134" t="s">
        <v>2261</v>
      </c>
      <c r="E4956" s="136" t="s">
        <v>18763</v>
      </c>
      <c r="F4956" s="136" t="s">
        <v>18763</v>
      </c>
    </row>
    <row r="4957" spans="1:6" ht="40.5" x14ac:dyDescent="0.25">
      <c r="A4957" s="134" t="s">
        <v>18764</v>
      </c>
      <c r="B4957" s="135" t="s">
        <v>18765</v>
      </c>
      <c r="D4957" s="134" t="s">
        <v>2261</v>
      </c>
      <c r="E4957" s="136" t="s">
        <v>18766</v>
      </c>
      <c r="F4957" s="136" t="s">
        <v>18766</v>
      </c>
    </row>
    <row r="4958" spans="1:6" ht="40.5" x14ac:dyDescent="0.25">
      <c r="A4958" s="134" t="s">
        <v>18767</v>
      </c>
      <c r="B4958" s="135" t="s">
        <v>18768</v>
      </c>
      <c r="D4958" s="134" t="s">
        <v>2261</v>
      </c>
      <c r="E4958" s="136" t="s">
        <v>18769</v>
      </c>
      <c r="F4958" s="136" t="s">
        <v>18769</v>
      </c>
    </row>
    <row r="4959" spans="1:6" x14ac:dyDescent="0.25">
      <c r="A4959" s="134" t="s">
        <v>8716</v>
      </c>
      <c r="B4959" s="135" t="s">
        <v>8717</v>
      </c>
      <c r="D4959" s="134" t="s">
        <v>2259</v>
      </c>
      <c r="E4959" s="136" t="s">
        <v>5424</v>
      </c>
      <c r="F4959" s="136" t="s">
        <v>5424</v>
      </c>
    </row>
    <row r="4960" spans="1:6" ht="40.5" x14ac:dyDescent="0.25">
      <c r="A4960" s="134" t="s">
        <v>18770</v>
      </c>
      <c r="B4960" s="135" t="s">
        <v>18771</v>
      </c>
      <c r="D4960" s="134" t="s">
        <v>2261</v>
      </c>
      <c r="E4960" s="136" t="s">
        <v>18772</v>
      </c>
      <c r="F4960" s="136" t="s">
        <v>18772</v>
      </c>
    </row>
    <row r="4961" spans="1:6" ht="40.5" x14ac:dyDescent="0.25">
      <c r="A4961" s="134" t="s">
        <v>18773</v>
      </c>
      <c r="B4961" s="135" t="s">
        <v>18774</v>
      </c>
      <c r="D4961" s="134" t="s">
        <v>2261</v>
      </c>
      <c r="E4961" s="136" t="s">
        <v>18775</v>
      </c>
      <c r="F4961" s="136" t="s">
        <v>18775</v>
      </c>
    </row>
    <row r="4962" spans="1:6" ht="40.5" x14ac:dyDescent="0.25">
      <c r="A4962" s="134" t="s">
        <v>18776</v>
      </c>
      <c r="B4962" s="135" t="s">
        <v>18777</v>
      </c>
      <c r="D4962" s="134" t="s">
        <v>2261</v>
      </c>
      <c r="E4962" s="136" t="s">
        <v>14257</v>
      </c>
      <c r="F4962" s="136" t="s">
        <v>14257</v>
      </c>
    </row>
    <row r="4963" spans="1:6" ht="40.5" x14ac:dyDescent="0.25">
      <c r="A4963" s="134" t="s">
        <v>18778</v>
      </c>
      <c r="B4963" s="135" t="s">
        <v>18779</v>
      </c>
      <c r="D4963" s="134" t="s">
        <v>2261</v>
      </c>
      <c r="E4963" s="136" t="s">
        <v>18780</v>
      </c>
      <c r="F4963" s="136" t="s">
        <v>18780</v>
      </c>
    </row>
    <row r="4964" spans="1:6" ht="40.5" x14ac:dyDescent="0.25">
      <c r="A4964" s="134" t="s">
        <v>18781</v>
      </c>
      <c r="B4964" s="135" t="s">
        <v>18782</v>
      </c>
      <c r="D4964" s="134" t="s">
        <v>2261</v>
      </c>
      <c r="E4964" s="136" t="s">
        <v>18783</v>
      </c>
      <c r="F4964" s="136" t="s">
        <v>18783</v>
      </c>
    </row>
    <row r="4965" spans="1:6" ht="40.5" x14ac:dyDescent="0.25">
      <c r="A4965" s="134" t="s">
        <v>18784</v>
      </c>
      <c r="B4965" s="135" t="s">
        <v>18785</v>
      </c>
      <c r="D4965" s="134" t="s">
        <v>2261</v>
      </c>
      <c r="E4965" s="136" t="s">
        <v>18786</v>
      </c>
      <c r="F4965" s="136" t="s">
        <v>18786</v>
      </c>
    </row>
    <row r="4966" spans="1:6" ht="40.5" x14ac:dyDescent="0.25">
      <c r="A4966" s="134" t="s">
        <v>18787</v>
      </c>
      <c r="B4966" s="135" t="s">
        <v>18788</v>
      </c>
      <c r="D4966" s="134" t="s">
        <v>2261</v>
      </c>
      <c r="E4966" s="136" t="s">
        <v>18789</v>
      </c>
      <c r="F4966" s="136" t="s">
        <v>18789</v>
      </c>
    </row>
    <row r="4967" spans="1:6" ht="40.5" x14ac:dyDescent="0.25">
      <c r="A4967" s="134" t="s">
        <v>18790</v>
      </c>
      <c r="B4967" s="135" t="s">
        <v>18791</v>
      </c>
      <c r="D4967" s="134" t="s">
        <v>2261</v>
      </c>
      <c r="E4967" s="136" t="s">
        <v>18792</v>
      </c>
      <c r="F4967" s="136" t="s">
        <v>18792</v>
      </c>
    </row>
    <row r="4968" spans="1:6" ht="40.5" x14ac:dyDescent="0.25">
      <c r="A4968" s="134" t="s">
        <v>18793</v>
      </c>
      <c r="B4968" s="135" t="s">
        <v>18794</v>
      </c>
      <c r="D4968" s="134" t="s">
        <v>2261</v>
      </c>
      <c r="E4968" s="136" t="s">
        <v>18795</v>
      </c>
      <c r="F4968" s="136" t="s">
        <v>18795</v>
      </c>
    </row>
    <row r="4969" spans="1:6" ht="40.5" x14ac:dyDescent="0.25">
      <c r="A4969" s="134" t="s">
        <v>18796</v>
      </c>
      <c r="B4969" s="135" t="s">
        <v>18797</v>
      </c>
      <c r="D4969" s="134" t="s">
        <v>2261</v>
      </c>
      <c r="E4969" s="136" t="s">
        <v>18798</v>
      </c>
      <c r="F4969" s="136" t="s">
        <v>18798</v>
      </c>
    </row>
    <row r="4970" spans="1:6" ht="40.5" x14ac:dyDescent="0.25">
      <c r="A4970" s="134" t="s">
        <v>18799</v>
      </c>
      <c r="B4970" s="135" t="s">
        <v>18800</v>
      </c>
      <c r="D4970" s="134" t="s">
        <v>2261</v>
      </c>
      <c r="E4970" s="136" t="s">
        <v>18801</v>
      </c>
      <c r="F4970" s="136" t="s">
        <v>18801</v>
      </c>
    </row>
    <row r="4971" spans="1:6" ht="40.5" x14ac:dyDescent="0.25">
      <c r="A4971" s="134" t="s">
        <v>18802</v>
      </c>
      <c r="B4971" s="135" t="s">
        <v>18803</v>
      </c>
      <c r="D4971" s="134" t="s">
        <v>2261</v>
      </c>
      <c r="E4971" s="136" t="s">
        <v>18804</v>
      </c>
      <c r="F4971" s="136" t="s">
        <v>18804</v>
      </c>
    </row>
    <row r="4972" spans="1:6" ht="40.5" x14ac:dyDescent="0.25">
      <c r="A4972" s="134" t="s">
        <v>18805</v>
      </c>
      <c r="B4972" s="135" t="s">
        <v>18806</v>
      </c>
      <c r="D4972" s="134" t="s">
        <v>2261</v>
      </c>
      <c r="E4972" s="136" t="s">
        <v>18807</v>
      </c>
      <c r="F4972" s="136" t="s">
        <v>18807</v>
      </c>
    </row>
    <row r="4973" spans="1:6" ht="40.5" x14ac:dyDescent="0.25">
      <c r="A4973" s="134" t="s">
        <v>18808</v>
      </c>
      <c r="B4973" s="135" t="s">
        <v>18809</v>
      </c>
      <c r="D4973" s="134" t="s">
        <v>2261</v>
      </c>
      <c r="E4973" s="136" t="s">
        <v>18810</v>
      </c>
      <c r="F4973" s="136" t="s">
        <v>18810</v>
      </c>
    </row>
    <row r="4974" spans="1:6" ht="40.5" x14ac:dyDescent="0.25">
      <c r="A4974" s="134" t="s">
        <v>18811</v>
      </c>
      <c r="B4974" s="135" t="s">
        <v>18812</v>
      </c>
      <c r="D4974" s="134" t="s">
        <v>2261</v>
      </c>
      <c r="E4974" s="136" t="s">
        <v>18813</v>
      </c>
      <c r="F4974" s="136" t="s">
        <v>18813</v>
      </c>
    </row>
    <row r="4975" spans="1:6" ht="40.5" x14ac:dyDescent="0.25">
      <c r="A4975" s="134" t="s">
        <v>18814</v>
      </c>
      <c r="B4975" s="135" t="s">
        <v>18815</v>
      </c>
      <c r="D4975" s="134" t="s">
        <v>2261</v>
      </c>
      <c r="E4975" s="136" t="s">
        <v>18816</v>
      </c>
      <c r="F4975" s="136" t="s">
        <v>18816</v>
      </c>
    </row>
    <row r="4976" spans="1:6" ht="40.5" x14ac:dyDescent="0.25">
      <c r="A4976" s="134" t="s">
        <v>18817</v>
      </c>
      <c r="B4976" s="135" t="s">
        <v>18818</v>
      </c>
      <c r="D4976" s="134" t="s">
        <v>2261</v>
      </c>
      <c r="E4976" s="136" t="s">
        <v>18819</v>
      </c>
      <c r="F4976" s="136" t="s">
        <v>18819</v>
      </c>
    </row>
    <row r="4977" spans="1:6" ht="40.5" x14ac:dyDescent="0.25">
      <c r="A4977" s="134" t="s">
        <v>18820</v>
      </c>
      <c r="B4977" s="135" t="s">
        <v>18821</v>
      </c>
      <c r="D4977" s="134" t="s">
        <v>2261</v>
      </c>
      <c r="E4977" s="136" t="s">
        <v>18822</v>
      </c>
      <c r="F4977" s="136" t="s">
        <v>18822</v>
      </c>
    </row>
    <row r="4978" spans="1:6" ht="40.5" x14ac:dyDescent="0.25">
      <c r="A4978" s="134" t="s">
        <v>18823</v>
      </c>
      <c r="B4978" s="135" t="s">
        <v>18824</v>
      </c>
      <c r="D4978" s="134" t="s">
        <v>2261</v>
      </c>
      <c r="E4978" s="136" t="s">
        <v>18825</v>
      </c>
      <c r="F4978" s="136" t="s">
        <v>18825</v>
      </c>
    </row>
    <row r="4979" spans="1:6" ht="40.5" x14ac:dyDescent="0.25">
      <c r="A4979" s="134" t="s">
        <v>18826</v>
      </c>
      <c r="B4979" s="135" t="s">
        <v>18827</v>
      </c>
      <c r="D4979" s="134" t="s">
        <v>2261</v>
      </c>
      <c r="E4979" s="136" t="s">
        <v>18828</v>
      </c>
      <c r="F4979" s="136" t="s">
        <v>18828</v>
      </c>
    </row>
    <row r="4980" spans="1:6" ht="40.5" x14ac:dyDescent="0.25">
      <c r="A4980" s="134" t="s">
        <v>18829</v>
      </c>
      <c r="B4980" s="135" t="s">
        <v>18830</v>
      </c>
      <c r="D4980" s="134" t="s">
        <v>2261</v>
      </c>
      <c r="E4980" s="136" t="s">
        <v>18831</v>
      </c>
      <c r="F4980" s="136" t="s">
        <v>18831</v>
      </c>
    </row>
    <row r="4981" spans="1:6" ht="40.5" x14ac:dyDescent="0.25">
      <c r="A4981" s="134" t="s">
        <v>18832</v>
      </c>
      <c r="B4981" s="135" t="s">
        <v>18833</v>
      </c>
      <c r="D4981" s="134" t="s">
        <v>2261</v>
      </c>
      <c r="E4981" s="136" t="s">
        <v>18834</v>
      </c>
      <c r="F4981" s="136" t="s">
        <v>18834</v>
      </c>
    </row>
    <row r="4982" spans="1:6" ht="40.5" x14ac:dyDescent="0.25">
      <c r="A4982" s="134" t="s">
        <v>18835</v>
      </c>
      <c r="B4982" s="135" t="s">
        <v>18836</v>
      </c>
      <c r="D4982" s="134" t="s">
        <v>2261</v>
      </c>
      <c r="E4982" s="136" t="s">
        <v>18837</v>
      </c>
      <c r="F4982" s="136" t="s">
        <v>18837</v>
      </c>
    </row>
    <row r="4983" spans="1:6" ht="40.5" x14ac:dyDescent="0.25">
      <c r="A4983" s="134" t="s">
        <v>18838</v>
      </c>
      <c r="B4983" s="135" t="s">
        <v>18839</v>
      </c>
      <c r="D4983" s="134" t="s">
        <v>2261</v>
      </c>
      <c r="E4983" s="136" t="s">
        <v>18840</v>
      </c>
      <c r="F4983" s="136" t="s">
        <v>18840</v>
      </c>
    </row>
    <row r="4984" spans="1:6" ht="40.5" x14ac:dyDescent="0.25">
      <c r="A4984" s="134" t="s">
        <v>18841</v>
      </c>
      <c r="B4984" s="135" t="s">
        <v>18842</v>
      </c>
      <c r="D4984" s="134" t="s">
        <v>2261</v>
      </c>
      <c r="E4984" s="136" t="s">
        <v>18843</v>
      </c>
      <c r="F4984" s="136" t="s">
        <v>18843</v>
      </c>
    </row>
    <row r="4985" spans="1:6" ht="40.5" x14ac:dyDescent="0.25">
      <c r="A4985" s="134" t="s">
        <v>18844</v>
      </c>
      <c r="B4985" s="135" t="s">
        <v>18845</v>
      </c>
      <c r="D4985" s="134" t="s">
        <v>2261</v>
      </c>
      <c r="E4985" s="136" t="s">
        <v>18846</v>
      </c>
      <c r="F4985" s="136" t="s">
        <v>18846</v>
      </c>
    </row>
    <row r="4986" spans="1:6" ht="40.5" x14ac:dyDescent="0.25">
      <c r="A4986" s="134" t="s">
        <v>18847</v>
      </c>
      <c r="B4986" s="135" t="s">
        <v>18848</v>
      </c>
      <c r="D4986" s="134" t="s">
        <v>2261</v>
      </c>
      <c r="E4986" s="136" t="s">
        <v>18849</v>
      </c>
      <c r="F4986" s="136" t="s">
        <v>18849</v>
      </c>
    </row>
    <row r="4987" spans="1:6" ht="40.5" x14ac:dyDescent="0.25">
      <c r="A4987" s="134" t="s">
        <v>18850</v>
      </c>
      <c r="B4987" s="135" t="s">
        <v>18851</v>
      </c>
      <c r="D4987" s="134" t="s">
        <v>2261</v>
      </c>
      <c r="E4987" s="136" t="s">
        <v>18852</v>
      </c>
      <c r="F4987" s="136" t="s">
        <v>18852</v>
      </c>
    </row>
    <row r="4988" spans="1:6" ht="40.5" x14ac:dyDescent="0.25">
      <c r="A4988" s="134" t="s">
        <v>18853</v>
      </c>
      <c r="B4988" s="135" t="s">
        <v>18854</v>
      </c>
      <c r="D4988" s="134" t="s">
        <v>2261</v>
      </c>
      <c r="E4988" s="136" t="s">
        <v>18855</v>
      </c>
      <c r="F4988" s="136" t="s">
        <v>18855</v>
      </c>
    </row>
    <row r="4989" spans="1:6" ht="40.5" x14ac:dyDescent="0.25">
      <c r="A4989" s="134" t="s">
        <v>18856</v>
      </c>
      <c r="B4989" s="135" t="s">
        <v>18857</v>
      </c>
      <c r="D4989" s="134" t="s">
        <v>2261</v>
      </c>
      <c r="E4989" s="136" t="s">
        <v>18858</v>
      </c>
      <c r="F4989" s="136" t="s">
        <v>18858</v>
      </c>
    </row>
    <row r="4990" spans="1:6" ht="40.5" x14ac:dyDescent="0.25">
      <c r="A4990" s="134" t="s">
        <v>18859</v>
      </c>
      <c r="B4990" s="135" t="s">
        <v>18860</v>
      </c>
      <c r="D4990" s="134" t="s">
        <v>2261</v>
      </c>
      <c r="E4990" s="136" t="s">
        <v>18861</v>
      </c>
      <c r="F4990" s="136" t="s">
        <v>18861</v>
      </c>
    </row>
    <row r="4991" spans="1:6" ht="40.5" x14ac:dyDescent="0.25">
      <c r="A4991" s="134" t="s">
        <v>18862</v>
      </c>
      <c r="B4991" s="135" t="s">
        <v>18863</v>
      </c>
      <c r="D4991" s="134" t="s">
        <v>2261</v>
      </c>
      <c r="E4991" s="136" t="s">
        <v>18864</v>
      </c>
      <c r="F4991" s="136" t="s">
        <v>18864</v>
      </c>
    </row>
    <row r="4992" spans="1:6" ht="40.5" x14ac:dyDescent="0.25">
      <c r="A4992" s="134" t="s">
        <v>18865</v>
      </c>
      <c r="B4992" s="135" t="s">
        <v>18866</v>
      </c>
      <c r="D4992" s="134" t="s">
        <v>2261</v>
      </c>
      <c r="E4992" s="136" t="s">
        <v>18867</v>
      </c>
      <c r="F4992" s="136" t="s">
        <v>18867</v>
      </c>
    </row>
    <row r="4993" spans="1:6" ht="27" x14ac:dyDescent="0.25">
      <c r="A4993" s="134" t="s">
        <v>18868</v>
      </c>
      <c r="B4993" s="135" t="s">
        <v>18869</v>
      </c>
      <c r="D4993" s="134" t="s">
        <v>2261</v>
      </c>
      <c r="E4993" s="136" t="s">
        <v>18870</v>
      </c>
      <c r="F4993" s="136" t="s">
        <v>18870</v>
      </c>
    </row>
    <row r="4994" spans="1:6" ht="27" x14ac:dyDescent="0.25">
      <c r="A4994" s="134" t="s">
        <v>18871</v>
      </c>
      <c r="B4994" s="135" t="s">
        <v>18872</v>
      </c>
      <c r="D4994" s="134" t="s">
        <v>2261</v>
      </c>
      <c r="E4994" s="136" t="s">
        <v>18873</v>
      </c>
      <c r="F4994" s="136" t="s">
        <v>18873</v>
      </c>
    </row>
    <row r="4995" spans="1:6" ht="27" x14ac:dyDescent="0.25">
      <c r="A4995" s="134" t="s">
        <v>18874</v>
      </c>
      <c r="B4995" s="135" t="s">
        <v>18875</v>
      </c>
      <c r="D4995" s="134" t="s">
        <v>2261</v>
      </c>
      <c r="E4995" s="136" t="s">
        <v>14103</v>
      </c>
      <c r="F4995" s="136" t="s">
        <v>14103</v>
      </c>
    </row>
    <row r="4996" spans="1:6" ht="40.5" x14ac:dyDescent="0.25">
      <c r="A4996" s="134" t="s">
        <v>18876</v>
      </c>
      <c r="B4996" s="135" t="s">
        <v>18877</v>
      </c>
      <c r="D4996" s="134" t="s">
        <v>2262</v>
      </c>
      <c r="E4996" s="136" t="s">
        <v>13146</v>
      </c>
      <c r="F4996" s="136" t="s">
        <v>13146</v>
      </c>
    </row>
    <row r="4997" spans="1:6" ht="40.5" x14ac:dyDescent="0.25">
      <c r="A4997" s="134" t="s">
        <v>18878</v>
      </c>
      <c r="B4997" s="135" t="s">
        <v>18879</v>
      </c>
      <c r="D4997" s="134" t="s">
        <v>2262</v>
      </c>
      <c r="E4997" s="136" t="s">
        <v>18880</v>
      </c>
      <c r="F4997" s="136" t="s">
        <v>18880</v>
      </c>
    </row>
    <row r="4998" spans="1:6" ht="40.5" x14ac:dyDescent="0.25">
      <c r="A4998" s="134" t="s">
        <v>18881</v>
      </c>
      <c r="B4998" s="135" t="s">
        <v>18882</v>
      </c>
      <c r="D4998" s="134" t="s">
        <v>2262</v>
      </c>
      <c r="E4998" s="136" t="s">
        <v>14365</v>
      </c>
      <c r="F4998" s="136" t="s">
        <v>14365</v>
      </c>
    </row>
    <row r="4999" spans="1:6" ht="40.5" x14ac:dyDescent="0.25">
      <c r="A4999" s="134" t="s">
        <v>18883</v>
      </c>
      <c r="B4999" s="135" t="s">
        <v>18884</v>
      </c>
      <c r="D4999" s="134" t="s">
        <v>2262</v>
      </c>
      <c r="E4999" s="136" t="s">
        <v>14253</v>
      </c>
      <c r="F4999" s="136" t="s">
        <v>14253</v>
      </c>
    </row>
    <row r="5000" spans="1:6" ht="67.5" x14ac:dyDescent="0.25">
      <c r="A5000" s="134" t="s">
        <v>18885</v>
      </c>
      <c r="B5000" s="135" t="s">
        <v>18886</v>
      </c>
      <c r="D5000" s="134" t="s">
        <v>2261</v>
      </c>
      <c r="E5000" s="136" t="s">
        <v>18887</v>
      </c>
      <c r="F5000" s="136" t="s">
        <v>18887</v>
      </c>
    </row>
    <row r="5001" spans="1:6" ht="67.5" x14ac:dyDescent="0.25">
      <c r="A5001" s="134" t="s">
        <v>18888</v>
      </c>
      <c r="B5001" s="135" t="s">
        <v>18889</v>
      </c>
      <c r="D5001" s="134" t="s">
        <v>2261</v>
      </c>
      <c r="E5001" s="136" t="s">
        <v>18890</v>
      </c>
      <c r="F5001" s="136" t="s">
        <v>18890</v>
      </c>
    </row>
    <row r="5002" spans="1:6" ht="40.5" x14ac:dyDescent="0.25">
      <c r="A5002" s="134" t="s">
        <v>8718</v>
      </c>
      <c r="B5002" s="135" t="s">
        <v>8719</v>
      </c>
      <c r="D5002" s="134" t="s">
        <v>2262</v>
      </c>
      <c r="E5002" s="136" t="s">
        <v>5435</v>
      </c>
      <c r="F5002" s="136" t="s">
        <v>5435</v>
      </c>
    </row>
    <row r="5003" spans="1:6" ht="40.5" x14ac:dyDescent="0.25">
      <c r="A5003" s="134" t="s">
        <v>8720</v>
      </c>
      <c r="B5003" s="135" t="s">
        <v>8721</v>
      </c>
      <c r="D5003" s="134" t="s">
        <v>2262</v>
      </c>
      <c r="E5003" s="136" t="s">
        <v>5448</v>
      </c>
      <c r="F5003" s="136" t="s">
        <v>5448</v>
      </c>
    </row>
    <row r="5004" spans="1:6" ht="40.5" x14ac:dyDescent="0.25">
      <c r="A5004" s="134" t="s">
        <v>8722</v>
      </c>
      <c r="B5004" s="135" t="s">
        <v>8723</v>
      </c>
      <c r="D5004" s="134" t="s">
        <v>2262</v>
      </c>
      <c r="E5004" s="136" t="s">
        <v>13689</v>
      </c>
      <c r="F5004" s="136" t="s">
        <v>13689</v>
      </c>
    </row>
    <row r="5005" spans="1:6" ht="40.5" x14ac:dyDescent="0.25">
      <c r="A5005" s="134" t="s">
        <v>8724</v>
      </c>
      <c r="B5005" s="135" t="s">
        <v>8725</v>
      </c>
      <c r="D5005" s="134" t="s">
        <v>2262</v>
      </c>
      <c r="E5005" s="136" t="s">
        <v>5541</v>
      </c>
      <c r="F5005" s="136" t="s">
        <v>5541</v>
      </c>
    </row>
    <row r="5006" spans="1:6" ht="27" x14ac:dyDescent="0.25">
      <c r="A5006" s="134" t="s">
        <v>8726</v>
      </c>
      <c r="B5006" s="135" t="s">
        <v>8727</v>
      </c>
      <c r="D5006" s="134" t="s">
        <v>2261</v>
      </c>
      <c r="E5006" s="136" t="s">
        <v>18891</v>
      </c>
      <c r="F5006" s="136" t="s">
        <v>18891</v>
      </c>
    </row>
    <row r="5007" spans="1:6" ht="27" x14ac:dyDescent="0.25">
      <c r="A5007" s="134" t="s">
        <v>8728</v>
      </c>
      <c r="B5007" s="135" t="s">
        <v>8729</v>
      </c>
      <c r="D5007" s="134" t="s">
        <v>2261</v>
      </c>
      <c r="E5007" s="136" t="s">
        <v>18892</v>
      </c>
      <c r="F5007" s="136" t="s">
        <v>18892</v>
      </c>
    </row>
    <row r="5008" spans="1:6" ht="27" x14ac:dyDescent="0.25">
      <c r="A5008" s="134" t="s">
        <v>8730</v>
      </c>
      <c r="B5008" s="135" t="s">
        <v>8731</v>
      </c>
      <c r="D5008" s="134" t="s">
        <v>2261</v>
      </c>
      <c r="E5008" s="136" t="s">
        <v>18893</v>
      </c>
      <c r="F5008" s="136" t="s">
        <v>18893</v>
      </c>
    </row>
    <row r="5009" spans="1:6" ht="27" x14ac:dyDescent="0.25">
      <c r="A5009" s="134" t="s">
        <v>8732</v>
      </c>
      <c r="B5009" s="135" t="s">
        <v>8733</v>
      </c>
      <c r="D5009" s="134" t="s">
        <v>2261</v>
      </c>
      <c r="E5009" s="136" t="s">
        <v>18894</v>
      </c>
      <c r="F5009" s="136" t="s">
        <v>18894</v>
      </c>
    </row>
    <row r="5010" spans="1:6" ht="27" x14ac:dyDescent="0.25">
      <c r="A5010" s="134" t="s">
        <v>2518</v>
      </c>
      <c r="B5010" s="135" t="s">
        <v>2519</v>
      </c>
      <c r="D5010" s="134" t="s">
        <v>2261</v>
      </c>
      <c r="E5010" s="136" t="s">
        <v>14109</v>
      </c>
      <c r="F5010" s="136" t="s">
        <v>14109</v>
      </c>
    </row>
    <row r="5011" spans="1:6" ht="27" x14ac:dyDescent="0.25">
      <c r="A5011" s="134" t="s">
        <v>8734</v>
      </c>
      <c r="B5011" s="135" t="s">
        <v>8735</v>
      </c>
      <c r="D5011" s="134" t="s">
        <v>2261</v>
      </c>
      <c r="E5011" s="136" t="s">
        <v>18895</v>
      </c>
      <c r="F5011" s="136" t="s">
        <v>18895</v>
      </c>
    </row>
    <row r="5012" spans="1:6" ht="40.5" x14ac:dyDescent="0.25">
      <c r="A5012" s="134" t="s">
        <v>4338</v>
      </c>
      <c r="B5012" s="135" t="s">
        <v>4339</v>
      </c>
      <c r="D5012" s="134" t="s">
        <v>2262</v>
      </c>
      <c r="E5012" s="136" t="s">
        <v>13744</v>
      </c>
      <c r="F5012" s="136" t="s">
        <v>13744</v>
      </c>
    </row>
    <row r="5013" spans="1:6" ht="40.5" x14ac:dyDescent="0.25">
      <c r="A5013" s="134" t="s">
        <v>4370</v>
      </c>
      <c r="B5013" s="135" t="s">
        <v>4371</v>
      </c>
      <c r="D5013" s="134" t="s">
        <v>2262</v>
      </c>
      <c r="E5013" s="136" t="s">
        <v>12981</v>
      </c>
      <c r="F5013" s="136" t="s">
        <v>12981</v>
      </c>
    </row>
    <row r="5014" spans="1:6" ht="40.5" x14ac:dyDescent="0.25">
      <c r="A5014" s="134" t="s">
        <v>4409</v>
      </c>
      <c r="B5014" s="135" t="s">
        <v>4410</v>
      </c>
      <c r="D5014" s="134" t="s">
        <v>2262</v>
      </c>
      <c r="E5014" s="136" t="s">
        <v>13253</v>
      </c>
      <c r="F5014" s="136" t="s">
        <v>13253</v>
      </c>
    </row>
    <row r="5015" spans="1:6" ht="40.5" x14ac:dyDescent="0.25">
      <c r="A5015" s="134" t="s">
        <v>4353</v>
      </c>
      <c r="B5015" s="135" t="s">
        <v>4354</v>
      </c>
      <c r="D5015" s="134" t="s">
        <v>2262</v>
      </c>
      <c r="E5015" s="136" t="s">
        <v>13066</v>
      </c>
      <c r="F5015" s="136" t="s">
        <v>13066</v>
      </c>
    </row>
    <row r="5016" spans="1:6" ht="40.5" x14ac:dyDescent="0.25">
      <c r="A5016" s="134" t="s">
        <v>4385</v>
      </c>
      <c r="B5016" s="135" t="s">
        <v>4386</v>
      </c>
      <c r="D5016" s="134" t="s">
        <v>2262</v>
      </c>
      <c r="E5016" s="136" t="s">
        <v>18896</v>
      </c>
      <c r="F5016" s="136" t="s">
        <v>18896</v>
      </c>
    </row>
    <row r="5017" spans="1:6" ht="40.5" x14ac:dyDescent="0.25">
      <c r="A5017" s="134" t="s">
        <v>4417</v>
      </c>
      <c r="B5017" s="135" t="s">
        <v>4418</v>
      </c>
      <c r="D5017" s="134" t="s">
        <v>2262</v>
      </c>
      <c r="E5017" s="136" t="s">
        <v>5420</v>
      </c>
      <c r="F5017" s="136" t="s">
        <v>5420</v>
      </c>
    </row>
    <row r="5018" spans="1:6" ht="27" x14ac:dyDescent="0.25">
      <c r="A5018" s="134" t="s">
        <v>4393</v>
      </c>
      <c r="B5018" s="135" t="s">
        <v>4394</v>
      </c>
      <c r="D5018" s="134" t="s">
        <v>2262</v>
      </c>
      <c r="E5018" s="136" t="s">
        <v>5654</v>
      </c>
      <c r="F5018" s="136" t="s">
        <v>5654</v>
      </c>
    </row>
    <row r="5019" spans="1:6" ht="27" x14ac:dyDescent="0.25">
      <c r="A5019" s="134" t="s">
        <v>4431</v>
      </c>
      <c r="B5019" s="135" t="s">
        <v>4432</v>
      </c>
      <c r="D5019" s="134" t="s">
        <v>2262</v>
      </c>
      <c r="E5019" s="136" t="s">
        <v>5787</v>
      </c>
      <c r="F5019" s="136" t="s">
        <v>5787</v>
      </c>
    </row>
    <row r="5020" spans="1:6" ht="27" x14ac:dyDescent="0.25">
      <c r="A5020" s="134" t="s">
        <v>4447</v>
      </c>
      <c r="B5020" s="135" t="s">
        <v>4448</v>
      </c>
      <c r="D5020" s="134" t="s">
        <v>2262</v>
      </c>
      <c r="E5020" s="136" t="s">
        <v>5633</v>
      </c>
      <c r="F5020" s="136" t="s">
        <v>5633</v>
      </c>
    </row>
    <row r="5021" spans="1:6" ht="27" x14ac:dyDescent="0.25">
      <c r="A5021" s="134" t="s">
        <v>4465</v>
      </c>
      <c r="B5021" s="135" t="s">
        <v>4466</v>
      </c>
      <c r="D5021" s="134" t="s">
        <v>2262</v>
      </c>
      <c r="E5021" s="136" t="s">
        <v>13154</v>
      </c>
      <c r="F5021" s="136" t="s">
        <v>13154</v>
      </c>
    </row>
    <row r="5022" spans="1:6" ht="27" x14ac:dyDescent="0.25">
      <c r="A5022" s="134" t="s">
        <v>8736</v>
      </c>
      <c r="B5022" s="135" t="s">
        <v>8737</v>
      </c>
      <c r="D5022" s="134" t="s">
        <v>2262</v>
      </c>
      <c r="E5022" s="136" t="s">
        <v>18897</v>
      </c>
      <c r="F5022" s="136" t="s">
        <v>18897</v>
      </c>
    </row>
    <row r="5023" spans="1:6" ht="27" x14ac:dyDescent="0.25">
      <c r="A5023" s="134" t="s">
        <v>8738</v>
      </c>
      <c r="B5023" s="135" t="s">
        <v>8739</v>
      </c>
      <c r="D5023" s="134" t="s">
        <v>2262</v>
      </c>
      <c r="E5023" s="136" t="s">
        <v>18898</v>
      </c>
      <c r="F5023" s="136" t="s">
        <v>18898</v>
      </c>
    </row>
    <row r="5024" spans="1:6" ht="27" x14ac:dyDescent="0.25">
      <c r="A5024" s="134" t="s">
        <v>8740</v>
      </c>
      <c r="B5024" s="135" t="s">
        <v>8741</v>
      </c>
      <c r="D5024" s="134" t="s">
        <v>2262</v>
      </c>
      <c r="E5024" s="136" t="s">
        <v>18899</v>
      </c>
      <c r="F5024" s="136" t="s">
        <v>18899</v>
      </c>
    </row>
    <row r="5025" spans="1:6" ht="40.5" x14ac:dyDescent="0.25">
      <c r="A5025" s="134" t="s">
        <v>8742</v>
      </c>
      <c r="B5025" s="135" t="s">
        <v>8743</v>
      </c>
      <c r="D5025" s="134" t="s">
        <v>2262</v>
      </c>
      <c r="E5025" s="136" t="s">
        <v>6076</v>
      </c>
      <c r="F5025" s="136" t="s">
        <v>6076</v>
      </c>
    </row>
    <row r="5026" spans="1:6" ht="40.5" x14ac:dyDescent="0.25">
      <c r="A5026" s="134" t="s">
        <v>3775</v>
      </c>
      <c r="B5026" s="135" t="s">
        <v>3776</v>
      </c>
      <c r="D5026" s="134" t="s">
        <v>2262</v>
      </c>
      <c r="E5026" s="136" t="s">
        <v>13053</v>
      </c>
      <c r="F5026" s="136" t="s">
        <v>13053</v>
      </c>
    </row>
    <row r="5027" spans="1:6" ht="40.5" x14ac:dyDescent="0.25">
      <c r="A5027" s="134" t="s">
        <v>4486</v>
      </c>
      <c r="B5027" s="135" t="s">
        <v>4487</v>
      </c>
      <c r="D5027" s="134" t="s">
        <v>2262</v>
      </c>
      <c r="E5027" s="136" t="s">
        <v>18900</v>
      </c>
      <c r="F5027" s="136" t="s">
        <v>18900</v>
      </c>
    </row>
    <row r="5028" spans="1:6" ht="40.5" x14ac:dyDescent="0.25">
      <c r="A5028" s="134" t="s">
        <v>4510</v>
      </c>
      <c r="B5028" s="135" t="s">
        <v>4511</v>
      </c>
      <c r="D5028" s="134" t="s">
        <v>2262</v>
      </c>
      <c r="E5028" s="136" t="s">
        <v>13955</v>
      </c>
      <c r="F5028" s="136" t="s">
        <v>13955</v>
      </c>
    </row>
    <row r="5029" spans="1:6" ht="40.5" x14ac:dyDescent="0.25">
      <c r="A5029" s="134" t="s">
        <v>4496</v>
      </c>
      <c r="B5029" s="135" t="s">
        <v>4497</v>
      </c>
      <c r="D5029" s="134" t="s">
        <v>2262</v>
      </c>
      <c r="E5029" s="136" t="s">
        <v>18901</v>
      </c>
      <c r="F5029" s="136" t="s">
        <v>18901</v>
      </c>
    </row>
    <row r="5030" spans="1:6" ht="40.5" x14ac:dyDescent="0.25">
      <c r="A5030" s="134" t="s">
        <v>4518</v>
      </c>
      <c r="B5030" s="135" t="s">
        <v>4519</v>
      </c>
      <c r="D5030" s="134" t="s">
        <v>2262</v>
      </c>
      <c r="E5030" s="136" t="s">
        <v>14328</v>
      </c>
      <c r="F5030" s="136" t="s">
        <v>14328</v>
      </c>
    </row>
    <row r="5031" spans="1:6" ht="40.5" x14ac:dyDescent="0.25">
      <c r="A5031" s="134" t="s">
        <v>4544</v>
      </c>
      <c r="B5031" s="135" t="s">
        <v>4545</v>
      </c>
      <c r="D5031" s="134" t="s">
        <v>2262</v>
      </c>
      <c r="E5031" s="136" t="s">
        <v>18902</v>
      </c>
      <c r="F5031" s="136" t="s">
        <v>18902</v>
      </c>
    </row>
    <row r="5032" spans="1:6" ht="40.5" x14ac:dyDescent="0.25">
      <c r="A5032" s="134" t="s">
        <v>8744</v>
      </c>
      <c r="B5032" s="135" t="s">
        <v>8745</v>
      </c>
      <c r="D5032" s="134" t="s">
        <v>2262</v>
      </c>
      <c r="E5032" s="136" t="s">
        <v>13550</v>
      </c>
      <c r="F5032" s="136" t="s">
        <v>13550</v>
      </c>
    </row>
    <row r="5033" spans="1:6" ht="40.5" x14ac:dyDescent="0.25">
      <c r="A5033" s="134" t="s">
        <v>4697</v>
      </c>
      <c r="B5033" s="135" t="s">
        <v>4698</v>
      </c>
      <c r="D5033" s="134" t="s">
        <v>2262</v>
      </c>
      <c r="E5033" s="136" t="s">
        <v>18903</v>
      </c>
      <c r="F5033" s="136" t="s">
        <v>18903</v>
      </c>
    </row>
    <row r="5034" spans="1:6" ht="40.5" x14ac:dyDescent="0.25">
      <c r="A5034" s="134" t="s">
        <v>8746</v>
      </c>
      <c r="B5034" s="135" t="s">
        <v>8747</v>
      </c>
      <c r="D5034" s="134" t="s">
        <v>2262</v>
      </c>
      <c r="E5034" s="136" t="s">
        <v>18904</v>
      </c>
      <c r="F5034" s="136" t="s">
        <v>18904</v>
      </c>
    </row>
    <row r="5035" spans="1:6" ht="40.5" x14ac:dyDescent="0.25">
      <c r="A5035" s="134" t="s">
        <v>8748</v>
      </c>
      <c r="B5035" s="135" t="s">
        <v>8749</v>
      </c>
      <c r="D5035" s="134" t="s">
        <v>2262</v>
      </c>
      <c r="E5035" s="136" t="s">
        <v>18905</v>
      </c>
      <c r="F5035" s="136" t="s">
        <v>18905</v>
      </c>
    </row>
    <row r="5036" spans="1:6" ht="40.5" x14ac:dyDescent="0.25">
      <c r="A5036" s="134" t="s">
        <v>2344</v>
      </c>
      <c r="B5036" s="135" t="s">
        <v>2345</v>
      </c>
      <c r="D5036" s="134" t="s">
        <v>2262</v>
      </c>
      <c r="E5036" s="136" t="s">
        <v>18906</v>
      </c>
      <c r="F5036" s="136" t="s">
        <v>18906</v>
      </c>
    </row>
    <row r="5037" spans="1:6" ht="40.5" x14ac:dyDescent="0.25">
      <c r="A5037" s="134" t="s">
        <v>2346</v>
      </c>
      <c r="B5037" s="135" t="s">
        <v>2347</v>
      </c>
      <c r="D5037" s="134" t="s">
        <v>2262</v>
      </c>
      <c r="E5037" s="136" t="s">
        <v>18907</v>
      </c>
      <c r="F5037" s="136" t="s">
        <v>18907</v>
      </c>
    </row>
    <row r="5038" spans="1:6" ht="40.5" x14ac:dyDescent="0.25">
      <c r="A5038" s="134" t="s">
        <v>4566</v>
      </c>
      <c r="B5038" s="135" t="s">
        <v>4567</v>
      </c>
      <c r="D5038" s="134" t="s">
        <v>2262</v>
      </c>
      <c r="E5038" s="136" t="s">
        <v>18908</v>
      </c>
      <c r="F5038" s="136" t="s">
        <v>18908</v>
      </c>
    </row>
    <row r="5039" spans="1:6" ht="40.5" x14ac:dyDescent="0.25">
      <c r="A5039" s="134" t="s">
        <v>2348</v>
      </c>
      <c r="B5039" s="135" t="s">
        <v>2349</v>
      </c>
      <c r="D5039" s="134" t="s">
        <v>2262</v>
      </c>
      <c r="E5039" s="136" t="s">
        <v>14139</v>
      </c>
      <c r="F5039" s="136" t="s">
        <v>14139</v>
      </c>
    </row>
    <row r="5040" spans="1:6" ht="40.5" x14ac:dyDescent="0.25">
      <c r="A5040" s="134" t="s">
        <v>8750</v>
      </c>
      <c r="B5040" s="135" t="s">
        <v>8751</v>
      </c>
      <c r="D5040" s="134" t="s">
        <v>2262</v>
      </c>
      <c r="E5040" s="136" t="s">
        <v>13665</v>
      </c>
      <c r="F5040" s="136" t="s">
        <v>13665</v>
      </c>
    </row>
    <row r="5041" spans="1:6" ht="40.5" x14ac:dyDescent="0.25">
      <c r="A5041" s="134" t="s">
        <v>8752</v>
      </c>
      <c r="B5041" s="135" t="s">
        <v>8753</v>
      </c>
      <c r="D5041" s="134" t="s">
        <v>2262</v>
      </c>
      <c r="E5041" s="136" t="s">
        <v>14388</v>
      </c>
      <c r="F5041" s="136" t="s">
        <v>14388</v>
      </c>
    </row>
    <row r="5042" spans="1:6" ht="40.5" x14ac:dyDescent="0.25">
      <c r="A5042" s="134" t="s">
        <v>8754</v>
      </c>
      <c r="B5042" s="135" t="s">
        <v>8755</v>
      </c>
      <c r="D5042" s="134" t="s">
        <v>2262</v>
      </c>
      <c r="E5042" s="136" t="s">
        <v>18909</v>
      </c>
      <c r="F5042" s="136" t="s">
        <v>18909</v>
      </c>
    </row>
    <row r="5043" spans="1:6" ht="40.5" x14ac:dyDescent="0.25">
      <c r="A5043" s="134" t="s">
        <v>8756</v>
      </c>
      <c r="B5043" s="135" t="s">
        <v>8757</v>
      </c>
      <c r="D5043" s="134" t="s">
        <v>2262</v>
      </c>
      <c r="E5043" s="136" t="s">
        <v>14111</v>
      </c>
      <c r="F5043" s="136" t="s">
        <v>14111</v>
      </c>
    </row>
    <row r="5044" spans="1:6" ht="40.5" x14ac:dyDescent="0.25">
      <c r="A5044" s="134" t="s">
        <v>8758</v>
      </c>
      <c r="B5044" s="135" t="s">
        <v>8759</v>
      </c>
      <c r="D5044" s="134" t="s">
        <v>2262</v>
      </c>
      <c r="E5044" s="136" t="s">
        <v>18910</v>
      </c>
      <c r="F5044" s="136" t="s">
        <v>18910</v>
      </c>
    </row>
    <row r="5045" spans="1:6" ht="40.5" x14ac:dyDescent="0.25">
      <c r="A5045" s="134" t="s">
        <v>8760</v>
      </c>
      <c r="B5045" s="135" t="s">
        <v>8761</v>
      </c>
      <c r="D5045" s="134" t="s">
        <v>2262</v>
      </c>
      <c r="E5045" s="136" t="s">
        <v>18911</v>
      </c>
      <c r="F5045" s="136" t="s">
        <v>18911</v>
      </c>
    </row>
    <row r="5046" spans="1:6" ht="40.5" x14ac:dyDescent="0.25">
      <c r="A5046" s="134" t="s">
        <v>18912</v>
      </c>
      <c r="B5046" s="135" t="s">
        <v>8762</v>
      </c>
      <c r="D5046" s="134" t="s">
        <v>2262</v>
      </c>
      <c r="E5046" s="136" t="s">
        <v>13173</v>
      </c>
      <c r="F5046" s="136" t="s">
        <v>13173</v>
      </c>
    </row>
    <row r="5047" spans="1:6" ht="40.5" x14ac:dyDescent="0.25">
      <c r="A5047" s="134" t="s">
        <v>4578</v>
      </c>
      <c r="B5047" s="135" t="s">
        <v>4579</v>
      </c>
      <c r="D5047" s="134" t="s">
        <v>2262</v>
      </c>
      <c r="E5047" s="136" t="s">
        <v>5835</v>
      </c>
      <c r="F5047" s="136" t="s">
        <v>5835</v>
      </c>
    </row>
    <row r="5048" spans="1:6" ht="40.5" x14ac:dyDescent="0.25">
      <c r="A5048" s="134" t="s">
        <v>4596</v>
      </c>
      <c r="B5048" s="135" t="s">
        <v>4597</v>
      </c>
      <c r="D5048" s="134" t="s">
        <v>2262</v>
      </c>
      <c r="E5048" s="136" t="s">
        <v>13716</v>
      </c>
      <c r="F5048" s="136" t="s">
        <v>13716</v>
      </c>
    </row>
    <row r="5049" spans="1:6" ht="40.5" x14ac:dyDescent="0.25">
      <c r="A5049" s="134" t="s">
        <v>4606</v>
      </c>
      <c r="B5049" s="135" t="s">
        <v>4607</v>
      </c>
      <c r="D5049" s="134" t="s">
        <v>2262</v>
      </c>
      <c r="E5049" s="136" t="s">
        <v>13347</v>
      </c>
      <c r="F5049" s="136" t="s">
        <v>13347</v>
      </c>
    </row>
    <row r="5050" spans="1:6" ht="40.5" x14ac:dyDescent="0.25">
      <c r="A5050" s="134" t="s">
        <v>4614</v>
      </c>
      <c r="B5050" s="135" t="s">
        <v>4615</v>
      </c>
      <c r="D5050" s="134" t="s">
        <v>2262</v>
      </c>
      <c r="E5050" s="136" t="s">
        <v>13367</v>
      </c>
      <c r="F5050" s="136" t="s">
        <v>13367</v>
      </c>
    </row>
    <row r="5051" spans="1:6" ht="40.5" x14ac:dyDescent="0.25">
      <c r="A5051" s="134" t="s">
        <v>8763</v>
      </c>
      <c r="B5051" s="135" t="s">
        <v>8764</v>
      </c>
      <c r="D5051" s="134" t="s">
        <v>2262</v>
      </c>
      <c r="E5051" s="136" t="s">
        <v>18913</v>
      </c>
      <c r="F5051" s="136" t="s">
        <v>18913</v>
      </c>
    </row>
    <row r="5052" spans="1:6" ht="67.5" x14ac:dyDescent="0.25">
      <c r="A5052" s="134" t="s">
        <v>8765</v>
      </c>
      <c r="B5052" s="135" t="s">
        <v>8766</v>
      </c>
      <c r="D5052" s="134" t="s">
        <v>2262</v>
      </c>
      <c r="E5052" s="136" t="s">
        <v>14263</v>
      </c>
      <c r="F5052" s="136" t="s">
        <v>14263</v>
      </c>
    </row>
    <row r="5053" spans="1:6" ht="67.5" x14ac:dyDescent="0.25">
      <c r="A5053" s="134" t="s">
        <v>8767</v>
      </c>
      <c r="B5053" s="135" t="s">
        <v>8768</v>
      </c>
      <c r="D5053" s="134" t="s">
        <v>2262</v>
      </c>
      <c r="E5053" s="136" t="s">
        <v>14799</v>
      </c>
      <c r="F5053" s="136" t="s">
        <v>14799</v>
      </c>
    </row>
    <row r="5054" spans="1:6" ht="67.5" x14ac:dyDescent="0.25">
      <c r="A5054" s="134" t="s">
        <v>8769</v>
      </c>
      <c r="B5054" s="135" t="s">
        <v>8770</v>
      </c>
      <c r="D5054" s="134" t="s">
        <v>2262</v>
      </c>
      <c r="E5054" s="136" t="s">
        <v>5400</v>
      </c>
      <c r="F5054" s="136" t="s">
        <v>5400</v>
      </c>
    </row>
    <row r="5055" spans="1:6" ht="67.5" x14ac:dyDescent="0.25">
      <c r="A5055" s="134" t="s">
        <v>8771</v>
      </c>
      <c r="B5055" s="135" t="s">
        <v>8772</v>
      </c>
      <c r="D5055" s="134" t="s">
        <v>2262</v>
      </c>
      <c r="E5055" s="136" t="s">
        <v>14241</v>
      </c>
      <c r="F5055" s="136" t="s">
        <v>14241</v>
      </c>
    </row>
    <row r="5056" spans="1:6" ht="67.5" x14ac:dyDescent="0.25">
      <c r="A5056" s="134" t="s">
        <v>8773</v>
      </c>
      <c r="B5056" s="135" t="s">
        <v>8774</v>
      </c>
      <c r="D5056" s="134" t="s">
        <v>2262</v>
      </c>
      <c r="E5056" s="136" t="s">
        <v>18914</v>
      </c>
      <c r="F5056" s="136" t="s">
        <v>18914</v>
      </c>
    </row>
    <row r="5057" spans="1:6" ht="67.5" x14ac:dyDescent="0.25">
      <c r="A5057" s="134" t="s">
        <v>8775</v>
      </c>
      <c r="B5057" s="135" t="s">
        <v>8776</v>
      </c>
      <c r="D5057" s="134" t="s">
        <v>2262</v>
      </c>
      <c r="E5057" s="136" t="s">
        <v>18915</v>
      </c>
      <c r="F5057" s="136" t="s">
        <v>18915</v>
      </c>
    </row>
    <row r="5058" spans="1:6" ht="67.5" x14ac:dyDescent="0.25">
      <c r="A5058" s="134" t="s">
        <v>8777</v>
      </c>
      <c r="B5058" s="135" t="s">
        <v>8778</v>
      </c>
      <c r="D5058" s="134" t="s">
        <v>2262</v>
      </c>
      <c r="E5058" s="136" t="s">
        <v>18916</v>
      </c>
      <c r="F5058" s="136" t="s">
        <v>18916</v>
      </c>
    </row>
    <row r="5059" spans="1:6" ht="67.5" x14ac:dyDescent="0.25">
      <c r="A5059" s="134" t="s">
        <v>8779</v>
      </c>
      <c r="B5059" s="135" t="s">
        <v>8780</v>
      </c>
      <c r="D5059" s="134" t="s">
        <v>2262</v>
      </c>
      <c r="E5059" s="136" t="s">
        <v>18917</v>
      </c>
      <c r="F5059" s="136" t="s">
        <v>18917</v>
      </c>
    </row>
    <row r="5060" spans="1:6" ht="67.5" x14ac:dyDescent="0.25">
      <c r="A5060" s="134" t="s">
        <v>8781</v>
      </c>
      <c r="B5060" s="135" t="s">
        <v>8782</v>
      </c>
      <c r="D5060" s="134" t="s">
        <v>2262</v>
      </c>
      <c r="E5060" s="136" t="s">
        <v>14273</v>
      </c>
      <c r="F5060" s="136" t="s">
        <v>14273</v>
      </c>
    </row>
    <row r="5061" spans="1:6" ht="67.5" x14ac:dyDescent="0.25">
      <c r="A5061" s="134" t="s">
        <v>8783</v>
      </c>
      <c r="B5061" s="135" t="s">
        <v>8784</v>
      </c>
      <c r="D5061" s="134" t="s">
        <v>2262</v>
      </c>
      <c r="E5061" s="136" t="s">
        <v>14387</v>
      </c>
      <c r="F5061" s="136" t="s">
        <v>14387</v>
      </c>
    </row>
    <row r="5062" spans="1:6" ht="81" x14ac:dyDescent="0.25">
      <c r="A5062" s="134" t="s">
        <v>8785</v>
      </c>
      <c r="B5062" s="135" t="s">
        <v>8786</v>
      </c>
      <c r="D5062" s="134" t="s">
        <v>2262</v>
      </c>
      <c r="E5062" s="136" t="s">
        <v>6033</v>
      </c>
      <c r="F5062" s="136" t="s">
        <v>6033</v>
      </c>
    </row>
    <row r="5063" spans="1:6" ht="81" x14ac:dyDescent="0.25">
      <c r="A5063" s="134" t="s">
        <v>8787</v>
      </c>
      <c r="B5063" s="135" t="s">
        <v>8788</v>
      </c>
      <c r="D5063" s="134" t="s">
        <v>2262</v>
      </c>
      <c r="E5063" s="136" t="s">
        <v>18918</v>
      </c>
      <c r="F5063" s="136" t="s">
        <v>18918</v>
      </c>
    </row>
    <row r="5064" spans="1:6" ht="67.5" x14ac:dyDescent="0.25">
      <c r="A5064" s="134" t="s">
        <v>8789</v>
      </c>
      <c r="B5064" s="135" t="s">
        <v>8790</v>
      </c>
      <c r="D5064" s="134" t="s">
        <v>2262</v>
      </c>
      <c r="E5064" s="136" t="s">
        <v>18919</v>
      </c>
      <c r="F5064" s="136" t="s">
        <v>18919</v>
      </c>
    </row>
    <row r="5065" spans="1:6" ht="40.5" x14ac:dyDescent="0.25">
      <c r="A5065" s="134" t="s">
        <v>8791</v>
      </c>
      <c r="B5065" s="135" t="s">
        <v>8792</v>
      </c>
      <c r="D5065" s="134" t="s">
        <v>2262</v>
      </c>
      <c r="E5065" s="136" t="s">
        <v>13836</v>
      </c>
      <c r="F5065" s="136" t="s">
        <v>13836</v>
      </c>
    </row>
    <row r="5066" spans="1:6" ht="40.5" x14ac:dyDescent="0.25">
      <c r="A5066" s="134" t="s">
        <v>8793</v>
      </c>
      <c r="B5066" s="135" t="s">
        <v>8794</v>
      </c>
      <c r="D5066" s="134" t="s">
        <v>2262</v>
      </c>
      <c r="E5066" s="136" t="s">
        <v>13254</v>
      </c>
      <c r="F5066" s="136" t="s">
        <v>13254</v>
      </c>
    </row>
    <row r="5067" spans="1:6" ht="40.5" x14ac:dyDescent="0.25">
      <c r="A5067" s="134" t="s">
        <v>8795</v>
      </c>
      <c r="B5067" s="135" t="s">
        <v>8796</v>
      </c>
      <c r="D5067" s="134" t="s">
        <v>2262</v>
      </c>
      <c r="E5067" s="136" t="s">
        <v>18920</v>
      </c>
      <c r="F5067" s="136" t="s">
        <v>18920</v>
      </c>
    </row>
    <row r="5068" spans="1:6" ht="40.5" x14ac:dyDescent="0.25">
      <c r="A5068" s="134" t="s">
        <v>8797</v>
      </c>
      <c r="B5068" s="135" t="s">
        <v>8798</v>
      </c>
      <c r="D5068" s="134" t="s">
        <v>2262</v>
      </c>
      <c r="E5068" s="136" t="s">
        <v>18921</v>
      </c>
      <c r="F5068" s="136" t="s">
        <v>18921</v>
      </c>
    </row>
    <row r="5069" spans="1:6" ht="40.5" x14ac:dyDescent="0.25">
      <c r="A5069" s="134" t="s">
        <v>8799</v>
      </c>
      <c r="B5069" s="135" t="s">
        <v>8800</v>
      </c>
      <c r="D5069" s="134" t="s">
        <v>2262</v>
      </c>
      <c r="E5069" s="136" t="s">
        <v>18922</v>
      </c>
      <c r="F5069" s="136" t="s">
        <v>18922</v>
      </c>
    </row>
    <row r="5070" spans="1:6" ht="40.5" x14ac:dyDescent="0.25">
      <c r="A5070" s="134" t="s">
        <v>8801</v>
      </c>
      <c r="B5070" s="135" t="s">
        <v>8802</v>
      </c>
      <c r="D5070" s="134" t="s">
        <v>2262</v>
      </c>
      <c r="E5070" s="136" t="s">
        <v>16819</v>
      </c>
      <c r="F5070" s="136" t="s">
        <v>16819</v>
      </c>
    </row>
    <row r="5071" spans="1:6" ht="40.5" x14ac:dyDescent="0.25">
      <c r="A5071" s="134" t="s">
        <v>8803</v>
      </c>
      <c r="B5071" s="135" t="s">
        <v>8804</v>
      </c>
      <c r="D5071" s="134" t="s">
        <v>2262</v>
      </c>
      <c r="E5071" s="136" t="s">
        <v>18923</v>
      </c>
      <c r="F5071" s="136" t="s">
        <v>18923</v>
      </c>
    </row>
    <row r="5072" spans="1:6" ht="40.5" x14ac:dyDescent="0.25">
      <c r="A5072" s="134" t="s">
        <v>8805</v>
      </c>
      <c r="B5072" s="135" t="s">
        <v>8806</v>
      </c>
      <c r="D5072" s="134" t="s">
        <v>2262</v>
      </c>
      <c r="E5072" s="136" t="s">
        <v>18924</v>
      </c>
      <c r="F5072" s="136" t="s">
        <v>18924</v>
      </c>
    </row>
    <row r="5073" spans="1:6" ht="40.5" x14ac:dyDescent="0.25">
      <c r="A5073" s="134" t="s">
        <v>8807</v>
      </c>
      <c r="B5073" s="135" t="s">
        <v>8808</v>
      </c>
      <c r="D5073" s="134" t="s">
        <v>2262</v>
      </c>
      <c r="E5073" s="136" t="s">
        <v>18925</v>
      </c>
      <c r="F5073" s="136" t="s">
        <v>18925</v>
      </c>
    </row>
    <row r="5074" spans="1:6" ht="40.5" x14ac:dyDescent="0.25">
      <c r="A5074" s="134" t="s">
        <v>8809</v>
      </c>
      <c r="B5074" s="135" t="s">
        <v>8810</v>
      </c>
      <c r="D5074" s="134" t="s">
        <v>2262</v>
      </c>
      <c r="E5074" s="136" t="s">
        <v>18926</v>
      </c>
      <c r="F5074" s="136" t="s">
        <v>18926</v>
      </c>
    </row>
    <row r="5075" spans="1:6" ht="40.5" x14ac:dyDescent="0.25">
      <c r="A5075" s="134" t="s">
        <v>8811</v>
      </c>
      <c r="B5075" s="135" t="s">
        <v>8812</v>
      </c>
      <c r="D5075" s="134" t="s">
        <v>2262</v>
      </c>
      <c r="E5075" s="136" t="s">
        <v>18927</v>
      </c>
      <c r="F5075" s="136" t="s">
        <v>18927</v>
      </c>
    </row>
    <row r="5076" spans="1:6" ht="40.5" x14ac:dyDescent="0.25">
      <c r="A5076" s="134" t="s">
        <v>8813</v>
      </c>
      <c r="B5076" s="135" t="s">
        <v>8814</v>
      </c>
      <c r="D5076" s="134" t="s">
        <v>2262</v>
      </c>
      <c r="E5076" s="136" t="s">
        <v>18928</v>
      </c>
      <c r="F5076" s="136" t="s">
        <v>18928</v>
      </c>
    </row>
    <row r="5077" spans="1:6" ht="40.5" x14ac:dyDescent="0.25">
      <c r="A5077" s="134" t="s">
        <v>8815</v>
      </c>
      <c r="B5077" s="135" t="s">
        <v>8816</v>
      </c>
      <c r="D5077" s="134" t="s">
        <v>2262</v>
      </c>
      <c r="E5077" s="136" t="s">
        <v>18929</v>
      </c>
      <c r="F5077" s="136" t="s">
        <v>18929</v>
      </c>
    </row>
    <row r="5078" spans="1:6" ht="40.5" x14ac:dyDescent="0.25">
      <c r="A5078" s="134" t="s">
        <v>8817</v>
      </c>
      <c r="B5078" s="135" t="s">
        <v>8818</v>
      </c>
      <c r="D5078" s="134" t="s">
        <v>2262</v>
      </c>
      <c r="E5078" s="136" t="s">
        <v>14029</v>
      </c>
      <c r="F5078" s="136" t="s">
        <v>14029</v>
      </c>
    </row>
    <row r="5079" spans="1:6" ht="40.5" x14ac:dyDescent="0.25">
      <c r="A5079" s="134" t="s">
        <v>8819</v>
      </c>
      <c r="B5079" s="135" t="s">
        <v>8820</v>
      </c>
      <c r="D5079" s="134" t="s">
        <v>2262</v>
      </c>
      <c r="E5079" s="136" t="s">
        <v>14296</v>
      </c>
      <c r="F5079" s="136" t="s">
        <v>14296</v>
      </c>
    </row>
    <row r="5080" spans="1:6" ht="40.5" x14ac:dyDescent="0.25">
      <c r="A5080" s="134" t="s">
        <v>8821</v>
      </c>
      <c r="B5080" s="135" t="s">
        <v>8822</v>
      </c>
      <c r="D5080" s="134" t="s">
        <v>2262</v>
      </c>
      <c r="E5080" s="136" t="s">
        <v>13505</v>
      </c>
      <c r="F5080" s="136" t="s">
        <v>13505</v>
      </c>
    </row>
    <row r="5081" spans="1:6" ht="40.5" x14ac:dyDescent="0.25">
      <c r="A5081" s="134" t="s">
        <v>8823</v>
      </c>
      <c r="B5081" s="135" t="s">
        <v>8824</v>
      </c>
      <c r="D5081" s="134" t="s">
        <v>2262</v>
      </c>
      <c r="E5081" s="136" t="s">
        <v>18930</v>
      </c>
      <c r="F5081" s="136" t="s">
        <v>18930</v>
      </c>
    </row>
    <row r="5082" spans="1:6" ht="40.5" x14ac:dyDescent="0.25">
      <c r="A5082" s="134" t="s">
        <v>8825</v>
      </c>
      <c r="B5082" s="135" t="s">
        <v>8826</v>
      </c>
      <c r="D5082" s="134" t="s">
        <v>2262</v>
      </c>
      <c r="E5082" s="136" t="s">
        <v>18931</v>
      </c>
      <c r="F5082" s="136" t="s">
        <v>18931</v>
      </c>
    </row>
    <row r="5083" spans="1:6" ht="40.5" x14ac:dyDescent="0.25">
      <c r="A5083" s="134" t="s">
        <v>8827</v>
      </c>
      <c r="B5083" s="135" t="s">
        <v>8828</v>
      </c>
      <c r="D5083" s="134" t="s">
        <v>2262</v>
      </c>
      <c r="E5083" s="136" t="s">
        <v>18932</v>
      </c>
      <c r="F5083" s="136" t="s">
        <v>18932</v>
      </c>
    </row>
    <row r="5084" spans="1:6" ht="40.5" x14ac:dyDescent="0.25">
      <c r="A5084" s="134" t="s">
        <v>8829</v>
      </c>
      <c r="B5084" s="135" t="s">
        <v>8830</v>
      </c>
      <c r="D5084" s="134" t="s">
        <v>2262</v>
      </c>
      <c r="E5084" s="136" t="s">
        <v>18933</v>
      </c>
      <c r="F5084" s="136" t="s">
        <v>18933</v>
      </c>
    </row>
    <row r="5085" spans="1:6" ht="40.5" x14ac:dyDescent="0.25">
      <c r="A5085" s="134" t="s">
        <v>8831</v>
      </c>
      <c r="B5085" s="135" t="s">
        <v>8832</v>
      </c>
      <c r="D5085" s="134" t="s">
        <v>2262</v>
      </c>
      <c r="E5085" s="136" t="s">
        <v>18934</v>
      </c>
      <c r="F5085" s="136" t="s">
        <v>18934</v>
      </c>
    </row>
    <row r="5086" spans="1:6" ht="40.5" x14ac:dyDescent="0.25">
      <c r="A5086" s="134" t="s">
        <v>8833</v>
      </c>
      <c r="B5086" s="135" t="s">
        <v>8834</v>
      </c>
      <c r="D5086" s="134" t="s">
        <v>2262</v>
      </c>
      <c r="E5086" s="136" t="s">
        <v>18935</v>
      </c>
      <c r="F5086" s="136" t="s">
        <v>18935</v>
      </c>
    </row>
    <row r="5087" spans="1:6" ht="40.5" x14ac:dyDescent="0.25">
      <c r="A5087" s="134" t="s">
        <v>8835</v>
      </c>
      <c r="B5087" s="135" t="s">
        <v>8836</v>
      </c>
      <c r="D5087" s="134" t="s">
        <v>2262</v>
      </c>
      <c r="E5087" s="136" t="s">
        <v>18936</v>
      </c>
      <c r="F5087" s="136" t="s">
        <v>18936</v>
      </c>
    </row>
    <row r="5088" spans="1:6" ht="40.5" x14ac:dyDescent="0.25">
      <c r="A5088" s="134" t="s">
        <v>8837</v>
      </c>
      <c r="B5088" s="135" t="s">
        <v>8838</v>
      </c>
      <c r="D5088" s="134" t="s">
        <v>2262</v>
      </c>
      <c r="E5088" s="136" t="s">
        <v>13717</v>
      </c>
      <c r="F5088" s="136" t="s">
        <v>13717</v>
      </c>
    </row>
    <row r="5089" spans="1:6" ht="40.5" x14ac:dyDescent="0.25">
      <c r="A5089" s="134" t="s">
        <v>8839</v>
      </c>
      <c r="B5089" s="135" t="s">
        <v>18937</v>
      </c>
      <c r="D5089" s="134" t="s">
        <v>2262</v>
      </c>
      <c r="E5089" s="136" t="s">
        <v>14090</v>
      </c>
      <c r="F5089" s="136" t="s">
        <v>14090</v>
      </c>
    </row>
    <row r="5090" spans="1:6" ht="40.5" x14ac:dyDescent="0.25">
      <c r="A5090" s="134" t="s">
        <v>8840</v>
      </c>
      <c r="B5090" s="135" t="s">
        <v>18938</v>
      </c>
      <c r="D5090" s="134" t="s">
        <v>2262</v>
      </c>
      <c r="E5090" s="136" t="s">
        <v>18939</v>
      </c>
      <c r="F5090" s="136" t="s">
        <v>18939</v>
      </c>
    </row>
    <row r="5091" spans="1:6" ht="40.5" x14ac:dyDescent="0.25">
      <c r="A5091" s="134" t="s">
        <v>8841</v>
      </c>
      <c r="B5091" s="135" t="s">
        <v>18940</v>
      </c>
      <c r="D5091" s="134" t="s">
        <v>2262</v>
      </c>
      <c r="E5091" s="136" t="s">
        <v>18941</v>
      </c>
      <c r="F5091" s="136" t="s">
        <v>18941</v>
      </c>
    </row>
    <row r="5092" spans="1:6" ht="40.5" x14ac:dyDescent="0.25">
      <c r="A5092" s="134" t="s">
        <v>8842</v>
      </c>
      <c r="B5092" s="135" t="s">
        <v>18942</v>
      </c>
      <c r="D5092" s="134" t="s">
        <v>2262</v>
      </c>
      <c r="E5092" s="136" t="s">
        <v>18943</v>
      </c>
      <c r="F5092" s="136" t="s">
        <v>18943</v>
      </c>
    </row>
    <row r="5093" spans="1:6" ht="40.5" x14ac:dyDescent="0.25">
      <c r="A5093" s="134" t="s">
        <v>8843</v>
      </c>
      <c r="B5093" s="135" t="s">
        <v>18944</v>
      </c>
      <c r="D5093" s="134" t="s">
        <v>2262</v>
      </c>
      <c r="E5093" s="136" t="s">
        <v>18945</v>
      </c>
      <c r="F5093" s="136" t="s">
        <v>18945</v>
      </c>
    </row>
    <row r="5094" spans="1:6" ht="40.5" x14ac:dyDescent="0.25">
      <c r="A5094" s="134" t="s">
        <v>8844</v>
      </c>
      <c r="B5094" s="135" t="s">
        <v>18946</v>
      </c>
      <c r="D5094" s="134" t="s">
        <v>2262</v>
      </c>
      <c r="E5094" s="136" t="s">
        <v>18947</v>
      </c>
      <c r="F5094" s="136" t="s">
        <v>18947</v>
      </c>
    </row>
    <row r="5095" spans="1:6" ht="40.5" x14ac:dyDescent="0.25">
      <c r="A5095" s="134" t="s">
        <v>8845</v>
      </c>
      <c r="B5095" s="135" t="s">
        <v>18948</v>
      </c>
      <c r="D5095" s="134" t="s">
        <v>2262</v>
      </c>
      <c r="E5095" s="136" t="s">
        <v>18949</v>
      </c>
      <c r="F5095" s="136" t="s">
        <v>18949</v>
      </c>
    </row>
    <row r="5096" spans="1:6" ht="40.5" x14ac:dyDescent="0.25">
      <c r="A5096" s="134" t="s">
        <v>8846</v>
      </c>
      <c r="B5096" s="135" t="s">
        <v>18950</v>
      </c>
      <c r="D5096" s="134" t="s">
        <v>2262</v>
      </c>
      <c r="E5096" s="136" t="s">
        <v>18951</v>
      </c>
      <c r="F5096" s="136" t="s">
        <v>18951</v>
      </c>
    </row>
    <row r="5097" spans="1:6" ht="40.5" x14ac:dyDescent="0.25">
      <c r="A5097" s="134" t="s">
        <v>18952</v>
      </c>
      <c r="B5097" s="135" t="s">
        <v>18953</v>
      </c>
      <c r="D5097" s="134" t="s">
        <v>2262</v>
      </c>
      <c r="E5097" s="136" t="s">
        <v>18954</v>
      </c>
      <c r="F5097" s="136" t="s">
        <v>18954</v>
      </c>
    </row>
    <row r="5098" spans="1:6" ht="40.5" x14ac:dyDescent="0.25">
      <c r="A5098" s="134" t="s">
        <v>18955</v>
      </c>
      <c r="B5098" s="135" t="s">
        <v>18956</v>
      </c>
      <c r="D5098" s="134" t="s">
        <v>2262</v>
      </c>
      <c r="E5098" s="136" t="s">
        <v>13305</v>
      </c>
      <c r="F5098" s="136" t="s">
        <v>13305</v>
      </c>
    </row>
    <row r="5099" spans="1:6" ht="40.5" x14ac:dyDescent="0.25">
      <c r="A5099" s="134" t="s">
        <v>8847</v>
      </c>
      <c r="B5099" s="135" t="s">
        <v>18957</v>
      </c>
      <c r="D5099" s="134" t="s">
        <v>2262</v>
      </c>
      <c r="E5099" s="136" t="s">
        <v>18958</v>
      </c>
      <c r="F5099" s="136" t="s">
        <v>18958</v>
      </c>
    </row>
    <row r="5100" spans="1:6" ht="40.5" x14ac:dyDescent="0.25">
      <c r="A5100" s="134" t="s">
        <v>8848</v>
      </c>
      <c r="B5100" s="135" t="s">
        <v>18959</v>
      </c>
      <c r="D5100" s="134" t="s">
        <v>2262</v>
      </c>
      <c r="E5100" s="136" t="s">
        <v>18960</v>
      </c>
      <c r="F5100" s="136" t="s">
        <v>18960</v>
      </c>
    </row>
    <row r="5101" spans="1:6" ht="54" x14ac:dyDescent="0.25">
      <c r="A5101" s="134" t="s">
        <v>8849</v>
      </c>
      <c r="B5101" s="135" t="s">
        <v>18961</v>
      </c>
      <c r="D5101" s="134" t="s">
        <v>2262</v>
      </c>
      <c r="E5101" s="136" t="s">
        <v>18962</v>
      </c>
      <c r="F5101" s="136" t="s">
        <v>18962</v>
      </c>
    </row>
    <row r="5102" spans="1:6" ht="54" x14ac:dyDescent="0.25">
      <c r="A5102" s="134" t="s">
        <v>8850</v>
      </c>
      <c r="B5102" s="135" t="s">
        <v>18963</v>
      </c>
      <c r="D5102" s="134" t="s">
        <v>2262</v>
      </c>
      <c r="E5102" s="136" t="s">
        <v>13814</v>
      </c>
      <c r="F5102" s="136" t="s">
        <v>13814</v>
      </c>
    </row>
    <row r="5103" spans="1:6" ht="54" x14ac:dyDescent="0.25">
      <c r="A5103" s="134" t="s">
        <v>8851</v>
      </c>
      <c r="B5103" s="135" t="s">
        <v>18964</v>
      </c>
      <c r="D5103" s="134" t="s">
        <v>2262</v>
      </c>
      <c r="E5103" s="136" t="s">
        <v>17386</v>
      </c>
      <c r="F5103" s="136" t="s">
        <v>17386</v>
      </c>
    </row>
    <row r="5104" spans="1:6" ht="54" x14ac:dyDescent="0.25">
      <c r="A5104" s="134" t="s">
        <v>8852</v>
      </c>
      <c r="B5104" s="135" t="s">
        <v>18965</v>
      </c>
      <c r="D5104" s="134" t="s">
        <v>2262</v>
      </c>
      <c r="E5104" s="136" t="s">
        <v>18966</v>
      </c>
      <c r="F5104" s="136" t="s">
        <v>18966</v>
      </c>
    </row>
    <row r="5105" spans="1:6" ht="54" x14ac:dyDescent="0.25">
      <c r="A5105" s="134" t="s">
        <v>8853</v>
      </c>
      <c r="B5105" s="135" t="s">
        <v>18967</v>
      </c>
      <c r="D5105" s="134" t="s">
        <v>2262</v>
      </c>
      <c r="E5105" s="136" t="s">
        <v>18968</v>
      </c>
      <c r="F5105" s="136" t="s">
        <v>18968</v>
      </c>
    </row>
    <row r="5106" spans="1:6" ht="40.5" x14ac:dyDescent="0.25">
      <c r="A5106" s="134" t="s">
        <v>18969</v>
      </c>
      <c r="B5106" s="135" t="s">
        <v>18970</v>
      </c>
      <c r="D5106" s="134" t="s">
        <v>2262</v>
      </c>
      <c r="E5106" s="136" t="s">
        <v>18971</v>
      </c>
      <c r="F5106" s="136" t="s">
        <v>18971</v>
      </c>
    </row>
    <row r="5107" spans="1:6" ht="40.5" x14ac:dyDescent="0.25">
      <c r="A5107" s="134" t="s">
        <v>18972</v>
      </c>
      <c r="B5107" s="135" t="s">
        <v>18973</v>
      </c>
      <c r="D5107" s="134" t="s">
        <v>2262</v>
      </c>
      <c r="E5107" s="136" t="s">
        <v>18974</v>
      </c>
      <c r="F5107" s="136" t="s">
        <v>18974</v>
      </c>
    </row>
    <row r="5108" spans="1:6" ht="40.5" x14ac:dyDescent="0.25">
      <c r="A5108" s="134" t="s">
        <v>8854</v>
      </c>
      <c r="B5108" s="135" t="s">
        <v>18975</v>
      </c>
      <c r="D5108" s="134" t="s">
        <v>2262</v>
      </c>
      <c r="E5108" s="136" t="s">
        <v>18976</v>
      </c>
      <c r="F5108" s="136" t="s">
        <v>18976</v>
      </c>
    </row>
    <row r="5109" spans="1:6" ht="40.5" x14ac:dyDescent="0.25">
      <c r="A5109" s="134" t="s">
        <v>8855</v>
      </c>
      <c r="B5109" s="135" t="s">
        <v>18977</v>
      </c>
      <c r="D5109" s="134" t="s">
        <v>2262</v>
      </c>
      <c r="E5109" s="136" t="s">
        <v>13352</v>
      </c>
      <c r="F5109" s="136" t="s">
        <v>13352</v>
      </c>
    </row>
    <row r="5110" spans="1:6" ht="40.5" x14ac:dyDescent="0.25">
      <c r="A5110" s="134" t="s">
        <v>8856</v>
      </c>
      <c r="B5110" s="135" t="s">
        <v>18978</v>
      </c>
      <c r="D5110" s="134" t="s">
        <v>2262</v>
      </c>
      <c r="E5110" s="136" t="s">
        <v>18979</v>
      </c>
      <c r="F5110" s="136" t="s">
        <v>18979</v>
      </c>
    </row>
    <row r="5111" spans="1:6" ht="54" x14ac:dyDescent="0.25">
      <c r="A5111" s="134" t="s">
        <v>8857</v>
      </c>
      <c r="B5111" s="135" t="s">
        <v>18980</v>
      </c>
      <c r="D5111" s="134" t="s">
        <v>2262</v>
      </c>
      <c r="E5111" s="136" t="s">
        <v>13357</v>
      </c>
      <c r="F5111" s="136" t="s">
        <v>13357</v>
      </c>
    </row>
    <row r="5112" spans="1:6" ht="54" x14ac:dyDescent="0.25">
      <c r="A5112" s="134" t="s">
        <v>8858</v>
      </c>
      <c r="B5112" s="135" t="s">
        <v>18981</v>
      </c>
      <c r="D5112" s="134" t="s">
        <v>2262</v>
      </c>
      <c r="E5112" s="136" t="s">
        <v>14321</v>
      </c>
      <c r="F5112" s="136" t="s">
        <v>14321</v>
      </c>
    </row>
    <row r="5113" spans="1:6" ht="54" x14ac:dyDescent="0.25">
      <c r="A5113" s="134" t="s">
        <v>8859</v>
      </c>
      <c r="B5113" s="135" t="s">
        <v>18982</v>
      </c>
      <c r="D5113" s="134" t="s">
        <v>2262</v>
      </c>
      <c r="E5113" s="136" t="s">
        <v>18983</v>
      </c>
      <c r="F5113" s="136" t="s">
        <v>18983</v>
      </c>
    </row>
    <row r="5114" spans="1:6" ht="54" x14ac:dyDescent="0.25">
      <c r="A5114" s="134" t="s">
        <v>8860</v>
      </c>
      <c r="B5114" s="135" t="s">
        <v>18984</v>
      </c>
      <c r="D5114" s="134" t="s">
        <v>2262</v>
      </c>
      <c r="E5114" s="136" t="s">
        <v>18985</v>
      </c>
      <c r="F5114" s="136" t="s">
        <v>18985</v>
      </c>
    </row>
    <row r="5115" spans="1:6" ht="54" x14ac:dyDescent="0.25">
      <c r="A5115" s="134" t="s">
        <v>8861</v>
      </c>
      <c r="B5115" s="135" t="s">
        <v>18986</v>
      </c>
      <c r="D5115" s="134" t="s">
        <v>2262</v>
      </c>
      <c r="E5115" s="136" t="s">
        <v>18987</v>
      </c>
      <c r="F5115" s="136" t="s">
        <v>18987</v>
      </c>
    </row>
    <row r="5116" spans="1:6" ht="54" x14ac:dyDescent="0.25">
      <c r="A5116" s="134" t="s">
        <v>8862</v>
      </c>
      <c r="B5116" s="135" t="s">
        <v>18988</v>
      </c>
      <c r="D5116" s="134" t="s">
        <v>2262</v>
      </c>
      <c r="E5116" s="136" t="s">
        <v>18989</v>
      </c>
      <c r="F5116" s="136" t="s">
        <v>18989</v>
      </c>
    </row>
    <row r="5117" spans="1:6" ht="54" x14ac:dyDescent="0.25">
      <c r="A5117" s="134" t="s">
        <v>8863</v>
      </c>
      <c r="B5117" s="135" t="s">
        <v>18990</v>
      </c>
      <c r="D5117" s="134" t="s">
        <v>2262</v>
      </c>
      <c r="E5117" s="136" t="s">
        <v>18991</v>
      </c>
      <c r="F5117" s="136" t="s">
        <v>18991</v>
      </c>
    </row>
    <row r="5118" spans="1:6" ht="54" x14ac:dyDescent="0.25">
      <c r="A5118" s="134" t="s">
        <v>8864</v>
      </c>
      <c r="B5118" s="135" t="s">
        <v>18992</v>
      </c>
      <c r="D5118" s="134" t="s">
        <v>2262</v>
      </c>
      <c r="E5118" s="136" t="s">
        <v>18993</v>
      </c>
      <c r="F5118" s="136" t="s">
        <v>18993</v>
      </c>
    </row>
    <row r="5119" spans="1:6" ht="54" x14ac:dyDescent="0.25">
      <c r="A5119" s="134" t="s">
        <v>8865</v>
      </c>
      <c r="B5119" s="135" t="s">
        <v>18994</v>
      </c>
      <c r="D5119" s="134" t="s">
        <v>2262</v>
      </c>
      <c r="E5119" s="136" t="s">
        <v>18995</v>
      </c>
      <c r="F5119" s="136" t="s">
        <v>18995</v>
      </c>
    </row>
    <row r="5120" spans="1:6" ht="54" x14ac:dyDescent="0.25">
      <c r="A5120" s="134" t="s">
        <v>18996</v>
      </c>
      <c r="B5120" s="135" t="s">
        <v>18997</v>
      </c>
      <c r="D5120" s="134" t="s">
        <v>2262</v>
      </c>
      <c r="E5120" s="136" t="s">
        <v>14374</v>
      </c>
      <c r="F5120" s="136" t="s">
        <v>14374</v>
      </c>
    </row>
    <row r="5121" spans="1:6" ht="67.5" x14ac:dyDescent="0.25">
      <c r="A5121" s="134" t="s">
        <v>8866</v>
      </c>
      <c r="B5121" s="135" t="s">
        <v>8867</v>
      </c>
      <c r="D5121" s="134" t="s">
        <v>2262</v>
      </c>
      <c r="E5121" s="136" t="s">
        <v>18998</v>
      </c>
      <c r="F5121" s="136" t="s">
        <v>18998</v>
      </c>
    </row>
    <row r="5122" spans="1:6" ht="67.5" x14ac:dyDescent="0.25">
      <c r="A5122" s="134" t="s">
        <v>8868</v>
      </c>
      <c r="B5122" s="135" t="s">
        <v>8869</v>
      </c>
      <c r="D5122" s="134" t="s">
        <v>2262</v>
      </c>
      <c r="E5122" s="136" t="s">
        <v>18999</v>
      </c>
      <c r="F5122" s="136" t="s">
        <v>18999</v>
      </c>
    </row>
    <row r="5123" spans="1:6" ht="67.5" x14ac:dyDescent="0.25">
      <c r="A5123" s="134" t="s">
        <v>8870</v>
      </c>
      <c r="B5123" s="135" t="s">
        <v>8871</v>
      </c>
      <c r="D5123" s="134" t="s">
        <v>2262</v>
      </c>
      <c r="E5123" s="136" t="s">
        <v>19000</v>
      </c>
      <c r="F5123" s="136" t="s">
        <v>19000</v>
      </c>
    </row>
    <row r="5124" spans="1:6" ht="67.5" x14ac:dyDescent="0.25">
      <c r="A5124" s="134" t="s">
        <v>8872</v>
      </c>
      <c r="B5124" s="135" t="s">
        <v>8873</v>
      </c>
      <c r="D5124" s="134" t="s">
        <v>2262</v>
      </c>
      <c r="E5124" s="136" t="s">
        <v>19001</v>
      </c>
      <c r="F5124" s="136" t="s">
        <v>19001</v>
      </c>
    </row>
    <row r="5125" spans="1:6" ht="67.5" x14ac:dyDescent="0.25">
      <c r="A5125" s="134" t="s">
        <v>8874</v>
      </c>
      <c r="B5125" s="135" t="s">
        <v>8875</v>
      </c>
      <c r="D5125" s="134" t="s">
        <v>2262</v>
      </c>
      <c r="E5125" s="136" t="s">
        <v>19002</v>
      </c>
      <c r="F5125" s="136" t="s">
        <v>19002</v>
      </c>
    </row>
    <row r="5126" spans="1:6" ht="67.5" x14ac:dyDescent="0.25">
      <c r="A5126" s="134" t="s">
        <v>8876</v>
      </c>
      <c r="B5126" s="135" t="s">
        <v>8877</v>
      </c>
      <c r="D5126" s="134" t="s">
        <v>2262</v>
      </c>
      <c r="E5126" s="136" t="s">
        <v>19003</v>
      </c>
      <c r="F5126" s="136" t="s">
        <v>19003</v>
      </c>
    </row>
    <row r="5127" spans="1:6" ht="67.5" x14ac:dyDescent="0.25">
      <c r="A5127" s="134" t="s">
        <v>8878</v>
      </c>
      <c r="B5127" s="135" t="s">
        <v>8879</v>
      </c>
      <c r="D5127" s="134" t="s">
        <v>2262</v>
      </c>
      <c r="E5127" s="136" t="s">
        <v>19004</v>
      </c>
      <c r="F5127" s="136" t="s">
        <v>19004</v>
      </c>
    </row>
    <row r="5128" spans="1:6" ht="54" x14ac:dyDescent="0.25">
      <c r="A5128" s="134" t="s">
        <v>2505</v>
      </c>
      <c r="B5128" s="135" t="s">
        <v>2506</v>
      </c>
      <c r="D5128" s="134" t="s">
        <v>2262</v>
      </c>
      <c r="E5128" s="136" t="s">
        <v>14980</v>
      </c>
      <c r="F5128" s="136" t="s">
        <v>14980</v>
      </c>
    </row>
    <row r="5129" spans="1:6" ht="54" x14ac:dyDescent="0.25">
      <c r="A5129" s="134" t="s">
        <v>8880</v>
      </c>
      <c r="B5129" s="135" t="s">
        <v>8881</v>
      </c>
      <c r="D5129" s="134" t="s">
        <v>2262</v>
      </c>
      <c r="E5129" s="136" t="s">
        <v>6093</v>
      </c>
      <c r="F5129" s="136" t="s">
        <v>6093</v>
      </c>
    </row>
    <row r="5130" spans="1:6" ht="54" x14ac:dyDescent="0.25">
      <c r="A5130" s="134" t="s">
        <v>8882</v>
      </c>
      <c r="B5130" s="135" t="s">
        <v>8883</v>
      </c>
      <c r="D5130" s="134" t="s">
        <v>2262</v>
      </c>
      <c r="E5130" s="136" t="s">
        <v>19005</v>
      </c>
      <c r="F5130" s="136" t="s">
        <v>19005</v>
      </c>
    </row>
    <row r="5131" spans="1:6" ht="54" x14ac:dyDescent="0.25">
      <c r="A5131" s="134" t="s">
        <v>8884</v>
      </c>
      <c r="B5131" s="135" t="s">
        <v>8885</v>
      </c>
      <c r="D5131" s="134" t="s">
        <v>2262</v>
      </c>
      <c r="E5131" s="136" t="s">
        <v>13381</v>
      </c>
      <c r="F5131" s="136" t="s">
        <v>13381</v>
      </c>
    </row>
    <row r="5132" spans="1:6" ht="54" x14ac:dyDescent="0.25">
      <c r="A5132" s="134" t="s">
        <v>8886</v>
      </c>
      <c r="B5132" s="135" t="s">
        <v>8887</v>
      </c>
      <c r="D5132" s="134" t="s">
        <v>2262</v>
      </c>
      <c r="E5132" s="136" t="s">
        <v>19006</v>
      </c>
      <c r="F5132" s="136" t="s">
        <v>19006</v>
      </c>
    </row>
    <row r="5133" spans="1:6" ht="54" x14ac:dyDescent="0.25">
      <c r="A5133" s="134" t="s">
        <v>8888</v>
      </c>
      <c r="B5133" s="135" t="s">
        <v>8889</v>
      </c>
      <c r="D5133" s="134" t="s">
        <v>2262</v>
      </c>
      <c r="E5133" s="136" t="s">
        <v>13541</v>
      </c>
      <c r="F5133" s="136" t="s">
        <v>13541</v>
      </c>
    </row>
    <row r="5134" spans="1:6" ht="54" x14ac:dyDescent="0.25">
      <c r="A5134" s="134" t="s">
        <v>8890</v>
      </c>
      <c r="B5134" s="135" t="s">
        <v>8891</v>
      </c>
      <c r="D5134" s="134" t="s">
        <v>2262</v>
      </c>
      <c r="E5134" s="136" t="s">
        <v>13770</v>
      </c>
      <c r="F5134" s="136" t="s">
        <v>13770</v>
      </c>
    </row>
    <row r="5135" spans="1:6" ht="54" x14ac:dyDescent="0.25">
      <c r="A5135" s="134" t="s">
        <v>8892</v>
      </c>
      <c r="B5135" s="135" t="s">
        <v>8893</v>
      </c>
      <c r="D5135" s="134" t="s">
        <v>2262</v>
      </c>
      <c r="E5135" s="136" t="s">
        <v>17308</v>
      </c>
      <c r="F5135" s="136" t="s">
        <v>17308</v>
      </c>
    </row>
    <row r="5136" spans="1:6" ht="54" x14ac:dyDescent="0.25">
      <c r="A5136" s="134" t="s">
        <v>8894</v>
      </c>
      <c r="B5136" s="135" t="s">
        <v>8895</v>
      </c>
      <c r="D5136" s="134" t="s">
        <v>2262</v>
      </c>
      <c r="E5136" s="136" t="s">
        <v>14288</v>
      </c>
      <c r="F5136" s="136" t="s">
        <v>14288</v>
      </c>
    </row>
    <row r="5137" spans="1:6" ht="54" x14ac:dyDescent="0.25">
      <c r="A5137" s="134" t="s">
        <v>8896</v>
      </c>
      <c r="B5137" s="135" t="s">
        <v>8897</v>
      </c>
      <c r="D5137" s="134" t="s">
        <v>2262</v>
      </c>
      <c r="E5137" s="136" t="s">
        <v>13523</v>
      </c>
      <c r="F5137" s="136" t="s">
        <v>13523</v>
      </c>
    </row>
    <row r="5138" spans="1:6" ht="54" x14ac:dyDescent="0.25">
      <c r="A5138" s="134" t="s">
        <v>8898</v>
      </c>
      <c r="B5138" s="135" t="s">
        <v>8899</v>
      </c>
      <c r="D5138" s="134" t="s">
        <v>2262</v>
      </c>
      <c r="E5138" s="136" t="s">
        <v>13490</v>
      </c>
      <c r="F5138" s="136" t="s">
        <v>13490</v>
      </c>
    </row>
    <row r="5139" spans="1:6" ht="54" x14ac:dyDescent="0.25">
      <c r="A5139" s="134" t="s">
        <v>8900</v>
      </c>
      <c r="B5139" s="135" t="s">
        <v>8901</v>
      </c>
      <c r="D5139" s="134" t="s">
        <v>2262</v>
      </c>
      <c r="E5139" s="136" t="s">
        <v>19007</v>
      </c>
      <c r="F5139" s="136" t="s">
        <v>19007</v>
      </c>
    </row>
    <row r="5140" spans="1:6" ht="54" x14ac:dyDescent="0.25">
      <c r="A5140" s="134" t="s">
        <v>8902</v>
      </c>
      <c r="B5140" s="135" t="s">
        <v>8903</v>
      </c>
      <c r="D5140" s="134" t="s">
        <v>2262</v>
      </c>
      <c r="E5140" s="136" t="s">
        <v>19008</v>
      </c>
      <c r="F5140" s="136" t="s">
        <v>19008</v>
      </c>
    </row>
    <row r="5141" spans="1:6" ht="54" x14ac:dyDescent="0.25">
      <c r="A5141" s="134" t="s">
        <v>8904</v>
      </c>
      <c r="B5141" s="135" t="s">
        <v>8905</v>
      </c>
      <c r="D5141" s="134" t="s">
        <v>2262</v>
      </c>
      <c r="E5141" s="136" t="s">
        <v>19009</v>
      </c>
      <c r="F5141" s="136" t="s">
        <v>19009</v>
      </c>
    </row>
    <row r="5142" spans="1:6" ht="54" x14ac:dyDescent="0.25">
      <c r="A5142" s="134" t="s">
        <v>8906</v>
      </c>
      <c r="B5142" s="135" t="s">
        <v>8907</v>
      </c>
      <c r="D5142" s="134" t="s">
        <v>2262</v>
      </c>
      <c r="E5142" s="136" t="s">
        <v>19010</v>
      </c>
      <c r="F5142" s="136" t="s">
        <v>19010</v>
      </c>
    </row>
    <row r="5143" spans="1:6" ht="40.5" x14ac:dyDescent="0.25">
      <c r="A5143" s="134" t="s">
        <v>8908</v>
      </c>
      <c r="B5143" s="135" t="s">
        <v>19011</v>
      </c>
      <c r="D5143" s="134" t="s">
        <v>2262</v>
      </c>
      <c r="E5143" s="136" t="s">
        <v>19012</v>
      </c>
      <c r="F5143" s="136" t="s">
        <v>19012</v>
      </c>
    </row>
    <row r="5144" spans="1:6" ht="40.5" x14ac:dyDescent="0.25">
      <c r="A5144" s="134" t="s">
        <v>8909</v>
      </c>
      <c r="B5144" s="135" t="s">
        <v>8910</v>
      </c>
      <c r="D5144" s="134" t="s">
        <v>2262</v>
      </c>
      <c r="E5144" s="136" t="s">
        <v>13644</v>
      </c>
      <c r="F5144" s="136" t="s">
        <v>13644</v>
      </c>
    </row>
    <row r="5145" spans="1:6" ht="40.5" x14ac:dyDescent="0.25">
      <c r="A5145" s="134" t="s">
        <v>8911</v>
      </c>
      <c r="B5145" s="135" t="s">
        <v>8912</v>
      </c>
      <c r="D5145" s="134" t="s">
        <v>2262</v>
      </c>
      <c r="E5145" s="136" t="s">
        <v>14286</v>
      </c>
      <c r="F5145" s="136" t="s">
        <v>14286</v>
      </c>
    </row>
    <row r="5146" spans="1:6" ht="40.5" x14ac:dyDescent="0.25">
      <c r="A5146" s="134" t="s">
        <v>8913</v>
      </c>
      <c r="B5146" s="135" t="s">
        <v>8914</v>
      </c>
      <c r="D5146" s="134" t="s">
        <v>2262</v>
      </c>
      <c r="E5146" s="136" t="s">
        <v>13217</v>
      </c>
      <c r="F5146" s="136" t="s">
        <v>13217</v>
      </c>
    </row>
    <row r="5147" spans="1:6" ht="40.5" x14ac:dyDescent="0.25">
      <c r="A5147" s="134" t="s">
        <v>8915</v>
      </c>
      <c r="B5147" s="135" t="s">
        <v>8916</v>
      </c>
      <c r="D5147" s="134" t="s">
        <v>2262</v>
      </c>
      <c r="E5147" s="136" t="s">
        <v>13963</v>
      </c>
      <c r="F5147" s="136" t="s">
        <v>13963</v>
      </c>
    </row>
    <row r="5148" spans="1:6" ht="40.5" x14ac:dyDescent="0.25">
      <c r="A5148" s="134" t="s">
        <v>8917</v>
      </c>
      <c r="B5148" s="135" t="s">
        <v>8918</v>
      </c>
      <c r="D5148" s="134" t="s">
        <v>2262</v>
      </c>
      <c r="E5148" s="136" t="s">
        <v>5993</v>
      </c>
      <c r="F5148" s="136" t="s">
        <v>5993</v>
      </c>
    </row>
    <row r="5149" spans="1:6" ht="40.5" x14ac:dyDescent="0.25">
      <c r="A5149" s="134" t="s">
        <v>8919</v>
      </c>
      <c r="B5149" s="135" t="s">
        <v>8920</v>
      </c>
      <c r="D5149" s="134" t="s">
        <v>2262</v>
      </c>
      <c r="E5149" s="136" t="s">
        <v>14369</v>
      </c>
      <c r="F5149" s="136" t="s">
        <v>14369</v>
      </c>
    </row>
    <row r="5150" spans="1:6" ht="40.5" x14ac:dyDescent="0.25">
      <c r="A5150" s="134" t="s">
        <v>8921</v>
      </c>
      <c r="B5150" s="135" t="s">
        <v>8922</v>
      </c>
      <c r="D5150" s="134" t="s">
        <v>2262</v>
      </c>
      <c r="E5150" s="136" t="s">
        <v>12985</v>
      </c>
      <c r="F5150" s="136" t="s">
        <v>12985</v>
      </c>
    </row>
    <row r="5151" spans="1:6" ht="40.5" x14ac:dyDescent="0.25">
      <c r="A5151" s="134" t="s">
        <v>8923</v>
      </c>
      <c r="B5151" s="135" t="s">
        <v>8924</v>
      </c>
      <c r="D5151" s="134" t="s">
        <v>2262</v>
      </c>
      <c r="E5151" s="136" t="s">
        <v>6038</v>
      </c>
      <c r="F5151" s="136" t="s">
        <v>6038</v>
      </c>
    </row>
    <row r="5152" spans="1:6" ht="40.5" x14ac:dyDescent="0.25">
      <c r="A5152" s="134" t="s">
        <v>8925</v>
      </c>
      <c r="B5152" s="135" t="s">
        <v>8926</v>
      </c>
      <c r="D5152" s="134" t="s">
        <v>2262</v>
      </c>
      <c r="E5152" s="136" t="s">
        <v>13707</v>
      </c>
      <c r="F5152" s="136" t="s">
        <v>13707</v>
      </c>
    </row>
    <row r="5153" spans="1:6" ht="40.5" x14ac:dyDescent="0.25">
      <c r="A5153" s="134" t="s">
        <v>8927</v>
      </c>
      <c r="B5153" s="135" t="s">
        <v>8928</v>
      </c>
      <c r="D5153" s="134" t="s">
        <v>2262</v>
      </c>
      <c r="E5153" s="136" t="s">
        <v>19013</v>
      </c>
      <c r="F5153" s="136" t="s">
        <v>19013</v>
      </c>
    </row>
    <row r="5154" spans="1:6" ht="40.5" x14ac:dyDescent="0.25">
      <c r="A5154" s="134" t="s">
        <v>8929</v>
      </c>
      <c r="B5154" s="135" t="s">
        <v>8930</v>
      </c>
      <c r="D5154" s="134" t="s">
        <v>2262</v>
      </c>
      <c r="E5154" s="136" t="s">
        <v>19014</v>
      </c>
      <c r="F5154" s="136" t="s">
        <v>19014</v>
      </c>
    </row>
    <row r="5155" spans="1:6" ht="40.5" x14ac:dyDescent="0.25">
      <c r="A5155" s="134" t="s">
        <v>8931</v>
      </c>
      <c r="B5155" s="135" t="s">
        <v>8932</v>
      </c>
      <c r="D5155" s="134" t="s">
        <v>2262</v>
      </c>
      <c r="E5155" s="136" t="s">
        <v>19015</v>
      </c>
      <c r="F5155" s="136" t="s">
        <v>19015</v>
      </c>
    </row>
    <row r="5156" spans="1:6" ht="40.5" x14ac:dyDescent="0.25">
      <c r="A5156" s="134" t="s">
        <v>8933</v>
      </c>
      <c r="B5156" s="135" t="s">
        <v>8934</v>
      </c>
      <c r="D5156" s="134" t="s">
        <v>2262</v>
      </c>
      <c r="E5156" s="136" t="s">
        <v>13593</v>
      </c>
      <c r="F5156" s="136" t="s">
        <v>13593</v>
      </c>
    </row>
    <row r="5157" spans="1:6" ht="40.5" x14ac:dyDescent="0.25">
      <c r="A5157" s="134" t="s">
        <v>8935</v>
      </c>
      <c r="B5157" s="135" t="s">
        <v>8936</v>
      </c>
      <c r="D5157" s="134" t="s">
        <v>2262</v>
      </c>
      <c r="E5157" s="136" t="s">
        <v>14266</v>
      </c>
      <c r="F5157" s="136" t="s">
        <v>14266</v>
      </c>
    </row>
    <row r="5158" spans="1:6" ht="40.5" x14ac:dyDescent="0.25">
      <c r="A5158" s="134" t="s">
        <v>8937</v>
      </c>
      <c r="B5158" s="135" t="s">
        <v>8938</v>
      </c>
      <c r="D5158" s="134" t="s">
        <v>2262</v>
      </c>
      <c r="E5158" s="136" t="s">
        <v>19016</v>
      </c>
      <c r="F5158" s="136" t="s">
        <v>19016</v>
      </c>
    </row>
    <row r="5159" spans="1:6" ht="40.5" x14ac:dyDescent="0.25">
      <c r="A5159" s="134" t="s">
        <v>8939</v>
      </c>
      <c r="B5159" s="135" t="s">
        <v>8940</v>
      </c>
      <c r="D5159" s="134" t="s">
        <v>2262</v>
      </c>
      <c r="E5159" s="136" t="s">
        <v>19017</v>
      </c>
      <c r="F5159" s="136" t="s">
        <v>19017</v>
      </c>
    </row>
    <row r="5160" spans="1:6" ht="40.5" x14ac:dyDescent="0.25">
      <c r="A5160" s="134" t="s">
        <v>8941</v>
      </c>
      <c r="B5160" s="135" t="s">
        <v>8942</v>
      </c>
      <c r="D5160" s="134" t="s">
        <v>2262</v>
      </c>
      <c r="E5160" s="136" t="s">
        <v>17671</v>
      </c>
      <c r="F5160" s="136" t="s">
        <v>17671</v>
      </c>
    </row>
    <row r="5161" spans="1:6" ht="40.5" x14ac:dyDescent="0.25">
      <c r="A5161" s="134" t="s">
        <v>8943</v>
      </c>
      <c r="B5161" s="135" t="s">
        <v>8944</v>
      </c>
      <c r="D5161" s="134" t="s">
        <v>2262</v>
      </c>
      <c r="E5161" s="136" t="s">
        <v>14077</v>
      </c>
      <c r="F5161" s="136" t="s">
        <v>14077</v>
      </c>
    </row>
    <row r="5162" spans="1:6" ht="40.5" x14ac:dyDescent="0.25">
      <c r="A5162" s="134" t="s">
        <v>8945</v>
      </c>
      <c r="B5162" s="135" t="s">
        <v>8946</v>
      </c>
      <c r="D5162" s="134" t="s">
        <v>2262</v>
      </c>
      <c r="E5162" s="136" t="s">
        <v>19018</v>
      </c>
      <c r="F5162" s="136" t="s">
        <v>19018</v>
      </c>
    </row>
    <row r="5163" spans="1:6" ht="40.5" x14ac:dyDescent="0.25">
      <c r="A5163" s="134" t="s">
        <v>8947</v>
      </c>
      <c r="B5163" s="135" t="s">
        <v>8948</v>
      </c>
      <c r="D5163" s="134" t="s">
        <v>2262</v>
      </c>
      <c r="E5163" s="136" t="s">
        <v>19019</v>
      </c>
      <c r="F5163" s="136" t="s">
        <v>19019</v>
      </c>
    </row>
    <row r="5164" spans="1:6" ht="40.5" x14ac:dyDescent="0.25">
      <c r="A5164" s="134" t="s">
        <v>8949</v>
      </c>
      <c r="B5164" s="135" t="s">
        <v>8950</v>
      </c>
      <c r="D5164" s="134" t="s">
        <v>2262</v>
      </c>
      <c r="E5164" s="136" t="s">
        <v>13679</v>
      </c>
      <c r="F5164" s="136" t="s">
        <v>13679</v>
      </c>
    </row>
    <row r="5165" spans="1:6" ht="40.5" x14ac:dyDescent="0.25">
      <c r="A5165" s="134" t="s">
        <v>8951</v>
      </c>
      <c r="B5165" s="135" t="s">
        <v>8952</v>
      </c>
      <c r="D5165" s="134" t="s">
        <v>2262</v>
      </c>
      <c r="E5165" s="136" t="s">
        <v>19020</v>
      </c>
      <c r="F5165" s="136" t="s">
        <v>19020</v>
      </c>
    </row>
    <row r="5166" spans="1:6" ht="40.5" x14ac:dyDescent="0.25">
      <c r="A5166" s="134" t="s">
        <v>8953</v>
      </c>
      <c r="B5166" s="135" t="s">
        <v>8954</v>
      </c>
      <c r="D5166" s="134" t="s">
        <v>2262</v>
      </c>
      <c r="E5166" s="136" t="s">
        <v>19021</v>
      </c>
      <c r="F5166" s="136" t="s">
        <v>19021</v>
      </c>
    </row>
    <row r="5167" spans="1:6" ht="40.5" x14ac:dyDescent="0.25">
      <c r="A5167" s="134" t="s">
        <v>8955</v>
      </c>
      <c r="B5167" s="135" t="s">
        <v>8956</v>
      </c>
      <c r="D5167" s="134" t="s">
        <v>2262</v>
      </c>
      <c r="E5167" s="136" t="s">
        <v>19022</v>
      </c>
      <c r="F5167" s="136" t="s">
        <v>19022</v>
      </c>
    </row>
    <row r="5168" spans="1:6" ht="54" x14ac:dyDescent="0.25">
      <c r="A5168" s="134" t="s">
        <v>8957</v>
      </c>
      <c r="B5168" s="135" t="s">
        <v>8958</v>
      </c>
      <c r="D5168" s="134" t="s">
        <v>2262</v>
      </c>
      <c r="E5168" s="136" t="s">
        <v>5556</v>
      </c>
      <c r="F5168" s="136" t="s">
        <v>5556</v>
      </c>
    </row>
    <row r="5169" spans="1:6" ht="54" x14ac:dyDescent="0.25">
      <c r="A5169" s="134" t="s">
        <v>8959</v>
      </c>
      <c r="B5169" s="135" t="s">
        <v>8960</v>
      </c>
      <c r="D5169" s="134" t="s">
        <v>2262</v>
      </c>
      <c r="E5169" s="136" t="s">
        <v>19023</v>
      </c>
      <c r="F5169" s="136" t="s">
        <v>19023</v>
      </c>
    </row>
    <row r="5170" spans="1:6" ht="54" x14ac:dyDescent="0.25">
      <c r="A5170" s="134" t="s">
        <v>8961</v>
      </c>
      <c r="B5170" s="135" t="s">
        <v>8962</v>
      </c>
      <c r="D5170" s="134" t="s">
        <v>2262</v>
      </c>
      <c r="E5170" s="136" t="s">
        <v>5568</v>
      </c>
      <c r="F5170" s="136" t="s">
        <v>5568</v>
      </c>
    </row>
    <row r="5171" spans="1:6" ht="54" x14ac:dyDescent="0.25">
      <c r="A5171" s="134" t="s">
        <v>8963</v>
      </c>
      <c r="B5171" s="135" t="s">
        <v>8964</v>
      </c>
      <c r="D5171" s="134" t="s">
        <v>2262</v>
      </c>
      <c r="E5171" s="136" t="s">
        <v>13439</v>
      </c>
      <c r="F5171" s="136" t="s">
        <v>13439</v>
      </c>
    </row>
    <row r="5172" spans="1:6" ht="54" x14ac:dyDescent="0.25">
      <c r="A5172" s="134" t="s">
        <v>8965</v>
      </c>
      <c r="B5172" s="135" t="s">
        <v>8966</v>
      </c>
      <c r="D5172" s="134" t="s">
        <v>2262</v>
      </c>
      <c r="E5172" s="136" t="s">
        <v>14132</v>
      </c>
      <c r="F5172" s="136" t="s">
        <v>14132</v>
      </c>
    </row>
    <row r="5173" spans="1:6" ht="54" x14ac:dyDescent="0.25">
      <c r="A5173" s="134" t="s">
        <v>8967</v>
      </c>
      <c r="B5173" s="135" t="s">
        <v>8968</v>
      </c>
      <c r="D5173" s="134" t="s">
        <v>2262</v>
      </c>
      <c r="E5173" s="136" t="s">
        <v>13946</v>
      </c>
      <c r="F5173" s="136" t="s">
        <v>13946</v>
      </c>
    </row>
    <row r="5174" spans="1:6" ht="54" x14ac:dyDescent="0.25">
      <c r="A5174" s="134" t="s">
        <v>8969</v>
      </c>
      <c r="B5174" s="135" t="s">
        <v>8970</v>
      </c>
      <c r="D5174" s="134" t="s">
        <v>2262</v>
      </c>
      <c r="E5174" s="136" t="s">
        <v>19024</v>
      </c>
      <c r="F5174" s="136" t="s">
        <v>19024</v>
      </c>
    </row>
    <row r="5175" spans="1:6" ht="54" x14ac:dyDescent="0.25">
      <c r="A5175" s="134" t="s">
        <v>8971</v>
      </c>
      <c r="B5175" s="135" t="s">
        <v>8972</v>
      </c>
      <c r="D5175" s="134" t="s">
        <v>2262</v>
      </c>
      <c r="E5175" s="136" t="s">
        <v>19025</v>
      </c>
      <c r="F5175" s="136" t="s">
        <v>19025</v>
      </c>
    </row>
    <row r="5176" spans="1:6" ht="54" x14ac:dyDescent="0.25">
      <c r="A5176" s="134" t="s">
        <v>8973</v>
      </c>
      <c r="B5176" s="135" t="s">
        <v>8974</v>
      </c>
      <c r="D5176" s="134" t="s">
        <v>2262</v>
      </c>
      <c r="E5176" s="136" t="s">
        <v>19026</v>
      </c>
      <c r="F5176" s="136" t="s">
        <v>19026</v>
      </c>
    </row>
    <row r="5177" spans="1:6" ht="54" x14ac:dyDescent="0.25">
      <c r="A5177" s="134" t="s">
        <v>8975</v>
      </c>
      <c r="B5177" s="135" t="s">
        <v>8976</v>
      </c>
      <c r="D5177" s="134" t="s">
        <v>2262</v>
      </c>
      <c r="E5177" s="136" t="s">
        <v>5686</v>
      </c>
      <c r="F5177" s="136" t="s">
        <v>5686</v>
      </c>
    </row>
    <row r="5178" spans="1:6" ht="54" x14ac:dyDescent="0.25">
      <c r="A5178" s="134" t="s">
        <v>8977</v>
      </c>
      <c r="B5178" s="135" t="s">
        <v>8978</v>
      </c>
      <c r="D5178" s="134" t="s">
        <v>2262</v>
      </c>
      <c r="E5178" s="136" t="s">
        <v>15590</v>
      </c>
      <c r="F5178" s="136" t="s">
        <v>15590</v>
      </c>
    </row>
    <row r="5179" spans="1:6" ht="54" x14ac:dyDescent="0.25">
      <c r="A5179" s="134" t="s">
        <v>8979</v>
      </c>
      <c r="B5179" s="135" t="s">
        <v>8980</v>
      </c>
      <c r="D5179" s="134" t="s">
        <v>2262</v>
      </c>
      <c r="E5179" s="136" t="s">
        <v>5874</v>
      </c>
      <c r="F5179" s="136" t="s">
        <v>5874</v>
      </c>
    </row>
    <row r="5180" spans="1:6" ht="54" x14ac:dyDescent="0.25">
      <c r="A5180" s="134" t="s">
        <v>8981</v>
      </c>
      <c r="B5180" s="135" t="s">
        <v>8982</v>
      </c>
      <c r="D5180" s="134" t="s">
        <v>2262</v>
      </c>
      <c r="E5180" s="136" t="s">
        <v>19027</v>
      </c>
      <c r="F5180" s="136" t="s">
        <v>19027</v>
      </c>
    </row>
    <row r="5181" spans="1:6" ht="54" x14ac:dyDescent="0.25">
      <c r="A5181" s="134" t="s">
        <v>8983</v>
      </c>
      <c r="B5181" s="135" t="s">
        <v>8984</v>
      </c>
      <c r="D5181" s="134" t="s">
        <v>2262</v>
      </c>
      <c r="E5181" s="136" t="s">
        <v>19028</v>
      </c>
      <c r="F5181" s="136" t="s">
        <v>19028</v>
      </c>
    </row>
    <row r="5182" spans="1:6" ht="54" x14ac:dyDescent="0.25">
      <c r="A5182" s="134" t="s">
        <v>8985</v>
      </c>
      <c r="B5182" s="135" t="s">
        <v>8986</v>
      </c>
      <c r="D5182" s="134" t="s">
        <v>2262</v>
      </c>
      <c r="E5182" s="136" t="s">
        <v>19029</v>
      </c>
      <c r="F5182" s="136" t="s">
        <v>19029</v>
      </c>
    </row>
    <row r="5183" spans="1:6" ht="54" x14ac:dyDescent="0.25">
      <c r="A5183" s="134" t="s">
        <v>8987</v>
      </c>
      <c r="B5183" s="135" t="s">
        <v>8988</v>
      </c>
      <c r="D5183" s="134" t="s">
        <v>2262</v>
      </c>
      <c r="E5183" s="136" t="s">
        <v>19030</v>
      </c>
      <c r="F5183" s="136" t="s">
        <v>19030</v>
      </c>
    </row>
    <row r="5184" spans="1:6" ht="54" x14ac:dyDescent="0.25">
      <c r="A5184" s="134" t="s">
        <v>8989</v>
      </c>
      <c r="B5184" s="135" t="s">
        <v>8990</v>
      </c>
      <c r="D5184" s="134" t="s">
        <v>2262</v>
      </c>
      <c r="E5184" s="136" t="s">
        <v>19031</v>
      </c>
      <c r="F5184" s="136" t="s">
        <v>19031</v>
      </c>
    </row>
    <row r="5185" spans="1:6" ht="54" x14ac:dyDescent="0.25">
      <c r="A5185" s="134" t="s">
        <v>8991</v>
      </c>
      <c r="B5185" s="135" t="s">
        <v>8992</v>
      </c>
      <c r="D5185" s="134" t="s">
        <v>2262</v>
      </c>
      <c r="E5185" s="136" t="s">
        <v>19032</v>
      </c>
      <c r="F5185" s="136" t="s">
        <v>19032</v>
      </c>
    </row>
    <row r="5186" spans="1:6" ht="40.5" x14ac:dyDescent="0.25">
      <c r="A5186" s="134" t="s">
        <v>8993</v>
      </c>
      <c r="B5186" s="135" t="s">
        <v>8994</v>
      </c>
      <c r="D5186" s="134" t="s">
        <v>2262</v>
      </c>
      <c r="E5186" s="136" t="s">
        <v>13152</v>
      </c>
      <c r="F5186" s="136" t="s">
        <v>13152</v>
      </c>
    </row>
    <row r="5187" spans="1:6" ht="40.5" x14ac:dyDescent="0.25">
      <c r="A5187" s="134" t="s">
        <v>8995</v>
      </c>
      <c r="B5187" s="135" t="s">
        <v>8996</v>
      </c>
      <c r="D5187" s="134" t="s">
        <v>2262</v>
      </c>
      <c r="E5187" s="136" t="s">
        <v>13065</v>
      </c>
      <c r="F5187" s="136" t="s">
        <v>13065</v>
      </c>
    </row>
    <row r="5188" spans="1:6" ht="40.5" x14ac:dyDescent="0.25">
      <c r="A5188" s="134" t="s">
        <v>8997</v>
      </c>
      <c r="B5188" s="135" t="s">
        <v>8998</v>
      </c>
      <c r="D5188" s="134" t="s">
        <v>2262</v>
      </c>
      <c r="E5188" s="136" t="s">
        <v>5645</v>
      </c>
      <c r="F5188" s="136" t="s">
        <v>5645</v>
      </c>
    </row>
    <row r="5189" spans="1:6" ht="40.5" x14ac:dyDescent="0.25">
      <c r="A5189" s="134" t="s">
        <v>8999</v>
      </c>
      <c r="B5189" s="135" t="s">
        <v>9000</v>
      </c>
      <c r="D5189" s="134" t="s">
        <v>2262</v>
      </c>
      <c r="E5189" s="136" t="s">
        <v>19033</v>
      </c>
      <c r="F5189" s="136" t="s">
        <v>19033</v>
      </c>
    </row>
    <row r="5190" spans="1:6" ht="40.5" x14ac:dyDescent="0.25">
      <c r="A5190" s="134" t="s">
        <v>9001</v>
      </c>
      <c r="B5190" s="135" t="s">
        <v>9002</v>
      </c>
      <c r="D5190" s="134" t="s">
        <v>2262</v>
      </c>
      <c r="E5190" s="136" t="s">
        <v>5695</v>
      </c>
      <c r="F5190" s="136" t="s">
        <v>5695</v>
      </c>
    </row>
    <row r="5191" spans="1:6" ht="40.5" x14ac:dyDescent="0.25">
      <c r="A5191" s="134" t="s">
        <v>9003</v>
      </c>
      <c r="B5191" s="135" t="s">
        <v>9004</v>
      </c>
      <c r="D5191" s="134" t="s">
        <v>2262</v>
      </c>
      <c r="E5191" s="136" t="s">
        <v>13451</v>
      </c>
      <c r="F5191" s="136" t="s">
        <v>13451</v>
      </c>
    </row>
    <row r="5192" spans="1:6" ht="40.5" x14ac:dyDescent="0.25">
      <c r="A5192" s="134" t="s">
        <v>9005</v>
      </c>
      <c r="B5192" s="135" t="s">
        <v>9006</v>
      </c>
      <c r="D5192" s="134" t="s">
        <v>2262</v>
      </c>
      <c r="E5192" s="136" t="s">
        <v>19034</v>
      </c>
      <c r="F5192" s="136" t="s">
        <v>19034</v>
      </c>
    </row>
    <row r="5193" spans="1:6" ht="40.5" x14ac:dyDescent="0.25">
      <c r="A5193" s="134" t="s">
        <v>9007</v>
      </c>
      <c r="B5193" s="135" t="s">
        <v>9008</v>
      </c>
      <c r="D5193" s="134" t="s">
        <v>2262</v>
      </c>
      <c r="E5193" s="136" t="s">
        <v>13384</v>
      </c>
      <c r="F5193" s="136" t="s">
        <v>13384</v>
      </c>
    </row>
    <row r="5194" spans="1:6" ht="54" x14ac:dyDescent="0.25">
      <c r="A5194" s="134" t="s">
        <v>9009</v>
      </c>
      <c r="B5194" s="135" t="s">
        <v>9010</v>
      </c>
      <c r="D5194" s="134" t="s">
        <v>2262</v>
      </c>
      <c r="E5194" s="136" t="s">
        <v>13385</v>
      </c>
      <c r="F5194" s="136" t="s">
        <v>13385</v>
      </c>
    </row>
    <row r="5195" spans="1:6" ht="54" x14ac:dyDescent="0.25">
      <c r="A5195" s="134" t="s">
        <v>9011</v>
      </c>
      <c r="B5195" s="135" t="s">
        <v>9012</v>
      </c>
      <c r="D5195" s="134" t="s">
        <v>2262</v>
      </c>
      <c r="E5195" s="136" t="s">
        <v>13328</v>
      </c>
      <c r="F5195" s="136" t="s">
        <v>13328</v>
      </c>
    </row>
    <row r="5196" spans="1:6" ht="54" x14ac:dyDescent="0.25">
      <c r="A5196" s="134" t="s">
        <v>9013</v>
      </c>
      <c r="B5196" s="135" t="s">
        <v>9014</v>
      </c>
      <c r="D5196" s="134" t="s">
        <v>2262</v>
      </c>
      <c r="E5196" s="136" t="s">
        <v>19035</v>
      </c>
      <c r="F5196" s="136" t="s">
        <v>19035</v>
      </c>
    </row>
    <row r="5197" spans="1:6" ht="54" x14ac:dyDescent="0.25">
      <c r="A5197" s="134" t="s">
        <v>9015</v>
      </c>
      <c r="B5197" s="135" t="s">
        <v>9016</v>
      </c>
      <c r="D5197" s="134" t="s">
        <v>2262</v>
      </c>
      <c r="E5197" s="136" t="s">
        <v>19036</v>
      </c>
      <c r="F5197" s="136" t="s">
        <v>19036</v>
      </c>
    </row>
    <row r="5198" spans="1:6" ht="54" x14ac:dyDescent="0.25">
      <c r="A5198" s="134" t="s">
        <v>9017</v>
      </c>
      <c r="B5198" s="135" t="s">
        <v>9018</v>
      </c>
      <c r="D5198" s="134" t="s">
        <v>2262</v>
      </c>
      <c r="E5198" s="136" t="s">
        <v>19037</v>
      </c>
      <c r="F5198" s="136" t="s">
        <v>19037</v>
      </c>
    </row>
    <row r="5199" spans="1:6" ht="54" x14ac:dyDescent="0.25">
      <c r="A5199" s="134" t="s">
        <v>9019</v>
      </c>
      <c r="B5199" s="135" t="s">
        <v>9020</v>
      </c>
      <c r="D5199" s="134" t="s">
        <v>2262</v>
      </c>
      <c r="E5199" s="136" t="s">
        <v>19038</v>
      </c>
      <c r="F5199" s="136" t="s">
        <v>19038</v>
      </c>
    </row>
    <row r="5200" spans="1:6" ht="54" x14ac:dyDescent="0.25">
      <c r="A5200" s="134" t="s">
        <v>9021</v>
      </c>
      <c r="B5200" s="135" t="s">
        <v>9022</v>
      </c>
      <c r="D5200" s="134" t="s">
        <v>2262</v>
      </c>
      <c r="E5200" s="136" t="s">
        <v>15801</v>
      </c>
      <c r="F5200" s="136" t="s">
        <v>15801</v>
      </c>
    </row>
    <row r="5201" spans="1:6" ht="54" x14ac:dyDescent="0.25">
      <c r="A5201" s="134" t="s">
        <v>9023</v>
      </c>
      <c r="B5201" s="135" t="s">
        <v>9024</v>
      </c>
      <c r="D5201" s="134" t="s">
        <v>2262</v>
      </c>
      <c r="E5201" s="136" t="s">
        <v>17882</v>
      </c>
      <c r="F5201" s="136" t="s">
        <v>17882</v>
      </c>
    </row>
    <row r="5202" spans="1:6" ht="40.5" x14ac:dyDescent="0.25">
      <c r="A5202" s="134" t="s">
        <v>9025</v>
      </c>
      <c r="B5202" s="135" t="s">
        <v>9026</v>
      </c>
      <c r="D5202" s="134" t="s">
        <v>2262</v>
      </c>
      <c r="E5202" s="136" t="s">
        <v>19039</v>
      </c>
      <c r="F5202" s="136" t="s">
        <v>19039</v>
      </c>
    </row>
    <row r="5203" spans="1:6" ht="40.5" x14ac:dyDescent="0.25">
      <c r="A5203" s="134" t="s">
        <v>9027</v>
      </c>
      <c r="B5203" s="135" t="s">
        <v>9028</v>
      </c>
      <c r="D5203" s="134" t="s">
        <v>2262</v>
      </c>
      <c r="E5203" s="136" t="s">
        <v>19040</v>
      </c>
      <c r="F5203" s="136" t="s">
        <v>19040</v>
      </c>
    </row>
    <row r="5204" spans="1:6" ht="40.5" x14ac:dyDescent="0.25">
      <c r="A5204" s="134" t="s">
        <v>9029</v>
      </c>
      <c r="B5204" s="135" t="s">
        <v>9030</v>
      </c>
      <c r="D5204" s="134" t="s">
        <v>2262</v>
      </c>
      <c r="E5204" s="136" t="s">
        <v>19041</v>
      </c>
      <c r="F5204" s="136" t="s">
        <v>19041</v>
      </c>
    </row>
    <row r="5205" spans="1:6" ht="40.5" x14ac:dyDescent="0.25">
      <c r="A5205" s="134" t="s">
        <v>9031</v>
      </c>
      <c r="B5205" s="135" t="s">
        <v>9032</v>
      </c>
      <c r="D5205" s="134" t="s">
        <v>2262</v>
      </c>
      <c r="E5205" s="136" t="s">
        <v>19042</v>
      </c>
      <c r="F5205" s="136" t="s">
        <v>19042</v>
      </c>
    </row>
    <row r="5206" spans="1:6" ht="40.5" x14ac:dyDescent="0.25">
      <c r="A5206" s="134" t="s">
        <v>9033</v>
      </c>
      <c r="B5206" s="135" t="s">
        <v>9034</v>
      </c>
      <c r="D5206" s="134" t="s">
        <v>2262</v>
      </c>
      <c r="E5206" s="136" t="s">
        <v>18922</v>
      </c>
      <c r="F5206" s="136" t="s">
        <v>18922</v>
      </c>
    </row>
    <row r="5207" spans="1:6" ht="40.5" x14ac:dyDescent="0.25">
      <c r="A5207" s="134" t="s">
        <v>9035</v>
      </c>
      <c r="B5207" s="135" t="s">
        <v>9036</v>
      </c>
      <c r="D5207" s="134" t="s">
        <v>2262</v>
      </c>
      <c r="E5207" s="136" t="s">
        <v>19043</v>
      </c>
      <c r="F5207" s="136" t="s">
        <v>19043</v>
      </c>
    </row>
    <row r="5208" spans="1:6" ht="40.5" x14ac:dyDescent="0.25">
      <c r="A5208" s="134" t="s">
        <v>9037</v>
      </c>
      <c r="B5208" s="135" t="s">
        <v>9038</v>
      </c>
      <c r="D5208" s="134" t="s">
        <v>2262</v>
      </c>
      <c r="E5208" s="136" t="s">
        <v>19044</v>
      </c>
      <c r="F5208" s="136" t="s">
        <v>19044</v>
      </c>
    </row>
    <row r="5209" spans="1:6" ht="40.5" x14ac:dyDescent="0.25">
      <c r="A5209" s="134" t="s">
        <v>9039</v>
      </c>
      <c r="B5209" s="135" t="s">
        <v>9040</v>
      </c>
      <c r="D5209" s="134" t="s">
        <v>2262</v>
      </c>
      <c r="E5209" s="136" t="s">
        <v>14302</v>
      </c>
      <c r="F5209" s="136" t="s">
        <v>14302</v>
      </c>
    </row>
    <row r="5210" spans="1:6" ht="40.5" x14ac:dyDescent="0.25">
      <c r="A5210" s="134" t="s">
        <v>9041</v>
      </c>
      <c r="B5210" s="135" t="s">
        <v>9042</v>
      </c>
      <c r="D5210" s="134" t="s">
        <v>2262</v>
      </c>
      <c r="E5210" s="136" t="s">
        <v>19045</v>
      </c>
      <c r="F5210" s="136" t="s">
        <v>19045</v>
      </c>
    </row>
    <row r="5211" spans="1:6" ht="40.5" x14ac:dyDescent="0.25">
      <c r="A5211" s="134" t="s">
        <v>9043</v>
      </c>
      <c r="B5211" s="135" t="s">
        <v>9044</v>
      </c>
      <c r="D5211" s="134" t="s">
        <v>2262</v>
      </c>
      <c r="E5211" s="136" t="s">
        <v>14373</v>
      </c>
      <c r="F5211" s="136" t="s">
        <v>14373</v>
      </c>
    </row>
    <row r="5212" spans="1:6" ht="40.5" x14ac:dyDescent="0.25">
      <c r="A5212" s="134" t="s">
        <v>9045</v>
      </c>
      <c r="B5212" s="135" t="s">
        <v>9046</v>
      </c>
      <c r="D5212" s="134" t="s">
        <v>2262</v>
      </c>
      <c r="E5212" s="136" t="s">
        <v>19046</v>
      </c>
      <c r="F5212" s="136" t="s">
        <v>19046</v>
      </c>
    </row>
    <row r="5213" spans="1:6" ht="40.5" x14ac:dyDescent="0.25">
      <c r="A5213" s="134" t="s">
        <v>9047</v>
      </c>
      <c r="B5213" s="135" t="s">
        <v>9048</v>
      </c>
      <c r="D5213" s="134" t="s">
        <v>2262</v>
      </c>
      <c r="E5213" s="136" t="s">
        <v>19047</v>
      </c>
      <c r="F5213" s="136" t="s">
        <v>19047</v>
      </c>
    </row>
    <row r="5214" spans="1:6" ht="40.5" x14ac:dyDescent="0.25">
      <c r="A5214" s="134" t="s">
        <v>9049</v>
      </c>
      <c r="B5214" s="135" t="s">
        <v>9050</v>
      </c>
      <c r="D5214" s="134" t="s">
        <v>2262</v>
      </c>
      <c r="E5214" s="136" t="s">
        <v>19048</v>
      </c>
      <c r="F5214" s="136" t="s">
        <v>19048</v>
      </c>
    </row>
    <row r="5215" spans="1:6" ht="40.5" x14ac:dyDescent="0.25">
      <c r="A5215" s="134" t="s">
        <v>9051</v>
      </c>
      <c r="B5215" s="135" t="s">
        <v>9052</v>
      </c>
      <c r="D5215" s="134" t="s">
        <v>2262</v>
      </c>
      <c r="E5215" s="136" t="s">
        <v>19049</v>
      </c>
      <c r="F5215" s="136" t="s">
        <v>19049</v>
      </c>
    </row>
    <row r="5216" spans="1:6" ht="40.5" x14ac:dyDescent="0.25">
      <c r="A5216" s="134" t="s">
        <v>9053</v>
      </c>
      <c r="B5216" s="135" t="s">
        <v>9054</v>
      </c>
      <c r="D5216" s="134" t="s">
        <v>2262</v>
      </c>
      <c r="E5216" s="136" t="s">
        <v>19050</v>
      </c>
      <c r="F5216" s="136" t="s">
        <v>19050</v>
      </c>
    </row>
    <row r="5217" spans="1:6" ht="40.5" x14ac:dyDescent="0.25">
      <c r="A5217" s="134" t="s">
        <v>9055</v>
      </c>
      <c r="B5217" s="135" t="s">
        <v>9056</v>
      </c>
      <c r="D5217" s="134" t="s">
        <v>2262</v>
      </c>
      <c r="E5217" s="136" t="s">
        <v>14314</v>
      </c>
      <c r="F5217" s="136" t="s">
        <v>14314</v>
      </c>
    </row>
    <row r="5218" spans="1:6" ht="40.5" x14ac:dyDescent="0.25">
      <c r="A5218" s="134" t="s">
        <v>9057</v>
      </c>
      <c r="B5218" s="135" t="s">
        <v>9058</v>
      </c>
      <c r="D5218" s="134" t="s">
        <v>2262</v>
      </c>
      <c r="E5218" s="136" t="s">
        <v>19051</v>
      </c>
      <c r="F5218" s="136" t="s">
        <v>19051</v>
      </c>
    </row>
    <row r="5219" spans="1:6" ht="40.5" x14ac:dyDescent="0.25">
      <c r="A5219" s="134" t="s">
        <v>9059</v>
      </c>
      <c r="B5219" s="135" t="s">
        <v>9060</v>
      </c>
      <c r="D5219" s="134" t="s">
        <v>2262</v>
      </c>
      <c r="E5219" s="136" t="s">
        <v>19052</v>
      </c>
      <c r="F5219" s="136" t="s">
        <v>19052</v>
      </c>
    </row>
    <row r="5220" spans="1:6" ht="40.5" x14ac:dyDescent="0.25">
      <c r="A5220" s="134" t="s">
        <v>9061</v>
      </c>
      <c r="B5220" s="135" t="s">
        <v>9062</v>
      </c>
      <c r="D5220" s="134" t="s">
        <v>2262</v>
      </c>
      <c r="E5220" s="136" t="s">
        <v>19053</v>
      </c>
      <c r="F5220" s="136" t="s">
        <v>19053</v>
      </c>
    </row>
    <row r="5221" spans="1:6" ht="40.5" x14ac:dyDescent="0.25">
      <c r="A5221" s="134" t="s">
        <v>9063</v>
      </c>
      <c r="B5221" s="135" t="s">
        <v>9064</v>
      </c>
      <c r="D5221" s="134" t="s">
        <v>2262</v>
      </c>
      <c r="E5221" s="136" t="s">
        <v>19054</v>
      </c>
      <c r="F5221" s="136" t="s">
        <v>19054</v>
      </c>
    </row>
    <row r="5222" spans="1:6" ht="40.5" x14ac:dyDescent="0.25">
      <c r="A5222" s="134" t="s">
        <v>9065</v>
      </c>
      <c r="B5222" s="135" t="s">
        <v>9066</v>
      </c>
      <c r="D5222" s="134" t="s">
        <v>2262</v>
      </c>
      <c r="E5222" s="136" t="s">
        <v>14249</v>
      </c>
      <c r="F5222" s="136" t="s">
        <v>14249</v>
      </c>
    </row>
    <row r="5223" spans="1:6" ht="40.5" x14ac:dyDescent="0.25">
      <c r="A5223" s="134" t="s">
        <v>9067</v>
      </c>
      <c r="B5223" s="135" t="s">
        <v>9068</v>
      </c>
      <c r="D5223" s="134" t="s">
        <v>2262</v>
      </c>
      <c r="E5223" s="136" t="s">
        <v>14337</v>
      </c>
      <c r="F5223" s="136" t="s">
        <v>14337</v>
      </c>
    </row>
    <row r="5224" spans="1:6" ht="40.5" x14ac:dyDescent="0.25">
      <c r="A5224" s="134" t="s">
        <v>9069</v>
      </c>
      <c r="B5224" s="135" t="s">
        <v>9070</v>
      </c>
      <c r="D5224" s="134" t="s">
        <v>2262</v>
      </c>
      <c r="E5224" s="136" t="s">
        <v>19055</v>
      </c>
      <c r="F5224" s="136" t="s">
        <v>19055</v>
      </c>
    </row>
    <row r="5225" spans="1:6" ht="40.5" x14ac:dyDescent="0.25">
      <c r="A5225" s="134" t="s">
        <v>9071</v>
      </c>
      <c r="B5225" s="135" t="s">
        <v>9072</v>
      </c>
      <c r="D5225" s="134" t="s">
        <v>2262</v>
      </c>
      <c r="E5225" s="136" t="s">
        <v>19056</v>
      </c>
      <c r="F5225" s="136" t="s">
        <v>19056</v>
      </c>
    </row>
    <row r="5226" spans="1:6" ht="54" x14ac:dyDescent="0.25">
      <c r="A5226" s="134" t="s">
        <v>9073</v>
      </c>
      <c r="B5226" s="135" t="s">
        <v>19057</v>
      </c>
      <c r="D5226" s="134" t="s">
        <v>2262</v>
      </c>
      <c r="E5226" s="136" t="s">
        <v>14129</v>
      </c>
      <c r="F5226" s="136" t="s">
        <v>14129</v>
      </c>
    </row>
    <row r="5227" spans="1:6" ht="54" x14ac:dyDescent="0.25">
      <c r="A5227" s="134" t="s">
        <v>9074</v>
      </c>
      <c r="B5227" s="135" t="s">
        <v>19058</v>
      </c>
      <c r="D5227" s="134" t="s">
        <v>2262</v>
      </c>
      <c r="E5227" s="136" t="s">
        <v>19059</v>
      </c>
      <c r="F5227" s="136" t="s">
        <v>19059</v>
      </c>
    </row>
    <row r="5228" spans="1:6" ht="54" x14ac:dyDescent="0.25">
      <c r="A5228" s="134" t="s">
        <v>9075</v>
      </c>
      <c r="B5228" s="135" t="s">
        <v>19060</v>
      </c>
      <c r="D5228" s="134" t="s">
        <v>2262</v>
      </c>
      <c r="E5228" s="136" t="s">
        <v>14046</v>
      </c>
      <c r="F5228" s="136" t="s">
        <v>14046</v>
      </c>
    </row>
    <row r="5229" spans="1:6" ht="54" x14ac:dyDescent="0.25">
      <c r="A5229" s="134" t="s">
        <v>9076</v>
      </c>
      <c r="B5229" s="135" t="s">
        <v>9077</v>
      </c>
      <c r="D5229" s="134" t="s">
        <v>2261</v>
      </c>
      <c r="E5229" s="136" t="s">
        <v>19061</v>
      </c>
      <c r="F5229" s="136" t="s">
        <v>19061</v>
      </c>
    </row>
    <row r="5230" spans="1:6" ht="40.5" x14ac:dyDescent="0.25">
      <c r="A5230" s="134" t="s">
        <v>9078</v>
      </c>
      <c r="B5230" s="135" t="s">
        <v>9079</v>
      </c>
      <c r="D5230" s="134" t="s">
        <v>2262</v>
      </c>
      <c r="E5230" s="136" t="s">
        <v>5928</v>
      </c>
      <c r="F5230" s="136" t="s">
        <v>5928</v>
      </c>
    </row>
    <row r="5231" spans="1:6" ht="40.5" x14ac:dyDescent="0.25">
      <c r="A5231" s="134" t="s">
        <v>9080</v>
      </c>
      <c r="B5231" s="135" t="s">
        <v>9081</v>
      </c>
      <c r="D5231" s="134" t="s">
        <v>2262</v>
      </c>
      <c r="E5231" s="136" t="s">
        <v>19062</v>
      </c>
      <c r="F5231" s="136" t="s">
        <v>19062</v>
      </c>
    </row>
    <row r="5232" spans="1:6" ht="40.5" x14ac:dyDescent="0.25">
      <c r="A5232" s="134" t="s">
        <v>9082</v>
      </c>
      <c r="B5232" s="135" t="s">
        <v>9083</v>
      </c>
      <c r="D5232" s="134" t="s">
        <v>2262</v>
      </c>
      <c r="E5232" s="136" t="s">
        <v>19063</v>
      </c>
      <c r="F5232" s="136" t="s">
        <v>19063</v>
      </c>
    </row>
    <row r="5233" spans="1:6" ht="40.5" x14ac:dyDescent="0.25">
      <c r="A5233" s="134" t="s">
        <v>9084</v>
      </c>
      <c r="B5233" s="135" t="s">
        <v>9085</v>
      </c>
      <c r="D5233" s="134" t="s">
        <v>2262</v>
      </c>
      <c r="E5233" s="136" t="s">
        <v>14169</v>
      </c>
      <c r="F5233" s="136" t="s">
        <v>14169</v>
      </c>
    </row>
    <row r="5234" spans="1:6" ht="40.5" x14ac:dyDescent="0.25">
      <c r="A5234" s="134" t="s">
        <v>19064</v>
      </c>
      <c r="B5234" s="135" t="s">
        <v>19065</v>
      </c>
      <c r="D5234" s="134" t="s">
        <v>2262</v>
      </c>
      <c r="E5234" s="136" t="s">
        <v>13159</v>
      </c>
      <c r="F5234" s="136" t="s">
        <v>13159</v>
      </c>
    </row>
    <row r="5235" spans="1:6" ht="40.5" x14ac:dyDescent="0.25">
      <c r="A5235" s="134" t="s">
        <v>19066</v>
      </c>
      <c r="B5235" s="135" t="s">
        <v>19067</v>
      </c>
      <c r="D5235" s="134" t="s">
        <v>2262</v>
      </c>
      <c r="E5235" s="136" t="s">
        <v>16018</v>
      </c>
      <c r="F5235" s="136" t="s">
        <v>16018</v>
      </c>
    </row>
    <row r="5236" spans="1:6" ht="40.5" x14ac:dyDescent="0.25">
      <c r="A5236" s="134" t="s">
        <v>19068</v>
      </c>
      <c r="B5236" s="135" t="s">
        <v>19069</v>
      </c>
      <c r="D5236" s="134" t="s">
        <v>2262</v>
      </c>
      <c r="E5236" s="136" t="s">
        <v>5918</v>
      </c>
      <c r="F5236" s="136" t="s">
        <v>5918</v>
      </c>
    </row>
    <row r="5237" spans="1:6" ht="40.5" x14ac:dyDescent="0.25">
      <c r="A5237" s="134" t="s">
        <v>19070</v>
      </c>
      <c r="B5237" s="135" t="s">
        <v>19071</v>
      </c>
      <c r="D5237" s="134" t="s">
        <v>2262</v>
      </c>
      <c r="E5237" s="136" t="s">
        <v>19072</v>
      </c>
      <c r="F5237" s="136" t="s">
        <v>19072</v>
      </c>
    </row>
    <row r="5238" spans="1:6" ht="40.5" x14ac:dyDescent="0.25">
      <c r="A5238" s="134" t="s">
        <v>9086</v>
      </c>
      <c r="B5238" s="135" t="s">
        <v>9087</v>
      </c>
      <c r="D5238" s="134" t="s">
        <v>2262</v>
      </c>
      <c r="E5238" s="136" t="s">
        <v>19034</v>
      </c>
      <c r="F5238" s="136" t="s">
        <v>19034</v>
      </c>
    </row>
    <row r="5239" spans="1:6" ht="40.5" x14ac:dyDescent="0.25">
      <c r="A5239" s="134" t="s">
        <v>9088</v>
      </c>
      <c r="B5239" s="135" t="s">
        <v>9089</v>
      </c>
      <c r="D5239" s="134" t="s">
        <v>2262</v>
      </c>
      <c r="E5239" s="136" t="s">
        <v>19073</v>
      </c>
      <c r="F5239" s="136" t="s">
        <v>19073</v>
      </c>
    </row>
    <row r="5240" spans="1:6" ht="40.5" x14ac:dyDescent="0.25">
      <c r="A5240" s="134" t="s">
        <v>9090</v>
      </c>
      <c r="B5240" s="135" t="s">
        <v>9091</v>
      </c>
      <c r="D5240" s="134" t="s">
        <v>2262</v>
      </c>
      <c r="E5240" s="136" t="s">
        <v>12985</v>
      </c>
      <c r="F5240" s="136" t="s">
        <v>12985</v>
      </c>
    </row>
    <row r="5241" spans="1:6" ht="40.5" x14ac:dyDescent="0.25">
      <c r="A5241" s="134" t="s">
        <v>9092</v>
      </c>
      <c r="B5241" s="135" t="s">
        <v>9093</v>
      </c>
      <c r="D5241" s="134" t="s">
        <v>2262</v>
      </c>
      <c r="E5241" s="136" t="s">
        <v>14258</v>
      </c>
      <c r="F5241" s="136" t="s">
        <v>14258</v>
      </c>
    </row>
    <row r="5242" spans="1:6" ht="40.5" x14ac:dyDescent="0.25">
      <c r="A5242" s="134" t="s">
        <v>19074</v>
      </c>
      <c r="B5242" s="135" t="s">
        <v>19075</v>
      </c>
      <c r="D5242" s="134" t="s">
        <v>2262</v>
      </c>
      <c r="E5242" s="136" t="s">
        <v>13213</v>
      </c>
      <c r="F5242" s="136" t="s">
        <v>13213</v>
      </c>
    </row>
    <row r="5243" spans="1:6" ht="40.5" x14ac:dyDescent="0.25">
      <c r="A5243" s="134" t="s">
        <v>19076</v>
      </c>
      <c r="B5243" s="135" t="s">
        <v>19077</v>
      </c>
      <c r="D5243" s="134" t="s">
        <v>2262</v>
      </c>
      <c r="E5243" s="136" t="s">
        <v>13009</v>
      </c>
      <c r="F5243" s="136" t="s">
        <v>13009</v>
      </c>
    </row>
    <row r="5244" spans="1:6" ht="40.5" x14ac:dyDescent="0.25">
      <c r="A5244" s="134" t="s">
        <v>19078</v>
      </c>
      <c r="B5244" s="135" t="s">
        <v>19079</v>
      </c>
      <c r="D5244" s="134" t="s">
        <v>2262</v>
      </c>
      <c r="E5244" s="136" t="s">
        <v>13942</v>
      </c>
      <c r="F5244" s="136" t="s">
        <v>13942</v>
      </c>
    </row>
    <row r="5245" spans="1:6" ht="40.5" x14ac:dyDescent="0.25">
      <c r="A5245" s="134" t="s">
        <v>19080</v>
      </c>
      <c r="B5245" s="135" t="s">
        <v>19081</v>
      </c>
      <c r="D5245" s="134" t="s">
        <v>2262</v>
      </c>
      <c r="E5245" s="136" t="s">
        <v>19082</v>
      </c>
      <c r="F5245" s="136" t="s">
        <v>19082</v>
      </c>
    </row>
    <row r="5246" spans="1:6" ht="40.5" x14ac:dyDescent="0.25">
      <c r="A5246" s="134" t="s">
        <v>19083</v>
      </c>
      <c r="B5246" s="135" t="s">
        <v>19084</v>
      </c>
      <c r="D5246" s="134" t="s">
        <v>2262</v>
      </c>
      <c r="E5246" s="136" t="s">
        <v>19085</v>
      </c>
      <c r="F5246" s="136" t="s">
        <v>19085</v>
      </c>
    </row>
    <row r="5247" spans="1:6" ht="40.5" x14ac:dyDescent="0.25">
      <c r="A5247" s="134" t="s">
        <v>19086</v>
      </c>
      <c r="B5247" s="135" t="s">
        <v>19087</v>
      </c>
      <c r="D5247" s="134" t="s">
        <v>2261</v>
      </c>
      <c r="E5247" s="136" t="s">
        <v>19088</v>
      </c>
      <c r="F5247" s="136" t="s">
        <v>19088</v>
      </c>
    </row>
    <row r="5248" spans="1:6" ht="40.5" x14ac:dyDescent="0.25">
      <c r="A5248" s="134" t="s">
        <v>19089</v>
      </c>
      <c r="B5248" s="135" t="s">
        <v>19090</v>
      </c>
      <c r="D5248" s="134" t="s">
        <v>2261</v>
      </c>
      <c r="E5248" s="136" t="s">
        <v>19091</v>
      </c>
      <c r="F5248" s="136" t="s">
        <v>19091</v>
      </c>
    </row>
    <row r="5249" spans="1:6" ht="40.5" x14ac:dyDescent="0.25">
      <c r="A5249" s="134" t="s">
        <v>19092</v>
      </c>
      <c r="B5249" s="135" t="s">
        <v>19093</v>
      </c>
      <c r="D5249" s="134" t="s">
        <v>2261</v>
      </c>
      <c r="E5249" s="136" t="s">
        <v>19094</v>
      </c>
      <c r="F5249" s="136" t="s">
        <v>19094</v>
      </c>
    </row>
    <row r="5250" spans="1:6" ht="40.5" x14ac:dyDescent="0.25">
      <c r="A5250" s="134" t="s">
        <v>19095</v>
      </c>
      <c r="B5250" s="135" t="s">
        <v>19096</v>
      </c>
      <c r="D5250" s="134" t="s">
        <v>2261</v>
      </c>
      <c r="E5250" s="136" t="s">
        <v>19094</v>
      </c>
      <c r="F5250" s="136" t="s">
        <v>19094</v>
      </c>
    </row>
    <row r="5251" spans="1:6" ht="40.5" x14ac:dyDescent="0.25">
      <c r="A5251" s="134" t="s">
        <v>19097</v>
      </c>
      <c r="B5251" s="135" t="s">
        <v>19098</v>
      </c>
      <c r="D5251" s="134" t="s">
        <v>2261</v>
      </c>
      <c r="E5251" s="136" t="s">
        <v>19094</v>
      </c>
      <c r="F5251" s="136" t="s">
        <v>19094</v>
      </c>
    </row>
    <row r="5252" spans="1:6" ht="40.5" x14ac:dyDescent="0.25">
      <c r="A5252" s="134" t="s">
        <v>19099</v>
      </c>
      <c r="B5252" s="135" t="s">
        <v>19100</v>
      </c>
      <c r="D5252" s="134" t="s">
        <v>2261</v>
      </c>
      <c r="E5252" s="136" t="s">
        <v>14185</v>
      </c>
      <c r="F5252" s="136" t="s">
        <v>14185</v>
      </c>
    </row>
    <row r="5253" spans="1:6" ht="40.5" x14ac:dyDescent="0.25">
      <c r="A5253" s="134" t="s">
        <v>19101</v>
      </c>
      <c r="B5253" s="135" t="s">
        <v>19102</v>
      </c>
      <c r="D5253" s="134" t="s">
        <v>2261</v>
      </c>
      <c r="E5253" s="136" t="s">
        <v>19103</v>
      </c>
      <c r="F5253" s="136" t="s">
        <v>19103</v>
      </c>
    </row>
    <row r="5254" spans="1:6" ht="40.5" x14ac:dyDescent="0.25">
      <c r="A5254" s="134" t="s">
        <v>19104</v>
      </c>
      <c r="B5254" s="135" t="s">
        <v>19105</v>
      </c>
      <c r="D5254" s="134" t="s">
        <v>2261</v>
      </c>
      <c r="E5254" s="136" t="s">
        <v>19106</v>
      </c>
      <c r="F5254" s="136" t="s">
        <v>19106</v>
      </c>
    </row>
    <row r="5255" spans="1:6" ht="54" x14ac:dyDescent="0.25">
      <c r="A5255" s="134" t="s">
        <v>19107</v>
      </c>
      <c r="B5255" s="135" t="s">
        <v>19108</v>
      </c>
      <c r="D5255" s="134" t="s">
        <v>2262</v>
      </c>
      <c r="E5255" s="136" t="s">
        <v>19109</v>
      </c>
      <c r="F5255" s="136" t="s">
        <v>19109</v>
      </c>
    </row>
    <row r="5256" spans="1:6" ht="40.5" x14ac:dyDescent="0.25">
      <c r="A5256" s="134" t="s">
        <v>19110</v>
      </c>
      <c r="B5256" s="135" t="s">
        <v>19111</v>
      </c>
      <c r="D5256" s="134" t="s">
        <v>2261</v>
      </c>
      <c r="E5256" s="136" t="s">
        <v>19112</v>
      </c>
      <c r="F5256" s="136" t="s">
        <v>19112</v>
      </c>
    </row>
    <row r="5257" spans="1:6" ht="40.5" x14ac:dyDescent="0.25">
      <c r="A5257" s="134" t="s">
        <v>19113</v>
      </c>
      <c r="B5257" s="135" t="s">
        <v>19114</v>
      </c>
      <c r="D5257" s="134" t="s">
        <v>2261</v>
      </c>
      <c r="E5257" s="136" t="s">
        <v>19115</v>
      </c>
      <c r="F5257" s="136" t="s">
        <v>19115</v>
      </c>
    </row>
    <row r="5258" spans="1:6" ht="54" x14ac:dyDescent="0.25">
      <c r="A5258" s="134" t="s">
        <v>19116</v>
      </c>
      <c r="B5258" s="135" t="s">
        <v>19117</v>
      </c>
      <c r="D5258" s="134" t="s">
        <v>2261</v>
      </c>
      <c r="E5258" s="136" t="s">
        <v>19118</v>
      </c>
      <c r="F5258" s="136" t="s">
        <v>19118</v>
      </c>
    </row>
    <row r="5259" spans="1:6" ht="54" x14ac:dyDescent="0.25">
      <c r="A5259" s="134" t="s">
        <v>19119</v>
      </c>
      <c r="B5259" s="135" t="s">
        <v>19120</v>
      </c>
      <c r="D5259" s="134" t="s">
        <v>2261</v>
      </c>
      <c r="E5259" s="136" t="s">
        <v>19118</v>
      </c>
      <c r="F5259" s="136" t="s">
        <v>19118</v>
      </c>
    </row>
    <row r="5260" spans="1:6" ht="54" x14ac:dyDescent="0.25">
      <c r="A5260" s="134" t="s">
        <v>19121</v>
      </c>
      <c r="B5260" s="135" t="s">
        <v>19122</v>
      </c>
      <c r="D5260" s="134" t="s">
        <v>2261</v>
      </c>
      <c r="E5260" s="136" t="s">
        <v>19118</v>
      </c>
      <c r="F5260" s="136" t="s">
        <v>19118</v>
      </c>
    </row>
    <row r="5261" spans="1:6" ht="40.5" x14ac:dyDescent="0.25">
      <c r="A5261" s="134" t="s">
        <v>19123</v>
      </c>
      <c r="B5261" s="135" t="s">
        <v>19124</v>
      </c>
      <c r="D5261" s="134" t="s">
        <v>2261</v>
      </c>
      <c r="E5261" s="136" t="s">
        <v>19125</v>
      </c>
      <c r="F5261" s="136" t="s">
        <v>19125</v>
      </c>
    </row>
    <row r="5262" spans="1:6" ht="40.5" x14ac:dyDescent="0.25">
      <c r="A5262" s="134" t="s">
        <v>19126</v>
      </c>
      <c r="B5262" s="135" t="s">
        <v>19127</v>
      </c>
      <c r="D5262" s="134" t="s">
        <v>2261</v>
      </c>
      <c r="E5262" s="136" t="s">
        <v>19128</v>
      </c>
      <c r="F5262" s="136" t="s">
        <v>19128</v>
      </c>
    </row>
    <row r="5263" spans="1:6" ht="40.5" x14ac:dyDescent="0.25">
      <c r="A5263" s="134" t="s">
        <v>19129</v>
      </c>
      <c r="B5263" s="135" t="s">
        <v>19130</v>
      </c>
      <c r="D5263" s="134" t="s">
        <v>2261</v>
      </c>
      <c r="E5263" s="136" t="s">
        <v>19131</v>
      </c>
      <c r="F5263" s="136" t="s">
        <v>19131</v>
      </c>
    </row>
    <row r="5264" spans="1:6" ht="40.5" x14ac:dyDescent="0.25">
      <c r="A5264" s="134" t="s">
        <v>4340</v>
      </c>
      <c r="B5264" s="135" t="s">
        <v>4341</v>
      </c>
      <c r="D5264" s="134" t="s">
        <v>2261</v>
      </c>
      <c r="E5264" s="136" t="s">
        <v>12977</v>
      </c>
      <c r="F5264" s="136" t="s">
        <v>12977</v>
      </c>
    </row>
    <row r="5265" spans="1:6" ht="40.5" x14ac:dyDescent="0.25">
      <c r="A5265" s="134" t="s">
        <v>9094</v>
      </c>
      <c r="B5265" s="135" t="s">
        <v>9095</v>
      </c>
      <c r="D5265" s="134" t="s">
        <v>2261</v>
      </c>
      <c r="E5265" s="136" t="s">
        <v>19132</v>
      </c>
      <c r="F5265" s="136" t="s">
        <v>19132</v>
      </c>
    </row>
    <row r="5266" spans="1:6" ht="40.5" x14ac:dyDescent="0.25">
      <c r="A5266" s="134" t="s">
        <v>9096</v>
      </c>
      <c r="B5266" s="135" t="s">
        <v>9097</v>
      </c>
      <c r="D5266" s="134" t="s">
        <v>2261</v>
      </c>
      <c r="E5266" s="136" t="s">
        <v>13448</v>
      </c>
      <c r="F5266" s="136" t="s">
        <v>13448</v>
      </c>
    </row>
    <row r="5267" spans="1:6" ht="40.5" x14ac:dyDescent="0.25">
      <c r="A5267" s="134" t="s">
        <v>9098</v>
      </c>
      <c r="B5267" s="135" t="s">
        <v>9099</v>
      </c>
      <c r="D5267" s="134" t="s">
        <v>2261</v>
      </c>
      <c r="E5267" s="136" t="s">
        <v>13163</v>
      </c>
      <c r="F5267" s="136" t="s">
        <v>13163</v>
      </c>
    </row>
    <row r="5268" spans="1:6" ht="40.5" x14ac:dyDescent="0.25">
      <c r="A5268" s="134" t="s">
        <v>4372</v>
      </c>
      <c r="B5268" s="135" t="s">
        <v>4373</v>
      </c>
      <c r="D5268" s="134" t="s">
        <v>2261</v>
      </c>
      <c r="E5268" s="136" t="s">
        <v>5932</v>
      </c>
      <c r="F5268" s="136" t="s">
        <v>5932</v>
      </c>
    </row>
    <row r="5269" spans="1:6" ht="40.5" x14ac:dyDescent="0.25">
      <c r="A5269" s="134" t="s">
        <v>9100</v>
      </c>
      <c r="B5269" s="135" t="s">
        <v>9101</v>
      </c>
      <c r="D5269" s="134" t="s">
        <v>2261</v>
      </c>
      <c r="E5269" s="136" t="s">
        <v>13450</v>
      </c>
      <c r="F5269" s="136" t="s">
        <v>13450</v>
      </c>
    </row>
    <row r="5270" spans="1:6" ht="40.5" x14ac:dyDescent="0.25">
      <c r="A5270" s="134" t="s">
        <v>9102</v>
      </c>
      <c r="B5270" s="135" t="s">
        <v>9103</v>
      </c>
      <c r="D5270" s="134" t="s">
        <v>2261</v>
      </c>
      <c r="E5270" s="136" t="s">
        <v>5355</v>
      </c>
      <c r="F5270" s="136" t="s">
        <v>5355</v>
      </c>
    </row>
    <row r="5271" spans="1:6" ht="40.5" x14ac:dyDescent="0.25">
      <c r="A5271" s="134" t="s">
        <v>9104</v>
      </c>
      <c r="B5271" s="135" t="s">
        <v>9105</v>
      </c>
      <c r="D5271" s="134" t="s">
        <v>2261</v>
      </c>
      <c r="E5271" s="136" t="s">
        <v>14092</v>
      </c>
      <c r="F5271" s="136" t="s">
        <v>14092</v>
      </c>
    </row>
    <row r="5272" spans="1:6" ht="40.5" x14ac:dyDescent="0.25">
      <c r="A5272" s="134" t="s">
        <v>4374</v>
      </c>
      <c r="B5272" s="135" t="s">
        <v>4375</v>
      </c>
      <c r="D5272" s="134" t="s">
        <v>2261</v>
      </c>
      <c r="E5272" s="136" t="s">
        <v>5475</v>
      </c>
      <c r="F5272" s="136" t="s">
        <v>5475</v>
      </c>
    </row>
    <row r="5273" spans="1:6" ht="40.5" x14ac:dyDescent="0.25">
      <c r="A5273" s="134" t="s">
        <v>9106</v>
      </c>
      <c r="B5273" s="135" t="s">
        <v>9107</v>
      </c>
      <c r="D5273" s="134" t="s">
        <v>2261</v>
      </c>
      <c r="E5273" s="136" t="s">
        <v>5376</v>
      </c>
      <c r="F5273" s="136" t="s">
        <v>5376</v>
      </c>
    </row>
    <row r="5274" spans="1:6" ht="40.5" x14ac:dyDescent="0.25">
      <c r="A5274" s="134" t="s">
        <v>9108</v>
      </c>
      <c r="B5274" s="135" t="s">
        <v>9109</v>
      </c>
      <c r="D5274" s="134" t="s">
        <v>2261</v>
      </c>
      <c r="E5274" s="136" t="s">
        <v>13370</v>
      </c>
      <c r="F5274" s="136" t="s">
        <v>13370</v>
      </c>
    </row>
    <row r="5275" spans="1:6" ht="40.5" x14ac:dyDescent="0.25">
      <c r="A5275" s="134" t="s">
        <v>9110</v>
      </c>
      <c r="B5275" s="135" t="s">
        <v>9111</v>
      </c>
      <c r="D5275" s="134" t="s">
        <v>2261</v>
      </c>
      <c r="E5275" s="136" t="s">
        <v>13527</v>
      </c>
      <c r="F5275" s="136" t="s">
        <v>13527</v>
      </c>
    </row>
    <row r="5276" spans="1:6" ht="40.5" x14ac:dyDescent="0.25">
      <c r="A5276" s="134" t="s">
        <v>9112</v>
      </c>
      <c r="B5276" s="135" t="s">
        <v>9113</v>
      </c>
      <c r="D5276" s="134" t="s">
        <v>2261</v>
      </c>
      <c r="E5276" s="136" t="s">
        <v>6065</v>
      </c>
      <c r="F5276" s="136" t="s">
        <v>6065</v>
      </c>
    </row>
    <row r="5277" spans="1:6" ht="40.5" x14ac:dyDescent="0.25">
      <c r="A5277" s="134" t="s">
        <v>4342</v>
      </c>
      <c r="B5277" s="135" t="s">
        <v>4343</v>
      </c>
      <c r="D5277" s="134" t="s">
        <v>2261</v>
      </c>
      <c r="E5277" s="136" t="s">
        <v>5607</v>
      </c>
      <c r="F5277" s="136" t="s">
        <v>5607</v>
      </c>
    </row>
    <row r="5278" spans="1:6" ht="40.5" x14ac:dyDescent="0.25">
      <c r="A5278" s="134" t="s">
        <v>9114</v>
      </c>
      <c r="B5278" s="135" t="s">
        <v>9115</v>
      </c>
      <c r="D5278" s="134" t="s">
        <v>2261</v>
      </c>
      <c r="E5278" s="136" t="s">
        <v>6008</v>
      </c>
      <c r="F5278" s="136" t="s">
        <v>6008</v>
      </c>
    </row>
    <row r="5279" spans="1:6" ht="40.5" x14ac:dyDescent="0.25">
      <c r="A5279" s="134" t="s">
        <v>4344</v>
      </c>
      <c r="B5279" s="135" t="s">
        <v>4345</v>
      </c>
      <c r="D5279" s="134" t="s">
        <v>2261</v>
      </c>
      <c r="E5279" s="136" t="s">
        <v>5922</v>
      </c>
      <c r="F5279" s="136" t="s">
        <v>5922</v>
      </c>
    </row>
    <row r="5280" spans="1:6" ht="40.5" x14ac:dyDescent="0.25">
      <c r="A5280" s="134" t="s">
        <v>19133</v>
      </c>
      <c r="B5280" s="135" t="s">
        <v>4346</v>
      </c>
      <c r="D5280" s="134" t="s">
        <v>2261</v>
      </c>
      <c r="E5280" s="136" t="s">
        <v>19134</v>
      </c>
      <c r="F5280" s="136" t="s">
        <v>19134</v>
      </c>
    </row>
    <row r="5281" spans="1:6" ht="40.5" x14ac:dyDescent="0.25">
      <c r="A5281" s="134" t="s">
        <v>9116</v>
      </c>
      <c r="B5281" s="135" t="s">
        <v>9117</v>
      </c>
      <c r="D5281" s="134" t="s">
        <v>2261</v>
      </c>
      <c r="E5281" s="136" t="s">
        <v>5812</v>
      </c>
      <c r="F5281" s="136" t="s">
        <v>5812</v>
      </c>
    </row>
    <row r="5282" spans="1:6" ht="54" x14ac:dyDescent="0.25">
      <c r="A5282" s="134" t="s">
        <v>4347</v>
      </c>
      <c r="B5282" s="135" t="s">
        <v>4348</v>
      </c>
      <c r="D5282" s="134" t="s">
        <v>2261</v>
      </c>
      <c r="E5282" s="136" t="s">
        <v>5515</v>
      </c>
      <c r="F5282" s="136" t="s">
        <v>5515</v>
      </c>
    </row>
    <row r="5283" spans="1:6" ht="40.5" x14ac:dyDescent="0.25">
      <c r="A5283" s="134" t="s">
        <v>9118</v>
      </c>
      <c r="B5283" s="135" t="s">
        <v>9119</v>
      </c>
      <c r="D5283" s="134" t="s">
        <v>2261</v>
      </c>
      <c r="E5283" s="136" t="s">
        <v>13062</v>
      </c>
      <c r="F5283" s="136" t="s">
        <v>13062</v>
      </c>
    </row>
    <row r="5284" spans="1:6" ht="40.5" x14ac:dyDescent="0.25">
      <c r="A5284" s="134" t="s">
        <v>4376</v>
      </c>
      <c r="B5284" s="135" t="s">
        <v>4377</v>
      </c>
      <c r="D5284" s="134" t="s">
        <v>2261</v>
      </c>
      <c r="E5284" s="136" t="s">
        <v>5632</v>
      </c>
      <c r="F5284" s="136" t="s">
        <v>5632</v>
      </c>
    </row>
    <row r="5285" spans="1:6" ht="40.5" x14ac:dyDescent="0.25">
      <c r="A5285" s="134" t="s">
        <v>9120</v>
      </c>
      <c r="B5285" s="135" t="s">
        <v>9121</v>
      </c>
      <c r="D5285" s="134" t="s">
        <v>2261</v>
      </c>
      <c r="E5285" s="136" t="s">
        <v>19135</v>
      </c>
      <c r="F5285" s="136" t="s">
        <v>19135</v>
      </c>
    </row>
    <row r="5286" spans="1:6" ht="40.5" x14ac:dyDescent="0.25">
      <c r="A5286" s="134" t="s">
        <v>9122</v>
      </c>
      <c r="B5286" s="135" t="s">
        <v>9123</v>
      </c>
      <c r="D5286" s="134" t="s">
        <v>2261</v>
      </c>
      <c r="E5286" s="136" t="s">
        <v>5841</v>
      </c>
      <c r="F5286" s="136" t="s">
        <v>5841</v>
      </c>
    </row>
    <row r="5287" spans="1:6" ht="40.5" x14ac:dyDescent="0.25">
      <c r="A5287" s="134" t="s">
        <v>9124</v>
      </c>
      <c r="B5287" s="135" t="s">
        <v>9125</v>
      </c>
      <c r="D5287" s="134" t="s">
        <v>2261</v>
      </c>
      <c r="E5287" s="136" t="s">
        <v>13168</v>
      </c>
      <c r="F5287" s="136" t="s">
        <v>13168</v>
      </c>
    </row>
    <row r="5288" spans="1:6" ht="40.5" x14ac:dyDescent="0.25">
      <c r="A5288" s="134" t="s">
        <v>9126</v>
      </c>
      <c r="B5288" s="135" t="s">
        <v>9127</v>
      </c>
      <c r="D5288" s="134" t="s">
        <v>2261</v>
      </c>
      <c r="E5288" s="136" t="s">
        <v>5960</v>
      </c>
      <c r="F5288" s="136" t="s">
        <v>5960</v>
      </c>
    </row>
    <row r="5289" spans="1:6" ht="54" x14ac:dyDescent="0.25">
      <c r="A5289" s="134" t="s">
        <v>4378</v>
      </c>
      <c r="B5289" s="135" t="s">
        <v>4379</v>
      </c>
      <c r="D5289" s="134" t="s">
        <v>2261</v>
      </c>
      <c r="E5289" s="136" t="s">
        <v>5371</v>
      </c>
      <c r="F5289" s="136" t="s">
        <v>5371</v>
      </c>
    </row>
    <row r="5290" spans="1:6" ht="40.5" x14ac:dyDescent="0.25">
      <c r="A5290" s="134" t="s">
        <v>9128</v>
      </c>
      <c r="B5290" s="135" t="s">
        <v>9129</v>
      </c>
      <c r="D5290" s="134" t="s">
        <v>2261</v>
      </c>
      <c r="E5290" s="136" t="s">
        <v>5979</v>
      </c>
      <c r="F5290" s="136" t="s">
        <v>5979</v>
      </c>
    </row>
    <row r="5291" spans="1:6" ht="40.5" x14ac:dyDescent="0.25">
      <c r="A5291" s="134" t="s">
        <v>4709</v>
      </c>
      <c r="B5291" s="135" t="s">
        <v>4710</v>
      </c>
      <c r="D5291" s="134" t="s">
        <v>2261</v>
      </c>
      <c r="E5291" s="136" t="s">
        <v>5699</v>
      </c>
      <c r="F5291" s="136" t="s">
        <v>5699</v>
      </c>
    </row>
    <row r="5292" spans="1:6" ht="40.5" x14ac:dyDescent="0.25">
      <c r="A5292" s="134" t="s">
        <v>4411</v>
      </c>
      <c r="B5292" s="135" t="s">
        <v>4412</v>
      </c>
      <c r="D5292" s="134" t="s">
        <v>2261</v>
      </c>
      <c r="E5292" s="136" t="s">
        <v>13162</v>
      </c>
      <c r="F5292" s="136" t="s">
        <v>13162</v>
      </c>
    </row>
    <row r="5293" spans="1:6" ht="40.5" x14ac:dyDescent="0.25">
      <c r="A5293" s="134" t="s">
        <v>9130</v>
      </c>
      <c r="B5293" s="135" t="s">
        <v>9131</v>
      </c>
      <c r="D5293" s="134" t="s">
        <v>2261</v>
      </c>
      <c r="E5293" s="136" t="s">
        <v>19136</v>
      </c>
      <c r="F5293" s="136" t="s">
        <v>19136</v>
      </c>
    </row>
    <row r="5294" spans="1:6" ht="40.5" x14ac:dyDescent="0.25">
      <c r="A5294" s="134" t="s">
        <v>4413</v>
      </c>
      <c r="B5294" s="135" t="s">
        <v>4414</v>
      </c>
      <c r="D5294" s="134" t="s">
        <v>2261</v>
      </c>
      <c r="E5294" s="136" t="s">
        <v>19137</v>
      </c>
      <c r="F5294" s="136" t="s">
        <v>19137</v>
      </c>
    </row>
    <row r="5295" spans="1:6" ht="40.5" x14ac:dyDescent="0.25">
      <c r="A5295" s="134" t="s">
        <v>9132</v>
      </c>
      <c r="B5295" s="135" t="s">
        <v>9133</v>
      </c>
      <c r="D5295" s="134" t="s">
        <v>2261</v>
      </c>
      <c r="E5295" s="136" t="s">
        <v>13177</v>
      </c>
      <c r="F5295" s="136" t="s">
        <v>13177</v>
      </c>
    </row>
    <row r="5296" spans="1:6" ht="40.5" x14ac:dyDescent="0.25">
      <c r="A5296" s="134" t="s">
        <v>9134</v>
      </c>
      <c r="B5296" s="135" t="s">
        <v>9135</v>
      </c>
      <c r="D5296" s="134" t="s">
        <v>2261</v>
      </c>
      <c r="E5296" s="136" t="s">
        <v>13384</v>
      </c>
      <c r="F5296" s="136" t="s">
        <v>13384</v>
      </c>
    </row>
    <row r="5297" spans="1:6" ht="54" x14ac:dyDescent="0.25">
      <c r="A5297" s="134" t="s">
        <v>9136</v>
      </c>
      <c r="B5297" s="135" t="s">
        <v>9137</v>
      </c>
      <c r="D5297" s="134" t="s">
        <v>2261</v>
      </c>
      <c r="E5297" s="136" t="s">
        <v>13422</v>
      </c>
      <c r="F5297" s="136" t="s">
        <v>13422</v>
      </c>
    </row>
    <row r="5298" spans="1:6" ht="40.5" x14ac:dyDescent="0.25">
      <c r="A5298" s="134" t="s">
        <v>9138</v>
      </c>
      <c r="B5298" s="135" t="s">
        <v>9139</v>
      </c>
      <c r="D5298" s="134" t="s">
        <v>2261</v>
      </c>
      <c r="E5298" s="136" t="s">
        <v>19138</v>
      </c>
      <c r="F5298" s="136" t="s">
        <v>19138</v>
      </c>
    </row>
    <row r="5299" spans="1:6" ht="40.5" x14ac:dyDescent="0.25">
      <c r="A5299" s="134" t="s">
        <v>4349</v>
      </c>
      <c r="B5299" s="135" t="s">
        <v>4350</v>
      </c>
      <c r="D5299" s="134" t="s">
        <v>2261</v>
      </c>
      <c r="E5299" s="136" t="s">
        <v>6053</v>
      </c>
      <c r="F5299" s="136" t="s">
        <v>6053</v>
      </c>
    </row>
    <row r="5300" spans="1:6" ht="54" x14ac:dyDescent="0.25">
      <c r="A5300" s="134" t="s">
        <v>9140</v>
      </c>
      <c r="B5300" s="135" t="s">
        <v>9141</v>
      </c>
      <c r="D5300" s="134" t="s">
        <v>2261</v>
      </c>
      <c r="E5300" s="136" t="s">
        <v>13539</v>
      </c>
      <c r="F5300" s="136" t="s">
        <v>13539</v>
      </c>
    </row>
    <row r="5301" spans="1:6" ht="40.5" x14ac:dyDescent="0.25">
      <c r="A5301" s="134" t="s">
        <v>4380</v>
      </c>
      <c r="B5301" s="135" t="s">
        <v>4381</v>
      </c>
      <c r="D5301" s="134" t="s">
        <v>2261</v>
      </c>
      <c r="E5301" s="136" t="s">
        <v>5613</v>
      </c>
      <c r="F5301" s="136" t="s">
        <v>5613</v>
      </c>
    </row>
    <row r="5302" spans="1:6" ht="54" x14ac:dyDescent="0.25">
      <c r="A5302" s="134" t="s">
        <v>4382</v>
      </c>
      <c r="B5302" s="135" t="s">
        <v>4383</v>
      </c>
      <c r="D5302" s="134" t="s">
        <v>2261</v>
      </c>
      <c r="E5302" s="136" t="s">
        <v>17168</v>
      </c>
      <c r="F5302" s="136" t="s">
        <v>17168</v>
      </c>
    </row>
    <row r="5303" spans="1:6" ht="40.5" x14ac:dyDescent="0.25">
      <c r="A5303" s="134" t="s">
        <v>4351</v>
      </c>
      <c r="B5303" s="135" t="s">
        <v>4352</v>
      </c>
      <c r="D5303" s="134" t="s">
        <v>2261</v>
      </c>
      <c r="E5303" s="136" t="s">
        <v>13798</v>
      </c>
      <c r="F5303" s="136" t="s">
        <v>13798</v>
      </c>
    </row>
    <row r="5304" spans="1:6" ht="40.5" x14ac:dyDescent="0.25">
      <c r="A5304" s="134" t="s">
        <v>4415</v>
      </c>
      <c r="B5304" s="135" t="s">
        <v>4416</v>
      </c>
      <c r="D5304" s="134" t="s">
        <v>2261</v>
      </c>
      <c r="E5304" s="136" t="s">
        <v>19139</v>
      </c>
      <c r="F5304" s="136" t="s">
        <v>19139</v>
      </c>
    </row>
    <row r="5305" spans="1:6" ht="54" x14ac:dyDescent="0.25">
      <c r="A5305" s="134" t="s">
        <v>9142</v>
      </c>
      <c r="B5305" s="135" t="s">
        <v>9143</v>
      </c>
      <c r="D5305" s="134" t="s">
        <v>2261</v>
      </c>
      <c r="E5305" s="136" t="s">
        <v>13628</v>
      </c>
      <c r="F5305" s="136" t="s">
        <v>13628</v>
      </c>
    </row>
    <row r="5306" spans="1:6" ht="40.5" x14ac:dyDescent="0.25">
      <c r="A5306" s="134" t="s">
        <v>19140</v>
      </c>
      <c r="B5306" s="135" t="s">
        <v>4384</v>
      </c>
      <c r="D5306" s="134" t="s">
        <v>2261</v>
      </c>
      <c r="E5306" s="136" t="s">
        <v>19141</v>
      </c>
      <c r="F5306" s="136" t="s">
        <v>19141</v>
      </c>
    </row>
    <row r="5307" spans="1:6" ht="40.5" x14ac:dyDescent="0.25">
      <c r="A5307" s="134" t="s">
        <v>19142</v>
      </c>
      <c r="B5307" s="135" t="s">
        <v>4355</v>
      </c>
      <c r="D5307" s="134" t="s">
        <v>2261</v>
      </c>
      <c r="E5307" s="136" t="s">
        <v>5839</v>
      </c>
      <c r="F5307" s="136" t="s">
        <v>5839</v>
      </c>
    </row>
    <row r="5308" spans="1:6" ht="40.5" x14ac:dyDescent="0.25">
      <c r="A5308" s="134" t="s">
        <v>4356</v>
      </c>
      <c r="B5308" s="135" t="s">
        <v>4357</v>
      </c>
      <c r="D5308" s="134" t="s">
        <v>2261</v>
      </c>
      <c r="E5308" s="136" t="s">
        <v>13045</v>
      </c>
      <c r="F5308" s="136" t="s">
        <v>13045</v>
      </c>
    </row>
    <row r="5309" spans="1:6" ht="40.5" x14ac:dyDescent="0.25">
      <c r="A5309" s="134" t="s">
        <v>9144</v>
      </c>
      <c r="B5309" s="135" t="s">
        <v>9145</v>
      </c>
      <c r="D5309" s="134" t="s">
        <v>2261</v>
      </c>
      <c r="E5309" s="136" t="s">
        <v>5722</v>
      </c>
      <c r="F5309" s="136" t="s">
        <v>5722</v>
      </c>
    </row>
    <row r="5310" spans="1:6" ht="40.5" x14ac:dyDescent="0.25">
      <c r="A5310" s="134" t="s">
        <v>9146</v>
      </c>
      <c r="B5310" s="135" t="s">
        <v>9147</v>
      </c>
      <c r="D5310" s="134" t="s">
        <v>2261</v>
      </c>
      <c r="E5310" s="136" t="s">
        <v>13268</v>
      </c>
      <c r="F5310" s="136" t="s">
        <v>13268</v>
      </c>
    </row>
    <row r="5311" spans="1:6" ht="40.5" x14ac:dyDescent="0.25">
      <c r="A5311" s="134" t="s">
        <v>2501</v>
      </c>
      <c r="B5311" s="135" t="s">
        <v>2502</v>
      </c>
      <c r="D5311" s="134" t="s">
        <v>2261</v>
      </c>
      <c r="E5311" s="136" t="s">
        <v>13119</v>
      </c>
      <c r="F5311" s="136" t="s">
        <v>13119</v>
      </c>
    </row>
    <row r="5312" spans="1:6" ht="40.5" x14ac:dyDescent="0.25">
      <c r="A5312" s="134" t="s">
        <v>9148</v>
      </c>
      <c r="B5312" s="135" t="s">
        <v>9149</v>
      </c>
      <c r="D5312" s="134" t="s">
        <v>2261</v>
      </c>
      <c r="E5312" s="136" t="s">
        <v>5671</v>
      </c>
      <c r="F5312" s="136" t="s">
        <v>5671</v>
      </c>
    </row>
    <row r="5313" spans="1:6" ht="40.5" x14ac:dyDescent="0.25">
      <c r="A5313" s="134" t="s">
        <v>9150</v>
      </c>
      <c r="B5313" s="135" t="s">
        <v>9151</v>
      </c>
      <c r="D5313" s="134" t="s">
        <v>2261</v>
      </c>
      <c r="E5313" s="136" t="s">
        <v>5858</v>
      </c>
      <c r="F5313" s="136" t="s">
        <v>5858</v>
      </c>
    </row>
    <row r="5314" spans="1:6" ht="40.5" x14ac:dyDescent="0.25">
      <c r="A5314" s="134" t="s">
        <v>9152</v>
      </c>
      <c r="B5314" s="135" t="s">
        <v>9153</v>
      </c>
      <c r="D5314" s="134" t="s">
        <v>2261</v>
      </c>
      <c r="E5314" s="136" t="s">
        <v>5361</v>
      </c>
      <c r="F5314" s="136" t="s">
        <v>5361</v>
      </c>
    </row>
    <row r="5315" spans="1:6" ht="40.5" x14ac:dyDescent="0.25">
      <c r="A5315" s="134" t="s">
        <v>9154</v>
      </c>
      <c r="B5315" s="135" t="s">
        <v>9155</v>
      </c>
      <c r="D5315" s="134" t="s">
        <v>2261</v>
      </c>
      <c r="E5315" s="136" t="s">
        <v>5786</v>
      </c>
      <c r="F5315" s="136" t="s">
        <v>5786</v>
      </c>
    </row>
    <row r="5316" spans="1:6" ht="40.5" x14ac:dyDescent="0.25">
      <c r="A5316" s="134" t="s">
        <v>4419</v>
      </c>
      <c r="B5316" s="135" t="s">
        <v>4420</v>
      </c>
      <c r="D5316" s="134" t="s">
        <v>2261</v>
      </c>
      <c r="E5316" s="136" t="s">
        <v>5386</v>
      </c>
      <c r="F5316" s="136" t="s">
        <v>5386</v>
      </c>
    </row>
    <row r="5317" spans="1:6" ht="40.5" x14ac:dyDescent="0.25">
      <c r="A5317" s="134" t="s">
        <v>4421</v>
      </c>
      <c r="B5317" s="135" t="s">
        <v>4422</v>
      </c>
      <c r="D5317" s="134" t="s">
        <v>2261</v>
      </c>
      <c r="E5317" s="136" t="s">
        <v>13122</v>
      </c>
      <c r="F5317" s="136" t="s">
        <v>13122</v>
      </c>
    </row>
    <row r="5318" spans="1:6" ht="40.5" x14ac:dyDescent="0.25">
      <c r="A5318" s="134" t="s">
        <v>9156</v>
      </c>
      <c r="B5318" s="135" t="s">
        <v>9157</v>
      </c>
      <c r="D5318" s="134" t="s">
        <v>2261</v>
      </c>
      <c r="E5318" s="136" t="s">
        <v>13747</v>
      </c>
      <c r="F5318" s="136" t="s">
        <v>13747</v>
      </c>
    </row>
    <row r="5319" spans="1:6" ht="40.5" x14ac:dyDescent="0.25">
      <c r="A5319" s="134" t="s">
        <v>9158</v>
      </c>
      <c r="B5319" s="135" t="s">
        <v>9159</v>
      </c>
      <c r="D5319" s="134" t="s">
        <v>2261</v>
      </c>
      <c r="E5319" s="136" t="s">
        <v>14133</v>
      </c>
      <c r="F5319" s="136" t="s">
        <v>14133</v>
      </c>
    </row>
    <row r="5320" spans="1:6" ht="40.5" x14ac:dyDescent="0.25">
      <c r="A5320" s="134" t="s">
        <v>4358</v>
      </c>
      <c r="B5320" s="135" t="s">
        <v>4359</v>
      </c>
      <c r="D5320" s="134" t="s">
        <v>2261</v>
      </c>
      <c r="E5320" s="136" t="s">
        <v>5584</v>
      </c>
      <c r="F5320" s="136" t="s">
        <v>5584</v>
      </c>
    </row>
    <row r="5321" spans="1:6" ht="40.5" x14ac:dyDescent="0.25">
      <c r="A5321" s="134" t="s">
        <v>9160</v>
      </c>
      <c r="B5321" s="135" t="s">
        <v>9161</v>
      </c>
      <c r="D5321" s="134" t="s">
        <v>2261</v>
      </c>
      <c r="E5321" s="136" t="s">
        <v>5851</v>
      </c>
      <c r="F5321" s="136" t="s">
        <v>5851</v>
      </c>
    </row>
    <row r="5322" spans="1:6" ht="40.5" x14ac:dyDescent="0.25">
      <c r="A5322" s="134" t="s">
        <v>9162</v>
      </c>
      <c r="B5322" s="135" t="s">
        <v>9163</v>
      </c>
      <c r="D5322" s="134" t="s">
        <v>2261</v>
      </c>
      <c r="E5322" s="136" t="s">
        <v>5878</v>
      </c>
      <c r="F5322" s="136" t="s">
        <v>5878</v>
      </c>
    </row>
    <row r="5323" spans="1:6" ht="40.5" x14ac:dyDescent="0.25">
      <c r="A5323" s="134" t="s">
        <v>4706</v>
      </c>
      <c r="B5323" s="135" t="s">
        <v>4707</v>
      </c>
      <c r="D5323" s="134" t="s">
        <v>2261</v>
      </c>
      <c r="E5323" s="136" t="s">
        <v>13696</v>
      </c>
      <c r="F5323" s="136" t="s">
        <v>13696</v>
      </c>
    </row>
    <row r="5324" spans="1:6" ht="40.5" x14ac:dyDescent="0.25">
      <c r="A5324" s="134" t="s">
        <v>9164</v>
      </c>
      <c r="B5324" s="135" t="s">
        <v>9165</v>
      </c>
      <c r="D5324" s="134" t="s">
        <v>2261</v>
      </c>
      <c r="E5324" s="136" t="s">
        <v>5889</v>
      </c>
      <c r="F5324" s="136" t="s">
        <v>5889</v>
      </c>
    </row>
    <row r="5325" spans="1:6" ht="54" x14ac:dyDescent="0.25">
      <c r="A5325" s="134" t="s">
        <v>4360</v>
      </c>
      <c r="B5325" s="135" t="s">
        <v>4361</v>
      </c>
      <c r="D5325" s="134" t="s">
        <v>2261</v>
      </c>
      <c r="E5325" s="136" t="s">
        <v>13793</v>
      </c>
      <c r="F5325" s="136" t="s">
        <v>13793</v>
      </c>
    </row>
    <row r="5326" spans="1:6" ht="40.5" x14ac:dyDescent="0.25">
      <c r="A5326" s="134" t="s">
        <v>9166</v>
      </c>
      <c r="B5326" s="135" t="s">
        <v>9167</v>
      </c>
      <c r="D5326" s="134" t="s">
        <v>2261</v>
      </c>
      <c r="E5326" s="136" t="s">
        <v>19143</v>
      </c>
      <c r="F5326" s="136" t="s">
        <v>19143</v>
      </c>
    </row>
    <row r="5327" spans="1:6" ht="40.5" x14ac:dyDescent="0.25">
      <c r="A5327" s="134" t="s">
        <v>4387</v>
      </c>
      <c r="B5327" s="135" t="s">
        <v>4388</v>
      </c>
      <c r="D5327" s="134" t="s">
        <v>2261</v>
      </c>
      <c r="E5327" s="136" t="s">
        <v>5574</v>
      </c>
      <c r="F5327" s="136" t="s">
        <v>5574</v>
      </c>
    </row>
    <row r="5328" spans="1:6" ht="40.5" x14ac:dyDescent="0.25">
      <c r="A5328" s="134" t="s">
        <v>9168</v>
      </c>
      <c r="B5328" s="135" t="s">
        <v>9169</v>
      </c>
      <c r="D5328" s="134" t="s">
        <v>2261</v>
      </c>
      <c r="E5328" s="136" t="s">
        <v>5895</v>
      </c>
      <c r="F5328" s="136" t="s">
        <v>5895</v>
      </c>
    </row>
    <row r="5329" spans="1:6" ht="40.5" x14ac:dyDescent="0.25">
      <c r="A5329" s="134" t="s">
        <v>9170</v>
      </c>
      <c r="B5329" s="135" t="s">
        <v>9171</v>
      </c>
      <c r="D5329" s="134" t="s">
        <v>2261</v>
      </c>
      <c r="E5329" s="136" t="s">
        <v>13235</v>
      </c>
      <c r="F5329" s="136" t="s">
        <v>13235</v>
      </c>
    </row>
    <row r="5330" spans="1:6" ht="40.5" x14ac:dyDescent="0.25">
      <c r="A5330" s="134" t="s">
        <v>9172</v>
      </c>
      <c r="B5330" s="135" t="s">
        <v>9173</v>
      </c>
      <c r="D5330" s="134" t="s">
        <v>2261</v>
      </c>
      <c r="E5330" s="136" t="s">
        <v>5677</v>
      </c>
      <c r="F5330" s="136" t="s">
        <v>5677</v>
      </c>
    </row>
    <row r="5331" spans="1:6" ht="40.5" x14ac:dyDescent="0.25">
      <c r="A5331" s="134" t="s">
        <v>9174</v>
      </c>
      <c r="B5331" s="135" t="s">
        <v>9175</v>
      </c>
      <c r="D5331" s="134" t="s">
        <v>2261</v>
      </c>
      <c r="E5331" s="136" t="s">
        <v>19144</v>
      </c>
      <c r="F5331" s="136" t="s">
        <v>19144</v>
      </c>
    </row>
    <row r="5332" spans="1:6" ht="54" x14ac:dyDescent="0.25">
      <c r="A5332" s="134" t="s">
        <v>9176</v>
      </c>
      <c r="B5332" s="135" t="s">
        <v>9177</v>
      </c>
      <c r="D5332" s="134" t="s">
        <v>2261</v>
      </c>
      <c r="E5332" s="136" t="s">
        <v>5963</v>
      </c>
      <c r="F5332" s="136" t="s">
        <v>5963</v>
      </c>
    </row>
    <row r="5333" spans="1:6" ht="40.5" x14ac:dyDescent="0.25">
      <c r="A5333" s="134" t="s">
        <v>9178</v>
      </c>
      <c r="B5333" s="135" t="s">
        <v>9179</v>
      </c>
      <c r="D5333" s="134" t="s">
        <v>2261</v>
      </c>
      <c r="E5333" s="136" t="s">
        <v>5958</v>
      </c>
      <c r="F5333" s="136" t="s">
        <v>5958</v>
      </c>
    </row>
    <row r="5334" spans="1:6" ht="40.5" x14ac:dyDescent="0.25">
      <c r="A5334" s="134" t="s">
        <v>4423</v>
      </c>
      <c r="B5334" s="135" t="s">
        <v>4424</v>
      </c>
      <c r="D5334" s="134" t="s">
        <v>2261</v>
      </c>
      <c r="E5334" s="136" t="s">
        <v>5660</v>
      </c>
      <c r="F5334" s="136" t="s">
        <v>5660</v>
      </c>
    </row>
    <row r="5335" spans="1:6" ht="40.5" x14ac:dyDescent="0.25">
      <c r="A5335" s="134" t="s">
        <v>9180</v>
      </c>
      <c r="B5335" s="135" t="s">
        <v>9181</v>
      </c>
      <c r="D5335" s="134" t="s">
        <v>2261</v>
      </c>
      <c r="E5335" s="136" t="s">
        <v>19145</v>
      </c>
      <c r="F5335" s="136" t="s">
        <v>19145</v>
      </c>
    </row>
    <row r="5336" spans="1:6" ht="40.5" x14ac:dyDescent="0.25">
      <c r="A5336" s="134" t="s">
        <v>9182</v>
      </c>
      <c r="B5336" s="135" t="s">
        <v>9183</v>
      </c>
      <c r="D5336" s="134" t="s">
        <v>2261</v>
      </c>
      <c r="E5336" s="136" t="s">
        <v>13153</v>
      </c>
      <c r="F5336" s="136" t="s">
        <v>13153</v>
      </c>
    </row>
    <row r="5337" spans="1:6" ht="40.5" x14ac:dyDescent="0.25">
      <c r="A5337" s="134" t="s">
        <v>9184</v>
      </c>
      <c r="B5337" s="135" t="s">
        <v>9185</v>
      </c>
      <c r="D5337" s="134" t="s">
        <v>2261</v>
      </c>
      <c r="E5337" s="136" t="s">
        <v>5426</v>
      </c>
      <c r="F5337" s="136" t="s">
        <v>5426</v>
      </c>
    </row>
    <row r="5338" spans="1:6" ht="40.5" x14ac:dyDescent="0.25">
      <c r="A5338" s="134" t="s">
        <v>4425</v>
      </c>
      <c r="B5338" s="135" t="s">
        <v>4426</v>
      </c>
      <c r="D5338" s="134" t="s">
        <v>2261</v>
      </c>
      <c r="E5338" s="136" t="s">
        <v>19146</v>
      </c>
      <c r="F5338" s="136" t="s">
        <v>19146</v>
      </c>
    </row>
    <row r="5339" spans="1:6" ht="54" x14ac:dyDescent="0.25">
      <c r="A5339" s="134" t="s">
        <v>4427</v>
      </c>
      <c r="B5339" s="135" t="s">
        <v>4428</v>
      </c>
      <c r="D5339" s="134" t="s">
        <v>2261</v>
      </c>
      <c r="E5339" s="136" t="s">
        <v>5854</v>
      </c>
      <c r="F5339" s="136" t="s">
        <v>5854</v>
      </c>
    </row>
    <row r="5340" spans="1:6" ht="40.5" x14ac:dyDescent="0.25">
      <c r="A5340" s="134" t="s">
        <v>9186</v>
      </c>
      <c r="B5340" s="135" t="s">
        <v>9187</v>
      </c>
      <c r="D5340" s="134" t="s">
        <v>2261</v>
      </c>
      <c r="E5340" s="136" t="s">
        <v>19147</v>
      </c>
      <c r="F5340" s="136" t="s">
        <v>19147</v>
      </c>
    </row>
    <row r="5341" spans="1:6" ht="40.5" x14ac:dyDescent="0.25">
      <c r="A5341" s="134" t="s">
        <v>4362</v>
      </c>
      <c r="B5341" s="135" t="s">
        <v>4363</v>
      </c>
      <c r="D5341" s="134" t="s">
        <v>2261</v>
      </c>
      <c r="E5341" s="136" t="s">
        <v>5755</v>
      </c>
      <c r="F5341" s="136" t="s">
        <v>5755</v>
      </c>
    </row>
    <row r="5342" spans="1:6" ht="54" x14ac:dyDescent="0.25">
      <c r="A5342" s="134" t="s">
        <v>9188</v>
      </c>
      <c r="B5342" s="135" t="s">
        <v>9189</v>
      </c>
      <c r="D5342" s="134" t="s">
        <v>2261</v>
      </c>
      <c r="E5342" s="136" t="s">
        <v>13514</v>
      </c>
      <c r="F5342" s="136" t="s">
        <v>13514</v>
      </c>
    </row>
    <row r="5343" spans="1:6" ht="40.5" x14ac:dyDescent="0.25">
      <c r="A5343" s="134" t="s">
        <v>4389</v>
      </c>
      <c r="B5343" s="135" t="s">
        <v>4390</v>
      </c>
      <c r="D5343" s="134" t="s">
        <v>2261</v>
      </c>
      <c r="E5343" s="136" t="s">
        <v>5783</v>
      </c>
      <c r="F5343" s="136" t="s">
        <v>5783</v>
      </c>
    </row>
    <row r="5344" spans="1:6" ht="54" x14ac:dyDescent="0.25">
      <c r="A5344" s="134" t="s">
        <v>9190</v>
      </c>
      <c r="B5344" s="135" t="s">
        <v>9191</v>
      </c>
      <c r="D5344" s="134" t="s">
        <v>2261</v>
      </c>
      <c r="E5344" s="136" t="s">
        <v>13795</v>
      </c>
      <c r="F5344" s="136" t="s">
        <v>13795</v>
      </c>
    </row>
    <row r="5345" spans="1:6" ht="40.5" x14ac:dyDescent="0.25">
      <c r="A5345" s="134" t="s">
        <v>4364</v>
      </c>
      <c r="B5345" s="135" t="s">
        <v>4365</v>
      </c>
      <c r="D5345" s="134" t="s">
        <v>2261</v>
      </c>
      <c r="E5345" s="136" t="s">
        <v>13436</v>
      </c>
      <c r="F5345" s="136" t="s">
        <v>13436</v>
      </c>
    </row>
    <row r="5346" spans="1:6" ht="40.5" x14ac:dyDescent="0.25">
      <c r="A5346" s="134" t="s">
        <v>4429</v>
      </c>
      <c r="B5346" s="135" t="s">
        <v>4430</v>
      </c>
      <c r="D5346" s="134" t="s">
        <v>2261</v>
      </c>
      <c r="E5346" s="136" t="s">
        <v>13690</v>
      </c>
      <c r="F5346" s="136" t="s">
        <v>13690</v>
      </c>
    </row>
    <row r="5347" spans="1:6" ht="54" x14ac:dyDescent="0.25">
      <c r="A5347" s="134" t="s">
        <v>9192</v>
      </c>
      <c r="B5347" s="135" t="s">
        <v>9193</v>
      </c>
      <c r="D5347" s="134" t="s">
        <v>2261</v>
      </c>
      <c r="E5347" s="136" t="s">
        <v>5467</v>
      </c>
      <c r="F5347" s="136" t="s">
        <v>5467</v>
      </c>
    </row>
    <row r="5348" spans="1:6" ht="40.5" x14ac:dyDescent="0.25">
      <c r="A5348" s="134" t="s">
        <v>4391</v>
      </c>
      <c r="B5348" s="135" t="s">
        <v>4392</v>
      </c>
      <c r="D5348" s="134" t="s">
        <v>2261</v>
      </c>
      <c r="E5348" s="136" t="s">
        <v>13669</v>
      </c>
      <c r="F5348" s="136" t="s">
        <v>13669</v>
      </c>
    </row>
    <row r="5349" spans="1:6" ht="40.5" x14ac:dyDescent="0.25">
      <c r="A5349" s="134" t="s">
        <v>4395</v>
      </c>
      <c r="B5349" s="135" t="s">
        <v>4396</v>
      </c>
      <c r="D5349" s="134" t="s">
        <v>2261</v>
      </c>
      <c r="E5349" s="136" t="s">
        <v>5393</v>
      </c>
      <c r="F5349" s="136" t="s">
        <v>5393</v>
      </c>
    </row>
    <row r="5350" spans="1:6" ht="40.5" x14ac:dyDescent="0.25">
      <c r="A5350" s="134" t="s">
        <v>9194</v>
      </c>
      <c r="B5350" s="135" t="s">
        <v>9195</v>
      </c>
      <c r="D5350" s="134" t="s">
        <v>2261</v>
      </c>
      <c r="E5350" s="136" t="s">
        <v>13390</v>
      </c>
      <c r="F5350" s="136" t="s">
        <v>13390</v>
      </c>
    </row>
    <row r="5351" spans="1:6" ht="40.5" x14ac:dyDescent="0.25">
      <c r="A5351" s="134" t="s">
        <v>9196</v>
      </c>
      <c r="B5351" s="135" t="s">
        <v>9197</v>
      </c>
      <c r="D5351" s="134" t="s">
        <v>2261</v>
      </c>
      <c r="E5351" s="136" t="s">
        <v>6036</v>
      </c>
      <c r="F5351" s="136" t="s">
        <v>6036</v>
      </c>
    </row>
    <row r="5352" spans="1:6" ht="40.5" x14ac:dyDescent="0.25">
      <c r="A5352" s="134" t="s">
        <v>9198</v>
      </c>
      <c r="B5352" s="135" t="s">
        <v>9199</v>
      </c>
      <c r="D5352" s="134" t="s">
        <v>2261</v>
      </c>
      <c r="E5352" s="136" t="s">
        <v>13789</v>
      </c>
      <c r="F5352" s="136" t="s">
        <v>13789</v>
      </c>
    </row>
    <row r="5353" spans="1:6" ht="40.5" x14ac:dyDescent="0.25">
      <c r="A5353" s="134" t="s">
        <v>4433</v>
      </c>
      <c r="B5353" s="135" t="s">
        <v>4434</v>
      </c>
      <c r="D5353" s="134" t="s">
        <v>2261</v>
      </c>
      <c r="E5353" s="136" t="s">
        <v>5364</v>
      </c>
      <c r="F5353" s="136" t="s">
        <v>5364</v>
      </c>
    </row>
    <row r="5354" spans="1:6" ht="40.5" x14ac:dyDescent="0.25">
      <c r="A5354" s="134" t="s">
        <v>9200</v>
      </c>
      <c r="B5354" s="135" t="s">
        <v>9201</v>
      </c>
      <c r="D5354" s="134" t="s">
        <v>2261</v>
      </c>
      <c r="E5354" s="136" t="s">
        <v>5966</v>
      </c>
      <c r="F5354" s="136" t="s">
        <v>5966</v>
      </c>
    </row>
    <row r="5355" spans="1:6" ht="40.5" x14ac:dyDescent="0.25">
      <c r="A5355" s="134" t="s">
        <v>9202</v>
      </c>
      <c r="B5355" s="135" t="s">
        <v>9203</v>
      </c>
      <c r="D5355" s="134" t="s">
        <v>2261</v>
      </c>
      <c r="E5355" s="136" t="s">
        <v>13811</v>
      </c>
      <c r="F5355" s="136" t="s">
        <v>13811</v>
      </c>
    </row>
    <row r="5356" spans="1:6" ht="40.5" x14ac:dyDescent="0.25">
      <c r="A5356" s="134" t="s">
        <v>9204</v>
      </c>
      <c r="B5356" s="135" t="s">
        <v>9205</v>
      </c>
      <c r="D5356" s="134" t="s">
        <v>2261</v>
      </c>
      <c r="E5356" s="136" t="s">
        <v>13660</v>
      </c>
      <c r="F5356" s="136" t="s">
        <v>13660</v>
      </c>
    </row>
    <row r="5357" spans="1:6" ht="40.5" x14ac:dyDescent="0.25">
      <c r="A5357" s="134" t="s">
        <v>4449</v>
      </c>
      <c r="B5357" s="135" t="s">
        <v>4450</v>
      </c>
      <c r="D5357" s="134" t="s">
        <v>2261</v>
      </c>
      <c r="E5357" s="136" t="s">
        <v>6087</v>
      </c>
      <c r="F5357" s="136" t="s">
        <v>6087</v>
      </c>
    </row>
    <row r="5358" spans="1:6" ht="40.5" x14ac:dyDescent="0.25">
      <c r="A5358" s="134" t="s">
        <v>4451</v>
      </c>
      <c r="B5358" s="135" t="s">
        <v>4452</v>
      </c>
      <c r="D5358" s="134" t="s">
        <v>2261</v>
      </c>
      <c r="E5358" s="136" t="s">
        <v>14322</v>
      </c>
      <c r="F5358" s="136" t="s">
        <v>14322</v>
      </c>
    </row>
    <row r="5359" spans="1:6" ht="40.5" x14ac:dyDescent="0.25">
      <c r="A5359" s="134" t="s">
        <v>9206</v>
      </c>
      <c r="B5359" s="135" t="s">
        <v>9207</v>
      </c>
      <c r="D5359" s="134" t="s">
        <v>2261</v>
      </c>
      <c r="E5359" s="136" t="s">
        <v>19148</v>
      </c>
      <c r="F5359" s="136" t="s">
        <v>19148</v>
      </c>
    </row>
    <row r="5360" spans="1:6" ht="40.5" x14ac:dyDescent="0.25">
      <c r="A5360" s="134" t="s">
        <v>9208</v>
      </c>
      <c r="B5360" s="135" t="s">
        <v>9209</v>
      </c>
      <c r="D5360" s="134" t="s">
        <v>2261</v>
      </c>
      <c r="E5360" s="136" t="s">
        <v>5836</v>
      </c>
      <c r="F5360" s="136" t="s">
        <v>5836</v>
      </c>
    </row>
    <row r="5361" spans="1:6" ht="40.5" x14ac:dyDescent="0.25">
      <c r="A5361" s="134" t="s">
        <v>19149</v>
      </c>
      <c r="B5361" s="135" t="s">
        <v>4467</v>
      </c>
      <c r="D5361" s="134" t="s">
        <v>2261</v>
      </c>
      <c r="E5361" s="136" t="s">
        <v>6090</v>
      </c>
      <c r="F5361" s="136" t="s">
        <v>6090</v>
      </c>
    </row>
    <row r="5362" spans="1:6" ht="40.5" x14ac:dyDescent="0.25">
      <c r="A5362" s="134" t="s">
        <v>4468</v>
      </c>
      <c r="B5362" s="135" t="s">
        <v>4469</v>
      </c>
      <c r="D5362" s="134" t="s">
        <v>2261</v>
      </c>
      <c r="E5362" s="136" t="s">
        <v>19150</v>
      </c>
      <c r="F5362" s="136" t="s">
        <v>19150</v>
      </c>
    </row>
    <row r="5363" spans="1:6" ht="40.5" x14ac:dyDescent="0.25">
      <c r="A5363" s="134" t="s">
        <v>9210</v>
      </c>
      <c r="B5363" s="135" t="s">
        <v>9211</v>
      </c>
      <c r="D5363" s="134" t="s">
        <v>2261</v>
      </c>
      <c r="E5363" s="136" t="s">
        <v>13369</v>
      </c>
      <c r="F5363" s="136" t="s">
        <v>13369</v>
      </c>
    </row>
    <row r="5364" spans="1:6" ht="40.5" x14ac:dyDescent="0.25">
      <c r="A5364" s="134" t="s">
        <v>9212</v>
      </c>
      <c r="B5364" s="135" t="s">
        <v>9213</v>
      </c>
      <c r="D5364" s="134" t="s">
        <v>2261</v>
      </c>
      <c r="E5364" s="136" t="s">
        <v>13166</v>
      </c>
      <c r="F5364" s="136" t="s">
        <v>13166</v>
      </c>
    </row>
    <row r="5365" spans="1:6" ht="40.5" x14ac:dyDescent="0.25">
      <c r="A5365" s="134" t="s">
        <v>9214</v>
      </c>
      <c r="B5365" s="135" t="s">
        <v>9215</v>
      </c>
      <c r="D5365" s="134" t="s">
        <v>2261</v>
      </c>
      <c r="E5365" s="136" t="s">
        <v>19151</v>
      </c>
      <c r="F5365" s="136" t="s">
        <v>19151</v>
      </c>
    </row>
    <row r="5366" spans="1:6" ht="40.5" x14ac:dyDescent="0.25">
      <c r="A5366" s="134" t="s">
        <v>9216</v>
      </c>
      <c r="B5366" s="135" t="s">
        <v>9217</v>
      </c>
      <c r="D5366" s="134" t="s">
        <v>2261</v>
      </c>
      <c r="E5366" s="136" t="s">
        <v>19152</v>
      </c>
      <c r="F5366" s="136" t="s">
        <v>19152</v>
      </c>
    </row>
    <row r="5367" spans="1:6" ht="40.5" x14ac:dyDescent="0.25">
      <c r="A5367" s="134" t="s">
        <v>9218</v>
      </c>
      <c r="B5367" s="135" t="s">
        <v>9219</v>
      </c>
      <c r="D5367" s="134" t="s">
        <v>2261</v>
      </c>
      <c r="E5367" s="136" t="s">
        <v>19153</v>
      </c>
      <c r="F5367" s="136" t="s">
        <v>19153</v>
      </c>
    </row>
    <row r="5368" spans="1:6" ht="40.5" x14ac:dyDescent="0.25">
      <c r="A5368" s="134" t="s">
        <v>9220</v>
      </c>
      <c r="B5368" s="135" t="s">
        <v>9221</v>
      </c>
      <c r="D5368" s="134" t="s">
        <v>2261</v>
      </c>
      <c r="E5368" s="136" t="s">
        <v>19154</v>
      </c>
      <c r="F5368" s="136" t="s">
        <v>19154</v>
      </c>
    </row>
    <row r="5369" spans="1:6" ht="40.5" x14ac:dyDescent="0.25">
      <c r="A5369" s="134" t="s">
        <v>9222</v>
      </c>
      <c r="B5369" s="135" t="s">
        <v>9223</v>
      </c>
      <c r="D5369" s="134" t="s">
        <v>2261</v>
      </c>
      <c r="E5369" s="136" t="s">
        <v>19155</v>
      </c>
      <c r="F5369" s="136" t="s">
        <v>19155</v>
      </c>
    </row>
    <row r="5370" spans="1:6" ht="40.5" x14ac:dyDescent="0.25">
      <c r="A5370" s="134" t="s">
        <v>9224</v>
      </c>
      <c r="B5370" s="135" t="s">
        <v>9225</v>
      </c>
      <c r="D5370" s="134" t="s">
        <v>2261</v>
      </c>
      <c r="E5370" s="136" t="s">
        <v>13241</v>
      </c>
      <c r="F5370" s="136" t="s">
        <v>13241</v>
      </c>
    </row>
    <row r="5371" spans="1:6" ht="40.5" x14ac:dyDescent="0.25">
      <c r="A5371" s="134" t="s">
        <v>9226</v>
      </c>
      <c r="B5371" s="135" t="s">
        <v>9227</v>
      </c>
      <c r="D5371" s="134" t="s">
        <v>2261</v>
      </c>
      <c r="E5371" s="136" t="s">
        <v>19156</v>
      </c>
      <c r="F5371" s="136" t="s">
        <v>19156</v>
      </c>
    </row>
    <row r="5372" spans="1:6" ht="40.5" x14ac:dyDescent="0.25">
      <c r="A5372" s="134" t="s">
        <v>9228</v>
      </c>
      <c r="B5372" s="135" t="s">
        <v>9229</v>
      </c>
      <c r="D5372" s="134" t="s">
        <v>2261</v>
      </c>
      <c r="E5372" s="136" t="s">
        <v>5653</v>
      </c>
      <c r="F5372" s="136" t="s">
        <v>5653</v>
      </c>
    </row>
    <row r="5373" spans="1:6" ht="40.5" x14ac:dyDescent="0.25">
      <c r="A5373" s="134" t="s">
        <v>9230</v>
      </c>
      <c r="B5373" s="135" t="s">
        <v>9231</v>
      </c>
      <c r="D5373" s="134" t="s">
        <v>2261</v>
      </c>
      <c r="E5373" s="136" t="s">
        <v>19157</v>
      </c>
      <c r="F5373" s="136" t="s">
        <v>19157</v>
      </c>
    </row>
    <row r="5374" spans="1:6" ht="40.5" x14ac:dyDescent="0.25">
      <c r="A5374" s="134" t="s">
        <v>9232</v>
      </c>
      <c r="B5374" s="135" t="s">
        <v>9233</v>
      </c>
      <c r="D5374" s="134" t="s">
        <v>2261</v>
      </c>
      <c r="E5374" s="136" t="s">
        <v>13287</v>
      </c>
      <c r="F5374" s="136" t="s">
        <v>13287</v>
      </c>
    </row>
    <row r="5375" spans="1:6" ht="40.5" x14ac:dyDescent="0.25">
      <c r="A5375" s="134" t="s">
        <v>9234</v>
      </c>
      <c r="B5375" s="135" t="s">
        <v>9235</v>
      </c>
      <c r="D5375" s="134" t="s">
        <v>2261</v>
      </c>
      <c r="E5375" s="136" t="s">
        <v>15525</v>
      </c>
      <c r="F5375" s="136" t="s">
        <v>15525</v>
      </c>
    </row>
    <row r="5376" spans="1:6" ht="40.5" x14ac:dyDescent="0.25">
      <c r="A5376" s="134" t="s">
        <v>9236</v>
      </c>
      <c r="B5376" s="135" t="s">
        <v>9237</v>
      </c>
      <c r="D5376" s="134" t="s">
        <v>2261</v>
      </c>
      <c r="E5376" s="136" t="s">
        <v>13520</v>
      </c>
      <c r="F5376" s="136" t="s">
        <v>13520</v>
      </c>
    </row>
    <row r="5377" spans="1:6" ht="40.5" x14ac:dyDescent="0.25">
      <c r="A5377" s="134" t="s">
        <v>9238</v>
      </c>
      <c r="B5377" s="135" t="s">
        <v>9239</v>
      </c>
      <c r="D5377" s="134" t="s">
        <v>2261</v>
      </c>
      <c r="E5377" s="136" t="s">
        <v>19158</v>
      </c>
      <c r="F5377" s="136" t="s">
        <v>19158</v>
      </c>
    </row>
    <row r="5378" spans="1:6" ht="40.5" x14ac:dyDescent="0.25">
      <c r="A5378" s="134" t="s">
        <v>4488</v>
      </c>
      <c r="B5378" s="135" t="s">
        <v>4489</v>
      </c>
      <c r="D5378" s="134" t="s">
        <v>2261</v>
      </c>
      <c r="E5378" s="136" t="s">
        <v>14197</v>
      </c>
      <c r="F5378" s="136" t="s">
        <v>14197</v>
      </c>
    </row>
    <row r="5379" spans="1:6" ht="40.5" x14ac:dyDescent="0.25">
      <c r="A5379" s="134" t="s">
        <v>9240</v>
      </c>
      <c r="B5379" s="135" t="s">
        <v>9241</v>
      </c>
      <c r="D5379" s="134" t="s">
        <v>2261</v>
      </c>
      <c r="E5379" s="136" t="s">
        <v>19159</v>
      </c>
      <c r="F5379" s="136" t="s">
        <v>19159</v>
      </c>
    </row>
    <row r="5380" spans="1:6" ht="40.5" x14ac:dyDescent="0.25">
      <c r="A5380" s="134" t="s">
        <v>4490</v>
      </c>
      <c r="B5380" s="135" t="s">
        <v>4491</v>
      </c>
      <c r="D5380" s="134" t="s">
        <v>2261</v>
      </c>
      <c r="E5380" s="136" t="s">
        <v>19160</v>
      </c>
      <c r="F5380" s="136" t="s">
        <v>19160</v>
      </c>
    </row>
    <row r="5381" spans="1:6" ht="40.5" x14ac:dyDescent="0.25">
      <c r="A5381" s="134" t="s">
        <v>9242</v>
      </c>
      <c r="B5381" s="135" t="s">
        <v>9243</v>
      </c>
      <c r="D5381" s="134" t="s">
        <v>2261</v>
      </c>
      <c r="E5381" s="136" t="s">
        <v>19161</v>
      </c>
      <c r="F5381" s="136" t="s">
        <v>19161</v>
      </c>
    </row>
    <row r="5382" spans="1:6" ht="40.5" x14ac:dyDescent="0.25">
      <c r="A5382" s="134" t="s">
        <v>9244</v>
      </c>
      <c r="B5382" s="135" t="s">
        <v>9245</v>
      </c>
      <c r="D5382" s="134" t="s">
        <v>2261</v>
      </c>
      <c r="E5382" s="136" t="s">
        <v>14304</v>
      </c>
      <c r="F5382" s="136" t="s">
        <v>14304</v>
      </c>
    </row>
    <row r="5383" spans="1:6" ht="40.5" x14ac:dyDescent="0.25">
      <c r="A5383" s="134" t="s">
        <v>9246</v>
      </c>
      <c r="B5383" s="135" t="s">
        <v>9247</v>
      </c>
      <c r="D5383" s="134" t="s">
        <v>2261</v>
      </c>
      <c r="E5383" s="136" t="s">
        <v>19162</v>
      </c>
      <c r="F5383" s="136" t="s">
        <v>19162</v>
      </c>
    </row>
    <row r="5384" spans="1:6" ht="27" x14ac:dyDescent="0.25">
      <c r="A5384" s="134" t="s">
        <v>4397</v>
      </c>
      <c r="B5384" s="135" t="s">
        <v>4398</v>
      </c>
      <c r="D5384" s="134" t="s">
        <v>2261</v>
      </c>
      <c r="E5384" s="136" t="s">
        <v>6029</v>
      </c>
      <c r="F5384" s="136" t="s">
        <v>6029</v>
      </c>
    </row>
    <row r="5385" spans="1:6" ht="40.5" x14ac:dyDescent="0.25">
      <c r="A5385" s="134" t="s">
        <v>4512</v>
      </c>
      <c r="B5385" s="135" t="s">
        <v>4513</v>
      </c>
      <c r="D5385" s="134" t="s">
        <v>2261</v>
      </c>
      <c r="E5385" s="136" t="s">
        <v>19163</v>
      </c>
      <c r="F5385" s="136" t="s">
        <v>19163</v>
      </c>
    </row>
    <row r="5386" spans="1:6" ht="40.5" x14ac:dyDescent="0.25">
      <c r="A5386" s="134" t="s">
        <v>9248</v>
      </c>
      <c r="B5386" s="135" t="s">
        <v>9249</v>
      </c>
      <c r="D5386" s="134" t="s">
        <v>2261</v>
      </c>
      <c r="E5386" s="136" t="s">
        <v>5642</v>
      </c>
      <c r="F5386" s="136" t="s">
        <v>5642</v>
      </c>
    </row>
    <row r="5387" spans="1:6" ht="40.5" x14ac:dyDescent="0.25">
      <c r="A5387" s="134" t="s">
        <v>9250</v>
      </c>
      <c r="B5387" s="135" t="s">
        <v>9251</v>
      </c>
      <c r="D5387" s="134" t="s">
        <v>2261</v>
      </c>
      <c r="E5387" s="136" t="s">
        <v>13954</v>
      </c>
      <c r="F5387" s="136" t="s">
        <v>13954</v>
      </c>
    </row>
    <row r="5388" spans="1:6" ht="40.5" x14ac:dyDescent="0.25">
      <c r="A5388" s="134" t="s">
        <v>4399</v>
      </c>
      <c r="B5388" s="135" t="s">
        <v>4400</v>
      </c>
      <c r="D5388" s="134" t="s">
        <v>2261</v>
      </c>
      <c r="E5388" s="136" t="s">
        <v>13079</v>
      </c>
      <c r="F5388" s="136" t="s">
        <v>13079</v>
      </c>
    </row>
    <row r="5389" spans="1:6" ht="40.5" x14ac:dyDescent="0.25">
      <c r="A5389" s="134" t="s">
        <v>9252</v>
      </c>
      <c r="B5389" s="135" t="s">
        <v>9253</v>
      </c>
      <c r="D5389" s="134" t="s">
        <v>2261</v>
      </c>
      <c r="E5389" s="136" t="s">
        <v>13954</v>
      </c>
      <c r="F5389" s="136" t="s">
        <v>13954</v>
      </c>
    </row>
    <row r="5390" spans="1:6" ht="40.5" x14ac:dyDescent="0.25">
      <c r="A5390" s="134" t="s">
        <v>9254</v>
      </c>
      <c r="B5390" s="135" t="s">
        <v>9255</v>
      </c>
      <c r="D5390" s="134" t="s">
        <v>2261</v>
      </c>
      <c r="E5390" s="136" t="s">
        <v>13355</v>
      </c>
      <c r="F5390" s="136" t="s">
        <v>13355</v>
      </c>
    </row>
    <row r="5391" spans="1:6" ht="40.5" x14ac:dyDescent="0.25">
      <c r="A5391" s="134" t="s">
        <v>9256</v>
      </c>
      <c r="B5391" s="135" t="s">
        <v>9257</v>
      </c>
      <c r="D5391" s="134" t="s">
        <v>2261</v>
      </c>
      <c r="E5391" s="136" t="s">
        <v>19164</v>
      </c>
      <c r="F5391" s="136" t="s">
        <v>19164</v>
      </c>
    </row>
    <row r="5392" spans="1:6" ht="40.5" x14ac:dyDescent="0.25">
      <c r="A5392" s="134" t="s">
        <v>9258</v>
      </c>
      <c r="B5392" s="135" t="s">
        <v>9259</v>
      </c>
      <c r="D5392" s="134" t="s">
        <v>2261</v>
      </c>
      <c r="E5392" s="136" t="s">
        <v>13846</v>
      </c>
      <c r="F5392" s="136" t="s">
        <v>13846</v>
      </c>
    </row>
    <row r="5393" spans="1:6" ht="40.5" x14ac:dyDescent="0.25">
      <c r="A5393" s="134" t="s">
        <v>9260</v>
      </c>
      <c r="B5393" s="135" t="s">
        <v>9261</v>
      </c>
      <c r="D5393" s="134" t="s">
        <v>2261</v>
      </c>
      <c r="E5393" s="136" t="s">
        <v>5620</v>
      </c>
      <c r="F5393" s="136" t="s">
        <v>5620</v>
      </c>
    </row>
    <row r="5394" spans="1:6" ht="40.5" x14ac:dyDescent="0.25">
      <c r="A5394" s="134" t="s">
        <v>19165</v>
      </c>
      <c r="B5394" s="135" t="s">
        <v>19166</v>
      </c>
      <c r="D5394" s="134" t="s">
        <v>2261</v>
      </c>
      <c r="E5394" s="136" t="s">
        <v>5994</v>
      </c>
      <c r="F5394" s="136" t="s">
        <v>5994</v>
      </c>
    </row>
    <row r="5395" spans="1:6" ht="40.5" x14ac:dyDescent="0.25">
      <c r="A5395" s="134" t="s">
        <v>9262</v>
      </c>
      <c r="B5395" s="135" t="s">
        <v>9263</v>
      </c>
      <c r="D5395" s="134" t="s">
        <v>2261</v>
      </c>
      <c r="E5395" s="136" t="s">
        <v>6087</v>
      </c>
      <c r="F5395" s="136" t="s">
        <v>6087</v>
      </c>
    </row>
    <row r="5396" spans="1:6" ht="27" x14ac:dyDescent="0.25">
      <c r="A5396" s="134" t="s">
        <v>4435</v>
      </c>
      <c r="B5396" s="135" t="s">
        <v>4436</v>
      </c>
      <c r="D5396" s="134" t="s">
        <v>2261</v>
      </c>
      <c r="E5396" s="136" t="s">
        <v>5971</v>
      </c>
      <c r="F5396" s="136" t="s">
        <v>5971</v>
      </c>
    </row>
    <row r="5397" spans="1:6" ht="40.5" x14ac:dyDescent="0.25">
      <c r="A5397" s="134" t="s">
        <v>9264</v>
      </c>
      <c r="B5397" s="135" t="s">
        <v>9265</v>
      </c>
      <c r="D5397" s="134" t="s">
        <v>2261</v>
      </c>
      <c r="E5397" s="136" t="s">
        <v>5719</v>
      </c>
      <c r="F5397" s="136" t="s">
        <v>5719</v>
      </c>
    </row>
    <row r="5398" spans="1:6" ht="40.5" x14ac:dyDescent="0.25">
      <c r="A5398" s="134" t="s">
        <v>9266</v>
      </c>
      <c r="B5398" s="135" t="s">
        <v>9267</v>
      </c>
      <c r="D5398" s="134" t="s">
        <v>2261</v>
      </c>
      <c r="E5398" s="136" t="s">
        <v>13387</v>
      </c>
      <c r="F5398" s="136" t="s">
        <v>13387</v>
      </c>
    </row>
    <row r="5399" spans="1:6" ht="40.5" x14ac:dyDescent="0.25">
      <c r="A5399" s="134" t="s">
        <v>9268</v>
      </c>
      <c r="B5399" s="135" t="s">
        <v>9269</v>
      </c>
      <c r="D5399" s="134" t="s">
        <v>2261</v>
      </c>
      <c r="E5399" s="136" t="s">
        <v>15600</v>
      </c>
      <c r="F5399" s="136" t="s">
        <v>15600</v>
      </c>
    </row>
    <row r="5400" spans="1:6" ht="40.5" x14ac:dyDescent="0.25">
      <c r="A5400" s="134" t="s">
        <v>9270</v>
      </c>
      <c r="B5400" s="135" t="s">
        <v>9271</v>
      </c>
      <c r="D5400" s="134" t="s">
        <v>2261</v>
      </c>
      <c r="E5400" s="136" t="s">
        <v>5834</v>
      </c>
      <c r="F5400" s="136" t="s">
        <v>5834</v>
      </c>
    </row>
    <row r="5401" spans="1:6" ht="40.5" x14ac:dyDescent="0.25">
      <c r="A5401" s="134" t="s">
        <v>4492</v>
      </c>
      <c r="B5401" s="135" t="s">
        <v>4493</v>
      </c>
      <c r="D5401" s="134" t="s">
        <v>2261</v>
      </c>
      <c r="E5401" s="136" t="s">
        <v>14323</v>
      </c>
      <c r="F5401" s="136" t="s">
        <v>14323</v>
      </c>
    </row>
    <row r="5402" spans="1:6" ht="40.5" x14ac:dyDescent="0.25">
      <c r="A5402" s="134" t="s">
        <v>9272</v>
      </c>
      <c r="B5402" s="135" t="s">
        <v>9273</v>
      </c>
      <c r="D5402" s="134" t="s">
        <v>2261</v>
      </c>
      <c r="E5402" s="136" t="s">
        <v>14119</v>
      </c>
      <c r="F5402" s="136" t="s">
        <v>14119</v>
      </c>
    </row>
    <row r="5403" spans="1:6" ht="40.5" x14ac:dyDescent="0.25">
      <c r="A5403" s="134" t="s">
        <v>9274</v>
      </c>
      <c r="B5403" s="135" t="s">
        <v>9275</v>
      </c>
      <c r="D5403" s="134" t="s">
        <v>2261</v>
      </c>
      <c r="E5403" s="136" t="s">
        <v>5649</v>
      </c>
      <c r="F5403" s="136" t="s">
        <v>5649</v>
      </c>
    </row>
    <row r="5404" spans="1:6" ht="40.5" x14ac:dyDescent="0.25">
      <c r="A5404" s="134" t="s">
        <v>9276</v>
      </c>
      <c r="B5404" s="135" t="s">
        <v>9277</v>
      </c>
      <c r="D5404" s="134" t="s">
        <v>2261</v>
      </c>
      <c r="E5404" s="136" t="s">
        <v>19167</v>
      </c>
      <c r="F5404" s="136" t="s">
        <v>19167</v>
      </c>
    </row>
    <row r="5405" spans="1:6" ht="40.5" x14ac:dyDescent="0.25">
      <c r="A5405" s="134" t="s">
        <v>9278</v>
      </c>
      <c r="B5405" s="135" t="s">
        <v>9279</v>
      </c>
      <c r="D5405" s="134" t="s">
        <v>2261</v>
      </c>
      <c r="E5405" s="136" t="s">
        <v>5964</v>
      </c>
      <c r="F5405" s="136" t="s">
        <v>5964</v>
      </c>
    </row>
    <row r="5406" spans="1:6" ht="40.5" x14ac:dyDescent="0.25">
      <c r="A5406" s="134" t="s">
        <v>9280</v>
      </c>
      <c r="B5406" s="135" t="s">
        <v>9281</v>
      </c>
      <c r="D5406" s="134" t="s">
        <v>2261</v>
      </c>
      <c r="E5406" s="136" t="s">
        <v>13248</v>
      </c>
      <c r="F5406" s="136" t="s">
        <v>13248</v>
      </c>
    </row>
    <row r="5407" spans="1:6" ht="40.5" x14ac:dyDescent="0.25">
      <c r="A5407" s="134" t="s">
        <v>4437</v>
      </c>
      <c r="B5407" s="135" t="s">
        <v>4438</v>
      </c>
      <c r="D5407" s="134" t="s">
        <v>2261</v>
      </c>
      <c r="E5407" s="136" t="s">
        <v>13773</v>
      </c>
      <c r="F5407" s="136" t="s">
        <v>13773</v>
      </c>
    </row>
    <row r="5408" spans="1:6" ht="40.5" x14ac:dyDescent="0.25">
      <c r="A5408" s="134" t="s">
        <v>4514</v>
      </c>
      <c r="B5408" s="135" t="s">
        <v>4515</v>
      </c>
      <c r="D5408" s="134" t="s">
        <v>2261</v>
      </c>
      <c r="E5408" s="136" t="s">
        <v>14080</v>
      </c>
      <c r="F5408" s="136" t="s">
        <v>14080</v>
      </c>
    </row>
    <row r="5409" spans="1:6" ht="40.5" x14ac:dyDescent="0.25">
      <c r="A5409" s="134" t="s">
        <v>9282</v>
      </c>
      <c r="B5409" s="135" t="s">
        <v>9283</v>
      </c>
      <c r="D5409" s="134" t="s">
        <v>2261</v>
      </c>
      <c r="E5409" s="136" t="s">
        <v>19168</v>
      </c>
      <c r="F5409" s="136" t="s">
        <v>19168</v>
      </c>
    </row>
    <row r="5410" spans="1:6" ht="40.5" x14ac:dyDescent="0.25">
      <c r="A5410" s="134" t="s">
        <v>9284</v>
      </c>
      <c r="B5410" s="135" t="s">
        <v>9285</v>
      </c>
      <c r="D5410" s="134" t="s">
        <v>2261</v>
      </c>
      <c r="E5410" s="136" t="s">
        <v>19169</v>
      </c>
      <c r="F5410" s="136" t="s">
        <v>19169</v>
      </c>
    </row>
    <row r="5411" spans="1:6" ht="40.5" x14ac:dyDescent="0.25">
      <c r="A5411" s="134" t="s">
        <v>4494</v>
      </c>
      <c r="B5411" s="135" t="s">
        <v>4495</v>
      </c>
      <c r="D5411" s="134" t="s">
        <v>2261</v>
      </c>
      <c r="E5411" s="136" t="s">
        <v>13986</v>
      </c>
      <c r="F5411" s="136" t="s">
        <v>13986</v>
      </c>
    </row>
    <row r="5412" spans="1:6" ht="27" x14ac:dyDescent="0.25">
      <c r="A5412" s="134" t="s">
        <v>4453</v>
      </c>
      <c r="B5412" s="135" t="s">
        <v>4454</v>
      </c>
      <c r="D5412" s="134" t="s">
        <v>2261</v>
      </c>
      <c r="E5412" s="136" t="s">
        <v>13063</v>
      </c>
      <c r="F5412" s="136" t="s">
        <v>13063</v>
      </c>
    </row>
    <row r="5413" spans="1:6" ht="40.5" x14ac:dyDescent="0.25">
      <c r="A5413" s="134" t="s">
        <v>4516</v>
      </c>
      <c r="B5413" s="135" t="s">
        <v>4517</v>
      </c>
      <c r="D5413" s="134" t="s">
        <v>2261</v>
      </c>
      <c r="E5413" s="136" t="s">
        <v>19170</v>
      </c>
      <c r="F5413" s="136" t="s">
        <v>19170</v>
      </c>
    </row>
    <row r="5414" spans="1:6" ht="40.5" x14ac:dyDescent="0.25">
      <c r="A5414" s="134" t="s">
        <v>9286</v>
      </c>
      <c r="B5414" s="135" t="s">
        <v>9287</v>
      </c>
      <c r="D5414" s="134" t="s">
        <v>2261</v>
      </c>
      <c r="E5414" s="136" t="s">
        <v>19171</v>
      </c>
      <c r="F5414" s="136" t="s">
        <v>19171</v>
      </c>
    </row>
    <row r="5415" spans="1:6" ht="40.5" x14ac:dyDescent="0.25">
      <c r="A5415" s="134" t="s">
        <v>4439</v>
      </c>
      <c r="B5415" s="135" t="s">
        <v>4440</v>
      </c>
      <c r="D5415" s="134" t="s">
        <v>2261</v>
      </c>
      <c r="E5415" s="136" t="s">
        <v>5930</v>
      </c>
      <c r="F5415" s="136" t="s">
        <v>5930</v>
      </c>
    </row>
    <row r="5416" spans="1:6" ht="40.5" x14ac:dyDescent="0.25">
      <c r="A5416" s="134" t="s">
        <v>9288</v>
      </c>
      <c r="B5416" s="135" t="s">
        <v>9289</v>
      </c>
      <c r="D5416" s="134" t="s">
        <v>2261</v>
      </c>
      <c r="E5416" s="136" t="s">
        <v>15414</v>
      </c>
      <c r="F5416" s="136" t="s">
        <v>15414</v>
      </c>
    </row>
    <row r="5417" spans="1:6" ht="40.5" x14ac:dyDescent="0.25">
      <c r="A5417" s="134" t="s">
        <v>9290</v>
      </c>
      <c r="B5417" s="135" t="s">
        <v>9291</v>
      </c>
      <c r="D5417" s="134" t="s">
        <v>2261</v>
      </c>
      <c r="E5417" s="136" t="s">
        <v>13218</v>
      </c>
      <c r="F5417" s="136" t="s">
        <v>13218</v>
      </c>
    </row>
    <row r="5418" spans="1:6" ht="40.5" x14ac:dyDescent="0.25">
      <c r="A5418" s="134" t="s">
        <v>9292</v>
      </c>
      <c r="B5418" s="135" t="s">
        <v>9293</v>
      </c>
      <c r="D5418" s="134" t="s">
        <v>2261</v>
      </c>
      <c r="E5418" s="136" t="s">
        <v>19172</v>
      </c>
      <c r="F5418" s="136" t="s">
        <v>19172</v>
      </c>
    </row>
    <row r="5419" spans="1:6" ht="40.5" x14ac:dyDescent="0.25">
      <c r="A5419" s="134" t="s">
        <v>9294</v>
      </c>
      <c r="B5419" s="135" t="s">
        <v>9295</v>
      </c>
      <c r="D5419" s="134" t="s">
        <v>2261</v>
      </c>
      <c r="E5419" s="136" t="s">
        <v>13834</v>
      </c>
      <c r="F5419" s="136" t="s">
        <v>13834</v>
      </c>
    </row>
    <row r="5420" spans="1:6" ht="40.5" x14ac:dyDescent="0.25">
      <c r="A5420" s="134" t="s">
        <v>9296</v>
      </c>
      <c r="B5420" s="135" t="s">
        <v>9297</v>
      </c>
      <c r="D5420" s="134" t="s">
        <v>2261</v>
      </c>
      <c r="E5420" s="136" t="s">
        <v>19173</v>
      </c>
      <c r="F5420" s="136" t="s">
        <v>19173</v>
      </c>
    </row>
    <row r="5421" spans="1:6" ht="40.5" x14ac:dyDescent="0.25">
      <c r="A5421" s="134" t="s">
        <v>4455</v>
      </c>
      <c r="B5421" s="135" t="s">
        <v>4456</v>
      </c>
      <c r="D5421" s="134" t="s">
        <v>2261</v>
      </c>
      <c r="E5421" s="136" t="s">
        <v>6027</v>
      </c>
      <c r="F5421" s="136" t="s">
        <v>6027</v>
      </c>
    </row>
    <row r="5422" spans="1:6" ht="40.5" x14ac:dyDescent="0.25">
      <c r="A5422" s="134" t="s">
        <v>9298</v>
      </c>
      <c r="B5422" s="135" t="s">
        <v>9299</v>
      </c>
      <c r="D5422" s="134" t="s">
        <v>2261</v>
      </c>
      <c r="E5422" s="136" t="s">
        <v>19174</v>
      </c>
      <c r="F5422" s="136" t="s">
        <v>19174</v>
      </c>
    </row>
    <row r="5423" spans="1:6" ht="54" x14ac:dyDescent="0.25">
      <c r="A5423" s="134" t="s">
        <v>4457</v>
      </c>
      <c r="B5423" s="135" t="s">
        <v>4458</v>
      </c>
      <c r="D5423" s="134" t="s">
        <v>2261</v>
      </c>
      <c r="E5423" s="136" t="s">
        <v>13811</v>
      </c>
      <c r="F5423" s="136" t="s">
        <v>13811</v>
      </c>
    </row>
    <row r="5424" spans="1:6" ht="40.5" x14ac:dyDescent="0.25">
      <c r="A5424" s="134" t="s">
        <v>9300</v>
      </c>
      <c r="B5424" s="135" t="s">
        <v>9301</v>
      </c>
      <c r="D5424" s="134" t="s">
        <v>2261</v>
      </c>
      <c r="E5424" s="136" t="s">
        <v>19175</v>
      </c>
      <c r="F5424" s="136" t="s">
        <v>19175</v>
      </c>
    </row>
    <row r="5425" spans="1:6" ht="54" x14ac:dyDescent="0.25">
      <c r="A5425" s="134" t="s">
        <v>4459</v>
      </c>
      <c r="B5425" s="135" t="s">
        <v>4460</v>
      </c>
      <c r="D5425" s="134" t="s">
        <v>2261</v>
      </c>
      <c r="E5425" s="136" t="s">
        <v>6059</v>
      </c>
      <c r="F5425" s="136" t="s">
        <v>6059</v>
      </c>
    </row>
    <row r="5426" spans="1:6" ht="40.5" x14ac:dyDescent="0.25">
      <c r="A5426" s="134" t="s">
        <v>9302</v>
      </c>
      <c r="B5426" s="135" t="s">
        <v>9303</v>
      </c>
      <c r="D5426" s="134" t="s">
        <v>2261</v>
      </c>
      <c r="E5426" s="136" t="s">
        <v>19176</v>
      </c>
      <c r="F5426" s="136" t="s">
        <v>19176</v>
      </c>
    </row>
    <row r="5427" spans="1:6" ht="40.5" x14ac:dyDescent="0.25">
      <c r="A5427" s="134" t="s">
        <v>9304</v>
      </c>
      <c r="B5427" s="135" t="s">
        <v>9305</v>
      </c>
      <c r="D5427" s="134" t="s">
        <v>2261</v>
      </c>
      <c r="E5427" s="136" t="s">
        <v>19177</v>
      </c>
      <c r="F5427" s="136" t="s">
        <v>19177</v>
      </c>
    </row>
    <row r="5428" spans="1:6" ht="27" x14ac:dyDescent="0.25">
      <c r="A5428" s="134" t="s">
        <v>4470</v>
      </c>
      <c r="B5428" s="135" t="s">
        <v>4471</v>
      </c>
      <c r="D5428" s="134" t="s">
        <v>2261</v>
      </c>
      <c r="E5428" s="136" t="s">
        <v>13230</v>
      </c>
      <c r="F5428" s="136" t="s">
        <v>13230</v>
      </c>
    </row>
    <row r="5429" spans="1:6" ht="40.5" x14ac:dyDescent="0.25">
      <c r="A5429" s="134" t="s">
        <v>9306</v>
      </c>
      <c r="B5429" s="135" t="s">
        <v>9307</v>
      </c>
      <c r="D5429" s="134" t="s">
        <v>2261</v>
      </c>
      <c r="E5429" s="136" t="s">
        <v>19178</v>
      </c>
      <c r="F5429" s="136" t="s">
        <v>19178</v>
      </c>
    </row>
    <row r="5430" spans="1:6" ht="40.5" x14ac:dyDescent="0.25">
      <c r="A5430" s="134" t="s">
        <v>9308</v>
      </c>
      <c r="B5430" s="135" t="s">
        <v>9309</v>
      </c>
      <c r="D5430" s="134" t="s">
        <v>2261</v>
      </c>
      <c r="E5430" s="136" t="s">
        <v>5710</v>
      </c>
      <c r="F5430" s="136" t="s">
        <v>5710</v>
      </c>
    </row>
    <row r="5431" spans="1:6" ht="40.5" x14ac:dyDescent="0.25">
      <c r="A5431" s="134" t="s">
        <v>4498</v>
      </c>
      <c r="B5431" s="135" t="s">
        <v>4499</v>
      </c>
      <c r="D5431" s="134" t="s">
        <v>2261</v>
      </c>
      <c r="E5431" s="136" t="s">
        <v>19179</v>
      </c>
      <c r="F5431" s="136" t="s">
        <v>19179</v>
      </c>
    </row>
    <row r="5432" spans="1:6" ht="40.5" x14ac:dyDescent="0.25">
      <c r="A5432" s="134" t="s">
        <v>4500</v>
      </c>
      <c r="B5432" s="135" t="s">
        <v>4501</v>
      </c>
      <c r="D5432" s="134" t="s">
        <v>2261</v>
      </c>
      <c r="E5432" s="136" t="s">
        <v>13806</v>
      </c>
      <c r="F5432" s="136" t="s">
        <v>13806</v>
      </c>
    </row>
    <row r="5433" spans="1:6" ht="54" x14ac:dyDescent="0.25">
      <c r="A5433" s="134" t="s">
        <v>9310</v>
      </c>
      <c r="B5433" s="135" t="s">
        <v>9311</v>
      </c>
      <c r="D5433" s="134" t="s">
        <v>2261</v>
      </c>
      <c r="E5433" s="136" t="s">
        <v>14156</v>
      </c>
      <c r="F5433" s="136" t="s">
        <v>14156</v>
      </c>
    </row>
    <row r="5434" spans="1:6" ht="40.5" x14ac:dyDescent="0.25">
      <c r="A5434" s="134" t="s">
        <v>4520</v>
      </c>
      <c r="B5434" s="135" t="s">
        <v>4521</v>
      </c>
      <c r="D5434" s="134" t="s">
        <v>2261</v>
      </c>
      <c r="E5434" s="136" t="s">
        <v>19180</v>
      </c>
      <c r="F5434" s="136" t="s">
        <v>19180</v>
      </c>
    </row>
    <row r="5435" spans="1:6" ht="40.5" x14ac:dyDescent="0.25">
      <c r="A5435" s="134" t="s">
        <v>4522</v>
      </c>
      <c r="B5435" s="135" t="s">
        <v>4523</v>
      </c>
      <c r="D5435" s="134" t="s">
        <v>2261</v>
      </c>
      <c r="E5435" s="136" t="s">
        <v>13077</v>
      </c>
      <c r="F5435" s="136" t="s">
        <v>13077</v>
      </c>
    </row>
    <row r="5436" spans="1:6" ht="54" x14ac:dyDescent="0.25">
      <c r="A5436" s="134" t="s">
        <v>9312</v>
      </c>
      <c r="B5436" s="135" t="s">
        <v>9313</v>
      </c>
      <c r="D5436" s="134" t="s">
        <v>2261</v>
      </c>
      <c r="E5436" s="136" t="s">
        <v>13077</v>
      </c>
      <c r="F5436" s="136" t="s">
        <v>13077</v>
      </c>
    </row>
    <row r="5437" spans="1:6" ht="54" x14ac:dyDescent="0.25">
      <c r="A5437" s="134" t="s">
        <v>9314</v>
      </c>
      <c r="B5437" s="135" t="s">
        <v>9315</v>
      </c>
      <c r="D5437" s="134" t="s">
        <v>2261</v>
      </c>
      <c r="E5437" s="136" t="s">
        <v>19181</v>
      </c>
      <c r="F5437" s="136" t="s">
        <v>19181</v>
      </c>
    </row>
    <row r="5438" spans="1:6" ht="40.5" x14ac:dyDescent="0.25">
      <c r="A5438" s="134" t="s">
        <v>19182</v>
      </c>
      <c r="B5438" s="135" t="s">
        <v>19183</v>
      </c>
      <c r="D5438" s="134" t="s">
        <v>2261</v>
      </c>
      <c r="E5438" s="136" t="s">
        <v>14153</v>
      </c>
      <c r="F5438" s="136" t="s">
        <v>14153</v>
      </c>
    </row>
    <row r="5439" spans="1:6" ht="40.5" x14ac:dyDescent="0.25">
      <c r="A5439" s="134" t="s">
        <v>4546</v>
      </c>
      <c r="B5439" s="135" t="s">
        <v>4547</v>
      </c>
      <c r="D5439" s="134" t="s">
        <v>2261</v>
      </c>
      <c r="E5439" s="136" t="s">
        <v>19184</v>
      </c>
      <c r="F5439" s="136" t="s">
        <v>19184</v>
      </c>
    </row>
    <row r="5440" spans="1:6" ht="40.5" x14ac:dyDescent="0.25">
      <c r="A5440" s="134" t="s">
        <v>4548</v>
      </c>
      <c r="B5440" s="135" t="s">
        <v>4549</v>
      </c>
      <c r="D5440" s="134" t="s">
        <v>2261</v>
      </c>
      <c r="E5440" s="136" t="s">
        <v>19185</v>
      </c>
      <c r="F5440" s="136" t="s">
        <v>19185</v>
      </c>
    </row>
    <row r="5441" spans="1:6" ht="54" x14ac:dyDescent="0.25">
      <c r="A5441" s="134" t="s">
        <v>9316</v>
      </c>
      <c r="B5441" s="135" t="s">
        <v>9317</v>
      </c>
      <c r="D5441" s="134" t="s">
        <v>2261</v>
      </c>
      <c r="E5441" s="136" t="s">
        <v>19186</v>
      </c>
      <c r="F5441" s="136" t="s">
        <v>19186</v>
      </c>
    </row>
    <row r="5442" spans="1:6" ht="40.5" x14ac:dyDescent="0.25">
      <c r="A5442" s="134" t="s">
        <v>9318</v>
      </c>
      <c r="B5442" s="135" t="s">
        <v>9319</v>
      </c>
      <c r="D5442" s="134" t="s">
        <v>2261</v>
      </c>
      <c r="E5442" s="136" t="s">
        <v>13627</v>
      </c>
      <c r="F5442" s="136" t="s">
        <v>13627</v>
      </c>
    </row>
    <row r="5443" spans="1:6" ht="40.5" x14ac:dyDescent="0.25">
      <c r="A5443" s="134" t="s">
        <v>4472</v>
      </c>
      <c r="B5443" s="135" t="s">
        <v>4473</v>
      </c>
      <c r="D5443" s="134" t="s">
        <v>2261</v>
      </c>
      <c r="E5443" s="136" t="s">
        <v>18184</v>
      </c>
      <c r="F5443" s="136" t="s">
        <v>18184</v>
      </c>
    </row>
    <row r="5444" spans="1:6" ht="54" x14ac:dyDescent="0.25">
      <c r="A5444" s="134" t="s">
        <v>9320</v>
      </c>
      <c r="B5444" s="135" t="s">
        <v>9321</v>
      </c>
      <c r="D5444" s="134" t="s">
        <v>2261</v>
      </c>
      <c r="E5444" s="136" t="s">
        <v>13334</v>
      </c>
      <c r="F5444" s="136" t="s">
        <v>13334</v>
      </c>
    </row>
    <row r="5445" spans="1:6" ht="54" x14ac:dyDescent="0.25">
      <c r="A5445" s="134" t="s">
        <v>4474</v>
      </c>
      <c r="B5445" s="135" t="s">
        <v>4475</v>
      </c>
      <c r="D5445" s="134" t="s">
        <v>2261</v>
      </c>
      <c r="E5445" s="136" t="s">
        <v>19187</v>
      </c>
      <c r="F5445" s="136" t="s">
        <v>19187</v>
      </c>
    </row>
    <row r="5446" spans="1:6" ht="27" x14ac:dyDescent="0.25">
      <c r="A5446" s="134" t="s">
        <v>9322</v>
      </c>
      <c r="B5446" s="135" t="s">
        <v>9323</v>
      </c>
      <c r="D5446" s="134" t="s">
        <v>2261</v>
      </c>
      <c r="E5446" s="136" t="s">
        <v>13552</v>
      </c>
      <c r="F5446" s="136" t="s">
        <v>13552</v>
      </c>
    </row>
    <row r="5447" spans="1:6" ht="40.5" x14ac:dyDescent="0.25">
      <c r="A5447" s="134" t="s">
        <v>9324</v>
      </c>
      <c r="B5447" s="135" t="s">
        <v>9325</v>
      </c>
      <c r="D5447" s="134" t="s">
        <v>2261</v>
      </c>
      <c r="E5447" s="136" t="s">
        <v>14377</v>
      </c>
      <c r="F5447" s="136" t="s">
        <v>14377</v>
      </c>
    </row>
    <row r="5448" spans="1:6" ht="40.5" x14ac:dyDescent="0.25">
      <c r="A5448" s="134" t="s">
        <v>4502</v>
      </c>
      <c r="B5448" s="135" t="s">
        <v>4503</v>
      </c>
      <c r="D5448" s="134" t="s">
        <v>2261</v>
      </c>
      <c r="E5448" s="136" t="s">
        <v>19188</v>
      </c>
      <c r="F5448" s="136" t="s">
        <v>19188</v>
      </c>
    </row>
    <row r="5449" spans="1:6" ht="40.5" x14ac:dyDescent="0.25">
      <c r="A5449" s="134" t="s">
        <v>9326</v>
      </c>
      <c r="B5449" s="135" t="s">
        <v>9327</v>
      </c>
      <c r="D5449" s="134" t="s">
        <v>2261</v>
      </c>
      <c r="E5449" s="136" t="s">
        <v>6034</v>
      </c>
      <c r="F5449" s="136" t="s">
        <v>6034</v>
      </c>
    </row>
    <row r="5450" spans="1:6" ht="40.5" x14ac:dyDescent="0.25">
      <c r="A5450" s="134" t="s">
        <v>9328</v>
      </c>
      <c r="B5450" s="135" t="s">
        <v>9329</v>
      </c>
      <c r="D5450" s="134" t="s">
        <v>2261</v>
      </c>
      <c r="E5450" s="136" t="s">
        <v>5984</v>
      </c>
      <c r="F5450" s="136" t="s">
        <v>5984</v>
      </c>
    </row>
    <row r="5451" spans="1:6" ht="40.5" x14ac:dyDescent="0.25">
      <c r="A5451" s="134" t="s">
        <v>9330</v>
      </c>
      <c r="B5451" s="135" t="s">
        <v>9331</v>
      </c>
      <c r="D5451" s="134" t="s">
        <v>2261</v>
      </c>
      <c r="E5451" s="136" t="s">
        <v>19189</v>
      </c>
      <c r="F5451" s="136" t="s">
        <v>19189</v>
      </c>
    </row>
    <row r="5452" spans="1:6" ht="40.5" x14ac:dyDescent="0.25">
      <c r="A5452" s="134" t="s">
        <v>9332</v>
      </c>
      <c r="B5452" s="135" t="s">
        <v>9333</v>
      </c>
      <c r="D5452" s="134" t="s">
        <v>2261</v>
      </c>
      <c r="E5452" s="136" t="s">
        <v>13551</v>
      </c>
      <c r="F5452" s="136" t="s">
        <v>13551</v>
      </c>
    </row>
    <row r="5453" spans="1:6" ht="27" x14ac:dyDescent="0.25">
      <c r="A5453" s="134" t="s">
        <v>9334</v>
      </c>
      <c r="B5453" s="135" t="s">
        <v>9335</v>
      </c>
      <c r="D5453" s="134" t="s">
        <v>2261</v>
      </c>
      <c r="E5453" s="136" t="s">
        <v>19190</v>
      </c>
      <c r="F5453" s="136" t="s">
        <v>19190</v>
      </c>
    </row>
    <row r="5454" spans="1:6" ht="40.5" x14ac:dyDescent="0.25">
      <c r="A5454" s="134" t="s">
        <v>9336</v>
      </c>
      <c r="B5454" s="135" t="s">
        <v>9337</v>
      </c>
      <c r="D5454" s="134" t="s">
        <v>2261</v>
      </c>
      <c r="E5454" s="136" t="s">
        <v>19191</v>
      </c>
      <c r="F5454" s="136" t="s">
        <v>19191</v>
      </c>
    </row>
    <row r="5455" spans="1:6" ht="54" x14ac:dyDescent="0.25">
      <c r="A5455" s="134" t="s">
        <v>9338</v>
      </c>
      <c r="B5455" s="135" t="s">
        <v>9339</v>
      </c>
      <c r="D5455" s="134" t="s">
        <v>2261</v>
      </c>
      <c r="E5455" s="136" t="s">
        <v>13146</v>
      </c>
      <c r="F5455" s="136" t="s">
        <v>13146</v>
      </c>
    </row>
    <row r="5456" spans="1:6" ht="27" x14ac:dyDescent="0.25">
      <c r="A5456" s="134" t="s">
        <v>9340</v>
      </c>
      <c r="B5456" s="135" t="s">
        <v>9341</v>
      </c>
      <c r="D5456" s="134" t="s">
        <v>2261</v>
      </c>
      <c r="E5456" s="136" t="s">
        <v>19192</v>
      </c>
      <c r="F5456" s="136" t="s">
        <v>19192</v>
      </c>
    </row>
    <row r="5457" spans="1:6" ht="40.5" x14ac:dyDescent="0.25">
      <c r="A5457" s="134" t="s">
        <v>9342</v>
      </c>
      <c r="B5457" s="135" t="s">
        <v>9343</v>
      </c>
      <c r="D5457" s="134" t="s">
        <v>2261</v>
      </c>
      <c r="E5457" s="136" t="s">
        <v>14396</v>
      </c>
      <c r="F5457" s="136" t="s">
        <v>14396</v>
      </c>
    </row>
    <row r="5458" spans="1:6" ht="40.5" x14ac:dyDescent="0.25">
      <c r="A5458" s="134" t="s">
        <v>9344</v>
      </c>
      <c r="B5458" s="135" t="s">
        <v>9345</v>
      </c>
      <c r="D5458" s="134" t="s">
        <v>2261</v>
      </c>
      <c r="E5458" s="136" t="s">
        <v>13409</v>
      </c>
      <c r="F5458" s="136" t="s">
        <v>13409</v>
      </c>
    </row>
    <row r="5459" spans="1:6" ht="27" x14ac:dyDescent="0.25">
      <c r="A5459" s="134" t="s">
        <v>9346</v>
      </c>
      <c r="B5459" s="135" t="s">
        <v>9347</v>
      </c>
      <c r="D5459" s="134" t="s">
        <v>2261</v>
      </c>
      <c r="E5459" s="136" t="s">
        <v>12977</v>
      </c>
      <c r="F5459" s="136" t="s">
        <v>12977</v>
      </c>
    </row>
    <row r="5460" spans="1:6" ht="40.5" x14ac:dyDescent="0.25">
      <c r="A5460" s="134" t="s">
        <v>9348</v>
      </c>
      <c r="B5460" s="135" t="s">
        <v>9349</v>
      </c>
      <c r="D5460" s="134" t="s">
        <v>2261</v>
      </c>
      <c r="E5460" s="136" t="s">
        <v>5680</v>
      </c>
      <c r="F5460" s="136" t="s">
        <v>5680</v>
      </c>
    </row>
    <row r="5461" spans="1:6" ht="40.5" x14ac:dyDescent="0.25">
      <c r="A5461" s="134" t="s">
        <v>9350</v>
      </c>
      <c r="B5461" s="135" t="s">
        <v>9351</v>
      </c>
      <c r="D5461" s="134" t="s">
        <v>2261</v>
      </c>
      <c r="E5461" s="136" t="s">
        <v>13064</v>
      </c>
      <c r="F5461" s="136" t="s">
        <v>13064</v>
      </c>
    </row>
    <row r="5462" spans="1:6" ht="27" x14ac:dyDescent="0.25">
      <c r="A5462" s="134" t="s">
        <v>4441</v>
      </c>
      <c r="B5462" s="135" t="s">
        <v>4442</v>
      </c>
      <c r="D5462" s="134" t="s">
        <v>2261</v>
      </c>
      <c r="E5462" s="136" t="s">
        <v>5640</v>
      </c>
      <c r="F5462" s="136" t="s">
        <v>5640</v>
      </c>
    </row>
    <row r="5463" spans="1:6" ht="40.5" x14ac:dyDescent="0.25">
      <c r="A5463" s="134" t="s">
        <v>9352</v>
      </c>
      <c r="B5463" s="135" t="s">
        <v>9353</v>
      </c>
      <c r="D5463" s="134" t="s">
        <v>2261</v>
      </c>
      <c r="E5463" s="136" t="s">
        <v>19193</v>
      </c>
      <c r="F5463" s="136" t="s">
        <v>19193</v>
      </c>
    </row>
    <row r="5464" spans="1:6" ht="40.5" x14ac:dyDescent="0.25">
      <c r="A5464" s="134" t="s">
        <v>4401</v>
      </c>
      <c r="B5464" s="135" t="s">
        <v>4402</v>
      </c>
      <c r="D5464" s="134" t="s">
        <v>2261</v>
      </c>
      <c r="E5464" s="136" t="s">
        <v>17116</v>
      </c>
      <c r="F5464" s="136" t="s">
        <v>17116</v>
      </c>
    </row>
    <row r="5465" spans="1:6" ht="27" x14ac:dyDescent="0.25">
      <c r="A5465" s="134" t="s">
        <v>4461</v>
      </c>
      <c r="B5465" s="135" t="s">
        <v>4462</v>
      </c>
      <c r="D5465" s="134" t="s">
        <v>2261</v>
      </c>
      <c r="E5465" s="136" t="s">
        <v>13576</v>
      </c>
      <c r="F5465" s="136" t="s">
        <v>13576</v>
      </c>
    </row>
    <row r="5466" spans="1:6" ht="40.5" x14ac:dyDescent="0.25">
      <c r="A5466" s="134" t="s">
        <v>4443</v>
      </c>
      <c r="B5466" s="135" t="s">
        <v>4444</v>
      </c>
      <c r="D5466" s="134" t="s">
        <v>2261</v>
      </c>
      <c r="E5466" s="136" t="s">
        <v>19194</v>
      </c>
      <c r="F5466" s="136" t="s">
        <v>19194</v>
      </c>
    </row>
    <row r="5467" spans="1:6" ht="27" x14ac:dyDescent="0.25">
      <c r="A5467" s="134" t="s">
        <v>4476</v>
      </c>
      <c r="B5467" s="135" t="s">
        <v>4477</v>
      </c>
      <c r="D5467" s="134" t="s">
        <v>2261</v>
      </c>
      <c r="E5467" s="136" t="s">
        <v>19195</v>
      </c>
      <c r="F5467" s="136" t="s">
        <v>19195</v>
      </c>
    </row>
    <row r="5468" spans="1:6" ht="40.5" x14ac:dyDescent="0.25">
      <c r="A5468" s="134" t="s">
        <v>4463</v>
      </c>
      <c r="B5468" s="135" t="s">
        <v>4464</v>
      </c>
      <c r="D5468" s="134" t="s">
        <v>2261</v>
      </c>
      <c r="E5468" s="136" t="s">
        <v>19196</v>
      </c>
      <c r="F5468" s="136" t="s">
        <v>19196</v>
      </c>
    </row>
    <row r="5469" spans="1:6" ht="40.5" x14ac:dyDescent="0.25">
      <c r="A5469" s="134" t="s">
        <v>4403</v>
      </c>
      <c r="B5469" s="135" t="s">
        <v>4404</v>
      </c>
      <c r="D5469" s="134" t="s">
        <v>2261</v>
      </c>
      <c r="E5469" s="136" t="s">
        <v>13720</v>
      </c>
      <c r="F5469" s="136" t="s">
        <v>13720</v>
      </c>
    </row>
    <row r="5470" spans="1:6" ht="27" x14ac:dyDescent="0.25">
      <c r="A5470" s="134" t="s">
        <v>9354</v>
      </c>
      <c r="B5470" s="135" t="s">
        <v>9355</v>
      </c>
      <c r="D5470" s="134" t="s">
        <v>2261</v>
      </c>
      <c r="E5470" s="136" t="s">
        <v>19197</v>
      </c>
      <c r="F5470" s="136" t="s">
        <v>19197</v>
      </c>
    </row>
    <row r="5471" spans="1:6" ht="27" x14ac:dyDescent="0.25">
      <c r="A5471" s="134" t="s">
        <v>9356</v>
      </c>
      <c r="B5471" s="135" t="s">
        <v>9357</v>
      </c>
      <c r="D5471" s="134" t="s">
        <v>2261</v>
      </c>
      <c r="E5471" s="136" t="s">
        <v>19198</v>
      </c>
      <c r="F5471" s="136" t="s">
        <v>19198</v>
      </c>
    </row>
    <row r="5472" spans="1:6" ht="40.5" x14ac:dyDescent="0.25">
      <c r="A5472" s="134" t="s">
        <v>9358</v>
      </c>
      <c r="B5472" s="135" t="s">
        <v>9359</v>
      </c>
      <c r="D5472" s="134" t="s">
        <v>2261</v>
      </c>
      <c r="E5472" s="136" t="s">
        <v>14253</v>
      </c>
      <c r="F5472" s="136" t="s">
        <v>14253</v>
      </c>
    </row>
    <row r="5473" spans="1:6" ht="27" x14ac:dyDescent="0.25">
      <c r="A5473" s="134" t="s">
        <v>9360</v>
      </c>
      <c r="B5473" s="135" t="s">
        <v>9361</v>
      </c>
      <c r="D5473" s="134" t="s">
        <v>2261</v>
      </c>
      <c r="E5473" s="136" t="s">
        <v>19199</v>
      </c>
      <c r="F5473" s="136" t="s">
        <v>19199</v>
      </c>
    </row>
    <row r="5474" spans="1:6" ht="40.5" x14ac:dyDescent="0.25">
      <c r="A5474" s="134" t="s">
        <v>9362</v>
      </c>
      <c r="B5474" s="135" t="s">
        <v>9363</v>
      </c>
      <c r="D5474" s="134" t="s">
        <v>2261</v>
      </c>
      <c r="E5474" s="136" t="s">
        <v>19200</v>
      </c>
      <c r="F5474" s="136" t="s">
        <v>19200</v>
      </c>
    </row>
    <row r="5475" spans="1:6" ht="40.5" x14ac:dyDescent="0.25">
      <c r="A5475" s="134" t="s">
        <v>9364</v>
      </c>
      <c r="B5475" s="135" t="s">
        <v>9365</v>
      </c>
      <c r="D5475" s="134" t="s">
        <v>2261</v>
      </c>
      <c r="E5475" s="136" t="s">
        <v>5669</v>
      </c>
      <c r="F5475" s="136" t="s">
        <v>5669</v>
      </c>
    </row>
    <row r="5476" spans="1:6" ht="40.5" x14ac:dyDescent="0.25">
      <c r="A5476" s="134" t="s">
        <v>9366</v>
      </c>
      <c r="B5476" s="135" t="s">
        <v>9367</v>
      </c>
      <c r="D5476" s="134" t="s">
        <v>2261</v>
      </c>
      <c r="E5476" s="136" t="s">
        <v>6075</v>
      </c>
      <c r="F5476" s="136" t="s">
        <v>6075</v>
      </c>
    </row>
    <row r="5477" spans="1:6" ht="40.5" x14ac:dyDescent="0.25">
      <c r="A5477" s="134" t="s">
        <v>9368</v>
      </c>
      <c r="B5477" s="135" t="s">
        <v>9369</v>
      </c>
      <c r="D5477" s="134" t="s">
        <v>2261</v>
      </c>
      <c r="E5477" s="136" t="s">
        <v>13595</v>
      </c>
      <c r="F5477" s="136" t="s">
        <v>13595</v>
      </c>
    </row>
    <row r="5478" spans="1:6" ht="40.5" x14ac:dyDescent="0.25">
      <c r="A5478" s="134" t="s">
        <v>9370</v>
      </c>
      <c r="B5478" s="135" t="s">
        <v>9371</v>
      </c>
      <c r="D5478" s="134" t="s">
        <v>2261</v>
      </c>
      <c r="E5478" s="136" t="s">
        <v>13414</v>
      </c>
      <c r="F5478" s="136" t="s">
        <v>13414</v>
      </c>
    </row>
    <row r="5479" spans="1:6" ht="40.5" x14ac:dyDescent="0.25">
      <c r="A5479" s="134" t="s">
        <v>4699</v>
      </c>
      <c r="B5479" s="135" t="s">
        <v>4700</v>
      </c>
      <c r="D5479" s="134" t="s">
        <v>2261</v>
      </c>
      <c r="E5479" s="136" t="s">
        <v>5995</v>
      </c>
      <c r="F5479" s="136" t="s">
        <v>5995</v>
      </c>
    </row>
    <row r="5480" spans="1:6" ht="40.5" x14ac:dyDescent="0.25">
      <c r="A5480" s="134" t="s">
        <v>9372</v>
      </c>
      <c r="B5480" s="135" t="s">
        <v>9373</v>
      </c>
      <c r="D5480" s="134" t="s">
        <v>2261</v>
      </c>
      <c r="E5480" s="136" t="s">
        <v>14316</v>
      </c>
      <c r="F5480" s="136" t="s">
        <v>14316</v>
      </c>
    </row>
    <row r="5481" spans="1:6" ht="40.5" x14ac:dyDescent="0.25">
      <c r="A5481" s="134" t="s">
        <v>9374</v>
      </c>
      <c r="B5481" s="135" t="s">
        <v>9375</v>
      </c>
      <c r="D5481" s="134" t="s">
        <v>2261</v>
      </c>
      <c r="E5481" s="136" t="s">
        <v>6100</v>
      </c>
      <c r="F5481" s="136" t="s">
        <v>6100</v>
      </c>
    </row>
    <row r="5482" spans="1:6" ht="40.5" x14ac:dyDescent="0.25">
      <c r="A5482" s="134" t="s">
        <v>9376</v>
      </c>
      <c r="B5482" s="135" t="s">
        <v>9377</v>
      </c>
      <c r="D5482" s="134" t="s">
        <v>2261</v>
      </c>
      <c r="E5482" s="136" t="s">
        <v>17953</v>
      </c>
      <c r="F5482" s="136" t="s">
        <v>17953</v>
      </c>
    </row>
    <row r="5483" spans="1:6" ht="40.5" x14ac:dyDescent="0.25">
      <c r="A5483" s="134" t="s">
        <v>4701</v>
      </c>
      <c r="B5483" s="135" t="s">
        <v>4702</v>
      </c>
      <c r="D5483" s="134" t="s">
        <v>2261</v>
      </c>
      <c r="E5483" s="136" t="s">
        <v>13941</v>
      </c>
      <c r="F5483" s="136" t="s">
        <v>13941</v>
      </c>
    </row>
    <row r="5484" spans="1:6" ht="40.5" x14ac:dyDescent="0.25">
      <c r="A5484" s="134" t="s">
        <v>9378</v>
      </c>
      <c r="B5484" s="135" t="s">
        <v>9379</v>
      </c>
      <c r="D5484" s="134" t="s">
        <v>2261</v>
      </c>
      <c r="E5484" s="136" t="s">
        <v>5739</v>
      </c>
      <c r="F5484" s="136" t="s">
        <v>5739</v>
      </c>
    </row>
    <row r="5485" spans="1:6" ht="40.5" x14ac:dyDescent="0.25">
      <c r="A5485" s="134" t="s">
        <v>9380</v>
      </c>
      <c r="B5485" s="135" t="s">
        <v>9381</v>
      </c>
      <c r="D5485" s="134" t="s">
        <v>2261</v>
      </c>
      <c r="E5485" s="136" t="s">
        <v>19201</v>
      </c>
      <c r="F5485" s="136" t="s">
        <v>19201</v>
      </c>
    </row>
    <row r="5486" spans="1:6" ht="40.5" x14ac:dyDescent="0.25">
      <c r="A5486" s="134" t="s">
        <v>9382</v>
      </c>
      <c r="B5486" s="135" t="s">
        <v>9383</v>
      </c>
      <c r="D5486" s="134" t="s">
        <v>2261</v>
      </c>
      <c r="E5486" s="136" t="s">
        <v>13733</v>
      </c>
      <c r="F5486" s="136" t="s">
        <v>13733</v>
      </c>
    </row>
    <row r="5487" spans="1:6" ht="40.5" x14ac:dyDescent="0.25">
      <c r="A5487" s="134" t="s">
        <v>9384</v>
      </c>
      <c r="B5487" s="135" t="s">
        <v>9385</v>
      </c>
      <c r="D5487" s="134" t="s">
        <v>2261</v>
      </c>
      <c r="E5487" s="136" t="s">
        <v>19202</v>
      </c>
      <c r="F5487" s="136" t="s">
        <v>19202</v>
      </c>
    </row>
    <row r="5488" spans="1:6" ht="40.5" x14ac:dyDescent="0.25">
      <c r="A5488" s="134" t="s">
        <v>9386</v>
      </c>
      <c r="B5488" s="135" t="s">
        <v>9387</v>
      </c>
      <c r="D5488" s="134" t="s">
        <v>2261</v>
      </c>
      <c r="E5488" s="136" t="s">
        <v>19202</v>
      </c>
      <c r="F5488" s="136" t="s">
        <v>19202</v>
      </c>
    </row>
    <row r="5489" spans="1:6" ht="40.5" x14ac:dyDescent="0.25">
      <c r="A5489" s="134" t="s">
        <v>9388</v>
      </c>
      <c r="B5489" s="135" t="s">
        <v>9389</v>
      </c>
      <c r="D5489" s="134" t="s">
        <v>2261</v>
      </c>
      <c r="E5489" s="136" t="s">
        <v>5971</v>
      </c>
      <c r="F5489" s="136" t="s">
        <v>5971</v>
      </c>
    </row>
    <row r="5490" spans="1:6" ht="40.5" x14ac:dyDescent="0.25">
      <c r="A5490" s="134" t="s">
        <v>9390</v>
      </c>
      <c r="B5490" s="135" t="s">
        <v>9391</v>
      </c>
      <c r="D5490" s="134" t="s">
        <v>2261</v>
      </c>
      <c r="E5490" s="136" t="s">
        <v>5724</v>
      </c>
      <c r="F5490" s="136" t="s">
        <v>5724</v>
      </c>
    </row>
    <row r="5491" spans="1:6" ht="40.5" x14ac:dyDescent="0.25">
      <c r="A5491" s="134" t="s">
        <v>9392</v>
      </c>
      <c r="B5491" s="135" t="s">
        <v>9393</v>
      </c>
      <c r="D5491" s="134" t="s">
        <v>2261</v>
      </c>
      <c r="E5491" s="136" t="s">
        <v>19203</v>
      </c>
      <c r="F5491" s="136" t="s">
        <v>19203</v>
      </c>
    </row>
    <row r="5492" spans="1:6" ht="40.5" x14ac:dyDescent="0.25">
      <c r="A5492" s="134" t="s">
        <v>9394</v>
      </c>
      <c r="B5492" s="135" t="s">
        <v>9395</v>
      </c>
      <c r="D5492" s="134" t="s">
        <v>2261</v>
      </c>
      <c r="E5492" s="136" t="s">
        <v>5813</v>
      </c>
      <c r="F5492" s="136" t="s">
        <v>5813</v>
      </c>
    </row>
    <row r="5493" spans="1:6" ht="40.5" x14ac:dyDescent="0.25">
      <c r="A5493" s="134" t="s">
        <v>9396</v>
      </c>
      <c r="B5493" s="135" t="s">
        <v>9397</v>
      </c>
      <c r="D5493" s="134" t="s">
        <v>2261</v>
      </c>
      <c r="E5493" s="136" t="s">
        <v>13154</v>
      </c>
      <c r="F5493" s="136" t="s">
        <v>13154</v>
      </c>
    </row>
    <row r="5494" spans="1:6" ht="40.5" x14ac:dyDescent="0.25">
      <c r="A5494" s="134" t="s">
        <v>9398</v>
      </c>
      <c r="B5494" s="135" t="s">
        <v>9399</v>
      </c>
      <c r="D5494" s="134" t="s">
        <v>2261</v>
      </c>
      <c r="E5494" s="136" t="s">
        <v>5762</v>
      </c>
      <c r="F5494" s="136" t="s">
        <v>5762</v>
      </c>
    </row>
    <row r="5495" spans="1:6" ht="40.5" x14ac:dyDescent="0.25">
      <c r="A5495" s="134" t="s">
        <v>9400</v>
      </c>
      <c r="B5495" s="135" t="s">
        <v>9401</v>
      </c>
      <c r="D5495" s="134" t="s">
        <v>2261</v>
      </c>
      <c r="E5495" s="136" t="s">
        <v>13275</v>
      </c>
      <c r="F5495" s="136" t="s">
        <v>13275</v>
      </c>
    </row>
    <row r="5496" spans="1:6" ht="40.5" x14ac:dyDescent="0.25">
      <c r="A5496" s="134" t="s">
        <v>9402</v>
      </c>
      <c r="B5496" s="135" t="s">
        <v>9403</v>
      </c>
      <c r="D5496" s="134" t="s">
        <v>2261</v>
      </c>
      <c r="E5496" s="136" t="s">
        <v>5744</v>
      </c>
      <c r="F5496" s="136" t="s">
        <v>5744</v>
      </c>
    </row>
    <row r="5497" spans="1:6" ht="40.5" x14ac:dyDescent="0.25">
      <c r="A5497" s="134" t="s">
        <v>9404</v>
      </c>
      <c r="B5497" s="135" t="s">
        <v>9405</v>
      </c>
      <c r="D5497" s="134" t="s">
        <v>2261</v>
      </c>
      <c r="E5497" s="136" t="s">
        <v>6063</v>
      </c>
      <c r="F5497" s="136" t="s">
        <v>6063</v>
      </c>
    </row>
    <row r="5498" spans="1:6" ht="40.5" x14ac:dyDescent="0.25">
      <c r="A5498" s="134" t="s">
        <v>4714</v>
      </c>
      <c r="B5498" s="135" t="s">
        <v>4715</v>
      </c>
      <c r="D5498" s="134" t="s">
        <v>2261</v>
      </c>
      <c r="E5498" s="136" t="s">
        <v>5385</v>
      </c>
      <c r="F5498" s="136" t="s">
        <v>5385</v>
      </c>
    </row>
    <row r="5499" spans="1:6" ht="40.5" x14ac:dyDescent="0.25">
      <c r="A5499" s="134" t="s">
        <v>9406</v>
      </c>
      <c r="B5499" s="135" t="s">
        <v>9407</v>
      </c>
      <c r="D5499" s="134" t="s">
        <v>2261</v>
      </c>
      <c r="E5499" s="136" t="s">
        <v>14098</v>
      </c>
      <c r="F5499" s="136" t="s">
        <v>14098</v>
      </c>
    </row>
    <row r="5500" spans="1:6" ht="40.5" x14ac:dyDescent="0.25">
      <c r="A5500" s="134" t="s">
        <v>9408</v>
      </c>
      <c r="B5500" s="135" t="s">
        <v>9409</v>
      </c>
      <c r="D5500" s="134" t="s">
        <v>2261</v>
      </c>
      <c r="E5500" s="136" t="s">
        <v>13819</v>
      </c>
      <c r="F5500" s="136" t="s">
        <v>13819</v>
      </c>
    </row>
    <row r="5501" spans="1:6" ht="40.5" x14ac:dyDescent="0.25">
      <c r="A5501" s="134" t="s">
        <v>9410</v>
      </c>
      <c r="B5501" s="135" t="s">
        <v>9411</v>
      </c>
      <c r="D5501" s="134" t="s">
        <v>2261</v>
      </c>
      <c r="E5501" s="136" t="s">
        <v>13241</v>
      </c>
      <c r="F5501" s="136" t="s">
        <v>13241</v>
      </c>
    </row>
    <row r="5502" spans="1:6" ht="40.5" x14ac:dyDescent="0.25">
      <c r="A5502" s="134" t="s">
        <v>9412</v>
      </c>
      <c r="B5502" s="135" t="s">
        <v>9413</v>
      </c>
      <c r="D5502" s="134" t="s">
        <v>2261</v>
      </c>
      <c r="E5502" s="136" t="s">
        <v>6063</v>
      </c>
      <c r="F5502" s="136" t="s">
        <v>6063</v>
      </c>
    </row>
    <row r="5503" spans="1:6" ht="54" x14ac:dyDescent="0.25">
      <c r="A5503" s="134" t="s">
        <v>9414</v>
      </c>
      <c r="B5503" s="135" t="s">
        <v>9415</v>
      </c>
      <c r="D5503" s="134" t="s">
        <v>2261</v>
      </c>
      <c r="E5503" s="136" t="s">
        <v>13655</v>
      </c>
      <c r="F5503" s="136" t="s">
        <v>13655</v>
      </c>
    </row>
    <row r="5504" spans="1:6" ht="40.5" x14ac:dyDescent="0.25">
      <c r="A5504" s="134" t="s">
        <v>9416</v>
      </c>
      <c r="B5504" s="135" t="s">
        <v>9417</v>
      </c>
      <c r="D5504" s="134" t="s">
        <v>2261</v>
      </c>
      <c r="E5504" s="136" t="s">
        <v>13058</v>
      </c>
      <c r="F5504" s="136" t="s">
        <v>13058</v>
      </c>
    </row>
    <row r="5505" spans="1:6" ht="40.5" x14ac:dyDescent="0.25">
      <c r="A5505" s="134" t="s">
        <v>9418</v>
      </c>
      <c r="B5505" s="135" t="s">
        <v>9419</v>
      </c>
      <c r="D5505" s="134" t="s">
        <v>2261</v>
      </c>
      <c r="E5505" s="136" t="s">
        <v>19204</v>
      </c>
      <c r="F5505" s="136" t="s">
        <v>19204</v>
      </c>
    </row>
    <row r="5506" spans="1:6" ht="40.5" x14ac:dyDescent="0.25">
      <c r="A5506" s="134" t="s">
        <v>4716</v>
      </c>
      <c r="B5506" s="135" t="s">
        <v>4717</v>
      </c>
      <c r="D5506" s="134" t="s">
        <v>2261</v>
      </c>
      <c r="E5506" s="136" t="s">
        <v>5867</v>
      </c>
      <c r="F5506" s="136" t="s">
        <v>5867</v>
      </c>
    </row>
    <row r="5507" spans="1:6" ht="40.5" x14ac:dyDescent="0.25">
      <c r="A5507" s="134" t="s">
        <v>4524</v>
      </c>
      <c r="B5507" s="135" t="s">
        <v>4525</v>
      </c>
      <c r="D5507" s="134" t="s">
        <v>2261</v>
      </c>
      <c r="E5507" s="136" t="s">
        <v>19205</v>
      </c>
      <c r="F5507" s="136" t="s">
        <v>19205</v>
      </c>
    </row>
    <row r="5508" spans="1:6" ht="40.5" x14ac:dyDescent="0.25">
      <c r="A5508" s="134" t="s">
        <v>9420</v>
      </c>
      <c r="B5508" s="135" t="s">
        <v>9421</v>
      </c>
      <c r="D5508" s="134" t="s">
        <v>2261</v>
      </c>
      <c r="E5508" s="136" t="s">
        <v>19206</v>
      </c>
      <c r="F5508" s="136" t="s">
        <v>19206</v>
      </c>
    </row>
    <row r="5509" spans="1:6" ht="40.5" x14ac:dyDescent="0.25">
      <c r="A5509" s="134" t="s">
        <v>9422</v>
      </c>
      <c r="B5509" s="135" t="s">
        <v>9423</v>
      </c>
      <c r="D5509" s="134" t="s">
        <v>2261</v>
      </c>
      <c r="E5509" s="136" t="s">
        <v>13017</v>
      </c>
      <c r="F5509" s="136" t="s">
        <v>13017</v>
      </c>
    </row>
    <row r="5510" spans="1:6" ht="40.5" x14ac:dyDescent="0.25">
      <c r="A5510" s="134" t="s">
        <v>9424</v>
      </c>
      <c r="B5510" s="135" t="s">
        <v>9425</v>
      </c>
      <c r="D5510" s="134" t="s">
        <v>2261</v>
      </c>
      <c r="E5510" s="136" t="s">
        <v>18754</v>
      </c>
      <c r="F5510" s="136" t="s">
        <v>18754</v>
      </c>
    </row>
    <row r="5511" spans="1:6" ht="54" x14ac:dyDescent="0.25">
      <c r="A5511" s="134" t="s">
        <v>4526</v>
      </c>
      <c r="B5511" s="135" t="s">
        <v>4527</v>
      </c>
      <c r="D5511" s="134" t="s">
        <v>2261</v>
      </c>
      <c r="E5511" s="136" t="s">
        <v>5619</v>
      </c>
      <c r="F5511" s="136" t="s">
        <v>5619</v>
      </c>
    </row>
    <row r="5512" spans="1:6" ht="40.5" x14ac:dyDescent="0.25">
      <c r="A5512" s="134" t="s">
        <v>9426</v>
      </c>
      <c r="B5512" s="135" t="s">
        <v>9427</v>
      </c>
      <c r="D5512" s="134" t="s">
        <v>2261</v>
      </c>
      <c r="E5512" s="136" t="s">
        <v>13381</v>
      </c>
      <c r="F5512" s="136" t="s">
        <v>13381</v>
      </c>
    </row>
    <row r="5513" spans="1:6" ht="40.5" x14ac:dyDescent="0.25">
      <c r="A5513" s="134" t="s">
        <v>4528</v>
      </c>
      <c r="B5513" s="135" t="s">
        <v>4529</v>
      </c>
      <c r="D5513" s="134" t="s">
        <v>2261</v>
      </c>
      <c r="E5513" s="136" t="s">
        <v>19207</v>
      </c>
      <c r="F5513" s="136" t="s">
        <v>19207</v>
      </c>
    </row>
    <row r="5514" spans="1:6" ht="40.5" x14ac:dyDescent="0.25">
      <c r="A5514" s="134" t="s">
        <v>9428</v>
      </c>
      <c r="B5514" s="135" t="s">
        <v>9429</v>
      </c>
      <c r="D5514" s="134" t="s">
        <v>2261</v>
      </c>
      <c r="E5514" s="136" t="s">
        <v>19208</v>
      </c>
      <c r="F5514" s="136" t="s">
        <v>19208</v>
      </c>
    </row>
    <row r="5515" spans="1:6" ht="40.5" x14ac:dyDescent="0.25">
      <c r="A5515" s="134" t="s">
        <v>4550</v>
      </c>
      <c r="B5515" s="135" t="s">
        <v>4551</v>
      </c>
      <c r="D5515" s="134" t="s">
        <v>2261</v>
      </c>
      <c r="E5515" s="136" t="s">
        <v>19209</v>
      </c>
      <c r="F5515" s="136" t="s">
        <v>19209</v>
      </c>
    </row>
    <row r="5516" spans="1:6" ht="40.5" x14ac:dyDescent="0.25">
      <c r="A5516" s="134" t="s">
        <v>9430</v>
      </c>
      <c r="B5516" s="135" t="s">
        <v>9431</v>
      </c>
      <c r="D5516" s="134" t="s">
        <v>2261</v>
      </c>
      <c r="E5516" s="136" t="s">
        <v>6081</v>
      </c>
      <c r="F5516" s="136" t="s">
        <v>6081</v>
      </c>
    </row>
    <row r="5517" spans="1:6" ht="40.5" x14ac:dyDescent="0.25">
      <c r="A5517" s="134" t="s">
        <v>9432</v>
      </c>
      <c r="B5517" s="135" t="s">
        <v>9433</v>
      </c>
      <c r="D5517" s="134" t="s">
        <v>2261</v>
      </c>
      <c r="E5517" s="136" t="s">
        <v>19210</v>
      </c>
      <c r="F5517" s="136" t="s">
        <v>19210</v>
      </c>
    </row>
    <row r="5518" spans="1:6" ht="40.5" x14ac:dyDescent="0.25">
      <c r="A5518" s="134" t="s">
        <v>9434</v>
      </c>
      <c r="B5518" s="135" t="s">
        <v>9435</v>
      </c>
      <c r="D5518" s="134" t="s">
        <v>2261</v>
      </c>
      <c r="E5518" s="136" t="s">
        <v>5431</v>
      </c>
      <c r="F5518" s="136" t="s">
        <v>5431</v>
      </c>
    </row>
    <row r="5519" spans="1:6" ht="54" x14ac:dyDescent="0.25">
      <c r="A5519" s="134" t="s">
        <v>4530</v>
      </c>
      <c r="B5519" s="135" t="s">
        <v>4531</v>
      </c>
      <c r="D5519" s="134" t="s">
        <v>2261</v>
      </c>
      <c r="E5519" s="136" t="s">
        <v>19211</v>
      </c>
      <c r="F5519" s="136" t="s">
        <v>19211</v>
      </c>
    </row>
    <row r="5520" spans="1:6" ht="40.5" x14ac:dyDescent="0.25">
      <c r="A5520" s="134" t="s">
        <v>9436</v>
      </c>
      <c r="B5520" s="135" t="s">
        <v>9437</v>
      </c>
      <c r="D5520" s="134" t="s">
        <v>2261</v>
      </c>
      <c r="E5520" s="136" t="s">
        <v>13547</v>
      </c>
      <c r="F5520" s="136" t="s">
        <v>13547</v>
      </c>
    </row>
    <row r="5521" spans="1:6" ht="40.5" x14ac:dyDescent="0.25">
      <c r="A5521" s="134" t="s">
        <v>19212</v>
      </c>
      <c r="B5521" s="135" t="s">
        <v>19213</v>
      </c>
      <c r="D5521" s="134" t="s">
        <v>2261</v>
      </c>
      <c r="E5521" s="136" t="s">
        <v>19214</v>
      </c>
      <c r="F5521" s="136" t="s">
        <v>19214</v>
      </c>
    </row>
    <row r="5522" spans="1:6" ht="40.5" x14ac:dyDescent="0.25">
      <c r="A5522" s="134" t="s">
        <v>9438</v>
      </c>
      <c r="B5522" s="135" t="s">
        <v>9439</v>
      </c>
      <c r="D5522" s="134" t="s">
        <v>2261</v>
      </c>
      <c r="E5522" s="136" t="s">
        <v>14244</v>
      </c>
      <c r="F5522" s="136" t="s">
        <v>14244</v>
      </c>
    </row>
    <row r="5523" spans="1:6" ht="40.5" x14ac:dyDescent="0.25">
      <c r="A5523" s="134" t="s">
        <v>4504</v>
      </c>
      <c r="B5523" s="135" t="s">
        <v>4505</v>
      </c>
      <c r="D5523" s="134" t="s">
        <v>2261</v>
      </c>
      <c r="E5523" s="136" t="s">
        <v>19215</v>
      </c>
      <c r="F5523" s="136" t="s">
        <v>19215</v>
      </c>
    </row>
    <row r="5524" spans="1:6" ht="40.5" x14ac:dyDescent="0.25">
      <c r="A5524" s="134" t="s">
        <v>9440</v>
      </c>
      <c r="B5524" s="135" t="s">
        <v>9441</v>
      </c>
      <c r="D5524" s="134" t="s">
        <v>2261</v>
      </c>
      <c r="E5524" s="136" t="s">
        <v>19216</v>
      </c>
      <c r="F5524" s="136" t="s">
        <v>19216</v>
      </c>
    </row>
    <row r="5525" spans="1:6" ht="40.5" x14ac:dyDescent="0.25">
      <c r="A5525" s="134" t="s">
        <v>4506</v>
      </c>
      <c r="B5525" s="135" t="s">
        <v>4507</v>
      </c>
      <c r="D5525" s="134" t="s">
        <v>2261</v>
      </c>
      <c r="E5525" s="136" t="s">
        <v>19217</v>
      </c>
      <c r="F5525" s="136" t="s">
        <v>19217</v>
      </c>
    </row>
    <row r="5526" spans="1:6" ht="40.5" x14ac:dyDescent="0.25">
      <c r="A5526" s="134" t="s">
        <v>9442</v>
      </c>
      <c r="B5526" s="135" t="s">
        <v>9443</v>
      </c>
      <c r="D5526" s="134" t="s">
        <v>2261</v>
      </c>
      <c r="E5526" s="136" t="s">
        <v>13529</v>
      </c>
      <c r="F5526" s="136" t="s">
        <v>13529</v>
      </c>
    </row>
    <row r="5527" spans="1:6" ht="40.5" x14ac:dyDescent="0.25">
      <c r="A5527" s="134" t="s">
        <v>4532</v>
      </c>
      <c r="B5527" s="135" t="s">
        <v>4533</v>
      </c>
      <c r="D5527" s="134" t="s">
        <v>2261</v>
      </c>
      <c r="E5527" s="136" t="s">
        <v>19218</v>
      </c>
      <c r="F5527" s="136" t="s">
        <v>19218</v>
      </c>
    </row>
    <row r="5528" spans="1:6" ht="40.5" x14ac:dyDescent="0.25">
      <c r="A5528" s="134" t="s">
        <v>9444</v>
      </c>
      <c r="B5528" s="135" t="s">
        <v>9445</v>
      </c>
      <c r="D5528" s="134" t="s">
        <v>2261</v>
      </c>
      <c r="E5528" s="136" t="s">
        <v>5556</v>
      </c>
      <c r="F5528" s="136" t="s">
        <v>5556</v>
      </c>
    </row>
    <row r="5529" spans="1:6" ht="40.5" x14ac:dyDescent="0.25">
      <c r="A5529" s="134" t="s">
        <v>4508</v>
      </c>
      <c r="B5529" s="135" t="s">
        <v>4509</v>
      </c>
      <c r="D5529" s="134" t="s">
        <v>2261</v>
      </c>
      <c r="E5529" s="136" t="s">
        <v>13981</v>
      </c>
      <c r="F5529" s="136" t="s">
        <v>13981</v>
      </c>
    </row>
    <row r="5530" spans="1:6" ht="40.5" x14ac:dyDescent="0.25">
      <c r="A5530" s="134" t="s">
        <v>9446</v>
      </c>
      <c r="B5530" s="135" t="s">
        <v>9447</v>
      </c>
      <c r="D5530" s="134" t="s">
        <v>2261</v>
      </c>
      <c r="E5530" s="136" t="s">
        <v>17299</v>
      </c>
      <c r="F5530" s="136" t="s">
        <v>17299</v>
      </c>
    </row>
    <row r="5531" spans="1:6" ht="40.5" x14ac:dyDescent="0.25">
      <c r="A5531" s="134" t="s">
        <v>9448</v>
      </c>
      <c r="B5531" s="135" t="s">
        <v>9449</v>
      </c>
      <c r="D5531" s="134" t="s">
        <v>2261</v>
      </c>
      <c r="E5531" s="136" t="s">
        <v>19219</v>
      </c>
      <c r="F5531" s="136" t="s">
        <v>19219</v>
      </c>
    </row>
    <row r="5532" spans="1:6" ht="40.5" x14ac:dyDescent="0.25">
      <c r="A5532" s="134" t="s">
        <v>9450</v>
      </c>
      <c r="B5532" s="135" t="s">
        <v>9451</v>
      </c>
      <c r="D5532" s="134" t="s">
        <v>2261</v>
      </c>
      <c r="E5532" s="136" t="s">
        <v>5645</v>
      </c>
      <c r="F5532" s="136" t="s">
        <v>5645</v>
      </c>
    </row>
    <row r="5533" spans="1:6" ht="40.5" x14ac:dyDescent="0.25">
      <c r="A5533" s="134" t="s">
        <v>9452</v>
      </c>
      <c r="B5533" s="135" t="s">
        <v>9453</v>
      </c>
      <c r="D5533" s="134" t="s">
        <v>2261</v>
      </c>
      <c r="E5533" s="136" t="s">
        <v>19220</v>
      </c>
      <c r="F5533" s="136" t="s">
        <v>19220</v>
      </c>
    </row>
    <row r="5534" spans="1:6" ht="40.5" x14ac:dyDescent="0.25">
      <c r="A5534" s="134" t="s">
        <v>4703</v>
      </c>
      <c r="B5534" s="135" t="s">
        <v>4704</v>
      </c>
      <c r="D5534" s="134" t="s">
        <v>2261</v>
      </c>
      <c r="E5534" s="136" t="s">
        <v>18024</v>
      </c>
      <c r="F5534" s="136" t="s">
        <v>18024</v>
      </c>
    </row>
    <row r="5535" spans="1:6" ht="40.5" x14ac:dyDescent="0.25">
      <c r="A5535" s="134" t="s">
        <v>9454</v>
      </c>
      <c r="B5535" s="135" t="s">
        <v>9455</v>
      </c>
      <c r="D5535" s="134" t="s">
        <v>2261</v>
      </c>
      <c r="E5535" s="136" t="s">
        <v>19221</v>
      </c>
      <c r="F5535" s="136" t="s">
        <v>19221</v>
      </c>
    </row>
    <row r="5536" spans="1:6" ht="40.5" x14ac:dyDescent="0.25">
      <c r="A5536" s="134" t="s">
        <v>4534</v>
      </c>
      <c r="B5536" s="135" t="s">
        <v>4535</v>
      </c>
      <c r="D5536" s="134" t="s">
        <v>2261</v>
      </c>
      <c r="E5536" s="136" t="s">
        <v>19222</v>
      </c>
      <c r="F5536" s="136" t="s">
        <v>19222</v>
      </c>
    </row>
    <row r="5537" spans="1:6" ht="40.5" x14ac:dyDescent="0.25">
      <c r="A5537" s="134" t="s">
        <v>9456</v>
      </c>
      <c r="B5537" s="135" t="s">
        <v>9457</v>
      </c>
      <c r="D5537" s="134" t="s">
        <v>2261</v>
      </c>
      <c r="E5537" s="136" t="s">
        <v>13354</v>
      </c>
      <c r="F5537" s="136" t="s">
        <v>13354</v>
      </c>
    </row>
    <row r="5538" spans="1:6" ht="40.5" x14ac:dyDescent="0.25">
      <c r="A5538" s="134" t="s">
        <v>9458</v>
      </c>
      <c r="B5538" s="135" t="s">
        <v>9459</v>
      </c>
      <c r="D5538" s="134" t="s">
        <v>2261</v>
      </c>
      <c r="E5538" s="136" t="s">
        <v>19223</v>
      </c>
      <c r="F5538" s="136" t="s">
        <v>19223</v>
      </c>
    </row>
    <row r="5539" spans="1:6" ht="40.5" x14ac:dyDescent="0.25">
      <c r="A5539" s="134" t="s">
        <v>9460</v>
      </c>
      <c r="B5539" s="135" t="s">
        <v>9461</v>
      </c>
      <c r="D5539" s="134" t="s">
        <v>2261</v>
      </c>
      <c r="E5539" s="136" t="s">
        <v>13354</v>
      </c>
      <c r="F5539" s="136" t="s">
        <v>13354</v>
      </c>
    </row>
    <row r="5540" spans="1:6" ht="40.5" x14ac:dyDescent="0.25">
      <c r="A5540" s="134" t="s">
        <v>4718</v>
      </c>
      <c r="B5540" s="135" t="s">
        <v>4719</v>
      </c>
      <c r="D5540" s="134" t="s">
        <v>2261</v>
      </c>
      <c r="E5540" s="136" t="s">
        <v>19015</v>
      </c>
      <c r="F5540" s="136" t="s">
        <v>19015</v>
      </c>
    </row>
    <row r="5541" spans="1:6" ht="40.5" x14ac:dyDescent="0.25">
      <c r="A5541" s="134" t="s">
        <v>9462</v>
      </c>
      <c r="B5541" s="135" t="s">
        <v>9463</v>
      </c>
      <c r="D5541" s="134" t="s">
        <v>2261</v>
      </c>
      <c r="E5541" s="136" t="s">
        <v>19224</v>
      </c>
      <c r="F5541" s="136" t="s">
        <v>19224</v>
      </c>
    </row>
    <row r="5542" spans="1:6" ht="40.5" x14ac:dyDescent="0.25">
      <c r="A5542" s="134" t="s">
        <v>9464</v>
      </c>
      <c r="B5542" s="135" t="s">
        <v>9465</v>
      </c>
      <c r="D5542" s="134" t="s">
        <v>2261</v>
      </c>
      <c r="E5542" s="136" t="s">
        <v>18026</v>
      </c>
      <c r="F5542" s="136" t="s">
        <v>18026</v>
      </c>
    </row>
    <row r="5543" spans="1:6" ht="40.5" x14ac:dyDescent="0.25">
      <c r="A5543" s="134" t="s">
        <v>9466</v>
      </c>
      <c r="B5543" s="135" t="s">
        <v>9467</v>
      </c>
      <c r="D5543" s="134" t="s">
        <v>2261</v>
      </c>
      <c r="E5543" s="136" t="s">
        <v>19225</v>
      </c>
      <c r="F5543" s="136" t="s">
        <v>19225</v>
      </c>
    </row>
    <row r="5544" spans="1:6" ht="40.5" x14ac:dyDescent="0.25">
      <c r="A5544" s="134" t="s">
        <v>9468</v>
      </c>
      <c r="B5544" s="135" t="s">
        <v>9469</v>
      </c>
      <c r="D5544" s="134" t="s">
        <v>2262</v>
      </c>
      <c r="E5544" s="136" t="s">
        <v>13642</v>
      </c>
      <c r="F5544" s="136" t="s">
        <v>13642</v>
      </c>
    </row>
    <row r="5545" spans="1:6" ht="40.5" x14ac:dyDescent="0.25">
      <c r="A5545" s="134" t="s">
        <v>9470</v>
      </c>
      <c r="B5545" s="135" t="s">
        <v>9471</v>
      </c>
      <c r="D5545" s="134" t="s">
        <v>2261</v>
      </c>
      <c r="E5545" s="136" t="s">
        <v>18896</v>
      </c>
      <c r="F5545" s="136" t="s">
        <v>18896</v>
      </c>
    </row>
    <row r="5546" spans="1:6" ht="40.5" x14ac:dyDescent="0.25">
      <c r="A5546" s="134" t="s">
        <v>9472</v>
      </c>
      <c r="B5546" s="135" t="s">
        <v>9473</v>
      </c>
      <c r="D5546" s="134" t="s">
        <v>2261</v>
      </c>
      <c r="E5546" s="136" t="s">
        <v>15393</v>
      </c>
      <c r="F5546" s="136" t="s">
        <v>15393</v>
      </c>
    </row>
    <row r="5547" spans="1:6" ht="40.5" x14ac:dyDescent="0.25">
      <c r="A5547" s="134" t="s">
        <v>9474</v>
      </c>
      <c r="B5547" s="135" t="s">
        <v>9475</v>
      </c>
      <c r="D5547" s="134" t="s">
        <v>2261</v>
      </c>
      <c r="E5547" s="136" t="s">
        <v>13230</v>
      </c>
      <c r="F5547" s="136" t="s">
        <v>13230</v>
      </c>
    </row>
    <row r="5548" spans="1:6" ht="40.5" x14ac:dyDescent="0.25">
      <c r="A5548" s="134" t="s">
        <v>9476</v>
      </c>
      <c r="B5548" s="135" t="s">
        <v>9477</v>
      </c>
      <c r="D5548" s="134" t="s">
        <v>2261</v>
      </c>
      <c r="E5548" s="136" t="s">
        <v>13487</v>
      </c>
      <c r="F5548" s="136" t="s">
        <v>13487</v>
      </c>
    </row>
    <row r="5549" spans="1:6" ht="40.5" x14ac:dyDescent="0.25">
      <c r="A5549" s="134" t="s">
        <v>9478</v>
      </c>
      <c r="B5549" s="135" t="s">
        <v>9479</v>
      </c>
      <c r="D5549" s="134" t="s">
        <v>2261</v>
      </c>
      <c r="E5549" s="136" t="s">
        <v>13707</v>
      </c>
      <c r="F5549" s="136" t="s">
        <v>13707</v>
      </c>
    </row>
    <row r="5550" spans="1:6" ht="54" x14ac:dyDescent="0.25">
      <c r="A5550" s="134" t="s">
        <v>2350</v>
      </c>
      <c r="B5550" s="135" t="s">
        <v>2351</v>
      </c>
      <c r="D5550" s="134" t="s">
        <v>2261</v>
      </c>
      <c r="E5550" s="136" t="s">
        <v>5613</v>
      </c>
      <c r="F5550" s="136" t="s">
        <v>5613</v>
      </c>
    </row>
    <row r="5551" spans="1:6" ht="40.5" x14ac:dyDescent="0.25">
      <c r="A5551" s="134" t="s">
        <v>9480</v>
      </c>
      <c r="B5551" s="135" t="s">
        <v>9481</v>
      </c>
      <c r="D5551" s="134" t="s">
        <v>2261</v>
      </c>
      <c r="E5551" s="136" t="s">
        <v>13243</v>
      </c>
      <c r="F5551" s="136" t="s">
        <v>13243</v>
      </c>
    </row>
    <row r="5552" spans="1:6" ht="54" x14ac:dyDescent="0.25">
      <c r="A5552" s="134" t="s">
        <v>2352</v>
      </c>
      <c r="B5552" s="135" t="s">
        <v>2353</v>
      </c>
      <c r="D5552" s="134" t="s">
        <v>2261</v>
      </c>
      <c r="E5552" s="136" t="s">
        <v>13447</v>
      </c>
      <c r="F5552" s="136" t="s">
        <v>13447</v>
      </c>
    </row>
    <row r="5553" spans="1:6" ht="40.5" x14ac:dyDescent="0.25">
      <c r="A5553" s="134" t="s">
        <v>9482</v>
      </c>
      <c r="B5553" s="135" t="s">
        <v>9483</v>
      </c>
      <c r="D5553" s="134" t="s">
        <v>2261</v>
      </c>
      <c r="E5553" s="136" t="s">
        <v>13295</v>
      </c>
      <c r="F5553" s="136" t="s">
        <v>13295</v>
      </c>
    </row>
    <row r="5554" spans="1:6" ht="54" x14ac:dyDescent="0.25">
      <c r="A5554" s="134" t="s">
        <v>9484</v>
      </c>
      <c r="B5554" s="135" t="s">
        <v>9485</v>
      </c>
      <c r="D5554" s="134" t="s">
        <v>2261</v>
      </c>
      <c r="E5554" s="136" t="s">
        <v>5765</v>
      </c>
      <c r="F5554" s="136" t="s">
        <v>5765</v>
      </c>
    </row>
    <row r="5555" spans="1:6" ht="40.5" x14ac:dyDescent="0.25">
      <c r="A5555" s="134" t="s">
        <v>9486</v>
      </c>
      <c r="B5555" s="135" t="s">
        <v>9487</v>
      </c>
      <c r="D5555" s="134" t="s">
        <v>2261</v>
      </c>
      <c r="E5555" s="136" t="s">
        <v>13219</v>
      </c>
      <c r="F5555" s="136" t="s">
        <v>13219</v>
      </c>
    </row>
    <row r="5556" spans="1:6" ht="54" x14ac:dyDescent="0.25">
      <c r="A5556" s="134" t="s">
        <v>9488</v>
      </c>
      <c r="B5556" s="135" t="s">
        <v>9489</v>
      </c>
      <c r="D5556" s="134" t="s">
        <v>2261</v>
      </c>
      <c r="E5556" s="136" t="s">
        <v>5927</v>
      </c>
      <c r="F5556" s="136" t="s">
        <v>5927</v>
      </c>
    </row>
    <row r="5557" spans="1:6" ht="54" x14ac:dyDescent="0.25">
      <c r="A5557" s="134" t="s">
        <v>2354</v>
      </c>
      <c r="B5557" s="135" t="s">
        <v>2355</v>
      </c>
      <c r="D5557" s="134" t="s">
        <v>2261</v>
      </c>
      <c r="E5557" s="136" t="s">
        <v>18177</v>
      </c>
      <c r="F5557" s="136" t="s">
        <v>18177</v>
      </c>
    </row>
    <row r="5558" spans="1:6" ht="54" x14ac:dyDescent="0.25">
      <c r="A5558" s="134" t="s">
        <v>4556</v>
      </c>
      <c r="B5558" s="135" t="s">
        <v>4557</v>
      </c>
      <c r="D5558" s="134" t="s">
        <v>2261</v>
      </c>
      <c r="E5558" s="136" t="s">
        <v>6052</v>
      </c>
      <c r="F5558" s="136" t="s">
        <v>6052</v>
      </c>
    </row>
    <row r="5559" spans="1:6" ht="54" x14ac:dyDescent="0.25">
      <c r="A5559" s="134" t="s">
        <v>9490</v>
      </c>
      <c r="B5559" s="135" t="s">
        <v>9491</v>
      </c>
      <c r="D5559" s="134" t="s">
        <v>2261</v>
      </c>
      <c r="E5559" s="136" t="s">
        <v>18749</v>
      </c>
      <c r="F5559" s="136" t="s">
        <v>18749</v>
      </c>
    </row>
    <row r="5560" spans="1:6" ht="40.5" x14ac:dyDescent="0.25">
      <c r="A5560" s="134" t="s">
        <v>9492</v>
      </c>
      <c r="B5560" s="135" t="s">
        <v>9493</v>
      </c>
      <c r="D5560" s="134" t="s">
        <v>2261</v>
      </c>
      <c r="E5560" s="136" t="s">
        <v>13219</v>
      </c>
      <c r="F5560" s="136" t="s">
        <v>13219</v>
      </c>
    </row>
    <row r="5561" spans="1:6" ht="54" x14ac:dyDescent="0.25">
      <c r="A5561" s="134" t="s">
        <v>9494</v>
      </c>
      <c r="B5561" s="135" t="s">
        <v>9495</v>
      </c>
      <c r="D5561" s="134" t="s">
        <v>2261</v>
      </c>
      <c r="E5561" s="136" t="s">
        <v>13545</v>
      </c>
      <c r="F5561" s="136" t="s">
        <v>13545</v>
      </c>
    </row>
    <row r="5562" spans="1:6" ht="40.5" x14ac:dyDescent="0.25">
      <c r="A5562" s="134" t="s">
        <v>9496</v>
      </c>
      <c r="B5562" s="135" t="s">
        <v>9497</v>
      </c>
      <c r="D5562" s="134" t="s">
        <v>2261</v>
      </c>
      <c r="E5562" s="136" t="s">
        <v>13418</v>
      </c>
      <c r="F5562" s="136" t="s">
        <v>13418</v>
      </c>
    </row>
    <row r="5563" spans="1:6" ht="54" x14ac:dyDescent="0.25">
      <c r="A5563" s="134" t="s">
        <v>4568</v>
      </c>
      <c r="B5563" s="135" t="s">
        <v>4569</v>
      </c>
      <c r="D5563" s="134" t="s">
        <v>2261</v>
      </c>
      <c r="E5563" s="136" t="s">
        <v>5997</v>
      </c>
      <c r="F5563" s="136" t="s">
        <v>5997</v>
      </c>
    </row>
    <row r="5564" spans="1:6" ht="40.5" x14ac:dyDescent="0.25">
      <c r="A5564" s="134" t="s">
        <v>9498</v>
      </c>
      <c r="B5564" s="135" t="s">
        <v>9499</v>
      </c>
      <c r="D5564" s="134" t="s">
        <v>2261</v>
      </c>
      <c r="E5564" s="136" t="s">
        <v>14908</v>
      </c>
      <c r="F5564" s="136" t="s">
        <v>14908</v>
      </c>
    </row>
    <row r="5565" spans="1:6" ht="54" x14ac:dyDescent="0.25">
      <c r="A5565" s="134" t="s">
        <v>4570</v>
      </c>
      <c r="B5565" s="135" t="s">
        <v>4571</v>
      </c>
      <c r="D5565" s="134" t="s">
        <v>2261</v>
      </c>
      <c r="E5565" s="136" t="s">
        <v>6012</v>
      </c>
      <c r="F5565" s="136" t="s">
        <v>6012</v>
      </c>
    </row>
    <row r="5566" spans="1:6" ht="40.5" x14ac:dyDescent="0.25">
      <c r="A5566" s="134" t="s">
        <v>9500</v>
      </c>
      <c r="B5566" s="135" t="s">
        <v>9501</v>
      </c>
      <c r="D5566" s="134" t="s">
        <v>2261</v>
      </c>
      <c r="E5566" s="136" t="s">
        <v>12995</v>
      </c>
      <c r="F5566" s="136" t="s">
        <v>12995</v>
      </c>
    </row>
    <row r="5567" spans="1:6" ht="40.5" x14ac:dyDescent="0.25">
      <c r="A5567" s="134" t="s">
        <v>9502</v>
      </c>
      <c r="B5567" s="135" t="s">
        <v>9503</v>
      </c>
      <c r="D5567" s="134" t="s">
        <v>2261</v>
      </c>
      <c r="E5567" s="136" t="s">
        <v>14186</v>
      </c>
      <c r="F5567" s="136" t="s">
        <v>14186</v>
      </c>
    </row>
    <row r="5568" spans="1:6" ht="54" x14ac:dyDescent="0.25">
      <c r="A5568" s="134" t="s">
        <v>9504</v>
      </c>
      <c r="B5568" s="135" t="s">
        <v>9505</v>
      </c>
      <c r="D5568" s="134" t="s">
        <v>2261</v>
      </c>
      <c r="E5568" s="136" t="s">
        <v>14388</v>
      </c>
      <c r="F5568" s="136" t="s">
        <v>14388</v>
      </c>
    </row>
    <row r="5569" spans="1:6" ht="54" x14ac:dyDescent="0.25">
      <c r="A5569" s="134" t="s">
        <v>9506</v>
      </c>
      <c r="B5569" s="135" t="s">
        <v>9507</v>
      </c>
      <c r="D5569" s="134" t="s">
        <v>2261</v>
      </c>
      <c r="E5569" s="136" t="s">
        <v>19226</v>
      </c>
      <c r="F5569" s="136" t="s">
        <v>19226</v>
      </c>
    </row>
    <row r="5570" spans="1:6" ht="54" x14ac:dyDescent="0.25">
      <c r="A5570" s="134" t="s">
        <v>9508</v>
      </c>
      <c r="B5570" s="135" t="s">
        <v>9509</v>
      </c>
      <c r="D5570" s="134" t="s">
        <v>2261</v>
      </c>
      <c r="E5570" s="136" t="s">
        <v>19227</v>
      </c>
      <c r="F5570" s="136" t="s">
        <v>19227</v>
      </c>
    </row>
    <row r="5571" spans="1:6" ht="40.5" x14ac:dyDescent="0.25">
      <c r="A5571" s="134" t="s">
        <v>9510</v>
      </c>
      <c r="B5571" s="135" t="s">
        <v>9511</v>
      </c>
      <c r="D5571" s="134" t="s">
        <v>2261</v>
      </c>
      <c r="E5571" s="136" t="s">
        <v>14385</v>
      </c>
      <c r="F5571" s="136" t="s">
        <v>14385</v>
      </c>
    </row>
    <row r="5572" spans="1:6" ht="54" x14ac:dyDescent="0.25">
      <c r="A5572" s="134" t="s">
        <v>4590</v>
      </c>
      <c r="B5572" s="135" t="s">
        <v>4591</v>
      </c>
      <c r="D5572" s="134" t="s">
        <v>2261</v>
      </c>
      <c r="E5572" s="136" t="s">
        <v>13261</v>
      </c>
      <c r="F5572" s="136" t="s">
        <v>13261</v>
      </c>
    </row>
    <row r="5573" spans="1:6" ht="40.5" x14ac:dyDescent="0.25">
      <c r="A5573" s="134" t="s">
        <v>9512</v>
      </c>
      <c r="B5573" s="135" t="s">
        <v>9513</v>
      </c>
      <c r="D5573" s="134" t="s">
        <v>2261</v>
      </c>
      <c r="E5573" s="136" t="s">
        <v>5910</v>
      </c>
      <c r="F5573" s="136" t="s">
        <v>5910</v>
      </c>
    </row>
    <row r="5574" spans="1:6" ht="54" x14ac:dyDescent="0.25">
      <c r="A5574" s="134" t="s">
        <v>2356</v>
      </c>
      <c r="B5574" s="135" t="s">
        <v>2357</v>
      </c>
      <c r="D5574" s="134" t="s">
        <v>2261</v>
      </c>
      <c r="E5574" s="136" t="s">
        <v>19228</v>
      </c>
      <c r="F5574" s="136" t="s">
        <v>19228</v>
      </c>
    </row>
    <row r="5575" spans="1:6" ht="40.5" x14ac:dyDescent="0.25">
      <c r="A5575" s="134" t="s">
        <v>9514</v>
      </c>
      <c r="B5575" s="135" t="s">
        <v>9515</v>
      </c>
      <c r="D5575" s="134" t="s">
        <v>2261</v>
      </c>
      <c r="E5575" s="136" t="s">
        <v>14908</v>
      </c>
      <c r="F5575" s="136" t="s">
        <v>14908</v>
      </c>
    </row>
    <row r="5576" spans="1:6" ht="54" x14ac:dyDescent="0.25">
      <c r="A5576" s="134" t="s">
        <v>9516</v>
      </c>
      <c r="B5576" s="135" t="s">
        <v>9517</v>
      </c>
      <c r="D5576" s="134" t="s">
        <v>2261</v>
      </c>
      <c r="E5576" s="136" t="s">
        <v>19220</v>
      </c>
      <c r="F5576" s="136" t="s">
        <v>19220</v>
      </c>
    </row>
    <row r="5577" spans="1:6" ht="40.5" x14ac:dyDescent="0.25">
      <c r="A5577" s="134" t="s">
        <v>9518</v>
      </c>
      <c r="B5577" s="135" t="s">
        <v>9519</v>
      </c>
      <c r="D5577" s="134" t="s">
        <v>2261</v>
      </c>
      <c r="E5577" s="136" t="s">
        <v>13419</v>
      </c>
      <c r="F5577" s="136" t="s">
        <v>13419</v>
      </c>
    </row>
    <row r="5578" spans="1:6" ht="54" x14ac:dyDescent="0.25">
      <c r="A5578" s="134" t="s">
        <v>4552</v>
      </c>
      <c r="B5578" s="135" t="s">
        <v>4553</v>
      </c>
      <c r="D5578" s="134" t="s">
        <v>2261</v>
      </c>
      <c r="E5578" s="136" t="s">
        <v>5842</v>
      </c>
      <c r="F5578" s="136" t="s">
        <v>5842</v>
      </c>
    </row>
    <row r="5579" spans="1:6" ht="54" x14ac:dyDescent="0.25">
      <c r="A5579" s="134" t="s">
        <v>4558</v>
      </c>
      <c r="B5579" s="135" t="s">
        <v>4559</v>
      </c>
      <c r="D5579" s="134" t="s">
        <v>2261</v>
      </c>
      <c r="E5579" s="136" t="s">
        <v>6011</v>
      </c>
      <c r="F5579" s="136" t="s">
        <v>6011</v>
      </c>
    </row>
    <row r="5580" spans="1:6" ht="54" x14ac:dyDescent="0.25">
      <c r="A5580" s="134" t="s">
        <v>9520</v>
      </c>
      <c r="B5580" s="135" t="s">
        <v>9521</v>
      </c>
      <c r="D5580" s="134" t="s">
        <v>2261</v>
      </c>
      <c r="E5580" s="136" t="s">
        <v>19229</v>
      </c>
      <c r="F5580" s="136" t="s">
        <v>19229</v>
      </c>
    </row>
    <row r="5581" spans="1:6" ht="40.5" x14ac:dyDescent="0.25">
      <c r="A5581" s="134" t="s">
        <v>9522</v>
      </c>
      <c r="B5581" s="135" t="s">
        <v>9523</v>
      </c>
      <c r="D5581" s="134" t="s">
        <v>2261</v>
      </c>
      <c r="E5581" s="136" t="s">
        <v>13813</v>
      </c>
      <c r="F5581" s="136" t="s">
        <v>13813</v>
      </c>
    </row>
    <row r="5582" spans="1:6" ht="40.5" x14ac:dyDescent="0.25">
      <c r="A5582" s="134" t="s">
        <v>9524</v>
      </c>
      <c r="B5582" s="135" t="s">
        <v>9525</v>
      </c>
      <c r="D5582" s="134" t="s">
        <v>2261</v>
      </c>
      <c r="E5582" s="136" t="s">
        <v>13295</v>
      </c>
      <c r="F5582" s="136" t="s">
        <v>13295</v>
      </c>
    </row>
    <row r="5583" spans="1:6" ht="40.5" x14ac:dyDescent="0.25">
      <c r="A5583" s="134" t="s">
        <v>9526</v>
      </c>
      <c r="B5583" s="135" t="s">
        <v>9527</v>
      </c>
      <c r="D5583" s="134" t="s">
        <v>2261</v>
      </c>
      <c r="E5583" s="136" t="s">
        <v>13663</v>
      </c>
      <c r="F5583" s="136" t="s">
        <v>13663</v>
      </c>
    </row>
    <row r="5584" spans="1:6" ht="40.5" x14ac:dyDescent="0.25">
      <c r="A5584" s="134" t="s">
        <v>9528</v>
      </c>
      <c r="B5584" s="135" t="s">
        <v>9529</v>
      </c>
      <c r="D5584" s="134" t="s">
        <v>2261</v>
      </c>
      <c r="E5584" s="136" t="s">
        <v>14067</v>
      </c>
      <c r="F5584" s="136" t="s">
        <v>14067</v>
      </c>
    </row>
    <row r="5585" spans="1:6" ht="40.5" x14ac:dyDescent="0.25">
      <c r="A5585" s="134" t="s">
        <v>9530</v>
      </c>
      <c r="B5585" s="135" t="s">
        <v>9531</v>
      </c>
      <c r="D5585" s="134" t="s">
        <v>2261</v>
      </c>
      <c r="E5585" s="136" t="s">
        <v>5942</v>
      </c>
      <c r="F5585" s="136" t="s">
        <v>5942</v>
      </c>
    </row>
    <row r="5586" spans="1:6" ht="40.5" x14ac:dyDescent="0.25">
      <c r="A5586" s="134" t="s">
        <v>9532</v>
      </c>
      <c r="B5586" s="135" t="s">
        <v>9533</v>
      </c>
      <c r="D5586" s="134" t="s">
        <v>2261</v>
      </c>
      <c r="E5586" s="136" t="s">
        <v>13016</v>
      </c>
      <c r="F5586" s="136" t="s">
        <v>13016</v>
      </c>
    </row>
    <row r="5587" spans="1:6" ht="40.5" x14ac:dyDescent="0.25">
      <c r="A5587" s="134" t="s">
        <v>9534</v>
      </c>
      <c r="B5587" s="135" t="s">
        <v>9535</v>
      </c>
      <c r="D5587" s="134" t="s">
        <v>2261</v>
      </c>
      <c r="E5587" s="136" t="s">
        <v>13635</v>
      </c>
      <c r="F5587" s="136" t="s">
        <v>13635</v>
      </c>
    </row>
    <row r="5588" spans="1:6" ht="40.5" x14ac:dyDescent="0.25">
      <c r="A5588" s="134" t="s">
        <v>9536</v>
      </c>
      <c r="B5588" s="135" t="s">
        <v>9537</v>
      </c>
      <c r="D5588" s="134" t="s">
        <v>2261</v>
      </c>
      <c r="E5588" s="136" t="s">
        <v>13105</v>
      </c>
      <c r="F5588" s="136" t="s">
        <v>13105</v>
      </c>
    </row>
    <row r="5589" spans="1:6" ht="40.5" x14ac:dyDescent="0.25">
      <c r="A5589" s="134" t="s">
        <v>9538</v>
      </c>
      <c r="B5589" s="135" t="s">
        <v>9539</v>
      </c>
      <c r="D5589" s="134" t="s">
        <v>2261</v>
      </c>
      <c r="E5589" s="136" t="s">
        <v>19230</v>
      </c>
      <c r="F5589" s="136" t="s">
        <v>19230</v>
      </c>
    </row>
    <row r="5590" spans="1:6" ht="40.5" x14ac:dyDescent="0.25">
      <c r="A5590" s="134" t="s">
        <v>9540</v>
      </c>
      <c r="B5590" s="135" t="s">
        <v>9541</v>
      </c>
      <c r="D5590" s="134" t="s">
        <v>2261</v>
      </c>
      <c r="E5590" s="136" t="s">
        <v>13196</v>
      </c>
      <c r="F5590" s="136" t="s">
        <v>13196</v>
      </c>
    </row>
    <row r="5591" spans="1:6" ht="40.5" x14ac:dyDescent="0.25">
      <c r="A5591" s="134" t="s">
        <v>9542</v>
      </c>
      <c r="B5591" s="135" t="s">
        <v>9543</v>
      </c>
      <c r="D5591" s="134" t="s">
        <v>2261</v>
      </c>
      <c r="E5591" s="136" t="s">
        <v>13199</v>
      </c>
      <c r="F5591" s="136" t="s">
        <v>13199</v>
      </c>
    </row>
    <row r="5592" spans="1:6" ht="40.5" x14ac:dyDescent="0.25">
      <c r="A5592" s="134" t="s">
        <v>9544</v>
      </c>
      <c r="B5592" s="135" t="s">
        <v>9545</v>
      </c>
      <c r="D5592" s="134" t="s">
        <v>2261</v>
      </c>
      <c r="E5592" s="136" t="s">
        <v>19231</v>
      </c>
      <c r="F5592" s="136" t="s">
        <v>19231</v>
      </c>
    </row>
    <row r="5593" spans="1:6" ht="40.5" x14ac:dyDescent="0.25">
      <c r="A5593" s="134" t="s">
        <v>9546</v>
      </c>
      <c r="B5593" s="135" t="s">
        <v>9547</v>
      </c>
      <c r="D5593" s="134" t="s">
        <v>2261</v>
      </c>
      <c r="E5593" s="136" t="s">
        <v>19231</v>
      </c>
      <c r="F5593" s="136" t="s">
        <v>19231</v>
      </c>
    </row>
    <row r="5594" spans="1:6" ht="40.5" x14ac:dyDescent="0.25">
      <c r="A5594" s="134" t="s">
        <v>9548</v>
      </c>
      <c r="B5594" s="135" t="s">
        <v>9549</v>
      </c>
      <c r="D5594" s="134" t="s">
        <v>2261</v>
      </c>
      <c r="E5594" s="136" t="s">
        <v>13774</v>
      </c>
      <c r="F5594" s="136" t="s">
        <v>13774</v>
      </c>
    </row>
    <row r="5595" spans="1:6" ht="40.5" x14ac:dyDescent="0.25">
      <c r="A5595" s="134" t="s">
        <v>9550</v>
      </c>
      <c r="B5595" s="135" t="s">
        <v>9551</v>
      </c>
      <c r="D5595" s="134" t="s">
        <v>2261</v>
      </c>
      <c r="E5595" s="136" t="s">
        <v>19232</v>
      </c>
      <c r="F5595" s="136" t="s">
        <v>19232</v>
      </c>
    </row>
    <row r="5596" spans="1:6" ht="40.5" x14ac:dyDescent="0.25">
      <c r="A5596" s="134" t="s">
        <v>9552</v>
      </c>
      <c r="B5596" s="135" t="s">
        <v>9553</v>
      </c>
      <c r="D5596" s="134" t="s">
        <v>2262</v>
      </c>
      <c r="E5596" s="136" t="s">
        <v>19233</v>
      </c>
      <c r="F5596" s="136" t="s">
        <v>19233</v>
      </c>
    </row>
    <row r="5597" spans="1:6" ht="54" x14ac:dyDescent="0.25">
      <c r="A5597" s="134" t="s">
        <v>4572</v>
      </c>
      <c r="B5597" s="135" t="s">
        <v>4573</v>
      </c>
      <c r="D5597" s="134" t="s">
        <v>2261</v>
      </c>
      <c r="E5597" s="136" t="s">
        <v>13753</v>
      </c>
      <c r="F5597" s="136" t="s">
        <v>13753</v>
      </c>
    </row>
    <row r="5598" spans="1:6" ht="54" x14ac:dyDescent="0.25">
      <c r="A5598" s="134" t="s">
        <v>9554</v>
      </c>
      <c r="B5598" s="135" t="s">
        <v>9555</v>
      </c>
      <c r="D5598" s="134" t="s">
        <v>2261</v>
      </c>
      <c r="E5598" s="136" t="s">
        <v>13166</v>
      </c>
      <c r="F5598" s="136" t="s">
        <v>13166</v>
      </c>
    </row>
    <row r="5599" spans="1:6" ht="40.5" x14ac:dyDescent="0.25">
      <c r="A5599" s="134" t="s">
        <v>9556</v>
      </c>
      <c r="B5599" s="135" t="s">
        <v>9557</v>
      </c>
      <c r="D5599" s="134" t="s">
        <v>2261</v>
      </c>
      <c r="E5599" s="136" t="s">
        <v>19234</v>
      </c>
      <c r="F5599" s="136" t="s">
        <v>19234</v>
      </c>
    </row>
    <row r="5600" spans="1:6" ht="54" x14ac:dyDescent="0.25">
      <c r="A5600" s="134" t="s">
        <v>4592</v>
      </c>
      <c r="B5600" s="135" t="s">
        <v>4593</v>
      </c>
      <c r="D5600" s="134" t="s">
        <v>2261</v>
      </c>
      <c r="E5600" s="136" t="s">
        <v>5997</v>
      </c>
      <c r="F5600" s="136" t="s">
        <v>5997</v>
      </c>
    </row>
    <row r="5601" spans="1:6" ht="54" x14ac:dyDescent="0.25">
      <c r="A5601" s="134" t="s">
        <v>9558</v>
      </c>
      <c r="B5601" s="135" t="s">
        <v>9559</v>
      </c>
      <c r="D5601" s="134" t="s">
        <v>2261</v>
      </c>
      <c r="E5601" s="136" t="s">
        <v>6086</v>
      </c>
      <c r="F5601" s="136" t="s">
        <v>6086</v>
      </c>
    </row>
    <row r="5602" spans="1:6" ht="40.5" x14ac:dyDescent="0.25">
      <c r="A5602" s="134" t="s">
        <v>9560</v>
      </c>
      <c r="B5602" s="135" t="s">
        <v>9561</v>
      </c>
      <c r="D5602" s="134" t="s">
        <v>2261</v>
      </c>
      <c r="E5602" s="136" t="s">
        <v>19234</v>
      </c>
      <c r="F5602" s="136" t="s">
        <v>19234</v>
      </c>
    </row>
    <row r="5603" spans="1:6" ht="40.5" x14ac:dyDescent="0.25">
      <c r="A5603" s="134" t="s">
        <v>9562</v>
      </c>
      <c r="B5603" s="135" t="s">
        <v>9563</v>
      </c>
      <c r="D5603" s="134" t="s">
        <v>2261</v>
      </c>
      <c r="E5603" s="136" t="s">
        <v>14140</v>
      </c>
      <c r="F5603" s="136" t="s">
        <v>14140</v>
      </c>
    </row>
    <row r="5604" spans="1:6" ht="54" x14ac:dyDescent="0.25">
      <c r="A5604" s="134" t="s">
        <v>9564</v>
      </c>
      <c r="B5604" s="135" t="s">
        <v>9565</v>
      </c>
      <c r="D5604" s="134" t="s">
        <v>2261</v>
      </c>
      <c r="E5604" s="136" t="s">
        <v>13284</v>
      </c>
      <c r="F5604" s="136" t="s">
        <v>13284</v>
      </c>
    </row>
    <row r="5605" spans="1:6" ht="54" x14ac:dyDescent="0.25">
      <c r="A5605" s="134" t="s">
        <v>4554</v>
      </c>
      <c r="B5605" s="135" t="s">
        <v>4555</v>
      </c>
      <c r="D5605" s="134" t="s">
        <v>2261</v>
      </c>
      <c r="E5605" s="136" t="s">
        <v>5795</v>
      </c>
      <c r="F5605" s="136" t="s">
        <v>5795</v>
      </c>
    </row>
    <row r="5606" spans="1:6" ht="54" x14ac:dyDescent="0.25">
      <c r="A5606" s="134" t="s">
        <v>2358</v>
      </c>
      <c r="B5606" s="135" t="s">
        <v>2359</v>
      </c>
      <c r="D5606" s="134" t="s">
        <v>2261</v>
      </c>
      <c r="E5606" s="136" t="s">
        <v>5474</v>
      </c>
      <c r="F5606" s="136" t="s">
        <v>5474</v>
      </c>
    </row>
    <row r="5607" spans="1:6" ht="54" x14ac:dyDescent="0.25">
      <c r="A5607" s="134" t="s">
        <v>9566</v>
      </c>
      <c r="B5607" s="135" t="s">
        <v>9567</v>
      </c>
      <c r="D5607" s="134" t="s">
        <v>2261</v>
      </c>
      <c r="E5607" s="136" t="s">
        <v>13566</v>
      </c>
      <c r="F5607" s="136" t="s">
        <v>13566</v>
      </c>
    </row>
    <row r="5608" spans="1:6" ht="54" x14ac:dyDescent="0.25">
      <c r="A5608" s="134" t="s">
        <v>4574</v>
      </c>
      <c r="B5608" s="135" t="s">
        <v>4575</v>
      </c>
      <c r="D5608" s="134" t="s">
        <v>2261</v>
      </c>
      <c r="E5608" s="136" t="s">
        <v>13958</v>
      </c>
      <c r="F5608" s="136" t="s">
        <v>13958</v>
      </c>
    </row>
    <row r="5609" spans="1:6" ht="40.5" x14ac:dyDescent="0.25">
      <c r="A5609" s="134" t="s">
        <v>9568</v>
      </c>
      <c r="B5609" s="135" t="s">
        <v>9569</v>
      </c>
      <c r="D5609" s="134" t="s">
        <v>2261</v>
      </c>
      <c r="E5609" s="136" t="s">
        <v>14140</v>
      </c>
      <c r="F5609" s="136" t="s">
        <v>14140</v>
      </c>
    </row>
    <row r="5610" spans="1:6" ht="40.5" x14ac:dyDescent="0.25">
      <c r="A5610" s="134" t="s">
        <v>9570</v>
      </c>
      <c r="B5610" s="135" t="s">
        <v>9571</v>
      </c>
      <c r="D5610" s="134" t="s">
        <v>2261</v>
      </c>
      <c r="E5610" s="136" t="s">
        <v>14808</v>
      </c>
      <c r="F5610" s="136" t="s">
        <v>14808</v>
      </c>
    </row>
    <row r="5611" spans="1:6" ht="40.5" x14ac:dyDescent="0.25">
      <c r="A5611" s="134" t="s">
        <v>9572</v>
      </c>
      <c r="B5611" s="135" t="s">
        <v>9573</v>
      </c>
      <c r="D5611" s="134" t="s">
        <v>2261</v>
      </c>
      <c r="E5611" s="136" t="s">
        <v>19235</v>
      </c>
      <c r="F5611" s="136" t="s">
        <v>19235</v>
      </c>
    </row>
    <row r="5612" spans="1:6" ht="40.5" x14ac:dyDescent="0.25">
      <c r="A5612" s="134" t="s">
        <v>9574</v>
      </c>
      <c r="B5612" s="135" t="s">
        <v>9575</v>
      </c>
      <c r="D5612" s="134" t="s">
        <v>2261</v>
      </c>
      <c r="E5612" s="136" t="s">
        <v>19236</v>
      </c>
      <c r="F5612" s="136" t="s">
        <v>19236</v>
      </c>
    </row>
    <row r="5613" spans="1:6" ht="40.5" x14ac:dyDescent="0.25">
      <c r="A5613" s="134" t="s">
        <v>9576</v>
      </c>
      <c r="B5613" s="135" t="s">
        <v>9577</v>
      </c>
      <c r="D5613" s="134" t="s">
        <v>2261</v>
      </c>
      <c r="E5613" s="136" t="s">
        <v>19237</v>
      </c>
      <c r="F5613" s="136" t="s">
        <v>19237</v>
      </c>
    </row>
    <row r="5614" spans="1:6" ht="40.5" x14ac:dyDescent="0.25">
      <c r="A5614" s="134" t="s">
        <v>9578</v>
      </c>
      <c r="B5614" s="135" t="s">
        <v>9579</v>
      </c>
      <c r="D5614" s="134" t="s">
        <v>2261</v>
      </c>
      <c r="E5614" s="136" t="s">
        <v>19238</v>
      </c>
      <c r="F5614" s="136" t="s">
        <v>19238</v>
      </c>
    </row>
    <row r="5615" spans="1:6" ht="40.5" x14ac:dyDescent="0.25">
      <c r="A5615" s="134" t="s">
        <v>9580</v>
      </c>
      <c r="B5615" s="135" t="s">
        <v>9581</v>
      </c>
      <c r="D5615" s="134" t="s">
        <v>2261</v>
      </c>
      <c r="E5615" s="136" t="s">
        <v>19239</v>
      </c>
      <c r="F5615" s="136" t="s">
        <v>19239</v>
      </c>
    </row>
    <row r="5616" spans="1:6" ht="40.5" x14ac:dyDescent="0.25">
      <c r="A5616" s="134" t="s">
        <v>9582</v>
      </c>
      <c r="B5616" s="135" t="s">
        <v>9583</v>
      </c>
      <c r="D5616" s="134" t="s">
        <v>2261</v>
      </c>
      <c r="E5616" s="136" t="s">
        <v>5645</v>
      </c>
      <c r="F5616" s="136" t="s">
        <v>5645</v>
      </c>
    </row>
    <row r="5617" spans="1:6" ht="54" x14ac:dyDescent="0.25">
      <c r="A5617" s="134" t="s">
        <v>4576</v>
      </c>
      <c r="B5617" s="135" t="s">
        <v>4577</v>
      </c>
      <c r="D5617" s="134" t="s">
        <v>2261</v>
      </c>
      <c r="E5617" s="136" t="s">
        <v>19240</v>
      </c>
      <c r="F5617" s="136" t="s">
        <v>19240</v>
      </c>
    </row>
    <row r="5618" spans="1:6" ht="54" x14ac:dyDescent="0.25">
      <c r="A5618" s="134" t="s">
        <v>2360</v>
      </c>
      <c r="B5618" s="135" t="s">
        <v>2361</v>
      </c>
      <c r="D5618" s="134" t="s">
        <v>2261</v>
      </c>
      <c r="E5618" s="136" t="s">
        <v>13519</v>
      </c>
      <c r="F5618" s="136" t="s">
        <v>13519</v>
      </c>
    </row>
    <row r="5619" spans="1:6" ht="54" x14ac:dyDescent="0.25">
      <c r="A5619" s="134" t="s">
        <v>4594</v>
      </c>
      <c r="B5619" s="135" t="s">
        <v>4595</v>
      </c>
      <c r="D5619" s="134" t="s">
        <v>2261</v>
      </c>
      <c r="E5619" s="136" t="s">
        <v>19241</v>
      </c>
      <c r="F5619" s="136" t="s">
        <v>19241</v>
      </c>
    </row>
    <row r="5620" spans="1:6" ht="54" x14ac:dyDescent="0.25">
      <c r="A5620" s="134" t="s">
        <v>9584</v>
      </c>
      <c r="B5620" s="135" t="s">
        <v>9585</v>
      </c>
      <c r="D5620" s="134" t="s">
        <v>2261</v>
      </c>
      <c r="E5620" s="136" t="s">
        <v>5932</v>
      </c>
      <c r="F5620" s="136" t="s">
        <v>5932</v>
      </c>
    </row>
    <row r="5621" spans="1:6" ht="54" x14ac:dyDescent="0.25">
      <c r="A5621" s="134" t="s">
        <v>9586</v>
      </c>
      <c r="B5621" s="135" t="s">
        <v>9587</v>
      </c>
      <c r="D5621" s="134" t="s">
        <v>2261</v>
      </c>
      <c r="E5621" s="136" t="s">
        <v>5989</v>
      </c>
      <c r="F5621" s="136" t="s">
        <v>5989</v>
      </c>
    </row>
    <row r="5622" spans="1:6" ht="54" x14ac:dyDescent="0.25">
      <c r="A5622" s="134" t="s">
        <v>9588</v>
      </c>
      <c r="B5622" s="135" t="s">
        <v>9589</v>
      </c>
      <c r="D5622" s="134" t="s">
        <v>2261</v>
      </c>
      <c r="E5622" s="136" t="s">
        <v>13394</v>
      </c>
      <c r="F5622" s="136" t="s">
        <v>13394</v>
      </c>
    </row>
    <row r="5623" spans="1:6" ht="54" x14ac:dyDescent="0.25">
      <c r="A5623" s="134" t="s">
        <v>9590</v>
      </c>
      <c r="B5623" s="135" t="s">
        <v>9591</v>
      </c>
      <c r="D5623" s="134" t="s">
        <v>2261</v>
      </c>
      <c r="E5623" s="136" t="s">
        <v>5883</v>
      </c>
      <c r="F5623" s="136" t="s">
        <v>5883</v>
      </c>
    </row>
    <row r="5624" spans="1:6" ht="54" x14ac:dyDescent="0.25">
      <c r="A5624" s="134" t="s">
        <v>9592</v>
      </c>
      <c r="B5624" s="135" t="s">
        <v>9593</v>
      </c>
      <c r="D5624" s="134" t="s">
        <v>2261</v>
      </c>
      <c r="E5624" s="136" t="s">
        <v>13165</v>
      </c>
      <c r="F5624" s="136" t="s">
        <v>13165</v>
      </c>
    </row>
    <row r="5625" spans="1:6" ht="54" x14ac:dyDescent="0.25">
      <c r="A5625" s="134" t="s">
        <v>4580</v>
      </c>
      <c r="B5625" s="135" t="s">
        <v>4581</v>
      </c>
      <c r="D5625" s="134" t="s">
        <v>2261</v>
      </c>
      <c r="E5625" s="136" t="s">
        <v>17037</v>
      </c>
      <c r="F5625" s="136" t="s">
        <v>17037</v>
      </c>
    </row>
    <row r="5626" spans="1:6" ht="54" x14ac:dyDescent="0.25">
      <c r="A5626" s="134" t="s">
        <v>4582</v>
      </c>
      <c r="B5626" s="135" t="s">
        <v>4583</v>
      </c>
      <c r="D5626" s="134" t="s">
        <v>2261</v>
      </c>
      <c r="E5626" s="136" t="s">
        <v>13148</v>
      </c>
      <c r="F5626" s="136" t="s">
        <v>13148</v>
      </c>
    </row>
    <row r="5627" spans="1:6" ht="54" x14ac:dyDescent="0.25">
      <c r="A5627" s="134" t="s">
        <v>9594</v>
      </c>
      <c r="B5627" s="135" t="s">
        <v>9595</v>
      </c>
      <c r="D5627" s="134" t="s">
        <v>2261</v>
      </c>
      <c r="E5627" s="136" t="s">
        <v>14168</v>
      </c>
      <c r="F5627" s="136" t="s">
        <v>14168</v>
      </c>
    </row>
    <row r="5628" spans="1:6" ht="54" x14ac:dyDescent="0.25">
      <c r="A5628" s="134" t="s">
        <v>9596</v>
      </c>
      <c r="B5628" s="135" t="s">
        <v>9597</v>
      </c>
      <c r="D5628" s="134" t="s">
        <v>2261</v>
      </c>
      <c r="E5628" s="136" t="s">
        <v>13664</v>
      </c>
      <c r="F5628" s="136" t="s">
        <v>13664</v>
      </c>
    </row>
    <row r="5629" spans="1:6" ht="54" x14ac:dyDescent="0.25">
      <c r="A5629" s="134" t="s">
        <v>4598</v>
      </c>
      <c r="B5629" s="135" t="s">
        <v>4599</v>
      </c>
      <c r="D5629" s="134" t="s">
        <v>2261</v>
      </c>
      <c r="E5629" s="136" t="s">
        <v>13337</v>
      </c>
      <c r="F5629" s="136" t="s">
        <v>13337</v>
      </c>
    </row>
    <row r="5630" spans="1:6" ht="54" x14ac:dyDescent="0.25">
      <c r="A5630" s="134" t="s">
        <v>9598</v>
      </c>
      <c r="B5630" s="135" t="s">
        <v>9599</v>
      </c>
      <c r="D5630" s="134" t="s">
        <v>2261</v>
      </c>
      <c r="E5630" s="136" t="s">
        <v>13626</v>
      </c>
      <c r="F5630" s="136" t="s">
        <v>13626</v>
      </c>
    </row>
    <row r="5631" spans="1:6" ht="54" x14ac:dyDescent="0.25">
      <c r="A5631" s="134" t="s">
        <v>9600</v>
      </c>
      <c r="B5631" s="135" t="s">
        <v>9601</v>
      </c>
      <c r="D5631" s="134" t="s">
        <v>2261</v>
      </c>
      <c r="E5631" s="136" t="s">
        <v>19242</v>
      </c>
      <c r="F5631" s="136" t="s">
        <v>19242</v>
      </c>
    </row>
    <row r="5632" spans="1:6" ht="54" x14ac:dyDescent="0.25">
      <c r="A5632" s="134" t="s">
        <v>4560</v>
      </c>
      <c r="B5632" s="135" t="s">
        <v>4561</v>
      </c>
      <c r="D5632" s="134" t="s">
        <v>2261</v>
      </c>
      <c r="E5632" s="136" t="s">
        <v>13431</v>
      </c>
      <c r="F5632" s="136" t="s">
        <v>13431</v>
      </c>
    </row>
    <row r="5633" spans="1:6" ht="54" x14ac:dyDescent="0.25">
      <c r="A5633" s="134" t="s">
        <v>9602</v>
      </c>
      <c r="B5633" s="135" t="s">
        <v>9603</v>
      </c>
      <c r="D5633" s="134" t="s">
        <v>2261</v>
      </c>
      <c r="E5633" s="136" t="s">
        <v>13042</v>
      </c>
      <c r="F5633" s="136" t="s">
        <v>13042</v>
      </c>
    </row>
    <row r="5634" spans="1:6" ht="40.5" x14ac:dyDescent="0.25">
      <c r="A5634" s="134" t="s">
        <v>9604</v>
      </c>
      <c r="B5634" s="135" t="s">
        <v>9605</v>
      </c>
      <c r="D5634" s="134" t="s">
        <v>2261</v>
      </c>
      <c r="E5634" s="136" t="s">
        <v>14119</v>
      </c>
      <c r="F5634" s="136" t="s">
        <v>14119</v>
      </c>
    </row>
    <row r="5635" spans="1:6" ht="40.5" x14ac:dyDescent="0.25">
      <c r="A5635" s="134" t="s">
        <v>9606</v>
      </c>
      <c r="B5635" s="135" t="s">
        <v>9607</v>
      </c>
      <c r="D5635" s="134" t="s">
        <v>2261</v>
      </c>
      <c r="E5635" s="136" t="s">
        <v>13826</v>
      </c>
      <c r="F5635" s="136" t="s">
        <v>13826</v>
      </c>
    </row>
    <row r="5636" spans="1:6" ht="54" x14ac:dyDescent="0.25">
      <c r="A5636" s="134" t="s">
        <v>4584</v>
      </c>
      <c r="B5636" s="135" t="s">
        <v>4585</v>
      </c>
      <c r="D5636" s="134" t="s">
        <v>2261</v>
      </c>
      <c r="E5636" s="136" t="s">
        <v>14381</v>
      </c>
      <c r="F5636" s="136" t="s">
        <v>14381</v>
      </c>
    </row>
    <row r="5637" spans="1:6" ht="40.5" x14ac:dyDescent="0.25">
      <c r="A5637" s="134" t="s">
        <v>9608</v>
      </c>
      <c r="B5637" s="135" t="s">
        <v>9609</v>
      </c>
      <c r="D5637" s="134" t="s">
        <v>2261</v>
      </c>
      <c r="E5637" s="136" t="s">
        <v>19243</v>
      </c>
      <c r="F5637" s="136" t="s">
        <v>19243</v>
      </c>
    </row>
    <row r="5638" spans="1:6" ht="54" x14ac:dyDescent="0.25">
      <c r="A5638" s="134" t="s">
        <v>9610</v>
      </c>
      <c r="B5638" s="135" t="s">
        <v>9611</v>
      </c>
      <c r="D5638" s="134" t="s">
        <v>2261</v>
      </c>
      <c r="E5638" s="136" t="s">
        <v>13987</v>
      </c>
      <c r="F5638" s="136" t="s">
        <v>13987</v>
      </c>
    </row>
    <row r="5639" spans="1:6" ht="40.5" x14ac:dyDescent="0.25">
      <c r="A5639" s="134" t="s">
        <v>9612</v>
      </c>
      <c r="B5639" s="135" t="s">
        <v>9613</v>
      </c>
      <c r="D5639" s="134" t="s">
        <v>2261</v>
      </c>
      <c r="E5639" s="136" t="s">
        <v>13353</v>
      </c>
      <c r="F5639" s="136" t="s">
        <v>13353</v>
      </c>
    </row>
    <row r="5640" spans="1:6" ht="54" x14ac:dyDescent="0.25">
      <c r="A5640" s="134" t="s">
        <v>4600</v>
      </c>
      <c r="B5640" s="135" t="s">
        <v>4601</v>
      </c>
      <c r="D5640" s="134" t="s">
        <v>2261</v>
      </c>
      <c r="E5640" s="136" t="s">
        <v>19244</v>
      </c>
      <c r="F5640" s="136" t="s">
        <v>19244</v>
      </c>
    </row>
    <row r="5641" spans="1:6" ht="40.5" x14ac:dyDescent="0.25">
      <c r="A5641" s="134" t="s">
        <v>9614</v>
      </c>
      <c r="B5641" s="135" t="s">
        <v>9615</v>
      </c>
      <c r="D5641" s="134" t="s">
        <v>2261</v>
      </c>
      <c r="E5641" s="136" t="s">
        <v>5461</v>
      </c>
      <c r="F5641" s="136" t="s">
        <v>5461</v>
      </c>
    </row>
    <row r="5642" spans="1:6" ht="54" x14ac:dyDescent="0.25">
      <c r="A5642" s="134" t="s">
        <v>9616</v>
      </c>
      <c r="B5642" s="135" t="s">
        <v>9617</v>
      </c>
      <c r="D5642" s="134" t="s">
        <v>2261</v>
      </c>
      <c r="E5642" s="136" t="s">
        <v>19245</v>
      </c>
      <c r="F5642" s="136" t="s">
        <v>19245</v>
      </c>
    </row>
    <row r="5643" spans="1:6" ht="40.5" x14ac:dyDescent="0.25">
      <c r="A5643" s="134" t="s">
        <v>9618</v>
      </c>
      <c r="B5643" s="135" t="s">
        <v>9619</v>
      </c>
      <c r="D5643" s="134" t="s">
        <v>2261</v>
      </c>
      <c r="E5643" s="136" t="s">
        <v>14246</v>
      </c>
      <c r="F5643" s="136" t="s">
        <v>14246</v>
      </c>
    </row>
    <row r="5644" spans="1:6" ht="54" x14ac:dyDescent="0.25">
      <c r="A5644" s="134" t="s">
        <v>9620</v>
      </c>
      <c r="B5644" s="135" t="s">
        <v>9621</v>
      </c>
      <c r="D5644" s="134" t="s">
        <v>2261</v>
      </c>
      <c r="E5644" s="136" t="s">
        <v>19150</v>
      </c>
      <c r="F5644" s="136" t="s">
        <v>19150</v>
      </c>
    </row>
    <row r="5645" spans="1:6" ht="40.5" x14ac:dyDescent="0.25">
      <c r="A5645" s="134" t="s">
        <v>9622</v>
      </c>
      <c r="B5645" s="135" t="s">
        <v>9623</v>
      </c>
      <c r="D5645" s="134" t="s">
        <v>2261</v>
      </c>
      <c r="E5645" s="136" t="s">
        <v>5352</v>
      </c>
      <c r="F5645" s="136" t="s">
        <v>5352</v>
      </c>
    </row>
    <row r="5646" spans="1:6" ht="54" x14ac:dyDescent="0.25">
      <c r="A5646" s="134" t="s">
        <v>9624</v>
      </c>
      <c r="B5646" s="135" t="s">
        <v>9625</v>
      </c>
      <c r="D5646" s="134" t="s">
        <v>2261</v>
      </c>
      <c r="E5646" s="136" t="s">
        <v>14056</v>
      </c>
      <c r="F5646" s="136" t="s">
        <v>14056</v>
      </c>
    </row>
    <row r="5647" spans="1:6" ht="40.5" x14ac:dyDescent="0.25">
      <c r="A5647" s="134" t="s">
        <v>9626</v>
      </c>
      <c r="B5647" s="135" t="s">
        <v>9627</v>
      </c>
      <c r="D5647" s="134" t="s">
        <v>2261</v>
      </c>
      <c r="E5647" s="136" t="s">
        <v>19246</v>
      </c>
      <c r="F5647" s="136" t="s">
        <v>19246</v>
      </c>
    </row>
    <row r="5648" spans="1:6" ht="54" x14ac:dyDescent="0.25">
      <c r="A5648" s="134" t="s">
        <v>4586</v>
      </c>
      <c r="B5648" s="135" t="s">
        <v>4587</v>
      </c>
      <c r="D5648" s="134" t="s">
        <v>2261</v>
      </c>
      <c r="E5648" s="136" t="s">
        <v>14392</v>
      </c>
      <c r="F5648" s="136" t="s">
        <v>14392</v>
      </c>
    </row>
    <row r="5649" spans="1:6" ht="54" x14ac:dyDescent="0.25">
      <c r="A5649" s="134" t="s">
        <v>4588</v>
      </c>
      <c r="B5649" s="135" t="s">
        <v>4589</v>
      </c>
      <c r="D5649" s="134" t="s">
        <v>2261</v>
      </c>
      <c r="E5649" s="136" t="s">
        <v>19247</v>
      </c>
      <c r="F5649" s="136" t="s">
        <v>19247</v>
      </c>
    </row>
    <row r="5650" spans="1:6" ht="40.5" x14ac:dyDescent="0.25">
      <c r="A5650" s="134" t="s">
        <v>9628</v>
      </c>
      <c r="B5650" s="135" t="s">
        <v>9629</v>
      </c>
      <c r="D5650" s="134" t="s">
        <v>2261</v>
      </c>
      <c r="E5650" s="136" t="s">
        <v>19248</v>
      </c>
      <c r="F5650" s="136" t="s">
        <v>19248</v>
      </c>
    </row>
    <row r="5651" spans="1:6" ht="40.5" x14ac:dyDescent="0.25">
      <c r="A5651" s="134" t="s">
        <v>9630</v>
      </c>
      <c r="B5651" s="135" t="s">
        <v>9631</v>
      </c>
      <c r="D5651" s="134" t="s">
        <v>2261</v>
      </c>
      <c r="E5651" s="136" t="s">
        <v>19249</v>
      </c>
      <c r="F5651" s="136" t="s">
        <v>19249</v>
      </c>
    </row>
    <row r="5652" spans="1:6" ht="54" x14ac:dyDescent="0.25">
      <c r="A5652" s="134" t="s">
        <v>4602</v>
      </c>
      <c r="B5652" s="135" t="s">
        <v>4603</v>
      </c>
      <c r="D5652" s="134" t="s">
        <v>2261</v>
      </c>
      <c r="E5652" s="136" t="s">
        <v>19250</v>
      </c>
      <c r="F5652" s="136" t="s">
        <v>19250</v>
      </c>
    </row>
    <row r="5653" spans="1:6" ht="54" x14ac:dyDescent="0.25">
      <c r="A5653" s="134" t="s">
        <v>4604</v>
      </c>
      <c r="B5653" s="135" t="s">
        <v>4605</v>
      </c>
      <c r="D5653" s="134" t="s">
        <v>2261</v>
      </c>
      <c r="E5653" s="136" t="s">
        <v>15536</v>
      </c>
      <c r="F5653" s="136" t="s">
        <v>15536</v>
      </c>
    </row>
    <row r="5654" spans="1:6" ht="40.5" x14ac:dyDescent="0.25">
      <c r="A5654" s="134" t="s">
        <v>9632</v>
      </c>
      <c r="B5654" s="135" t="s">
        <v>9633</v>
      </c>
      <c r="D5654" s="134" t="s">
        <v>2261</v>
      </c>
      <c r="E5654" s="136" t="s">
        <v>15591</v>
      </c>
      <c r="F5654" s="136" t="s">
        <v>15591</v>
      </c>
    </row>
    <row r="5655" spans="1:6" ht="40.5" x14ac:dyDescent="0.25">
      <c r="A5655" s="134" t="s">
        <v>9634</v>
      </c>
      <c r="B5655" s="135" t="s">
        <v>9635</v>
      </c>
      <c r="D5655" s="134" t="s">
        <v>2261</v>
      </c>
      <c r="E5655" s="136" t="s">
        <v>19251</v>
      </c>
      <c r="F5655" s="136" t="s">
        <v>19251</v>
      </c>
    </row>
    <row r="5656" spans="1:6" ht="40.5" x14ac:dyDescent="0.25">
      <c r="A5656" s="134" t="s">
        <v>9636</v>
      </c>
      <c r="B5656" s="135" t="s">
        <v>9637</v>
      </c>
      <c r="D5656" s="134" t="s">
        <v>2261</v>
      </c>
      <c r="E5656" s="136" t="s">
        <v>19252</v>
      </c>
      <c r="F5656" s="136" t="s">
        <v>19252</v>
      </c>
    </row>
    <row r="5657" spans="1:6" ht="40.5" x14ac:dyDescent="0.25">
      <c r="A5657" s="134" t="s">
        <v>9638</v>
      </c>
      <c r="B5657" s="135" t="s">
        <v>9639</v>
      </c>
      <c r="D5657" s="134" t="s">
        <v>2261</v>
      </c>
      <c r="E5657" s="136" t="s">
        <v>14223</v>
      </c>
      <c r="F5657" s="136" t="s">
        <v>14223</v>
      </c>
    </row>
    <row r="5658" spans="1:6" ht="40.5" x14ac:dyDescent="0.25">
      <c r="A5658" s="134" t="s">
        <v>9640</v>
      </c>
      <c r="B5658" s="135" t="s">
        <v>9641</v>
      </c>
      <c r="D5658" s="134" t="s">
        <v>2261</v>
      </c>
      <c r="E5658" s="136" t="s">
        <v>19253</v>
      </c>
      <c r="F5658" s="136" t="s">
        <v>19253</v>
      </c>
    </row>
    <row r="5659" spans="1:6" ht="40.5" x14ac:dyDescent="0.25">
      <c r="A5659" s="134" t="s">
        <v>9642</v>
      </c>
      <c r="B5659" s="135" t="s">
        <v>9643</v>
      </c>
      <c r="D5659" s="134" t="s">
        <v>2261</v>
      </c>
      <c r="E5659" s="136" t="s">
        <v>19254</v>
      </c>
      <c r="F5659" s="136" t="s">
        <v>19254</v>
      </c>
    </row>
    <row r="5660" spans="1:6" ht="40.5" x14ac:dyDescent="0.25">
      <c r="A5660" s="134" t="s">
        <v>9644</v>
      </c>
      <c r="B5660" s="135" t="s">
        <v>9645</v>
      </c>
      <c r="D5660" s="134" t="s">
        <v>2261</v>
      </c>
      <c r="E5660" s="136" t="s">
        <v>19255</v>
      </c>
      <c r="F5660" s="136" t="s">
        <v>19255</v>
      </c>
    </row>
    <row r="5661" spans="1:6" ht="27" x14ac:dyDescent="0.25">
      <c r="A5661" s="134" t="s">
        <v>9646</v>
      </c>
      <c r="B5661" s="135" t="s">
        <v>9647</v>
      </c>
      <c r="D5661" s="134" t="s">
        <v>2261</v>
      </c>
      <c r="E5661" s="136" t="s">
        <v>13130</v>
      </c>
      <c r="F5661" s="136" t="s">
        <v>13130</v>
      </c>
    </row>
    <row r="5662" spans="1:6" ht="27" x14ac:dyDescent="0.25">
      <c r="A5662" s="134" t="s">
        <v>9648</v>
      </c>
      <c r="B5662" s="135" t="s">
        <v>9649</v>
      </c>
      <c r="D5662" s="134" t="s">
        <v>2261</v>
      </c>
      <c r="E5662" s="136" t="s">
        <v>19256</v>
      </c>
      <c r="F5662" s="136" t="s">
        <v>19256</v>
      </c>
    </row>
    <row r="5663" spans="1:6" ht="27" x14ac:dyDescent="0.25">
      <c r="A5663" s="134" t="s">
        <v>9650</v>
      </c>
      <c r="B5663" s="135" t="s">
        <v>9651</v>
      </c>
      <c r="D5663" s="134" t="s">
        <v>2261</v>
      </c>
      <c r="E5663" s="136" t="s">
        <v>19257</v>
      </c>
      <c r="F5663" s="136" t="s">
        <v>19257</v>
      </c>
    </row>
    <row r="5664" spans="1:6" ht="27" x14ac:dyDescent="0.25">
      <c r="A5664" s="134" t="s">
        <v>9652</v>
      </c>
      <c r="B5664" s="135" t="s">
        <v>9653</v>
      </c>
      <c r="D5664" s="134" t="s">
        <v>2261</v>
      </c>
      <c r="E5664" s="136" t="s">
        <v>19258</v>
      </c>
      <c r="F5664" s="136" t="s">
        <v>19258</v>
      </c>
    </row>
    <row r="5665" spans="1:6" ht="27" x14ac:dyDescent="0.25">
      <c r="A5665" s="134" t="s">
        <v>9654</v>
      </c>
      <c r="B5665" s="135" t="s">
        <v>9655</v>
      </c>
      <c r="D5665" s="134" t="s">
        <v>2261</v>
      </c>
      <c r="E5665" s="136" t="s">
        <v>19259</v>
      </c>
      <c r="F5665" s="136" t="s">
        <v>19259</v>
      </c>
    </row>
    <row r="5666" spans="1:6" ht="54" x14ac:dyDescent="0.25">
      <c r="A5666" s="134" t="s">
        <v>9656</v>
      </c>
      <c r="B5666" s="135" t="s">
        <v>9657</v>
      </c>
      <c r="D5666" s="134" t="s">
        <v>2261</v>
      </c>
      <c r="E5666" s="136" t="s">
        <v>14180</v>
      </c>
      <c r="F5666" s="136" t="s">
        <v>14180</v>
      </c>
    </row>
    <row r="5667" spans="1:6" ht="54" x14ac:dyDescent="0.25">
      <c r="A5667" s="134" t="s">
        <v>4608</v>
      </c>
      <c r="B5667" s="135" t="s">
        <v>4609</v>
      </c>
      <c r="D5667" s="134" t="s">
        <v>2261</v>
      </c>
      <c r="E5667" s="136" t="s">
        <v>19260</v>
      </c>
      <c r="F5667" s="136" t="s">
        <v>19260</v>
      </c>
    </row>
    <row r="5668" spans="1:6" ht="54" x14ac:dyDescent="0.25">
      <c r="A5668" s="134" t="s">
        <v>9658</v>
      </c>
      <c r="B5668" s="135" t="s">
        <v>9659</v>
      </c>
      <c r="D5668" s="134" t="s">
        <v>2261</v>
      </c>
      <c r="E5668" s="136" t="s">
        <v>19261</v>
      </c>
      <c r="F5668" s="136" t="s">
        <v>19261</v>
      </c>
    </row>
    <row r="5669" spans="1:6" ht="54" x14ac:dyDescent="0.25">
      <c r="A5669" s="134" t="s">
        <v>9660</v>
      </c>
      <c r="B5669" s="135" t="s">
        <v>9661</v>
      </c>
      <c r="D5669" s="134" t="s">
        <v>2261</v>
      </c>
      <c r="E5669" s="136" t="s">
        <v>19262</v>
      </c>
      <c r="F5669" s="136" t="s">
        <v>19262</v>
      </c>
    </row>
    <row r="5670" spans="1:6" ht="54" x14ac:dyDescent="0.25">
      <c r="A5670" s="134" t="s">
        <v>9662</v>
      </c>
      <c r="B5670" s="135" t="s">
        <v>9663</v>
      </c>
      <c r="D5670" s="134" t="s">
        <v>2261</v>
      </c>
      <c r="E5670" s="136" t="s">
        <v>19263</v>
      </c>
      <c r="F5670" s="136" t="s">
        <v>19263</v>
      </c>
    </row>
    <row r="5671" spans="1:6" ht="54" x14ac:dyDescent="0.25">
      <c r="A5671" s="134" t="s">
        <v>4616</v>
      </c>
      <c r="B5671" s="135" t="s">
        <v>4617</v>
      </c>
      <c r="D5671" s="134" t="s">
        <v>2261</v>
      </c>
      <c r="E5671" s="136" t="s">
        <v>19264</v>
      </c>
      <c r="F5671" s="136" t="s">
        <v>19264</v>
      </c>
    </row>
    <row r="5672" spans="1:6" ht="54" x14ac:dyDescent="0.25">
      <c r="A5672" s="134" t="s">
        <v>4610</v>
      </c>
      <c r="B5672" s="135" t="s">
        <v>4611</v>
      </c>
      <c r="D5672" s="134" t="s">
        <v>2261</v>
      </c>
      <c r="E5672" s="136" t="s">
        <v>19135</v>
      </c>
      <c r="F5672" s="136" t="s">
        <v>19135</v>
      </c>
    </row>
    <row r="5673" spans="1:6" ht="54" x14ac:dyDescent="0.25">
      <c r="A5673" s="134" t="s">
        <v>9664</v>
      </c>
      <c r="B5673" s="135" t="s">
        <v>9665</v>
      </c>
      <c r="D5673" s="134" t="s">
        <v>2261</v>
      </c>
      <c r="E5673" s="136" t="s">
        <v>19265</v>
      </c>
      <c r="F5673" s="136" t="s">
        <v>19265</v>
      </c>
    </row>
    <row r="5674" spans="1:6" ht="54" x14ac:dyDescent="0.25">
      <c r="A5674" s="134" t="s">
        <v>9666</v>
      </c>
      <c r="B5674" s="135" t="s">
        <v>9667</v>
      </c>
      <c r="D5674" s="134" t="s">
        <v>2261</v>
      </c>
      <c r="E5674" s="136" t="s">
        <v>19266</v>
      </c>
      <c r="F5674" s="136" t="s">
        <v>19266</v>
      </c>
    </row>
    <row r="5675" spans="1:6" ht="40.5" x14ac:dyDescent="0.25">
      <c r="A5675" s="134" t="s">
        <v>9668</v>
      </c>
      <c r="B5675" s="135" t="s">
        <v>9669</v>
      </c>
      <c r="D5675" s="134" t="s">
        <v>2261</v>
      </c>
      <c r="E5675" s="136" t="s">
        <v>19267</v>
      </c>
      <c r="F5675" s="136" t="s">
        <v>19267</v>
      </c>
    </row>
    <row r="5676" spans="1:6" ht="54" x14ac:dyDescent="0.25">
      <c r="A5676" s="134" t="s">
        <v>4612</v>
      </c>
      <c r="B5676" s="135" t="s">
        <v>4613</v>
      </c>
      <c r="D5676" s="134" t="s">
        <v>2261</v>
      </c>
      <c r="E5676" s="136" t="s">
        <v>19268</v>
      </c>
      <c r="F5676" s="136" t="s">
        <v>19268</v>
      </c>
    </row>
    <row r="5677" spans="1:6" ht="40.5" x14ac:dyDescent="0.25">
      <c r="A5677" s="134" t="s">
        <v>9670</v>
      </c>
      <c r="B5677" s="135" t="s">
        <v>9671</v>
      </c>
      <c r="D5677" s="134" t="s">
        <v>2261</v>
      </c>
      <c r="E5677" s="136" t="s">
        <v>14250</v>
      </c>
      <c r="F5677" s="136" t="s">
        <v>14250</v>
      </c>
    </row>
    <row r="5678" spans="1:6" ht="54" x14ac:dyDescent="0.25">
      <c r="A5678" s="134" t="s">
        <v>9672</v>
      </c>
      <c r="B5678" s="135" t="s">
        <v>9673</v>
      </c>
      <c r="D5678" s="134" t="s">
        <v>2261</v>
      </c>
      <c r="E5678" s="136" t="s">
        <v>19269</v>
      </c>
      <c r="F5678" s="136" t="s">
        <v>19269</v>
      </c>
    </row>
    <row r="5679" spans="1:6" ht="40.5" x14ac:dyDescent="0.25">
      <c r="A5679" s="134" t="s">
        <v>9674</v>
      </c>
      <c r="B5679" s="135" t="s">
        <v>9675</v>
      </c>
      <c r="D5679" s="134" t="s">
        <v>2261</v>
      </c>
      <c r="E5679" s="136" t="s">
        <v>6051</v>
      </c>
      <c r="F5679" s="136" t="s">
        <v>6051</v>
      </c>
    </row>
    <row r="5680" spans="1:6" ht="40.5" x14ac:dyDescent="0.25">
      <c r="A5680" s="134" t="s">
        <v>9676</v>
      </c>
      <c r="B5680" s="135" t="s">
        <v>9677</v>
      </c>
      <c r="D5680" s="134" t="s">
        <v>2261</v>
      </c>
      <c r="E5680" s="136" t="s">
        <v>6092</v>
      </c>
      <c r="F5680" s="136" t="s">
        <v>6092</v>
      </c>
    </row>
    <row r="5681" spans="1:6" ht="40.5" x14ac:dyDescent="0.25">
      <c r="A5681" s="134" t="s">
        <v>9678</v>
      </c>
      <c r="B5681" s="135" t="s">
        <v>9679</v>
      </c>
      <c r="D5681" s="134" t="s">
        <v>2261</v>
      </c>
      <c r="E5681" s="136" t="s">
        <v>13290</v>
      </c>
      <c r="F5681" s="136" t="s">
        <v>13290</v>
      </c>
    </row>
    <row r="5682" spans="1:6" ht="40.5" x14ac:dyDescent="0.25">
      <c r="A5682" s="134" t="s">
        <v>9680</v>
      </c>
      <c r="B5682" s="135" t="s">
        <v>9681</v>
      </c>
      <c r="D5682" s="134" t="s">
        <v>2261</v>
      </c>
      <c r="E5682" s="136" t="s">
        <v>6036</v>
      </c>
      <c r="F5682" s="136" t="s">
        <v>6036</v>
      </c>
    </row>
    <row r="5683" spans="1:6" ht="40.5" x14ac:dyDescent="0.25">
      <c r="A5683" s="134" t="s">
        <v>9682</v>
      </c>
      <c r="B5683" s="135" t="s">
        <v>9683</v>
      </c>
      <c r="D5683" s="134" t="s">
        <v>2261</v>
      </c>
      <c r="E5683" s="136" t="s">
        <v>19270</v>
      </c>
      <c r="F5683" s="136" t="s">
        <v>19270</v>
      </c>
    </row>
    <row r="5684" spans="1:6" ht="40.5" x14ac:dyDescent="0.25">
      <c r="A5684" s="134" t="s">
        <v>9684</v>
      </c>
      <c r="B5684" s="135" t="s">
        <v>9685</v>
      </c>
      <c r="D5684" s="134" t="s">
        <v>2261</v>
      </c>
      <c r="E5684" s="136" t="s">
        <v>19271</v>
      </c>
      <c r="F5684" s="136" t="s">
        <v>19271</v>
      </c>
    </row>
    <row r="5685" spans="1:6" ht="40.5" x14ac:dyDescent="0.25">
      <c r="A5685" s="134" t="s">
        <v>9686</v>
      </c>
      <c r="B5685" s="135" t="s">
        <v>9687</v>
      </c>
      <c r="D5685" s="134" t="s">
        <v>2261</v>
      </c>
      <c r="E5685" s="136" t="s">
        <v>19272</v>
      </c>
      <c r="F5685" s="136" t="s">
        <v>19272</v>
      </c>
    </row>
    <row r="5686" spans="1:6" ht="40.5" x14ac:dyDescent="0.25">
      <c r="A5686" s="134" t="s">
        <v>9688</v>
      </c>
      <c r="B5686" s="135" t="s">
        <v>9689</v>
      </c>
      <c r="D5686" s="134" t="s">
        <v>2261</v>
      </c>
      <c r="E5686" s="136" t="s">
        <v>19171</v>
      </c>
      <c r="F5686" s="136" t="s">
        <v>19171</v>
      </c>
    </row>
    <row r="5687" spans="1:6" ht="54" x14ac:dyDescent="0.25">
      <c r="A5687" s="134" t="s">
        <v>9690</v>
      </c>
      <c r="B5687" s="135" t="s">
        <v>9691</v>
      </c>
      <c r="D5687" s="134" t="s">
        <v>2261</v>
      </c>
      <c r="E5687" s="136" t="s">
        <v>15485</v>
      </c>
      <c r="F5687" s="136" t="s">
        <v>15485</v>
      </c>
    </row>
    <row r="5688" spans="1:6" ht="40.5" x14ac:dyDescent="0.25">
      <c r="A5688" s="134" t="s">
        <v>9692</v>
      </c>
      <c r="B5688" s="135" t="s">
        <v>9693</v>
      </c>
      <c r="D5688" s="134" t="s">
        <v>2261</v>
      </c>
      <c r="E5688" s="136" t="s">
        <v>5919</v>
      </c>
      <c r="F5688" s="136" t="s">
        <v>5919</v>
      </c>
    </row>
    <row r="5689" spans="1:6" ht="40.5" x14ac:dyDescent="0.25">
      <c r="A5689" s="134" t="s">
        <v>9694</v>
      </c>
      <c r="B5689" s="135" t="s">
        <v>9695</v>
      </c>
      <c r="D5689" s="134" t="s">
        <v>2261</v>
      </c>
      <c r="E5689" s="136" t="s">
        <v>5588</v>
      </c>
      <c r="F5689" s="136" t="s">
        <v>5588</v>
      </c>
    </row>
    <row r="5690" spans="1:6" ht="40.5" x14ac:dyDescent="0.25">
      <c r="A5690" s="134" t="s">
        <v>9696</v>
      </c>
      <c r="B5690" s="135" t="s">
        <v>9697</v>
      </c>
      <c r="D5690" s="134" t="s">
        <v>2261</v>
      </c>
      <c r="E5690" s="136" t="s">
        <v>19273</v>
      </c>
      <c r="F5690" s="136" t="s">
        <v>19273</v>
      </c>
    </row>
    <row r="5691" spans="1:6" ht="40.5" x14ac:dyDescent="0.25">
      <c r="A5691" s="134" t="s">
        <v>9698</v>
      </c>
      <c r="B5691" s="135" t="s">
        <v>9699</v>
      </c>
      <c r="D5691" s="134" t="s">
        <v>2261</v>
      </c>
      <c r="E5691" s="136" t="s">
        <v>19274</v>
      </c>
      <c r="F5691" s="136" t="s">
        <v>19274</v>
      </c>
    </row>
    <row r="5692" spans="1:6" ht="40.5" x14ac:dyDescent="0.25">
      <c r="A5692" s="134" t="s">
        <v>9700</v>
      </c>
      <c r="B5692" s="135" t="s">
        <v>9701</v>
      </c>
      <c r="D5692" s="134" t="s">
        <v>2261</v>
      </c>
      <c r="E5692" s="136" t="s">
        <v>19275</v>
      </c>
      <c r="F5692" s="136" t="s">
        <v>19275</v>
      </c>
    </row>
    <row r="5693" spans="1:6" ht="40.5" x14ac:dyDescent="0.25">
      <c r="A5693" s="134" t="s">
        <v>9702</v>
      </c>
      <c r="B5693" s="135" t="s">
        <v>9703</v>
      </c>
      <c r="D5693" s="134" t="s">
        <v>2261</v>
      </c>
      <c r="E5693" s="136" t="s">
        <v>19276</v>
      </c>
      <c r="F5693" s="136" t="s">
        <v>19276</v>
      </c>
    </row>
    <row r="5694" spans="1:6" ht="40.5" x14ac:dyDescent="0.25">
      <c r="A5694" s="134" t="s">
        <v>9704</v>
      </c>
      <c r="B5694" s="135" t="s">
        <v>9705</v>
      </c>
      <c r="D5694" s="134" t="s">
        <v>2261</v>
      </c>
      <c r="E5694" s="136" t="s">
        <v>19277</v>
      </c>
      <c r="F5694" s="136" t="s">
        <v>19277</v>
      </c>
    </row>
    <row r="5695" spans="1:6" ht="40.5" x14ac:dyDescent="0.25">
      <c r="A5695" s="134" t="s">
        <v>9706</v>
      </c>
      <c r="B5695" s="135" t="s">
        <v>9707</v>
      </c>
      <c r="D5695" s="134" t="s">
        <v>2261</v>
      </c>
      <c r="E5695" s="136" t="s">
        <v>14133</v>
      </c>
      <c r="F5695" s="136" t="s">
        <v>14133</v>
      </c>
    </row>
    <row r="5696" spans="1:6" ht="40.5" x14ac:dyDescent="0.25">
      <c r="A5696" s="134" t="s">
        <v>9708</v>
      </c>
      <c r="B5696" s="135" t="s">
        <v>9709</v>
      </c>
      <c r="D5696" s="134" t="s">
        <v>2261</v>
      </c>
      <c r="E5696" s="136" t="s">
        <v>19278</v>
      </c>
      <c r="F5696" s="136" t="s">
        <v>19278</v>
      </c>
    </row>
    <row r="5697" spans="1:6" ht="40.5" x14ac:dyDescent="0.25">
      <c r="A5697" s="134" t="s">
        <v>9710</v>
      </c>
      <c r="B5697" s="135" t="s">
        <v>9711</v>
      </c>
      <c r="D5697" s="134" t="s">
        <v>2261</v>
      </c>
      <c r="E5697" s="136" t="s">
        <v>13817</v>
      </c>
      <c r="F5697" s="136" t="s">
        <v>13817</v>
      </c>
    </row>
    <row r="5698" spans="1:6" ht="40.5" x14ac:dyDescent="0.25">
      <c r="A5698" s="134" t="s">
        <v>9712</v>
      </c>
      <c r="B5698" s="135" t="s">
        <v>9713</v>
      </c>
      <c r="D5698" s="134" t="s">
        <v>2261</v>
      </c>
      <c r="E5698" s="136" t="s">
        <v>19279</v>
      </c>
      <c r="F5698" s="136" t="s">
        <v>19279</v>
      </c>
    </row>
    <row r="5699" spans="1:6" ht="40.5" x14ac:dyDescent="0.25">
      <c r="A5699" s="134" t="s">
        <v>9714</v>
      </c>
      <c r="B5699" s="135" t="s">
        <v>9715</v>
      </c>
      <c r="D5699" s="134" t="s">
        <v>2261</v>
      </c>
      <c r="E5699" s="136" t="s">
        <v>19280</v>
      </c>
      <c r="F5699" s="136" t="s">
        <v>19280</v>
      </c>
    </row>
    <row r="5700" spans="1:6" ht="40.5" x14ac:dyDescent="0.25">
      <c r="A5700" s="134" t="s">
        <v>9716</v>
      </c>
      <c r="B5700" s="135" t="s">
        <v>9717</v>
      </c>
      <c r="D5700" s="134" t="s">
        <v>2261</v>
      </c>
      <c r="E5700" s="136" t="s">
        <v>19281</v>
      </c>
      <c r="F5700" s="136" t="s">
        <v>19281</v>
      </c>
    </row>
    <row r="5701" spans="1:6" ht="40.5" x14ac:dyDescent="0.25">
      <c r="A5701" s="134" t="s">
        <v>9718</v>
      </c>
      <c r="B5701" s="135" t="s">
        <v>9719</v>
      </c>
      <c r="D5701" s="134" t="s">
        <v>2261</v>
      </c>
      <c r="E5701" s="136" t="s">
        <v>14325</v>
      </c>
      <c r="F5701" s="136" t="s">
        <v>14325</v>
      </c>
    </row>
    <row r="5702" spans="1:6" ht="40.5" x14ac:dyDescent="0.25">
      <c r="A5702" s="134" t="s">
        <v>9720</v>
      </c>
      <c r="B5702" s="135" t="s">
        <v>9721</v>
      </c>
      <c r="D5702" s="134" t="s">
        <v>2261</v>
      </c>
      <c r="E5702" s="136" t="s">
        <v>19282</v>
      </c>
      <c r="F5702" s="136" t="s">
        <v>19282</v>
      </c>
    </row>
    <row r="5703" spans="1:6" ht="40.5" x14ac:dyDescent="0.25">
      <c r="A5703" s="134" t="s">
        <v>9722</v>
      </c>
      <c r="B5703" s="135" t="s">
        <v>9723</v>
      </c>
      <c r="D5703" s="134" t="s">
        <v>2261</v>
      </c>
      <c r="E5703" s="136" t="s">
        <v>19283</v>
      </c>
      <c r="F5703" s="136" t="s">
        <v>19283</v>
      </c>
    </row>
    <row r="5704" spans="1:6" ht="40.5" x14ac:dyDescent="0.25">
      <c r="A5704" s="134" t="s">
        <v>9724</v>
      </c>
      <c r="B5704" s="135" t="s">
        <v>9725</v>
      </c>
      <c r="D5704" s="134" t="s">
        <v>2261</v>
      </c>
      <c r="E5704" s="136" t="s">
        <v>19284</v>
      </c>
      <c r="F5704" s="136" t="s">
        <v>19284</v>
      </c>
    </row>
    <row r="5705" spans="1:6" ht="40.5" x14ac:dyDescent="0.25">
      <c r="A5705" s="134" t="s">
        <v>9726</v>
      </c>
      <c r="B5705" s="135" t="s">
        <v>9727</v>
      </c>
      <c r="D5705" s="134" t="s">
        <v>2261</v>
      </c>
      <c r="E5705" s="136" t="s">
        <v>19285</v>
      </c>
      <c r="F5705" s="136" t="s">
        <v>19285</v>
      </c>
    </row>
    <row r="5706" spans="1:6" ht="40.5" x14ac:dyDescent="0.25">
      <c r="A5706" s="134" t="s">
        <v>9728</v>
      </c>
      <c r="B5706" s="135" t="s">
        <v>9729</v>
      </c>
      <c r="D5706" s="134" t="s">
        <v>2261</v>
      </c>
      <c r="E5706" s="136" t="s">
        <v>19286</v>
      </c>
      <c r="F5706" s="136" t="s">
        <v>19286</v>
      </c>
    </row>
    <row r="5707" spans="1:6" ht="40.5" x14ac:dyDescent="0.25">
      <c r="A5707" s="134" t="s">
        <v>9730</v>
      </c>
      <c r="B5707" s="135" t="s">
        <v>9731</v>
      </c>
      <c r="D5707" s="134" t="s">
        <v>2261</v>
      </c>
      <c r="E5707" s="136" t="s">
        <v>13498</v>
      </c>
      <c r="F5707" s="136" t="s">
        <v>13498</v>
      </c>
    </row>
    <row r="5708" spans="1:6" ht="40.5" x14ac:dyDescent="0.25">
      <c r="A5708" s="134" t="s">
        <v>9732</v>
      </c>
      <c r="B5708" s="135" t="s">
        <v>9733</v>
      </c>
      <c r="D5708" s="134" t="s">
        <v>2261</v>
      </c>
      <c r="E5708" s="136" t="s">
        <v>12982</v>
      </c>
      <c r="F5708" s="136" t="s">
        <v>12982</v>
      </c>
    </row>
    <row r="5709" spans="1:6" ht="40.5" x14ac:dyDescent="0.25">
      <c r="A5709" s="134" t="s">
        <v>9734</v>
      </c>
      <c r="B5709" s="135" t="s">
        <v>9735</v>
      </c>
      <c r="D5709" s="134" t="s">
        <v>2261</v>
      </c>
      <c r="E5709" s="136" t="s">
        <v>13803</v>
      </c>
      <c r="F5709" s="136" t="s">
        <v>13803</v>
      </c>
    </row>
    <row r="5710" spans="1:6" ht="40.5" x14ac:dyDescent="0.25">
      <c r="A5710" s="134" t="s">
        <v>9736</v>
      </c>
      <c r="B5710" s="135" t="s">
        <v>9737</v>
      </c>
      <c r="D5710" s="134" t="s">
        <v>2261</v>
      </c>
      <c r="E5710" s="136" t="s">
        <v>5855</v>
      </c>
      <c r="F5710" s="136" t="s">
        <v>5855</v>
      </c>
    </row>
    <row r="5711" spans="1:6" ht="40.5" x14ac:dyDescent="0.25">
      <c r="A5711" s="134" t="s">
        <v>9738</v>
      </c>
      <c r="B5711" s="135" t="s">
        <v>9739</v>
      </c>
      <c r="D5711" s="134" t="s">
        <v>2261</v>
      </c>
      <c r="E5711" s="136" t="s">
        <v>17714</v>
      </c>
      <c r="F5711" s="136" t="s">
        <v>17714</v>
      </c>
    </row>
    <row r="5712" spans="1:6" ht="40.5" x14ac:dyDescent="0.25">
      <c r="A5712" s="134" t="s">
        <v>9740</v>
      </c>
      <c r="B5712" s="135" t="s">
        <v>9741</v>
      </c>
      <c r="D5712" s="134" t="s">
        <v>2261</v>
      </c>
      <c r="E5712" s="136" t="s">
        <v>6044</v>
      </c>
      <c r="F5712" s="136" t="s">
        <v>6044</v>
      </c>
    </row>
    <row r="5713" spans="1:6" ht="40.5" x14ac:dyDescent="0.25">
      <c r="A5713" s="134" t="s">
        <v>9742</v>
      </c>
      <c r="B5713" s="135" t="s">
        <v>9743</v>
      </c>
      <c r="D5713" s="134" t="s">
        <v>2261</v>
      </c>
      <c r="E5713" s="136" t="s">
        <v>19244</v>
      </c>
      <c r="F5713" s="136" t="s">
        <v>19244</v>
      </c>
    </row>
    <row r="5714" spans="1:6" ht="40.5" x14ac:dyDescent="0.25">
      <c r="A5714" s="134" t="s">
        <v>9744</v>
      </c>
      <c r="B5714" s="135" t="s">
        <v>9745</v>
      </c>
      <c r="D5714" s="134" t="s">
        <v>2261</v>
      </c>
      <c r="E5714" s="136" t="s">
        <v>13742</v>
      </c>
      <c r="F5714" s="136" t="s">
        <v>13742</v>
      </c>
    </row>
    <row r="5715" spans="1:6" ht="40.5" x14ac:dyDescent="0.25">
      <c r="A5715" s="134" t="s">
        <v>9746</v>
      </c>
      <c r="B5715" s="135" t="s">
        <v>9747</v>
      </c>
      <c r="D5715" s="134" t="s">
        <v>2261</v>
      </c>
      <c r="E5715" s="136" t="s">
        <v>13330</v>
      </c>
      <c r="F5715" s="136" t="s">
        <v>13330</v>
      </c>
    </row>
    <row r="5716" spans="1:6" ht="40.5" x14ac:dyDescent="0.25">
      <c r="A5716" s="134" t="s">
        <v>9748</v>
      </c>
      <c r="B5716" s="135" t="s">
        <v>9749</v>
      </c>
      <c r="D5716" s="134" t="s">
        <v>2261</v>
      </c>
      <c r="E5716" s="136" t="s">
        <v>13690</v>
      </c>
      <c r="F5716" s="136" t="s">
        <v>13690</v>
      </c>
    </row>
    <row r="5717" spans="1:6" ht="40.5" x14ac:dyDescent="0.25">
      <c r="A5717" s="134" t="s">
        <v>9750</v>
      </c>
      <c r="B5717" s="135" t="s">
        <v>9751</v>
      </c>
      <c r="D5717" s="134" t="s">
        <v>2261</v>
      </c>
      <c r="E5717" s="136" t="s">
        <v>14053</v>
      </c>
      <c r="F5717" s="136" t="s">
        <v>14053</v>
      </c>
    </row>
    <row r="5718" spans="1:6" ht="40.5" x14ac:dyDescent="0.25">
      <c r="A5718" s="134" t="s">
        <v>9752</v>
      </c>
      <c r="B5718" s="135" t="s">
        <v>9753</v>
      </c>
      <c r="D5718" s="134" t="s">
        <v>2261</v>
      </c>
      <c r="E5718" s="136" t="s">
        <v>13780</v>
      </c>
      <c r="F5718" s="136" t="s">
        <v>13780</v>
      </c>
    </row>
    <row r="5719" spans="1:6" ht="40.5" x14ac:dyDescent="0.25">
      <c r="A5719" s="134" t="s">
        <v>9754</v>
      </c>
      <c r="B5719" s="135" t="s">
        <v>9755</v>
      </c>
      <c r="D5719" s="134" t="s">
        <v>2261</v>
      </c>
      <c r="E5719" s="136" t="s">
        <v>5857</v>
      </c>
      <c r="F5719" s="136" t="s">
        <v>5857</v>
      </c>
    </row>
    <row r="5720" spans="1:6" ht="40.5" x14ac:dyDescent="0.25">
      <c r="A5720" s="134" t="s">
        <v>9756</v>
      </c>
      <c r="B5720" s="135" t="s">
        <v>9757</v>
      </c>
      <c r="D5720" s="134" t="s">
        <v>2261</v>
      </c>
      <c r="E5720" s="136" t="s">
        <v>5894</v>
      </c>
      <c r="F5720" s="136" t="s">
        <v>5894</v>
      </c>
    </row>
    <row r="5721" spans="1:6" ht="40.5" x14ac:dyDescent="0.25">
      <c r="A5721" s="134" t="s">
        <v>9758</v>
      </c>
      <c r="B5721" s="135" t="s">
        <v>9759</v>
      </c>
      <c r="D5721" s="134" t="s">
        <v>2261</v>
      </c>
      <c r="E5721" s="136" t="s">
        <v>6005</v>
      </c>
      <c r="F5721" s="136" t="s">
        <v>6005</v>
      </c>
    </row>
    <row r="5722" spans="1:6" ht="40.5" x14ac:dyDescent="0.25">
      <c r="A5722" s="134" t="s">
        <v>9760</v>
      </c>
      <c r="B5722" s="135" t="s">
        <v>9761</v>
      </c>
      <c r="D5722" s="134" t="s">
        <v>2261</v>
      </c>
      <c r="E5722" s="136" t="s">
        <v>6058</v>
      </c>
      <c r="F5722" s="136" t="s">
        <v>6058</v>
      </c>
    </row>
    <row r="5723" spans="1:6" ht="40.5" x14ac:dyDescent="0.25">
      <c r="A5723" s="134" t="s">
        <v>9762</v>
      </c>
      <c r="B5723" s="135" t="s">
        <v>9763</v>
      </c>
      <c r="D5723" s="134" t="s">
        <v>2261</v>
      </c>
      <c r="E5723" s="136" t="s">
        <v>14235</v>
      </c>
      <c r="F5723" s="136" t="s">
        <v>14235</v>
      </c>
    </row>
    <row r="5724" spans="1:6" ht="40.5" x14ac:dyDescent="0.25">
      <c r="A5724" s="134" t="s">
        <v>9764</v>
      </c>
      <c r="B5724" s="135" t="s">
        <v>9765</v>
      </c>
      <c r="D5724" s="134" t="s">
        <v>2261</v>
      </c>
      <c r="E5724" s="136" t="s">
        <v>19287</v>
      </c>
      <c r="F5724" s="136" t="s">
        <v>19287</v>
      </c>
    </row>
    <row r="5725" spans="1:6" ht="40.5" x14ac:dyDescent="0.25">
      <c r="A5725" s="134" t="s">
        <v>9766</v>
      </c>
      <c r="B5725" s="135" t="s">
        <v>19288</v>
      </c>
      <c r="D5725" s="134" t="s">
        <v>2261</v>
      </c>
      <c r="E5725" s="136" t="s">
        <v>19289</v>
      </c>
      <c r="F5725" s="136" t="s">
        <v>19289</v>
      </c>
    </row>
    <row r="5726" spans="1:6" ht="40.5" x14ac:dyDescent="0.25">
      <c r="A5726" s="134" t="s">
        <v>9767</v>
      </c>
      <c r="B5726" s="135" t="s">
        <v>19290</v>
      </c>
      <c r="D5726" s="134" t="s">
        <v>2261</v>
      </c>
      <c r="E5726" s="136" t="s">
        <v>19291</v>
      </c>
      <c r="F5726" s="136" t="s">
        <v>19291</v>
      </c>
    </row>
    <row r="5727" spans="1:6" ht="40.5" x14ac:dyDescent="0.25">
      <c r="A5727" s="134" t="s">
        <v>9768</v>
      </c>
      <c r="B5727" s="135" t="s">
        <v>19292</v>
      </c>
      <c r="D5727" s="134" t="s">
        <v>2261</v>
      </c>
      <c r="E5727" s="136" t="s">
        <v>13810</v>
      </c>
      <c r="F5727" s="136" t="s">
        <v>13810</v>
      </c>
    </row>
    <row r="5728" spans="1:6" ht="40.5" x14ac:dyDescent="0.25">
      <c r="A5728" s="134" t="s">
        <v>9769</v>
      </c>
      <c r="B5728" s="135" t="s">
        <v>19293</v>
      </c>
      <c r="D5728" s="134" t="s">
        <v>2261</v>
      </c>
      <c r="E5728" s="136" t="s">
        <v>19294</v>
      </c>
      <c r="F5728" s="136" t="s">
        <v>19294</v>
      </c>
    </row>
    <row r="5729" spans="1:6" ht="40.5" x14ac:dyDescent="0.25">
      <c r="A5729" s="134" t="s">
        <v>9770</v>
      </c>
      <c r="B5729" s="135" t="s">
        <v>19295</v>
      </c>
      <c r="D5729" s="134" t="s">
        <v>2261</v>
      </c>
      <c r="E5729" s="136" t="s">
        <v>19296</v>
      </c>
      <c r="F5729" s="136" t="s">
        <v>19296</v>
      </c>
    </row>
    <row r="5730" spans="1:6" ht="40.5" x14ac:dyDescent="0.25">
      <c r="A5730" s="134" t="s">
        <v>9771</v>
      </c>
      <c r="B5730" s="135" t="s">
        <v>19297</v>
      </c>
      <c r="D5730" s="134" t="s">
        <v>2261</v>
      </c>
      <c r="E5730" s="136" t="s">
        <v>19298</v>
      </c>
      <c r="F5730" s="136" t="s">
        <v>19298</v>
      </c>
    </row>
    <row r="5731" spans="1:6" ht="40.5" x14ac:dyDescent="0.25">
      <c r="A5731" s="134" t="s">
        <v>9772</v>
      </c>
      <c r="B5731" s="135" t="s">
        <v>19299</v>
      </c>
      <c r="D5731" s="134" t="s">
        <v>2261</v>
      </c>
      <c r="E5731" s="136" t="s">
        <v>13209</v>
      </c>
      <c r="F5731" s="136" t="s">
        <v>13209</v>
      </c>
    </row>
    <row r="5732" spans="1:6" ht="40.5" x14ac:dyDescent="0.25">
      <c r="A5732" s="134" t="s">
        <v>9773</v>
      </c>
      <c r="B5732" s="135" t="s">
        <v>19300</v>
      </c>
      <c r="D5732" s="134" t="s">
        <v>2261</v>
      </c>
      <c r="E5732" s="136" t="s">
        <v>19301</v>
      </c>
      <c r="F5732" s="136" t="s">
        <v>19301</v>
      </c>
    </row>
    <row r="5733" spans="1:6" ht="40.5" x14ac:dyDescent="0.25">
      <c r="A5733" s="134" t="s">
        <v>9774</v>
      </c>
      <c r="B5733" s="135" t="s">
        <v>19302</v>
      </c>
      <c r="D5733" s="134" t="s">
        <v>2261</v>
      </c>
      <c r="E5733" s="136" t="s">
        <v>19303</v>
      </c>
      <c r="F5733" s="136" t="s">
        <v>19303</v>
      </c>
    </row>
    <row r="5734" spans="1:6" ht="40.5" x14ac:dyDescent="0.25">
      <c r="A5734" s="134" t="s">
        <v>9775</v>
      </c>
      <c r="B5734" s="135" t="s">
        <v>19304</v>
      </c>
      <c r="D5734" s="134" t="s">
        <v>2261</v>
      </c>
      <c r="E5734" s="136" t="s">
        <v>15127</v>
      </c>
      <c r="F5734" s="136" t="s">
        <v>15127</v>
      </c>
    </row>
    <row r="5735" spans="1:6" ht="40.5" x14ac:dyDescent="0.25">
      <c r="A5735" s="134" t="s">
        <v>9776</v>
      </c>
      <c r="B5735" s="135" t="s">
        <v>19305</v>
      </c>
      <c r="D5735" s="134" t="s">
        <v>2261</v>
      </c>
      <c r="E5735" s="136" t="s">
        <v>19306</v>
      </c>
      <c r="F5735" s="136" t="s">
        <v>19306</v>
      </c>
    </row>
    <row r="5736" spans="1:6" ht="40.5" x14ac:dyDescent="0.25">
      <c r="A5736" s="134" t="s">
        <v>9777</v>
      </c>
      <c r="B5736" s="135" t="s">
        <v>19307</v>
      </c>
      <c r="D5736" s="134" t="s">
        <v>2261</v>
      </c>
      <c r="E5736" s="136" t="s">
        <v>19308</v>
      </c>
      <c r="F5736" s="136" t="s">
        <v>19308</v>
      </c>
    </row>
    <row r="5737" spans="1:6" ht="40.5" x14ac:dyDescent="0.25">
      <c r="A5737" s="134" t="s">
        <v>9778</v>
      </c>
      <c r="B5737" s="135" t="s">
        <v>19309</v>
      </c>
      <c r="D5737" s="134" t="s">
        <v>2261</v>
      </c>
      <c r="E5737" s="136" t="s">
        <v>19310</v>
      </c>
      <c r="F5737" s="136" t="s">
        <v>19310</v>
      </c>
    </row>
    <row r="5738" spans="1:6" ht="40.5" x14ac:dyDescent="0.25">
      <c r="A5738" s="134" t="s">
        <v>9779</v>
      </c>
      <c r="B5738" s="135" t="s">
        <v>19311</v>
      </c>
      <c r="D5738" s="134" t="s">
        <v>2261</v>
      </c>
      <c r="E5738" s="136" t="s">
        <v>19312</v>
      </c>
      <c r="F5738" s="136" t="s">
        <v>19312</v>
      </c>
    </row>
    <row r="5739" spans="1:6" ht="40.5" x14ac:dyDescent="0.25">
      <c r="A5739" s="134" t="s">
        <v>9780</v>
      </c>
      <c r="B5739" s="135" t="s">
        <v>19313</v>
      </c>
      <c r="D5739" s="134" t="s">
        <v>2261</v>
      </c>
      <c r="E5739" s="136" t="s">
        <v>19314</v>
      </c>
      <c r="F5739" s="136" t="s">
        <v>19314</v>
      </c>
    </row>
    <row r="5740" spans="1:6" ht="40.5" x14ac:dyDescent="0.25">
      <c r="A5740" s="134" t="s">
        <v>9781</v>
      </c>
      <c r="B5740" s="135" t="s">
        <v>19315</v>
      </c>
      <c r="D5740" s="134" t="s">
        <v>2261</v>
      </c>
      <c r="E5740" s="136" t="s">
        <v>19316</v>
      </c>
      <c r="F5740" s="136" t="s">
        <v>19316</v>
      </c>
    </row>
    <row r="5741" spans="1:6" ht="40.5" x14ac:dyDescent="0.25">
      <c r="A5741" s="134" t="s">
        <v>9782</v>
      </c>
      <c r="B5741" s="135" t="s">
        <v>19317</v>
      </c>
      <c r="D5741" s="134" t="s">
        <v>2261</v>
      </c>
      <c r="E5741" s="136" t="s">
        <v>5624</v>
      </c>
      <c r="F5741" s="136" t="s">
        <v>5624</v>
      </c>
    </row>
    <row r="5742" spans="1:6" ht="54" x14ac:dyDescent="0.25">
      <c r="A5742" s="134" t="s">
        <v>9783</v>
      </c>
      <c r="B5742" s="135" t="s">
        <v>19318</v>
      </c>
      <c r="D5742" s="134" t="s">
        <v>2261</v>
      </c>
      <c r="E5742" s="136" t="s">
        <v>13459</v>
      </c>
      <c r="F5742" s="136" t="s">
        <v>13459</v>
      </c>
    </row>
    <row r="5743" spans="1:6" ht="54" x14ac:dyDescent="0.25">
      <c r="A5743" s="134" t="s">
        <v>9784</v>
      </c>
      <c r="B5743" s="135" t="s">
        <v>19319</v>
      </c>
      <c r="D5743" s="134" t="s">
        <v>2261</v>
      </c>
      <c r="E5743" s="136" t="s">
        <v>13966</v>
      </c>
      <c r="F5743" s="136" t="s">
        <v>13966</v>
      </c>
    </row>
    <row r="5744" spans="1:6" ht="54" x14ac:dyDescent="0.25">
      <c r="A5744" s="134" t="s">
        <v>9785</v>
      </c>
      <c r="B5744" s="135" t="s">
        <v>19320</v>
      </c>
      <c r="D5744" s="134" t="s">
        <v>2261</v>
      </c>
      <c r="E5744" s="136" t="s">
        <v>13220</v>
      </c>
      <c r="F5744" s="136" t="s">
        <v>13220</v>
      </c>
    </row>
    <row r="5745" spans="1:6" ht="54" x14ac:dyDescent="0.25">
      <c r="A5745" s="134" t="s">
        <v>9786</v>
      </c>
      <c r="B5745" s="135" t="s">
        <v>19321</v>
      </c>
      <c r="D5745" s="134" t="s">
        <v>2261</v>
      </c>
      <c r="E5745" s="136" t="s">
        <v>14388</v>
      </c>
      <c r="F5745" s="136" t="s">
        <v>14388</v>
      </c>
    </row>
    <row r="5746" spans="1:6" ht="40.5" x14ac:dyDescent="0.25">
      <c r="A5746" s="134" t="s">
        <v>9787</v>
      </c>
      <c r="B5746" s="135" t="s">
        <v>19322</v>
      </c>
      <c r="D5746" s="134" t="s">
        <v>2261</v>
      </c>
      <c r="E5746" s="136" t="s">
        <v>19323</v>
      </c>
      <c r="F5746" s="136" t="s">
        <v>19323</v>
      </c>
    </row>
    <row r="5747" spans="1:6" ht="40.5" x14ac:dyDescent="0.25">
      <c r="A5747" s="134" t="s">
        <v>9788</v>
      </c>
      <c r="B5747" s="135" t="s">
        <v>19324</v>
      </c>
      <c r="D5747" s="134" t="s">
        <v>2261</v>
      </c>
      <c r="E5747" s="136" t="s">
        <v>13051</v>
      </c>
      <c r="F5747" s="136" t="s">
        <v>13051</v>
      </c>
    </row>
    <row r="5748" spans="1:6" ht="54" x14ac:dyDescent="0.25">
      <c r="A5748" s="134" t="s">
        <v>9789</v>
      </c>
      <c r="B5748" s="135" t="s">
        <v>19325</v>
      </c>
      <c r="D5748" s="134" t="s">
        <v>2261</v>
      </c>
      <c r="E5748" s="136" t="s">
        <v>5646</v>
      </c>
      <c r="F5748" s="136" t="s">
        <v>5646</v>
      </c>
    </row>
    <row r="5749" spans="1:6" ht="54" x14ac:dyDescent="0.25">
      <c r="A5749" s="134" t="s">
        <v>9790</v>
      </c>
      <c r="B5749" s="135" t="s">
        <v>19326</v>
      </c>
      <c r="D5749" s="134" t="s">
        <v>2261</v>
      </c>
      <c r="E5749" s="136" t="s">
        <v>19327</v>
      </c>
      <c r="F5749" s="136" t="s">
        <v>19327</v>
      </c>
    </row>
    <row r="5750" spans="1:6" ht="40.5" x14ac:dyDescent="0.25">
      <c r="A5750" s="134" t="s">
        <v>9791</v>
      </c>
      <c r="B5750" s="135" t="s">
        <v>19328</v>
      </c>
      <c r="D5750" s="134" t="s">
        <v>2261</v>
      </c>
      <c r="E5750" s="136" t="s">
        <v>19329</v>
      </c>
      <c r="F5750" s="136" t="s">
        <v>19329</v>
      </c>
    </row>
    <row r="5751" spans="1:6" ht="40.5" x14ac:dyDescent="0.25">
      <c r="A5751" s="134" t="s">
        <v>9792</v>
      </c>
      <c r="B5751" s="135" t="s">
        <v>19330</v>
      </c>
      <c r="D5751" s="134" t="s">
        <v>2261</v>
      </c>
      <c r="E5751" s="136" t="s">
        <v>14348</v>
      </c>
      <c r="F5751" s="136" t="s">
        <v>14348</v>
      </c>
    </row>
    <row r="5752" spans="1:6" ht="54" x14ac:dyDescent="0.25">
      <c r="A5752" s="134" t="s">
        <v>9793</v>
      </c>
      <c r="B5752" s="135" t="s">
        <v>19331</v>
      </c>
      <c r="D5752" s="134" t="s">
        <v>2261</v>
      </c>
      <c r="E5752" s="136" t="s">
        <v>14059</v>
      </c>
      <c r="F5752" s="136" t="s">
        <v>14059</v>
      </c>
    </row>
    <row r="5753" spans="1:6" ht="54" x14ac:dyDescent="0.25">
      <c r="A5753" s="134" t="s">
        <v>9794</v>
      </c>
      <c r="B5753" s="135" t="s">
        <v>19332</v>
      </c>
      <c r="D5753" s="134" t="s">
        <v>2261</v>
      </c>
      <c r="E5753" s="136" t="s">
        <v>13263</v>
      </c>
      <c r="F5753" s="136" t="s">
        <v>13263</v>
      </c>
    </row>
    <row r="5754" spans="1:6" ht="54" x14ac:dyDescent="0.25">
      <c r="A5754" s="134" t="s">
        <v>9795</v>
      </c>
      <c r="B5754" s="135" t="s">
        <v>19333</v>
      </c>
      <c r="D5754" s="134" t="s">
        <v>2261</v>
      </c>
      <c r="E5754" s="136" t="s">
        <v>14353</v>
      </c>
      <c r="F5754" s="136" t="s">
        <v>14353</v>
      </c>
    </row>
    <row r="5755" spans="1:6" ht="54" x14ac:dyDescent="0.25">
      <c r="A5755" s="134" t="s">
        <v>9796</v>
      </c>
      <c r="B5755" s="135" t="s">
        <v>19334</v>
      </c>
      <c r="D5755" s="134" t="s">
        <v>2261</v>
      </c>
      <c r="E5755" s="136" t="s">
        <v>13944</v>
      </c>
      <c r="F5755" s="136" t="s">
        <v>13944</v>
      </c>
    </row>
    <row r="5756" spans="1:6" ht="54" x14ac:dyDescent="0.25">
      <c r="A5756" s="134" t="s">
        <v>9797</v>
      </c>
      <c r="B5756" s="135" t="s">
        <v>19335</v>
      </c>
      <c r="D5756" s="134" t="s">
        <v>2261</v>
      </c>
      <c r="E5756" s="136" t="s">
        <v>13208</v>
      </c>
      <c r="F5756" s="136" t="s">
        <v>13208</v>
      </c>
    </row>
    <row r="5757" spans="1:6" ht="54" x14ac:dyDescent="0.25">
      <c r="A5757" s="134" t="s">
        <v>9798</v>
      </c>
      <c r="B5757" s="135" t="s">
        <v>19336</v>
      </c>
      <c r="D5757" s="134" t="s">
        <v>2261</v>
      </c>
      <c r="E5757" s="136" t="s">
        <v>19337</v>
      </c>
      <c r="F5757" s="136" t="s">
        <v>19337</v>
      </c>
    </row>
    <row r="5758" spans="1:6" ht="54" x14ac:dyDescent="0.25">
      <c r="A5758" s="134" t="s">
        <v>9799</v>
      </c>
      <c r="B5758" s="135" t="s">
        <v>19338</v>
      </c>
      <c r="D5758" s="134" t="s">
        <v>2261</v>
      </c>
      <c r="E5758" s="136" t="s">
        <v>14299</v>
      </c>
      <c r="F5758" s="136" t="s">
        <v>14299</v>
      </c>
    </row>
    <row r="5759" spans="1:6" ht="54" x14ac:dyDescent="0.25">
      <c r="A5759" s="134" t="s">
        <v>9800</v>
      </c>
      <c r="B5759" s="135" t="s">
        <v>19339</v>
      </c>
      <c r="D5759" s="134" t="s">
        <v>2261</v>
      </c>
      <c r="E5759" s="136" t="s">
        <v>19340</v>
      </c>
      <c r="F5759" s="136" t="s">
        <v>19340</v>
      </c>
    </row>
    <row r="5760" spans="1:6" ht="54" x14ac:dyDescent="0.25">
      <c r="A5760" s="134" t="s">
        <v>9801</v>
      </c>
      <c r="B5760" s="135" t="s">
        <v>19341</v>
      </c>
      <c r="D5760" s="134" t="s">
        <v>2261</v>
      </c>
      <c r="E5760" s="136" t="s">
        <v>19342</v>
      </c>
      <c r="F5760" s="136" t="s">
        <v>19342</v>
      </c>
    </row>
    <row r="5761" spans="1:6" ht="54" x14ac:dyDescent="0.25">
      <c r="A5761" s="134" t="s">
        <v>9802</v>
      </c>
      <c r="B5761" s="135" t="s">
        <v>19343</v>
      </c>
      <c r="D5761" s="134" t="s">
        <v>2261</v>
      </c>
      <c r="E5761" s="136" t="s">
        <v>19344</v>
      </c>
      <c r="F5761" s="136" t="s">
        <v>19344</v>
      </c>
    </row>
    <row r="5762" spans="1:6" ht="54" x14ac:dyDescent="0.25">
      <c r="A5762" s="134" t="s">
        <v>9803</v>
      </c>
      <c r="B5762" s="135" t="s">
        <v>19345</v>
      </c>
      <c r="D5762" s="134" t="s">
        <v>2261</v>
      </c>
      <c r="E5762" s="136" t="s">
        <v>15560</v>
      </c>
      <c r="F5762" s="136" t="s">
        <v>15560</v>
      </c>
    </row>
    <row r="5763" spans="1:6" ht="54" x14ac:dyDescent="0.25">
      <c r="A5763" s="134" t="s">
        <v>9804</v>
      </c>
      <c r="B5763" s="135" t="s">
        <v>19346</v>
      </c>
      <c r="D5763" s="134" t="s">
        <v>2261</v>
      </c>
      <c r="E5763" s="136" t="s">
        <v>19347</v>
      </c>
      <c r="F5763" s="136" t="s">
        <v>19347</v>
      </c>
    </row>
    <row r="5764" spans="1:6" ht="40.5" x14ac:dyDescent="0.25">
      <c r="A5764" s="134" t="s">
        <v>9805</v>
      </c>
      <c r="B5764" s="135" t="s">
        <v>19348</v>
      </c>
      <c r="D5764" s="134" t="s">
        <v>2261</v>
      </c>
      <c r="E5764" s="136" t="s">
        <v>19349</v>
      </c>
      <c r="F5764" s="136" t="s">
        <v>19349</v>
      </c>
    </row>
    <row r="5765" spans="1:6" ht="40.5" x14ac:dyDescent="0.25">
      <c r="A5765" s="134" t="s">
        <v>9806</v>
      </c>
      <c r="B5765" s="135" t="s">
        <v>19350</v>
      </c>
      <c r="D5765" s="134" t="s">
        <v>2261</v>
      </c>
      <c r="E5765" s="136" t="s">
        <v>19351</v>
      </c>
      <c r="F5765" s="136" t="s">
        <v>19351</v>
      </c>
    </row>
    <row r="5766" spans="1:6" ht="40.5" x14ac:dyDescent="0.25">
      <c r="A5766" s="134" t="s">
        <v>9807</v>
      </c>
      <c r="B5766" s="135" t="s">
        <v>19352</v>
      </c>
      <c r="D5766" s="134" t="s">
        <v>2261</v>
      </c>
      <c r="E5766" s="136" t="s">
        <v>14363</v>
      </c>
      <c r="F5766" s="136" t="s">
        <v>14363</v>
      </c>
    </row>
    <row r="5767" spans="1:6" ht="40.5" x14ac:dyDescent="0.25">
      <c r="A5767" s="134" t="s">
        <v>9808</v>
      </c>
      <c r="B5767" s="135" t="s">
        <v>19353</v>
      </c>
      <c r="D5767" s="134" t="s">
        <v>2261</v>
      </c>
      <c r="E5767" s="136" t="s">
        <v>13947</v>
      </c>
      <c r="F5767" s="136" t="s">
        <v>13947</v>
      </c>
    </row>
    <row r="5768" spans="1:6" ht="40.5" x14ac:dyDescent="0.25">
      <c r="A5768" s="134" t="s">
        <v>9809</v>
      </c>
      <c r="B5768" s="135" t="s">
        <v>19354</v>
      </c>
      <c r="D5768" s="134" t="s">
        <v>2261</v>
      </c>
      <c r="E5768" s="136" t="s">
        <v>19355</v>
      </c>
      <c r="F5768" s="136" t="s">
        <v>19355</v>
      </c>
    </row>
    <row r="5769" spans="1:6" ht="40.5" x14ac:dyDescent="0.25">
      <c r="A5769" s="134" t="s">
        <v>9810</v>
      </c>
      <c r="B5769" s="135" t="s">
        <v>19356</v>
      </c>
      <c r="D5769" s="134" t="s">
        <v>2261</v>
      </c>
      <c r="E5769" s="136" t="s">
        <v>19357</v>
      </c>
      <c r="F5769" s="136" t="s">
        <v>19357</v>
      </c>
    </row>
    <row r="5770" spans="1:6" ht="40.5" x14ac:dyDescent="0.25">
      <c r="A5770" s="134" t="s">
        <v>9811</v>
      </c>
      <c r="B5770" s="135" t="s">
        <v>19358</v>
      </c>
      <c r="D5770" s="134" t="s">
        <v>2261</v>
      </c>
      <c r="E5770" s="136" t="s">
        <v>14124</v>
      </c>
      <c r="F5770" s="136" t="s">
        <v>14124</v>
      </c>
    </row>
    <row r="5771" spans="1:6" ht="40.5" x14ac:dyDescent="0.25">
      <c r="A5771" s="134" t="s">
        <v>9812</v>
      </c>
      <c r="B5771" s="135" t="s">
        <v>19359</v>
      </c>
      <c r="D5771" s="134" t="s">
        <v>2261</v>
      </c>
      <c r="E5771" s="136" t="s">
        <v>19360</v>
      </c>
      <c r="F5771" s="136" t="s">
        <v>19360</v>
      </c>
    </row>
    <row r="5772" spans="1:6" ht="40.5" x14ac:dyDescent="0.25">
      <c r="A5772" s="134" t="s">
        <v>9813</v>
      </c>
      <c r="B5772" s="135" t="s">
        <v>19361</v>
      </c>
      <c r="D5772" s="134" t="s">
        <v>2261</v>
      </c>
      <c r="E5772" s="136" t="s">
        <v>19362</v>
      </c>
      <c r="F5772" s="136" t="s">
        <v>19362</v>
      </c>
    </row>
    <row r="5773" spans="1:6" ht="40.5" x14ac:dyDescent="0.25">
      <c r="A5773" s="134" t="s">
        <v>9814</v>
      </c>
      <c r="B5773" s="135" t="s">
        <v>19363</v>
      </c>
      <c r="D5773" s="134" t="s">
        <v>2261</v>
      </c>
      <c r="E5773" s="136" t="s">
        <v>18529</v>
      </c>
      <c r="F5773" s="136" t="s">
        <v>18529</v>
      </c>
    </row>
    <row r="5774" spans="1:6" ht="40.5" x14ac:dyDescent="0.25">
      <c r="A5774" s="134" t="s">
        <v>9815</v>
      </c>
      <c r="B5774" s="135" t="s">
        <v>19364</v>
      </c>
      <c r="D5774" s="134" t="s">
        <v>2261</v>
      </c>
      <c r="E5774" s="136" t="s">
        <v>13833</v>
      </c>
      <c r="F5774" s="136" t="s">
        <v>13833</v>
      </c>
    </row>
    <row r="5775" spans="1:6" ht="40.5" x14ac:dyDescent="0.25">
      <c r="A5775" s="134" t="s">
        <v>9816</v>
      </c>
      <c r="B5775" s="135" t="s">
        <v>19365</v>
      </c>
      <c r="D5775" s="134" t="s">
        <v>2261</v>
      </c>
      <c r="E5775" s="136" t="s">
        <v>14072</v>
      </c>
      <c r="F5775" s="136" t="s">
        <v>14072</v>
      </c>
    </row>
    <row r="5776" spans="1:6" ht="40.5" x14ac:dyDescent="0.25">
      <c r="A5776" s="134" t="s">
        <v>9817</v>
      </c>
      <c r="B5776" s="135" t="s">
        <v>19366</v>
      </c>
      <c r="D5776" s="134" t="s">
        <v>2261</v>
      </c>
      <c r="E5776" s="136" t="s">
        <v>19367</v>
      </c>
      <c r="F5776" s="136" t="s">
        <v>19367</v>
      </c>
    </row>
    <row r="5777" spans="1:6" ht="40.5" x14ac:dyDescent="0.25">
      <c r="A5777" s="134" t="s">
        <v>9818</v>
      </c>
      <c r="B5777" s="135" t="s">
        <v>19368</v>
      </c>
      <c r="D5777" s="134" t="s">
        <v>2261</v>
      </c>
      <c r="E5777" s="136" t="s">
        <v>13800</v>
      </c>
      <c r="F5777" s="136" t="s">
        <v>13800</v>
      </c>
    </row>
    <row r="5778" spans="1:6" ht="40.5" x14ac:dyDescent="0.25">
      <c r="A5778" s="134" t="s">
        <v>9819</v>
      </c>
      <c r="B5778" s="135" t="s">
        <v>19369</v>
      </c>
      <c r="D5778" s="134" t="s">
        <v>2261</v>
      </c>
      <c r="E5778" s="136" t="s">
        <v>19370</v>
      </c>
      <c r="F5778" s="136" t="s">
        <v>19370</v>
      </c>
    </row>
    <row r="5779" spans="1:6" ht="40.5" x14ac:dyDescent="0.25">
      <c r="A5779" s="134" t="s">
        <v>9820</v>
      </c>
      <c r="B5779" s="135" t="s">
        <v>19371</v>
      </c>
      <c r="D5779" s="134" t="s">
        <v>2261</v>
      </c>
      <c r="E5779" s="136" t="s">
        <v>13625</v>
      </c>
      <c r="F5779" s="136" t="s">
        <v>13625</v>
      </c>
    </row>
    <row r="5780" spans="1:6" ht="40.5" x14ac:dyDescent="0.25">
      <c r="A5780" s="134" t="s">
        <v>9821</v>
      </c>
      <c r="B5780" s="135" t="s">
        <v>19372</v>
      </c>
      <c r="D5780" s="134" t="s">
        <v>2261</v>
      </c>
      <c r="E5780" s="136" t="s">
        <v>14210</v>
      </c>
      <c r="F5780" s="136" t="s">
        <v>14210</v>
      </c>
    </row>
    <row r="5781" spans="1:6" ht="40.5" x14ac:dyDescent="0.25">
      <c r="A5781" s="134" t="s">
        <v>9822</v>
      </c>
      <c r="B5781" s="135" t="s">
        <v>19373</v>
      </c>
      <c r="D5781" s="134" t="s">
        <v>2261</v>
      </c>
      <c r="E5781" s="136" t="s">
        <v>19374</v>
      </c>
      <c r="F5781" s="136" t="s">
        <v>19374</v>
      </c>
    </row>
    <row r="5782" spans="1:6" ht="54" x14ac:dyDescent="0.25">
      <c r="A5782" s="134" t="s">
        <v>9823</v>
      </c>
      <c r="B5782" s="135" t="s">
        <v>19375</v>
      </c>
      <c r="D5782" s="134" t="s">
        <v>2261</v>
      </c>
      <c r="E5782" s="136" t="s">
        <v>13575</v>
      </c>
      <c r="F5782" s="136" t="s">
        <v>13575</v>
      </c>
    </row>
    <row r="5783" spans="1:6" ht="54" x14ac:dyDescent="0.25">
      <c r="A5783" s="134" t="s">
        <v>9824</v>
      </c>
      <c r="B5783" s="135" t="s">
        <v>19376</v>
      </c>
      <c r="D5783" s="134" t="s">
        <v>2261</v>
      </c>
      <c r="E5783" s="136" t="s">
        <v>13319</v>
      </c>
      <c r="F5783" s="136" t="s">
        <v>13319</v>
      </c>
    </row>
    <row r="5784" spans="1:6" ht="54" x14ac:dyDescent="0.25">
      <c r="A5784" s="134" t="s">
        <v>9825</v>
      </c>
      <c r="B5784" s="135" t="s">
        <v>19377</v>
      </c>
      <c r="D5784" s="134" t="s">
        <v>2261</v>
      </c>
      <c r="E5784" s="136" t="s">
        <v>19378</v>
      </c>
      <c r="F5784" s="136" t="s">
        <v>19378</v>
      </c>
    </row>
    <row r="5785" spans="1:6" ht="54" x14ac:dyDescent="0.25">
      <c r="A5785" s="134" t="s">
        <v>9826</v>
      </c>
      <c r="B5785" s="135" t="s">
        <v>19379</v>
      </c>
      <c r="D5785" s="134" t="s">
        <v>2261</v>
      </c>
      <c r="E5785" s="136" t="s">
        <v>14214</v>
      </c>
      <c r="F5785" s="136" t="s">
        <v>14214</v>
      </c>
    </row>
    <row r="5786" spans="1:6" ht="54" x14ac:dyDescent="0.25">
      <c r="A5786" s="134" t="s">
        <v>9827</v>
      </c>
      <c r="B5786" s="135" t="s">
        <v>19380</v>
      </c>
      <c r="D5786" s="134" t="s">
        <v>2261</v>
      </c>
      <c r="E5786" s="136" t="s">
        <v>13820</v>
      </c>
      <c r="F5786" s="136" t="s">
        <v>13820</v>
      </c>
    </row>
    <row r="5787" spans="1:6" ht="54" x14ac:dyDescent="0.25">
      <c r="A5787" s="134" t="s">
        <v>9828</v>
      </c>
      <c r="B5787" s="135" t="s">
        <v>19381</v>
      </c>
      <c r="D5787" s="134" t="s">
        <v>2261</v>
      </c>
      <c r="E5787" s="136" t="s">
        <v>19382</v>
      </c>
      <c r="F5787" s="136" t="s">
        <v>19382</v>
      </c>
    </row>
    <row r="5788" spans="1:6" ht="54" x14ac:dyDescent="0.25">
      <c r="A5788" s="134" t="s">
        <v>9829</v>
      </c>
      <c r="B5788" s="135" t="s">
        <v>19383</v>
      </c>
      <c r="D5788" s="134" t="s">
        <v>2261</v>
      </c>
      <c r="E5788" s="136" t="s">
        <v>18880</v>
      </c>
      <c r="F5788" s="136" t="s">
        <v>18880</v>
      </c>
    </row>
    <row r="5789" spans="1:6" ht="54" x14ac:dyDescent="0.25">
      <c r="A5789" s="134" t="s">
        <v>9830</v>
      </c>
      <c r="B5789" s="135" t="s">
        <v>19384</v>
      </c>
      <c r="D5789" s="134" t="s">
        <v>2261</v>
      </c>
      <c r="E5789" s="136" t="s">
        <v>13584</v>
      </c>
      <c r="F5789" s="136" t="s">
        <v>13584</v>
      </c>
    </row>
    <row r="5790" spans="1:6" ht="54" x14ac:dyDescent="0.25">
      <c r="A5790" s="134" t="s">
        <v>9831</v>
      </c>
      <c r="B5790" s="135" t="s">
        <v>19385</v>
      </c>
      <c r="D5790" s="134" t="s">
        <v>2261</v>
      </c>
      <c r="E5790" s="136" t="s">
        <v>19386</v>
      </c>
      <c r="F5790" s="136" t="s">
        <v>19386</v>
      </c>
    </row>
    <row r="5791" spans="1:6" ht="54" x14ac:dyDescent="0.25">
      <c r="A5791" s="134" t="s">
        <v>9832</v>
      </c>
      <c r="B5791" s="135" t="s">
        <v>19387</v>
      </c>
      <c r="D5791" s="134" t="s">
        <v>2261</v>
      </c>
      <c r="E5791" s="136" t="s">
        <v>19388</v>
      </c>
      <c r="F5791" s="136" t="s">
        <v>19388</v>
      </c>
    </row>
    <row r="5792" spans="1:6" ht="54" x14ac:dyDescent="0.25">
      <c r="A5792" s="134" t="s">
        <v>9833</v>
      </c>
      <c r="B5792" s="135" t="s">
        <v>19389</v>
      </c>
      <c r="D5792" s="134" t="s">
        <v>2261</v>
      </c>
      <c r="E5792" s="136" t="s">
        <v>19390</v>
      </c>
      <c r="F5792" s="136" t="s">
        <v>19390</v>
      </c>
    </row>
    <row r="5793" spans="1:6" ht="54" x14ac:dyDescent="0.25">
      <c r="A5793" s="134" t="s">
        <v>9834</v>
      </c>
      <c r="B5793" s="135" t="s">
        <v>19391</v>
      </c>
      <c r="D5793" s="134" t="s">
        <v>2261</v>
      </c>
      <c r="E5793" s="136" t="s">
        <v>18920</v>
      </c>
      <c r="F5793" s="136" t="s">
        <v>18920</v>
      </c>
    </row>
    <row r="5794" spans="1:6" ht="40.5" x14ac:dyDescent="0.25">
      <c r="A5794" s="134" t="s">
        <v>9835</v>
      </c>
      <c r="B5794" s="135" t="s">
        <v>19392</v>
      </c>
      <c r="D5794" s="134" t="s">
        <v>2261</v>
      </c>
      <c r="E5794" s="136" t="s">
        <v>13023</v>
      </c>
      <c r="F5794" s="136" t="s">
        <v>13023</v>
      </c>
    </row>
    <row r="5795" spans="1:6" ht="40.5" x14ac:dyDescent="0.25">
      <c r="A5795" s="134" t="s">
        <v>9836</v>
      </c>
      <c r="B5795" s="135" t="s">
        <v>19393</v>
      </c>
      <c r="D5795" s="134" t="s">
        <v>2261</v>
      </c>
      <c r="E5795" s="136" t="s">
        <v>19394</v>
      </c>
      <c r="F5795" s="136" t="s">
        <v>19394</v>
      </c>
    </row>
    <row r="5796" spans="1:6" ht="40.5" x14ac:dyDescent="0.25">
      <c r="A5796" s="134" t="s">
        <v>9837</v>
      </c>
      <c r="B5796" s="135" t="s">
        <v>19395</v>
      </c>
      <c r="D5796" s="134" t="s">
        <v>2261</v>
      </c>
      <c r="E5796" s="136" t="s">
        <v>19396</v>
      </c>
      <c r="F5796" s="136" t="s">
        <v>19396</v>
      </c>
    </row>
    <row r="5797" spans="1:6" ht="40.5" x14ac:dyDescent="0.25">
      <c r="A5797" s="134" t="s">
        <v>9838</v>
      </c>
      <c r="B5797" s="135" t="s">
        <v>19397</v>
      </c>
      <c r="D5797" s="134" t="s">
        <v>2261</v>
      </c>
      <c r="E5797" s="136" t="s">
        <v>19398</v>
      </c>
      <c r="F5797" s="136" t="s">
        <v>19398</v>
      </c>
    </row>
    <row r="5798" spans="1:6" ht="40.5" x14ac:dyDescent="0.25">
      <c r="A5798" s="134" t="s">
        <v>9839</v>
      </c>
      <c r="B5798" s="135" t="s">
        <v>19399</v>
      </c>
      <c r="D5798" s="134" t="s">
        <v>2261</v>
      </c>
      <c r="E5798" s="136" t="s">
        <v>19400</v>
      </c>
      <c r="F5798" s="136" t="s">
        <v>19400</v>
      </c>
    </row>
    <row r="5799" spans="1:6" ht="40.5" x14ac:dyDescent="0.25">
      <c r="A5799" s="134" t="s">
        <v>9840</v>
      </c>
      <c r="B5799" s="135" t="s">
        <v>19401</v>
      </c>
      <c r="D5799" s="134" t="s">
        <v>2261</v>
      </c>
      <c r="E5799" s="136" t="s">
        <v>19402</v>
      </c>
      <c r="F5799" s="136" t="s">
        <v>19402</v>
      </c>
    </row>
    <row r="5800" spans="1:6" ht="40.5" x14ac:dyDescent="0.25">
      <c r="A5800" s="134" t="s">
        <v>9841</v>
      </c>
      <c r="B5800" s="135" t="s">
        <v>19403</v>
      </c>
      <c r="D5800" s="134" t="s">
        <v>2261</v>
      </c>
      <c r="E5800" s="136" t="s">
        <v>13512</v>
      </c>
      <c r="F5800" s="136" t="s">
        <v>13512</v>
      </c>
    </row>
    <row r="5801" spans="1:6" ht="40.5" x14ac:dyDescent="0.25">
      <c r="A5801" s="134" t="s">
        <v>9842</v>
      </c>
      <c r="B5801" s="135" t="s">
        <v>19404</v>
      </c>
      <c r="D5801" s="134" t="s">
        <v>2261</v>
      </c>
      <c r="E5801" s="136" t="s">
        <v>13022</v>
      </c>
      <c r="F5801" s="136" t="s">
        <v>13022</v>
      </c>
    </row>
    <row r="5802" spans="1:6" ht="40.5" x14ac:dyDescent="0.25">
      <c r="A5802" s="134" t="s">
        <v>9843</v>
      </c>
      <c r="B5802" s="135" t="s">
        <v>19405</v>
      </c>
      <c r="D5802" s="134" t="s">
        <v>2261</v>
      </c>
      <c r="E5802" s="136" t="s">
        <v>19406</v>
      </c>
      <c r="F5802" s="136" t="s">
        <v>19406</v>
      </c>
    </row>
    <row r="5803" spans="1:6" ht="40.5" x14ac:dyDescent="0.25">
      <c r="A5803" s="134" t="s">
        <v>9844</v>
      </c>
      <c r="B5803" s="135" t="s">
        <v>19407</v>
      </c>
      <c r="D5803" s="134" t="s">
        <v>2261</v>
      </c>
      <c r="E5803" s="136" t="s">
        <v>13016</v>
      </c>
      <c r="F5803" s="136" t="s">
        <v>13016</v>
      </c>
    </row>
    <row r="5804" spans="1:6" ht="40.5" x14ac:dyDescent="0.25">
      <c r="A5804" s="134" t="s">
        <v>9845</v>
      </c>
      <c r="B5804" s="135" t="s">
        <v>19408</v>
      </c>
      <c r="D5804" s="134" t="s">
        <v>2261</v>
      </c>
      <c r="E5804" s="136" t="s">
        <v>13799</v>
      </c>
      <c r="F5804" s="136" t="s">
        <v>13799</v>
      </c>
    </row>
    <row r="5805" spans="1:6" ht="40.5" x14ac:dyDescent="0.25">
      <c r="A5805" s="134" t="s">
        <v>9846</v>
      </c>
      <c r="B5805" s="135" t="s">
        <v>19409</v>
      </c>
      <c r="D5805" s="134" t="s">
        <v>2261</v>
      </c>
      <c r="E5805" s="136" t="s">
        <v>19410</v>
      </c>
      <c r="F5805" s="136" t="s">
        <v>19410</v>
      </c>
    </row>
    <row r="5806" spans="1:6" ht="54" x14ac:dyDescent="0.25">
      <c r="A5806" s="134" t="s">
        <v>9847</v>
      </c>
      <c r="B5806" s="135" t="s">
        <v>19411</v>
      </c>
      <c r="D5806" s="134" t="s">
        <v>2261</v>
      </c>
      <c r="E5806" s="136" t="s">
        <v>13752</v>
      </c>
      <c r="F5806" s="136" t="s">
        <v>13752</v>
      </c>
    </row>
    <row r="5807" spans="1:6" ht="54" x14ac:dyDescent="0.25">
      <c r="A5807" s="134" t="s">
        <v>9848</v>
      </c>
      <c r="B5807" s="135" t="s">
        <v>19412</v>
      </c>
      <c r="D5807" s="134" t="s">
        <v>2261</v>
      </c>
      <c r="E5807" s="136" t="s">
        <v>13140</v>
      </c>
      <c r="F5807" s="136" t="s">
        <v>13140</v>
      </c>
    </row>
    <row r="5808" spans="1:6" ht="54" x14ac:dyDescent="0.25">
      <c r="A5808" s="134" t="s">
        <v>9849</v>
      </c>
      <c r="B5808" s="135" t="s">
        <v>19413</v>
      </c>
      <c r="D5808" s="134" t="s">
        <v>2261</v>
      </c>
      <c r="E5808" s="136" t="s">
        <v>19414</v>
      </c>
      <c r="F5808" s="136" t="s">
        <v>19414</v>
      </c>
    </row>
    <row r="5809" spans="1:6" ht="54" x14ac:dyDescent="0.25">
      <c r="A5809" s="134" t="s">
        <v>9850</v>
      </c>
      <c r="B5809" s="135" t="s">
        <v>19415</v>
      </c>
      <c r="D5809" s="134" t="s">
        <v>2261</v>
      </c>
      <c r="E5809" s="136" t="s">
        <v>5860</v>
      </c>
      <c r="F5809" s="136" t="s">
        <v>5860</v>
      </c>
    </row>
    <row r="5810" spans="1:6" ht="54" x14ac:dyDescent="0.25">
      <c r="A5810" s="134" t="s">
        <v>9851</v>
      </c>
      <c r="B5810" s="135" t="s">
        <v>19416</v>
      </c>
      <c r="D5810" s="134" t="s">
        <v>2261</v>
      </c>
      <c r="E5810" s="136" t="s">
        <v>5801</v>
      </c>
      <c r="F5810" s="136" t="s">
        <v>5801</v>
      </c>
    </row>
    <row r="5811" spans="1:6" ht="54" x14ac:dyDescent="0.25">
      <c r="A5811" s="134" t="s">
        <v>9852</v>
      </c>
      <c r="B5811" s="135" t="s">
        <v>19417</v>
      </c>
      <c r="D5811" s="134" t="s">
        <v>2261</v>
      </c>
      <c r="E5811" s="136" t="s">
        <v>14120</v>
      </c>
      <c r="F5811" s="136" t="s">
        <v>14120</v>
      </c>
    </row>
    <row r="5812" spans="1:6" ht="40.5" x14ac:dyDescent="0.25">
      <c r="A5812" s="134" t="s">
        <v>9853</v>
      </c>
      <c r="B5812" s="135" t="s">
        <v>19418</v>
      </c>
      <c r="D5812" s="134" t="s">
        <v>2261</v>
      </c>
      <c r="E5812" s="136" t="s">
        <v>6102</v>
      </c>
      <c r="F5812" s="136" t="s">
        <v>6102</v>
      </c>
    </row>
    <row r="5813" spans="1:6" ht="40.5" x14ac:dyDescent="0.25">
      <c r="A5813" s="134" t="s">
        <v>9854</v>
      </c>
      <c r="B5813" s="135" t="s">
        <v>19419</v>
      </c>
      <c r="D5813" s="134" t="s">
        <v>2261</v>
      </c>
      <c r="E5813" s="136" t="s">
        <v>12983</v>
      </c>
      <c r="F5813" s="136" t="s">
        <v>12983</v>
      </c>
    </row>
    <row r="5814" spans="1:6" ht="40.5" x14ac:dyDescent="0.25">
      <c r="A5814" s="134" t="s">
        <v>9855</v>
      </c>
      <c r="B5814" s="135" t="s">
        <v>19420</v>
      </c>
      <c r="D5814" s="134" t="s">
        <v>2261</v>
      </c>
      <c r="E5814" s="136" t="s">
        <v>19421</v>
      </c>
      <c r="F5814" s="136" t="s">
        <v>19421</v>
      </c>
    </row>
    <row r="5815" spans="1:6" ht="40.5" x14ac:dyDescent="0.25">
      <c r="A5815" s="134" t="s">
        <v>9856</v>
      </c>
      <c r="B5815" s="135" t="s">
        <v>19422</v>
      </c>
      <c r="D5815" s="134" t="s">
        <v>2261</v>
      </c>
      <c r="E5815" s="136" t="s">
        <v>19423</v>
      </c>
      <c r="F5815" s="136" t="s">
        <v>19423</v>
      </c>
    </row>
    <row r="5816" spans="1:6" ht="40.5" x14ac:dyDescent="0.25">
      <c r="A5816" s="134" t="s">
        <v>9857</v>
      </c>
      <c r="B5816" s="135" t="s">
        <v>19424</v>
      </c>
      <c r="D5816" s="134" t="s">
        <v>2261</v>
      </c>
      <c r="E5816" s="136" t="s">
        <v>19425</v>
      </c>
      <c r="F5816" s="136" t="s">
        <v>19425</v>
      </c>
    </row>
    <row r="5817" spans="1:6" ht="40.5" x14ac:dyDescent="0.25">
      <c r="A5817" s="134" t="s">
        <v>9858</v>
      </c>
      <c r="B5817" s="135" t="s">
        <v>19426</v>
      </c>
      <c r="D5817" s="134" t="s">
        <v>2261</v>
      </c>
      <c r="E5817" s="136" t="s">
        <v>19427</v>
      </c>
      <c r="F5817" s="136" t="s">
        <v>19427</v>
      </c>
    </row>
    <row r="5818" spans="1:6" ht="40.5" x14ac:dyDescent="0.25">
      <c r="A5818" s="134" t="s">
        <v>9859</v>
      </c>
      <c r="B5818" s="135" t="s">
        <v>19428</v>
      </c>
      <c r="D5818" s="134" t="s">
        <v>2261</v>
      </c>
      <c r="E5818" s="136" t="s">
        <v>19429</v>
      </c>
      <c r="F5818" s="136" t="s">
        <v>19429</v>
      </c>
    </row>
    <row r="5819" spans="1:6" ht="54" x14ac:dyDescent="0.25">
      <c r="A5819" s="134" t="s">
        <v>9860</v>
      </c>
      <c r="B5819" s="135" t="s">
        <v>19430</v>
      </c>
      <c r="D5819" s="134" t="s">
        <v>2261</v>
      </c>
      <c r="E5819" s="136" t="s">
        <v>13055</v>
      </c>
      <c r="F5819" s="136" t="s">
        <v>13055</v>
      </c>
    </row>
    <row r="5820" spans="1:6" ht="54" x14ac:dyDescent="0.25">
      <c r="A5820" s="134" t="s">
        <v>9861</v>
      </c>
      <c r="B5820" s="135" t="s">
        <v>19431</v>
      </c>
      <c r="D5820" s="134" t="s">
        <v>2261</v>
      </c>
      <c r="E5820" s="136" t="s">
        <v>19432</v>
      </c>
      <c r="F5820" s="136" t="s">
        <v>19432</v>
      </c>
    </row>
    <row r="5821" spans="1:6" ht="40.5" x14ac:dyDescent="0.25">
      <c r="A5821" s="134" t="s">
        <v>9862</v>
      </c>
      <c r="B5821" s="135" t="s">
        <v>19433</v>
      </c>
      <c r="D5821" s="134" t="s">
        <v>2261</v>
      </c>
      <c r="E5821" s="136" t="s">
        <v>17223</v>
      </c>
      <c r="F5821" s="136" t="s">
        <v>17223</v>
      </c>
    </row>
    <row r="5822" spans="1:6" ht="54" x14ac:dyDescent="0.25">
      <c r="A5822" s="134" t="s">
        <v>9863</v>
      </c>
      <c r="B5822" s="135" t="s">
        <v>19434</v>
      </c>
      <c r="D5822" s="134" t="s">
        <v>2261</v>
      </c>
      <c r="E5822" s="136" t="s">
        <v>14091</v>
      </c>
      <c r="F5822" s="136" t="s">
        <v>14091</v>
      </c>
    </row>
    <row r="5823" spans="1:6" ht="40.5" x14ac:dyDescent="0.25">
      <c r="A5823" s="134" t="s">
        <v>9864</v>
      </c>
      <c r="B5823" s="135" t="s">
        <v>19435</v>
      </c>
      <c r="D5823" s="134" t="s">
        <v>2261</v>
      </c>
      <c r="E5823" s="136" t="s">
        <v>19436</v>
      </c>
      <c r="F5823" s="136" t="s">
        <v>19436</v>
      </c>
    </row>
    <row r="5824" spans="1:6" ht="40.5" x14ac:dyDescent="0.25">
      <c r="A5824" s="134" t="s">
        <v>9865</v>
      </c>
      <c r="B5824" s="135" t="s">
        <v>19437</v>
      </c>
      <c r="D5824" s="134" t="s">
        <v>2261</v>
      </c>
      <c r="E5824" s="136" t="s">
        <v>19438</v>
      </c>
      <c r="F5824" s="136" t="s">
        <v>19438</v>
      </c>
    </row>
    <row r="5825" spans="1:6" ht="40.5" x14ac:dyDescent="0.25">
      <c r="A5825" s="134" t="s">
        <v>9866</v>
      </c>
      <c r="B5825" s="135" t="s">
        <v>19439</v>
      </c>
      <c r="D5825" s="134" t="s">
        <v>2261</v>
      </c>
      <c r="E5825" s="136" t="s">
        <v>15805</v>
      </c>
      <c r="F5825" s="136" t="s">
        <v>15805</v>
      </c>
    </row>
    <row r="5826" spans="1:6" ht="40.5" x14ac:dyDescent="0.25">
      <c r="A5826" s="134" t="s">
        <v>9867</v>
      </c>
      <c r="B5826" s="135" t="s">
        <v>19440</v>
      </c>
      <c r="D5826" s="134" t="s">
        <v>2261</v>
      </c>
      <c r="E5826" s="136" t="s">
        <v>14024</v>
      </c>
      <c r="F5826" s="136" t="s">
        <v>14024</v>
      </c>
    </row>
    <row r="5827" spans="1:6" ht="40.5" x14ac:dyDescent="0.25">
      <c r="A5827" s="134" t="s">
        <v>9868</v>
      </c>
      <c r="B5827" s="135" t="s">
        <v>19441</v>
      </c>
      <c r="D5827" s="134" t="s">
        <v>2261</v>
      </c>
      <c r="E5827" s="136" t="s">
        <v>19442</v>
      </c>
      <c r="F5827" s="136" t="s">
        <v>19442</v>
      </c>
    </row>
    <row r="5828" spans="1:6" ht="40.5" x14ac:dyDescent="0.25">
      <c r="A5828" s="134" t="s">
        <v>9869</v>
      </c>
      <c r="B5828" s="135" t="s">
        <v>19443</v>
      </c>
      <c r="D5828" s="134" t="s">
        <v>2261</v>
      </c>
      <c r="E5828" s="136" t="s">
        <v>14019</v>
      </c>
      <c r="F5828" s="136" t="s">
        <v>14019</v>
      </c>
    </row>
    <row r="5829" spans="1:6" ht="40.5" x14ac:dyDescent="0.25">
      <c r="A5829" s="134" t="s">
        <v>9870</v>
      </c>
      <c r="B5829" s="135" t="s">
        <v>19444</v>
      </c>
      <c r="D5829" s="134" t="s">
        <v>2261</v>
      </c>
      <c r="E5829" s="136" t="s">
        <v>19445</v>
      </c>
      <c r="F5829" s="136" t="s">
        <v>19445</v>
      </c>
    </row>
    <row r="5830" spans="1:6" ht="40.5" x14ac:dyDescent="0.25">
      <c r="A5830" s="134" t="s">
        <v>9871</v>
      </c>
      <c r="B5830" s="135" t="s">
        <v>19446</v>
      </c>
      <c r="D5830" s="134" t="s">
        <v>2261</v>
      </c>
      <c r="E5830" s="136" t="s">
        <v>19447</v>
      </c>
      <c r="F5830" s="136" t="s">
        <v>19447</v>
      </c>
    </row>
    <row r="5831" spans="1:6" ht="40.5" x14ac:dyDescent="0.25">
      <c r="A5831" s="134" t="s">
        <v>9872</v>
      </c>
      <c r="B5831" s="135" t="s">
        <v>19448</v>
      </c>
      <c r="D5831" s="134" t="s">
        <v>2261</v>
      </c>
      <c r="E5831" s="136" t="s">
        <v>5749</v>
      </c>
      <c r="F5831" s="136" t="s">
        <v>5749</v>
      </c>
    </row>
    <row r="5832" spans="1:6" ht="40.5" x14ac:dyDescent="0.25">
      <c r="A5832" s="134" t="s">
        <v>9873</v>
      </c>
      <c r="B5832" s="135" t="s">
        <v>19449</v>
      </c>
      <c r="D5832" s="134" t="s">
        <v>2261</v>
      </c>
      <c r="E5832" s="136" t="s">
        <v>19450</v>
      </c>
      <c r="F5832" s="136" t="s">
        <v>19450</v>
      </c>
    </row>
    <row r="5833" spans="1:6" ht="40.5" x14ac:dyDescent="0.25">
      <c r="A5833" s="134" t="s">
        <v>9874</v>
      </c>
      <c r="B5833" s="135" t="s">
        <v>19451</v>
      </c>
      <c r="D5833" s="134" t="s">
        <v>2261</v>
      </c>
      <c r="E5833" s="136" t="s">
        <v>19452</v>
      </c>
      <c r="F5833" s="136" t="s">
        <v>19452</v>
      </c>
    </row>
    <row r="5834" spans="1:6" ht="40.5" x14ac:dyDescent="0.25">
      <c r="A5834" s="134" t="s">
        <v>9875</v>
      </c>
      <c r="B5834" s="135" t="s">
        <v>19453</v>
      </c>
      <c r="D5834" s="134" t="s">
        <v>2261</v>
      </c>
      <c r="E5834" s="136" t="s">
        <v>19452</v>
      </c>
      <c r="F5834" s="136" t="s">
        <v>19452</v>
      </c>
    </row>
    <row r="5835" spans="1:6" ht="40.5" x14ac:dyDescent="0.25">
      <c r="A5835" s="134" t="s">
        <v>9876</v>
      </c>
      <c r="B5835" s="135" t="s">
        <v>19454</v>
      </c>
      <c r="D5835" s="134" t="s">
        <v>2261</v>
      </c>
      <c r="E5835" s="136" t="s">
        <v>19452</v>
      </c>
      <c r="F5835" s="136" t="s">
        <v>19452</v>
      </c>
    </row>
    <row r="5836" spans="1:6" ht="40.5" x14ac:dyDescent="0.25">
      <c r="A5836" s="134" t="s">
        <v>9877</v>
      </c>
      <c r="B5836" s="135" t="s">
        <v>19455</v>
      </c>
      <c r="D5836" s="134" t="s">
        <v>2261</v>
      </c>
      <c r="E5836" s="136" t="s">
        <v>19456</v>
      </c>
      <c r="F5836" s="136" t="s">
        <v>19456</v>
      </c>
    </row>
    <row r="5837" spans="1:6" ht="40.5" x14ac:dyDescent="0.25">
      <c r="A5837" s="134" t="s">
        <v>9878</v>
      </c>
      <c r="B5837" s="135" t="s">
        <v>19457</v>
      </c>
      <c r="D5837" s="134" t="s">
        <v>2261</v>
      </c>
      <c r="E5837" s="136" t="s">
        <v>19456</v>
      </c>
      <c r="F5837" s="136" t="s">
        <v>19456</v>
      </c>
    </row>
    <row r="5838" spans="1:6" ht="40.5" x14ac:dyDescent="0.25">
      <c r="A5838" s="134" t="s">
        <v>9879</v>
      </c>
      <c r="B5838" s="135" t="s">
        <v>19458</v>
      </c>
      <c r="D5838" s="134" t="s">
        <v>2261</v>
      </c>
      <c r="E5838" s="136" t="s">
        <v>19459</v>
      </c>
      <c r="F5838" s="136" t="s">
        <v>19459</v>
      </c>
    </row>
    <row r="5839" spans="1:6" ht="40.5" x14ac:dyDescent="0.25">
      <c r="A5839" s="134" t="s">
        <v>9880</v>
      </c>
      <c r="B5839" s="135" t="s">
        <v>19460</v>
      </c>
      <c r="D5839" s="134" t="s">
        <v>2261</v>
      </c>
      <c r="E5839" s="136" t="s">
        <v>19461</v>
      </c>
      <c r="F5839" s="136" t="s">
        <v>19461</v>
      </c>
    </row>
    <row r="5840" spans="1:6" ht="40.5" x14ac:dyDescent="0.25">
      <c r="A5840" s="134" t="s">
        <v>9881</v>
      </c>
      <c r="B5840" s="135" t="s">
        <v>19462</v>
      </c>
      <c r="D5840" s="134" t="s">
        <v>2261</v>
      </c>
      <c r="E5840" s="136" t="s">
        <v>19461</v>
      </c>
      <c r="F5840" s="136" t="s">
        <v>19461</v>
      </c>
    </row>
    <row r="5841" spans="1:6" ht="54" x14ac:dyDescent="0.25">
      <c r="A5841" s="134" t="s">
        <v>9882</v>
      </c>
      <c r="B5841" s="135" t="s">
        <v>19463</v>
      </c>
      <c r="D5841" s="134" t="s">
        <v>2261</v>
      </c>
      <c r="E5841" s="136" t="s">
        <v>16018</v>
      </c>
      <c r="F5841" s="136" t="s">
        <v>16018</v>
      </c>
    </row>
    <row r="5842" spans="1:6" ht="54" x14ac:dyDescent="0.25">
      <c r="A5842" s="134" t="s">
        <v>9883</v>
      </c>
      <c r="B5842" s="135" t="s">
        <v>19464</v>
      </c>
      <c r="D5842" s="134" t="s">
        <v>2261</v>
      </c>
      <c r="E5842" s="136" t="s">
        <v>19465</v>
      </c>
      <c r="F5842" s="136" t="s">
        <v>19465</v>
      </c>
    </row>
    <row r="5843" spans="1:6" ht="54" x14ac:dyDescent="0.25">
      <c r="A5843" s="134" t="s">
        <v>9884</v>
      </c>
      <c r="B5843" s="135" t="s">
        <v>19466</v>
      </c>
      <c r="D5843" s="134" t="s">
        <v>2261</v>
      </c>
      <c r="E5843" s="136" t="s">
        <v>19467</v>
      </c>
      <c r="F5843" s="136" t="s">
        <v>19467</v>
      </c>
    </row>
    <row r="5844" spans="1:6" ht="54" x14ac:dyDescent="0.25">
      <c r="A5844" s="134" t="s">
        <v>9885</v>
      </c>
      <c r="B5844" s="135" t="s">
        <v>19468</v>
      </c>
      <c r="D5844" s="134" t="s">
        <v>2261</v>
      </c>
      <c r="E5844" s="136" t="s">
        <v>13257</v>
      </c>
      <c r="F5844" s="136" t="s">
        <v>13257</v>
      </c>
    </row>
    <row r="5845" spans="1:6" ht="54" x14ac:dyDescent="0.25">
      <c r="A5845" s="134" t="s">
        <v>9886</v>
      </c>
      <c r="B5845" s="135" t="s">
        <v>19469</v>
      </c>
      <c r="D5845" s="134" t="s">
        <v>2261</v>
      </c>
      <c r="E5845" s="136" t="s">
        <v>13257</v>
      </c>
      <c r="F5845" s="136" t="s">
        <v>13257</v>
      </c>
    </row>
    <row r="5846" spans="1:6" ht="54" x14ac:dyDescent="0.25">
      <c r="A5846" s="134" t="s">
        <v>9887</v>
      </c>
      <c r="B5846" s="135" t="s">
        <v>19470</v>
      </c>
      <c r="D5846" s="134" t="s">
        <v>2261</v>
      </c>
      <c r="E5846" s="136" t="s">
        <v>19471</v>
      </c>
      <c r="F5846" s="136" t="s">
        <v>19471</v>
      </c>
    </row>
    <row r="5847" spans="1:6" ht="54" x14ac:dyDescent="0.25">
      <c r="A5847" s="134" t="s">
        <v>9888</v>
      </c>
      <c r="B5847" s="135" t="s">
        <v>19472</v>
      </c>
      <c r="D5847" s="134" t="s">
        <v>2261</v>
      </c>
      <c r="E5847" s="136" t="s">
        <v>19471</v>
      </c>
      <c r="F5847" s="136" t="s">
        <v>19471</v>
      </c>
    </row>
    <row r="5848" spans="1:6" ht="54" x14ac:dyDescent="0.25">
      <c r="A5848" s="134" t="s">
        <v>9889</v>
      </c>
      <c r="B5848" s="135" t="s">
        <v>19473</v>
      </c>
      <c r="D5848" s="134" t="s">
        <v>2261</v>
      </c>
      <c r="E5848" s="136" t="s">
        <v>19471</v>
      </c>
      <c r="F5848" s="136" t="s">
        <v>19471</v>
      </c>
    </row>
    <row r="5849" spans="1:6" ht="54" x14ac:dyDescent="0.25">
      <c r="A5849" s="134" t="s">
        <v>9890</v>
      </c>
      <c r="B5849" s="135" t="s">
        <v>19474</v>
      </c>
      <c r="D5849" s="134" t="s">
        <v>2261</v>
      </c>
      <c r="E5849" s="136" t="s">
        <v>19475</v>
      </c>
      <c r="F5849" s="136" t="s">
        <v>19475</v>
      </c>
    </row>
    <row r="5850" spans="1:6" ht="54" x14ac:dyDescent="0.25">
      <c r="A5850" s="134" t="s">
        <v>9891</v>
      </c>
      <c r="B5850" s="135" t="s">
        <v>19476</v>
      </c>
      <c r="D5850" s="134" t="s">
        <v>2261</v>
      </c>
      <c r="E5850" s="136" t="s">
        <v>19475</v>
      </c>
      <c r="F5850" s="136" t="s">
        <v>19475</v>
      </c>
    </row>
    <row r="5851" spans="1:6" ht="54" x14ac:dyDescent="0.25">
      <c r="A5851" s="134" t="s">
        <v>9892</v>
      </c>
      <c r="B5851" s="135" t="s">
        <v>19477</v>
      </c>
      <c r="D5851" s="134" t="s">
        <v>2261</v>
      </c>
      <c r="E5851" s="136" t="s">
        <v>19475</v>
      </c>
      <c r="F5851" s="136" t="s">
        <v>19475</v>
      </c>
    </row>
    <row r="5852" spans="1:6" ht="54" x14ac:dyDescent="0.25">
      <c r="A5852" s="134" t="s">
        <v>9893</v>
      </c>
      <c r="B5852" s="135" t="s">
        <v>19478</v>
      </c>
      <c r="D5852" s="134" t="s">
        <v>2261</v>
      </c>
      <c r="E5852" s="136" t="s">
        <v>19479</v>
      </c>
      <c r="F5852" s="136" t="s">
        <v>19479</v>
      </c>
    </row>
    <row r="5853" spans="1:6" ht="54" x14ac:dyDescent="0.25">
      <c r="A5853" s="134" t="s">
        <v>9894</v>
      </c>
      <c r="B5853" s="135" t="s">
        <v>19480</v>
      </c>
      <c r="D5853" s="134" t="s">
        <v>2261</v>
      </c>
      <c r="E5853" s="136" t="s">
        <v>19479</v>
      </c>
      <c r="F5853" s="136" t="s">
        <v>19479</v>
      </c>
    </row>
    <row r="5854" spans="1:6" ht="54" x14ac:dyDescent="0.25">
      <c r="A5854" s="134" t="s">
        <v>9895</v>
      </c>
      <c r="B5854" s="135" t="s">
        <v>19481</v>
      </c>
      <c r="D5854" s="134" t="s">
        <v>2261</v>
      </c>
      <c r="E5854" s="136" t="s">
        <v>19482</v>
      </c>
      <c r="F5854" s="136" t="s">
        <v>19482</v>
      </c>
    </row>
    <row r="5855" spans="1:6" ht="54" x14ac:dyDescent="0.25">
      <c r="A5855" s="134" t="s">
        <v>9896</v>
      </c>
      <c r="B5855" s="135" t="s">
        <v>19483</v>
      </c>
      <c r="D5855" s="134" t="s">
        <v>2261</v>
      </c>
      <c r="E5855" s="136" t="s">
        <v>19482</v>
      </c>
      <c r="F5855" s="136" t="s">
        <v>19482</v>
      </c>
    </row>
    <row r="5856" spans="1:6" ht="54" x14ac:dyDescent="0.25">
      <c r="A5856" s="134" t="s">
        <v>9897</v>
      </c>
      <c r="B5856" s="135" t="s">
        <v>19484</v>
      </c>
      <c r="D5856" s="134" t="s">
        <v>2261</v>
      </c>
      <c r="E5856" s="136" t="s">
        <v>5864</v>
      </c>
      <c r="F5856" s="136" t="s">
        <v>5864</v>
      </c>
    </row>
    <row r="5857" spans="1:6" ht="54" x14ac:dyDescent="0.25">
      <c r="A5857" s="134" t="s">
        <v>9898</v>
      </c>
      <c r="B5857" s="135" t="s">
        <v>19485</v>
      </c>
      <c r="D5857" s="134" t="s">
        <v>2261</v>
      </c>
      <c r="E5857" s="136" t="s">
        <v>19486</v>
      </c>
      <c r="F5857" s="136" t="s">
        <v>19486</v>
      </c>
    </row>
    <row r="5858" spans="1:6" ht="54" x14ac:dyDescent="0.25">
      <c r="A5858" s="134" t="s">
        <v>9899</v>
      </c>
      <c r="B5858" s="135" t="s">
        <v>19487</v>
      </c>
      <c r="D5858" s="134" t="s">
        <v>2261</v>
      </c>
      <c r="E5858" s="136" t="s">
        <v>13164</v>
      </c>
      <c r="F5858" s="136" t="s">
        <v>13164</v>
      </c>
    </row>
    <row r="5859" spans="1:6" ht="54" x14ac:dyDescent="0.25">
      <c r="A5859" s="134" t="s">
        <v>9900</v>
      </c>
      <c r="B5859" s="135" t="s">
        <v>19488</v>
      </c>
      <c r="D5859" s="134" t="s">
        <v>2261</v>
      </c>
      <c r="E5859" s="136" t="s">
        <v>19489</v>
      </c>
      <c r="F5859" s="136" t="s">
        <v>19489</v>
      </c>
    </row>
    <row r="5860" spans="1:6" ht="54" x14ac:dyDescent="0.25">
      <c r="A5860" s="134" t="s">
        <v>9901</v>
      </c>
      <c r="B5860" s="135" t="s">
        <v>19490</v>
      </c>
      <c r="D5860" s="134" t="s">
        <v>2261</v>
      </c>
      <c r="E5860" s="136" t="s">
        <v>19489</v>
      </c>
      <c r="F5860" s="136" t="s">
        <v>19489</v>
      </c>
    </row>
    <row r="5861" spans="1:6" ht="54" x14ac:dyDescent="0.25">
      <c r="A5861" s="134" t="s">
        <v>9902</v>
      </c>
      <c r="B5861" s="135" t="s">
        <v>19491</v>
      </c>
      <c r="D5861" s="134" t="s">
        <v>2261</v>
      </c>
      <c r="E5861" s="136" t="s">
        <v>13952</v>
      </c>
      <c r="F5861" s="136" t="s">
        <v>13952</v>
      </c>
    </row>
    <row r="5862" spans="1:6" ht="54" x14ac:dyDescent="0.25">
      <c r="A5862" s="134" t="s">
        <v>9903</v>
      </c>
      <c r="B5862" s="135" t="s">
        <v>19492</v>
      </c>
      <c r="D5862" s="134" t="s">
        <v>2261</v>
      </c>
      <c r="E5862" s="136" t="s">
        <v>13952</v>
      </c>
      <c r="F5862" s="136" t="s">
        <v>13952</v>
      </c>
    </row>
    <row r="5863" spans="1:6" ht="54" x14ac:dyDescent="0.25">
      <c r="A5863" s="134" t="s">
        <v>9904</v>
      </c>
      <c r="B5863" s="135" t="s">
        <v>19493</v>
      </c>
      <c r="D5863" s="134" t="s">
        <v>2261</v>
      </c>
      <c r="E5863" s="136" t="s">
        <v>13952</v>
      </c>
      <c r="F5863" s="136" t="s">
        <v>13952</v>
      </c>
    </row>
    <row r="5864" spans="1:6" ht="54" x14ac:dyDescent="0.25">
      <c r="A5864" s="134" t="s">
        <v>9905</v>
      </c>
      <c r="B5864" s="135" t="s">
        <v>19494</v>
      </c>
      <c r="D5864" s="134" t="s">
        <v>2261</v>
      </c>
      <c r="E5864" s="136" t="s">
        <v>14372</v>
      </c>
      <c r="F5864" s="136" t="s">
        <v>14372</v>
      </c>
    </row>
    <row r="5865" spans="1:6" ht="54" x14ac:dyDescent="0.25">
      <c r="A5865" s="134" t="s">
        <v>9906</v>
      </c>
      <c r="B5865" s="135" t="s">
        <v>19495</v>
      </c>
      <c r="D5865" s="134" t="s">
        <v>2261</v>
      </c>
      <c r="E5865" s="136" t="s">
        <v>14372</v>
      </c>
      <c r="F5865" s="136" t="s">
        <v>14372</v>
      </c>
    </row>
    <row r="5866" spans="1:6" ht="54" x14ac:dyDescent="0.25">
      <c r="A5866" s="134" t="s">
        <v>9907</v>
      </c>
      <c r="B5866" s="135" t="s">
        <v>19496</v>
      </c>
      <c r="D5866" s="134" t="s">
        <v>2261</v>
      </c>
      <c r="E5866" s="136" t="s">
        <v>14372</v>
      </c>
      <c r="F5866" s="136" t="s">
        <v>14372</v>
      </c>
    </row>
    <row r="5867" spans="1:6" ht="54" x14ac:dyDescent="0.25">
      <c r="A5867" s="134" t="s">
        <v>9908</v>
      </c>
      <c r="B5867" s="135" t="s">
        <v>19497</v>
      </c>
      <c r="D5867" s="134" t="s">
        <v>2261</v>
      </c>
      <c r="E5867" s="136" t="s">
        <v>19498</v>
      </c>
      <c r="F5867" s="136" t="s">
        <v>19498</v>
      </c>
    </row>
    <row r="5868" spans="1:6" ht="54" x14ac:dyDescent="0.25">
      <c r="A5868" s="134" t="s">
        <v>9909</v>
      </c>
      <c r="B5868" s="135" t="s">
        <v>19499</v>
      </c>
      <c r="D5868" s="134" t="s">
        <v>2261</v>
      </c>
      <c r="E5868" s="136" t="s">
        <v>19498</v>
      </c>
      <c r="F5868" s="136" t="s">
        <v>19498</v>
      </c>
    </row>
    <row r="5869" spans="1:6" ht="54" x14ac:dyDescent="0.25">
      <c r="A5869" s="134" t="s">
        <v>9910</v>
      </c>
      <c r="B5869" s="135" t="s">
        <v>19500</v>
      </c>
      <c r="D5869" s="134" t="s">
        <v>2261</v>
      </c>
      <c r="E5869" s="136" t="s">
        <v>19501</v>
      </c>
      <c r="F5869" s="136" t="s">
        <v>19501</v>
      </c>
    </row>
    <row r="5870" spans="1:6" ht="54" x14ac:dyDescent="0.25">
      <c r="A5870" s="134" t="s">
        <v>9911</v>
      </c>
      <c r="B5870" s="135" t="s">
        <v>19502</v>
      </c>
      <c r="D5870" s="134" t="s">
        <v>2261</v>
      </c>
      <c r="E5870" s="136" t="s">
        <v>19501</v>
      </c>
      <c r="F5870" s="136" t="s">
        <v>19501</v>
      </c>
    </row>
    <row r="5871" spans="1:6" ht="54" x14ac:dyDescent="0.25">
      <c r="A5871" s="134" t="s">
        <v>9912</v>
      </c>
      <c r="B5871" s="135" t="s">
        <v>19503</v>
      </c>
      <c r="D5871" s="134" t="s">
        <v>2261</v>
      </c>
      <c r="E5871" s="136" t="s">
        <v>14054</v>
      </c>
      <c r="F5871" s="136" t="s">
        <v>14054</v>
      </c>
    </row>
    <row r="5872" spans="1:6" ht="40.5" x14ac:dyDescent="0.25">
      <c r="A5872" s="134" t="s">
        <v>9913</v>
      </c>
      <c r="B5872" s="135" t="s">
        <v>9914</v>
      </c>
      <c r="D5872" s="134" t="s">
        <v>2261</v>
      </c>
      <c r="E5872" s="136" t="s">
        <v>13190</v>
      </c>
      <c r="F5872" s="136" t="s">
        <v>13190</v>
      </c>
    </row>
    <row r="5873" spans="1:6" ht="40.5" x14ac:dyDescent="0.25">
      <c r="A5873" s="134" t="s">
        <v>9915</v>
      </c>
      <c r="B5873" s="135" t="s">
        <v>9916</v>
      </c>
      <c r="D5873" s="134" t="s">
        <v>2261</v>
      </c>
      <c r="E5873" s="136" t="s">
        <v>5388</v>
      </c>
      <c r="F5873" s="136" t="s">
        <v>5388</v>
      </c>
    </row>
    <row r="5874" spans="1:6" ht="40.5" x14ac:dyDescent="0.25">
      <c r="A5874" s="134" t="s">
        <v>9917</v>
      </c>
      <c r="B5874" s="135" t="s">
        <v>9918</v>
      </c>
      <c r="D5874" s="134" t="s">
        <v>2261</v>
      </c>
      <c r="E5874" s="136" t="s">
        <v>19504</v>
      </c>
      <c r="F5874" s="136" t="s">
        <v>19504</v>
      </c>
    </row>
    <row r="5875" spans="1:6" ht="40.5" x14ac:dyDescent="0.25">
      <c r="A5875" s="134" t="s">
        <v>9919</v>
      </c>
      <c r="B5875" s="135" t="s">
        <v>9920</v>
      </c>
      <c r="D5875" s="134" t="s">
        <v>2261</v>
      </c>
      <c r="E5875" s="136" t="s">
        <v>13640</v>
      </c>
      <c r="F5875" s="136" t="s">
        <v>13640</v>
      </c>
    </row>
    <row r="5876" spans="1:6" ht="40.5" x14ac:dyDescent="0.25">
      <c r="A5876" s="134" t="s">
        <v>9921</v>
      </c>
      <c r="B5876" s="135" t="s">
        <v>9922</v>
      </c>
      <c r="D5876" s="134" t="s">
        <v>2261</v>
      </c>
      <c r="E5876" s="136" t="s">
        <v>19268</v>
      </c>
      <c r="F5876" s="136" t="s">
        <v>19268</v>
      </c>
    </row>
    <row r="5877" spans="1:6" ht="40.5" x14ac:dyDescent="0.25">
      <c r="A5877" s="134" t="s">
        <v>9923</v>
      </c>
      <c r="B5877" s="135" t="s">
        <v>9924</v>
      </c>
      <c r="D5877" s="134" t="s">
        <v>2261</v>
      </c>
      <c r="E5877" s="136" t="s">
        <v>19278</v>
      </c>
      <c r="F5877" s="136" t="s">
        <v>19278</v>
      </c>
    </row>
    <row r="5878" spans="1:6" ht="40.5" x14ac:dyDescent="0.25">
      <c r="A5878" s="134" t="s">
        <v>9925</v>
      </c>
      <c r="B5878" s="135" t="s">
        <v>9926</v>
      </c>
      <c r="D5878" s="134" t="s">
        <v>2261</v>
      </c>
      <c r="E5878" s="136" t="s">
        <v>5656</v>
      </c>
      <c r="F5878" s="136" t="s">
        <v>5656</v>
      </c>
    </row>
    <row r="5879" spans="1:6" ht="40.5" x14ac:dyDescent="0.25">
      <c r="A5879" s="134" t="s">
        <v>9927</v>
      </c>
      <c r="B5879" s="135" t="s">
        <v>9928</v>
      </c>
      <c r="D5879" s="134" t="s">
        <v>2261</v>
      </c>
      <c r="E5879" s="136" t="s">
        <v>19505</v>
      </c>
      <c r="F5879" s="136" t="s">
        <v>19505</v>
      </c>
    </row>
    <row r="5880" spans="1:6" ht="40.5" x14ac:dyDescent="0.25">
      <c r="A5880" s="134" t="s">
        <v>9929</v>
      </c>
      <c r="B5880" s="135" t="s">
        <v>9930</v>
      </c>
      <c r="D5880" s="134" t="s">
        <v>2261</v>
      </c>
      <c r="E5880" s="136" t="s">
        <v>14796</v>
      </c>
      <c r="F5880" s="136" t="s">
        <v>14796</v>
      </c>
    </row>
    <row r="5881" spans="1:6" ht="40.5" x14ac:dyDescent="0.25">
      <c r="A5881" s="134" t="s">
        <v>9931</v>
      </c>
      <c r="B5881" s="135" t="s">
        <v>9932</v>
      </c>
      <c r="D5881" s="134" t="s">
        <v>2261</v>
      </c>
      <c r="E5881" s="136" t="s">
        <v>19506</v>
      </c>
      <c r="F5881" s="136" t="s">
        <v>19506</v>
      </c>
    </row>
    <row r="5882" spans="1:6" ht="40.5" x14ac:dyDescent="0.25">
      <c r="A5882" s="134" t="s">
        <v>9933</v>
      </c>
      <c r="B5882" s="135" t="s">
        <v>9934</v>
      </c>
      <c r="D5882" s="134" t="s">
        <v>2261</v>
      </c>
      <c r="E5882" s="136" t="s">
        <v>19507</v>
      </c>
      <c r="F5882" s="136" t="s">
        <v>19507</v>
      </c>
    </row>
    <row r="5883" spans="1:6" ht="40.5" x14ac:dyDescent="0.25">
      <c r="A5883" s="134" t="s">
        <v>9935</v>
      </c>
      <c r="B5883" s="135" t="s">
        <v>9936</v>
      </c>
      <c r="D5883" s="134" t="s">
        <v>2261</v>
      </c>
      <c r="E5883" s="136" t="s">
        <v>13501</v>
      </c>
      <c r="F5883" s="136" t="s">
        <v>13501</v>
      </c>
    </row>
    <row r="5884" spans="1:6" ht="40.5" x14ac:dyDescent="0.25">
      <c r="A5884" s="134" t="s">
        <v>9937</v>
      </c>
      <c r="B5884" s="135" t="s">
        <v>9938</v>
      </c>
      <c r="D5884" s="134" t="s">
        <v>2261</v>
      </c>
      <c r="E5884" s="136" t="s">
        <v>19508</v>
      </c>
      <c r="F5884" s="136" t="s">
        <v>19508</v>
      </c>
    </row>
    <row r="5885" spans="1:6" ht="40.5" x14ac:dyDescent="0.25">
      <c r="A5885" s="134" t="s">
        <v>9939</v>
      </c>
      <c r="B5885" s="135" t="s">
        <v>9940</v>
      </c>
      <c r="D5885" s="134" t="s">
        <v>2261</v>
      </c>
      <c r="E5885" s="136" t="s">
        <v>19509</v>
      </c>
      <c r="F5885" s="136" t="s">
        <v>19509</v>
      </c>
    </row>
    <row r="5886" spans="1:6" ht="40.5" x14ac:dyDescent="0.25">
      <c r="A5886" s="134" t="s">
        <v>9941</v>
      </c>
      <c r="B5886" s="135" t="s">
        <v>9942</v>
      </c>
      <c r="D5886" s="134" t="s">
        <v>2261</v>
      </c>
      <c r="E5886" s="136" t="s">
        <v>13441</v>
      </c>
      <c r="F5886" s="136" t="s">
        <v>13441</v>
      </c>
    </row>
    <row r="5887" spans="1:6" ht="40.5" x14ac:dyDescent="0.25">
      <c r="A5887" s="134" t="s">
        <v>9943</v>
      </c>
      <c r="B5887" s="135" t="s">
        <v>9944</v>
      </c>
      <c r="D5887" s="134" t="s">
        <v>2261</v>
      </c>
      <c r="E5887" s="136" t="s">
        <v>19510</v>
      </c>
      <c r="F5887" s="136" t="s">
        <v>19510</v>
      </c>
    </row>
    <row r="5888" spans="1:6" ht="40.5" x14ac:dyDescent="0.25">
      <c r="A5888" s="134" t="s">
        <v>9945</v>
      </c>
      <c r="B5888" s="135" t="s">
        <v>9946</v>
      </c>
      <c r="D5888" s="134" t="s">
        <v>2261</v>
      </c>
      <c r="E5888" s="136" t="s">
        <v>19511</v>
      </c>
      <c r="F5888" s="136" t="s">
        <v>19511</v>
      </c>
    </row>
    <row r="5889" spans="1:6" ht="40.5" x14ac:dyDescent="0.25">
      <c r="A5889" s="134" t="s">
        <v>9947</v>
      </c>
      <c r="B5889" s="135" t="s">
        <v>9948</v>
      </c>
      <c r="D5889" s="134" t="s">
        <v>2261</v>
      </c>
      <c r="E5889" s="136" t="s">
        <v>14061</v>
      </c>
      <c r="F5889" s="136" t="s">
        <v>14061</v>
      </c>
    </row>
    <row r="5890" spans="1:6" ht="40.5" x14ac:dyDescent="0.25">
      <c r="A5890" s="134" t="s">
        <v>9949</v>
      </c>
      <c r="B5890" s="135" t="s">
        <v>9950</v>
      </c>
      <c r="D5890" s="134" t="s">
        <v>2261</v>
      </c>
      <c r="E5890" s="136" t="s">
        <v>19512</v>
      </c>
      <c r="F5890" s="136" t="s">
        <v>19512</v>
      </c>
    </row>
    <row r="5891" spans="1:6" ht="40.5" x14ac:dyDescent="0.25">
      <c r="A5891" s="134" t="s">
        <v>9951</v>
      </c>
      <c r="B5891" s="135" t="s">
        <v>9952</v>
      </c>
      <c r="D5891" s="134" t="s">
        <v>2261</v>
      </c>
      <c r="E5891" s="136" t="s">
        <v>19281</v>
      </c>
      <c r="F5891" s="136" t="s">
        <v>19281</v>
      </c>
    </row>
    <row r="5892" spans="1:6" ht="40.5" x14ac:dyDescent="0.25">
      <c r="A5892" s="134" t="s">
        <v>9953</v>
      </c>
      <c r="B5892" s="135" t="s">
        <v>9954</v>
      </c>
      <c r="D5892" s="134" t="s">
        <v>2261</v>
      </c>
      <c r="E5892" s="136" t="s">
        <v>14178</v>
      </c>
      <c r="F5892" s="136" t="s">
        <v>14178</v>
      </c>
    </row>
    <row r="5893" spans="1:6" ht="40.5" x14ac:dyDescent="0.25">
      <c r="A5893" s="134" t="s">
        <v>9955</v>
      </c>
      <c r="B5893" s="135" t="s">
        <v>9956</v>
      </c>
      <c r="D5893" s="134" t="s">
        <v>2261</v>
      </c>
      <c r="E5893" s="136" t="s">
        <v>19513</v>
      </c>
      <c r="F5893" s="136" t="s">
        <v>19513</v>
      </c>
    </row>
    <row r="5894" spans="1:6" ht="54" x14ac:dyDescent="0.25">
      <c r="A5894" s="134" t="s">
        <v>9957</v>
      </c>
      <c r="B5894" s="135" t="s">
        <v>9958</v>
      </c>
      <c r="D5894" s="134" t="s">
        <v>2261</v>
      </c>
      <c r="E5894" s="136" t="s">
        <v>14251</v>
      </c>
      <c r="F5894" s="136" t="s">
        <v>14251</v>
      </c>
    </row>
    <row r="5895" spans="1:6" ht="54" x14ac:dyDescent="0.25">
      <c r="A5895" s="134" t="s">
        <v>9959</v>
      </c>
      <c r="B5895" s="135" t="s">
        <v>9960</v>
      </c>
      <c r="D5895" s="134" t="s">
        <v>2261</v>
      </c>
      <c r="E5895" s="136" t="s">
        <v>5378</v>
      </c>
      <c r="F5895" s="136" t="s">
        <v>5378</v>
      </c>
    </row>
    <row r="5896" spans="1:6" ht="54" x14ac:dyDescent="0.25">
      <c r="A5896" s="134" t="s">
        <v>9961</v>
      </c>
      <c r="B5896" s="135" t="s">
        <v>9962</v>
      </c>
      <c r="D5896" s="134" t="s">
        <v>2261</v>
      </c>
      <c r="E5896" s="136" t="s">
        <v>13294</v>
      </c>
      <c r="F5896" s="136" t="s">
        <v>13294</v>
      </c>
    </row>
    <row r="5897" spans="1:6" ht="54" x14ac:dyDescent="0.25">
      <c r="A5897" s="134" t="s">
        <v>9963</v>
      </c>
      <c r="B5897" s="135" t="s">
        <v>9964</v>
      </c>
      <c r="D5897" s="134" t="s">
        <v>2261</v>
      </c>
      <c r="E5897" s="136" t="s">
        <v>6096</v>
      </c>
      <c r="F5897" s="136" t="s">
        <v>6096</v>
      </c>
    </row>
    <row r="5898" spans="1:6" ht="54" x14ac:dyDescent="0.25">
      <c r="A5898" s="134" t="s">
        <v>9965</v>
      </c>
      <c r="B5898" s="135" t="s">
        <v>9966</v>
      </c>
      <c r="D5898" s="134" t="s">
        <v>2261</v>
      </c>
      <c r="E5898" s="136" t="s">
        <v>19514</v>
      </c>
      <c r="F5898" s="136" t="s">
        <v>19514</v>
      </c>
    </row>
    <row r="5899" spans="1:6" ht="54" x14ac:dyDescent="0.25">
      <c r="A5899" s="134" t="s">
        <v>9967</v>
      </c>
      <c r="B5899" s="135" t="s">
        <v>9968</v>
      </c>
      <c r="D5899" s="134" t="s">
        <v>2261</v>
      </c>
      <c r="E5899" s="136" t="s">
        <v>14214</v>
      </c>
      <c r="F5899" s="136" t="s">
        <v>14214</v>
      </c>
    </row>
    <row r="5900" spans="1:6" ht="54" x14ac:dyDescent="0.25">
      <c r="A5900" s="134" t="s">
        <v>9969</v>
      </c>
      <c r="B5900" s="135" t="s">
        <v>9970</v>
      </c>
      <c r="D5900" s="134" t="s">
        <v>2261</v>
      </c>
      <c r="E5900" s="136" t="s">
        <v>14074</v>
      </c>
      <c r="F5900" s="136" t="s">
        <v>14074</v>
      </c>
    </row>
    <row r="5901" spans="1:6" ht="40.5" x14ac:dyDescent="0.25">
      <c r="A5901" s="134" t="s">
        <v>9971</v>
      </c>
      <c r="B5901" s="135" t="s">
        <v>9972</v>
      </c>
      <c r="D5901" s="134" t="s">
        <v>2261</v>
      </c>
      <c r="E5901" s="136" t="s">
        <v>13831</v>
      </c>
      <c r="F5901" s="136" t="s">
        <v>13831</v>
      </c>
    </row>
    <row r="5902" spans="1:6" ht="54" x14ac:dyDescent="0.25">
      <c r="A5902" s="134" t="s">
        <v>9973</v>
      </c>
      <c r="B5902" s="135" t="s">
        <v>9974</v>
      </c>
      <c r="D5902" s="134" t="s">
        <v>2261</v>
      </c>
      <c r="E5902" s="136" t="s">
        <v>13710</v>
      </c>
      <c r="F5902" s="136" t="s">
        <v>13710</v>
      </c>
    </row>
    <row r="5903" spans="1:6" ht="54" x14ac:dyDescent="0.25">
      <c r="A5903" s="134" t="s">
        <v>9975</v>
      </c>
      <c r="B5903" s="135" t="s">
        <v>9976</v>
      </c>
      <c r="D5903" s="134" t="s">
        <v>2261</v>
      </c>
      <c r="E5903" s="136" t="s">
        <v>19515</v>
      </c>
      <c r="F5903" s="136" t="s">
        <v>19515</v>
      </c>
    </row>
    <row r="5904" spans="1:6" ht="40.5" x14ac:dyDescent="0.25">
      <c r="A5904" s="134" t="s">
        <v>9977</v>
      </c>
      <c r="B5904" s="135" t="s">
        <v>9978</v>
      </c>
      <c r="D5904" s="134" t="s">
        <v>2261</v>
      </c>
      <c r="E5904" s="136" t="s">
        <v>19516</v>
      </c>
      <c r="F5904" s="136" t="s">
        <v>19516</v>
      </c>
    </row>
    <row r="5905" spans="1:6" ht="40.5" x14ac:dyDescent="0.25">
      <c r="A5905" s="134" t="s">
        <v>9979</v>
      </c>
      <c r="B5905" s="135" t="s">
        <v>9980</v>
      </c>
      <c r="D5905" s="134" t="s">
        <v>2261</v>
      </c>
      <c r="E5905" s="136" t="s">
        <v>19517</v>
      </c>
      <c r="F5905" s="136" t="s">
        <v>19517</v>
      </c>
    </row>
    <row r="5906" spans="1:6" ht="54" x14ac:dyDescent="0.25">
      <c r="A5906" s="134" t="s">
        <v>9981</v>
      </c>
      <c r="B5906" s="135" t="s">
        <v>9982</v>
      </c>
      <c r="D5906" s="134" t="s">
        <v>2261</v>
      </c>
      <c r="E5906" s="136" t="s">
        <v>13508</v>
      </c>
      <c r="F5906" s="136" t="s">
        <v>13508</v>
      </c>
    </row>
    <row r="5907" spans="1:6" ht="40.5" x14ac:dyDescent="0.25">
      <c r="A5907" s="134" t="s">
        <v>9983</v>
      </c>
      <c r="B5907" s="135" t="s">
        <v>9984</v>
      </c>
      <c r="D5907" s="134" t="s">
        <v>2261</v>
      </c>
      <c r="E5907" s="136" t="s">
        <v>19518</v>
      </c>
      <c r="F5907" s="136" t="s">
        <v>19518</v>
      </c>
    </row>
    <row r="5908" spans="1:6" ht="54" x14ac:dyDescent="0.25">
      <c r="A5908" s="134" t="s">
        <v>9985</v>
      </c>
      <c r="B5908" s="135" t="s">
        <v>9986</v>
      </c>
      <c r="D5908" s="134" t="s">
        <v>2261</v>
      </c>
      <c r="E5908" s="136" t="s">
        <v>13032</v>
      </c>
      <c r="F5908" s="136" t="s">
        <v>13032</v>
      </c>
    </row>
    <row r="5909" spans="1:6" ht="54" x14ac:dyDescent="0.25">
      <c r="A5909" s="134" t="s">
        <v>9987</v>
      </c>
      <c r="B5909" s="135" t="s">
        <v>9988</v>
      </c>
      <c r="D5909" s="134" t="s">
        <v>2261</v>
      </c>
      <c r="E5909" s="136" t="s">
        <v>19519</v>
      </c>
      <c r="F5909" s="136" t="s">
        <v>19519</v>
      </c>
    </row>
    <row r="5910" spans="1:6" ht="54" x14ac:dyDescent="0.25">
      <c r="A5910" s="134" t="s">
        <v>9989</v>
      </c>
      <c r="B5910" s="135" t="s">
        <v>9990</v>
      </c>
      <c r="D5910" s="134" t="s">
        <v>2261</v>
      </c>
      <c r="E5910" s="136" t="s">
        <v>19520</v>
      </c>
      <c r="F5910" s="136" t="s">
        <v>19520</v>
      </c>
    </row>
    <row r="5911" spans="1:6" ht="40.5" x14ac:dyDescent="0.25">
      <c r="A5911" s="134" t="s">
        <v>9991</v>
      </c>
      <c r="B5911" s="135" t="s">
        <v>9992</v>
      </c>
      <c r="D5911" s="134" t="s">
        <v>2261</v>
      </c>
      <c r="E5911" s="136" t="s">
        <v>6044</v>
      </c>
      <c r="F5911" s="136" t="s">
        <v>6044</v>
      </c>
    </row>
    <row r="5912" spans="1:6" ht="40.5" x14ac:dyDescent="0.25">
      <c r="A5912" s="134" t="s">
        <v>9993</v>
      </c>
      <c r="B5912" s="135" t="s">
        <v>9994</v>
      </c>
      <c r="D5912" s="134" t="s">
        <v>2261</v>
      </c>
      <c r="E5912" s="136" t="s">
        <v>13354</v>
      </c>
      <c r="F5912" s="136" t="s">
        <v>13354</v>
      </c>
    </row>
    <row r="5913" spans="1:6" ht="40.5" x14ac:dyDescent="0.25">
      <c r="A5913" s="134" t="s">
        <v>9995</v>
      </c>
      <c r="B5913" s="135" t="s">
        <v>9996</v>
      </c>
      <c r="D5913" s="134" t="s">
        <v>2261</v>
      </c>
      <c r="E5913" s="136" t="s">
        <v>19521</v>
      </c>
      <c r="F5913" s="136" t="s">
        <v>19521</v>
      </c>
    </row>
    <row r="5914" spans="1:6" ht="54" x14ac:dyDescent="0.25">
      <c r="A5914" s="134" t="s">
        <v>9997</v>
      </c>
      <c r="B5914" s="135" t="s">
        <v>9998</v>
      </c>
      <c r="D5914" s="134" t="s">
        <v>2261</v>
      </c>
      <c r="E5914" s="136" t="s">
        <v>14298</v>
      </c>
      <c r="F5914" s="136" t="s">
        <v>14298</v>
      </c>
    </row>
    <row r="5915" spans="1:6" ht="54" x14ac:dyDescent="0.25">
      <c r="A5915" s="134" t="s">
        <v>9999</v>
      </c>
      <c r="B5915" s="135" t="s">
        <v>10000</v>
      </c>
      <c r="D5915" s="134" t="s">
        <v>2261</v>
      </c>
      <c r="E5915" s="136" t="s">
        <v>19522</v>
      </c>
      <c r="F5915" s="136" t="s">
        <v>19522</v>
      </c>
    </row>
    <row r="5916" spans="1:6" ht="54" x14ac:dyDescent="0.25">
      <c r="A5916" s="134" t="s">
        <v>10001</v>
      </c>
      <c r="B5916" s="135" t="s">
        <v>10002</v>
      </c>
      <c r="D5916" s="134" t="s">
        <v>2261</v>
      </c>
      <c r="E5916" s="136" t="s">
        <v>13429</v>
      </c>
      <c r="F5916" s="136" t="s">
        <v>13429</v>
      </c>
    </row>
    <row r="5917" spans="1:6" ht="54" x14ac:dyDescent="0.25">
      <c r="A5917" s="134" t="s">
        <v>10003</v>
      </c>
      <c r="B5917" s="135" t="s">
        <v>10004</v>
      </c>
      <c r="D5917" s="134" t="s">
        <v>2261</v>
      </c>
      <c r="E5917" s="136" t="s">
        <v>19523</v>
      </c>
      <c r="F5917" s="136" t="s">
        <v>19523</v>
      </c>
    </row>
    <row r="5918" spans="1:6" ht="40.5" x14ac:dyDescent="0.25">
      <c r="A5918" s="134" t="s">
        <v>10005</v>
      </c>
      <c r="B5918" s="135" t="s">
        <v>10006</v>
      </c>
      <c r="D5918" s="134" t="s">
        <v>2261</v>
      </c>
      <c r="E5918" s="136" t="s">
        <v>19524</v>
      </c>
      <c r="F5918" s="136" t="s">
        <v>19524</v>
      </c>
    </row>
    <row r="5919" spans="1:6" ht="54" x14ac:dyDescent="0.25">
      <c r="A5919" s="134" t="s">
        <v>10007</v>
      </c>
      <c r="B5919" s="135" t="s">
        <v>10008</v>
      </c>
      <c r="D5919" s="134" t="s">
        <v>2261</v>
      </c>
      <c r="E5919" s="136" t="s">
        <v>19525</v>
      </c>
      <c r="F5919" s="136" t="s">
        <v>19525</v>
      </c>
    </row>
    <row r="5920" spans="1:6" ht="40.5" x14ac:dyDescent="0.25">
      <c r="A5920" s="134" t="s">
        <v>10009</v>
      </c>
      <c r="B5920" s="135" t="s">
        <v>10010</v>
      </c>
      <c r="D5920" s="134" t="s">
        <v>2261</v>
      </c>
      <c r="E5920" s="136" t="s">
        <v>6094</v>
      </c>
      <c r="F5920" s="136" t="s">
        <v>6094</v>
      </c>
    </row>
    <row r="5921" spans="1:6" ht="54" x14ac:dyDescent="0.25">
      <c r="A5921" s="134" t="s">
        <v>10011</v>
      </c>
      <c r="B5921" s="135" t="s">
        <v>10012</v>
      </c>
      <c r="D5921" s="134" t="s">
        <v>2261</v>
      </c>
      <c r="E5921" s="136" t="s">
        <v>13395</v>
      </c>
      <c r="F5921" s="136" t="s">
        <v>13395</v>
      </c>
    </row>
    <row r="5922" spans="1:6" ht="54" x14ac:dyDescent="0.25">
      <c r="A5922" s="134" t="s">
        <v>10013</v>
      </c>
      <c r="B5922" s="135" t="s">
        <v>10014</v>
      </c>
      <c r="D5922" s="134" t="s">
        <v>2261</v>
      </c>
      <c r="E5922" s="136" t="s">
        <v>13356</v>
      </c>
      <c r="F5922" s="136" t="s">
        <v>13356</v>
      </c>
    </row>
    <row r="5923" spans="1:6" ht="40.5" x14ac:dyDescent="0.25">
      <c r="A5923" s="134" t="s">
        <v>10015</v>
      </c>
      <c r="B5923" s="135" t="s">
        <v>10016</v>
      </c>
      <c r="D5923" s="134" t="s">
        <v>2261</v>
      </c>
      <c r="E5923" s="136" t="s">
        <v>19270</v>
      </c>
      <c r="F5923" s="136" t="s">
        <v>19270</v>
      </c>
    </row>
    <row r="5924" spans="1:6" ht="40.5" x14ac:dyDescent="0.25">
      <c r="A5924" s="134" t="s">
        <v>10017</v>
      </c>
      <c r="B5924" s="135" t="s">
        <v>10018</v>
      </c>
      <c r="D5924" s="134" t="s">
        <v>2261</v>
      </c>
      <c r="E5924" s="136" t="s">
        <v>13272</v>
      </c>
      <c r="F5924" s="136" t="s">
        <v>13272</v>
      </c>
    </row>
    <row r="5925" spans="1:6" ht="40.5" x14ac:dyDescent="0.25">
      <c r="A5925" s="134" t="s">
        <v>10019</v>
      </c>
      <c r="B5925" s="135" t="s">
        <v>10020</v>
      </c>
      <c r="D5925" s="134" t="s">
        <v>2261</v>
      </c>
      <c r="E5925" s="136" t="s">
        <v>13664</v>
      </c>
      <c r="F5925" s="136" t="s">
        <v>13664</v>
      </c>
    </row>
    <row r="5926" spans="1:6" ht="54" x14ac:dyDescent="0.25">
      <c r="A5926" s="134" t="s">
        <v>10021</v>
      </c>
      <c r="B5926" s="135" t="s">
        <v>10022</v>
      </c>
      <c r="D5926" s="134" t="s">
        <v>2261</v>
      </c>
      <c r="E5926" s="136" t="s">
        <v>13633</v>
      </c>
      <c r="F5926" s="136" t="s">
        <v>13633</v>
      </c>
    </row>
    <row r="5927" spans="1:6" ht="40.5" x14ac:dyDescent="0.25">
      <c r="A5927" s="134" t="s">
        <v>10023</v>
      </c>
      <c r="B5927" s="135" t="s">
        <v>10024</v>
      </c>
      <c r="D5927" s="134" t="s">
        <v>2261</v>
      </c>
      <c r="E5927" s="136" t="s">
        <v>19526</v>
      </c>
      <c r="F5927" s="136" t="s">
        <v>19526</v>
      </c>
    </row>
    <row r="5928" spans="1:6" ht="40.5" x14ac:dyDescent="0.25">
      <c r="A5928" s="134" t="s">
        <v>10025</v>
      </c>
      <c r="B5928" s="135" t="s">
        <v>10026</v>
      </c>
      <c r="D5928" s="134" t="s">
        <v>2261</v>
      </c>
      <c r="E5928" s="136" t="s">
        <v>19527</v>
      </c>
      <c r="F5928" s="136" t="s">
        <v>19527</v>
      </c>
    </row>
    <row r="5929" spans="1:6" ht="40.5" x14ac:dyDescent="0.25">
      <c r="A5929" s="134" t="s">
        <v>10027</v>
      </c>
      <c r="B5929" s="135" t="s">
        <v>10028</v>
      </c>
      <c r="D5929" s="134" t="s">
        <v>2261</v>
      </c>
      <c r="E5929" s="136" t="s">
        <v>5638</v>
      </c>
      <c r="F5929" s="136" t="s">
        <v>5638</v>
      </c>
    </row>
    <row r="5930" spans="1:6" ht="40.5" x14ac:dyDescent="0.25">
      <c r="A5930" s="134" t="s">
        <v>10029</v>
      </c>
      <c r="B5930" s="135" t="s">
        <v>10030</v>
      </c>
      <c r="D5930" s="134" t="s">
        <v>2261</v>
      </c>
      <c r="E5930" s="136" t="s">
        <v>19528</v>
      </c>
      <c r="F5930" s="136" t="s">
        <v>19528</v>
      </c>
    </row>
    <row r="5931" spans="1:6" ht="40.5" x14ac:dyDescent="0.25">
      <c r="A5931" s="134" t="s">
        <v>10031</v>
      </c>
      <c r="B5931" s="135" t="s">
        <v>10032</v>
      </c>
      <c r="D5931" s="134" t="s">
        <v>2261</v>
      </c>
      <c r="E5931" s="136" t="s">
        <v>5860</v>
      </c>
      <c r="F5931" s="136" t="s">
        <v>5860</v>
      </c>
    </row>
    <row r="5932" spans="1:6" ht="40.5" x14ac:dyDescent="0.25">
      <c r="A5932" s="134" t="s">
        <v>10033</v>
      </c>
      <c r="B5932" s="135" t="s">
        <v>10034</v>
      </c>
      <c r="D5932" s="134" t="s">
        <v>2261</v>
      </c>
      <c r="E5932" s="136" t="s">
        <v>19529</v>
      </c>
      <c r="F5932" s="136" t="s">
        <v>19529</v>
      </c>
    </row>
    <row r="5933" spans="1:6" ht="54" x14ac:dyDescent="0.25">
      <c r="A5933" s="134" t="s">
        <v>10035</v>
      </c>
      <c r="B5933" s="135" t="s">
        <v>10036</v>
      </c>
      <c r="D5933" s="134" t="s">
        <v>2261</v>
      </c>
      <c r="E5933" s="136" t="s">
        <v>19530</v>
      </c>
      <c r="F5933" s="136" t="s">
        <v>19530</v>
      </c>
    </row>
    <row r="5934" spans="1:6" ht="40.5" x14ac:dyDescent="0.25">
      <c r="A5934" s="134" t="s">
        <v>10037</v>
      </c>
      <c r="B5934" s="135" t="s">
        <v>10038</v>
      </c>
      <c r="D5934" s="134" t="s">
        <v>2261</v>
      </c>
      <c r="E5934" s="136" t="s">
        <v>6005</v>
      </c>
      <c r="F5934" s="136" t="s">
        <v>6005</v>
      </c>
    </row>
    <row r="5935" spans="1:6" ht="40.5" x14ac:dyDescent="0.25">
      <c r="A5935" s="134" t="s">
        <v>10039</v>
      </c>
      <c r="B5935" s="135" t="s">
        <v>10040</v>
      </c>
      <c r="D5935" s="134" t="s">
        <v>2261</v>
      </c>
      <c r="E5935" s="136" t="s">
        <v>13649</v>
      </c>
      <c r="F5935" s="136" t="s">
        <v>13649</v>
      </c>
    </row>
    <row r="5936" spans="1:6" ht="54" x14ac:dyDescent="0.25">
      <c r="A5936" s="134" t="s">
        <v>10041</v>
      </c>
      <c r="B5936" s="135" t="s">
        <v>10042</v>
      </c>
      <c r="D5936" s="134" t="s">
        <v>2261</v>
      </c>
      <c r="E5936" s="136" t="s">
        <v>19531</v>
      </c>
      <c r="F5936" s="136" t="s">
        <v>19531</v>
      </c>
    </row>
    <row r="5937" spans="1:6" ht="40.5" x14ac:dyDescent="0.25">
      <c r="A5937" s="134" t="s">
        <v>10043</v>
      </c>
      <c r="B5937" s="135" t="s">
        <v>10044</v>
      </c>
      <c r="D5937" s="134" t="s">
        <v>2261</v>
      </c>
      <c r="E5937" s="136" t="s">
        <v>19532</v>
      </c>
      <c r="F5937" s="136" t="s">
        <v>19532</v>
      </c>
    </row>
    <row r="5938" spans="1:6" ht="54" x14ac:dyDescent="0.25">
      <c r="A5938" s="134" t="s">
        <v>10045</v>
      </c>
      <c r="B5938" s="135" t="s">
        <v>10046</v>
      </c>
      <c r="D5938" s="134" t="s">
        <v>2261</v>
      </c>
      <c r="E5938" s="136" t="s">
        <v>6022</v>
      </c>
      <c r="F5938" s="136" t="s">
        <v>6022</v>
      </c>
    </row>
    <row r="5939" spans="1:6" ht="54" x14ac:dyDescent="0.25">
      <c r="A5939" s="134" t="s">
        <v>10047</v>
      </c>
      <c r="B5939" s="135" t="s">
        <v>10048</v>
      </c>
      <c r="D5939" s="134" t="s">
        <v>2261</v>
      </c>
      <c r="E5939" s="136" t="s">
        <v>19533</v>
      </c>
      <c r="F5939" s="136" t="s">
        <v>19533</v>
      </c>
    </row>
    <row r="5940" spans="1:6" ht="40.5" x14ac:dyDescent="0.25">
      <c r="A5940" s="134" t="s">
        <v>10049</v>
      </c>
      <c r="B5940" s="135" t="s">
        <v>10050</v>
      </c>
      <c r="D5940" s="134" t="s">
        <v>2261</v>
      </c>
      <c r="E5940" s="136" t="s">
        <v>18754</v>
      </c>
      <c r="F5940" s="136" t="s">
        <v>18754</v>
      </c>
    </row>
    <row r="5941" spans="1:6" ht="54" x14ac:dyDescent="0.25">
      <c r="A5941" s="134" t="s">
        <v>10051</v>
      </c>
      <c r="B5941" s="135" t="s">
        <v>10052</v>
      </c>
      <c r="D5941" s="134" t="s">
        <v>2261</v>
      </c>
      <c r="E5941" s="136" t="s">
        <v>14282</v>
      </c>
      <c r="F5941" s="136" t="s">
        <v>14282</v>
      </c>
    </row>
    <row r="5942" spans="1:6" ht="54" x14ac:dyDescent="0.25">
      <c r="A5942" s="134" t="s">
        <v>10053</v>
      </c>
      <c r="B5942" s="135" t="s">
        <v>10054</v>
      </c>
      <c r="D5942" s="134" t="s">
        <v>2261</v>
      </c>
      <c r="E5942" s="136" t="s">
        <v>14106</v>
      </c>
      <c r="F5942" s="136" t="s">
        <v>14106</v>
      </c>
    </row>
    <row r="5943" spans="1:6" ht="40.5" x14ac:dyDescent="0.25">
      <c r="A5943" s="134" t="s">
        <v>10055</v>
      </c>
      <c r="B5943" s="135" t="s">
        <v>10056</v>
      </c>
      <c r="D5943" s="134" t="s">
        <v>2261</v>
      </c>
      <c r="E5943" s="136" t="s">
        <v>13742</v>
      </c>
      <c r="F5943" s="136" t="s">
        <v>13742</v>
      </c>
    </row>
    <row r="5944" spans="1:6" ht="40.5" x14ac:dyDescent="0.25">
      <c r="A5944" s="134" t="s">
        <v>10057</v>
      </c>
      <c r="B5944" s="135" t="s">
        <v>10058</v>
      </c>
      <c r="D5944" s="134" t="s">
        <v>2261</v>
      </c>
      <c r="E5944" s="136" t="s">
        <v>13310</v>
      </c>
      <c r="F5944" s="136" t="s">
        <v>13310</v>
      </c>
    </row>
    <row r="5945" spans="1:6" ht="40.5" x14ac:dyDescent="0.25">
      <c r="A5945" s="134" t="s">
        <v>10059</v>
      </c>
      <c r="B5945" s="135" t="s">
        <v>10060</v>
      </c>
      <c r="D5945" s="134" t="s">
        <v>2261</v>
      </c>
      <c r="E5945" s="136" t="s">
        <v>19534</v>
      </c>
      <c r="F5945" s="136" t="s">
        <v>19534</v>
      </c>
    </row>
    <row r="5946" spans="1:6" ht="40.5" x14ac:dyDescent="0.25">
      <c r="A5946" s="134" t="s">
        <v>10061</v>
      </c>
      <c r="B5946" s="135" t="s">
        <v>10062</v>
      </c>
      <c r="D5946" s="134" t="s">
        <v>2261</v>
      </c>
      <c r="E5946" s="136" t="s">
        <v>19535</v>
      </c>
      <c r="F5946" s="136" t="s">
        <v>19535</v>
      </c>
    </row>
    <row r="5947" spans="1:6" ht="40.5" x14ac:dyDescent="0.25">
      <c r="A5947" s="134" t="s">
        <v>10063</v>
      </c>
      <c r="B5947" s="135" t="s">
        <v>10064</v>
      </c>
      <c r="D5947" s="134" t="s">
        <v>2261</v>
      </c>
      <c r="E5947" s="136" t="s">
        <v>19536</v>
      </c>
      <c r="F5947" s="136" t="s">
        <v>19536</v>
      </c>
    </row>
    <row r="5948" spans="1:6" ht="40.5" x14ac:dyDescent="0.25">
      <c r="A5948" s="134" t="s">
        <v>10065</v>
      </c>
      <c r="B5948" s="135" t="s">
        <v>10066</v>
      </c>
      <c r="D5948" s="134" t="s">
        <v>2261</v>
      </c>
      <c r="E5948" s="136" t="s">
        <v>13487</v>
      </c>
      <c r="F5948" s="136" t="s">
        <v>13487</v>
      </c>
    </row>
    <row r="5949" spans="1:6" ht="67.5" x14ac:dyDescent="0.25">
      <c r="A5949" s="134" t="s">
        <v>10067</v>
      </c>
      <c r="B5949" s="135" t="s">
        <v>10068</v>
      </c>
      <c r="D5949" s="134" t="s">
        <v>2261</v>
      </c>
      <c r="E5949" s="136" t="s">
        <v>14313</v>
      </c>
      <c r="F5949" s="136" t="s">
        <v>14313</v>
      </c>
    </row>
    <row r="5950" spans="1:6" ht="67.5" x14ac:dyDescent="0.25">
      <c r="A5950" s="134" t="s">
        <v>10069</v>
      </c>
      <c r="B5950" s="135" t="s">
        <v>10070</v>
      </c>
      <c r="D5950" s="134" t="s">
        <v>2261</v>
      </c>
      <c r="E5950" s="136" t="s">
        <v>19537</v>
      </c>
      <c r="F5950" s="136" t="s">
        <v>19537</v>
      </c>
    </row>
    <row r="5951" spans="1:6" ht="67.5" x14ac:dyDescent="0.25">
      <c r="A5951" s="134" t="s">
        <v>10071</v>
      </c>
      <c r="B5951" s="135" t="s">
        <v>10072</v>
      </c>
      <c r="D5951" s="134" t="s">
        <v>2261</v>
      </c>
      <c r="E5951" s="136" t="s">
        <v>13496</v>
      </c>
      <c r="F5951" s="136" t="s">
        <v>13496</v>
      </c>
    </row>
    <row r="5952" spans="1:6" ht="67.5" x14ac:dyDescent="0.25">
      <c r="A5952" s="134" t="s">
        <v>10073</v>
      </c>
      <c r="B5952" s="135" t="s">
        <v>10074</v>
      </c>
      <c r="D5952" s="134" t="s">
        <v>2261</v>
      </c>
      <c r="E5952" s="136" t="s">
        <v>19538</v>
      </c>
      <c r="F5952" s="136" t="s">
        <v>19538</v>
      </c>
    </row>
    <row r="5953" spans="1:6" ht="67.5" x14ac:dyDescent="0.25">
      <c r="A5953" s="134" t="s">
        <v>10075</v>
      </c>
      <c r="B5953" s="135" t="s">
        <v>10076</v>
      </c>
      <c r="D5953" s="134" t="s">
        <v>2261</v>
      </c>
      <c r="E5953" s="136" t="s">
        <v>19539</v>
      </c>
      <c r="F5953" s="136" t="s">
        <v>19539</v>
      </c>
    </row>
    <row r="5954" spans="1:6" ht="67.5" x14ac:dyDescent="0.25">
      <c r="A5954" s="134" t="s">
        <v>10077</v>
      </c>
      <c r="B5954" s="135" t="s">
        <v>10078</v>
      </c>
      <c r="D5954" s="134" t="s">
        <v>2261</v>
      </c>
      <c r="E5954" s="136" t="s">
        <v>19540</v>
      </c>
      <c r="F5954" s="136" t="s">
        <v>19540</v>
      </c>
    </row>
    <row r="5955" spans="1:6" ht="67.5" x14ac:dyDescent="0.25">
      <c r="A5955" s="134" t="s">
        <v>10079</v>
      </c>
      <c r="B5955" s="135" t="s">
        <v>10080</v>
      </c>
      <c r="D5955" s="134" t="s">
        <v>2261</v>
      </c>
      <c r="E5955" s="136" t="s">
        <v>13630</v>
      </c>
      <c r="F5955" s="136" t="s">
        <v>13630</v>
      </c>
    </row>
    <row r="5956" spans="1:6" ht="67.5" x14ac:dyDescent="0.25">
      <c r="A5956" s="134" t="s">
        <v>10081</v>
      </c>
      <c r="B5956" s="135" t="s">
        <v>10082</v>
      </c>
      <c r="D5956" s="134" t="s">
        <v>2261</v>
      </c>
      <c r="E5956" s="136" t="s">
        <v>19541</v>
      </c>
      <c r="F5956" s="136" t="s">
        <v>19541</v>
      </c>
    </row>
    <row r="5957" spans="1:6" ht="67.5" x14ac:dyDescent="0.25">
      <c r="A5957" s="134" t="s">
        <v>10083</v>
      </c>
      <c r="B5957" s="135" t="s">
        <v>10084</v>
      </c>
      <c r="D5957" s="134" t="s">
        <v>2261</v>
      </c>
      <c r="E5957" s="136" t="s">
        <v>19542</v>
      </c>
      <c r="F5957" s="136" t="s">
        <v>19542</v>
      </c>
    </row>
    <row r="5958" spans="1:6" ht="67.5" x14ac:dyDescent="0.25">
      <c r="A5958" s="134" t="s">
        <v>10085</v>
      </c>
      <c r="B5958" s="135" t="s">
        <v>10086</v>
      </c>
      <c r="D5958" s="134" t="s">
        <v>2261</v>
      </c>
      <c r="E5958" s="136" t="s">
        <v>14229</v>
      </c>
      <c r="F5958" s="136" t="s">
        <v>14229</v>
      </c>
    </row>
    <row r="5959" spans="1:6" ht="67.5" x14ac:dyDescent="0.25">
      <c r="A5959" s="134" t="s">
        <v>10087</v>
      </c>
      <c r="B5959" s="135" t="s">
        <v>10088</v>
      </c>
      <c r="D5959" s="134" t="s">
        <v>2261</v>
      </c>
      <c r="E5959" s="136" t="s">
        <v>19543</v>
      </c>
      <c r="F5959" s="136" t="s">
        <v>19543</v>
      </c>
    </row>
    <row r="5960" spans="1:6" ht="67.5" x14ac:dyDescent="0.25">
      <c r="A5960" s="134" t="s">
        <v>10089</v>
      </c>
      <c r="B5960" s="135" t="s">
        <v>10090</v>
      </c>
      <c r="D5960" s="134" t="s">
        <v>2261</v>
      </c>
      <c r="E5960" s="136" t="s">
        <v>19544</v>
      </c>
      <c r="F5960" s="136" t="s">
        <v>19544</v>
      </c>
    </row>
    <row r="5961" spans="1:6" ht="54" x14ac:dyDescent="0.25">
      <c r="A5961" s="134" t="s">
        <v>10091</v>
      </c>
      <c r="B5961" s="135" t="s">
        <v>10092</v>
      </c>
      <c r="D5961" s="134" t="s">
        <v>2261</v>
      </c>
      <c r="E5961" s="136" t="s">
        <v>19545</v>
      </c>
      <c r="F5961" s="136" t="s">
        <v>19545</v>
      </c>
    </row>
    <row r="5962" spans="1:6" ht="67.5" x14ac:dyDescent="0.25">
      <c r="A5962" s="134" t="s">
        <v>10093</v>
      </c>
      <c r="B5962" s="135" t="s">
        <v>10094</v>
      </c>
      <c r="D5962" s="134" t="s">
        <v>2261</v>
      </c>
      <c r="E5962" s="136" t="s">
        <v>19546</v>
      </c>
      <c r="F5962" s="136" t="s">
        <v>19546</v>
      </c>
    </row>
    <row r="5963" spans="1:6" ht="54" x14ac:dyDescent="0.25">
      <c r="A5963" s="134" t="s">
        <v>10095</v>
      </c>
      <c r="B5963" s="135" t="s">
        <v>10096</v>
      </c>
      <c r="D5963" s="134" t="s">
        <v>2261</v>
      </c>
      <c r="E5963" s="136" t="s">
        <v>19547</v>
      </c>
      <c r="F5963" s="136" t="s">
        <v>19547</v>
      </c>
    </row>
    <row r="5964" spans="1:6" ht="54" x14ac:dyDescent="0.25">
      <c r="A5964" s="134" t="s">
        <v>10097</v>
      </c>
      <c r="B5964" s="135" t="s">
        <v>10098</v>
      </c>
      <c r="D5964" s="134" t="s">
        <v>2261</v>
      </c>
      <c r="E5964" s="136" t="s">
        <v>19548</v>
      </c>
      <c r="F5964" s="136" t="s">
        <v>19548</v>
      </c>
    </row>
    <row r="5965" spans="1:6" ht="54" x14ac:dyDescent="0.25">
      <c r="A5965" s="134" t="s">
        <v>10099</v>
      </c>
      <c r="B5965" s="135" t="s">
        <v>10100</v>
      </c>
      <c r="D5965" s="134" t="s">
        <v>2261</v>
      </c>
      <c r="E5965" s="136" t="s">
        <v>19549</v>
      </c>
      <c r="F5965" s="136" t="s">
        <v>19549</v>
      </c>
    </row>
    <row r="5966" spans="1:6" ht="54" x14ac:dyDescent="0.25">
      <c r="A5966" s="134" t="s">
        <v>10101</v>
      </c>
      <c r="B5966" s="135" t="s">
        <v>10102</v>
      </c>
      <c r="D5966" s="134" t="s">
        <v>2261</v>
      </c>
      <c r="E5966" s="136" t="s">
        <v>19550</v>
      </c>
      <c r="F5966" s="136" t="s">
        <v>19550</v>
      </c>
    </row>
    <row r="5967" spans="1:6" ht="54" x14ac:dyDescent="0.25">
      <c r="A5967" s="134" t="s">
        <v>10103</v>
      </c>
      <c r="B5967" s="135" t="s">
        <v>10104</v>
      </c>
      <c r="D5967" s="134" t="s">
        <v>2261</v>
      </c>
      <c r="E5967" s="136" t="s">
        <v>19551</v>
      </c>
      <c r="F5967" s="136" t="s">
        <v>19551</v>
      </c>
    </row>
    <row r="5968" spans="1:6" ht="67.5" x14ac:dyDescent="0.25">
      <c r="A5968" s="134" t="s">
        <v>10105</v>
      </c>
      <c r="B5968" s="135" t="s">
        <v>10106</v>
      </c>
      <c r="D5968" s="134" t="s">
        <v>2261</v>
      </c>
      <c r="E5968" s="136" t="s">
        <v>19552</v>
      </c>
      <c r="F5968" s="136" t="s">
        <v>19552</v>
      </c>
    </row>
    <row r="5969" spans="1:6" ht="67.5" x14ac:dyDescent="0.25">
      <c r="A5969" s="134" t="s">
        <v>10107</v>
      </c>
      <c r="B5969" s="135" t="s">
        <v>10108</v>
      </c>
      <c r="D5969" s="134" t="s">
        <v>2261</v>
      </c>
      <c r="E5969" s="136" t="s">
        <v>19553</v>
      </c>
      <c r="F5969" s="136" t="s">
        <v>19553</v>
      </c>
    </row>
    <row r="5970" spans="1:6" ht="67.5" x14ac:dyDescent="0.25">
      <c r="A5970" s="134" t="s">
        <v>10109</v>
      </c>
      <c r="B5970" s="135" t="s">
        <v>10110</v>
      </c>
      <c r="D5970" s="134" t="s">
        <v>2261</v>
      </c>
      <c r="E5970" s="136" t="s">
        <v>19554</v>
      </c>
      <c r="F5970" s="136" t="s">
        <v>19554</v>
      </c>
    </row>
    <row r="5971" spans="1:6" ht="67.5" x14ac:dyDescent="0.25">
      <c r="A5971" s="134" t="s">
        <v>10111</v>
      </c>
      <c r="B5971" s="135" t="s">
        <v>10112</v>
      </c>
      <c r="D5971" s="134" t="s">
        <v>2261</v>
      </c>
      <c r="E5971" s="136" t="s">
        <v>19555</v>
      </c>
      <c r="F5971" s="136" t="s">
        <v>19555</v>
      </c>
    </row>
    <row r="5972" spans="1:6" ht="67.5" x14ac:dyDescent="0.25">
      <c r="A5972" s="134" t="s">
        <v>10113</v>
      </c>
      <c r="B5972" s="135" t="s">
        <v>10114</v>
      </c>
      <c r="D5972" s="134" t="s">
        <v>2261</v>
      </c>
      <c r="E5972" s="136" t="s">
        <v>19556</v>
      </c>
      <c r="F5972" s="136" t="s">
        <v>19556</v>
      </c>
    </row>
    <row r="5973" spans="1:6" ht="67.5" x14ac:dyDescent="0.25">
      <c r="A5973" s="134" t="s">
        <v>10115</v>
      </c>
      <c r="B5973" s="135" t="s">
        <v>10116</v>
      </c>
      <c r="D5973" s="134" t="s">
        <v>2261</v>
      </c>
      <c r="E5973" s="136" t="s">
        <v>19557</v>
      </c>
      <c r="F5973" s="136" t="s">
        <v>19557</v>
      </c>
    </row>
    <row r="5974" spans="1:6" ht="54" x14ac:dyDescent="0.25">
      <c r="A5974" s="134" t="s">
        <v>10117</v>
      </c>
      <c r="B5974" s="135" t="s">
        <v>10118</v>
      </c>
      <c r="D5974" s="134" t="s">
        <v>2261</v>
      </c>
      <c r="E5974" s="136" t="s">
        <v>19558</v>
      </c>
      <c r="F5974" s="136" t="s">
        <v>19558</v>
      </c>
    </row>
    <row r="5975" spans="1:6" ht="54" x14ac:dyDescent="0.25">
      <c r="A5975" s="134" t="s">
        <v>10119</v>
      </c>
      <c r="B5975" s="135" t="s">
        <v>10120</v>
      </c>
      <c r="D5975" s="134" t="s">
        <v>2261</v>
      </c>
      <c r="E5975" s="136" t="s">
        <v>19559</v>
      </c>
      <c r="F5975" s="136" t="s">
        <v>19559</v>
      </c>
    </row>
    <row r="5976" spans="1:6" ht="54" x14ac:dyDescent="0.25">
      <c r="A5976" s="134" t="s">
        <v>10121</v>
      </c>
      <c r="B5976" s="135" t="s">
        <v>10122</v>
      </c>
      <c r="D5976" s="134" t="s">
        <v>2261</v>
      </c>
      <c r="E5976" s="136" t="s">
        <v>19560</v>
      </c>
      <c r="F5976" s="136" t="s">
        <v>19560</v>
      </c>
    </row>
    <row r="5977" spans="1:6" ht="54" x14ac:dyDescent="0.25">
      <c r="A5977" s="134" t="s">
        <v>10123</v>
      </c>
      <c r="B5977" s="135" t="s">
        <v>10124</v>
      </c>
      <c r="D5977" s="134" t="s">
        <v>2261</v>
      </c>
      <c r="E5977" s="136" t="s">
        <v>19561</v>
      </c>
      <c r="F5977" s="136" t="s">
        <v>19561</v>
      </c>
    </row>
    <row r="5978" spans="1:6" ht="67.5" x14ac:dyDescent="0.25">
      <c r="A5978" s="134" t="s">
        <v>10125</v>
      </c>
      <c r="B5978" s="135" t="s">
        <v>10126</v>
      </c>
      <c r="D5978" s="134" t="s">
        <v>2261</v>
      </c>
      <c r="E5978" s="136" t="s">
        <v>5392</v>
      </c>
      <c r="F5978" s="136" t="s">
        <v>5392</v>
      </c>
    </row>
    <row r="5979" spans="1:6" ht="54" x14ac:dyDescent="0.25">
      <c r="A5979" s="134" t="s">
        <v>10127</v>
      </c>
      <c r="B5979" s="135" t="s">
        <v>10128</v>
      </c>
      <c r="D5979" s="134" t="s">
        <v>2261</v>
      </c>
      <c r="E5979" s="136" t="s">
        <v>13957</v>
      </c>
      <c r="F5979" s="136" t="s">
        <v>13957</v>
      </c>
    </row>
    <row r="5980" spans="1:6" ht="67.5" x14ac:dyDescent="0.25">
      <c r="A5980" s="134" t="s">
        <v>10129</v>
      </c>
      <c r="B5980" s="135" t="s">
        <v>10130</v>
      </c>
      <c r="D5980" s="134" t="s">
        <v>2261</v>
      </c>
      <c r="E5980" s="136" t="s">
        <v>5722</v>
      </c>
      <c r="F5980" s="136" t="s">
        <v>5722</v>
      </c>
    </row>
    <row r="5981" spans="1:6" ht="54" x14ac:dyDescent="0.25">
      <c r="A5981" s="134" t="s">
        <v>10131</v>
      </c>
      <c r="B5981" s="135" t="s">
        <v>10132</v>
      </c>
      <c r="D5981" s="134" t="s">
        <v>2261</v>
      </c>
      <c r="E5981" s="136" t="s">
        <v>5926</v>
      </c>
      <c r="F5981" s="136" t="s">
        <v>5926</v>
      </c>
    </row>
    <row r="5982" spans="1:6" ht="67.5" x14ac:dyDescent="0.25">
      <c r="A5982" s="134" t="s">
        <v>10133</v>
      </c>
      <c r="B5982" s="135" t="s">
        <v>10134</v>
      </c>
      <c r="D5982" s="134" t="s">
        <v>2261</v>
      </c>
      <c r="E5982" s="136" t="s">
        <v>13015</v>
      </c>
      <c r="F5982" s="136" t="s">
        <v>13015</v>
      </c>
    </row>
    <row r="5983" spans="1:6" ht="54" x14ac:dyDescent="0.25">
      <c r="A5983" s="134" t="s">
        <v>10135</v>
      </c>
      <c r="B5983" s="135" t="s">
        <v>10136</v>
      </c>
      <c r="D5983" s="134" t="s">
        <v>2261</v>
      </c>
      <c r="E5983" s="136" t="s">
        <v>5863</v>
      </c>
      <c r="F5983" s="136" t="s">
        <v>5863</v>
      </c>
    </row>
    <row r="5984" spans="1:6" ht="67.5" x14ac:dyDescent="0.25">
      <c r="A5984" s="134" t="s">
        <v>10137</v>
      </c>
      <c r="B5984" s="135" t="s">
        <v>10138</v>
      </c>
      <c r="D5984" s="134" t="s">
        <v>2261</v>
      </c>
      <c r="E5984" s="136" t="s">
        <v>13232</v>
      </c>
      <c r="F5984" s="136" t="s">
        <v>13232</v>
      </c>
    </row>
    <row r="5985" spans="1:6" ht="54" x14ac:dyDescent="0.25">
      <c r="A5985" s="134" t="s">
        <v>10139</v>
      </c>
      <c r="B5985" s="135" t="s">
        <v>10140</v>
      </c>
      <c r="D5985" s="134" t="s">
        <v>2261</v>
      </c>
      <c r="E5985" s="136" t="s">
        <v>13307</v>
      </c>
      <c r="F5985" s="136" t="s">
        <v>13307</v>
      </c>
    </row>
    <row r="5986" spans="1:6" ht="67.5" x14ac:dyDescent="0.25">
      <c r="A5986" s="134" t="s">
        <v>10141</v>
      </c>
      <c r="B5986" s="135" t="s">
        <v>10142</v>
      </c>
      <c r="D5986" s="134" t="s">
        <v>2261</v>
      </c>
      <c r="E5986" s="136" t="s">
        <v>19562</v>
      </c>
      <c r="F5986" s="136" t="s">
        <v>19562</v>
      </c>
    </row>
    <row r="5987" spans="1:6" ht="54" x14ac:dyDescent="0.25">
      <c r="A5987" s="134" t="s">
        <v>10143</v>
      </c>
      <c r="B5987" s="135" t="s">
        <v>10144</v>
      </c>
      <c r="D5987" s="134" t="s">
        <v>2261</v>
      </c>
      <c r="E5987" s="136" t="s">
        <v>5799</v>
      </c>
      <c r="F5987" s="136" t="s">
        <v>5799</v>
      </c>
    </row>
    <row r="5988" spans="1:6" ht="67.5" x14ac:dyDescent="0.25">
      <c r="A5988" s="134" t="s">
        <v>10145</v>
      </c>
      <c r="B5988" s="135" t="s">
        <v>10146</v>
      </c>
      <c r="D5988" s="134" t="s">
        <v>2261</v>
      </c>
      <c r="E5988" s="136" t="s">
        <v>14239</v>
      </c>
      <c r="F5988" s="136" t="s">
        <v>14239</v>
      </c>
    </row>
    <row r="5989" spans="1:6" ht="54" x14ac:dyDescent="0.25">
      <c r="A5989" s="134" t="s">
        <v>10147</v>
      </c>
      <c r="B5989" s="135" t="s">
        <v>10148</v>
      </c>
      <c r="D5989" s="134" t="s">
        <v>2261</v>
      </c>
      <c r="E5989" s="136" t="s">
        <v>17349</v>
      </c>
      <c r="F5989" s="136" t="s">
        <v>17349</v>
      </c>
    </row>
    <row r="5990" spans="1:6" ht="67.5" x14ac:dyDescent="0.25">
      <c r="A5990" s="134" t="s">
        <v>10149</v>
      </c>
      <c r="B5990" s="135" t="s">
        <v>10150</v>
      </c>
      <c r="D5990" s="134" t="s">
        <v>2261</v>
      </c>
      <c r="E5990" s="136" t="s">
        <v>5833</v>
      </c>
      <c r="F5990" s="136" t="s">
        <v>5833</v>
      </c>
    </row>
    <row r="5991" spans="1:6" ht="54" x14ac:dyDescent="0.25">
      <c r="A5991" s="134" t="s">
        <v>10151</v>
      </c>
      <c r="B5991" s="135" t="s">
        <v>10152</v>
      </c>
      <c r="D5991" s="134" t="s">
        <v>2261</v>
      </c>
      <c r="E5991" s="136" t="s">
        <v>19563</v>
      </c>
      <c r="F5991" s="136" t="s">
        <v>19563</v>
      </c>
    </row>
    <row r="5992" spans="1:6" ht="67.5" x14ac:dyDescent="0.25">
      <c r="A5992" s="134" t="s">
        <v>10153</v>
      </c>
      <c r="B5992" s="135" t="s">
        <v>10154</v>
      </c>
      <c r="D5992" s="134" t="s">
        <v>2261</v>
      </c>
      <c r="E5992" s="136" t="s">
        <v>19564</v>
      </c>
      <c r="F5992" s="136" t="s">
        <v>19564</v>
      </c>
    </row>
    <row r="5993" spans="1:6" ht="54" x14ac:dyDescent="0.25">
      <c r="A5993" s="134" t="s">
        <v>10155</v>
      </c>
      <c r="B5993" s="135" t="s">
        <v>10156</v>
      </c>
      <c r="D5993" s="134" t="s">
        <v>2261</v>
      </c>
      <c r="E5993" s="136" t="s">
        <v>19565</v>
      </c>
      <c r="F5993" s="136" t="s">
        <v>19565</v>
      </c>
    </row>
    <row r="5994" spans="1:6" ht="67.5" x14ac:dyDescent="0.25">
      <c r="A5994" s="134" t="s">
        <v>10157</v>
      </c>
      <c r="B5994" s="135" t="s">
        <v>10158</v>
      </c>
      <c r="D5994" s="134" t="s">
        <v>2261</v>
      </c>
      <c r="E5994" s="136" t="s">
        <v>13821</v>
      </c>
      <c r="F5994" s="136" t="s">
        <v>13821</v>
      </c>
    </row>
    <row r="5995" spans="1:6" ht="54" x14ac:dyDescent="0.25">
      <c r="A5995" s="134" t="s">
        <v>10159</v>
      </c>
      <c r="B5995" s="135" t="s">
        <v>10160</v>
      </c>
      <c r="D5995" s="134" t="s">
        <v>2261</v>
      </c>
      <c r="E5995" s="136" t="s">
        <v>13186</v>
      </c>
      <c r="F5995" s="136" t="s">
        <v>13186</v>
      </c>
    </row>
    <row r="5996" spans="1:6" ht="54" x14ac:dyDescent="0.25">
      <c r="A5996" s="134" t="s">
        <v>10161</v>
      </c>
      <c r="B5996" s="135" t="s">
        <v>10162</v>
      </c>
      <c r="D5996" s="134" t="s">
        <v>2261</v>
      </c>
      <c r="E5996" s="136" t="s">
        <v>5442</v>
      </c>
      <c r="F5996" s="136" t="s">
        <v>5442</v>
      </c>
    </row>
    <row r="5997" spans="1:6" ht="54" x14ac:dyDescent="0.25">
      <c r="A5997" s="134" t="s">
        <v>10163</v>
      </c>
      <c r="B5997" s="135" t="s">
        <v>10164</v>
      </c>
      <c r="D5997" s="134" t="s">
        <v>2261</v>
      </c>
      <c r="E5997" s="136" t="s">
        <v>13165</v>
      </c>
      <c r="F5997" s="136" t="s">
        <v>13165</v>
      </c>
    </row>
    <row r="5998" spans="1:6" ht="54" x14ac:dyDescent="0.25">
      <c r="A5998" s="134" t="s">
        <v>10165</v>
      </c>
      <c r="B5998" s="135" t="s">
        <v>10166</v>
      </c>
      <c r="D5998" s="134" t="s">
        <v>2261</v>
      </c>
      <c r="E5998" s="136" t="s">
        <v>5750</v>
      </c>
      <c r="F5998" s="136" t="s">
        <v>5750</v>
      </c>
    </row>
    <row r="5999" spans="1:6" ht="54" x14ac:dyDescent="0.25">
      <c r="A5999" s="134" t="s">
        <v>10167</v>
      </c>
      <c r="B5999" s="135" t="s">
        <v>10168</v>
      </c>
      <c r="D5999" s="134" t="s">
        <v>2261</v>
      </c>
      <c r="E5999" s="136" t="s">
        <v>19566</v>
      </c>
      <c r="F5999" s="136" t="s">
        <v>19566</v>
      </c>
    </row>
    <row r="6000" spans="1:6" ht="54" x14ac:dyDescent="0.25">
      <c r="A6000" s="134" t="s">
        <v>10169</v>
      </c>
      <c r="B6000" s="135" t="s">
        <v>10170</v>
      </c>
      <c r="D6000" s="134" t="s">
        <v>2261</v>
      </c>
      <c r="E6000" s="136" t="s">
        <v>5513</v>
      </c>
      <c r="F6000" s="136" t="s">
        <v>5513</v>
      </c>
    </row>
    <row r="6001" spans="1:6" ht="54" x14ac:dyDescent="0.25">
      <c r="A6001" s="134" t="s">
        <v>10171</v>
      </c>
      <c r="B6001" s="135" t="s">
        <v>10172</v>
      </c>
      <c r="D6001" s="134" t="s">
        <v>2261</v>
      </c>
      <c r="E6001" s="136" t="s">
        <v>14188</v>
      </c>
      <c r="F6001" s="136" t="s">
        <v>14188</v>
      </c>
    </row>
    <row r="6002" spans="1:6" ht="54" x14ac:dyDescent="0.25">
      <c r="A6002" s="134" t="s">
        <v>10173</v>
      </c>
      <c r="B6002" s="135" t="s">
        <v>10174</v>
      </c>
      <c r="D6002" s="134" t="s">
        <v>2261</v>
      </c>
      <c r="E6002" s="136" t="s">
        <v>17980</v>
      </c>
      <c r="F6002" s="136" t="s">
        <v>17980</v>
      </c>
    </row>
    <row r="6003" spans="1:6" ht="54" x14ac:dyDescent="0.25">
      <c r="A6003" s="134" t="s">
        <v>10175</v>
      </c>
      <c r="B6003" s="135" t="s">
        <v>10176</v>
      </c>
      <c r="D6003" s="134" t="s">
        <v>2261</v>
      </c>
      <c r="E6003" s="136" t="s">
        <v>13555</v>
      </c>
      <c r="F6003" s="136" t="s">
        <v>13555</v>
      </c>
    </row>
    <row r="6004" spans="1:6" ht="54" x14ac:dyDescent="0.25">
      <c r="A6004" s="134" t="s">
        <v>10177</v>
      </c>
      <c r="B6004" s="135" t="s">
        <v>10178</v>
      </c>
      <c r="D6004" s="134" t="s">
        <v>2261</v>
      </c>
      <c r="E6004" s="136" t="s">
        <v>19567</v>
      </c>
      <c r="F6004" s="136" t="s">
        <v>19567</v>
      </c>
    </row>
    <row r="6005" spans="1:6" ht="54" x14ac:dyDescent="0.25">
      <c r="A6005" s="134" t="s">
        <v>10179</v>
      </c>
      <c r="B6005" s="135" t="s">
        <v>10180</v>
      </c>
      <c r="D6005" s="134" t="s">
        <v>2261</v>
      </c>
      <c r="E6005" s="136" t="s">
        <v>19568</v>
      </c>
      <c r="F6005" s="136" t="s">
        <v>19568</v>
      </c>
    </row>
    <row r="6006" spans="1:6" ht="54" x14ac:dyDescent="0.25">
      <c r="A6006" s="134" t="s">
        <v>10181</v>
      </c>
      <c r="B6006" s="135" t="s">
        <v>10182</v>
      </c>
      <c r="D6006" s="134" t="s">
        <v>2261</v>
      </c>
      <c r="E6006" s="136" t="s">
        <v>19569</v>
      </c>
      <c r="F6006" s="136" t="s">
        <v>19569</v>
      </c>
    </row>
    <row r="6007" spans="1:6" ht="54" x14ac:dyDescent="0.25">
      <c r="A6007" s="134" t="s">
        <v>10183</v>
      </c>
      <c r="B6007" s="135" t="s">
        <v>10184</v>
      </c>
      <c r="D6007" s="134" t="s">
        <v>2261</v>
      </c>
      <c r="E6007" s="136" t="s">
        <v>19570</v>
      </c>
      <c r="F6007" s="136" t="s">
        <v>19570</v>
      </c>
    </row>
    <row r="6008" spans="1:6" ht="54" x14ac:dyDescent="0.25">
      <c r="A6008" s="134" t="s">
        <v>10185</v>
      </c>
      <c r="B6008" s="135" t="s">
        <v>10186</v>
      </c>
      <c r="D6008" s="134" t="s">
        <v>2261</v>
      </c>
      <c r="E6008" s="136" t="s">
        <v>19571</v>
      </c>
      <c r="F6008" s="136" t="s">
        <v>19571</v>
      </c>
    </row>
    <row r="6009" spans="1:6" ht="54" x14ac:dyDescent="0.25">
      <c r="A6009" s="134" t="s">
        <v>10187</v>
      </c>
      <c r="B6009" s="135" t="s">
        <v>10188</v>
      </c>
      <c r="D6009" s="134" t="s">
        <v>2261</v>
      </c>
      <c r="E6009" s="136" t="s">
        <v>19572</v>
      </c>
      <c r="F6009" s="136" t="s">
        <v>19572</v>
      </c>
    </row>
    <row r="6010" spans="1:6" ht="54" x14ac:dyDescent="0.25">
      <c r="A6010" s="134" t="s">
        <v>2507</v>
      </c>
      <c r="B6010" s="135" t="s">
        <v>2508</v>
      </c>
      <c r="D6010" s="134" t="s">
        <v>2261</v>
      </c>
      <c r="E6010" s="136" t="s">
        <v>5724</v>
      </c>
      <c r="F6010" s="136" t="s">
        <v>5724</v>
      </c>
    </row>
    <row r="6011" spans="1:6" ht="67.5" x14ac:dyDescent="0.25">
      <c r="A6011" s="134" t="s">
        <v>10189</v>
      </c>
      <c r="B6011" s="135" t="s">
        <v>10190</v>
      </c>
      <c r="D6011" s="134" t="s">
        <v>2261</v>
      </c>
      <c r="E6011" s="136" t="s">
        <v>6090</v>
      </c>
      <c r="F6011" s="136" t="s">
        <v>6090</v>
      </c>
    </row>
    <row r="6012" spans="1:6" ht="54" x14ac:dyDescent="0.25">
      <c r="A6012" s="134" t="s">
        <v>10191</v>
      </c>
      <c r="B6012" s="135" t="s">
        <v>10192</v>
      </c>
      <c r="D6012" s="134" t="s">
        <v>2261</v>
      </c>
      <c r="E6012" s="136" t="s">
        <v>13712</v>
      </c>
      <c r="F6012" s="136" t="s">
        <v>13712</v>
      </c>
    </row>
    <row r="6013" spans="1:6" ht="54" x14ac:dyDescent="0.25">
      <c r="A6013" s="134" t="s">
        <v>10193</v>
      </c>
      <c r="B6013" s="135" t="s">
        <v>10194</v>
      </c>
      <c r="D6013" s="134" t="s">
        <v>2261</v>
      </c>
      <c r="E6013" s="136" t="s">
        <v>13024</v>
      </c>
      <c r="F6013" s="136" t="s">
        <v>13024</v>
      </c>
    </row>
    <row r="6014" spans="1:6" ht="54" x14ac:dyDescent="0.25">
      <c r="A6014" s="134" t="s">
        <v>10195</v>
      </c>
      <c r="B6014" s="135" t="s">
        <v>10196</v>
      </c>
      <c r="D6014" s="134" t="s">
        <v>2261</v>
      </c>
      <c r="E6014" s="136" t="s">
        <v>19573</v>
      </c>
      <c r="F6014" s="136" t="s">
        <v>19573</v>
      </c>
    </row>
    <row r="6015" spans="1:6" ht="54" x14ac:dyDescent="0.25">
      <c r="A6015" s="134" t="s">
        <v>10197</v>
      </c>
      <c r="B6015" s="135" t="s">
        <v>10198</v>
      </c>
      <c r="D6015" s="134" t="s">
        <v>2261</v>
      </c>
      <c r="E6015" s="136" t="s">
        <v>19574</v>
      </c>
      <c r="F6015" s="136" t="s">
        <v>19574</v>
      </c>
    </row>
    <row r="6016" spans="1:6" ht="54" x14ac:dyDescent="0.25">
      <c r="A6016" s="134" t="s">
        <v>10199</v>
      </c>
      <c r="B6016" s="135" t="s">
        <v>10200</v>
      </c>
      <c r="D6016" s="134" t="s">
        <v>2261</v>
      </c>
      <c r="E6016" s="136" t="s">
        <v>13246</v>
      </c>
      <c r="F6016" s="136" t="s">
        <v>13246</v>
      </c>
    </row>
    <row r="6017" spans="1:6" ht="54" x14ac:dyDescent="0.25">
      <c r="A6017" s="134" t="s">
        <v>10201</v>
      </c>
      <c r="B6017" s="135" t="s">
        <v>10202</v>
      </c>
      <c r="D6017" s="134" t="s">
        <v>2261</v>
      </c>
      <c r="E6017" s="136" t="s">
        <v>13574</v>
      </c>
      <c r="F6017" s="136" t="s">
        <v>13574</v>
      </c>
    </row>
    <row r="6018" spans="1:6" ht="54" x14ac:dyDescent="0.25">
      <c r="A6018" s="134" t="s">
        <v>10203</v>
      </c>
      <c r="B6018" s="135" t="s">
        <v>10204</v>
      </c>
      <c r="D6018" s="134" t="s">
        <v>2261</v>
      </c>
      <c r="E6018" s="136" t="s">
        <v>14127</v>
      </c>
      <c r="F6018" s="136" t="s">
        <v>14127</v>
      </c>
    </row>
    <row r="6019" spans="1:6" ht="54" x14ac:dyDescent="0.25">
      <c r="A6019" s="134" t="s">
        <v>10205</v>
      </c>
      <c r="B6019" s="135" t="s">
        <v>10206</v>
      </c>
      <c r="D6019" s="134" t="s">
        <v>2261</v>
      </c>
      <c r="E6019" s="136" t="s">
        <v>19575</v>
      </c>
      <c r="F6019" s="136" t="s">
        <v>19575</v>
      </c>
    </row>
    <row r="6020" spans="1:6" ht="54" x14ac:dyDescent="0.25">
      <c r="A6020" s="134" t="s">
        <v>10207</v>
      </c>
      <c r="B6020" s="135" t="s">
        <v>10208</v>
      </c>
      <c r="D6020" s="134" t="s">
        <v>2261</v>
      </c>
      <c r="E6020" s="136" t="s">
        <v>19576</v>
      </c>
      <c r="F6020" s="136" t="s">
        <v>19576</v>
      </c>
    </row>
    <row r="6021" spans="1:6" ht="54" x14ac:dyDescent="0.25">
      <c r="A6021" s="134" t="s">
        <v>10209</v>
      </c>
      <c r="B6021" s="135" t="s">
        <v>10210</v>
      </c>
      <c r="D6021" s="134" t="s">
        <v>2261</v>
      </c>
      <c r="E6021" s="136" t="s">
        <v>19577</v>
      </c>
      <c r="F6021" s="136" t="s">
        <v>19577</v>
      </c>
    </row>
    <row r="6022" spans="1:6" ht="54" x14ac:dyDescent="0.25">
      <c r="A6022" s="134" t="s">
        <v>10211</v>
      </c>
      <c r="B6022" s="135" t="s">
        <v>10212</v>
      </c>
      <c r="D6022" s="134" t="s">
        <v>2261</v>
      </c>
      <c r="E6022" s="136" t="s">
        <v>19578</v>
      </c>
      <c r="F6022" s="136" t="s">
        <v>19578</v>
      </c>
    </row>
    <row r="6023" spans="1:6" ht="54" x14ac:dyDescent="0.25">
      <c r="A6023" s="134" t="s">
        <v>10213</v>
      </c>
      <c r="B6023" s="135" t="s">
        <v>10214</v>
      </c>
      <c r="D6023" s="134" t="s">
        <v>2261</v>
      </c>
      <c r="E6023" s="136" t="s">
        <v>19579</v>
      </c>
      <c r="F6023" s="136" t="s">
        <v>19579</v>
      </c>
    </row>
    <row r="6024" spans="1:6" ht="54" x14ac:dyDescent="0.25">
      <c r="A6024" s="134" t="s">
        <v>10215</v>
      </c>
      <c r="B6024" s="135" t="s">
        <v>10216</v>
      </c>
      <c r="D6024" s="134" t="s">
        <v>2261</v>
      </c>
      <c r="E6024" s="136" t="s">
        <v>19580</v>
      </c>
      <c r="F6024" s="136" t="s">
        <v>19580</v>
      </c>
    </row>
    <row r="6025" spans="1:6" ht="67.5" x14ac:dyDescent="0.25">
      <c r="A6025" s="134" t="s">
        <v>2509</v>
      </c>
      <c r="B6025" s="135" t="s">
        <v>2510</v>
      </c>
      <c r="D6025" s="134" t="s">
        <v>2261</v>
      </c>
      <c r="E6025" s="136" t="s">
        <v>13545</v>
      </c>
      <c r="F6025" s="136" t="s">
        <v>13545</v>
      </c>
    </row>
    <row r="6026" spans="1:6" ht="67.5" x14ac:dyDescent="0.25">
      <c r="A6026" s="134" t="s">
        <v>10217</v>
      </c>
      <c r="B6026" s="135" t="s">
        <v>10218</v>
      </c>
      <c r="D6026" s="134" t="s">
        <v>2261</v>
      </c>
      <c r="E6026" s="136" t="s">
        <v>19581</v>
      </c>
      <c r="F6026" s="136" t="s">
        <v>19581</v>
      </c>
    </row>
    <row r="6027" spans="1:6" ht="67.5" x14ac:dyDescent="0.25">
      <c r="A6027" s="134" t="s">
        <v>10219</v>
      </c>
      <c r="B6027" s="135" t="s">
        <v>10220</v>
      </c>
      <c r="D6027" s="134" t="s">
        <v>2261</v>
      </c>
      <c r="E6027" s="136" t="s">
        <v>19179</v>
      </c>
      <c r="F6027" s="136" t="s">
        <v>19179</v>
      </c>
    </row>
    <row r="6028" spans="1:6" ht="67.5" x14ac:dyDescent="0.25">
      <c r="A6028" s="134" t="s">
        <v>10221</v>
      </c>
      <c r="B6028" s="135" t="s">
        <v>10222</v>
      </c>
      <c r="D6028" s="134" t="s">
        <v>2261</v>
      </c>
      <c r="E6028" s="136" t="s">
        <v>19582</v>
      </c>
      <c r="F6028" s="136" t="s">
        <v>19582</v>
      </c>
    </row>
    <row r="6029" spans="1:6" ht="67.5" x14ac:dyDescent="0.25">
      <c r="A6029" s="134" t="s">
        <v>10223</v>
      </c>
      <c r="B6029" s="135" t="s">
        <v>10224</v>
      </c>
      <c r="D6029" s="134" t="s">
        <v>2261</v>
      </c>
      <c r="E6029" s="136" t="s">
        <v>18200</v>
      </c>
      <c r="F6029" s="136" t="s">
        <v>18200</v>
      </c>
    </row>
    <row r="6030" spans="1:6" ht="67.5" x14ac:dyDescent="0.25">
      <c r="A6030" s="134" t="s">
        <v>10225</v>
      </c>
      <c r="B6030" s="135" t="s">
        <v>10226</v>
      </c>
      <c r="D6030" s="134" t="s">
        <v>2261</v>
      </c>
      <c r="E6030" s="136" t="s">
        <v>14112</v>
      </c>
      <c r="F6030" s="136" t="s">
        <v>14112</v>
      </c>
    </row>
    <row r="6031" spans="1:6" ht="67.5" x14ac:dyDescent="0.25">
      <c r="A6031" s="134" t="s">
        <v>10227</v>
      </c>
      <c r="B6031" s="135" t="s">
        <v>10228</v>
      </c>
      <c r="D6031" s="134" t="s">
        <v>2261</v>
      </c>
      <c r="E6031" s="136" t="s">
        <v>19583</v>
      </c>
      <c r="F6031" s="136" t="s">
        <v>19583</v>
      </c>
    </row>
    <row r="6032" spans="1:6" ht="67.5" x14ac:dyDescent="0.25">
      <c r="A6032" s="134" t="s">
        <v>10229</v>
      </c>
      <c r="B6032" s="135" t="s">
        <v>10230</v>
      </c>
      <c r="D6032" s="134" t="s">
        <v>2261</v>
      </c>
      <c r="E6032" s="136" t="s">
        <v>19584</v>
      </c>
      <c r="F6032" s="136" t="s">
        <v>19584</v>
      </c>
    </row>
    <row r="6033" spans="1:6" ht="67.5" x14ac:dyDescent="0.25">
      <c r="A6033" s="134" t="s">
        <v>10231</v>
      </c>
      <c r="B6033" s="135" t="s">
        <v>10232</v>
      </c>
      <c r="D6033" s="134" t="s">
        <v>2261</v>
      </c>
      <c r="E6033" s="136" t="s">
        <v>19585</v>
      </c>
      <c r="F6033" s="136" t="s">
        <v>19585</v>
      </c>
    </row>
    <row r="6034" spans="1:6" ht="67.5" x14ac:dyDescent="0.25">
      <c r="A6034" s="134" t="s">
        <v>10233</v>
      </c>
      <c r="B6034" s="135" t="s">
        <v>10234</v>
      </c>
      <c r="D6034" s="134" t="s">
        <v>2261</v>
      </c>
      <c r="E6034" s="136" t="s">
        <v>19586</v>
      </c>
      <c r="F6034" s="136" t="s">
        <v>19586</v>
      </c>
    </row>
    <row r="6035" spans="1:6" ht="67.5" x14ac:dyDescent="0.25">
      <c r="A6035" s="134" t="s">
        <v>10235</v>
      </c>
      <c r="B6035" s="135" t="s">
        <v>10236</v>
      </c>
      <c r="D6035" s="134" t="s">
        <v>2261</v>
      </c>
      <c r="E6035" s="136" t="s">
        <v>19587</v>
      </c>
      <c r="F6035" s="136" t="s">
        <v>19587</v>
      </c>
    </row>
    <row r="6036" spans="1:6" ht="67.5" x14ac:dyDescent="0.25">
      <c r="A6036" s="134" t="s">
        <v>10237</v>
      </c>
      <c r="B6036" s="135" t="s">
        <v>10238</v>
      </c>
      <c r="D6036" s="134" t="s">
        <v>2261</v>
      </c>
      <c r="E6036" s="136" t="s">
        <v>19588</v>
      </c>
      <c r="F6036" s="136" t="s">
        <v>19588</v>
      </c>
    </row>
    <row r="6037" spans="1:6" ht="67.5" x14ac:dyDescent="0.25">
      <c r="A6037" s="134" t="s">
        <v>10239</v>
      </c>
      <c r="B6037" s="135" t="s">
        <v>10240</v>
      </c>
      <c r="D6037" s="134" t="s">
        <v>2261</v>
      </c>
      <c r="E6037" s="136" t="s">
        <v>19589</v>
      </c>
      <c r="F6037" s="136" t="s">
        <v>19589</v>
      </c>
    </row>
    <row r="6038" spans="1:6" ht="54" x14ac:dyDescent="0.25">
      <c r="A6038" s="134" t="s">
        <v>10241</v>
      </c>
      <c r="B6038" s="135" t="s">
        <v>10242</v>
      </c>
      <c r="D6038" s="134" t="s">
        <v>2261</v>
      </c>
      <c r="E6038" s="136" t="s">
        <v>13941</v>
      </c>
      <c r="F6038" s="136" t="s">
        <v>13941</v>
      </c>
    </row>
    <row r="6039" spans="1:6" ht="54" x14ac:dyDescent="0.25">
      <c r="A6039" s="134" t="s">
        <v>10243</v>
      </c>
      <c r="B6039" s="135" t="s">
        <v>10244</v>
      </c>
      <c r="D6039" s="134" t="s">
        <v>2261</v>
      </c>
      <c r="E6039" s="136" t="s">
        <v>13730</v>
      </c>
      <c r="F6039" s="136" t="s">
        <v>13730</v>
      </c>
    </row>
    <row r="6040" spans="1:6" ht="54" x14ac:dyDescent="0.25">
      <c r="A6040" s="134" t="s">
        <v>10245</v>
      </c>
      <c r="B6040" s="135" t="s">
        <v>10246</v>
      </c>
      <c r="D6040" s="134" t="s">
        <v>2261</v>
      </c>
      <c r="E6040" s="136" t="s">
        <v>19590</v>
      </c>
      <c r="F6040" s="136" t="s">
        <v>19590</v>
      </c>
    </row>
    <row r="6041" spans="1:6" ht="54" x14ac:dyDescent="0.25">
      <c r="A6041" s="134" t="s">
        <v>10247</v>
      </c>
      <c r="B6041" s="135" t="s">
        <v>10248</v>
      </c>
      <c r="D6041" s="134" t="s">
        <v>2261</v>
      </c>
      <c r="E6041" s="136" t="s">
        <v>5733</v>
      </c>
      <c r="F6041" s="136" t="s">
        <v>5733</v>
      </c>
    </row>
    <row r="6042" spans="1:6" ht="54" x14ac:dyDescent="0.25">
      <c r="A6042" s="134" t="s">
        <v>10249</v>
      </c>
      <c r="B6042" s="135" t="s">
        <v>10250</v>
      </c>
      <c r="D6042" s="134" t="s">
        <v>2261</v>
      </c>
      <c r="E6042" s="136" t="s">
        <v>19591</v>
      </c>
      <c r="F6042" s="136" t="s">
        <v>19591</v>
      </c>
    </row>
    <row r="6043" spans="1:6" ht="54" x14ac:dyDescent="0.25">
      <c r="A6043" s="134" t="s">
        <v>10251</v>
      </c>
      <c r="B6043" s="135" t="s">
        <v>10252</v>
      </c>
      <c r="D6043" s="134" t="s">
        <v>2261</v>
      </c>
      <c r="E6043" s="136" t="s">
        <v>5681</v>
      </c>
      <c r="F6043" s="136" t="s">
        <v>5681</v>
      </c>
    </row>
    <row r="6044" spans="1:6" ht="54" x14ac:dyDescent="0.25">
      <c r="A6044" s="134" t="s">
        <v>10253</v>
      </c>
      <c r="B6044" s="135" t="s">
        <v>10254</v>
      </c>
      <c r="D6044" s="134" t="s">
        <v>2261</v>
      </c>
      <c r="E6044" s="136" t="s">
        <v>19592</v>
      </c>
      <c r="F6044" s="136" t="s">
        <v>19592</v>
      </c>
    </row>
    <row r="6045" spans="1:6" ht="54" x14ac:dyDescent="0.25">
      <c r="A6045" s="134" t="s">
        <v>10255</v>
      </c>
      <c r="B6045" s="135" t="s">
        <v>10256</v>
      </c>
      <c r="D6045" s="134" t="s">
        <v>2261</v>
      </c>
      <c r="E6045" s="136" t="s">
        <v>13468</v>
      </c>
      <c r="F6045" s="136" t="s">
        <v>13468</v>
      </c>
    </row>
    <row r="6046" spans="1:6" ht="54" x14ac:dyDescent="0.25">
      <c r="A6046" s="134" t="s">
        <v>10257</v>
      </c>
      <c r="B6046" s="135" t="s">
        <v>10258</v>
      </c>
      <c r="D6046" s="134" t="s">
        <v>2261</v>
      </c>
      <c r="E6046" s="136" t="s">
        <v>19593</v>
      </c>
      <c r="F6046" s="136" t="s">
        <v>19593</v>
      </c>
    </row>
    <row r="6047" spans="1:6" ht="54" x14ac:dyDescent="0.25">
      <c r="A6047" s="134" t="s">
        <v>10259</v>
      </c>
      <c r="B6047" s="135" t="s">
        <v>10260</v>
      </c>
      <c r="D6047" s="134" t="s">
        <v>2261</v>
      </c>
      <c r="E6047" s="136" t="s">
        <v>19594</v>
      </c>
      <c r="F6047" s="136" t="s">
        <v>19594</v>
      </c>
    </row>
    <row r="6048" spans="1:6" ht="54" x14ac:dyDescent="0.25">
      <c r="A6048" s="134" t="s">
        <v>10261</v>
      </c>
      <c r="B6048" s="135" t="s">
        <v>10262</v>
      </c>
      <c r="D6048" s="134" t="s">
        <v>2261</v>
      </c>
      <c r="E6048" s="136" t="s">
        <v>5366</v>
      </c>
      <c r="F6048" s="136" t="s">
        <v>5366</v>
      </c>
    </row>
    <row r="6049" spans="1:6" ht="54" x14ac:dyDescent="0.25">
      <c r="A6049" s="134" t="s">
        <v>10263</v>
      </c>
      <c r="B6049" s="135" t="s">
        <v>10264</v>
      </c>
      <c r="D6049" s="134" t="s">
        <v>2261</v>
      </c>
      <c r="E6049" s="136" t="s">
        <v>13278</v>
      </c>
      <c r="F6049" s="136" t="s">
        <v>13278</v>
      </c>
    </row>
    <row r="6050" spans="1:6" ht="54" x14ac:dyDescent="0.25">
      <c r="A6050" s="134" t="s">
        <v>10265</v>
      </c>
      <c r="B6050" s="135" t="s">
        <v>10266</v>
      </c>
      <c r="D6050" s="134" t="s">
        <v>2261</v>
      </c>
      <c r="E6050" s="136" t="s">
        <v>13277</v>
      </c>
      <c r="F6050" s="136" t="s">
        <v>13277</v>
      </c>
    </row>
    <row r="6051" spans="1:6" ht="54" x14ac:dyDescent="0.25">
      <c r="A6051" s="134" t="s">
        <v>10267</v>
      </c>
      <c r="B6051" s="135" t="s">
        <v>10268</v>
      </c>
      <c r="D6051" s="134" t="s">
        <v>2261</v>
      </c>
      <c r="E6051" s="136" t="s">
        <v>13331</v>
      </c>
      <c r="F6051" s="136" t="s">
        <v>13331</v>
      </c>
    </row>
    <row r="6052" spans="1:6" ht="54" x14ac:dyDescent="0.25">
      <c r="A6052" s="134" t="s">
        <v>10269</v>
      </c>
      <c r="B6052" s="135" t="s">
        <v>10270</v>
      </c>
      <c r="D6052" s="134" t="s">
        <v>2261</v>
      </c>
      <c r="E6052" s="136" t="s">
        <v>15417</v>
      </c>
      <c r="F6052" s="136" t="s">
        <v>15417</v>
      </c>
    </row>
    <row r="6053" spans="1:6" ht="54" x14ac:dyDescent="0.25">
      <c r="A6053" s="134" t="s">
        <v>10271</v>
      </c>
      <c r="B6053" s="135" t="s">
        <v>10272</v>
      </c>
      <c r="D6053" s="134" t="s">
        <v>2261</v>
      </c>
      <c r="E6053" s="136" t="s">
        <v>5923</v>
      </c>
      <c r="F6053" s="136" t="s">
        <v>5923</v>
      </c>
    </row>
    <row r="6054" spans="1:6" ht="54" x14ac:dyDescent="0.25">
      <c r="A6054" s="134" t="s">
        <v>10273</v>
      </c>
      <c r="B6054" s="135" t="s">
        <v>10274</v>
      </c>
      <c r="D6054" s="134" t="s">
        <v>2261</v>
      </c>
      <c r="E6054" s="136" t="s">
        <v>14393</v>
      </c>
      <c r="F6054" s="136" t="s">
        <v>14393</v>
      </c>
    </row>
    <row r="6055" spans="1:6" ht="54" x14ac:dyDescent="0.25">
      <c r="A6055" s="134" t="s">
        <v>10275</v>
      </c>
      <c r="B6055" s="135" t="s">
        <v>10276</v>
      </c>
      <c r="D6055" s="134" t="s">
        <v>2261</v>
      </c>
      <c r="E6055" s="136" t="s">
        <v>19595</v>
      </c>
      <c r="F6055" s="136" t="s">
        <v>19595</v>
      </c>
    </row>
    <row r="6056" spans="1:6" ht="54" x14ac:dyDescent="0.25">
      <c r="A6056" s="134" t="s">
        <v>10277</v>
      </c>
      <c r="B6056" s="135" t="s">
        <v>10278</v>
      </c>
      <c r="D6056" s="134" t="s">
        <v>2261</v>
      </c>
      <c r="E6056" s="136" t="s">
        <v>19596</v>
      </c>
      <c r="F6056" s="136" t="s">
        <v>19596</v>
      </c>
    </row>
    <row r="6057" spans="1:6" ht="54" x14ac:dyDescent="0.25">
      <c r="A6057" s="134" t="s">
        <v>10279</v>
      </c>
      <c r="B6057" s="135" t="s">
        <v>10280</v>
      </c>
      <c r="D6057" s="134" t="s">
        <v>2261</v>
      </c>
      <c r="E6057" s="136" t="s">
        <v>5866</v>
      </c>
      <c r="F6057" s="136" t="s">
        <v>5866</v>
      </c>
    </row>
    <row r="6058" spans="1:6" ht="54" x14ac:dyDescent="0.25">
      <c r="A6058" s="134" t="s">
        <v>10281</v>
      </c>
      <c r="B6058" s="135" t="s">
        <v>10282</v>
      </c>
      <c r="D6058" s="134" t="s">
        <v>2261</v>
      </c>
      <c r="E6058" s="136" t="s">
        <v>5813</v>
      </c>
      <c r="F6058" s="136" t="s">
        <v>5813</v>
      </c>
    </row>
    <row r="6059" spans="1:6" ht="54" x14ac:dyDescent="0.25">
      <c r="A6059" s="134" t="s">
        <v>10283</v>
      </c>
      <c r="B6059" s="135" t="s">
        <v>10284</v>
      </c>
      <c r="D6059" s="134" t="s">
        <v>2261</v>
      </c>
      <c r="E6059" s="136" t="s">
        <v>19597</v>
      </c>
      <c r="F6059" s="136" t="s">
        <v>19597</v>
      </c>
    </row>
    <row r="6060" spans="1:6" ht="54" x14ac:dyDescent="0.25">
      <c r="A6060" s="134" t="s">
        <v>10285</v>
      </c>
      <c r="B6060" s="135" t="s">
        <v>10286</v>
      </c>
      <c r="D6060" s="134" t="s">
        <v>2261</v>
      </c>
      <c r="E6060" s="136" t="s">
        <v>14087</v>
      </c>
      <c r="F6060" s="136" t="s">
        <v>14087</v>
      </c>
    </row>
    <row r="6061" spans="1:6" ht="54" x14ac:dyDescent="0.25">
      <c r="A6061" s="134" t="s">
        <v>10287</v>
      </c>
      <c r="B6061" s="135" t="s">
        <v>10288</v>
      </c>
      <c r="D6061" s="134" t="s">
        <v>2261</v>
      </c>
      <c r="E6061" s="136" t="s">
        <v>19598</v>
      </c>
      <c r="F6061" s="136" t="s">
        <v>19598</v>
      </c>
    </row>
    <row r="6062" spans="1:6" ht="54" x14ac:dyDescent="0.25">
      <c r="A6062" s="134" t="s">
        <v>10289</v>
      </c>
      <c r="B6062" s="135" t="s">
        <v>10290</v>
      </c>
      <c r="D6062" s="134" t="s">
        <v>2261</v>
      </c>
      <c r="E6062" s="136" t="s">
        <v>19599</v>
      </c>
      <c r="F6062" s="136" t="s">
        <v>19599</v>
      </c>
    </row>
    <row r="6063" spans="1:6" ht="54" x14ac:dyDescent="0.25">
      <c r="A6063" s="134" t="s">
        <v>10291</v>
      </c>
      <c r="B6063" s="135" t="s">
        <v>10292</v>
      </c>
      <c r="D6063" s="134" t="s">
        <v>2261</v>
      </c>
      <c r="E6063" s="136" t="s">
        <v>19600</v>
      </c>
      <c r="F6063" s="136" t="s">
        <v>19600</v>
      </c>
    </row>
    <row r="6064" spans="1:6" ht="67.5" x14ac:dyDescent="0.25">
      <c r="A6064" s="134" t="s">
        <v>10293</v>
      </c>
      <c r="B6064" s="135" t="s">
        <v>10294</v>
      </c>
      <c r="D6064" s="134" t="s">
        <v>2261</v>
      </c>
      <c r="E6064" s="136" t="s">
        <v>13581</v>
      </c>
      <c r="F6064" s="136" t="s">
        <v>13581</v>
      </c>
    </row>
    <row r="6065" spans="1:6" ht="67.5" x14ac:dyDescent="0.25">
      <c r="A6065" s="134" t="s">
        <v>10295</v>
      </c>
      <c r="B6065" s="135" t="s">
        <v>10296</v>
      </c>
      <c r="D6065" s="134" t="s">
        <v>2261</v>
      </c>
      <c r="E6065" s="136" t="s">
        <v>19601</v>
      </c>
      <c r="F6065" s="136" t="s">
        <v>19601</v>
      </c>
    </row>
    <row r="6066" spans="1:6" ht="67.5" x14ac:dyDescent="0.25">
      <c r="A6066" s="134" t="s">
        <v>10297</v>
      </c>
      <c r="B6066" s="135" t="s">
        <v>10298</v>
      </c>
      <c r="D6066" s="134" t="s">
        <v>2261</v>
      </c>
      <c r="E6066" s="136" t="s">
        <v>14287</v>
      </c>
      <c r="F6066" s="136" t="s">
        <v>14287</v>
      </c>
    </row>
    <row r="6067" spans="1:6" ht="67.5" x14ac:dyDescent="0.25">
      <c r="A6067" s="134" t="s">
        <v>10299</v>
      </c>
      <c r="B6067" s="135" t="s">
        <v>10300</v>
      </c>
      <c r="D6067" s="134" t="s">
        <v>2261</v>
      </c>
      <c r="E6067" s="136" t="s">
        <v>14057</v>
      </c>
      <c r="F6067" s="136" t="s">
        <v>14057</v>
      </c>
    </row>
    <row r="6068" spans="1:6" ht="67.5" x14ac:dyDescent="0.25">
      <c r="A6068" s="134" t="s">
        <v>10301</v>
      </c>
      <c r="B6068" s="135" t="s">
        <v>10302</v>
      </c>
      <c r="D6068" s="134" t="s">
        <v>2261</v>
      </c>
      <c r="E6068" s="136" t="s">
        <v>19602</v>
      </c>
      <c r="F6068" s="136" t="s">
        <v>19602</v>
      </c>
    </row>
    <row r="6069" spans="1:6" ht="67.5" x14ac:dyDescent="0.25">
      <c r="A6069" s="134" t="s">
        <v>10303</v>
      </c>
      <c r="B6069" s="135" t="s">
        <v>10304</v>
      </c>
      <c r="D6069" s="134" t="s">
        <v>2261</v>
      </c>
      <c r="E6069" s="136" t="s">
        <v>19603</v>
      </c>
      <c r="F6069" s="136" t="s">
        <v>19603</v>
      </c>
    </row>
    <row r="6070" spans="1:6" ht="67.5" x14ac:dyDescent="0.25">
      <c r="A6070" s="134" t="s">
        <v>10305</v>
      </c>
      <c r="B6070" s="135" t="s">
        <v>10306</v>
      </c>
      <c r="D6070" s="134" t="s">
        <v>2261</v>
      </c>
      <c r="E6070" s="136" t="s">
        <v>19604</v>
      </c>
      <c r="F6070" s="136" t="s">
        <v>19604</v>
      </c>
    </row>
    <row r="6071" spans="1:6" ht="67.5" x14ac:dyDescent="0.25">
      <c r="A6071" s="134" t="s">
        <v>10307</v>
      </c>
      <c r="B6071" s="135" t="s">
        <v>10308</v>
      </c>
      <c r="D6071" s="134" t="s">
        <v>2261</v>
      </c>
      <c r="E6071" s="136" t="s">
        <v>19605</v>
      </c>
      <c r="F6071" s="136" t="s">
        <v>19605</v>
      </c>
    </row>
    <row r="6072" spans="1:6" ht="54" x14ac:dyDescent="0.25">
      <c r="A6072" s="134" t="s">
        <v>10309</v>
      </c>
      <c r="B6072" s="135" t="s">
        <v>10310</v>
      </c>
      <c r="D6072" s="134" t="s">
        <v>2261</v>
      </c>
      <c r="E6072" s="136" t="s">
        <v>19606</v>
      </c>
      <c r="F6072" s="136" t="s">
        <v>19606</v>
      </c>
    </row>
    <row r="6073" spans="1:6" ht="67.5" x14ac:dyDescent="0.25">
      <c r="A6073" s="134" t="s">
        <v>10311</v>
      </c>
      <c r="B6073" s="135" t="s">
        <v>10312</v>
      </c>
      <c r="D6073" s="134" t="s">
        <v>2261</v>
      </c>
      <c r="E6073" s="136" t="s">
        <v>5544</v>
      </c>
      <c r="F6073" s="136" t="s">
        <v>5544</v>
      </c>
    </row>
    <row r="6074" spans="1:6" ht="40.5" x14ac:dyDescent="0.25">
      <c r="A6074" s="134" t="s">
        <v>10313</v>
      </c>
      <c r="B6074" s="135" t="s">
        <v>10314</v>
      </c>
      <c r="D6074" s="134" t="s">
        <v>2261</v>
      </c>
      <c r="E6074" s="136" t="s">
        <v>13761</v>
      </c>
      <c r="F6074" s="136" t="s">
        <v>13761</v>
      </c>
    </row>
    <row r="6075" spans="1:6" ht="54" x14ac:dyDescent="0.25">
      <c r="A6075" s="134" t="s">
        <v>10315</v>
      </c>
      <c r="B6075" s="135" t="s">
        <v>10316</v>
      </c>
      <c r="D6075" s="134" t="s">
        <v>2261</v>
      </c>
      <c r="E6075" s="136" t="s">
        <v>14157</v>
      </c>
      <c r="F6075" s="136" t="s">
        <v>14157</v>
      </c>
    </row>
    <row r="6076" spans="1:6" ht="40.5" x14ac:dyDescent="0.25">
      <c r="A6076" s="134" t="s">
        <v>10317</v>
      </c>
      <c r="B6076" s="135" t="s">
        <v>10318</v>
      </c>
      <c r="D6076" s="134" t="s">
        <v>2261</v>
      </c>
      <c r="E6076" s="136" t="s">
        <v>19607</v>
      </c>
      <c r="F6076" s="136" t="s">
        <v>19607</v>
      </c>
    </row>
    <row r="6077" spans="1:6" ht="40.5" x14ac:dyDescent="0.25">
      <c r="A6077" s="134" t="s">
        <v>10319</v>
      </c>
      <c r="B6077" s="135" t="s">
        <v>10320</v>
      </c>
      <c r="D6077" s="134" t="s">
        <v>2261</v>
      </c>
      <c r="E6077" s="136" t="s">
        <v>19608</v>
      </c>
      <c r="F6077" s="136" t="s">
        <v>19608</v>
      </c>
    </row>
    <row r="6078" spans="1:6" ht="27" x14ac:dyDescent="0.25">
      <c r="A6078" s="134" t="s">
        <v>10321</v>
      </c>
      <c r="B6078" s="135" t="s">
        <v>19609</v>
      </c>
      <c r="D6078" s="134" t="s">
        <v>2261</v>
      </c>
      <c r="E6078" s="136" t="s">
        <v>14031</v>
      </c>
      <c r="F6078" s="136" t="s">
        <v>14031</v>
      </c>
    </row>
    <row r="6079" spans="1:6" ht="40.5" x14ac:dyDescent="0.25">
      <c r="A6079" s="134" t="s">
        <v>10322</v>
      </c>
      <c r="B6079" s="135" t="s">
        <v>10323</v>
      </c>
      <c r="D6079" s="134" t="s">
        <v>2261</v>
      </c>
      <c r="E6079" s="136" t="s">
        <v>13498</v>
      </c>
      <c r="F6079" s="136" t="s">
        <v>13498</v>
      </c>
    </row>
    <row r="6080" spans="1:6" ht="40.5" x14ac:dyDescent="0.25">
      <c r="A6080" s="134" t="s">
        <v>10324</v>
      </c>
      <c r="B6080" s="135" t="s">
        <v>10325</v>
      </c>
      <c r="D6080" s="134" t="s">
        <v>2261</v>
      </c>
      <c r="E6080" s="136" t="s">
        <v>13037</v>
      </c>
      <c r="F6080" s="136" t="s">
        <v>13037</v>
      </c>
    </row>
    <row r="6081" spans="1:6" ht="40.5" x14ac:dyDescent="0.25">
      <c r="A6081" s="134" t="s">
        <v>10326</v>
      </c>
      <c r="B6081" s="135" t="s">
        <v>10327</v>
      </c>
      <c r="D6081" s="134" t="s">
        <v>2261</v>
      </c>
      <c r="E6081" s="136" t="s">
        <v>13731</v>
      </c>
      <c r="F6081" s="136" t="s">
        <v>13731</v>
      </c>
    </row>
    <row r="6082" spans="1:6" ht="40.5" x14ac:dyDescent="0.25">
      <c r="A6082" s="134" t="s">
        <v>10328</v>
      </c>
      <c r="B6082" s="135" t="s">
        <v>10329</v>
      </c>
      <c r="D6082" s="134" t="s">
        <v>2261</v>
      </c>
      <c r="E6082" s="136" t="s">
        <v>19610</v>
      </c>
      <c r="F6082" s="136" t="s">
        <v>19610</v>
      </c>
    </row>
    <row r="6083" spans="1:6" ht="40.5" x14ac:dyDescent="0.25">
      <c r="A6083" s="134" t="s">
        <v>10330</v>
      </c>
      <c r="B6083" s="135" t="s">
        <v>10331</v>
      </c>
      <c r="D6083" s="134" t="s">
        <v>2261</v>
      </c>
      <c r="E6083" s="136" t="s">
        <v>13478</v>
      </c>
      <c r="F6083" s="136" t="s">
        <v>13478</v>
      </c>
    </row>
    <row r="6084" spans="1:6" ht="40.5" x14ac:dyDescent="0.25">
      <c r="A6084" s="134" t="s">
        <v>10332</v>
      </c>
      <c r="B6084" s="135" t="s">
        <v>10333</v>
      </c>
      <c r="D6084" s="134" t="s">
        <v>2261</v>
      </c>
      <c r="E6084" s="136" t="s">
        <v>13735</v>
      </c>
      <c r="F6084" s="136" t="s">
        <v>13735</v>
      </c>
    </row>
    <row r="6085" spans="1:6" ht="40.5" x14ac:dyDescent="0.25">
      <c r="A6085" s="134" t="s">
        <v>10334</v>
      </c>
      <c r="B6085" s="135" t="s">
        <v>10335</v>
      </c>
      <c r="D6085" s="134" t="s">
        <v>2261</v>
      </c>
      <c r="E6085" s="136" t="s">
        <v>19611</v>
      </c>
      <c r="F6085" s="136" t="s">
        <v>19611</v>
      </c>
    </row>
    <row r="6086" spans="1:6" ht="40.5" x14ac:dyDescent="0.25">
      <c r="A6086" s="134" t="s">
        <v>10336</v>
      </c>
      <c r="B6086" s="135" t="s">
        <v>10337</v>
      </c>
      <c r="D6086" s="134" t="s">
        <v>2261</v>
      </c>
      <c r="E6086" s="136" t="s">
        <v>13595</v>
      </c>
      <c r="F6086" s="136" t="s">
        <v>13595</v>
      </c>
    </row>
    <row r="6087" spans="1:6" ht="40.5" x14ac:dyDescent="0.25">
      <c r="A6087" s="134" t="s">
        <v>10338</v>
      </c>
      <c r="B6087" s="135" t="s">
        <v>10339</v>
      </c>
      <c r="D6087" s="134" t="s">
        <v>2261</v>
      </c>
      <c r="E6087" s="136" t="s">
        <v>6055</v>
      </c>
      <c r="F6087" s="136" t="s">
        <v>6055</v>
      </c>
    </row>
    <row r="6088" spans="1:6" ht="40.5" x14ac:dyDescent="0.25">
      <c r="A6088" s="134" t="s">
        <v>10340</v>
      </c>
      <c r="B6088" s="135" t="s">
        <v>10341</v>
      </c>
      <c r="D6088" s="134" t="s">
        <v>2261</v>
      </c>
      <c r="E6088" s="136" t="s">
        <v>19612</v>
      </c>
      <c r="F6088" s="136" t="s">
        <v>19612</v>
      </c>
    </row>
    <row r="6089" spans="1:6" ht="40.5" x14ac:dyDescent="0.25">
      <c r="A6089" s="134" t="s">
        <v>10342</v>
      </c>
      <c r="B6089" s="135" t="s">
        <v>10343</v>
      </c>
      <c r="D6089" s="134" t="s">
        <v>2261</v>
      </c>
      <c r="E6089" s="136" t="s">
        <v>13961</v>
      </c>
      <c r="F6089" s="136" t="s">
        <v>13961</v>
      </c>
    </row>
    <row r="6090" spans="1:6" ht="40.5" x14ac:dyDescent="0.25">
      <c r="A6090" s="134" t="s">
        <v>10344</v>
      </c>
      <c r="B6090" s="135" t="s">
        <v>10345</v>
      </c>
      <c r="D6090" s="134" t="s">
        <v>2261</v>
      </c>
      <c r="E6090" s="136" t="s">
        <v>13636</v>
      </c>
      <c r="F6090" s="136" t="s">
        <v>13636</v>
      </c>
    </row>
    <row r="6091" spans="1:6" ht="40.5" x14ac:dyDescent="0.25">
      <c r="A6091" s="134" t="s">
        <v>10346</v>
      </c>
      <c r="B6091" s="135" t="s">
        <v>10347</v>
      </c>
      <c r="D6091" s="134" t="s">
        <v>2261</v>
      </c>
      <c r="E6091" s="136" t="s">
        <v>19613</v>
      </c>
      <c r="F6091" s="136" t="s">
        <v>19613</v>
      </c>
    </row>
    <row r="6092" spans="1:6" ht="40.5" x14ac:dyDescent="0.25">
      <c r="A6092" s="134" t="s">
        <v>10348</v>
      </c>
      <c r="B6092" s="135" t="s">
        <v>10349</v>
      </c>
      <c r="D6092" s="134" t="s">
        <v>2261</v>
      </c>
      <c r="E6092" s="136" t="s">
        <v>5384</v>
      </c>
      <c r="F6092" s="136" t="s">
        <v>5384</v>
      </c>
    </row>
    <row r="6093" spans="1:6" ht="40.5" x14ac:dyDescent="0.25">
      <c r="A6093" s="134" t="s">
        <v>10350</v>
      </c>
      <c r="B6093" s="135" t="s">
        <v>10351</v>
      </c>
      <c r="D6093" s="134" t="s">
        <v>2261</v>
      </c>
      <c r="E6093" s="136" t="s">
        <v>19489</v>
      </c>
      <c r="F6093" s="136" t="s">
        <v>19489</v>
      </c>
    </row>
    <row r="6094" spans="1:6" ht="40.5" x14ac:dyDescent="0.25">
      <c r="A6094" s="134" t="s">
        <v>10352</v>
      </c>
      <c r="B6094" s="135" t="s">
        <v>10353</v>
      </c>
      <c r="D6094" s="134" t="s">
        <v>2261</v>
      </c>
      <c r="E6094" s="136" t="s">
        <v>5410</v>
      </c>
      <c r="F6094" s="136" t="s">
        <v>5410</v>
      </c>
    </row>
    <row r="6095" spans="1:6" ht="40.5" x14ac:dyDescent="0.25">
      <c r="A6095" s="134" t="s">
        <v>10354</v>
      </c>
      <c r="B6095" s="135" t="s">
        <v>10355</v>
      </c>
      <c r="D6095" s="134" t="s">
        <v>2261</v>
      </c>
      <c r="E6095" s="136" t="s">
        <v>19614</v>
      </c>
      <c r="F6095" s="136" t="s">
        <v>19614</v>
      </c>
    </row>
    <row r="6096" spans="1:6" ht="40.5" x14ac:dyDescent="0.25">
      <c r="A6096" s="134" t="s">
        <v>10356</v>
      </c>
      <c r="B6096" s="135" t="s">
        <v>10357</v>
      </c>
      <c r="D6096" s="134" t="s">
        <v>2261</v>
      </c>
      <c r="E6096" s="136" t="s">
        <v>13382</v>
      </c>
      <c r="F6096" s="136" t="s">
        <v>13382</v>
      </c>
    </row>
    <row r="6097" spans="1:6" ht="40.5" x14ac:dyDescent="0.25">
      <c r="A6097" s="134" t="s">
        <v>10358</v>
      </c>
      <c r="B6097" s="135" t="s">
        <v>10359</v>
      </c>
      <c r="D6097" s="134" t="s">
        <v>2261</v>
      </c>
      <c r="E6097" s="136" t="s">
        <v>13407</v>
      </c>
      <c r="F6097" s="136" t="s">
        <v>13407</v>
      </c>
    </row>
    <row r="6098" spans="1:6" ht="40.5" x14ac:dyDescent="0.25">
      <c r="A6098" s="134" t="s">
        <v>10360</v>
      </c>
      <c r="B6098" s="135" t="s">
        <v>10361</v>
      </c>
      <c r="D6098" s="134" t="s">
        <v>2261</v>
      </c>
      <c r="E6098" s="136" t="s">
        <v>19271</v>
      </c>
      <c r="F6098" s="136" t="s">
        <v>19271</v>
      </c>
    </row>
    <row r="6099" spans="1:6" ht="40.5" x14ac:dyDescent="0.25">
      <c r="A6099" s="134" t="s">
        <v>10362</v>
      </c>
      <c r="B6099" s="135" t="s">
        <v>10363</v>
      </c>
      <c r="D6099" s="134" t="s">
        <v>2261</v>
      </c>
      <c r="E6099" s="136" t="s">
        <v>13364</v>
      </c>
      <c r="F6099" s="136" t="s">
        <v>13364</v>
      </c>
    </row>
    <row r="6100" spans="1:6" ht="40.5" x14ac:dyDescent="0.25">
      <c r="A6100" s="134" t="s">
        <v>10364</v>
      </c>
      <c r="B6100" s="135" t="s">
        <v>10365</v>
      </c>
      <c r="D6100" s="134" t="s">
        <v>2261</v>
      </c>
      <c r="E6100" s="136" t="s">
        <v>19146</v>
      </c>
      <c r="F6100" s="136" t="s">
        <v>19146</v>
      </c>
    </row>
    <row r="6101" spans="1:6" ht="40.5" x14ac:dyDescent="0.25">
      <c r="A6101" s="134" t="s">
        <v>10366</v>
      </c>
      <c r="B6101" s="135" t="s">
        <v>10367</v>
      </c>
      <c r="D6101" s="134" t="s">
        <v>2261</v>
      </c>
      <c r="E6101" s="136" t="s">
        <v>19615</v>
      </c>
      <c r="F6101" s="136" t="s">
        <v>19615</v>
      </c>
    </row>
    <row r="6102" spans="1:6" ht="40.5" x14ac:dyDescent="0.25">
      <c r="A6102" s="134" t="s">
        <v>10368</v>
      </c>
      <c r="B6102" s="135" t="s">
        <v>10369</v>
      </c>
      <c r="D6102" s="134" t="s">
        <v>2261</v>
      </c>
      <c r="E6102" s="136" t="s">
        <v>14053</v>
      </c>
      <c r="F6102" s="136" t="s">
        <v>14053</v>
      </c>
    </row>
    <row r="6103" spans="1:6" ht="40.5" x14ac:dyDescent="0.25">
      <c r="A6103" s="134" t="s">
        <v>10370</v>
      </c>
      <c r="B6103" s="135" t="s">
        <v>10371</v>
      </c>
      <c r="D6103" s="134" t="s">
        <v>2261</v>
      </c>
      <c r="E6103" s="136" t="s">
        <v>13942</v>
      </c>
      <c r="F6103" s="136" t="s">
        <v>13942</v>
      </c>
    </row>
    <row r="6104" spans="1:6" ht="40.5" x14ac:dyDescent="0.25">
      <c r="A6104" s="134" t="s">
        <v>10372</v>
      </c>
      <c r="B6104" s="135" t="s">
        <v>10373</v>
      </c>
      <c r="D6104" s="134" t="s">
        <v>2261</v>
      </c>
      <c r="E6104" s="136" t="s">
        <v>13109</v>
      </c>
      <c r="F6104" s="136" t="s">
        <v>13109</v>
      </c>
    </row>
    <row r="6105" spans="1:6" ht="40.5" x14ac:dyDescent="0.25">
      <c r="A6105" s="134" t="s">
        <v>10374</v>
      </c>
      <c r="B6105" s="135" t="s">
        <v>10375</v>
      </c>
      <c r="D6105" s="134" t="s">
        <v>2261</v>
      </c>
      <c r="E6105" s="136" t="s">
        <v>5391</v>
      </c>
      <c r="F6105" s="136" t="s">
        <v>5391</v>
      </c>
    </row>
    <row r="6106" spans="1:6" ht="40.5" x14ac:dyDescent="0.25">
      <c r="A6106" s="134" t="s">
        <v>10376</v>
      </c>
      <c r="B6106" s="135" t="s">
        <v>10377</v>
      </c>
      <c r="D6106" s="134" t="s">
        <v>2261</v>
      </c>
      <c r="E6106" s="136" t="s">
        <v>5924</v>
      </c>
      <c r="F6106" s="136" t="s">
        <v>5924</v>
      </c>
    </row>
    <row r="6107" spans="1:6" ht="40.5" x14ac:dyDescent="0.25">
      <c r="A6107" s="134" t="s">
        <v>10378</v>
      </c>
      <c r="B6107" s="135" t="s">
        <v>10379</v>
      </c>
      <c r="D6107" s="134" t="s">
        <v>2261</v>
      </c>
      <c r="E6107" s="136" t="s">
        <v>5934</v>
      </c>
      <c r="F6107" s="136" t="s">
        <v>5934</v>
      </c>
    </row>
    <row r="6108" spans="1:6" ht="40.5" x14ac:dyDescent="0.25">
      <c r="A6108" s="134" t="s">
        <v>10380</v>
      </c>
      <c r="B6108" s="135" t="s">
        <v>10381</v>
      </c>
      <c r="D6108" s="134" t="s">
        <v>2261</v>
      </c>
      <c r="E6108" s="136" t="s">
        <v>5716</v>
      </c>
      <c r="F6108" s="136" t="s">
        <v>5716</v>
      </c>
    </row>
    <row r="6109" spans="1:6" ht="40.5" x14ac:dyDescent="0.25">
      <c r="A6109" s="134" t="s">
        <v>10382</v>
      </c>
      <c r="B6109" s="135" t="s">
        <v>10383</v>
      </c>
      <c r="D6109" s="134" t="s">
        <v>2261</v>
      </c>
      <c r="E6109" s="136" t="s">
        <v>5881</v>
      </c>
      <c r="F6109" s="136" t="s">
        <v>5881</v>
      </c>
    </row>
    <row r="6110" spans="1:6" ht="40.5" x14ac:dyDescent="0.25">
      <c r="A6110" s="134" t="s">
        <v>10384</v>
      </c>
      <c r="B6110" s="135" t="s">
        <v>10385</v>
      </c>
      <c r="D6110" s="134" t="s">
        <v>2261</v>
      </c>
      <c r="E6110" s="136" t="s">
        <v>13614</v>
      </c>
      <c r="F6110" s="136" t="s">
        <v>13614</v>
      </c>
    </row>
    <row r="6111" spans="1:6" ht="40.5" x14ac:dyDescent="0.25">
      <c r="A6111" s="134" t="s">
        <v>10386</v>
      </c>
      <c r="B6111" s="135" t="s">
        <v>10387</v>
      </c>
      <c r="D6111" s="134" t="s">
        <v>2261</v>
      </c>
      <c r="E6111" s="136" t="s">
        <v>13417</v>
      </c>
      <c r="F6111" s="136" t="s">
        <v>13417</v>
      </c>
    </row>
    <row r="6112" spans="1:6" ht="40.5" x14ac:dyDescent="0.25">
      <c r="A6112" s="134" t="s">
        <v>10388</v>
      </c>
      <c r="B6112" s="135" t="s">
        <v>10389</v>
      </c>
      <c r="D6112" s="134" t="s">
        <v>2261</v>
      </c>
      <c r="E6112" s="136" t="s">
        <v>13949</v>
      </c>
      <c r="F6112" s="136" t="s">
        <v>13949</v>
      </c>
    </row>
    <row r="6113" spans="1:6" ht="40.5" x14ac:dyDescent="0.25">
      <c r="A6113" s="134" t="s">
        <v>10390</v>
      </c>
      <c r="B6113" s="135" t="s">
        <v>10391</v>
      </c>
      <c r="D6113" s="134" t="s">
        <v>2261</v>
      </c>
      <c r="E6113" s="136" t="s">
        <v>19616</v>
      </c>
      <c r="F6113" s="136" t="s">
        <v>19616</v>
      </c>
    </row>
    <row r="6114" spans="1:6" ht="40.5" x14ac:dyDescent="0.25">
      <c r="A6114" s="134" t="s">
        <v>10392</v>
      </c>
      <c r="B6114" s="135" t="s">
        <v>10393</v>
      </c>
      <c r="D6114" s="134" t="s">
        <v>2261</v>
      </c>
      <c r="E6114" s="136" t="s">
        <v>19617</v>
      </c>
      <c r="F6114" s="136" t="s">
        <v>19617</v>
      </c>
    </row>
    <row r="6115" spans="1:6" ht="40.5" x14ac:dyDescent="0.25">
      <c r="A6115" s="134" t="s">
        <v>10394</v>
      </c>
      <c r="B6115" s="135" t="s">
        <v>10395</v>
      </c>
      <c r="D6115" s="134" t="s">
        <v>2261</v>
      </c>
      <c r="E6115" s="136" t="s">
        <v>14269</v>
      </c>
      <c r="F6115" s="136" t="s">
        <v>14269</v>
      </c>
    </row>
    <row r="6116" spans="1:6" ht="40.5" x14ac:dyDescent="0.25">
      <c r="A6116" s="134" t="s">
        <v>10396</v>
      </c>
      <c r="B6116" s="135" t="s">
        <v>10397</v>
      </c>
      <c r="D6116" s="134" t="s">
        <v>2261</v>
      </c>
      <c r="E6116" s="136" t="s">
        <v>19618</v>
      </c>
      <c r="F6116" s="136" t="s">
        <v>19618</v>
      </c>
    </row>
    <row r="6117" spans="1:6" ht="40.5" x14ac:dyDescent="0.25">
      <c r="A6117" s="134" t="s">
        <v>10398</v>
      </c>
      <c r="B6117" s="135" t="s">
        <v>10399</v>
      </c>
      <c r="D6117" s="134" t="s">
        <v>2261</v>
      </c>
      <c r="E6117" s="136" t="s">
        <v>19223</v>
      </c>
      <c r="F6117" s="136" t="s">
        <v>19223</v>
      </c>
    </row>
    <row r="6118" spans="1:6" ht="40.5" x14ac:dyDescent="0.25">
      <c r="A6118" s="134" t="s">
        <v>10400</v>
      </c>
      <c r="B6118" s="135" t="s">
        <v>10401</v>
      </c>
      <c r="D6118" s="134" t="s">
        <v>2261</v>
      </c>
      <c r="E6118" s="136" t="s">
        <v>5962</v>
      </c>
      <c r="F6118" s="136" t="s">
        <v>5962</v>
      </c>
    </row>
    <row r="6119" spans="1:6" ht="40.5" x14ac:dyDescent="0.25">
      <c r="A6119" s="134" t="s">
        <v>10402</v>
      </c>
      <c r="B6119" s="135" t="s">
        <v>10403</v>
      </c>
      <c r="D6119" s="134" t="s">
        <v>2261</v>
      </c>
      <c r="E6119" s="136" t="s">
        <v>13212</v>
      </c>
      <c r="F6119" s="136" t="s">
        <v>13212</v>
      </c>
    </row>
    <row r="6120" spans="1:6" ht="40.5" x14ac:dyDescent="0.25">
      <c r="A6120" s="134" t="s">
        <v>10404</v>
      </c>
      <c r="B6120" s="135" t="s">
        <v>10405</v>
      </c>
      <c r="D6120" s="134" t="s">
        <v>2261</v>
      </c>
      <c r="E6120" s="136" t="s">
        <v>19619</v>
      </c>
      <c r="F6120" s="136" t="s">
        <v>19619</v>
      </c>
    </row>
    <row r="6121" spans="1:6" ht="40.5" x14ac:dyDescent="0.25">
      <c r="A6121" s="134" t="s">
        <v>10406</v>
      </c>
      <c r="B6121" s="135" t="s">
        <v>10407</v>
      </c>
      <c r="D6121" s="134" t="s">
        <v>2261</v>
      </c>
      <c r="E6121" s="136" t="s">
        <v>5430</v>
      </c>
      <c r="F6121" s="136" t="s">
        <v>5430</v>
      </c>
    </row>
    <row r="6122" spans="1:6" ht="40.5" x14ac:dyDescent="0.25">
      <c r="A6122" s="134" t="s">
        <v>10408</v>
      </c>
      <c r="B6122" s="135" t="s">
        <v>10409</v>
      </c>
      <c r="D6122" s="134" t="s">
        <v>2261</v>
      </c>
      <c r="E6122" s="136" t="s">
        <v>13156</v>
      </c>
      <c r="F6122" s="136" t="s">
        <v>13156</v>
      </c>
    </row>
    <row r="6123" spans="1:6" ht="40.5" x14ac:dyDescent="0.25">
      <c r="A6123" s="134" t="s">
        <v>10410</v>
      </c>
      <c r="B6123" s="135" t="s">
        <v>10411</v>
      </c>
      <c r="D6123" s="134" t="s">
        <v>2261</v>
      </c>
      <c r="E6123" s="136" t="s">
        <v>6095</v>
      </c>
      <c r="F6123" s="136" t="s">
        <v>6095</v>
      </c>
    </row>
    <row r="6124" spans="1:6" ht="40.5" x14ac:dyDescent="0.25">
      <c r="A6124" s="134" t="s">
        <v>10412</v>
      </c>
      <c r="B6124" s="135" t="s">
        <v>10413</v>
      </c>
      <c r="D6124" s="134" t="s">
        <v>2261</v>
      </c>
      <c r="E6124" s="136" t="s">
        <v>15206</v>
      </c>
      <c r="F6124" s="136" t="s">
        <v>15206</v>
      </c>
    </row>
    <row r="6125" spans="1:6" ht="40.5" x14ac:dyDescent="0.25">
      <c r="A6125" s="134" t="s">
        <v>10414</v>
      </c>
      <c r="B6125" s="135" t="s">
        <v>10415</v>
      </c>
      <c r="D6125" s="134" t="s">
        <v>2261</v>
      </c>
      <c r="E6125" s="136" t="s">
        <v>6099</v>
      </c>
      <c r="F6125" s="136" t="s">
        <v>6099</v>
      </c>
    </row>
    <row r="6126" spans="1:6" ht="40.5" x14ac:dyDescent="0.25">
      <c r="A6126" s="134" t="s">
        <v>10416</v>
      </c>
      <c r="B6126" s="135" t="s">
        <v>10417</v>
      </c>
      <c r="D6126" s="134" t="s">
        <v>2261</v>
      </c>
      <c r="E6126" s="136" t="s">
        <v>14105</v>
      </c>
      <c r="F6126" s="136" t="s">
        <v>14105</v>
      </c>
    </row>
    <row r="6127" spans="1:6" ht="40.5" x14ac:dyDescent="0.25">
      <c r="A6127" s="134" t="s">
        <v>10418</v>
      </c>
      <c r="B6127" s="135" t="s">
        <v>10419</v>
      </c>
      <c r="D6127" s="134" t="s">
        <v>2261</v>
      </c>
      <c r="E6127" s="136" t="s">
        <v>19620</v>
      </c>
      <c r="F6127" s="136" t="s">
        <v>19620</v>
      </c>
    </row>
    <row r="6128" spans="1:6" ht="40.5" x14ac:dyDescent="0.25">
      <c r="A6128" s="134" t="s">
        <v>10420</v>
      </c>
      <c r="B6128" s="135" t="s">
        <v>10421</v>
      </c>
      <c r="D6128" s="134" t="s">
        <v>2261</v>
      </c>
      <c r="E6128" s="136" t="s">
        <v>13996</v>
      </c>
      <c r="F6128" s="136" t="s">
        <v>13996</v>
      </c>
    </row>
    <row r="6129" spans="1:6" ht="40.5" x14ac:dyDescent="0.25">
      <c r="A6129" s="134" t="s">
        <v>10422</v>
      </c>
      <c r="B6129" s="135" t="s">
        <v>10423</v>
      </c>
      <c r="D6129" s="134" t="s">
        <v>2261</v>
      </c>
      <c r="E6129" s="136" t="s">
        <v>14194</v>
      </c>
      <c r="F6129" s="136" t="s">
        <v>14194</v>
      </c>
    </row>
    <row r="6130" spans="1:6" ht="40.5" x14ac:dyDescent="0.25">
      <c r="A6130" s="134" t="s">
        <v>10424</v>
      </c>
      <c r="B6130" s="135" t="s">
        <v>10425</v>
      </c>
      <c r="D6130" s="134" t="s">
        <v>2261</v>
      </c>
      <c r="E6130" s="136" t="s">
        <v>13542</v>
      </c>
      <c r="F6130" s="136" t="s">
        <v>13542</v>
      </c>
    </row>
    <row r="6131" spans="1:6" ht="40.5" x14ac:dyDescent="0.25">
      <c r="A6131" s="134" t="s">
        <v>10426</v>
      </c>
      <c r="B6131" s="135" t="s">
        <v>10427</v>
      </c>
      <c r="D6131" s="134" t="s">
        <v>2261</v>
      </c>
      <c r="E6131" s="136" t="s">
        <v>13189</v>
      </c>
      <c r="F6131" s="136" t="s">
        <v>13189</v>
      </c>
    </row>
    <row r="6132" spans="1:6" ht="40.5" x14ac:dyDescent="0.25">
      <c r="A6132" s="134" t="s">
        <v>10428</v>
      </c>
      <c r="B6132" s="135" t="s">
        <v>10429</v>
      </c>
      <c r="D6132" s="134" t="s">
        <v>2261</v>
      </c>
      <c r="E6132" s="136" t="s">
        <v>13205</v>
      </c>
      <c r="F6132" s="136" t="s">
        <v>13205</v>
      </c>
    </row>
    <row r="6133" spans="1:6" ht="40.5" x14ac:dyDescent="0.25">
      <c r="A6133" s="134" t="s">
        <v>10430</v>
      </c>
      <c r="B6133" s="135" t="s">
        <v>10431</v>
      </c>
      <c r="D6133" s="134" t="s">
        <v>2261</v>
      </c>
      <c r="E6133" s="136" t="s">
        <v>5886</v>
      </c>
      <c r="F6133" s="136" t="s">
        <v>5886</v>
      </c>
    </row>
    <row r="6134" spans="1:6" ht="40.5" x14ac:dyDescent="0.25">
      <c r="A6134" s="134" t="s">
        <v>10432</v>
      </c>
      <c r="B6134" s="135" t="s">
        <v>10433</v>
      </c>
      <c r="D6134" s="134" t="s">
        <v>2261</v>
      </c>
      <c r="E6134" s="136" t="s">
        <v>19621</v>
      </c>
      <c r="F6134" s="136" t="s">
        <v>19621</v>
      </c>
    </row>
    <row r="6135" spans="1:6" ht="40.5" x14ac:dyDescent="0.25">
      <c r="A6135" s="134" t="s">
        <v>10434</v>
      </c>
      <c r="B6135" s="135" t="s">
        <v>10435</v>
      </c>
      <c r="D6135" s="134" t="s">
        <v>2261</v>
      </c>
      <c r="E6135" s="136" t="s">
        <v>19622</v>
      </c>
      <c r="F6135" s="136" t="s">
        <v>19622</v>
      </c>
    </row>
    <row r="6136" spans="1:6" ht="40.5" x14ac:dyDescent="0.25">
      <c r="A6136" s="134" t="s">
        <v>10436</v>
      </c>
      <c r="B6136" s="135" t="s">
        <v>10437</v>
      </c>
      <c r="D6136" s="134" t="s">
        <v>2261</v>
      </c>
      <c r="E6136" s="136" t="s">
        <v>19623</v>
      </c>
      <c r="F6136" s="136" t="s">
        <v>19623</v>
      </c>
    </row>
    <row r="6137" spans="1:6" ht="40.5" x14ac:dyDescent="0.25">
      <c r="A6137" s="134" t="s">
        <v>10438</v>
      </c>
      <c r="B6137" s="135" t="s">
        <v>10439</v>
      </c>
      <c r="D6137" s="134" t="s">
        <v>2261</v>
      </c>
      <c r="E6137" s="136" t="s">
        <v>19624</v>
      </c>
      <c r="F6137" s="136" t="s">
        <v>19624</v>
      </c>
    </row>
    <row r="6138" spans="1:6" ht="54" x14ac:dyDescent="0.25">
      <c r="A6138" s="134" t="s">
        <v>10440</v>
      </c>
      <c r="B6138" s="135" t="s">
        <v>10441</v>
      </c>
      <c r="D6138" s="134" t="s">
        <v>2261</v>
      </c>
      <c r="E6138" s="136" t="s">
        <v>5880</v>
      </c>
      <c r="F6138" s="136" t="s">
        <v>5880</v>
      </c>
    </row>
    <row r="6139" spans="1:6" ht="54" x14ac:dyDescent="0.25">
      <c r="A6139" s="134" t="s">
        <v>10442</v>
      </c>
      <c r="B6139" s="135" t="s">
        <v>10443</v>
      </c>
      <c r="D6139" s="134" t="s">
        <v>2261</v>
      </c>
      <c r="E6139" s="136" t="s">
        <v>5859</v>
      </c>
      <c r="F6139" s="136" t="s">
        <v>5859</v>
      </c>
    </row>
    <row r="6140" spans="1:6" ht="54" x14ac:dyDescent="0.25">
      <c r="A6140" s="134" t="s">
        <v>10444</v>
      </c>
      <c r="B6140" s="135" t="s">
        <v>10445</v>
      </c>
      <c r="D6140" s="134" t="s">
        <v>2261</v>
      </c>
      <c r="E6140" s="136" t="s">
        <v>13709</v>
      </c>
      <c r="F6140" s="136" t="s">
        <v>13709</v>
      </c>
    </row>
    <row r="6141" spans="1:6" ht="54" x14ac:dyDescent="0.25">
      <c r="A6141" s="134" t="s">
        <v>10446</v>
      </c>
      <c r="B6141" s="135" t="s">
        <v>10447</v>
      </c>
      <c r="D6141" s="134" t="s">
        <v>2261</v>
      </c>
      <c r="E6141" s="136" t="s">
        <v>5732</v>
      </c>
      <c r="F6141" s="136" t="s">
        <v>5732</v>
      </c>
    </row>
    <row r="6142" spans="1:6" ht="54" x14ac:dyDescent="0.25">
      <c r="A6142" s="134" t="s">
        <v>10448</v>
      </c>
      <c r="B6142" s="135" t="s">
        <v>10449</v>
      </c>
      <c r="D6142" s="134" t="s">
        <v>2261</v>
      </c>
      <c r="E6142" s="136" t="s">
        <v>5360</v>
      </c>
      <c r="F6142" s="136" t="s">
        <v>5360</v>
      </c>
    </row>
    <row r="6143" spans="1:6" ht="54" x14ac:dyDescent="0.25">
      <c r="A6143" s="134" t="s">
        <v>10450</v>
      </c>
      <c r="B6143" s="135" t="s">
        <v>10451</v>
      </c>
      <c r="D6143" s="134" t="s">
        <v>2261</v>
      </c>
      <c r="E6143" s="136" t="s">
        <v>5350</v>
      </c>
      <c r="F6143" s="136" t="s">
        <v>5350</v>
      </c>
    </row>
    <row r="6144" spans="1:6" ht="54" x14ac:dyDescent="0.25">
      <c r="A6144" s="134" t="s">
        <v>10452</v>
      </c>
      <c r="B6144" s="135" t="s">
        <v>10453</v>
      </c>
      <c r="D6144" s="134" t="s">
        <v>2261</v>
      </c>
      <c r="E6144" s="136" t="s">
        <v>17953</v>
      </c>
      <c r="F6144" s="136" t="s">
        <v>17953</v>
      </c>
    </row>
    <row r="6145" spans="1:6" ht="54" x14ac:dyDescent="0.25">
      <c r="A6145" s="134" t="s">
        <v>10454</v>
      </c>
      <c r="B6145" s="135" t="s">
        <v>10455</v>
      </c>
      <c r="D6145" s="134" t="s">
        <v>2261</v>
      </c>
      <c r="E6145" s="136" t="s">
        <v>14062</v>
      </c>
      <c r="F6145" s="136" t="s">
        <v>14062</v>
      </c>
    </row>
    <row r="6146" spans="1:6" ht="54" x14ac:dyDescent="0.25">
      <c r="A6146" s="134" t="s">
        <v>10456</v>
      </c>
      <c r="B6146" s="135" t="s">
        <v>10457</v>
      </c>
      <c r="D6146" s="134" t="s">
        <v>2261</v>
      </c>
      <c r="E6146" s="136" t="s">
        <v>19625</v>
      </c>
      <c r="F6146" s="136" t="s">
        <v>19625</v>
      </c>
    </row>
    <row r="6147" spans="1:6" ht="54" x14ac:dyDescent="0.25">
      <c r="A6147" s="134" t="s">
        <v>10458</v>
      </c>
      <c r="B6147" s="135" t="s">
        <v>10459</v>
      </c>
      <c r="D6147" s="134" t="s">
        <v>2261</v>
      </c>
      <c r="E6147" s="136" t="s">
        <v>19626</v>
      </c>
      <c r="F6147" s="136" t="s">
        <v>19626</v>
      </c>
    </row>
    <row r="6148" spans="1:6" ht="54" x14ac:dyDescent="0.25">
      <c r="A6148" s="134" t="s">
        <v>10460</v>
      </c>
      <c r="B6148" s="135" t="s">
        <v>10461</v>
      </c>
      <c r="D6148" s="134" t="s">
        <v>2261</v>
      </c>
      <c r="E6148" s="136" t="s">
        <v>19627</v>
      </c>
      <c r="F6148" s="136" t="s">
        <v>19627</v>
      </c>
    </row>
    <row r="6149" spans="1:6" ht="54" x14ac:dyDescent="0.25">
      <c r="A6149" s="134" t="s">
        <v>10462</v>
      </c>
      <c r="B6149" s="135" t="s">
        <v>10463</v>
      </c>
      <c r="D6149" s="134" t="s">
        <v>2261</v>
      </c>
      <c r="E6149" s="136" t="s">
        <v>5699</v>
      </c>
      <c r="F6149" s="136" t="s">
        <v>5699</v>
      </c>
    </row>
    <row r="6150" spans="1:6" ht="54" x14ac:dyDescent="0.25">
      <c r="A6150" s="134" t="s">
        <v>10464</v>
      </c>
      <c r="B6150" s="135" t="s">
        <v>10465</v>
      </c>
      <c r="D6150" s="134" t="s">
        <v>2261</v>
      </c>
      <c r="E6150" s="136" t="s">
        <v>5386</v>
      </c>
      <c r="F6150" s="136" t="s">
        <v>5386</v>
      </c>
    </row>
    <row r="6151" spans="1:6" ht="54" x14ac:dyDescent="0.25">
      <c r="A6151" s="134" t="s">
        <v>10466</v>
      </c>
      <c r="B6151" s="135" t="s">
        <v>10467</v>
      </c>
      <c r="D6151" s="134" t="s">
        <v>2261</v>
      </c>
      <c r="E6151" s="136" t="s">
        <v>5426</v>
      </c>
      <c r="F6151" s="136" t="s">
        <v>5426</v>
      </c>
    </row>
    <row r="6152" spans="1:6" ht="54" x14ac:dyDescent="0.25">
      <c r="A6152" s="134" t="s">
        <v>10468</v>
      </c>
      <c r="B6152" s="135" t="s">
        <v>10469</v>
      </c>
      <c r="D6152" s="134" t="s">
        <v>2261</v>
      </c>
      <c r="E6152" s="136" t="s">
        <v>12997</v>
      </c>
      <c r="F6152" s="136" t="s">
        <v>12997</v>
      </c>
    </row>
    <row r="6153" spans="1:6" ht="54" x14ac:dyDescent="0.25">
      <c r="A6153" s="134" t="s">
        <v>10470</v>
      </c>
      <c r="B6153" s="135" t="s">
        <v>10471</v>
      </c>
      <c r="D6153" s="134" t="s">
        <v>2261</v>
      </c>
      <c r="E6153" s="136" t="s">
        <v>19628</v>
      </c>
      <c r="F6153" s="136" t="s">
        <v>19628</v>
      </c>
    </row>
    <row r="6154" spans="1:6" ht="54" x14ac:dyDescent="0.25">
      <c r="A6154" s="134" t="s">
        <v>10472</v>
      </c>
      <c r="B6154" s="135" t="s">
        <v>10473</v>
      </c>
      <c r="D6154" s="134" t="s">
        <v>2261</v>
      </c>
      <c r="E6154" s="136" t="s">
        <v>19629</v>
      </c>
      <c r="F6154" s="136" t="s">
        <v>19629</v>
      </c>
    </row>
    <row r="6155" spans="1:6" ht="54" x14ac:dyDescent="0.25">
      <c r="A6155" s="134" t="s">
        <v>10474</v>
      </c>
      <c r="B6155" s="135" t="s">
        <v>10475</v>
      </c>
      <c r="D6155" s="134" t="s">
        <v>2261</v>
      </c>
      <c r="E6155" s="136" t="s">
        <v>19630</v>
      </c>
      <c r="F6155" s="136" t="s">
        <v>19630</v>
      </c>
    </row>
    <row r="6156" spans="1:6" ht="54" x14ac:dyDescent="0.25">
      <c r="A6156" s="134" t="s">
        <v>10476</v>
      </c>
      <c r="B6156" s="135" t="s">
        <v>10477</v>
      </c>
      <c r="D6156" s="134" t="s">
        <v>2261</v>
      </c>
      <c r="E6156" s="136" t="s">
        <v>19631</v>
      </c>
      <c r="F6156" s="136" t="s">
        <v>19631</v>
      </c>
    </row>
    <row r="6157" spans="1:6" ht="54" x14ac:dyDescent="0.25">
      <c r="A6157" s="134" t="s">
        <v>10478</v>
      </c>
      <c r="B6157" s="135" t="s">
        <v>10479</v>
      </c>
      <c r="D6157" s="134" t="s">
        <v>2261</v>
      </c>
      <c r="E6157" s="136" t="s">
        <v>19632</v>
      </c>
      <c r="F6157" s="136" t="s">
        <v>19632</v>
      </c>
    </row>
    <row r="6158" spans="1:6" ht="54" x14ac:dyDescent="0.25">
      <c r="A6158" s="134" t="s">
        <v>10480</v>
      </c>
      <c r="B6158" s="135" t="s">
        <v>10481</v>
      </c>
      <c r="D6158" s="134" t="s">
        <v>2261</v>
      </c>
      <c r="E6158" s="136" t="s">
        <v>5937</v>
      </c>
      <c r="F6158" s="136" t="s">
        <v>5937</v>
      </c>
    </row>
    <row r="6159" spans="1:6" ht="54" x14ac:dyDescent="0.25">
      <c r="A6159" s="134" t="s">
        <v>10482</v>
      </c>
      <c r="B6159" s="135" t="s">
        <v>10483</v>
      </c>
      <c r="D6159" s="134" t="s">
        <v>2261</v>
      </c>
      <c r="E6159" s="136" t="s">
        <v>12974</v>
      </c>
      <c r="F6159" s="136" t="s">
        <v>12974</v>
      </c>
    </row>
    <row r="6160" spans="1:6" ht="54" x14ac:dyDescent="0.25">
      <c r="A6160" s="134" t="s">
        <v>10484</v>
      </c>
      <c r="B6160" s="135" t="s">
        <v>10485</v>
      </c>
      <c r="D6160" s="134" t="s">
        <v>2261</v>
      </c>
      <c r="E6160" s="136" t="s">
        <v>13324</v>
      </c>
      <c r="F6160" s="136" t="s">
        <v>13324</v>
      </c>
    </row>
    <row r="6161" spans="1:6" ht="54" x14ac:dyDescent="0.25">
      <c r="A6161" s="134" t="s">
        <v>10486</v>
      </c>
      <c r="B6161" s="135" t="s">
        <v>10487</v>
      </c>
      <c r="D6161" s="134" t="s">
        <v>2261</v>
      </c>
      <c r="E6161" s="136" t="s">
        <v>19633</v>
      </c>
      <c r="F6161" s="136" t="s">
        <v>19633</v>
      </c>
    </row>
    <row r="6162" spans="1:6" ht="54" x14ac:dyDescent="0.25">
      <c r="A6162" s="134" t="s">
        <v>10488</v>
      </c>
      <c r="B6162" s="135" t="s">
        <v>10489</v>
      </c>
      <c r="D6162" s="134" t="s">
        <v>2261</v>
      </c>
      <c r="E6162" s="136" t="s">
        <v>6014</v>
      </c>
      <c r="F6162" s="136" t="s">
        <v>6014</v>
      </c>
    </row>
    <row r="6163" spans="1:6" ht="54" x14ac:dyDescent="0.25">
      <c r="A6163" s="134" t="s">
        <v>10490</v>
      </c>
      <c r="B6163" s="135" t="s">
        <v>10491</v>
      </c>
      <c r="D6163" s="134" t="s">
        <v>2261</v>
      </c>
      <c r="E6163" s="136" t="s">
        <v>14060</v>
      </c>
      <c r="F6163" s="136" t="s">
        <v>14060</v>
      </c>
    </row>
    <row r="6164" spans="1:6" ht="54" x14ac:dyDescent="0.25">
      <c r="A6164" s="134" t="s">
        <v>10492</v>
      </c>
      <c r="B6164" s="135" t="s">
        <v>10493</v>
      </c>
      <c r="D6164" s="134" t="s">
        <v>2261</v>
      </c>
      <c r="E6164" s="136" t="s">
        <v>19634</v>
      </c>
      <c r="F6164" s="136" t="s">
        <v>19634</v>
      </c>
    </row>
    <row r="6165" spans="1:6" ht="54" x14ac:dyDescent="0.25">
      <c r="A6165" s="134" t="s">
        <v>10494</v>
      </c>
      <c r="B6165" s="135" t="s">
        <v>10495</v>
      </c>
      <c r="D6165" s="134" t="s">
        <v>2261</v>
      </c>
      <c r="E6165" s="136" t="s">
        <v>19635</v>
      </c>
      <c r="F6165" s="136" t="s">
        <v>19635</v>
      </c>
    </row>
    <row r="6166" spans="1:6" ht="54" x14ac:dyDescent="0.25">
      <c r="A6166" s="134" t="s">
        <v>10496</v>
      </c>
      <c r="B6166" s="135" t="s">
        <v>10497</v>
      </c>
      <c r="D6166" s="134" t="s">
        <v>2261</v>
      </c>
      <c r="E6166" s="136" t="s">
        <v>19636</v>
      </c>
      <c r="F6166" s="136" t="s">
        <v>19636</v>
      </c>
    </row>
    <row r="6167" spans="1:6" ht="40.5" x14ac:dyDescent="0.25">
      <c r="A6167" s="134" t="s">
        <v>10498</v>
      </c>
      <c r="B6167" s="135" t="s">
        <v>10499</v>
      </c>
      <c r="D6167" s="134" t="s">
        <v>2261</v>
      </c>
      <c r="E6167" s="136" t="s">
        <v>19637</v>
      </c>
      <c r="F6167" s="136" t="s">
        <v>19637</v>
      </c>
    </row>
    <row r="6168" spans="1:6" ht="40.5" x14ac:dyDescent="0.25">
      <c r="A6168" s="134" t="s">
        <v>10500</v>
      </c>
      <c r="B6168" s="135" t="s">
        <v>10501</v>
      </c>
      <c r="D6168" s="134" t="s">
        <v>2261</v>
      </c>
      <c r="E6168" s="136" t="s">
        <v>17868</v>
      </c>
      <c r="F6168" s="136" t="s">
        <v>17868</v>
      </c>
    </row>
    <row r="6169" spans="1:6" ht="54" x14ac:dyDescent="0.25">
      <c r="A6169" s="134" t="s">
        <v>10502</v>
      </c>
      <c r="B6169" s="135" t="s">
        <v>10503</v>
      </c>
      <c r="D6169" s="134" t="s">
        <v>2261</v>
      </c>
      <c r="E6169" s="136" t="s">
        <v>19638</v>
      </c>
      <c r="F6169" s="136" t="s">
        <v>19638</v>
      </c>
    </row>
    <row r="6170" spans="1:6" ht="40.5" x14ac:dyDescent="0.25">
      <c r="A6170" s="134" t="s">
        <v>10504</v>
      </c>
      <c r="B6170" s="135" t="s">
        <v>10505</v>
      </c>
      <c r="D6170" s="134" t="s">
        <v>2261</v>
      </c>
      <c r="E6170" s="136" t="s">
        <v>19639</v>
      </c>
      <c r="F6170" s="136" t="s">
        <v>19639</v>
      </c>
    </row>
    <row r="6171" spans="1:6" ht="40.5" x14ac:dyDescent="0.25">
      <c r="A6171" s="134" t="s">
        <v>10506</v>
      </c>
      <c r="B6171" s="135" t="s">
        <v>10507</v>
      </c>
      <c r="D6171" s="134" t="s">
        <v>2261</v>
      </c>
      <c r="E6171" s="136" t="s">
        <v>19640</v>
      </c>
      <c r="F6171" s="136" t="s">
        <v>19640</v>
      </c>
    </row>
    <row r="6172" spans="1:6" ht="54" x14ac:dyDescent="0.25">
      <c r="A6172" s="134" t="s">
        <v>10508</v>
      </c>
      <c r="B6172" s="135" t="s">
        <v>10509</v>
      </c>
      <c r="D6172" s="134" t="s">
        <v>2261</v>
      </c>
      <c r="E6172" s="136" t="s">
        <v>19641</v>
      </c>
      <c r="F6172" s="136" t="s">
        <v>19641</v>
      </c>
    </row>
    <row r="6173" spans="1:6" ht="40.5" x14ac:dyDescent="0.25">
      <c r="A6173" s="134" t="s">
        <v>10510</v>
      </c>
      <c r="B6173" s="135" t="s">
        <v>10511</v>
      </c>
      <c r="D6173" s="134" t="s">
        <v>2261</v>
      </c>
      <c r="E6173" s="136" t="s">
        <v>5677</v>
      </c>
      <c r="F6173" s="136" t="s">
        <v>5677</v>
      </c>
    </row>
    <row r="6174" spans="1:6" ht="40.5" x14ac:dyDescent="0.25">
      <c r="A6174" s="134" t="s">
        <v>10512</v>
      </c>
      <c r="B6174" s="135" t="s">
        <v>10513</v>
      </c>
      <c r="D6174" s="134" t="s">
        <v>2261</v>
      </c>
      <c r="E6174" s="136" t="s">
        <v>6008</v>
      </c>
      <c r="F6174" s="136" t="s">
        <v>6008</v>
      </c>
    </row>
    <row r="6175" spans="1:6" ht="40.5" x14ac:dyDescent="0.25">
      <c r="A6175" s="134" t="s">
        <v>10514</v>
      </c>
      <c r="B6175" s="135" t="s">
        <v>10515</v>
      </c>
      <c r="D6175" s="134" t="s">
        <v>2261</v>
      </c>
      <c r="E6175" s="136" t="s">
        <v>13619</v>
      </c>
      <c r="F6175" s="136" t="s">
        <v>13619</v>
      </c>
    </row>
    <row r="6176" spans="1:6" ht="40.5" x14ac:dyDescent="0.25">
      <c r="A6176" s="134" t="s">
        <v>10516</v>
      </c>
      <c r="B6176" s="135" t="s">
        <v>10517</v>
      </c>
      <c r="D6176" s="134" t="s">
        <v>2261</v>
      </c>
      <c r="E6176" s="136" t="s">
        <v>5986</v>
      </c>
      <c r="F6176" s="136" t="s">
        <v>5986</v>
      </c>
    </row>
    <row r="6177" spans="1:6" ht="40.5" x14ac:dyDescent="0.25">
      <c r="A6177" s="134" t="s">
        <v>10518</v>
      </c>
      <c r="B6177" s="135" t="s">
        <v>10519</v>
      </c>
      <c r="D6177" s="134" t="s">
        <v>2261</v>
      </c>
      <c r="E6177" s="136" t="s">
        <v>5413</v>
      </c>
      <c r="F6177" s="136" t="s">
        <v>5413</v>
      </c>
    </row>
    <row r="6178" spans="1:6" ht="40.5" x14ac:dyDescent="0.25">
      <c r="A6178" s="134" t="s">
        <v>10520</v>
      </c>
      <c r="B6178" s="135" t="s">
        <v>10521</v>
      </c>
      <c r="D6178" s="134" t="s">
        <v>2261</v>
      </c>
      <c r="E6178" s="136" t="s">
        <v>13175</v>
      </c>
      <c r="F6178" s="136" t="s">
        <v>13175</v>
      </c>
    </row>
    <row r="6179" spans="1:6" ht="40.5" x14ac:dyDescent="0.25">
      <c r="A6179" s="134" t="s">
        <v>10522</v>
      </c>
      <c r="B6179" s="135" t="s">
        <v>10523</v>
      </c>
      <c r="D6179" s="134" t="s">
        <v>2261</v>
      </c>
      <c r="E6179" s="136" t="s">
        <v>13535</v>
      </c>
      <c r="F6179" s="136" t="s">
        <v>13535</v>
      </c>
    </row>
    <row r="6180" spans="1:6" ht="40.5" x14ac:dyDescent="0.25">
      <c r="A6180" s="134" t="s">
        <v>10524</v>
      </c>
      <c r="B6180" s="135" t="s">
        <v>10525</v>
      </c>
      <c r="D6180" s="134" t="s">
        <v>2261</v>
      </c>
      <c r="E6180" s="136" t="s">
        <v>14291</v>
      </c>
      <c r="F6180" s="136" t="s">
        <v>14291</v>
      </c>
    </row>
    <row r="6181" spans="1:6" ht="40.5" x14ac:dyDescent="0.25">
      <c r="A6181" s="134" t="s">
        <v>10526</v>
      </c>
      <c r="B6181" s="135" t="s">
        <v>10527</v>
      </c>
      <c r="D6181" s="134" t="s">
        <v>2261</v>
      </c>
      <c r="E6181" s="136" t="s">
        <v>19642</v>
      </c>
      <c r="F6181" s="136" t="s">
        <v>19642</v>
      </c>
    </row>
    <row r="6182" spans="1:6" ht="40.5" x14ac:dyDescent="0.25">
      <c r="A6182" s="134" t="s">
        <v>10528</v>
      </c>
      <c r="B6182" s="135" t="s">
        <v>10529</v>
      </c>
      <c r="D6182" s="134" t="s">
        <v>2261</v>
      </c>
      <c r="E6182" s="136" t="s">
        <v>14070</v>
      </c>
      <c r="F6182" s="136" t="s">
        <v>14070</v>
      </c>
    </row>
    <row r="6183" spans="1:6" ht="40.5" x14ac:dyDescent="0.25">
      <c r="A6183" s="134" t="s">
        <v>10530</v>
      </c>
      <c r="B6183" s="135" t="s">
        <v>10531</v>
      </c>
      <c r="D6183" s="134" t="s">
        <v>2261</v>
      </c>
      <c r="E6183" s="136" t="s">
        <v>13332</v>
      </c>
      <c r="F6183" s="136" t="s">
        <v>13332</v>
      </c>
    </row>
    <row r="6184" spans="1:6" ht="40.5" x14ac:dyDescent="0.25">
      <c r="A6184" s="134" t="s">
        <v>10532</v>
      </c>
      <c r="B6184" s="135" t="s">
        <v>10533</v>
      </c>
      <c r="D6184" s="134" t="s">
        <v>2261</v>
      </c>
      <c r="E6184" s="136" t="s">
        <v>13332</v>
      </c>
      <c r="F6184" s="136" t="s">
        <v>13332</v>
      </c>
    </row>
    <row r="6185" spans="1:6" ht="40.5" x14ac:dyDescent="0.25">
      <c r="A6185" s="134" t="s">
        <v>10534</v>
      </c>
      <c r="B6185" s="135" t="s">
        <v>10535</v>
      </c>
      <c r="D6185" s="134" t="s">
        <v>2261</v>
      </c>
      <c r="E6185" s="136" t="s">
        <v>19643</v>
      </c>
      <c r="F6185" s="136" t="s">
        <v>19643</v>
      </c>
    </row>
    <row r="6186" spans="1:6" ht="40.5" x14ac:dyDescent="0.25">
      <c r="A6186" s="134" t="s">
        <v>10536</v>
      </c>
      <c r="B6186" s="135" t="s">
        <v>10537</v>
      </c>
      <c r="D6186" s="134" t="s">
        <v>2261</v>
      </c>
      <c r="E6186" s="136" t="s">
        <v>19644</v>
      </c>
      <c r="F6186" s="136" t="s">
        <v>19644</v>
      </c>
    </row>
    <row r="6187" spans="1:6" ht="40.5" x14ac:dyDescent="0.25">
      <c r="A6187" s="134" t="s">
        <v>10538</v>
      </c>
      <c r="B6187" s="135" t="s">
        <v>10539</v>
      </c>
      <c r="D6187" s="134" t="s">
        <v>2261</v>
      </c>
      <c r="E6187" s="136" t="s">
        <v>19645</v>
      </c>
      <c r="F6187" s="136" t="s">
        <v>19645</v>
      </c>
    </row>
    <row r="6188" spans="1:6" ht="40.5" x14ac:dyDescent="0.25">
      <c r="A6188" s="134" t="s">
        <v>10540</v>
      </c>
      <c r="B6188" s="135" t="s">
        <v>10541</v>
      </c>
      <c r="D6188" s="134" t="s">
        <v>2261</v>
      </c>
      <c r="E6188" s="136" t="s">
        <v>13178</v>
      </c>
      <c r="F6188" s="136" t="s">
        <v>13178</v>
      </c>
    </row>
    <row r="6189" spans="1:6" ht="40.5" x14ac:dyDescent="0.25">
      <c r="A6189" s="134" t="s">
        <v>10542</v>
      </c>
      <c r="B6189" s="135" t="s">
        <v>10543</v>
      </c>
      <c r="D6189" s="134" t="s">
        <v>2261</v>
      </c>
      <c r="E6189" s="136" t="s">
        <v>13377</v>
      </c>
      <c r="F6189" s="136" t="s">
        <v>13377</v>
      </c>
    </row>
    <row r="6190" spans="1:6" ht="40.5" x14ac:dyDescent="0.25">
      <c r="A6190" s="134" t="s">
        <v>10544</v>
      </c>
      <c r="B6190" s="135" t="s">
        <v>10545</v>
      </c>
      <c r="D6190" s="134" t="s">
        <v>2261</v>
      </c>
      <c r="E6190" s="136" t="s">
        <v>19646</v>
      </c>
      <c r="F6190" s="136" t="s">
        <v>19646</v>
      </c>
    </row>
    <row r="6191" spans="1:6" ht="40.5" x14ac:dyDescent="0.25">
      <c r="A6191" s="134" t="s">
        <v>10546</v>
      </c>
      <c r="B6191" s="135" t="s">
        <v>10547</v>
      </c>
      <c r="D6191" s="134" t="s">
        <v>2261</v>
      </c>
      <c r="E6191" s="136" t="s">
        <v>5706</v>
      </c>
      <c r="F6191" s="136" t="s">
        <v>5706</v>
      </c>
    </row>
    <row r="6192" spans="1:6" ht="40.5" x14ac:dyDescent="0.25">
      <c r="A6192" s="134" t="s">
        <v>10548</v>
      </c>
      <c r="B6192" s="135" t="s">
        <v>10549</v>
      </c>
      <c r="D6192" s="134" t="s">
        <v>2261</v>
      </c>
      <c r="E6192" s="136" t="s">
        <v>13255</v>
      </c>
      <c r="F6192" s="136" t="s">
        <v>13255</v>
      </c>
    </row>
    <row r="6193" spans="1:6" ht="40.5" x14ac:dyDescent="0.25">
      <c r="A6193" s="134" t="s">
        <v>10550</v>
      </c>
      <c r="B6193" s="135" t="s">
        <v>10551</v>
      </c>
      <c r="D6193" s="134" t="s">
        <v>2261</v>
      </c>
      <c r="E6193" s="136" t="s">
        <v>14069</v>
      </c>
      <c r="F6193" s="136" t="s">
        <v>14069</v>
      </c>
    </row>
    <row r="6194" spans="1:6" ht="40.5" x14ac:dyDescent="0.25">
      <c r="A6194" s="134" t="s">
        <v>10552</v>
      </c>
      <c r="B6194" s="135" t="s">
        <v>10553</v>
      </c>
      <c r="D6194" s="134" t="s">
        <v>2261</v>
      </c>
      <c r="E6194" s="136" t="s">
        <v>13684</v>
      </c>
      <c r="F6194" s="136" t="s">
        <v>13684</v>
      </c>
    </row>
    <row r="6195" spans="1:6" ht="40.5" x14ac:dyDescent="0.25">
      <c r="A6195" s="134" t="s">
        <v>10554</v>
      </c>
      <c r="B6195" s="135" t="s">
        <v>10555</v>
      </c>
      <c r="D6195" s="134" t="s">
        <v>2261</v>
      </c>
      <c r="E6195" s="136" t="s">
        <v>19647</v>
      </c>
      <c r="F6195" s="136" t="s">
        <v>19647</v>
      </c>
    </row>
    <row r="6196" spans="1:6" ht="40.5" x14ac:dyDescent="0.25">
      <c r="A6196" s="134" t="s">
        <v>10556</v>
      </c>
      <c r="B6196" s="135" t="s">
        <v>10557</v>
      </c>
      <c r="D6196" s="134" t="s">
        <v>2261</v>
      </c>
      <c r="E6196" s="136" t="s">
        <v>19566</v>
      </c>
      <c r="F6196" s="136" t="s">
        <v>19566</v>
      </c>
    </row>
    <row r="6197" spans="1:6" ht="40.5" x14ac:dyDescent="0.25">
      <c r="A6197" s="134" t="s">
        <v>10558</v>
      </c>
      <c r="B6197" s="135" t="s">
        <v>10559</v>
      </c>
      <c r="D6197" s="134" t="s">
        <v>2261</v>
      </c>
      <c r="E6197" s="136" t="s">
        <v>14192</v>
      </c>
      <c r="F6197" s="136" t="s">
        <v>14192</v>
      </c>
    </row>
    <row r="6198" spans="1:6" ht="40.5" x14ac:dyDescent="0.25">
      <c r="A6198" s="134" t="s">
        <v>10560</v>
      </c>
      <c r="B6198" s="135" t="s">
        <v>10561</v>
      </c>
      <c r="D6198" s="134" t="s">
        <v>2261</v>
      </c>
      <c r="E6198" s="136" t="s">
        <v>14107</v>
      </c>
      <c r="F6198" s="136" t="s">
        <v>14107</v>
      </c>
    </row>
    <row r="6199" spans="1:6" ht="40.5" x14ac:dyDescent="0.25">
      <c r="A6199" s="134" t="s">
        <v>10562</v>
      </c>
      <c r="B6199" s="135" t="s">
        <v>10563</v>
      </c>
      <c r="D6199" s="134" t="s">
        <v>2261</v>
      </c>
      <c r="E6199" s="136" t="s">
        <v>19648</v>
      </c>
      <c r="F6199" s="136" t="s">
        <v>19648</v>
      </c>
    </row>
    <row r="6200" spans="1:6" ht="40.5" x14ac:dyDescent="0.25">
      <c r="A6200" s="134" t="s">
        <v>10564</v>
      </c>
      <c r="B6200" s="135" t="s">
        <v>10565</v>
      </c>
      <c r="D6200" s="134" t="s">
        <v>2261</v>
      </c>
      <c r="E6200" s="136" t="s">
        <v>19649</v>
      </c>
      <c r="F6200" s="136" t="s">
        <v>19649</v>
      </c>
    </row>
    <row r="6201" spans="1:6" ht="40.5" x14ac:dyDescent="0.25">
      <c r="A6201" s="134" t="s">
        <v>10566</v>
      </c>
      <c r="B6201" s="135" t="s">
        <v>10567</v>
      </c>
      <c r="D6201" s="134" t="s">
        <v>2261</v>
      </c>
      <c r="E6201" s="136" t="s">
        <v>19650</v>
      </c>
      <c r="F6201" s="136" t="s">
        <v>19650</v>
      </c>
    </row>
    <row r="6202" spans="1:6" ht="40.5" x14ac:dyDescent="0.25">
      <c r="A6202" s="134" t="s">
        <v>10568</v>
      </c>
      <c r="B6202" s="135" t="s">
        <v>10569</v>
      </c>
      <c r="D6202" s="134" t="s">
        <v>2261</v>
      </c>
      <c r="E6202" s="136" t="s">
        <v>13830</v>
      </c>
      <c r="F6202" s="136" t="s">
        <v>13830</v>
      </c>
    </row>
    <row r="6203" spans="1:6" ht="54" x14ac:dyDescent="0.25">
      <c r="A6203" s="134" t="s">
        <v>10570</v>
      </c>
      <c r="B6203" s="135" t="s">
        <v>10571</v>
      </c>
      <c r="D6203" s="134" t="s">
        <v>2261</v>
      </c>
      <c r="E6203" s="136" t="s">
        <v>13218</v>
      </c>
      <c r="F6203" s="136" t="s">
        <v>13218</v>
      </c>
    </row>
    <row r="6204" spans="1:6" ht="54" x14ac:dyDescent="0.25">
      <c r="A6204" s="134" t="s">
        <v>10572</v>
      </c>
      <c r="B6204" s="135" t="s">
        <v>10573</v>
      </c>
      <c r="D6204" s="134" t="s">
        <v>2261</v>
      </c>
      <c r="E6204" s="136" t="s">
        <v>5589</v>
      </c>
      <c r="F6204" s="136" t="s">
        <v>5589</v>
      </c>
    </row>
    <row r="6205" spans="1:6" ht="40.5" x14ac:dyDescent="0.25">
      <c r="A6205" s="134" t="s">
        <v>10574</v>
      </c>
      <c r="B6205" s="135" t="s">
        <v>10575</v>
      </c>
      <c r="D6205" s="134" t="s">
        <v>2261</v>
      </c>
      <c r="E6205" s="136" t="s">
        <v>15349</v>
      </c>
      <c r="F6205" s="136" t="s">
        <v>15349</v>
      </c>
    </row>
    <row r="6206" spans="1:6" ht="54" x14ac:dyDescent="0.25">
      <c r="A6206" s="134" t="s">
        <v>10576</v>
      </c>
      <c r="B6206" s="135" t="s">
        <v>10577</v>
      </c>
      <c r="D6206" s="134" t="s">
        <v>2261</v>
      </c>
      <c r="E6206" s="136" t="s">
        <v>14240</v>
      </c>
      <c r="F6206" s="136" t="s">
        <v>14240</v>
      </c>
    </row>
    <row r="6207" spans="1:6" ht="54" x14ac:dyDescent="0.25">
      <c r="A6207" s="134" t="s">
        <v>10578</v>
      </c>
      <c r="B6207" s="135" t="s">
        <v>10579</v>
      </c>
      <c r="D6207" s="134" t="s">
        <v>2261</v>
      </c>
      <c r="E6207" s="136" t="s">
        <v>14101</v>
      </c>
      <c r="F6207" s="136" t="s">
        <v>14101</v>
      </c>
    </row>
    <row r="6208" spans="1:6" ht="54" x14ac:dyDescent="0.25">
      <c r="A6208" s="134" t="s">
        <v>10580</v>
      </c>
      <c r="B6208" s="135" t="s">
        <v>10581</v>
      </c>
      <c r="D6208" s="134" t="s">
        <v>2261</v>
      </c>
      <c r="E6208" s="136" t="s">
        <v>19651</v>
      </c>
      <c r="F6208" s="136" t="s">
        <v>19651</v>
      </c>
    </row>
    <row r="6209" spans="1:6" ht="54" x14ac:dyDescent="0.25">
      <c r="A6209" s="134" t="s">
        <v>10582</v>
      </c>
      <c r="B6209" s="135" t="s">
        <v>10583</v>
      </c>
      <c r="D6209" s="134" t="s">
        <v>2261</v>
      </c>
      <c r="E6209" s="136" t="s">
        <v>13688</v>
      </c>
      <c r="F6209" s="136" t="s">
        <v>13688</v>
      </c>
    </row>
    <row r="6210" spans="1:6" ht="40.5" x14ac:dyDescent="0.25">
      <c r="A6210" s="134" t="s">
        <v>10584</v>
      </c>
      <c r="B6210" s="135" t="s">
        <v>10585</v>
      </c>
      <c r="D6210" s="134" t="s">
        <v>2261</v>
      </c>
      <c r="E6210" s="136" t="s">
        <v>14182</v>
      </c>
      <c r="F6210" s="136" t="s">
        <v>14182</v>
      </c>
    </row>
    <row r="6211" spans="1:6" ht="54" x14ac:dyDescent="0.25">
      <c r="A6211" s="134" t="s">
        <v>10586</v>
      </c>
      <c r="B6211" s="135" t="s">
        <v>10587</v>
      </c>
      <c r="D6211" s="134" t="s">
        <v>2261</v>
      </c>
      <c r="E6211" s="136" t="s">
        <v>13504</v>
      </c>
      <c r="F6211" s="136" t="s">
        <v>13504</v>
      </c>
    </row>
    <row r="6212" spans="1:6" ht="54" x14ac:dyDescent="0.25">
      <c r="A6212" s="134" t="s">
        <v>10588</v>
      </c>
      <c r="B6212" s="135" t="s">
        <v>10589</v>
      </c>
      <c r="D6212" s="134" t="s">
        <v>2261</v>
      </c>
      <c r="E6212" s="136" t="s">
        <v>19652</v>
      </c>
      <c r="F6212" s="136" t="s">
        <v>19652</v>
      </c>
    </row>
    <row r="6213" spans="1:6" ht="40.5" x14ac:dyDescent="0.25">
      <c r="A6213" s="134" t="s">
        <v>10590</v>
      </c>
      <c r="B6213" s="135" t="s">
        <v>10591</v>
      </c>
      <c r="D6213" s="134" t="s">
        <v>2261</v>
      </c>
      <c r="E6213" s="136" t="s">
        <v>19653</v>
      </c>
      <c r="F6213" s="136" t="s">
        <v>19653</v>
      </c>
    </row>
    <row r="6214" spans="1:6" ht="40.5" x14ac:dyDescent="0.25">
      <c r="A6214" s="134" t="s">
        <v>10592</v>
      </c>
      <c r="B6214" s="135" t="s">
        <v>10593</v>
      </c>
      <c r="D6214" s="134" t="s">
        <v>2261</v>
      </c>
      <c r="E6214" s="136" t="s">
        <v>14002</v>
      </c>
      <c r="F6214" s="136" t="s">
        <v>14002</v>
      </c>
    </row>
    <row r="6215" spans="1:6" ht="40.5" x14ac:dyDescent="0.25">
      <c r="A6215" s="134" t="s">
        <v>10594</v>
      </c>
      <c r="B6215" s="135" t="s">
        <v>10595</v>
      </c>
      <c r="D6215" s="134" t="s">
        <v>2261</v>
      </c>
      <c r="E6215" s="136" t="s">
        <v>13746</v>
      </c>
      <c r="F6215" s="136" t="s">
        <v>13746</v>
      </c>
    </row>
    <row r="6216" spans="1:6" ht="40.5" x14ac:dyDescent="0.25">
      <c r="A6216" s="134" t="s">
        <v>10596</v>
      </c>
      <c r="B6216" s="135" t="s">
        <v>10597</v>
      </c>
      <c r="D6216" s="134" t="s">
        <v>2261</v>
      </c>
      <c r="E6216" s="136" t="s">
        <v>19654</v>
      </c>
      <c r="F6216" s="136" t="s">
        <v>19654</v>
      </c>
    </row>
    <row r="6217" spans="1:6" ht="40.5" x14ac:dyDescent="0.25">
      <c r="A6217" s="134" t="s">
        <v>10598</v>
      </c>
      <c r="B6217" s="135" t="s">
        <v>10599</v>
      </c>
      <c r="D6217" s="134" t="s">
        <v>2261</v>
      </c>
      <c r="E6217" s="136" t="s">
        <v>5621</v>
      </c>
      <c r="F6217" s="136" t="s">
        <v>5621</v>
      </c>
    </row>
    <row r="6218" spans="1:6" ht="40.5" x14ac:dyDescent="0.25">
      <c r="A6218" s="134" t="s">
        <v>10600</v>
      </c>
      <c r="B6218" s="135" t="s">
        <v>10601</v>
      </c>
      <c r="D6218" s="134" t="s">
        <v>2261</v>
      </c>
      <c r="E6218" s="136" t="s">
        <v>14805</v>
      </c>
      <c r="F6218" s="136" t="s">
        <v>14805</v>
      </c>
    </row>
    <row r="6219" spans="1:6" ht="40.5" x14ac:dyDescent="0.25">
      <c r="A6219" s="134" t="s">
        <v>10602</v>
      </c>
      <c r="B6219" s="135" t="s">
        <v>10603</v>
      </c>
      <c r="D6219" s="134" t="s">
        <v>2261</v>
      </c>
      <c r="E6219" s="136" t="s">
        <v>13481</v>
      </c>
      <c r="F6219" s="136" t="s">
        <v>13481</v>
      </c>
    </row>
    <row r="6220" spans="1:6" ht="40.5" x14ac:dyDescent="0.25">
      <c r="A6220" s="134" t="s">
        <v>10604</v>
      </c>
      <c r="B6220" s="135" t="s">
        <v>10605</v>
      </c>
      <c r="D6220" s="134" t="s">
        <v>2261</v>
      </c>
      <c r="E6220" s="136" t="s">
        <v>19655</v>
      </c>
      <c r="F6220" s="136" t="s">
        <v>19655</v>
      </c>
    </row>
    <row r="6221" spans="1:6" ht="40.5" x14ac:dyDescent="0.25">
      <c r="A6221" s="134" t="s">
        <v>10606</v>
      </c>
      <c r="B6221" s="135" t="s">
        <v>10607</v>
      </c>
      <c r="D6221" s="134" t="s">
        <v>2261</v>
      </c>
      <c r="E6221" s="136" t="s">
        <v>14016</v>
      </c>
      <c r="F6221" s="136" t="s">
        <v>14016</v>
      </c>
    </row>
    <row r="6222" spans="1:6" ht="40.5" x14ac:dyDescent="0.25">
      <c r="A6222" s="134" t="s">
        <v>10608</v>
      </c>
      <c r="B6222" s="135" t="s">
        <v>10609</v>
      </c>
      <c r="D6222" s="134" t="s">
        <v>2261</v>
      </c>
      <c r="E6222" s="136" t="s">
        <v>18549</v>
      </c>
      <c r="F6222" s="136" t="s">
        <v>18549</v>
      </c>
    </row>
    <row r="6223" spans="1:6" ht="40.5" x14ac:dyDescent="0.25">
      <c r="A6223" s="134" t="s">
        <v>10610</v>
      </c>
      <c r="B6223" s="135" t="s">
        <v>10611</v>
      </c>
      <c r="D6223" s="134" t="s">
        <v>2261</v>
      </c>
      <c r="E6223" s="136" t="s">
        <v>14807</v>
      </c>
      <c r="F6223" s="136" t="s">
        <v>14807</v>
      </c>
    </row>
    <row r="6224" spans="1:6" ht="40.5" x14ac:dyDescent="0.25">
      <c r="A6224" s="134" t="s">
        <v>10612</v>
      </c>
      <c r="B6224" s="135" t="s">
        <v>10613</v>
      </c>
      <c r="D6224" s="134" t="s">
        <v>2261</v>
      </c>
      <c r="E6224" s="136" t="s">
        <v>19656</v>
      </c>
      <c r="F6224" s="136" t="s">
        <v>19656</v>
      </c>
    </row>
    <row r="6225" spans="1:6" ht="40.5" x14ac:dyDescent="0.25">
      <c r="A6225" s="134" t="s">
        <v>10614</v>
      </c>
      <c r="B6225" s="135" t="s">
        <v>10615</v>
      </c>
      <c r="D6225" s="134" t="s">
        <v>2261</v>
      </c>
      <c r="E6225" s="136" t="s">
        <v>19657</v>
      </c>
      <c r="F6225" s="136" t="s">
        <v>19657</v>
      </c>
    </row>
    <row r="6226" spans="1:6" ht="40.5" x14ac:dyDescent="0.25">
      <c r="A6226" s="134" t="s">
        <v>10616</v>
      </c>
      <c r="B6226" s="135" t="s">
        <v>10617</v>
      </c>
      <c r="D6226" s="134" t="s">
        <v>2261</v>
      </c>
      <c r="E6226" s="136" t="s">
        <v>19613</v>
      </c>
      <c r="F6226" s="136" t="s">
        <v>19613</v>
      </c>
    </row>
    <row r="6227" spans="1:6" ht="40.5" x14ac:dyDescent="0.25">
      <c r="A6227" s="134" t="s">
        <v>10618</v>
      </c>
      <c r="B6227" s="135" t="s">
        <v>10619</v>
      </c>
      <c r="D6227" s="134" t="s">
        <v>2261</v>
      </c>
      <c r="E6227" s="136" t="s">
        <v>13476</v>
      </c>
      <c r="F6227" s="136" t="s">
        <v>13476</v>
      </c>
    </row>
    <row r="6228" spans="1:6" ht="40.5" x14ac:dyDescent="0.25">
      <c r="A6228" s="134" t="s">
        <v>10620</v>
      </c>
      <c r="B6228" s="135" t="s">
        <v>10621</v>
      </c>
      <c r="D6228" s="134" t="s">
        <v>2261</v>
      </c>
      <c r="E6228" s="136" t="s">
        <v>13699</v>
      </c>
      <c r="F6228" s="136" t="s">
        <v>13699</v>
      </c>
    </row>
    <row r="6229" spans="1:6" ht="40.5" x14ac:dyDescent="0.25">
      <c r="A6229" s="134" t="s">
        <v>10622</v>
      </c>
      <c r="B6229" s="135" t="s">
        <v>10623</v>
      </c>
      <c r="D6229" s="134" t="s">
        <v>2261</v>
      </c>
      <c r="E6229" s="136" t="s">
        <v>14023</v>
      </c>
      <c r="F6229" s="136" t="s">
        <v>14023</v>
      </c>
    </row>
    <row r="6230" spans="1:6" ht="40.5" x14ac:dyDescent="0.25">
      <c r="A6230" s="134" t="s">
        <v>10624</v>
      </c>
      <c r="B6230" s="135" t="s">
        <v>10625</v>
      </c>
      <c r="D6230" s="134" t="s">
        <v>2261</v>
      </c>
      <c r="E6230" s="136" t="s">
        <v>13605</v>
      </c>
      <c r="F6230" s="136" t="s">
        <v>13605</v>
      </c>
    </row>
    <row r="6231" spans="1:6" ht="40.5" x14ac:dyDescent="0.25">
      <c r="A6231" s="134" t="s">
        <v>10626</v>
      </c>
      <c r="B6231" s="135" t="s">
        <v>10627</v>
      </c>
      <c r="D6231" s="134" t="s">
        <v>2261</v>
      </c>
      <c r="E6231" s="136" t="s">
        <v>19658</v>
      </c>
      <c r="F6231" s="136" t="s">
        <v>19658</v>
      </c>
    </row>
    <row r="6232" spans="1:6" ht="40.5" x14ac:dyDescent="0.25">
      <c r="A6232" s="134" t="s">
        <v>10628</v>
      </c>
      <c r="B6232" s="135" t="s">
        <v>10629</v>
      </c>
      <c r="D6232" s="134" t="s">
        <v>2261</v>
      </c>
      <c r="E6232" s="136" t="s">
        <v>19659</v>
      </c>
      <c r="F6232" s="136" t="s">
        <v>19659</v>
      </c>
    </row>
    <row r="6233" spans="1:6" ht="27" x14ac:dyDescent="0.25">
      <c r="A6233" s="134" t="s">
        <v>10630</v>
      </c>
      <c r="B6233" s="135" t="s">
        <v>10631</v>
      </c>
      <c r="D6233" s="134" t="s">
        <v>2261</v>
      </c>
      <c r="E6233" s="136" t="s">
        <v>15365</v>
      </c>
      <c r="F6233" s="136" t="s">
        <v>15365</v>
      </c>
    </row>
    <row r="6234" spans="1:6" ht="27" x14ac:dyDescent="0.25">
      <c r="A6234" s="134" t="s">
        <v>10632</v>
      </c>
      <c r="B6234" s="135" t="s">
        <v>10633</v>
      </c>
      <c r="D6234" s="134" t="s">
        <v>2261</v>
      </c>
      <c r="E6234" s="136" t="s">
        <v>19660</v>
      </c>
      <c r="F6234" s="136" t="s">
        <v>19660</v>
      </c>
    </row>
    <row r="6235" spans="1:6" ht="27" x14ac:dyDescent="0.25">
      <c r="A6235" s="134" t="s">
        <v>10634</v>
      </c>
      <c r="B6235" s="135" t="s">
        <v>10635</v>
      </c>
      <c r="D6235" s="134" t="s">
        <v>2261</v>
      </c>
      <c r="E6235" s="136" t="s">
        <v>19007</v>
      </c>
      <c r="F6235" s="136" t="s">
        <v>19007</v>
      </c>
    </row>
    <row r="6236" spans="1:6" ht="27" x14ac:dyDescent="0.25">
      <c r="A6236" s="134" t="s">
        <v>10636</v>
      </c>
      <c r="B6236" s="135" t="s">
        <v>10637</v>
      </c>
      <c r="D6236" s="134" t="s">
        <v>2261</v>
      </c>
      <c r="E6236" s="136" t="s">
        <v>19661</v>
      </c>
      <c r="F6236" s="136" t="s">
        <v>19661</v>
      </c>
    </row>
    <row r="6237" spans="1:6" ht="54" x14ac:dyDescent="0.25">
      <c r="A6237" s="134" t="s">
        <v>10638</v>
      </c>
      <c r="B6237" s="135" t="s">
        <v>10639</v>
      </c>
      <c r="D6237" s="134" t="s">
        <v>2261</v>
      </c>
      <c r="E6237" s="136" t="s">
        <v>14386</v>
      </c>
      <c r="F6237" s="136" t="s">
        <v>14386</v>
      </c>
    </row>
    <row r="6238" spans="1:6" ht="54" x14ac:dyDescent="0.25">
      <c r="A6238" s="134" t="s">
        <v>10640</v>
      </c>
      <c r="B6238" s="135" t="s">
        <v>10641</v>
      </c>
      <c r="D6238" s="134" t="s">
        <v>2261</v>
      </c>
      <c r="E6238" s="136" t="s">
        <v>19662</v>
      </c>
      <c r="F6238" s="136" t="s">
        <v>19662</v>
      </c>
    </row>
    <row r="6239" spans="1:6" ht="54" x14ac:dyDescent="0.25">
      <c r="A6239" s="134" t="s">
        <v>10642</v>
      </c>
      <c r="B6239" s="135" t="s">
        <v>10643</v>
      </c>
      <c r="D6239" s="134" t="s">
        <v>2261</v>
      </c>
      <c r="E6239" s="136" t="s">
        <v>19663</v>
      </c>
      <c r="F6239" s="136" t="s">
        <v>19663</v>
      </c>
    </row>
    <row r="6240" spans="1:6" ht="54" x14ac:dyDescent="0.25">
      <c r="A6240" s="134" t="s">
        <v>10644</v>
      </c>
      <c r="B6240" s="135" t="s">
        <v>10645</v>
      </c>
      <c r="D6240" s="134" t="s">
        <v>2261</v>
      </c>
      <c r="E6240" s="136" t="s">
        <v>19664</v>
      </c>
      <c r="F6240" s="136" t="s">
        <v>19664</v>
      </c>
    </row>
    <row r="6241" spans="1:6" ht="40.5" x14ac:dyDescent="0.25">
      <c r="A6241" s="134" t="s">
        <v>10646</v>
      </c>
      <c r="B6241" s="135" t="s">
        <v>10647</v>
      </c>
      <c r="D6241" s="134" t="s">
        <v>2261</v>
      </c>
      <c r="E6241" s="136" t="s">
        <v>19665</v>
      </c>
      <c r="F6241" s="136" t="s">
        <v>19665</v>
      </c>
    </row>
    <row r="6242" spans="1:6" ht="40.5" x14ac:dyDescent="0.25">
      <c r="A6242" s="134" t="s">
        <v>10648</v>
      </c>
      <c r="B6242" s="135" t="s">
        <v>10649</v>
      </c>
      <c r="D6242" s="134" t="s">
        <v>2261</v>
      </c>
      <c r="E6242" s="136" t="s">
        <v>19666</v>
      </c>
      <c r="F6242" s="136" t="s">
        <v>19666</v>
      </c>
    </row>
    <row r="6243" spans="1:6" ht="40.5" x14ac:dyDescent="0.25">
      <c r="A6243" s="134" t="s">
        <v>10650</v>
      </c>
      <c r="B6243" s="135" t="s">
        <v>10651</v>
      </c>
      <c r="D6243" s="134" t="s">
        <v>2261</v>
      </c>
      <c r="E6243" s="136" t="s">
        <v>19667</v>
      </c>
      <c r="F6243" s="136" t="s">
        <v>19667</v>
      </c>
    </row>
    <row r="6244" spans="1:6" ht="40.5" x14ac:dyDescent="0.25">
      <c r="A6244" s="134" t="s">
        <v>10652</v>
      </c>
      <c r="B6244" s="135" t="s">
        <v>10653</v>
      </c>
      <c r="D6244" s="134" t="s">
        <v>2261</v>
      </c>
      <c r="E6244" s="136" t="s">
        <v>19668</v>
      </c>
      <c r="F6244" s="136" t="s">
        <v>19668</v>
      </c>
    </row>
    <row r="6245" spans="1:6" ht="40.5" x14ac:dyDescent="0.25">
      <c r="A6245" s="134" t="s">
        <v>10654</v>
      </c>
      <c r="B6245" s="135" t="s">
        <v>10655</v>
      </c>
      <c r="D6245" s="134" t="s">
        <v>2261</v>
      </c>
      <c r="E6245" s="136" t="s">
        <v>19669</v>
      </c>
      <c r="F6245" s="136" t="s">
        <v>19669</v>
      </c>
    </row>
    <row r="6246" spans="1:6" ht="40.5" x14ac:dyDescent="0.25">
      <c r="A6246" s="134" t="s">
        <v>10656</v>
      </c>
      <c r="B6246" s="135" t="s">
        <v>10657</v>
      </c>
      <c r="D6246" s="134" t="s">
        <v>2261</v>
      </c>
      <c r="E6246" s="136" t="s">
        <v>19670</v>
      </c>
      <c r="F6246" s="136" t="s">
        <v>19670</v>
      </c>
    </row>
    <row r="6247" spans="1:6" ht="54" x14ac:dyDescent="0.25">
      <c r="A6247" s="134" t="s">
        <v>10658</v>
      </c>
      <c r="B6247" s="135" t="s">
        <v>10659</v>
      </c>
      <c r="D6247" s="134" t="s">
        <v>2261</v>
      </c>
      <c r="E6247" s="136" t="s">
        <v>14361</v>
      </c>
      <c r="F6247" s="136" t="s">
        <v>14361</v>
      </c>
    </row>
    <row r="6248" spans="1:6" ht="54" x14ac:dyDescent="0.25">
      <c r="A6248" s="134" t="s">
        <v>10660</v>
      </c>
      <c r="B6248" s="135" t="s">
        <v>10661</v>
      </c>
      <c r="D6248" s="134" t="s">
        <v>2261</v>
      </c>
      <c r="E6248" s="136" t="s">
        <v>13485</v>
      </c>
      <c r="F6248" s="136" t="s">
        <v>13485</v>
      </c>
    </row>
    <row r="6249" spans="1:6" ht="54" x14ac:dyDescent="0.25">
      <c r="A6249" s="134" t="s">
        <v>10662</v>
      </c>
      <c r="B6249" s="135" t="s">
        <v>10663</v>
      </c>
      <c r="D6249" s="134" t="s">
        <v>2261</v>
      </c>
      <c r="E6249" s="136" t="s">
        <v>19671</v>
      </c>
      <c r="F6249" s="136" t="s">
        <v>19671</v>
      </c>
    </row>
    <row r="6250" spans="1:6" ht="54" x14ac:dyDescent="0.25">
      <c r="A6250" s="134" t="s">
        <v>10664</v>
      </c>
      <c r="B6250" s="135" t="s">
        <v>10665</v>
      </c>
      <c r="D6250" s="134" t="s">
        <v>2261</v>
      </c>
      <c r="E6250" s="136" t="s">
        <v>5824</v>
      </c>
      <c r="F6250" s="136" t="s">
        <v>5824</v>
      </c>
    </row>
    <row r="6251" spans="1:6" ht="54" x14ac:dyDescent="0.25">
      <c r="A6251" s="134" t="s">
        <v>10666</v>
      </c>
      <c r="B6251" s="135" t="s">
        <v>10667</v>
      </c>
      <c r="D6251" s="134" t="s">
        <v>2261</v>
      </c>
      <c r="E6251" s="136" t="s">
        <v>19672</v>
      </c>
      <c r="F6251" s="136" t="s">
        <v>19672</v>
      </c>
    </row>
    <row r="6252" spans="1:6" ht="40.5" x14ac:dyDescent="0.25">
      <c r="A6252" s="134" t="s">
        <v>10668</v>
      </c>
      <c r="B6252" s="135" t="s">
        <v>19673</v>
      </c>
      <c r="D6252" s="134" t="s">
        <v>2261</v>
      </c>
      <c r="E6252" s="136" t="s">
        <v>19674</v>
      </c>
      <c r="F6252" s="136" t="s">
        <v>19674</v>
      </c>
    </row>
    <row r="6253" spans="1:6" ht="40.5" x14ac:dyDescent="0.25">
      <c r="A6253" s="134" t="s">
        <v>10669</v>
      </c>
      <c r="B6253" s="135" t="s">
        <v>19675</v>
      </c>
      <c r="D6253" s="134" t="s">
        <v>2261</v>
      </c>
      <c r="E6253" s="136" t="s">
        <v>13327</v>
      </c>
      <c r="F6253" s="136" t="s">
        <v>13327</v>
      </c>
    </row>
    <row r="6254" spans="1:6" ht="40.5" x14ac:dyDescent="0.25">
      <c r="A6254" s="134" t="s">
        <v>10670</v>
      </c>
      <c r="B6254" s="135" t="s">
        <v>19676</v>
      </c>
      <c r="D6254" s="134" t="s">
        <v>2261</v>
      </c>
      <c r="E6254" s="136" t="s">
        <v>19396</v>
      </c>
      <c r="F6254" s="136" t="s">
        <v>19396</v>
      </c>
    </row>
    <row r="6255" spans="1:6" ht="40.5" x14ac:dyDescent="0.25">
      <c r="A6255" s="134" t="s">
        <v>10671</v>
      </c>
      <c r="B6255" s="135" t="s">
        <v>19677</v>
      </c>
      <c r="D6255" s="134" t="s">
        <v>2261</v>
      </c>
      <c r="E6255" s="136" t="s">
        <v>19678</v>
      </c>
      <c r="F6255" s="136" t="s">
        <v>19678</v>
      </c>
    </row>
    <row r="6256" spans="1:6" ht="40.5" x14ac:dyDescent="0.25">
      <c r="A6256" s="134" t="s">
        <v>10672</v>
      </c>
      <c r="B6256" s="135" t="s">
        <v>19679</v>
      </c>
      <c r="D6256" s="134" t="s">
        <v>2261</v>
      </c>
      <c r="E6256" s="136" t="s">
        <v>19680</v>
      </c>
      <c r="F6256" s="136" t="s">
        <v>19680</v>
      </c>
    </row>
    <row r="6257" spans="1:6" ht="40.5" x14ac:dyDescent="0.25">
      <c r="A6257" s="134" t="s">
        <v>10673</v>
      </c>
      <c r="B6257" s="135" t="s">
        <v>19681</v>
      </c>
      <c r="D6257" s="134" t="s">
        <v>2261</v>
      </c>
      <c r="E6257" s="136" t="s">
        <v>19682</v>
      </c>
      <c r="F6257" s="136" t="s">
        <v>19682</v>
      </c>
    </row>
    <row r="6258" spans="1:6" ht="40.5" x14ac:dyDescent="0.25">
      <c r="A6258" s="134" t="s">
        <v>10674</v>
      </c>
      <c r="B6258" s="135" t="s">
        <v>19683</v>
      </c>
      <c r="D6258" s="134" t="s">
        <v>2261</v>
      </c>
      <c r="E6258" s="136" t="s">
        <v>19684</v>
      </c>
      <c r="F6258" s="136" t="s">
        <v>19684</v>
      </c>
    </row>
    <row r="6259" spans="1:6" ht="40.5" x14ac:dyDescent="0.25">
      <c r="A6259" s="134" t="s">
        <v>10675</v>
      </c>
      <c r="B6259" s="135" t="s">
        <v>19685</v>
      </c>
      <c r="D6259" s="134" t="s">
        <v>2261</v>
      </c>
      <c r="E6259" s="136" t="s">
        <v>19686</v>
      </c>
      <c r="F6259" s="136" t="s">
        <v>19686</v>
      </c>
    </row>
    <row r="6260" spans="1:6" ht="40.5" x14ac:dyDescent="0.25">
      <c r="A6260" s="134" t="s">
        <v>10676</v>
      </c>
      <c r="B6260" s="135" t="s">
        <v>19687</v>
      </c>
      <c r="D6260" s="134" t="s">
        <v>2261</v>
      </c>
      <c r="E6260" s="136" t="s">
        <v>19688</v>
      </c>
      <c r="F6260" s="136" t="s">
        <v>19688</v>
      </c>
    </row>
    <row r="6261" spans="1:6" ht="40.5" x14ac:dyDescent="0.25">
      <c r="A6261" s="134" t="s">
        <v>10677</v>
      </c>
      <c r="B6261" s="135" t="s">
        <v>19689</v>
      </c>
      <c r="D6261" s="134" t="s">
        <v>2261</v>
      </c>
      <c r="E6261" s="136" t="s">
        <v>19690</v>
      </c>
      <c r="F6261" s="136" t="s">
        <v>19690</v>
      </c>
    </row>
    <row r="6262" spans="1:6" ht="40.5" x14ac:dyDescent="0.25">
      <c r="A6262" s="134" t="s">
        <v>10678</v>
      </c>
      <c r="B6262" s="135" t="s">
        <v>19691</v>
      </c>
      <c r="D6262" s="134" t="s">
        <v>2261</v>
      </c>
      <c r="E6262" s="136" t="s">
        <v>19692</v>
      </c>
      <c r="F6262" s="136" t="s">
        <v>19692</v>
      </c>
    </row>
    <row r="6263" spans="1:6" ht="40.5" x14ac:dyDescent="0.25">
      <c r="A6263" s="134" t="s">
        <v>10679</v>
      </c>
      <c r="B6263" s="135" t="s">
        <v>19693</v>
      </c>
      <c r="D6263" s="134" t="s">
        <v>2261</v>
      </c>
      <c r="E6263" s="136" t="s">
        <v>19694</v>
      </c>
      <c r="F6263" s="136" t="s">
        <v>19694</v>
      </c>
    </row>
    <row r="6264" spans="1:6" ht="40.5" x14ac:dyDescent="0.25">
      <c r="A6264" s="134" t="s">
        <v>10680</v>
      </c>
      <c r="B6264" s="135" t="s">
        <v>19695</v>
      </c>
      <c r="D6264" s="134" t="s">
        <v>2261</v>
      </c>
      <c r="E6264" s="136" t="s">
        <v>19696</v>
      </c>
      <c r="F6264" s="136" t="s">
        <v>19696</v>
      </c>
    </row>
    <row r="6265" spans="1:6" ht="40.5" x14ac:dyDescent="0.25">
      <c r="A6265" s="134" t="s">
        <v>10681</v>
      </c>
      <c r="B6265" s="135" t="s">
        <v>19697</v>
      </c>
      <c r="D6265" s="134" t="s">
        <v>2261</v>
      </c>
      <c r="E6265" s="136" t="s">
        <v>19698</v>
      </c>
      <c r="F6265" s="136" t="s">
        <v>19698</v>
      </c>
    </row>
    <row r="6266" spans="1:6" ht="40.5" x14ac:dyDescent="0.25">
      <c r="A6266" s="134" t="s">
        <v>10682</v>
      </c>
      <c r="B6266" s="135" t="s">
        <v>19699</v>
      </c>
      <c r="D6266" s="134" t="s">
        <v>2261</v>
      </c>
      <c r="E6266" s="136" t="s">
        <v>19700</v>
      </c>
      <c r="F6266" s="136" t="s">
        <v>19700</v>
      </c>
    </row>
    <row r="6267" spans="1:6" ht="40.5" x14ac:dyDescent="0.25">
      <c r="A6267" s="134" t="s">
        <v>10683</v>
      </c>
      <c r="B6267" s="135" t="s">
        <v>19701</v>
      </c>
      <c r="D6267" s="134" t="s">
        <v>2261</v>
      </c>
      <c r="E6267" s="136" t="s">
        <v>19700</v>
      </c>
      <c r="F6267" s="136" t="s">
        <v>19700</v>
      </c>
    </row>
    <row r="6268" spans="1:6" ht="40.5" x14ac:dyDescent="0.25">
      <c r="A6268" s="134" t="s">
        <v>10684</v>
      </c>
      <c r="B6268" s="135" t="s">
        <v>19702</v>
      </c>
      <c r="D6268" s="134" t="s">
        <v>2261</v>
      </c>
      <c r="E6268" s="136" t="s">
        <v>19703</v>
      </c>
      <c r="F6268" s="136" t="s">
        <v>19703</v>
      </c>
    </row>
    <row r="6269" spans="1:6" ht="40.5" x14ac:dyDescent="0.25">
      <c r="A6269" s="134" t="s">
        <v>10685</v>
      </c>
      <c r="B6269" s="135" t="s">
        <v>19704</v>
      </c>
      <c r="D6269" s="134" t="s">
        <v>2261</v>
      </c>
      <c r="E6269" s="136" t="s">
        <v>19705</v>
      </c>
      <c r="F6269" s="136" t="s">
        <v>19705</v>
      </c>
    </row>
    <row r="6270" spans="1:6" ht="40.5" x14ac:dyDescent="0.25">
      <c r="A6270" s="134" t="s">
        <v>10686</v>
      </c>
      <c r="B6270" s="135" t="s">
        <v>19706</v>
      </c>
      <c r="D6270" s="134" t="s">
        <v>2261</v>
      </c>
      <c r="E6270" s="136" t="s">
        <v>19707</v>
      </c>
      <c r="F6270" s="136" t="s">
        <v>19707</v>
      </c>
    </row>
    <row r="6271" spans="1:6" ht="40.5" x14ac:dyDescent="0.25">
      <c r="A6271" s="134" t="s">
        <v>10687</v>
      </c>
      <c r="B6271" s="135" t="s">
        <v>19708</v>
      </c>
      <c r="D6271" s="134" t="s">
        <v>2261</v>
      </c>
      <c r="E6271" s="136" t="s">
        <v>19709</v>
      </c>
      <c r="F6271" s="136" t="s">
        <v>19709</v>
      </c>
    </row>
    <row r="6272" spans="1:6" ht="40.5" x14ac:dyDescent="0.25">
      <c r="A6272" s="134" t="s">
        <v>10688</v>
      </c>
      <c r="B6272" s="135" t="s">
        <v>19710</v>
      </c>
      <c r="D6272" s="134" t="s">
        <v>2261</v>
      </c>
      <c r="E6272" s="136" t="s">
        <v>14279</v>
      </c>
      <c r="F6272" s="136" t="s">
        <v>14279</v>
      </c>
    </row>
    <row r="6273" spans="1:6" ht="40.5" x14ac:dyDescent="0.25">
      <c r="A6273" s="134" t="s">
        <v>10689</v>
      </c>
      <c r="B6273" s="135" t="s">
        <v>19711</v>
      </c>
      <c r="D6273" s="134" t="s">
        <v>2261</v>
      </c>
      <c r="E6273" s="136" t="s">
        <v>19712</v>
      </c>
      <c r="F6273" s="136" t="s">
        <v>19712</v>
      </c>
    </row>
    <row r="6274" spans="1:6" ht="40.5" x14ac:dyDescent="0.25">
      <c r="A6274" s="134" t="s">
        <v>10690</v>
      </c>
      <c r="B6274" s="135" t="s">
        <v>19713</v>
      </c>
      <c r="D6274" s="134" t="s">
        <v>2261</v>
      </c>
      <c r="E6274" s="136" t="s">
        <v>19714</v>
      </c>
      <c r="F6274" s="136" t="s">
        <v>19714</v>
      </c>
    </row>
    <row r="6275" spans="1:6" ht="40.5" x14ac:dyDescent="0.25">
      <c r="A6275" s="134" t="s">
        <v>10691</v>
      </c>
      <c r="B6275" s="135" t="s">
        <v>19715</v>
      </c>
      <c r="D6275" s="134" t="s">
        <v>2261</v>
      </c>
      <c r="E6275" s="136" t="s">
        <v>19716</v>
      </c>
      <c r="F6275" s="136" t="s">
        <v>19716</v>
      </c>
    </row>
    <row r="6276" spans="1:6" ht="40.5" x14ac:dyDescent="0.25">
      <c r="A6276" s="134" t="s">
        <v>10692</v>
      </c>
      <c r="B6276" s="135" t="s">
        <v>19717</v>
      </c>
      <c r="D6276" s="134" t="s">
        <v>2261</v>
      </c>
      <c r="E6276" s="136" t="s">
        <v>13953</v>
      </c>
      <c r="F6276" s="136" t="s">
        <v>13953</v>
      </c>
    </row>
    <row r="6277" spans="1:6" ht="40.5" x14ac:dyDescent="0.25">
      <c r="A6277" s="134" t="s">
        <v>10693</v>
      </c>
      <c r="B6277" s="135" t="s">
        <v>19718</v>
      </c>
      <c r="D6277" s="134" t="s">
        <v>2261</v>
      </c>
      <c r="E6277" s="136" t="s">
        <v>19719</v>
      </c>
      <c r="F6277" s="136" t="s">
        <v>19719</v>
      </c>
    </row>
    <row r="6278" spans="1:6" ht="40.5" x14ac:dyDescent="0.25">
      <c r="A6278" s="134" t="s">
        <v>10694</v>
      </c>
      <c r="B6278" s="135" t="s">
        <v>19720</v>
      </c>
      <c r="D6278" s="134" t="s">
        <v>2261</v>
      </c>
      <c r="E6278" s="136" t="s">
        <v>19721</v>
      </c>
      <c r="F6278" s="136" t="s">
        <v>19721</v>
      </c>
    </row>
    <row r="6279" spans="1:6" ht="40.5" x14ac:dyDescent="0.25">
      <c r="A6279" s="134" t="s">
        <v>10695</v>
      </c>
      <c r="B6279" s="135" t="s">
        <v>19722</v>
      </c>
      <c r="D6279" s="134" t="s">
        <v>2261</v>
      </c>
      <c r="E6279" s="136" t="s">
        <v>19723</v>
      </c>
      <c r="F6279" s="136" t="s">
        <v>19723</v>
      </c>
    </row>
    <row r="6280" spans="1:6" ht="54" x14ac:dyDescent="0.25">
      <c r="A6280" s="134" t="s">
        <v>10696</v>
      </c>
      <c r="B6280" s="135" t="s">
        <v>19724</v>
      </c>
      <c r="D6280" s="134" t="s">
        <v>2261</v>
      </c>
      <c r="E6280" s="136" t="s">
        <v>14088</v>
      </c>
      <c r="F6280" s="136" t="s">
        <v>14088</v>
      </c>
    </row>
    <row r="6281" spans="1:6" ht="40.5" x14ac:dyDescent="0.25">
      <c r="A6281" s="134" t="s">
        <v>10697</v>
      </c>
      <c r="B6281" s="135" t="s">
        <v>19725</v>
      </c>
      <c r="D6281" s="134" t="s">
        <v>2261</v>
      </c>
      <c r="E6281" s="136" t="s">
        <v>14065</v>
      </c>
      <c r="F6281" s="136" t="s">
        <v>14065</v>
      </c>
    </row>
    <row r="6282" spans="1:6" ht="54" x14ac:dyDescent="0.25">
      <c r="A6282" s="134" t="s">
        <v>10698</v>
      </c>
      <c r="B6282" s="135" t="s">
        <v>19726</v>
      </c>
      <c r="D6282" s="134" t="s">
        <v>2261</v>
      </c>
      <c r="E6282" s="136" t="s">
        <v>13674</v>
      </c>
      <c r="F6282" s="136" t="s">
        <v>13674</v>
      </c>
    </row>
    <row r="6283" spans="1:6" ht="40.5" x14ac:dyDescent="0.25">
      <c r="A6283" s="134" t="s">
        <v>10699</v>
      </c>
      <c r="B6283" s="135" t="s">
        <v>19727</v>
      </c>
      <c r="D6283" s="134" t="s">
        <v>2261</v>
      </c>
      <c r="E6283" s="136" t="s">
        <v>15675</v>
      </c>
      <c r="F6283" s="136" t="s">
        <v>15675</v>
      </c>
    </row>
    <row r="6284" spans="1:6" ht="54" x14ac:dyDescent="0.25">
      <c r="A6284" s="134" t="s">
        <v>10700</v>
      </c>
      <c r="B6284" s="135" t="s">
        <v>19728</v>
      </c>
      <c r="D6284" s="134" t="s">
        <v>2261</v>
      </c>
      <c r="E6284" s="136" t="s">
        <v>19729</v>
      </c>
      <c r="F6284" s="136" t="s">
        <v>19729</v>
      </c>
    </row>
    <row r="6285" spans="1:6" ht="40.5" x14ac:dyDescent="0.25">
      <c r="A6285" s="134" t="s">
        <v>10701</v>
      </c>
      <c r="B6285" s="135" t="s">
        <v>19730</v>
      </c>
      <c r="D6285" s="134" t="s">
        <v>2261</v>
      </c>
      <c r="E6285" s="136" t="s">
        <v>19731</v>
      </c>
      <c r="F6285" s="136" t="s">
        <v>19731</v>
      </c>
    </row>
    <row r="6286" spans="1:6" ht="54" x14ac:dyDescent="0.25">
      <c r="A6286" s="134" t="s">
        <v>10702</v>
      </c>
      <c r="B6286" s="135" t="s">
        <v>19732</v>
      </c>
      <c r="D6286" s="134" t="s">
        <v>2261</v>
      </c>
      <c r="E6286" s="136" t="s">
        <v>19733</v>
      </c>
      <c r="F6286" s="136" t="s">
        <v>19733</v>
      </c>
    </row>
    <row r="6287" spans="1:6" ht="40.5" x14ac:dyDescent="0.25">
      <c r="A6287" s="134" t="s">
        <v>10703</v>
      </c>
      <c r="B6287" s="135" t="s">
        <v>19734</v>
      </c>
      <c r="D6287" s="134" t="s">
        <v>2261</v>
      </c>
      <c r="E6287" s="136" t="s">
        <v>19158</v>
      </c>
      <c r="F6287" s="136" t="s">
        <v>19158</v>
      </c>
    </row>
    <row r="6288" spans="1:6" ht="54" x14ac:dyDescent="0.25">
      <c r="A6288" s="134" t="s">
        <v>10704</v>
      </c>
      <c r="B6288" s="135" t="s">
        <v>19735</v>
      </c>
      <c r="D6288" s="134" t="s">
        <v>2261</v>
      </c>
      <c r="E6288" s="136" t="s">
        <v>19736</v>
      </c>
      <c r="F6288" s="136" t="s">
        <v>19736</v>
      </c>
    </row>
    <row r="6289" spans="1:6" ht="40.5" x14ac:dyDescent="0.25">
      <c r="A6289" s="134" t="s">
        <v>10705</v>
      </c>
      <c r="B6289" s="135" t="s">
        <v>19737</v>
      </c>
      <c r="D6289" s="134" t="s">
        <v>2261</v>
      </c>
      <c r="E6289" s="136" t="s">
        <v>19738</v>
      </c>
      <c r="F6289" s="136" t="s">
        <v>19738</v>
      </c>
    </row>
    <row r="6290" spans="1:6" ht="54" x14ac:dyDescent="0.25">
      <c r="A6290" s="134" t="s">
        <v>10706</v>
      </c>
      <c r="B6290" s="135" t="s">
        <v>19739</v>
      </c>
      <c r="D6290" s="134" t="s">
        <v>2261</v>
      </c>
      <c r="E6290" s="136" t="s">
        <v>19740</v>
      </c>
      <c r="F6290" s="136" t="s">
        <v>19740</v>
      </c>
    </row>
    <row r="6291" spans="1:6" ht="40.5" x14ac:dyDescent="0.25">
      <c r="A6291" s="134" t="s">
        <v>10707</v>
      </c>
      <c r="B6291" s="135" t="s">
        <v>19741</v>
      </c>
      <c r="D6291" s="134" t="s">
        <v>2261</v>
      </c>
      <c r="E6291" s="136" t="s">
        <v>19742</v>
      </c>
      <c r="F6291" s="136" t="s">
        <v>19742</v>
      </c>
    </row>
    <row r="6292" spans="1:6" ht="40.5" x14ac:dyDescent="0.25">
      <c r="A6292" s="134" t="s">
        <v>10708</v>
      </c>
      <c r="B6292" s="135" t="s">
        <v>19743</v>
      </c>
      <c r="D6292" s="134" t="s">
        <v>2261</v>
      </c>
      <c r="E6292" s="136" t="s">
        <v>19742</v>
      </c>
      <c r="F6292" s="136" t="s">
        <v>19742</v>
      </c>
    </row>
    <row r="6293" spans="1:6" ht="40.5" x14ac:dyDescent="0.25">
      <c r="A6293" s="134" t="s">
        <v>10709</v>
      </c>
      <c r="B6293" s="135" t="s">
        <v>19744</v>
      </c>
      <c r="D6293" s="134" t="s">
        <v>2261</v>
      </c>
      <c r="E6293" s="136" t="s">
        <v>13606</v>
      </c>
      <c r="F6293" s="136" t="s">
        <v>13606</v>
      </c>
    </row>
    <row r="6294" spans="1:6" ht="40.5" x14ac:dyDescent="0.25">
      <c r="A6294" s="134" t="s">
        <v>10710</v>
      </c>
      <c r="B6294" s="135" t="s">
        <v>19745</v>
      </c>
      <c r="D6294" s="134" t="s">
        <v>2261</v>
      </c>
      <c r="E6294" s="136" t="s">
        <v>13606</v>
      </c>
      <c r="F6294" s="136" t="s">
        <v>13606</v>
      </c>
    </row>
    <row r="6295" spans="1:6" ht="40.5" x14ac:dyDescent="0.25">
      <c r="A6295" s="134" t="s">
        <v>10711</v>
      </c>
      <c r="B6295" s="135" t="s">
        <v>19746</v>
      </c>
      <c r="D6295" s="134" t="s">
        <v>2261</v>
      </c>
      <c r="E6295" s="136" t="s">
        <v>13580</v>
      </c>
      <c r="F6295" s="136" t="s">
        <v>13580</v>
      </c>
    </row>
    <row r="6296" spans="1:6" ht="40.5" x14ac:dyDescent="0.25">
      <c r="A6296" s="134" t="s">
        <v>10712</v>
      </c>
      <c r="B6296" s="135" t="s">
        <v>19747</v>
      </c>
      <c r="D6296" s="134" t="s">
        <v>2261</v>
      </c>
      <c r="E6296" s="136" t="s">
        <v>13580</v>
      </c>
      <c r="F6296" s="136" t="s">
        <v>13580</v>
      </c>
    </row>
    <row r="6297" spans="1:6" ht="40.5" x14ac:dyDescent="0.25">
      <c r="A6297" s="134" t="s">
        <v>10713</v>
      </c>
      <c r="B6297" s="135" t="s">
        <v>19748</v>
      </c>
      <c r="D6297" s="134" t="s">
        <v>2261</v>
      </c>
      <c r="E6297" s="136" t="s">
        <v>19749</v>
      </c>
      <c r="F6297" s="136" t="s">
        <v>19749</v>
      </c>
    </row>
    <row r="6298" spans="1:6" ht="40.5" x14ac:dyDescent="0.25">
      <c r="A6298" s="134" t="s">
        <v>10714</v>
      </c>
      <c r="B6298" s="135" t="s">
        <v>19750</v>
      </c>
      <c r="D6298" s="134" t="s">
        <v>2261</v>
      </c>
      <c r="E6298" s="136" t="s">
        <v>19751</v>
      </c>
      <c r="F6298" s="136" t="s">
        <v>19751</v>
      </c>
    </row>
    <row r="6299" spans="1:6" ht="40.5" x14ac:dyDescent="0.25">
      <c r="A6299" s="134" t="s">
        <v>10715</v>
      </c>
      <c r="B6299" s="135" t="s">
        <v>19752</v>
      </c>
      <c r="D6299" s="134" t="s">
        <v>2261</v>
      </c>
      <c r="E6299" s="136" t="s">
        <v>19753</v>
      </c>
      <c r="F6299" s="136" t="s">
        <v>19753</v>
      </c>
    </row>
    <row r="6300" spans="1:6" ht="40.5" x14ac:dyDescent="0.25">
      <c r="A6300" s="134" t="s">
        <v>10716</v>
      </c>
      <c r="B6300" s="135" t="s">
        <v>19754</v>
      </c>
      <c r="D6300" s="134" t="s">
        <v>2261</v>
      </c>
      <c r="E6300" s="136" t="s">
        <v>14123</v>
      </c>
      <c r="F6300" s="136" t="s">
        <v>14123</v>
      </c>
    </row>
    <row r="6301" spans="1:6" ht="40.5" x14ac:dyDescent="0.25">
      <c r="A6301" s="134" t="s">
        <v>10717</v>
      </c>
      <c r="B6301" s="135" t="s">
        <v>19755</v>
      </c>
      <c r="D6301" s="134" t="s">
        <v>2261</v>
      </c>
      <c r="E6301" s="136" t="s">
        <v>19756</v>
      </c>
      <c r="F6301" s="136" t="s">
        <v>19756</v>
      </c>
    </row>
    <row r="6302" spans="1:6" ht="40.5" x14ac:dyDescent="0.25">
      <c r="A6302" s="134" t="s">
        <v>10718</v>
      </c>
      <c r="B6302" s="135" t="s">
        <v>19757</v>
      </c>
      <c r="D6302" s="134" t="s">
        <v>2261</v>
      </c>
      <c r="E6302" s="136" t="s">
        <v>19758</v>
      </c>
      <c r="F6302" s="136" t="s">
        <v>19758</v>
      </c>
    </row>
    <row r="6303" spans="1:6" ht="40.5" x14ac:dyDescent="0.25">
      <c r="A6303" s="134" t="s">
        <v>10719</v>
      </c>
      <c r="B6303" s="135" t="s">
        <v>19759</v>
      </c>
      <c r="D6303" s="134" t="s">
        <v>2261</v>
      </c>
      <c r="E6303" s="136" t="s">
        <v>19760</v>
      </c>
      <c r="F6303" s="136" t="s">
        <v>19760</v>
      </c>
    </row>
    <row r="6304" spans="1:6" ht="40.5" x14ac:dyDescent="0.25">
      <c r="A6304" s="134" t="s">
        <v>10720</v>
      </c>
      <c r="B6304" s="135" t="s">
        <v>19761</v>
      </c>
      <c r="D6304" s="134" t="s">
        <v>2261</v>
      </c>
      <c r="E6304" s="136" t="s">
        <v>19762</v>
      </c>
      <c r="F6304" s="136" t="s">
        <v>19762</v>
      </c>
    </row>
    <row r="6305" spans="1:6" ht="40.5" x14ac:dyDescent="0.25">
      <c r="A6305" s="134" t="s">
        <v>10721</v>
      </c>
      <c r="B6305" s="135" t="s">
        <v>19763</v>
      </c>
      <c r="D6305" s="134" t="s">
        <v>2261</v>
      </c>
      <c r="E6305" s="136" t="s">
        <v>19764</v>
      </c>
      <c r="F6305" s="136" t="s">
        <v>19764</v>
      </c>
    </row>
    <row r="6306" spans="1:6" ht="40.5" x14ac:dyDescent="0.25">
      <c r="A6306" s="134" t="s">
        <v>10722</v>
      </c>
      <c r="B6306" s="135" t="s">
        <v>19765</v>
      </c>
      <c r="D6306" s="134" t="s">
        <v>2261</v>
      </c>
      <c r="E6306" s="136" t="s">
        <v>19766</v>
      </c>
      <c r="F6306" s="136" t="s">
        <v>19766</v>
      </c>
    </row>
    <row r="6307" spans="1:6" ht="40.5" x14ac:dyDescent="0.25">
      <c r="A6307" s="134" t="s">
        <v>10723</v>
      </c>
      <c r="B6307" s="135" t="s">
        <v>19767</v>
      </c>
      <c r="D6307" s="134" t="s">
        <v>2261</v>
      </c>
      <c r="E6307" s="136" t="s">
        <v>19768</v>
      </c>
      <c r="F6307" s="136" t="s">
        <v>19768</v>
      </c>
    </row>
    <row r="6308" spans="1:6" ht="40.5" x14ac:dyDescent="0.25">
      <c r="A6308" s="134" t="s">
        <v>10724</v>
      </c>
      <c r="B6308" s="135" t="s">
        <v>19769</v>
      </c>
      <c r="D6308" s="134" t="s">
        <v>2261</v>
      </c>
      <c r="E6308" s="136" t="s">
        <v>19770</v>
      </c>
      <c r="F6308" s="136" t="s">
        <v>19770</v>
      </c>
    </row>
    <row r="6309" spans="1:6" ht="40.5" x14ac:dyDescent="0.25">
      <c r="A6309" s="134" t="s">
        <v>10725</v>
      </c>
      <c r="B6309" s="135" t="s">
        <v>19771</v>
      </c>
      <c r="D6309" s="134" t="s">
        <v>2261</v>
      </c>
      <c r="E6309" s="136" t="s">
        <v>14044</v>
      </c>
      <c r="F6309" s="136" t="s">
        <v>14044</v>
      </c>
    </row>
    <row r="6310" spans="1:6" ht="54" x14ac:dyDescent="0.25">
      <c r="A6310" s="134" t="s">
        <v>10726</v>
      </c>
      <c r="B6310" s="135" t="s">
        <v>19772</v>
      </c>
      <c r="D6310" s="134" t="s">
        <v>2261</v>
      </c>
      <c r="E6310" s="136" t="s">
        <v>14205</v>
      </c>
      <c r="F6310" s="136" t="s">
        <v>14205</v>
      </c>
    </row>
    <row r="6311" spans="1:6" ht="40.5" x14ac:dyDescent="0.25">
      <c r="A6311" s="134" t="s">
        <v>10727</v>
      </c>
      <c r="B6311" s="135" t="s">
        <v>19773</v>
      </c>
      <c r="D6311" s="134" t="s">
        <v>2261</v>
      </c>
      <c r="E6311" s="136" t="s">
        <v>12989</v>
      </c>
      <c r="F6311" s="136" t="s">
        <v>12989</v>
      </c>
    </row>
    <row r="6312" spans="1:6" ht="54" x14ac:dyDescent="0.25">
      <c r="A6312" s="134" t="s">
        <v>10728</v>
      </c>
      <c r="B6312" s="135" t="s">
        <v>19774</v>
      </c>
      <c r="D6312" s="134" t="s">
        <v>2261</v>
      </c>
      <c r="E6312" s="136" t="s">
        <v>19775</v>
      </c>
      <c r="F6312" s="136" t="s">
        <v>19775</v>
      </c>
    </row>
    <row r="6313" spans="1:6" ht="40.5" x14ac:dyDescent="0.25">
      <c r="A6313" s="134" t="s">
        <v>10729</v>
      </c>
      <c r="B6313" s="135" t="s">
        <v>19776</v>
      </c>
      <c r="D6313" s="134" t="s">
        <v>2261</v>
      </c>
      <c r="E6313" s="136" t="s">
        <v>13043</v>
      </c>
      <c r="F6313" s="136" t="s">
        <v>13043</v>
      </c>
    </row>
    <row r="6314" spans="1:6" ht="54" x14ac:dyDescent="0.25">
      <c r="A6314" s="134" t="s">
        <v>10730</v>
      </c>
      <c r="B6314" s="135" t="s">
        <v>19777</v>
      </c>
      <c r="D6314" s="134" t="s">
        <v>2261</v>
      </c>
      <c r="E6314" s="136" t="s">
        <v>19778</v>
      </c>
      <c r="F6314" s="136" t="s">
        <v>19778</v>
      </c>
    </row>
    <row r="6315" spans="1:6" ht="40.5" x14ac:dyDescent="0.25">
      <c r="A6315" s="134" t="s">
        <v>10731</v>
      </c>
      <c r="B6315" s="135" t="s">
        <v>19779</v>
      </c>
      <c r="D6315" s="134" t="s">
        <v>2261</v>
      </c>
      <c r="E6315" s="136" t="s">
        <v>13968</v>
      </c>
      <c r="F6315" s="136" t="s">
        <v>13968</v>
      </c>
    </row>
    <row r="6316" spans="1:6" ht="54" x14ac:dyDescent="0.25">
      <c r="A6316" s="134" t="s">
        <v>10732</v>
      </c>
      <c r="B6316" s="135" t="s">
        <v>19780</v>
      </c>
      <c r="D6316" s="134" t="s">
        <v>2261</v>
      </c>
      <c r="E6316" s="136" t="s">
        <v>19781</v>
      </c>
      <c r="F6316" s="136" t="s">
        <v>19781</v>
      </c>
    </row>
    <row r="6317" spans="1:6" ht="40.5" x14ac:dyDescent="0.25">
      <c r="A6317" s="134" t="s">
        <v>10733</v>
      </c>
      <c r="B6317" s="135" t="s">
        <v>19782</v>
      </c>
      <c r="D6317" s="134" t="s">
        <v>2261</v>
      </c>
      <c r="E6317" s="136" t="s">
        <v>19783</v>
      </c>
      <c r="F6317" s="136" t="s">
        <v>19783</v>
      </c>
    </row>
    <row r="6318" spans="1:6" ht="54" x14ac:dyDescent="0.25">
      <c r="A6318" s="134" t="s">
        <v>10734</v>
      </c>
      <c r="B6318" s="135" t="s">
        <v>19784</v>
      </c>
      <c r="D6318" s="134" t="s">
        <v>2261</v>
      </c>
      <c r="E6318" s="136" t="s">
        <v>19785</v>
      </c>
      <c r="F6318" s="136" t="s">
        <v>19785</v>
      </c>
    </row>
    <row r="6319" spans="1:6" ht="40.5" x14ac:dyDescent="0.25">
      <c r="A6319" s="134" t="s">
        <v>10735</v>
      </c>
      <c r="B6319" s="135" t="s">
        <v>19786</v>
      </c>
      <c r="D6319" s="134" t="s">
        <v>2261</v>
      </c>
      <c r="E6319" s="136" t="s">
        <v>19787</v>
      </c>
      <c r="F6319" s="136" t="s">
        <v>19787</v>
      </c>
    </row>
    <row r="6320" spans="1:6" ht="54" x14ac:dyDescent="0.25">
      <c r="A6320" s="134" t="s">
        <v>10736</v>
      </c>
      <c r="B6320" s="135" t="s">
        <v>19788</v>
      </c>
      <c r="D6320" s="134" t="s">
        <v>2261</v>
      </c>
      <c r="E6320" s="136" t="s">
        <v>19789</v>
      </c>
      <c r="F6320" s="136" t="s">
        <v>19789</v>
      </c>
    </row>
    <row r="6321" spans="1:6" ht="40.5" x14ac:dyDescent="0.25">
      <c r="A6321" s="134" t="s">
        <v>10737</v>
      </c>
      <c r="B6321" s="135" t="s">
        <v>19790</v>
      </c>
      <c r="D6321" s="134" t="s">
        <v>2261</v>
      </c>
      <c r="E6321" s="136" t="s">
        <v>19791</v>
      </c>
      <c r="F6321" s="136" t="s">
        <v>19791</v>
      </c>
    </row>
    <row r="6322" spans="1:6" ht="40.5" x14ac:dyDescent="0.25">
      <c r="A6322" s="134" t="s">
        <v>10738</v>
      </c>
      <c r="B6322" s="135" t="s">
        <v>19792</v>
      </c>
      <c r="D6322" s="134" t="s">
        <v>2261</v>
      </c>
      <c r="E6322" s="136" t="s">
        <v>19791</v>
      </c>
      <c r="F6322" s="136" t="s">
        <v>19791</v>
      </c>
    </row>
    <row r="6323" spans="1:6" ht="40.5" x14ac:dyDescent="0.25">
      <c r="A6323" s="134" t="s">
        <v>10739</v>
      </c>
      <c r="B6323" s="135" t="s">
        <v>19793</v>
      </c>
      <c r="D6323" s="134" t="s">
        <v>2261</v>
      </c>
      <c r="E6323" s="136" t="s">
        <v>19794</v>
      </c>
      <c r="F6323" s="136" t="s">
        <v>19794</v>
      </c>
    </row>
    <row r="6324" spans="1:6" ht="40.5" x14ac:dyDescent="0.25">
      <c r="A6324" s="134" t="s">
        <v>10740</v>
      </c>
      <c r="B6324" s="135" t="s">
        <v>19795</v>
      </c>
      <c r="D6324" s="134" t="s">
        <v>2261</v>
      </c>
      <c r="E6324" s="136" t="s">
        <v>19794</v>
      </c>
      <c r="F6324" s="136" t="s">
        <v>19794</v>
      </c>
    </row>
    <row r="6325" spans="1:6" ht="40.5" x14ac:dyDescent="0.25">
      <c r="A6325" s="134" t="s">
        <v>10741</v>
      </c>
      <c r="B6325" s="135" t="s">
        <v>19796</v>
      </c>
      <c r="D6325" s="134" t="s">
        <v>2261</v>
      </c>
      <c r="E6325" s="136" t="s">
        <v>19797</v>
      </c>
      <c r="F6325" s="136" t="s">
        <v>19797</v>
      </c>
    </row>
    <row r="6326" spans="1:6" ht="40.5" x14ac:dyDescent="0.25">
      <c r="A6326" s="134" t="s">
        <v>10742</v>
      </c>
      <c r="B6326" s="135" t="s">
        <v>19798</v>
      </c>
      <c r="D6326" s="134" t="s">
        <v>2261</v>
      </c>
      <c r="E6326" s="136" t="s">
        <v>19797</v>
      </c>
      <c r="F6326" s="136" t="s">
        <v>19797</v>
      </c>
    </row>
    <row r="6327" spans="1:6" ht="40.5" x14ac:dyDescent="0.25">
      <c r="A6327" s="134" t="s">
        <v>10743</v>
      </c>
      <c r="B6327" s="135" t="s">
        <v>19799</v>
      </c>
      <c r="D6327" s="134" t="s">
        <v>2261</v>
      </c>
      <c r="E6327" s="136" t="s">
        <v>14034</v>
      </c>
      <c r="F6327" s="136" t="s">
        <v>14034</v>
      </c>
    </row>
    <row r="6328" spans="1:6" ht="40.5" x14ac:dyDescent="0.25">
      <c r="A6328" s="134" t="s">
        <v>10744</v>
      </c>
      <c r="B6328" s="135" t="s">
        <v>19800</v>
      </c>
      <c r="D6328" s="134" t="s">
        <v>2261</v>
      </c>
      <c r="E6328" s="136" t="s">
        <v>19801</v>
      </c>
      <c r="F6328" s="136" t="s">
        <v>19801</v>
      </c>
    </row>
    <row r="6329" spans="1:6" ht="40.5" x14ac:dyDescent="0.25">
      <c r="A6329" s="134" t="s">
        <v>10745</v>
      </c>
      <c r="B6329" s="135" t="s">
        <v>19802</v>
      </c>
      <c r="D6329" s="134" t="s">
        <v>2261</v>
      </c>
      <c r="E6329" s="136" t="s">
        <v>19803</v>
      </c>
      <c r="F6329" s="136" t="s">
        <v>19803</v>
      </c>
    </row>
    <row r="6330" spans="1:6" ht="40.5" x14ac:dyDescent="0.25">
      <c r="A6330" s="134" t="s">
        <v>10746</v>
      </c>
      <c r="B6330" s="135" t="s">
        <v>19804</v>
      </c>
      <c r="D6330" s="134" t="s">
        <v>2261</v>
      </c>
      <c r="E6330" s="136" t="s">
        <v>19805</v>
      </c>
      <c r="F6330" s="136" t="s">
        <v>19805</v>
      </c>
    </row>
    <row r="6331" spans="1:6" ht="40.5" x14ac:dyDescent="0.25">
      <c r="A6331" s="134" t="s">
        <v>10747</v>
      </c>
      <c r="B6331" s="135" t="s">
        <v>19806</v>
      </c>
      <c r="D6331" s="134" t="s">
        <v>2261</v>
      </c>
      <c r="E6331" s="136" t="s">
        <v>19807</v>
      </c>
      <c r="F6331" s="136" t="s">
        <v>19807</v>
      </c>
    </row>
    <row r="6332" spans="1:6" ht="40.5" x14ac:dyDescent="0.25">
      <c r="A6332" s="134" t="s">
        <v>10748</v>
      </c>
      <c r="B6332" s="135" t="s">
        <v>19808</v>
      </c>
      <c r="D6332" s="134" t="s">
        <v>2261</v>
      </c>
      <c r="E6332" s="136" t="s">
        <v>19809</v>
      </c>
      <c r="F6332" s="136" t="s">
        <v>19809</v>
      </c>
    </row>
    <row r="6333" spans="1:6" ht="40.5" x14ac:dyDescent="0.25">
      <c r="A6333" s="134" t="s">
        <v>10749</v>
      </c>
      <c r="B6333" s="135" t="s">
        <v>19810</v>
      </c>
      <c r="D6333" s="134" t="s">
        <v>2261</v>
      </c>
      <c r="E6333" s="136" t="s">
        <v>14802</v>
      </c>
      <c r="F6333" s="136" t="s">
        <v>14802</v>
      </c>
    </row>
    <row r="6334" spans="1:6" ht="40.5" x14ac:dyDescent="0.25">
      <c r="A6334" s="134" t="s">
        <v>10750</v>
      </c>
      <c r="B6334" s="135" t="s">
        <v>19811</v>
      </c>
      <c r="D6334" s="134" t="s">
        <v>2261</v>
      </c>
      <c r="E6334" s="136" t="s">
        <v>14278</v>
      </c>
      <c r="F6334" s="136" t="s">
        <v>14278</v>
      </c>
    </row>
    <row r="6335" spans="1:6" ht="40.5" x14ac:dyDescent="0.25">
      <c r="A6335" s="134" t="s">
        <v>10751</v>
      </c>
      <c r="B6335" s="135" t="s">
        <v>19812</v>
      </c>
      <c r="D6335" s="134" t="s">
        <v>2261</v>
      </c>
      <c r="E6335" s="136" t="s">
        <v>19813</v>
      </c>
      <c r="F6335" s="136" t="s">
        <v>19813</v>
      </c>
    </row>
    <row r="6336" spans="1:6" ht="40.5" x14ac:dyDescent="0.25">
      <c r="A6336" s="134" t="s">
        <v>10752</v>
      </c>
      <c r="B6336" s="135" t="s">
        <v>19814</v>
      </c>
      <c r="D6336" s="134" t="s">
        <v>2261</v>
      </c>
      <c r="E6336" s="136" t="s">
        <v>19815</v>
      </c>
      <c r="F6336" s="136" t="s">
        <v>19815</v>
      </c>
    </row>
    <row r="6337" spans="1:6" ht="40.5" x14ac:dyDescent="0.25">
      <c r="A6337" s="134" t="s">
        <v>10753</v>
      </c>
      <c r="B6337" s="135" t="s">
        <v>19816</v>
      </c>
      <c r="D6337" s="134" t="s">
        <v>2261</v>
      </c>
      <c r="E6337" s="136" t="s">
        <v>19817</v>
      </c>
      <c r="F6337" s="136" t="s">
        <v>19817</v>
      </c>
    </row>
    <row r="6338" spans="1:6" ht="40.5" x14ac:dyDescent="0.25">
      <c r="A6338" s="134" t="s">
        <v>10754</v>
      </c>
      <c r="B6338" s="135" t="s">
        <v>19818</v>
      </c>
      <c r="D6338" s="134" t="s">
        <v>2261</v>
      </c>
      <c r="E6338" s="136" t="s">
        <v>19819</v>
      </c>
      <c r="F6338" s="136" t="s">
        <v>19819</v>
      </c>
    </row>
    <row r="6339" spans="1:6" ht="40.5" x14ac:dyDescent="0.25">
      <c r="A6339" s="134" t="s">
        <v>10755</v>
      </c>
      <c r="B6339" s="135" t="s">
        <v>19820</v>
      </c>
      <c r="D6339" s="134" t="s">
        <v>2261</v>
      </c>
      <c r="E6339" s="136" t="s">
        <v>5992</v>
      </c>
      <c r="F6339" s="136" t="s">
        <v>5992</v>
      </c>
    </row>
    <row r="6340" spans="1:6" ht="40.5" x14ac:dyDescent="0.25">
      <c r="A6340" s="134" t="s">
        <v>10756</v>
      </c>
      <c r="B6340" s="135" t="s">
        <v>19821</v>
      </c>
      <c r="D6340" s="134" t="s">
        <v>2261</v>
      </c>
      <c r="E6340" s="136" t="s">
        <v>14107</v>
      </c>
      <c r="F6340" s="136" t="s">
        <v>14107</v>
      </c>
    </row>
    <row r="6341" spans="1:6" ht="54" x14ac:dyDescent="0.25">
      <c r="A6341" s="134" t="s">
        <v>10757</v>
      </c>
      <c r="B6341" s="135" t="s">
        <v>19822</v>
      </c>
      <c r="D6341" s="134" t="s">
        <v>2261</v>
      </c>
      <c r="E6341" s="136" t="s">
        <v>13998</v>
      </c>
      <c r="F6341" s="136" t="s">
        <v>13998</v>
      </c>
    </row>
    <row r="6342" spans="1:6" ht="40.5" x14ac:dyDescent="0.25">
      <c r="A6342" s="134" t="s">
        <v>10758</v>
      </c>
      <c r="B6342" s="135" t="s">
        <v>19823</v>
      </c>
      <c r="D6342" s="134" t="s">
        <v>2261</v>
      </c>
      <c r="E6342" s="136" t="s">
        <v>19824</v>
      </c>
      <c r="F6342" s="136" t="s">
        <v>19824</v>
      </c>
    </row>
    <row r="6343" spans="1:6" ht="54" x14ac:dyDescent="0.25">
      <c r="A6343" s="134" t="s">
        <v>10759</v>
      </c>
      <c r="B6343" s="135" t="s">
        <v>19825</v>
      </c>
      <c r="D6343" s="134" t="s">
        <v>2261</v>
      </c>
      <c r="E6343" s="136" t="s">
        <v>19826</v>
      </c>
      <c r="F6343" s="136" t="s">
        <v>19826</v>
      </c>
    </row>
    <row r="6344" spans="1:6" ht="40.5" x14ac:dyDescent="0.25">
      <c r="A6344" s="134" t="s">
        <v>10760</v>
      </c>
      <c r="B6344" s="135" t="s">
        <v>19827</v>
      </c>
      <c r="D6344" s="134" t="s">
        <v>2261</v>
      </c>
      <c r="E6344" s="136" t="s">
        <v>13100</v>
      </c>
      <c r="F6344" s="136" t="s">
        <v>13100</v>
      </c>
    </row>
    <row r="6345" spans="1:6" ht="40.5" x14ac:dyDescent="0.25">
      <c r="A6345" s="134" t="s">
        <v>10761</v>
      </c>
      <c r="B6345" s="135" t="s">
        <v>19828</v>
      </c>
      <c r="D6345" s="134" t="s">
        <v>2261</v>
      </c>
      <c r="E6345" s="136" t="s">
        <v>13100</v>
      </c>
      <c r="F6345" s="136" t="s">
        <v>13100</v>
      </c>
    </row>
    <row r="6346" spans="1:6" ht="40.5" x14ac:dyDescent="0.25">
      <c r="A6346" s="134" t="s">
        <v>10762</v>
      </c>
      <c r="B6346" s="135" t="s">
        <v>19829</v>
      </c>
      <c r="D6346" s="134" t="s">
        <v>2261</v>
      </c>
      <c r="E6346" s="136" t="s">
        <v>19830</v>
      </c>
      <c r="F6346" s="136" t="s">
        <v>19830</v>
      </c>
    </row>
    <row r="6347" spans="1:6" ht="40.5" x14ac:dyDescent="0.25">
      <c r="A6347" s="134" t="s">
        <v>10763</v>
      </c>
      <c r="B6347" s="135" t="s">
        <v>19831</v>
      </c>
      <c r="D6347" s="134" t="s">
        <v>2261</v>
      </c>
      <c r="E6347" s="136" t="s">
        <v>19830</v>
      </c>
      <c r="F6347" s="136" t="s">
        <v>19830</v>
      </c>
    </row>
    <row r="6348" spans="1:6" ht="40.5" x14ac:dyDescent="0.25">
      <c r="A6348" s="134" t="s">
        <v>10764</v>
      </c>
      <c r="B6348" s="135" t="s">
        <v>19832</v>
      </c>
      <c r="D6348" s="134" t="s">
        <v>2261</v>
      </c>
      <c r="E6348" s="136" t="s">
        <v>19833</v>
      </c>
      <c r="F6348" s="136" t="s">
        <v>19833</v>
      </c>
    </row>
    <row r="6349" spans="1:6" ht="40.5" x14ac:dyDescent="0.25">
      <c r="A6349" s="134" t="s">
        <v>10765</v>
      </c>
      <c r="B6349" s="135" t="s">
        <v>19834</v>
      </c>
      <c r="D6349" s="134" t="s">
        <v>2261</v>
      </c>
      <c r="E6349" s="136" t="s">
        <v>19833</v>
      </c>
      <c r="F6349" s="136" t="s">
        <v>19833</v>
      </c>
    </row>
    <row r="6350" spans="1:6" ht="40.5" x14ac:dyDescent="0.25">
      <c r="A6350" s="134" t="s">
        <v>10766</v>
      </c>
      <c r="B6350" s="135" t="s">
        <v>19835</v>
      </c>
      <c r="D6350" s="134" t="s">
        <v>2261</v>
      </c>
      <c r="E6350" s="136" t="s">
        <v>14320</v>
      </c>
      <c r="F6350" s="136" t="s">
        <v>14320</v>
      </c>
    </row>
    <row r="6351" spans="1:6" ht="40.5" x14ac:dyDescent="0.25">
      <c r="A6351" s="134" t="s">
        <v>10767</v>
      </c>
      <c r="B6351" s="135" t="s">
        <v>19836</v>
      </c>
      <c r="D6351" s="134" t="s">
        <v>2261</v>
      </c>
      <c r="E6351" s="136" t="s">
        <v>13470</v>
      </c>
      <c r="F6351" s="136" t="s">
        <v>13470</v>
      </c>
    </row>
    <row r="6352" spans="1:6" ht="40.5" x14ac:dyDescent="0.25">
      <c r="A6352" s="134" t="s">
        <v>10768</v>
      </c>
      <c r="B6352" s="135" t="s">
        <v>19837</v>
      </c>
      <c r="D6352" s="134" t="s">
        <v>2261</v>
      </c>
      <c r="E6352" s="136" t="s">
        <v>19838</v>
      </c>
      <c r="F6352" s="136" t="s">
        <v>19838</v>
      </c>
    </row>
    <row r="6353" spans="1:6" ht="40.5" x14ac:dyDescent="0.25">
      <c r="A6353" s="134" t="s">
        <v>10769</v>
      </c>
      <c r="B6353" s="135" t="s">
        <v>10770</v>
      </c>
      <c r="D6353" s="134" t="s">
        <v>2261</v>
      </c>
      <c r="E6353" s="136" t="s">
        <v>6009</v>
      </c>
      <c r="F6353" s="136" t="s">
        <v>6009</v>
      </c>
    </row>
    <row r="6354" spans="1:6" ht="40.5" x14ac:dyDescent="0.25">
      <c r="A6354" s="134" t="s">
        <v>19839</v>
      </c>
      <c r="B6354" s="135" t="s">
        <v>19840</v>
      </c>
      <c r="D6354" s="134" t="s">
        <v>2261</v>
      </c>
      <c r="E6354" s="136" t="s">
        <v>19841</v>
      </c>
      <c r="F6354" s="136" t="s">
        <v>19841</v>
      </c>
    </row>
    <row r="6355" spans="1:6" ht="40.5" x14ac:dyDescent="0.25">
      <c r="A6355" s="134" t="s">
        <v>19842</v>
      </c>
      <c r="B6355" s="135" t="s">
        <v>19843</v>
      </c>
      <c r="D6355" s="134" t="s">
        <v>2261</v>
      </c>
      <c r="E6355" s="136" t="s">
        <v>19844</v>
      </c>
      <c r="F6355" s="136" t="s">
        <v>19844</v>
      </c>
    </row>
    <row r="6356" spans="1:6" ht="40.5" x14ac:dyDescent="0.25">
      <c r="A6356" s="134" t="s">
        <v>19845</v>
      </c>
      <c r="B6356" s="135" t="s">
        <v>19846</v>
      </c>
      <c r="D6356" s="134" t="s">
        <v>2261</v>
      </c>
      <c r="E6356" s="136" t="s">
        <v>19847</v>
      </c>
      <c r="F6356" s="136" t="s">
        <v>19847</v>
      </c>
    </row>
    <row r="6357" spans="1:6" ht="40.5" x14ac:dyDescent="0.25">
      <c r="A6357" s="134" t="s">
        <v>19848</v>
      </c>
      <c r="B6357" s="135" t="s">
        <v>19849</v>
      </c>
      <c r="D6357" s="134" t="s">
        <v>2261</v>
      </c>
      <c r="E6357" s="136" t="s">
        <v>19850</v>
      </c>
      <c r="F6357" s="136" t="s">
        <v>19850</v>
      </c>
    </row>
    <row r="6358" spans="1:6" ht="40.5" x14ac:dyDescent="0.25">
      <c r="A6358" s="134" t="s">
        <v>10771</v>
      </c>
      <c r="B6358" s="135" t="s">
        <v>19851</v>
      </c>
      <c r="D6358" s="134" t="s">
        <v>2261</v>
      </c>
      <c r="E6358" s="136" t="s">
        <v>19852</v>
      </c>
      <c r="F6358" s="136" t="s">
        <v>19852</v>
      </c>
    </row>
    <row r="6359" spans="1:6" ht="40.5" x14ac:dyDescent="0.25">
      <c r="A6359" s="134" t="s">
        <v>10772</v>
      </c>
      <c r="B6359" s="135" t="s">
        <v>19853</v>
      </c>
      <c r="D6359" s="134" t="s">
        <v>2261</v>
      </c>
      <c r="E6359" s="136" t="s">
        <v>19854</v>
      </c>
      <c r="F6359" s="136" t="s">
        <v>19854</v>
      </c>
    </row>
    <row r="6360" spans="1:6" ht="40.5" x14ac:dyDescent="0.25">
      <c r="A6360" s="134" t="s">
        <v>10773</v>
      </c>
      <c r="B6360" s="135" t="s">
        <v>19855</v>
      </c>
      <c r="D6360" s="134" t="s">
        <v>2261</v>
      </c>
      <c r="E6360" s="136" t="s">
        <v>19856</v>
      </c>
      <c r="F6360" s="136" t="s">
        <v>19856</v>
      </c>
    </row>
    <row r="6361" spans="1:6" ht="40.5" x14ac:dyDescent="0.25">
      <c r="A6361" s="134" t="s">
        <v>10774</v>
      </c>
      <c r="B6361" s="135" t="s">
        <v>19857</v>
      </c>
      <c r="D6361" s="134" t="s">
        <v>2261</v>
      </c>
      <c r="E6361" s="136" t="s">
        <v>19858</v>
      </c>
      <c r="F6361" s="136" t="s">
        <v>19858</v>
      </c>
    </row>
    <row r="6362" spans="1:6" ht="40.5" x14ac:dyDescent="0.25">
      <c r="A6362" s="134" t="s">
        <v>10775</v>
      </c>
      <c r="B6362" s="135" t="s">
        <v>19859</v>
      </c>
      <c r="D6362" s="134" t="s">
        <v>2261</v>
      </c>
      <c r="E6362" s="136" t="s">
        <v>19860</v>
      </c>
      <c r="F6362" s="136" t="s">
        <v>19860</v>
      </c>
    </row>
    <row r="6363" spans="1:6" ht="54" x14ac:dyDescent="0.25">
      <c r="A6363" s="134" t="s">
        <v>10776</v>
      </c>
      <c r="B6363" s="135" t="s">
        <v>19861</v>
      </c>
      <c r="D6363" s="134" t="s">
        <v>2261</v>
      </c>
      <c r="E6363" s="136" t="s">
        <v>19862</v>
      </c>
      <c r="F6363" s="136" t="s">
        <v>19862</v>
      </c>
    </row>
    <row r="6364" spans="1:6" ht="54" x14ac:dyDescent="0.25">
      <c r="A6364" s="134" t="s">
        <v>2430</v>
      </c>
      <c r="B6364" s="135" t="s">
        <v>19863</v>
      </c>
      <c r="D6364" s="134" t="s">
        <v>2261</v>
      </c>
      <c r="E6364" s="136" t="s">
        <v>19864</v>
      </c>
      <c r="F6364" s="136" t="s">
        <v>19864</v>
      </c>
    </row>
    <row r="6365" spans="1:6" ht="54" x14ac:dyDescent="0.25">
      <c r="A6365" s="134" t="s">
        <v>10777</v>
      </c>
      <c r="B6365" s="135" t="s">
        <v>19865</v>
      </c>
      <c r="D6365" s="134" t="s">
        <v>2261</v>
      </c>
      <c r="E6365" s="136" t="s">
        <v>19605</v>
      </c>
      <c r="F6365" s="136" t="s">
        <v>19605</v>
      </c>
    </row>
    <row r="6366" spans="1:6" ht="54" x14ac:dyDescent="0.25">
      <c r="A6366" s="134" t="s">
        <v>10778</v>
      </c>
      <c r="B6366" s="135" t="s">
        <v>19866</v>
      </c>
      <c r="D6366" s="134" t="s">
        <v>2261</v>
      </c>
      <c r="E6366" s="136" t="s">
        <v>19867</v>
      </c>
      <c r="F6366" s="136" t="s">
        <v>19867</v>
      </c>
    </row>
    <row r="6367" spans="1:6" ht="40.5" x14ac:dyDescent="0.25">
      <c r="A6367" s="134" t="s">
        <v>2473</v>
      </c>
      <c r="B6367" s="135" t="s">
        <v>19868</v>
      </c>
      <c r="D6367" s="134" t="s">
        <v>2261</v>
      </c>
      <c r="E6367" s="136" t="s">
        <v>19869</v>
      </c>
      <c r="F6367" s="136" t="s">
        <v>19869</v>
      </c>
    </row>
    <row r="6368" spans="1:6" ht="54" x14ac:dyDescent="0.25">
      <c r="A6368" s="134" t="s">
        <v>10779</v>
      </c>
      <c r="B6368" s="135" t="s">
        <v>19870</v>
      </c>
      <c r="D6368" s="134" t="s">
        <v>2261</v>
      </c>
      <c r="E6368" s="136" t="s">
        <v>19871</v>
      </c>
      <c r="F6368" s="136" t="s">
        <v>19871</v>
      </c>
    </row>
    <row r="6369" spans="1:6" ht="54" x14ac:dyDescent="0.25">
      <c r="A6369" s="134" t="s">
        <v>10780</v>
      </c>
      <c r="B6369" s="135" t="s">
        <v>19872</v>
      </c>
      <c r="D6369" s="134" t="s">
        <v>2261</v>
      </c>
      <c r="E6369" s="136" t="s">
        <v>19873</v>
      </c>
      <c r="F6369" s="136" t="s">
        <v>19873</v>
      </c>
    </row>
    <row r="6370" spans="1:6" ht="67.5" x14ac:dyDescent="0.25">
      <c r="A6370" s="134" t="s">
        <v>10781</v>
      </c>
      <c r="B6370" s="135" t="s">
        <v>19874</v>
      </c>
      <c r="D6370" s="134" t="s">
        <v>2261</v>
      </c>
      <c r="E6370" s="136" t="s">
        <v>19875</v>
      </c>
      <c r="F6370" s="136" t="s">
        <v>19875</v>
      </c>
    </row>
    <row r="6371" spans="1:6" ht="54" x14ac:dyDescent="0.25">
      <c r="A6371" s="134" t="s">
        <v>10782</v>
      </c>
      <c r="B6371" s="135" t="s">
        <v>19876</v>
      </c>
      <c r="D6371" s="134" t="s">
        <v>2261</v>
      </c>
      <c r="E6371" s="136" t="s">
        <v>19877</v>
      </c>
      <c r="F6371" s="136" t="s">
        <v>19877</v>
      </c>
    </row>
    <row r="6372" spans="1:6" ht="54" x14ac:dyDescent="0.25">
      <c r="A6372" s="134" t="s">
        <v>10783</v>
      </c>
      <c r="B6372" s="135" t="s">
        <v>19878</v>
      </c>
      <c r="D6372" s="134" t="s">
        <v>2261</v>
      </c>
      <c r="E6372" s="136" t="s">
        <v>19879</v>
      </c>
      <c r="F6372" s="136" t="s">
        <v>19879</v>
      </c>
    </row>
    <row r="6373" spans="1:6" ht="40.5" x14ac:dyDescent="0.25">
      <c r="A6373" s="134" t="s">
        <v>10784</v>
      </c>
      <c r="B6373" s="135" t="s">
        <v>19880</v>
      </c>
      <c r="D6373" s="134" t="s">
        <v>2261</v>
      </c>
      <c r="E6373" s="136" t="s">
        <v>19881</v>
      </c>
      <c r="F6373" s="136" t="s">
        <v>19881</v>
      </c>
    </row>
    <row r="6374" spans="1:6" ht="40.5" x14ac:dyDescent="0.25">
      <c r="A6374" s="134" t="s">
        <v>10785</v>
      </c>
      <c r="B6374" s="135" t="s">
        <v>19882</v>
      </c>
      <c r="D6374" s="134" t="s">
        <v>2261</v>
      </c>
      <c r="E6374" s="136" t="s">
        <v>19883</v>
      </c>
      <c r="F6374" s="136" t="s">
        <v>19883</v>
      </c>
    </row>
    <row r="6375" spans="1:6" ht="40.5" x14ac:dyDescent="0.25">
      <c r="A6375" s="134" t="s">
        <v>10786</v>
      </c>
      <c r="B6375" s="135" t="s">
        <v>19884</v>
      </c>
      <c r="D6375" s="134" t="s">
        <v>2261</v>
      </c>
      <c r="E6375" s="136" t="s">
        <v>19885</v>
      </c>
      <c r="F6375" s="136" t="s">
        <v>19885</v>
      </c>
    </row>
    <row r="6376" spans="1:6" ht="40.5" x14ac:dyDescent="0.25">
      <c r="A6376" s="134" t="s">
        <v>10787</v>
      </c>
      <c r="B6376" s="135" t="s">
        <v>19886</v>
      </c>
      <c r="D6376" s="134" t="s">
        <v>2261</v>
      </c>
      <c r="E6376" s="136" t="s">
        <v>19887</v>
      </c>
      <c r="F6376" s="136" t="s">
        <v>19887</v>
      </c>
    </row>
    <row r="6377" spans="1:6" ht="40.5" x14ac:dyDescent="0.25">
      <c r="A6377" s="134" t="s">
        <v>10788</v>
      </c>
      <c r="B6377" s="135" t="s">
        <v>19888</v>
      </c>
      <c r="D6377" s="134" t="s">
        <v>2261</v>
      </c>
      <c r="E6377" s="136" t="s">
        <v>19889</v>
      </c>
      <c r="F6377" s="136" t="s">
        <v>19889</v>
      </c>
    </row>
    <row r="6378" spans="1:6" ht="54" x14ac:dyDescent="0.25">
      <c r="A6378" s="134" t="s">
        <v>10789</v>
      </c>
      <c r="B6378" s="135" t="s">
        <v>19890</v>
      </c>
      <c r="D6378" s="134" t="s">
        <v>2261</v>
      </c>
      <c r="E6378" s="136" t="s">
        <v>19891</v>
      </c>
      <c r="F6378" s="136" t="s">
        <v>19891</v>
      </c>
    </row>
    <row r="6379" spans="1:6" ht="54" x14ac:dyDescent="0.25">
      <c r="A6379" s="134" t="s">
        <v>10790</v>
      </c>
      <c r="B6379" s="135" t="s">
        <v>19892</v>
      </c>
      <c r="D6379" s="134" t="s">
        <v>2261</v>
      </c>
      <c r="E6379" s="136" t="s">
        <v>19893</v>
      </c>
      <c r="F6379" s="136" t="s">
        <v>19893</v>
      </c>
    </row>
    <row r="6380" spans="1:6" ht="54" x14ac:dyDescent="0.25">
      <c r="A6380" s="134" t="s">
        <v>10791</v>
      </c>
      <c r="B6380" s="135" t="s">
        <v>19894</v>
      </c>
      <c r="D6380" s="134" t="s">
        <v>2261</v>
      </c>
      <c r="E6380" s="136" t="s">
        <v>19895</v>
      </c>
      <c r="F6380" s="136" t="s">
        <v>19895</v>
      </c>
    </row>
    <row r="6381" spans="1:6" ht="54" x14ac:dyDescent="0.25">
      <c r="A6381" s="134" t="s">
        <v>10792</v>
      </c>
      <c r="B6381" s="135" t="s">
        <v>19896</v>
      </c>
      <c r="D6381" s="134" t="s">
        <v>2261</v>
      </c>
      <c r="E6381" s="136" t="s">
        <v>19897</v>
      </c>
      <c r="F6381" s="136" t="s">
        <v>19897</v>
      </c>
    </row>
    <row r="6382" spans="1:6" ht="27" x14ac:dyDescent="0.25">
      <c r="A6382" s="134" t="s">
        <v>19898</v>
      </c>
      <c r="B6382" s="135" t="s">
        <v>19899</v>
      </c>
      <c r="D6382" s="134" t="s">
        <v>2261</v>
      </c>
      <c r="E6382" s="136" t="s">
        <v>5464</v>
      </c>
      <c r="F6382" s="136" t="s">
        <v>5464</v>
      </c>
    </row>
    <row r="6383" spans="1:6" ht="27" x14ac:dyDescent="0.25">
      <c r="A6383" s="134" t="s">
        <v>19900</v>
      </c>
      <c r="B6383" s="135" t="s">
        <v>19901</v>
      </c>
      <c r="D6383" s="134" t="s">
        <v>2261</v>
      </c>
      <c r="E6383" s="136" t="s">
        <v>5462</v>
      </c>
      <c r="F6383" s="136" t="s">
        <v>5462</v>
      </c>
    </row>
    <row r="6384" spans="1:6" ht="27" x14ac:dyDescent="0.25">
      <c r="A6384" s="134" t="s">
        <v>19902</v>
      </c>
      <c r="B6384" s="135" t="s">
        <v>19903</v>
      </c>
      <c r="D6384" s="134" t="s">
        <v>2261</v>
      </c>
      <c r="E6384" s="136" t="s">
        <v>15542</v>
      </c>
      <c r="F6384" s="136" t="s">
        <v>15542</v>
      </c>
    </row>
    <row r="6385" spans="1:6" ht="27" x14ac:dyDescent="0.25">
      <c r="A6385" s="134" t="s">
        <v>19904</v>
      </c>
      <c r="B6385" s="135" t="s">
        <v>19905</v>
      </c>
      <c r="D6385" s="134" t="s">
        <v>2261</v>
      </c>
      <c r="E6385" s="136" t="s">
        <v>5736</v>
      </c>
      <c r="F6385" s="136" t="s">
        <v>5736</v>
      </c>
    </row>
    <row r="6386" spans="1:6" ht="27" x14ac:dyDescent="0.25">
      <c r="A6386" s="134" t="s">
        <v>19906</v>
      </c>
      <c r="B6386" s="135" t="s">
        <v>19907</v>
      </c>
      <c r="D6386" s="134" t="s">
        <v>2261</v>
      </c>
      <c r="E6386" s="136" t="s">
        <v>13714</v>
      </c>
      <c r="F6386" s="136" t="s">
        <v>13714</v>
      </c>
    </row>
    <row r="6387" spans="1:6" ht="27" x14ac:dyDescent="0.25">
      <c r="A6387" s="134" t="s">
        <v>19908</v>
      </c>
      <c r="B6387" s="135" t="s">
        <v>19909</v>
      </c>
      <c r="D6387" s="134" t="s">
        <v>2261</v>
      </c>
      <c r="E6387" s="136" t="s">
        <v>5912</v>
      </c>
      <c r="F6387" s="136" t="s">
        <v>5912</v>
      </c>
    </row>
    <row r="6388" spans="1:6" ht="27" x14ac:dyDescent="0.25">
      <c r="A6388" s="134" t="s">
        <v>19910</v>
      </c>
      <c r="B6388" s="135" t="s">
        <v>19911</v>
      </c>
      <c r="D6388" s="134" t="s">
        <v>2261</v>
      </c>
      <c r="E6388" s="136" t="s">
        <v>13802</v>
      </c>
      <c r="F6388" s="136" t="s">
        <v>13802</v>
      </c>
    </row>
    <row r="6389" spans="1:6" ht="27" x14ac:dyDescent="0.25">
      <c r="A6389" s="134" t="s">
        <v>19912</v>
      </c>
      <c r="B6389" s="135" t="s">
        <v>19913</v>
      </c>
      <c r="D6389" s="134" t="s">
        <v>2261</v>
      </c>
      <c r="E6389" s="136" t="s">
        <v>5690</v>
      </c>
      <c r="F6389" s="136" t="s">
        <v>5690</v>
      </c>
    </row>
    <row r="6390" spans="1:6" ht="27" x14ac:dyDescent="0.25">
      <c r="A6390" s="134" t="s">
        <v>19914</v>
      </c>
      <c r="B6390" s="135" t="s">
        <v>19915</v>
      </c>
      <c r="D6390" s="134" t="s">
        <v>2261</v>
      </c>
      <c r="E6390" s="136" t="s">
        <v>13267</v>
      </c>
      <c r="F6390" s="136" t="s">
        <v>13267</v>
      </c>
    </row>
    <row r="6391" spans="1:6" ht="27" x14ac:dyDescent="0.25">
      <c r="A6391" s="134" t="s">
        <v>19916</v>
      </c>
      <c r="B6391" s="135" t="s">
        <v>19917</v>
      </c>
      <c r="D6391" s="134" t="s">
        <v>2261</v>
      </c>
      <c r="E6391" s="136" t="s">
        <v>13652</v>
      </c>
      <c r="F6391" s="136" t="s">
        <v>13652</v>
      </c>
    </row>
    <row r="6392" spans="1:6" ht="27" x14ac:dyDescent="0.25">
      <c r="A6392" s="134" t="s">
        <v>19918</v>
      </c>
      <c r="B6392" s="135" t="s">
        <v>19919</v>
      </c>
      <c r="D6392" s="134" t="s">
        <v>2261</v>
      </c>
      <c r="E6392" s="136" t="s">
        <v>15555</v>
      </c>
      <c r="F6392" s="136" t="s">
        <v>15555</v>
      </c>
    </row>
    <row r="6393" spans="1:6" ht="27" x14ac:dyDescent="0.25">
      <c r="A6393" s="134" t="s">
        <v>19920</v>
      </c>
      <c r="B6393" s="135" t="s">
        <v>19921</v>
      </c>
      <c r="D6393" s="134" t="s">
        <v>2261</v>
      </c>
      <c r="E6393" s="136" t="s">
        <v>13957</v>
      </c>
      <c r="F6393" s="136" t="s">
        <v>13957</v>
      </c>
    </row>
    <row r="6394" spans="1:6" ht="27" x14ac:dyDescent="0.25">
      <c r="A6394" s="134" t="s">
        <v>19922</v>
      </c>
      <c r="B6394" s="135" t="s">
        <v>19923</v>
      </c>
      <c r="D6394" s="134" t="s">
        <v>2261</v>
      </c>
      <c r="E6394" s="136" t="s">
        <v>5515</v>
      </c>
      <c r="F6394" s="136" t="s">
        <v>5515</v>
      </c>
    </row>
    <row r="6395" spans="1:6" ht="27" x14ac:dyDescent="0.25">
      <c r="A6395" s="134" t="s">
        <v>19924</v>
      </c>
      <c r="B6395" s="135" t="s">
        <v>19925</v>
      </c>
      <c r="D6395" s="134" t="s">
        <v>2261</v>
      </c>
      <c r="E6395" s="136" t="s">
        <v>14012</v>
      </c>
      <c r="F6395" s="136" t="s">
        <v>14012</v>
      </c>
    </row>
    <row r="6396" spans="1:6" ht="27" x14ac:dyDescent="0.25">
      <c r="A6396" s="134" t="s">
        <v>19926</v>
      </c>
      <c r="B6396" s="135" t="s">
        <v>19927</v>
      </c>
      <c r="D6396" s="134" t="s">
        <v>2261</v>
      </c>
      <c r="E6396" s="136" t="s">
        <v>5922</v>
      </c>
      <c r="F6396" s="136" t="s">
        <v>5922</v>
      </c>
    </row>
    <row r="6397" spans="1:6" ht="27" x14ac:dyDescent="0.25">
      <c r="A6397" s="134" t="s">
        <v>19928</v>
      </c>
      <c r="B6397" s="135" t="s">
        <v>19929</v>
      </c>
      <c r="D6397" s="134" t="s">
        <v>2261</v>
      </c>
      <c r="E6397" s="136" t="s">
        <v>13391</v>
      </c>
      <c r="F6397" s="136" t="s">
        <v>13391</v>
      </c>
    </row>
    <row r="6398" spans="1:6" ht="27" x14ac:dyDescent="0.25">
      <c r="A6398" s="134" t="s">
        <v>19930</v>
      </c>
      <c r="B6398" s="135" t="s">
        <v>19931</v>
      </c>
      <c r="D6398" s="134" t="s">
        <v>2261</v>
      </c>
      <c r="E6398" s="136" t="s">
        <v>5715</v>
      </c>
      <c r="F6398" s="136" t="s">
        <v>5715</v>
      </c>
    </row>
    <row r="6399" spans="1:6" ht="27" x14ac:dyDescent="0.25">
      <c r="A6399" s="134" t="s">
        <v>19932</v>
      </c>
      <c r="B6399" s="135" t="s">
        <v>19933</v>
      </c>
      <c r="D6399" s="134" t="s">
        <v>2261</v>
      </c>
      <c r="E6399" s="136" t="s">
        <v>13030</v>
      </c>
      <c r="F6399" s="136" t="s">
        <v>13030</v>
      </c>
    </row>
    <row r="6400" spans="1:6" ht="27" x14ac:dyDescent="0.25">
      <c r="A6400" s="134" t="s">
        <v>19934</v>
      </c>
      <c r="B6400" s="135" t="s">
        <v>19935</v>
      </c>
      <c r="D6400" s="134" t="s">
        <v>2261</v>
      </c>
      <c r="E6400" s="136" t="s">
        <v>19936</v>
      </c>
      <c r="F6400" s="136" t="s">
        <v>19936</v>
      </c>
    </row>
    <row r="6401" spans="1:6" ht="27" x14ac:dyDescent="0.25">
      <c r="A6401" s="134" t="s">
        <v>19937</v>
      </c>
      <c r="B6401" s="135" t="s">
        <v>19938</v>
      </c>
      <c r="D6401" s="134" t="s">
        <v>2261</v>
      </c>
      <c r="E6401" s="136" t="s">
        <v>13995</v>
      </c>
      <c r="F6401" s="136" t="s">
        <v>13995</v>
      </c>
    </row>
    <row r="6402" spans="1:6" ht="27" x14ac:dyDescent="0.25">
      <c r="A6402" s="134" t="s">
        <v>19939</v>
      </c>
      <c r="B6402" s="135" t="s">
        <v>19940</v>
      </c>
      <c r="D6402" s="134" t="s">
        <v>2261</v>
      </c>
      <c r="E6402" s="136" t="s">
        <v>19941</v>
      </c>
      <c r="F6402" s="136" t="s">
        <v>19941</v>
      </c>
    </row>
    <row r="6403" spans="1:6" ht="27" x14ac:dyDescent="0.25">
      <c r="A6403" s="134" t="s">
        <v>19942</v>
      </c>
      <c r="B6403" s="135" t="s">
        <v>19943</v>
      </c>
      <c r="D6403" s="134" t="s">
        <v>2261</v>
      </c>
      <c r="E6403" s="136" t="s">
        <v>19944</v>
      </c>
      <c r="F6403" s="136" t="s">
        <v>19944</v>
      </c>
    </row>
    <row r="6404" spans="1:6" ht="27" x14ac:dyDescent="0.25">
      <c r="A6404" s="134" t="s">
        <v>19945</v>
      </c>
      <c r="B6404" s="135" t="s">
        <v>19946</v>
      </c>
      <c r="D6404" s="134" t="s">
        <v>2261</v>
      </c>
      <c r="E6404" s="136" t="s">
        <v>19947</v>
      </c>
      <c r="F6404" s="136" t="s">
        <v>19947</v>
      </c>
    </row>
    <row r="6405" spans="1:6" ht="40.5" x14ac:dyDescent="0.25">
      <c r="A6405" s="134" t="s">
        <v>19948</v>
      </c>
      <c r="B6405" s="135" t="s">
        <v>19949</v>
      </c>
      <c r="D6405" s="134" t="s">
        <v>2261</v>
      </c>
      <c r="E6405" s="136" t="s">
        <v>19950</v>
      </c>
      <c r="F6405" s="136" t="s">
        <v>19950</v>
      </c>
    </row>
    <row r="6406" spans="1:6" ht="40.5" x14ac:dyDescent="0.25">
      <c r="A6406" s="134" t="s">
        <v>19951</v>
      </c>
      <c r="B6406" s="135" t="s">
        <v>19952</v>
      </c>
      <c r="D6406" s="134" t="s">
        <v>2261</v>
      </c>
      <c r="E6406" s="136" t="s">
        <v>19953</v>
      </c>
      <c r="F6406" s="136" t="s">
        <v>19953</v>
      </c>
    </row>
    <row r="6407" spans="1:6" ht="40.5" x14ac:dyDescent="0.25">
      <c r="A6407" s="134" t="s">
        <v>19954</v>
      </c>
      <c r="B6407" s="135" t="s">
        <v>19955</v>
      </c>
      <c r="D6407" s="134" t="s">
        <v>2261</v>
      </c>
      <c r="E6407" s="136" t="s">
        <v>19956</v>
      </c>
      <c r="F6407" s="136" t="s">
        <v>19956</v>
      </c>
    </row>
    <row r="6408" spans="1:6" ht="40.5" x14ac:dyDescent="0.25">
      <c r="A6408" s="134" t="s">
        <v>19957</v>
      </c>
      <c r="B6408" s="135" t="s">
        <v>19958</v>
      </c>
      <c r="D6408" s="134" t="s">
        <v>2261</v>
      </c>
      <c r="E6408" s="136" t="s">
        <v>19959</v>
      </c>
      <c r="F6408" s="136" t="s">
        <v>19959</v>
      </c>
    </row>
    <row r="6409" spans="1:6" ht="40.5" x14ac:dyDescent="0.25">
      <c r="A6409" s="134" t="s">
        <v>19960</v>
      </c>
      <c r="B6409" s="135" t="s">
        <v>19961</v>
      </c>
      <c r="D6409" s="134" t="s">
        <v>2261</v>
      </c>
      <c r="E6409" s="136" t="s">
        <v>19962</v>
      </c>
      <c r="F6409" s="136" t="s">
        <v>19962</v>
      </c>
    </row>
    <row r="6410" spans="1:6" ht="40.5" x14ac:dyDescent="0.25">
      <c r="A6410" s="134" t="s">
        <v>19963</v>
      </c>
      <c r="B6410" s="135" t="s">
        <v>19964</v>
      </c>
      <c r="D6410" s="134" t="s">
        <v>2261</v>
      </c>
      <c r="E6410" s="136" t="s">
        <v>19965</v>
      </c>
      <c r="F6410" s="136" t="s">
        <v>19965</v>
      </c>
    </row>
    <row r="6411" spans="1:6" ht="40.5" x14ac:dyDescent="0.25">
      <c r="A6411" s="134" t="s">
        <v>19966</v>
      </c>
      <c r="B6411" s="135" t="s">
        <v>19967</v>
      </c>
      <c r="D6411" s="134" t="s">
        <v>2261</v>
      </c>
      <c r="E6411" s="136" t="s">
        <v>19968</v>
      </c>
      <c r="F6411" s="136" t="s">
        <v>19968</v>
      </c>
    </row>
    <row r="6412" spans="1:6" ht="40.5" x14ac:dyDescent="0.25">
      <c r="A6412" s="134" t="s">
        <v>19969</v>
      </c>
      <c r="B6412" s="135" t="s">
        <v>19970</v>
      </c>
      <c r="D6412" s="134" t="s">
        <v>2261</v>
      </c>
      <c r="E6412" s="136" t="s">
        <v>19971</v>
      </c>
      <c r="F6412" s="136" t="s">
        <v>19971</v>
      </c>
    </row>
    <row r="6413" spans="1:6" ht="40.5" x14ac:dyDescent="0.25">
      <c r="A6413" s="134" t="s">
        <v>2342</v>
      </c>
      <c r="B6413" s="135" t="s">
        <v>2343</v>
      </c>
      <c r="D6413" s="134" t="s">
        <v>2261</v>
      </c>
      <c r="E6413" s="136" t="s">
        <v>13227</v>
      </c>
      <c r="F6413" s="136" t="s">
        <v>13227</v>
      </c>
    </row>
    <row r="6414" spans="1:6" ht="40.5" x14ac:dyDescent="0.25">
      <c r="A6414" s="134" t="s">
        <v>10793</v>
      </c>
      <c r="B6414" s="135" t="s">
        <v>10794</v>
      </c>
      <c r="D6414" s="134" t="s">
        <v>2261</v>
      </c>
      <c r="E6414" s="136" t="s">
        <v>19972</v>
      </c>
      <c r="F6414" s="136" t="s">
        <v>19972</v>
      </c>
    </row>
    <row r="6415" spans="1:6" ht="40.5" x14ac:dyDescent="0.25">
      <c r="A6415" s="134" t="s">
        <v>10795</v>
      </c>
      <c r="B6415" s="135" t="s">
        <v>10796</v>
      </c>
      <c r="D6415" s="134" t="s">
        <v>2261</v>
      </c>
      <c r="E6415" s="136" t="s">
        <v>13804</v>
      </c>
      <c r="F6415" s="136" t="s">
        <v>13804</v>
      </c>
    </row>
    <row r="6416" spans="1:6" ht="54" x14ac:dyDescent="0.25">
      <c r="A6416" s="134" t="s">
        <v>10797</v>
      </c>
      <c r="B6416" s="135" t="s">
        <v>10798</v>
      </c>
      <c r="D6416" s="134" t="s">
        <v>2261</v>
      </c>
      <c r="E6416" s="136" t="s">
        <v>19973</v>
      </c>
      <c r="F6416" s="136" t="s">
        <v>19973</v>
      </c>
    </row>
    <row r="6417" spans="1:6" ht="54" x14ac:dyDescent="0.25">
      <c r="A6417" s="134" t="s">
        <v>10799</v>
      </c>
      <c r="B6417" s="135" t="s">
        <v>10800</v>
      </c>
      <c r="D6417" s="134" t="s">
        <v>2261</v>
      </c>
      <c r="E6417" s="136" t="s">
        <v>19974</v>
      </c>
      <c r="F6417" s="136" t="s">
        <v>19974</v>
      </c>
    </row>
    <row r="6418" spans="1:6" ht="54" x14ac:dyDescent="0.25">
      <c r="A6418" s="134" t="s">
        <v>2474</v>
      </c>
      <c r="B6418" s="135" t="s">
        <v>2475</v>
      </c>
      <c r="D6418" s="134" t="s">
        <v>2261</v>
      </c>
      <c r="E6418" s="136" t="s">
        <v>19975</v>
      </c>
      <c r="F6418" s="136" t="s">
        <v>19975</v>
      </c>
    </row>
    <row r="6419" spans="1:6" ht="40.5" x14ac:dyDescent="0.25">
      <c r="A6419" s="134" t="s">
        <v>10801</v>
      </c>
      <c r="B6419" s="135" t="s">
        <v>10802</v>
      </c>
      <c r="D6419" s="134" t="s">
        <v>2261</v>
      </c>
      <c r="E6419" s="136" t="s">
        <v>6062</v>
      </c>
      <c r="F6419" s="136" t="s">
        <v>6062</v>
      </c>
    </row>
    <row r="6420" spans="1:6" ht="40.5" x14ac:dyDescent="0.25">
      <c r="A6420" s="134" t="s">
        <v>4624</v>
      </c>
      <c r="B6420" s="135" t="s">
        <v>4625</v>
      </c>
      <c r="D6420" s="134" t="s">
        <v>2261</v>
      </c>
      <c r="E6420" s="136" t="s">
        <v>19976</v>
      </c>
      <c r="F6420" s="136" t="s">
        <v>19976</v>
      </c>
    </row>
    <row r="6421" spans="1:6" ht="40.5" x14ac:dyDescent="0.25">
      <c r="A6421" s="134" t="s">
        <v>4638</v>
      </c>
      <c r="B6421" s="135" t="s">
        <v>4639</v>
      </c>
      <c r="D6421" s="134" t="s">
        <v>2261</v>
      </c>
      <c r="E6421" s="136" t="s">
        <v>19977</v>
      </c>
      <c r="F6421" s="136" t="s">
        <v>19977</v>
      </c>
    </row>
    <row r="6422" spans="1:6" ht="40.5" x14ac:dyDescent="0.25">
      <c r="A6422" s="134" t="s">
        <v>4644</v>
      </c>
      <c r="B6422" s="135" t="s">
        <v>4645</v>
      </c>
      <c r="D6422" s="134" t="s">
        <v>2261</v>
      </c>
      <c r="E6422" s="136" t="s">
        <v>19978</v>
      </c>
      <c r="F6422" s="136" t="s">
        <v>19978</v>
      </c>
    </row>
    <row r="6423" spans="1:6" ht="40.5" x14ac:dyDescent="0.25">
      <c r="A6423" s="134" t="s">
        <v>4646</v>
      </c>
      <c r="B6423" s="135" t="s">
        <v>4647</v>
      </c>
      <c r="D6423" s="134" t="s">
        <v>2261</v>
      </c>
      <c r="E6423" s="136" t="s">
        <v>19979</v>
      </c>
      <c r="F6423" s="136" t="s">
        <v>19979</v>
      </c>
    </row>
    <row r="6424" spans="1:6" ht="40.5" x14ac:dyDescent="0.25">
      <c r="A6424" s="134" t="s">
        <v>4626</v>
      </c>
      <c r="B6424" s="135" t="s">
        <v>4627</v>
      </c>
      <c r="D6424" s="134" t="s">
        <v>2261</v>
      </c>
      <c r="E6424" s="136" t="s">
        <v>19980</v>
      </c>
      <c r="F6424" s="136" t="s">
        <v>19980</v>
      </c>
    </row>
    <row r="6425" spans="1:6" ht="40.5" x14ac:dyDescent="0.25">
      <c r="A6425" s="134" t="s">
        <v>4657</v>
      </c>
      <c r="B6425" s="135" t="s">
        <v>4658</v>
      </c>
      <c r="D6425" s="134" t="s">
        <v>2261</v>
      </c>
      <c r="E6425" s="136" t="s">
        <v>19981</v>
      </c>
      <c r="F6425" s="136" t="s">
        <v>19981</v>
      </c>
    </row>
    <row r="6426" spans="1:6" ht="40.5" x14ac:dyDescent="0.25">
      <c r="A6426" s="134" t="s">
        <v>4632</v>
      </c>
      <c r="B6426" s="135" t="s">
        <v>4633</v>
      </c>
      <c r="D6426" s="134" t="s">
        <v>2261</v>
      </c>
      <c r="E6426" s="136" t="s">
        <v>13142</v>
      </c>
      <c r="F6426" s="136" t="s">
        <v>13142</v>
      </c>
    </row>
    <row r="6427" spans="1:6" ht="40.5" x14ac:dyDescent="0.25">
      <c r="A6427" s="134" t="s">
        <v>4652</v>
      </c>
      <c r="B6427" s="135" t="s">
        <v>4653</v>
      </c>
      <c r="D6427" s="134" t="s">
        <v>2261</v>
      </c>
      <c r="E6427" s="136" t="s">
        <v>5507</v>
      </c>
      <c r="F6427" s="136" t="s">
        <v>5507</v>
      </c>
    </row>
    <row r="6428" spans="1:6" ht="27" x14ac:dyDescent="0.25">
      <c r="A6428" s="134" t="s">
        <v>4640</v>
      </c>
      <c r="B6428" s="135" t="s">
        <v>4641</v>
      </c>
      <c r="D6428" s="134" t="s">
        <v>2261</v>
      </c>
      <c r="E6428" s="136" t="s">
        <v>19982</v>
      </c>
      <c r="F6428" s="136" t="s">
        <v>19982</v>
      </c>
    </row>
    <row r="6429" spans="1:6" ht="27" x14ac:dyDescent="0.25">
      <c r="A6429" s="134" t="s">
        <v>4642</v>
      </c>
      <c r="B6429" s="135" t="s">
        <v>4643</v>
      </c>
      <c r="D6429" s="134" t="s">
        <v>2261</v>
      </c>
      <c r="E6429" s="136" t="s">
        <v>13737</v>
      </c>
      <c r="F6429" s="136" t="s">
        <v>13737</v>
      </c>
    </row>
    <row r="6430" spans="1:6" ht="27" x14ac:dyDescent="0.25">
      <c r="A6430" s="134" t="s">
        <v>4628</v>
      </c>
      <c r="B6430" s="135" t="s">
        <v>4629</v>
      </c>
      <c r="D6430" s="134" t="s">
        <v>2261</v>
      </c>
      <c r="E6430" s="136" t="s">
        <v>13472</v>
      </c>
      <c r="F6430" s="136" t="s">
        <v>13472</v>
      </c>
    </row>
    <row r="6431" spans="1:6" ht="27" x14ac:dyDescent="0.25">
      <c r="A6431" s="134" t="s">
        <v>4663</v>
      </c>
      <c r="B6431" s="135" t="s">
        <v>4664</v>
      </c>
      <c r="D6431" s="134" t="s">
        <v>2261</v>
      </c>
      <c r="E6431" s="136" t="s">
        <v>5857</v>
      </c>
      <c r="F6431" s="136" t="s">
        <v>5857</v>
      </c>
    </row>
    <row r="6432" spans="1:6" ht="27" x14ac:dyDescent="0.25">
      <c r="A6432" s="134" t="s">
        <v>4648</v>
      </c>
      <c r="B6432" s="135" t="s">
        <v>4649</v>
      </c>
      <c r="D6432" s="134" t="s">
        <v>2261</v>
      </c>
      <c r="E6432" s="136" t="s">
        <v>5789</v>
      </c>
      <c r="F6432" s="136" t="s">
        <v>5789</v>
      </c>
    </row>
    <row r="6433" spans="1:6" ht="27" x14ac:dyDescent="0.25">
      <c r="A6433" s="134" t="s">
        <v>10803</v>
      </c>
      <c r="B6433" s="135" t="s">
        <v>10804</v>
      </c>
      <c r="D6433" s="134" t="s">
        <v>2261</v>
      </c>
      <c r="E6433" s="136" t="s">
        <v>13601</v>
      </c>
      <c r="F6433" s="136" t="s">
        <v>13601</v>
      </c>
    </row>
    <row r="6434" spans="1:6" ht="27" x14ac:dyDescent="0.25">
      <c r="A6434" s="134" t="s">
        <v>4650</v>
      </c>
      <c r="B6434" s="135" t="s">
        <v>4651</v>
      </c>
      <c r="D6434" s="134" t="s">
        <v>2261</v>
      </c>
      <c r="E6434" s="136" t="s">
        <v>19983</v>
      </c>
      <c r="F6434" s="136" t="s">
        <v>19983</v>
      </c>
    </row>
    <row r="6435" spans="1:6" ht="27" x14ac:dyDescent="0.25">
      <c r="A6435" s="134" t="s">
        <v>2325</v>
      </c>
      <c r="B6435" s="135" t="s">
        <v>2326</v>
      </c>
      <c r="D6435" s="134" t="s">
        <v>2261</v>
      </c>
      <c r="E6435" s="136" t="s">
        <v>19984</v>
      </c>
      <c r="F6435" s="136" t="s">
        <v>19984</v>
      </c>
    </row>
    <row r="6436" spans="1:6" ht="40.5" x14ac:dyDescent="0.25">
      <c r="A6436" s="134" t="s">
        <v>4683</v>
      </c>
      <c r="B6436" s="135" t="s">
        <v>19985</v>
      </c>
      <c r="D6436" s="134" t="s">
        <v>2261</v>
      </c>
      <c r="E6436" s="136" t="s">
        <v>19986</v>
      </c>
      <c r="F6436" s="136" t="s">
        <v>19986</v>
      </c>
    </row>
    <row r="6437" spans="1:6" ht="40.5" x14ac:dyDescent="0.25">
      <c r="A6437" s="134" t="s">
        <v>4686</v>
      </c>
      <c r="B6437" s="135" t="s">
        <v>19987</v>
      </c>
      <c r="D6437" s="134" t="s">
        <v>2261</v>
      </c>
      <c r="E6437" s="136" t="s">
        <v>19988</v>
      </c>
      <c r="F6437" s="136" t="s">
        <v>19988</v>
      </c>
    </row>
    <row r="6438" spans="1:6" ht="40.5" x14ac:dyDescent="0.25">
      <c r="A6438" s="134" t="s">
        <v>4654</v>
      </c>
      <c r="B6438" s="135" t="s">
        <v>19989</v>
      </c>
      <c r="D6438" s="134" t="s">
        <v>2261</v>
      </c>
      <c r="E6438" s="136" t="s">
        <v>19990</v>
      </c>
      <c r="F6438" s="136" t="s">
        <v>19990</v>
      </c>
    </row>
    <row r="6439" spans="1:6" ht="40.5" x14ac:dyDescent="0.25">
      <c r="A6439" s="134" t="s">
        <v>4680</v>
      </c>
      <c r="B6439" s="135" t="s">
        <v>19991</v>
      </c>
      <c r="D6439" s="134" t="s">
        <v>2261</v>
      </c>
      <c r="E6439" s="136" t="s">
        <v>19992</v>
      </c>
      <c r="F6439" s="136" t="s">
        <v>19992</v>
      </c>
    </row>
    <row r="6440" spans="1:6" ht="40.5" x14ac:dyDescent="0.25">
      <c r="A6440" s="134" t="s">
        <v>4677</v>
      </c>
      <c r="B6440" s="135" t="s">
        <v>19993</v>
      </c>
      <c r="D6440" s="134" t="s">
        <v>2261</v>
      </c>
      <c r="E6440" s="136" t="s">
        <v>19994</v>
      </c>
      <c r="F6440" s="136" t="s">
        <v>19994</v>
      </c>
    </row>
    <row r="6441" spans="1:6" ht="27" x14ac:dyDescent="0.25">
      <c r="A6441" s="134" t="s">
        <v>4659</v>
      </c>
      <c r="B6441" s="135" t="s">
        <v>4660</v>
      </c>
      <c r="D6441" s="134" t="s">
        <v>2261</v>
      </c>
      <c r="E6441" s="136" t="s">
        <v>19995</v>
      </c>
      <c r="F6441" s="136" t="s">
        <v>19995</v>
      </c>
    </row>
    <row r="6442" spans="1:6" ht="40.5" x14ac:dyDescent="0.25">
      <c r="A6442" s="134" t="s">
        <v>4661</v>
      </c>
      <c r="B6442" s="135" t="s">
        <v>4662</v>
      </c>
      <c r="D6442" s="134" t="s">
        <v>2261</v>
      </c>
      <c r="E6442" s="136" t="s">
        <v>19606</v>
      </c>
      <c r="F6442" s="136" t="s">
        <v>19606</v>
      </c>
    </row>
    <row r="6443" spans="1:6" ht="40.5" x14ac:dyDescent="0.25">
      <c r="A6443" s="134" t="s">
        <v>4665</v>
      </c>
      <c r="B6443" s="135" t="s">
        <v>4666</v>
      </c>
      <c r="D6443" s="134" t="s">
        <v>2261</v>
      </c>
      <c r="E6443" s="136" t="s">
        <v>19996</v>
      </c>
      <c r="F6443" s="136" t="s">
        <v>19996</v>
      </c>
    </row>
    <row r="6444" spans="1:6" ht="40.5" x14ac:dyDescent="0.25">
      <c r="A6444" s="134" t="s">
        <v>4669</v>
      </c>
      <c r="B6444" s="135" t="s">
        <v>4670</v>
      </c>
      <c r="D6444" s="134" t="s">
        <v>2261</v>
      </c>
      <c r="E6444" s="136" t="s">
        <v>19997</v>
      </c>
      <c r="F6444" s="136" t="s">
        <v>19997</v>
      </c>
    </row>
    <row r="6445" spans="1:6" ht="40.5" x14ac:dyDescent="0.25">
      <c r="A6445" s="134" t="s">
        <v>4675</v>
      </c>
      <c r="B6445" s="135" t="s">
        <v>4676</v>
      </c>
      <c r="D6445" s="134" t="s">
        <v>2261</v>
      </c>
      <c r="E6445" s="136" t="s">
        <v>19998</v>
      </c>
      <c r="F6445" s="136" t="s">
        <v>19998</v>
      </c>
    </row>
    <row r="6446" spans="1:6" ht="27" x14ac:dyDescent="0.25">
      <c r="A6446" s="134" t="s">
        <v>4671</v>
      </c>
      <c r="B6446" s="135" t="s">
        <v>4672</v>
      </c>
      <c r="D6446" s="134" t="s">
        <v>2261</v>
      </c>
      <c r="E6446" s="136" t="s">
        <v>19999</v>
      </c>
      <c r="F6446" s="136" t="s">
        <v>19999</v>
      </c>
    </row>
    <row r="6447" spans="1:6" ht="40.5" x14ac:dyDescent="0.25">
      <c r="A6447" s="134" t="s">
        <v>4667</v>
      </c>
      <c r="B6447" s="135" t="s">
        <v>4668</v>
      </c>
      <c r="D6447" s="134" t="s">
        <v>2261</v>
      </c>
      <c r="E6447" s="136" t="s">
        <v>20000</v>
      </c>
      <c r="F6447" s="136" t="s">
        <v>20000</v>
      </c>
    </row>
    <row r="6448" spans="1:6" ht="40.5" x14ac:dyDescent="0.25">
      <c r="A6448" s="134" t="s">
        <v>10805</v>
      </c>
      <c r="B6448" s="135" t="s">
        <v>10806</v>
      </c>
      <c r="D6448" s="134" t="s">
        <v>2261</v>
      </c>
      <c r="E6448" s="136" t="s">
        <v>20001</v>
      </c>
      <c r="F6448" s="136" t="s">
        <v>20001</v>
      </c>
    </row>
    <row r="6449" spans="1:6" ht="40.5" x14ac:dyDescent="0.25">
      <c r="A6449" s="134" t="s">
        <v>4687</v>
      </c>
      <c r="B6449" s="135" t="s">
        <v>4688</v>
      </c>
      <c r="D6449" s="134" t="s">
        <v>2261</v>
      </c>
      <c r="E6449" s="136" t="s">
        <v>20002</v>
      </c>
      <c r="F6449" s="136" t="s">
        <v>20002</v>
      </c>
    </row>
    <row r="6450" spans="1:6" ht="40.5" x14ac:dyDescent="0.25">
      <c r="A6450" s="134" t="s">
        <v>10807</v>
      </c>
      <c r="B6450" s="135" t="s">
        <v>10808</v>
      </c>
      <c r="D6450" s="134" t="s">
        <v>2261</v>
      </c>
      <c r="E6450" s="136" t="s">
        <v>20003</v>
      </c>
      <c r="F6450" s="136" t="s">
        <v>20003</v>
      </c>
    </row>
    <row r="6451" spans="1:6" ht="40.5" x14ac:dyDescent="0.25">
      <c r="A6451" s="134" t="s">
        <v>4655</v>
      </c>
      <c r="B6451" s="135" t="s">
        <v>4656</v>
      </c>
      <c r="D6451" s="134" t="s">
        <v>2261</v>
      </c>
      <c r="E6451" s="136" t="s">
        <v>13765</v>
      </c>
      <c r="F6451" s="136" t="s">
        <v>13765</v>
      </c>
    </row>
    <row r="6452" spans="1:6" ht="27" x14ac:dyDescent="0.25">
      <c r="A6452" s="134" t="s">
        <v>4634</v>
      </c>
      <c r="B6452" s="135" t="s">
        <v>4635</v>
      </c>
      <c r="D6452" s="134" t="s">
        <v>2261</v>
      </c>
      <c r="E6452" s="136" t="s">
        <v>20004</v>
      </c>
      <c r="F6452" s="136" t="s">
        <v>20004</v>
      </c>
    </row>
    <row r="6453" spans="1:6" ht="27" x14ac:dyDescent="0.25">
      <c r="A6453" s="134" t="s">
        <v>4630</v>
      </c>
      <c r="B6453" s="135" t="s">
        <v>4631</v>
      </c>
      <c r="D6453" s="134" t="s">
        <v>2261</v>
      </c>
      <c r="E6453" s="136" t="s">
        <v>20005</v>
      </c>
      <c r="F6453" s="136" t="s">
        <v>20005</v>
      </c>
    </row>
    <row r="6454" spans="1:6" ht="40.5" x14ac:dyDescent="0.25">
      <c r="A6454" s="134" t="s">
        <v>4673</v>
      </c>
      <c r="B6454" s="135" t="s">
        <v>4674</v>
      </c>
      <c r="D6454" s="134" t="s">
        <v>2261</v>
      </c>
      <c r="E6454" s="136" t="s">
        <v>20006</v>
      </c>
      <c r="F6454" s="136" t="s">
        <v>20006</v>
      </c>
    </row>
    <row r="6455" spans="1:6" ht="27" x14ac:dyDescent="0.25">
      <c r="A6455" s="134" t="s">
        <v>4636</v>
      </c>
      <c r="B6455" s="135" t="s">
        <v>4637</v>
      </c>
      <c r="D6455" s="134" t="s">
        <v>2261</v>
      </c>
      <c r="E6455" s="136" t="s">
        <v>14298</v>
      </c>
      <c r="F6455" s="136" t="s">
        <v>14298</v>
      </c>
    </row>
    <row r="6456" spans="1:6" ht="67.5" x14ac:dyDescent="0.25">
      <c r="A6456" s="134" t="s">
        <v>10809</v>
      </c>
      <c r="B6456" s="135" t="s">
        <v>10810</v>
      </c>
      <c r="D6456" s="134" t="s">
        <v>2261</v>
      </c>
      <c r="E6456" s="136" t="s">
        <v>20007</v>
      </c>
      <c r="F6456" s="136" t="s">
        <v>20007</v>
      </c>
    </row>
    <row r="6457" spans="1:6" ht="67.5" x14ac:dyDescent="0.25">
      <c r="A6457" s="134" t="s">
        <v>10811</v>
      </c>
      <c r="B6457" s="135" t="s">
        <v>10812</v>
      </c>
      <c r="D6457" s="134" t="s">
        <v>2261</v>
      </c>
      <c r="E6457" s="136" t="s">
        <v>20008</v>
      </c>
      <c r="F6457" s="136" t="s">
        <v>20008</v>
      </c>
    </row>
    <row r="6458" spans="1:6" ht="54" x14ac:dyDescent="0.25">
      <c r="A6458" s="134" t="s">
        <v>10813</v>
      </c>
      <c r="B6458" s="135" t="s">
        <v>10814</v>
      </c>
      <c r="D6458" s="134" t="s">
        <v>2261</v>
      </c>
      <c r="E6458" s="136" t="s">
        <v>20009</v>
      </c>
      <c r="F6458" s="136" t="s">
        <v>20009</v>
      </c>
    </row>
    <row r="6459" spans="1:6" ht="67.5" x14ac:dyDescent="0.25">
      <c r="A6459" s="134" t="s">
        <v>10815</v>
      </c>
      <c r="B6459" s="135" t="s">
        <v>10816</v>
      </c>
      <c r="D6459" s="134" t="s">
        <v>2261</v>
      </c>
      <c r="E6459" s="136" t="s">
        <v>20010</v>
      </c>
      <c r="F6459" s="136" t="s">
        <v>20010</v>
      </c>
    </row>
    <row r="6460" spans="1:6" ht="67.5" x14ac:dyDescent="0.25">
      <c r="A6460" s="134" t="s">
        <v>10817</v>
      </c>
      <c r="B6460" s="135" t="s">
        <v>10818</v>
      </c>
      <c r="D6460" s="134" t="s">
        <v>2261</v>
      </c>
      <c r="E6460" s="136" t="s">
        <v>20011</v>
      </c>
      <c r="F6460" s="136" t="s">
        <v>20011</v>
      </c>
    </row>
    <row r="6461" spans="1:6" ht="54" x14ac:dyDescent="0.25">
      <c r="A6461" s="134" t="s">
        <v>10819</v>
      </c>
      <c r="B6461" s="135" t="s">
        <v>10820</v>
      </c>
      <c r="D6461" s="134" t="s">
        <v>2261</v>
      </c>
      <c r="E6461" s="136" t="s">
        <v>20012</v>
      </c>
      <c r="F6461" s="136" t="s">
        <v>20012</v>
      </c>
    </row>
    <row r="6462" spans="1:6" ht="67.5" x14ac:dyDescent="0.25">
      <c r="A6462" s="134" t="s">
        <v>10821</v>
      </c>
      <c r="B6462" s="135" t="s">
        <v>10822</v>
      </c>
      <c r="D6462" s="134" t="s">
        <v>2261</v>
      </c>
      <c r="E6462" s="136" t="s">
        <v>20013</v>
      </c>
      <c r="F6462" s="136" t="s">
        <v>20013</v>
      </c>
    </row>
    <row r="6463" spans="1:6" ht="54" x14ac:dyDescent="0.25">
      <c r="A6463" s="134" t="s">
        <v>10823</v>
      </c>
      <c r="B6463" s="135" t="s">
        <v>10824</v>
      </c>
      <c r="D6463" s="134" t="s">
        <v>2261</v>
      </c>
      <c r="E6463" s="136" t="s">
        <v>20014</v>
      </c>
      <c r="F6463" s="136" t="s">
        <v>20014</v>
      </c>
    </row>
    <row r="6464" spans="1:6" ht="54" x14ac:dyDescent="0.25">
      <c r="A6464" s="134" t="s">
        <v>10825</v>
      </c>
      <c r="B6464" s="135" t="s">
        <v>10826</v>
      </c>
      <c r="D6464" s="134" t="s">
        <v>2261</v>
      </c>
      <c r="E6464" s="136" t="s">
        <v>20015</v>
      </c>
      <c r="F6464" s="136" t="s">
        <v>20015</v>
      </c>
    </row>
    <row r="6465" spans="1:6" ht="54" x14ac:dyDescent="0.25">
      <c r="A6465" s="134" t="s">
        <v>10827</v>
      </c>
      <c r="B6465" s="135" t="s">
        <v>10828</v>
      </c>
      <c r="D6465" s="134" t="s">
        <v>2261</v>
      </c>
      <c r="E6465" s="136" t="s">
        <v>20016</v>
      </c>
      <c r="F6465" s="136" t="s">
        <v>20016</v>
      </c>
    </row>
    <row r="6466" spans="1:6" ht="67.5" x14ac:dyDescent="0.25">
      <c r="A6466" s="134" t="s">
        <v>10829</v>
      </c>
      <c r="B6466" s="135" t="s">
        <v>10830</v>
      </c>
      <c r="D6466" s="134" t="s">
        <v>2261</v>
      </c>
      <c r="E6466" s="136" t="s">
        <v>20017</v>
      </c>
      <c r="F6466" s="136" t="s">
        <v>20017</v>
      </c>
    </row>
    <row r="6467" spans="1:6" ht="54" x14ac:dyDescent="0.25">
      <c r="A6467" s="134" t="s">
        <v>10831</v>
      </c>
      <c r="B6467" s="135" t="s">
        <v>10832</v>
      </c>
      <c r="D6467" s="134" t="s">
        <v>2261</v>
      </c>
      <c r="E6467" s="136" t="s">
        <v>20018</v>
      </c>
      <c r="F6467" s="136" t="s">
        <v>20018</v>
      </c>
    </row>
    <row r="6468" spans="1:6" ht="54" x14ac:dyDescent="0.25">
      <c r="A6468" s="134" t="s">
        <v>10833</v>
      </c>
      <c r="B6468" s="135" t="s">
        <v>10834</v>
      </c>
      <c r="D6468" s="134" t="s">
        <v>2261</v>
      </c>
      <c r="E6468" s="136" t="s">
        <v>20019</v>
      </c>
      <c r="F6468" s="136" t="s">
        <v>20019</v>
      </c>
    </row>
    <row r="6469" spans="1:6" ht="54" x14ac:dyDescent="0.25">
      <c r="A6469" s="134" t="s">
        <v>10835</v>
      </c>
      <c r="B6469" s="135" t="s">
        <v>10836</v>
      </c>
      <c r="D6469" s="134" t="s">
        <v>2261</v>
      </c>
      <c r="E6469" s="136" t="s">
        <v>20020</v>
      </c>
      <c r="F6469" s="136" t="s">
        <v>20020</v>
      </c>
    </row>
    <row r="6470" spans="1:6" ht="67.5" x14ac:dyDescent="0.25">
      <c r="A6470" s="134" t="s">
        <v>10837</v>
      </c>
      <c r="B6470" s="135" t="s">
        <v>10838</v>
      </c>
      <c r="D6470" s="134" t="s">
        <v>2261</v>
      </c>
      <c r="E6470" s="136" t="s">
        <v>20021</v>
      </c>
      <c r="F6470" s="136" t="s">
        <v>20021</v>
      </c>
    </row>
    <row r="6471" spans="1:6" ht="67.5" x14ac:dyDescent="0.25">
      <c r="A6471" s="134" t="s">
        <v>2327</v>
      </c>
      <c r="B6471" s="135" t="s">
        <v>2328</v>
      </c>
      <c r="D6471" s="134" t="s">
        <v>2261</v>
      </c>
      <c r="E6471" s="136" t="s">
        <v>20022</v>
      </c>
      <c r="F6471" s="136" t="s">
        <v>20022</v>
      </c>
    </row>
    <row r="6472" spans="1:6" ht="54" x14ac:dyDescent="0.25">
      <c r="A6472" s="134" t="s">
        <v>4684</v>
      </c>
      <c r="B6472" s="135" t="s">
        <v>4685</v>
      </c>
      <c r="D6472" s="134" t="s">
        <v>2261</v>
      </c>
      <c r="E6472" s="136" t="s">
        <v>20023</v>
      </c>
      <c r="F6472" s="136" t="s">
        <v>20023</v>
      </c>
    </row>
    <row r="6473" spans="1:6" ht="54" x14ac:dyDescent="0.25">
      <c r="A6473" s="134" t="s">
        <v>4689</v>
      </c>
      <c r="B6473" s="135" t="s">
        <v>4690</v>
      </c>
      <c r="D6473" s="134" t="s">
        <v>2261</v>
      </c>
      <c r="E6473" s="136" t="s">
        <v>20024</v>
      </c>
      <c r="F6473" s="136" t="s">
        <v>20024</v>
      </c>
    </row>
    <row r="6474" spans="1:6" ht="54" x14ac:dyDescent="0.25">
      <c r="A6474" s="134" t="s">
        <v>4681</v>
      </c>
      <c r="B6474" s="135" t="s">
        <v>4682</v>
      </c>
      <c r="D6474" s="134" t="s">
        <v>2261</v>
      </c>
      <c r="E6474" s="136" t="s">
        <v>20025</v>
      </c>
      <c r="F6474" s="136" t="s">
        <v>20025</v>
      </c>
    </row>
    <row r="6475" spans="1:6" ht="54" x14ac:dyDescent="0.25">
      <c r="A6475" s="134" t="s">
        <v>4678</v>
      </c>
      <c r="B6475" s="135" t="s">
        <v>4679</v>
      </c>
      <c r="D6475" s="134" t="s">
        <v>2261</v>
      </c>
      <c r="E6475" s="136" t="s">
        <v>20026</v>
      </c>
      <c r="F6475" s="136" t="s">
        <v>20026</v>
      </c>
    </row>
    <row r="6476" spans="1:6" ht="67.5" x14ac:dyDescent="0.25">
      <c r="A6476" s="134" t="s">
        <v>10839</v>
      </c>
      <c r="B6476" s="135" t="s">
        <v>10840</v>
      </c>
      <c r="D6476" s="134" t="s">
        <v>2261</v>
      </c>
      <c r="E6476" s="136" t="s">
        <v>20027</v>
      </c>
      <c r="F6476" s="136" t="s">
        <v>20027</v>
      </c>
    </row>
    <row r="6477" spans="1:6" ht="67.5" x14ac:dyDescent="0.25">
      <c r="A6477" s="134" t="s">
        <v>10841</v>
      </c>
      <c r="B6477" s="135" t="s">
        <v>10842</v>
      </c>
      <c r="D6477" s="134" t="s">
        <v>2261</v>
      </c>
      <c r="E6477" s="136" t="s">
        <v>20028</v>
      </c>
      <c r="F6477" s="136" t="s">
        <v>20028</v>
      </c>
    </row>
    <row r="6478" spans="1:6" ht="81" x14ac:dyDescent="0.25">
      <c r="A6478" s="134" t="s">
        <v>10843</v>
      </c>
      <c r="B6478" s="135" t="s">
        <v>10844</v>
      </c>
      <c r="D6478" s="134" t="s">
        <v>2261</v>
      </c>
      <c r="E6478" s="136" t="s">
        <v>20029</v>
      </c>
      <c r="F6478" s="136" t="s">
        <v>20029</v>
      </c>
    </row>
    <row r="6479" spans="1:6" ht="67.5" x14ac:dyDescent="0.25">
      <c r="A6479" s="134" t="s">
        <v>10845</v>
      </c>
      <c r="B6479" s="135" t="s">
        <v>10846</v>
      </c>
      <c r="D6479" s="134" t="s">
        <v>2261</v>
      </c>
      <c r="E6479" s="136" t="s">
        <v>20030</v>
      </c>
      <c r="F6479" s="136" t="s">
        <v>20030</v>
      </c>
    </row>
    <row r="6480" spans="1:6" ht="67.5" x14ac:dyDescent="0.25">
      <c r="A6480" s="134" t="s">
        <v>2329</v>
      </c>
      <c r="B6480" s="135" t="s">
        <v>2330</v>
      </c>
      <c r="D6480" s="134" t="s">
        <v>2261</v>
      </c>
      <c r="E6480" s="136" t="s">
        <v>20031</v>
      </c>
      <c r="F6480" s="136" t="s">
        <v>20031</v>
      </c>
    </row>
    <row r="6481" spans="1:6" ht="67.5" x14ac:dyDescent="0.25">
      <c r="A6481" s="134" t="s">
        <v>10847</v>
      </c>
      <c r="B6481" s="135" t="s">
        <v>10848</v>
      </c>
      <c r="D6481" s="134" t="s">
        <v>2261</v>
      </c>
      <c r="E6481" s="136" t="s">
        <v>20032</v>
      </c>
      <c r="F6481" s="136" t="s">
        <v>20032</v>
      </c>
    </row>
    <row r="6482" spans="1:6" ht="67.5" x14ac:dyDescent="0.25">
      <c r="A6482" s="134" t="s">
        <v>10849</v>
      </c>
      <c r="B6482" s="135" t="s">
        <v>10850</v>
      </c>
      <c r="D6482" s="134" t="s">
        <v>2261</v>
      </c>
      <c r="E6482" s="136" t="s">
        <v>20033</v>
      </c>
      <c r="F6482" s="136" t="s">
        <v>20033</v>
      </c>
    </row>
    <row r="6483" spans="1:6" ht="67.5" x14ac:dyDescent="0.25">
      <c r="A6483" s="134" t="s">
        <v>10851</v>
      </c>
      <c r="B6483" s="135" t="s">
        <v>10852</v>
      </c>
      <c r="D6483" s="134" t="s">
        <v>2261</v>
      </c>
      <c r="E6483" s="136" t="s">
        <v>20034</v>
      </c>
      <c r="F6483" s="136" t="s">
        <v>20034</v>
      </c>
    </row>
    <row r="6484" spans="1:6" ht="67.5" x14ac:dyDescent="0.25">
      <c r="A6484" s="134" t="s">
        <v>10853</v>
      </c>
      <c r="B6484" s="135" t="s">
        <v>10854</v>
      </c>
      <c r="D6484" s="134" t="s">
        <v>2261</v>
      </c>
      <c r="E6484" s="136" t="s">
        <v>20035</v>
      </c>
      <c r="F6484" s="136" t="s">
        <v>20035</v>
      </c>
    </row>
    <row r="6485" spans="1:6" ht="27" x14ac:dyDescent="0.25">
      <c r="A6485" s="134" t="s">
        <v>4691</v>
      </c>
      <c r="B6485" s="135" t="s">
        <v>4692</v>
      </c>
      <c r="D6485" s="134" t="s">
        <v>2261</v>
      </c>
      <c r="E6485" s="136" t="s">
        <v>20036</v>
      </c>
      <c r="F6485" s="136" t="s">
        <v>20036</v>
      </c>
    </row>
    <row r="6486" spans="1:6" ht="54" x14ac:dyDescent="0.25">
      <c r="A6486" s="134" t="s">
        <v>20037</v>
      </c>
      <c r="B6486" s="135" t="s">
        <v>10855</v>
      </c>
      <c r="D6486" s="134" t="s">
        <v>2261</v>
      </c>
      <c r="E6486" s="136" t="s">
        <v>20038</v>
      </c>
      <c r="F6486" s="136" t="s">
        <v>20038</v>
      </c>
    </row>
    <row r="6487" spans="1:6" ht="40.5" x14ac:dyDescent="0.25">
      <c r="A6487" s="134" t="s">
        <v>4693</v>
      </c>
      <c r="B6487" s="135" t="s">
        <v>4694</v>
      </c>
      <c r="D6487" s="134" t="s">
        <v>2261</v>
      </c>
      <c r="E6487" s="136" t="s">
        <v>20039</v>
      </c>
      <c r="F6487" s="136" t="s">
        <v>20039</v>
      </c>
    </row>
    <row r="6488" spans="1:6" ht="54" x14ac:dyDescent="0.25">
      <c r="A6488" s="134" t="s">
        <v>10856</v>
      </c>
      <c r="B6488" s="135" t="s">
        <v>10857</v>
      </c>
      <c r="D6488" s="134" t="s">
        <v>2261</v>
      </c>
      <c r="E6488" s="136" t="s">
        <v>20040</v>
      </c>
      <c r="F6488" s="136" t="s">
        <v>20040</v>
      </c>
    </row>
    <row r="6489" spans="1:6" ht="27" x14ac:dyDescent="0.25">
      <c r="A6489" s="134" t="s">
        <v>10858</v>
      </c>
      <c r="B6489" s="135" t="s">
        <v>10859</v>
      </c>
      <c r="D6489" s="134" t="s">
        <v>2261</v>
      </c>
      <c r="E6489" s="136" t="s">
        <v>20041</v>
      </c>
      <c r="F6489" s="136" t="s">
        <v>20041</v>
      </c>
    </row>
    <row r="6490" spans="1:6" ht="27" x14ac:dyDescent="0.25">
      <c r="A6490" s="134" t="s">
        <v>10860</v>
      </c>
      <c r="B6490" s="135" t="s">
        <v>10861</v>
      </c>
      <c r="D6490" s="134" t="s">
        <v>2261</v>
      </c>
      <c r="E6490" s="136" t="s">
        <v>20042</v>
      </c>
      <c r="F6490" s="136" t="s">
        <v>20042</v>
      </c>
    </row>
    <row r="6491" spans="1:6" ht="27" x14ac:dyDescent="0.25">
      <c r="A6491" s="134" t="s">
        <v>10862</v>
      </c>
      <c r="B6491" s="135" t="s">
        <v>10863</v>
      </c>
      <c r="D6491" s="134" t="s">
        <v>2261</v>
      </c>
      <c r="E6491" s="136" t="s">
        <v>14248</v>
      </c>
      <c r="F6491" s="136" t="s">
        <v>14248</v>
      </c>
    </row>
    <row r="6492" spans="1:6" ht="27" x14ac:dyDescent="0.25">
      <c r="A6492" s="134" t="s">
        <v>10864</v>
      </c>
      <c r="B6492" s="135" t="s">
        <v>10865</v>
      </c>
      <c r="D6492" s="134" t="s">
        <v>2261</v>
      </c>
      <c r="E6492" s="136" t="s">
        <v>20043</v>
      </c>
      <c r="F6492" s="136" t="s">
        <v>20043</v>
      </c>
    </row>
    <row r="6493" spans="1:6" ht="27" x14ac:dyDescent="0.25">
      <c r="A6493" s="134" t="s">
        <v>10866</v>
      </c>
      <c r="B6493" s="135" t="s">
        <v>10867</v>
      </c>
      <c r="D6493" s="134" t="s">
        <v>2261</v>
      </c>
      <c r="E6493" s="136" t="s">
        <v>20044</v>
      </c>
      <c r="F6493" s="136" t="s">
        <v>20044</v>
      </c>
    </row>
    <row r="6494" spans="1:6" ht="40.5" x14ac:dyDescent="0.25">
      <c r="A6494" s="134" t="s">
        <v>10868</v>
      </c>
      <c r="B6494" s="135" t="s">
        <v>10869</v>
      </c>
      <c r="D6494" s="134" t="s">
        <v>2261</v>
      </c>
      <c r="E6494" s="136" t="s">
        <v>20045</v>
      </c>
      <c r="F6494" s="136" t="s">
        <v>20045</v>
      </c>
    </row>
    <row r="6495" spans="1:6" ht="27" x14ac:dyDescent="0.25">
      <c r="A6495" s="134" t="s">
        <v>10870</v>
      </c>
      <c r="B6495" s="135" t="s">
        <v>10871</v>
      </c>
      <c r="D6495" s="134" t="s">
        <v>2261</v>
      </c>
      <c r="E6495" s="136" t="s">
        <v>20046</v>
      </c>
      <c r="F6495" s="136" t="s">
        <v>20046</v>
      </c>
    </row>
    <row r="6496" spans="1:6" ht="27" x14ac:dyDescent="0.25">
      <c r="A6496" s="134" t="s">
        <v>10872</v>
      </c>
      <c r="B6496" s="135" t="s">
        <v>10873</v>
      </c>
      <c r="D6496" s="134" t="s">
        <v>2261</v>
      </c>
      <c r="E6496" s="136" t="s">
        <v>13306</v>
      </c>
      <c r="F6496" s="136" t="s">
        <v>13306</v>
      </c>
    </row>
    <row r="6497" spans="1:6" ht="27" x14ac:dyDescent="0.25">
      <c r="A6497" s="134" t="s">
        <v>10874</v>
      </c>
      <c r="B6497" s="135" t="s">
        <v>10875</v>
      </c>
      <c r="D6497" s="134" t="s">
        <v>2261</v>
      </c>
      <c r="E6497" s="136" t="s">
        <v>20047</v>
      </c>
      <c r="F6497" s="136" t="s">
        <v>20047</v>
      </c>
    </row>
    <row r="6498" spans="1:6" ht="27" x14ac:dyDescent="0.25">
      <c r="A6498" s="134" t="s">
        <v>10876</v>
      </c>
      <c r="B6498" s="135" t="s">
        <v>10877</v>
      </c>
      <c r="D6498" s="134" t="s">
        <v>2261</v>
      </c>
      <c r="E6498" s="136" t="s">
        <v>20048</v>
      </c>
      <c r="F6498" s="136" t="s">
        <v>20048</v>
      </c>
    </row>
    <row r="6499" spans="1:6" ht="27" x14ac:dyDescent="0.25">
      <c r="A6499" s="134" t="s">
        <v>20049</v>
      </c>
      <c r="B6499" s="135" t="s">
        <v>20050</v>
      </c>
      <c r="D6499" s="134" t="s">
        <v>2261</v>
      </c>
      <c r="E6499" s="136" t="s">
        <v>20051</v>
      </c>
      <c r="F6499" s="136" t="s">
        <v>20051</v>
      </c>
    </row>
    <row r="6500" spans="1:6" ht="27" x14ac:dyDescent="0.25">
      <c r="A6500" s="134" t="s">
        <v>10878</v>
      </c>
      <c r="B6500" s="135" t="s">
        <v>10879</v>
      </c>
      <c r="D6500" s="134" t="s">
        <v>2261</v>
      </c>
      <c r="E6500" s="136" t="s">
        <v>20052</v>
      </c>
      <c r="F6500" s="136" t="s">
        <v>20052</v>
      </c>
    </row>
    <row r="6501" spans="1:6" ht="40.5" x14ac:dyDescent="0.25">
      <c r="A6501" s="134" t="s">
        <v>10880</v>
      </c>
      <c r="B6501" s="135" t="s">
        <v>10881</v>
      </c>
      <c r="D6501" s="134" t="s">
        <v>2261</v>
      </c>
      <c r="E6501" s="136" t="s">
        <v>20043</v>
      </c>
      <c r="F6501" s="136" t="s">
        <v>20043</v>
      </c>
    </row>
    <row r="6502" spans="1:6" ht="27" x14ac:dyDescent="0.25">
      <c r="A6502" s="134" t="s">
        <v>10882</v>
      </c>
      <c r="B6502" s="135" t="s">
        <v>10883</v>
      </c>
      <c r="D6502" s="134" t="s">
        <v>2261</v>
      </c>
      <c r="E6502" s="136" t="s">
        <v>14042</v>
      </c>
      <c r="F6502" s="136" t="s">
        <v>14042</v>
      </c>
    </row>
    <row r="6503" spans="1:6" ht="27" x14ac:dyDescent="0.25">
      <c r="A6503" s="134" t="s">
        <v>10884</v>
      </c>
      <c r="B6503" s="135" t="s">
        <v>10885</v>
      </c>
      <c r="D6503" s="134" t="s">
        <v>2261</v>
      </c>
      <c r="E6503" s="136" t="s">
        <v>20053</v>
      </c>
      <c r="F6503" s="136" t="s">
        <v>20053</v>
      </c>
    </row>
    <row r="6504" spans="1:6" ht="27" x14ac:dyDescent="0.25">
      <c r="A6504" s="134" t="s">
        <v>10886</v>
      </c>
      <c r="B6504" s="135" t="s">
        <v>10887</v>
      </c>
      <c r="D6504" s="134" t="s">
        <v>2261</v>
      </c>
      <c r="E6504" s="136" t="s">
        <v>20054</v>
      </c>
      <c r="F6504" s="136" t="s">
        <v>20054</v>
      </c>
    </row>
    <row r="6505" spans="1:6" ht="40.5" x14ac:dyDescent="0.25">
      <c r="A6505" s="134" t="s">
        <v>20055</v>
      </c>
      <c r="B6505" s="135" t="s">
        <v>20056</v>
      </c>
      <c r="D6505" s="134" t="s">
        <v>2261</v>
      </c>
      <c r="E6505" s="136" t="s">
        <v>20057</v>
      </c>
      <c r="F6505" s="136" t="s">
        <v>20057</v>
      </c>
    </row>
    <row r="6506" spans="1:6" ht="27" x14ac:dyDescent="0.25">
      <c r="A6506" s="134" t="s">
        <v>2495</v>
      </c>
      <c r="B6506" s="135" t="s">
        <v>2496</v>
      </c>
      <c r="D6506" s="134" t="s">
        <v>2261</v>
      </c>
      <c r="E6506" s="136" t="s">
        <v>20058</v>
      </c>
      <c r="F6506" s="136" t="s">
        <v>20058</v>
      </c>
    </row>
    <row r="6507" spans="1:6" ht="40.5" x14ac:dyDescent="0.25">
      <c r="A6507" s="134" t="s">
        <v>10888</v>
      </c>
      <c r="B6507" s="135" t="s">
        <v>10889</v>
      </c>
      <c r="D6507" s="134" t="s">
        <v>2261</v>
      </c>
      <c r="E6507" s="136" t="s">
        <v>14027</v>
      </c>
      <c r="F6507" s="136" t="s">
        <v>14027</v>
      </c>
    </row>
    <row r="6508" spans="1:6" ht="40.5" x14ac:dyDescent="0.25">
      <c r="A6508" s="134" t="s">
        <v>10890</v>
      </c>
      <c r="B6508" s="135" t="s">
        <v>10891</v>
      </c>
      <c r="D6508" s="134" t="s">
        <v>2261</v>
      </c>
      <c r="E6508" s="136" t="s">
        <v>14789</v>
      </c>
      <c r="F6508" s="136" t="s">
        <v>14789</v>
      </c>
    </row>
    <row r="6509" spans="1:6" ht="40.5" x14ac:dyDescent="0.25">
      <c r="A6509" s="134" t="s">
        <v>10892</v>
      </c>
      <c r="B6509" s="135" t="s">
        <v>10893</v>
      </c>
      <c r="D6509" s="134" t="s">
        <v>2261</v>
      </c>
      <c r="E6509" s="136" t="s">
        <v>20059</v>
      </c>
      <c r="F6509" s="136" t="s">
        <v>20059</v>
      </c>
    </row>
    <row r="6510" spans="1:6" ht="40.5" x14ac:dyDescent="0.25">
      <c r="A6510" s="134" t="s">
        <v>10894</v>
      </c>
      <c r="B6510" s="135" t="s">
        <v>10895</v>
      </c>
      <c r="D6510" s="134" t="s">
        <v>2261</v>
      </c>
      <c r="E6510" s="136" t="s">
        <v>20060</v>
      </c>
      <c r="F6510" s="136" t="s">
        <v>20060</v>
      </c>
    </row>
    <row r="6511" spans="1:6" ht="40.5" x14ac:dyDescent="0.25">
      <c r="A6511" s="134" t="s">
        <v>10896</v>
      </c>
      <c r="B6511" s="135" t="s">
        <v>10897</v>
      </c>
      <c r="D6511" s="134" t="s">
        <v>2261</v>
      </c>
      <c r="E6511" s="136" t="s">
        <v>20061</v>
      </c>
      <c r="F6511" s="136" t="s">
        <v>20061</v>
      </c>
    </row>
    <row r="6512" spans="1:6" ht="40.5" x14ac:dyDescent="0.25">
      <c r="A6512" s="134" t="s">
        <v>10898</v>
      </c>
      <c r="B6512" s="135" t="s">
        <v>10899</v>
      </c>
      <c r="D6512" s="134" t="s">
        <v>2261</v>
      </c>
      <c r="E6512" s="136" t="s">
        <v>20062</v>
      </c>
      <c r="F6512" s="136" t="s">
        <v>20062</v>
      </c>
    </row>
    <row r="6513" spans="1:6" ht="40.5" x14ac:dyDescent="0.25">
      <c r="A6513" s="134" t="s">
        <v>10900</v>
      </c>
      <c r="B6513" s="135" t="s">
        <v>10901</v>
      </c>
      <c r="D6513" s="134" t="s">
        <v>2261</v>
      </c>
      <c r="E6513" s="136" t="s">
        <v>20063</v>
      </c>
      <c r="F6513" s="136" t="s">
        <v>20063</v>
      </c>
    </row>
    <row r="6514" spans="1:6" ht="40.5" x14ac:dyDescent="0.25">
      <c r="A6514" s="134" t="s">
        <v>10902</v>
      </c>
      <c r="B6514" s="135" t="s">
        <v>10903</v>
      </c>
      <c r="D6514" s="134" t="s">
        <v>2261</v>
      </c>
      <c r="E6514" s="136" t="s">
        <v>20064</v>
      </c>
      <c r="F6514" s="136" t="s">
        <v>20064</v>
      </c>
    </row>
    <row r="6515" spans="1:6" ht="40.5" x14ac:dyDescent="0.25">
      <c r="A6515" s="134" t="s">
        <v>10904</v>
      </c>
      <c r="B6515" s="135" t="s">
        <v>10905</v>
      </c>
      <c r="D6515" s="134" t="s">
        <v>2261</v>
      </c>
      <c r="E6515" s="136" t="s">
        <v>20065</v>
      </c>
      <c r="F6515" s="136" t="s">
        <v>20065</v>
      </c>
    </row>
    <row r="6516" spans="1:6" ht="40.5" x14ac:dyDescent="0.25">
      <c r="A6516" s="134" t="s">
        <v>10906</v>
      </c>
      <c r="B6516" s="135" t="s">
        <v>10907</v>
      </c>
      <c r="D6516" s="134" t="s">
        <v>2261</v>
      </c>
      <c r="E6516" s="136" t="s">
        <v>20066</v>
      </c>
      <c r="F6516" s="136" t="s">
        <v>20066</v>
      </c>
    </row>
    <row r="6517" spans="1:6" ht="40.5" x14ac:dyDescent="0.25">
      <c r="A6517" s="134" t="s">
        <v>10908</v>
      </c>
      <c r="B6517" s="135" t="s">
        <v>10909</v>
      </c>
      <c r="D6517" s="134" t="s">
        <v>2261</v>
      </c>
      <c r="E6517" s="136" t="s">
        <v>20067</v>
      </c>
      <c r="F6517" s="136" t="s">
        <v>20067</v>
      </c>
    </row>
    <row r="6518" spans="1:6" ht="40.5" x14ac:dyDescent="0.25">
      <c r="A6518" s="134" t="s">
        <v>10910</v>
      </c>
      <c r="B6518" s="135" t="s">
        <v>10911</v>
      </c>
      <c r="D6518" s="134" t="s">
        <v>2261</v>
      </c>
      <c r="E6518" s="136" t="s">
        <v>20068</v>
      </c>
      <c r="F6518" s="136" t="s">
        <v>20068</v>
      </c>
    </row>
    <row r="6519" spans="1:6" ht="40.5" x14ac:dyDescent="0.25">
      <c r="A6519" s="134" t="s">
        <v>10912</v>
      </c>
      <c r="B6519" s="135" t="s">
        <v>10913</v>
      </c>
      <c r="D6519" s="134" t="s">
        <v>2261</v>
      </c>
      <c r="E6519" s="136" t="s">
        <v>20069</v>
      </c>
      <c r="F6519" s="136" t="s">
        <v>20069</v>
      </c>
    </row>
    <row r="6520" spans="1:6" ht="27" x14ac:dyDescent="0.25">
      <c r="A6520" s="134" t="s">
        <v>10914</v>
      </c>
      <c r="B6520" s="135" t="s">
        <v>10915</v>
      </c>
      <c r="D6520" s="134" t="s">
        <v>2261</v>
      </c>
      <c r="E6520" s="136" t="s">
        <v>20062</v>
      </c>
      <c r="F6520" s="136" t="s">
        <v>20062</v>
      </c>
    </row>
    <row r="6521" spans="1:6" ht="27" x14ac:dyDescent="0.25">
      <c r="A6521" s="134" t="s">
        <v>10916</v>
      </c>
      <c r="B6521" s="135" t="s">
        <v>10917</v>
      </c>
      <c r="D6521" s="134" t="s">
        <v>2261</v>
      </c>
      <c r="E6521" s="136" t="s">
        <v>20070</v>
      </c>
      <c r="F6521" s="136" t="s">
        <v>20070</v>
      </c>
    </row>
    <row r="6522" spans="1:6" ht="40.5" x14ac:dyDescent="0.25">
      <c r="A6522" s="134" t="s">
        <v>20071</v>
      </c>
      <c r="B6522" s="135" t="s">
        <v>20072</v>
      </c>
      <c r="D6522" s="134" t="s">
        <v>2261</v>
      </c>
      <c r="E6522" s="136" t="s">
        <v>20073</v>
      </c>
      <c r="F6522" s="136" t="s">
        <v>20073</v>
      </c>
    </row>
    <row r="6523" spans="1:6" ht="54" x14ac:dyDescent="0.25">
      <c r="A6523" s="134" t="s">
        <v>10918</v>
      </c>
      <c r="B6523" s="135" t="s">
        <v>20074</v>
      </c>
      <c r="D6523" s="134" t="s">
        <v>2261</v>
      </c>
      <c r="E6523" s="136" t="s">
        <v>20075</v>
      </c>
      <c r="F6523" s="136" t="s">
        <v>20075</v>
      </c>
    </row>
    <row r="6524" spans="1:6" ht="54" x14ac:dyDescent="0.25">
      <c r="A6524" s="134" t="s">
        <v>10919</v>
      </c>
      <c r="B6524" s="135" t="s">
        <v>20076</v>
      </c>
      <c r="D6524" s="134" t="s">
        <v>2261</v>
      </c>
      <c r="E6524" s="136" t="s">
        <v>20077</v>
      </c>
      <c r="F6524" s="136" t="s">
        <v>20077</v>
      </c>
    </row>
    <row r="6525" spans="1:6" ht="54" x14ac:dyDescent="0.25">
      <c r="A6525" s="134" t="s">
        <v>10920</v>
      </c>
      <c r="B6525" s="135" t="s">
        <v>20078</v>
      </c>
      <c r="D6525" s="134" t="s">
        <v>2261</v>
      </c>
      <c r="E6525" s="136" t="s">
        <v>20079</v>
      </c>
      <c r="F6525" s="136" t="s">
        <v>20079</v>
      </c>
    </row>
    <row r="6526" spans="1:6" ht="54" x14ac:dyDescent="0.25">
      <c r="A6526" s="134" t="s">
        <v>10921</v>
      </c>
      <c r="B6526" s="135" t="s">
        <v>20080</v>
      </c>
      <c r="D6526" s="134" t="s">
        <v>2261</v>
      </c>
      <c r="E6526" s="136" t="s">
        <v>20081</v>
      </c>
      <c r="F6526" s="136" t="s">
        <v>20081</v>
      </c>
    </row>
    <row r="6527" spans="1:6" ht="54" x14ac:dyDescent="0.25">
      <c r="A6527" s="134" t="s">
        <v>10922</v>
      </c>
      <c r="B6527" s="135" t="s">
        <v>20082</v>
      </c>
      <c r="D6527" s="134" t="s">
        <v>2261</v>
      </c>
      <c r="E6527" s="136" t="s">
        <v>20083</v>
      </c>
      <c r="F6527" s="136" t="s">
        <v>20083</v>
      </c>
    </row>
    <row r="6528" spans="1:6" ht="54" x14ac:dyDescent="0.25">
      <c r="A6528" s="134" t="s">
        <v>10923</v>
      </c>
      <c r="B6528" s="135" t="s">
        <v>20084</v>
      </c>
      <c r="D6528" s="134" t="s">
        <v>2261</v>
      </c>
      <c r="E6528" s="136" t="s">
        <v>20085</v>
      </c>
      <c r="F6528" s="136" t="s">
        <v>20085</v>
      </c>
    </row>
    <row r="6529" spans="1:6" ht="54" x14ac:dyDescent="0.25">
      <c r="A6529" s="134" t="s">
        <v>20086</v>
      </c>
      <c r="B6529" s="135" t="s">
        <v>20087</v>
      </c>
      <c r="D6529" s="134" t="s">
        <v>2261</v>
      </c>
      <c r="E6529" s="136" t="s">
        <v>20088</v>
      </c>
      <c r="F6529" s="136" t="s">
        <v>20088</v>
      </c>
    </row>
    <row r="6530" spans="1:6" ht="54" x14ac:dyDescent="0.25">
      <c r="A6530" s="134" t="s">
        <v>20089</v>
      </c>
      <c r="B6530" s="135" t="s">
        <v>20090</v>
      </c>
      <c r="D6530" s="134" t="s">
        <v>2261</v>
      </c>
      <c r="E6530" s="136" t="s">
        <v>20091</v>
      </c>
      <c r="F6530" s="136" t="s">
        <v>20091</v>
      </c>
    </row>
    <row r="6531" spans="1:6" ht="54" x14ac:dyDescent="0.25">
      <c r="A6531" s="134" t="s">
        <v>20092</v>
      </c>
      <c r="B6531" s="135" t="s">
        <v>20093</v>
      </c>
      <c r="D6531" s="134" t="s">
        <v>2261</v>
      </c>
      <c r="E6531" s="136" t="s">
        <v>20094</v>
      </c>
      <c r="F6531" s="136" t="s">
        <v>20094</v>
      </c>
    </row>
    <row r="6532" spans="1:6" ht="54" x14ac:dyDescent="0.25">
      <c r="A6532" s="134" t="s">
        <v>20095</v>
      </c>
      <c r="B6532" s="135" t="s">
        <v>20096</v>
      </c>
      <c r="D6532" s="134" t="s">
        <v>2261</v>
      </c>
      <c r="E6532" s="136" t="s">
        <v>20097</v>
      </c>
      <c r="F6532" s="136" t="s">
        <v>20097</v>
      </c>
    </row>
    <row r="6533" spans="1:6" ht="54" x14ac:dyDescent="0.25">
      <c r="A6533" s="134" t="s">
        <v>20098</v>
      </c>
      <c r="B6533" s="135" t="s">
        <v>20099</v>
      </c>
      <c r="D6533" s="134" t="s">
        <v>2261</v>
      </c>
      <c r="E6533" s="136" t="s">
        <v>20100</v>
      </c>
      <c r="F6533" s="136" t="s">
        <v>20100</v>
      </c>
    </row>
    <row r="6534" spans="1:6" ht="54" x14ac:dyDescent="0.25">
      <c r="A6534" s="134" t="s">
        <v>20101</v>
      </c>
      <c r="B6534" s="135" t="s">
        <v>20102</v>
      </c>
      <c r="D6534" s="134" t="s">
        <v>2261</v>
      </c>
      <c r="E6534" s="136" t="s">
        <v>20103</v>
      </c>
      <c r="F6534" s="136" t="s">
        <v>20103</v>
      </c>
    </row>
    <row r="6535" spans="1:6" ht="54" x14ac:dyDescent="0.25">
      <c r="A6535" s="134" t="s">
        <v>20104</v>
      </c>
      <c r="B6535" s="135" t="s">
        <v>20105</v>
      </c>
      <c r="D6535" s="134" t="s">
        <v>2261</v>
      </c>
      <c r="E6535" s="136" t="s">
        <v>20106</v>
      </c>
      <c r="F6535" s="136" t="s">
        <v>20106</v>
      </c>
    </row>
    <row r="6536" spans="1:6" ht="54" x14ac:dyDescent="0.25">
      <c r="A6536" s="134" t="s">
        <v>20107</v>
      </c>
      <c r="B6536" s="135" t="s">
        <v>20108</v>
      </c>
      <c r="D6536" s="134" t="s">
        <v>2261</v>
      </c>
      <c r="E6536" s="136" t="s">
        <v>20109</v>
      </c>
      <c r="F6536" s="136" t="s">
        <v>20109</v>
      </c>
    </row>
    <row r="6537" spans="1:6" ht="54" x14ac:dyDescent="0.25">
      <c r="A6537" s="134" t="s">
        <v>10924</v>
      </c>
      <c r="B6537" s="135" t="s">
        <v>20110</v>
      </c>
      <c r="D6537" s="134" t="s">
        <v>2261</v>
      </c>
      <c r="E6537" s="136" t="s">
        <v>20111</v>
      </c>
      <c r="F6537" s="136" t="s">
        <v>20111</v>
      </c>
    </row>
    <row r="6538" spans="1:6" ht="54" x14ac:dyDescent="0.25">
      <c r="A6538" s="134" t="s">
        <v>10925</v>
      </c>
      <c r="B6538" s="135" t="s">
        <v>20112</v>
      </c>
      <c r="D6538" s="134" t="s">
        <v>2261</v>
      </c>
      <c r="E6538" s="136" t="s">
        <v>20113</v>
      </c>
      <c r="F6538" s="136" t="s">
        <v>20113</v>
      </c>
    </row>
    <row r="6539" spans="1:6" ht="54" x14ac:dyDescent="0.25">
      <c r="A6539" s="134" t="s">
        <v>10926</v>
      </c>
      <c r="B6539" s="135" t="s">
        <v>20114</v>
      </c>
      <c r="D6539" s="134" t="s">
        <v>2261</v>
      </c>
      <c r="E6539" s="136" t="s">
        <v>20115</v>
      </c>
      <c r="F6539" s="136" t="s">
        <v>20115</v>
      </c>
    </row>
    <row r="6540" spans="1:6" ht="54" x14ac:dyDescent="0.25">
      <c r="A6540" s="134" t="s">
        <v>10927</v>
      </c>
      <c r="B6540" s="135" t="s">
        <v>20116</v>
      </c>
      <c r="D6540" s="134" t="s">
        <v>2261</v>
      </c>
      <c r="E6540" s="136" t="s">
        <v>20117</v>
      </c>
      <c r="F6540" s="136" t="s">
        <v>20117</v>
      </c>
    </row>
    <row r="6541" spans="1:6" ht="54" x14ac:dyDescent="0.25">
      <c r="A6541" s="134" t="s">
        <v>10928</v>
      </c>
      <c r="B6541" s="135" t="s">
        <v>20118</v>
      </c>
      <c r="D6541" s="134" t="s">
        <v>2261</v>
      </c>
      <c r="E6541" s="136" t="s">
        <v>20119</v>
      </c>
      <c r="F6541" s="136" t="s">
        <v>20119</v>
      </c>
    </row>
    <row r="6542" spans="1:6" ht="54" x14ac:dyDescent="0.25">
      <c r="A6542" s="134" t="s">
        <v>10929</v>
      </c>
      <c r="B6542" s="135" t="s">
        <v>20120</v>
      </c>
      <c r="D6542" s="134" t="s">
        <v>2261</v>
      </c>
      <c r="E6542" s="136" t="s">
        <v>20121</v>
      </c>
      <c r="F6542" s="136" t="s">
        <v>20121</v>
      </c>
    </row>
    <row r="6543" spans="1:6" ht="54" x14ac:dyDescent="0.25">
      <c r="A6543" s="134" t="s">
        <v>10930</v>
      </c>
      <c r="B6543" s="135" t="s">
        <v>20122</v>
      </c>
      <c r="D6543" s="134" t="s">
        <v>2261</v>
      </c>
      <c r="E6543" s="136" t="s">
        <v>20123</v>
      </c>
      <c r="F6543" s="136" t="s">
        <v>20123</v>
      </c>
    </row>
    <row r="6544" spans="1:6" ht="54" x14ac:dyDescent="0.25">
      <c r="A6544" s="134" t="s">
        <v>10931</v>
      </c>
      <c r="B6544" s="135" t="s">
        <v>20124</v>
      </c>
      <c r="D6544" s="134" t="s">
        <v>2261</v>
      </c>
      <c r="E6544" s="136" t="s">
        <v>20125</v>
      </c>
      <c r="F6544" s="136" t="s">
        <v>20125</v>
      </c>
    </row>
    <row r="6545" spans="1:6" ht="54" x14ac:dyDescent="0.25">
      <c r="A6545" s="134" t="s">
        <v>10932</v>
      </c>
      <c r="B6545" s="135" t="s">
        <v>20126</v>
      </c>
      <c r="D6545" s="134" t="s">
        <v>2261</v>
      </c>
      <c r="E6545" s="136" t="s">
        <v>20127</v>
      </c>
      <c r="F6545" s="136" t="s">
        <v>20127</v>
      </c>
    </row>
    <row r="6546" spans="1:6" ht="54" x14ac:dyDescent="0.25">
      <c r="A6546" s="134" t="s">
        <v>10933</v>
      </c>
      <c r="B6546" s="135" t="s">
        <v>20128</v>
      </c>
      <c r="D6546" s="134" t="s">
        <v>2261</v>
      </c>
      <c r="E6546" s="136" t="s">
        <v>20129</v>
      </c>
      <c r="F6546" s="136" t="s">
        <v>20129</v>
      </c>
    </row>
    <row r="6547" spans="1:6" ht="54" x14ac:dyDescent="0.25">
      <c r="A6547" s="134" t="s">
        <v>10934</v>
      </c>
      <c r="B6547" s="135" t="s">
        <v>20130</v>
      </c>
      <c r="D6547" s="134" t="s">
        <v>2261</v>
      </c>
      <c r="E6547" s="136" t="s">
        <v>20131</v>
      </c>
      <c r="F6547" s="136" t="s">
        <v>20131</v>
      </c>
    </row>
    <row r="6548" spans="1:6" ht="54" x14ac:dyDescent="0.25">
      <c r="A6548" s="134" t="s">
        <v>10935</v>
      </c>
      <c r="B6548" s="135" t="s">
        <v>20132</v>
      </c>
      <c r="D6548" s="134" t="s">
        <v>2261</v>
      </c>
      <c r="E6548" s="136" t="s">
        <v>20133</v>
      </c>
      <c r="F6548" s="136" t="s">
        <v>20133</v>
      </c>
    </row>
    <row r="6549" spans="1:6" ht="54" x14ac:dyDescent="0.25">
      <c r="A6549" s="134" t="s">
        <v>10936</v>
      </c>
      <c r="B6549" s="135" t="s">
        <v>20134</v>
      </c>
      <c r="D6549" s="134" t="s">
        <v>2261</v>
      </c>
      <c r="E6549" s="136" t="s">
        <v>20135</v>
      </c>
      <c r="F6549" s="136" t="s">
        <v>20135</v>
      </c>
    </row>
    <row r="6550" spans="1:6" ht="54" x14ac:dyDescent="0.25">
      <c r="A6550" s="134" t="s">
        <v>10937</v>
      </c>
      <c r="B6550" s="135" t="s">
        <v>20136</v>
      </c>
      <c r="D6550" s="134" t="s">
        <v>2261</v>
      </c>
      <c r="E6550" s="136" t="s">
        <v>20137</v>
      </c>
      <c r="F6550" s="136" t="s">
        <v>20137</v>
      </c>
    </row>
    <row r="6551" spans="1:6" ht="54" x14ac:dyDescent="0.25">
      <c r="A6551" s="134" t="s">
        <v>10938</v>
      </c>
      <c r="B6551" s="135" t="s">
        <v>20138</v>
      </c>
      <c r="D6551" s="134" t="s">
        <v>2261</v>
      </c>
      <c r="E6551" s="136" t="s">
        <v>20139</v>
      </c>
      <c r="F6551" s="136" t="s">
        <v>20139</v>
      </c>
    </row>
    <row r="6552" spans="1:6" ht="54" x14ac:dyDescent="0.25">
      <c r="A6552" s="134" t="s">
        <v>10939</v>
      </c>
      <c r="B6552" s="135" t="s">
        <v>20140</v>
      </c>
      <c r="D6552" s="134" t="s">
        <v>2261</v>
      </c>
      <c r="E6552" s="136" t="s">
        <v>20141</v>
      </c>
      <c r="F6552" s="136" t="s">
        <v>20141</v>
      </c>
    </row>
    <row r="6553" spans="1:6" ht="54" x14ac:dyDescent="0.25">
      <c r="A6553" s="134" t="s">
        <v>10940</v>
      </c>
      <c r="B6553" s="135" t="s">
        <v>20142</v>
      </c>
      <c r="D6553" s="134" t="s">
        <v>2261</v>
      </c>
      <c r="E6553" s="136" t="s">
        <v>20143</v>
      </c>
      <c r="F6553" s="136" t="s">
        <v>20143</v>
      </c>
    </row>
    <row r="6554" spans="1:6" ht="54" x14ac:dyDescent="0.25">
      <c r="A6554" s="134" t="s">
        <v>10941</v>
      </c>
      <c r="B6554" s="135" t="s">
        <v>20144</v>
      </c>
      <c r="D6554" s="134" t="s">
        <v>2261</v>
      </c>
      <c r="E6554" s="136" t="s">
        <v>20145</v>
      </c>
      <c r="F6554" s="136" t="s">
        <v>20145</v>
      </c>
    </row>
    <row r="6555" spans="1:6" ht="54" x14ac:dyDescent="0.25">
      <c r="A6555" s="134" t="s">
        <v>10942</v>
      </c>
      <c r="B6555" s="135" t="s">
        <v>20146</v>
      </c>
      <c r="D6555" s="134" t="s">
        <v>2261</v>
      </c>
      <c r="E6555" s="136" t="s">
        <v>20147</v>
      </c>
      <c r="F6555" s="136" t="s">
        <v>20147</v>
      </c>
    </row>
    <row r="6556" spans="1:6" ht="54" x14ac:dyDescent="0.25">
      <c r="A6556" s="134" t="s">
        <v>10943</v>
      </c>
      <c r="B6556" s="135" t="s">
        <v>20148</v>
      </c>
      <c r="D6556" s="134" t="s">
        <v>2261</v>
      </c>
      <c r="E6556" s="136" t="s">
        <v>20149</v>
      </c>
      <c r="F6556" s="136" t="s">
        <v>20149</v>
      </c>
    </row>
    <row r="6557" spans="1:6" ht="54" x14ac:dyDescent="0.25">
      <c r="A6557" s="134" t="s">
        <v>10944</v>
      </c>
      <c r="B6557" s="135" t="s">
        <v>20150</v>
      </c>
      <c r="D6557" s="134" t="s">
        <v>2261</v>
      </c>
      <c r="E6557" s="136" t="s">
        <v>20151</v>
      </c>
      <c r="F6557" s="136" t="s">
        <v>20151</v>
      </c>
    </row>
    <row r="6558" spans="1:6" ht="54" x14ac:dyDescent="0.25">
      <c r="A6558" s="134" t="s">
        <v>10945</v>
      </c>
      <c r="B6558" s="135" t="s">
        <v>20152</v>
      </c>
      <c r="D6558" s="134" t="s">
        <v>2261</v>
      </c>
      <c r="E6558" s="136" t="s">
        <v>20153</v>
      </c>
      <c r="F6558" s="136" t="s">
        <v>20153</v>
      </c>
    </row>
    <row r="6559" spans="1:6" ht="54" x14ac:dyDescent="0.25">
      <c r="A6559" s="134" t="s">
        <v>10946</v>
      </c>
      <c r="B6559" s="135" t="s">
        <v>20154</v>
      </c>
      <c r="D6559" s="134" t="s">
        <v>2261</v>
      </c>
      <c r="E6559" s="136" t="s">
        <v>20155</v>
      </c>
      <c r="F6559" s="136" t="s">
        <v>20155</v>
      </c>
    </row>
    <row r="6560" spans="1:6" ht="54" x14ac:dyDescent="0.25">
      <c r="A6560" s="134" t="s">
        <v>10947</v>
      </c>
      <c r="B6560" s="135" t="s">
        <v>20156</v>
      </c>
      <c r="D6560" s="134" t="s">
        <v>2261</v>
      </c>
      <c r="E6560" s="136" t="s">
        <v>20157</v>
      </c>
      <c r="F6560" s="136" t="s">
        <v>20157</v>
      </c>
    </row>
    <row r="6561" spans="1:6" ht="54" x14ac:dyDescent="0.25">
      <c r="A6561" s="134" t="s">
        <v>10948</v>
      </c>
      <c r="B6561" s="135" t="s">
        <v>20158</v>
      </c>
      <c r="D6561" s="134" t="s">
        <v>2261</v>
      </c>
      <c r="E6561" s="136" t="s">
        <v>20159</v>
      </c>
      <c r="F6561" s="136" t="s">
        <v>20159</v>
      </c>
    </row>
    <row r="6562" spans="1:6" ht="54" x14ac:dyDescent="0.25">
      <c r="A6562" s="134" t="s">
        <v>10949</v>
      </c>
      <c r="B6562" s="135" t="s">
        <v>20160</v>
      </c>
      <c r="D6562" s="134" t="s">
        <v>2261</v>
      </c>
      <c r="E6562" s="136" t="s">
        <v>20161</v>
      </c>
      <c r="F6562" s="136" t="s">
        <v>20161</v>
      </c>
    </row>
    <row r="6563" spans="1:6" ht="54" x14ac:dyDescent="0.25">
      <c r="A6563" s="134" t="s">
        <v>10950</v>
      </c>
      <c r="B6563" s="135" t="s">
        <v>20162</v>
      </c>
      <c r="D6563" s="134" t="s">
        <v>2261</v>
      </c>
      <c r="E6563" s="136" t="s">
        <v>20163</v>
      </c>
      <c r="F6563" s="136" t="s">
        <v>20163</v>
      </c>
    </row>
    <row r="6564" spans="1:6" ht="54" x14ac:dyDescent="0.25">
      <c r="A6564" s="134" t="s">
        <v>10951</v>
      </c>
      <c r="B6564" s="135" t="s">
        <v>20164</v>
      </c>
      <c r="D6564" s="134" t="s">
        <v>2261</v>
      </c>
      <c r="E6564" s="136" t="s">
        <v>20165</v>
      </c>
      <c r="F6564" s="136" t="s">
        <v>20165</v>
      </c>
    </row>
    <row r="6565" spans="1:6" ht="54" x14ac:dyDescent="0.25">
      <c r="A6565" s="134" t="s">
        <v>10952</v>
      </c>
      <c r="B6565" s="135" t="s">
        <v>20166</v>
      </c>
      <c r="D6565" s="134" t="s">
        <v>2261</v>
      </c>
      <c r="E6565" s="136" t="s">
        <v>20167</v>
      </c>
      <c r="F6565" s="136" t="s">
        <v>20167</v>
      </c>
    </row>
    <row r="6566" spans="1:6" ht="54" x14ac:dyDescent="0.25">
      <c r="A6566" s="134" t="s">
        <v>10953</v>
      </c>
      <c r="B6566" s="135" t="s">
        <v>20168</v>
      </c>
      <c r="D6566" s="134" t="s">
        <v>2261</v>
      </c>
      <c r="E6566" s="136" t="s">
        <v>20169</v>
      </c>
      <c r="F6566" s="136" t="s">
        <v>20169</v>
      </c>
    </row>
    <row r="6567" spans="1:6" ht="54" x14ac:dyDescent="0.25">
      <c r="A6567" s="134" t="s">
        <v>10954</v>
      </c>
      <c r="B6567" s="135" t="s">
        <v>20170</v>
      </c>
      <c r="D6567" s="134" t="s">
        <v>2261</v>
      </c>
      <c r="E6567" s="136" t="s">
        <v>20171</v>
      </c>
      <c r="F6567" s="136" t="s">
        <v>20171</v>
      </c>
    </row>
    <row r="6568" spans="1:6" ht="54" x14ac:dyDescent="0.25">
      <c r="A6568" s="134" t="s">
        <v>10955</v>
      </c>
      <c r="B6568" s="135" t="s">
        <v>20172</v>
      </c>
      <c r="D6568" s="134" t="s">
        <v>2261</v>
      </c>
      <c r="E6568" s="136" t="s">
        <v>20173</v>
      </c>
      <c r="F6568" s="136" t="s">
        <v>20173</v>
      </c>
    </row>
    <row r="6569" spans="1:6" ht="67.5" x14ac:dyDescent="0.25">
      <c r="A6569" s="134" t="s">
        <v>10956</v>
      </c>
      <c r="B6569" s="135" t="s">
        <v>20174</v>
      </c>
      <c r="D6569" s="134" t="s">
        <v>2261</v>
      </c>
      <c r="E6569" s="136" t="s">
        <v>20175</v>
      </c>
      <c r="F6569" s="136" t="s">
        <v>20175</v>
      </c>
    </row>
    <row r="6570" spans="1:6" ht="40.5" x14ac:dyDescent="0.25">
      <c r="A6570" s="134" t="s">
        <v>10957</v>
      </c>
      <c r="B6570" s="135" t="s">
        <v>20176</v>
      </c>
      <c r="D6570" s="134" t="s">
        <v>2261</v>
      </c>
      <c r="E6570" s="136" t="s">
        <v>20177</v>
      </c>
      <c r="F6570" s="136" t="s">
        <v>20177</v>
      </c>
    </row>
    <row r="6571" spans="1:6" ht="27" x14ac:dyDescent="0.25">
      <c r="A6571" s="134" t="s">
        <v>10958</v>
      </c>
      <c r="B6571" s="135" t="s">
        <v>20178</v>
      </c>
      <c r="D6571" s="134" t="s">
        <v>2261</v>
      </c>
      <c r="E6571" s="136" t="s">
        <v>15776</v>
      </c>
      <c r="F6571" s="136" t="s">
        <v>15776</v>
      </c>
    </row>
    <row r="6572" spans="1:6" ht="27" x14ac:dyDescent="0.25">
      <c r="A6572" s="134" t="s">
        <v>20179</v>
      </c>
      <c r="B6572" s="135" t="s">
        <v>20180</v>
      </c>
      <c r="D6572" s="134" t="s">
        <v>2261</v>
      </c>
      <c r="E6572" s="136" t="s">
        <v>20181</v>
      </c>
      <c r="F6572" s="136" t="s">
        <v>20181</v>
      </c>
    </row>
    <row r="6573" spans="1:6" ht="27" x14ac:dyDescent="0.25">
      <c r="A6573" s="134" t="s">
        <v>3874</v>
      </c>
      <c r="B6573" s="135" t="s">
        <v>20182</v>
      </c>
      <c r="D6573" s="134" t="s">
        <v>2261</v>
      </c>
      <c r="E6573" s="136" t="s">
        <v>20183</v>
      </c>
      <c r="F6573" s="136" t="s">
        <v>20183</v>
      </c>
    </row>
    <row r="6574" spans="1:6" ht="27" x14ac:dyDescent="0.25">
      <c r="A6574" s="134" t="s">
        <v>10959</v>
      </c>
      <c r="B6574" s="135" t="s">
        <v>20184</v>
      </c>
      <c r="D6574" s="134" t="s">
        <v>2261</v>
      </c>
      <c r="E6574" s="136" t="s">
        <v>20185</v>
      </c>
      <c r="F6574" s="136" t="s">
        <v>20185</v>
      </c>
    </row>
    <row r="6575" spans="1:6" ht="54" x14ac:dyDescent="0.25">
      <c r="A6575" s="134" t="s">
        <v>2362</v>
      </c>
      <c r="B6575" s="135" t="s">
        <v>2363</v>
      </c>
      <c r="D6575" s="134" t="s">
        <v>2261</v>
      </c>
      <c r="E6575" s="136" t="s">
        <v>20186</v>
      </c>
      <c r="F6575" s="136" t="s">
        <v>20186</v>
      </c>
    </row>
    <row r="6576" spans="1:6" ht="54" x14ac:dyDescent="0.25">
      <c r="A6576" s="134" t="s">
        <v>10960</v>
      </c>
      <c r="B6576" s="135" t="s">
        <v>10961</v>
      </c>
      <c r="D6576" s="134" t="s">
        <v>2261</v>
      </c>
      <c r="E6576" s="136" t="s">
        <v>20187</v>
      </c>
      <c r="F6576" s="136" t="s">
        <v>20187</v>
      </c>
    </row>
    <row r="6577" spans="1:6" ht="27" x14ac:dyDescent="0.25">
      <c r="A6577" s="134" t="s">
        <v>4705</v>
      </c>
      <c r="B6577" s="135" t="s">
        <v>20188</v>
      </c>
      <c r="D6577" s="134" t="s">
        <v>2261</v>
      </c>
      <c r="E6577" s="136" t="s">
        <v>14098</v>
      </c>
      <c r="F6577" s="136" t="s">
        <v>14098</v>
      </c>
    </row>
    <row r="6578" spans="1:6" ht="27" x14ac:dyDescent="0.25">
      <c r="A6578" s="134" t="s">
        <v>4708</v>
      </c>
      <c r="B6578" s="135" t="s">
        <v>20189</v>
      </c>
      <c r="D6578" s="134" t="s">
        <v>2261</v>
      </c>
      <c r="E6578" s="136" t="s">
        <v>14108</v>
      </c>
      <c r="F6578" s="136" t="s">
        <v>14108</v>
      </c>
    </row>
    <row r="6579" spans="1:6" ht="27" x14ac:dyDescent="0.25">
      <c r="A6579" s="134" t="s">
        <v>4711</v>
      </c>
      <c r="B6579" s="135" t="s">
        <v>20190</v>
      </c>
      <c r="D6579" s="134" t="s">
        <v>2261</v>
      </c>
      <c r="E6579" s="136" t="s">
        <v>20191</v>
      </c>
      <c r="F6579" s="136" t="s">
        <v>20191</v>
      </c>
    </row>
    <row r="6580" spans="1:6" ht="27" x14ac:dyDescent="0.25">
      <c r="A6580" s="134" t="s">
        <v>4712</v>
      </c>
      <c r="B6580" s="135" t="s">
        <v>20192</v>
      </c>
      <c r="D6580" s="134" t="s">
        <v>2261</v>
      </c>
      <c r="E6580" s="136" t="s">
        <v>20193</v>
      </c>
      <c r="F6580" s="136" t="s">
        <v>20193</v>
      </c>
    </row>
    <row r="6581" spans="1:6" ht="40.5" x14ac:dyDescent="0.25">
      <c r="A6581" s="134" t="s">
        <v>4713</v>
      </c>
      <c r="B6581" s="135" t="s">
        <v>20194</v>
      </c>
      <c r="D6581" s="134" t="s">
        <v>2261</v>
      </c>
      <c r="E6581" s="136" t="s">
        <v>20195</v>
      </c>
      <c r="F6581" s="136" t="s">
        <v>20195</v>
      </c>
    </row>
    <row r="6582" spans="1:6" ht="54" x14ac:dyDescent="0.25">
      <c r="A6582" s="134" t="s">
        <v>10962</v>
      </c>
      <c r="B6582" s="135" t="s">
        <v>10963</v>
      </c>
      <c r="D6582" s="134" t="s">
        <v>2261</v>
      </c>
      <c r="E6582" s="136" t="s">
        <v>20196</v>
      </c>
      <c r="F6582" s="136" t="s">
        <v>20196</v>
      </c>
    </row>
    <row r="6583" spans="1:6" ht="54" x14ac:dyDescent="0.25">
      <c r="A6583" s="134" t="s">
        <v>2476</v>
      </c>
      <c r="B6583" s="135" t="s">
        <v>2477</v>
      </c>
      <c r="D6583" s="134" t="s">
        <v>2261</v>
      </c>
      <c r="E6583" s="136" t="s">
        <v>20197</v>
      </c>
      <c r="F6583" s="136" t="s">
        <v>20197</v>
      </c>
    </row>
    <row r="6584" spans="1:6" ht="54" x14ac:dyDescent="0.25">
      <c r="A6584" s="134" t="s">
        <v>10964</v>
      </c>
      <c r="B6584" s="135" t="s">
        <v>10965</v>
      </c>
      <c r="D6584" s="134" t="s">
        <v>2261</v>
      </c>
      <c r="E6584" s="136" t="s">
        <v>14198</v>
      </c>
      <c r="F6584" s="136" t="s">
        <v>14198</v>
      </c>
    </row>
    <row r="6585" spans="1:6" ht="54" x14ac:dyDescent="0.25">
      <c r="A6585" s="134" t="s">
        <v>2503</v>
      </c>
      <c r="B6585" s="135" t="s">
        <v>2504</v>
      </c>
      <c r="D6585" s="134" t="s">
        <v>2261</v>
      </c>
      <c r="E6585" s="136" t="s">
        <v>18196</v>
      </c>
      <c r="F6585" s="136" t="s">
        <v>18196</v>
      </c>
    </row>
    <row r="6586" spans="1:6" ht="54" x14ac:dyDescent="0.25">
      <c r="A6586" s="134" t="s">
        <v>10966</v>
      </c>
      <c r="B6586" s="135" t="s">
        <v>10967</v>
      </c>
      <c r="D6586" s="134" t="s">
        <v>2261</v>
      </c>
      <c r="E6586" s="136" t="s">
        <v>20198</v>
      </c>
      <c r="F6586" s="136" t="s">
        <v>20198</v>
      </c>
    </row>
    <row r="6587" spans="1:6" ht="54" x14ac:dyDescent="0.25">
      <c r="A6587" s="134" t="s">
        <v>10968</v>
      </c>
      <c r="B6587" s="135" t="s">
        <v>10969</v>
      </c>
      <c r="D6587" s="134" t="s">
        <v>2261</v>
      </c>
      <c r="E6587" s="136" t="s">
        <v>20199</v>
      </c>
      <c r="F6587" s="136" t="s">
        <v>20199</v>
      </c>
    </row>
    <row r="6588" spans="1:6" ht="40.5" x14ac:dyDescent="0.25">
      <c r="A6588" s="134" t="s">
        <v>10970</v>
      </c>
      <c r="B6588" s="135" t="s">
        <v>20200</v>
      </c>
      <c r="D6588" s="134" t="s">
        <v>2261</v>
      </c>
      <c r="E6588" s="136" t="s">
        <v>13210</v>
      </c>
      <c r="F6588" s="136" t="s">
        <v>13210</v>
      </c>
    </row>
    <row r="6589" spans="1:6" ht="40.5" x14ac:dyDescent="0.25">
      <c r="A6589" s="134" t="s">
        <v>10971</v>
      </c>
      <c r="B6589" s="135" t="s">
        <v>20201</v>
      </c>
      <c r="D6589" s="134" t="s">
        <v>2261</v>
      </c>
      <c r="E6589" s="136" t="s">
        <v>16736</v>
      </c>
      <c r="F6589" s="136" t="s">
        <v>16736</v>
      </c>
    </row>
    <row r="6590" spans="1:6" ht="40.5" x14ac:dyDescent="0.25">
      <c r="A6590" s="134" t="s">
        <v>10972</v>
      </c>
      <c r="B6590" s="135" t="s">
        <v>20202</v>
      </c>
      <c r="D6590" s="134" t="s">
        <v>2261</v>
      </c>
      <c r="E6590" s="136" t="s">
        <v>14021</v>
      </c>
      <c r="F6590" s="136" t="s">
        <v>14021</v>
      </c>
    </row>
    <row r="6591" spans="1:6" ht="40.5" x14ac:dyDescent="0.25">
      <c r="A6591" s="134" t="s">
        <v>10973</v>
      </c>
      <c r="B6591" s="135" t="s">
        <v>20203</v>
      </c>
      <c r="D6591" s="134" t="s">
        <v>2261</v>
      </c>
      <c r="E6591" s="136" t="s">
        <v>20204</v>
      </c>
      <c r="F6591" s="136" t="s">
        <v>20204</v>
      </c>
    </row>
    <row r="6592" spans="1:6" ht="27" x14ac:dyDescent="0.25">
      <c r="A6592" s="134" t="s">
        <v>10974</v>
      </c>
      <c r="B6592" s="135" t="s">
        <v>20205</v>
      </c>
      <c r="D6592" s="134" t="s">
        <v>2261</v>
      </c>
      <c r="E6592" s="136" t="s">
        <v>13803</v>
      </c>
      <c r="F6592" s="136" t="s">
        <v>13803</v>
      </c>
    </row>
    <row r="6593" spans="1:6" ht="27" x14ac:dyDescent="0.25">
      <c r="A6593" s="134" t="s">
        <v>10975</v>
      </c>
      <c r="B6593" s="135" t="s">
        <v>20206</v>
      </c>
      <c r="D6593" s="134" t="s">
        <v>2261</v>
      </c>
      <c r="E6593" s="136" t="s">
        <v>13622</v>
      </c>
      <c r="F6593" s="136" t="s">
        <v>13622</v>
      </c>
    </row>
    <row r="6594" spans="1:6" ht="27" x14ac:dyDescent="0.25">
      <c r="A6594" s="134" t="s">
        <v>10976</v>
      </c>
      <c r="B6594" s="135" t="s">
        <v>20207</v>
      </c>
      <c r="D6594" s="134" t="s">
        <v>2261</v>
      </c>
      <c r="E6594" s="136" t="s">
        <v>13823</v>
      </c>
      <c r="F6594" s="136" t="s">
        <v>13823</v>
      </c>
    </row>
    <row r="6595" spans="1:6" ht="27" x14ac:dyDescent="0.25">
      <c r="A6595" s="134" t="s">
        <v>10977</v>
      </c>
      <c r="B6595" s="135" t="s">
        <v>20208</v>
      </c>
      <c r="D6595" s="134" t="s">
        <v>2261</v>
      </c>
      <c r="E6595" s="136" t="s">
        <v>14040</v>
      </c>
      <c r="F6595" s="136" t="s">
        <v>14040</v>
      </c>
    </row>
    <row r="6596" spans="1:6" ht="27" x14ac:dyDescent="0.25">
      <c r="A6596" s="134" t="s">
        <v>10978</v>
      </c>
      <c r="B6596" s="135" t="s">
        <v>20209</v>
      </c>
      <c r="D6596" s="134" t="s">
        <v>2261</v>
      </c>
      <c r="E6596" s="136" t="s">
        <v>14309</v>
      </c>
      <c r="F6596" s="136" t="s">
        <v>14309</v>
      </c>
    </row>
    <row r="6597" spans="1:6" ht="27" x14ac:dyDescent="0.25">
      <c r="A6597" s="134" t="s">
        <v>10979</v>
      </c>
      <c r="B6597" s="135" t="s">
        <v>20210</v>
      </c>
      <c r="D6597" s="134" t="s">
        <v>2261</v>
      </c>
      <c r="E6597" s="136" t="s">
        <v>20211</v>
      </c>
      <c r="F6597" s="136" t="s">
        <v>20211</v>
      </c>
    </row>
    <row r="6598" spans="1:6" ht="27" x14ac:dyDescent="0.25">
      <c r="A6598" s="134" t="s">
        <v>10980</v>
      </c>
      <c r="B6598" s="135" t="s">
        <v>20212</v>
      </c>
      <c r="D6598" s="134" t="s">
        <v>2261</v>
      </c>
      <c r="E6598" s="136" t="s">
        <v>14207</v>
      </c>
      <c r="F6598" s="136" t="s">
        <v>14207</v>
      </c>
    </row>
    <row r="6599" spans="1:6" ht="27" x14ac:dyDescent="0.25">
      <c r="A6599" s="134" t="s">
        <v>10981</v>
      </c>
      <c r="B6599" s="135" t="s">
        <v>20213</v>
      </c>
      <c r="D6599" s="134" t="s">
        <v>2261</v>
      </c>
      <c r="E6599" s="136" t="s">
        <v>20214</v>
      </c>
      <c r="F6599" s="136" t="s">
        <v>20214</v>
      </c>
    </row>
    <row r="6600" spans="1:6" ht="27" x14ac:dyDescent="0.25">
      <c r="A6600" s="134" t="s">
        <v>10982</v>
      </c>
      <c r="B6600" s="135" t="s">
        <v>20215</v>
      </c>
      <c r="D6600" s="134" t="s">
        <v>2261</v>
      </c>
      <c r="E6600" s="136" t="s">
        <v>19729</v>
      </c>
      <c r="F6600" s="136" t="s">
        <v>19729</v>
      </c>
    </row>
    <row r="6601" spans="1:6" ht="27" x14ac:dyDescent="0.25">
      <c r="A6601" s="134" t="s">
        <v>10983</v>
      </c>
      <c r="B6601" s="135" t="s">
        <v>20216</v>
      </c>
      <c r="D6601" s="134" t="s">
        <v>2261</v>
      </c>
      <c r="E6601" s="136" t="s">
        <v>13959</v>
      </c>
      <c r="F6601" s="136" t="s">
        <v>13959</v>
      </c>
    </row>
    <row r="6602" spans="1:6" ht="27" x14ac:dyDescent="0.25">
      <c r="A6602" s="134" t="s">
        <v>10984</v>
      </c>
      <c r="B6602" s="135" t="s">
        <v>20217</v>
      </c>
      <c r="D6602" s="134" t="s">
        <v>2261</v>
      </c>
      <c r="E6602" s="136" t="s">
        <v>20218</v>
      </c>
      <c r="F6602" s="136" t="s">
        <v>20218</v>
      </c>
    </row>
    <row r="6603" spans="1:6" ht="27" x14ac:dyDescent="0.25">
      <c r="A6603" s="134" t="s">
        <v>10985</v>
      </c>
      <c r="B6603" s="135" t="s">
        <v>20219</v>
      </c>
      <c r="D6603" s="134" t="s">
        <v>2261</v>
      </c>
      <c r="E6603" s="136" t="s">
        <v>20220</v>
      </c>
      <c r="F6603" s="136" t="s">
        <v>20220</v>
      </c>
    </row>
    <row r="6604" spans="1:6" ht="27" x14ac:dyDescent="0.25">
      <c r="A6604" s="134" t="s">
        <v>10986</v>
      </c>
      <c r="B6604" s="135" t="s">
        <v>20221</v>
      </c>
      <c r="D6604" s="134" t="s">
        <v>2261</v>
      </c>
      <c r="E6604" s="136" t="s">
        <v>20222</v>
      </c>
      <c r="F6604" s="136" t="s">
        <v>20222</v>
      </c>
    </row>
    <row r="6605" spans="1:6" ht="40.5" x14ac:dyDescent="0.25">
      <c r="A6605" s="134" t="s">
        <v>10987</v>
      </c>
      <c r="B6605" s="135" t="s">
        <v>20223</v>
      </c>
      <c r="D6605" s="134" t="s">
        <v>2261</v>
      </c>
      <c r="E6605" s="136" t="s">
        <v>20224</v>
      </c>
      <c r="F6605" s="136" t="s">
        <v>20224</v>
      </c>
    </row>
    <row r="6606" spans="1:6" ht="40.5" x14ac:dyDescent="0.25">
      <c r="A6606" s="134" t="s">
        <v>10988</v>
      </c>
      <c r="B6606" s="135" t="s">
        <v>20225</v>
      </c>
      <c r="D6606" s="134" t="s">
        <v>2261</v>
      </c>
      <c r="E6606" s="136" t="s">
        <v>20226</v>
      </c>
      <c r="F6606" s="136" t="s">
        <v>20226</v>
      </c>
    </row>
    <row r="6607" spans="1:6" ht="40.5" x14ac:dyDescent="0.25">
      <c r="A6607" s="134" t="s">
        <v>10989</v>
      </c>
      <c r="B6607" s="135" t="s">
        <v>20227</v>
      </c>
      <c r="D6607" s="134" t="s">
        <v>2261</v>
      </c>
      <c r="E6607" s="136" t="s">
        <v>20228</v>
      </c>
      <c r="F6607" s="136" t="s">
        <v>20228</v>
      </c>
    </row>
    <row r="6608" spans="1:6" ht="27" x14ac:dyDescent="0.25">
      <c r="A6608" s="134" t="s">
        <v>10990</v>
      </c>
      <c r="B6608" s="135" t="s">
        <v>20229</v>
      </c>
      <c r="D6608" s="134" t="s">
        <v>2261</v>
      </c>
      <c r="E6608" s="136" t="s">
        <v>13107</v>
      </c>
      <c r="F6608" s="136" t="s">
        <v>13107</v>
      </c>
    </row>
    <row r="6609" spans="1:6" ht="27" x14ac:dyDescent="0.25">
      <c r="A6609" s="134" t="s">
        <v>2511</v>
      </c>
      <c r="B6609" s="135" t="s">
        <v>20230</v>
      </c>
      <c r="D6609" s="134" t="s">
        <v>2261</v>
      </c>
      <c r="E6609" s="136" t="s">
        <v>20231</v>
      </c>
      <c r="F6609" s="136" t="s">
        <v>20231</v>
      </c>
    </row>
    <row r="6610" spans="1:6" ht="27" x14ac:dyDescent="0.25">
      <c r="A6610" s="134" t="s">
        <v>10991</v>
      </c>
      <c r="B6610" s="135" t="s">
        <v>20232</v>
      </c>
      <c r="D6610" s="134" t="s">
        <v>2261</v>
      </c>
      <c r="E6610" s="136" t="s">
        <v>20233</v>
      </c>
      <c r="F6610" s="136" t="s">
        <v>20233</v>
      </c>
    </row>
    <row r="6611" spans="1:6" ht="27" x14ac:dyDescent="0.25">
      <c r="A6611" s="134" t="s">
        <v>10992</v>
      </c>
      <c r="B6611" s="135" t="s">
        <v>20234</v>
      </c>
      <c r="D6611" s="134" t="s">
        <v>2261</v>
      </c>
      <c r="E6611" s="136" t="s">
        <v>20235</v>
      </c>
      <c r="F6611" s="136" t="s">
        <v>20235</v>
      </c>
    </row>
    <row r="6612" spans="1:6" ht="27" x14ac:dyDescent="0.25">
      <c r="A6612" s="134" t="s">
        <v>10993</v>
      </c>
      <c r="B6612" s="135" t="s">
        <v>20236</v>
      </c>
      <c r="D6612" s="134" t="s">
        <v>2261</v>
      </c>
      <c r="E6612" s="136" t="s">
        <v>20237</v>
      </c>
      <c r="F6612" s="136" t="s">
        <v>20237</v>
      </c>
    </row>
    <row r="6613" spans="1:6" ht="27" x14ac:dyDescent="0.25">
      <c r="A6613" s="134" t="s">
        <v>10994</v>
      </c>
      <c r="B6613" s="135" t="s">
        <v>20238</v>
      </c>
      <c r="D6613" s="134" t="s">
        <v>2261</v>
      </c>
      <c r="E6613" s="136" t="s">
        <v>20239</v>
      </c>
      <c r="F6613" s="136" t="s">
        <v>20239</v>
      </c>
    </row>
    <row r="6614" spans="1:6" ht="27" x14ac:dyDescent="0.25">
      <c r="A6614" s="134" t="s">
        <v>10995</v>
      </c>
      <c r="B6614" s="135" t="s">
        <v>20240</v>
      </c>
      <c r="D6614" s="134" t="s">
        <v>2261</v>
      </c>
      <c r="E6614" s="136" t="s">
        <v>20241</v>
      </c>
      <c r="F6614" s="136" t="s">
        <v>20241</v>
      </c>
    </row>
    <row r="6615" spans="1:6" ht="27" x14ac:dyDescent="0.25">
      <c r="A6615" s="134" t="s">
        <v>10996</v>
      </c>
      <c r="B6615" s="135" t="s">
        <v>20242</v>
      </c>
      <c r="D6615" s="134" t="s">
        <v>2261</v>
      </c>
      <c r="E6615" s="136" t="s">
        <v>13832</v>
      </c>
      <c r="F6615" s="136" t="s">
        <v>13832</v>
      </c>
    </row>
    <row r="6616" spans="1:6" ht="27" x14ac:dyDescent="0.25">
      <c r="A6616" s="134" t="s">
        <v>10997</v>
      </c>
      <c r="B6616" s="135" t="s">
        <v>20243</v>
      </c>
      <c r="D6616" s="134" t="s">
        <v>2261</v>
      </c>
      <c r="E6616" s="136" t="s">
        <v>13767</v>
      </c>
      <c r="F6616" s="136" t="s">
        <v>13767</v>
      </c>
    </row>
    <row r="6617" spans="1:6" ht="27" x14ac:dyDescent="0.25">
      <c r="A6617" s="134" t="s">
        <v>10998</v>
      </c>
      <c r="B6617" s="135" t="s">
        <v>20244</v>
      </c>
      <c r="D6617" s="134" t="s">
        <v>2261</v>
      </c>
      <c r="E6617" s="136" t="s">
        <v>20245</v>
      </c>
      <c r="F6617" s="136" t="s">
        <v>20245</v>
      </c>
    </row>
    <row r="6618" spans="1:6" ht="27" x14ac:dyDescent="0.25">
      <c r="A6618" s="134" t="s">
        <v>10999</v>
      </c>
      <c r="B6618" s="135" t="s">
        <v>20246</v>
      </c>
      <c r="D6618" s="134" t="s">
        <v>2261</v>
      </c>
      <c r="E6618" s="136" t="s">
        <v>20247</v>
      </c>
      <c r="F6618" s="136" t="s">
        <v>20247</v>
      </c>
    </row>
    <row r="6619" spans="1:6" ht="27" x14ac:dyDescent="0.25">
      <c r="A6619" s="134" t="s">
        <v>11000</v>
      </c>
      <c r="B6619" s="135" t="s">
        <v>20248</v>
      </c>
      <c r="D6619" s="134" t="s">
        <v>2261</v>
      </c>
      <c r="E6619" s="136" t="s">
        <v>20249</v>
      </c>
      <c r="F6619" s="136" t="s">
        <v>20249</v>
      </c>
    </row>
    <row r="6620" spans="1:6" ht="40.5" x14ac:dyDescent="0.25">
      <c r="A6620" s="134" t="s">
        <v>11001</v>
      </c>
      <c r="B6620" s="135" t="s">
        <v>20250</v>
      </c>
      <c r="D6620" s="134" t="s">
        <v>2261</v>
      </c>
      <c r="E6620" s="136" t="s">
        <v>20251</v>
      </c>
      <c r="F6620" s="136" t="s">
        <v>20251</v>
      </c>
    </row>
    <row r="6621" spans="1:6" ht="40.5" x14ac:dyDescent="0.25">
      <c r="A6621" s="134" t="s">
        <v>11002</v>
      </c>
      <c r="B6621" s="135" t="s">
        <v>20252</v>
      </c>
      <c r="D6621" s="134" t="s">
        <v>2261</v>
      </c>
      <c r="E6621" s="136" t="s">
        <v>14960</v>
      </c>
      <c r="F6621" s="136" t="s">
        <v>14960</v>
      </c>
    </row>
    <row r="6622" spans="1:6" ht="40.5" x14ac:dyDescent="0.25">
      <c r="A6622" s="134" t="s">
        <v>11003</v>
      </c>
      <c r="B6622" s="135" t="s">
        <v>20253</v>
      </c>
      <c r="D6622" s="134" t="s">
        <v>2261</v>
      </c>
      <c r="E6622" s="136" t="s">
        <v>20254</v>
      </c>
      <c r="F6622" s="136" t="s">
        <v>20254</v>
      </c>
    </row>
    <row r="6623" spans="1:6" ht="40.5" x14ac:dyDescent="0.25">
      <c r="A6623" s="134" t="s">
        <v>11004</v>
      </c>
      <c r="B6623" s="135" t="s">
        <v>20255</v>
      </c>
      <c r="D6623" s="134" t="s">
        <v>2261</v>
      </c>
      <c r="E6623" s="136" t="s">
        <v>20256</v>
      </c>
      <c r="F6623" s="136" t="s">
        <v>20256</v>
      </c>
    </row>
    <row r="6624" spans="1:6" ht="40.5" x14ac:dyDescent="0.25">
      <c r="A6624" s="134" t="s">
        <v>11005</v>
      </c>
      <c r="B6624" s="135" t="s">
        <v>20257</v>
      </c>
      <c r="D6624" s="134" t="s">
        <v>2261</v>
      </c>
      <c r="E6624" s="136" t="s">
        <v>20258</v>
      </c>
      <c r="F6624" s="136" t="s">
        <v>20258</v>
      </c>
    </row>
    <row r="6625" spans="1:6" ht="40.5" x14ac:dyDescent="0.25">
      <c r="A6625" s="134" t="s">
        <v>11006</v>
      </c>
      <c r="B6625" s="135" t="s">
        <v>20259</v>
      </c>
      <c r="D6625" s="134" t="s">
        <v>2261</v>
      </c>
      <c r="E6625" s="136" t="s">
        <v>20260</v>
      </c>
      <c r="F6625" s="136" t="s">
        <v>20260</v>
      </c>
    </row>
    <row r="6626" spans="1:6" ht="40.5" x14ac:dyDescent="0.25">
      <c r="A6626" s="134" t="s">
        <v>11007</v>
      </c>
      <c r="B6626" s="135" t="s">
        <v>20261</v>
      </c>
      <c r="D6626" s="134" t="s">
        <v>2261</v>
      </c>
      <c r="E6626" s="136" t="s">
        <v>20262</v>
      </c>
      <c r="F6626" s="136" t="s">
        <v>20262</v>
      </c>
    </row>
    <row r="6627" spans="1:6" ht="40.5" x14ac:dyDescent="0.25">
      <c r="A6627" s="134" t="s">
        <v>11008</v>
      </c>
      <c r="B6627" s="135" t="s">
        <v>20263</v>
      </c>
      <c r="D6627" s="134" t="s">
        <v>2261</v>
      </c>
      <c r="E6627" s="136" t="s">
        <v>20264</v>
      </c>
      <c r="F6627" s="136" t="s">
        <v>20264</v>
      </c>
    </row>
    <row r="6628" spans="1:6" ht="27" x14ac:dyDescent="0.25">
      <c r="A6628" s="134" t="s">
        <v>11009</v>
      </c>
      <c r="B6628" s="135" t="s">
        <v>20265</v>
      </c>
      <c r="D6628" s="134" t="s">
        <v>2261</v>
      </c>
      <c r="E6628" s="136" t="s">
        <v>20266</v>
      </c>
      <c r="F6628" s="136" t="s">
        <v>20266</v>
      </c>
    </row>
    <row r="6629" spans="1:6" ht="27" x14ac:dyDescent="0.25">
      <c r="A6629" s="134" t="s">
        <v>11010</v>
      </c>
      <c r="B6629" s="135" t="s">
        <v>20267</v>
      </c>
      <c r="D6629" s="134" t="s">
        <v>2261</v>
      </c>
      <c r="E6629" s="136" t="s">
        <v>20268</v>
      </c>
      <c r="F6629" s="136" t="s">
        <v>20268</v>
      </c>
    </row>
    <row r="6630" spans="1:6" ht="27" x14ac:dyDescent="0.25">
      <c r="A6630" s="134" t="s">
        <v>11011</v>
      </c>
      <c r="B6630" s="135" t="s">
        <v>20269</v>
      </c>
      <c r="D6630" s="134" t="s">
        <v>2261</v>
      </c>
      <c r="E6630" s="136" t="s">
        <v>20270</v>
      </c>
      <c r="F6630" s="136" t="s">
        <v>20270</v>
      </c>
    </row>
    <row r="6631" spans="1:6" ht="27" x14ac:dyDescent="0.25">
      <c r="A6631" s="134" t="s">
        <v>11012</v>
      </c>
      <c r="B6631" s="135" t="s">
        <v>20271</v>
      </c>
      <c r="D6631" s="134" t="s">
        <v>2261</v>
      </c>
      <c r="E6631" s="136" t="s">
        <v>20272</v>
      </c>
      <c r="F6631" s="136" t="s">
        <v>20272</v>
      </c>
    </row>
    <row r="6632" spans="1:6" ht="27" x14ac:dyDescent="0.25">
      <c r="A6632" s="134" t="s">
        <v>11013</v>
      </c>
      <c r="B6632" s="135" t="s">
        <v>20273</v>
      </c>
      <c r="D6632" s="134" t="s">
        <v>2261</v>
      </c>
      <c r="E6632" s="136" t="s">
        <v>20274</v>
      </c>
      <c r="F6632" s="136" t="s">
        <v>20274</v>
      </c>
    </row>
    <row r="6633" spans="1:6" ht="27" x14ac:dyDescent="0.25">
      <c r="A6633" s="134" t="s">
        <v>11014</v>
      </c>
      <c r="B6633" s="135" t="s">
        <v>20275</v>
      </c>
      <c r="D6633" s="134" t="s">
        <v>2261</v>
      </c>
      <c r="E6633" s="136" t="s">
        <v>20276</v>
      </c>
      <c r="F6633" s="136" t="s">
        <v>20276</v>
      </c>
    </row>
    <row r="6634" spans="1:6" ht="27" x14ac:dyDescent="0.25">
      <c r="A6634" s="134" t="s">
        <v>11015</v>
      </c>
      <c r="B6634" s="135" t="s">
        <v>20277</v>
      </c>
      <c r="D6634" s="134" t="s">
        <v>2261</v>
      </c>
      <c r="E6634" s="136" t="s">
        <v>20278</v>
      </c>
      <c r="F6634" s="136" t="s">
        <v>20278</v>
      </c>
    </row>
    <row r="6635" spans="1:6" ht="27" x14ac:dyDescent="0.25">
      <c r="A6635" s="134" t="s">
        <v>11016</v>
      </c>
      <c r="B6635" s="135" t="s">
        <v>20279</v>
      </c>
      <c r="D6635" s="134" t="s">
        <v>2261</v>
      </c>
      <c r="E6635" s="136" t="s">
        <v>20280</v>
      </c>
      <c r="F6635" s="136" t="s">
        <v>20280</v>
      </c>
    </row>
    <row r="6636" spans="1:6" ht="40.5" x14ac:dyDescent="0.25">
      <c r="A6636" s="134" t="s">
        <v>11017</v>
      </c>
      <c r="B6636" s="135" t="s">
        <v>20281</v>
      </c>
      <c r="D6636" s="134" t="s">
        <v>2261</v>
      </c>
      <c r="E6636" s="136" t="s">
        <v>20282</v>
      </c>
      <c r="F6636" s="136" t="s">
        <v>20282</v>
      </c>
    </row>
    <row r="6637" spans="1:6" ht="40.5" x14ac:dyDescent="0.25">
      <c r="A6637" s="134" t="s">
        <v>20283</v>
      </c>
      <c r="B6637" s="135" t="s">
        <v>20284</v>
      </c>
      <c r="D6637" s="134" t="s">
        <v>2261</v>
      </c>
      <c r="E6637" s="136" t="s">
        <v>20285</v>
      </c>
      <c r="F6637" s="136" t="s">
        <v>20285</v>
      </c>
    </row>
    <row r="6638" spans="1:6" ht="27" x14ac:dyDescent="0.25">
      <c r="A6638" s="134" t="s">
        <v>20286</v>
      </c>
      <c r="B6638" s="135" t="s">
        <v>20287</v>
      </c>
      <c r="D6638" s="134" t="s">
        <v>2261</v>
      </c>
      <c r="E6638" s="136" t="s">
        <v>20288</v>
      </c>
      <c r="F6638" s="136" t="s">
        <v>20288</v>
      </c>
    </row>
    <row r="6639" spans="1:6" ht="40.5" x14ac:dyDescent="0.25">
      <c r="A6639" s="134" t="s">
        <v>20289</v>
      </c>
      <c r="B6639" s="135" t="s">
        <v>20290</v>
      </c>
      <c r="D6639" s="134" t="s">
        <v>2261</v>
      </c>
      <c r="E6639" s="136" t="s">
        <v>13674</v>
      </c>
      <c r="F6639" s="136" t="s">
        <v>13674</v>
      </c>
    </row>
    <row r="6640" spans="1:6" ht="40.5" x14ac:dyDescent="0.25">
      <c r="A6640" s="134" t="s">
        <v>20291</v>
      </c>
      <c r="B6640" s="135" t="s">
        <v>20292</v>
      </c>
      <c r="D6640" s="134" t="s">
        <v>2261</v>
      </c>
      <c r="E6640" s="136" t="s">
        <v>20293</v>
      </c>
      <c r="F6640" s="136" t="s">
        <v>20293</v>
      </c>
    </row>
    <row r="6641" spans="1:6" ht="40.5" x14ac:dyDescent="0.25">
      <c r="A6641" s="134" t="s">
        <v>20294</v>
      </c>
      <c r="B6641" s="135" t="s">
        <v>20295</v>
      </c>
      <c r="D6641" s="134" t="s">
        <v>2261</v>
      </c>
      <c r="E6641" s="136" t="s">
        <v>20296</v>
      </c>
      <c r="F6641" s="136" t="s">
        <v>20296</v>
      </c>
    </row>
    <row r="6642" spans="1:6" ht="40.5" x14ac:dyDescent="0.25">
      <c r="A6642" s="134" t="s">
        <v>20297</v>
      </c>
      <c r="B6642" s="135" t="s">
        <v>20298</v>
      </c>
      <c r="D6642" s="134" t="s">
        <v>2261</v>
      </c>
      <c r="E6642" s="136" t="s">
        <v>20299</v>
      </c>
      <c r="F6642" s="136" t="s">
        <v>20299</v>
      </c>
    </row>
    <row r="6643" spans="1:6" ht="40.5" x14ac:dyDescent="0.25">
      <c r="A6643" s="134" t="s">
        <v>20300</v>
      </c>
      <c r="B6643" s="135" t="s">
        <v>20301</v>
      </c>
      <c r="D6643" s="134" t="s">
        <v>2261</v>
      </c>
      <c r="E6643" s="136" t="s">
        <v>20302</v>
      </c>
      <c r="F6643" s="136" t="s">
        <v>20302</v>
      </c>
    </row>
    <row r="6644" spans="1:6" ht="40.5" x14ac:dyDescent="0.25">
      <c r="A6644" s="134" t="s">
        <v>20303</v>
      </c>
      <c r="B6644" s="135" t="s">
        <v>20304</v>
      </c>
      <c r="D6644" s="134" t="s">
        <v>2261</v>
      </c>
      <c r="E6644" s="136" t="s">
        <v>19805</v>
      </c>
      <c r="F6644" s="136" t="s">
        <v>19805</v>
      </c>
    </row>
    <row r="6645" spans="1:6" ht="40.5" x14ac:dyDescent="0.25">
      <c r="A6645" s="134" t="s">
        <v>20305</v>
      </c>
      <c r="B6645" s="135" t="s">
        <v>20306</v>
      </c>
      <c r="D6645" s="134" t="s">
        <v>2261</v>
      </c>
      <c r="E6645" s="136" t="s">
        <v>20307</v>
      </c>
      <c r="F6645" s="136" t="s">
        <v>20307</v>
      </c>
    </row>
    <row r="6646" spans="1:6" ht="40.5" x14ac:dyDescent="0.25">
      <c r="A6646" s="134" t="s">
        <v>20308</v>
      </c>
      <c r="B6646" s="135" t="s">
        <v>20309</v>
      </c>
      <c r="D6646" s="134" t="s">
        <v>2261</v>
      </c>
      <c r="E6646" s="136" t="s">
        <v>20310</v>
      </c>
      <c r="F6646" s="136" t="s">
        <v>20310</v>
      </c>
    </row>
    <row r="6647" spans="1:6" ht="40.5" x14ac:dyDescent="0.25">
      <c r="A6647" s="134" t="s">
        <v>20311</v>
      </c>
      <c r="B6647" s="135" t="s">
        <v>20312</v>
      </c>
      <c r="D6647" s="134" t="s">
        <v>2261</v>
      </c>
      <c r="E6647" s="136" t="s">
        <v>20313</v>
      </c>
      <c r="F6647" s="136" t="s">
        <v>20313</v>
      </c>
    </row>
    <row r="6648" spans="1:6" ht="54" x14ac:dyDescent="0.25">
      <c r="A6648" s="134" t="s">
        <v>20314</v>
      </c>
      <c r="B6648" s="135" t="s">
        <v>20315</v>
      </c>
      <c r="D6648" s="134" t="s">
        <v>2261</v>
      </c>
      <c r="E6648" s="136" t="s">
        <v>20316</v>
      </c>
      <c r="F6648" s="136" t="s">
        <v>20316</v>
      </c>
    </row>
    <row r="6649" spans="1:6" ht="27" x14ac:dyDescent="0.25">
      <c r="A6649" s="134" t="s">
        <v>20317</v>
      </c>
      <c r="B6649" s="135" t="s">
        <v>20318</v>
      </c>
      <c r="D6649" s="134" t="s">
        <v>2261</v>
      </c>
      <c r="E6649" s="136" t="s">
        <v>12984</v>
      </c>
      <c r="F6649" s="136" t="s">
        <v>12984</v>
      </c>
    </row>
    <row r="6650" spans="1:6" ht="27" x14ac:dyDescent="0.25">
      <c r="A6650" s="134" t="s">
        <v>20319</v>
      </c>
      <c r="B6650" s="135" t="s">
        <v>20320</v>
      </c>
      <c r="D6650" s="134" t="s">
        <v>2261</v>
      </c>
      <c r="E6650" s="136" t="s">
        <v>13740</v>
      </c>
      <c r="F6650" s="136" t="s">
        <v>13740</v>
      </c>
    </row>
    <row r="6651" spans="1:6" ht="27" x14ac:dyDescent="0.25">
      <c r="A6651" s="134" t="s">
        <v>20321</v>
      </c>
      <c r="B6651" s="135" t="s">
        <v>20322</v>
      </c>
      <c r="D6651" s="134" t="s">
        <v>2261</v>
      </c>
      <c r="E6651" s="136" t="s">
        <v>5581</v>
      </c>
      <c r="F6651" s="136" t="s">
        <v>5581</v>
      </c>
    </row>
    <row r="6652" spans="1:6" ht="27" x14ac:dyDescent="0.25">
      <c r="A6652" s="134" t="s">
        <v>20323</v>
      </c>
      <c r="B6652" s="135" t="s">
        <v>20324</v>
      </c>
      <c r="D6652" s="134" t="s">
        <v>2261</v>
      </c>
      <c r="E6652" s="136" t="s">
        <v>20325</v>
      </c>
      <c r="F6652" s="136" t="s">
        <v>20325</v>
      </c>
    </row>
    <row r="6653" spans="1:6" ht="27" x14ac:dyDescent="0.25">
      <c r="A6653" s="134" t="s">
        <v>20326</v>
      </c>
      <c r="B6653" s="135" t="s">
        <v>20327</v>
      </c>
      <c r="D6653" s="134" t="s">
        <v>2261</v>
      </c>
      <c r="E6653" s="136" t="s">
        <v>20328</v>
      </c>
      <c r="F6653" s="136" t="s">
        <v>20328</v>
      </c>
    </row>
    <row r="6654" spans="1:6" ht="27" x14ac:dyDescent="0.25">
      <c r="A6654" s="134" t="s">
        <v>20329</v>
      </c>
      <c r="B6654" s="135" t="s">
        <v>20330</v>
      </c>
      <c r="D6654" s="134" t="s">
        <v>2261</v>
      </c>
      <c r="E6654" s="136" t="s">
        <v>20331</v>
      </c>
      <c r="F6654" s="136" t="s">
        <v>20331</v>
      </c>
    </row>
    <row r="6655" spans="1:6" ht="27" x14ac:dyDescent="0.25">
      <c r="A6655" s="134" t="s">
        <v>20332</v>
      </c>
      <c r="B6655" s="135" t="s">
        <v>20333</v>
      </c>
      <c r="D6655" s="134" t="s">
        <v>2261</v>
      </c>
      <c r="E6655" s="136" t="s">
        <v>13094</v>
      </c>
      <c r="F6655" s="136" t="s">
        <v>13094</v>
      </c>
    </row>
    <row r="6656" spans="1:6" ht="27" x14ac:dyDescent="0.25">
      <c r="A6656" s="134" t="s">
        <v>20334</v>
      </c>
      <c r="B6656" s="135" t="s">
        <v>20335</v>
      </c>
      <c r="D6656" s="134" t="s">
        <v>2261</v>
      </c>
      <c r="E6656" s="136" t="s">
        <v>19519</v>
      </c>
      <c r="F6656" s="136" t="s">
        <v>19519</v>
      </c>
    </row>
    <row r="6657" spans="1:6" ht="40.5" x14ac:dyDescent="0.25">
      <c r="A6657" s="134" t="s">
        <v>20336</v>
      </c>
      <c r="B6657" s="135" t="s">
        <v>20337</v>
      </c>
      <c r="D6657" s="134" t="s">
        <v>2261</v>
      </c>
      <c r="E6657" s="136" t="s">
        <v>20338</v>
      </c>
      <c r="F6657" s="136" t="s">
        <v>20338</v>
      </c>
    </row>
    <row r="6658" spans="1:6" ht="40.5" x14ac:dyDescent="0.25">
      <c r="A6658" s="134" t="s">
        <v>20339</v>
      </c>
      <c r="B6658" s="135" t="s">
        <v>20340</v>
      </c>
      <c r="D6658" s="134" t="s">
        <v>2261</v>
      </c>
      <c r="E6658" s="136" t="s">
        <v>13423</v>
      </c>
      <c r="F6658" s="136" t="s">
        <v>13423</v>
      </c>
    </row>
    <row r="6659" spans="1:6" ht="40.5" x14ac:dyDescent="0.25">
      <c r="A6659" s="134" t="s">
        <v>20341</v>
      </c>
      <c r="B6659" s="135" t="s">
        <v>20342</v>
      </c>
      <c r="D6659" s="134" t="s">
        <v>2261</v>
      </c>
      <c r="E6659" s="136" t="s">
        <v>13500</v>
      </c>
      <c r="F6659" s="136" t="s">
        <v>13500</v>
      </c>
    </row>
    <row r="6660" spans="1:6" ht="40.5" x14ac:dyDescent="0.25">
      <c r="A6660" s="134" t="s">
        <v>20343</v>
      </c>
      <c r="B6660" s="135" t="s">
        <v>20344</v>
      </c>
      <c r="D6660" s="134" t="s">
        <v>2261</v>
      </c>
      <c r="E6660" s="136" t="s">
        <v>5432</v>
      </c>
      <c r="F6660" s="136" t="s">
        <v>5432</v>
      </c>
    </row>
    <row r="6661" spans="1:6" ht="27" x14ac:dyDescent="0.25">
      <c r="A6661" s="134" t="s">
        <v>20345</v>
      </c>
      <c r="B6661" s="135" t="s">
        <v>20346</v>
      </c>
      <c r="D6661" s="134" t="s">
        <v>2261</v>
      </c>
      <c r="E6661" s="136" t="s">
        <v>19519</v>
      </c>
      <c r="F6661" s="136" t="s">
        <v>19519</v>
      </c>
    </row>
    <row r="6662" spans="1:6" ht="40.5" x14ac:dyDescent="0.25">
      <c r="A6662" s="134" t="s">
        <v>20347</v>
      </c>
      <c r="B6662" s="135" t="s">
        <v>20348</v>
      </c>
      <c r="D6662" s="134" t="s">
        <v>2261</v>
      </c>
      <c r="E6662" s="136" t="s">
        <v>15596</v>
      </c>
      <c r="F6662" s="136" t="s">
        <v>15596</v>
      </c>
    </row>
    <row r="6663" spans="1:6" ht="40.5" x14ac:dyDescent="0.25">
      <c r="A6663" s="134" t="s">
        <v>20349</v>
      </c>
      <c r="B6663" s="135" t="s">
        <v>20350</v>
      </c>
      <c r="D6663" s="134" t="s">
        <v>2261</v>
      </c>
      <c r="E6663" s="136" t="s">
        <v>20351</v>
      </c>
      <c r="F6663" s="136" t="s">
        <v>20351</v>
      </c>
    </row>
    <row r="6664" spans="1:6" ht="27" x14ac:dyDescent="0.25">
      <c r="A6664" s="134" t="s">
        <v>20352</v>
      </c>
      <c r="B6664" s="135" t="s">
        <v>20353</v>
      </c>
      <c r="D6664" s="134" t="s">
        <v>2261</v>
      </c>
      <c r="E6664" s="136" t="s">
        <v>5499</v>
      </c>
      <c r="F6664" s="136" t="s">
        <v>5499</v>
      </c>
    </row>
    <row r="6665" spans="1:6" ht="27" x14ac:dyDescent="0.25">
      <c r="A6665" s="134" t="s">
        <v>20354</v>
      </c>
      <c r="B6665" s="135" t="s">
        <v>20355</v>
      </c>
      <c r="D6665" s="134" t="s">
        <v>2261</v>
      </c>
      <c r="E6665" s="136" t="s">
        <v>13401</v>
      </c>
      <c r="F6665" s="136" t="s">
        <v>13401</v>
      </c>
    </row>
    <row r="6666" spans="1:6" ht="27" x14ac:dyDescent="0.25">
      <c r="A6666" s="134" t="s">
        <v>20356</v>
      </c>
      <c r="B6666" s="135" t="s">
        <v>20357</v>
      </c>
      <c r="D6666" s="134" t="s">
        <v>2261</v>
      </c>
      <c r="E6666" s="136" t="s">
        <v>20358</v>
      </c>
      <c r="F6666" s="136" t="s">
        <v>20358</v>
      </c>
    </row>
    <row r="6667" spans="1:6" ht="54" x14ac:dyDescent="0.25">
      <c r="A6667" s="134" t="s">
        <v>11018</v>
      </c>
      <c r="B6667" s="135" t="s">
        <v>11019</v>
      </c>
      <c r="D6667" s="134" t="s">
        <v>2261</v>
      </c>
      <c r="E6667" s="136" t="s">
        <v>16002</v>
      </c>
      <c r="F6667" s="136" t="s">
        <v>16002</v>
      </c>
    </row>
    <row r="6668" spans="1:6" ht="54" x14ac:dyDescent="0.25">
      <c r="A6668" s="134" t="s">
        <v>11020</v>
      </c>
      <c r="B6668" s="135" t="s">
        <v>11021</v>
      </c>
      <c r="D6668" s="134" t="s">
        <v>2261</v>
      </c>
      <c r="E6668" s="136" t="s">
        <v>20359</v>
      </c>
      <c r="F6668" s="136" t="s">
        <v>20359</v>
      </c>
    </row>
    <row r="6669" spans="1:6" ht="54" x14ac:dyDescent="0.25">
      <c r="A6669" s="134" t="s">
        <v>20360</v>
      </c>
      <c r="B6669" s="135" t="s">
        <v>20361</v>
      </c>
      <c r="D6669" s="134" t="s">
        <v>2261</v>
      </c>
      <c r="E6669" s="136" t="s">
        <v>20362</v>
      </c>
      <c r="F6669" s="136" t="s">
        <v>20362</v>
      </c>
    </row>
    <row r="6670" spans="1:6" ht="54" x14ac:dyDescent="0.25">
      <c r="A6670" s="134" t="s">
        <v>11022</v>
      </c>
      <c r="B6670" s="135" t="s">
        <v>11023</v>
      </c>
      <c r="D6670" s="134" t="s">
        <v>2261</v>
      </c>
      <c r="E6670" s="136" t="s">
        <v>20363</v>
      </c>
      <c r="F6670" s="136" t="s">
        <v>20363</v>
      </c>
    </row>
    <row r="6671" spans="1:6" ht="54" x14ac:dyDescent="0.25">
      <c r="A6671" s="134" t="s">
        <v>11024</v>
      </c>
      <c r="B6671" s="135" t="s">
        <v>11025</v>
      </c>
      <c r="D6671" s="134" t="s">
        <v>2261</v>
      </c>
      <c r="E6671" s="136" t="s">
        <v>16131</v>
      </c>
      <c r="F6671" s="136" t="s">
        <v>16131</v>
      </c>
    </row>
    <row r="6672" spans="1:6" ht="54" x14ac:dyDescent="0.25">
      <c r="A6672" s="134" t="s">
        <v>11026</v>
      </c>
      <c r="B6672" s="135" t="s">
        <v>11027</v>
      </c>
      <c r="D6672" s="134" t="s">
        <v>2261</v>
      </c>
      <c r="E6672" s="136" t="s">
        <v>20364</v>
      </c>
      <c r="F6672" s="136" t="s">
        <v>20364</v>
      </c>
    </row>
    <row r="6673" spans="1:6" ht="54" x14ac:dyDescent="0.25">
      <c r="A6673" s="134" t="s">
        <v>11028</v>
      </c>
      <c r="B6673" s="135" t="s">
        <v>11029</v>
      </c>
      <c r="D6673" s="134" t="s">
        <v>2261</v>
      </c>
      <c r="E6673" s="136" t="s">
        <v>20365</v>
      </c>
      <c r="F6673" s="136" t="s">
        <v>20365</v>
      </c>
    </row>
    <row r="6674" spans="1:6" ht="54" x14ac:dyDescent="0.25">
      <c r="A6674" s="134" t="s">
        <v>11030</v>
      </c>
      <c r="B6674" s="135" t="s">
        <v>11031</v>
      </c>
      <c r="D6674" s="134" t="s">
        <v>2261</v>
      </c>
      <c r="E6674" s="136" t="s">
        <v>20366</v>
      </c>
      <c r="F6674" s="136" t="s">
        <v>20366</v>
      </c>
    </row>
    <row r="6675" spans="1:6" ht="54" x14ac:dyDescent="0.25">
      <c r="A6675" s="134" t="s">
        <v>11032</v>
      </c>
      <c r="B6675" s="135" t="s">
        <v>11033</v>
      </c>
      <c r="D6675" s="134" t="s">
        <v>2261</v>
      </c>
      <c r="E6675" s="136" t="s">
        <v>20367</v>
      </c>
      <c r="F6675" s="136" t="s">
        <v>20367</v>
      </c>
    </row>
    <row r="6676" spans="1:6" ht="54" x14ac:dyDescent="0.25">
      <c r="A6676" s="134" t="s">
        <v>11034</v>
      </c>
      <c r="B6676" s="135" t="s">
        <v>11035</v>
      </c>
      <c r="D6676" s="134" t="s">
        <v>2261</v>
      </c>
      <c r="E6676" s="136" t="s">
        <v>20368</v>
      </c>
      <c r="F6676" s="136" t="s">
        <v>20368</v>
      </c>
    </row>
    <row r="6677" spans="1:6" ht="54" x14ac:dyDescent="0.25">
      <c r="A6677" s="134" t="s">
        <v>11036</v>
      </c>
      <c r="B6677" s="135" t="s">
        <v>11037</v>
      </c>
      <c r="D6677" s="134" t="s">
        <v>2261</v>
      </c>
      <c r="E6677" s="136" t="s">
        <v>20369</v>
      </c>
      <c r="F6677" s="136" t="s">
        <v>20369</v>
      </c>
    </row>
    <row r="6678" spans="1:6" ht="54" x14ac:dyDescent="0.25">
      <c r="A6678" s="134" t="s">
        <v>11038</v>
      </c>
      <c r="B6678" s="135" t="s">
        <v>11039</v>
      </c>
      <c r="D6678" s="134" t="s">
        <v>2261</v>
      </c>
      <c r="E6678" s="136" t="s">
        <v>20370</v>
      </c>
      <c r="F6678" s="136" t="s">
        <v>20370</v>
      </c>
    </row>
    <row r="6679" spans="1:6" ht="54" x14ac:dyDescent="0.25">
      <c r="A6679" s="134" t="s">
        <v>11040</v>
      </c>
      <c r="B6679" s="135" t="s">
        <v>11041</v>
      </c>
      <c r="D6679" s="134" t="s">
        <v>2261</v>
      </c>
      <c r="E6679" s="136" t="s">
        <v>20371</v>
      </c>
      <c r="F6679" s="136" t="s">
        <v>20371</v>
      </c>
    </row>
    <row r="6680" spans="1:6" ht="27" x14ac:dyDescent="0.25">
      <c r="A6680" s="134" t="s">
        <v>11042</v>
      </c>
      <c r="B6680" s="135" t="s">
        <v>11043</v>
      </c>
      <c r="D6680" s="134" t="s">
        <v>2261</v>
      </c>
      <c r="E6680" s="136" t="s">
        <v>20372</v>
      </c>
      <c r="F6680" s="136" t="s">
        <v>20372</v>
      </c>
    </row>
    <row r="6681" spans="1:6" ht="27" x14ac:dyDescent="0.25">
      <c r="A6681" s="134" t="s">
        <v>11044</v>
      </c>
      <c r="B6681" s="135" t="s">
        <v>11045</v>
      </c>
      <c r="D6681" s="134" t="s">
        <v>2261</v>
      </c>
      <c r="E6681" s="136" t="s">
        <v>20373</v>
      </c>
      <c r="F6681" s="136" t="s">
        <v>20373</v>
      </c>
    </row>
    <row r="6682" spans="1:6" ht="27" x14ac:dyDescent="0.25">
      <c r="A6682" s="134" t="s">
        <v>11046</v>
      </c>
      <c r="B6682" s="135" t="s">
        <v>11047</v>
      </c>
      <c r="D6682" s="134" t="s">
        <v>2261</v>
      </c>
      <c r="E6682" s="136" t="s">
        <v>20374</v>
      </c>
      <c r="F6682" s="136" t="s">
        <v>20374</v>
      </c>
    </row>
    <row r="6683" spans="1:6" ht="40.5" x14ac:dyDescent="0.25">
      <c r="A6683" s="134" t="s">
        <v>11048</v>
      </c>
      <c r="B6683" s="135" t="s">
        <v>11049</v>
      </c>
      <c r="D6683" s="134" t="s">
        <v>2261</v>
      </c>
      <c r="E6683" s="136" t="s">
        <v>20375</v>
      </c>
      <c r="F6683" s="136" t="s">
        <v>20375</v>
      </c>
    </row>
    <row r="6684" spans="1:6" ht="54" x14ac:dyDescent="0.25">
      <c r="A6684" s="134" t="s">
        <v>11050</v>
      </c>
      <c r="B6684" s="135" t="s">
        <v>11051</v>
      </c>
      <c r="D6684" s="134" t="s">
        <v>2261</v>
      </c>
      <c r="E6684" s="136" t="s">
        <v>20376</v>
      </c>
      <c r="F6684" s="136" t="s">
        <v>20376</v>
      </c>
    </row>
    <row r="6685" spans="1:6" ht="27" x14ac:dyDescent="0.25">
      <c r="A6685" s="134" t="s">
        <v>4366</v>
      </c>
      <c r="B6685" s="135" t="s">
        <v>4367</v>
      </c>
      <c r="D6685" s="134" t="s">
        <v>2261</v>
      </c>
      <c r="E6685" s="136" t="s">
        <v>13278</v>
      </c>
      <c r="F6685" s="136" t="s">
        <v>13278</v>
      </c>
    </row>
    <row r="6686" spans="1:6" ht="27" x14ac:dyDescent="0.25">
      <c r="A6686" s="134" t="s">
        <v>4478</v>
      </c>
      <c r="B6686" s="135" t="s">
        <v>4479</v>
      </c>
      <c r="D6686" s="134" t="s">
        <v>2261</v>
      </c>
      <c r="E6686" s="136" t="s">
        <v>13808</v>
      </c>
      <c r="F6686" s="136" t="s">
        <v>13808</v>
      </c>
    </row>
    <row r="6687" spans="1:6" ht="27" x14ac:dyDescent="0.25">
      <c r="A6687" s="134" t="s">
        <v>4536</v>
      </c>
      <c r="B6687" s="135" t="s">
        <v>4537</v>
      </c>
      <c r="D6687" s="134" t="s">
        <v>2261</v>
      </c>
      <c r="E6687" s="136" t="s">
        <v>13240</v>
      </c>
      <c r="F6687" s="136" t="s">
        <v>13240</v>
      </c>
    </row>
    <row r="6688" spans="1:6" ht="27" x14ac:dyDescent="0.25">
      <c r="A6688" s="134" t="s">
        <v>4445</v>
      </c>
      <c r="B6688" s="135" t="s">
        <v>4446</v>
      </c>
      <c r="D6688" s="134" t="s">
        <v>2261</v>
      </c>
      <c r="E6688" s="136" t="s">
        <v>18675</v>
      </c>
      <c r="F6688" s="136" t="s">
        <v>18675</v>
      </c>
    </row>
    <row r="6689" spans="1:6" ht="27" x14ac:dyDescent="0.25">
      <c r="A6689" s="134" t="s">
        <v>11052</v>
      </c>
      <c r="B6689" s="135" t="s">
        <v>11053</v>
      </c>
      <c r="D6689" s="134" t="s">
        <v>2261</v>
      </c>
      <c r="E6689" s="136" t="s">
        <v>20377</v>
      </c>
      <c r="F6689" s="136" t="s">
        <v>20377</v>
      </c>
    </row>
    <row r="6690" spans="1:6" ht="27" x14ac:dyDescent="0.25">
      <c r="A6690" s="134" t="s">
        <v>11054</v>
      </c>
      <c r="B6690" s="135" t="s">
        <v>11055</v>
      </c>
      <c r="D6690" s="134" t="s">
        <v>2261</v>
      </c>
      <c r="E6690" s="136" t="s">
        <v>18998</v>
      </c>
      <c r="F6690" s="136" t="s">
        <v>18998</v>
      </c>
    </row>
    <row r="6691" spans="1:6" ht="27" x14ac:dyDescent="0.25">
      <c r="A6691" s="134" t="s">
        <v>2364</v>
      </c>
      <c r="B6691" s="135" t="s">
        <v>2365</v>
      </c>
      <c r="D6691" s="134" t="s">
        <v>2262</v>
      </c>
      <c r="E6691" s="136" t="s">
        <v>5747</v>
      </c>
      <c r="F6691" s="136" t="s">
        <v>5747</v>
      </c>
    </row>
    <row r="6692" spans="1:6" ht="27" x14ac:dyDescent="0.25">
      <c r="A6692" s="134" t="s">
        <v>11056</v>
      </c>
      <c r="B6692" s="135" t="s">
        <v>11057</v>
      </c>
      <c r="D6692" s="134" t="s">
        <v>2262</v>
      </c>
      <c r="E6692" s="136" t="s">
        <v>20378</v>
      </c>
      <c r="F6692" s="136" t="s">
        <v>20378</v>
      </c>
    </row>
    <row r="6693" spans="1:6" ht="40.5" x14ac:dyDescent="0.25">
      <c r="A6693" s="134" t="s">
        <v>11058</v>
      </c>
      <c r="B6693" s="135" t="s">
        <v>11059</v>
      </c>
      <c r="D6693" s="134" t="s">
        <v>2262</v>
      </c>
      <c r="E6693" s="136" t="s">
        <v>20379</v>
      </c>
      <c r="F6693" s="136" t="s">
        <v>20379</v>
      </c>
    </row>
    <row r="6694" spans="1:6" ht="27" x14ac:dyDescent="0.25">
      <c r="A6694" s="134" t="s">
        <v>11060</v>
      </c>
      <c r="B6694" s="135" t="s">
        <v>11061</v>
      </c>
      <c r="D6694" s="134" t="s">
        <v>2262</v>
      </c>
      <c r="E6694" s="136" t="s">
        <v>13319</v>
      </c>
      <c r="F6694" s="136" t="s">
        <v>13319</v>
      </c>
    </row>
    <row r="6695" spans="1:6" ht="27" x14ac:dyDescent="0.25">
      <c r="A6695" s="134" t="s">
        <v>2366</v>
      </c>
      <c r="B6695" s="135" t="s">
        <v>2367</v>
      </c>
      <c r="D6695" s="134" t="s">
        <v>2262</v>
      </c>
      <c r="E6695" s="136" t="s">
        <v>5754</v>
      </c>
      <c r="F6695" s="136" t="s">
        <v>5754</v>
      </c>
    </row>
    <row r="6696" spans="1:6" ht="40.5" x14ac:dyDescent="0.25">
      <c r="A6696" s="134" t="s">
        <v>11062</v>
      </c>
      <c r="B6696" s="135" t="s">
        <v>11063</v>
      </c>
      <c r="D6696" s="134" t="s">
        <v>2261</v>
      </c>
      <c r="E6696" s="136" t="s">
        <v>13839</v>
      </c>
      <c r="F6696" s="136" t="s">
        <v>13839</v>
      </c>
    </row>
    <row r="6697" spans="1:6" ht="40.5" x14ac:dyDescent="0.25">
      <c r="A6697" s="134" t="s">
        <v>11064</v>
      </c>
      <c r="B6697" s="135" t="s">
        <v>11065</v>
      </c>
      <c r="D6697" s="134" t="s">
        <v>2261</v>
      </c>
      <c r="E6697" s="136" t="s">
        <v>13242</v>
      </c>
      <c r="F6697" s="136" t="s">
        <v>13242</v>
      </c>
    </row>
    <row r="6698" spans="1:6" ht="27" x14ac:dyDescent="0.25">
      <c r="A6698" s="134" t="s">
        <v>4405</v>
      </c>
      <c r="B6698" s="135" t="s">
        <v>4406</v>
      </c>
      <c r="D6698" s="134" t="s">
        <v>2261</v>
      </c>
      <c r="E6698" s="136" t="s">
        <v>5471</v>
      </c>
      <c r="F6698" s="136" t="s">
        <v>5471</v>
      </c>
    </row>
    <row r="6699" spans="1:6" ht="40.5" x14ac:dyDescent="0.25">
      <c r="A6699" s="134" t="s">
        <v>4480</v>
      </c>
      <c r="B6699" s="135" t="s">
        <v>4481</v>
      </c>
      <c r="D6699" s="134" t="s">
        <v>2261</v>
      </c>
      <c r="E6699" s="136" t="s">
        <v>13329</v>
      </c>
      <c r="F6699" s="136" t="s">
        <v>13329</v>
      </c>
    </row>
    <row r="6700" spans="1:6" ht="27" x14ac:dyDescent="0.25">
      <c r="A6700" s="134" t="s">
        <v>4538</v>
      </c>
      <c r="B6700" s="135" t="s">
        <v>4539</v>
      </c>
      <c r="D6700" s="134" t="s">
        <v>2261</v>
      </c>
      <c r="E6700" s="136" t="s">
        <v>13397</v>
      </c>
      <c r="F6700" s="136" t="s">
        <v>13397</v>
      </c>
    </row>
    <row r="6701" spans="1:6" ht="27" x14ac:dyDescent="0.25">
      <c r="A6701" s="134" t="s">
        <v>2368</v>
      </c>
      <c r="B6701" s="135" t="s">
        <v>2369</v>
      </c>
      <c r="D6701" s="134" t="s">
        <v>2261</v>
      </c>
      <c r="E6701" s="136" t="s">
        <v>5904</v>
      </c>
      <c r="F6701" s="136" t="s">
        <v>5904</v>
      </c>
    </row>
    <row r="6702" spans="1:6" ht="27" x14ac:dyDescent="0.25">
      <c r="A6702" s="134" t="s">
        <v>2370</v>
      </c>
      <c r="B6702" s="135" t="s">
        <v>2371</v>
      </c>
      <c r="D6702" s="134" t="s">
        <v>2261</v>
      </c>
      <c r="E6702" s="136" t="s">
        <v>13082</v>
      </c>
      <c r="F6702" s="136" t="s">
        <v>13082</v>
      </c>
    </row>
    <row r="6703" spans="1:6" ht="27" x14ac:dyDescent="0.25">
      <c r="A6703" s="134" t="s">
        <v>11066</v>
      </c>
      <c r="B6703" s="135" t="s">
        <v>11067</v>
      </c>
      <c r="D6703" s="134" t="s">
        <v>2261</v>
      </c>
      <c r="E6703" s="136" t="s">
        <v>13997</v>
      </c>
      <c r="F6703" s="136" t="s">
        <v>13997</v>
      </c>
    </row>
    <row r="6704" spans="1:6" ht="27" x14ac:dyDescent="0.25">
      <c r="A6704" s="134" t="s">
        <v>11068</v>
      </c>
      <c r="B6704" s="135" t="s">
        <v>11069</v>
      </c>
      <c r="D6704" s="134" t="s">
        <v>2261</v>
      </c>
      <c r="E6704" s="136" t="s">
        <v>18022</v>
      </c>
      <c r="F6704" s="136" t="s">
        <v>18022</v>
      </c>
    </row>
    <row r="6705" spans="1:6" ht="40.5" x14ac:dyDescent="0.25">
      <c r="A6705" s="134" t="s">
        <v>11070</v>
      </c>
      <c r="B6705" s="135" t="s">
        <v>20380</v>
      </c>
      <c r="D6705" s="134" t="s">
        <v>2262</v>
      </c>
      <c r="E6705" s="136" t="s">
        <v>20381</v>
      </c>
      <c r="F6705" s="136" t="s">
        <v>20381</v>
      </c>
    </row>
    <row r="6706" spans="1:6" ht="40.5" x14ac:dyDescent="0.25">
      <c r="A6706" s="134" t="s">
        <v>11071</v>
      </c>
      <c r="B6706" s="135" t="s">
        <v>20382</v>
      </c>
      <c r="D6706" s="134" t="s">
        <v>2262</v>
      </c>
      <c r="E6706" s="136" t="s">
        <v>5752</v>
      </c>
      <c r="F6706" s="136" t="s">
        <v>5752</v>
      </c>
    </row>
    <row r="6707" spans="1:6" ht="40.5" x14ac:dyDescent="0.25">
      <c r="A6707" s="134" t="s">
        <v>11072</v>
      </c>
      <c r="B6707" s="135" t="s">
        <v>20383</v>
      </c>
      <c r="D6707" s="134" t="s">
        <v>2262</v>
      </c>
      <c r="E6707" s="136" t="s">
        <v>6024</v>
      </c>
      <c r="F6707" s="136" t="s">
        <v>6024</v>
      </c>
    </row>
    <row r="6708" spans="1:6" ht="40.5" x14ac:dyDescent="0.25">
      <c r="A6708" s="134" t="s">
        <v>11073</v>
      </c>
      <c r="B6708" s="135" t="s">
        <v>20384</v>
      </c>
      <c r="D6708" s="134" t="s">
        <v>2262</v>
      </c>
      <c r="E6708" s="136" t="s">
        <v>5792</v>
      </c>
      <c r="F6708" s="136" t="s">
        <v>5792</v>
      </c>
    </row>
    <row r="6709" spans="1:6" ht="40.5" x14ac:dyDescent="0.25">
      <c r="A6709" s="134" t="s">
        <v>2372</v>
      </c>
      <c r="B6709" s="135" t="s">
        <v>2373</v>
      </c>
      <c r="D6709" s="134" t="s">
        <v>2262</v>
      </c>
      <c r="E6709" s="136" t="s">
        <v>14980</v>
      </c>
      <c r="F6709" s="136" t="s">
        <v>14980</v>
      </c>
    </row>
    <row r="6710" spans="1:6" ht="40.5" x14ac:dyDescent="0.25">
      <c r="A6710" s="134" t="s">
        <v>4562</v>
      </c>
      <c r="B6710" s="135" t="s">
        <v>4563</v>
      </c>
      <c r="D6710" s="134" t="s">
        <v>2262</v>
      </c>
      <c r="E6710" s="136" t="s">
        <v>13444</v>
      </c>
      <c r="F6710" s="136" t="s">
        <v>13444</v>
      </c>
    </row>
    <row r="6711" spans="1:6" ht="40.5" x14ac:dyDescent="0.25">
      <c r="A6711" s="134" t="s">
        <v>11074</v>
      </c>
      <c r="B6711" s="135" t="s">
        <v>11075</v>
      </c>
      <c r="D6711" s="134" t="s">
        <v>2262</v>
      </c>
      <c r="E6711" s="136" t="s">
        <v>5387</v>
      </c>
      <c r="F6711" s="136" t="s">
        <v>5387</v>
      </c>
    </row>
    <row r="6712" spans="1:6" ht="40.5" x14ac:dyDescent="0.25">
      <c r="A6712" s="134" t="s">
        <v>11076</v>
      </c>
      <c r="B6712" s="135" t="s">
        <v>11077</v>
      </c>
      <c r="D6712" s="134" t="s">
        <v>2262</v>
      </c>
      <c r="E6712" s="136" t="s">
        <v>5730</v>
      </c>
      <c r="F6712" s="136" t="s">
        <v>5730</v>
      </c>
    </row>
    <row r="6713" spans="1:6" ht="40.5" x14ac:dyDescent="0.25">
      <c r="A6713" s="134" t="s">
        <v>11078</v>
      </c>
      <c r="B6713" s="135" t="s">
        <v>11079</v>
      </c>
      <c r="D6713" s="134" t="s">
        <v>2262</v>
      </c>
      <c r="E6713" s="136" t="s">
        <v>5741</v>
      </c>
      <c r="F6713" s="136" t="s">
        <v>5741</v>
      </c>
    </row>
    <row r="6714" spans="1:6" ht="40.5" x14ac:dyDescent="0.25">
      <c r="A6714" s="134" t="s">
        <v>11080</v>
      </c>
      <c r="B6714" s="135" t="s">
        <v>11081</v>
      </c>
      <c r="D6714" s="134" t="s">
        <v>2262</v>
      </c>
      <c r="E6714" s="136" t="s">
        <v>5438</v>
      </c>
      <c r="F6714" s="136" t="s">
        <v>5438</v>
      </c>
    </row>
    <row r="6715" spans="1:6" ht="54" x14ac:dyDescent="0.25">
      <c r="A6715" s="134" t="s">
        <v>11082</v>
      </c>
      <c r="B6715" s="135" t="s">
        <v>11083</v>
      </c>
      <c r="D6715" s="134" t="s">
        <v>2262</v>
      </c>
      <c r="E6715" s="136" t="s">
        <v>13005</v>
      </c>
      <c r="F6715" s="136" t="s">
        <v>13005</v>
      </c>
    </row>
    <row r="6716" spans="1:6" ht="54" x14ac:dyDescent="0.25">
      <c r="A6716" s="134" t="s">
        <v>11084</v>
      </c>
      <c r="B6716" s="135" t="s">
        <v>11085</v>
      </c>
      <c r="D6716" s="134" t="s">
        <v>2262</v>
      </c>
      <c r="E6716" s="136" t="s">
        <v>13068</v>
      </c>
      <c r="F6716" s="136" t="s">
        <v>13068</v>
      </c>
    </row>
    <row r="6717" spans="1:6" ht="40.5" x14ac:dyDescent="0.25">
      <c r="A6717" s="134" t="s">
        <v>11086</v>
      </c>
      <c r="B6717" s="135" t="s">
        <v>11087</v>
      </c>
      <c r="D6717" s="134" t="s">
        <v>2262</v>
      </c>
      <c r="E6717" s="136" t="s">
        <v>13008</v>
      </c>
      <c r="F6717" s="136" t="s">
        <v>13008</v>
      </c>
    </row>
    <row r="6718" spans="1:6" ht="67.5" x14ac:dyDescent="0.25">
      <c r="A6718" s="134" t="s">
        <v>2378</v>
      </c>
      <c r="B6718" s="135" t="s">
        <v>2379</v>
      </c>
      <c r="D6718" s="134" t="s">
        <v>2262</v>
      </c>
      <c r="E6718" s="136" t="s">
        <v>13269</v>
      </c>
      <c r="F6718" s="136" t="s">
        <v>13269</v>
      </c>
    </row>
    <row r="6719" spans="1:6" ht="54" x14ac:dyDescent="0.25">
      <c r="A6719" s="134" t="s">
        <v>11088</v>
      </c>
      <c r="B6719" s="135" t="s">
        <v>11089</v>
      </c>
      <c r="D6719" s="134" t="s">
        <v>2262</v>
      </c>
      <c r="E6719" s="136" t="s">
        <v>5578</v>
      </c>
      <c r="F6719" s="136" t="s">
        <v>5578</v>
      </c>
    </row>
    <row r="6720" spans="1:6" ht="54" x14ac:dyDescent="0.25">
      <c r="A6720" s="134" t="s">
        <v>11090</v>
      </c>
      <c r="B6720" s="135" t="s">
        <v>11091</v>
      </c>
      <c r="D6720" s="134" t="s">
        <v>2262</v>
      </c>
      <c r="E6720" s="136" t="s">
        <v>13786</v>
      </c>
      <c r="F6720" s="136" t="s">
        <v>13786</v>
      </c>
    </row>
    <row r="6721" spans="1:6" ht="54" x14ac:dyDescent="0.25">
      <c r="A6721" s="134" t="s">
        <v>2437</v>
      </c>
      <c r="B6721" s="135" t="s">
        <v>2438</v>
      </c>
      <c r="D6721" s="134" t="s">
        <v>2262</v>
      </c>
      <c r="E6721" s="136" t="s">
        <v>15631</v>
      </c>
      <c r="F6721" s="136" t="s">
        <v>15631</v>
      </c>
    </row>
    <row r="6722" spans="1:6" ht="54" x14ac:dyDescent="0.25">
      <c r="A6722" s="134" t="s">
        <v>11092</v>
      </c>
      <c r="B6722" s="135" t="s">
        <v>11093</v>
      </c>
      <c r="D6722" s="134" t="s">
        <v>2262</v>
      </c>
      <c r="E6722" s="136" t="s">
        <v>5829</v>
      </c>
      <c r="F6722" s="136" t="s">
        <v>5829</v>
      </c>
    </row>
    <row r="6723" spans="1:6" ht="54" x14ac:dyDescent="0.25">
      <c r="A6723" s="134" t="s">
        <v>11094</v>
      </c>
      <c r="B6723" s="135" t="s">
        <v>11095</v>
      </c>
      <c r="D6723" s="134" t="s">
        <v>2262</v>
      </c>
      <c r="E6723" s="136" t="s">
        <v>6015</v>
      </c>
      <c r="F6723" s="136" t="s">
        <v>6015</v>
      </c>
    </row>
    <row r="6724" spans="1:6" ht="54" x14ac:dyDescent="0.25">
      <c r="A6724" s="134" t="s">
        <v>11096</v>
      </c>
      <c r="B6724" s="135" t="s">
        <v>11097</v>
      </c>
      <c r="D6724" s="134" t="s">
        <v>2262</v>
      </c>
      <c r="E6724" s="136" t="s">
        <v>13945</v>
      </c>
      <c r="F6724" s="136" t="s">
        <v>13945</v>
      </c>
    </row>
    <row r="6725" spans="1:6" ht="54" x14ac:dyDescent="0.25">
      <c r="A6725" s="134" t="s">
        <v>11098</v>
      </c>
      <c r="B6725" s="135" t="s">
        <v>11099</v>
      </c>
      <c r="D6725" s="134" t="s">
        <v>2262</v>
      </c>
      <c r="E6725" s="136" t="s">
        <v>13011</v>
      </c>
      <c r="F6725" s="136" t="s">
        <v>13011</v>
      </c>
    </row>
    <row r="6726" spans="1:6" ht="54" x14ac:dyDescent="0.25">
      <c r="A6726" s="134" t="s">
        <v>11100</v>
      </c>
      <c r="B6726" s="135" t="s">
        <v>11101</v>
      </c>
      <c r="D6726" s="134" t="s">
        <v>2262</v>
      </c>
      <c r="E6726" s="136" t="s">
        <v>5483</v>
      </c>
      <c r="F6726" s="136" t="s">
        <v>5483</v>
      </c>
    </row>
    <row r="6727" spans="1:6" ht="54" x14ac:dyDescent="0.25">
      <c r="A6727" s="134" t="s">
        <v>11102</v>
      </c>
      <c r="B6727" s="135" t="s">
        <v>11103</v>
      </c>
      <c r="D6727" s="134" t="s">
        <v>2262</v>
      </c>
      <c r="E6727" s="136" t="s">
        <v>13089</v>
      </c>
      <c r="F6727" s="136" t="s">
        <v>13089</v>
      </c>
    </row>
    <row r="6728" spans="1:6" ht="54" x14ac:dyDescent="0.25">
      <c r="A6728" s="134" t="s">
        <v>11104</v>
      </c>
      <c r="B6728" s="135" t="s">
        <v>11105</v>
      </c>
      <c r="D6728" s="134" t="s">
        <v>2262</v>
      </c>
      <c r="E6728" s="136" t="s">
        <v>5880</v>
      </c>
      <c r="F6728" s="136" t="s">
        <v>5880</v>
      </c>
    </row>
    <row r="6729" spans="1:6" ht="54" x14ac:dyDescent="0.25">
      <c r="A6729" s="134" t="s">
        <v>11106</v>
      </c>
      <c r="B6729" s="135" t="s">
        <v>11107</v>
      </c>
      <c r="D6729" s="134" t="s">
        <v>2262</v>
      </c>
      <c r="E6729" s="136" t="s">
        <v>6092</v>
      </c>
      <c r="F6729" s="136" t="s">
        <v>6092</v>
      </c>
    </row>
    <row r="6730" spans="1:6" ht="54" x14ac:dyDescent="0.25">
      <c r="A6730" s="134" t="s">
        <v>11108</v>
      </c>
      <c r="B6730" s="135" t="s">
        <v>11109</v>
      </c>
      <c r="D6730" s="134" t="s">
        <v>2262</v>
      </c>
      <c r="E6730" s="136" t="s">
        <v>20385</v>
      </c>
      <c r="F6730" s="136" t="s">
        <v>20385</v>
      </c>
    </row>
    <row r="6731" spans="1:6" ht="54" x14ac:dyDescent="0.25">
      <c r="A6731" s="134" t="s">
        <v>11110</v>
      </c>
      <c r="B6731" s="135" t="s">
        <v>11111</v>
      </c>
      <c r="D6731" s="134" t="s">
        <v>2262</v>
      </c>
      <c r="E6731" s="136" t="s">
        <v>13278</v>
      </c>
      <c r="F6731" s="136" t="s">
        <v>13278</v>
      </c>
    </row>
    <row r="6732" spans="1:6" ht="54" x14ac:dyDescent="0.25">
      <c r="A6732" s="134" t="s">
        <v>11112</v>
      </c>
      <c r="B6732" s="135" t="s">
        <v>11113</v>
      </c>
      <c r="D6732" s="134" t="s">
        <v>2262</v>
      </c>
      <c r="E6732" s="136" t="s">
        <v>13696</v>
      </c>
      <c r="F6732" s="136" t="s">
        <v>13696</v>
      </c>
    </row>
    <row r="6733" spans="1:6" ht="54" x14ac:dyDescent="0.25">
      <c r="A6733" s="134" t="s">
        <v>4407</v>
      </c>
      <c r="B6733" s="135" t="s">
        <v>4408</v>
      </c>
      <c r="D6733" s="134" t="s">
        <v>2262</v>
      </c>
      <c r="E6733" s="136" t="s">
        <v>6077</v>
      </c>
      <c r="F6733" s="136" t="s">
        <v>6077</v>
      </c>
    </row>
    <row r="6734" spans="1:6" ht="54" x14ac:dyDescent="0.25">
      <c r="A6734" s="134" t="s">
        <v>4482</v>
      </c>
      <c r="B6734" s="135" t="s">
        <v>4483</v>
      </c>
      <c r="D6734" s="134" t="s">
        <v>2262</v>
      </c>
      <c r="E6734" s="136" t="s">
        <v>5521</v>
      </c>
      <c r="F6734" s="136" t="s">
        <v>5521</v>
      </c>
    </row>
    <row r="6735" spans="1:6" ht="54" x14ac:dyDescent="0.25">
      <c r="A6735" s="134" t="s">
        <v>4540</v>
      </c>
      <c r="B6735" s="135" t="s">
        <v>4541</v>
      </c>
      <c r="D6735" s="134" t="s">
        <v>2262</v>
      </c>
      <c r="E6735" s="136" t="s">
        <v>5688</v>
      </c>
      <c r="F6735" s="136" t="s">
        <v>5688</v>
      </c>
    </row>
    <row r="6736" spans="1:6" ht="40.5" x14ac:dyDescent="0.25">
      <c r="A6736" s="134" t="s">
        <v>11114</v>
      </c>
      <c r="B6736" s="135" t="s">
        <v>11115</v>
      </c>
      <c r="D6736" s="134" t="s">
        <v>2261</v>
      </c>
      <c r="E6736" s="136" t="s">
        <v>12972</v>
      </c>
      <c r="F6736" s="136" t="s">
        <v>12972</v>
      </c>
    </row>
    <row r="6737" spans="1:6" ht="40.5" x14ac:dyDescent="0.25">
      <c r="A6737" s="134" t="s">
        <v>4618</v>
      </c>
      <c r="B6737" s="135" t="s">
        <v>4619</v>
      </c>
      <c r="D6737" s="134" t="s">
        <v>2261</v>
      </c>
      <c r="E6737" s="136" t="s">
        <v>20386</v>
      </c>
      <c r="F6737" s="136" t="s">
        <v>20386</v>
      </c>
    </row>
    <row r="6738" spans="1:6" ht="27" x14ac:dyDescent="0.25">
      <c r="A6738" s="134" t="s">
        <v>4368</v>
      </c>
      <c r="B6738" s="135" t="s">
        <v>4369</v>
      </c>
      <c r="D6738" s="134" t="s">
        <v>2261</v>
      </c>
      <c r="E6738" s="136" t="s">
        <v>5573</v>
      </c>
      <c r="F6738" s="136" t="s">
        <v>5573</v>
      </c>
    </row>
    <row r="6739" spans="1:6" ht="27" x14ac:dyDescent="0.25">
      <c r="A6739" s="134" t="s">
        <v>4484</v>
      </c>
      <c r="B6739" s="135" t="s">
        <v>4485</v>
      </c>
      <c r="D6739" s="134" t="s">
        <v>2261</v>
      </c>
      <c r="E6739" s="136" t="s">
        <v>5374</v>
      </c>
      <c r="F6739" s="136" t="s">
        <v>5374</v>
      </c>
    </row>
    <row r="6740" spans="1:6" ht="27" x14ac:dyDescent="0.25">
      <c r="A6740" s="134" t="s">
        <v>4542</v>
      </c>
      <c r="B6740" s="135" t="s">
        <v>4543</v>
      </c>
      <c r="D6740" s="134" t="s">
        <v>2261</v>
      </c>
      <c r="E6740" s="136" t="s">
        <v>5495</v>
      </c>
      <c r="F6740" s="136" t="s">
        <v>5495</v>
      </c>
    </row>
    <row r="6741" spans="1:6" ht="40.5" x14ac:dyDescent="0.25">
      <c r="A6741" s="134" t="s">
        <v>4564</v>
      </c>
      <c r="B6741" s="135" t="s">
        <v>4565</v>
      </c>
      <c r="D6741" s="134" t="s">
        <v>2262</v>
      </c>
      <c r="E6741" s="136" t="s">
        <v>5968</v>
      </c>
      <c r="F6741" s="136" t="s">
        <v>5968</v>
      </c>
    </row>
    <row r="6742" spans="1:6" ht="54" x14ac:dyDescent="0.25">
      <c r="A6742" s="134" t="s">
        <v>11116</v>
      </c>
      <c r="B6742" s="135" t="s">
        <v>11117</v>
      </c>
      <c r="D6742" s="134" t="s">
        <v>2261</v>
      </c>
      <c r="E6742" s="136" t="s">
        <v>20387</v>
      </c>
      <c r="F6742" s="136" t="s">
        <v>20387</v>
      </c>
    </row>
    <row r="6743" spans="1:6" ht="54" x14ac:dyDescent="0.25">
      <c r="A6743" s="134" t="s">
        <v>11118</v>
      </c>
      <c r="B6743" s="135" t="s">
        <v>11119</v>
      </c>
      <c r="D6743" s="134" t="s">
        <v>2261</v>
      </c>
      <c r="E6743" s="136" t="s">
        <v>20388</v>
      </c>
      <c r="F6743" s="136" t="s">
        <v>20388</v>
      </c>
    </row>
    <row r="6744" spans="1:6" ht="54" x14ac:dyDescent="0.25">
      <c r="A6744" s="134" t="s">
        <v>11120</v>
      </c>
      <c r="B6744" s="135" t="s">
        <v>11121</v>
      </c>
      <c r="D6744" s="134" t="s">
        <v>2261</v>
      </c>
      <c r="E6744" s="136" t="s">
        <v>20389</v>
      </c>
      <c r="F6744" s="136" t="s">
        <v>20389</v>
      </c>
    </row>
    <row r="6745" spans="1:6" ht="54" x14ac:dyDescent="0.25">
      <c r="A6745" s="134" t="s">
        <v>11122</v>
      </c>
      <c r="B6745" s="135" t="s">
        <v>11123</v>
      </c>
      <c r="D6745" s="134" t="s">
        <v>2261</v>
      </c>
      <c r="E6745" s="136" t="s">
        <v>20390</v>
      </c>
      <c r="F6745" s="136" t="s">
        <v>20390</v>
      </c>
    </row>
    <row r="6746" spans="1:6" ht="27" x14ac:dyDescent="0.25">
      <c r="A6746" s="134" t="s">
        <v>11124</v>
      </c>
      <c r="B6746" s="135" t="s">
        <v>11125</v>
      </c>
      <c r="D6746" s="134" t="s">
        <v>2261</v>
      </c>
      <c r="E6746" s="136" t="s">
        <v>13289</v>
      </c>
      <c r="F6746" s="136" t="s">
        <v>13289</v>
      </c>
    </row>
    <row r="6747" spans="1:6" ht="40.5" x14ac:dyDescent="0.25">
      <c r="A6747" s="134" t="s">
        <v>11126</v>
      </c>
      <c r="B6747" s="135" t="s">
        <v>20391</v>
      </c>
      <c r="D6747" s="134" t="s">
        <v>2259</v>
      </c>
      <c r="E6747" s="136" t="s">
        <v>13644</v>
      </c>
      <c r="F6747" s="136" t="s">
        <v>13644</v>
      </c>
    </row>
    <row r="6748" spans="1:6" ht="40.5" x14ac:dyDescent="0.25">
      <c r="A6748" s="134" t="s">
        <v>11127</v>
      </c>
      <c r="B6748" s="135" t="s">
        <v>20392</v>
      </c>
      <c r="D6748" s="134" t="s">
        <v>2259</v>
      </c>
      <c r="E6748" s="136" t="s">
        <v>20393</v>
      </c>
      <c r="F6748" s="136" t="s">
        <v>20393</v>
      </c>
    </row>
    <row r="6749" spans="1:6" ht="40.5" x14ac:dyDescent="0.25">
      <c r="A6749" s="134" t="s">
        <v>11128</v>
      </c>
      <c r="B6749" s="135" t="s">
        <v>20394</v>
      </c>
      <c r="D6749" s="134" t="s">
        <v>2259</v>
      </c>
      <c r="E6749" s="136" t="s">
        <v>5788</v>
      </c>
      <c r="F6749" s="136" t="s">
        <v>5788</v>
      </c>
    </row>
    <row r="6750" spans="1:6" ht="54" x14ac:dyDescent="0.25">
      <c r="A6750" s="134" t="s">
        <v>11129</v>
      </c>
      <c r="B6750" s="135" t="s">
        <v>20395</v>
      </c>
      <c r="D6750" s="134" t="s">
        <v>2262</v>
      </c>
      <c r="E6750" s="136" t="s">
        <v>13129</v>
      </c>
      <c r="F6750" s="136" t="s">
        <v>13129</v>
      </c>
    </row>
    <row r="6751" spans="1:6" ht="54" x14ac:dyDescent="0.25">
      <c r="A6751" s="134" t="s">
        <v>11130</v>
      </c>
      <c r="B6751" s="135" t="s">
        <v>20396</v>
      </c>
      <c r="D6751" s="134" t="s">
        <v>2262</v>
      </c>
      <c r="E6751" s="136" t="s">
        <v>19195</v>
      </c>
      <c r="F6751" s="136" t="s">
        <v>19195</v>
      </c>
    </row>
    <row r="6752" spans="1:6" ht="54" x14ac:dyDescent="0.25">
      <c r="A6752" s="134" t="s">
        <v>20397</v>
      </c>
      <c r="B6752" s="135" t="s">
        <v>20398</v>
      </c>
      <c r="D6752" s="134" t="s">
        <v>2261</v>
      </c>
      <c r="E6752" s="136" t="s">
        <v>20399</v>
      </c>
      <c r="F6752" s="136" t="s">
        <v>20399</v>
      </c>
    </row>
    <row r="6753" spans="1:6" ht="54" x14ac:dyDescent="0.25">
      <c r="A6753" s="134" t="s">
        <v>20400</v>
      </c>
      <c r="B6753" s="135" t="s">
        <v>20401</v>
      </c>
      <c r="D6753" s="134" t="s">
        <v>2261</v>
      </c>
      <c r="E6753" s="136" t="s">
        <v>20402</v>
      </c>
      <c r="F6753" s="136" t="s">
        <v>20402</v>
      </c>
    </row>
    <row r="6754" spans="1:6" ht="54" x14ac:dyDescent="0.25">
      <c r="A6754" s="134" t="s">
        <v>20403</v>
      </c>
      <c r="B6754" s="135" t="s">
        <v>20404</v>
      </c>
      <c r="D6754" s="134" t="s">
        <v>2261</v>
      </c>
      <c r="E6754" s="136" t="s">
        <v>20405</v>
      </c>
      <c r="F6754" s="136" t="s">
        <v>20405</v>
      </c>
    </row>
    <row r="6755" spans="1:6" ht="54" x14ac:dyDescent="0.25">
      <c r="A6755" s="134" t="s">
        <v>20406</v>
      </c>
      <c r="B6755" s="135" t="s">
        <v>20407</v>
      </c>
      <c r="D6755" s="134" t="s">
        <v>2261</v>
      </c>
      <c r="E6755" s="136" t="s">
        <v>20408</v>
      </c>
      <c r="F6755" s="136" t="s">
        <v>20408</v>
      </c>
    </row>
    <row r="6756" spans="1:6" ht="40.5" x14ac:dyDescent="0.25">
      <c r="A6756" s="134" t="s">
        <v>20409</v>
      </c>
      <c r="B6756" s="135" t="s">
        <v>20410</v>
      </c>
      <c r="D6756" s="134" t="s">
        <v>2261</v>
      </c>
      <c r="E6756" s="136" t="s">
        <v>20411</v>
      </c>
      <c r="F6756" s="136" t="s">
        <v>20411</v>
      </c>
    </row>
    <row r="6757" spans="1:6" ht="40.5" x14ac:dyDescent="0.25">
      <c r="A6757" s="134" t="s">
        <v>20412</v>
      </c>
      <c r="B6757" s="135" t="s">
        <v>20413</v>
      </c>
      <c r="D6757" s="134" t="s">
        <v>2261</v>
      </c>
      <c r="E6757" s="136" t="s">
        <v>20414</v>
      </c>
      <c r="F6757" s="136" t="s">
        <v>20414</v>
      </c>
    </row>
    <row r="6758" spans="1:6" ht="40.5" x14ac:dyDescent="0.25">
      <c r="A6758" s="134" t="s">
        <v>20415</v>
      </c>
      <c r="B6758" s="135" t="s">
        <v>20416</v>
      </c>
      <c r="D6758" s="134" t="s">
        <v>2261</v>
      </c>
      <c r="E6758" s="136" t="s">
        <v>20417</v>
      </c>
      <c r="F6758" s="136" t="s">
        <v>20417</v>
      </c>
    </row>
    <row r="6759" spans="1:6" ht="40.5" x14ac:dyDescent="0.25">
      <c r="A6759" s="134" t="s">
        <v>20418</v>
      </c>
      <c r="B6759" s="135" t="s">
        <v>20419</v>
      </c>
      <c r="D6759" s="134" t="s">
        <v>2261</v>
      </c>
      <c r="E6759" s="136" t="s">
        <v>20420</v>
      </c>
      <c r="F6759" s="136" t="s">
        <v>20420</v>
      </c>
    </row>
    <row r="6760" spans="1:6" ht="40.5" x14ac:dyDescent="0.25">
      <c r="A6760" s="134" t="s">
        <v>20421</v>
      </c>
      <c r="B6760" s="135" t="s">
        <v>20422</v>
      </c>
      <c r="D6760" s="134" t="s">
        <v>2261</v>
      </c>
      <c r="E6760" s="136" t="s">
        <v>20423</v>
      </c>
      <c r="F6760" s="136" t="s">
        <v>20423</v>
      </c>
    </row>
    <row r="6761" spans="1:6" ht="40.5" x14ac:dyDescent="0.25">
      <c r="A6761" s="134" t="s">
        <v>20424</v>
      </c>
      <c r="B6761" s="135" t="s">
        <v>20425</v>
      </c>
      <c r="D6761" s="134" t="s">
        <v>2261</v>
      </c>
      <c r="E6761" s="136" t="s">
        <v>20426</v>
      </c>
      <c r="F6761" s="136" t="s">
        <v>20426</v>
      </c>
    </row>
    <row r="6762" spans="1:6" ht="27" x14ac:dyDescent="0.25">
      <c r="A6762" s="134" t="s">
        <v>20427</v>
      </c>
      <c r="B6762" s="135" t="s">
        <v>20428</v>
      </c>
      <c r="D6762" s="134" t="s">
        <v>2261</v>
      </c>
      <c r="E6762" s="136" t="s">
        <v>20429</v>
      </c>
      <c r="F6762" s="136" t="s">
        <v>20429</v>
      </c>
    </row>
    <row r="6763" spans="1:6" ht="40.5" x14ac:dyDescent="0.25">
      <c r="A6763" s="134" t="s">
        <v>20430</v>
      </c>
      <c r="B6763" s="135" t="s">
        <v>20431</v>
      </c>
      <c r="D6763" s="134" t="s">
        <v>2261</v>
      </c>
      <c r="E6763" s="136" t="s">
        <v>20432</v>
      </c>
      <c r="F6763" s="136" t="s">
        <v>20432</v>
      </c>
    </row>
    <row r="6764" spans="1:6" ht="40.5" x14ac:dyDescent="0.25">
      <c r="A6764" s="134" t="s">
        <v>20433</v>
      </c>
      <c r="B6764" s="135" t="s">
        <v>20434</v>
      </c>
      <c r="D6764" s="134" t="s">
        <v>2261</v>
      </c>
      <c r="E6764" s="136" t="s">
        <v>20435</v>
      </c>
      <c r="F6764" s="136" t="s">
        <v>20435</v>
      </c>
    </row>
    <row r="6765" spans="1:6" ht="40.5" x14ac:dyDescent="0.25">
      <c r="A6765" s="134" t="s">
        <v>20436</v>
      </c>
      <c r="B6765" s="135" t="s">
        <v>20437</v>
      </c>
      <c r="D6765" s="134" t="s">
        <v>2261</v>
      </c>
      <c r="E6765" s="136" t="s">
        <v>20438</v>
      </c>
      <c r="F6765" s="136" t="s">
        <v>20438</v>
      </c>
    </row>
    <row r="6766" spans="1:6" ht="40.5" x14ac:dyDescent="0.25">
      <c r="A6766" s="134" t="s">
        <v>20439</v>
      </c>
      <c r="B6766" s="135" t="s">
        <v>20440</v>
      </c>
      <c r="D6766" s="134" t="s">
        <v>2261</v>
      </c>
      <c r="E6766" s="136" t="s">
        <v>20441</v>
      </c>
      <c r="F6766" s="136" t="s">
        <v>20441</v>
      </c>
    </row>
    <row r="6767" spans="1:6" ht="40.5" x14ac:dyDescent="0.25">
      <c r="A6767" s="134" t="s">
        <v>20442</v>
      </c>
      <c r="B6767" s="135" t="s">
        <v>20443</v>
      </c>
      <c r="D6767" s="134" t="s">
        <v>2261</v>
      </c>
      <c r="E6767" s="136" t="s">
        <v>20444</v>
      </c>
      <c r="F6767" s="136" t="s">
        <v>20444</v>
      </c>
    </row>
    <row r="6768" spans="1:6" ht="40.5" x14ac:dyDescent="0.25">
      <c r="A6768" s="134" t="s">
        <v>20445</v>
      </c>
      <c r="B6768" s="135" t="s">
        <v>20446</v>
      </c>
      <c r="D6768" s="134" t="s">
        <v>2261</v>
      </c>
      <c r="E6768" s="136" t="s">
        <v>20447</v>
      </c>
      <c r="F6768" s="136" t="s">
        <v>20447</v>
      </c>
    </row>
    <row r="6769" spans="1:6" ht="27" x14ac:dyDescent="0.25">
      <c r="A6769" s="134" t="s">
        <v>20448</v>
      </c>
      <c r="B6769" s="135" t="s">
        <v>20449</v>
      </c>
      <c r="D6769" s="134" t="s">
        <v>2261</v>
      </c>
      <c r="E6769" s="136" t="s">
        <v>20450</v>
      </c>
      <c r="F6769" s="136" t="s">
        <v>20450</v>
      </c>
    </row>
    <row r="6770" spans="1:6" ht="27" x14ac:dyDescent="0.25">
      <c r="A6770" s="134" t="s">
        <v>20451</v>
      </c>
      <c r="B6770" s="135" t="s">
        <v>20452</v>
      </c>
      <c r="D6770" s="134" t="s">
        <v>2261</v>
      </c>
      <c r="E6770" s="136" t="s">
        <v>20453</v>
      </c>
      <c r="F6770" s="136" t="s">
        <v>20453</v>
      </c>
    </row>
    <row r="6771" spans="1:6" ht="54" x14ac:dyDescent="0.25">
      <c r="A6771" s="134" t="s">
        <v>20454</v>
      </c>
      <c r="B6771" s="135" t="s">
        <v>20455</v>
      </c>
      <c r="D6771" s="134" t="s">
        <v>2261</v>
      </c>
      <c r="E6771" s="136" t="s">
        <v>20456</v>
      </c>
      <c r="F6771" s="136" t="s">
        <v>20456</v>
      </c>
    </row>
    <row r="6772" spans="1:6" ht="40.5" x14ac:dyDescent="0.25">
      <c r="A6772" s="134" t="s">
        <v>20457</v>
      </c>
      <c r="B6772" s="135" t="s">
        <v>20458</v>
      </c>
      <c r="D6772" s="134" t="s">
        <v>2261</v>
      </c>
      <c r="E6772" s="136" t="s">
        <v>5996</v>
      </c>
      <c r="F6772" s="136" t="s">
        <v>5996</v>
      </c>
    </row>
    <row r="6773" spans="1:6" ht="54" x14ac:dyDescent="0.25">
      <c r="A6773" s="134" t="s">
        <v>20459</v>
      </c>
      <c r="B6773" s="135" t="s">
        <v>20460</v>
      </c>
      <c r="D6773" s="134" t="s">
        <v>2261</v>
      </c>
      <c r="E6773" s="136" t="s">
        <v>20461</v>
      </c>
      <c r="F6773" s="136" t="s">
        <v>20461</v>
      </c>
    </row>
    <row r="6774" spans="1:6" ht="54" x14ac:dyDescent="0.25">
      <c r="A6774" s="134" t="s">
        <v>20462</v>
      </c>
      <c r="B6774" s="135" t="s">
        <v>20463</v>
      </c>
      <c r="D6774" s="134" t="s">
        <v>2261</v>
      </c>
      <c r="E6774" s="136" t="s">
        <v>20464</v>
      </c>
      <c r="F6774" s="136" t="s">
        <v>20464</v>
      </c>
    </row>
    <row r="6775" spans="1:6" ht="54" x14ac:dyDescent="0.25">
      <c r="A6775" s="134" t="s">
        <v>20465</v>
      </c>
      <c r="B6775" s="135" t="s">
        <v>20466</v>
      </c>
      <c r="D6775" s="134" t="s">
        <v>2261</v>
      </c>
      <c r="E6775" s="136" t="s">
        <v>20467</v>
      </c>
      <c r="F6775" s="136" t="s">
        <v>20467</v>
      </c>
    </row>
    <row r="6776" spans="1:6" ht="54" x14ac:dyDescent="0.25">
      <c r="A6776" s="134" t="s">
        <v>20468</v>
      </c>
      <c r="B6776" s="135" t="s">
        <v>20469</v>
      </c>
      <c r="D6776" s="134" t="s">
        <v>2261</v>
      </c>
      <c r="E6776" s="136" t="s">
        <v>20470</v>
      </c>
      <c r="F6776" s="136" t="s">
        <v>20470</v>
      </c>
    </row>
    <row r="6777" spans="1:6" ht="81" x14ac:dyDescent="0.25">
      <c r="A6777" s="134" t="s">
        <v>11131</v>
      </c>
      <c r="B6777" s="135" t="s">
        <v>11132</v>
      </c>
      <c r="D6777" s="134" t="s">
        <v>2261</v>
      </c>
      <c r="E6777" s="136" t="s">
        <v>20471</v>
      </c>
      <c r="F6777" s="136" t="s">
        <v>20471</v>
      </c>
    </row>
    <row r="6778" spans="1:6" ht="81" x14ac:dyDescent="0.25">
      <c r="A6778" s="134" t="s">
        <v>11133</v>
      </c>
      <c r="B6778" s="135" t="s">
        <v>11134</v>
      </c>
      <c r="D6778" s="134" t="s">
        <v>2261</v>
      </c>
      <c r="E6778" s="136" t="s">
        <v>20472</v>
      </c>
      <c r="F6778" s="136" t="s">
        <v>20472</v>
      </c>
    </row>
    <row r="6779" spans="1:6" ht="81" x14ac:dyDescent="0.25">
      <c r="A6779" s="134" t="s">
        <v>11135</v>
      </c>
      <c r="B6779" s="135" t="s">
        <v>11136</v>
      </c>
      <c r="D6779" s="134" t="s">
        <v>2261</v>
      </c>
      <c r="E6779" s="136" t="s">
        <v>20473</v>
      </c>
      <c r="F6779" s="136" t="s">
        <v>20473</v>
      </c>
    </row>
    <row r="6780" spans="1:6" ht="81" x14ac:dyDescent="0.25">
      <c r="A6780" s="134" t="s">
        <v>11137</v>
      </c>
      <c r="B6780" s="135" t="s">
        <v>11138</v>
      </c>
      <c r="D6780" s="134" t="s">
        <v>2261</v>
      </c>
      <c r="E6780" s="136" t="s">
        <v>20474</v>
      </c>
      <c r="F6780" s="136" t="s">
        <v>20474</v>
      </c>
    </row>
    <row r="6781" spans="1:6" ht="81" x14ac:dyDescent="0.25">
      <c r="A6781" s="134" t="s">
        <v>11139</v>
      </c>
      <c r="B6781" s="135" t="s">
        <v>11140</v>
      </c>
      <c r="D6781" s="134" t="s">
        <v>2261</v>
      </c>
      <c r="E6781" s="136" t="s">
        <v>20475</v>
      </c>
      <c r="F6781" s="136" t="s">
        <v>20475</v>
      </c>
    </row>
    <row r="6782" spans="1:6" ht="81" x14ac:dyDescent="0.25">
      <c r="A6782" s="134" t="s">
        <v>11141</v>
      </c>
      <c r="B6782" s="135" t="s">
        <v>11142</v>
      </c>
      <c r="D6782" s="134" t="s">
        <v>2261</v>
      </c>
      <c r="E6782" s="136" t="s">
        <v>20476</v>
      </c>
      <c r="F6782" s="136" t="s">
        <v>20476</v>
      </c>
    </row>
    <row r="6783" spans="1:6" ht="81" x14ac:dyDescent="0.25">
      <c r="A6783" s="134" t="s">
        <v>11143</v>
      </c>
      <c r="B6783" s="135" t="s">
        <v>11144</v>
      </c>
      <c r="D6783" s="134" t="s">
        <v>2261</v>
      </c>
      <c r="E6783" s="136" t="s">
        <v>20477</v>
      </c>
      <c r="F6783" s="136" t="s">
        <v>20477</v>
      </c>
    </row>
    <row r="6784" spans="1:6" ht="81" x14ac:dyDescent="0.25">
      <c r="A6784" s="134" t="s">
        <v>11145</v>
      </c>
      <c r="B6784" s="135" t="s">
        <v>11146</v>
      </c>
      <c r="D6784" s="134" t="s">
        <v>2261</v>
      </c>
      <c r="E6784" s="136" t="s">
        <v>20478</v>
      </c>
      <c r="F6784" s="136" t="s">
        <v>20478</v>
      </c>
    </row>
    <row r="6785" spans="1:6" ht="40.5" x14ac:dyDescent="0.25">
      <c r="A6785" s="134" t="s">
        <v>11147</v>
      </c>
      <c r="B6785" s="135" t="s">
        <v>20479</v>
      </c>
      <c r="D6785" s="134" t="s">
        <v>2263</v>
      </c>
      <c r="E6785" s="136" t="s">
        <v>15588</v>
      </c>
      <c r="F6785" s="136" t="s">
        <v>15588</v>
      </c>
    </row>
    <row r="6786" spans="1:6" ht="40.5" x14ac:dyDescent="0.25">
      <c r="A6786" s="134" t="s">
        <v>11148</v>
      </c>
      <c r="B6786" s="135" t="s">
        <v>20480</v>
      </c>
      <c r="D6786" s="134" t="s">
        <v>2263</v>
      </c>
      <c r="E6786" s="136" t="s">
        <v>20481</v>
      </c>
      <c r="F6786" s="136" t="s">
        <v>20481</v>
      </c>
    </row>
    <row r="6787" spans="1:6" ht="40.5" x14ac:dyDescent="0.25">
      <c r="A6787" s="134" t="s">
        <v>11149</v>
      </c>
      <c r="B6787" s="135" t="s">
        <v>20482</v>
      </c>
      <c r="D6787" s="134" t="s">
        <v>2263</v>
      </c>
      <c r="E6787" s="136" t="s">
        <v>20483</v>
      </c>
      <c r="F6787" s="136" t="s">
        <v>20483</v>
      </c>
    </row>
    <row r="6788" spans="1:6" ht="40.5" x14ac:dyDescent="0.25">
      <c r="A6788" s="134" t="s">
        <v>11150</v>
      </c>
      <c r="B6788" s="135" t="s">
        <v>20484</v>
      </c>
      <c r="D6788" s="134" t="s">
        <v>2263</v>
      </c>
      <c r="E6788" s="136" t="s">
        <v>20485</v>
      </c>
      <c r="F6788" s="136" t="s">
        <v>20485</v>
      </c>
    </row>
    <row r="6789" spans="1:6" ht="40.5" x14ac:dyDescent="0.25">
      <c r="A6789" s="134" t="s">
        <v>11151</v>
      </c>
      <c r="B6789" s="135" t="s">
        <v>20486</v>
      </c>
      <c r="D6789" s="134" t="s">
        <v>2263</v>
      </c>
      <c r="E6789" s="136" t="s">
        <v>20487</v>
      </c>
      <c r="F6789" s="136" t="s">
        <v>20487</v>
      </c>
    </row>
    <row r="6790" spans="1:6" ht="40.5" x14ac:dyDescent="0.25">
      <c r="A6790" s="134" t="s">
        <v>4144</v>
      </c>
      <c r="B6790" s="135" t="s">
        <v>20488</v>
      </c>
      <c r="D6790" s="134" t="s">
        <v>2263</v>
      </c>
      <c r="E6790" s="136" t="s">
        <v>13621</v>
      </c>
      <c r="F6790" s="136" t="s">
        <v>13621</v>
      </c>
    </row>
    <row r="6791" spans="1:6" ht="27" x14ac:dyDescent="0.25">
      <c r="A6791" s="134" t="s">
        <v>11152</v>
      </c>
      <c r="B6791" s="135" t="s">
        <v>20489</v>
      </c>
      <c r="D6791" s="134" t="s">
        <v>2263</v>
      </c>
      <c r="E6791" s="136" t="s">
        <v>20490</v>
      </c>
      <c r="F6791" s="136" t="s">
        <v>20490</v>
      </c>
    </row>
    <row r="6792" spans="1:6" ht="40.5" x14ac:dyDescent="0.25">
      <c r="A6792" s="134" t="s">
        <v>11153</v>
      </c>
      <c r="B6792" s="135" t="s">
        <v>20491</v>
      </c>
      <c r="D6792" s="134" t="s">
        <v>2263</v>
      </c>
      <c r="E6792" s="136" t="s">
        <v>20492</v>
      </c>
      <c r="F6792" s="136" t="s">
        <v>20492</v>
      </c>
    </row>
    <row r="6793" spans="1:6" ht="40.5" x14ac:dyDescent="0.25">
      <c r="A6793" s="134" t="s">
        <v>11154</v>
      </c>
      <c r="B6793" s="135" t="s">
        <v>11155</v>
      </c>
      <c r="D6793" s="134" t="s">
        <v>2259</v>
      </c>
      <c r="E6793" s="136" t="s">
        <v>20493</v>
      </c>
      <c r="F6793" s="136" t="s">
        <v>20493</v>
      </c>
    </row>
    <row r="6794" spans="1:6" ht="40.5" x14ac:dyDescent="0.25">
      <c r="A6794" s="134" t="s">
        <v>20494</v>
      </c>
      <c r="B6794" s="135" t="s">
        <v>20495</v>
      </c>
      <c r="D6794" s="134" t="s">
        <v>2263</v>
      </c>
      <c r="E6794" s="136" t="s">
        <v>5908</v>
      </c>
      <c r="F6794" s="136" t="s">
        <v>5908</v>
      </c>
    </row>
    <row r="6795" spans="1:6" ht="40.5" x14ac:dyDescent="0.25">
      <c r="A6795" s="134" t="s">
        <v>20496</v>
      </c>
      <c r="B6795" s="135" t="s">
        <v>20497</v>
      </c>
      <c r="D6795" s="134" t="s">
        <v>2263</v>
      </c>
      <c r="E6795" s="136" t="s">
        <v>13685</v>
      </c>
      <c r="F6795" s="136" t="s">
        <v>13685</v>
      </c>
    </row>
    <row r="6796" spans="1:6" ht="40.5" x14ac:dyDescent="0.25">
      <c r="A6796" s="134" t="s">
        <v>20498</v>
      </c>
      <c r="B6796" s="135" t="s">
        <v>20499</v>
      </c>
      <c r="D6796" s="134" t="s">
        <v>2263</v>
      </c>
      <c r="E6796" s="136" t="s">
        <v>5447</v>
      </c>
      <c r="F6796" s="136" t="s">
        <v>5447</v>
      </c>
    </row>
    <row r="6797" spans="1:6" ht="40.5" x14ac:dyDescent="0.25">
      <c r="A6797" s="134" t="s">
        <v>20500</v>
      </c>
      <c r="B6797" s="135" t="s">
        <v>20501</v>
      </c>
      <c r="D6797" s="134" t="s">
        <v>2263</v>
      </c>
      <c r="E6797" s="136" t="s">
        <v>5414</v>
      </c>
      <c r="F6797" s="136" t="s">
        <v>5414</v>
      </c>
    </row>
    <row r="6798" spans="1:6" ht="40.5" x14ac:dyDescent="0.25">
      <c r="A6798" s="134" t="s">
        <v>20502</v>
      </c>
      <c r="B6798" s="135" t="s">
        <v>20503</v>
      </c>
      <c r="D6798" s="134" t="s">
        <v>2263</v>
      </c>
      <c r="E6798" s="136" t="s">
        <v>13120</v>
      </c>
      <c r="F6798" s="136" t="s">
        <v>13120</v>
      </c>
    </row>
    <row r="6799" spans="1:6" ht="40.5" x14ac:dyDescent="0.25">
      <c r="A6799" s="134" t="s">
        <v>20504</v>
      </c>
      <c r="B6799" s="135" t="s">
        <v>20505</v>
      </c>
      <c r="D6799" s="134" t="s">
        <v>2263</v>
      </c>
      <c r="E6799" s="136" t="s">
        <v>13542</v>
      </c>
      <c r="F6799" s="136" t="s">
        <v>13542</v>
      </c>
    </row>
    <row r="6800" spans="1:6" ht="40.5" x14ac:dyDescent="0.25">
      <c r="A6800" s="134" t="s">
        <v>20506</v>
      </c>
      <c r="B6800" s="135" t="s">
        <v>20507</v>
      </c>
      <c r="D6800" s="134" t="s">
        <v>2263</v>
      </c>
      <c r="E6800" s="136" t="s">
        <v>20508</v>
      </c>
      <c r="F6800" s="136" t="s">
        <v>20508</v>
      </c>
    </row>
    <row r="6801" spans="1:6" ht="40.5" x14ac:dyDescent="0.25">
      <c r="A6801" s="134" t="s">
        <v>20509</v>
      </c>
      <c r="B6801" s="135" t="s">
        <v>20510</v>
      </c>
      <c r="D6801" s="134" t="s">
        <v>2263</v>
      </c>
      <c r="E6801" s="136" t="s">
        <v>6015</v>
      </c>
      <c r="F6801" s="136" t="s">
        <v>6015</v>
      </c>
    </row>
    <row r="6802" spans="1:6" ht="40.5" x14ac:dyDescent="0.25">
      <c r="A6802" s="134" t="s">
        <v>20511</v>
      </c>
      <c r="B6802" s="135" t="s">
        <v>20512</v>
      </c>
      <c r="D6802" s="134" t="s">
        <v>2263</v>
      </c>
      <c r="E6802" s="136" t="s">
        <v>5754</v>
      </c>
      <c r="F6802" s="136" t="s">
        <v>5754</v>
      </c>
    </row>
    <row r="6803" spans="1:6" ht="40.5" x14ac:dyDescent="0.25">
      <c r="A6803" s="134" t="s">
        <v>20513</v>
      </c>
      <c r="B6803" s="135" t="s">
        <v>20514</v>
      </c>
      <c r="D6803" s="134" t="s">
        <v>2263</v>
      </c>
      <c r="E6803" s="136" t="s">
        <v>13784</v>
      </c>
      <c r="F6803" s="136" t="s">
        <v>13784</v>
      </c>
    </row>
    <row r="6804" spans="1:6" ht="40.5" x14ac:dyDescent="0.25">
      <c r="A6804" s="134" t="s">
        <v>20515</v>
      </c>
      <c r="B6804" s="135" t="s">
        <v>20516</v>
      </c>
      <c r="D6804" s="134" t="s">
        <v>2263</v>
      </c>
      <c r="E6804" s="136" t="s">
        <v>15582</v>
      </c>
      <c r="F6804" s="136" t="s">
        <v>15582</v>
      </c>
    </row>
    <row r="6805" spans="1:6" ht="40.5" x14ac:dyDescent="0.25">
      <c r="A6805" s="134" t="s">
        <v>20517</v>
      </c>
      <c r="B6805" s="135" t="s">
        <v>20518</v>
      </c>
      <c r="D6805" s="134" t="s">
        <v>2263</v>
      </c>
      <c r="E6805" s="136" t="s">
        <v>13049</v>
      </c>
      <c r="F6805" s="136" t="s">
        <v>13049</v>
      </c>
    </row>
    <row r="6806" spans="1:6" ht="40.5" x14ac:dyDescent="0.25">
      <c r="A6806" s="134" t="s">
        <v>20519</v>
      </c>
      <c r="B6806" s="135" t="s">
        <v>20520</v>
      </c>
      <c r="D6806" s="134" t="s">
        <v>2263</v>
      </c>
      <c r="E6806" s="136" t="s">
        <v>5582</v>
      </c>
      <c r="F6806" s="136" t="s">
        <v>5582</v>
      </c>
    </row>
    <row r="6807" spans="1:6" ht="40.5" x14ac:dyDescent="0.25">
      <c r="A6807" s="134" t="s">
        <v>20521</v>
      </c>
      <c r="B6807" s="135" t="s">
        <v>20522</v>
      </c>
      <c r="D6807" s="134" t="s">
        <v>2263</v>
      </c>
      <c r="E6807" s="136" t="s">
        <v>5980</v>
      </c>
      <c r="F6807" s="136" t="s">
        <v>5980</v>
      </c>
    </row>
    <row r="6808" spans="1:6" ht="40.5" x14ac:dyDescent="0.25">
      <c r="A6808" s="134" t="s">
        <v>20523</v>
      </c>
      <c r="B6808" s="135" t="s">
        <v>20524</v>
      </c>
      <c r="D6808" s="134" t="s">
        <v>2263</v>
      </c>
      <c r="E6808" s="136" t="s">
        <v>20525</v>
      </c>
      <c r="F6808" s="136" t="s">
        <v>20525</v>
      </c>
    </row>
    <row r="6809" spans="1:6" ht="54" x14ac:dyDescent="0.25">
      <c r="A6809" s="134" t="s">
        <v>20526</v>
      </c>
      <c r="B6809" s="135" t="s">
        <v>20527</v>
      </c>
      <c r="D6809" s="134" t="s">
        <v>2263</v>
      </c>
      <c r="E6809" s="136" t="s">
        <v>19171</v>
      </c>
      <c r="F6809" s="136" t="s">
        <v>19171</v>
      </c>
    </row>
    <row r="6810" spans="1:6" ht="54" x14ac:dyDescent="0.25">
      <c r="A6810" s="134" t="s">
        <v>20528</v>
      </c>
      <c r="B6810" s="135" t="s">
        <v>20529</v>
      </c>
      <c r="D6810" s="134" t="s">
        <v>2263</v>
      </c>
      <c r="E6810" s="136" t="s">
        <v>13048</v>
      </c>
      <c r="F6810" s="136" t="s">
        <v>13048</v>
      </c>
    </row>
    <row r="6811" spans="1:6" ht="54" x14ac:dyDescent="0.25">
      <c r="A6811" s="134" t="s">
        <v>20530</v>
      </c>
      <c r="B6811" s="135" t="s">
        <v>20531</v>
      </c>
      <c r="D6811" s="134" t="s">
        <v>2263</v>
      </c>
      <c r="E6811" s="136" t="s">
        <v>13317</v>
      </c>
      <c r="F6811" s="136" t="s">
        <v>13317</v>
      </c>
    </row>
    <row r="6812" spans="1:6" ht="54" x14ac:dyDescent="0.25">
      <c r="A6812" s="134" t="s">
        <v>20532</v>
      </c>
      <c r="B6812" s="135" t="s">
        <v>20533</v>
      </c>
      <c r="D6812" s="134" t="s">
        <v>2263</v>
      </c>
      <c r="E6812" s="136" t="s">
        <v>14381</v>
      </c>
      <c r="F6812" s="136" t="s">
        <v>14381</v>
      </c>
    </row>
    <row r="6813" spans="1:6" ht="54" x14ac:dyDescent="0.25">
      <c r="A6813" s="134" t="s">
        <v>20534</v>
      </c>
      <c r="B6813" s="135" t="s">
        <v>20535</v>
      </c>
      <c r="D6813" s="134" t="s">
        <v>2263</v>
      </c>
      <c r="E6813" s="136" t="s">
        <v>13565</v>
      </c>
      <c r="F6813" s="136" t="s">
        <v>13565</v>
      </c>
    </row>
    <row r="6814" spans="1:6" ht="54" x14ac:dyDescent="0.25">
      <c r="A6814" s="134" t="s">
        <v>20536</v>
      </c>
      <c r="B6814" s="135" t="s">
        <v>20537</v>
      </c>
      <c r="D6814" s="134" t="s">
        <v>2263</v>
      </c>
      <c r="E6814" s="136" t="s">
        <v>13559</v>
      </c>
      <c r="F6814" s="136" t="s">
        <v>13559</v>
      </c>
    </row>
    <row r="6815" spans="1:6" ht="54" x14ac:dyDescent="0.25">
      <c r="A6815" s="134" t="s">
        <v>20538</v>
      </c>
      <c r="B6815" s="135" t="s">
        <v>20539</v>
      </c>
      <c r="D6815" s="134" t="s">
        <v>2263</v>
      </c>
      <c r="E6815" s="136" t="s">
        <v>13425</v>
      </c>
      <c r="F6815" s="136" t="s">
        <v>13425</v>
      </c>
    </row>
    <row r="6816" spans="1:6" ht="54" x14ac:dyDescent="0.25">
      <c r="A6816" s="134" t="s">
        <v>20540</v>
      </c>
      <c r="B6816" s="135" t="s">
        <v>20541</v>
      </c>
      <c r="D6816" s="134" t="s">
        <v>2263</v>
      </c>
      <c r="E6816" s="136" t="s">
        <v>13223</v>
      </c>
      <c r="F6816" s="136" t="s">
        <v>13223</v>
      </c>
    </row>
    <row r="6817" spans="1:6" ht="54" x14ac:dyDescent="0.25">
      <c r="A6817" s="134" t="s">
        <v>20542</v>
      </c>
      <c r="B6817" s="135" t="s">
        <v>20543</v>
      </c>
      <c r="D6817" s="134" t="s">
        <v>2263</v>
      </c>
      <c r="E6817" s="136" t="s">
        <v>12993</v>
      </c>
      <c r="F6817" s="136" t="s">
        <v>12993</v>
      </c>
    </row>
    <row r="6818" spans="1:6" ht="54" x14ac:dyDescent="0.25">
      <c r="A6818" s="134" t="s">
        <v>20544</v>
      </c>
      <c r="B6818" s="135" t="s">
        <v>20545</v>
      </c>
      <c r="D6818" s="134" t="s">
        <v>2263</v>
      </c>
      <c r="E6818" s="136" t="s">
        <v>20546</v>
      </c>
      <c r="F6818" s="136" t="s">
        <v>20546</v>
      </c>
    </row>
    <row r="6819" spans="1:6" ht="67.5" x14ac:dyDescent="0.25">
      <c r="A6819" s="134" t="s">
        <v>20547</v>
      </c>
      <c r="B6819" s="135" t="s">
        <v>20548</v>
      </c>
      <c r="D6819" s="134" t="s">
        <v>2263</v>
      </c>
      <c r="E6819" s="136" t="s">
        <v>6020</v>
      </c>
      <c r="F6819" s="136" t="s">
        <v>6020</v>
      </c>
    </row>
    <row r="6820" spans="1:6" ht="67.5" x14ac:dyDescent="0.25">
      <c r="A6820" s="134" t="s">
        <v>20549</v>
      </c>
      <c r="B6820" s="135" t="s">
        <v>20550</v>
      </c>
      <c r="D6820" s="134" t="s">
        <v>2263</v>
      </c>
      <c r="E6820" s="136" t="s">
        <v>5812</v>
      </c>
      <c r="F6820" s="136" t="s">
        <v>5812</v>
      </c>
    </row>
    <row r="6821" spans="1:6" ht="67.5" x14ac:dyDescent="0.25">
      <c r="A6821" s="134" t="s">
        <v>20551</v>
      </c>
      <c r="B6821" s="135" t="s">
        <v>20552</v>
      </c>
      <c r="D6821" s="134" t="s">
        <v>2263</v>
      </c>
      <c r="E6821" s="136" t="s">
        <v>20553</v>
      </c>
      <c r="F6821" s="136" t="s">
        <v>20553</v>
      </c>
    </row>
    <row r="6822" spans="1:6" ht="67.5" x14ac:dyDescent="0.25">
      <c r="A6822" s="134" t="s">
        <v>20554</v>
      </c>
      <c r="B6822" s="135" t="s">
        <v>20555</v>
      </c>
      <c r="D6822" s="134" t="s">
        <v>2263</v>
      </c>
      <c r="E6822" s="136" t="s">
        <v>20556</v>
      </c>
      <c r="F6822" s="136" t="s">
        <v>20556</v>
      </c>
    </row>
    <row r="6823" spans="1:6" ht="67.5" x14ac:dyDescent="0.25">
      <c r="A6823" s="134" t="s">
        <v>20557</v>
      </c>
      <c r="B6823" s="135" t="s">
        <v>20558</v>
      </c>
      <c r="D6823" s="134" t="s">
        <v>2263</v>
      </c>
      <c r="E6823" s="136" t="s">
        <v>5756</v>
      </c>
      <c r="F6823" s="136" t="s">
        <v>5756</v>
      </c>
    </row>
    <row r="6824" spans="1:6" ht="54" x14ac:dyDescent="0.25">
      <c r="A6824" s="134" t="s">
        <v>20559</v>
      </c>
      <c r="B6824" s="135" t="s">
        <v>20560</v>
      </c>
      <c r="D6824" s="134" t="s">
        <v>2263</v>
      </c>
      <c r="E6824" s="136" t="s">
        <v>13086</v>
      </c>
      <c r="F6824" s="136" t="s">
        <v>13086</v>
      </c>
    </row>
    <row r="6825" spans="1:6" ht="54" x14ac:dyDescent="0.25">
      <c r="A6825" s="134" t="s">
        <v>20561</v>
      </c>
      <c r="B6825" s="135" t="s">
        <v>20562</v>
      </c>
      <c r="D6825" s="134" t="s">
        <v>2263</v>
      </c>
      <c r="E6825" s="136" t="s">
        <v>5927</v>
      </c>
      <c r="F6825" s="136" t="s">
        <v>5927</v>
      </c>
    </row>
    <row r="6826" spans="1:6" ht="54" x14ac:dyDescent="0.25">
      <c r="A6826" s="134" t="s">
        <v>20563</v>
      </c>
      <c r="B6826" s="135" t="s">
        <v>20564</v>
      </c>
      <c r="D6826" s="134" t="s">
        <v>2263</v>
      </c>
      <c r="E6826" s="136" t="s">
        <v>6052</v>
      </c>
      <c r="F6826" s="136" t="s">
        <v>6052</v>
      </c>
    </row>
    <row r="6827" spans="1:6" ht="54" x14ac:dyDescent="0.25">
      <c r="A6827" s="134" t="s">
        <v>20565</v>
      </c>
      <c r="B6827" s="135" t="s">
        <v>20566</v>
      </c>
      <c r="D6827" s="134" t="s">
        <v>2263</v>
      </c>
      <c r="E6827" s="136" t="s">
        <v>6087</v>
      </c>
      <c r="F6827" s="136" t="s">
        <v>6087</v>
      </c>
    </row>
    <row r="6828" spans="1:6" ht="54" x14ac:dyDescent="0.25">
      <c r="A6828" s="134" t="s">
        <v>20567</v>
      </c>
      <c r="B6828" s="135" t="s">
        <v>20568</v>
      </c>
      <c r="D6828" s="134" t="s">
        <v>2263</v>
      </c>
      <c r="E6828" s="136" t="s">
        <v>6095</v>
      </c>
      <c r="F6828" s="136" t="s">
        <v>6095</v>
      </c>
    </row>
    <row r="6829" spans="1:6" ht="67.5" x14ac:dyDescent="0.25">
      <c r="A6829" s="134" t="s">
        <v>20569</v>
      </c>
      <c r="B6829" s="135" t="s">
        <v>20570</v>
      </c>
      <c r="D6829" s="134" t="s">
        <v>2263</v>
      </c>
      <c r="E6829" s="136" t="s">
        <v>13321</v>
      </c>
      <c r="F6829" s="136" t="s">
        <v>13321</v>
      </c>
    </row>
    <row r="6830" spans="1:6" ht="67.5" x14ac:dyDescent="0.25">
      <c r="A6830" s="134" t="s">
        <v>20571</v>
      </c>
      <c r="B6830" s="135" t="s">
        <v>20572</v>
      </c>
      <c r="D6830" s="134" t="s">
        <v>2263</v>
      </c>
      <c r="E6830" s="136" t="s">
        <v>13735</v>
      </c>
      <c r="F6830" s="136" t="s">
        <v>13735</v>
      </c>
    </row>
    <row r="6831" spans="1:6" ht="67.5" x14ac:dyDescent="0.25">
      <c r="A6831" s="134" t="s">
        <v>20573</v>
      </c>
      <c r="B6831" s="135" t="s">
        <v>20574</v>
      </c>
      <c r="D6831" s="134" t="s">
        <v>2263</v>
      </c>
      <c r="E6831" s="136" t="s">
        <v>20575</v>
      </c>
      <c r="F6831" s="136" t="s">
        <v>20575</v>
      </c>
    </row>
    <row r="6832" spans="1:6" ht="67.5" x14ac:dyDescent="0.25">
      <c r="A6832" s="134" t="s">
        <v>20576</v>
      </c>
      <c r="B6832" s="135" t="s">
        <v>20577</v>
      </c>
      <c r="D6832" s="134" t="s">
        <v>2263</v>
      </c>
      <c r="E6832" s="136" t="s">
        <v>13286</v>
      </c>
      <c r="F6832" s="136" t="s">
        <v>13286</v>
      </c>
    </row>
    <row r="6833" spans="1:6" ht="67.5" x14ac:dyDescent="0.25">
      <c r="A6833" s="134" t="s">
        <v>20578</v>
      </c>
      <c r="B6833" s="135" t="s">
        <v>20579</v>
      </c>
      <c r="D6833" s="134" t="s">
        <v>2263</v>
      </c>
      <c r="E6833" s="136" t="s">
        <v>17662</v>
      </c>
      <c r="F6833" s="136" t="s">
        <v>17662</v>
      </c>
    </row>
    <row r="6834" spans="1:6" ht="81" x14ac:dyDescent="0.25">
      <c r="A6834" s="134" t="s">
        <v>20580</v>
      </c>
      <c r="B6834" s="135" t="s">
        <v>20581</v>
      </c>
      <c r="D6834" s="134" t="s">
        <v>2263</v>
      </c>
      <c r="E6834" s="136" t="s">
        <v>13011</v>
      </c>
      <c r="F6834" s="136" t="s">
        <v>13011</v>
      </c>
    </row>
    <row r="6835" spans="1:6" ht="81" x14ac:dyDescent="0.25">
      <c r="A6835" s="134" t="s">
        <v>20582</v>
      </c>
      <c r="B6835" s="135" t="s">
        <v>20583</v>
      </c>
      <c r="D6835" s="134" t="s">
        <v>2263</v>
      </c>
      <c r="E6835" s="136" t="s">
        <v>6011</v>
      </c>
      <c r="F6835" s="136" t="s">
        <v>6011</v>
      </c>
    </row>
    <row r="6836" spans="1:6" ht="81" x14ac:dyDescent="0.25">
      <c r="A6836" s="134" t="s">
        <v>20584</v>
      </c>
      <c r="B6836" s="135" t="s">
        <v>20585</v>
      </c>
      <c r="D6836" s="134" t="s">
        <v>2263</v>
      </c>
      <c r="E6836" s="136" t="s">
        <v>6075</v>
      </c>
      <c r="F6836" s="136" t="s">
        <v>6075</v>
      </c>
    </row>
    <row r="6837" spans="1:6" ht="81" x14ac:dyDescent="0.25">
      <c r="A6837" s="134" t="s">
        <v>20586</v>
      </c>
      <c r="B6837" s="135" t="s">
        <v>20587</v>
      </c>
      <c r="D6837" s="134" t="s">
        <v>2263</v>
      </c>
      <c r="E6837" s="136" t="s">
        <v>20588</v>
      </c>
      <c r="F6837" s="136" t="s">
        <v>20588</v>
      </c>
    </row>
    <row r="6838" spans="1:6" ht="81" x14ac:dyDescent="0.25">
      <c r="A6838" s="134" t="s">
        <v>20589</v>
      </c>
      <c r="B6838" s="135" t="s">
        <v>20590</v>
      </c>
      <c r="D6838" s="134" t="s">
        <v>2263</v>
      </c>
      <c r="E6838" s="136" t="s">
        <v>13457</v>
      </c>
      <c r="F6838" s="136" t="s">
        <v>13457</v>
      </c>
    </row>
    <row r="6839" spans="1:6" ht="81" x14ac:dyDescent="0.25">
      <c r="A6839" s="134" t="s">
        <v>20591</v>
      </c>
      <c r="B6839" s="135" t="s">
        <v>20592</v>
      </c>
      <c r="D6839" s="134" t="s">
        <v>2263</v>
      </c>
      <c r="E6839" s="136" t="s">
        <v>6046</v>
      </c>
      <c r="F6839" s="136" t="s">
        <v>6046</v>
      </c>
    </row>
    <row r="6840" spans="1:6" ht="81" x14ac:dyDescent="0.25">
      <c r="A6840" s="134" t="s">
        <v>20593</v>
      </c>
      <c r="B6840" s="135" t="s">
        <v>20594</v>
      </c>
      <c r="D6840" s="134" t="s">
        <v>2263</v>
      </c>
      <c r="E6840" s="136" t="s">
        <v>18754</v>
      </c>
      <c r="F6840" s="136" t="s">
        <v>18754</v>
      </c>
    </row>
    <row r="6841" spans="1:6" ht="81" x14ac:dyDescent="0.25">
      <c r="A6841" s="134" t="s">
        <v>20595</v>
      </c>
      <c r="B6841" s="135" t="s">
        <v>20596</v>
      </c>
      <c r="D6841" s="134" t="s">
        <v>2263</v>
      </c>
      <c r="E6841" s="136" t="s">
        <v>5700</v>
      </c>
      <c r="F6841" s="136" t="s">
        <v>5700</v>
      </c>
    </row>
    <row r="6842" spans="1:6" ht="81" x14ac:dyDescent="0.25">
      <c r="A6842" s="134" t="s">
        <v>20597</v>
      </c>
      <c r="B6842" s="135" t="s">
        <v>20598</v>
      </c>
      <c r="D6842" s="134" t="s">
        <v>2263</v>
      </c>
      <c r="E6842" s="136" t="s">
        <v>6035</v>
      </c>
      <c r="F6842" s="136" t="s">
        <v>6035</v>
      </c>
    </row>
    <row r="6843" spans="1:6" ht="81" x14ac:dyDescent="0.25">
      <c r="A6843" s="134" t="s">
        <v>20599</v>
      </c>
      <c r="B6843" s="135" t="s">
        <v>20600</v>
      </c>
      <c r="D6843" s="134" t="s">
        <v>2263</v>
      </c>
      <c r="E6843" s="136" t="s">
        <v>13392</v>
      </c>
      <c r="F6843" s="136" t="s">
        <v>13392</v>
      </c>
    </row>
    <row r="6844" spans="1:6" ht="81" x14ac:dyDescent="0.25">
      <c r="A6844" s="134" t="s">
        <v>20601</v>
      </c>
      <c r="B6844" s="135" t="s">
        <v>20602</v>
      </c>
      <c r="D6844" s="134" t="s">
        <v>2263</v>
      </c>
      <c r="E6844" s="136" t="s">
        <v>5869</v>
      </c>
      <c r="F6844" s="136" t="s">
        <v>5869</v>
      </c>
    </row>
    <row r="6845" spans="1:6" ht="81" x14ac:dyDescent="0.25">
      <c r="A6845" s="134" t="s">
        <v>20603</v>
      </c>
      <c r="B6845" s="135" t="s">
        <v>20604</v>
      </c>
      <c r="D6845" s="134" t="s">
        <v>2263</v>
      </c>
      <c r="E6845" s="136" t="s">
        <v>5417</v>
      </c>
      <c r="F6845" s="136" t="s">
        <v>5417</v>
      </c>
    </row>
    <row r="6846" spans="1:6" ht="81" x14ac:dyDescent="0.25">
      <c r="A6846" s="134" t="s">
        <v>20605</v>
      </c>
      <c r="B6846" s="135" t="s">
        <v>20606</v>
      </c>
      <c r="D6846" s="134" t="s">
        <v>2263</v>
      </c>
      <c r="E6846" s="136" t="s">
        <v>5631</v>
      </c>
      <c r="F6846" s="136" t="s">
        <v>5631</v>
      </c>
    </row>
    <row r="6847" spans="1:6" ht="81" x14ac:dyDescent="0.25">
      <c r="A6847" s="134" t="s">
        <v>20607</v>
      </c>
      <c r="B6847" s="135" t="s">
        <v>20608</v>
      </c>
      <c r="D6847" s="134" t="s">
        <v>2263</v>
      </c>
      <c r="E6847" s="136" t="s">
        <v>20609</v>
      </c>
      <c r="F6847" s="136" t="s">
        <v>20609</v>
      </c>
    </row>
    <row r="6848" spans="1:6" ht="81" x14ac:dyDescent="0.25">
      <c r="A6848" s="134" t="s">
        <v>20610</v>
      </c>
      <c r="B6848" s="135" t="s">
        <v>20611</v>
      </c>
      <c r="D6848" s="134" t="s">
        <v>2263</v>
      </c>
      <c r="E6848" s="136" t="s">
        <v>5638</v>
      </c>
      <c r="F6848" s="136" t="s">
        <v>5638</v>
      </c>
    </row>
    <row r="6849" spans="1:6" ht="81" x14ac:dyDescent="0.25">
      <c r="A6849" s="134" t="s">
        <v>20612</v>
      </c>
      <c r="B6849" s="135" t="s">
        <v>20613</v>
      </c>
      <c r="D6849" s="134" t="s">
        <v>2263</v>
      </c>
      <c r="E6849" s="136" t="s">
        <v>13729</v>
      </c>
      <c r="F6849" s="136" t="s">
        <v>13729</v>
      </c>
    </row>
    <row r="6850" spans="1:6" ht="81" x14ac:dyDescent="0.25">
      <c r="A6850" s="134" t="s">
        <v>20614</v>
      </c>
      <c r="B6850" s="135" t="s">
        <v>20615</v>
      </c>
      <c r="D6850" s="134" t="s">
        <v>2263</v>
      </c>
      <c r="E6850" s="136" t="s">
        <v>5903</v>
      </c>
      <c r="F6850" s="136" t="s">
        <v>5903</v>
      </c>
    </row>
    <row r="6851" spans="1:6" ht="81" x14ac:dyDescent="0.25">
      <c r="A6851" s="134" t="s">
        <v>20616</v>
      </c>
      <c r="B6851" s="135" t="s">
        <v>20617</v>
      </c>
      <c r="D6851" s="134" t="s">
        <v>2263</v>
      </c>
      <c r="E6851" s="136" t="s">
        <v>5806</v>
      </c>
      <c r="F6851" s="136" t="s">
        <v>5806</v>
      </c>
    </row>
    <row r="6852" spans="1:6" ht="81" x14ac:dyDescent="0.25">
      <c r="A6852" s="134" t="s">
        <v>20618</v>
      </c>
      <c r="B6852" s="135" t="s">
        <v>20619</v>
      </c>
      <c r="D6852" s="134" t="s">
        <v>2263</v>
      </c>
      <c r="E6852" s="136" t="s">
        <v>13405</v>
      </c>
      <c r="F6852" s="136" t="s">
        <v>13405</v>
      </c>
    </row>
    <row r="6853" spans="1:6" ht="81" x14ac:dyDescent="0.25">
      <c r="A6853" s="134" t="s">
        <v>20620</v>
      </c>
      <c r="B6853" s="135" t="s">
        <v>20621</v>
      </c>
      <c r="D6853" s="134" t="s">
        <v>2263</v>
      </c>
      <c r="E6853" s="136" t="s">
        <v>5987</v>
      </c>
      <c r="F6853" s="136" t="s">
        <v>5987</v>
      </c>
    </row>
    <row r="6854" spans="1:6" ht="81" x14ac:dyDescent="0.25">
      <c r="A6854" s="134" t="s">
        <v>20622</v>
      </c>
      <c r="B6854" s="135" t="s">
        <v>20623</v>
      </c>
      <c r="D6854" s="134" t="s">
        <v>2263</v>
      </c>
      <c r="E6854" s="136" t="s">
        <v>13449</v>
      </c>
      <c r="F6854" s="136" t="s">
        <v>13449</v>
      </c>
    </row>
    <row r="6855" spans="1:6" ht="81" x14ac:dyDescent="0.25">
      <c r="A6855" s="134" t="s">
        <v>20624</v>
      </c>
      <c r="B6855" s="135" t="s">
        <v>20625</v>
      </c>
      <c r="D6855" s="134" t="s">
        <v>2263</v>
      </c>
      <c r="E6855" s="136" t="s">
        <v>5830</v>
      </c>
      <c r="F6855" s="136" t="s">
        <v>5830</v>
      </c>
    </row>
    <row r="6856" spans="1:6" ht="81" x14ac:dyDescent="0.25">
      <c r="A6856" s="134" t="s">
        <v>20626</v>
      </c>
      <c r="B6856" s="135" t="s">
        <v>20627</v>
      </c>
      <c r="D6856" s="134" t="s">
        <v>2263</v>
      </c>
      <c r="E6856" s="136" t="s">
        <v>13321</v>
      </c>
      <c r="F6856" s="136" t="s">
        <v>13321</v>
      </c>
    </row>
    <row r="6857" spans="1:6" ht="81" x14ac:dyDescent="0.25">
      <c r="A6857" s="134" t="s">
        <v>20628</v>
      </c>
      <c r="B6857" s="135" t="s">
        <v>20629</v>
      </c>
      <c r="D6857" s="134" t="s">
        <v>2263</v>
      </c>
      <c r="E6857" s="136" t="s">
        <v>14148</v>
      </c>
      <c r="F6857" s="136" t="s">
        <v>14148</v>
      </c>
    </row>
    <row r="6858" spans="1:6" ht="81" x14ac:dyDescent="0.25">
      <c r="A6858" s="134" t="s">
        <v>20630</v>
      </c>
      <c r="B6858" s="135" t="s">
        <v>20631</v>
      </c>
      <c r="D6858" s="134" t="s">
        <v>2263</v>
      </c>
      <c r="E6858" s="136" t="s">
        <v>13781</v>
      </c>
      <c r="F6858" s="136" t="s">
        <v>13781</v>
      </c>
    </row>
    <row r="6859" spans="1:6" ht="81" x14ac:dyDescent="0.25">
      <c r="A6859" s="134" t="s">
        <v>20632</v>
      </c>
      <c r="B6859" s="135" t="s">
        <v>20633</v>
      </c>
      <c r="D6859" s="134" t="s">
        <v>2263</v>
      </c>
      <c r="E6859" s="136" t="s">
        <v>6101</v>
      </c>
      <c r="F6859" s="136" t="s">
        <v>6101</v>
      </c>
    </row>
    <row r="6860" spans="1:6" ht="81" x14ac:dyDescent="0.25">
      <c r="A6860" s="134" t="s">
        <v>20634</v>
      </c>
      <c r="B6860" s="135" t="s">
        <v>20635</v>
      </c>
      <c r="D6860" s="134" t="s">
        <v>2263</v>
      </c>
      <c r="E6860" s="136" t="s">
        <v>13181</v>
      </c>
      <c r="F6860" s="136" t="s">
        <v>13181</v>
      </c>
    </row>
    <row r="6861" spans="1:6" ht="81" x14ac:dyDescent="0.25">
      <c r="A6861" s="134" t="s">
        <v>20636</v>
      </c>
      <c r="B6861" s="135" t="s">
        <v>20637</v>
      </c>
      <c r="D6861" s="134" t="s">
        <v>2263</v>
      </c>
      <c r="E6861" s="136" t="s">
        <v>5672</v>
      </c>
      <c r="F6861" s="136" t="s">
        <v>5672</v>
      </c>
    </row>
    <row r="6862" spans="1:6" ht="81" x14ac:dyDescent="0.25">
      <c r="A6862" s="134" t="s">
        <v>20638</v>
      </c>
      <c r="B6862" s="135" t="s">
        <v>20639</v>
      </c>
      <c r="D6862" s="134" t="s">
        <v>2263</v>
      </c>
      <c r="E6862" s="136" t="s">
        <v>5540</v>
      </c>
      <c r="F6862" s="136" t="s">
        <v>5540</v>
      </c>
    </row>
    <row r="6863" spans="1:6" ht="81" x14ac:dyDescent="0.25">
      <c r="A6863" s="134" t="s">
        <v>20640</v>
      </c>
      <c r="B6863" s="135" t="s">
        <v>20641</v>
      </c>
      <c r="D6863" s="134" t="s">
        <v>2263</v>
      </c>
      <c r="E6863" s="136" t="s">
        <v>13243</v>
      </c>
      <c r="F6863" s="136" t="s">
        <v>13243</v>
      </c>
    </row>
    <row r="6864" spans="1:6" ht="81" x14ac:dyDescent="0.25">
      <c r="A6864" s="134" t="s">
        <v>20642</v>
      </c>
      <c r="B6864" s="135" t="s">
        <v>20643</v>
      </c>
      <c r="D6864" s="134" t="s">
        <v>2263</v>
      </c>
      <c r="E6864" s="136" t="s">
        <v>20644</v>
      </c>
      <c r="F6864" s="136" t="s">
        <v>20644</v>
      </c>
    </row>
    <row r="6865" spans="1:6" ht="81" x14ac:dyDescent="0.25">
      <c r="A6865" s="134" t="s">
        <v>20645</v>
      </c>
      <c r="B6865" s="135" t="s">
        <v>20646</v>
      </c>
      <c r="D6865" s="134" t="s">
        <v>2263</v>
      </c>
      <c r="E6865" s="136" t="s">
        <v>6013</v>
      </c>
      <c r="F6865" s="136" t="s">
        <v>6013</v>
      </c>
    </row>
    <row r="6866" spans="1:6" ht="81" x14ac:dyDescent="0.25">
      <c r="A6866" s="134" t="s">
        <v>20647</v>
      </c>
      <c r="B6866" s="135" t="s">
        <v>20648</v>
      </c>
      <c r="D6866" s="134" t="s">
        <v>2263</v>
      </c>
      <c r="E6866" s="136" t="s">
        <v>14121</v>
      </c>
      <c r="F6866" s="136" t="s">
        <v>14121</v>
      </c>
    </row>
    <row r="6867" spans="1:6" ht="81" x14ac:dyDescent="0.25">
      <c r="A6867" s="134" t="s">
        <v>20649</v>
      </c>
      <c r="B6867" s="135" t="s">
        <v>20650</v>
      </c>
      <c r="D6867" s="134" t="s">
        <v>2263</v>
      </c>
      <c r="E6867" s="136" t="s">
        <v>5987</v>
      </c>
      <c r="F6867" s="136" t="s">
        <v>5987</v>
      </c>
    </row>
    <row r="6868" spans="1:6" ht="81" x14ac:dyDescent="0.25">
      <c r="A6868" s="134" t="s">
        <v>20651</v>
      </c>
      <c r="B6868" s="135" t="s">
        <v>20652</v>
      </c>
      <c r="D6868" s="134" t="s">
        <v>2263</v>
      </c>
      <c r="E6868" s="136" t="s">
        <v>5885</v>
      </c>
      <c r="F6868" s="136" t="s">
        <v>5885</v>
      </c>
    </row>
    <row r="6869" spans="1:6" ht="81" x14ac:dyDescent="0.25">
      <c r="A6869" s="134" t="s">
        <v>20653</v>
      </c>
      <c r="B6869" s="135" t="s">
        <v>20654</v>
      </c>
      <c r="D6869" s="134" t="s">
        <v>2263</v>
      </c>
      <c r="E6869" s="136" t="s">
        <v>5668</v>
      </c>
      <c r="F6869" s="136" t="s">
        <v>5668</v>
      </c>
    </row>
    <row r="6870" spans="1:6" ht="81" x14ac:dyDescent="0.25">
      <c r="A6870" s="134" t="s">
        <v>20655</v>
      </c>
      <c r="B6870" s="135" t="s">
        <v>20656</v>
      </c>
      <c r="D6870" s="134" t="s">
        <v>2263</v>
      </c>
      <c r="E6870" s="136" t="s">
        <v>14054</v>
      </c>
      <c r="F6870" s="136" t="s">
        <v>14054</v>
      </c>
    </row>
    <row r="6871" spans="1:6" ht="81" x14ac:dyDescent="0.25">
      <c r="A6871" s="134" t="s">
        <v>20657</v>
      </c>
      <c r="B6871" s="135" t="s">
        <v>20658</v>
      </c>
      <c r="D6871" s="134" t="s">
        <v>2263</v>
      </c>
      <c r="E6871" s="136" t="s">
        <v>13534</v>
      </c>
      <c r="F6871" s="136" t="s">
        <v>13534</v>
      </c>
    </row>
    <row r="6872" spans="1:6" ht="81" x14ac:dyDescent="0.25">
      <c r="A6872" s="134" t="s">
        <v>20659</v>
      </c>
      <c r="B6872" s="135" t="s">
        <v>20660</v>
      </c>
      <c r="D6872" s="134" t="s">
        <v>2263</v>
      </c>
      <c r="E6872" s="136" t="s">
        <v>5403</v>
      </c>
      <c r="F6872" s="136" t="s">
        <v>5403</v>
      </c>
    </row>
    <row r="6873" spans="1:6" ht="81" x14ac:dyDescent="0.25">
      <c r="A6873" s="134" t="s">
        <v>20661</v>
      </c>
      <c r="B6873" s="135" t="s">
        <v>20662</v>
      </c>
      <c r="D6873" s="134" t="s">
        <v>2263</v>
      </c>
      <c r="E6873" s="136" t="s">
        <v>6104</v>
      </c>
      <c r="F6873" s="136" t="s">
        <v>6104</v>
      </c>
    </row>
    <row r="6874" spans="1:6" ht="81" x14ac:dyDescent="0.25">
      <c r="A6874" s="134" t="s">
        <v>20663</v>
      </c>
      <c r="B6874" s="135" t="s">
        <v>20664</v>
      </c>
      <c r="D6874" s="134" t="s">
        <v>2263</v>
      </c>
      <c r="E6874" s="136" t="s">
        <v>5832</v>
      </c>
      <c r="F6874" s="136" t="s">
        <v>5832</v>
      </c>
    </row>
    <row r="6875" spans="1:6" ht="81" x14ac:dyDescent="0.25">
      <c r="A6875" s="134" t="s">
        <v>20665</v>
      </c>
      <c r="B6875" s="135" t="s">
        <v>20666</v>
      </c>
      <c r="D6875" s="134" t="s">
        <v>2263</v>
      </c>
      <c r="E6875" s="136" t="s">
        <v>13536</v>
      </c>
      <c r="F6875" s="136" t="s">
        <v>13536</v>
      </c>
    </row>
    <row r="6876" spans="1:6" ht="81" x14ac:dyDescent="0.25">
      <c r="A6876" s="134" t="s">
        <v>20667</v>
      </c>
      <c r="B6876" s="135" t="s">
        <v>20668</v>
      </c>
      <c r="D6876" s="134" t="s">
        <v>2263</v>
      </c>
      <c r="E6876" s="136" t="s">
        <v>13115</v>
      </c>
      <c r="F6876" s="136" t="s">
        <v>13115</v>
      </c>
    </row>
    <row r="6877" spans="1:6" ht="81" x14ac:dyDescent="0.25">
      <c r="A6877" s="134" t="s">
        <v>20669</v>
      </c>
      <c r="B6877" s="135" t="s">
        <v>20670</v>
      </c>
      <c r="D6877" s="134" t="s">
        <v>2263</v>
      </c>
      <c r="E6877" s="136" t="s">
        <v>13050</v>
      </c>
      <c r="F6877" s="136" t="s">
        <v>13050</v>
      </c>
    </row>
    <row r="6878" spans="1:6" ht="81" x14ac:dyDescent="0.25">
      <c r="A6878" s="134" t="s">
        <v>20671</v>
      </c>
      <c r="B6878" s="135" t="s">
        <v>20672</v>
      </c>
      <c r="D6878" s="134" t="s">
        <v>2263</v>
      </c>
      <c r="E6878" s="136" t="s">
        <v>5958</v>
      </c>
      <c r="F6878" s="136" t="s">
        <v>5958</v>
      </c>
    </row>
    <row r="6879" spans="1:6" ht="81" x14ac:dyDescent="0.25">
      <c r="A6879" s="134" t="s">
        <v>20673</v>
      </c>
      <c r="B6879" s="135" t="s">
        <v>20674</v>
      </c>
      <c r="D6879" s="134" t="s">
        <v>2263</v>
      </c>
      <c r="E6879" s="136" t="s">
        <v>6008</v>
      </c>
      <c r="F6879" s="136" t="s">
        <v>6008</v>
      </c>
    </row>
    <row r="6880" spans="1:6" ht="81" x14ac:dyDescent="0.25">
      <c r="A6880" s="134" t="s">
        <v>20675</v>
      </c>
      <c r="B6880" s="135" t="s">
        <v>20676</v>
      </c>
      <c r="D6880" s="134" t="s">
        <v>2263</v>
      </c>
      <c r="E6880" s="136" t="s">
        <v>5750</v>
      </c>
      <c r="F6880" s="136" t="s">
        <v>5750</v>
      </c>
    </row>
    <row r="6881" spans="1:6" ht="81" x14ac:dyDescent="0.25">
      <c r="A6881" s="134" t="s">
        <v>20677</v>
      </c>
      <c r="B6881" s="135" t="s">
        <v>20678</v>
      </c>
      <c r="D6881" s="134" t="s">
        <v>2263</v>
      </c>
      <c r="E6881" s="136" t="s">
        <v>13113</v>
      </c>
      <c r="F6881" s="136" t="s">
        <v>13113</v>
      </c>
    </row>
    <row r="6882" spans="1:6" ht="81" x14ac:dyDescent="0.25">
      <c r="A6882" s="134" t="s">
        <v>20679</v>
      </c>
      <c r="B6882" s="135" t="s">
        <v>20680</v>
      </c>
      <c r="D6882" s="134" t="s">
        <v>2263</v>
      </c>
      <c r="E6882" s="136" t="s">
        <v>12979</v>
      </c>
      <c r="F6882" s="136" t="s">
        <v>12979</v>
      </c>
    </row>
    <row r="6883" spans="1:6" ht="81" x14ac:dyDescent="0.25">
      <c r="A6883" s="134" t="s">
        <v>20681</v>
      </c>
      <c r="B6883" s="135" t="s">
        <v>20682</v>
      </c>
      <c r="D6883" s="134" t="s">
        <v>2263</v>
      </c>
      <c r="E6883" s="136" t="s">
        <v>5975</v>
      </c>
      <c r="F6883" s="136" t="s">
        <v>5975</v>
      </c>
    </row>
    <row r="6884" spans="1:6" ht="81" x14ac:dyDescent="0.25">
      <c r="A6884" s="134" t="s">
        <v>20683</v>
      </c>
      <c r="B6884" s="135" t="s">
        <v>20684</v>
      </c>
      <c r="D6884" s="134" t="s">
        <v>2263</v>
      </c>
      <c r="E6884" s="136" t="s">
        <v>6045</v>
      </c>
      <c r="F6884" s="136" t="s">
        <v>6045</v>
      </c>
    </row>
    <row r="6885" spans="1:6" ht="81" x14ac:dyDescent="0.25">
      <c r="A6885" s="134" t="s">
        <v>20685</v>
      </c>
      <c r="B6885" s="135" t="s">
        <v>20686</v>
      </c>
      <c r="D6885" s="134" t="s">
        <v>2263</v>
      </c>
      <c r="E6885" s="136" t="s">
        <v>13736</v>
      </c>
      <c r="F6885" s="136" t="s">
        <v>13736</v>
      </c>
    </row>
    <row r="6886" spans="1:6" ht="81" x14ac:dyDescent="0.25">
      <c r="A6886" s="134" t="s">
        <v>20687</v>
      </c>
      <c r="B6886" s="135" t="s">
        <v>20688</v>
      </c>
      <c r="D6886" s="134" t="s">
        <v>2263</v>
      </c>
      <c r="E6886" s="136" t="s">
        <v>5649</v>
      </c>
      <c r="F6886" s="136" t="s">
        <v>5649</v>
      </c>
    </row>
    <row r="6887" spans="1:6" ht="81" x14ac:dyDescent="0.25">
      <c r="A6887" s="134" t="s">
        <v>20689</v>
      </c>
      <c r="B6887" s="135" t="s">
        <v>20690</v>
      </c>
      <c r="D6887" s="134" t="s">
        <v>2263</v>
      </c>
      <c r="E6887" s="136" t="s">
        <v>20691</v>
      </c>
      <c r="F6887" s="136" t="s">
        <v>20691</v>
      </c>
    </row>
    <row r="6888" spans="1:6" ht="81" x14ac:dyDescent="0.25">
      <c r="A6888" s="134" t="s">
        <v>20692</v>
      </c>
      <c r="B6888" s="135" t="s">
        <v>20693</v>
      </c>
      <c r="D6888" s="134" t="s">
        <v>2263</v>
      </c>
      <c r="E6888" s="136" t="s">
        <v>20694</v>
      </c>
      <c r="F6888" s="136" t="s">
        <v>20694</v>
      </c>
    </row>
    <row r="6889" spans="1:6" ht="81" x14ac:dyDescent="0.25">
      <c r="A6889" s="134" t="s">
        <v>20695</v>
      </c>
      <c r="B6889" s="135" t="s">
        <v>20696</v>
      </c>
      <c r="D6889" s="134" t="s">
        <v>2263</v>
      </c>
      <c r="E6889" s="136" t="s">
        <v>6088</v>
      </c>
      <c r="F6889" s="136" t="s">
        <v>6088</v>
      </c>
    </row>
    <row r="6890" spans="1:6" ht="81" x14ac:dyDescent="0.25">
      <c r="A6890" s="134" t="s">
        <v>20697</v>
      </c>
      <c r="B6890" s="135" t="s">
        <v>20698</v>
      </c>
      <c r="D6890" s="134" t="s">
        <v>2263</v>
      </c>
      <c r="E6890" s="136" t="s">
        <v>13704</v>
      </c>
      <c r="F6890" s="136" t="s">
        <v>13704</v>
      </c>
    </row>
    <row r="6891" spans="1:6" ht="81" x14ac:dyDescent="0.25">
      <c r="A6891" s="134" t="s">
        <v>20699</v>
      </c>
      <c r="B6891" s="135" t="s">
        <v>20700</v>
      </c>
      <c r="D6891" s="134" t="s">
        <v>2263</v>
      </c>
      <c r="E6891" s="136" t="s">
        <v>13372</v>
      </c>
      <c r="F6891" s="136" t="s">
        <v>13372</v>
      </c>
    </row>
    <row r="6892" spans="1:6" ht="81" x14ac:dyDescent="0.25">
      <c r="A6892" s="134" t="s">
        <v>20701</v>
      </c>
      <c r="B6892" s="135" t="s">
        <v>20702</v>
      </c>
      <c r="D6892" s="134" t="s">
        <v>2263</v>
      </c>
      <c r="E6892" s="136" t="s">
        <v>20644</v>
      </c>
      <c r="F6892" s="136" t="s">
        <v>20644</v>
      </c>
    </row>
    <row r="6893" spans="1:6" ht="81" x14ac:dyDescent="0.25">
      <c r="A6893" s="134" t="s">
        <v>20703</v>
      </c>
      <c r="B6893" s="135" t="s">
        <v>20704</v>
      </c>
      <c r="D6893" s="134" t="s">
        <v>2263</v>
      </c>
      <c r="E6893" s="136" t="s">
        <v>13743</v>
      </c>
      <c r="F6893" s="136" t="s">
        <v>13743</v>
      </c>
    </row>
    <row r="6894" spans="1:6" ht="81" x14ac:dyDescent="0.25">
      <c r="A6894" s="134" t="s">
        <v>20705</v>
      </c>
      <c r="B6894" s="135" t="s">
        <v>20706</v>
      </c>
      <c r="D6894" s="134" t="s">
        <v>2263</v>
      </c>
      <c r="E6894" s="136" t="s">
        <v>5397</v>
      </c>
      <c r="F6894" s="136" t="s">
        <v>5397</v>
      </c>
    </row>
    <row r="6895" spans="1:6" ht="81" x14ac:dyDescent="0.25">
      <c r="A6895" s="134" t="s">
        <v>20707</v>
      </c>
      <c r="B6895" s="135" t="s">
        <v>20708</v>
      </c>
      <c r="D6895" s="134" t="s">
        <v>2263</v>
      </c>
      <c r="E6895" s="136" t="s">
        <v>5725</v>
      </c>
      <c r="F6895" s="136" t="s">
        <v>5725</v>
      </c>
    </row>
    <row r="6896" spans="1:6" ht="81" x14ac:dyDescent="0.25">
      <c r="A6896" s="134" t="s">
        <v>20709</v>
      </c>
      <c r="B6896" s="135" t="s">
        <v>20710</v>
      </c>
      <c r="D6896" s="134" t="s">
        <v>2263</v>
      </c>
      <c r="E6896" s="136" t="s">
        <v>14219</v>
      </c>
      <c r="F6896" s="136" t="s">
        <v>14219</v>
      </c>
    </row>
    <row r="6897" spans="1:6" ht="81" x14ac:dyDescent="0.25">
      <c r="A6897" s="134" t="s">
        <v>20711</v>
      </c>
      <c r="B6897" s="135" t="s">
        <v>20712</v>
      </c>
      <c r="D6897" s="134" t="s">
        <v>2263</v>
      </c>
      <c r="E6897" s="136" t="s">
        <v>5953</v>
      </c>
      <c r="F6897" s="136" t="s">
        <v>5953</v>
      </c>
    </row>
    <row r="6898" spans="1:6" ht="81" x14ac:dyDescent="0.25">
      <c r="A6898" s="134" t="s">
        <v>20713</v>
      </c>
      <c r="B6898" s="135" t="s">
        <v>20714</v>
      </c>
      <c r="D6898" s="134" t="s">
        <v>2263</v>
      </c>
      <c r="E6898" s="136" t="s">
        <v>18534</v>
      </c>
      <c r="F6898" s="136" t="s">
        <v>18534</v>
      </c>
    </row>
    <row r="6899" spans="1:6" ht="81" x14ac:dyDescent="0.25">
      <c r="A6899" s="134" t="s">
        <v>20715</v>
      </c>
      <c r="B6899" s="135" t="s">
        <v>20716</v>
      </c>
      <c r="D6899" s="134" t="s">
        <v>2263</v>
      </c>
      <c r="E6899" s="136" t="s">
        <v>14055</v>
      </c>
      <c r="F6899" s="136" t="s">
        <v>14055</v>
      </c>
    </row>
    <row r="6900" spans="1:6" ht="81" x14ac:dyDescent="0.25">
      <c r="A6900" s="134" t="s">
        <v>20717</v>
      </c>
      <c r="B6900" s="135" t="s">
        <v>20718</v>
      </c>
      <c r="D6900" s="134" t="s">
        <v>2263</v>
      </c>
      <c r="E6900" s="136" t="s">
        <v>5818</v>
      </c>
      <c r="F6900" s="136" t="s">
        <v>5818</v>
      </c>
    </row>
    <row r="6901" spans="1:6" ht="81" x14ac:dyDescent="0.25">
      <c r="A6901" s="134" t="s">
        <v>20719</v>
      </c>
      <c r="B6901" s="135" t="s">
        <v>20720</v>
      </c>
      <c r="D6901" s="134" t="s">
        <v>2263</v>
      </c>
      <c r="E6901" s="136" t="s">
        <v>17714</v>
      </c>
      <c r="F6901" s="136" t="s">
        <v>17714</v>
      </c>
    </row>
    <row r="6902" spans="1:6" ht="81" x14ac:dyDescent="0.25">
      <c r="A6902" s="134" t="s">
        <v>20721</v>
      </c>
      <c r="B6902" s="135" t="s">
        <v>20722</v>
      </c>
      <c r="D6902" s="134" t="s">
        <v>2263</v>
      </c>
      <c r="E6902" s="136" t="s">
        <v>5403</v>
      </c>
      <c r="F6902" s="136" t="s">
        <v>5403</v>
      </c>
    </row>
    <row r="6903" spans="1:6" ht="81" x14ac:dyDescent="0.25">
      <c r="A6903" s="134" t="s">
        <v>20723</v>
      </c>
      <c r="B6903" s="135" t="s">
        <v>20724</v>
      </c>
      <c r="D6903" s="134" t="s">
        <v>2263</v>
      </c>
      <c r="E6903" s="136" t="s">
        <v>13323</v>
      </c>
      <c r="F6903" s="136" t="s">
        <v>13323</v>
      </c>
    </row>
    <row r="6904" spans="1:6" ht="81" x14ac:dyDescent="0.25">
      <c r="A6904" s="134" t="s">
        <v>20725</v>
      </c>
      <c r="B6904" s="135" t="s">
        <v>20726</v>
      </c>
      <c r="D6904" s="134" t="s">
        <v>2263</v>
      </c>
      <c r="E6904" s="136" t="s">
        <v>14186</v>
      </c>
      <c r="F6904" s="136" t="s">
        <v>14186</v>
      </c>
    </row>
    <row r="6905" spans="1:6" ht="81" x14ac:dyDescent="0.25">
      <c r="A6905" s="134" t="s">
        <v>20727</v>
      </c>
      <c r="B6905" s="135" t="s">
        <v>20728</v>
      </c>
      <c r="D6905" s="134" t="s">
        <v>2263</v>
      </c>
      <c r="E6905" s="136" t="s">
        <v>14152</v>
      </c>
      <c r="F6905" s="136" t="s">
        <v>14152</v>
      </c>
    </row>
    <row r="6906" spans="1:6" ht="40.5" x14ac:dyDescent="0.25">
      <c r="A6906" s="134" t="s">
        <v>20729</v>
      </c>
      <c r="B6906" s="135" t="s">
        <v>20730</v>
      </c>
      <c r="D6906" s="134" t="s">
        <v>2263</v>
      </c>
      <c r="E6906" s="136" t="s">
        <v>20731</v>
      </c>
      <c r="F6906" s="136" t="s">
        <v>20731</v>
      </c>
    </row>
    <row r="6907" spans="1:6" ht="54" x14ac:dyDescent="0.25">
      <c r="A6907" s="134" t="s">
        <v>20732</v>
      </c>
      <c r="B6907" s="135" t="s">
        <v>20733</v>
      </c>
      <c r="D6907" s="134" t="s">
        <v>2263</v>
      </c>
      <c r="E6907" s="136" t="s">
        <v>20734</v>
      </c>
      <c r="F6907" s="136" t="s">
        <v>20734</v>
      </c>
    </row>
    <row r="6908" spans="1:6" ht="54" x14ac:dyDescent="0.25">
      <c r="A6908" s="134" t="s">
        <v>20735</v>
      </c>
      <c r="B6908" s="135" t="s">
        <v>20736</v>
      </c>
      <c r="D6908" s="134" t="s">
        <v>2263</v>
      </c>
      <c r="E6908" s="136" t="s">
        <v>14152</v>
      </c>
      <c r="F6908" s="136" t="s">
        <v>14152</v>
      </c>
    </row>
    <row r="6909" spans="1:6" ht="40.5" x14ac:dyDescent="0.25">
      <c r="A6909" s="134" t="s">
        <v>20737</v>
      </c>
      <c r="B6909" s="135" t="s">
        <v>20738</v>
      </c>
      <c r="D6909" s="134" t="s">
        <v>2263</v>
      </c>
      <c r="E6909" s="136" t="s">
        <v>20739</v>
      </c>
      <c r="F6909" s="136" t="s">
        <v>20739</v>
      </c>
    </row>
    <row r="6910" spans="1:6" ht="67.5" x14ac:dyDescent="0.25">
      <c r="A6910" s="134" t="s">
        <v>11156</v>
      </c>
      <c r="B6910" s="135" t="s">
        <v>20740</v>
      </c>
      <c r="D6910" s="134" t="s">
        <v>2263</v>
      </c>
      <c r="E6910" s="136" t="s">
        <v>13186</v>
      </c>
      <c r="F6910" s="136" t="s">
        <v>13186</v>
      </c>
    </row>
    <row r="6911" spans="1:6" ht="67.5" x14ac:dyDescent="0.25">
      <c r="A6911" s="134" t="s">
        <v>11157</v>
      </c>
      <c r="B6911" s="135" t="s">
        <v>20741</v>
      </c>
      <c r="D6911" s="134" t="s">
        <v>2263</v>
      </c>
      <c r="E6911" s="136" t="s">
        <v>5709</v>
      </c>
      <c r="F6911" s="136" t="s">
        <v>5709</v>
      </c>
    </row>
    <row r="6912" spans="1:6" ht="67.5" x14ac:dyDescent="0.25">
      <c r="A6912" s="134" t="s">
        <v>11158</v>
      </c>
      <c r="B6912" s="135" t="s">
        <v>20742</v>
      </c>
      <c r="D6912" s="134" t="s">
        <v>2263</v>
      </c>
      <c r="E6912" s="136" t="s">
        <v>6071</v>
      </c>
      <c r="F6912" s="136" t="s">
        <v>6071</v>
      </c>
    </row>
    <row r="6913" spans="1:6" ht="67.5" x14ac:dyDescent="0.25">
      <c r="A6913" s="134" t="s">
        <v>11159</v>
      </c>
      <c r="B6913" s="135" t="s">
        <v>20743</v>
      </c>
      <c r="D6913" s="134" t="s">
        <v>2263</v>
      </c>
      <c r="E6913" s="136" t="s">
        <v>13530</v>
      </c>
      <c r="F6913" s="136" t="s">
        <v>13530</v>
      </c>
    </row>
    <row r="6914" spans="1:6" ht="81" x14ac:dyDescent="0.25">
      <c r="A6914" s="134" t="s">
        <v>11160</v>
      </c>
      <c r="B6914" s="135" t="s">
        <v>20744</v>
      </c>
      <c r="D6914" s="134" t="s">
        <v>2263</v>
      </c>
      <c r="E6914" s="136" t="s">
        <v>5861</v>
      </c>
      <c r="F6914" s="136" t="s">
        <v>5861</v>
      </c>
    </row>
    <row r="6915" spans="1:6" ht="67.5" x14ac:dyDescent="0.25">
      <c r="A6915" s="134" t="s">
        <v>11161</v>
      </c>
      <c r="B6915" s="135" t="s">
        <v>20745</v>
      </c>
      <c r="D6915" s="134" t="s">
        <v>2263</v>
      </c>
      <c r="E6915" s="136" t="s">
        <v>13494</v>
      </c>
      <c r="F6915" s="136" t="s">
        <v>13494</v>
      </c>
    </row>
    <row r="6916" spans="1:6" ht="81" x14ac:dyDescent="0.25">
      <c r="A6916" s="134" t="s">
        <v>11162</v>
      </c>
      <c r="B6916" s="135" t="s">
        <v>20746</v>
      </c>
      <c r="D6916" s="134" t="s">
        <v>2263</v>
      </c>
      <c r="E6916" s="136" t="s">
        <v>20747</v>
      </c>
      <c r="F6916" s="136" t="s">
        <v>20747</v>
      </c>
    </row>
    <row r="6917" spans="1:6" ht="81" x14ac:dyDescent="0.25">
      <c r="A6917" s="134" t="s">
        <v>11163</v>
      </c>
      <c r="B6917" s="135" t="s">
        <v>20748</v>
      </c>
      <c r="D6917" s="134" t="s">
        <v>2263</v>
      </c>
      <c r="E6917" s="136" t="s">
        <v>5526</v>
      </c>
      <c r="F6917" s="136" t="s">
        <v>5526</v>
      </c>
    </row>
    <row r="6918" spans="1:6" ht="81" x14ac:dyDescent="0.25">
      <c r="A6918" s="134" t="s">
        <v>11164</v>
      </c>
      <c r="B6918" s="135" t="s">
        <v>20749</v>
      </c>
      <c r="D6918" s="134" t="s">
        <v>2263</v>
      </c>
      <c r="E6918" s="136" t="s">
        <v>5391</v>
      </c>
      <c r="F6918" s="136" t="s">
        <v>5391</v>
      </c>
    </row>
    <row r="6919" spans="1:6" ht="81" x14ac:dyDescent="0.25">
      <c r="A6919" s="134" t="s">
        <v>11165</v>
      </c>
      <c r="B6919" s="135" t="s">
        <v>20750</v>
      </c>
      <c r="D6919" s="134" t="s">
        <v>2263</v>
      </c>
      <c r="E6919" s="136" t="s">
        <v>13787</v>
      </c>
      <c r="F6919" s="136" t="s">
        <v>13787</v>
      </c>
    </row>
    <row r="6920" spans="1:6" ht="67.5" x14ac:dyDescent="0.25">
      <c r="A6920" s="134" t="s">
        <v>3768</v>
      </c>
      <c r="B6920" s="135" t="s">
        <v>20751</v>
      </c>
      <c r="D6920" s="134" t="s">
        <v>2263</v>
      </c>
      <c r="E6920" s="136" t="s">
        <v>5990</v>
      </c>
      <c r="F6920" s="136" t="s">
        <v>5990</v>
      </c>
    </row>
    <row r="6921" spans="1:6" ht="67.5" x14ac:dyDescent="0.25">
      <c r="A6921" s="134" t="s">
        <v>11166</v>
      </c>
      <c r="B6921" s="135" t="s">
        <v>20752</v>
      </c>
      <c r="D6921" s="134" t="s">
        <v>2263</v>
      </c>
      <c r="E6921" s="136" t="s">
        <v>20753</v>
      </c>
      <c r="F6921" s="136" t="s">
        <v>20753</v>
      </c>
    </row>
    <row r="6922" spans="1:6" ht="67.5" x14ac:dyDescent="0.25">
      <c r="A6922" s="134" t="s">
        <v>11167</v>
      </c>
      <c r="B6922" s="135" t="s">
        <v>20754</v>
      </c>
      <c r="D6922" s="134" t="s">
        <v>2263</v>
      </c>
      <c r="E6922" s="136" t="s">
        <v>5890</v>
      </c>
      <c r="F6922" s="136" t="s">
        <v>5890</v>
      </c>
    </row>
    <row r="6923" spans="1:6" ht="81" x14ac:dyDescent="0.25">
      <c r="A6923" s="134" t="s">
        <v>11168</v>
      </c>
      <c r="B6923" s="135" t="s">
        <v>20755</v>
      </c>
      <c r="D6923" s="134" t="s">
        <v>2263</v>
      </c>
      <c r="E6923" s="136" t="s">
        <v>15398</v>
      </c>
      <c r="F6923" s="136" t="s">
        <v>15398</v>
      </c>
    </row>
    <row r="6924" spans="1:6" ht="67.5" x14ac:dyDescent="0.25">
      <c r="A6924" s="134" t="s">
        <v>4727</v>
      </c>
      <c r="B6924" s="135" t="s">
        <v>20756</v>
      </c>
      <c r="D6924" s="134" t="s">
        <v>2263</v>
      </c>
      <c r="E6924" s="136" t="s">
        <v>13479</v>
      </c>
      <c r="F6924" s="136" t="s">
        <v>13479</v>
      </c>
    </row>
    <row r="6925" spans="1:6" ht="67.5" x14ac:dyDescent="0.25">
      <c r="A6925" s="134" t="s">
        <v>11169</v>
      </c>
      <c r="B6925" s="135" t="s">
        <v>20757</v>
      </c>
      <c r="D6925" s="134" t="s">
        <v>2263</v>
      </c>
      <c r="E6925" s="136" t="s">
        <v>5577</v>
      </c>
      <c r="F6925" s="136" t="s">
        <v>5577</v>
      </c>
    </row>
    <row r="6926" spans="1:6" ht="81" x14ac:dyDescent="0.25">
      <c r="A6926" s="134" t="s">
        <v>11170</v>
      </c>
      <c r="B6926" s="135" t="s">
        <v>20758</v>
      </c>
      <c r="D6926" s="134" t="s">
        <v>2263</v>
      </c>
      <c r="E6926" s="136" t="s">
        <v>15593</v>
      </c>
      <c r="F6926" s="136" t="s">
        <v>15593</v>
      </c>
    </row>
    <row r="6927" spans="1:6" ht="81" x14ac:dyDescent="0.25">
      <c r="A6927" s="134" t="s">
        <v>11171</v>
      </c>
      <c r="B6927" s="135" t="s">
        <v>20759</v>
      </c>
      <c r="D6927" s="134" t="s">
        <v>2263</v>
      </c>
      <c r="E6927" s="136" t="s">
        <v>5430</v>
      </c>
      <c r="F6927" s="136" t="s">
        <v>5430</v>
      </c>
    </row>
    <row r="6928" spans="1:6" ht="27" x14ac:dyDescent="0.25">
      <c r="A6928" s="134" t="s">
        <v>2414</v>
      </c>
      <c r="B6928" s="135" t="s">
        <v>20760</v>
      </c>
      <c r="D6928" s="134" t="s">
        <v>2263</v>
      </c>
      <c r="E6928" s="136" t="s">
        <v>13703</v>
      </c>
      <c r="F6928" s="136" t="s">
        <v>13703</v>
      </c>
    </row>
    <row r="6929" spans="1:6" ht="67.5" x14ac:dyDescent="0.25">
      <c r="A6929" s="134" t="s">
        <v>20761</v>
      </c>
      <c r="B6929" s="135" t="s">
        <v>20762</v>
      </c>
      <c r="D6929" s="134" t="s">
        <v>2263</v>
      </c>
      <c r="E6929" s="136" t="s">
        <v>5454</v>
      </c>
      <c r="F6929" s="136" t="s">
        <v>5454</v>
      </c>
    </row>
    <row r="6930" spans="1:6" ht="67.5" x14ac:dyDescent="0.25">
      <c r="A6930" s="134" t="s">
        <v>20763</v>
      </c>
      <c r="B6930" s="135" t="s">
        <v>20764</v>
      </c>
      <c r="D6930" s="134" t="s">
        <v>2263</v>
      </c>
      <c r="E6930" s="136" t="s">
        <v>13755</v>
      </c>
      <c r="F6930" s="136" t="s">
        <v>13755</v>
      </c>
    </row>
    <row r="6931" spans="1:6" ht="81" x14ac:dyDescent="0.25">
      <c r="A6931" s="134" t="s">
        <v>20765</v>
      </c>
      <c r="B6931" s="135" t="s">
        <v>20766</v>
      </c>
      <c r="D6931" s="134" t="s">
        <v>2263</v>
      </c>
      <c r="E6931" s="136" t="s">
        <v>5442</v>
      </c>
      <c r="F6931" s="136" t="s">
        <v>5442</v>
      </c>
    </row>
    <row r="6932" spans="1:6" ht="67.5" x14ac:dyDescent="0.25">
      <c r="A6932" s="134" t="s">
        <v>20767</v>
      </c>
      <c r="B6932" s="135" t="s">
        <v>20768</v>
      </c>
      <c r="D6932" s="134" t="s">
        <v>2263</v>
      </c>
      <c r="E6932" s="136" t="s">
        <v>5728</v>
      </c>
      <c r="F6932" s="136" t="s">
        <v>5728</v>
      </c>
    </row>
    <row r="6933" spans="1:6" ht="81" x14ac:dyDescent="0.25">
      <c r="A6933" s="134" t="s">
        <v>20769</v>
      </c>
      <c r="B6933" s="135" t="s">
        <v>20770</v>
      </c>
      <c r="D6933" s="134" t="s">
        <v>2263</v>
      </c>
      <c r="E6933" s="136" t="s">
        <v>5920</v>
      </c>
      <c r="F6933" s="136" t="s">
        <v>5920</v>
      </c>
    </row>
    <row r="6934" spans="1:6" ht="81" x14ac:dyDescent="0.25">
      <c r="A6934" s="134" t="s">
        <v>20771</v>
      </c>
      <c r="B6934" s="135" t="s">
        <v>20772</v>
      </c>
      <c r="D6934" s="134" t="s">
        <v>2263</v>
      </c>
      <c r="E6934" s="136" t="s">
        <v>5915</v>
      </c>
      <c r="F6934" s="136" t="s">
        <v>5915</v>
      </c>
    </row>
    <row r="6935" spans="1:6" ht="67.5" x14ac:dyDescent="0.25">
      <c r="A6935" s="134" t="s">
        <v>20773</v>
      </c>
      <c r="B6935" s="135" t="s">
        <v>20774</v>
      </c>
      <c r="D6935" s="134" t="s">
        <v>2263</v>
      </c>
      <c r="E6935" s="136" t="s">
        <v>13199</v>
      </c>
      <c r="F6935" s="136" t="s">
        <v>13199</v>
      </c>
    </row>
    <row r="6936" spans="1:6" ht="67.5" x14ac:dyDescent="0.25">
      <c r="A6936" s="134" t="s">
        <v>20775</v>
      </c>
      <c r="B6936" s="135" t="s">
        <v>20776</v>
      </c>
      <c r="D6936" s="134" t="s">
        <v>2263</v>
      </c>
      <c r="E6936" s="136" t="s">
        <v>13283</v>
      </c>
      <c r="F6936" s="136" t="s">
        <v>13283</v>
      </c>
    </row>
    <row r="6937" spans="1:6" ht="67.5" x14ac:dyDescent="0.25">
      <c r="A6937" s="134" t="s">
        <v>20777</v>
      </c>
      <c r="B6937" s="135" t="s">
        <v>20778</v>
      </c>
      <c r="D6937" s="134" t="s">
        <v>2263</v>
      </c>
      <c r="E6937" s="136" t="s">
        <v>5866</v>
      </c>
      <c r="F6937" s="136" t="s">
        <v>5866</v>
      </c>
    </row>
    <row r="6938" spans="1:6" ht="67.5" x14ac:dyDescent="0.25">
      <c r="A6938" s="134" t="s">
        <v>20779</v>
      </c>
      <c r="B6938" s="135" t="s">
        <v>20780</v>
      </c>
      <c r="D6938" s="134" t="s">
        <v>2263</v>
      </c>
      <c r="E6938" s="136" t="s">
        <v>13153</v>
      </c>
      <c r="F6938" s="136" t="s">
        <v>13153</v>
      </c>
    </row>
    <row r="6939" spans="1:6" ht="67.5" x14ac:dyDescent="0.25">
      <c r="A6939" s="134" t="s">
        <v>20781</v>
      </c>
      <c r="B6939" s="135" t="s">
        <v>20782</v>
      </c>
      <c r="D6939" s="134" t="s">
        <v>2263</v>
      </c>
      <c r="E6939" s="136" t="s">
        <v>5763</v>
      </c>
      <c r="F6939" s="136" t="s">
        <v>5763</v>
      </c>
    </row>
    <row r="6940" spans="1:6" ht="67.5" x14ac:dyDescent="0.25">
      <c r="A6940" s="134" t="s">
        <v>20783</v>
      </c>
      <c r="B6940" s="135" t="s">
        <v>20784</v>
      </c>
      <c r="D6940" s="134" t="s">
        <v>2263</v>
      </c>
      <c r="E6940" s="136" t="s">
        <v>13273</v>
      </c>
      <c r="F6940" s="136" t="s">
        <v>13273</v>
      </c>
    </row>
    <row r="6941" spans="1:6" ht="67.5" x14ac:dyDescent="0.25">
      <c r="A6941" s="134" t="s">
        <v>20785</v>
      </c>
      <c r="B6941" s="135" t="s">
        <v>20786</v>
      </c>
      <c r="D6941" s="134" t="s">
        <v>2263</v>
      </c>
      <c r="E6941" s="136" t="s">
        <v>13063</v>
      </c>
      <c r="F6941" s="136" t="s">
        <v>13063</v>
      </c>
    </row>
    <row r="6942" spans="1:6" ht="67.5" x14ac:dyDescent="0.25">
      <c r="A6942" s="134" t="s">
        <v>20787</v>
      </c>
      <c r="B6942" s="135" t="s">
        <v>20788</v>
      </c>
      <c r="D6942" s="134" t="s">
        <v>2263</v>
      </c>
      <c r="E6942" s="136" t="s">
        <v>13455</v>
      </c>
      <c r="F6942" s="136" t="s">
        <v>13455</v>
      </c>
    </row>
    <row r="6943" spans="1:6" ht="67.5" x14ac:dyDescent="0.25">
      <c r="A6943" s="134" t="s">
        <v>20789</v>
      </c>
      <c r="B6943" s="135" t="s">
        <v>20790</v>
      </c>
      <c r="D6943" s="134" t="s">
        <v>2263</v>
      </c>
      <c r="E6943" s="136" t="s">
        <v>5377</v>
      </c>
      <c r="F6943" s="136" t="s">
        <v>5377</v>
      </c>
    </row>
    <row r="6944" spans="1:6" ht="67.5" x14ac:dyDescent="0.25">
      <c r="A6944" s="134" t="s">
        <v>20791</v>
      </c>
      <c r="B6944" s="135" t="s">
        <v>20792</v>
      </c>
      <c r="D6944" s="134" t="s">
        <v>2263</v>
      </c>
      <c r="E6944" s="136" t="s">
        <v>5643</v>
      </c>
      <c r="F6944" s="136" t="s">
        <v>5643</v>
      </c>
    </row>
    <row r="6945" spans="1:6" ht="67.5" x14ac:dyDescent="0.25">
      <c r="A6945" s="134" t="s">
        <v>20793</v>
      </c>
      <c r="B6945" s="135" t="s">
        <v>20794</v>
      </c>
      <c r="D6945" s="134" t="s">
        <v>2263</v>
      </c>
      <c r="E6945" s="136" t="s">
        <v>13156</v>
      </c>
      <c r="F6945" s="136" t="s">
        <v>13156</v>
      </c>
    </row>
    <row r="6946" spans="1:6" ht="67.5" x14ac:dyDescent="0.25">
      <c r="A6946" s="134" t="s">
        <v>20795</v>
      </c>
      <c r="B6946" s="135" t="s">
        <v>20796</v>
      </c>
      <c r="D6946" s="134" t="s">
        <v>2263</v>
      </c>
      <c r="E6946" s="136" t="s">
        <v>13773</v>
      </c>
      <c r="F6946" s="136" t="s">
        <v>13773</v>
      </c>
    </row>
    <row r="6947" spans="1:6" ht="67.5" x14ac:dyDescent="0.25">
      <c r="A6947" s="134" t="s">
        <v>20797</v>
      </c>
      <c r="B6947" s="135" t="s">
        <v>20798</v>
      </c>
      <c r="D6947" s="134" t="s">
        <v>2263</v>
      </c>
      <c r="E6947" s="136" t="s">
        <v>5974</v>
      </c>
      <c r="F6947" s="136" t="s">
        <v>5974</v>
      </c>
    </row>
    <row r="6948" spans="1:6" ht="67.5" x14ac:dyDescent="0.25">
      <c r="A6948" s="134" t="s">
        <v>20799</v>
      </c>
      <c r="B6948" s="135" t="s">
        <v>20800</v>
      </c>
      <c r="D6948" s="134" t="s">
        <v>2263</v>
      </c>
      <c r="E6948" s="136" t="s">
        <v>13562</v>
      </c>
      <c r="F6948" s="136" t="s">
        <v>13562</v>
      </c>
    </row>
    <row r="6949" spans="1:6" ht="67.5" x14ac:dyDescent="0.25">
      <c r="A6949" s="134" t="s">
        <v>20801</v>
      </c>
      <c r="B6949" s="135" t="s">
        <v>20802</v>
      </c>
      <c r="D6949" s="134" t="s">
        <v>2263</v>
      </c>
      <c r="E6949" s="136" t="s">
        <v>5909</v>
      </c>
      <c r="F6949" s="136" t="s">
        <v>5909</v>
      </c>
    </row>
    <row r="6950" spans="1:6" ht="67.5" x14ac:dyDescent="0.25">
      <c r="A6950" s="134" t="s">
        <v>20803</v>
      </c>
      <c r="B6950" s="135" t="s">
        <v>20804</v>
      </c>
      <c r="D6950" s="134" t="s">
        <v>2263</v>
      </c>
      <c r="E6950" s="136" t="s">
        <v>5644</v>
      </c>
      <c r="F6950" s="136" t="s">
        <v>5644</v>
      </c>
    </row>
    <row r="6951" spans="1:6" ht="67.5" x14ac:dyDescent="0.25">
      <c r="A6951" s="134" t="s">
        <v>20805</v>
      </c>
      <c r="B6951" s="135" t="s">
        <v>20806</v>
      </c>
      <c r="D6951" s="134" t="s">
        <v>2263</v>
      </c>
      <c r="E6951" s="136" t="s">
        <v>13457</v>
      </c>
      <c r="F6951" s="136" t="s">
        <v>13457</v>
      </c>
    </row>
    <row r="6952" spans="1:6" ht="67.5" x14ac:dyDescent="0.25">
      <c r="A6952" s="134" t="s">
        <v>20807</v>
      </c>
      <c r="B6952" s="135" t="s">
        <v>20808</v>
      </c>
      <c r="D6952" s="134" t="s">
        <v>2263</v>
      </c>
      <c r="E6952" s="136" t="s">
        <v>13199</v>
      </c>
      <c r="F6952" s="136" t="s">
        <v>13199</v>
      </c>
    </row>
    <row r="6953" spans="1:6" ht="67.5" x14ac:dyDescent="0.25">
      <c r="A6953" s="134" t="s">
        <v>20809</v>
      </c>
      <c r="B6953" s="135" t="s">
        <v>20810</v>
      </c>
      <c r="D6953" s="134" t="s">
        <v>2263</v>
      </c>
      <c r="E6953" s="136" t="s">
        <v>20811</v>
      </c>
      <c r="F6953" s="136" t="s">
        <v>20811</v>
      </c>
    </row>
    <row r="6954" spans="1:6" ht="67.5" x14ac:dyDescent="0.25">
      <c r="A6954" s="134" t="s">
        <v>20812</v>
      </c>
      <c r="B6954" s="135" t="s">
        <v>20813</v>
      </c>
      <c r="D6954" s="134" t="s">
        <v>2263</v>
      </c>
      <c r="E6954" s="136" t="s">
        <v>13425</v>
      </c>
      <c r="F6954" s="136" t="s">
        <v>13425</v>
      </c>
    </row>
    <row r="6955" spans="1:6" ht="67.5" x14ac:dyDescent="0.25">
      <c r="A6955" s="134" t="s">
        <v>20814</v>
      </c>
      <c r="B6955" s="135" t="s">
        <v>20815</v>
      </c>
      <c r="D6955" s="134" t="s">
        <v>2263</v>
      </c>
      <c r="E6955" s="136" t="s">
        <v>12996</v>
      </c>
      <c r="F6955" s="136" t="s">
        <v>12996</v>
      </c>
    </row>
    <row r="6956" spans="1:6" ht="67.5" x14ac:dyDescent="0.25">
      <c r="A6956" s="134" t="s">
        <v>20816</v>
      </c>
      <c r="B6956" s="135" t="s">
        <v>20817</v>
      </c>
      <c r="D6956" s="134" t="s">
        <v>2263</v>
      </c>
      <c r="E6956" s="136" t="s">
        <v>5377</v>
      </c>
      <c r="F6956" s="136" t="s">
        <v>5377</v>
      </c>
    </row>
    <row r="6957" spans="1:6" ht="67.5" x14ac:dyDescent="0.25">
      <c r="A6957" s="134" t="s">
        <v>20818</v>
      </c>
      <c r="B6957" s="135" t="s">
        <v>20819</v>
      </c>
      <c r="D6957" s="134" t="s">
        <v>2263</v>
      </c>
      <c r="E6957" s="136" t="s">
        <v>13715</v>
      </c>
      <c r="F6957" s="136" t="s">
        <v>13715</v>
      </c>
    </row>
    <row r="6958" spans="1:6" ht="67.5" x14ac:dyDescent="0.25">
      <c r="A6958" s="134" t="s">
        <v>20820</v>
      </c>
      <c r="B6958" s="135" t="s">
        <v>20821</v>
      </c>
      <c r="D6958" s="134" t="s">
        <v>2263</v>
      </c>
      <c r="E6958" s="136" t="s">
        <v>5728</v>
      </c>
      <c r="F6958" s="136" t="s">
        <v>5728</v>
      </c>
    </row>
    <row r="6959" spans="1:6" ht="67.5" x14ac:dyDescent="0.25">
      <c r="A6959" s="134" t="s">
        <v>20822</v>
      </c>
      <c r="B6959" s="135" t="s">
        <v>20823</v>
      </c>
      <c r="D6959" s="134" t="s">
        <v>2263</v>
      </c>
      <c r="E6959" s="136" t="s">
        <v>6104</v>
      </c>
      <c r="F6959" s="136" t="s">
        <v>6104</v>
      </c>
    </row>
    <row r="6960" spans="1:6" ht="67.5" x14ac:dyDescent="0.25">
      <c r="A6960" s="134" t="s">
        <v>20824</v>
      </c>
      <c r="B6960" s="135" t="s">
        <v>20825</v>
      </c>
      <c r="D6960" s="134" t="s">
        <v>2263</v>
      </c>
      <c r="E6960" s="136" t="s">
        <v>13199</v>
      </c>
      <c r="F6960" s="136" t="s">
        <v>13199</v>
      </c>
    </row>
    <row r="6961" spans="1:6" ht="67.5" x14ac:dyDescent="0.25">
      <c r="A6961" s="134" t="s">
        <v>20826</v>
      </c>
      <c r="B6961" s="135" t="s">
        <v>20827</v>
      </c>
      <c r="D6961" s="134" t="s">
        <v>2263</v>
      </c>
      <c r="E6961" s="136" t="s">
        <v>20828</v>
      </c>
      <c r="F6961" s="136" t="s">
        <v>20828</v>
      </c>
    </row>
    <row r="6962" spans="1:6" ht="67.5" x14ac:dyDescent="0.25">
      <c r="A6962" s="134" t="s">
        <v>20829</v>
      </c>
      <c r="B6962" s="135" t="s">
        <v>20830</v>
      </c>
      <c r="D6962" s="134" t="s">
        <v>2263</v>
      </c>
      <c r="E6962" s="136" t="s">
        <v>5995</v>
      </c>
      <c r="F6962" s="136" t="s">
        <v>5995</v>
      </c>
    </row>
    <row r="6963" spans="1:6" ht="67.5" x14ac:dyDescent="0.25">
      <c r="A6963" s="134" t="s">
        <v>20831</v>
      </c>
      <c r="B6963" s="135" t="s">
        <v>20832</v>
      </c>
      <c r="D6963" s="134" t="s">
        <v>2263</v>
      </c>
      <c r="E6963" s="136" t="s">
        <v>5890</v>
      </c>
      <c r="F6963" s="136" t="s">
        <v>5890</v>
      </c>
    </row>
    <row r="6964" spans="1:6" ht="81" x14ac:dyDescent="0.25">
      <c r="A6964" s="134" t="s">
        <v>20833</v>
      </c>
      <c r="B6964" s="135" t="s">
        <v>20834</v>
      </c>
      <c r="D6964" s="134" t="s">
        <v>2263</v>
      </c>
      <c r="E6964" s="136" t="s">
        <v>13452</v>
      </c>
      <c r="F6964" s="136" t="s">
        <v>13452</v>
      </c>
    </row>
    <row r="6965" spans="1:6" ht="67.5" x14ac:dyDescent="0.25">
      <c r="A6965" s="134" t="s">
        <v>20835</v>
      </c>
      <c r="B6965" s="135" t="s">
        <v>20836</v>
      </c>
      <c r="D6965" s="134" t="s">
        <v>2263</v>
      </c>
      <c r="E6965" s="136" t="s">
        <v>5843</v>
      </c>
      <c r="F6965" s="136" t="s">
        <v>5843</v>
      </c>
    </row>
    <row r="6966" spans="1:6" ht="81" x14ac:dyDescent="0.25">
      <c r="A6966" s="134" t="s">
        <v>20837</v>
      </c>
      <c r="B6966" s="135" t="s">
        <v>20838</v>
      </c>
      <c r="D6966" s="134" t="s">
        <v>2263</v>
      </c>
      <c r="E6966" s="136" t="s">
        <v>20381</v>
      </c>
      <c r="F6966" s="136" t="s">
        <v>20381</v>
      </c>
    </row>
    <row r="6967" spans="1:6" ht="67.5" x14ac:dyDescent="0.25">
      <c r="A6967" s="134" t="s">
        <v>20839</v>
      </c>
      <c r="B6967" s="135" t="s">
        <v>20840</v>
      </c>
      <c r="D6967" s="134" t="s">
        <v>2263</v>
      </c>
      <c r="E6967" s="136" t="s">
        <v>13380</v>
      </c>
      <c r="F6967" s="136" t="s">
        <v>13380</v>
      </c>
    </row>
    <row r="6968" spans="1:6" ht="67.5" x14ac:dyDescent="0.25">
      <c r="A6968" s="134" t="s">
        <v>20841</v>
      </c>
      <c r="B6968" s="135" t="s">
        <v>20842</v>
      </c>
      <c r="D6968" s="134" t="s">
        <v>2263</v>
      </c>
      <c r="E6968" s="136" t="s">
        <v>5377</v>
      </c>
      <c r="F6968" s="136" t="s">
        <v>5377</v>
      </c>
    </row>
    <row r="6969" spans="1:6" ht="81" x14ac:dyDescent="0.25">
      <c r="A6969" s="134" t="s">
        <v>20843</v>
      </c>
      <c r="B6969" s="135" t="s">
        <v>20844</v>
      </c>
      <c r="D6969" s="134" t="s">
        <v>2263</v>
      </c>
      <c r="E6969" s="136" t="s">
        <v>5952</v>
      </c>
      <c r="F6969" s="136" t="s">
        <v>5952</v>
      </c>
    </row>
    <row r="6970" spans="1:6" ht="81" x14ac:dyDescent="0.25">
      <c r="A6970" s="134" t="s">
        <v>20845</v>
      </c>
      <c r="B6970" s="135" t="s">
        <v>20846</v>
      </c>
      <c r="D6970" s="134" t="s">
        <v>2263</v>
      </c>
      <c r="E6970" s="136" t="s">
        <v>5925</v>
      </c>
      <c r="F6970" s="136" t="s">
        <v>5925</v>
      </c>
    </row>
    <row r="6971" spans="1:6" ht="81" x14ac:dyDescent="0.25">
      <c r="A6971" s="134" t="s">
        <v>20847</v>
      </c>
      <c r="B6971" s="135" t="s">
        <v>20848</v>
      </c>
      <c r="D6971" s="134" t="s">
        <v>2263</v>
      </c>
      <c r="E6971" s="136" t="s">
        <v>5693</v>
      </c>
      <c r="F6971" s="136" t="s">
        <v>5693</v>
      </c>
    </row>
    <row r="6972" spans="1:6" ht="81" x14ac:dyDescent="0.25">
      <c r="A6972" s="134" t="s">
        <v>20849</v>
      </c>
      <c r="B6972" s="135" t="s">
        <v>20850</v>
      </c>
      <c r="D6972" s="134" t="s">
        <v>2263</v>
      </c>
      <c r="E6972" s="136" t="s">
        <v>5859</v>
      </c>
      <c r="F6972" s="136" t="s">
        <v>5859</v>
      </c>
    </row>
    <row r="6973" spans="1:6" ht="81" x14ac:dyDescent="0.25">
      <c r="A6973" s="134" t="s">
        <v>20851</v>
      </c>
      <c r="B6973" s="135" t="s">
        <v>20852</v>
      </c>
      <c r="D6973" s="134" t="s">
        <v>2263</v>
      </c>
      <c r="E6973" s="136" t="s">
        <v>5936</v>
      </c>
      <c r="F6973" s="136" t="s">
        <v>5936</v>
      </c>
    </row>
    <row r="6974" spans="1:6" ht="81" x14ac:dyDescent="0.25">
      <c r="A6974" s="134" t="s">
        <v>20853</v>
      </c>
      <c r="B6974" s="135" t="s">
        <v>20854</v>
      </c>
      <c r="D6974" s="134" t="s">
        <v>2263</v>
      </c>
      <c r="E6974" s="136" t="s">
        <v>5632</v>
      </c>
      <c r="F6974" s="136" t="s">
        <v>5632</v>
      </c>
    </row>
    <row r="6975" spans="1:6" ht="67.5" x14ac:dyDescent="0.25">
      <c r="A6975" s="134" t="s">
        <v>20855</v>
      </c>
      <c r="B6975" s="135" t="s">
        <v>20856</v>
      </c>
      <c r="D6975" s="134" t="s">
        <v>2263</v>
      </c>
      <c r="E6975" s="136" t="s">
        <v>14187</v>
      </c>
      <c r="F6975" s="136" t="s">
        <v>14187</v>
      </c>
    </row>
    <row r="6976" spans="1:6" ht="67.5" x14ac:dyDescent="0.25">
      <c r="A6976" s="134" t="s">
        <v>20857</v>
      </c>
      <c r="B6976" s="135" t="s">
        <v>20858</v>
      </c>
      <c r="D6976" s="134" t="s">
        <v>2263</v>
      </c>
      <c r="E6976" s="136" t="s">
        <v>5350</v>
      </c>
      <c r="F6976" s="136" t="s">
        <v>5350</v>
      </c>
    </row>
    <row r="6977" spans="1:6" ht="67.5" x14ac:dyDescent="0.25">
      <c r="A6977" s="134" t="s">
        <v>20859</v>
      </c>
      <c r="B6977" s="135" t="s">
        <v>20860</v>
      </c>
      <c r="D6977" s="134" t="s">
        <v>2263</v>
      </c>
      <c r="E6977" s="136" t="s">
        <v>13704</v>
      </c>
      <c r="F6977" s="136" t="s">
        <v>13704</v>
      </c>
    </row>
    <row r="6978" spans="1:6" ht="81" x14ac:dyDescent="0.25">
      <c r="A6978" s="134" t="s">
        <v>20861</v>
      </c>
      <c r="B6978" s="135" t="s">
        <v>20862</v>
      </c>
      <c r="D6978" s="134" t="s">
        <v>2263</v>
      </c>
      <c r="E6978" s="136" t="s">
        <v>20863</v>
      </c>
      <c r="F6978" s="136" t="s">
        <v>20863</v>
      </c>
    </row>
    <row r="6979" spans="1:6" ht="67.5" x14ac:dyDescent="0.25">
      <c r="A6979" s="134" t="s">
        <v>20864</v>
      </c>
      <c r="B6979" s="135" t="s">
        <v>20865</v>
      </c>
      <c r="D6979" s="134" t="s">
        <v>2263</v>
      </c>
      <c r="E6979" s="136" t="s">
        <v>5379</v>
      </c>
      <c r="F6979" s="136" t="s">
        <v>5379</v>
      </c>
    </row>
    <row r="6980" spans="1:6" ht="67.5" x14ac:dyDescent="0.25">
      <c r="A6980" s="134" t="s">
        <v>20866</v>
      </c>
      <c r="B6980" s="135" t="s">
        <v>20867</v>
      </c>
      <c r="D6980" s="134" t="s">
        <v>2263</v>
      </c>
      <c r="E6980" s="136" t="s">
        <v>5365</v>
      </c>
      <c r="F6980" s="136" t="s">
        <v>5365</v>
      </c>
    </row>
    <row r="6981" spans="1:6" ht="81" x14ac:dyDescent="0.25">
      <c r="A6981" s="134" t="s">
        <v>20868</v>
      </c>
      <c r="B6981" s="135" t="s">
        <v>20869</v>
      </c>
      <c r="D6981" s="134" t="s">
        <v>2263</v>
      </c>
      <c r="E6981" s="136" t="s">
        <v>5977</v>
      </c>
      <c r="F6981" s="136" t="s">
        <v>5977</v>
      </c>
    </row>
    <row r="6982" spans="1:6" ht="81" x14ac:dyDescent="0.25">
      <c r="A6982" s="134" t="s">
        <v>20870</v>
      </c>
      <c r="B6982" s="135" t="s">
        <v>20871</v>
      </c>
      <c r="D6982" s="134" t="s">
        <v>2263</v>
      </c>
      <c r="E6982" s="136" t="s">
        <v>5764</v>
      </c>
      <c r="F6982" s="136" t="s">
        <v>5764</v>
      </c>
    </row>
    <row r="6983" spans="1:6" ht="67.5" x14ac:dyDescent="0.25">
      <c r="A6983" s="134" t="s">
        <v>11172</v>
      </c>
      <c r="B6983" s="135" t="s">
        <v>11173</v>
      </c>
      <c r="D6983" s="134" t="s">
        <v>2263</v>
      </c>
      <c r="E6983" s="136" t="s">
        <v>20872</v>
      </c>
      <c r="F6983" s="136" t="s">
        <v>20872</v>
      </c>
    </row>
    <row r="6984" spans="1:6" ht="67.5" x14ac:dyDescent="0.25">
      <c r="A6984" s="134" t="s">
        <v>11174</v>
      </c>
      <c r="B6984" s="135" t="s">
        <v>11175</v>
      </c>
      <c r="D6984" s="134" t="s">
        <v>2263</v>
      </c>
      <c r="E6984" s="136" t="s">
        <v>13216</v>
      </c>
      <c r="F6984" s="136" t="s">
        <v>13216</v>
      </c>
    </row>
    <row r="6985" spans="1:6" ht="67.5" x14ac:dyDescent="0.25">
      <c r="A6985" s="134" t="s">
        <v>11176</v>
      </c>
      <c r="B6985" s="135" t="s">
        <v>11177</v>
      </c>
      <c r="D6985" s="134" t="s">
        <v>2263</v>
      </c>
      <c r="E6985" s="136" t="s">
        <v>20873</v>
      </c>
      <c r="F6985" s="136" t="s">
        <v>20873</v>
      </c>
    </row>
    <row r="6986" spans="1:6" ht="67.5" x14ac:dyDescent="0.25">
      <c r="A6986" s="134" t="s">
        <v>11178</v>
      </c>
      <c r="B6986" s="135" t="s">
        <v>11179</v>
      </c>
      <c r="D6986" s="134" t="s">
        <v>2263</v>
      </c>
      <c r="E6986" s="136" t="s">
        <v>13807</v>
      </c>
      <c r="F6986" s="136" t="s">
        <v>13807</v>
      </c>
    </row>
    <row r="6987" spans="1:6" ht="67.5" x14ac:dyDescent="0.25">
      <c r="A6987" s="134" t="s">
        <v>11180</v>
      </c>
      <c r="B6987" s="135" t="s">
        <v>11181</v>
      </c>
      <c r="D6987" s="134" t="s">
        <v>2263</v>
      </c>
      <c r="E6987" s="136" t="s">
        <v>14075</v>
      </c>
      <c r="F6987" s="136" t="s">
        <v>14075</v>
      </c>
    </row>
    <row r="6988" spans="1:6" ht="67.5" x14ac:dyDescent="0.25">
      <c r="A6988" s="134" t="s">
        <v>11182</v>
      </c>
      <c r="B6988" s="135" t="s">
        <v>11183</v>
      </c>
      <c r="D6988" s="134" t="s">
        <v>2263</v>
      </c>
      <c r="E6988" s="136" t="s">
        <v>20874</v>
      </c>
      <c r="F6988" s="136" t="s">
        <v>20874</v>
      </c>
    </row>
    <row r="6989" spans="1:6" ht="67.5" x14ac:dyDescent="0.25">
      <c r="A6989" s="134" t="s">
        <v>11184</v>
      </c>
      <c r="B6989" s="135" t="s">
        <v>11185</v>
      </c>
      <c r="D6989" s="134" t="s">
        <v>2263</v>
      </c>
      <c r="E6989" s="136" t="s">
        <v>5778</v>
      </c>
      <c r="F6989" s="136" t="s">
        <v>5778</v>
      </c>
    </row>
    <row r="6990" spans="1:6" ht="54" x14ac:dyDescent="0.25">
      <c r="A6990" s="134" t="s">
        <v>11186</v>
      </c>
      <c r="B6990" s="135" t="s">
        <v>11187</v>
      </c>
      <c r="D6990" s="134" t="s">
        <v>2263</v>
      </c>
      <c r="E6990" s="136" t="s">
        <v>20875</v>
      </c>
      <c r="F6990" s="136" t="s">
        <v>20875</v>
      </c>
    </row>
    <row r="6991" spans="1:6" ht="67.5" x14ac:dyDescent="0.25">
      <c r="A6991" s="134" t="s">
        <v>11188</v>
      </c>
      <c r="B6991" s="135" t="s">
        <v>11189</v>
      </c>
      <c r="D6991" s="134" t="s">
        <v>2263</v>
      </c>
      <c r="E6991" s="136" t="s">
        <v>17881</v>
      </c>
      <c r="F6991" s="136" t="s">
        <v>17881</v>
      </c>
    </row>
    <row r="6992" spans="1:6" ht="67.5" x14ac:dyDescent="0.25">
      <c r="A6992" s="134" t="s">
        <v>11190</v>
      </c>
      <c r="B6992" s="135" t="s">
        <v>11191</v>
      </c>
      <c r="D6992" s="134" t="s">
        <v>2263</v>
      </c>
      <c r="E6992" s="136" t="s">
        <v>20876</v>
      </c>
      <c r="F6992" s="136" t="s">
        <v>20876</v>
      </c>
    </row>
    <row r="6993" spans="1:6" ht="67.5" x14ac:dyDescent="0.25">
      <c r="A6993" s="134" t="s">
        <v>11192</v>
      </c>
      <c r="B6993" s="135" t="s">
        <v>11193</v>
      </c>
      <c r="D6993" s="134" t="s">
        <v>2263</v>
      </c>
      <c r="E6993" s="136" t="s">
        <v>20877</v>
      </c>
      <c r="F6993" s="136" t="s">
        <v>20877</v>
      </c>
    </row>
    <row r="6994" spans="1:6" ht="27" x14ac:dyDescent="0.25">
      <c r="A6994" s="134" t="s">
        <v>11194</v>
      </c>
      <c r="B6994" s="135" t="s">
        <v>11195</v>
      </c>
      <c r="D6994" s="134" t="s">
        <v>2263</v>
      </c>
      <c r="E6994" s="136" t="s">
        <v>20878</v>
      </c>
      <c r="F6994" s="136" t="s">
        <v>20878</v>
      </c>
    </row>
    <row r="6995" spans="1:6" ht="67.5" x14ac:dyDescent="0.25">
      <c r="A6995" s="134" t="s">
        <v>11196</v>
      </c>
      <c r="B6995" s="135" t="s">
        <v>11197</v>
      </c>
      <c r="D6995" s="134" t="s">
        <v>2263</v>
      </c>
      <c r="E6995" s="136" t="s">
        <v>13732</v>
      </c>
      <c r="F6995" s="136" t="s">
        <v>13732</v>
      </c>
    </row>
    <row r="6996" spans="1:6" ht="54" x14ac:dyDescent="0.25">
      <c r="A6996" s="134" t="s">
        <v>11198</v>
      </c>
      <c r="B6996" s="135" t="s">
        <v>11199</v>
      </c>
      <c r="D6996" s="134" t="s">
        <v>2263</v>
      </c>
      <c r="E6996" s="136" t="s">
        <v>20879</v>
      </c>
      <c r="F6996" s="136" t="s">
        <v>20879</v>
      </c>
    </row>
    <row r="6997" spans="1:6" ht="67.5" x14ac:dyDescent="0.25">
      <c r="A6997" s="134" t="s">
        <v>11200</v>
      </c>
      <c r="B6997" s="135" t="s">
        <v>11201</v>
      </c>
      <c r="D6997" s="134" t="s">
        <v>2263</v>
      </c>
      <c r="E6997" s="136" t="s">
        <v>13406</v>
      </c>
      <c r="F6997" s="136" t="s">
        <v>13406</v>
      </c>
    </row>
    <row r="6998" spans="1:6" ht="54" x14ac:dyDescent="0.25">
      <c r="A6998" s="134" t="s">
        <v>11202</v>
      </c>
      <c r="B6998" s="135" t="s">
        <v>11203</v>
      </c>
      <c r="D6998" s="134" t="s">
        <v>2263</v>
      </c>
      <c r="E6998" s="136" t="s">
        <v>17118</v>
      </c>
      <c r="F6998" s="136" t="s">
        <v>17118</v>
      </c>
    </row>
    <row r="6999" spans="1:6" ht="67.5" x14ac:dyDescent="0.25">
      <c r="A6999" s="134" t="s">
        <v>11204</v>
      </c>
      <c r="B6999" s="135" t="s">
        <v>11205</v>
      </c>
      <c r="D6999" s="134" t="s">
        <v>2263</v>
      </c>
      <c r="E6999" s="136" t="s">
        <v>20880</v>
      </c>
      <c r="F6999" s="136" t="s">
        <v>20880</v>
      </c>
    </row>
    <row r="7000" spans="1:6" ht="54" x14ac:dyDescent="0.25">
      <c r="A7000" s="134" t="s">
        <v>11206</v>
      </c>
      <c r="B7000" s="135" t="s">
        <v>11207</v>
      </c>
      <c r="D7000" s="134" t="s">
        <v>2263</v>
      </c>
      <c r="E7000" s="136" t="s">
        <v>20881</v>
      </c>
      <c r="F7000" s="136" t="s">
        <v>20881</v>
      </c>
    </row>
    <row r="7001" spans="1:6" ht="67.5" x14ac:dyDescent="0.25">
      <c r="A7001" s="134" t="s">
        <v>11208</v>
      </c>
      <c r="B7001" s="135" t="s">
        <v>11209</v>
      </c>
      <c r="D7001" s="134" t="s">
        <v>2263</v>
      </c>
      <c r="E7001" s="136" t="s">
        <v>5581</v>
      </c>
      <c r="F7001" s="136" t="s">
        <v>5581</v>
      </c>
    </row>
    <row r="7002" spans="1:6" ht="54" x14ac:dyDescent="0.25">
      <c r="A7002" s="134" t="s">
        <v>11210</v>
      </c>
      <c r="B7002" s="135" t="s">
        <v>11211</v>
      </c>
      <c r="D7002" s="134" t="s">
        <v>2263</v>
      </c>
      <c r="E7002" s="136" t="s">
        <v>14017</v>
      </c>
      <c r="F7002" s="136" t="s">
        <v>14017</v>
      </c>
    </row>
    <row r="7003" spans="1:6" ht="67.5" x14ac:dyDescent="0.25">
      <c r="A7003" s="134" t="s">
        <v>11212</v>
      </c>
      <c r="B7003" s="135" t="s">
        <v>11213</v>
      </c>
      <c r="D7003" s="134" t="s">
        <v>2263</v>
      </c>
      <c r="E7003" s="136" t="s">
        <v>20882</v>
      </c>
      <c r="F7003" s="136" t="s">
        <v>20882</v>
      </c>
    </row>
    <row r="7004" spans="1:6" ht="54" x14ac:dyDescent="0.25">
      <c r="A7004" s="134" t="s">
        <v>11214</v>
      </c>
      <c r="B7004" s="135" t="s">
        <v>11215</v>
      </c>
      <c r="D7004" s="134" t="s">
        <v>2263</v>
      </c>
      <c r="E7004" s="136" t="s">
        <v>14177</v>
      </c>
      <c r="F7004" s="136" t="s">
        <v>14177</v>
      </c>
    </row>
    <row r="7005" spans="1:6" ht="67.5" x14ac:dyDescent="0.25">
      <c r="A7005" s="134" t="s">
        <v>11216</v>
      </c>
      <c r="B7005" s="135" t="s">
        <v>11217</v>
      </c>
      <c r="D7005" s="134" t="s">
        <v>2263</v>
      </c>
      <c r="E7005" s="136" t="s">
        <v>20883</v>
      </c>
      <c r="F7005" s="136" t="s">
        <v>20883</v>
      </c>
    </row>
    <row r="7006" spans="1:6" ht="27" x14ac:dyDescent="0.25">
      <c r="A7006" s="134" t="s">
        <v>11218</v>
      </c>
      <c r="B7006" s="135" t="s">
        <v>11219</v>
      </c>
      <c r="D7006" s="134" t="s">
        <v>2263</v>
      </c>
      <c r="E7006" s="136" t="s">
        <v>14155</v>
      </c>
      <c r="F7006" s="136" t="s">
        <v>14155</v>
      </c>
    </row>
    <row r="7007" spans="1:6" ht="40.5" x14ac:dyDescent="0.25">
      <c r="A7007" s="134" t="s">
        <v>11220</v>
      </c>
      <c r="B7007" s="135" t="s">
        <v>11221</v>
      </c>
      <c r="D7007" s="134" t="s">
        <v>2263</v>
      </c>
      <c r="E7007" s="136" t="s">
        <v>18753</v>
      </c>
      <c r="F7007" s="136" t="s">
        <v>18753</v>
      </c>
    </row>
    <row r="7008" spans="1:6" ht="40.5" x14ac:dyDescent="0.25">
      <c r="A7008" s="134" t="s">
        <v>11222</v>
      </c>
      <c r="B7008" s="135" t="s">
        <v>11223</v>
      </c>
      <c r="D7008" s="134" t="s">
        <v>2263</v>
      </c>
      <c r="E7008" s="136" t="s">
        <v>13004</v>
      </c>
      <c r="F7008" s="136" t="s">
        <v>13004</v>
      </c>
    </row>
    <row r="7009" spans="1:6" ht="81" x14ac:dyDescent="0.25">
      <c r="A7009" s="134" t="s">
        <v>11224</v>
      </c>
      <c r="B7009" s="135" t="s">
        <v>11225</v>
      </c>
      <c r="D7009" s="134" t="s">
        <v>2263</v>
      </c>
      <c r="E7009" s="136" t="s">
        <v>13366</v>
      </c>
      <c r="F7009" s="136" t="s">
        <v>13366</v>
      </c>
    </row>
    <row r="7010" spans="1:6" ht="67.5" x14ac:dyDescent="0.25">
      <c r="A7010" s="134" t="s">
        <v>11226</v>
      </c>
      <c r="B7010" s="135" t="s">
        <v>11227</v>
      </c>
      <c r="D7010" s="134" t="s">
        <v>2263</v>
      </c>
      <c r="E7010" s="136" t="s">
        <v>13334</v>
      </c>
      <c r="F7010" s="136" t="s">
        <v>13334</v>
      </c>
    </row>
    <row r="7011" spans="1:6" ht="81" x14ac:dyDescent="0.25">
      <c r="A7011" s="134" t="s">
        <v>11228</v>
      </c>
      <c r="B7011" s="135" t="s">
        <v>11229</v>
      </c>
      <c r="D7011" s="134" t="s">
        <v>2263</v>
      </c>
      <c r="E7011" s="136" t="s">
        <v>5863</v>
      </c>
      <c r="F7011" s="136" t="s">
        <v>5863</v>
      </c>
    </row>
    <row r="7012" spans="1:6" ht="67.5" x14ac:dyDescent="0.25">
      <c r="A7012" s="134" t="s">
        <v>11230</v>
      </c>
      <c r="B7012" s="135" t="s">
        <v>11231</v>
      </c>
      <c r="D7012" s="134" t="s">
        <v>2263</v>
      </c>
      <c r="E7012" s="136" t="s">
        <v>6088</v>
      </c>
      <c r="F7012" s="136" t="s">
        <v>6088</v>
      </c>
    </row>
    <row r="7013" spans="1:6" ht="81" x14ac:dyDescent="0.25">
      <c r="A7013" s="134" t="s">
        <v>11232</v>
      </c>
      <c r="B7013" s="135" t="s">
        <v>11233</v>
      </c>
      <c r="D7013" s="134" t="s">
        <v>2263</v>
      </c>
      <c r="E7013" s="136" t="s">
        <v>14289</v>
      </c>
      <c r="F7013" s="136" t="s">
        <v>14289</v>
      </c>
    </row>
    <row r="7014" spans="1:6" ht="67.5" x14ac:dyDescent="0.25">
      <c r="A7014" s="134" t="s">
        <v>11234</v>
      </c>
      <c r="B7014" s="135" t="s">
        <v>11235</v>
      </c>
      <c r="D7014" s="134" t="s">
        <v>2263</v>
      </c>
      <c r="E7014" s="136" t="s">
        <v>5784</v>
      </c>
      <c r="F7014" s="136" t="s">
        <v>5784</v>
      </c>
    </row>
    <row r="7015" spans="1:6" ht="81" x14ac:dyDescent="0.25">
      <c r="A7015" s="134" t="s">
        <v>11236</v>
      </c>
      <c r="B7015" s="135" t="s">
        <v>11237</v>
      </c>
      <c r="D7015" s="134" t="s">
        <v>2263</v>
      </c>
      <c r="E7015" s="136" t="s">
        <v>5746</v>
      </c>
      <c r="F7015" s="136" t="s">
        <v>5746</v>
      </c>
    </row>
    <row r="7016" spans="1:6" ht="81" x14ac:dyDescent="0.25">
      <c r="A7016" s="134" t="s">
        <v>11238</v>
      </c>
      <c r="B7016" s="135" t="s">
        <v>11239</v>
      </c>
      <c r="D7016" s="134" t="s">
        <v>2263</v>
      </c>
      <c r="E7016" s="136" t="s">
        <v>5873</v>
      </c>
      <c r="F7016" s="136" t="s">
        <v>5873</v>
      </c>
    </row>
    <row r="7017" spans="1:6" ht="67.5" x14ac:dyDescent="0.25">
      <c r="A7017" s="134" t="s">
        <v>11240</v>
      </c>
      <c r="B7017" s="135" t="s">
        <v>11241</v>
      </c>
      <c r="D7017" s="134" t="s">
        <v>2263</v>
      </c>
      <c r="E7017" s="136" t="s">
        <v>14058</v>
      </c>
      <c r="F7017" s="136" t="s">
        <v>14058</v>
      </c>
    </row>
    <row r="7018" spans="1:6" ht="81" x14ac:dyDescent="0.25">
      <c r="A7018" s="134" t="s">
        <v>11242</v>
      </c>
      <c r="B7018" s="135" t="s">
        <v>11243</v>
      </c>
      <c r="D7018" s="134" t="s">
        <v>2263</v>
      </c>
      <c r="E7018" s="136" t="s">
        <v>20884</v>
      </c>
      <c r="F7018" s="136" t="s">
        <v>20884</v>
      </c>
    </row>
    <row r="7019" spans="1:6" ht="67.5" x14ac:dyDescent="0.25">
      <c r="A7019" s="134" t="s">
        <v>11244</v>
      </c>
      <c r="B7019" s="135" t="s">
        <v>11245</v>
      </c>
      <c r="D7019" s="134" t="s">
        <v>2263</v>
      </c>
      <c r="E7019" s="136" t="s">
        <v>13498</v>
      </c>
      <c r="F7019" s="136" t="s">
        <v>13498</v>
      </c>
    </row>
    <row r="7020" spans="1:6" ht="81" x14ac:dyDescent="0.25">
      <c r="A7020" s="134" t="s">
        <v>11246</v>
      </c>
      <c r="B7020" s="135" t="s">
        <v>11247</v>
      </c>
      <c r="D7020" s="134" t="s">
        <v>2263</v>
      </c>
      <c r="E7020" s="136" t="s">
        <v>13455</v>
      </c>
      <c r="F7020" s="136" t="s">
        <v>13455</v>
      </c>
    </row>
    <row r="7021" spans="1:6" ht="67.5" x14ac:dyDescent="0.25">
      <c r="A7021" s="134" t="s">
        <v>11248</v>
      </c>
      <c r="B7021" s="135" t="s">
        <v>11249</v>
      </c>
      <c r="D7021" s="134" t="s">
        <v>2263</v>
      </c>
      <c r="E7021" s="136" t="s">
        <v>5982</v>
      </c>
      <c r="F7021" s="136" t="s">
        <v>5982</v>
      </c>
    </row>
    <row r="7022" spans="1:6" ht="81" x14ac:dyDescent="0.25">
      <c r="A7022" s="134" t="s">
        <v>11250</v>
      </c>
      <c r="B7022" s="135" t="s">
        <v>11251</v>
      </c>
      <c r="D7022" s="134" t="s">
        <v>2263</v>
      </c>
      <c r="E7022" s="136" t="s">
        <v>13162</v>
      </c>
      <c r="F7022" s="136" t="s">
        <v>13162</v>
      </c>
    </row>
    <row r="7023" spans="1:6" ht="81" x14ac:dyDescent="0.25">
      <c r="A7023" s="134" t="s">
        <v>11252</v>
      </c>
      <c r="B7023" s="135" t="s">
        <v>11253</v>
      </c>
      <c r="D7023" s="134" t="s">
        <v>2263</v>
      </c>
      <c r="E7023" s="136" t="s">
        <v>19148</v>
      </c>
      <c r="F7023" s="136" t="s">
        <v>19148</v>
      </c>
    </row>
    <row r="7024" spans="1:6" ht="81" x14ac:dyDescent="0.25">
      <c r="A7024" s="134" t="s">
        <v>11254</v>
      </c>
      <c r="B7024" s="135" t="s">
        <v>11255</v>
      </c>
      <c r="D7024" s="134" t="s">
        <v>2263</v>
      </c>
      <c r="E7024" s="136" t="s">
        <v>20885</v>
      </c>
      <c r="F7024" s="136" t="s">
        <v>20885</v>
      </c>
    </row>
    <row r="7025" spans="1:6" ht="67.5" x14ac:dyDescent="0.25">
      <c r="A7025" s="134" t="s">
        <v>11256</v>
      </c>
      <c r="B7025" s="135" t="s">
        <v>11257</v>
      </c>
      <c r="D7025" s="134" t="s">
        <v>2263</v>
      </c>
      <c r="E7025" s="136" t="s">
        <v>20886</v>
      </c>
      <c r="F7025" s="136" t="s">
        <v>20886</v>
      </c>
    </row>
    <row r="7026" spans="1:6" ht="81" x14ac:dyDescent="0.25">
      <c r="A7026" s="134" t="s">
        <v>11258</v>
      </c>
      <c r="B7026" s="135" t="s">
        <v>11259</v>
      </c>
      <c r="D7026" s="134" t="s">
        <v>2263</v>
      </c>
      <c r="E7026" s="136" t="s">
        <v>13453</v>
      </c>
      <c r="F7026" s="136" t="s">
        <v>13453</v>
      </c>
    </row>
    <row r="7027" spans="1:6" ht="67.5" x14ac:dyDescent="0.25">
      <c r="A7027" s="134" t="s">
        <v>4728</v>
      </c>
      <c r="B7027" s="135" t="s">
        <v>4729</v>
      </c>
      <c r="D7027" s="134" t="s">
        <v>2263</v>
      </c>
      <c r="E7027" s="136" t="s">
        <v>18031</v>
      </c>
      <c r="F7027" s="136" t="s">
        <v>18031</v>
      </c>
    </row>
    <row r="7028" spans="1:6" ht="81" x14ac:dyDescent="0.25">
      <c r="A7028" s="134" t="s">
        <v>11260</v>
      </c>
      <c r="B7028" s="135" t="s">
        <v>11261</v>
      </c>
      <c r="D7028" s="134" t="s">
        <v>2263</v>
      </c>
      <c r="E7028" s="136" t="s">
        <v>13619</v>
      </c>
      <c r="F7028" s="136" t="s">
        <v>13619</v>
      </c>
    </row>
    <row r="7029" spans="1:6" ht="67.5" x14ac:dyDescent="0.25">
      <c r="A7029" s="134" t="s">
        <v>11262</v>
      </c>
      <c r="B7029" s="135" t="s">
        <v>11263</v>
      </c>
      <c r="D7029" s="134" t="s">
        <v>2263</v>
      </c>
      <c r="E7029" s="136" t="s">
        <v>5403</v>
      </c>
      <c r="F7029" s="136" t="s">
        <v>5403</v>
      </c>
    </row>
    <row r="7030" spans="1:6" ht="81" x14ac:dyDescent="0.25">
      <c r="A7030" s="134" t="s">
        <v>11264</v>
      </c>
      <c r="B7030" s="135" t="s">
        <v>11265</v>
      </c>
      <c r="D7030" s="134" t="s">
        <v>2263</v>
      </c>
      <c r="E7030" s="136" t="s">
        <v>13528</v>
      </c>
      <c r="F7030" s="136" t="s">
        <v>13528</v>
      </c>
    </row>
    <row r="7031" spans="1:6" ht="27" x14ac:dyDescent="0.25">
      <c r="A7031" s="134" t="s">
        <v>4725</v>
      </c>
      <c r="B7031" s="135" t="s">
        <v>4726</v>
      </c>
      <c r="D7031" s="134" t="s">
        <v>2263</v>
      </c>
      <c r="E7031" s="136" t="s">
        <v>5956</v>
      </c>
      <c r="F7031" s="136" t="s">
        <v>5956</v>
      </c>
    </row>
    <row r="7032" spans="1:6" x14ac:dyDescent="0.25">
      <c r="A7032" s="134" t="s">
        <v>2423</v>
      </c>
      <c r="B7032" s="135" t="s">
        <v>2424</v>
      </c>
      <c r="D7032" s="134" t="s">
        <v>2263</v>
      </c>
      <c r="E7032" s="136" t="s">
        <v>20887</v>
      </c>
      <c r="F7032" s="136" t="s">
        <v>20887</v>
      </c>
    </row>
    <row r="7033" spans="1:6" ht="40.5" x14ac:dyDescent="0.25">
      <c r="A7033" s="134" t="s">
        <v>11266</v>
      </c>
      <c r="B7033" s="135" t="s">
        <v>20888</v>
      </c>
      <c r="D7033" s="134" t="s">
        <v>11267</v>
      </c>
      <c r="E7033" s="136" t="s">
        <v>13345</v>
      </c>
      <c r="F7033" s="136" t="s">
        <v>13345</v>
      </c>
    </row>
    <row r="7034" spans="1:6" ht="40.5" x14ac:dyDescent="0.25">
      <c r="A7034" s="134" t="s">
        <v>11268</v>
      </c>
      <c r="B7034" s="135" t="s">
        <v>20889</v>
      </c>
      <c r="D7034" s="134" t="s">
        <v>11267</v>
      </c>
      <c r="E7034" s="136" t="s">
        <v>5612</v>
      </c>
      <c r="F7034" s="136" t="s">
        <v>5612</v>
      </c>
    </row>
    <row r="7035" spans="1:6" ht="40.5" x14ac:dyDescent="0.25">
      <c r="A7035" s="134" t="s">
        <v>11269</v>
      </c>
      <c r="B7035" s="135" t="s">
        <v>20890</v>
      </c>
      <c r="D7035" s="134" t="s">
        <v>11267</v>
      </c>
      <c r="E7035" s="136" t="s">
        <v>5504</v>
      </c>
      <c r="F7035" s="136" t="s">
        <v>5504</v>
      </c>
    </row>
    <row r="7036" spans="1:6" ht="40.5" x14ac:dyDescent="0.25">
      <c r="A7036" s="134" t="s">
        <v>11270</v>
      </c>
      <c r="B7036" s="135" t="s">
        <v>20891</v>
      </c>
      <c r="D7036" s="134" t="s">
        <v>11267</v>
      </c>
      <c r="E7036" s="136" t="s">
        <v>5897</v>
      </c>
      <c r="F7036" s="136" t="s">
        <v>5897</v>
      </c>
    </row>
    <row r="7037" spans="1:6" ht="27" x14ac:dyDescent="0.25">
      <c r="A7037" s="134" t="s">
        <v>20892</v>
      </c>
      <c r="B7037" s="135" t="s">
        <v>20893</v>
      </c>
      <c r="D7037" s="134" t="s">
        <v>2259</v>
      </c>
      <c r="E7037" s="136" t="s">
        <v>5675</v>
      </c>
      <c r="F7037" s="136" t="s">
        <v>5675</v>
      </c>
    </row>
    <row r="7038" spans="1:6" ht="40.5" x14ac:dyDescent="0.25">
      <c r="A7038" s="134" t="s">
        <v>20894</v>
      </c>
      <c r="B7038" s="135" t="s">
        <v>20895</v>
      </c>
      <c r="D7038" s="134" t="s">
        <v>2259</v>
      </c>
      <c r="E7038" s="136" t="s">
        <v>5947</v>
      </c>
      <c r="F7038" s="136" t="s">
        <v>5947</v>
      </c>
    </row>
    <row r="7039" spans="1:6" ht="40.5" x14ac:dyDescent="0.25">
      <c r="A7039" s="134" t="s">
        <v>20896</v>
      </c>
      <c r="B7039" s="135" t="s">
        <v>20897</v>
      </c>
      <c r="D7039" s="134" t="s">
        <v>2263</v>
      </c>
      <c r="E7039" s="136" t="s">
        <v>20898</v>
      </c>
      <c r="F7039" s="136" t="s">
        <v>20898</v>
      </c>
    </row>
    <row r="7040" spans="1:6" ht="40.5" x14ac:dyDescent="0.25">
      <c r="A7040" s="134" t="s">
        <v>20899</v>
      </c>
      <c r="B7040" s="135" t="s">
        <v>20900</v>
      </c>
      <c r="D7040" s="134" t="s">
        <v>2263</v>
      </c>
      <c r="E7040" s="136" t="s">
        <v>20901</v>
      </c>
      <c r="F7040" s="136" t="s">
        <v>20901</v>
      </c>
    </row>
    <row r="7041" spans="1:6" ht="40.5" x14ac:dyDescent="0.25">
      <c r="A7041" s="134" t="s">
        <v>20902</v>
      </c>
      <c r="B7041" s="135" t="s">
        <v>20903</v>
      </c>
      <c r="D7041" s="134" t="s">
        <v>2263</v>
      </c>
      <c r="E7041" s="136" t="s">
        <v>20904</v>
      </c>
      <c r="F7041" s="136" t="s">
        <v>20904</v>
      </c>
    </row>
    <row r="7042" spans="1:6" ht="40.5" x14ac:dyDescent="0.25">
      <c r="A7042" s="134" t="s">
        <v>20905</v>
      </c>
      <c r="B7042" s="135" t="s">
        <v>20906</v>
      </c>
      <c r="D7042" s="134" t="s">
        <v>2263</v>
      </c>
      <c r="E7042" s="136" t="s">
        <v>20907</v>
      </c>
      <c r="F7042" s="136" t="s">
        <v>20907</v>
      </c>
    </row>
    <row r="7043" spans="1:6" ht="40.5" x14ac:dyDescent="0.25">
      <c r="A7043" s="134" t="s">
        <v>20908</v>
      </c>
      <c r="B7043" s="135" t="s">
        <v>20909</v>
      </c>
      <c r="D7043" s="134" t="s">
        <v>2263</v>
      </c>
      <c r="E7043" s="136" t="s">
        <v>20910</v>
      </c>
      <c r="F7043" s="136" t="s">
        <v>20910</v>
      </c>
    </row>
    <row r="7044" spans="1:6" ht="40.5" x14ac:dyDescent="0.25">
      <c r="A7044" s="134" t="s">
        <v>20911</v>
      </c>
      <c r="B7044" s="135" t="s">
        <v>20912</v>
      </c>
      <c r="D7044" s="134" t="s">
        <v>2263</v>
      </c>
      <c r="E7044" s="136" t="s">
        <v>14356</v>
      </c>
      <c r="F7044" s="136" t="s">
        <v>14356</v>
      </c>
    </row>
    <row r="7045" spans="1:6" ht="40.5" x14ac:dyDescent="0.25">
      <c r="A7045" s="134" t="s">
        <v>20913</v>
      </c>
      <c r="B7045" s="135" t="s">
        <v>20914</v>
      </c>
      <c r="D7045" s="134" t="s">
        <v>2263</v>
      </c>
      <c r="E7045" s="136" t="s">
        <v>20915</v>
      </c>
      <c r="F7045" s="136" t="s">
        <v>20915</v>
      </c>
    </row>
    <row r="7046" spans="1:6" ht="40.5" x14ac:dyDescent="0.25">
      <c r="A7046" s="134" t="s">
        <v>20916</v>
      </c>
      <c r="B7046" s="135" t="s">
        <v>20917</v>
      </c>
      <c r="D7046" s="134" t="s">
        <v>2263</v>
      </c>
      <c r="E7046" s="136" t="s">
        <v>20918</v>
      </c>
      <c r="F7046" s="136" t="s">
        <v>20918</v>
      </c>
    </row>
    <row r="7047" spans="1:6" ht="27" x14ac:dyDescent="0.25">
      <c r="A7047" s="134" t="s">
        <v>4796</v>
      </c>
      <c r="B7047" s="135" t="s">
        <v>4797</v>
      </c>
      <c r="D7047" s="134" t="s">
        <v>2263</v>
      </c>
      <c r="E7047" s="136" t="s">
        <v>5704</v>
      </c>
      <c r="F7047" s="136" t="s">
        <v>5704</v>
      </c>
    </row>
    <row r="7048" spans="1:6" ht="40.5" x14ac:dyDescent="0.25">
      <c r="A7048" s="134" t="s">
        <v>20919</v>
      </c>
      <c r="B7048" s="135" t="s">
        <v>20920</v>
      </c>
      <c r="D7048" s="134" t="s">
        <v>2259</v>
      </c>
      <c r="E7048" s="136" t="s">
        <v>20921</v>
      </c>
      <c r="F7048" s="136" t="s">
        <v>20921</v>
      </c>
    </row>
    <row r="7049" spans="1:6" ht="54" x14ac:dyDescent="0.25">
      <c r="A7049" s="134" t="s">
        <v>20922</v>
      </c>
      <c r="B7049" s="135" t="s">
        <v>20923</v>
      </c>
      <c r="D7049" s="134" t="s">
        <v>2259</v>
      </c>
      <c r="E7049" s="136" t="s">
        <v>20924</v>
      </c>
      <c r="F7049" s="136" t="s">
        <v>20924</v>
      </c>
    </row>
    <row r="7050" spans="1:6" ht="54" x14ac:dyDescent="0.25">
      <c r="A7050" s="134" t="s">
        <v>20925</v>
      </c>
      <c r="B7050" s="135" t="s">
        <v>20926</v>
      </c>
      <c r="D7050" s="134" t="s">
        <v>2259</v>
      </c>
      <c r="E7050" s="136" t="s">
        <v>20927</v>
      </c>
      <c r="F7050" s="136" t="s">
        <v>20927</v>
      </c>
    </row>
    <row r="7051" spans="1:6" ht="54" x14ac:dyDescent="0.25">
      <c r="A7051" s="134" t="s">
        <v>20928</v>
      </c>
      <c r="B7051" s="135" t="s">
        <v>20929</v>
      </c>
      <c r="D7051" s="134" t="s">
        <v>2259</v>
      </c>
      <c r="E7051" s="136" t="s">
        <v>20930</v>
      </c>
      <c r="F7051" s="136" t="s">
        <v>20930</v>
      </c>
    </row>
    <row r="7052" spans="1:6" ht="54" x14ac:dyDescent="0.25">
      <c r="A7052" s="134" t="s">
        <v>20931</v>
      </c>
      <c r="B7052" s="135" t="s">
        <v>20932</v>
      </c>
      <c r="D7052" s="134" t="s">
        <v>2259</v>
      </c>
      <c r="E7052" s="136" t="s">
        <v>20933</v>
      </c>
      <c r="F7052" s="136" t="s">
        <v>20933</v>
      </c>
    </row>
    <row r="7053" spans="1:6" ht="54" x14ac:dyDescent="0.25">
      <c r="A7053" s="134" t="s">
        <v>20934</v>
      </c>
      <c r="B7053" s="135" t="s">
        <v>20935</v>
      </c>
      <c r="D7053" s="134" t="s">
        <v>2259</v>
      </c>
      <c r="E7053" s="136" t="s">
        <v>13668</v>
      </c>
      <c r="F7053" s="136" t="s">
        <v>13668</v>
      </c>
    </row>
    <row r="7054" spans="1:6" ht="54" x14ac:dyDescent="0.25">
      <c r="A7054" s="134" t="s">
        <v>20936</v>
      </c>
      <c r="B7054" s="135" t="s">
        <v>20937</v>
      </c>
      <c r="D7054" s="134" t="s">
        <v>2259</v>
      </c>
      <c r="E7054" s="136" t="s">
        <v>20938</v>
      </c>
      <c r="F7054" s="136" t="s">
        <v>20938</v>
      </c>
    </row>
    <row r="7055" spans="1:6" ht="54" x14ac:dyDescent="0.25">
      <c r="A7055" s="134" t="s">
        <v>20939</v>
      </c>
      <c r="B7055" s="135" t="s">
        <v>20940</v>
      </c>
      <c r="D7055" s="134" t="s">
        <v>2259</v>
      </c>
      <c r="E7055" s="136" t="s">
        <v>20941</v>
      </c>
      <c r="F7055" s="136" t="s">
        <v>20941</v>
      </c>
    </row>
    <row r="7056" spans="1:6" ht="54" x14ac:dyDescent="0.25">
      <c r="A7056" s="134" t="s">
        <v>20942</v>
      </c>
      <c r="B7056" s="135" t="s">
        <v>20943</v>
      </c>
      <c r="D7056" s="134" t="s">
        <v>2259</v>
      </c>
      <c r="E7056" s="136" t="s">
        <v>20944</v>
      </c>
      <c r="F7056" s="136" t="s">
        <v>20944</v>
      </c>
    </row>
    <row r="7057" spans="1:6" ht="54" x14ac:dyDescent="0.25">
      <c r="A7057" s="134">
        <v>103330</v>
      </c>
      <c r="B7057" s="135" t="s">
        <v>20945</v>
      </c>
      <c r="D7057" s="134" t="s">
        <v>2259</v>
      </c>
      <c r="E7057" s="136" t="s">
        <v>20946</v>
      </c>
      <c r="F7057" s="136" t="s">
        <v>20946</v>
      </c>
    </row>
    <row r="7058" spans="1:6" ht="54" x14ac:dyDescent="0.25">
      <c r="A7058" s="134" t="s">
        <v>20947</v>
      </c>
      <c r="B7058" s="135" t="s">
        <v>20948</v>
      </c>
      <c r="D7058" s="134" t="s">
        <v>2259</v>
      </c>
      <c r="E7058" s="136" t="s">
        <v>20949</v>
      </c>
      <c r="F7058" s="136" t="s">
        <v>20949</v>
      </c>
    </row>
    <row r="7059" spans="1:6" ht="54" x14ac:dyDescent="0.25">
      <c r="A7059" s="134" t="s">
        <v>20950</v>
      </c>
      <c r="B7059" s="135" t="s">
        <v>20951</v>
      </c>
      <c r="D7059" s="134" t="s">
        <v>2259</v>
      </c>
      <c r="E7059" s="136" t="s">
        <v>20952</v>
      </c>
      <c r="F7059" s="136" t="s">
        <v>20952</v>
      </c>
    </row>
    <row r="7060" spans="1:6" ht="54" x14ac:dyDescent="0.25">
      <c r="A7060" s="134" t="s">
        <v>20953</v>
      </c>
      <c r="B7060" s="135" t="s">
        <v>20954</v>
      </c>
      <c r="D7060" s="134" t="s">
        <v>2259</v>
      </c>
      <c r="E7060" s="136" t="s">
        <v>20955</v>
      </c>
      <c r="F7060" s="136" t="s">
        <v>20955</v>
      </c>
    </row>
    <row r="7061" spans="1:6" ht="54" x14ac:dyDescent="0.25">
      <c r="A7061" s="134" t="s">
        <v>20956</v>
      </c>
      <c r="B7061" s="135" t="s">
        <v>20957</v>
      </c>
      <c r="D7061" s="134" t="s">
        <v>2259</v>
      </c>
      <c r="E7061" s="136" t="s">
        <v>20958</v>
      </c>
      <c r="F7061" s="136" t="s">
        <v>20958</v>
      </c>
    </row>
    <row r="7062" spans="1:6" ht="54" x14ac:dyDescent="0.25">
      <c r="A7062" s="134" t="s">
        <v>20959</v>
      </c>
      <c r="B7062" s="135" t="s">
        <v>20960</v>
      </c>
      <c r="D7062" s="134" t="s">
        <v>2259</v>
      </c>
      <c r="E7062" s="136" t="s">
        <v>20961</v>
      </c>
      <c r="F7062" s="136" t="s">
        <v>20961</v>
      </c>
    </row>
    <row r="7063" spans="1:6" ht="54" x14ac:dyDescent="0.25">
      <c r="A7063" s="134" t="s">
        <v>20962</v>
      </c>
      <c r="B7063" s="135" t="s">
        <v>20963</v>
      </c>
      <c r="D7063" s="134" t="s">
        <v>2259</v>
      </c>
      <c r="E7063" s="136" t="s">
        <v>20964</v>
      </c>
      <c r="F7063" s="136" t="s">
        <v>20964</v>
      </c>
    </row>
    <row r="7064" spans="1:6" ht="54" x14ac:dyDescent="0.25">
      <c r="A7064" s="134" t="s">
        <v>20965</v>
      </c>
      <c r="B7064" s="135" t="s">
        <v>20966</v>
      </c>
      <c r="D7064" s="134" t="s">
        <v>2259</v>
      </c>
      <c r="E7064" s="136" t="s">
        <v>6078</v>
      </c>
      <c r="F7064" s="136" t="s">
        <v>6078</v>
      </c>
    </row>
    <row r="7065" spans="1:6" ht="54" x14ac:dyDescent="0.25">
      <c r="A7065" s="134" t="s">
        <v>20967</v>
      </c>
      <c r="B7065" s="135" t="s">
        <v>20968</v>
      </c>
      <c r="D7065" s="134" t="s">
        <v>2259</v>
      </c>
      <c r="E7065" s="136" t="s">
        <v>20969</v>
      </c>
      <c r="F7065" s="136" t="s">
        <v>20969</v>
      </c>
    </row>
    <row r="7066" spans="1:6" ht="54" x14ac:dyDescent="0.25">
      <c r="A7066" s="134" t="s">
        <v>20970</v>
      </c>
      <c r="B7066" s="135" t="s">
        <v>20971</v>
      </c>
      <c r="D7066" s="134" t="s">
        <v>2259</v>
      </c>
      <c r="E7066" s="136" t="s">
        <v>20972</v>
      </c>
      <c r="F7066" s="136" t="s">
        <v>20972</v>
      </c>
    </row>
    <row r="7067" spans="1:6" ht="67.5" x14ac:dyDescent="0.25">
      <c r="A7067" s="134" t="s">
        <v>11271</v>
      </c>
      <c r="B7067" s="135" t="s">
        <v>11272</v>
      </c>
      <c r="D7067" s="134" t="s">
        <v>2259</v>
      </c>
      <c r="E7067" s="136" t="s">
        <v>20973</v>
      </c>
      <c r="F7067" s="136" t="s">
        <v>20973</v>
      </c>
    </row>
    <row r="7068" spans="1:6" ht="67.5" x14ac:dyDescent="0.25">
      <c r="A7068" s="134" t="s">
        <v>11273</v>
      </c>
      <c r="B7068" s="135" t="s">
        <v>11274</v>
      </c>
      <c r="D7068" s="134" t="s">
        <v>2259</v>
      </c>
      <c r="E7068" s="136" t="s">
        <v>20974</v>
      </c>
      <c r="F7068" s="136" t="s">
        <v>20974</v>
      </c>
    </row>
    <row r="7069" spans="1:6" ht="67.5" x14ac:dyDescent="0.25">
      <c r="A7069" s="134" t="s">
        <v>11275</v>
      </c>
      <c r="B7069" s="135" t="s">
        <v>11276</v>
      </c>
      <c r="D7069" s="134" t="s">
        <v>2259</v>
      </c>
      <c r="E7069" s="136" t="s">
        <v>20975</v>
      </c>
      <c r="F7069" s="136" t="s">
        <v>20975</v>
      </c>
    </row>
    <row r="7070" spans="1:6" ht="67.5" x14ac:dyDescent="0.25">
      <c r="A7070" s="134" t="s">
        <v>11277</v>
      </c>
      <c r="B7070" s="135" t="s">
        <v>11278</v>
      </c>
      <c r="D7070" s="134" t="s">
        <v>2259</v>
      </c>
      <c r="E7070" s="136" t="s">
        <v>20976</v>
      </c>
      <c r="F7070" s="136" t="s">
        <v>20976</v>
      </c>
    </row>
    <row r="7071" spans="1:6" ht="67.5" x14ac:dyDescent="0.25">
      <c r="A7071" s="134" t="s">
        <v>11279</v>
      </c>
      <c r="B7071" s="135" t="s">
        <v>11280</v>
      </c>
      <c r="D7071" s="134" t="s">
        <v>2259</v>
      </c>
      <c r="E7071" s="136" t="s">
        <v>14195</v>
      </c>
      <c r="F7071" s="136" t="s">
        <v>14195</v>
      </c>
    </row>
    <row r="7072" spans="1:6" ht="67.5" x14ac:dyDescent="0.25">
      <c r="A7072" s="134" t="s">
        <v>11281</v>
      </c>
      <c r="B7072" s="135" t="s">
        <v>11282</v>
      </c>
      <c r="D7072" s="134" t="s">
        <v>2259</v>
      </c>
      <c r="E7072" s="136" t="s">
        <v>14025</v>
      </c>
      <c r="F7072" s="136" t="s">
        <v>14025</v>
      </c>
    </row>
    <row r="7073" spans="1:6" ht="67.5" x14ac:dyDescent="0.25">
      <c r="A7073" s="134" t="s">
        <v>11283</v>
      </c>
      <c r="B7073" s="135" t="s">
        <v>11284</v>
      </c>
      <c r="D7073" s="134" t="s">
        <v>2259</v>
      </c>
      <c r="E7073" s="136" t="s">
        <v>20977</v>
      </c>
      <c r="F7073" s="136" t="s">
        <v>20977</v>
      </c>
    </row>
    <row r="7074" spans="1:6" ht="67.5" x14ac:dyDescent="0.25">
      <c r="A7074" s="134" t="s">
        <v>11285</v>
      </c>
      <c r="B7074" s="135" t="s">
        <v>11286</v>
      </c>
      <c r="D7074" s="134" t="s">
        <v>2259</v>
      </c>
      <c r="E7074" s="136" t="s">
        <v>20978</v>
      </c>
      <c r="F7074" s="136" t="s">
        <v>20978</v>
      </c>
    </row>
    <row r="7075" spans="1:6" ht="67.5" x14ac:dyDescent="0.25">
      <c r="A7075" s="134" t="s">
        <v>11287</v>
      </c>
      <c r="B7075" s="135" t="s">
        <v>11288</v>
      </c>
      <c r="D7075" s="134" t="s">
        <v>2259</v>
      </c>
      <c r="E7075" s="136" t="s">
        <v>20979</v>
      </c>
      <c r="F7075" s="136" t="s">
        <v>20979</v>
      </c>
    </row>
    <row r="7076" spans="1:6" ht="67.5" x14ac:dyDescent="0.25">
      <c r="A7076" s="134" t="s">
        <v>11289</v>
      </c>
      <c r="B7076" s="135" t="s">
        <v>11290</v>
      </c>
      <c r="D7076" s="134" t="s">
        <v>2259</v>
      </c>
      <c r="E7076" s="136" t="s">
        <v>20980</v>
      </c>
      <c r="F7076" s="136" t="s">
        <v>20980</v>
      </c>
    </row>
    <row r="7077" spans="1:6" ht="67.5" x14ac:dyDescent="0.25">
      <c r="A7077" s="134" t="s">
        <v>11291</v>
      </c>
      <c r="B7077" s="135" t="s">
        <v>11292</v>
      </c>
      <c r="D7077" s="134" t="s">
        <v>2259</v>
      </c>
      <c r="E7077" s="136" t="s">
        <v>20981</v>
      </c>
      <c r="F7077" s="136" t="s">
        <v>20981</v>
      </c>
    </row>
    <row r="7078" spans="1:6" ht="67.5" x14ac:dyDescent="0.25">
      <c r="A7078" s="134" t="s">
        <v>11293</v>
      </c>
      <c r="B7078" s="135" t="s">
        <v>11294</v>
      </c>
      <c r="D7078" s="134" t="s">
        <v>2259</v>
      </c>
      <c r="E7078" s="136" t="s">
        <v>20982</v>
      </c>
      <c r="F7078" s="136" t="s">
        <v>20982</v>
      </c>
    </row>
    <row r="7079" spans="1:6" ht="67.5" x14ac:dyDescent="0.25">
      <c r="A7079" s="134" t="s">
        <v>11295</v>
      </c>
      <c r="B7079" s="135" t="s">
        <v>11296</v>
      </c>
      <c r="D7079" s="134" t="s">
        <v>2259</v>
      </c>
      <c r="E7079" s="136" t="s">
        <v>16832</v>
      </c>
      <c r="F7079" s="136" t="s">
        <v>16832</v>
      </c>
    </row>
    <row r="7080" spans="1:6" ht="67.5" x14ac:dyDescent="0.25">
      <c r="A7080" s="134" t="s">
        <v>11297</v>
      </c>
      <c r="B7080" s="135" t="s">
        <v>11298</v>
      </c>
      <c r="D7080" s="134" t="s">
        <v>2259</v>
      </c>
      <c r="E7080" s="136" t="s">
        <v>20983</v>
      </c>
      <c r="F7080" s="136" t="s">
        <v>20983</v>
      </c>
    </row>
    <row r="7081" spans="1:6" ht="67.5" x14ac:dyDescent="0.25">
      <c r="A7081" s="134" t="s">
        <v>11299</v>
      </c>
      <c r="B7081" s="135" t="s">
        <v>11300</v>
      </c>
      <c r="D7081" s="134" t="s">
        <v>2259</v>
      </c>
      <c r="E7081" s="136" t="s">
        <v>20984</v>
      </c>
      <c r="F7081" s="136" t="s">
        <v>20984</v>
      </c>
    </row>
    <row r="7082" spans="1:6" ht="67.5" x14ac:dyDescent="0.25">
      <c r="A7082" s="134" t="s">
        <v>11301</v>
      </c>
      <c r="B7082" s="135" t="s">
        <v>11302</v>
      </c>
      <c r="D7082" s="134" t="s">
        <v>2259</v>
      </c>
      <c r="E7082" s="136" t="s">
        <v>19548</v>
      </c>
      <c r="F7082" s="136" t="s">
        <v>19548</v>
      </c>
    </row>
    <row r="7083" spans="1:6" ht="67.5" x14ac:dyDescent="0.25">
      <c r="A7083" s="134" t="s">
        <v>11303</v>
      </c>
      <c r="B7083" s="135" t="s">
        <v>11304</v>
      </c>
      <c r="D7083" s="134" t="s">
        <v>2259</v>
      </c>
      <c r="E7083" s="136" t="s">
        <v>20985</v>
      </c>
      <c r="F7083" s="136" t="s">
        <v>20985</v>
      </c>
    </row>
    <row r="7084" spans="1:6" ht="67.5" x14ac:dyDescent="0.25">
      <c r="A7084" s="134" t="s">
        <v>11305</v>
      </c>
      <c r="B7084" s="135" t="s">
        <v>11306</v>
      </c>
      <c r="D7084" s="134" t="s">
        <v>2259</v>
      </c>
      <c r="E7084" s="136" t="s">
        <v>20986</v>
      </c>
      <c r="F7084" s="136" t="s">
        <v>20986</v>
      </c>
    </row>
    <row r="7085" spans="1:6" ht="67.5" x14ac:dyDescent="0.25">
      <c r="A7085" s="134" t="s">
        <v>11307</v>
      </c>
      <c r="B7085" s="135" t="s">
        <v>11308</v>
      </c>
      <c r="D7085" s="134" t="s">
        <v>2259</v>
      </c>
      <c r="E7085" s="136" t="s">
        <v>20987</v>
      </c>
      <c r="F7085" s="136" t="s">
        <v>20987</v>
      </c>
    </row>
    <row r="7086" spans="1:6" ht="67.5" x14ac:dyDescent="0.25">
      <c r="A7086" s="134" t="s">
        <v>11309</v>
      </c>
      <c r="B7086" s="135" t="s">
        <v>11310</v>
      </c>
      <c r="D7086" s="134" t="s">
        <v>2259</v>
      </c>
      <c r="E7086" s="136" t="s">
        <v>20988</v>
      </c>
      <c r="F7086" s="136" t="s">
        <v>20988</v>
      </c>
    </row>
    <row r="7087" spans="1:6" ht="67.5" x14ac:dyDescent="0.25">
      <c r="A7087" s="134" t="s">
        <v>11311</v>
      </c>
      <c r="B7087" s="135" t="s">
        <v>11312</v>
      </c>
      <c r="D7087" s="134" t="s">
        <v>2259</v>
      </c>
      <c r="E7087" s="136" t="s">
        <v>20989</v>
      </c>
      <c r="F7087" s="136" t="s">
        <v>20989</v>
      </c>
    </row>
    <row r="7088" spans="1:6" ht="67.5" x14ac:dyDescent="0.25">
      <c r="A7088" s="134" t="s">
        <v>11313</v>
      </c>
      <c r="B7088" s="135" t="s">
        <v>11314</v>
      </c>
      <c r="D7088" s="134" t="s">
        <v>2259</v>
      </c>
      <c r="E7088" s="136" t="s">
        <v>13420</v>
      </c>
      <c r="F7088" s="136" t="s">
        <v>13420</v>
      </c>
    </row>
    <row r="7089" spans="1:6" ht="67.5" x14ac:dyDescent="0.25">
      <c r="A7089" s="134" t="s">
        <v>11315</v>
      </c>
      <c r="B7089" s="135" t="s">
        <v>11316</v>
      </c>
      <c r="D7089" s="134" t="s">
        <v>2259</v>
      </c>
      <c r="E7089" s="136" t="s">
        <v>20990</v>
      </c>
      <c r="F7089" s="136" t="s">
        <v>20990</v>
      </c>
    </row>
    <row r="7090" spans="1:6" ht="67.5" x14ac:dyDescent="0.25">
      <c r="A7090" s="134" t="s">
        <v>11317</v>
      </c>
      <c r="B7090" s="135" t="s">
        <v>11318</v>
      </c>
      <c r="D7090" s="134" t="s">
        <v>2259</v>
      </c>
      <c r="E7090" s="136" t="s">
        <v>14084</v>
      </c>
      <c r="F7090" s="136" t="s">
        <v>14084</v>
      </c>
    </row>
    <row r="7091" spans="1:6" ht="67.5" x14ac:dyDescent="0.25">
      <c r="A7091" s="134" t="s">
        <v>11319</v>
      </c>
      <c r="B7091" s="135" t="s">
        <v>11320</v>
      </c>
      <c r="D7091" s="134" t="s">
        <v>2259</v>
      </c>
      <c r="E7091" s="136" t="s">
        <v>14339</v>
      </c>
      <c r="F7091" s="136" t="s">
        <v>14339</v>
      </c>
    </row>
    <row r="7092" spans="1:6" ht="67.5" x14ac:dyDescent="0.25">
      <c r="A7092" s="134" t="s">
        <v>11321</v>
      </c>
      <c r="B7092" s="135" t="s">
        <v>11322</v>
      </c>
      <c r="D7092" s="134" t="s">
        <v>2259</v>
      </c>
      <c r="E7092" s="136" t="s">
        <v>20991</v>
      </c>
      <c r="F7092" s="136" t="s">
        <v>20991</v>
      </c>
    </row>
    <row r="7093" spans="1:6" ht="67.5" x14ac:dyDescent="0.25">
      <c r="A7093" s="134" t="s">
        <v>11323</v>
      </c>
      <c r="B7093" s="135" t="s">
        <v>11324</v>
      </c>
      <c r="D7093" s="134" t="s">
        <v>2259</v>
      </c>
      <c r="E7093" s="136" t="s">
        <v>18206</v>
      </c>
      <c r="F7093" s="136" t="s">
        <v>18206</v>
      </c>
    </row>
    <row r="7094" spans="1:6" ht="67.5" x14ac:dyDescent="0.25">
      <c r="A7094" s="134" t="s">
        <v>11325</v>
      </c>
      <c r="B7094" s="135" t="s">
        <v>11326</v>
      </c>
      <c r="D7094" s="134" t="s">
        <v>2259</v>
      </c>
      <c r="E7094" s="136" t="s">
        <v>20992</v>
      </c>
      <c r="F7094" s="136" t="s">
        <v>20992</v>
      </c>
    </row>
    <row r="7095" spans="1:6" ht="67.5" x14ac:dyDescent="0.25">
      <c r="A7095" s="134" t="s">
        <v>11327</v>
      </c>
      <c r="B7095" s="135" t="s">
        <v>11328</v>
      </c>
      <c r="D7095" s="134" t="s">
        <v>2259</v>
      </c>
      <c r="E7095" s="136" t="s">
        <v>20993</v>
      </c>
      <c r="F7095" s="136" t="s">
        <v>20993</v>
      </c>
    </row>
    <row r="7096" spans="1:6" ht="67.5" x14ac:dyDescent="0.25">
      <c r="A7096" s="134" t="s">
        <v>11329</v>
      </c>
      <c r="B7096" s="135" t="s">
        <v>11330</v>
      </c>
      <c r="D7096" s="134" t="s">
        <v>2259</v>
      </c>
      <c r="E7096" s="136" t="s">
        <v>20994</v>
      </c>
      <c r="F7096" s="136" t="s">
        <v>20994</v>
      </c>
    </row>
    <row r="7097" spans="1:6" ht="67.5" x14ac:dyDescent="0.25">
      <c r="A7097" s="134" t="s">
        <v>11331</v>
      </c>
      <c r="B7097" s="135" t="s">
        <v>11332</v>
      </c>
      <c r="D7097" s="134" t="s">
        <v>2259</v>
      </c>
      <c r="E7097" s="136" t="s">
        <v>14141</v>
      </c>
      <c r="F7097" s="136" t="s">
        <v>14141</v>
      </c>
    </row>
    <row r="7098" spans="1:6" ht="67.5" x14ac:dyDescent="0.25">
      <c r="A7098" s="134" t="s">
        <v>11333</v>
      </c>
      <c r="B7098" s="135" t="s">
        <v>11334</v>
      </c>
      <c r="D7098" s="134" t="s">
        <v>2259</v>
      </c>
      <c r="E7098" s="136" t="s">
        <v>20995</v>
      </c>
      <c r="F7098" s="136" t="s">
        <v>20995</v>
      </c>
    </row>
    <row r="7099" spans="1:6" ht="27" x14ac:dyDescent="0.25">
      <c r="A7099" s="134" t="s">
        <v>20996</v>
      </c>
      <c r="B7099" s="135" t="s">
        <v>20997</v>
      </c>
      <c r="D7099" s="134" t="s">
        <v>2259</v>
      </c>
      <c r="E7099" s="136" t="s">
        <v>13311</v>
      </c>
      <c r="F7099" s="136" t="s">
        <v>13311</v>
      </c>
    </row>
    <row r="7100" spans="1:6" ht="27" x14ac:dyDescent="0.25">
      <c r="A7100" s="134" t="s">
        <v>20998</v>
      </c>
      <c r="B7100" s="135" t="s">
        <v>20999</v>
      </c>
      <c r="D7100" s="134" t="s">
        <v>2259</v>
      </c>
      <c r="E7100" s="136" t="s">
        <v>21000</v>
      </c>
      <c r="F7100" s="136" t="s">
        <v>21000</v>
      </c>
    </row>
    <row r="7101" spans="1:6" ht="40.5" x14ac:dyDescent="0.25">
      <c r="A7101" s="134" t="s">
        <v>21001</v>
      </c>
      <c r="B7101" s="135" t="s">
        <v>21002</v>
      </c>
      <c r="D7101" s="134" t="s">
        <v>2259</v>
      </c>
      <c r="E7101" s="136" t="s">
        <v>21003</v>
      </c>
      <c r="F7101" s="136" t="s">
        <v>21003</v>
      </c>
    </row>
    <row r="7102" spans="1:6" ht="40.5" x14ac:dyDescent="0.25">
      <c r="A7102" s="134" t="s">
        <v>21004</v>
      </c>
      <c r="B7102" s="135" t="s">
        <v>21005</v>
      </c>
      <c r="D7102" s="134" t="s">
        <v>2259</v>
      </c>
      <c r="E7102" s="136" t="s">
        <v>21006</v>
      </c>
      <c r="F7102" s="136" t="s">
        <v>21006</v>
      </c>
    </row>
    <row r="7103" spans="1:6" ht="40.5" x14ac:dyDescent="0.25">
      <c r="A7103" s="134" t="s">
        <v>21007</v>
      </c>
      <c r="B7103" s="135" t="s">
        <v>21008</v>
      </c>
      <c r="D7103" s="134" t="s">
        <v>2259</v>
      </c>
      <c r="E7103" s="136" t="s">
        <v>5641</v>
      </c>
      <c r="F7103" s="136" t="s">
        <v>5641</v>
      </c>
    </row>
    <row r="7104" spans="1:6" ht="40.5" x14ac:dyDescent="0.25">
      <c r="A7104" s="134" t="s">
        <v>21009</v>
      </c>
      <c r="B7104" s="135" t="s">
        <v>21010</v>
      </c>
      <c r="D7104" s="134" t="s">
        <v>2259</v>
      </c>
      <c r="E7104" s="136" t="s">
        <v>21011</v>
      </c>
      <c r="F7104" s="136" t="s">
        <v>21011</v>
      </c>
    </row>
    <row r="7105" spans="1:6" ht="40.5" x14ac:dyDescent="0.25">
      <c r="A7105" s="134" t="s">
        <v>21012</v>
      </c>
      <c r="B7105" s="135" t="s">
        <v>21013</v>
      </c>
      <c r="D7105" s="134" t="s">
        <v>2259</v>
      </c>
      <c r="E7105" s="136" t="s">
        <v>21014</v>
      </c>
      <c r="F7105" s="136" t="s">
        <v>21014</v>
      </c>
    </row>
    <row r="7106" spans="1:6" ht="40.5" x14ac:dyDescent="0.25">
      <c r="A7106" s="134" t="s">
        <v>21015</v>
      </c>
      <c r="B7106" s="135" t="s">
        <v>21016</v>
      </c>
      <c r="D7106" s="134" t="s">
        <v>2259</v>
      </c>
      <c r="E7106" s="136" t="s">
        <v>21017</v>
      </c>
      <c r="F7106" s="136" t="s">
        <v>21017</v>
      </c>
    </row>
    <row r="7107" spans="1:6" ht="40.5" x14ac:dyDescent="0.25">
      <c r="A7107" s="134" t="s">
        <v>21018</v>
      </c>
      <c r="B7107" s="135" t="s">
        <v>21019</v>
      </c>
      <c r="D7107" s="134" t="s">
        <v>2259</v>
      </c>
      <c r="E7107" s="136" t="s">
        <v>14339</v>
      </c>
      <c r="F7107" s="136" t="s">
        <v>14339</v>
      </c>
    </row>
    <row r="7108" spans="1:6" ht="54" x14ac:dyDescent="0.25">
      <c r="A7108" s="134" t="s">
        <v>21020</v>
      </c>
      <c r="B7108" s="135" t="s">
        <v>21021</v>
      </c>
      <c r="D7108" s="134" t="s">
        <v>2259</v>
      </c>
      <c r="E7108" s="136" t="s">
        <v>13301</v>
      </c>
      <c r="F7108" s="136" t="s">
        <v>13301</v>
      </c>
    </row>
    <row r="7109" spans="1:6" ht="54" x14ac:dyDescent="0.25">
      <c r="A7109" s="134" t="s">
        <v>21022</v>
      </c>
      <c r="B7109" s="135" t="s">
        <v>21023</v>
      </c>
      <c r="D7109" s="134" t="s">
        <v>2259</v>
      </c>
      <c r="E7109" s="136" t="s">
        <v>14377</v>
      </c>
      <c r="F7109" s="136" t="s">
        <v>14377</v>
      </c>
    </row>
    <row r="7110" spans="1:6" ht="54" x14ac:dyDescent="0.25">
      <c r="A7110" s="134" t="s">
        <v>21024</v>
      </c>
      <c r="B7110" s="135" t="s">
        <v>21025</v>
      </c>
      <c r="D7110" s="134" t="s">
        <v>2259</v>
      </c>
      <c r="E7110" s="136" t="s">
        <v>21026</v>
      </c>
      <c r="F7110" s="136" t="s">
        <v>21026</v>
      </c>
    </row>
    <row r="7111" spans="1:6" ht="54" x14ac:dyDescent="0.25">
      <c r="A7111" s="134" t="s">
        <v>21027</v>
      </c>
      <c r="B7111" s="135" t="s">
        <v>21028</v>
      </c>
      <c r="D7111" s="134" t="s">
        <v>2259</v>
      </c>
      <c r="E7111" s="136" t="s">
        <v>21029</v>
      </c>
      <c r="F7111" s="136" t="s">
        <v>21029</v>
      </c>
    </row>
    <row r="7112" spans="1:6" ht="54" x14ac:dyDescent="0.25">
      <c r="A7112" s="134" t="s">
        <v>21030</v>
      </c>
      <c r="B7112" s="135" t="s">
        <v>21031</v>
      </c>
      <c r="D7112" s="134" t="s">
        <v>2259</v>
      </c>
      <c r="E7112" s="136" t="s">
        <v>21032</v>
      </c>
      <c r="F7112" s="136" t="s">
        <v>21032</v>
      </c>
    </row>
    <row r="7113" spans="1:6" ht="54" x14ac:dyDescent="0.25">
      <c r="A7113" s="134" t="s">
        <v>21033</v>
      </c>
      <c r="B7113" s="135" t="s">
        <v>21034</v>
      </c>
      <c r="D7113" s="134" t="s">
        <v>2259</v>
      </c>
      <c r="E7113" s="136" t="s">
        <v>21035</v>
      </c>
      <c r="F7113" s="136" t="s">
        <v>21035</v>
      </c>
    </row>
    <row r="7114" spans="1:6" ht="54" x14ac:dyDescent="0.25">
      <c r="A7114" s="134" t="s">
        <v>21036</v>
      </c>
      <c r="B7114" s="135" t="s">
        <v>21037</v>
      </c>
      <c r="D7114" s="134" t="s">
        <v>2259</v>
      </c>
      <c r="E7114" s="136" t="s">
        <v>21038</v>
      </c>
      <c r="F7114" s="136" t="s">
        <v>21038</v>
      </c>
    </row>
    <row r="7115" spans="1:6" ht="54" x14ac:dyDescent="0.25">
      <c r="A7115" s="134" t="s">
        <v>21039</v>
      </c>
      <c r="B7115" s="135" t="s">
        <v>21040</v>
      </c>
      <c r="D7115" s="134" t="s">
        <v>2259</v>
      </c>
      <c r="E7115" s="136" t="s">
        <v>21041</v>
      </c>
      <c r="F7115" s="136" t="s">
        <v>21041</v>
      </c>
    </row>
    <row r="7116" spans="1:6" ht="54" x14ac:dyDescent="0.25">
      <c r="A7116" s="134" t="s">
        <v>4814</v>
      </c>
      <c r="B7116" s="135" t="s">
        <v>4815</v>
      </c>
      <c r="D7116" s="134" t="s">
        <v>2259</v>
      </c>
      <c r="E7116" s="136" t="s">
        <v>13018</v>
      </c>
      <c r="F7116" s="136" t="s">
        <v>13018</v>
      </c>
    </row>
    <row r="7117" spans="1:6" ht="54" x14ac:dyDescent="0.25">
      <c r="A7117" s="134" t="s">
        <v>4816</v>
      </c>
      <c r="B7117" s="135" t="s">
        <v>4817</v>
      </c>
      <c r="D7117" s="134" t="s">
        <v>2259</v>
      </c>
      <c r="E7117" s="136" t="s">
        <v>21042</v>
      </c>
      <c r="F7117" s="136" t="s">
        <v>21042</v>
      </c>
    </row>
    <row r="7118" spans="1:6" ht="54" x14ac:dyDescent="0.25">
      <c r="A7118" s="134" t="s">
        <v>11335</v>
      </c>
      <c r="B7118" s="135" t="s">
        <v>11336</v>
      </c>
      <c r="D7118" s="134" t="s">
        <v>2259</v>
      </c>
      <c r="E7118" s="136" t="s">
        <v>13540</v>
      </c>
      <c r="F7118" s="136" t="s">
        <v>13540</v>
      </c>
    </row>
    <row r="7119" spans="1:6" ht="54" x14ac:dyDescent="0.25">
      <c r="A7119" s="134" t="s">
        <v>11337</v>
      </c>
      <c r="B7119" s="135" t="s">
        <v>11338</v>
      </c>
      <c r="D7119" s="134" t="s">
        <v>2259</v>
      </c>
      <c r="E7119" s="136" t="s">
        <v>21043</v>
      </c>
      <c r="F7119" s="136" t="s">
        <v>21043</v>
      </c>
    </row>
    <row r="7120" spans="1:6" ht="54" x14ac:dyDescent="0.25">
      <c r="A7120" s="134" t="s">
        <v>4818</v>
      </c>
      <c r="B7120" s="135" t="s">
        <v>4819</v>
      </c>
      <c r="D7120" s="134" t="s">
        <v>2259</v>
      </c>
      <c r="E7120" s="136" t="s">
        <v>21044</v>
      </c>
      <c r="F7120" s="136" t="s">
        <v>21044</v>
      </c>
    </row>
    <row r="7121" spans="1:6" ht="54" x14ac:dyDescent="0.25">
      <c r="A7121" s="134" t="s">
        <v>4820</v>
      </c>
      <c r="B7121" s="135" t="s">
        <v>4821</v>
      </c>
      <c r="D7121" s="134" t="s">
        <v>2259</v>
      </c>
      <c r="E7121" s="136" t="s">
        <v>21045</v>
      </c>
      <c r="F7121" s="136" t="s">
        <v>21045</v>
      </c>
    </row>
    <row r="7122" spans="1:6" ht="54" x14ac:dyDescent="0.25">
      <c r="A7122" s="134" t="s">
        <v>11339</v>
      </c>
      <c r="B7122" s="135" t="s">
        <v>11340</v>
      </c>
      <c r="D7122" s="134" t="s">
        <v>2259</v>
      </c>
      <c r="E7122" s="136" t="s">
        <v>21046</v>
      </c>
      <c r="F7122" s="136" t="s">
        <v>21046</v>
      </c>
    </row>
    <row r="7123" spans="1:6" ht="54" x14ac:dyDescent="0.25">
      <c r="A7123" s="134" t="s">
        <v>11341</v>
      </c>
      <c r="B7123" s="135" t="s">
        <v>11342</v>
      </c>
      <c r="D7123" s="134" t="s">
        <v>2259</v>
      </c>
      <c r="E7123" s="136" t="s">
        <v>19731</v>
      </c>
      <c r="F7123" s="136" t="s">
        <v>19731</v>
      </c>
    </row>
    <row r="7124" spans="1:6" ht="54" x14ac:dyDescent="0.25">
      <c r="A7124" s="134" t="s">
        <v>4822</v>
      </c>
      <c r="B7124" s="135" t="s">
        <v>4823</v>
      </c>
      <c r="D7124" s="134" t="s">
        <v>2259</v>
      </c>
      <c r="E7124" s="136" t="s">
        <v>21047</v>
      </c>
      <c r="F7124" s="136" t="s">
        <v>21047</v>
      </c>
    </row>
    <row r="7125" spans="1:6" ht="54" x14ac:dyDescent="0.25">
      <c r="A7125" s="134" t="s">
        <v>4824</v>
      </c>
      <c r="B7125" s="135" t="s">
        <v>4825</v>
      </c>
      <c r="D7125" s="134" t="s">
        <v>2259</v>
      </c>
      <c r="E7125" s="136" t="s">
        <v>21048</v>
      </c>
      <c r="F7125" s="136" t="s">
        <v>21048</v>
      </c>
    </row>
    <row r="7126" spans="1:6" ht="54" x14ac:dyDescent="0.25">
      <c r="A7126" s="134" t="s">
        <v>11343</v>
      </c>
      <c r="B7126" s="135" t="s">
        <v>11344</v>
      </c>
      <c r="D7126" s="134" t="s">
        <v>2259</v>
      </c>
      <c r="E7126" s="136" t="s">
        <v>21049</v>
      </c>
      <c r="F7126" s="136" t="s">
        <v>21049</v>
      </c>
    </row>
    <row r="7127" spans="1:6" ht="54" x14ac:dyDescent="0.25">
      <c r="A7127" s="134" t="s">
        <v>11345</v>
      </c>
      <c r="B7127" s="135" t="s">
        <v>11346</v>
      </c>
      <c r="D7127" s="134" t="s">
        <v>2259</v>
      </c>
      <c r="E7127" s="136" t="s">
        <v>21050</v>
      </c>
      <c r="F7127" s="136" t="s">
        <v>21050</v>
      </c>
    </row>
    <row r="7128" spans="1:6" ht="54" x14ac:dyDescent="0.25">
      <c r="A7128" s="134" t="s">
        <v>4826</v>
      </c>
      <c r="B7128" s="135" t="s">
        <v>4827</v>
      </c>
      <c r="D7128" s="134" t="s">
        <v>2259</v>
      </c>
      <c r="E7128" s="136" t="s">
        <v>21051</v>
      </c>
      <c r="F7128" s="136" t="s">
        <v>21051</v>
      </c>
    </row>
    <row r="7129" spans="1:6" ht="54" x14ac:dyDescent="0.25">
      <c r="A7129" s="134" t="s">
        <v>4828</v>
      </c>
      <c r="B7129" s="135" t="s">
        <v>4829</v>
      </c>
      <c r="D7129" s="134" t="s">
        <v>2259</v>
      </c>
      <c r="E7129" s="136" t="s">
        <v>14253</v>
      </c>
      <c r="F7129" s="136" t="s">
        <v>14253</v>
      </c>
    </row>
    <row r="7130" spans="1:6" ht="54" x14ac:dyDescent="0.25">
      <c r="A7130" s="134" t="s">
        <v>11347</v>
      </c>
      <c r="B7130" s="135" t="s">
        <v>11348</v>
      </c>
      <c r="D7130" s="134" t="s">
        <v>2259</v>
      </c>
      <c r="E7130" s="136" t="s">
        <v>21052</v>
      </c>
      <c r="F7130" s="136" t="s">
        <v>21052</v>
      </c>
    </row>
    <row r="7131" spans="1:6" ht="54" x14ac:dyDescent="0.25">
      <c r="A7131" s="134" t="s">
        <v>11349</v>
      </c>
      <c r="B7131" s="135" t="s">
        <v>11350</v>
      </c>
      <c r="D7131" s="134" t="s">
        <v>2259</v>
      </c>
      <c r="E7131" s="136" t="s">
        <v>21053</v>
      </c>
      <c r="F7131" s="136" t="s">
        <v>21053</v>
      </c>
    </row>
    <row r="7132" spans="1:6" ht="54" x14ac:dyDescent="0.25">
      <c r="A7132" s="134" t="s">
        <v>11351</v>
      </c>
      <c r="B7132" s="135" t="s">
        <v>11352</v>
      </c>
      <c r="D7132" s="134" t="s">
        <v>2259</v>
      </c>
      <c r="E7132" s="136" t="s">
        <v>21054</v>
      </c>
      <c r="F7132" s="136" t="s">
        <v>21054</v>
      </c>
    </row>
    <row r="7133" spans="1:6" ht="67.5" x14ac:dyDescent="0.25">
      <c r="A7133" s="134" t="s">
        <v>11353</v>
      </c>
      <c r="B7133" s="135" t="s">
        <v>11354</v>
      </c>
      <c r="D7133" s="134" t="s">
        <v>2259</v>
      </c>
      <c r="E7133" s="136" t="s">
        <v>14143</v>
      </c>
      <c r="F7133" s="136" t="s">
        <v>14143</v>
      </c>
    </row>
    <row r="7134" spans="1:6" ht="54" x14ac:dyDescent="0.25">
      <c r="A7134" s="134" t="s">
        <v>11355</v>
      </c>
      <c r="B7134" s="135" t="s">
        <v>11356</v>
      </c>
      <c r="D7134" s="134" t="s">
        <v>2259</v>
      </c>
      <c r="E7134" s="136" t="s">
        <v>13006</v>
      </c>
      <c r="F7134" s="136" t="s">
        <v>13006</v>
      </c>
    </row>
    <row r="7135" spans="1:6" ht="67.5" x14ac:dyDescent="0.25">
      <c r="A7135" s="134" t="s">
        <v>11357</v>
      </c>
      <c r="B7135" s="135" t="s">
        <v>11358</v>
      </c>
      <c r="D7135" s="134" t="s">
        <v>2259</v>
      </c>
      <c r="E7135" s="136" t="s">
        <v>21055</v>
      </c>
      <c r="F7135" s="136" t="s">
        <v>21055</v>
      </c>
    </row>
    <row r="7136" spans="1:6" ht="54" x14ac:dyDescent="0.25">
      <c r="A7136" s="134" t="s">
        <v>11359</v>
      </c>
      <c r="B7136" s="135" t="s">
        <v>11360</v>
      </c>
      <c r="D7136" s="134" t="s">
        <v>2259</v>
      </c>
      <c r="E7136" s="136" t="s">
        <v>14395</v>
      </c>
      <c r="F7136" s="136" t="s">
        <v>14395</v>
      </c>
    </row>
    <row r="7137" spans="1:6" ht="67.5" x14ac:dyDescent="0.25">
      <c r="A7137" s="134" t="s">
        <v>11361</v>
      </c>
      <c r="B7137" s="135" t="s">
        <v>11362</v>
      </c>
      <c r="D7137" s="134" t="s">
        <v>2259</v>
      </c>
      <c r="E7137" s="136" t="s">
        <v>21056</v>
      </c>
      <c r="F7137" s="136" t="s">
        <v>21056</v>
      </c>
    </row>
    <row r="7138" spans="1:6" ht="54" x14ac:dyDescent="0.25">
      <c r="A7138" s="134" t="s">
        <v>11363</v>
      </c>
      <c r="B7138" s="135" t="s">
        <v>11364</v>
      </c>
      <c r="D7138" s="134" t="s">
        <v>2259</v>
      </c>
      <c r="E7138" s="136" t="s">
        <v>21057</v>
      </c>
      <c r="F7138" s="136" t="s">
        <v>21057</v>
      </c>
    </row>
    <row r="7139" spans="1:6" ht="67.5" x14ac:dyDescent="0.25">
      <c r="A7139" s="134" t="s">
        <v>11365</v>
      </c>
      <c r="B7139" s="135" t="s">
        <v>11366</v>
      </c>
      <c r="D7139" s="134" t="s">
        <v>2259</v>
      </c>
      <c r="E7139" s="136" t="s">
        <v>14203</v>
      </c>
      <c r="F7139" s="136" t="s">
        <v>14203</v>
      </c>
    </row>
    <row r="7140" spans="1:6" ht="54" x14ac:dyDescent="0.25">
      <c r="A7140" s="134" t="s">
        <v>11367</v>
      </c>
      <c r="B7140" s="135" t="s">
        <v>11368</v>
      </c>
      <c r="D7140" s="134" t="s">
        <v>2259</v>
      </c>
      <c r="E7140" s="136" t="s">
        <v>21058</v>
      </c>
      <c r="F7140" s="136" t="s">
        <v>21058</v>
      </c>
    </row>
    <row r="7141" spans="1:6" ht="67.5" x14ac:dyDescent="0.25">
      <c r="A7141" s="134" t="s">
        <v>11369</v>
      </c>
      <c r="B7141" s="135" t="s">
        <v>11370</v>
      </c>
      <c r="D7141" s="134" t="s">
        <v>2259</v>
      </c>
      <c r="E7141" s="136" t="s">
        <v>14280</v>
      </c>
      <c r="F7141" s="136" t="s">
        <v>14280</v>
      </c>
    </row>
    <row r="7142" spans="1:6" ht="54" x14ac:dyDescent="0.25">
      <c r="A7142" s="134" t="s">
        <v>11371</v>
      </c>
      <c r="B7142" s="135" t="s">
        <v>11372</v>
      </c>
      <c r="D7142" s="134" t="s">
        <v>2259</v>
      </c>
      <c r="E7142" s="136" t="s">
        <v>14113</v>
      </c>
      <c r="F7142" s="136" t="s">
        <v>14113</v>
      </c>
    </row>
    <row r="7143" spans="1:6" ht="67.5" x14ac:dyDescent="0.25">
      <c r="A7143" s="134" t="s">
        <v>11373</v>
      </c>
      <c r="B7143" s="135" t="s">
        <v>11374</v>
      </c>
      <c r="D7143" s="134" t="s">
        <v>2259</v>
      </c>
      <c r="E7143" s="136" t="s">
        <v>21059</v>
      </c>
      <c r="F7143" s="136" t="s">
        <v>21059</v>
      </c>
    </row>
    <row r="7144" spans="1:6" ht="54" x14ac:dyDescent="0.25">
      <c r="A7144" s="134" t="s">
        <v>11375</v>
      </c>
      <c r="B7144" s="135" t="s">
        <v>11376</v>
      </c>
      <c r="D7144" s="134" t="s">
        <v>2259</v>
      </c>
      <c r="E7144" s="136" t="s">
        <v>13994</v>
      </c>
      <c r="F7144" s="136" t="s">
        <v>13994</v>
      </c>
    </row>
    <row r="7145" spans="1:6" ht="67.5" x14ac:dyDescent="0.25">
      <c r="A7145" s="134" t="s">
        <v>11377</v>
      </c>
      <c r="B7145" s="135" t="s">
        <v>11378</v>
      </c>
      <c r="D7145" s="134" t="s">
        <v>2259</v>
      </c>
      <c r="E7145" s="136" t="s">
        <v>21060</v>
      </c>
      <c r="F7145" s="136" t="s">
        <v>21060</v>
      </c>
    </row>
    <row r="7146" spans="1:6" ht="54" x14ac:dyDescent="0.25">
      <c r="A7146" s="134" t="s">
        <v>11379</v>
      </c>
      <c r="B7146" s="135" t="s">
        <v>11380</v>
      </c>
      <c r="D7146" s="134" t="s">
        <v>2259</v>
      </c>
      <c r="E7146" s="136" t="s">
        <v>21061</v>
      </c>
      <c r="F7146" s="136" t="s">
        <v>21061</v>
      </c>
    </row>
    <row r="7147" spans="1:6" ht="67.5" x14ac:dyDescent="0.25">
      <c r="A7147" s="134" t="s">
        <v>11381</v>
      </c>
      <c r="B7147" s="135" t="s">
        <v>11382</v>
      </c>
      <c r="D7147" s="134" t="s">
        <v>2259</v>
      </c>
      <c r="E7147" s="136" t="s">
        <v>21062</v>
      </c>
      <c r="F7147" s="136" t="s">
        <v>21062</v>
      </c>
    </row>
    <row r="7148" spans="1:6" ht="54" x14ac:dyDescent="0.25">
      <c r="A7148" s="134" t="s">
        <v>11383</v>
      </c>
      <c r="B7148" s="135" t="s">
        <v>11384</v>
      </c>
      <c r="D7148" s="134" t="s">
        <v>2259</v>
      </c>
      <c r="E7148" s="136" t="s">
        <v>21063</v>
      </c>
      <c r="F7148" s="136" t="s">
        <v>21063</v>
      </c>
    </row>
    <row r="7149" spans="1:6" ht="54" x14ac:dyDescent="0.25">
      <c r="A7149" s="134" t="s">
        <v>11385</v>
      </c>
      <c r="B7149" s="135" t="s">
        <v>11386</v>
      </c>
      <c r="D7149" s="134" t="s">
        <v>2259</v>
      </c>
      <c r="E7149" s="136" t="s">
        <v>21064</v>
      </c>
      <c r="F7149" s="136" t="s">
        <v>21064</v>
      </c>
    </row>
    <row r="7150" spans="1:6" ht="40.5" x14ac:dyDescent="0.25">
      <c r="A7150" s="134" t="s">
        <v>21065</v>
      </c>
      <c r="B7150" s="135" t="s">
        <v>21066</v>
      </c>
      <c r="D7150" s="134" t="s">
        <v>2259</v>
      </c>
      <c r="E7150" s="136" t="s">
        <v>13984</v>
      </c>
      <c r="F7150" s="136" t="s">
        <v>13984</v>
      </c>
    </row>
    <row r="7151" spans="1:6" ht="40.5" x14ac:dyDescent="0.25">
      <c r="A7151" s="134" t="s">
        <v>21067</v>
      </c>
      <c r="B7151" s="135" t="s">
        <v>21068</v>
      </c>
      <c r="D7151" s="134" t="s">
        <v>2259</v>
      </c>
      <c r="E7151" s="136" t="s">
        <v>21069</v>
      </c>
      <c r="F7151" s="136" t="s">
        <v>21069</v>
      </c>
    </row>
    <row r="7152" spans="1:6" ht="40.5" x14ac:dyDescent="0.25">
      <c r="A7152" s="134" t="s">
        <v>21070</v>
      </c>
      <c r="B7152" s="135" t="s">
        <v>21071</v>
      </c>
      <c r="D7152" s="134" t="s">
        <v>2259</v>
      </c>
      <c r="E7152" s="136" t="s">
        <v>21072</v>
      </c>
      <c r="F7152" s="136" t="s">
        <v>21072</v>
      </c>
    </row>
    <row r="7153" spans="1:6" ht="54" x14ac:dyDescent="0.25">
      <c r="A7153" s="134" t="s">
        <v>11387</v>
      </c>
      <c r="B7153" s="135" t="s">
        <v>11388</v>
      </c>
      <c r="D7153" s="134" t="s">
        <v>2259</v>
      </c>
      <c r="E7153" s="136" t="s">
        <v>14208</v>
      </c>
      <c r="F7153" s="136" t="s">
        <v>14208</v>
      </c>
    </row>
    <row r="7154" spans="1:6" ht="54" x14ac:dyDescent="0.25">
      <c r="A7154" s="134" t="s">
        <v>11389</v>
      </c>
      <c r="B7154" s="135" t="s">
        <v>11390</v>
      </c>
      <c r="D7154" s="134" t="s">
        <v>2259</v>
      </c>
      <c r="E7154" s="136" t="s">
        <v>14379</v>
      </c>
      <c r="F7154" s="136" t="s">
        <v>14379</v>
      </c>
    </row>
    <row r="7155" spans="1:6" ht="54" x14ac:dyDescent="0.25">
      <c r="A7155" s="134" t="s">
        <v>11391</v>
      </c>
      <c r="B7155" s="135" t="s">
        <v>11392</v>
      </c>
      <c r="D7155" s="134" t="s">
        <v>2259</v>
      </c>
      <c r="E7155" s="136" t="s">
        <v>21073</v>
      </c>
      <c r="F7155" s="136" t="s">
        <v>21073</v>
      </c>
    </row>
    <row r="7156" spans="1:6" ht="54" x14ac:dyDescent="0.25">
      <c r="A7156" s="134" t="s">
        <v>11393</v>
      </c>
      <c r="B7156" s="135" t="s">
        <v>11394</v>
      </c>
      <c r="D7156" s="134" t="s">
        <v>2259</v>
      </c>
      <c r="E7156" s="136" t="s">
        <v>21074</v>
      </c>
      <c r="F7156" s="136" t="s">
        <v>21074</v>
      </c>
    </row>
    <row r="7157" spans="1:6" ht="54" x14ac:dyDescent="0.25">
      <c r="A7157" s="134" t="s">
        <v>11395</v>
      </c>
      <c r="B7157" s="135" t="s">
        <v>11396</v>
      </c>
      <c r="D7157" s="134" t="s">
        <v>2259</v>
      </c>
      <c r="E7157" s="136" t="s">
        <v>21075</v>
      </c>
      <c r="F7157" s="136" t="s">
        <v>21075</v>
      </c>
    </row>
    <row r="7158" spans="1:6" ht="54" x14ac:dyDescent="0.25">
      <c r="A7158" s="134" t="s">
        <v>11397</v>
      </c>
      <c r="B7158" s="135" t="s">
        <v>11398</v>
      </c>
      <c r="D7158" s="134" t="s">
        <v>2259</v>
      </c>
      <c r="E7158" s="136" t="s">
        <v>14366</v>
      </c>
      <c r="F7158" s="136" t="s">
        <v>14366</v>
      </c>
    </row>
    <row r="7159" spans="1:6" ht="54" x14ac:dyDescent="0.25">
      <c r="A7159" s="134" t="s">
        <v>11399</v>
      </c>
      <c r="B7159" s="135" t="s">
        <v>11400</v>
      </c>
      <c r="D7159" s="134" t="s">
        <v>2259</v>
      </c>
      <c r="E7159" s="136" t="s">
        <v>21076</v>
      </c>
      <c r="F7159" s="136" t="s">
        <v>21076</v>
      </c>
    </row>
    <row r="7160" spans="1:6" ht="54" x14ac:dyDescent="0.25">
      <c r="A7160" s="134" t="s">
        <v>11401</v>
      </c>
      <c r="B7160" s="135" t="s">
        <v>11402</v>
      </c>
      <c r="D7160" s="134" t="s">
        <v>2259</v>
      </c>
      <c r="E7160" s="136" t="s">
        <v>21077</v>
      </c>
      <c r="F7160" s="136" t="s">
        <v>21077</v>
      </c>
    </row>
    <row r="7161" spans="1:6" ht="54" x14ac:dyDescent="0.25">
      <c r="A7161" s="134" t="s">
        <v>11403</v>
      </c>
      <c r="B7161" s="135" t="s">
        <v>11404</v>
      </c>
      <c r="D7161" s="134" t="s">
        <v>2259</v>
      </c>
      <c r="E7161" s="136" t="s">
        <v>21078</v>
      </c>
      <c r="F7161" s="136" t="s">
        <v>21078</v>
      </c>
    </row>
    <row r="7162" spans="1:6" ht="54" x14ac:dyDescent="0.25">
      <c r="A7162" s="134" t="s">
        <v>11405</v>
      </c>
      <c r="B7162" s="135" t="s">
        <v>11406</v>
      </c>
      <c r="D7162" s="134" t="s">
        <v>2259</v>
      </c>
      <c r="E7162" s="136" t="s">
        <v>21079</v>
      </c>
      <c r="F7162" s="136" t="s">
        <v>21079</v>
      </c>
    </row>
    <row r="7163" spans="1:6" ht="40.5" x14ac:dyDescent="0.25">
      <c r="A7163" s="134" t="s">
        <v>11407</v>
      </c>
      <c r="B7163" s="135" t="s">
        <v>11408</v>
      </c>
      <c r="D7163" s="134" t="s">
        <v>2259</v>
      </c>
      <c r="E7163" s="136" t="s">
        <v>21080</v>
      </c>
      <c r="F7163" s="136" t="s">
        <v>21080</v>
      </c>
    </row>
    <row r="7164" spans="1:6" ht="54" x14ac:dyDescent="0.25">
      <c r="A7164" s="134" t="s">
        <v>11409</v>
      </c>
      <c r="B7164" s="135" t="s">
        <v>11410</v>
      </c>
      <c r="D7164" s="134" t="s">
        <v>2259</v>
      </c>
      <c r="E7164" s="136" t="s">
        <v>21081</v>
      </c>
      <c r="F7164" s="136" t="s">
        <v>21081</v>
      </c>
    </row>
    <row r="7165" spans="1:6" ht="40.5" x14ac:dyDescent="0.25">
      <c r="A7165" s="134" t="s">
        <v>11411</v>
      </c>
      <c r="B7165" s="135" t="s">
        <v>11412</v>
      </c>
      <c r="D7165" s="134" t="s">
        <v>2259</v>
      </c>
      <c r="E7165" s="136" t="s">
        <v>21082</v>
      </c>
      <c r="F7165" s="136" t="s">
        <v>21082</v>
      </c>
    </row>
    <row r="7166" spans="1:6" ht="40.5" x14ac:dyDescent="0.25">
      <c r="A7166" s="134" t="s">
        <v>11413</v>
      </c>
      <c r="B7166" s="135" t="s">
        <v>11414</v>
      </c>
      <c r="D7166" s="134" t="s">
        <v>2259</v>
      </c>
      <c r="E7166" s="136" t="s">
        <v>14245</v>
      </c>
      <c r="F7166" s="136" t="s">
        <v>14245</v>
      </c>
    </row>
    <row r="7167" spans="1:6" ht="27" x14ac:dyDescent="0.25">
      <c r="A7167" s="134" t="s">
        <v>11415</v>
      </c>
      <c r="B7167" s="135" t="s">
        <v>11416</v>
      </c>
      <c r="D7167" s="134" t="s">
        <v>2262</v>
      </c>
      <c r="E7167" s="136" t="s">
        <v>13712</v>
      </c>
      <c r="F7167" s="136" t="s">
        <v>13712</v>
      </c>
    </row>
    <row r="7168" spans="1:6" ht="27" x14ac:dyDescent="0.25">
      <c r="A7168" s="134" t="s">
        <v>11417</v>
      </c>
      <c r="B7168" s="135" t="s">
        <v>11418</v>
      </c>
      <c r="D7168" s="134" t="s">
        <v>2262</v>
      </c>
      <c r="E7168" s="136" t="s">
        <v>21083</v>
      </c>
      <c r="F7168" s="136" t="s">
        <v>21083</v>
      </c>
    </row>
    <row r="7169" spans="1:6" ht="27" x14ac:dyDescent="0.25">
      <c r="A7169" s="134" t="s">
        <v>21084</v>
      </c>
      <c r="B7169" s="135" t="s">
        <v>21085</v>
      </c>
      <c r="D7169" s="134" t="s">
        <v>2259</v>
      </c>
      <c r="E7169" s="136" t="s">
        <v>14352</v>
      </c>
      <c r="F7169" s="136" t="s">
        <v>14352</v>
      </c>
    </row>
    <row r="7170" spans="1:6" ht="40.5" x14ac:dyDescent="0.25">
      <c r="A7170" s="134" t="s">
        <v>21086</v>
      </c>
      <c r="B7170" s="135" t="s">
        <v>21087</v>
      </c>
      <c r="D7170" s="134" t="s">
        <v>2259</v>
      </c>
      <c r="E7170" s="136" t="s">
        <v>21088</v>
      </c>
      <c r="F7170" s="136" t="s">
        <v>21088</v>
      </c>
    </row>
    <row r="7171" spans="1:6" ht="40.5" x14ac:dyDescent="0.25">
      <c r="A7171" s="134" t="s">
        <v>21089</v>
      </c>
      <c r="B7171" s="135" t="s">
        <v>21090</v>
      </c>
      <c r="D7171" s="134" t="s">
        <v>2259</v>
      </c>
      <c r="E7171" s="136" t="s">
        <v>21091</v>
      </c>
      <c r="F7171" s="136" t="s">
        <v>21091</v>
      </c>
    </row>
    <row r="7172" spans="1:6" ht="40.5" x14ac:dyDescent="0.25">
      <c r="A7172" s="134" t="s">
        <v>21092</v>
      </c>
      <c r="B7172" s="135" t="s">
        <v>21093</v>
      </c>
      <c r="D7172" s="134" t="s">
        <v>2259</v>
      </c>
      <c r="E7172" s="136" t="s">
        <v>21094</v>
      </c>
      <c r="F7172" s="136" t="s">
        <v>21094</v>
      </c>
    </row>
    <row r="7173" spans="1:6" ht="40.5" x14ac:dyDescent="0.25">
      <c r="A7173" s="134" t="s">
        <v>21095</v>
      </c>
      <c r="B7173" s="135" t="s">
        <v>21096</v>
      </c>
      <c r="D7173" s="134" t="s">
        <v>2259</v>
      </c>
      <c r="E7173" s="136" t="s">
        <v>21097</v>
      </c>
      <c r="F7173" s="136" t="s">
        <v>21097</v>
      </c>
    </row>
    <row r="7174" spans="1:6" ht="40.5" x14ac:dyDescent="0.25">
      <c r="A7174" s="134" t="s">
        <v>21098</v>
      </c>
      <c r="B7174" s="135" t="s">
        <v>21099</v>
      </c>
      <c r="D7174" s="134" t="s">
        <v>2259</v>
      </c>
      <c r="E7174" s="136" t="s">
        <v>21100</v>
      </c>
      <c r="F7174" s="136" t="s">
        <v>21100</v>
      </c>
    </row>
    <row r="7175" spans="1:6" ht="40.5" x14ac:dyDescent="0.25">
      <c r="A7175" s="134" t="s">
        <v>21101</v>
      </c>
      <c r="B7175" s="135" t="s">
        <v>21102</v>
      </c>
      <c r="D7175" s="134" t="s">
        <v>2259</v>
      </c>
      <c r="E7175" s="136" t="s">
        <v>21103</v>
      </c>
      <c r="F7175" s="136" t="s">
        <v>21103</v>
      </c>
    </row>
    <row r="7176" spans="1:6" ht="40.5" x14ac:dyDescent="0.25">
      <c r="A7176" s="134" t="s">
        <v>21104</v>
      </c>
      <c r="B7176" s="135" t="s">
        <v>21105</v>
      </c>
      <c r="D7176" s="134" t="s">
        <v>2259</v>
      </c>
      <c r="E7176" s="136" t="s">
        <v>21106</v>
      </c>
      <c r="F7176" s="136" t="s">
        <v>21106</v>
      </c>
    </row>
    <row r="7177" spans="1:6" ht="40.5" x14ac:dyDescent="0.25">
      <c r="A7177" s="134" t="s">
        <v>21107</v>
      </c>
      <c r="B7177" s="135" t="s">
        <v>21108</v>
      </c>
      <c r="D7177" s="134" t="s">
        <v>2259</v>
      </c>
      <c r="E7177" s="136" t="s">
        <v>21109</v>
      </c>
      <c r="F7177" s="136" t="s">
        <v>21109</v>
      </c>
    </row>
    <row r="7178" spans="1:6" ht="40.5" x14ac:dyDescent="0.25">
      <c r="A7178" s="134" t="s">
        <v>21110</v>
      </c>
      <c r="B7178" s="135" t="s">
        <v>21111</v>
      </c>
      <c r="D7178" s="134" t="s">
        <v>2259</v>
      </c>
      <c r="E7178" s="136" t="s">
        <v>21112</v>
      </c>
      <c r="F7178" s="136" t="s">
        <v>21112</v>
      </c>
    </row>
    <row r="7179" spans="1:6" ht="40.5" x14ac:dyDescent="0.25">
      <c r="A7179" s="134" t="s">
        <v>21113</v>
      </c>
      <c r="B7179" s="135" t="s">
        <v>21114</v>
      </c>
      <c r="D7179" s="134" t="s">
        <v>2263</v>
      </c>
      <c r="E7179" s="136" t="s">
        <v>21115</v>
      </c>
      <c r="F7179" s="136" t="s">
        <v>21115</v>
      </c>
    </row>
    <row r="7180" spans="1:6" ht="40.5" x14ac:dyDescent="0.25">
      <c r="A7180" s="134" t="s">
        <v>21116</v>
      </c>
      <c r="B7180" s="135" t="s">
        <v>21117</v>
      </c>
      <c r="D7180" s="134" t="s">
        <v>2263</v>
      </c>
      <c r="E7180" s="136" t="s">
        <v>21118</v>
      </c>
      <c r="F7180" s="136" t="s">
        <v>21118</v>
      </c>
    </row>
    <row r="7181" spans="1:6" ht="40.5" x14ac:dyDescent="0.25">
      <c r="A7181" s="134" t="s">
        <v>21119</v>
      </c>
      <c r="B7181" s="135" t="s">
        <v>21120</v>
      </c>
      <c r="D7181" s="134" t="s">
        <v>2263</v>
      </c>
      <c r="E7181" s="136" t="s">
        <v>21121</v>
      </c>
      <c r="F7181" s="136" t="s">
        <v>21121</v>
      </c>
    </row>
    <row r="7182" spans="1:6" ht="40.5" x14ac:dyDescent="0.25">
      <c r="A7182" s="134" t="s">
        <v>21122</v>
      </c>
      <c r="B7182" s="135" t="s">
        <v>21123</v>
      </c>
      <c r="D7182" s="134" t="s">
        <v>2263</v>
      </c>
      <c r="E7182" s="136" t="s">
        <v>21124</v>
      </c>
      <c r="F7182" s="136" t="s">
        <v>21124</v>
      </c>
    </row>
    <row r="7183" spans="1:6" ht="67.5" x14ac:dyDescent="0.25">
      <c r="A7183" s="134" t="s">
        <v>21125</v>
      </c>
      <c r="B7183" s="135" t="s">
        <v>21126</v>
      </c>
      <c r="D7183" s="134" t="s">
        <v>2259</v>
      </c>
      <c r="E7183" s="136" t="s">
        <v>13844</v>
      </c>
      <c r="F7183" s="136" t="s">
        <v>13844</v>
      </c>
    </row>
    <row r="7184" spans="1:6" ht="67.5" x14ac:dyDescent="0.25">
      <c r="A7184" s="134" t="s">
        <v>21127</v>
      </c>
      <c r="B7184" s="135" t="s">
        <v>21128</v>
      </c>
      <c r="D7184" s="134" t="s">
        <v>2259</v>
      </c>
      <c r="E7184" s="136" t="s">
        <v>19327</v>
      </c>
      <c r="F7184" s="136" t="s">
        <v>19327</v>
      </c>
    </row>
    <row r="7185" spans="1:6" ht="67.5" x14ac:dyDescent="0.25">
      <c r="A7185" s="134" t="s">
        <v>21129</v>
      </c>
      <c r="B7185" s="135" t="s">
        <v>21130</v>
      </c>
      <c r="D7185" s="134" t="s">
        <v>2259</v>
      </c>
      <c r="E7185" s="136" t="s">
        <v>21131</v>
      </c>
      <c r="F7185" s="136" t="s">
        <v>21131</v>
      </c>
    </row>
    <row r="7186" spans="1:6" ht="67.5" x14ac:dyDescent="0.25">
      <c r="A7186" s="134" t="s">
        <v>21132</v>
      </c>
      <c r="B7186" s="135" t="s">
        <v>21133</v>
      </c>
      <c r="D7186" s="134" t="s">
        <v>2259</v>
      </c>
      <c r="E7186" s="136" t="s">
        <v>21134</v>
      </c>
      <c r="F7186" s="136" t="s">
        <v>21134</v>
      </c>
    </row>
    <row r="7187" spans="1:6" ht="67.5" x14ac:dyDescent="0.25">
      <c r="A7187" s="134" t="s">
        <v>21135</v>
      </c>
      <c r="B7187" s="135" t="s">
        <v>21136</v>
      </c>
      <c r="D7187" s="134" t="s">
        <v>2259</v>
      </c>
      <c r="E7187" s="136" t="s">
        <v>21137</v>
      </c>
      <c r="F7187" s="136" t="s">
        <v>21137</v>
      </c>
    </row>
    <row r="7188" spans="1:6" ht="67.5" x14ac:dyDescent="0.25">
      <c r="A7188" s="134" t="s">
        <v>21138</v>
      </c>
      <c r="B7188" s="135" t="s">
        <v>21139</v>
      </c>
      <c r="D7188" s="134" t="s">
        <v>2259</v>
      </c>
      <c r="E7188" s="136" t="s">
        <v>13965</v>
      </c>
      <c r="F7188" s="136" t="s">
        <v>13965</v>
      </c>
    </row>
    <row r="7189" spans="1:6" ht="54" x14ac:dyDescent="0.25">
      <c r="A7189" s="134" t="s">
        <v>21140</v>
      </c>
      <c r="B7189" s="135" t="s">
        <v>21141</v>
      </c>
      <c r="D7189" s="134" t="s">
        <v>2259</v>
      </c>
      <c r="E7189" s="136" t="s">
        <v>13525</v>
      </c>
      <c r="F7189" s="136" t="s">
        <v>13525</v>
      </c>
    </row>
    <row r="7190" spans="1:6" ht="54" x14ac:dyDescent="0.25">
      <c r="A7190" s="134" t="s">
        <v>21142</v>
      </c>
      <c r="B7190" s="135" t="s">
        <v>21143</v>
      </c>
      <c r="D7190" s="134" t="s">
        <v>2263</v>
      </c>
      <c r="E7190" s="136" t="s">
        <v>21144</v>
      </c>
      <c r="F7190" s="136" t="s">
        <v>21144</v>
      </c>
    </row>
    <row r="7191" spans="1:6" ht="54" x14ac:dyDescent="0.25">
      <c r="A7191" s="134" t="s">
        <v>21145</v>
      </c>
      <c r="B7191" s="135" t="s">
        <v>21146</v>
      </c>
      <c r="D7191" s="134" t="s">
        <v>2263</v>
      </c>
      <c r="E7191" s="136" t="s">
        <v>21147</v>
      </c>
      <c r="F7191" s="136" t="s">
        <v>21147</v>
      </c>
    </row>
    <row r="7192" spans="1:6" ht="54" x14ac:dyDescent="0.25">
      <c r="A7192" s="134" t="s">
        <v>21148</v>
      </c>
      <c r="B7192" s="135" t="s">
        <v>21149</v>
      </c>
      <c r="D7192" s="134" t="s">
        <v>2263</v>
      </c>
      <c r="E7192" s="136" t="s">
        <v>21150</v>
      </c>
      <c r="F7192" s="136" t="s">
        <v>21150</v>
      </c>
    </row>
    <row r="7193" spans="1:6" ht="54" x14ac:dyDescent="0.25">
      <c r="A7193" s="134" t="s">
        <v>21151</v>
      </c>
      <c r="B7193" s="135" t="s">
        <v>21152</v>
      </c>
      <c r="D7193" s="134" t="s">
        <v>2263</v>
      </c>
      <c r="E7193" s="136" t="s">
        <v>21153</v>
      </c>
      <c r="F7193" s="136" t="s">
        <v>21153</v>
      </c>
    </row>
    <row r="7194" spans="1:6" ht="54" x14ac:dyDescent="0.25">
      <c r="A7194" s="134" t="s">
        <v>21154</v>
      </c>
      <c r="B7194" s="135" t="s">
        <v>21155</v>
      </c>
      <c r="D7194" s="134" t="s">
        <v>2263</v>
      </c>
      <c r="E7194" s="136" t="s">
        <v>21156</v>
      </c>
      <c r="F7194" s="136" t="s">
        <v>21156</v>
      </c>
    </row>
    <row r="7195" spans="1:6" ht="40.5" x14ac:dyDescent="0.25">
      <c r="A7195" s="134" t="s">
        <v>21157</v>
      </c>
      <c r="B7195" s="135" t="s">
        <v>21158</v>
      </c>
      <c r="D7195" s="134" t="s">
        <v>2263</v>
      </c>
      <c r="E7195" s="136" t="s">
        <v>21159</v>
      </c>
      <c r="F7195" s="136" t="s">
        <v>21159</v>
      </c>
    </row>
    <row r="7196" spans="1:6" ht="40.5" x14ac:dyDescent="0.25">
      <c r="A7196" s="134" t="s">
        <v>21160</v>
      </c>
      <c r="B7196" s="135" t="s">
        <v>21161</v>
      </c>
      <c r="D7196" s="134" t="s">
        <v>2263</v>
      </c>
      <c r="E7196" s="136" t="s">
        <v>21162</v>
      </c>
      <c r="F7196" s="136" t="s">
        <v>21162</v>
      </c>
    </row>
    <row r="7197" spans="1:6" ht="54" x14ac:dyDescent="0.25">
      <c r="A7197" s="134" t="s">
        <v>21163</v>
      </c>
      <c r="B7197" s="135" t="s">
        <v>21164</v>
      </c>
      <c r="D7197" s="134" t="s">
        <v>2263</v>
      </c>
      <c r="E7197" s="136" t="s">
        <v>21165</v>
      </c>
      <c r="F7197" s="136" t="s">
        <v>21165</v>
      </c>
    </row>
    <row r="7198" spans="1:6" ht="54" x14ac:dyDescent="0.25">
      <c r="A7198" s="134" t="s">
        <v>21166</v>
      </c>
      <c r="B7198" s="135" t="s">
        <v>21167</v>
      </c>
      <c r="D7198" s="134" t="s">
        <v>2263</v>
      </c>
      <c r="E7198" s="136" t="s">
        <v>21168</v>
      </c>
      <c r="F7198" s="136" t="s">
        <v>21168</v>
      </c>
    </row>
    <row r="7199" spans="1:6" ht="54" x14ac:dyDescent="0.25">
      <c r="A7199" s="134" t="s">
        <v>21169</v>
      </c>
      <c r="B7199" s="135" t="s">
        <v>21170</v>
      </c>
      <c r="D7199" s="134" t="s">
        <v>2263</v>
      </c>
      <c r="E7199" s="136" t="s">
        <v>21171</v>
      </c>
      <c r="F7199" s="136" t="s">
        <v>21171</v>
      </c>
    </row>
    <row r="7200" spans="1:6" ht="54" x14ac:dyDescent="0.25">
      <c r="A7200" s="134" t="s">
        <v>21172</v>
      </c>
      <c r="B7200" s="135" t="s">
        <v>21173</v>
      </c>
      <c r="D7200" s="134" t="s">
        <v>2263</v>
      </c>
      <c r="E7200" s="136" t="s">
        <v>21174</v>
      </c>
      <c r="F7200" s="136" t="s">
        <v>21174</v>
      </c>
    </row>
    <row r="7201" spans="1:6" ht="54" x14ac:dyDescent="0.25">
      <c r="A7201" s="134" t="s">
        <v>21175</v>
      </c>
      <c r="B7201" s="135" t="s">
        <v>21176</v>
      </c>
      <c r="D7201" s="134" t="s">
        <v>2263</v>
      </c>
      <c r="E7201" s="136" t="s">
        <v>21177</v>
      </c>
      <c r="F7201" s="136" t="s">
        <v>21177</v>
      </c>
    </row>
    <row r="7202" spans="1:6" ht="54" x14ac:dyDescent="0.25">
      <c r="A7202" s="134" t="s">
        <v>21178</v>
      </c>
      <c r="B7202" s="135" t="s">
        <v>21179</v>
      </c>
      <c r="D7202" s="134" t="s">
        <v>2263</v>
      </c>
      <c r="E7202" s="136" t="s">
        <v>21180</v>
      </c>
      <c r="F7202" s="136" t="s">
        <v>21180</v>
      </c>
    </row>
    <row r="7203" spans="1:6" ht="40.5" x14ac:dyDescent="0.25">
      <c r="A7203" s="134" t="s">
        <v>21181</v>
      </c>
      <c r="B7203" s="135" t="s">
        <v>21182</v>
      </c>
      <c r="D7203" s="134" t="s">
        <v>2263</v>
      </c>
      <c r="E7203" s="136" t="s">
        <v>21183</v>
      </c>
      <c r="F7203" s="136" t="s">
        <v>21183</v>
      </c>
    </row>
    <row r="7204" spans="1:6" ht="54" x14ac:dyDescent="0.25">
      <c r="A7204" s="134" t="s">
        <v>21184</v>
      </c>
      <c r="B7204" s="135" t="s">
        <v>21185</v>
      </c>
      <c r="D7204" s="134" t="s">
        <v>2263</v>
      </c>
      <c r="E7204" s="136" t="s">
        <v>14290</v>
      </c>
      <c r="F7204" s="136" t="s">
        <v>14290</v>
      </c>
    </row>
    <row r="7205" spans="1:6" ht="54" x14ac:dyDescent="0.25">
      <c r="A7205" s="134" t="s">
        <v>21186</v>
      </c>
      <c r="B7205" s="135" t="s">
        <v>21187</v>
      </c>
      <c r="D7205" s="134" t="s">
        <v>2263</v>
      </c>
      <c r="E7205" s="136" t="s">
        <v>21188</v>
      </c>
      <c r="F7205" s="136" t="s">
        <v>21188</v>
      </c>
    </row>
    <row r="7206" spans="1:6" ht="54" x14ac:dyDescent="0.25">
      <c r="A7206" s="134" t="s">
        <v>21189</v>
      </c>
      <c r="B7206" s="135" t="s">
        <v>21190</v>
      </c>
      <c r="D7206" s="134" t="s">
        <v>2263</v>
      </c>
      <c r="E7206" s="136" t="s">
        <v>21191</v>
      </c>
      <c r="F7206" s="136" t="s">
        <v>21191</v>
      </c>
    </row>
    <row r="7207" spans="1:6" ht="54" x14ac:dyDescent="0.25">
      <c r="A7207" s="134" t="s">
        <v>21192</v>
      </c>
      <c r="B7207" s="135" t="s">
        <v>21193</v>
      </c>
      <c r="D7207" s="134" t="s">
        <v>2263</v>
      </c>
      <c r="E7207" s="136" t="s">
        <v>21194</v>
      </c>
      <c r="F7207" s="136" t="s">
        <v>21194</v>
      </c>
    </row>
    <row r="7208" spans="1:6" ht="54" x14ac:dyDescent="0.25">
      <c r="A7208" s="134" t="s">
        <v>21195</v>
      </c>
      <c r="B7208" s="135" t="s">
        <v>21196</v>
      </c>
      <c r="D7208" s="134" t="s">
        <v>2263</v>
      </c>
      <c r="E7208" s="136" t="s">
        <v>21197</v>
      </c>
      <c r="F7208" s="136" t="s">
        <v>21197</v>
      </c>
    </row>
    <row r="7209" spans="1:6" ht="40.5" x14ac:dyDescent="0.25">
      <c r="A7209" s="134" t="s">
        <v>21198</v>
      </c>
      <c r="B7209" s="135" t="s">
        <v>21199</v>
      </c>
      <c r="D7209" s="134" t="s">
        <v>2263</v>
      </c>
      <c r="E7209" s="136" t="s">
        <v>21200</v>
      </c>
      <c r="F7209" s="136" t="s">
        <v>21200</v>
      </c>
    </row>
    <row r="7210" spans="1:6" ht="40.5" x14ac:dyDescent="0.25">
      <c r="A7210" s="134" t="s">
        <v>21201</v>
      </c>
      <c r="B7210" s="135" t="s">
        <v>21202</v>
      </c>
      <c r="D7210" s="134" t="s">
        <v>2263</v>
      </c>
      <c r="E7210" s="136" t="s">
        <v>21203</v>
      </c>
      <c r="F7210" s="136" t="s">
        <v>21203</v>
      </c>
    </row>
    <row r="7211" spans="1:6" ht="54" x14ac:dyDescent="0.25">
      <c r="A7211" s="134" t="s">
        <v>21204</v>
      </c>
      <c r="B7211" s="135" t="s">
        <v>21205</v>
      </c>
      <c r="D7211" s="134" t="s">
        <v>2263</v>
      </c>
      <c r="E7211" s="136" t="s">
        <v>21206</v>
      </c>
      <c r="F7211" s="136" t="s">
        <v>21206</v>
      </c>
    </row>
    <row r="7212" spans="1:6" ht="54" x14ac:dyDescent="0.25">
      <c r="A7212" s="134" t="s">
        <v>21207</v>
      </c>
      <c r="B7212" s="135" t="s">
        <v>21208</v>
      </c>
      <c r="D7212" s="134" t="s">
        <v>2263</v>
      </c>
      <c r="E7212" s="136" t="s">
        <v>21209</v>
      </c>
      <c r="F7212" s="136" t="s">
        <v>21209</v>
      </c>
    </row>
    <row r="7213" spans="1:6" ht="54" x14ac:dyDescent="0.25">
      <c r="A7213" s="134" t="s">
        <v>21210</v>
      </c>
      <c r="B7213" s="135" t="s">
        <v>21211</v>
      </c>
      <c r="D7213" s="134" t="s">
        <v>2263</v>
      </c>
      <c r="E7213" s="136" t="s">
        <v>21212</v>
      </c>
      <c r="F7213" s="136" t="s">
        <v>21212</v>
      </c>
    </row>
    <row r="7214" spans="1:6" ht="54" x14ac:dyDescent="0.25">
      <c r="A7214" s="134" t="s">
        <v>21213</v>
      </c>
      <c r="B7214" s="135" t="s">
        <v>21214</v>
      </c>
      <c r="D7214" s="134" t="s">
        <v>2263</v>
      </c>
      <c r="E7214" s="136" t="s">
        <v>14358</v>
      </c>
      <c r="F7214" s="136" t="s">
        <v>14358</v>
      </c>
    </row>
    <row r="7215" spans="1:6" ht="54" x14ac:dyDescent="0.25">
      <c r="A7215" s="134" t="s">
        <v>21215</v>
      </c>
      <c r="B7215" s="135" t="s">
        <v>21216</v>
      </c>
      <c r="D7215" s="134" t="s">
        <v>2263</v>
      </c>
      <c r="E7215" s="136" t="s">
        <v>21217</v>
      </c>
      <c r="F7215" s="136" t="s">
        <v>21217</v>
      </c>
    </row>
    <row r="7216" spans="1:6" ht="54" x14ac:dyDescent="0.25">
      <c r="A7216" s="134" t="s">
        <v>21218</v>
      </c>
      <c r="B7216" s="135" t="s">
        <v>21219</v>
      </c>
      <c r="D7216" s="134" t="s">
        <v>2263</v>
      </c>
      <c r="E7216" s="136" t="s">
        <v>21220</v>
      </c>
      <c r="F7216" s="136" t="s">
        <v>21220</v>
      </c>
    </row>
    <row r="7217" spans="1:6" ht="40.5" x14ac:dyDescent="0.25">
      <c r="A7217" s="134" t="s">
        <v>21221</v>
      </c>
      <c r="B7217" s="135" t="s">
        <v>21222</v>
      </c>
      <c r="D7217" s="134" t="s">
        <v>2263</v>
      </c>
      <c r="E7217" s="136" t="s">
        <v>21223</v>
      </c>
      <c r="F7217" s="136" t="s">
        <v>21223</v>
      </c>
    </row>
    <row r="7218" spans="1:6" ht="54" x14ac:dyDescent="0.25">
      <c r="A7218" s="134" t="s">
        <v>21224</v>
      </c>
      <c r="B7218" s="135" t="s">
        <v>21225</v>
      </c>
      <c r="D7218" s="134" t="s">
        <v>2259</v>
      </c>
      <c r="E7218" s="136" t="s">
        <v>15492</v>
      </c>
      <c r="F7218" s="136" t="s">
        <v>15492</v>
      </c>
    </row>
    <row r="7219" spans="1:6" ht="54" x14ac:dyDescent="0.25">
      <c r="A7219" s="134" t="s">
        <v>21226</v>
      </c>
      <c r="B7219" s="135" t="s">
        <v>21227</v>
      </c>
      <c r="D7219" s="134" t="s">
        <v>2259</v>
      </c>
      <c r="E7219" s="136" t="s">
        <v>21228</v>
      </c>
      <c r="F7219" s="136" t="s">
        <v>21228</v>
      </c>
    </row>
    <row r="7220" spans="1:6" ht="54" x14ac:dyDescent="0.25">
      <c r="A7220" s="134" t="s">
        <v>21229</v>
      </c>
      <c r="B7220" s="135" t="s">
        <v>21230</v>
      </c>
      <c r="D7220" s="134" t="s">
        <v>2259</v>
      </c>
      <c r="E7220" s="136" t="s">
        <v>14190</v>
      </c>
      <c r="F7220" s="136" t="s">
        <v>14190</v>
      </c>
    </row>
    <row r="7221" spans="1:6" ht="54" x14ac:dyDescent="0.25">
      <c r="A7221" s="134" t="s">
        <v>21231</v>
      </c>
      <c r="B7221" s="135" t="s">
        <v>21232</v>
      </c>
      <c r="D7221" s="134" t="s">
        <v>2259</v>
      </c>
      <c r="E7221" s="136" t="s">
        <v>13198</v>
      </c>
      <c r="F7221" s="136" t="s">
        <v>13198</v>
      </c>
    </row>
    <row r="7222" spans="1:6" ht="54" x14ac:dyDescent="0.25">
      <c r="A7222" s="134" t="s">
        <v>21233</v>
      </c>
      <c r="B7222" s="135" t="s">
        <v>21234</v>
      </c>
      <c r="D7222" s="134" t="s">
        <v>2259</v>
      </c>
      <c r="E7222" s="136" t="s">
        <v>14003</v>
      </c>
      <c r="F7222" s="136" t="s">
        <v>14003</v>
      </c>
    </row>
    <row r="7223" spans="1:6" ht="54" x14ac:dyDescent="0.25">
      <c r="A7223" s="134" t="s">
        <v>21235</v>
      </c>
      <c r="B7223" s="135" t="s">
        <v>21236</v>
      </c>
      <c r="D7223" s="134" t="s">
        <v>2259</v>
      </c>
      <c r="E7223" s="136" t="s">
        <v>21237</v>
      </c>
      <c r="F7223" s="136" t="s">
        <v>21237</v>
      </c>
    </row>
    <row r="7224" spans="1:6" ht="54" x14ac:dyDescent="0.25">
      <c r="A7224" s="134" t="s">
        <v>21238</v>
      </c>
      <c r="B7224" s="135" t="s">
        <v>21239</v>
      </c>
      <c r="D7224" s="134" t="s">
        <v>2259</v>
      </c>
      <c r="E7224" s="136" t="s">
        <v>13147</v>
      </c>
      <c r="F7224" s="136" t="s">
        <v>13147</v>
      </c>
    </row>
    <row r="7225" spans="1:6" ht="54" x14ac:dyDescent="0.25">
      <c r="A7225" s="134" t="s">
        <v>21240</v>
      </c>
      <c r="B7225" s="135" t="s">
        <v>21241</v>
      </c>
      <c r="D7225" s="134" t="s">
        <v>2259</v>
      </c>
      <c r="E7225" s="136" t="s">
        <v>13308</v>
      </c>
      <c r="F7225" s="136" t="s">
        <v>13308</v>
      </c>
    </row>
    <row r="7226" spans="1:6" ht="67.5" x14ac:dyDescent="0.25">
      <c r="A7226" s="134" t="s">
        <v>21242</v>
      </c>
      <c r="B7226" s="135" t="s">
        <v>21243</v>
      </c>
      <c r="D7226" s="134" t="s">
        <v>2259</v>
      </c>
      <c r="E7226" s="136" t="s">
        <v>13039</v>
      </c>
      <c r="F7226" s="136" t="s">
        <v>13039</v>
      </c>
    </row>
    <row r="7227" spans="1:6" ht="67.5" x14ac:dyDescent="0.25">
      <c r="A7227" s="134" t="s">
        <v>21244</v>
      </c>
      <c r="B7227" s="135" t="s">
        <v>21245</v>
      </c>
      <c r="D7227" s="134" t="s">
        <v>2259</v>
      </c>
      <c r="E7227" s="136" t="s">
        <v>21246</v>
      </c>
      <c r="F7227" s="136" t="s">
        <v>21246</v>
      </c>
    </row>
    <row r="7228" spans="1:6" ht="67.5" x14ac:dyDescent="0.25">
      <c r="A7228" s="134" t="s">
        <v>21247</v>
      </c>
      <c r="B7228" s="135" t="s">
        <v>21248</v>
      </c>
      <c r="D7228" s="134" t="s">
        <v>2259</v>
      </c>
      <c r="E7228" s="136" t="s">
        <v>13640</v>
      </c>
      <c r="F7228" s="136" t="s">
        <v>13640</v>
      </c>
    </row>
    <row r="7229" spans="1:6" ht="54" x14ac:dyDescent="0.25">
      <c r="A7229" s="134" t="s">
        <v>21249</v>
      </c>
      <c r="B7229" s="135" t="s">
        <v>21250</v>
      </c>
      <c r="D7229" s="134" t="s">
        <v>2259</v>
      </c>
      <c r="E7229" s="136" t="s">
        <v>5568</v>
      </c>
      <c r="F7229" s="136" t="s">
        <v>5568</v>
      </c>
    </row>
    <row r="7230" spans="1:6" ht="54" x14ac:dyDescent="0.25">
      <c r="A7230" s="134" t="s">
        <v>21251</v>
      </c>
      <c r="B7230" s="135" t="s">
        <v>21252</v>
      </c>
      <c r="D7230" s="134" t="s">
        <v>2259</v>
      </c>
      <c r="E7230" s="136" t="s">
        <v>20338</v>
      </c>
      <c r="F7230" s="136" t="s">
        <v>20338</v>
      </c>
    </row>
    <row r="7231" spans="1:6" ht="67.5" x14ac:dyDescent="0.25">
      <c r="A7231" s="134" t="s">
        <v>21253</v>
      </c>
      <c r="B7231" s="135" t="s">
        <v>21254</v>
      </c>
      <c r="D7231" s="134" t="s">
        <v>2259</v>
      </c>
      <c r="E7231" s="136" t="s">
        <v>13570</v>
      </c>
      <c r="F7231" s="136" t="s">
        <v>13570</v>
      </c>
    </row>
    <row r="7232" spans="1:6" ht="67.5" x14ac:dyDescent="0.25">
      <c r="A7232" s="134" t="s">
        <v>21255</v>
      </c>
      <c r="B7232" s="135" t="s">
        <v>21256</v>
      </c>
      <c r="D7232" s="134" t="s">
        <v>2259</v>
      </c>
      <c r="E7232" s="136" t="s">
        <v>13238</v>
      </c>
      <c r="F7232" s="136" t="s">
        <v>13238</v>
      </c>
    </row>
    <row r="7233" spans="1:6" ht="67.5" x14ac:dyDescent="0.25">
      <c r="A7233" s="134" t="s">
        <v>21257</v>
      </c>
      <c r="B7233" s="135" t="s">
        <v>21258</v>
      </c>
      <c r="D7233" s="134" t="s">
        <v>2259</v>
      </c>
      <c r="E7233" s="136" t="s">
        <v>13829</v>
      </c>
      <c r="F7233" s="136" t="s">
        <v>13829</v>
      </c>
    </row>
    <row r="7234" spans="1:6" ht="54" x14ac:dyDescent="0.25">
      <c r="A7234" s="134" t="s">
        <v>21259</v>
      </c>
      <c r="B7234" s="135" t="s">
        <v>21260</v>
      </c>
      <c r="D7234" s="134" t="s">
        <v>2259</v>
      </c>
      <c r="E7234" s="136" t="s">
        <v>13567</v>
      </c>
      <c r="F7234" s="136" t="s">
        <v>13567</v>
      </c>
    </row>
    <row r="7235" spans="1:6" ht="54" x14ac:dyDescent="0.25">
      <c r="A7235" s="134" t="s">
        <v>21261</v>
      </c>
      <c r="B7235" s="135" t="s">
        <v>21262</v>
      </c>
      <c r="D7235" s="134" t="s">
        <v>2259</v>
      </c>
      <c r="E7235" s="136" t="s">
        <v>13072</v>
      </c>
      <c r="F7235" s="136" t="s">
        <v>13072</v>
      </c>
    </row>
    <row r="7236" spans="1:6" ht="67.5" x14ac:dyDescent="0.25">
      <c r="A7236" s="134" t="s">
        <v>21263</v>
      </c>
      <c r="B7236" s="135" t="s">
        <v>21264</v>
      </c>
      <c r="D7236" s="134" t="s">
        <v>2259</v>
      </c>
      <c r="E7236" s="136" t="s">
        <v>14312</v>
      </c>
      <c r="F7236" s="136" t="s">
        <v>14312</v>
      </c>
    </row>
    <row r="7237" spans="1:6" ht="67.5" x14ac:dyDescent="0.25">
      <c r="A7237" s="134" t="s">
        <v>21265</v>
      </c>
      <c r="B7237" s="135" t="s">
        <v>21266</v>
      </c>
      <c r="D7237" s="134" t="s">
        <v>2259</v>
      </c>
      <c r="E7237" s="136" t="s">
        <v>21267</v>
      </c>
      <c r="F7237" s="136" t="s">
        <v>21267</v>
      </c>
    </row>
    <row r="7238" spans="1:6" ht="67.5" x14ac:dyDescent="0.25">
      <c r="A7238" s="134" t="s">
        <v>21268</v>
      </c>
      <c r="B7238" s="135" t="s">
        <v>21269</v>
      </c>
      <c r="D7238" s="134" t="s">
        <v>2259</v>
      </c>
      <c r="E7238" s="136" t="s">
        <v>13797</v>
      </c>
      <c r="F7238" s="136" t="s">
        <v>13797</v>
      </c>
    </row>
    <row r="7239" spans="1:6" ht="40.5" x14ac:dyDescent="0.25">
      <c r="A7239" s="134" t="s">
        <v>21270</v>
      </c>
      <c r="B7239" s="135" t="s">
        <v>21271</v>
      </c>
      <c r="D7239" s="134" t="s">
        <v>2263</v>
      </c>
      <c r="E7239" s="136" t="s">
        <v>21272</v>
      </c>
      <c r="F7239" s="136" t="s">
        <v>21272</v>
      </c>
    </row>
    <row r="7240" spans="1:6" ht="40.5" x14ac:dyDescent="0.25">
      <c r="A7240" s="134" t="s">
        <v>21273</v>
      </c>
      <c r="B7240" s="135" t="s">
        <v>21274</v>
      </c>
      <c r="D7240" s="134" t="s">
        <v>2263</v>
      </c>
      <c r="E7240" s="136" t="s">
        <v>21275</v>
      </c>
      <c r="F7240" s="136" t="s">
        <v>21275</v>
      </c>
    </row>
    <row r="7241" spans="1:6" ht="40.5" x14ac:dyDescent="0.25">
      <c r="A7241" s="134" t="s">
        <v>21276</v>
      </c>
      <c r="B7241" s="135" t="s">
        <v>21277</v>
      </c>
      <c r="D7241" s="134" t="s">
        <v>2259</v>
      </c>
      <c r="E7241" s="136" t="s">
        <v>13081</v>
      </c>
      <c r="F7241" s="136" t="s">
        <v>13081</v>
      </c>
    </row>
    <row r="7242" spans="1:6" ht="54" x14ac:dyDescent="0.25">
      <c r="A7242" s="134" t="s">
        <v>21278</v>
      </c>
      <c r="B7242" s="135" t="s">
        <v>21279</v>
      </c>
      <c r="D7242" s="134" t="s">
        <v>2259</v>
      </c>
      <c r="E7242" s="136" t="s">
        <v>13019</v>
      </c>
      <c r="F7242" s="136" t="s">
        <v>13019</v>
      </c>
    </row>
    <row r="7243" spans="1:6" ht="27" x14ac:dyDescent="0.25">
      <c r="A7243" s="134" t="s">
        <v>11419</v>
      </c>
      <c r="B7243" s="135" t="s">
        <v>11420</v>
      </c>
      <c r="D7243" s="134" t="s">
        <v>2259</v>
      </c>
      <c r="E7243" s="136" t="s">
        <v>5768</v>
      </c>
      <c r="F7243" s="136" t="s">
        <v>5768</v>
      </c>
    </row>
    <row r="7244" spans="1:6" ht="27" x14ac:dyDescent="0.25">
      <c r="A7244" s="134" t="s">
        <v>11421</v>
      </c>
      <c r="B7244" s="135" t="s">
        <v>11422</v>
      </c>
      <c r="D7244" s="134" t="s">
        <v>2259</v>
      </c>
      <c r="E7244" s="136" t="s">
        <v>5618</v>
      </c>
      <c r="F7244" s="136" t="s">
        <v>5618</v>
      </c>
    </row>
    <row r="7245" spans="1:6" ht="54" x14ac:dyDescent="0.25">
      <c r="A7245" s="134" t="s">
        <v>11423</v>
      </c>
      <c r="B7245" s="135" t="s">
        <v>11424</v>
      </c>
      <c r="D7245" s="134" t="s">
        <v>2263</v>
      </c>
      <c r="E7245" s="136" t="s">
        <v>6105</v>
      </c>
      <c r="F7245" s="136" t="s">
        <v>6105</v>
      </c>
    </row>
    <row r="7246" spans="1:6" ht="54" x14ac:dyDescent="0.25">
      <c r="A7246" s="134" t="s">
        <v>11425</v>
      </c>
      <c r="B7246" s="135" t="s">
        <v>21280</v>
      </c>
      <c r="D7246" s="134" t="s">
        <v>2263</v>
      </c>
      <c r="E7246" s="136" t="s">
        <v>21281</v>
      </c>
      <c r="F7246" s="136" t="s">
        <v>21281</v>
      </c>
    </row>
    <row r="7247" spans="1:6" ht="54" x14ac:dyDescent="0.25">
      <c r="A7247" s="134" t="s">
        <v>11426</v>
      </c>
      <c r="B7247" s="135" t="s">
        <v>21282</v>
      </c>
      <c r="D7247" s="134" t="s">
        <v>2263</v>
      </c>
      <c r="E7247" s="136" t="s">
        <v>21283</v>
      </c>
      <c r="F7247" s="136" t="s">
        <v>21283</v>
      </c>
    </row>
    <row r="7248" spans="1:6" ht="54" x14ac:dyDescent="0.25">
      <c r="A7248" s="134" t="s">
        <v>11427</v>
      </c>
      <c r="B7248" s="135" t="s">
        <v>11428</v>
      </c>
      <c r="D7248" s="134" t="s">
        <v>2263</v>
      </c>
      <c r="E7248" s="136" t="s">
        <v>21284</v>
      </c>
      <c r="F7248" s="136" t="s">
        <v>21284</v>
      </c>
    </row>
    <row r="7249" spans="1:6" ht="54" x14ac:dyDescent="0.25">
      <c r="A7249" s="134" t="s">
        <v>11429</v>
      </c>
      <c r="B7249" s="135" t="s">
        <v>11430</v>
      </c>
      <c r="D7249" s="134" t="s">
        <v>2263</v>
      </c>
      <c r="E7249" s="136" t="s">
        <v>21285</v>
      </c>
      <c r="F7249" s="136" t="s">
        <v>21285</v>
      </c>
    </row>
    <row r="7250" spans="1:6" ht="40.5" x14ac:dyDescent="0.25">
      <c r="A7250" s="134" t="s">
        <v>11431</v>
      </c>
      <c r="B7250" s="135" t="s">
        <v>11432</v>
      </c>
      <c r="D7250" s="134" t="s">
        <v>2263</v>
      </c>
      <c r="E7250" s="136" t="s">
        <v>14231</v>
      </c>
      <c r="F7250" s="136" t="s">
        <v>14231</v>
      </c>
    </row>
    <row r="7251" spans="1:6" ht="40.5" x14ac:dyDescent="0.25">
      <c r="A7251" s="134" t="s">
        <v>11433</v>
      </c>
      <c r="B7251" s="135" t="s">
        <v>11434</v>
      </c>
      <c r="D7251" s="134" t="s">
        <v>2263</v>
      </c>
      <c r="E7251" s="136" t="s">
        <v>21286</v>
      </c>
      <c r="F7251" s="136" t="s">
        <v>21286</v>
      </c>
    </row>
    <row r="7252" spans="1:6" ht="40.5" x14ac:dyDescent="0.25">
      <c r="A7252" s="134" t="s">
        <v>11435</v>
      </c>
      <c r="B7252" s="135" t="s">
        <v>11436</v>
      </c>
      <c r="D7252" s="134" t="s">
        <v>2263</v>
      </c>
      <c r="E7252" s="136" t="s">
        <v>21287</v>
      </c>
      <c r="F7252" s="136" t="s">
        <v>21287</v>
      </c>
    </row>
    <row r="7253" spans="1:6" ht="40.5" x14ac:dyDescent="0.25">
      <c r="A7253" s="134" t="s">
        <v>11437</v>
      </c>
      <c r="B7253" s="135" t="s">
        <v>21288</v>
      </c>
      <c r="D7253" s="134" t="s">
        <v>2263</v>
      </c>
      <c r="E7253" s="136" t="s">
        <v>21289</v>
      </c>
      <c r="F7253" s="136" t="s">
        <v>21289</v>
      </c>
    </row>
    <row r="7254" spans="1:6" ht="40.5" x14ac:dyDescent="0.25">
      <c r="A7254" s="134" t="s">
        <v>11438</v>
      </c>
      <c r="B7254" s="135" t="s">
        <v>11439</v>
      </c>
      <c r="D7254" s="134" t="s">
        <v>2263</v>
      </c>
      <c r="E7254" s="136" t="s">
        <v>21290</v>
      </c>
      <c r="F7254" s="136" t="s">
        <v>21290</v>
      </c>
    </row>
    <row r="7255" spans="1:6" ht="27" x14ac:dyDescent="0.25">
      <c r="A7255" s="134" t="s">
        <v>11440</v>
      </c>
      <c r="B7255" s="135" t="s">
        <v>11441</v>
      </c>
      <c r="D7255" s="134" t="s">
        <v>2259</v>
      </c>
      <c r="E7255" s="136" t="s">
        <v>5471</v>
      </c>
      <c r="F7255" s="136" t="s">
        <v>5471</v>
      </c>
    </row>
    <row r="7256" spans="1:6" ht="54" x14ac:dyDescent="0.25">
      <c r="A7256" s="134" t="s">
        <v>11442</v>
      </c>
      <c r="B7256" s="135" t="s">
        <v>11443</v>
      </c>
      <c r="D7256" s="134" t="s">
        <v>2263</v>
      </c>
      <c r="E7256" s="136" t="s">
        <v>21291</v>
      </c>
      <c r="F7256" s="136" t="s">
        <v>21291</v>
      </c>
    </row>
    <row r="7257" spans="1:6" ht="54" x14ac:dyDescent="0.25">
      <c r="A7257" s="134" t="s">
        <v>11444</v>
      </c>
      <c r="B7257" s="135" t="s">
        <v>11445</v>
      </c>
      <c r="D7257" s="134" t="s">
        <v>2263</v>
      </c>
      <c r="E7257" s="136" t="s">
        <v>21292</v>
      </c>
      <c r="F7257" s="136" t="s">
        <v>21292</v>
      </c>
    </row>
    <row r="7258" spans="1:6" ht="54" x14ac:dyDescent="0.25">
      <c r="A7258" s="134" t="s">
        <v>11446</v>
      </c>
      <c r="B7258" s="135" t="s">
        <v>11447</v>
      </c>
      <c r="D7258" s="134" t="s">
        <v>2263</v>
      </c>
      <c r="E7258" s="136" t="s">
        <v>21293</v>
      </c>
      <c r="F7258" s="136" t="s">
        <v>21293</v>
      </c>
    </row>
    <row r="7259" spans="1:6" ht="54" x14ac:dyDescent="0.25">
      <c r="A7259" s="134" t="s">
        <v>11448</v>
      </c>
      <c r="B7259" s="135" t="s">
        <v>11449</v>
      </c>
      <c r="D7259" s="134" t="s">
        <v>2263</v>
      </c>
      <c r="E7259" s="136" t="s">
        <v>21294</v>
      </c>
      <c r="F7259" s="136" t="s">
        <v>21294</v>
      </c>
    </row>
    <row r="7260" spans="1:6" ht="54" x14ac:dyDescent="0.25">
      <c r="A7260" s="134" t="s">
        <v>11450</v>
      </c>
      <c r="B7260" s="135" t="s">
        <v>11451</v>
      </c>
      <c r="D7260" s="134" t="s">
        <v>2263</v>
      </c>
      <c r="E7260" s="136" t="s">
        <v>21295</v>
      </c>
      <c r="F7260" s="136" t="s">
        <v>21295</v>
      </c>
    </row>
    <row r="7261" spans="1:6" ht="67.5" x14ac:dyDescent="0.25">
      <c r="A7261" s="134" t="s">
        <v>11452</v>
      </c>
      <c r="B7261" s="135" t="s">
        <v>11453</v>
      </c>
      <c r="D7261" s="134" t="s">
        <v>2263</v>
      </c>
      <c r="E7261" s="136" t="s">
        <v>21296</v>
      </c>
      <c r="F7261" s="136" t="s">
        <v>21296</v>
      </c>
    </row>
    <row r="7262" spans="1:6" ht="54" x14ac:dyDescent="0.25">
      <c r="A7262" s="134" t="s">
        <v>11454</v>
      </c>
      <c r="B7262" s="135" t="s">
        <v>11455</v>
      </c>
      <c r="D7262" s="134" t="s">
        <v>2263</v>
      </c>
      <c r="E7262" s="136" t="s">
        <v>21297</v>
      </c>
      <c r="F7262" s="136" t="s">
        <v>21297</v>
      </c>
    </row>
    <row r="7263" spans="1:6" ht="54" x14ac:dyDescent="0.25">
      <c r="A7263" s="134" t="s">
        <v>11456</v>
      </c>
      <c r="B7263" s="135" t="s">
        <v>11457</v>
      </c>
      <c r="D7263" s="134" t="s">
        <v>2263</v>
      </c>
      <c r="E7263" s="136" t="s">
        <v>21298</v>
      </c>
      <c r="F7263" s="136" t="s">
        <v>21298</v>
      </c>
    </row>
    <row r="7264" spans="1:6" ht="54" x14ac:dyDescent="0.25">
      <c r="A7264" s="134" t="s">
        <v>11458</v>
      </c>
      <c r="B7264" s="135" t="s">
        <v>11459</v>
      </c>
      <c r="D7264" s="134" t="s">
        <v>2263</v>
      </c>
      <c r="E7264" s="136" t="s">
        <v>21299</v>
      </c>
      <c r="F7264" s="136" t="s">
        <v>21299</v>
      </c>
    </row>
    <row r="7265" spans="1:6" ht="54" x14ac:dyDescent="0.25">
      <c r="A7265" s="134" t="s">
        <v>11460</v>
      </c>
      <c r="B7265" s="135" t="s">
        <v>11461</v>
      </c>
      <c r="D7265" s="134" t="s">
        <v>2263</v>
      </c>
      <c r="E7265" s="136" t="s">
        <v>14357</v>
      </c>
      <c r="F7265" s="136" t="s">
        <v>14357</v>
      </c>
    </row>
    <row r="7266" spans="1:6" ht="27" x14ac:dyDescent="0.25">
      <c r="A7266" s="134" t="s">
        <v>11462</v>
      </c>
      <c r="B7266" s="135" t="s">
        <v>11463</v>
      </c>
      <c r="D7266" s="134" t="s">
        <v>2263</v>
      </c>
      <c r="E7266" s="136" t="s">
        <v>5566</v>
      </c>
      <c r="F7266" s="136" t="s">
        <v>5566</v>
      </c>
    </row>
    <row r="7267" spans="1:6" ht="27" x14ac:dyDescent="0.25">
      <c r="A7267" s="134" t="s">
        <v>11464</v>
      </c>
      <c r="B7267" s="135" t="s">
        <v>11465</v>
      </c>
      <c r="D7267" s="134" t="s">
        <v>2259</v>
      </c>
      <c r="E7267" s="136" t="s">
        <v>5602</v>
      </c>
      <c r="F7267" s="136" t="s">
        <v>5602</v>
      </c>
    </row>
    <row r="7268" spans="1:6" ht="67.5" x14ac:dyDescent="0.25">
      <c r="A7268" s="134" t="s">
        <v>21300</v>
      </c>
      <c r="B7268" s="135" t="s">
        <v>21301</v>
      </c>
      <c r="D7268" s="134" t="s">
        <v>2263</v>
      </c>
      <c r="E7268" s="136" t="s">
        <v>21302</v>
      </c>
      <c r="F7268" s="136" t="s">
        <v>21302</v>
      </c>
    </row>
    <row r="7269" spans="1:6" ht="67.5" x14ac:dyDescent="0.25">
      <c r="A7269" s="134" t="s">
        <v>21303</v>
      </c>
      <c r="B7269" s="135" t="s">
        <v>21304</v>
      </c>
      <c r="D7269" s="134" t="s">
        <v>2263</v>
      </c>
      <c r="E7269" s="136" t="s">
        <v>14799</v>
      </c>
      <c r="F7269" s="136" t="s">
        <v>14799</v>
      </c>
    </row>
    <row r="7270" spans="1:6" ht="40.5" x14ac:dyDescent="0.25">
      <c r="A7270" s="134" t="s">
        <v>11466</v>
      </c>
      <c r="B7270" s="135" t="s">
        <v>11467</v>
      </c>
      <c r="D7270" s="134" t="s">
        <v>2259</v>
      </c>
      <c r="E7270" s="136" t="s">
        <v>16888</v>
      </c>
      <c r="F7270" s="136" t="s">
        <v>16888</v>
      </c>
    </row>
    <row r="7271" spans="1:6" ht="40.5" x14ac:dyDescent="0.25">
      <c r="A7271" s="134" t="s">
        <v>11468</v>
      </c>
      <c r="B7271" s="135" t="s">
        <v>11469</v>
      </c>
      <c r="D7271" s="134" t="s">
        <v>2259</v>
      </c>
      <c r="E7271" s="136" t="s">
        <v>21305</v>
      </c>
      <c r="F7271" s="136" t="s">
        <v>21305</v>
      </c>
    </row>
    <row r="7272" spans="1:6" ht="40.5" x14ac:dyDescent="0.25">
      <c r="A7272" s="134" t="s">
        <v>11470</v>
      </c>
      <c r="B7272" s="135" t="s">
        <v>11471</v>
      </c>
      <c r="D7272" s="134" t="s">
        <v>2259</v>
      </c>
      <c r="E7272" s="136" t="s">
        <v>21306</v>
      </c>
      <c r="F7272" s="136" t="s">
        <v>21306</v>
      </c>
    </row>
    <row r="7273" spans="1:6" ht="40.5" x14ac:dyDescent="0.25">
      <c r="A7273" s="134" t="s">
        <v>11472</v>
      </c>
      <c r="B7273" s="135" t="s">
        <v>11473</v>
      </c>
      <c r="D7273" s="134" t="s">
        <v>2259</v>
      </c>
      <c r="E7273" s="136" t="s">
        <v>14171</v>
      </c>
      <c r="F7273" s="136" t="s">
        <v>14171</v>
      </c>
    </row>
    <row r="7274" spans="1:6" ht="40.5" x14ac:dyDescent="0.25">
      <c r="A7274" s="134" t="s">
        <v>11474</v>
      </c>
      <c r="B7274" s="135" t="s">
        <v>11475</v>
      </c>
      <c r="D7274" s="134" t="s">
        <v>2259</v>
      </c>
      <c r="E7274" s="136" t="s">
        <v>13433</v>
      </c>
      <c r="F7274" s="136" t="s">
        <v>13433</v>
      </c>
    </row>
    <row r="7275" spans="1:6" ht="40.5" x14ac:dyDescent="0.25">
      <c r="A7275" s="134" t="s">
        <v>11476</v>
      </c>
      <c r="B7275" s="135" t="s">
        <v>11477</v>
      </c>
      <c r="D7275" s="134" t="s">
        <v>2259</v>
      </c>
      <c r="E7275" s="136" t="s">
        <v>13483</v>
      </c>
      <c r="F7275" s="136" t="s">
        <v>13483</v>
      </c>
    </row>
    <row r="7276" spans="1:6" ht="40.5" x14ac:dyDescent="0.25">
      <c r="A7276" s="134" t="s">
        <v>11478</v>
      </c>
      <c r="B7276" s="135" t="s">
        <v>11479</v>
      </c>
      <c r="D7276" s="134" t="s">
        <v>2259</v>
      </c>
      <c r="E7276" s="136" t="s">
        <v>14341</v>
      </c>
      <c r="F7276" s="136" t="s">
        <v>14341</v>
      </c>
    </row>
    <row r="7277" spans="1:6" ht="40.5" x14ac:dyDescent="0.25">
      <c r="A7277" s="134" t="s">
        <v>11480</v>
      </c>
      <c r="B7277" s="135" t="s">
        <v>11481</v>
      </c>
      <c r="D7277" s="134" t="s">
        <v>2259</v>
      </c>
      <c r="E7277" s="136" t="s">
        <v>21307</v>
      </c>
      <c r="F7277" s="136" t="s">
        <v>21307</v>
      </c>
    </row>
    <row r="7278" spans="1:6" ht="40.5" x14ac:dyDescent="0.25">
      <c r="A7278" s="134" t="s">
        <v>11482</v>
      </c>
      <c r="B7278" s="135" t="s">
        <v>11483</v>
      </c>
      <c r="D7278" s="134" t="s">
        <v>2259</v>
      </c>
      <c r="E7278" s="136" t="s">
        <v>13304</v>
      </c>
      <c r="F7278" s="136" t="s">
        <v>13304</v>
      </c>
    </row>
    <row r="7279" spans="1:6" ht="40.5" x14ac:dyDescent="0.25">
      <c r="A7279" s="134" t="s">
        <v>11484</v>
      </c>
      <c r="B7279" s="135" t="s">
        <v>11485</v>
      </c>
      <c r="D7279" s="134" t="s">
        <v>2259</v>
      </c>
      <c r="E7279" s="136" t="s">
        <v>13598</v>
      </c>
      <c r="F7279" s="136" t="s">
        <v>13598</v>
      </c>
    </row>
    <row r="7280" spans="1:6" ht="40.5" x14ac:dyDescent="0.25">
      <c r="A7280" s="134" t="s">
        <v>11486</v>
      </c>
      <c r="B7280" s="135" t="s">
        <v>11487</v>
      </c>
      <c r="D7280" s="134" t="s">
        <v>2259</v>
      </c>
      <c r="E7280" s="136" t="s">
        <v>14041</v>
      </c>
      <c r="F7280" s="136" t="s">
        <v>14041</v>
      </c>
    </row>
    <row r="7281" spans="1:6" ht="40.5" x14ac:dyDescent="0.25">
      <c r="A7281" s="134" t="s">
        <v>11488</v>
      </c>
      <c r="B7281" s="135" t="s">
        <v>11489</v>
      </c>
      <c r="D7281" s="134" t="s">
        <v>2259</v>
      </c>
      <c r="E7281" s="136" t="s">
        <v>6042</v>
      </c>
      <c r="F7281" s="136" t="s">
        <v>6042</v>
      </c>
    </row>
    <row r="7282" spans="1:6" ht="40.5" x14ac:dyDescent="0.25">
      <c r="A7282" s="134" t="s">
        <v>11490</v>
      </c>
      <c r="B7282" s="135" t="s">
        <v>11491</v>
      </c>
      <c r="D7282" s="134" t="s">
        <v>2259</v>
      </c>
      <c r="E7282" s="136" t="s">
        <v>21308</v>
      </c>
      <c r="F7282" s="136" t="s">
        <v>21308</v>
      </c>
    </row>
    <row r="7283" spans="1:6" ht="40.5" x14ac:dyDescent="0.25">
      <c r="A7283" s="134" t="s">
        <v>11492</v>
      </c>
      <c r="B7283" s="135" t="s">
        <v>11493</v>
      </c>
      <c r="D7283" s="134" t="s">
        <v>2259</v>
      </c>
      <c r="E7283" s="136" t="s">
        <v>21309</v>
      </c>
      <c r="F7283" s="136" t="s">
        <v>21309</v>
      </c>
    </row>
    <row r="7284" spans="1:6" ht="27" x14ac:dyDescent="0.25">
      <c r="A7284" s="134" t="s">
        <v>11494</v>
      </c>
      <c r="B7284" s="135" t="s">
        <v>11495</v>
      </c>
      <c r="D7284" s="134" t="s">
        <v>2259</v>
      </c>
      <c r="E7284" s="136" t="s">
        <v>18110</v>
      </c>
      <c r="F7284" s="136" t="s">
        <v>18110</v>
      </c>
    </row>
    <row r="7285" spans="1:6" ht="40.5" x14ac:dyDescent="0.25">
      <c r="A7285" s="134" t="s">
        <v>11496</v>
      </c>
      <c r="B7285" s="135" t="s">
        <v>11497</v>
      </c>
      <c r="D7285" s="134" t="s">
        <v>2259</v>
      </c>
      <c r="E7285" s="136" t="s">
        <v>14232</v>
      </c>
      <c r="F7285" s="136" t="s">
        <v>14232</v>
      </c>
    </row>
    <row r="7286" spans="1:6" ht="27" x14ac:dyDescent="0.25">
      <c r="A7286" s="134" t="s">
        <v>11498</v>
      </c>
      <c r="B7286" s="135" t="s">
        <v>11499</v>
      </c>
      <c r="D7286" s="134" t="s">
        <v>2259</v>
      </c>
      <c r="E7286" s="136" t="s">
        <v>14329</v>
      </c>
      <c r="F7286" s="136" t="s">
        <v>14329</v>
      </c>
    </row>
    <row r="7287" spans="1:6" ht="40.5" x14ac:dyDescent="0.25">
      <c r="A7287" s="134" t="s">
        <v>11500</v>
      </c>
      <c r="B7287" s="135" t="s">
        <v>11501</v>
      </c>
      <c r="D7287" s="134" t="s">
        <v>2259</v>
      </c>
      <c r="E7287" s="136" t="s">
        <v>21310</v>
      </c>
      <c r="F7287" s="136" t="s">
        <v>21310</v>
      </c>
    </row>
    <row r="7288" spans="1:6" ht="40.5" x14ac:dyDescent="0.25">
      <c r="A7288" s="134" t="s">
        <v>11502</v>
      </c>
      <c r="B7288" s="135" t="s">
        <v>11503</v>
      </c>
      <c r="D7288" s="134" t="s">
        <v>2259</v>
      </c>
      <c r="E7288" s="136" t="s">
        <v>17881</v>
      </c>
      <c r="F7288" s="136" t="s">
        <v>17881</v>
      </c>
    </row>
    <row r="7289" spans="1:6" ht="40.5" x14ac:dyDescent="0.25">
      <c r="A7289" s="134" t="s">
        <v>11504</v>
      </c>
      <c r="B7289" s="135" t="s">
        <v>11505</v>
      </c>
      <c r="D7289" s="134" t="s">
        <v>2259</v>
      </c>
      <c r="E7289" s="136" t="s">
        <v>13054</v>
      </c>
      <c r="F7289" s="136" t="s">
        <v>13054</v>
      </c>
    </row>
    <row r="7290" spans="1:6" ht="40.5" x14ac:dyDescent="0.25">
      <c r="A7290" s="134" t="s">
        <v>11506</v>
      </c>
      <c r="B7290" s="135" t="s">
        <v>11507</v>
      </c>
      <c r="D7290" s="134" t="s">
        <v>2259</v>
      </c>
      <c r="E7290" s="136" t="s">
        <v>21311</v>
      </c>
      <c r="F7290" s="136" t="s">
        <v>21311</v>
      </c>
    </row>
    <row r="7291" spans="1:6" ht="40.5" x14ac:dyDescent="0.25">
      <c r="A7291" s="134" t="s">
        <v>21312</v>
      </c>
      <c r="B7291" s="135" t="s">
        <v>21313</v>
      </c>
      <c r="D7291" s="134" t="s">
        <v>2259</v>
      </c>
      <c r="E7291" s="136" t="s">
        <v>21314</v>
      </c>
      <c r="F7291" s="136" t="s">
        <v>21314</v>
      </c>
    </row>
    <row r="7292" spans="1:6" ht="40.5" x14ac:dyDescent="0.25">
      <c r="A7292" s="134" t="s">
        <v>21315</v>
      </c>
      <c r="B7292" s="135" t="s">
        <v>21316</v>
      </c>
      <c r="D7292" s="134" t="s">
        <v>2259</v>
      </c>
      <c r="E7292" s="136" t="s">
        <v>21317</v>
      </c>
      <c r="F7292" s="136" t="s">
        <v>21317</v>
      </c>
    </row>
    <row r="7293" spans="1:6" ht="40.5" x14ac:dyDescent="0.25">
      <c r="A7293" s="134" t="s">
        <v>21318</v>
      </c>
      <c r="B7293" s="135" t="s">
        <v>21319</v>
      </c>
      <c r="D7293" s="134" t="s">
        <v>2259</v>
      </c>
      <c r="E7293" s="136" t="s">
        <v>21320</v>
      </c>
      <c r="F7293" s="136" t="s">
        <v>21320</v>
      </c>
    </row>
    <row r="7294" spans="1:6" ht="40.5" x14ac:dyDescent="0.25">
      <c r="A7294" s="134" t="s">
        <v>21321</v>
      </c>
      <c r="B7294" s="135" t="s">
        <v>21322</v>
      </c>
      <c r="D7294" s="134" t="s">
        <v>2259</v>
      </c>
      <c r="E7294" s="136" t="s">
        <v>21323</v>
      </c>
      <c r="F7294" s="136" t="s">
        <v>21323</v>
      </c>
    </row>
    <row r="7295" spans="1:6" ht="40.5" x14ac:dyDescent="0.25">
      <c r="A7295" s="134" t="s">
        <v>21324</v>
      </c>
      <c r="B7295" s="135" t="s">
        <v>21325</v>
      </c>
      <c r="D7295" s="134" t="s">
        <v>2259</v>
      </c>
      <c r="E7295" s="136" t="s">
        <v>21326</v>
      </c>
      <c r="F7295" s="136" t="s">
        <v>21326</v>
      </c>
    </row>
    <row r="7296" spans="1:6" ht="40.5" x14ac:dyDescent="0.25">
      <c r="A7296" s="134" t="s">
        <v>21327</v>
      </c>
      <c r="B7296" s="135" t="s">
        <v>21328</v>
      </c>
      <c r="D7296" s="134" t="s">
        <v>2259</v>
      </c>
      <c r="E7296" s="136" t="s">
        <v>21329</v>
      </c>
      <c r="F7296" s="136" t="s">
        <v>21329</v>
      </c>
    </row>
    <row r="7297" spans="1:6" ht="40.5" x14ac:dyDescent="0.25">
      <c r="A7297" s="134" t="s">
        <v>21330</v>
      </c>
      <c r="B7297" s="135" t="s">
        <v>21331</v>
      </c>
      <c r="D7297" s="134" t="s">
        <v>2259</v>
      </c>
      <c r="E7297" s="136" t="s">
        <v>13984</v>
      </c>
      <c r="F7297" s="136" t="s">
        <v>13984</v>
      </c>
    </row>
    <row r="7298" spans="1:6" ht="40.5" x14ac:dyDescent="0.25">
      <c r="A7298" s="134" t="s">
        <v>21332</v>
      </c>
      <c r="B7298" s="135" t="s">
        <v>21333</v>
      </c>
      <c r="D7298" s="134" t="s">
        <v>2259</v>
      </c>
      <c r="E7298" s="136" t="s">
        <v>21334</v>
      </c>
      <c r="F7298" s="136" t="s">
        <v>21334</v>
      </c>
    </row>
    <row r="7299" spans="1:6" ht="40.5" x14ac:dyDescent="0.25">
      <c r="A7299" s="134" t="s">
        <v>21335</v>
      </c>
      <c r="B7299" s="135" t="s">
        <v>21336</v>
      </c>
      <c r="D7299" s="134" t="s">
        <v>2259</v>
      </c>
      <c r="E7299" s="136" t="s">
        <v>21337</v>
      </c>
      <c r="F7299" s="136" t="s">
        <v>21337</v>
      </c>
    </row>
    <row r="7300" spans="1:6" ht="27" x14ac:dyDescent="0.25">
      <c r="A7300" s="134" t="s">
        <v>21338</v>
      </c>
      <c r="B7300" s="135" t="s">
        <v>21339</v>
      </c>
      <c r="D7300" s="134" t="s">
        <v>2259</v>
      </c>
      <c r="E7300" s="136" t="s">
        <v>5775</v>
      </c>
      <c r="F7300" s="136" t="s">
        <v>5775</v>
      </c>
    </row>
    <row r="7301" spans="1:6" ht="27" x14ac:dyDescent="0.25">
      <c r="A7301" s="134" t="s">
        <v>11508</v>
      </c>
      <c r="B7301" s="135" t="s">
        <v>11509</v>
      </c>
      <c r="D7301" s="134" t="s">
        <v>2262</v>
      </c>
      <c r="E7301" s="136" t="s">
        <v>13359</v>
      </c>
      <c r="F7301" s="136" t="s">
        <v>13359</v>
      </c>
    </row>
    <row r="7302" spans="1:6" ht="27" x14ac:dyDescent="0.25">
      <c r="A7302" s="134" t="s">
        <v>11510</v>
      </c>
      <c r="B7302" s="135" t="s">
        <v>11511</v>
      </c>
      <c r="D7302" s="134" t="s">
        <v>2264</v>
      </c>
      <c r="E7302" s="136" t="s">
        <v>5581</v>
      </c>
      <c r="F7302" s="136" t="s">
        <v>5581</v>
      </c>
    </row>
    <row r="7303" spans="1:6" ht="40.5" x14ac:dyDescent="0.25">
      <c r="A7303" s="134" t="s">
        <v>21340</v>
      </c>
      <c r="B7303" s="135" t="s">
        <v>21341</v>
      </c>
      <c r="D7303" s="134" t="s">
        <v>2264</v>
      </c>
      <c r="E7303" s="136" t="s">
        <v>13169</v>
      </c>
      <c r="F7303" s="136" t="s">
        <v>13169</v>
      </c>
    </row>
    <row r="7304" spans="1:6" ht="40.5" x14ac:dyDescent="0.25">
      <c r="A7304" s="134" t="s">
        <v>21342</v>
      </c>
      <c r="B7304" s="135" t="s">
        <v>21343</v>
      </c>
      <c r="D7304" s="134" t="s">
        <v>2264</v>
      </c>
      <c r="E7304" s="136" t="s">
        <v>5988</v>
      </c>
      <c r="F7304" s="136" t="s">
        <v>5988</v>
      </c>
    </row>
    <row r="7305" spans="1:6" ht="40.5" x14ac:dyDescent="0.25">
      <c r="A7305" s="134" t="s">
        <v>21344</v>
      </c>
      <c r="B7305" s="135" t="s">
        <v>21345</v>
      </c>
      <c r="D7305" s="134" t="s">
        <v>2264</v>
      </c>
      <c r="E7305" s="136" t="s">
        <v>20691</v>
      </c>
      <c r="F7305" s="136" t="s">
        <v>20691</v>
      </c>
    </row>
    <row r="7306" spans="1:6" ht="40.5" x14ac:dyDescent="0.25">
      <c r="A7306" s="134" t="s">
        <v>21346</v>
      </c>
      <c r="B7306" s="135" t="s">
        <v>21347</v>
      </c>
      <c r="D7306" s="134" t="s">
        <v>2264</v>
      </c>
      <c r="E7306" s="136" t="s">
        <v>13538</v>
      </c>
      <c r="F7306" s="136" t="s">
        <v>13538</v>
      </c>
    </row>
    <row r="7307" spans="1:6" ht="40.5" x14ac:dyDescent="0.25">
      <c r="A7307" s="134" t="s">
        <v>11512</v>
      </c>
      <c r="B7307" s="135" t="s">
        <v>11513</v>
      </c>
      <c r="D7307" s="134" t="s">
        <v>2264</v>
      </c>
      <c r="E7307" s="136" t="s">
        <v>5666</v>
      </c>
      <c r="F7307" s="136" t="s">
        <v>5666</v>
      </c>
    </row>
    <row r="7308" spans="1:6" ht="27" x14ac:dyDescent="0.25">
      <c r="A7308" s="134" t="s">
        <v>11514</v>
      </c>
      <c r="B7308" s="135" t="s">
        <v>11515</v>
      </c>
      <c r="D7308" s="134" t="s">
        <v>2259</v>
      </c>
      <c r="E7308" s="136" t="s">
        <v>6054</v>
      </c>
      <c r="F7308" s="136" t="s">
        <v>6054</v>
      </c>
    </row>
    <row r="7309" spans="1:6" ht="40.5" x14ac:dyDescent="0.25">
      <c r="A7309" s="134" t="s">
        <v>11516</v>
      </c>
      <c r="B7309" s="135" t="s">
        <v>11517</v>
      </c>
      <c r="D7309" s="134" t="s">
        <v>2259</v>
      </c>
      <c r="E7309" s="136" t="s">
        <v>13375</v>
      </c>
      <c r="F7309" s="136" t="s">
        <v>13375</v>
      </c>
    </row>
    <row r="7310" spans="1:6" ht="27" x14ac:dyDescent="0.25">
      <c r="A7310" s="134" t="s">
        <v>11518</v>
      </c>
      <c r="B7310" s="135" t="s">
        <v>11519</v>
      </c>
      <c r="D7310" s="134" t="s">
        <v>2259</v>
      </c>
      <c r="E7310" s="136" t="s">
        <v>21348</v>
      </c>
      <c r="F7310" s="136" t="s">
        <v>21348</v>
      </c>
    </row>
    <row r="7311" spans="1:6" ht="40.5" x14ac:dyDescent="0.25">
      <c r="A7311" s="134" t="s">
        <v>11520</v>
      </c>
      <c r="B7311" s="135" t="s">
        <v>11521</v>
      </c>
      <c r="D7311" s="134" t="s">
        <v>2259</v>
      </c>
      <c r="E7311" s="136" t="s">
        <v>13154</v>
      </c>
      <c r="F7311" s="136" t="s">
        <v>13154</v>
      </c>
    </row>
    <row r="7312" spans="1:6" ht="40.5" x14ac:dyDescent="0.25">
      <c r="A7312" s="134" t="s">
        <v>11522</v>
      </c>
      <c r="B7312" s="135" t="s">
        <v>11523</v>
      </c>
      <c r="D7312" s="134" t="s">
        <v>2259</v>
      </c>
      <c r="E7312" s="136" t="s">
        <v>21349</v>
      </c>
      <c r="F7312" s="136" t="s">
        <v>21349</v>
      </c>
    </row>
    <row r="7313" spans="1:6" ht="27" x14ac:dyDescent="0.25">
      <c r="A7313" s="134" t="s">
        <v>11524</v>
      </c>
      <c r="B7313" s="135" t="s">
        <v>11525</v>
      </c>
      <c r="D7313" s="134" t="s">
        <v>2259</v>
      </c>
      <c r="E7313" s="136" t="s">
        <v>14315</v>
      </c>
      <c r="F7313" s="136" t="s">
        <v>14315</v>
      </c>
    </row>
    <row r="7314" spans="1:6" ht="40.5" x14ac:dyDescent="0.25">
      <c r="A7314" s="134" t="s">
        <v>11526</v>
      </c>
      <c r="B7314" s="135" t="s">
        <v>11527</v>
      </c>
      <c r="D7314" s="134" t="s">
        <v>2259</v>
      </c>
      <c r="E7314" s="136" t="s">
        <v>13182</v>
      </c>
      <c r="F7314" s="136" t="s">
        <v>13182</v>
      </c>
    </row>
    <row r="7315" spans="1:6" ht="40.5" x14ac:dyDescent="0.25">
      <c r="A7315" s="134" t="s">
        <v>11528</v>
      </c>
      <c r="B7315" s="135" t="s">
        <v>11529</v>
      </c>
      <c r="D7315" s="134" t="s">
        <v>2259</v>
      </c>
      <c r="E7315" s="136" t="s">
        <v>14052</v>
      </c>
      <c r="F7315" s="136" t="s">
        <v>14052</v>
      </c>
    </row>
    <row r="7316" spans="1:6" ht="27" x14ac:dyDescent="0.25">
      <c r="A7316" s="134" t="s">
        <v>21350</v>
      </c>
      <c r="B7316" s="135" t="s">
        <v>21351</v>
      </c>
      <c r="D7316" s="134" t="s">
        <v>2259</v>
      </c>
      <c r="E7316" s="136" t="s">
        <v>14334</v>
      </c>
      <c r="F7316" s="136" t="s">
        <v>14334</v>
      </c>
    </row>
    <row r="7317" spans="1:6" ht="40.5" x14ac:dyDescent="0.25">
      <c r="A7317" s="134" t="s">
        <v>21352</v>
      </c>
      <c r="B7317" s="135" t="s">
        <v>21353</v>
      </c>
      <c r="D7317" s="134" t="s">
        <v>2259</v>
      </c>
      <c r="E7317" s="136" t="s">
        <v>21354</v>
      </c>
      <c r="F7317" s="136" t="s">
        <v>21354</v>
      </c>
    </row>
    <row r="7318" spans="1:6" ht="40.5" x14ac:dyDescent="0.25">
      <c r="A7318" s="134" t="s">
        <v>21355</v>
      </c>
      <c r="B7318" s="135" t="s">
        <v>21356</v>
      </c>
      <c r="D7318" s="134" t="s">
        <v>2259</v>
      </c>
      <c r="E7318" s="136" t="s">
        <v>21357</v>
      </c>
      <c r="F7318" s="136" t="s">
        <v>21357</v>
      </c>
    </row>
    <row r="7319" spans="1:6" ht="27" x14ac:dyDescent="0.25">
      <c r="A7319" s="134" t="s">
        <v>21358</v>
      </c>
      <c r="B7319" s="135" t="s">
        <v>21359</v>
      </c>
      <c r="D7319" s="134" t="s">
        <v>2259</v>
      </c>
      <c r="E7319" s="136" t="s">
        <v>13093</v>
      </c>
      <c r="F7319" s="136" t="s">
        <v>13093</v>
      </c>
    </row>
    <row r="7320" spans="1:6" ht="40.5" x14ac:dyDescent="0.25">
      <c r="A7320" s="134" t="s">
        <v>21360</v>
      </c>
      <c r="B7320" s="135" t="s">
        <v>21361</v>
      </c>
      <c r="D7320" s="134" t="s">
        <v>2259</v>
      </c>
      <c r="E7320" s="136" t="s">
        <v>14390</v>
      </c>
      <c r="F7320" s="136" t="s">
        <v>14390</v>
      </c>
    </row>
    <row r="7321" spans="1:6" ht="40.5" x14ac:dyDescent="0.25">
      <c r="A7321" s="134" t="s">
        <v>21362</v>
      </c>
      <c r="B7321" s="135" t="s">
        <v>21363</v>
      </c>
      <c r="D7321" s="134" t="s">
        <v>2259</v>
      </c>
      <c r="E7321" s="136" t="s">
        <v>15491</v>
      </c>
      <c r="F7321" s="136" t="s">
        <v>15491</v>
      </c>
    </row>
    <row r="7322" spans="1:6" ht="40.5" x14ac:dyDescent="0.25">
      <c r="A7322" s="134" t="s">
        <v>11530</v>
      </c>
      <c r="B7322" s="135" t="s">
        <v>11531</v>
      </c>
      <c r="D7322" s="134" t="s">
        <v>2263</v>
      </c>
      <c r="E7322" s="136" t="s">
        <v>21364</v>
      </c>
      <c r="F7322" s="136" t="s">
        <v>21364</v>
      </c>
    </row>
    <row r="7323" spans="1:6" ht="40.5" x14ac:dyDescent="0.25">
      <c r="A7323" s="134" t="s">
        <v>11532</v>
      </c>
      <c r="B7323" s="135" t="s">
        <v>11533</v>
      </c>
      <c r="D7323" s="134" t="s">
        <v>2263</v>
      </c>
      <c r="E7323" s="136" t="s">
        <v>21365</v>
      </c>
      <c r="F7323" s="136" t="s">
        <v>21365</v>
      </c>
    </row>
    <row r="7324" spans="1:6" ht="27" x14ac:dyDescent="0.25">
      <c r="A7324" s="134" t="s">
        <v>11534</v>
      </c>
      <c r="B7324" s="135" t="s">
        <v>11535</v>
      </c>
      <c r="D7324" s="134" t="s">
        <v>2259</v>
      </c>
      <c r="E7324" s="136" t="s">
        <v>5532</v>
      </c>
      <c r="F7324" s="136" t="s">
        <v>5532</v>
      </c>
    </row>
    <row r="7325" spans="1:6" x14ac:dyDescent="0.25">
      <c r="A7325" s="134" t="s">
        <v>4849</v>
      </c>
      <c r="B7325" s="135" t="s">
        <v>21366</v>
      </c>
      <c r="D7325" s="134" t="s">
        <v>2263</v>
      </c>
      <c r="E7325" s="136" t="s">
        <v>14308</v>
      </c>
      <c r="F7325" s="136" t="s">
        <v>14308</v>
      </c>
    </row>
    <row r="7326" spans="1:6" ht="27" x14ac:dyDescent="0.25">
      <c r="A7326" s="134" t="s">
        <v>4850</v>
      </c>
      <c r="B7326" s="135" t="s">
        <v>21367</v>
      </c>
      <c r="D7326" s="134" t="s">
        <v>2263</v>
      </c>
      <c r="E7326" s="136" t="s">
        <v>21368</v>
      </c>
      <c r="F7326" s="136" t="s">
        <v>21368</v>
      </c>
    </row>
    <row r="7327" spans="1:6" ht="27" x14ac:dyDescent="0.25">
      <c r="A7327" s="134" t="s">
        <v>4851</v>
      </c>
      <c r="B7327" s="135" t="s">
        <v>21369</v>
      </c>
      <c r="D7327" s="134" t="s">
        <v>2263</v>
      </c>
      <c r="E7327" s="136" t="s">
        <v>21370</v>
      </c>
      <c r="F7327" s="136" t="s">
        <v>21370</v>
      </c>
    </row>
    <row r="7328" spans="1:6" ht="40.5" x14ac:dyDescent="0.25">
      <c r="A7328" s="134" t="s">
        <v>21371</v>
      </c>
      <c r="B7328" s="135" t="s">
        <v>21372</v>
      </c>
      <c r="D7328" s="134" t="s">
        <v>2263</v>
      </c>
      <c r="E7328" s="136" t="s">
        <v>21373</v>
      </c>
      <c r="F7328" s="136" t="s">
        <v>21373</v>
      </c>
    </row>
    <row r="7329" spans="1:6" ht="40.5" x14ac:dyDescent="0.25">
      <c r="A7329" s="134" t="s">
        <v>21374</v>
      </c>
      <c r="B7329" s="135" t="s">
        <v>21375</v>
      </c>
      <c r="D7329" s="134" t="s">
        <v>2263</v>
      </c>
      <c r="E7329" s="136" t="s">
        <v>21376</v>
      </c>
      <c r="F7329" s="136" t="s">
        <v>21376</v>
      </c>
    </row>
    <row r="7330" spans="1:6" ht="40.5" x14ac:dyDescent="0.25">
      <c r="A7330" s="134" t="s">
        <v>21377</v>
      </c>
      <c r="B7330" s="135" t="s">
        <v>21378</v>
      </c>
      <c r="D7330" s="134" t="s">
        <v>4830</v>
      </c>
      <c r="E7330" s="136" t="s">
        <v>21379</v>
      </c>
      <c r="F7330" s="136" t="s">
        <v>21379</v>
      </c>
    </row>
    <row r="7331" spans="1:6" ht="40.5" x14ac:dyDescent="0.25">
      <c r="A7331" s="134" t="s">
        <v>21380</v>
      </c>
      <c r="B7331" s="135" t="s">
        <v>21381</v>
      </c>
      <c r="D7331" s="134" t="s">
        <v>4830</v>
      </c>
      <c r="E7331" s="136" t="s">
        <v>21382</v>
      </c>
      <c r="F7331" s="136" t="s">
        <v>21382</v>
      </c>
    </row>
    <row r="7332" spans="1:6" ht="40.5" x14ac:dyDescent="0.25">
      <c r="A7332" s="134" t="s">
        <v>21383</v>
      </c>
      <c r="B7332" s="135" t="s">
        <v>21384</v>
      </c>
      <c r="D7332" s="134" t="s">
        <v>4830</v>
      </c>
      <c r="E7332" s="136" t="s">
        <v>21385</v>
      </c>
      <c r="F7332" s="136" t="s">
        <v>21385</v>
      </c>
    </row>
    <row r="7333" spans="1:6" ht="40.5" x14ac:dyDescent="0.25">
      <c r="A7333" s="134" t="s">
        <v>21386</v>
      </c>
      <c r="B7333" s="135" t="s">
        <v>21387</v>
      </c>
      <c r="D7333" s="134" t="s">
        <v>4830</v>
      </c>
      <c r="E7333" s="136" t="s">
        <v>21388</v>
      </c>
      <c r="F7333" s="136" t="s">
        <v>21388</v>
      </c>
    </row>
    <row r="7334" spans="1:6" ht="40.5" x14ac:dyDescent="0.25">
      <c r="A7334" s="134" t="s">
        <v>21389</v>
      </c>
      <c r="B7334" s="135" t="s">
        <v>21390</v>
      </c>
      <c r="D7334" s="134" t="s">
        <v>4830</v>
      </c>
      <c r="E7334" s="136" t="s">
        <v>21391</v>
      </c>
      <c r="F7334" s="136" t="s">
        <v>21391</v>
      </c>
    </row>
    <row r="7335" spans="1:6" ht="40.5" x14ac:dyDescent="0.25">
      <c r="A7335" s="134" t="s">
        <v>21392</v>
      </c>
      <c r="B7335" s="135" t="s">
        <v>21393</v>
      </c>
      <c r="D7335" s="134" t="s">
        <v>4830</v>
      </c>
      <c r="E7335" s="136" t="s">
        <v>21394</v>
      </c>
      <c r="F7335" s="136" t="s">
        <v>21394</v>
      </c>
    </row>
    <row r="7336" spans="1:6" ht="27" x14ac:dyDescent="0.25">
      <c r="A7336" s="134" t="s">
        <v>21395</v>
      </c>
      <c r="B7336" s="135" t="s">
        <v>21396</v>
      </c>
      <c r="D7336" s="134" t="s">
        <v>4830</v>
      </c>
      <c r="E7336" s="136" t="s">
        <v>21397</v>
      </c>
      <c r="F7336" s="136" t="s">
        <v>21397</v>
      </c>
    </row>
    <row r="7337" spans="1:6" ht="27" x14ac:dyDescent="0.25">
      <c r="A7337" s="134" t="s">
        <v>21398</v>
      </c>
      <c r="B7337" s="135" t="s">
        <v>21399</v>
      </c>
      <c r="D7337" s="134" t="s">
        <v>4830</v>
      </c>
      <c r="E7337" s="136" t="s">
        <v>21400</v>
      </c>
      <c r="F7337" s="136" t="s">
        <v>21400</v>
      </c>
    </row>
    <row r="7338" spans="1:6" ht="40.5" x14ac:dyDescent="0.25">
      <c r="A7338" s="134" t="s">
        <v>11536</v>
      </c>
      <c r="B7338" s="135" t="s">
        <v>11537</v>
      </c>
      <c r="D7338" s="134" t="s">
        <v>2259</v>
      </c>
      <c r="E7338" s="136" t="s">
        <v>5944</v>
      </c>
      <c r="F7338" s="136" t="s">
        <v>5944</v>
      </c>
    </row>
    <row r="7339" spans="1:6" ht="40.5" x14ac:dyDescent="0.25">
      <c r="A7339" s="134" t="s">
        <v>11538</v>
      </c>
      <c r="B7339" s="135" t="s">
        <v>11539</v>
      </c>
      <c r="D7339" s="134" t="s">
        <v>2259</v>
      </c>
      <c r="E7339" s="136" t="s">
        <v>13719</v>
      </c>
      <c r="F7339" s="136" t="s">
        <v>13719</v>
      </c>
    </row>
    <row r="7340" spans="1:6" ht="40.5" x14ac:dyDescent="0.25">
      <c r="A7340" s="134" t="s">
        <v>11540</v>
      </c>
      <c r="B7340" s="135" t="s">
        <v>11541</v>
      </c>
      <c r="D7340" s="134" t="s">
        <v>2259</v>
      </c>
      <c r="E7340" s="136" t="s">
        <v>5908</v>
      </c>
      <c r="F7340" s="136" t="s">
        <v>5908</v>
      </c>
    </row>
    <row r="7341" spans="1:6" ht="40.5" x14ac:dyDescent="0.25">
      <c r="A7341" s="134" t="s">
        <v>11542</v>
      </c>
      <c r="B7341" s="135" t="s">
        <v>11543</v>
      </c>
      <c r="D7341" s="134" t="s">
        <v>2259</v>
      </c>
      <c r="E7341" s="136" t="s">
        <v>13003</v>
      </c>
      <c r="F7341" s="136" t="s">
        <v>13003</v>
      </c>
    </row>
    <row r="7342" spans="1:6" ht="27" x14ac:dyDescent="0.25">
      <c r="A7342" s="134" t="s">
        <v>11544</v>
      </c>
      <c r="B7342" s="135" t="s">
        <v>11545</v>
      </c>
      <c r="D7342" s="134" t="s">
        <v>2259</v>
      </c>
      <c r="E7342" s="136" t="s">
        <v>13698</v>
      </c>
      <c r="F7342" s="136" t="s">
        <v>13698</v>
      </c>
    </row>
    <row r="7343" spans="1:6" ht="54" x14ac:dyDescent="0.25">
      <c r="A7343" s="134" t="s">
        <v>11546</v>
      </c>
      <c r="B7343" s="135" t="s">
        <v>11547</v>
      </c>
      <c r="D7343" s="134" t="s">
        <v>2259</v>
      </c>
      <c r="E7343" s="136" t="s">
        <v>21401</v>
      </c>
      <c r="F7343" s="136" t="s">
        <v>21401</v>
      </c>
    </row>
    <row r="7344" spans="1:6" ht="54" x14ac:dyDescent="0.25">
      <c r="A7344" s="134" t="s">
        <v>11548</v>
      </c>
      <c r="B7344" s="135" t="s">
        <v>11549</v>
      </c>
      <c r="D7344" s="134" t="s">
        <v>2259</v>
      </c>
      <c r="E7344" s="136" t="s">
        <v>13190</v>
      </c>
      <c r="F7344" s="136" t="s">
        <v>13190</v>
      </c>
    </row>
    <row r="7345" spans="1:6" ht="54" x14ac:dyDescent="0.25">
      <c r="A7345" s="134" t="s">
        <v>11550</v>
      </c>
      <c r="B7345" s="135" t="s">
        <v>11551</v>
      </c>
      <c r="D7345" s="134" t="s">
        <v>2259</v>
      </c>
      <c r="E7345" s="136" t="s">
        <v>6107</v>
      </c>
      <c r="F7345" s="136" t="s">
        <v>6107</v>
      </c>
    </row>
    <row r="7346" spans="1:6" ht="54" x14ac:dyDescent="0.25">
      <c r="A7346" s="134" t="s">
        <v>11552</v>
      </c>
      <c r="B7346" s="135" t="s">
        <v>11553</v>
      </c>
      <c r="D7346" s="134" t="s">
        <v>2259</v>
      </c>
      <c r="E7346" s="136" t="s">
        <v>21402</v>
      </c>
      <c r="F7346" s="136" t="s">
        <v>21402</v>
      </c>
    </row>
    <row r="7347" spans="1:6" ht="40.5" x14ac:dyDescent="0.25">
      <c r="A7347" s="134" t="s">
        <v>11554</v>
      </c>
      <c r="B7347" s="135" t="s">
        <v>11555</v>
      </c>
      <c r="D7347" s="134" t="s">
        <v>2259</v>
      </c>
      <c r="E7347" s="136" t="s">
        <v>13729</v>
      </c>
      <c r="F7347" s="136" t="s">
        <v>13729</v>
      </c>
    </row>
    <row r="7348" spans="1:6" ht="54" x14ac:dyDescent="0.25">
      <c r="A7348" s="134" t="s">
        <v>11556</v>
      </c>
      <c r="B7348" s="135" t="s">
        <v>11557</v>
      </c>
      <c r="D7348" s="134" t="s">
        <v>2259</v>
      </c>
      <c r="E7348" s="136" t="s">
        <v>15773</v>
      </c>
      <c r="F7348" s="136" t="s">
        <v>15773</v>
      </c>
    </row>
    <row r="7349" spans="1:6" ht="54" x14ac:dyDescent="0.25">
      <c r="A7349" s="134" t="s">
        <v>11558</v>
      </c>
      <c r="B7349" s="135" t="s">
        <v>11559</v>
      </c>
      <c r="D7349" s="134" t="s">
        <v>2259</v>
      </c>
      <c r="E7349" s="136" t="s">
        <v>5894</v>
      </c>
      <c r="F7349" s="136" t="s">
        <v>5894</v>
      </c>
    </row>
    <row r="7350" spans="1:6" ht="54" x14ac:dyDescent="0.25">
      <c r="A7350" s="134" t="s">
        <v>11560</v>
      </c>
      <c r="B7350" s="135" t="s">
        <v>11561</v>
      </c>
      <c r="D7350" s="134" t="s">
        <v>2259</v>
      </c>
      <c r="E7350" s="136" t="s">
        <v>14134</v>
      </c>
      <c r="F7350" s="136" t="s">
        <v>14134</v>
      </c>
    </row>
    <row r="7351" spans="1:6" ht="54" x14ac:dyDescent="0.25">
      <c r="A7351" s="134" t="s">
        <v>11562</v>
      </c>
      <c r="B7351" s="135" t="s">
        <v>11563</v>
      </c>
      <c r="D7351" s="134" t="s">
        <v>2259</v>
      </c>
      <c r="E7351" s="136" t="s">
        <v>21403</v>
      </c>
      <c r="F7351" s="136" t="s">
        <v>21403</v>
      </c>
    </row>
    <row r="7352" spans="1:6" ht="40.5" x14ac:dyDescent="0.25">
      <c r="A7352" s="134" t="s">
        <v>11564</v>
      </c>
      <c r="B7352" s="135" t="s">
        <v>11565</v>
      </c>
      <c r="D7352" s="134" t="s">
        <v>2259</v>
      </c>
      <c r="E7352" s="136" t="s">
        <v>5701</v>
      </c>
      <c r="F7352" s="136" t="s">
        <v>5701</v>
      </c>
    </row>
    <row r="7353" spans="1:6" ht="40.5" x14ac:dyDescent="0.25">
      <c r="A7353" s="134" t="s">
        <v>11566</v>
      </c>
      <c r="B7353" s="135" t="s">
        <v>11567</v>
      </c>
      <c r="D7353" s="134" t="s">
        <v>2259</v>
      </c>
      <c r="E7353" s="136" t="s">
        <v>21404</v>
      </c>
      <c r="F7353" s="136" t="s">
        <v>21404</v>
      </c>
    </row>
    <row r="7354" spans="1:6" ht="27" x14ac:dyDescent="0.25">
      <c r="A7354" s="134" t="s">
        <v>11568</v>
      </c>
      <c r="B7354" s="135" t="s">
        <v>11569</v>
      </c>
      <c r="D7354" s="134" t="s">
        <v>2259</v>
      </c>
      <c r="E7354" s="136" t="s">
        <v>13125</v>
      </c>
      <c r="F7354" s="136" t="s">
        <v>13125</v>
      </c>
    </row>
    <row r="7355" spans="1:6" ht="27" x14ac:dyDescent="0.25">
      <c r="A7355" s="134" t="s">
        <v>11570</v>
      </c>
      <c r="B7355" s="135" t="s">
        <v>11571</v>
      </c>
      <c r="D7355" s="134" t="s">
        <v>2259</v>
      </c>
      <c r="E7355" s="136" t="s">
        <v>5455</v>
      </c>
      <c r="F7355" s="136" t="s">
        <v>5455</v>
      </c>
    </row>
    <row r="7356" spans="1:6" ht="27" x14ac:dyDescent="0.25">
      <c r="A7356" s="134" t="s">
        <v>11572</v>
      </c>
      <c r="B7356" s="135" t="s">
        <v>11573</v>
      </c>
      <c r="D7356" s="134" t="s">
        <v>2259</v>
      </c>
      <c r="E7356" s="136" t="s">
        <v>17670</v>
      </c>
      <c r="F7356" s="136" t="s">
        <v>17670</v>
      </c>
    </row>
    <row r="7357" spans="1:6" ht="27" x14ac:dyDescent="0.25">
      <c r="A7357" s="134" t="s">
        <v>11574</v>
      </c>
      <c r="B7357" s="135" t="s">
        <v>11575</v>
      </c>
      <c r="D7357" s="134" t="s">
        <v>2259</v>
      </c>
      <c r="E7357" s="136" t="s">
        <v>6091</v>
      </c>
      <c r="F7357" s="136" t="s">
        <v>6091</v>
      </c>
    </row>
    <row r="7358" spans="1:6" ht="27" x14ac:dyDescent="0.25">
      <c r="A7358" s="134" t="s">
        <v>11576</v>
      </c>
      <c r="B7358" s="135" t="s">
        <v>11577</v>
      </c>
      <c r="D7358" s="134" t="s">
        <v>2259</v>
      </c>
      <c r="E7358" s="136" t="s">
        <v>21405</v>
      </c>
      <c r="F7358" s="136" t="s">
        <v>21405</v>
      </c>
    </row>
    <row r="7359" spans="1:6" ht="27" x14ac:dyDescent="0.25">
      <c r="A7359" s="134" t="s">
        <v>11578</v>
      </c>
      <c r="B7359" s="135" t="s">
        <v>11579</v>
      </c>
      <c r="D7359" s="134" t="s">
        <v>2259</v>
      </c>
      <c r="E7359" s="136" t="s">
        <v>5980</v>
      </c>
      <c r="F7359" s="136" t="s">
        <v>5980</v>
      </c>
    </row>
    <row r="7360" spans="1:6" ht="27" x14ac:dyDescent="0.25">
      <c r="A7360" s="134" t="s">
        <v>11580</v>
      </c>
      <c r="B7360" s="135" t="s">
        <v>11581</v>
      </c>
      <c r="D7360" s="134" t="s">
        <v>2259</v>
      </c>
      <c r="E7360" s="136" t="s">
        <v>14068</v>
      </c>
      <c r="F7360" s="136" t="s">
        <v>14068</v>
      </c>
    </row>
    <row r="7361" spans="1:6" ht="27" x14ac:dyDescent="0.25">
      <c r="A7361" s="134" t="s">
        <v>11582</v>
      </c>
      <c r="B7361" s="135" t="s">
        <v>11583</v>
      </c>
      <c r="D7361" s="134" t="s">
        <v>2259</v>
      </c>
      <c r="E7361" s="136" t="s">
        <v>13718</v>
      </c>
      <c r="F7361" s="136" t="s">
        <v>13718</v>
      </c>
    </row>
    <row r="7362" spans="1:6" ht="27" x14ac:dyDescent="0.25">
      <c r="A7362" s="134" t="s">
        <v>11584</v>
      </c>
      <c r="B7362" s="135" t="s">
        <v>11585</v>
      </c>
      <c r="D7362" s="134" t="s">
        <v>2259</v>
      </c>
      <c r="E7362" s="136" t="s">
        <v>13283</v>
      </c>
      <c r="F7362" s="136" t="s">
        <v>13283</v>
      </c>
    </row>
    <row r="7363" spans="1:6" ht="27" x14ac:dyDescent="0.25">
      <c r="A7363" s="134" t="s">
        <v>11586</v>
      </c>
      <c r="B7363" s="135" t="s">
        <v>11587</v>
      </c>
      <c r="D7363" s="134" t="s">
        <v>2259</v>
      </c>
      <c r="E7363" s="136" t="s">
        <v>13544</v>
      </c>
      <c r="F7363" s="136" t="s">
        <v>13544</v>
      </c>
    </row>
    <row r="7364" spans="1:6" ht="40.5" x14ac:dyDescent="0.25">
      <c r="A7364" s="134" t="s">
        <v>11588</v>
      </c>
      <c r="B7364" s="135" t="s">
        <v>11589</v>
      </c>
      <c r="D7364" s="134" t="s">
        <v>2259</v>
      </c>
      <c r="E7364" s="136" t="s">
        <v>6087</v>
      </c>
      <c r="F7364" s="136" t="s">
        <v>6087</v>
      </c>
    </row>
    <row r="7365" spans="1:6" ht="40.5" x14ac:dyDescent="0.25">
      <c r="A7365" s="134" t="s">
        <v>11590</v>
      </c>
      <c r="B7365" s="135" t="s">
        <v>11591</v>
      </c>
      <c r="D7365" s="134" t="s">
        <v>2259</v>
      </c>
      <c r="E7365" s="136" t="s">
        <v>13460</v>
      </c>
      <c r="F7365" s="136" t="s">
        <v>13460</v>
      </c>
    </row>
    <row r="7366" spans="1:6" ht="40.5" x14ac:dyDescent="0.25">
      <c r="A7366" s="134" t="s">
        <v>11592</v>
      </c>
      <c r="B7366" s="135" t="s">
        <v>11593</v>
      </c>
      <c r="D7366" s="134" t="s">
        <v>2259</v>
      </c>
      <c r="E7366" s="136" t="s">
        <v>5928</v>
      </c>
      <c r="F7366" s="136" t="s">
        <v>5928</v>
      </c>
    </row>
    <row r="7367" spans="1:6" ht="40.5" x14ac:dyDescent="0.25">
      <c r="A7367" s="134" t="s">
        <v>11594</v>
      </c>
      <c r="B7367" s="135" t="s">
        <v>11595</v>
      </c>
      <c r="D7367" s="134" t="s">
        <v>2259</v>
      </c>
      <c r="E7367" s="136" t="s">
        <v>13487</v>
      </c>
      <c r="F7367" s="136" t="s">
        <v>13487</v>
      </c>
    </row>
    <row r="7368" spans="1:6" ht="27" x14ac:dyDescent="0.25">
      <c r="A7368" s="134" t="s">
        <v>11596</v>
      </c>
      <c r="B7368" s="135" t="s">
        <v>11597</v>
      </c>
      <c r="D7368" s="134" t="s">
        <v>2259</v>
      </c>
      <c r="E7368" s="136" t="s">
        <v>17674</v>
      </c>
      <c r="F7368" s="136" t="s">
        <v>17674</v>
      </c>
    </row>
    <row r="7369" spans="1:6" ht="40.5" x14ac:dyDescent="0.25">
      <c r="A7369" s="134" t="s">
        <v>11598</v>
      </c>
      <c r="B7369" s="135" t="s">
        <v>11599</v>
      </c>
      <c r="D7369" s="134" t="s">
        <v>2259</v>
      </c>
      <c r="E7369" s="136" t="s">
        <v>14327</v>
      </c>
      <c r="F7369" s="136" t="s">
        <v>14327</v>
      </c>
    </row>
    <row r="7370" spans="1:6" ht="40.5" x14ac:dyDescent="0.25">
      <c r="A7370" s="134" t="s">
        <v>11600</v>
      </c>
      <c r="B7370" s="135" t="s">
        <v>11601</v>
      </c>
      <c r="D7370" s="134" t="s">
        <v>2259</v>
      </c>
      <c r="E7370" s="136" t="s">
        <v>13336</v>
      </c>
      <c r="F7370" s="136" t="s">
        <v>13336</v>
      </c>
    </row>
    <row r="7371" spans="1:6" ht="40.5" x14ac:dyDescent="0.25">
      <c r="A7371" s="134" t="s">
        <v>11602</v>
      </c>
      <c r="B7371" s="135" t="s">
        <v>11603</v>
      </c>
      <c r="D7371" s="134" t="s">
        <v>2259</v>
      </c>
      <c r="E7371" s="136" t="s">
        <v>13161</v>
      </c>
      <c r="F7371" s="136" t="s">
        <v>13161</v>
      </c>
    </row>
    <row r="7372" spans="1:6" ht="40.5" x14ac:dyDescent="0.25">
      <c r="A7372" s="134" t="s">
        <v>11604</v>
      </c>
      <c r="B7372" s="135" t="s">
        <v>11605</v>
      </c>
      <c r="D7372" s="134" t="s">
        <v>2259</v>
      </c>
      <c r="E7372" s="136" t="s">
        <v>13506</v>
      </c>
      <c r="F7372" s="136" t="s">
        <v>13506</v>
      </c>
    </row>
    <row r="7373" spans="1:6" ht="27" x14ac:dyDescent="0.25">
      <c r="A7373" s="134" t="s">
        <v>11606</v>
      </c>
      <c r="B7373" s="135" t="s">
        <v>11607</v>
      </c>
      <c r="D7373" s="134" t="s">
        <v>2259</v>
      </c>
      <c r="E7373" s="136" t="s">
        <v>21406</v>
      </c>
      <c r="F7373" s="136" t="s">
        <v>21406</v>
      </c>
    </row>
    <row r="7374" spans="1:6" ht="40.5" x14ac:dyDescent="0.25">
      <c r="A7374" s="134" t="s">
        <v>11608</v>
      </c>
      <c r="B7374" s="135" t="s">
        <v>11609</v>
      </c>
      <c r="D7374" s="134" t="s">
        <v>2259</v>
      </c>
      <c r="E7374" s="136" t="s">
        <v>13161</v>
      </c>
      <c r="F7374" s="136" t="s">
        <v>13161</v>
      </c>
    </row>
    <row r="7375" spans="1:6" ht="40.5" x14ac:dyDescent="0.25">
      <c r="A7375" s="134" t="s">
        <v>11610</v>
      </c>
      <c r="B7375" s="135" t="s">
        <v>11611</v>
      </c>
      <c r="D7375" s="134" t="s">
        <v>2259</v>
      </c>
      <c r="E7375" s="136" t="s">
        <v>14369</v>
      </c>
      <c r="F7375" s="136" t="s">
        <v>14369</v>
      </c>
    </row>
    <row r="7376" spans="1:6" ht="40.5" x14ac:dyDescent="0.25">
      <c r="A7376" s="134" t="s">
        <v>11612</v>
      </c>
      <c r="B7376" s="135" t="s">
        <v>11613</v>
      </c>
      <c r="D7376" s="134" t="s">
        <v>2259</v>
      </c>
      <c r="E7376" s="136" t="s">
        <v>5390</v>
      </c>
      <c r="F7376" s="136" t="s">
        <v>5390</v>
      </c>
    </row>
    <row r="7377" spans="1:6" ht="40.5" x14ac:dyDescent="0.25">
      <c r="A7377" s="134" t="s">
        <v>11614</v>
      </c>
      <c r="B7377" s="135" t="s">
        <v>11615</v>
      </c>
      <c r="D7377" s="134" t="s">
        <v>2259</v>
      </c>
      <c r="E7377" s="136" t="s">
        <v>14326</v>
      </c>
      <c r="F7377" s="136" t="s">
        <v>14326</v>
      </c>
    </row>
    <row r="7378" spans="1:6" ht="27" x14ac:dyDescent="0.25">
      <c r="A7378" s="134" t="s">
        <v>11616</v>
      </c>
      <c r="B7378" s="135" t="s">
        <v>11617</v>
      </c>
      <c r="D7378" s="134" t="s">
        <v>2259</v>
      </c>
      <c r="E7378" s="136" t="s">
        <v>21407</v>
      </c>
      <c r="F7378" s="136" t="s">
        <v>21407</v>
      </c>
    </row>
    <row r="7379" spans="1:6" ht="27" x14ac:dyDescent="0.25">
      <c r="A7379" s="134" t="s">
        <v>21408</v>
      </c>
      <c r="B7379" s="135" t="s">
        <v>21409</v>
      </c>
      <c r="D7379" s="134" t="s">
        <v>2259</v>
      </c>
      <c r="E7379" s="136" t="s">
        <v>5575</v>
      </c>
      <c r="F7379" s="136" t="s">
        <v>5575</v>
      </c>
    </row>
    <row r="7380" spans="1:6" x14ac:dyDescent="0.25">
      <c r="A7380" s="134" t="s">
        <v>21410</v>
      </c>
      <c r="B7380" s="135" t="s">
        <v>21411</v>
      </c>
      <c r="D7380" s="134" t="s">
        <v>2259</v>
      </c>
      <c r="E7380" s="136" t="s">
        <v>15593</v>
      </c>
      <c r="F7380" s="136" t="s">
        <v>15593</v>
      </c>
    </row>
    <row r="7381" spans="1:6" ht="27" x14ac:dyDescent="0.25">
      <c r="A7381" s="134" t="s">
        <v>21412</v>
      </c>
      <c r="B7381" s="135" t="s">
        <v>21413</v>
      </c>
      <c r="D7381" s="134" t="s">
        <v>2259</v>
      </c>
      <c r="E7381" s="136" t="s">
        <v>19202</v>
      </c>
      <c r="F7381" s="136" t="s">
        <v>19202</v>
      </c>
    </row>
    <row r="7382" spans="1:6" ht="40.5" x14ac:dyDescent="0.25">
      <c r="A7382" s="134" t="s">
        <v>21414</v>
      </c>
      <c r="B7382" s="135" t="s">
        <v>21415</v>
      </c>
      <c r="D7382" s="134" t="s">
        <v>2259</v>
      </c>
      <c r="E7382" s="136" t="s">
        <v>5806</v>
      </c>
      <c r="F7382" s="136" t="s">
        <v>5806</v>
      </c>
    </row>
    <row r="7383" spans="1:6" ht="40.5" x14ac:dyDescent="0.25">
      <c r="A7383" s="134" t="s">
        <v>21416</v>
      </c>
      <c r="B7383" s="135" t="s">
        <v>21417</v>
      </c>
      <c r="D7383" s="134" t="s">
        <v>2259</v>
      </c>
      <c r="E7383" s="136" t="s">
        <v>13456</v>
      </c>
      <c r="F7383" s="136" t="s">
        <v>13456</v>
      </c>
    </row>
    <row r="7384" spans="1:6" ht="40.5" x14ac:dyDescent="0.25">
      <c r="A7384" s="134" t="s">
        <v>21418</v>
      </c>
      <c r="B7384" s="135" t="s">
        <v>21419</v>
      </c>
      <c r="D7384" s="134" t="s">
        <v>2259</v>
      </c>
      <c r="E7384" s="136" t="s">
        <v>19019</v>
      </c>
      <c r="F7384" s="136" t="s">
        <v>19019</v>
      </c>
    </row>
    <row r="7385" spans="1:6" ht="27" x14ac:dyDescent="0.25">
      <c r="A7385" s="134" t="s">
        <v>21420</v>
      </c>
      <c r="B7385" s="135" t="s">
        <v>21421</v>
      </c>
      <c r="D7385" s="134" t="s">
        <v>2259</v>
      </c>
      <c r="E7385" s="136" t="s">
        <v>5977</v>
      </c>
      <c r="F7385" s="136" t="s">
        <v>5977</v>
      </c>
    </row>
    <row r="7386" spans="1:6" ht="27" x14ac:dyDescent="0.25">
      <c r="A7386" s="134" t="s">
        <v>21422</v>
      </c>
      <c r="B7386" s="135" t="s">
        <v>21423</v>
      </c>
      <c r="D7386" s="134" t="s">
        <v>2259</v>
      </c>
      <c r="E7386" s="136" t="s">
        <v>13031</v>
      </c>
      <c r="F7386" s="136" t="s">
        <v>13031</v>
      </c>
    </row>
    <row r="7387" spans="1:6" ht="40.5" x14ac:dyDescent="0.25">
      <c r="A7387" s="134" t="s">
        <v>21424</v>
      </c>
      <c r="B7387" s="135" t="s">
        <v>21425</v>
      </c>
      <c r="D7387" s="134" t="s">
        <v>2259</v>
      </c>
      <c r="E7387" s="136" t="s">
        <v>5901</v>
      </c>
      <c r="F7387" s="136" t="s">
        <v>5901</v>
      </c>
    </row>
    <row r="7388" spans="1:6" ht="27" x14ac:dyDescent="0.25">
      <c r="A7388" s="134" t="s">
        <v>21426</v>
      </c>
      <c r="B7388" s="135" t="s">
        <v>21427</v>
      </c>
      <c r="D7388" s="134" t="s">
        <v>2259</v>
      </c>
      <c r="E7388" s="136" t="s">
        <v>5805</v>
      </c>
      <c r="F7388" s="136" t="s">
        <v>5805</v>
      </c>
    </row>
    <row r="7389" spans="1:6" ht="27" x14ac:dyDescent="0.25">
      <c r="A7389" s="134" t="s">
        <v>21428</v>
      </c>
      <c r="B7389" s="135" t="s">
        <v>21429</v>
      </c>
      <c r="D7389" s="134" t="s">
        <v>2259</v>
      </c>
      <c r="E7389" s="136" t="s">
        <v>5727</v>
      </c>
      <c r="F7389" s="136" t="s">
        <v>5727</v>
      </c>
    </row>
    <row r="7390" spans="1:6" ht="40.5" x14ac:dyDescent="0.25">
      <c r="A7390" s="134" t="s">
        <v>21430</v>
      </c>
      <c r="B7390" s="135" t="s">
        <v>21431</v>
      </c>
      <c r="D7390" s="134" t="s">
        <v>2259</v>
      </c>
      <c r="E7390" s="136" t="s">
        <v>13150</v>
      </c>
      <c r="F7390" s="136" t="s">
        <v>13150</v>
      </c>
    </row>
    <row r="7391" spans="1:6" ht="40.5" x14ac:dyDescent="0.25">
      <c r="A7391" s="134" t="s">
        <v>21432</v>
      </c>
      <c r="B7391" s="135" t="s">
        <v>21433</v>
      </c>
      <c r="D7391" s="134" t="s">
        <v>2259</v>
      </c>
      <c r="E7391" s="136" t="s">
        <v>5755</v>
      </c>
      <c r="F7391" s="136" t="s">
        <v>5755</v>
      </c>
    </row>
    <row r="7392" spans="1:6" ht="27" x14ac:dyDescent="0.25">
      <c r="A7392" s="134" t="s">
        <v>21434</v>
      </c>
      <c r="B7392" s="135" t="s">
        <v>21435</v>
      </c>
      <c r="D7392" s="134" t="s">
        <v>2259</v>
      </c>
      <c r="E7392" s="136" t="s">
        <v>17970</v>
      </c>
      <c r="F7392" s="136" t="s">
        <v>17970</v>
      </c>
    </row>
    <row r="7393" spans="1:6" ht="27" x14ac:dyDescent="0.25">
      <c r="A7393" s="134" t="s">
        <v>21436</v>
      </c>
      <c r="B7393" s="135" t="s">
        <v>21437</v>
      </c>
      <c r="D7393" s="134" t="s">
        <v>2259</v>
      </c>
      <c r="E7393" s="136" t="s">
        <v>13655</v>
      </c>
      <c r="F7393" s="136" t="s">
        <v>13655</v>
      </c>
    </row>
    <row r="7394" spans="1:6" ht="40.5" x14ac:dyDescent="0.25">
      <c r="A7394" s="134" t="s">
        <v>21438</v>
      </c>
      <c r="B7394" s="135" t="s">
        <v>21439</v>
      </c>
      <c r="D7394" s="134" t="s">
        <v>2259</v>
      </c>
      <c r="E7394" s="136" t="s">
        <v>13556</v>
      </c>
      <c r="F7394" s="136" t="s">
        <v>13556</v>
      </c>
    </row>
    <row r="7395" spans="1:6" ht="27" x14ac:dyDescent="0.25">
      <c r="A7395" s="134" t="s">
        <v>21440</v>
      </c>
      <c r="B7395" s="135" t="s">
        <v>21441</v>
      </c>
      <c r="D7395" s="134" t="s">
        <v>2259</v>
      </c>
      <c r="E7395" s="136" t="s">
        <v>5882</v>
      </c>
      <c r="F7395" s="136" t="s">
        <v>5882</v>
      </c>
    </row>
    <row r="7396" spans="1:6" ht="27" x14ac:dyDescent="0.25">
      <c r="A7396" s="134" t="s">
        <v>21442</v>
      </c>
      <c r="B7396" s="135" t="s">
        <v>21443</v>
      </c>
      <c r="D7396" s="134" t="s">
        <v>2259</v>
      </c>
      <c r="E7396" s="136" t="s">
        <v>17667</v>
      </c>
      <c r="F7396" s="136" t="s">
        <v>17667</v>
      </c>
    </row>
    <row r="7397" spans="1:6" ht="40.5" x14ac:dyDescent="0.25">
      <c r="A7397" s="134" t="s">
        <v>21444</v>
      </c>
      <c r="B7397" s="135" t="s">
        <v>21445</v>
      </c>
      <c r="D7397" s="134" t="s">
        <v>2259</v>
      </c>
      <c r="E7397" s="136" t="s">
        <v>13086</v>
      </c>
      <c r="F7397" s="136" t="s">
        <v>13086</v>
      </c>
    </row>
    <row r="7398" spans="1:6" ht="40.5" x14ac:dyDescent="0.25">
      <c r="A7398" s="134" t="s">
        <v>21446</v>
      </c>
      <c r="B7398" s="135" t="s">
        <v>21447</v>
      </c>
      <c r="D7398" s="134" t="s">
        <v>2259</v>
      </c>
      <c r="E7398" s="136" t="s">
        <v>13074</v>
      </c>
      <c r="F7398" s="136" t="s">
        <v>13074</v>
      </c>
    </row>
    <row r="7399" spans="1:6" ht="27" x14ac:dyDescent="0.25">
      <c r="A7399" s="134" t="s">
        <v>21448</v>
      </c>
      <c r="B7399" s="135" t="s">
        <v>21449</v>
      </c>
      <c r="D7399" s="134" t="s">
        <v>2259</v>
      </c>
      <c r="E7399" s="136" t="s">
        <v>13815</v>
      </c>
      <c r="F7399" s="136" t="s">
        <v>13815</v>
      </c>
    </row>
    <row r="7400" spans="1:6" ht="27" x14ac:dyDescent="0.25">
      <c r="A7400" s="134" t="s">
        <v>21450</v>
      </c>
      <c r="B7400" s="135" t="s">
        <v>21451</v>
      </c>
      <c r="D7400" s="134" t="s">
        <v>2259</v>
      </c>
      <c r="E7400" s="136" t="s">
        <v>21267</v>
      </c>
      <c r="F7400" s="136" t="s">
        <v>21267</v>
      </c>
    </row>
    <row r="7401" spans="1:6" ht="40.5" x14ac:dyDescent="0.25">
      <c r="A7401" s="134" t="s">
        <v>21452</v>
      </c>
      <c r="B7401" s="135" t="s">
        <v>21453</v>
      </c>
      <c r="D7401" s="134" t="s">
        <v>2259</v>
      </c>
      <c r="E7401" s="136" t="s">
        <v>18194</v>
      </c>
      <c r="F7401" s="136" t="s">
        <v>18194</v>
      </c>
    </row>
    <row r="7402" spans="1:6" ht="27" x14ac:dyDescent="0.25">
      <c r="A7402" s="134" t="s">
        <v>21454</v>
      </c>
      <c r="B7402" s="135" t="s">
        <v>21455</v>
      </c>
      <c r="D7402" s="134" t="s">
        <v>2259</v>
      </c>
      <c r="E7402" s="136" t="s">
        <v>13316</v>
      </c>
      <c r="F7402" s="136" t="s">
        <v>13316</v>
      </c>
    </row>
    <row r="7403" spans="1:6" ht="27" x14ac:dyDescent="0.25">
      <c r="A7403" s="134" t="s">
        <v>21456</v>
      </c>
      <c r="B7403" s="135" t="s">
        <v>21457</v>
      </c>
      <c r="D7403" s="134" t="s">
        <v>2259</v>
      </c>
      <c r="E7403" s="136" t="s">
        <v>13558</v>
      </c>
      <c r="F7403" s="136" t="s">
        <v>13558</v>
      </c>
    </row>
    <row r="7404" spans="1:6" ht="40.5" x14ac:dyDescent="0.25">
      <c r="A7404" s="134" t="s">
        <v>21458</v>
      </c>
      <c r="B7404" s="135" t="s">
        <v>21459</v>
      </c>
      <c r="D7404" s="134" t="s">
        <v>2259</v>
      </c>
      <c r="E7404" s="136" t="s">
        <v>5751</v>
      </c>
      <c r="F7404" s="136" t="s">
        <v>5751</v>
      </c>
    </row>
    <row r="7405" spans="1:6" ht="40.5" x14ac:dyDescent="0.25">
      <c r="A7405" s="134" t="s">
        <v>21460</v>
      </c>
      <c r="B7405" s="135" t="s">
        <v>21461</v>
      </c>
      <c r="D7405" s="134" t="s">
        <v>2259</v>
      </c>
      <c r="E7405" s="136" t="s">
        <v>21462</v>
      </c>
      <c r="F7405" s="136" t="s">
        <v>21462</v>
      </c>
    </row>
    <row r="7406" spans="1:6" ht="27" x14ac:dyDescent="0.25">
      <c r="A7406" s="134" t="s">
        <v>21463</v>
      </c>
      <c r="B7406" s="135" t="s">
        <v>21464</v>
      </c>
      <c r="D7406" s="134" t="s">
        <v>2259</v>
      </c>
      <c r="E7406" s="136" t="s">
        <v>5379</v>
      </c>
      <c r="F7406" s="136" t="s">
        <v>5379</v>
      </c>
    </row>
    <row r="7407" spans="1:6" ht="27" x14ac:dyDescent="0.25">
      <c r="A7407" s="134" t="s">
        <v>21465</v>
      </c>
      <c r="B7407" s="135" t="s">
        <v>21466</v>
      </c>
      <c r="D7407" s="134" t="s">
        <v>2259</v>
      </c>
      <c r="E7407" s="136" t="s">
        <v>5453</v>
      </c>
      <c r="F7407" s="136" t="s">
        <v>5453</v>
      </c>
    </row>
    <row r="7408" spans="1:6" ht="27" x14ac:dyDescent="0.25">
      <c r="A7408" s="134" t="s">
        <v>4147</v>
      </c>
      <c r="B7408" s="135" t="s">
        <v>4148</v>
      </c>
      <c r="D7408" s="134" t="s">
        <v>2259</v>
      </c>
      <c r="E7408" s="136" t="s">
        <v>13191</v>
      </c>
      <c r="F7408" s="136" t="s">
        <v>13191</v>
      </c>
    </row>
    <row r="7409" spans="1:6" ht="27" x14ac:dyDescent="0.25">
      <c r="A7409" s="134" t="s">
        <v>11618</v>
      </c>
      <c r="B7409" s="135" t="s">
        <v>11619</v>
      </c>
      <c r="D7409" s="134" t="s">
        <v>2259</v>
      </c>
      <c r="E7409" s="136" t="s">
        <v>5742</v>
      </c>
      <c r="F7409" s="136" t="s">
        <v>5742</v>
      </c>
    </row>
    <row r="7410" spans="1:6" ht="27" x14ac:dyDescent="0.25">
      <c r="A7410" s="134" t="s">
        <v>11620</v>
      </c>
      <c r="B7410" s="135" t="s">
        <v>11621</v>
      </c>
      <c r="D7410" s="134" t="s">
        <v>2262</v>
      </c>
      <c r="E7410" s="136" t="s">
        <v>21467</v>
      </c>
      <c r="F7410" s="136" t="s">
        <v>21467</v>
      </c>
    </row>
    <row r="7411" spans="1:6" ht="40.5" x14ac:dyDescent="0.25">
      <c r="A7411" s="134" t="s">
        <v>4149</v>
      </c>
      <c r="B7411" s="135" t="s">
        <v>21468</v>
      </c>
      <c r="D7411" s="134" t="s">
        <v>2259</v>
      </c>
      <c r="E7411" s="136" t="s">
        <v>15549</v>
      </c>
      <c r="F7411" s="136" t="s">
        <v>15549</v>
      </c>
    </row>
    <row r="7412" spans="1:6" ht="40.5" x14ac:dyDescent="0.25">
      <c r="A7412" s="134" t="s">
        <v>11622</v>
      </c>
      <c r="B7412" s="135" t="s">
        <v>11623</v>
      </c>
      <c r="D7412" s="134" t="s">
        <v>2259</v>
      </c>
      <c r="E7412" s="136" t="s">
        <v>13594</v>
      </c>
      <c r="F7412" s="136" t="s">
        <v>13594</v>
      </c>
    </row>
    <row r="7413" spans="1:6" ht="54" x14ac:dyDescent="0.25">
      <c r="A7413" s="134" t="s">
        <v>11624</v>
      </c>
      <c r="B7413" s="135" t="s">
        <v>21469</v>
      </c>
      <c r="D7413" s="134" t="s">
        <v>2259</v>
      </c>
      <c r="E7413" s="136" t="s">
        <v>19013</v>
      </c>
      <c r="F7413" s="136" t="s">
        <v>19013</v>
      </c>
    </row>
    <row r="7414" spans="1:6" ht="54" x14ac:dyDescent="0.25">
      <c r="A7414" s="134" t="s">
        <v>11625</v>
      </c>
      <c r="B7414" s="135" t="s">
        <v>11626</v>
      </c>
      <c r="D7414" s="134" t="s">
        <v>2259</v>
      </c>
      <c r="E7414" s="136" t="s">
        <v>5631</v>
      </c>
      <c r="F7414" s="136" t="s">
        <v>5631</v>
      </c>
    </row>
    <row r="7415" spans="1:6" ht="54" x14ac:dyDescent="0.25">
      <c r="A7415" s="134" t="s">
        <v>11627</v>
      </c>
      <c r="B7415" s="135" t="s">
        <v>21470</v>
      </c>
      <c r="D7415" s="134" t="s">
        <v>2259</v>
      </c>
      <c r="E7415" s="136" t="s">
        <v>13172</v>
      </c>
      <c r="F7415" s="136" t="s">
        <v>13172</v>
      </c>
    </row>
    <row r="7416" spans="1:6" ht="54" x14ac:dyDescent="0.25">
      <c r="A7416" s="134" t="s">
        <v>11628</v>
      </c>
      <c r="B7416" s="135" t="s">
        <v>11629</v>
      </c>
      <c r="D7416" s="134" t="s">
        <v>2259</v>
      </c>
      <c r="E7416" s="136" t="s">
        <v>20546</v>
      </c>
      <c r="F7416" s="136" t="s">
        <v>20546</v>
      </c>
    </row>
    <row r="7417" spans="1:6" ht="54" x14ac:dyDescent="0.25">
      <c r="A7417" s="134" t="s">
        <v>3817</v>
      </c>
      <c r="B7417" s="135" t="s">
        <v>21471</v>
      </c>
      <c r="D7417" s="134" t="s">
        <v>2259</v>
      </c>
      <c r="E7417" s="136" t="s">
        <v>13788</v>
      </c>
      <c r="F7417" s="136" t="s">
        <v>13788</v>
      </c>
    </row>
    <row r="7418" spans="1:6" ht="54" x14ac:dyDescent="0.25">
      <c r="A7418" s="134" t="s">
        <v>11630</v>
      </c>
      <c r="B7418" s="135" t="s">
        <v>11631</v>
      </c>
      <c r="D7418" s="134" t="s">
        <v>2259</v>
      </c>
      <c r="E7418" s="136" t="s">
        <v>13499</v>
      </c>
      <c r="F7418" s="136" t="s">
        <v>13499</v>
      </c>
    </row>
    <row r="7419" spans="1:6" ht="40.5" x14ac:dyDescent="0.25">
      <c r="A7419" s="134" t="s">
        <v>11632</v>
      </c>
      <c r="B7419" s="135" t="s">
        <v>21472</v>
      </c>
      <c r="D7419" s="134" t="s">
        <v>2259</v>
      </c>
      <c r="E7419" s="136" t="s">
        <v>14053</v>
      </c>
      <c r="F7419" s="136" t="s">
        <v>14053</v>
      </c>
    </row>
    <row r="7420" spans="1:6" ht="40.5" x14ac:dyDescent="0.25">
      <c r="A7420" s="134" t="s">
        <v>11633</v>
      </c>
      <c r="B7420" s="135" t="s">
        <v>11634</v>
      </c>
      <c r="D7420" s="134" t="s">
        <v>2259</v>
      </c>
      <c r="E7420" s="136" t="s">
        <v>13113</v>
      </c>
      <c r="F7420" s="136" t="s">
        <v>13113</v>
      </c>
    </row>
    <row r="7421" spans="1:6" ht="40.5" x14ac:dyDescent="0.25">
      <c r="A7421" s="134" t="s">
        <v>11635</v>
      </c>
      <c r="B7421" s="135" t="s">
        <v>21473</v>
      </c>
      <c r="D7421" s="134" t="s">
        <v>2259</v>
      </c>
      <c r="E7421" s="136" t="s">
        <v>21474</v>
      </c>
      <c r="F7421" s="136" t="s">
        <v>21474</v>
      </c>
    </row>
    <row r="7422" spans="1:6" ht="40.5" x14ac:dyDescent="0.25">
      <c r="A7422" s="134" t="s">
        <v>11636</v>
      </c>
      <c r="B7422" s="135" t="s">
        <v>11637</v>
      </c>
      <c r="D7422" s="134" t="s">
        <v>2259</v>
      </c>
      <c r="E7422" s="136" t="s">
        <v>13225</v>
      </c>
      <c r="F7422" s="136" t="s">
        <v>13225</v>
      </c>
    </row>
    <row r="7423" spans="1:6" ht="40.5" x14ac:dyDescent="0.25">
      <c r="A7423" s="134" t="s">
        <v>11638</v>
      </c>
      <c r="B7423" s="135" t="s">
        <v>21475</v>
      </c>
      <c r="D7423" s="134" t="s">
        <v>2259</v>
      </c>
      <c r="E7423" s="136" t="s">
        <v>13454</v>
      </c>
      <c r="F7423" s="136" t="s">
        <v>13454</v>
      </c>
    </row>
    <row r="7424" spans="1:6" ht="40.5" x14ac:dyDescent="0.25">
      <c r="A7424" s="134" t="s">
        <v>11639</v>
      </c>
      <c r="B7424" s="135" t="s">
        <v>11640</v>
      </c>
      <c r="D7424" s="134" t="s">
        <v>2259</v>
      </c>
      <c r="E7424" s="136" t="s">
        <v>13695</v>
      </c>
      <c r="F7424" s="136" t="s">
        <v>13695</v>
      </c>
    </row>
    <row r="7425" spans="1:6" ht="54" x14ac:dyDescent="0.25">
      <c r="A7425" s="134" t="s">
        <v>11641</v>
      </c>
      <c r="B7425" s="135" t="s">
        <v>21476</v>
      </c>
      <c r="D7425" s="134" t="s">
        <v>2259</v>
      </c>
      <c r="E7425" s="136" t="s">
        <v>13530</v>
      </c>
      <c r="F7425" s="136" t="s">
        <v>13530</v>
      </c>
    </row>
    <row r="7426" spans="1:6" ht="54" x14ac:dyDescent="0.25">
      <c r="A7426" s="134" t="s">
        <v>11642</v>
      </c>
      <c r="B7426" s="135" t="s">
        <v>11643</v>
      </c>
      <c r="D7426" s="134" t="s">
        <v>2259</v>
      </c>
      <c r="E7426" s="136" t="s">
        <v>12993</v>
      </c>
      <c r="F7426" s="136" t="s">
        <v>12993</v>
      </c>
    </row>
    <row r="7427" spans="1:6" ht="54" x14ac:dyDescent="0.25">
      <c r="A7427" s="134" t="s">
        <v>11644</v>
      </c>
      <c r="B7427" s="135" t="s">
        <v>21477</v>
      </c>
      <c r="D7427" s="134" t="s">
        <v>2259</v>
      </c>
      <c r="E7427" s="136" t="s">
        <v>13005</v>
      </c>
      <c r="F7427" s="136" t="s">
        <v>13005</v>
      </c>
    </row>
    <row r="7428" spans="1:6" ht="54" x14ac:dyDescent="0.25">
      <c r="A7428" s="134" t="s">
        <v>11645</v>
      </c>
      <c r="B7428" s="135" t="s">
        <v>11646</v>
      </c>
      <c r="D7428" s="134" t="s">
        <v>2259</v>
      </c>
      <c r="E7428" s="136" t="s">
        <v>13028</v>
      </c>
      <c r="F7428" s="136" t="s">
        <v>13028</v>
      </c>
    </row>
    <row r="7429" spans="1:6" ht="54" x14ac:dyDescent="0.25">
      <c r="A7429" s="134" t="s">
        <v>11647</v>
      </c>
      <c r="B7429" s="135" t="s">
        <v>21478</v>
      </c>
      <c r="D7429" s="134" t="s">
        <v>2259</v>
      </c>
      <c r="E7429" s="136" t="s">
        <v>13224</v>
      </c>
      <c r="F7429" s="136" t="s">
        <v>13224</v>
      </c>
    </row>
    <row r="7430" spans="1:6" ht="54" x14ac:dyDescent="0.25">
      <c r="A7430" s="134" t="s">
        <v>11648</v>
      </c>
      <c r="B7430" s="135" t="s">
        <v>11649</v>
      </c>
      <c r="D7430" s="134" t="s">
        <v>2259</v>
      </c>
      <c r="E7430" s="136" t="s">
        <v>5511</v>
      </c>
      <c r="F7430" s="136" t="s">
        <v>5511</v>
      </c>
    </row>
    <row r="7431" spans="1:6" ht="54" x14ac:dyDescent="0.25">
      <c r="A7431" s="134" t="s">
        <v>11650</v>
      </c>
      <c r="B7431" s="135" t="s">
        <v>21479</v>
      </c>
      <c r="D7431" s="134" t="s">
        <v>2259</v>
      </c>
      <c r="E7431" s="136" t="s">
        <v>13152</v>
      </c>
      <c r="F7431" s="136" t="s">
        <v>13152</v>
      </c>
    </row>
    <row r="7432" spans="1:6" ht="54" x14ac:dyDescent="0.25">
      <c r="A7432" s="134" t="s">
        <v>11651</v>
      </c>
      <c r="B7432" s="135" t="s">
        <v>11652</v>
      </c>
      <c r="D7432" s="134" t="s">
        <v>2259</v>
      </c>
      <c r="E7432" s="136" t="s">
        <v>13280</v>
      </c>
      <c r="F7432" s="136" t="s">
        <v>13280</v>
      </c>
    </row>
    <row r="7433" spans="1:6" ht="54" x14ac:dyDescent="0.25">
      <c r="A7433" s="134" t="s">
        <v>11653</v>
      </c>
      <c r="B7433" s="135" t="s">
        <v>21480</v>
      </c>
      <c r="D7433" s="134" t="s">
        <v>2259</v>
      </c>
      <c r="E7433" s="136" t="s">
        <v>6013</v>
      </c>
      <c r="F7433" s="136" t="s">
        <v>6013</v>
      </c>
    </row>
    <row r="7434" spans="1:6" ht="54" x14ac:dyDescent="0.25">
      <c r="A7434" s="134" t="s">
        <v>11654</v>
      </c>
      <c r="B7434" s="135" t="s">
        <v>11655</v>
      </c>
      <c r="D7434" s="134" t="s">
        <v>2259</v>
      </c>
      <c r="E7434" s="136" t="s">
        <v>5351</v>
      </c>
      <c r="F7434" s="136" t="s">
        <v>5351</v>
      </c>
    </row>
    <row r="7435" spans="1:6" ht="40.5" x14ac:dyDescent="0.25">
      <c r="A7435" s="134" t="s">
        <v>11656</v>
      </c>
      <c r="B7435" s="135" t="s">
        <v>21481</v>
      </c>
      <c r="D7435" s="134" t="s">
        <v>2259</v>
      </c>
      <c r="E7435" s="136" t="s">
        <v>5442</v>
      </c>
      <c r="F7435" s="136" t="s">
        <v>5442</v>
      </c>
    </row>
    <row r="7436" spans="1:6" ht="54" x14ac:dyDescent="0.25">
      <c r="A7436" s="134" t="s">
        <v>11657</v>
      </c>
      <c r="B7436" s="135" t="s">
        <v>11658</v>
      </c>
      <c r="D7436" s="134" t="s">
        <v>2259</v>
      </c>
      <c r="E7436" s="136" t="s">
        <v>13528</v>
      </c>
      <c r="F7436" s="136" t="s">
        <v>13528</v>
      </c>
    </row>
    <row r="7437" spans="1:6" ht="54" x14ac:dyDescent="0.25">
      <c r="A7437" s="134" t="s">
        <v>11659</v>
      </c>
      <c r="B7437" s="135" t="s">
        <v>21482</v>
      </c>
      <c r="D7437" s="134" t="s">
        <v>2259</v>
      </c>
      <c r="E7437" s="136" t="s">
        <v>5959</v>
      </c>
      <c r="F7437" s="136" t="s">
        <v>5959</v>
      </c>
    </row>
    <row r="7438" spans="1:6" ht="54" x14ac:dyDescent="0.25">
      <c r="A7438" s="134" t="s">
        <v>11660</v>
      </c>
      <c r="B7438" s="135" t="s">
        <v>11661</v>
      </c>
      <c r="D7438" s="134" t="s">
        <v>2259</v>
      </c>
      <c r="E7438" s="136" t="s">
        <v>20691</v>
      </c>
      <c r="F7438" s="136" t="s">
        <v>20691</v>
      </c>
    </row>
    <row r="7439" spans="1:6" ht="40.5" x14ac:dyDescent="0.25">
      <c r="A7439" s="134" t="s">
        <v>11662</v>
      </c>
      <c r="B7439" s="135" t="s">
        <v>21483</v>
      </c>
      <c r="D7439" s="134" t="s">
        <v>2259</v>
      </c>
      <c r="E7439" s="136" t="s">
        <v>5506</v>
      </c>
      <c r="F7439" s="136" t="s">
        <v>5506</v>
      </c>
    </row>
    <row r="7440" spans="1:6" ht="40.5" x14ac:dyDescent="0.25">
      <c r="A7440" s="134" t="s">
        <v>11663</v>
      </c>
      <c r="B7440" s="135" t="s">
        <v>11664</v>
      </c>
      <c r="D7440" s="134" t="s">
        <v>2259</v>
      </c>
      <c r="E7440" s="136" t="s">
        <v>13432</v>
      </c>
      <c r="F7440" s="136" t="s">
        <v>13432</v>
      </c>
    </row>
    <row r="7441" spans="1:6" ht="54" x14ac:dyDescent="0.25">
      <c r="A7441" s="134" t="s">
        <v>11665</v>
      </c>
      <c r="B7441" s="135" t="s">
        <v>21484</v>
      </c>
      <c r="D7441" s="134" t="s">
        <v>2259</v>
      </c>
      <c r="E7441" s="136" t="s">
        <v>15382</v>
      </c>
      <c r="F7441" s="136" t="s">
        <v>15382</v>
      </c>
    </row>
    <row r="7442" spans="1:6" ht="54" x14ac:dyDescent="0.25">
      <c r="A7442" s="134" t="s">
        <v>11666</v>
      </c>
      <c r="B7442" s="135" t="s">
        <v>11667</v>
      </c>
      <c r="D7442" s="134" t="s">
        <v>2259</v>
      </c>
      <c r="E7442" s="136" t="s">
        <v>6005</v>
      </c>
      <c r="F7442" s="136" t="s">
        <v>6005</v>
      </c>
    </row>
    <row r="7443" spans="1:6" ht="54" x14ac:dyDescent="0.25">
      <c r="A7443" s="134" t="s">
        <v>11668</v>
      </c>
      <c r="B7443" s="135" t="s">
        <v>21485</v>
      </c>
      <c r="D7443" s="134" t="s">
        <v>2259</v>
      </c>
      <c r="E7443" s="136" t="s">
        <v>21486</v>
      </c>
      <c r="F7443" s="136" t="s">
        <v>21486</v>
      </c>
    </row>
    <row r="7444" spans="1:6" ht="54" x14ac:dyDescent="0.25">
      <c r="A7444" s="134" t="s">
        <v>11669</v>
      </c>
      <c r="B7444" s="135" t="s">
        <v>11670</v>
      </c>
      <c r="D7444" s="134" t="s">
        <v>2259</v>
      </c>
      <c r="E7444" s="136" t="s">
        <v>5719</v>
      </c>
      <c r="F7444" s="136" t="s">
        <v>5719</v>
      </c>
    </row>
    <row r="7445" spans="1:6" ht="54" x14ac:dyDescent="0.25">
      <c r="A7445" s="134" t="s">
        <v>11671</v>
      </c>
      <c r="B7445" s="135" t="s">
        <v>21487</v>
      </c>
      <c r="D7445" s="134" t="s">
        <v>2259</v>
      </c>
      <c r="E7445" s="136" t="s">
        <v>21488</v>
      </c>
      <c r="F7445" s="136" t="s">
        <v>21488</v>
      </c>
    </row>
    <row r="7446" spans="1:6" ht="54" x14ac:dyDescent="0.25">
      <c r="A7446" s="134" t="s">
        <v>11672</v>
      </c>
      <c r="B7446" s="135" t="s">
        <v>11673</v>
      </c>
      <c r="D7446" s="134" t="s">
        <v>2259</v>
      </c>
      <c r="E7446" s="136" t="s">
        <v>21489</v>
      </c>
      <c r="F7446" s="136" t="s">
        <v>21489</v>
      </c>
    </row>
    <row r="7447" spans="1:6" ht="54" x14ac:dyDescent="0.25">
      <c r="A7447" s="134" t="s">
        <v>11674</v>
      </c>
      <c r="B7447" s="135" t="s">
        <v>21490</v>
      </c>
      <c r="D7447" s="134" t="s">
        <v>2259</v>
      </c>
      <c r="E7447" s="136" t="s">
        <v>21491</v>
      </c>
      <c r="F7447" s="136" t="s">
        <v>21491</v>
      </c>
    </row>
    <row r="7448" spans="1:6" ht="54" x14ac:dyDescent="0.25">
      <c r="A7448" s="134" t="s">
        <v>11675</v>
      </c>
      <c r="B7448" s="135" t="s">
        <v>11676</v>
      </c>
      <c r="D7448" s="134" t="s">
        <v>2259</v>
      </c>
      <c r="E7448" s="136" t="s">
        <v>14340</v>
      </c>
      <c r="F7448" s="136" t="s">
        <v>14340</v>
      </c>
    </row>
    <row r="7449" spans="1:6" ht="27" x14ac:dyDescent="0.25">
      <c r="A7449" s="134" t="s">
        <v>21492</v>
      </c>
      <c r="B7449" s="135" t="s">
        <v>21493</v>
      </c>
      <c r="D7449" s="134" t="s">
        <v>2259</v>
      </c>
      <c r="E7449" s="136" t="s">
        <v>5525</v>
      </c>
      <c r="F7449" s="136" t="s">
        <v>5525</v>
      </c>
    </row>
    <row r="7450" spans="1:6" ht="27" x14ac:dyDescent="0.25">
      <c r="A7450" s="134" t="s">
        <v>21494</v>
      </c>
      <c r="B7450" s="135" t="s">
        <v>21495</v>
      </c>
      <c r="D7450" s="134" t="s">
        <v>2259</v>
      </c>
      <c r="E7450" s="136" t="s">
        <v>13404</v>
      </c>
      <c r="F7450" s="136" t="s">
        <v>13404</v>
      </c>
    </row>
    <row r="7451" spans="1:6" ht="40.5" x14ac:dyDescent="0.25">
      <c r="A7451" s="134" t="s">
        <v>21496</v>
      </c>
      <c r="B7451" s="135" t="s">
        <v>21497</v>
      </c>
      <c r="D7451" s="134" t="s">
        <v>2259</v>
      </c>
      <c r="E7451" s="136" t="s">
        <v>13080</v>
      </c>
      <c r="F7451" s="136" t="s">
        <v>13080</v>
      </c>
    </row>
    <row r="7452" spans="1:6" ht="40.5" x14ac:dyDescent="0.25">
      <c r="A7452" s="134" t="s">
        <v>21498</v>
      </c>
      <c r="B7452" s="135" t="s">
        <v>21499</v>
      </c>
      <c r="D7452" s="134" t="s">
        <v>2259</v>
      </c>
      <c r="E7452" s="136" t="s">
        <v>13221</v>
      </c>
      <c r="F7452" s="136" t="s">
        <v>13221</v>
      </c>
    </row>
    <row r="7453" spans="1:6" ht="27" x14ac:dyDescent="0.25">
      <c r="A7453" s="134" t="s">
        <v>21500</v>
      </c>
      <c r="B7453" s="135" t="s">
        <v>21501</v>
      </c>
      <c r="D7453" s="134" t="s">
        <v>2259</v>
      </c>
      <c r="E7453" s="136" t="s">
        <v>13236</v>
      </c>
      <c r="F7453" s="136" t="s">
        <v>13236</v>
      </c>
    </row>
    <row r="7454" spans="1:6" ht="40.5" x14ac:dyDescent="0.25">
      <c r="A7454" s="134" t="s">
        <v>21502</v>
      </c>
      <c r="B7454" s="135" t="s">
        <v>21503</v>
      </c>
      <c r="D7454" s="134" t="s">
        <v>2262</v>
      </c>
      <c r="E7454" s="136" t="s">
        <v>5658</v>
      </c>
      <c r="F7454" s="136" t="s">
        <v>5658</v>
      </c>
    </row>
    <row r="7455" spans="1:6" ht="40.5" x14ac:dyDescent="0.25">
      <c r="A7455" s="134" t="s">
        <v>21504</v>
      </c>
      <c r="B7455" s="135" t="s">
        <v>21505</v>
      </c>
      <c r="D7455" s="134" t="s">
        <v>2262</v>
      </c>
      <c r="E7455" s="136" t="s">
        <v>13267</v>
      </c>
      <c r="F7455" s="136" t="s">
        <v>13267</v>
      </c>
    </row>
    <row r="7456" spans="1:6" ht="27" x14ac:dyDescent="0.25">
      <c r="A7456" s="134" t="s">
        <v>21506</v>
      </c>
      <c r="B7456" s="135" t="s">
        <v>21507</v>
      </c>
      <c r="D7456" s="134" t="s">
        <v>2262</v>
      </c>
      <c r="E7456" s="136" t="s">
        <v>5683</v>
      </c>
      <c r="F7456" s="136" t="s">
        <v>5683</v>
      </c>
    </row>
    <row r="7457" spans="1:6" x14ac:dyDescent="0.25">
      <c r="A7457" s="134" t="s">
        <v>21508</v>
      </c>
      <c r="B7457" s="135" t="s">
        <v>21509</v>
      </c>
      <c r="D7457" s="134" t="s">
        <v>2259</v>
      </c>
      <c r="E7457" s="136" t="s">
        <v>5973</v>
      </c>
      <c r="F7457" s="136" t="s">
        <v>5973</v>
      </c>
    </row>
    <row r="7458" spans="1:6" ht="27" x14ac:dyDescent="0.25">
      <c r="A7458" s="134" t="s">
        <v>21510</v>
      </c>
      <c r="B7458" s="135" t="s">
        <v>21511</v>
      </c>
      <c r="D7458" s="134" t="s">
        <v>2262</v>
      </c>
      <c r="E7458" s="136" t="s">
        <v>5596</v>
      </c>
      <c r="F7458" s="136" t="s">
        <v>5596</v>
      </c>
    </row>
    <row r="7459" spans="1:6" ht="27" x14ac:dyDescent="0.25">
      <c r="A7459" s="134" t="s">
        <v>21512</v>
      </c>
      <c r="B7459" s="135" t="s">
        <v>21513</v>
      </c>
      <c r="D7459" s="134" t="s">
        <v>2259</v>
      </c>
      <c r="E7459" s="136" t="s">
        <v>13371</v>
      </c>
      <c r="F7459" s="136" t="s">
        <v>13371</v>
      </c>
    </row>
    <row r="7460" spans="1:6" ht="40.5" x14ac:dyDescent="0.25">
      <c r="A7460" s="134" t="s">
        <v>21514</v>
      </c>
      <c r="B7460" s="135" t="s">
        <v>21515</v>
      </c>
      <c r="D7460" s="134" t="s">
        <v>2262</v>
      </c>
      <c r="E7460" s="136" t="s">
        <v>5932</v>
      </c>
      <c r="F7460" s="136" t="s">
        <v>5932</v>
      </c>
    </row>
    <row r="7461" spans="1:6" ht="40.5" x14ac:dyDescent="0.25">
      <c r="A7461" s="134" t="s">
        <v>21516</v>
      </c>
      <c r="B7461" s="135" t="s">
        <v>21517</v>
      </c>
      <c r="D7461" s="134" t="s">
        <v>2262</v>
      </c>
      <c r="E7461" s="136" t="s">
        <v>5687</v>
      </c>
      <c r="F7461" s="136" t="s">
        <v>5687</v>
      </c>
    </row>
    <row r="7462" spans="1:6" ht="40.5" x14ac:dyDescent="0.25">
      <c r="A7462" s="134" t="s">
        <v>21518</v>
      </c>
      <c r="B7462" s="135" t="s">
        <v>21519</v>
      </c>
      <c r="D7462" s="134" t="s">
        <v>2262</v>
      </c>
      <c r="E7462" s="136" t="s">
        <v>5989</v>
      </c>
      <c r="F7462" s="136" t="s">
        <v>5989</v>
      </c>
    </row>
    <row r="7463" spans="1:6" ht="27" x14ac:dyDescent="0.25">
      <c r="A7463" s="134" t="s">
        <v>21520</v>
      </c>
      <c r="B7463" s="135" t="s">
        <v>21521</v>
      </c>
      <c r="D7463" s="134" t="s">
        <v>2262</v>
      </c>
      <c r="E7463" s="136" t="s">
        <v>5804</v>
      </c>
      <c r="F7463" s="136" t="s">
        <v>5804</v>
      </c>
    </row>
    <row r="7464" spans="1:6" ht="27" x14ac:dyDescent="0.25">
      <c r="A7464" s="134" t="s">
        <v>21522</v>
      </c>
      <c r="B7464" s="135" t="s">
        <v>21523</v>
      </c>
      <c r="D7464" s="134" t="s">
        <v>2259</v>
      </c>
      <c r="E7464" s="136" t="s">
        <v>13624</v>
      </c>
      <c r="F7464" s="136" t="s">
        <v>13624</v>
      </c>
    </row>
    <row r="7465" spans="1:6" ht="54" x14ac:dyDescent="0.25">
      <c r="A7465" s="134" t="s">
        <v>21524</v>
      </c>
      <c r="B7465" s="135" t="s">
        <v>21525</v>
      </c>
      <c r="D7465" s="134" t="s">
        <v>2259</v>
      </c>
      <c r="E7465" s="136" t="s">
        <v>13987</v>
      </c>
      <c r="F7465" s="136" t="s">
        <v>13987</v>
      </c>
    </row>
    <row r="7466" spans="1:6" ht="54" x14ac:dyDescent="0.25">
      <c r="A7466" s="134" t="s">
        <v>21526</v>
      </c>
      <c r="B7466" s="135" t="s">
        <v>21527</v>
      </c>
      <c r="D7466" s="134" t="s">
        <v>2262</v>
      </c>
      <c r="E7466" s="136" t="s">
        <v>5571</v>
      </c>
      <c r="F7466" s="136" t="s">
        <v>5571</v>
      </c>
    </row>
    <row r="7467" spans="1:6" ht="40.5" x14ac:dyDescent="0.25">
      <c r="A7467" s="134" t="s">
        <v>21528</v>
      </c>
      <c r="B7467" s="135" t="s">
        <v>21529</v>
      </c>
      <c r="D7467" s="134" t="s">
        <v>2259</v>
      </c>
      <c r="E7467" s="136" t="s">
        <v>21530</v>
      </c>
      <c r="F7467" s="136" t="s">
        <v>21530</v>
      </c>
    </row>
    <row r="7468" spans="1:6" ht="40.5" x14ac:dyDescent="0.25">
      <c r="A7468" s="134" t="s">
        <v>21531</v>
      </c>
      <c r="B7468" s="135" t="s">
        <v>21532</v>
      </c>
      <c r="D7468" s="134" t="s">
        <v>2259</v>
      </c>
      <c r="E7468" s="136" t="s">
        <v>21533</v>
      </c>
      <c r="F7468" s="136" t="s">
        <v>21533</v>
      </c>
    </row>
    <row r="7469" spans="1:6" ht="40.5" x14ac:dyDescent="0.25">
      <c r="A7469" s="134" t="s">
        <v>21534</v>
      </c>
      <c r="B7469" s="135" t="s">
        <v>21535</v>
      </c>
      <c r="D7469" s="134" t="s">
        <v>2259</v>
      </c>
      <c r="E7469" s="136" t="s">
        <v>14221</v>
      </c>
      <c r="F7469" s="136" t="s">
        <v>14221</v>
      </c>
    </row>
    <row r="7470" spans="1:6" ht="40.5" x14ac:dyDescent="0.25">
      <c r="A7470" s="134" t="s">
        <v>21536</v>
      </c>
      <c r="B7470" s="135" t="s">
        <v>21537</v>
      </c>
      <c r="D7470" s="134" t="s">
        <v>2259</v>
      </c>
      <c r="E7470" s="136" t="s">
        <v>21538</v>
      </c>
      <c r="F7470" s="136" t="s">
        <v>21538</v>
      </c>
    </row>
    <row r="7471" spans="1:6" ht="27" x14ac:dyDescent="0.25">
      <c r="A7471" s="134" t="s">
        <v>21539</v>
      </c>
      <c r="B7471" s="135" t="s">
        <v>21540</v>
      </c>
      <c r="D7471" s="134" t="s">
        <v>2259</v>
      </c>
      <c r="E7471" s="136" t="s">
        <v>21541</v>
      </c>
      <c r="F7471" s="136" t="s">
        <v>21541</v>
      </c>
    </row>
    <row r="7472" spans="1:6" x14ac:dyDescent="0.25">
      <c r="A7472" s="134" t="s">
        <v>21542</v>
      </c>
      <c r="B7472" s="135" t="s">
        <v>21543</v>
      </c>
      <c r="D7472" s="134" t="s">
        <v>2259</v>
      </c>
      <c r="E7472" s="136" t="s">
        <v>21544</v>
      </c>
      <c r="F7472" s="136" t="s">
        <v>21544</v>
      </c>
    </row>
    <row r="7473" spans="1:6" ht="27" x14ac:dyDescent="0.25">
      <c r="A7473" s="134" t="s">
        <v>21545</v>
      </c>
      <c r="B7473" s="135" t="s">
        <v>21546</v>
      </c>
      <c r="D7473" s="134" t="s">
        <v>2259</v>
      </c>
      <c r="E7473" s="136" t="s">
        <v>21547</v>
      </c>
      <c r="F7473" s="136" t="s">
        <v>21547</v>
      </c>
    </row>
    <row r="7474" spans="1:6" ht="40.5" x14ac:dyDescent="0.25">
      <c r="A7474" s="134" t="s">
        <v>4942</v>
      </c>
      <c r="B7474" s="135" t="s">
        <v>4943</v>
      </c>
      <c r="D7474" s="134" t="s">
        <v>2259</v>
      </c>
      <c r="E7474" s="136" t="s">
        <v>18182</v>
      </c>
      <c r="F7474" s="136" t="s">
        <v>18182</v>
      </c>
    </row>
    <row r="7475" spans="1:6" ht="40.5" x14ac:dyDescent="0.25">
      <c r="A7475" s="134" t="s">
        <v>4944</v>
      </c>
      <c r="B7475" s="135" t="s">
        <v>4945</v>
      </c>
      <c r="D7475" s="134" t="s">
        <v>2259</v>
      </c>
      <c r="E7475" s="136" t="s">
        <v>21548</v>
      </c>
      <c r="F7475" s="136" t="s">
        <v>21548</v>
      </c>
    </row>
    <row r="7476" spans="1:6" ht="40.5" x14ac:dyDescent="0.25">
      <c r="A7476" s="134" t="s">
        <v>4946</v>
      </c>
      <c r="B7476" s="135" t="s">
        <v>4947</v>
      </c>
      <c r="D7476" s="134" t="s">
        <v>2259</v>
      </c>
      <c r="E7476" s="136" t="s">
        <v>21549</v>
      </c>
      <c r="F7476" s="136" t="s">
        <v>21549</v>
      </c>
    </row>
    <row r="7477" spans="1:6" ht="40.5" x14ac:dyDescent="0.25">
      <c r="A7477" s="134" t="s">
        <v>11677</v>
      </c>
      <c r="B7477" s="135" t="s">
        <v>11678</v>
      </c>
      <c r="D7477" s="134" t="s">
        <v>2259</v>
      </c>
      <c r="E7477" s="136" t="s">
        <v>13842</v>
      </c>
      <c r="F7477" s="136" t="s">
        <v>13842</v>
      </c>
    </row>
    <row r="7478" spans="1:6" ht="40.5" x14ac:dyDescent="0.25">
      <c r="A7478" s="134" t="s">
        <v>11679</v>
      </c>
      <c r="B7478" s="135" t="s">
        <v>11680</v>
      </c>
      <c r="D7478" s="134" t="s">
        <v>2259</v>
      </c>
      <c r="E7478" s="136" t="s">
        <v>13841</v>
      </c>
      <c r="F7478" s="136" t="s">
        <v>13841</v>
      </c>
    </row>
    <row r="7479" spans="1:6" ht="40.5" x14ac:dyDescent="0.25">
      <c r="A7479" s="134" t="s">
        <v>11681</v>
      </c>
      <c r="B7479" s="135" t="s">
        <v>11682</v>
      </c>
      <c r="D7479" s="134" t="s">
        <v>2259</v>
      </c>
      <c r="E7479" s="136" t="s">
        <v>19824</v>
      </c>
      <c r="F7479" s="136" t="s">
        <v>19824</v>
      </c>
    </row>
    <row r="7480" spans="1:6" ht="40.5" x14ac:dyDescent="0.25">
      <c r="A7480" s="134" t="s">
        <v>11683</v>
      </c>
      <c r="B7480" s="135" t="s">
        <v>11684</v>
      </c>
      <c r="D7480" s="134" t="s">
        <v>2259</v>
      </c>
      <c r="E7480" s="136" t="s">
        <v>21550</v>
      </c>
      <c r="F7480" s="136" t="s">
        <v>21550</v>
      </c>
    </row>
    <row r="7481" spans="1:6" ht="40.5" x14ac:dyDescent="0.25">
      <c r="A7481" s="134" t="s">
        <v>11685</v>
      </c>
      <c r="B7481" s="135" t="s">
        <v>11686</v>
      </c>
      <c r="D7481" s="134" t="s">
        <v>2259</v>
      </c>
      <c r="E7481" s="136" t="s">
        <v>21551</v>
      </c>
      <c r="F7481" s="136" t="s">
        <v>21551</v>
      </c>
    </row>
    <row r="7482" spans="1:6" ht="40.5" x14ac:dyDescent="0.25">
      <c r="A7482" s="134" t="s">
        <v>11687</v>
      </c>
      <c r="B7482" s="135" t="s">
        <v>11688</v>
      </c>
      <c r="D7482" s="134" t="s">
        <v>2259</v>
      </c>
      <c r="E7482" s="136" t="s">
        <v>18188</v>
      </c>
      <c r="F7482" s="136" t="s">
        <v>18188</v>
      </c>
    </row>
    <row r="7483" spans="1:6" ht="40.5" x14ac:dyDescent="0.25">
      <c r="A7483" s="134" t="s">
        <v>11689</v>
      </c>
      <c r="B7483" s="135" t="s">
        <v>11690</v>
      </c>
      <c r="D7483" s="134" t="s">
        <v>2259</v>
      </c>
      <c r="E7483" s="136" t="s">
        <v>21552</v>
      </c>
      <c r="F7483" s="136" t="s">
        <v>21552</v>
      </c>
    </row>
    <row r="7484" spans="1:6" ht="40.5" x14ac:dyDescent="0.25">
      <c r="A7484" s="134" t="s">
        <v>11691</v>
      </c>
      <c r="B7484" s="135" t="s">
        <v>11692</v>
      </c>
      <c r="D7484" s="134" t="s">
        <v>2259</v>
      </c>
      <c r="E7484" s="136" t="s">
        <v>21553</v>
      </c>
      <c r="F7484" s="136" t="s">
        <v>21553</v>
      </c>
    </row>
    <row r="7485" spans="1:6" ht="40.5" x14ac:dyDescent="0.25">
      <c r="A7485" s="134" t="s">
        <v>11693</v>
      </c>
      <c r="B7485" s="135" t="s">
        <v>11694</v>
      </c>
      <c r="D7485" s="134" t="s">
        <v>2259</v>
      </c>
      <c r="E7485" s="136" t="s">
        <v>21554</v>
      </c>
      <c r="F7485" s="136" t="s">
        <v>21554</v>
      </c>
    </row>
    <row r="7486" spans="1:6" ht="40.5" x14ac:dyDescent="0.25">
      <c r="A7486" s="134" t="s">
        <v>11695</v>
      </c>
      <c r="B7486" s="135" t="s">
        <v>11696</v>
      </c>
      <c r="D7486" s="134" t="s">
        <v>2259</v>
      </c>
      <c r="E7486" s="136" t="s">
        <v>21555</v>
      </c>
      <c r="F7486" s="136" t="s">
        <v>21555</v>
      </c>
    </row>
    <row r="7487" spans="1:6" ht="40.5" x14ac:dyDescent="0.25">
      <c r="A7487" s="134" t="s">
        <v>11697</v>
      </c>
      <c r="B7487" s="135" t="s">
        <v>11698</v>
      </c>
      <c r="D7487" s="134" t="s">
        <v>2259</v>
      </c>
      <c r="E7487" s="136" t="s">
        <v>21556</v>
      </c>
      <c r="F7487" s="136" t="s">
        <v>21556</v>
      </c>
    </row>
    <row r="7488" spans="1:6" ht="40.5" x14ac:dyDescent="0.25">
      <c r="A7488" s="134" t="s">
        <v>11699</v>
      </c>
      <c r="B7488" s="135" t="s">
        <v>11700</v>
      </c>
      <c r="D7488" s="134" t="s">
        <v>2259</v>
      </c>
      <c r="E7488" s="136" t="s">
        <v>21557</v>
      </c>
      <c r="F7488" s="136" t="s">
        <v>21557</v>
      </c>
    </row>
    <row r="7489" spans="1:6" ht="67.5" x14ac:dyDescent="0.25">
      <c r="A7489" s="134" t="s">
        <v>11701</v>
      </c>
      <c r="B7489" s="135" t="s">
        <v>21558</v>
      </c>
      <c r="D7489" s="134" t="s">
        <v>2259</v>
      </c>
      <c r="E7489" s="136" t="s">
        <v>21559</v>
      </c>
      <c r="F7489" s="136" t="s">
        <v>21559</v>
      </c>
    </row>
    <row r="7490" spans="1:6" ht="67.5" x14ac:dyDescent="0.25">
      <c r="A7490" s="134" t="s">
        <v>2339</v>
      </c>
      <c r="B7490" s="135" t="s">
        <v>21560</v>
      </c>
      <c r="D7490" s="134" t="s">
        <v>2259</v>
      </c>
      <c r="E7490" s="136" t="s">
        <v>21561</v>
      </c>
      <c r="F7490" s="136" t="s">
        <v>21561</v>
      </c>
    </row>
    <row r="7491" spans="1:6" ht="54" x14ac:dyDescent="0.25">
      <c r="A7491" s="134" t="s">
        <v>11702</v>
      </c>
      <c r="B7491" s="135" t="s">
        <v>11703</v>
      </c>
      <c r="D7491" s="134" t="s">
        <v>2259</v>
      </c>
      <c r="E7491" s="136" t="s">
        <v>19152</v>
      </c>
      <c r="F7491" s="136" t="s">
        <v>19152</v>
      </c>
    </row>
    <row r="7492" spans="1:6" ht="54" x14ac:dyDescent="0.25">
      <c r="A7492" s="134" t="s">
        <v>11704</v>
      </c>
      <c r="B7492" s="135" t="s">
        <v>11705</v>
      </c>
      <c r="D7492" s="134" t="s">
        <v>2259</v>
      </c>
      <c r="E7492" s="136" t="s">
        <v>14238</v>
      </c>
      <c r="F7492" s="136" t="s">
        <v>14238</v>
      </c>
    </row>
    <row r="7493" spans="1:6" ht="54" x14ac:dyDescent="0.25">
      <c r="A7493" s="134" t="s">
        <v>11706</v>
      </c>
      <c r="B7493" s="135" t="s">
        <v>11707</v>
      </c>
      <c r="D7493" s="134" t="s">
        <v>2259</v>
      </c>
      <c r="E7493" s="136" t="s">
        <v>18234</v>
      </c>
      <c r="F7493" s="136" t="s">
        <v>18234</v>
      </c>
    </row>
    <row r="7494" spans="1:6" ht="27" x14ac:dyDescent="0.25">
      <c r="A7494" s="134" t="s">
        <v>11708</v>
      </c>
      <c r="B7494" s="135" t="s">
        <v>21562</v>
      </c>
      <c r="D7494" s="134" t="s">
        <v>2259</v>
      </c>
      <c r="E7494" s="136" t="s">
        <v>21563</v>
      </c>
      <c r="F7494" s="136" t="s">
        <v>21563</v>
      </c>
    </row>
    <row r="7495" spans="1:6" ht="27" x14ac:dyDescent="0.25">
      <c r="A7495" s="134" t="s">
        <v>11709</v>
      </c>
      <c r="B7495" s="135" t="s">
        <v>21564</v>
      </c>
      <c r="D7495" s="134" t="s">
        <v>2259</v>
      </c>
      <c r="E7495" s="136" t="s">
        <v>21565</v>
      </c>
      <c r="F7495" s="136" t="s">
        <v>21565</v>
      </c>
    </row>
    <row r="7496" spans="1:6" ht="27" x14ac:dyDescent="0.25">
      <c r="A7496" s="134" t="s">
        <v>21566</v>
      </c>
      <c r="B7496" s="135" t="s">
        <v>21567</v>
      </c>
      <c r="D7496" s="134" t="s">
        <v>2259</v>
      </c>
      <c r="E7496" s="136" t="s">
        <v>21568</v>
      </c>
      <c r="F7496" s="136" t="s">
        <v>21568</v>
      </c>
    </row>
    <row r="7497" spans="1:6" ht="40.5" x14ac:dyDescent="0.25">
      <c r="A7497" s="134" t="s">
        <v>2494</v>
      </c>
      <c r="B7497" s="135" t="s">
        <v>21569</v>
      </c>
      <c r="D7497" s="134" t="s">
        <v>2259</v>
      </c>
      <c r="E7497" s="136" t="s">
        <v>5400</v>
      </c>
      <c r="F7497" s="136" t="s">
        <v>5400</v>
      </c>
    </row>
    <row r="7498" spans="1:6" ht="40.5" x14ac:dyDescent="0.25">
      <c r="A7498" s="134" t="s">
        <v>11710</v>
      </c>
      <c r="B7498" s="135" t="s">
        <v>21570</v>
      </c>
      <c r="D7498" s="134" t="s">
        <v>2259</v>
      </c>
      <c r="E7498" s="136" t="s">
        <v>21571</v>
      </c>
      <c r="F7498" s="136" t="s">
        <v>21571</v>
      </c>
    </row>
    <row r="7499" spans="1:6" ht="40.5" x14ac:dyDescent="0.25">
      <c r="A7499" s="134" t="s">
        <v>11711</v>
      </c>
      <c r="B7499" s="135" t="s">
        <v>21572</v>
      </c>
      <c r="D7499" s="134" t="s">
        <v>2259</v>
      </c>
      <c r="E7499" s="136" t="s">
        <v>14122</v>
      </c>
      <c r="F7499" s="136" t="s">
        <v>14122</v>
      </c>
    </row>
    <row r="7500" spans="1:6" ht="40.5" x14ac:dyDescent="0.25">
      <c r="A7500" s="134" t="s">
        <v>11712</v>
      </c>
      <c r="B7500" s="135" t="s">
        <v>21573</v>
      </c>
      <c r="D7500" s="134" t="s">
        <v>2259</v>
      </c>
      <c r="E7500" s="136" t="s">
        <v>14137</v>
      </c>
      <c r="F7500" s="136" t="s">
        <v>14137</v>
      </c>
    </row>
    <row r="7501" spans="1:6" x14ac:dyDescent="0.25">
      <c r="A7501" s="134" t="s">
        <v>11713</v>
      </c>
      <c r="B7501" s="135" t="s">
        <v>21574</v>
      </c>
      <c r="D7501" s="134" t="s">
        <v>2262</v>
      </c>
      <c r="E7501" s="136" t="s">
        <v>19209</v>
      </c>
      <c r="F7501" s="136" t="s">
        <v>19209</v>
      </c>
    </row>
    <row r="7502" spans="1:6" ht="27" x14ac:dyDescent="0.25">
      <c r="A7502" s="134" t="s">
        <v>11714</v>
      </c>
      <c r="B7502" s="135" t="s">
        <v>21575</v>
      </c>
      <c r="D7502" s="134" t="s">
        <v>2262</v>
      </c>
      <c r="E7502" s="136" t="s">
        <v>5406</v>
      </c>
      <c r="F7502" s="136" t="s">
        <v>5406</v>
      </c>
    </row>
    <row r="7503" spans="1:6" x14ac:dyDescent="0.25">
      <c r="A7503" s="134" t="s">
        <v>11715</v>
      </c>
      <c r="B7503" s="135" t="s">
        <v>21576</v>
      </c>
      <c r="D7503" s="134" t="s">
        <v>2262</v>
      </c>
      <c r="E7503" s="136" t="s">
        <v>15892</v>
      </c>
      <c r="F7503" s="136" t="s">
        <v>15892</v>
      </c>
    </row>
    <row r="7504" spans="1:6" ht="27" x14ac:dyDescent="0.25">
      <c r="A7504" s="134" t="s">
        <v>11716</v>
      </c>
      <c r="B7504" s="135" t="s">
        <v>21577</v>
      </c>
      <c r="D7504" s="134" t="s">
        <v>2262</v>
      </c>
      <c r="E7504" s="136" t="s">
        <v>21578</v>
      </c>
      <c r="F7504" s="136" t="s">
        <v>21578</v>
      </c>
    </row>
    <row r="7505" spans="1:6" ht="40.5" x14ac:dyDescent="0.25">
      <c r="A7505" s="134" t="s">
        <v>21579</v>
      </c>
      <c r="B7505" s="135" t="s">
        <v>21580</v>
      </c>
      <c r="D7505" s="134" t="s">
        <v>2259</v>
      </c>
      <c r="E7505" s="136" t="s">
        <v>21581</v>
      </c>
      <c r="F7505" s="136" t="s">
        <v>21581</v>
      </c>
    </row>
    <row r="7506" spans="1:6" ht="27" x14ac:dyDescent="0.25">
      <c r="A7506" s="134" t="s">
        <v>21582</v>
      </c>
      <c r="B7506" s="135" t="s">
        <v>21583</v>
      </c>
      <c r="D7506" s="134" t="s">
        <v>2259</v>
      </c>
      <c r="E7506" s="136" t="s">
        <v>21584</v>
      </c>
      <c r="F7506" s="136" t="s">
        <v>21584</v>
      </c>
    </row>
    <row r="7507" spans="1:6" ht="40.5" x14ac:dyDescent="0.25">
      <c r="A7507" s="134" t="s">
        <v>21585</v>
      </c>
      <c r="B7507" s="135" t="s">
        <v>21586</v>
      </c>
      <c r="D7507" s="134" t="s">
        <v>2259</v>
      </c>
      <c r="E7507" s="136" t="s">
        <v>21587</v>
      </c>
      <c r="F7507" s="136" t="s">
        <v>21587</v>
      </c>
    </row>
    <row r="7508" spans="1:6" ht="40.5" x14ac:dyDescent="0.25">
      <c r="A7508" s="134" t="s">
        <v>21588</v>
      </c>
      <c r="B7508" s="135" t="s">
        <v>21589</v>
      </c>
      <c r="D7508" s="134" t="s">
        <v>2259</v>
      </c>
      <c r="E7508" s="136" t="s">
        <v>14142</v>
      </c>
      <c r="F7508" s="136" t="s">
        <v>14142</v>
      </c>
    </row>
    <row r="7509" spans="1:6" ht="27" x14ac:dyDescent="0.25">
      <c r="A7509" s="134" t="s">
        <v>21590</v>
      </c>
      <c r="B7509" s="135" t="s">
        <v>21591</v>
      </c>
      <c r="D7509" s="134" t="s">
        <v>2259</v>
      </c>
      <c r="E7509" s="136" t="s">
        <v>21592</v>
      </c>
      <c r="F7509" s="136" t="s">
        <v>21592</v>
      </c>
    </row>
    <row r="7510" spans="1:6" ht="27" x14ac:dyDescent="0.25">
      <c r="A7510" s="134" t="s">
        <v>21593</v>
      </c>
      <c r="B7510" s="135" t="s">
        <v>21594</v>
      </c>
      <c r="D7510" s="134" t="s">
        <v>2259</v>
      </c>
      <c r="E7510" s="136" t="s">
        <v>14191</v>
      </c>
      <c r="F7510" s="136" t="s">
        <v>14191</v>
      </c>
    </row>
    <row r="7511" spans="1:6" ht="27" x14ac:dyDescent="0.25">
      <c r="A7511" s="134" t="s">
        <v>21595</v>
      </c>
      <c r="B7511" s="135" t="s">
        <v>21596</v>
      </c>
      <c r="D7511" s="134" t="s">
        <v>2262</v>
      </c>
      <c r="E7511" s="136" t="s">
        <v>21597</v>
      </c>
      <c r="F7511" s="136" t="s">
        <v>21597</v>
      </c>
    </row>
    <row r="7512" spans="1:6" ht="40.5" x14ac:dyDescent="0.25">
      <c r="A7512" s="134" t="s">
        <v>21598</v>
      </c>
      <c r="B7512" s="135" t="s">
        <v>21599</v>
      </c>
      <c r="D7512" s="134" t="s">
        <v>2259</v>
      </c>
      <c r="E7512" s="136" t="s">
        <v>21600</v>
      </c>
      <c r="F7512" s="136" t="s">
        <v>21600</v>
      </c>
    </row>
    <row r="7513" spans="1:6" ht="27" x14ac:dyDescent="0.25">
      <c r="A7513" s="134" t="s">
        <v>21601</v>
      </c>
      <c r="B7513" s="135" t="s">
        <v>21602</v>
      </c>
      <c r="D7513" s="134" t="s">
        <v>2259</v>
      </c>
      <c r="E7513" s="136" t="s">
        <v>21603</v>
      </c>
      <c r="F7513" s="136" t="s">
        <v>21603</v>
      </c>
    </row>
    <row r="7514" spans="1:6" ht="27" x14ac:dyDescent="0.25">
      <c r="A7514" s="134" t="s">
        <v>21604</v>
      </c>
      <c r="B7514" s="135" t="s">
        <v>21605</v>
      </c>
      <c r="D7514" s="134" t="s">
        <v>2259</v>
      </c>
      <c r="E7514" s="136" t="s">
        <v>21606</v>
      </c>
      <c r="F7514" s="136" t="s">
        <v>21606</v>
      </c>
    </row>
    <row r="7515" spans="1:6" ht="27" x14ac:dyDescent="0.25">
      <c r="A7515" s="134" t="s">
        <v>21607</v>
      </c>
      <c r="B7515" s="135" t="s">
        <v>21608</v>
      </c>
      <c r="D7515" s="134" t="s">
        <v>2259</v>
      </c>
      <c r="E7515" s="136" t="s">
        <v>21609</v>
      </c>
      <c r="F7515" s="136" t="s">
        <v>21609</v>
      </c>
    </row>
    <row r="7516" spans="1:6" ht="27" x14ac:dyDescent="0.25">
      <c r="A7516" s="134" t="s">
        <v>21610</v>
      </c>
      <c r="B7516" s="135" t="s">
        <v>21611</v>
      </c>
      <c r="D7516" s="134" t="s">
        <v>2259</v>
      </c>
      <c r="E7516" s="136" t="s">
        <v>21612</v>
      </c>
      <c r="F7516" s="136" t="s">
        <v>21612</v>
      </c>
    </row>
    <row r="7517" spans="1:6" ht="27" x14ac:dyDescent="0.25">
      <c r="A7517" s="134" t="s">
        <v>21613</v>
      </c>
      <c r="B7517" s="135" t="s">
        <v>21614</v>
      </c>
      <c r="D7517" s="134" t="s">
        <v>2259</v>
      </c>
      <c r="E7517" s="136" t="s">
        <v>21615</v>
      </c>
      <c r="F7517" s="136" t="s">
        <v>21615</v>
      </c>
    </row>
    <row r="7518" spans="1:6" x14ac:dyDescent="0.25">
      <c r="A7518" s="134" t="s">
        <v>21616</v>
      </c>
      <c r="B7518" s="135" t="s">
        <v>21617</v>
      </c>
      <c r="D7518" s="134" t="s">
        <v>2259</v>
      </c>
      <c r="E7518" s="136" t="s">
        <v>5825</v>
      </c>
      <c r="F7518" s="136" t="s">
        <v>5825</v>
      </c>
    </row>
    <row r="7519" spans="1:6" ht="27" x14ac:dyDescent="0.25">
      <c r="A7519" s="134" t="s">
        <v>21618</v>
      </c>
      <c r="B7519" s="135" t="s">
        <v>21619</v>
      </c>
      <c r="D7519" s="134" t="s">
        <v>2259</v>
      </c>
      <c r="E7519" s="136" t="s">
        <v>21620</v>
      </c>
      <c r="F7519" s="136" t="s">
        <v>21620</v>
      </c>
    </row>
    <row r="7520" spans="1:6" ht="27" x14ac:dyDescent="0.25">
      <c r="A7520" s="134" t="s">
        <v>21621</v>
      </c>
      <c r="B7520" s="135" t="s">
        <v>21622</v>
      </c>
      <c r="D7520" s="134" t="s">
        <v>2259</v>
      </c>
      <c r="E7520" s="136" t="s">
        <v>21623</v>
      </c>
      <c r="F7520" s="136" t="s">
        <v>21623</v>
      </c>
    </row>
    <row r="7521" spans="1:6" ht="27" x14ac:dyDescent="0.25">
      <c r="A7521" s="134" t="s">
        <v>11717</v>
      </c>
      <c r="B7521" s="135" t="s">
        <v>21624</v>
      </c>
      <c r="D7521" s="134" t="s">
        <v>2262</v>
      </c>
      <c r="E7521" s="136" t="s">
        <v>14176</v>
      </c>
      <c r="F7521" s="136" t="s">
        <v>14176</v>
      </c>
    </row>
    <row r="7522" spans="1:6" x14ac:dyDescent="0.25">
      <c r="A7522" s="134" t="s">
        <v>11718</v>
      </c>
      <c r="B7522" s="135" t="s">
        <v>21625</v>
      </c>
      <c r="D7522" s="134" t="s">
        <v>2262</v>
      </c>
      <c r="E7522" s="136" t="s">
        <v>14161</v>
      </c>
      <c r="F7522" s="136" t="s">
        <v>14161</v>
      </c>
    </row>
    <row r="7523" spans="1:6" ht="27" x14ac:dyDescent="0.25">
      <c r="A7523" s="134" t="s">
        <v>21626</v>
      </c>
      <c r="B7523" s="135" t="s">
        <v>21627</v>
      </c>
      <c r="D7523" s="134" t="s">
        <v>2262</v>
      </c>
      <c r="E7523" s="136" t="s">
        <v>21628</v>
      </c>
      <c r="F7523" s="136" t="s">
        <v>21628</v>
      </c>
    </row>
    <row r="7524" spans="1:6" ht="27" x14ac:dyDescent="0.25">
      <c r="A7524" s="134" t="s">
        <v>21629</v>
      </c>
      <c r="B7524" s="135" t="s">
        <v>21630</v>
      </c>
      <c r="D7524" s="134" t="s">
        <v>2262</v>
      </c>
      <c r="E7524" s="136" t="s">
        <v>5434</v>
      </c>
      <c r="F7524" s="136" t="s">
        <v>5434</v>
      </c>
    </row>
    <row r="7525" spans="1:6" ht="27" x14ac:dyDescent="0.25">
      <c r="A7525" s="134" t="s">
        <v>11719</v>
      </c>
      <c r="B7525" s="135" t="s">
        <v>11720</v>
      </c>
      <c r="D7525" s="134" t="s">
        <v>2262</v>
      </c>
      <c r="E7525" s="136" t="s">
        <v>13083</v>
      </c>
      <c r="F7525" s="136" t="s">
        <v>13083</v>
      </c>
    </row>
    <row r="7526" spans="1:6" ht="27" x14ac:dyDescent="0.25">
      <c r="A7526" s="134" t="s">
        <v>11721</v>
      </c>
      <c r="B7526" s="135" t="s">
        <v>11722</v>
      </c>
      <c r="D7526" s="134" t="s">
        <v>2262</v>
      </c>
      <c r="E7526" s="136" t="s">
        <v>15669</v>
      </c>
      <c r="F7526" s="136" t="s">
        <v>15669</v>
      </c>
    </row>
    <row r="7527" spans="1:6" ht="27" x14ac:dyDescent="0.25">
      <c r="A7527" s="134" t="s">
        <v>11723</v>
      </c>
      <c r="B7527" s="135" t="s">
        <v>11724</v>
      </c>
      <c r="D7527" s="134" t="s">
        <v>2262</v>
      </c>
      <c r="E7527" s="136" t="s">
        <v>5816</v>
      </c>
      <c r="F7527" s="136" t="s">
        <v>5816</v>
      </c>
    </row>
    <row r="7528" spans="1:6" ht="40.5" x14ac:dyDescent="0.25">
      <c r="A7528" s="134" t="s">
        <v>11725</v>
      </c>
      <c r="B7528" s="135" t="s">
        <v>11726</v>
      </c>
      <c r="D7528" s="134" t="s">
        <v>2262</v>
      </c>
      <c r="E7528" s="136" t="s">
        <v>5971</v>
      </c>
      <c r="F7528" s="136" t="s">
        <v>5971</v>
      </c>
    </row>
    <row r="7529" spans="1:6" x14ac:dyDescent="0.25">
      <c r="A7529" s="134" t="s">
        <v>21631</v>
      </c>
      <c r="B7529" s="135" t="s">
        <v>21632</v>
      </c>
      <c r="D7529" s="134" t="s">
        <v>2262</v>
      </c>
      <c r="E7529" s="136" t="s">
        <v>13517</v>
      </c>
      <c r="F7529" s="136" t="s">
        <v>13517</v>
      </c>
    </row>
    <row r="7530" spans="1:6" x14ac:dyDescent="0.25">
      <c r="A7530" s="134" t="s">
        <v>21633</v>
      </c>
      <c r="B7530" s="135" t="s">
        <v>21634</v>
      </c>
      <c r="D7530" s="134" t="s">
        <v>2262</v>
      </c>
      <c r="E7530" s="136" t="s">
        <v>5433</v>
      </c>
      <c r="F7530" s="136" t="s">
        <v>5433</v>
      </c>
    </row>
    <row r="7531" spans="1:6" ht="40.5" x14ac:dyDescent="0.25">
      <c r="A7531" s="134" t="s">
        <v>11727</v>
      </c>
      <c r="B7531" s="135" t="s">
        <v>11728</v>
      </c>
      <c r="D7531" s="134" t="s">
        <v>2263</v>
      </c>
      <c r="E7531" s="136" t="s">
        <v>21635</v>
      </c>
      <c r="F7531" s="136" t="s">
        <v>21635</v>
      </c>
    </row>
    <row r="7532" spans="1:6" ht="40.5" x14ac:dyDescent="0.25">
      <c r="A7532" s="134" t="s">
        <v>11729</v>
      </c>
      <c r="B7532" s="135" t="s">
        <v>11730</v>
      </c>
      <c r="D7532" s="134" t="s">
        <v>2263</v>
      </c>
      <c r="E7532" s="136" t="s">
        <v>21636</v>
      </c>
      <c r="F7532" s="136" t="s">
        <v>21636</v>
      </c>
    </row>
    <row r="7533" spans="1:6" ht="54" x14ac:dyDescent="0.25">
      <c r="A7533" s="134" t="s">
        <v>11731</v>
      </c>
      <c r="B7533" s="135" t="s">
        <v>11732</v>
      </c>
      <c r="D7533" s="134" t="s">
        <v>2259</v>
      </c>
      <c r="E7533" s="136" t="s">
        <v>14252</v>
      </c>
      <c r="F7533" s="136" t="s">
        <v>14252</v>
      </c>
    </row>
    <row r="7534" spans="1:6" ht="40.5" x14ac:dyDescent="0.25">
      <c r="A7534" s="134" t="s">
        <v>11733</v>
      </c>
      <c r="B7534" s="135" t="s">
        <v>11734</v>
      </c>
      <c r="D7534" s="134" t="s">
        <v>2259</v>
      </c>
      <c r="E7534" s="136" t="s">
        <v>21637</v>
      </c>
      <c r="F7534" s="136" t="s">
        <v>21637</v>
      </c>
    </row>
    <row r="7535" spans="1:6" ht="54" x14ac:dyDescent="0.25">
      <c r="A7535" s="134" t="s">
        <v>11735</v>
      </c>
      <c r="B7535" s="135" t="s">
        <v>11736</v>
      </c>
      <c r="D7535" s="134" t="s">
        <v>2259</v>
      </c>
      <c r="E7535" s="136" t="s">
        <v>21638</v>
      </c>
      <c r="F7535" s="136" t="s">
        <v>21638</v>
      </c>
    </row>
    <row r="7536" spans="1:6" ht="40.5" x14ac:dyDescent="0.25">
      <c r="A7536" s="134" t="s">
        <v>11737</v>
      </c>
      <c r="B7536" s="135" t="s">
        <v>11738</v>
      </c>
      <c r="D7536" s="134" t="s">
        <v>2259</v>
      </c>
      <c r="E7536" s="136" t="s">
        <v>21639</v>
      </c>
      <c r="F7536" s="136" t="s">
        <v>21639</v>
      </c>
    </row>
    <row r="7537" spans="1:6" ht="54" x14ac:dyDescent="0.25">
      <c r="A7537" s="134" t="s">
        <v>11739</v>
      </c>
      <c r="B7537" s="135" t="s">
        <v>11740</v>
      </c>
      <c r="D7537" s="134" t="s">
        <v>2259</v>
      </c>
      <c r="E7537" s="136" t="s">
        <v>21640</v>
      </c>
      <c r="F7537" s="136" t="s">
        <v>21640</v>
      </c>
    </row>
    <row r="7538" spans="1:6" ht="40.5" x14ac:dyDescent="0.25">
      <c r="A7538" s="134" t="s">
        <v>11741</v>
      </c>
      <c r="B7538" s="135" t="s">
        <v>11742</v>
      </c>
      <c r="D7538" s="134" t="s">
        <v>2259</v>
      </c>
      <c r="E7538" s="136" t="s">
        <v>13950</v>
      </c>
      <c r="F7538" s="136" t="s">
        <v>13950</v>
      </c>
    </row>
    <row r="7539" spans="1:6" ht="54" x14ac:dyDescent="0.25">
      <c r="A7539" s="134" t="s">
        <v>11743</v>
      </c>
      <c r="B7539" s="135" t="s">
        <v>11744</v>
      </c>
      <c r="D7539" s="134" t="s">
        <v>2259</v>
      </c>
      <c r="E7539" s="136" t="s">
        <v>13822</v>
      </c>
      <c r="F7539" s="136" t="s">
        <v>13822</v>
      </c>
    </row>
    <row r="7540" spans="1:6" ht="40.5" x14ac:dyDescent="0.25">
      <c r="A7540" s="134" t="s">
        <v>11745</v>
      </c>
      <c r="B7540" s="135" t="s">
        <v>11746</v>
      </c>
      <c r="D7540" s="134" t="s">
        <v>2259</v>
      </c>
      <c r="E7540" s="136" t="s">
        <v>21641</v>
      </c>
      <c r="F7540" s="136" t="s">
        <v>21641</v>
      </c>
    </row>
    <row r="7541" spans="1:6" ht="27" x14ac:dyDescent="0.25">
      <c r="A7541" s="134" t="s">
        <v>21642</v>
      </c>
      <c r="B7541" s="135" t="s">
        <v>21643</v>
      </c>
      <c r="D7541" s="134" t="s">
        <v>2259</v>
      </c>
      <c r="E7541" s="136" t="s">
        <v>21644</v>
      </c>
      <c r="F7541" s="136" t="s">
        <v>21644</v>
      </c>
    </row>
    <row r="7542" spans="1:6" x14ac:dyDescent="0.25">
      <c r="A7542" s="134" t="s">
        <v>21645</v>
      </c>
      <c r="B7542" s="135" t="s">
        <v>21646</v>
      </c>
      <c r="D7542" s="134" t="s">
        <v>2259</v>
      </c>
      <c r="E7542" s="136" t="s">
        <v>21647</v>
      </c>
      <c r="F7542" s="136" t="s">
        <v>21647</v>
      </c>
    </row>
    <row r="7543" spans="1:6" ht="27" x14ac:dyDescent="0.25">
      <c r="A7543" s="134" t="s">
        <v>21648</v>
      </c>
      <c r="B7543" s="135" t="s">
        <v>21649</v>
      </c>
      <c r="D7543" s="134" t="s">
        <v>2259</v>
      </c>
      <c r="E7543" s="136" t="s">
        <v>21650</v>
      </c>
      <c r="F7543" s="136" t="s">
        <v>21650</v>
      </c>
    </row>
    <row r="7544" spans="1:6" ht="27" x14ac:dyDescent="0.25">
      <c r="A7544" s="134" t="s">
        <v>21651</v>
      </c>
      <c r="B7544" s="135" t="s">
        <v>21652</v>
      </c>
      <c r="D7544" s="134" t="s">
        <v>2259</v>
      </c>
      <c r="E7544" s="136" t="s">
        <v>21653</v>
      </c>
      <c r="F7544" s="136" t="s">
        <v>21653</v>
      </c>
    </row>
    <row r="7545" spans="1:6" ht="67.5" x14ac:dyDescent="0.25">
      <c r="A7545" s="134" t="s">
        <v>11747</v>
      </c>
      <c r="B7545" s="135" t="s">
        <v>21654</v>
      </c>
      <c r="D7545" s="134" t="s">
        <v>2259</v>
      </c>
      <c r="E7545" s="136" t="s">
        <v>13096</v>
      </c>
      <c r="F7545" s="136" t="s">
        <v>13096</v>
      </c>
    </row>
    <row r="7546" spans="1:6" ht="54" x14ac:dyDescent="0.25">
      <c r="A7546" s="134" t="s">
        <v>11748</v>
      </c>
      <c r="B7546" s="135" t="s">
        <v>21655</v>
      </c>
      <c r="D7546" s="134" t="s">
        <v>2259</v>
      </c>
      <c r="E7546" s="136" t="s">
        <v>21656</v>
      </c>
      <c r="F7546" s="136" t="s">
        <v>21656</v>
      </c>
    </row>
    <row r="7547" spans="1:6" ht="54" x14ac:dyDescent="0.25">
      <c r="A7547" s="134" t="s">
        <v>11749</v>
      </c>
      <c r="B7547" s="135" t="s">
        <v>21657</v>
      </c>
      <c r="D7547" s="134" t="s">
        <v>2259</v>
      </c>
      <c r="E7547" s="136" t="s">
        <v>17383</v>
      </c>
      <c r="F7547" s="136" t="s">
        <v>17383</v>
      </c>
    </row>
    <row r="7548" spans="1:6" ht="54" x14ac:dyDescent="0.25">
      <c r="A7548" s="134" t="s">
        <v>11750</v>
      </c>
      <c r="B7548" s="135" t="s">
        <v>21657</v>
      </c>
      <c r="D7548" s="134" t="s">
        <v>2259</v>
      </c>
      <c r="E7548" s="136" t="s">
        <v>19053</v>
      </c>
      <c r="F7548" s="136" t="s">
        <v>19053</v>
      </c>
    </row>
    <row r="7549" spans="1:6" ht="67.5" x14ac:dyDescent="0.25">
      <c r="A7549" s="134" t="s">
        <v>4957</v>
      </c>
      <c r="B7549" s="135" t="s">
        <v>21658</v>
      </c>
      <c r="D7549" s="134" t="s">
        <v>2259</v>
      </c>
      <c r="E7549" s="136" t="s">
        <v>21659</v>
      </c>
      <c r="F7549" s="136" t="s">
        <v>21659</v>
      </c>
    </row>
    <row r="7550" spans="1:6" ht="54" x14ac:dyDescent="0.25">
      <c r="A7550" s="134" t="s">
        <v>11751</v>
      </c>
      <c r="B7550" s="135" t="s">
        <v>21660</v>
      </c>
      <c r="D7550" s="134" t="s">
        <v>2259</v>
      </c>
      <c r="E7550" s="136" t="s">
        <v>6000</v>
      </c>
      <c r="F7550" s="136" t="s">
        <v>6000</v>
      </c>
    </row>
    <row r="7551" spans="1:6" ht="54" x14ac:dyDescent="0.25">
      <c r="A7551" s="134" t="s">
        <v>11752</v>
      </c>
      <c r="B7551" s="135" t="s">
        <v>21661</v>
      </c>
      <c r="D7551" s="134" t="s">
        <v>2259</v>
      </c>
      <c r="E7551" s="136" t="s">
        <v>21662</v>
      </c>
      <c r="F7551" s="136" t="s">
        <v>21662</v>
      </c>
    </row>
    <row r="7552" spans="1:6" ht="54" x14ac:dyDescent="0.25">
      <c r="A7552" s="134" t="s">
        <v>11753</v>
      </c>
      <c r="B7552" s="135" t="s">
        <v>21663</v>
      </c>
      <c r="D7552" s="134" t="s">
        <v>2259</v>
      </c>
      <c r="E7552" s="136" t="s">
        <v>21664</v>
      </c>
      <c r="F7552" s="136" t="s">
        <v>21664</v>
      </c>
    </row>
    <row r="7553" spans="1:6" ht="67.5" x14ac:dyDescent="0.25">
      <c r="A7553" s="134" t="s">
        <v>4960</v>
      </c>
      <c r="B7553" s="135" t="s">
        <v>21665</v>
      </c>
      <c r="D7553" s="134" t="s">
        <v>2259</v>
      </c>
      <c r="E7553" s="136" t="s">
        <v>14059</v>
      </c>
      <c r="F7553" s="136" t="s">
        <v>14059</v>
      </c>
    </row>
    <row r="7554" spans="1:6" ht="54" x14ac:dyDescent="0.25">
      <c r="A7554" s="134" t="s">
        <v>11754</v>
      </c>
      <c r="B7554" s="135" t="s">
        <v>21666</v>
      </c>
      <c r="D7554" s="134" t="s">
        <v>2259</v>
      </c>
      <c r="E7554" s="136" t="s">
        <v>21667</v>
      </c>
      <c r="F7554" s="136" t="s">
        <v>21667</v>
      </c>
    </row>
    <row r="7555" spans="1:6" ht="54" x14ac:dyDescent="0.25">
      <c r="A7555" s="134" t="s">
        <v>11755</v>
      </c>
      <c r="B7555" s="135" t="s">
        <v>21668</v>
      </c>
      <c r="D7555" s="134" t="s">
        <v>2259</v>
      </c>
      <c r="E7555" s="136" t="s">
        <v>14006</v>
      </c>
      <c r="F7555" s="136" t="s">
        <v>14006</v>
      </c>
    </row>
    <row r="7556" spans="1:6" ht="54" x14ac:dyDescent="0.25">
      <c r="A7556" s="134" t="s">
        <v>11756</v>
      </c>
      <c r="B7556" s="135" t="s">
        <v>21669</v>
      </c>
      <c r="D7556" s="134" t="s">
        <v>2259</v>
      </c>
      <c r="E7556" s="136" t="s">
        <v>21670</v>
      </c>
      <c r="F7556" s="136" t="s">
        <v>21670</v>
      </c>
    </row>
    <row r="7557" spans="1:6" ht="67.5" x14ac:dyDescent="0.25">
      <c r="A7557" s="134" t="s">
        <v>11757</v>
      </c>
      <c r="B7557" s="135" t="s">
        <v>21671</v>
      </c>
      <c r="D7557" s="134" t="s">
        <v>2259</v>
      </c>
      <c r="E7557" s="136" t="s">
        <v>14332</v>
      </c>
      <c r="F7557" s="136" t="s">
        <v>14332</v>
      </c>
    </row>
    <row r="7558" spans="1:6" ht="54" x14ac:dyDescent="0.25">
      <c r="A7558" s="134" t="s">
        <v>11758</v>
      </c>
      <c r="B7558" s="135" t="s">
        <v>21672</v>
      </c>
      <c r="D7558" s="134" t="s">
        <v>2259</v>
      </c>
      <c r="E7558" s="136" t="s">
        <v>21673</v>
      </c>
      <c r="F7558" s="136" t="s">
        <v>21673</v>
      </c>
    </row>
    <row r="7559" spans="1:6" ht="54" x14ac:dyDescent="0.25">
      <c r="A7559" s="134" t="s">
        <v>11759</v>
      </c>
      <c r="B7559" s="135" t="s">
        <v>21674</v>
      </c>
      <c r="D7559" s="134" t="s">
        <v>2259</v>
      </c>
      <c r="E7559" s="136" t="s">
        <v>21675</v>
      </c>
      <c r="F7559" s="136" t="s">
        <v>21675</v>
      </c>
    </row>
    <row r="7560" spans="1:6" ht="54" x14ac:dyDescent="0.25">
      <c r="A7560" s="134" t="s">
        <v>11760</v>
      </c>
      <c r="B7560" s="135" t="s">
        <v>21676</v>
      </c>
      <c r="D7560" s="134" t="s">
        <v>2259</v>
      </c>
      <c r="E7560" s="136" t="s">
        <v>21677</v>
      </c>
      <c r="F7560" s="136" t="s">
        <v>21677</v>
      </c>
    </row>
    <row r="7561" spans="1:6" ht="67.5" x14ac:dyDescent="0.25">
      <c r="A7561" s="134" t="s">
        <v>11761</v>
      </c>
      <c r="B7561" s="135" t="s">
        <v>21678</v>
      </c>
      <c r="D7561" s="134" t="s">
        <v>2259</v>
      </c>
      <c r="E7561" s="136" t="s">
        <v>5824</v>
      </c>
      <c r="F7561" s="136" t="s">
        <v>5824</v>
      </c>
    </row>
    <row r="7562" spans="1:6" ht="54" x14ac:dyDescent="0.25">
      <c r="A7562" s="134" t="s">
        <v>11762</v>
      </c>
      <c r="B7562" s="135" t="s">
        <v>21679</v>
      </c>
      <c r="D7562" s="134" t="s">
        <v>2259</v>
      </c>
      <c r="E7562" s="136" t="s">
        <v>15543</v>
      </c>
      <c r="F7562" s="136" t="s">
        <v>15543</v>
      </c>
    </row>
    <row r="7563" spans="1:6" ht="40.5" x14ac:dyDescent="0.25">
      <c r="A7563" s="134" t="s">
        <v>11763</v>
      </c>
      <c r="B7563" s="135" t="s">
        <v>21680</v>
      </c>
      <c r="D7563" s="134" t="s">
        <v>2259</v>
      </c>
      <c r="E7563" s="136" t="s">
        <v>14343</v>
      </c>
      <c r="F7563" s="136" t="s">
        <v>14343</v>
      </c>
    </row>
    <row r="7564" spans="1:6" ht="54" x14ac:dyDescent="0.25">
      <c r="A7564" s="134" t="s">
        <v>11764</v>
      </c>
      <c r="B7564" s="135" t="s">
        <v>21681</v>
      </c>
      <c r="D7564" s="134" t="s">
        <v>2259</v>
      </c>
      <c r="E7564" s="136" t="s">
        <v>21682</v>
      </c>
      <c r="F7564" s="136" t="s">
        <v>21682</v>
      </c>
    </row>
    <row r="7565" spans="1:6" ht="67.5" x14ac:dyDescent="0.25">
      <c r="A7565" s="134" t="s">
        <v>11765</v>
      </c>
      <c r="B7565" s="135" t="s">
        <v>21683</v>
      </c>
      <c r="D7565" s="134" t="s">
        <v>2259</v>
      </c>
      <c r="E7565" s="136" t="s">
        <v>14206</v>
      </c>
      <c r="F7565" s="136" t="s">
        <v>14206</v>
      </c>
    </row>
    <row r="7566" spans="1:6" ht="54" x14ac:dyDescent="0.25">
      <c r="A7566" s="134" t="s">
        <v>11766</v>
      </c>
      <c r="B7566" s="135" t="s">
        <v>21684</v>
      </c>
      <c r="D7566" s="134" t="s">
        <v>2259</v>
      </c>
      <c r="E7566" s="136" t="s">
        <v>14196</v>
      </c>
      <c r="F7566" s="136" t="s">
        <v>14196</v>
      </c>
    </row>
    <row r="7567" spans="1:6" ht="54" x14ac:dyDescent="0.25">
      <c r="A7567" s="134" t="s">
        <v>11767</v>
      </c>
      <c r="B7567" s="135" t="s">
        <v>21685</v>
      </c>
      <c r="D7567" s="134" t="s">
        <v>2259</v>
      </c>
      <c r="E7567" s="136" t="s">
        <v>21686</v>
      </c>
      <c r="F7567" s="136" t="s">
        <v>21686</v>
      </c>
    </row>
    <row r="7568" spans="1:6" ht="54" x14ac:dyDescent="0.25">
      <c r="A7568" s="134" t="s">
        <v>11768</v>
      </c>
      <c r="B7568" s="135" t="s">
        <v>21687</v>
      </c>
      <c r="D7568" s="134" t="s">
        <v>2259</v>
      </c>
      <c r="E7568" s="136" t="s">
        <v>21688</v>
      </c>
      <c r="F7568" s="136" t="s">
        <v>21688</v>
      </c>
    </row>
    <row r="7569" spans="1:6" ht="67.5" x14ac:dyDescent="0.25">
      <c r="A7569" s="134" t="s">
        <v>11769</v>
      </c>
      <c r="B7569" s="135" t="s">
        <v>21689</v>
      </c>
      <c r="D7569" s="134" t="s">
        <v>2259</v>
      </c>
      <c r="E7569" s="136" t="s">
        <v>14246</v>
      </c>
      <c r="F7569" s="136" t="s">
        <v>14246</v>
      </c>
    </row>
    <row r="7570" spans="1:6" ht="54" x14ac:dyDescent="0.25">
      <c r="A7570" s="134" t="s">
        <v>11770</v>
      </c>
      <c r="B7570" s="135" t="s">
        <v>21690</v>
      </c>
      <c r="D7570" s="134" t="s">
        <v>2259</v>
      </c>
      <c r="E7570" s="136" t="s">
        <v>13263</v>
      </c>
      <c r="F7570" s="136" t="s">
        <v>13263</v>
      </c>
    </row>
    <row r="7571" spans="1:6" ht="54" x14ac:dyDescent="0.25">
      <c r="A7571" s="134" t="s">
        <v>11771</v>
      </c>
      <c r="B7571" s="135" t="s">
        <v>21691</v>
      </c>
      <c r="D7571" s="134" t="s">
        <v>2259</v>
      </c>
      <c r="E7571" s="136" t="s">
        <v>15796</v>
      </c>
      <c r="F7571" s="136" t="s">
        <v>15796</v>
      </c>
    </row>
    <row r="7572" spans="1:6" ht="54" x14ac:dyDescent="0.25">
      <c r="A7572" s="134" t="s">
        <v>11772</v>
      </c>
      <c r="B7572" s="135" t="s">
        <v>21692</v>
      </c>
      <c r="D7572" s="134" t="s">
        <v>2259</v>
      </c>
      <c r="E7572" s="136" t="s">
        <v>13598</v>
      </c>
      <c r="F7572" s="136" t="s">
        <v>13598</v>
      </c>
    </row>
    <row r="7573" spans="1:6" ht="67.5" x14ac:dyDescent="0.25">
      <c r="A7573" s="134" t="s">
        <v>4958</v>
      </c>
      <c r="B7573" s="135" t="s">
        <v>21693</v>
      </c>
      <c r="D7573" s="134" t="s">
        <v>2259</v>
      </c>
      <c r="E7573" s="136" t="s">
        <v>21694</v>
      </c>
      <c r="F7573" s="136" t="s">
        <v>21694</v>
      </c>
    </row>
    <row r="7574" spans="1:6" ht="54" x14ac:dyDescent="0.25">
      <c r="A7574" s="134" t="s">
        <v>11773</v>
      </c>
      <c r="B7574" s="135" t="s">
        <v>21695</v>
      </c>
      <c r="D7574" s="134" t="s">
        <v>2259</v>
      </c>
      <c r="E7574" s="136" t="s">
        <v>21696</v>
      </c>
      <c r="F7574" s="136" t="s">
        <v>21696</v>
      </c>
    </row>
    <row r="7575" spans="1:6" ht="54" x14ac:dyDescent="0.25">
      <c r="A7575" s="134" t="s">
        <v>11774</v>
      </c>
      <c r="B7575" s="135" t="s">
        <v>21697</v>
      </c>
      <c r="D7575" s="134" t="s">
        <v>2259</v>
      </c>
      <c r="E7575" s="136" t="s">
        <v>14324</v>
      </c>
      <c r="F7575" s="136" t="s">
        <v>14324</v>
      </c>
    </row>
    <row r="7576" spans="1:6" ht="54" x14ac:dyDescent="0.25">
      <c r="A7576" s="134" t="s">
        <v>11775</v>
      </c>
      <c r="B7576" s="135" t="s">
        <v>21698</v>
      </c>
      <c r="D7576" s="134" t="s">
        <v>2259</v>
      </c>
      <c r="E7576" s="136" t="s">
        <v>21699</v>
      </c>
      <c r="F7576" s="136" t="s">
        <v>21699</v>
      </c>
    </row>
    <row r="7577" spans="1:6" ht="67.5" x14ac:dyDescent="0.25">
      <c r="A7577" s="134" t="s">
        <v>4959</v>
      </c>
      <c r="B7577" s="135" t="s">
        <v>21700</v>
      </c>
      <c r="D7577" s="134" t="s">
        <v>2259</v>
      </c>
      <c r="E7577" s="136" t="s">
        <v>13116</v>
      </c>
      <c r="F7577" s="136" t="s">
        <v>13116</v>
      </c>
    </row>
    <row r="7578" spans="1:6" ht="54" x14ac:dyDescent="0.25">
      <c r="A7578" s="134" t="s">
        <v>11776</v>
      </c>
      <c r="B7578" s="135" t="s">
        <v>21701</v>
      </c>
      <c r="D7578" s="134" t="s">
        <v>2259</v>
      </c>
      <c r="E7578" s="136" t="s">
        <v>21702</v>
      </c>
      <c r="F7578" s="136" t="s">
        <v>21702</v>
      </c>
    </row>
    <row r="7579" spans="1:6" ht="54" x14ac:dyDescent="0.25">
      <c r="A7579" s="134" t="s">
        <v>11777</v>
      </c>
      <c r="B7579" s="135" t="s">
        <v>21703</v>
      </c>
      <c r="D7579" s="134" t="s">
        <v>2259</v>
      </c>
      <c r="E7579" s="136" t="s">
        <v>21704</v>
      </c>
      <c r="F7579" s="136" t="s">
        <v>21704</v>
      </c>
    </row>
    <row r="7580" spans="1:6" ht="54" x14ac:dyDescent="0.25">
      <c r="A7580" s="134" t="s">
        <v>11778</v>
      </c>
      <c r="B7580" s="135" t="s">
        <v>21705</v>
      </c>
      <c r="D7580" s="134" t="s">
        <v>2259</v>
      </c>
      <c r="E7580" s="136" t="s">
        <v>21706</v>
      </c>
      <c r="F7580" s="136" t="s">
        <v>21706</v>
      </c>
    </row>
    <row r="7581" spans="1:6" ht="67.5" x14ac:dyDescent="0.25">
      <c r="A7581" s="134" t="s">
        <v>4961</v>
      </c>
      <c r="B7581" s="135" t="s">
        <v>21707</v>
      </c>
      <c r="D7581" s="134" t="s">
        <v>2259</v>
      </c>
      <c r="E7581" s="136" t="s">
        <v>20386</v>
      </c>
      <c r="F7581" s="136" t="s">
        <v>20386</v>
      </c>
    </row>
    <row r="7582" spans="1:6" ht="54" x14ac:dyDescent="0.25">
      <c r="A7582" s="134" t="s">
        <v>11779</v>
      </c>
      <c r="B7582" s="135" t="s">
        <v>21708</v>
      </c>
      <c r="D7582" s="134" t="s">
        <v>2259</v>
      </c>
      <c r="E7582" s="136" t="s">
        <v>21709</v>
      </c>
      <c r="F7582" s="136" t="s">
        <v>21709</v>
      </c>
    </row>
    <row r="7583" spans="1:6" ht="54" x14ac:dyDescent="0.25">
      <c r="A7583" s="134" t="s">
        <v>11780</v>
      </c>
      <c r="B7583" s="135" t="s">
        <v>21710</v>
      </c>
      <c r="D7583" s="134" t="s">
        <v>2259</v>
      </c>
      <c r="E7583" s="136" t="s">
        <v>13131</v>
      </c>
      <c r="F7583" s="136" t="s">
        <v>13131</v>
      </c>
    </row>
    <row r="7584" spans="1:6" ht="54" x14ac:dyDescent="0.25">
      <c r="A7584" s="134" t="s">
        <v>11781</v>
      </c>
      <c r="B7584" s="135" t="s">
        <v>21711</v>
      </c>
      <c r="D7584" s="134" t="s">
        <v>2259</v>
      </c>
      <c r="E7584" s="136" t="s">
        <v>21712</v>
      </c>
      <c r="F7584" s="136" t="s">
        <v>21712</v>
      </c>
    </row>
    <row r="7585" spans="1:6" ht="27" x14ac:dyDescent="0.25">
      <c r="A7585" s="134" t="s">
        <v>11782</v>
      </c>
      <c r="B7585" s="135" t="s">
        <v>21713</v>
      </c>
      <c r="D7585" s="134" t="s">
        <v>2259</v>
      </c>
      <c r="E7585" s="136" t="s">
        <v>6096</v>
      </c>
      <c r="F7585" s="136" t="s">
        <v>6096</v>
      </c>
    </row>
    <row r="7586" spans="1:6" ht="27" x14ac:dyDescent="0.25">
      <c r="A7586" s="134" t="s">
        <v>11783</v>
      </c>
      <c r="B7586" s="135" t="s">
        <v>21714</v>
      </c>
      <c r="D7586" s="134" t="s">
        <v>2259</v>
      </c>
      <c r="E7586" s="136" t="s">
        <v>13103</v>
      </c>
      <c r="F7586" s="136" t="s">
        <v>13103</v>
      </c>
    </row>
    <row r="7587" spans="1:6" ht="27" x14ac:dyDescent="0.25">
      <c r="A7587" s="134" t="s">
        <v>11784</v>
      </c>
      <c r="B7587" s="135" t="s">
        <v>21715</v>
      </c>
      <c r="D7587" s="134" t="s">
        <v>2259</v>
      </c>
      <c r="E7587" s="136" t="s">
        <v>14345</v>
      </c>
      <c r="F7587" s="136" t="s">
        <v>14345</v>
      </c>
    </row>
    <row r="7588" spans="1:6" ht="27" x14ac:dyDescent="0.25">
      <c r="A7588" s="134" t="s">
        <v>11785</v>
      </c>
      <c r="B7588" s="135" t="s">
        <v>21716</v>
      </c>
      <c r="D7588" s="134" t="s">
        <v>2259</v>
      </c>
      <c r="E7588" s="136" t="s">
        <v>21717</v>
      </c>
      <c r="F7588" s="136" t="s">
        <v>21717</v>
      </c>
    </row>
    <row r="7589" spans="1:6" ht="27" x14ac:dyDescent="0.25">
      <c r="A7589" s="134" t="s">
        <v>11786</v>
      </c>
      <c r="B7589" s="135" t="s">
        <v>21718</v>
      </c>
      <c r="D7589" s="134" t="s">
        <v>2259</v>
      </c>
      <c r="E7589" s="136" t="s">
        <v>21719</v>
      </c>
      <c r="F7589" s="136" t="s">
        <v>21719</v>
      </c>
    </row>
    <row r="7590" spans="1:6" ht="27" x14ac:dyDescent="0.25">
      <c r="A7590" s="134" t="s">
        <v>11787</v>
      </c>
      <c r="B7590" s="135" t="s">
        <v>21720</v>
      </c>
      <c r="D7590" s="134" t="s">
        <v>2259</v>
      </c>
      <c r="E7590" s="136" t="s">
        <v>21721</v>
      </c>
      <c r="F7590" s="136" t="s">
        <v>21721</v>
      </c>
    </row>
    <row r="7591" spans="1:6" ht="54" x14ac:dyDescent="0.25">
      <c r="A7591" s="134" t="s">
        <v>11788</v>
      </c>
      <c r="B7591" s="135" t="s">
        <v>21722</v>
      </c>
      <c r="D7591" s="134" t="s">
        <v>2259</v>
      </c>
      <c r="E7591" s="136" t="s">
        <v>21723</v>
      </c>
      <c r="F7591" s="136" t="s">
        <v>21723</v>
      </c>
    </row>
    <row r="7592" spans="1:6" ht="54" x14ac:dyDescent="0.25">
      <c r="A7592" s="134" t="s">
        <v>11789</v>
      </c>
      <c r="B7592" s="135" t="s">
        <v>21724</v>
      </c>
      <c r="D7592" s="134" t="s">
        <v>2259</v>
      </c>
      <c r="E7592" s="136" t="s">
        <v>15518</v>
      </c>
      <c r="F7592" s="136" t="s">
        <v>15518</v>
      </c>
    </row>
    <row r="7593" spans="1:6" ht="54" x14ac:dyDescent="0.25">
      <c r="A7593" s="134" t="s">
        <v>11790</v>
      </c>
      <c r="B7593" s="135" t="s">
        <v>21725</v>
      </c>
      <c r="D7593" s="134" t="s">
        <v>2259</v>
      </c>
      <c r="E7593" s="136" t="s">
        <v>21726</v>
      </c>
      <c r="F7593" s="136" t="s">
        <v>21726</v>
      </c>
    </row>
    <row r="7594" spans="1:6" ht="40.5" x14ac:dyDescent="0.25">
      <c r="A7594" s="134" t="s">
        <v>11791</v>
      </c>
      <c r="B7594" s="135" t="s">
        <v>21727</v>
      </c>
      <c r="D7594" s="134" t="s">
        <v>2259</v>
      </c>
      <c r="E7594" s="136" t="s">
        <v>21728</v>
      </c>
      <c r="F7594" s="136" t="s">
        <v>21728</v>
      </c>
    </row>
    <row r="7595" spans="1:6" ht="54" x14ac:dyDescent="0.25">
      <c r="A7595" s="134" t="s">
        <v>11792</v>
      </c>
      <c r="B7595" s="135" t="s">
        <v>21729</v>
      </c>
      <c r="D7595" s="134" t="s">
        <v>2259</v>
      </c>
      <c r="E7595" s="136" t="s">
        <v>21730</v>
      </c>
      <c r="F7595" s="136" t="s">
        <v>21730</v>
      </c>
    </row>
    <row r="7596" spans="1:6" ht="54" x14ac:dyDescent="0.25">
      <c r="A7596" s="134" t="s">
        <v>11793</v>
      </c>
      <c r="B7596" s="135" t="s">
        <v>21731</v>
      </c>
      <c r="D7596" s="134" t="s">
        <v>2259</v>
      </c>
      <c r="E7596" s="136" t="s">
        <v>14333</v>
      </c>
      <c r="F7596" s="136" t="s">
        <v>14333</v>
      </c>
    </row>
    <row r="7597" spans="1:6" ht="54" x14ac:dyDescent="0.25">
      <c r="A7597" s="134" t="s">
        <v>11794</v>
      </c>
      <c r="B7597" s="135" t="s">
        <v>21732</v>
      </c>
      <c r="D7597" s="134" t="s">
        <v>2259</v>
      </c>
      <c r="E7597" s="136" t="s">
        <v>21733</v>
      </c>
      <c r="F7597" s="136" t="s">
        <v>21733</v>
      </c>
    </row>
    <row r="7598" spans="1:6" ht="40.5" x14ac:dyDescent="0.25">
      <c r="A7598" s="134" t="s">
        <v>11795</v>
      </c>
      <c r="B7598" s="135" t="s">
        <v>21734</v>
      </c>
      <c r="D7598" s="134" t="s">
        <v>2259</v>
      </c>
      <c r="E7598" s="136" t="s">
        <v>21735</v>
      </c>
      <c r="F7598" s="136" t="s">
        <v>21735</v>
      </c>
    </row>
    <row r="7599" spans="1:6" ht="54" x14ac:dyDescent="0.25">
      <c r="A7599" s="134" t="s">
        <v>11796</v>
      </c>
      <c r="B7599" s="135" t="s">
        <v>21736</v>
      </c>
      <c r="D7599" s="134" t="s">
        <v>2259</v>
      </c>
      <c r="E7599" s="136" t="s">
        <v>21737</v>
      </c>
      <c r="F7599" s="136" t="s">
        <v>21737</v>
      </c>
    </row>
    <row r="7600" spans="1:6" ht="54" x14ac:dyDescent="0.25">
      <c r="A7600" s="134" t="s">
        <v>11797</v>
      </c>
      <c r="B7600" s="135" t="s">
        <v>21738</v>
      </c>
      <c r="D7600" s="134" t="s">
        <v>2259</v>
      </c>
      <c r="E7600" s="136" t="s">
        <v>21739</v>
      </c>
      <c r="F7600" s="136" t="s">
        <v>21739</v>
      </c>
    </row>
    <row r="7601" spans="1:6" ht="54" x14ac:dyDescent="0.25">
      <c r="A7601" s="134" t="s">
        <v>11798</v>
      </c>
      <c r="B7601" s="135" t="s">
        <v>21740</v>
      </c>
      <c r="D7601" s="134" t="s">
        <v>2259</v>
      </c>
      <c r="E7601" s="136" t="s">
        <v>21741</v>
      </c>
      <c r="F7601" s="136" t="s">
        <v>21741</v>
      </c>
    </row>
    <row r="7602" spans="1:6" ht="40.5" x14ac:dyDescent="0.25">
      <c r="A7602" s="134" t="s">
        <v>11799</v>
      </c>
      <c r="B7602" s="135" t="s">
        <v>21742</v>
      </c>
      <c r="D7602" s="134" t="s">
        <v>2259</v>
      </c>
      <c r="E7602" s="136" t="s">
        <v>21743</v>
      </c>
      <c r="F7602" s="136" t="s">
        <v>21743</v>
      </c>
    </row>
    <row r="7603" spans="1:6" ht="81" x14ac:dyDescent="0.25">
      <c r="A7603" s="134" t="s">
        <v>11800</v>
      </c>
      <c r="B7603" s="135" t="s">
        <v>11801</v>
      </c>
      <c r="D7603" s="134" t="s">
        <v>2259</v>
      </c>
      <c r="E7603" s="136" t="s">
        <v>21744</v>
      </c>
      <c r="F7603" s="136" t="s">
        <v>21744</v>
      </c>
    </row>
    <row r="7604" spans="1:6" ht="81" x14ac:dyDescent="0.25">
      <c r="A7604" s="134" t="s">
        <v>11802</v>
      </c>
      <c r="B7604" s="135" t="s">
        <v>21745</v>
      </c>
      <c r="D7604" s="134" t="s">
        <v>2259</v>
      </c>
      <c r="E7604" s="136" t="s">
        <v>21746</v>
      </c>
      <c r="F7604" s="136" t="s">
        <v>21746</v>
      </c>
    </row>
    <row r="7605" spans="1:6" ht="67.5" x14ac:dyDescent="0.25">
      <c r="A7605" s="134" t="s">
        <v>11803</v>
      </c>
      <c r="B7605" s="135" t="s">
        <v>11804</v>
      </c>
      <c r="D7605" s="134" t="s">
        <v>2259</v>
      </c>
      <c r="E7605" s="136" t="s">
        <v>13127</v>
      </c>
      <c r="F7605" s="136" t="s">
        <v>13127</v>
      </c>
    </row>
    <row r="7606" spans="1:6" ht="81" x14ac:dyDescent="0.25">
      <c r="A7606" s="134" t="s">
        <v>11805</v>
      </c>
      <c r="B7606" s="135" t="s">
        <v>21747</v>
      </c>
      <c r="D7606" s="134" t="s">
        <v>2259</v>
      </c>
      <c r="E7606" s="136" t="s">
        <v>14307</v>
      </c>
      <c r="F7606" s="136" t="s">
        <v>14307</v>
      </c>
    </row>
    <row r="7607" spans="1:6" ht="27" x14ac:dyDescent="0.25">
      <c r="A7607" s="134" t="s">
        <v>21748</v>
      </c>
      <c r="B7607" s="135" t="s">
        <v>21749</v>
      </c>
      <c r="D7607" s="134" t="s">
        <v>2259</v>
      </c>
      <c r="E7607" s="136" t="s">
        <v>5738</v>
      </c>
      <c r="F7607" s="136" t="s">
        <v>5738</v>
      </c>
    </row>
    <row r="7608" spans="1:6" ht="27" x14ac:dyDescent="0.25">
      <c r="A7608" s="134" t="s">
        <v>21750</v>
      </c>
      <c r="B7608" s="135" t="s">
        <v>21751</v>
      </c>
      <c r="D7608" s="134" t="s">
        <v>2262</v>
      </c>
      <c r="E7608" s="136" t="s">
        <v>21752</v>
      </c>
      <c r="F7608" s="136" t="s">
        <v>21752</v>
      </c>
    </row>
    <row r="7609" spans="1:6" ht="54" x14ac:dyDescent="0.25">
      <c r="A7609" s="134" t="s">
        <v>11806</v>
      </c>
      <c r="B7609" s="135" t="s">
        <v>11807</v>
      </c>
      <c r="D7609" s="134" t="s">
        <v>2259</v>
      </c>
      <c r="E7609" s="136" t="s">
        <v>19517</v>
      </c>
      <c r="F7609" s="136" t="s">
        <v>19517</v>
      </c>
    </row>
    <row r="7610" spans="1:6" ht="54" x14ac:dyDescent="0.25">
      <c r="A7610" s="134" t="s">
        <v>11808</v>
      </c>
      <c r="B7610" s="135" t="s">
        <v>11809</v>
      </c>
      <c r="D7610" s="134" t="s">
        <v>2259</v>
      </c>
      <c r="E7610" s="136" t="s">
        <v>5363</v>
      </c>
      <c r="F7610" s="136" t="s">
        <v>5363</v>
      </c>
    </row>
    <row r="7611" spans="1:6" ht="54" x14ac:dyDescent="0.25">
      <c r="A7611" s="134" t="s">
        <v>11810</v>
      </c>
      <c r="B7611" s="135" t="s">
        <v>11811</v>
      </c>
      <c r="D7611" s="134" t="s">
        <v>2259</v>
      </c>
      <c r="E7611" s="136" t="s">
        <v>13773</v>
      </c>
      <c r="F7611" s="136" t="s">
        <v>13773</v>
      </c>
    </row>
    <row r="7612" spans="1:6" ht="54" x14ac:dyDescent="0.25">
      <c r="A7612" s="134" t="s">
        <v>11812</v>
      </c>
      <c r="B7612" s="135" t="s">
        <v>11813</v>
      </c>
      <c r="D7612" s="134" t="s">
        <v>2259</v>
      </c>
      <c r="E7612" s="136" t="s">
        <v>5785</v>
      </c>
      <c r="F7612" s="136" t="s">
        <v>5785</v>
      </c>
    </row>
    <row r="7613" spans="1:6" ht="54" x14ac:dyDescent="0.25">
      <c r="A7613" s="134" t="s">
        <v>11814</v>
      </c>
      <c r="B7613" s="135" t="s">
        <v>11815</v>
      </c>
      <c r="D7613" s="134" t="s">
        <v>2259</v>
      </c>
      <c r="E7613" s="136" t="s">
        <v>6007</v>
      </c>
      <c r="F7613" s="136" t="s">
        <v>6007</v>
      </c>
    </row>
    <row r="7614" spans="1:6" ht="54" x14ac:dyDescent="0.25">
      <c r="A7614" s="134" t="s">
        <v>2335</v>
      </c>
      <c r="B7614" s="135" t="s">
        <v>2336</v>
      </c>
      <c r="D7614" s="134" t="s">
        <v>2259</v>
      </c>
      <c r="E7614" s="136" t="s">
        <v>5399</v>
      </c>
      <c r="F7614" s="136" t="s">
        <v>5399</v>
      </c>
    </row>
    <row r="7615" spans="1:6" ht="40.5" x14ac:dyDescent="0.25">
      <c r="A7615" s="134" t="s">
        <v>11816</v>
      </c>
      <c r="B7615" s="135" t="s">
        <v>11817</v>
      </c>
      <c r="D7615" s="134" t="s">
        <v>2259</v>
      </c>
      <c r="E7615" s="136" t="s">
        <v>5933</v>
      </c>
      <c r="F7615" s="136" t="s">
        <v>5933</v>
      </c>
    </row>
    <row r="7616" spans="1:6" ht="54" x14ac:dyDescent="0.25">
      <c r="A7616" s="134" t="s">
        <v>4334</v>
      </c>
      <c r="B7616" s="135" t="s">
        <v>4335</v>
      </c>
      <c r="D7616" s="134" t="s">
        <v>2259</v>
      </c>
      <c r="E7616" s="136" t="s">
        <v>5560</v>
      </c>
      <c r="F7616" s="136" t="s">
        <v>5560</v>
      </c>
    </row>
    <row r="7617" spans="1:6" ht="40.5" x14ac:dyDescent="0.25">
      <c r="A7617" s="134" t="s">
        <v>11818</v>
      </c>
      <c r="B7617" s="135" t="s">
        <v>11819</v>
      </c>
      <c r="D7617" s="134" t="s">
        <v>2259</v>
      </c>
      <c r="E7617" s="136" t="s">
        <v>5428</v>
      </c>
      <c r="F7617" s="136" t="s">
        <v>5428</v>
      </c>
    </row>
    <row r="7618" spans="1:6" ht="54" x14ac:dyDescent="0.25">
      <c r="A7618" s="134" t="s">
        <v>11820</v>
      </c>
      <c r="B7618" s="135" t="s">
        <v>11821</v>
      </c>
      <c r="D7618" s="134" t="s">
        <v>2259</v>
      </c>
      <c r="E7618" s="136" t="s">
        <v>13419</v>
      </c>
      <c r="F7618" s="136" t="s">
        <v>13419</v>
      </c>
    </row>
    <row r="7619" spans="1:6" ht="40.5" x14ac:dyDescent="0.25">
      <c r="A7619" s="134" t="s">
        <v>11822</v>
      </c>
      <c r="B7619" s="135" t="s">
        <v>11823</v>
      </c>
      <c r="D7619" s="134" t="s">
        <v>2259</v>
      </c>
      <c r="E7619" s="136" t="s">
        <v>13151</v>
      </c>
      <c r="F7619" s="136" t="s">
        <v>13151</v>
      </c>
    </row>
    <row r="7620" spans="1:6" ht="40.5" x14ac:dyDescent="0.25">
      <c r="A7620" s="134" t="s">
        <v>11824</v>
      </c>
      <c r="B7620" s="135" t="s">
        <v>11825</v>
      </c>
      <c r="D7620" s="134" t="s">
        <v>2259</v>
      </c>
      <c r="E7620" s="136" t="s">
        <v>5397</v>
      </c>
      <c r="F7620" s="136" t="s">
        <v>5397</v>
      </c>
    </row>
    <row r="7621" spans="1:6" ht="40.5" x14ac:dyDescent="0.25">
      <c r="A7621" s="134" t="s">
        <v>11826</v>
      </c>
      <c r="B7621" s="135" t="s">
        <v>11827</v>
      </c>
      <c r="D7621" s="134" t="s">
        <v>2259</v>
      </c>
      <c r="E7621" s="136" t="s">
        <v>13443</v>
      </c>
      <c r="F7621" s="136" t="s">
        <v>13443</v>
      </c>
    </row>
    <row r="7622" spans="1:6" ht="40.5" x14ac:dyDescent="0.25">
      <c r="A7622" s="134" t="s">
        <v>11828</v>
      </c>
      <c r="B7622" s="135" t="s">
        <v>11829</v>
      </c>
      <c r="D7622" s="134" t="s">
        <v>2259</v>
      </c>
      <c r="E7622" s="136" t="s">
        <v>5460</v>
      </c>
      <c r="F7622" s="136" t="s">
        <v>5460</v>
      </c>
    </row>
    <row r="7623" spans="1:6" ht="67.5" x14ac:dyDescent="0.25">
      <c r="A7623" s="134" t="s">
        <v>11830</v>
      </c>
      <c r="B7623" s="135" t="s">
        <v>11831</v>
      </c>
      <c r="D7623" s="134" t="s">
        <v>2259</v>
      </c>
      <c r="E7623" s="136" t="s">
        <v>5384</v>
      </c>
      <c r="F7623" s="136" t="s">
        <v>5384</v>
      </c>
    </row>
    <row r="7624" spans="1:6" ht="67.5" x14ac:dyDescent="0.25">
      <c r="A7624" s="134" t="s">
        <v>11832</v>
      </c>
      <c r="B7624" s="135" t="s">
        <v>11833</v>
      </c>
      <c r="D7624" s="134" t="s">
        <v>2259</v>
      </c>
      <c r="E7624" s="136" t="s">
        <v>13447</v>
      </c>
      <c r="F7624" s="136" t="s">
        <v>13447</v>
      </c>
    </row>
    <row r="7625" spans="1:6" ht="54" x14ac:dyDescent="0.25">
      <c r="A7625" s="134" t="s">
        <v>11834</v>
      </c>
      <c r="B7625" s="135" t="s">
        <v>11835</v>
      </c>
      <c r="D7625" s="134" t="s">
        <v>2259</v>
      </c>
      <c r="E7625" s="136" t="s">
        <v>13195</v>
      </c>
      <c r="F7625" s="136" t="s">
        <v>13195</v>
      </c>
    </row>
    <row r="7626" spans="1:6" ht="67.5" x14ac:dyDescent="0.25">
      <c r="A7626" s="134" t="s">
        <v>2471</v>
      </c>
      <c r="B7626" s="135" t="s">
        <v>2472</v>
      </c>
      <c r="D7626" s="134" t="s">
        <v>2259</v>
      </c>
      <c r="E7626" s="136" t="s">
        <v>13992</v>
      </c>
      <c r="F7626" s="136" t="s">
        <v>13992</v>
      </c>
    </row>
    <row r="7627" spans="1:6" ht="54" x14ac:dyDescent="0.25">
      <c r="A7627" s="134" t="s">
        <v>11836</v>
      </c>
      <c r="B7627" s="135" t="s">
        <v>11837</v>
      </c>
      <c r="D7627" s="134" t="s">
        <v>2259</v>
      </c>
      <c r="E7627" s="136" t="s">
        <v>5936</v>
      </c>
      <c r="F7627" s="136" t="s">
        <v>5936</v>
      </c>
    </row>
    <row r="7628" spans="1:6" ht="54" x14ac:dyDescent="0.25">
      <c r="A7628" s="134" t="s">
        <v>11838</v>
      </c>
      <c r="B7628" s="135" t="s">
        <v>11839</v>
      </c>
      <c r="D7628" s="134" t="s">
        <v>2259</v>
      </c>
      <c r="E7628" s="136" t="s">
        <v>13021</v>
      </c>
      <c r="F7628" s="136" t="s">
        <v>13021</v>
      </c>
    </row>
    <row r="7629" spans="1:6" ht="54" x14ac:dyDescent="0.25">
      <c r="A7629" s="134" t="s">
        <v>11840</v>
      </c>
      <c r="B7629" s="135" t="s">
        <v>11841</v>
      </c>
      <c r="D7629" s="134" t="s">
        <v>2259</v>
      </c>
      <c r="E7629" s="136" t="s">
        <v>13957</v>
      </c>
      <c r="F7629" s="136" t="s">
        <v>13957</v>
      </c>
    </row>
    <row r="7630" spans="1:6" ht="54" x14ac:dyDescent="0.25">
      <c r="A7630" s="134" t="s">
        <v>11842</v>
      </c>
      <c r="B7630" s="135" t="s">
        <v>11843</v>
      </c>
      <c r="D7630" s="134" t="s">
        <v>2259</v>
      </c>
      <c r="E7630" s="136" t="s">
        <v>5837</v>
      </c>
      <c r="F7630" s="136" t="s">
        <v>5837</v>
      </c>
    </row>
    <row r="7631" spans="1:6" ht="67.5" x14ac:dyDescent="0.25">
      <c r="A7631" s="134" t="s">
        <v>11844</v>
      </c>
      <c r="B7631" s="135" t="s">
        <v>11845</v>
      </c>
      <c r="D7631" s="134" t="s">
        <v>2259</v>
      </c>
      <c r="E7631" s="136" t="s">
        <v>13066</v>
      </c>
      <c r="F7631" s="136" t="s">
        <v>13066</v>
      </c>
    </row>
    <row r="7632" spans="1:6" ht="67.5" x14ac:dyDescent="0.25">
      <c r="A7632" s="134" t="s">
        <v>11846</v>
      </c>
      <c r="B7632" s="135" t="s">
        <v>11847</v>
      </c>
      <c r="D7632" s="134" t="s">
        <v>2259</v>
      </c>
      <c r="E7632" s="136" t="s">
        <v>5395</v>
      </c>
      <c r="F7632" s="136" t="s">
        <v>5395</v>
      </c>
    </row>
    <row r="7633" spans="1:6" ht="54" x14ac:dyDescent="0.25">
      <c r="A7633" s="134" t="s">
        <v>11848</v>
      </c>
      <c r="B7633" s="135" t="s">
        <v>11849</v>
      </c>
      <c r="D7633" s="134" t="s">
        <v>2259</v>
      </c>
      <c r="E7633" s="136" t="s">
        <v>5376</v>
      </c>
      <c r="F7633" s="136" t="s">
        <v>5376</v>
      </c>
    </row>
    <row r="7634" spans="1:6" ht="67.5" x14ac:dyDescent="0.25">
      <c r="A7634" s="134" t="s">
        <v>2337</v>
      </c>
      <c r="B7634" s="135" t="s">
        <v>2338</v>
      </c>
      <c r="D7634" s="134" t="s">
        <v>2259</v>
      </c>
      <c r="E7634" s="136" t="s">
        <v>5967</v>
      </c>
      <c r="F7634" s="136" t="s">
        <v>5967</v>
      </c>
    </row>
    <row r="7635" spans="1:6" ht="54" x14ac:dyDescent="0.25">
      <c r="A7635" s="134" t="s">
        <v>11850</v>
      </c>
      <c r="B7635" s="135" t="s">
        <v>11851</v>
      </c>
      <c r="D7635" s="134" t="s">
        <v>2259</v>
      </c>
      <c r="E7635" s="136" t="s">
        <v>6019</v>
      </c>
      <c r="F7635" s="136" t="s">
        <v>6019</v>
      </c>
    </row>
    <row r="7636" spans="1:6" ht="54" x14ac:dyDescent="0.25">
      <c r="A7636" s="134" t="s">
        <v>11852</v>
      </c>
      <c r="B7636" s="135" t="s">
        <v>11853</v>
      </c>
      <c r="D7636" s="134" t="s">
        <v>2259</v>
      </c>
      <c r="E7636" s="136" t="s">
        <v>5715</v>
      </c>
      <c r="F7636" s="136" t="s">
        <v>5715</v>
      </c>
    </row>
    <row r="7637" spans="1:6" ht="54" x14ac:dyDescent="0.25">
      <c r="A7637" s="134" t="s">
        <v>11854</v>
      </c>
      <c r="B7637" s="135" t="s">
        <v>11855</v>
      </c>
      <c r="D7637" s="134" t="s">
        <v>2259</v>
      </c>
      <c r="E7637" s="136" t="s">
        <v>13061</v>
      </c>
      <c r="F7637" s="136" t="s">
        <v>13061</v>
      </c>
    </row>
    <row r="7638" spans="1:6" ht="54" x14ac:dyDescent="0.25">
      <c r="A7638" s="134" t="s">
        <v>11856</v>
      </c>
      <c r="B7638" s="135" t="s">
        <v>11857</v>
      </c>
      <c r="D7638" s="134" t="s">
        <v>2259</v>
      </c>
      <c r="E7638" s="136" t="s">
        <v>12992</v>
      </c>
      <c r="F7638" s="136" t="s">
        <v>12992</v>
      </c>
    </row>
    <row r="7639" spans="1:6" ht="40.5" x14ac:dyDescent="0.25">
      <c r="A7639" s="134" t="s">
        <v>11858</v>
      </c>
      <c r="B7639" s="135" t="s">
        <v>11859</v>
      </c>
      <c r="D7639" s="134" t="s">
        <v>2259</v>
      </c>
      <c r="E7639" s="136" t="s">
        <v>5588</v>
      </c>
      <c r="F7639" s="136" t="s">
        <v>5588</v>
      </c>
    </row>
    <row r="7640" spans="1:6" ht="54" x14ac:dyDescent="0.25">
      <c r="A7640" s="134" t="s">
        <v>11860</v>
      </c>
      <c r="B7640" s="135" t="s">
        <v>11861</v>
      </c>
      <c r="D7640" s="134" t="s">
        <v>2259</v>
      </c>
      <c r="E7640" s="136" t="s">
        <v>13536</v>
      </c>
      <c r="F7640" s="136" t="s">
        <v>13536</v>
      </c>
    </row>
    <row r="7641" spans="1:6" ht="40.5" x14ac:dyDescent="0.25">
      <c r="A7641" s="134" t="s">
        <v>4996</v>
      </c>
      <c r="B7641" s="135" t="s">
        <v>4997</v>
      </c>
      <c r="D7641" s="134" t="s">
        <v>2259</v>
      </c>
      <c r="E7641" s="136" t="s">
        <v>6068</v>
      </c>
      <c r="F7641" s="136" t="s">
        <v>6068</v>
      </c>
    </row>
    <row r="7642" spans="1:6" ht="40.5" x14ac:dyDescent="0.25">
      <c r="A7642" s="134" t="s">
        <v>4998</v>
      </c>
      <c r="B7642" s="135" t="s">
        <v>4999</v>
      </c>
      <c r="D7642" s="134" t="s">
        <v>2259</v>
      </c>
      <c r="E7642" s="136" t="s">
        <v>13010</v>
      </c>
      <c r="F7642" s="136" t="s">
        <v>13010</v>
      </c>
    </row>
    <row r="7643" spans="1:6" ht="40.5" x14ac:dyDescent="0.25">
      <c r="A7643" s="134" t="s">
        <v>5000</v>
      </c>
      <c r="B7643" s="135" t="s">
        <v>5001</v>
      </c>
      <c r="D7643" s="134" t="s">
        <v>2259</v>
      </c>
      <c r="E7643" s="136" t="s">
        <v>13166</v>
      </c>
      <c r="F7643" s="136" t="s">
        <v>13166</v>
      </c>
    </row>
    <row r="7644" spans="1:6" ht="40.5" x14ac:dyDescent="0.25">
      <c r="A7644" s="134" t="s">
        <v>11862</v>
      </c>
      <c r="B7644" s="135" t="s">
        <v>11863</v>
      </c>
      <c r="D7644" s="134" t="s">
        <v>2259</v>
      </c>
      <c r="E7644" s="136" t="s">
        <v>19148</v>
      </c>
      <c r="F7644" s="136" t="s">
        <v>19148</v>
      </c>
    </row>
    <row r="7645" spans="1:6" ht="40.5" x14ac:dyDescent="0.25">
      <c r="A7645" s="134" t="s">
        <v>11864</v>
      </c>
      <c r="B7645" s="135" t="s">
        <v>11865</v>
      </c>
      <c r="D7645" s="134" t="s">
        <v>2259</v>
      </c>
      <c r="E7645" s="136" t="s">
        <v>14042</v>
      </c>
      <c r="F7645" s="136" t="s">
        <v>14042</v>
      </c>
    </row>
    <row r="7646" spans="1:6" ht="40.5" x14ac:dyDescent="0.25">
      <c r="A7646" s="134" t="s">
        <v>11866</v>
      </c>
      <c r="B7646" s="135" t="s">
        <v>11867</v>
      </c>
      <c r="D7646" s="134" t="s">
        <v>2259</v>
      </c>
      <c r="E7646" s="136" t="s">
        <v>19037</v>
      </c>
      <c r="F7646" s="136" t="s">
        <v>19037</v>
      </c>
    </row>
    <row r="7647" spans="1:6" ht="40.5" x14ac:dyDescent="0.25">
      <c r="A7647" s="134" t="s">
        <v>11868</v>
      </c>
      <c r="B7647" s="135" t="s">
        <v>11869</v>
      </c>
      <c r="D7647" s="134" t="s">
        <v>2259</v>
      </c>
      <c r="E7647" s="136" t="s">
        <v>21753</v>
      </c>
      <c r="F7647" s="136" t="s">
        <v>21753</v>
      </c>
    </row>
    <row r="7648" spans="1:6" ht="40.5" x14ac:dyDescent="0.25">
      <c r="A7648" s="134" t="s">
        <v>11870</v>
      </c>
      <c r="B7648" s="135" t="s">
        <v>11871</v>
      </c>
      <c r="D7648" s="134" t="s">
        <v>2259</v>
      </c>
      <c r="E7648" s="136" t="s">
        <v>19975</v>
      </c>
      <c r="F7648" s="136" t="s">
        <v>19975</v>
      </c>
    </row>
    <row r="7649" spans="1:6" ht="40.5" x14ac:dyDescent="0.25">
      <c r="A7649" s="134" t="s">
        <v>11872</v>
      </c>
      <c r="B7649" s="135" t="s">
        <v>11873</v>
      </c>
      <c r="D7649" s="134" t="s">
        <v>2259</v>
      </c>
      <c r="E7649" s="136" t="s">
        <v>13426</v>
      </c>
      <c r="F7649" s="136" t="s">
        <v>13426</v>
      </c>
    </row>
    <row r="7650" spans="1:6" ht="40.5" x14ac:dyDescent="0.25">
      <c r="A7650" s="134" t="s">
        <v>11874</v>
      </c>
      <c r="B7650" s="135" t="s">
        <v>11875</v>
      </c>
      <c r="D7650" s="134" t="s">
        <v>2259</v>
      </c>
      <c r="E7650" s="136" t="s">
        <v>21754</v>
      </c>
      <c r="F7650" s="136" t="s">
        <v>21754</v>
      </c>
    </row>
    <row r="7651" spans="1:6" ht="40.5" x14ac:dyDescent="0.25">
      <c r="A7651" s="134" t="s">
        <v>11876</v>
      </c>
      <c r="B7651" s="135" t="s">
        <v>11877</v>
      </c>
      <c r="D7651" s="134" t="s">
        <v>2259</v>
      </c>
      <c r="E7651" s="136" t="s">
        <v>21755</v>
      </c>
      <c r="F7651" s="136" t="s">
        <v>21755</v>
      </c>
    </row>
    <row r="7652" spans="1:6" ht="40.5" x14ac:dyDescent="0.25">
      <c r="A7652" s="134" t="s">
        <v>11878</v>
      </c>
      <c r="B7652" s="135" t="s">
        <v>11879</v>
      </c>
      <c r="D7652" s="134" t="s">
        <v>2259</v>
      </c>
      <c r="E7652" s="136" t="s">
        <v>13187</v>
      </c>
      <c r="F7652" s="136" t="s">
        <v>13187</v>
      </c>
    </row>
    <row r="7653" spans="1:6" ht="40.5" x14ac:dyDescent="0.25">
      <c r="A7653" s="134" t="s">
        <v>11880</v>
      </c>
      <c r="B7653" s="135" t="s">
        <v>11881</v>
      </c>
      <c r="D7653" s="134" t="s">
        <v>2259</v>
      </c>
      <c r="E7653" s="136" t="s">
        <v>14104</v>
      </c>
      <c r="F7653" s="136" t="s">
        <v>14104</v>
      </c>
    </row>
    <row r="7654" spans="1:6" ht="40.5" x14ac:dyDescent="0.25">
      <c r="A7654" s="134" t="s">
        <v>11882</v>
      </c>
      <c r="B7654" s="135" t="s">
        <v>11883</v>
      </c>
      <c r="D7654" s="134" t="s">
        <v>2259</v>
      </c>
      <c r="E7654" s="136" t="s">
        <v>19037</v>
      </c>
      <c r="F7654" s="136" t="s">
        <v>19037</v>
      </c>
    </row>
    <row r="7655" spans="1:6" ht="40.5" x14ac:dyDescent="0.25">
      <c r="A7655" s="134" t="s">
        <v>11884</v>
      </c>
      <c r="B7655" s="135" t="s">
        <v>11885</v>
      </c>
      <c r="D7655" s="134" t="s">
        <v>2259</v>
      </c>
      <c r="E7655" s="136" t="s">
        <v>19647</v>
      </c>
      <c r="F7655" s="136" t="s">
        <v>19647</v>
      </c>
    </row>
    <row r="7656" spans="1:6" ht="40.5" x14ac:dyDescent="0.25">
      <c r="A7656" s="134" t="s">
        <v>11886</v>
      </c>
      <c r="B7656" s="135" t="s">
        <v>11887</v>
      </c>
      <c r="D7656" s="134" t="s">
        <v>2259</v>
      </c>
      <c r="E7656" s="136" t="s">
        <v>21756</v>
      </c>
      <c r="F7656" s="136" t="s">
        <v>21756</v>
      </c>
    </row>
    <row r="7657" spans="1:6" ht="40.5" x14ac:dyDescent="0.25">
      <c r="A7657" s="134" t="s">
        <v>11888</v>
      </c>
      <c r="B7657" s="135" t="s">
        <v>11889</v>
      </c>
      <c r="D7657" s="134" t="s">
        <v>2259</v>
      </c>
      <c r="E7657" s="136" t="s">
        <v>21757</v>
      </c>
      <c r="F7657" s="136" t="s">
        <v>21757</v>
      </c>
    </row>
    <row r="7658" spans="1:6" ht="40.5" x14ac:dyDescent="0.25">
      <c r="A7658" s="134" t="s">
        <v>11890</v>
      </c>
      <c r="B7658" s="135" t="s">
        <v>11891</v>
      </c>
      <c r="D7658" s="134" t="s">
        <v>2259</v>
      </c>
      <c r="E7658" s="136" t="s">
        <v>21758</v>
      </c>
      <c r="F7658" s="136" t="s">
        <v>21758</v>
      </c>
    </row>
    <row r="7659" spans="1:6" ht="54" x14ac:dyDescent="0.25">
      <c r="A7659" s="134" t="s">
        <v>11892</v>
      </c>
      <c r="B7659" s="135" t="s">
        <v>11893</v>
      </c>
      <c r="D7659" s="134" t="s">
        <v>2259</v>
      </c>
      <c r="E7659" s="136" t="s">
        <v>14162</v>
      </c>
      <c r="F7659" s="136" t="s">
        <v>14162</v>
      </c>
    </row>
    <row r="7660" spans="1:6" ht="54" x14ac:dyDescent="0.25">
      <c r="A7660" s="134" t="s">
        <v>11894</v>
      </c>
      <c r="B7660" s="135" t="s">
        <v>11895</v>
      </c>
      <c r="D7660" s="134" t="s">
        <v>2259</v>
      </c>
      <c r="E7660" s="136" t="s">
        <v>5441</v>
      </c>
      <c r="F7660" s="136" t="s">
        <v>5441</v>
      </c>
    </row>
    <row r="7661" spans="1:6" ht="54" x14ac:dyDescent="0.25">
      <c r="A7661" s="134" t="s">
        <v>11896</v>
      </c>
      <c r="B7661" s="135" t="s">
        <v>11897</v>
      </c>
      <c r="D7661" s="134" t="s">
        <v>2259</v>
      </c>
      <c r="E7661" s="136" t="s">
        <v>13475</v>
      </c>
      <c r="F7661" s="136" t="s">
        <v>13475</v>
      </c>
    </row>
    <row r="7662" spans="1:6" ht="54" x14ac:dyDescent="0.25">
      <c r="A7662" s="134" t="s">
        <v>11898</v>
      </c>
      <c r="B7662" s="135" t="s">
        <v>11899</v>
      </c>
      <c r="D7662" s="134" t="s">
        <v>2259</v>
      </c>
      <c r="E7662" s="136" t="s">
        <v>5969</v>
      </c>
      <c r="F7662" s="136" t="s">
        <v>5969</v>
      </c>
    </row>
    <row r="7663" spans="1:6" ht="54" x14ac:dyDescent="0.25">
      <c r="A7663" s="134" t="s">
        <v>11900</v>
      </c>
      <c r="B7663" s="135" t="s">
        <v>11901</v>
      </c>
      <c r="D7663" s="134" t="s">
        <v>2259</v>
      </c>
      <c r="E7663" s="136" t="s">
        <v>18020</v>
      </c>
      <c r="F7663" s="136" t="s">
        <v>18020</v>
      </c>
    </row>
    <row r="7664" spans="1:6" ht="54" x14ac:dyDescent="0.25">
      <c r="A7664" s="134" t="s">
        <v>11902</v>
      </c>
      <c r="B7664" s="135" t="s">
        <v>11903</v>
      </c>
      <c r="D7664" s="134" t="s">
        <v>2259</v>
      </c>
      <c r="E7664" s="136" t="s">
        <v>13634</v>
      </c>
      <c r="F7664" s="136" t="s">
        <v>13634</v>
      </c>
    </row>
    <row r="7665" spans="1:6" ht="54" x14ac:dyDescent="0.25">
      <c r="A7665" s="134" t="s">
        <v>11904</v>
      </c>
      <c r="B7665" s="135" t="s">
        <v>11905</v>
      </c>
      <c r="D7665" s="134" t="s">
        <v>2259</v>
      </c>
      <c r="E7665" s="136" t="s">
        <v>14077</v>
      </c>
      <c r="F7665" s="136" t="s">
        <v>14077</v>
      </c>
    </row>
    <row r="7666" spans="1:6" ht="54" x14ac:dyDescent="0.25">
      <c r="A7666" s="134" t="s">
        <v>11906</v>
      </c>
      <c r="B7666" s="135" t="s">
        <v>11907</v>
      </c>
      <c r="D7666" s="134" t="s">
        <v>2259</v>
      </c>
      <c r="E7666" s="136" t="s">
        <v>13319</v>
      </c>
      <c r="F7666" s="136" t="s">
        <v>13319</v>
      </c>
    </row>
    <row r="7667" spans="1:6" ht="54" x14ac:dyDescent="0.25">
      <c r="A7667" s="134" t="s">
        <v>11908</v>
      </c>
      <c r="B7667" s="135" t="s">
        <v>11909</v>
      </c>
      <c r="D7667" s="134" t="s">
        <v>2259</v>
      </c>
      <c r="E7667" s="136" t="s">
        <v>13577</v>
      </c>
      <c r="F7667" s="136" t="s">
        <v>13577</v>
      </c>
    </row>
    <row r="7668" spans="1:6" ht="54" x14ac:dyDescent="0.25">
      <c r="A7668" s="134" t="s">
        <v>11910</v>
      </c>
      <c r="B7668" s="135" t="s">
        <v>11911</v>
      </c>
      <c r="D7668" s="134" t="s">
        <v>2259</v>
      </c>
      <c r="E7668" s="136" t="s">
        <v>19138</v>
      </c>
      <c r="F7668" s="136" t="s">
        <v>19138</v>
      </c>
    </row>
    <row r="7669" spans="1:6" ht="54" x14ac:dyDescent="0.25">
      <c r="A7669" s="134" t="s">
        <v>11912</v>
      </c>
      <c r="B7669" s="135" t="s">
        <v>11913</v>
      </c>
      <c r="D7669" s="134" t="s">
        <v>2259</v>
      </c>
      <c r="E7669" s="136" t="s">
        <v>13778</v>
      </c>
      <c r="F7669" s="136" t="s">
        <v>13778</v>
      </c>
    </row>
    <row r="7670" spans="1:6" ht="54" x14ac:dyDescent="0.25">
      <c r="A7670" s="134" t="s">
        <v>11914</v>
      </c>
      <c r="B7670" s="135" t="s">
        <v>11915</v>
      </c>
      <c r="D7670" s="134" t="s">
        <v>2259</v>
      </c>
      <c r="E7670" s="136" t="s">
        <v>13582</v>
      </c>
      <c r="F7670" s="136" t="s">
        <v>13582</v>
      </c>
    </row>
    <row r="7671" spans="1:6" ht="67.5" x14ac:dyDescent="0.25">
      <c r="A7671" s="134" t="s">
        <v>4990</v>
      </c>
      <c r="B7671" s="135" t="s">
        <v>4991</v>
      </c>
      <c r="D7671" s="134" t="s">
        <v>2259</v>
      </c>
      <c r="E7671" s="136" t="s">
        <v>13775</v>
      </c>
      <c r="F7671" s="136" t="s">
        <v>13775</v>
      </c>
    </row>
    <row r="7672" spans="1:6" ht="67.5" x14ac:dyDescent="0.25">
      <c r="A7672" s="134" t="s">
        <v>11916</v>
      </c>
      <c r="B7672" s="135" t="s">
        <v>11917</v>
      </c>
      <c r="D7672" s="134" t="s">
        <v>2259</v>
      </c>
      <c r="E7672" s="136" t="s">
        <v>14050</v>
      </c>
      <c r="F7672" s="136" t="s">
        <v>14050</v>
      </c>
    </row>
    <row r="7673" spans="1:6" ht="67.5" x14ac:dyDescent="0.25">
      <c r="A7673" s="134" t="s">
        <v>4992</v>
      </c>
      <c r="B7673" s="135" t="s">
        <v>4993</v>
      </c>
      <c r="D7673" s="134" t="s">
        <v>2259</v>
      </c>
      <c r="E7673" s="136" t="s">
        <v>21759</v>
      </c>
      <c r="F7673" s="136" t="s">
        <v>21759</v>
      </c>
    </row>
    <row r="7674" spans="1:6" ht="67.5" x14ac:dyDescent="0.25">
      <c r="A7674" s="134" t="s">
        <v>11918</v>
      </c>
      <c r="B7674" s="135" t="s">
        <v>11919</v>
      </c>
      <c r="D7674" s="134" t="s">
        <v>2259</v>
      </c>
      <c r="E7674" s="136" t="s">
        <v>13179</v>
      </c>
      <c r="F7674" s="136" t="s">
        <v>13179</v>
      </c>
    </row>
    <row r="7675" spans="1:6" ht="67.5" x14ac:dyDescent="0.25">
      <c r="A7675" s="134" t="s">
        <v>4994</v>
      </c>
      <c r="B7675" s="135" t="s">
        <v>4995</v>
      </c>
      <c r="D7675" s="134" t="s">
        <v>2259</v>
      </c>
      <c r="E7675" s="136" t="s">
        <v>13818</v>
      </c>
      <c r="F7675" s="136" t="s">
        <v>13818</v>
      </c>
    </row>
    <row r="7676" spans="1:6" ht="67.5" x14ac:dyDescent="0.25">
      <c r="A7676" s="134" t="s">
        <v>11920</v>
      </c>
      <c r="B7676" s="135" t="s">
        <v>11921</v>
      </c>
      <c r="D7676" s="134" t="s">
        <v>2259</v>
      </c>
      <c r="E7676" s="136" t="s">
        <v>13250</v>
      </c>
      <c r="F7676" s="136" t="s">
        <v>13250</v>
      </c>
    </row>
    <row r="7677" spans="1:6" ht="67.5" x14ac:dyDescent="0.25">
      <c r="A7677" s="134" t="s">
        <v>11922</v>
      </c>
      <c r="B7677" s="135" t="s">
        <v>11923</v>
      </c>
      <c r="D7677" s="134" t="s">
        <v>2259</v>
      </c>
      <c r="E7677" s="136" t="s">
        <v>13013</v>
      </c>
      <c r="F7677" s="136" t="s">
        <v>13013</v>
      </c>
    </row>
    <row r="7678" spans="1:6" ht="67.5" x14ac:dyDescent="0.25">
      <c r="A7678" s="134" t="s">
        <v>11924</v>
      </c>
      <c r="B7678" s="135" t="s">
        <v>11925</v>
      </c>
      <c r="D7678" s="134" t="s">
        <v>2259</v>
      </c>
      <c r="E7678" s="136" t="s">
        <v>14282</v>
      </c>
      <c r="F7678" s="136" t="s">
        <v>14282</v>
      </c>
    </row>
    <row r="7679" spans="1:6" ht="81" x14ac:dyDescent="0.25">
      <c r="A7679" s="134" t="s">
        <v>11926</v>
      </c>
      <c r="B7679" s="135" t="s">
        <v>11927</v>
      </c>
      <c r="D7679" s="134" t="s">
        <v>2259</v>
      </c>
      <c r="E7679" s="136" t="s">
        <v>14158</v>
      </c>
      <c r="F7679" s="136" t="s">
        <v>14158</v>
      </c>
    </row>
    <row r="7680" spans="1:6" ht="81" x14ac:dyDescent="0.25">
      <c r="A7680" s="134" t="s">
        <v>11928</v>
      </c>
      <c r="B7680" s="135" t="s">
        <v>11929</v>
      </c>
      <c r="D7680" s="134" t="s">
        <v>2259</v>
      </c>
      <c r="E7680" s="136" t="s">
        <v>21760</v>
      </c>
      <c r="F7680" s="136" t="s">
        <v>21760</v>
      </c>
    </row>
    <row r="7681" spans="1:6" ht="81" x14ac:dyDescent="0.25">
      <c r="A7681" s="134" t="s">
        <v>11930</v>
      </c>
      <c r="B7681" s="135" t="s">
        <v>11931</v>
      </c>
      <c r="D7681" s="134" t="s">
        <v>2259</v>
      </c>
      <c r="E7681" s="136" t="s">
        <v>21761</v>
      </c>
      <c r="F7681" s="136" t="s">
        <v>21761</v>
      </c>
    </row>
    <row r="7682" spans="1:6" ht="81" x14ac:dyDescent="0.25">
      <c r="A7682" s="134" t="s">
        <v>11932</v>
      </c>
      <c r="B7682" s="135" t="s">
        <v>11933</v>
      </c>
      <c r="D7682" s="134" t="s">
        <v>2259</v>
      </c>
      <c r="E7682" s="136" t="s">
        <v>13215</v>
      </c>
      <c r="F7682" s="136" t="s">
        <v>13215</v>
      </c>
    </row>
    <row r="7683" spans="1:6" ht="81" x14ac:dyDescent="0.25">
      <c r="A7683" s="134" t="s">
        <v>11934</v>
      </c>
      <c r="B7683" s="135" t="s">
        <v>11935</v>
      </c>
      <c r="D7683" s="134" t="s">
        <v>2259</v>
      </c>
      <c r="E7683" s="136" t="s">
        <v>13837</v>
      </c>
      <c r="F7683" s="136" t="s">
        <v>13837</v>
      </c>
    </row>
    <row r="7684" spans="1:6" ht="67.5" x14ac:dyDescent="0.25">
      <c r="A7684" s="134" t="s">
        <v>4332</v>
      </c>
      <c r="B7684" s="135" t="s">
        <v>4333</v>
      </c>
      <c r="D7684" s="134" t="s">
        <v>2259</v>
      </c>
      <c r="E7684" s="136" t="s">
        <v>13399</v>
      </c>
      <c r="F7684" s="136" t="s">
        <v>13399</v>
      </c>
    </row>
    <row r="7685" spans="1:6" ht="67.5" x14ac:dyDescent="0.25">
      <c r="A7685" s="134" t="s">
        <v>11936</v>
      </c>
      <c r="B7685" s="135" t="s">
        <v>11937</v>
      </c>
      <c r="D7685" s="134" t="s">
        <v>2259</v>
      </c>
      <c r="E7685" s="136" t="s">
        <v>14045</v>
      </c>
      <c r="F7685" s="136" t="s">
        <v>14045</v>
      </c>
    </row>
    <row r="7686" spans="1:6" ht="67.5" x14ac:dyDescent="0.25">
      <c r="A7686" s="134" t="s">
        <v>11938</v>
      </c>
      <c r="B7686" s="135" t="s">
        <v>11939</v>
      </c>
      <c r="D7686" s="134" t="s">
        <v>2259</v>
      </c>
      <c r="E7686" s="136" t="s">
        <v>13318</v>
      </c>
      <c r="F7686" s="136" t="s">
        <v>13318</v>
      </c>
    </row>
    <row r="7687" spans="1:6" ht="67.5" x14ac:dyDescent="0.25">
      <c r="A7687" s="134" t="s">
        <v>2331</v>
      </c>
      <c r="B7687" s="135" t="s">
        <v>2332</v>
      </c>
      <c r="D7687" s="134" t="s">
        <v>2259</v>
      </c>
      <c r="E7687" s="136" t="s">
        <v>13233</v>
      </c>
      <c r="F7687" s="136" t="s">
        <v>13233</v>
      </c>
    </row>
    <row r="7688" spans="1:6" ht="67.5" x14ac:dyDescent="0.25">
      <c r="A7688" s="134" t="s">
        <v>11940</v>
      </c>
      <c r="B7688" s="135" t="s">
        <v>11941</v>
      </c>
      <c r="D7688" s="134" t="s">
        <v>2259</v>
      </c>
      <c r="E7688" s="136" t="s">
        <v>5565</v>
      </c>
      <c r="F7688" s="136" t="s">
        <v>5565</v>
      </c>
    </row>
    <row r="7689" spans="1:6" ht="67.5" x14ac:dyDescent="0.25">
      <c r="A7689" s="134" t="s">
        <v>11942</v>
      </c>
      <c r="B7689" s="135" t="s">
        <v>11943</v>
      </c>
      <c r="D7689" s="134" t="s">
        <v>2259</v>
      </c>
      <c r="E7689" s="136" t="s">
        <v>13258</v>
      </c>
      <c r="F7689" s="136" t="s">
        <v>13258</v>
      </c>
    </row>
    <row r="7690" spans="1:6" ht="67.5" x14ac:dyDescent="0.25">
      <c r="A7690" s="134" t="s">
        <v>11944</v>
      </c>
      <c r="B7690" s="135" t="s">
        <v>11945</v>
      </c>
      <c r="D7690" s="134" t="s">
        <v>2259</v>
      </c>
      <c r="E7690" s="136" t="s">
        <v>13322</v>
      </c>
      <c r="F7690" s="136" t="s">
        <v>13322</v>
      </c>
    </row>
    <row r="7691" spans="1:6" ht="67.5" x14ac:dyDescent="0.25">
      <c r="A7691" s="134" t="s">
        <v>11946</v>
      </c>
      <c r="B7691" s="135" t="s">
        <v>11947</v>
      </c>
      <c r="D7691" s="134" t="s">
        <v>2259</v>
      </c>
      <c r="E7691" s="136" t="s">
        <v>21762</v>
      </c>
      <c r="F7691" s="136" t="s">
        <v>21762</v>
      </c>
    </row>
    <row r="7692" spans="1:6" ht="81" x14ac:dyDescent="0.25">
      <c r="A7692" s="134" t="s">
        <v>11948</v>
      </c>
      <c r="B7692" s="135" t="s">
        <v>11949</v>
      </c>
      <c r="D7692" s="134" t="s">
        <v>2259</v>
      </c>
      <c r="E7692" s="136" t="s">
        <v>21763</v>
      </c>
      <c r="F7692" s="136" t="s">
        <v>21763</v>
      </c>
    </row>
    <row r="7693" spans="1:6" ht="81" x14ac:dyDescent="0.25">
      <c r="A7693" s="134" t="s">
        <v>11950</v>
      </c>
      <c r="B7693" s="135" t="s">
        <v>11951</v>
      </c>
      <c r="D7693" s="134" t="s">
        <v>2259</v>
      </c>
      <c r="E7693" s="136" t="s">
        <v>13608</v>
      </c>
      <c r="F7693" s="136" t="s">
        <v>13608</v>
      </c>
    </row>
    <row r="7694" spans="1:6" ht="81" x14ac:dyDescent="0.25">
      <c r="A7694" s="134" t="s">
        <v>11952</v>
      </c>
      <c r="B7694" s="135" t="s">
        <v>11953</v>
      </c>
      <c r="D7694" s="134" t="s">
        <v>2259</v>
      </c>
      <c r="E7694" s="136" t="s">
        <v>19136</v>
      </c>
      <c r="F7694" s="136" t="s">
        <v>19136</v>
      </c>
    </row>
    <row r="7695" spans="1:6" ht="81" x14ac:dyDescent="0.25">
      <c r="A7695" s="134" t="s">
        <v>11954</v>
      </c>
      <c r="B7695" s="135" t="s">
        <v>11955</v>
      </c>
      <c r="D7695" s="134" t="s">
        <v>2259</v>
      </c>
      <c r="E7695" s="136" t="s">
        <v>13657</v>
      </c>
      <c r="F7695" s="136" t="s">
        <v>13657</v>
      </c>
    </row>
    <row r="7696" spans="1:6" ht="81" x14ac:dyDescent="0.25">
      <c r="A7696" s="134" t="s">
        <v>11956</v>
      </c>
      <c r="B7696" s="135" t="s">
        <v>11957</v>
      </c>
      <c r="D7696" s="134" t="s">
        <v>2259</v>
      </c>
      <c r="E7696" s="136" t="s">
        <v>21764</v>
      </c>
      <c r="F7696" s="136" t="s">
        <v>21764</v>
      </c>
    </row>
    <row r="7697" spans="1:6" ht="54" x14ac:dyDescent="0.25">
      <c r="A7697" s="134" t="s">
        <v>11958</v>
      </c>
      <c r="B7697" s="135" t="s">
        <v>11959</v>
      </c>
      <c r="D7697" s="134" t="s">
        <v>2259</v>
      </c>
      <c r="E7697" s="136" t="s">
        <v>21765</v>
      </c>
      <c r="F7697" s="136" t="s">
        <v>21765</v>
      </c>
    </row>
    <row r="7698" spans="1:6" ht="54" x14ac:dyDescent="0.25">
      <c r="A7698" s="134" t="s">
        <v>2333</v>
      </c>
      <c r="B7698" s="135" t="s">
        <v>2334</v>
      </c>
      <c r="D7698" s="134" t="s">
        <v>2259</v>
      </c>
      <c r="E7698" s="136" t="s">
        <v>21766</v>
      </c>
      <c r="F7698" s="136" t="s">
        <v>21766</v>
      </c>
    </row>
    <row r="7699" spans="1:6" ht="67.5" x14ac:dyDescent="0.25">
      <c r="A7699" s="134" t="s">
        <v>11960</v>
      </c>
      <c r="B7699" s="135" t="s">
        <v>11961</v>
      </c>
      <c r="D7699" s="134" t="s">
        <v>2259</v>
      </c>
      <c r="E7699" s="136" t="s">
        <v>14227</v>
      </c>
      <c r="F7699" s="136" t="s">
        <v>14227</v>
      </c>
    </row>
    <row r="7700" spans="1:6" ht="54" x14ac:dyDescent="0.25">
      <c r="A7700" s="134" t="s">
        <v>11962</v>
      </c>
      <c r="B7700" s="135" t="s">
        <v>11963</v>
      </c>
      <c r="D7700" s="134" t="s">
        <v>2259</v>
      </c>
      <c r="E7700" s="136" t="s">
        <v>20266</v>
      </c>
      <c r="F7700" s="136" t="s">
        <v>20266</v>
      </c>
    </row>
    <row r="7701" spans="1:6" ht="54" x14ac:dyDescent="0.25">
      <c r="A7701" s="134" t="s">
        <v>11964</v>
      </c>
      <c r="B7701" s="135" t="s">
        <v>11965</v>
      </c>
      <c r="D7701" s="134" t="s">
        <v>2259</v>
      </c>
      <c r="E7701" s="136" t="s">
        <v>21767</v>
      </c>
      <c r="F7701" s="136" t="s">
        <v>21767</v>
      </c>
    </row>
    <row r="7702" spans="1:6" ht="67.5" x14ac:dyDescent="0.25">
      <c r="A7702" s="134" t="s">
        <v>11966</v>
      </c>
      <c r="B7702" s="135" t="s">
        <v>11967</v>
      </c>
      <c r="D7702" s="134" t="s">
        <v>2259</v>
      </c>
      <c r="E7702" s="136" t="s">
        <v>21768</v>
      </c>
      <c r="F7702" s="136" t="s">
        <v>21768</v>
      </c>
    </row>
    <row r="7703" spans="1:6" ht="54" x14ac:dyDescent="0.25">
      <c r="A7703" s="134" t="s">
        <v>11968</v>
      </c>
      <c r="B7703" s="135" t="s">
        <v>11969</v>
      </c>
      <c r="D7703" s="134" t="s">
        <v>2259</v>
      </c>
      <c r="E7703" s="136" t="s">
        <v>21769</v>
      </c>
      <c r="F7703" s="136" t="s">
        <v>21769</v>
      </c>
    </row>
    <row r="7704" spans="1:6" ht="54" x14ac:dyDescent="0.25">
      <c r="A7704" s="134" t="s">
        <v>11970</v>
      </c>
      <c r="B7704" s="135" t="s">
        <v>11971</v>
      </c>
      <c r="D7704" s="134" t="s">
        <v>2259</v>
      </c>
      <c r="E7704" s="136" t="s">
        <v>21770</v>
      </c>
      <c r="F7704" s="136" t="s">
        <v>21770</v>
      </c>
    </row>
    <row r="7705" spans="1:6" ht="67.5" x14ac:dyDescent="0.25">
      <c r="A7705" s="134" t="s">
        <v>11972</v>
      </c>
      <c r="B7705" s="135" t="s">
        <v>11973</v>
      </c>
      <c r="D7705" s="134" t="s">
        <v>2259</v>
      </c>
      <c r="E7705" s="136" t="s">
        <v>21771</v>
      </c>
      <c r="F7705" s="136" t="s">
        <v>21771</v>
      </c>
    </row>
    <row r="7706" spans="1:6" ht="54" x14ac:dyDescent="0.25">
      <c r="A7706" s="134" t="s">
        <v>11974</v>
      </c>
      <c r="B7706" s="135" t="s">
        <v>11975</v>
      </c>
      <c r="D7706" s="134" t="s">
        <v>2259</v>
      </c>
      <c r="E7706" s="136" t="s">
        <v>21772</v>
      </c>
      <c r="F7706" s="136" t="s">
        <v>21772</v>
      </c>
    </row>
    <row r="7707" spans="1:6" ht="54" x14ac:dyDescent="0.25">
      <c r="A7707" s="134" t="s">
        <v>11976</v>
      </c>
      <c r="B7707" s="135" t="s">
        <v>11977</v>
      </c>
      <c r="D7707" s="134" t="s">
        <v>2259</v>
      </c>
      <c r="E7707" s="136" t="s">
        <v>13047</v>
      </c>
      <c r="F7707" s="136" t="s">
        <v>13047</v>
      </c>
    </row>
    <row r="7708" spans="1:6" ht="67.5" x14ac:dyDescent="0.25">
      <c r="A7708" s="134" t="s">
        <v>11978</v>
      </c>
      <c r="B7708" s="135" t="s">
        <v>11979</v>
      </c>
      <c r="D7708" s="134" t="s">
        <v>2259</v>
      </c>
      <c r="E7708" s="136" t="s">
        <v>21773</v>
      </c>
      <c r="F7708" s="136" t="s">
        <v>21773</v>
      </c>
    </row>
    <row r="7709" spans="1:6" ht="54" x14ac:dyDescent="0.25">
      <c r="A7709" s="134" t="s">
        <v>11980</v>
      </c>
      <c r="B7709" s="135" t="s">
        <v>11981</v>
      </c>
      <c r="D7709" s="134" t="s">
        <v>2259</v>
      </c>
      <c r="E7709" s="136" t="s">
        <v>21774</v>
      </c>
      <c r="F7709" s="136" t="s">
        <v>21774</v>
      </c>
    </row>
    <row r="7710" spans="1:6" ht="54" x14ac:dyDescent="0.25">
      <c r="A7710" s="134" t="s">
        <v>2469</v>
      </c>
      <c r="B7710" s="135" t="s">
        <v>2470</v>
      </c>
      <c r="D7710" s="134" t="s">
        <v>2259</v>
      </c>
      <c r="E7710" s="136" t="s">
        <v>21775</v>
      </c>
      <c r="F7710" s="136" t="s">
        <v>21775</v>
      </c>
    </row>
    <row r="7711" spans="1:6" ht="67.5" x14ac:dyDescent="0.25">
      <c r="A7711" s="134" t="s">
        <v>11982</v>
      </c>
      <c r="B7711" s="135" t="s">
        <v>11983</v>
      </c>
      <c r="D7711" s="134" t="s">
        <v>2259</v>
      </c>
      <c r="E7711" s="136" t="s">
        <v>14233</v>
      </c>
      <c r="F7711" s="136" t="s">
        <v>14233</v>
      </c>
    </row>
    <row r="7712" spans="1:6" ht="54" x14ac:dyDescent="0.25">
      <c r="A7712" s="134" t="s">
        <v>11984</v>
      </c>
      <c r="B7712" s="135" t="s">
        <v>11985</v>
      </c>
      <c r="D7712" s="134" t="s">
        <v>2259</v>
      </c>
      <c r="E7712" s="136" t="s">
        <v>14932</v>
      </c>
      <c r="F7712" s="136" t="s">
        <v>14932</v>
      </c>
    </row>
    <row r="7713" spans="1:6" ht="54" x14ac:dyDescent="0.25">
      <c r="A7713" s="134" t="s">
        <v>11986</v>
      </c>
      <c r="B7713" s="135" t="s">
        <v>11987</v>
      </c>
      <c r="D7713" s="134" t="s">
        <v>2259</v>
      </c>
      <c r="E7713" s="136" t="s">
        <v>15572</v>
      </c>
      <c r="F7713" s="136" t="s">
        <v>15572</v>
      </c>
    </row>
    <row r="7714" spans="1:6" ht="67.5" x14ac:dyDescent="0.25">
      <c r="A7714" s="134" t="s">
        <v>11988</v>
      </c>
      <c r="B7714" s="135" t="s">
        <v>11989</v>
      </c>
      <c r="D7714" s="134" t="s">
        <v>2259</v>
      </c>
      <c r="E7714" s="136" t="s">
        <v>21776</v>
      </c>
      <c r="F7714" s="136" t="s">
        <v>21776</v>
      </c>
    </row>
    <row r="7715" spans="1:6" ht="54" x14ac:dyDescent="0.25">
      <c r="A7715" s="134" t="s">
        <v>11990</v>
      </c>
      <c r="B7715" s="135" t="s">
        <v>11991</v>
      </c>
      <c r="D7715" s="134" t="s">
        <v>2259</v>
      </c>
      <c r="E7715" s="136" t="s">
        <v>13344</v>
      </c>
      <c r="F7715" s="136" t="s">
        <v>13344</v>
      </c>
    </row>
    <row r="7716" spans="1:6" ht="54" x14ac:dyDescent="0.25">
      <c r="A7716" s="134" t="s">
        <v>11992</v>
      </c>
      <c r="B7716" s="135" t="s">
        <v>11993</v>
      </c>
      <c r="D7716" s="134" t="s">
        <v>2259</v>
      </c>
      <c r="E7716" s="136" t="s">
        <v>14154</v>
      </c>
      <c r="F7716" s="136" t="s">
        <v>14154</v>
      </c>
    </row>
    <row r="7717" spans="1:6" ht="67.5" x14ac:dyDescent="0.25">
      <c r="A7717" s="134" t="s">
        <v>11994</v>
      </c>
      <c r="B7717" s="135" t="s">
        <v>11995</v>
      </c>
      <c r="D7717" s="134" t="s">
        <v>2259</v>
      </c>
      <c r="E7717" s="136" t="s">
        <v>21777</v>
      </c>
      <c r="F7717" s="136" t="s">
        <v>21777</v>
      </c>
    </row>
    <row r="7718" spans="1:6" ht="67.5" x14ac:dyDescent="0.25">
      <c r="A7718" s="134" t="s">
        <v>11996</v>
      </c>
      <c r="B7718" s="135" t="s">
        <v>11997</v>
      </c>
      <c r="D7718" s="134" t="s">
        <v>2259</v>
      </c>
      <c r="E7718" s="136" t="s">
        <v>21778</v>
      </c>
      <c r="F7718" s="136" t="s">
        <v>21778</v>
      </c>
    </row>
    <row r="7719" spans="1:6" ht="54" x14ac:dyDescent="0.25">
      <c r="A7719" s="134" t="s">
        <v>11998</v>
      </c>
      <c r="B7719" s="135" t="s">
        <v>11999</v>
      </c>
      <c r="D7719" s="134" t="s">
        <v>2259</v>
      </c>
      <c r="E7719" s="136" t="s">
        <v>21779</v>
      </c>
      <c r="F7719" s="136" t="s">
        <v>21779</v>
      </c>
    </row>
    <row r="7720" spans="1:6" ht="81" x14ac:dyDescent="0.25">
      <c r="A7720" s="134" t="s">
        <v>12000</v>
      </c>
      <c r="B7720" s="135" t="s">
        <v>12001</v>
      </c>
      <c r="D7720" s="134" t="s">
        <v>2259</v>
      </c>
      <c r="E7720" s="136" t="s">
        <v>13972</v>
      </c>
      <c r="F7720" s="136" t="s">
        <v>13972</v>
      </c>
    </row>
    <row r="7721" spans="1:6" ht="67.5" x14ac:dyDescent="0.25">
      <c r="A7721" s="134" t="s">
        <v>12002</v>
      </c>
      <c r="B7721" s="135" t="s">
        <v>12003</v>
      </c>
      <c r="D7721" s="134" t="s">
        <v>2259</v>
      </c>
      <c r="E7721" s="136" t="s">
        <v>14165</v>
      </c>
      <c r="F7721" s="136" t="s">
        <v>14165</v>
      </c>
    </row>
    <row r="7722" spans="1:6" ht="67.5" x14ac:dyDescent="0.25">
      <c r="A7722" s="134" t="s">
        <v>12004</v>
      </c>
      <c r="B7722" s="135" t="s">
        <v>12005</v>
      </c>
      <c r="D7722" s="134" t="s">
        <v>2259</v>
      </c>
      <c r="E7722" s="136" t="s">
        <v>21780</v>
      </c>
      <c r="F7722" s="136" t="s">
        <v>21780</v>
      </c>
    </row>
    <row r="7723" spans="1:6" ht="67.5" x14ac:dyDescent="0.25">
      <c r="A7723" s="134" t="s">
        <v>12006</v>
      </c>
      <c r="B7723" s="135" t="s">
        <v>12007</v>
      </c>
      <c r="D7723" s="134" t="s">
        <v>2259</v>
      </c>
      <c r="E7723" s="136" t="s">
        <v>21781</v>
      </c>
      <c r="F7723" s="136" t="s">
        <v>21781</v>
      </c>
    </row>
    <row r="7724" spans="1:6" ht="67.5" x14ac:dyDescent="0.25">
      <c r="A7724" s="134" t="s">
        <v>12008</v>
      </c>
      <c r="B7724" s="135" t="s">
        <v>12009</v>
      </c>
      <c r="D7724" s="134" t="s">
        <v>2259</v>
      </c>
      <c r="E7724" s="136" t="s">
        <v>21782</v>
      </c>
      <c r="F7724" s="136" t="s">
        <v>21782</v>
      </c>
    </row>
    <row r="7725" spans="1:6" ht="67.5" x14ac:dyDescent="0.25">
      <c r="A7725" s="134" t="s">
        <v>12010</v>
      </c>
      <c r="B7725" s="135" t="s">
        <v>12011</v>
      </c>
      <c r="D7725" s="134" t="s">
        <v>2259</v>
      </c>
      <c r="E7725" s="136" t="s">
        <v>21783</v>
      </c>
      <c r="F7725" s="136" t="s">
        <v>21783</v>
      </c>
    </row>
    <row r="7726" spans="1:6" ht="67.5" x14ac:dyDescent="0.25">
      <c r="A7726" s="134" t="s">
        <v>12012</v>
      </c>
      <c r="B7726" s="135" t="s">
        <v>12013</v>
      </c>
      <c r="D7726" s="134" t="s">
        <v>2259</v>
      </c>
      <c r="E7726" s="136" t="s">
        <v>21784</v>
      </c>
      <c r="F7726" s="136" t="s">
        <v>21784</v>
      </c>
    </row>
    <row r="7727" spans="1:6" ht="67.5" x14ac:dyDescent="0.25">
      <c r="A7727" s="134" t="s">
        <v>12014</v>
      </c>
      <c r="B7727" s="135" t="s">
        <v>12015</v>
      </c>
      <c r="D7727" s="134" t="s">
        <v>2259</v>
      </c>
      <c r="E7727" s="136" t="s">
        <v>21785</v>
      </c>
      <c r="F7727" s="136" t="s">
        <v>21785</v>
      </c>
    </row>
    <row r="7728" spans="1:6" ht="67.5" x14ac:dyDescent="0.25">
      <c r="A7728" s="134" t="s">
        <v>12016</v>
      </c>
      <c r="B7728" s="135" t="s">
        <v>12017</v>
      </c>
      <c r="D7728" s="134" t="s">
        <v>2259</v>
      </c>
      <c r="E7728" s="136" t="s">
        <v>21786</v>
      </c>
      <c r="F7728" s="136" t="s">
        <v>21786</v>
      </c>
    </row>
    <row r="7729" spans="1:6" ht="67.5" x14ac:dyDescent="0.25">
      <c r="A7729" s="134" t="s">
        <v>12018</v>
      </c>
      <c r="B7729" s="135" t="s">
        <v>12019</v>
      </c>
      <c r="D7729" s="134" t="s">
        <v>2259</v>
      </c>
      <c r="E7729" s="136" t="s">
        <v>21787</v>
      </c>
      <c r="F7729" s="136" t="s">
        <v>21787</v>
      </c>
    </row>
    <row r="7730" spans="1:6" ht="67.5" x14ac:dyDescent="0.25">
      <c r="A7730" s="134" t="s">
        <v>12020</v>
      </c>
      <c r="B7730" s="135" t="s">
        <v>12021</v>
      </c>
      <c r="D7730" s="134" t="s">
        <v>2259</v>
      </c>
      <c r="E7730" s="136" t="s">
        <v>13597</v>
      </c>
      <c r="F7730" s="136" t="s">
        <v>13597</v>
      </c>
    </row>
    <row r="7731" spans="1:6" ht="67.5" x14ac:dyDescent="0.25">
      <c r="A7731" s="134" t="s">
        <v>12022</v>
      </c>
      <c r="B7731" s="135" t="s">
        <v>12023</v>
      </c>
      <c r="D7731" s="134" t="s">
        <v>2259</v>
      </c>
      <c r="E7731" s="136" t="s">
        <v>21788</v>
      </c>
      <c r="F7731" s="136" t="s">
        <v>21788</v>
      </c>
    </row>
    <row r="7732" spans="1:6" ht="81" x14ac:dyDescent="0.25">
      <c r="A7732" s="134" t="s">
        <v>12024</v>
      </c>
      <c r="B7732" s="135" t="s">
        <v>12025</v>
      </c>
      <c r="D7732" s="134" t="s">
        <v>2259</v>
      </c>
      <c r="E7732" s="136" t="s">
        <v>21789</v>
      </c>
      <c r="F7732" s="136" t="s">
        <v>21789</v>
      </c>
    </row>
    <row r="7733" spans="1:6" ht="67.5" x14ac:dyDescent="0.25">
      <c r="A7733" s="134" t="s">
        <v>12026</v>
      </c>
      <c r="B7733" s="135" t="s">
        <v>12027</v>
      </c>
      <c r="D7733" s="134" t="s">
        <v>2259</v>
      </c>
      <c r="E7733" s="136" t="s">
        <v>21790</v>
      </c>
      <c r="F7733" s="136" t="s">
        <v>21790</v>
      </c>
    </row>
    <row r="7734" spans="1:6" ht="67.5" x14ac:dyDescent="0.25">
      <c r="A7734" s="134" t="s">
        <v>12028</v>
      </c>
      <c r="B7734" s="135" t="s">
        <v>12029</v>
      </c>
      <c r="D7734" s="134" t="s">
        <v>2259</v>
      </c>
      <c r="E7734" s="136" t="s">
        <v>21791</v>
      </c>
      <c r="F7734" s="136" t="s">
        <v>21791</v>
      </c>
    </row>
    <row r="7735" spans="1:6" ht="67.5" x14ac:dyDescent="0.25">
      <c r="A7735" s="134" t="s">
        <v>12030</v>
      </c>
      <c r="B7735" s="135" t="s">
        <v>12031</v>
      </c>
      <c r="D7735" s="134" t="s">
        <v>2259</v>
      </c>
      <c r="E7735" s="136" t="s">
        <v>21792</v>
      </c>
      <c r="F7735" s="136" t="s">
        <v>21792</v>
      </c>
    </row>
    <row r="7736" spans="1:6" ht="67.5" x14ac:dyDescent="0.25">
      <c r="A7736" s="134" t="s">
        <v>12032</v>
      </c>
      <c r="B7736" s="135" t="s">
        <v>12033</v>
      </c>
      <c r="D7736" s="134" t="s">
        <v>2259</v>
      </c>
      <c r="E7736" s="136" t="s">
        <v>21793</v>
      </c>
      <c r="F7736" s="136" t="s">
        <v>21793</v>
      </c>
    </row>
    <row r="7737" spans="1:6" ht="67.5" x14ac:dyDescent="0.25">
      <c r="A7737" s="134" t="s">
        <v>12034</v>
      </c>
      <c r="B7737" s="135" t="s">
        <v>12035</v>
      </c>
      <c r="D7737" s="134" t="s">
        <v>2259</v>
      </c>
      <c r="E7737" s="136" t="s">
        <v>21794</v>
      </c>
      <c r="F7737" s="136" t="s">
        <v>21794</v>
      </c>
    </row>
    <row r="7738" spans="1:6" ht="81" x14ac:dyDescent="0.25">
      <c r="A7738" s="134" t="s">
        <v>12036</v>
      </c>
      <c r="B7738" s="135" t="s">
        <v>12037</v>
      </c>
      <c r="D7738" s="134" t="s">
        <v>2259</v>
      </c>
      <c r="E7738" s="136" t="s">
        <v>21795</v>
      </c>
      <c r="F7738" s="136" t="s">
        <v>21795</v>
      </c>
    </row>
    <row r="7739" spans="1:6" ht="54" x14ac:dyDescent="0.25">
      <c r="A7739" s="134" t="s">
        <v>12038</v>
      </c>
      <c r="B7739" s="135" t="s">
        <v>12039</v>
      </c>
      <c r="D7739" s="134" t="s">
        <v>2259</v>
      </c>
      <c r="E7739" s="136" t="s">
        <v>21796</v>
      </c>
      <c r="F7739" s="136" t="s">
        <v>21796</v>
      </c>
    </row>
    <row r="7740" spans="1:6" ht="54" x14ac:dyDescent="0.25">
      <c r="A7740" s="134" t="s">
        <v>12040</v>
      </c>
      <c r="B7740" s="135" t="s">
        <v>12041</v>
      </c>
      <c r="D7740" s="134" t="s">
        <v>2259</v>
      </c>
      <c r="E7740" s="136" t="s">
        <v>21797</v>
      </c>
      <c r="F7740" s="136" t="s">
        <v>21797</v>
      </c>
    </row>
    <row r="7741" spans="1:6" ht="54" x14ac:dyDescent="0.25">
      <c r="A7741" s="134" t="s">
        <v>12042</v>
      </c>
      <c r="B7741" s="135" t="s">
        <v>12043</v>
      </c>
      <c r="D7741" s="134" t="s">
        <v>2259</v>
      </c>
      <c r="E7741" s="136" t="s">
        <v>21798</v>
      </c>
      <c r="F7741" s="136" t="s">
        <v>21798</v>
      </c>
    </row>
    <row r="7742" spans="1:6" ht="54" x14ac:dyDescent="0.25">
      <c r="A7742" s="134" t="s">
        <v>12044</v>
      </c>
      <c r="B7742" s="135" t="s">
        <v>12045</v>
      </c>
      <c r="D7742" s="134" t="s">
        <v>2259</v>
      </c>
      <c r="E7742" s="136" t="s">
        <v>5949</v>
      </c>
      <c r="F7742" s="136" t="s">
        <v>5949</v>
      </c>
    </row>
    <row r="7743" spans="1:6" ht="54" x14ac:dyDescent="0.25">
      <c r="A7743" s="134" t="s">
        <v>12046</v>
      </c>
      <c r="B7743" s="135" t="s">
        <v>12047</v>
      </c>
      <c r="D7743" s="134" t="s">
        <v>2259</v>
      </c>
      <c r="E7743" s="136" t="s">
        <v>15993</v>
      </c>
      <c r="F7743" s="136" t="s">
        <v>15993</v>
      </c>
    </row>
    <row r="7744" spans="1:6" ht="54" x14ac:dyDescent="0.25">
      <c r="A7744" s="134" t="s">
        <v>12048</v>
      </c>
      <c r="B7744" s="135" t="s">
        <v>12049</v>
      </c>
      <c r="D7744" s="134" t="s">
        <v>2259</v>
      </c>
      <c r="E7744" s="136" t="s">
        <v>21799</v>
      </c>
      <c r="F7744" s="136" t="s">
        <v>21799</v>
      </c>
    </row>
    <row r="7745" spans="1:6" ht="54" x14ac:dyDescent="0.25">
      <c r="A7745" s="134" t="s">
        <v>12050</v>
      </c>
      <c r="B7745" s="135" t="s">
        <v>12051</v>
      </c>
      <c r="D7745" s="134" t="s">
        <v>2259</v>
      </c>
      <c r="E7745" s="136" t="s">
        <v>21800</v>
      </c>
      <c r="F7745" s="136" t="s">
        <v>21800</v>
      </c>
    </row>
    <row r="7746" spans="1:6" ht="54" x14ac:dyDescent="0.25">
      <c r="A7746" s="134" t="s">
        <v>12052</v>
      </c>
      <c r="B7746" s="135" t="s">
        <v>12053</v>
      </c>
      <c r="D7746" s="134" t="s">
        <v>2259</v>
      </c>
      <c r="E7746" s="136" t="s">
        <v>21801</v>
      </c>
      <c r="F7746" s="136" t="s">
        <v>21801</v>
      </c>
    </row>
    <row r="7747" spans="1:6" ht="54" x14ac:dyDescent="0.25">
      <c r="A7747" s="134" t="s">
        <v>12054</v>
      </c>
      <c r="B7747" s="135" t="s">
        <v>12055</v>
      </c>
      <c r="D7747" s="134" t="s">
        <v>2259</v>
      </c>
      <c r="E7747" s="136" t="s">
        <v>21802</v>
      </c>
      <c r="F7747" s="136" t="s">
        <v>21802</v>
      </c>
    </row>
    <row r="7748" spans="1:6" ht="54" x14ac:dyDescent="0.25">
      <c r="A7748" s="134" t="s">
        <v>12056</v>
      </c>
      <c r="B7748" s="135" t="s">
        <v>12057</v>
      </c>
      <c r="D7748" s="134" t="s">
        <v>2259</v>
      </c>
      <c r="E7748" s="136" t="s">
        <v>21803</v>
      </c>
      <c r="F7748" s="136" t="s">
        <v>21803</v>
      </c>
    </row>
    <row r="7749" spans="1:6" ht="54" x14ac:dyDescent="0.25">
      <c r="A7749" s="134" t="s">
        <v>12058</v>
      </c>
      <c r="B7749" s="135" t="s">
        <v>12059</v>
      </c>
      <c r="D7749" s="134" t="s">
        <v>2259</v>
      </c>
      <c r="E7749" s="136" t="s">
        <v>21804</v>
      </c>
      <c r="F7749" s="136" t="s">
        <v>21804</v>
      </c>
    </row>
    <row r="7750" spans="1:6" ht="54" x14ac:dyDescent="0.25">
      <c r="A7750" s="134" t="s">
        <v>12060</v>
      </c>
      <c r="B7750" s="135" t="s">
        <v>12061</v>
      </c>
      <c r="D7750" s="134" t="s">
        <v>2259</v>
      </c>
      <c r="E7750" s="136" t="s">
        <v>21805</v>
      </c>
      <c r="F7750" s="136" t="s">
        <v>21805</v>
      </c>
    </row>
    <row r="7751" spans="1:6" ht="54" x14ac:dyDescent="0.25">
      <c r="A7751" s="134" t="s">
        <v>12062</v>
      </c>
      <c r="B7751" s="135" t="s">
        <v>12063</v>
      </c>
      <c r="D7751" s="134" t="s">
        <v>2259</v>
      </c>
      <c r="E7751" s="136" t="s">
        <v>21806</v>
      </c>
      <c r="F7751" s="136" t="s">
        <v>21806</v>
      </c>
    </row>
    <row r="7752" spans="1:6" ht="54" x14ac:dyDescent="0.25">
      <c r="A7752" s="134" t="s">
        <v>12064</v>
      </c>
      <c r="B7752" s="135" t="s">
        <v>12065</v>
      </c>
      <c r="D7752" s="134" t="s">
        <v>2259</v>
      </c>
      <c r="E7752" s="136" t="s">
        <v>21807</v>
      </c>
      <c r="F7752" s="136" t="s">
        <v>21807</v>
      </c>
    </row>
    <row r="7753" spans="1:6" ht="54" x14ac:dyDescent="0.25">
      <c r="A7753" s="134" t="s">
        <v>12066</v>
      </c>
      <c r="B7753" s="135" t="s">
        <v>12067</v>
      </c>
      <c r="D7753" s="134" t="s">
        <v>2259</v>
      </c>
      <c r="E7753" s="136" t="s">
        <v>21808</v>
      </c>
      <c r="F7753" s="136" t="s">
        <v>21808</v>
      </c>
    </row>
    <row r="7754" spans="1:6" ht="54" x14ac:dyDescent="0.25">
      <c r="A7754" s="134" t="s">
        <v>12068</v>
      </c>
      <c r="B7754" s="135" t="s">
        <v>12069</v>
      </c>
      <c r="D7754" s="134" t="s">
        <v>2259</v>
      </c>
      <c r="E7754" s="136" t="s">
        <v>21809</v>
      </c>
      <c r="F7754" s="136" t="s">
        <v>21809</v>
      </c>
    </row>
    <row r="7755" spans="1:6" ht="54" x14ac:dyDescent="0.25">
      <c r="A7755" s="134" t="s">
        <v>12070</v>
      </c>
      <c r="B7755" s="135" t="s">
        <v>12071</v>
      </c>
      <c r="D7755" s="134" t="s">
        <v>2259</v>
      </c>
      <c r="E7755" s="136" t="s">
        <v>21810</v>
      </c>
      <c r="F7755" s="136" t="s">
        <v>21810</v>
      </c>
    </row>
    <row r="7756" spans="1:6" ht="54" x14ac:dyDescent="0.25">
      <c r="A7756" s="134" t="s">
        <v>12072</v>
      </c>
      <c r="B7756" s="135" t="s">
        <v>12073</v>
      </c>
      <c r="D7756" s="134" t="s">
        <v>2259</v>
      </c>
      <c r="E7756" s="136" t="s">
        <v>21811</v>
      </c>
      <c r="F7756" s="136" t="s">
        <v>21811</v>
      </c>
    </row>
    <row r="7757" spans="1:6" ht="54" x14ac:dyDescent="0.25">
      <c r="A7757" s="134" t="s">
        <v>12074</v>
      </c>
      <c r="B7757" s="135" t="s">
        <v>12075</v>
      </c>
      <c r="D7757" s="134" t="s">
        <v>2259</v>
      </c>
      <c r="E7757" s="136" t="s">
        <v>14138</v>
      </c>
      <c r="F7757" s="136" t="s">
        <v>14138</v>
      </c>
    </row>
    <row r="7758" spans="1:6" ht="54" x14ac:dyDescent="0.25">
      <c r="A7758" s="134" t="s">
        <v>12076</v>
      </c>
      <c r="B7758" s="135" t="s">
        <v>12077</v>
      </c>
      <c r="D7758" s="134" t="s">
        <v>2259</v>
      </c>
      <c r="E7758" s="136" t="s">
        <v>21812</v>
      </c>
      <c r="F7758" s="136" t="s">
        <v>21812</v>
      </c>
    </row>
    <row r="7759" spans="1:6" ht="54" x14ac:dyDescent="0.25">
      <c r="A7759" s="134" t="s">
        <v>12078</v>
      </c>
      <c r="B7759" s="135" t="s">
        <v>12079</v>
      </c>
      <c r="D7759" s="134" t="s">
        <v>2259</v>
      </c>
      <c r="E7759" s="136" t="s">
        <v>21813</v>
      </c>
      <c r="F7759" s="136" t="s">
        <v>21813</v>
      </c>
    </row>
    <row r="7760" spans="1:6" ht="54" x14ac:dyDescent="0.25">
      <c r="A7760" s="134" t="s">
        <v>12080</v>
      </c>
      <c r="B7760" s="135" t="s">
        <v>12081</v>
      </c>
      <c r="D7760" s="134" t="s">
        <v>2259</v>
      </c>
      <c r="E7760" s="136" t="s">
        <v>21814</v>
      </c>
      <c r="F7760" s="136" t="s">
        <v>21814</v>
      </c>
    </row>
    <row r="7761" spans="1:6" ht="54" x14ac:dyDescent="0.25">
      <c r="A7761" s="134" t="s">
        <v>12082</v>
      </c>
      <c r="B7761" s="135" t="s">
        <v>12083</v>
      </c>
      <c r="D7761" s="134" t="s">
        <v>2259</v>
      </c>
      <c r="E7761" s="136" t="s">
        <v>20493</v>
      </c>
      <c r="F7761" s="136" t="s">
        <v>20493</v>
      </c>
    </row>
    <row r="7762" spans="1:6" ht="54" x14ac:dyDescent="0.25">
      <c r="A7762" s="134" t="s">
        <v>12084</v>
      </c>
      <c r="B7762" s="135" t="s">
        <v>12085</v>
      </c>
      <c r="D7762" s="134" t="s">
        <v>2259</v>
      </c>
      <c r="E7762" s="136" t="s">
        <v>21815</v>
      </c>
      <c r="F7762" s="136" t="s">
        <v>21815</v>
      </c>
    </row>
    <row r="7763" spans="1:6" ht="40.5" x14ac:dyDescent="0.25">
      <c r="A7763" s="134" t="s">
        <v>12086</v>
      </c>
      <c r="B7763" s="135" t="s">
        <v>12087</v>
      </c>
      <c r="D7763" s="134" t="s">
        <v>2259</v>
      </c>
      <c r="E7763" s="136" t="s">
        <v>21809</v>
      </c>
      <c r="F7763" s="136" t="s">
        <v>21809</v>
      </c>
    </row>
    <row r="7764" spans="1:6" ht="40.5" x14ac:dyDescent="0.25">
      <c r="A7764" s="134" t="s">
        <v>12088</v>
      </c>
      <c r="B7764" s="135" t="s">
        <v>12089</v>
      </c>
      <c r="D7764" s="134" t="s">
        <v>2259</v>
      </c>
      <c r="E7764" s="136" t="s">
        <v>21816</v>
      </c>
      <c r="F7764" s="136" t="s">
        <v>21816</v>
      </c>
    </row>
    <row r="7765" spans="1:6" ht="81" x14ac:dyDescent="0.25">
      <c r="A7765" s="134" t="s">
        <v>12090</v>
      </c>
      <c r="B7765" s="135" t="s">
        <v>12091</v>
      </c>
      <c r="D7765" s="134" t="s">
        <v>2259</v>
      </c>
      <c r="E7765" s="136" t="s">
        <v>21817</v>
      </c>
      <c r="F7765" s="136" t="s">
        <v>21817</v>
      </c>
    </row>
    <row r="7766" spans="1:6" ht="67.5" x14ac:dyDescent="0.25">
      <c r="A7766" s="134" t="s">
        <v>12092</v>
      </c>
      <c r="B7766" s="135" t="s">
        <v>12093</v>
      </c>
      <c r="D7766" s="134" t="s">
        <v>2259</v>
      </c>
      <c r="E7766" s="136" t="s">
        <v>14136</v>
      </c>
      <c r="F7766" s="136" t="s">
        <v>14136</v>
      </c>
    </row>
    <row r="7767" spans="1:6" ht="81" x14ac:dyDescent="0.25">
      <c r="A7767" s="134" t="s">
        <v>2340</v>
      </c>
      <c r="B7767" s="135" t="s">
        <v>2341</v>
      </c>
      <c r="D7767" s="134" t="s">
        <v>2259</v>
      </c>
      <c r="E7767" s="136" t="s">
        <v>14878</v>
      </c>
      <c r="F7767" s="136" t="s">
        <v>14878</v>
      </c>
    </row>
    <row r="7768" spans="1:6" ht="67.5" x14ac:dyDescent="0.25">
      <c r="A7768" s="134" t="s">
        <v>12094</v>
      </c>
      <c r="B7768" s="135" t="s">
        <v>12095</v>
      </c>
      <c r="D7768" s="134" t="s">
        <v>2259</v>
      </c>
      <c r="E7768" s="136" t="s">
        <v>21818</v>
      </c>
      <c r="F7768" s="136" t="s">
        <v>21818</v>
      </c>
    </row>
    <row r="7769" spans="1:6" ht="54" x14ac:dyDescent="0.25">
      <c r="A7769" s="134" t="s">
        <v>12096</v>
      </c>
      <c r="B7769" s="135" t="s">
        <v>12097</v>
      </c>
      <c r="D7769" s="134" t="s">
        <v>2259</v>
      </c>
      <c r="E7769" s="136" t="s">
        <v>18909</v>
      </c>
      <c r="F7769" s="136" t="s">
        <v>18909</v>
      </c>
    </row>
    <row r="7770" spans="1:6" ht="67.5" x14ac:dyDescent="0.25">
      <c r="A7770" s="134" t="s">
        <v>12098</v>
      </c>
      <c r="B7770" s="135" t="s">
        <v>12099</v>
      </c>
      <c r="D7770" s="134" t="s">
        <v>2259</v>
      </c>
      <c r="E7770" s="136" t="s">
        <v>13271</v>
      </c>
      <c r="F7770" s="136" t="s">
        <v>13271</v>
      </c>
    </row>
    <row r="7771" spans="1:6" ht="54" x14ac:dyDescent="0.25">
      <c r="A7771" s="134" t="s">
        <v>12100</v>
      </c>
      <c r="B7771" s="135" t="s">
        <v>12101</v>
      </c>
      <c r="D7771" s="134" t="s">
        <v>2259</v>
      </c>
      <c r="E7771" s="136" t="s">
        <v>13176</v>
      </c>
      <c r="F7771" s="136" t="s">
        <v>13176</v>
      </c>
    </row>
    <row r="7772" spans="1:6" ht="54" x14ac:dyDescent="0.25">
      <c r="A7772" s="134" t="s">
        <v>12102</v>
      </c>
      <c r="B7772" s="135" t="s">
        <v>12103</v>
      </c>
      <c r="D7772" s="134" t="s">
        <v>2259</v>
      </c>
      <c r="E7772" s="136" t="s">
        <v>21819</v>
      </c>
      <c r="F7772" s="136" t="s">
        <v>21819</v>
      </c>
    </row>
    <row r="7773" spans="1:6" ht="54" x14ac:dyDescent="0.25">
      <c r="A7773" s="134" t="s">
        <v>12104</v>
      </c>
      <c r="B7773" s="135" t="s">
        <v>12105</v>
      </c>
      <c r="D7773" s="134" t="s">
        <v>2259</v>
      </c>
      <c r="E7773" s="136" t="s">
        <v>21820</v>
      </c>
      <c r="F7773" s="136" t="s">
        <v>21820</v>
      </c>
    </row>
    <row r="7774" spans="1:6" ht="54" x14ac:dyDescent="0.25">
      <c r="A7774" s="134" t="s">
        <v>12106</v>
      </c>
      <c r="B7774" s="135" t="s">
        <v>12107</v>
      </c>
      <c r="D7774" s="134" t="s">
        <v>2259</v>
      </c>
      <c r="E7774" s="136" t="s">
        <v>21821</v>
      </c>
      <c r="F7774" s="136" t="s">
        <v>21821</v>
      </c>
    </row>
    <row r="7775" spans="1:6" ht="54" x14ac:dyDescent="0.25">
      <c r="A7775" s="134" t="s">
        <v>12108</v>
      </c>
      <c r="B7775" s="135" t="s">
        <v>12109</v>
      </c>
      <c r="D7775" s="134" t="s">
        <v>2259</v>
      </c>
      <c r="E7775" s="136" t="s">
        <v>17560</v>
      </c>
      <c r="F7775" s="136" t="s">
        <v>17560</v>
      </c>
    </row>
    <row r="7776" spans="1:6" ht="54" x14ac:dyDescent="0.25">
      <c r="A7776" s="134" t="s">
        <v>5002</v>
      </c>
      <c r="B7776" s="135" t="s">
        <v>5003</v>
      </c>
      <c r="D7776" s="134" t="s">
        <v>2259</v>
      </c>
      <c r="E7776" s="136" t="s">
        <v>21822</v>
      </c>
      <c r="F7776" s="136" t="s">
        <v>21822</v>
      </c>
    </row>
    <row r="7777" spans="1:6" ht="54" x14ac:dyDescent="0.25">
      <c r="A7777" s="134" t="s">
        <v>5004</v>
      </c>
      <c r="B7777" s="135" t="s">
        <v>5005</v>
      </c>
      <c r="D7777" s="134" t="s">
        <v>2259</v>
      </c>
      <c r="E7777" s="136" t="s">
        <v>5429</v>
      </c>
      <c r="F7777" s="136" t="s">
        <v>5429</v>
      </c>
    </row>
    <row r="7778" spans="1:6" ht="54" x14ac:dyDescent="0.25">
      <c r="A7778" s="134" t="s">
        <v>5006</v>
      </c>
      <c r="B7778" s="135" t="s">
        <v>5007</v>
      </c>
      <c r="D7778" s="134" t="s">
        <v>2259</v>
      </c>
      <c r="E7778" s="136" t="s">
        <v>14009</v>
      </c>
      <c r="F7778" s="136" t="s">
        <v>14009</v>
      </c>
    </row>
    <row r="7779" spans="1:6" ht="54" x14ac:dyDescent="0.25">
      <c r="A7779" s="134" t="s">
        <v>5008</v>
      </c>
      <c r="B7779" s="135" t="s">
        <v>5009</v>
      </c>
      <c r="D7779" s="134" t="s">
        <v>2259</v>
      </c>
      <c r="E7779" s="136" t="s">
        <v>18180</v>
      </c>
      <c r="F7779" s="136" t="s">
        <v>18180</v>
      </c>
    </row>
    <row r="7780" spans="1:6" ht="54" x14ac:dyDescent="0.25">
      <c r="A7780" s="134" t="s">
        <v>12110</v>
      </c>
      <c r="B7780" s="135" t="s">
        <v>12111</v>
      </c>
      <c r="D7780" s="134" t="s">
        <v>2259</v>
      </c>
      <c r="E7780" s="136" t="s">
        <v>14222</v>
      </c>
      <c r="F7780" s="136" t="s">
        <v>14222</v>
      </c>
    </row>
    <row r="7781" spans="1:6" ht="54" x14ac:dyDescent="0.25">
      <c r="A7781" s="134" t="s">
        <v>12112</v>
      </c>
      <c r="B7781" s="135" t="s">
        <v>12113</v>
      </c>
      <c r="D7781" s="134" t="s">
        <v>2259</v>
      </c>
      <c r="E7781" s="136" t="s">
        <v>21823</v>
      </c>
      <c r="F7781" s="136" t="s">
        <v>21823</v>
      </c>
    </row>
    <row r="7782" spans="1:6" ht="54" x14ac:dyDescent="0.25">
      <c r="A7782" s="134" t="s">
        <v>12114</v>
      </c>
      <c r="B7782" s="135" t="s">
        <v>12115</v>
      </c>
      <c r="D7782" s="134" t="s">
        <v>2259</v>
      </c>
      <c r="E7782" s="136" t="s">
        <v>21082</v>
      </c>
      <c r="F7782" s="136" t="s">
        <v>21082</v>
      </c>
    </row>
    <row r="7783" spans="1:6" ht="54" x14ac:dyDescent="0.25">
      <c r="A7783" s="134" t="s">
        <v>12116</v>
      </c>
      <c r="B7783" s="135" t="s">
        <v>12117</v>
      </c>
      <c r="D7783" s="134" t="s">
        <v>2259</v>
      </c>
      <c r="E7783" s="136" t="s">
        <v>21824</v>
      </c>
      <c r="F7783" s="136" t="s">
        <v>21824</v>
      </c>
    </row>
    <row r="7784" spans="1:6" ht="54" x14ac:dyDescent="0.25">
      <c r="A7784" s="134" t="s">
        <v>12118</v>
      </c>
      <c r="B7784" s="135" t="s">
        <v>12119</v>
      </c>
      <c r="D7784" s="134" t="s">
        <v>2259</v>
      </c>
      <c r="E7784" s="136" t="s">
        <v>21825</v>
      </c>
      <c r="F7784" s="136" t="s">
        <v>21825</v>
      </c>
    </row>
    <row r="7785" spans="1:6" ht="54" x14ac:dyDescent="0.25">
      <c r="A7785" s="134" t="s">
        <v>12120</v>
      </c>
      <c r="B7785" s="135" t="s">
        <v>12121</v>
      </c>
      <c r="D7785" s="134" t="s">
        <v>2259</v>
      </c>
      <c r="E7785" s="136" t="s">
        <v>21826</v>
      </c>
      <c r="F7785" s="136" t="s">
        <v>21826</v>
      </c>
    </row>
    <row r="7786" spans="1:6" ht="54" x14ac:dyDescent="0.25">
      <c r="A7786" s="134" t="s">
        <v>12122</v>
      </c>
      <c r="B7786" s="135" t="s">
        <v>12123</v>
      </c>
      <c r="D7786" s="134" t="s">
        <v>2259</v>
      </c>
      <c r="E7786" s="136" t="s">
        <v>13711</v>
      </c>
      <c r="F7786" s="136" t="s">
        <v>13711</v>
      </c>
    </row>
    <row r="7787" spans="1:6" ht="54" x14ac:dyDescent="0.25">
      <c r="A7787" s="134" t="s">
        <v>12124</v>
      </c>
      <c r="B7787" s="135" t="s">
        <v>12125</v>
      </c>
      <c r="D7787" s="134" t="s">
        <v>2259</v>
      </c>
      <c r="E7787" s="136" t="s">
        <v>21827</v>
      </c>
      <c r="F7787" s="136" t="s">
        <v>21827</v>
      </c>
    </row>
    <row r="7788" spans="1:6" ht="54" x14ac:dyDescent="0.25">
      <c r="A7788" s="134" t="s">
        <v>12126</v>
      </c>
      <c r="B7788" s="135" t="s">
        <v>12127</v>
      </c>
      <c r="D7788" s="134" t="s">
        <v>2259</v>
      </c>
      <c r="E7788" s="136" t="s">
        <v>21828</v>
      </c>
      <c r="F7788" s="136" t="s">
        <v>21828</v>
      </c>
    </row>
    <row r="7789" spans="1:6" ht="54" x14ac:dyDescent="0.25">
      <c r="A7789" s="134" t="s">
        <v>12128</v>
      </c>
      <c r="B7789" s="135" t="s">
        <v>12129</v>
      </c>
      <c r="D7789" s="134" t="s">
        <v>2259</v>
      </c>
      <c r="E7789" s="136" t="s">
        <v>21829</v>
      </c>
      <c r="F7789" s="136" t="s">
        <v>21829</v>
      </c>
    </row>
    <row r="7790" spans="1:6" ht="54" x14ac:dyDescent="0.25">
      <c r="A7790" s="134" t="s">
        <v>12130</v>
      </c>
      <c r="B7790" s="135" t="s">
        <v>12131</v>
      </c>
      <c r="D7790" s="134" t="s">
        <v>2259</v>
      </c>
      <c r="E7790" s="136" t="s">
        <v>21830</v>
      </c>
      <c r="F7790" s="136" t="s">
        <v>21830</v>
      </c>
    </row>
    <row r="7791" spans="1:6" ht="54" x14ac:dyDescent="0.25">
      <c r="A7791" s="134" t="s">
        <v>12132</v>
      </c>
      <c r="B7791" s="135" t="s">
        <v>12133</v>
      </c>
      <c r="D7791" s="134" t="s">
        <v>2259</v>
      </c>
      <c r="E7791" s="136" t="s">
        <v>21831</v>
      </c>
      <c r="F7791" s="136" t="s">
        <v>21831</v>
      </c>
    </row>
    <row r="7792" spans="1:6" ht="81" x14ac:dyDescent="0.25">
      <c r="A7792" s="134" t="s">
        <v>12134</v>
      </c>
      <c r="B7792" s="135" t="s">
        <v>21832</v>
      </c>
      <c r="D7792" s="134" t="s">
        <v>2259</v>
      </c>
      <c r="E7792" s="136" t="s">
        <v>13777</v>
      </c>
      <c r="F7792" s="136" t="s">
        <v>13777</v>
      </c>
    </row>
    <row r="7793" spans="1:6" ht="81" x14ac:dyDescent="0.25">
      <c r="A7793" s="134" t="s">
        <v>12135</v>
      </c>
      <c r="B7793" s="135" t="s">
        <v>21833</v>
      </c>
      <c r="D7793" s="134" t="s">
        <v>2259</v>
      </c>
      <c r="E7793" s="136" t="s">
        <v>21834</v>
      </c>
      <c r="F7793" s="136" t="s">
        <v>21834</v>
      </c>
    </row>
    <row r="7794" spans="1:6" ht="67.5" x14ac:dyDescent="0.25">
      <c r="A7794" s="134" t="s">
        <v>12136</v>
      </c>
      <c r="B7794" s="135" t="s">
        <v>12137</v>
      </c>
      <c r="D7794" s="134" t="s">
        <v>2259</v>
      </c>
      <c r="E7794" s="136" t="s">
        <v>13056</v>
      </c>
      <c r="F7794" s="136" t="s">
        <v>13056</v>
      </c>
    </row>
    <row r="7795" spans="1:6" ht="67.5" x14ac:dyDescent="0.25">
      <c r="A7795" s="134" t="s">
        <v>12138</v>
      </c>
      <c r="B7795" s="135" t="s">
        <v>12139</v>
      </c>
      <c r="D7795" s="134" t="s">
        <v>2259</v>
      </c>
      <c r="E7795" s="136" t="s">
        <v>21835</v>
      </c>
      <c r="F7795" s="136" t="s">
        <v>21835</v>
      </c>
    </row>
    <row r="7796" spans="1:6" ht="67.5" x14ac:dyDescent="0.25">
      <c r="A7796" s="134" t="s">
        <v>12140</v>
      </c>
      <c r="B7796" s="135" t="s">
        <v>12141</v>
      </c>
      <c r="D7796" s="134" t="s">
        <v>2259</v>
      </c>
      <c r="E7796" s="136" t="s">
        <v>21836</v>
      </c>
      <c r="F7796" s="136" t="s">
        <v>21836</v>
      </c>
    </row>
    <row r="7797" spans="1:6" ht="67.5" x14ac:dyDescent="0.25">
      <c r="A7797" s="134" t="s">
        <v>12142</v>
      </c>
      <c r="B7797" s="135" t="s">
        <v>12143</v>
      </c>
      <c r="D7797" s="134" t="s">
        <v>2259</v>
      </c>
      <c r="E7797" s="136" t="s">
        <v>14292</v>
      </c>
      <c r="F7797" s="136" t="s">
        <v>14292</v>
      </c>
    </row>
    <row r="7798" spans="1:6" ht="67.5" x14ac:dyDescent="0.25">
      <c r="A7798" s="134" t="s">
        <v>12144</v>
      </c>
      <c r="B7798" s="135" t="s">
        <v>12145</v>
      </c>
      <c r="D7798" s="134" t="s">
        <v>2259</v>
      </c>
      <c r="E7798" s="136" t="s">
        <v>13638</v>
      </c>
      <c r="F7798" s="136" t="s">
        <v>13638</v>
      </c>
    </row>
    <row r="7799" spans="1:6" ht="67.5" x14ac:dyDescent="0.25">
      <c r="A7799" s="134" t="s">
        <v>12146</v>
      </c>
      <c r="B7799" s="135" t="s">
        <v>12147</v>
      </c>
      <c r="D7799" s="134" t="s">
        <v>2259</v>
      </c>
      <c r="E7799" s="136" t="s">
        <v>14201</v>
      </c>
      <c r="F7799" s="136" t="s">
        <v>14201</v>
      </c>
    </row>
    <row r="7800" spans="1:6" ht="67.5" x14ac:dyDescent="0.25">
      <c r="A7800" s="134" t="s">
        <v>12148</v>
      </c>
      <c r="B7800" s="135" t="s">
        <v>12149</v>
      </c>
      <c r="D7800" s="134" t="s">
        <v>2259</v>
      </c>
      <c r="E7800" s="136" t="s">
        <v>21837</v>
      </c>
      <c r="F7800" s="136" t="s">
        <v>21837</v>
      </c>
    </row>
    <row r="7801" spans="1:6" ht="67.5" x14ac:dyDescent="0.25">
      <c r="A7801" s="134" t="s">
        <v>12150</v>
      </c>
      <c r="B7801" s="135" t="s">
        <v>12151</v>
      </c>
      <c r="D7801" s="134" t="s">
        <v>2259</v>
      </c>
      <c r="E7801" s="136" t="s">
        <v>13210</v>
      </c>
      <c r="F7801" s="136" t="s">
        <v>13210</v>
      </c>
    </row>
    <row r="7802" spans="1:6" ht="40.5" x14ac:dyDescent="0.25">
      <c r="A7802" s="134" t="s">
        <v>21838</v>
      </c>
      <c r="B7802" s="135" t="s">
        <v>21839</v>
      </c>
      <c r="D7802" s="134" t="s">
        <v>2262</v>
      </c>
      <c r="E7802" s="136" t="s">
        <v>14255</v>
      </c>
      <c r="F7802" s="136" t="s">
        <v>14255</v>
      </c>
    </row>
    <row r="7803" spans="1:6" ht="40.5" x14ac:dyDescent="0.25">
      <c r="A7803" s="134" t="s">
        <v>21840</v>
      </c>
      <c r="B7803" s="135" t="s">
        <v>21841</v>
      </c>
      <c r="D7803" s="134" t="s">
        <v>2262</v>
      </c>
      <c r="E7803" s="136" t="s">
        <v>21842</v>
      </c>
      <c r="F7803" s="136" t="s">
        <v>21842</v>
      </c>
    </row>
    <row r="7804" spans="1:6" ht="27" x14ac:dyDescent="0.25">
      <c r="A7804" s="134" t="s">
        <v>21843</v>
      </c>
      <c r="B7804" s="135" t="s">
        <v>21844</v>
      </c>
      <c r="D7804" s="134" t="s">
        <v>2262</v>
      </c>
      <c r="E7804" s="136" t="s">
        <v>21845</v>
      </c>
      <c r="F7804" s="136" t="s">
        <v>21845</v>
      </c>
    </row>
    <row r="7805" spans="1:6" ht="40.5" x14ac:dyDescent="0.25">
      <c r="A7805" s="134" t="s">
        <v>12152</v>
      </c>
      <c r="B7805" s="135" t="s">
        <v>12153</v>
      </c>
      <c r="D7805" s="134" t="s">
        <v>2259</v>
      </c>
      <c r="E7805" s="136" t="s">
        <v>13340</v>
      </c>
      <c r="F7805" s="136" t="s">
        <v>13340</v>
      </c>
    </row>
    <row r="7806" spans="1:6" ht="27" x14ac:dyDescent="0.25">
      <c r="A7806" s="134" t="s">
        <v>12154</v>
      </c>
      <c r="B7806" s="135" t="s">
        <v>12155</v>
      </c>
      <c r="D7806" s="134" t="s">
        <v>2259</v>
      </c>
      <c r="E7806" s="136" t="s">
        <v>21846</v>
      </c>
      <c r="F7806" s="136" t="s">
        <v>21846</v>
      </c>
    </row>
    <row r="7807" spans="1:6" ht="27" x14ac:dyDescent="0.25">
      <c r="A7807" s="134" t="s">
        <v>12156</v>
      </c>
      <c r="B7807" s="135" t="s">
        <v>12157</v>
      </c>
      <c r="D7807" s="134" t="s">
        <v>2262</v>
      </c>
      <c r="E7807" s="136" t="s">
        <v>19471</v>
      </c>
      <c r="F7807" s="136" t="s">
        <v>19471</v>
      </c>
    </row>
    <row r="7808" spans="1:6" ht="27" x14ac:dyDescent="0.25">
      <c r="A7808" s="134" t="s">
        <v>12158</v>
      </c>
      <c r="B7808" s="135" t="s">
        <v>12159</v>
      </c>
      <c r="D7808" s="134" t="s">
        <v>2259</v>
      </c>
      <c r="E7808" s="136" t="s">
        <v>13971</v>
      </c>
      <c r="F7808" s="136" t="s">
        <v>13971</v>
      </c>
    </row>
    <row r="7809" spans="1:6" ht="27" x14ac:dyDescent="0.25">
      <c r="A7809" s="134" t="s">
        <v>12160</v>
      </c>
      <c r="B7809" s="135" t="s">
        <v>12161</v>
      </c>
      <c r="D7809" s="134" t="s">
        <v>2259</v>
      </c>
      <c r="E7809" s="136" t="s">
        <v>14165</v>
      </c>
      <c r="F7809" s="136" t="s">
        <v>14165</v>
      </c>
    </row>
    <row r="7810" spans="1:6" ht="27" x14ac:dyDescent="0.25">
      <c r="A7810" s="134" t="s">
        <v>12162</v>
      </c>
      <c r="B7810" s="135" t="s">
        <v>12163</v>
      </c>
      <c r="D7810" s="134" t="s">
        <v>2259</v>
      </c>
      <c r="E7810" s="136" t="s">
        <v>13076</v>
      </c>
      <c r="F7810" s="136" t="s">
        <v>13076</v>
      </c>
    </row>
    <row r="7811" spans="1:6" ht="27" x14ac:dyDescent="0.25">
      <c r="A7811" s="134" t="s">
        <v>12164</v>
      </c>
      <c r="B7811" s="135" t="s">
        <v>12165</v>
      </c>
      <c r="D7811" s="134" t="s">
        <v>2259</v>
      </c>
      <c r="E7811" s="136" t="s">
        <v>21847</v>
      </c>
      <c r="F7811" s="136" t="s">
        <v>21847</v>
      </c>
    </row>
    <row r="7812" spans="1:6" ht="27" x14ac:dyDescent="0.25">
      <c r="A7812" s="134" t="s">
        <v>12166</v>
      </c>
      <c r="B7812" s="135" t="s">
        <v>12167</v>
      </c>
      <c r="D7812" s="134" t="s">
        <v>2262</v>
      </c>
      <c r="E7812" s="136" t="s">
        <v>5847</v>
      </c>
      <c r="F7812" s="136" t="s">
        <v>5847</v>
      </c>
    </row>
    <row r="7813" spans="1:6" ht="27" x14ac:dyDescent="0.25">
      <c r="A7813" s="134" t="s">
        <v>12168</v>
      </c>
      <c r="B7813" s="135" t="s">
        <v>12169</v>
      </c>
      <c r="D7813" s="134" t="s">
        <v>2262</v>
      </c>
      <c r="E7813" s="136" t="s">
        <v>21848</v>
      </c>
      <c r="F7813" s="136" t="s">
        <v>21848</v>
      </c>
    </row>
    <row r="7814" spans="1:6" ht="27" x14ac:dyDescent="0.25">
      <c r="A7814" s="134" t="s">
        <v>12170</v>
      </c>
      <c r="B7814" s="135" t="s">
        <v>12171</v>
      </c>
      <c r="D7814" s="134" t="s">
        <v>2259</v>
      </c>
      <c r="E7814" s="136" t="s">
        <v>13231</v>
      </c>
      <c r="F7814" s="136" t="s">
        <v>13231</v>
      </c>
    </row>
    <row r="7815" spans="1:6" ht="40.5" x14ac:dyDescent="0.25">
      <c r="A7815" s="134" t="s">
        <v>12172</v>
      </c>
      <c r="B7815" s="135" t="s">
        <v>12173</v>
      </c>
      <c r="D7815" s="134" t="s">
        <v>2259</v>
      </c>
      <c r="E7815" s="136" t="s">
        <v>21849</v>
      </c>
      <c r="F7815" s="136" t="s">
        <v>21849</v>
      </c>
    </row>
    <row r="7816" spans="1:6" ht="40.5" x14ac:dyDescent="0.25">
      <c r="A7816" s="134" t="s">
        <v>12174</v>
      </c>
      <c r="B7816" s="135" t="s">
        <v>12175</v>
      </c>
      <c r="D7816" s="134" t="s">
        <v>2259</v>
      </c>
      <c r="E7816" s="136" t="s">
        <v>21850</v>
      </c>
      <c r="F7816" s="136" t="s">
        <v>21850</v>
      </c>
    </row>
    <row r="7817" spans="1:6" ht="27" x14ac:dyDescent="0.25">
      <c r="A7817" s="134" t="s">
        <v>12176</v>
      </c>
      <c r="B7817" s="135" t="s">
        <v>12177</v>
      </c>
      <c r="D7817" s="134" t="s">
        <v>2262</v>
      </c>
      <c r="E7817" s="136" t="s">
        <v>13177</v>
      </c>
      <c r="F7817" s="136" t="s">
        <v>13177</v>
      </c>
    </row>
    <row r="7818" spans="1:6" ht="40.5" x14ac:dyDescent="0.25">
      <c r="A7818" s="134" t="s">
        <v>12178</v>
      </c>
      <c r="B7818" s="135" t="s">
        <v>12179</v>
      </c>
      <c r="D7818" s="134" t="s">
        <v>2259</v>
      </c>
      <c r="E7818" s="136" t="s">
        <v>21851</v>
      </c>
      <c r="F7818" s="136" t="s">
        <v>21851</v>
      </c>
    </row>
    <row r="7819" spans="1:6" ht="27" x14ac:dyDescent="0.25">
      <c r="A7819" s="134" t="s">
        <v>12180</v>
      </c>
      <c r="B7819" s="135" t="s">
        <v>12181</v>
      </c>
      <c r="D7819" s="134" t="s">
        <v>2259</v>
      </c>
      <c r="E7819" s="136" t="s">
        <v>21852</v>
      </c>
      <c r="F7819" s="136" t="s">
        <v>21852</v>
      </c>
    </row>
    <row r="7820" spans="1:6" ht="40.5" x14ac:dyDescent="0.25">
      <c r="A7820" s="134" t="s">
        <v>12182</v>
      </c>
      <c r="B7820" s="135" t="s">
        <v>12183</v>
      </c>
      <c r="D7820" s="134" t="s">
        <v>2259</v>
      </c>
      <c r="E7820" s="136" t="s">
        <v>13121</v>
      </c>
      <c r="F7820" s="136" t="s">
        <v>13121</v>
      </c>
    </row>
    <row r="7821" spans="1:6" ht="40.5" x14ac:dyDescent="0.25">
      <c r="A7821" s="134" t="s">
        <v>12184</v>
      </c>
      <c r="B7821" s="135" t="s">
        <v>12185</v>
      </c>
      <c r="D7821" s="134" t="s">
        <v>2259</v>
      </c>
      <c r="E7821" s="136" t="s">
        <v>5729</v>
      </c>
      <c r="F7821" s="136" t="s">
        <v>5729</v>
      </c>
    </row>
    <row r="7822" spans="1:6" ht="40.5" x14ac:dyDescent="0.25">
      <c r="A7822" s="134" t="s">
        <v>12186</v>
      </c>
      <c r="B7822" s="135" t="s">
        <v>12187</v>
      </c>
      <c r="D7822" s="134" t="s">
        <v>2259</v>
      </c>
      <c r="E7822" s="136" t="s">
        <v>13274</v>
      </c>
      <c r="F7822" s="136" t="s">
        <v>13274</v>
      </c>
    </row>
    <row r="7823" spans="1:6" ht="40.5" x14ac:dyDescent="0.25">
      <c r="A7823" s="134" t="s">
        <v>12188</v>
      </c>
      <c r="B7823" s="135" t="s">
        <v>12189</v>
      </c>
      <c r="D7823" s="134" t="s">
        <v>2259</v>
      </c>
      <c r="E7823" s="136" t="s">
        <v>21853</v>
      </c>
      <c r="F7823" s="136" t="s">
        <v>21853</v>
      </c>
    </row>
    <row r="7824" spans="1:6" ht="40.5" x14ac:dyDescent="0.25">
      <c r="A7824" s="134" t="s">
        <v>12190</v>
      </c>
      <c r="B7824" s="135" t="s">
        <v>12191</v>
      </c>
      <c r="D7824" s="134" t="s">
        <v>2259</v>
      </c>
      <c r="E7824" s="136" t="s">
        <v>13646</v>
      </c>
      <c r="F7824" s="136" t="s">
        <v>13646</v>
      </c>
    </row>
    <row r="7825" spans="1:6" ht="40.5" x14ac:dyDescent="0.25">
      <c r="A7825" s="134" t="s">
        <v>12192</v>
      </c>
      <c r="B7825" s="135" t="s">
        <v>12193</v>
      </c>
      <c r="D7825" s="134" t="s">
        <v>2259</v>
      </c>
      <c r="E7825" s="136" t="s">
        <v>5447</v>
      </c>
      <c r="F7825" s="136" t="s">
        <v>5447</v>
      </c>
    </row>
    <row r="7826" spans="1:6" ht="27" x14ac:dyDescent="0.25">
      <c r="A7826" s="134" t="s">
        <v>12194</v>
      </c>
      <c r="B7826" s="135" t="s">
        <v>12195</v>
      </c>
      <c r="D7826" s="134" t="s">
        <v>2259</v>
      </c>
      <c r="E7826" s="136" t="s">
        <v>5947</v>
      </c>
      <c r="F7826" s="136" t="s">
        <v>5947</v>
      </c>
    </row>
    <row r="7827" spans="1:6" ht="40.5" x14ac:dyDescent="0.25">
      <c r="A7827" s="134" t="s">
        <v>12196</v>
      </c>
      <c r="B7827" s="135" t="s">
        <v>12197</v>
      </c>
      <c r="D7827" s="134" t="s">
        <v>2259</v>
      </c>
      <c r="E7827" s="136" t="s">
        <v>6098</v>
      </c>
      <c r="F7827" s="136" t="s">
        <v>6098</v>
      </c>
    </row>
    <row r="7828" spans="1:6" ht="67.5" x14ac:dyDescent="0.25">
      <c r="A7828" s="134" t="s">
        <v>12198</v>
      </c>
      <c r="B7828" s="135" t="s">
        <v>12199</v>
      </c>
      <c r="D7828" s="134" t="s">
        <v>2263</v>
      </c>
      <c r="E7828" s="136" t="s">
        <v>21854</v>
      </c>
      <c r="F7828" s="136" t="s">
        <v>21854</v>
      </c>
    </row>
    <row r="7829" spans="1:6" ht="67.5" x14ac:dyDescent="0.25">
      <c r="A7829" s="134" t="s">
        <v>12200</v>
      </c>
      <c r="B7829" s="135" t="s">
        <v>12201</v>
      </c>
      <c r="D7829" s="134" t="s">
        <v>2263</v>
      </c>
      <c r="E7829" s="136" t="s">
        <v>21855</v>
      </c>
      <c r="F7829" s="136" t="s">
        <v>21855</v>
      </c>
    </row>
    <row r="7830" spans="1:6" ht="67.5" x14ac:dyDescent="0.25">
      <c r="A7830" s="134" t="s">
        <v>12202</v>
      </c>
      <c r="B7830" s="135" t="s">
        <v>12203</v>
      </c>
      <c r="D7830" s="134" t="s">
        <v>2263</v>
      </c>
      <c r="E7830" s="136" t="s">
        <v>21856</v>
      </c>
      <c r="F7830" s="136" t="s">
        <v>21856</v>
      </c>
    </row>
    <row r="7831" spans="1:6" ht="67.5" x14ac:dyDescent="0.25">
      <c r="A7831" s="134" t="s">
        <v>12204</v>
      </c>
      <c r="B7831" s="135" t="s">
        <v>12205</v>
      </c>
      <c r="D7831" s="134" t="s">
        <v>2263</v>
      </c>
      <c r="E7831" s="136" t="s">
        <v>21857</v>
      </c>
      <c r="F7831" s="136" t="s">
        <v>21857</v>
      </c>
    </row>
    <row r="7832" spans="1:6" ht="54" x14ac:dyDescent="0.25">
      <c r="A7832" s="134" t="s">
        <v>4156</v>
      </c>
      <c r="B7832" s="135" t="s">
        <v>4157</v>
      </c>
      <c r="D7832" s="134" t="s">
        <v>2263</v>
      </c>
      <c r="E7832" s="136" t="s">
        <v>21858</v>
      </c>
      <c r="F7832" s="136" t="s">
        <v>21858</v>
      </c>
    </row>
    <row r="7833" spans="1:6" ht="54" x14ac:dyDescent="0.25">
      <c r="A7833" s="134" t="s">
        <v>12206</v>
      </c>
      <c r="B7833" s="135" t="s">
        <v>12207</v>
      </c>
      <c r="D7833" s="134" t="s">
        <v>2263</v>
      </c>
      <c r="E7833" s="136" t="s">
        <v>21859</v>
      </c>
      <c r="F7833" s="136" t="s">
        <v>21859</v>
      </c>
    </row>
    <row r="7834" spans="1:6" ht="54" x14ac:dyDescent="0.25">
      <c r="A7834" s="134" t="s">
        <v>12208</v>
      </c>
      <c r="B7834" s="135" t="s">
        <v>12209</v>
      </c>
      <c r="D7834" s="134" t="s">
        <v>2263</v>
      </c>
      <c r="E7834" s="136" t="s">
        <v>21860</v>
      </c>
      <c r="F7834" s="136" t="s">
        <v>21860</v>
      </c>
    </row>
    <row r="7835" spans="1:6" ht="54" x14ac:dyDescent="0.25">
      <c r="A7835" s="134" t="s">
        <v>12210</v>
      </c>
      <c r="B7835" s="135" t="s">
        <v>12211</v>
      </c>
      <c r="D7835" s="134" t="s">
        <v>2263</v>
      </c>
      <c r="E7835" s="136" t="s">
        <v>21861</v>
      </c>
      <c r="F7835" s="136" t="s">
        <v>21861</v>
      </c>
    </row>
    <row r="7836" spans="1:6" ht="54" x14ac:dyDescent="0.25">
      <c r="A7836" s="134" t="s">
        <v>4064</v>
      </c>
      <c r="B7836" s="135" t="s">
        <v>4065</v>
      </c>
      <c r="D7836" s="134" t="s">
        <v>2263</v>
      </c>
      <c r="E7836" s="136" t="s">
        <v>21862</v>
      </c>
      <c r="F7836" s="136" t="s">
        <v>21862</v>
      </c>
    </row>
    <row r="7837" spans="1:6" ht="54" x14ac:dyDescent="0.25">
      <c r="A7837" s="134" t="s">
        <v>4068</v>
      </c>
      <c r="B7837" s="135" t="s">
        <v>4069</v>
      </c>
      <c r="D7837" s="134" t="s">
        <v>2263</v>
      </c>
      <c r="E7837" s="136" t="s">
        <v>21863</v>
      </c>
      <c r="F7837" s="136" t="s">
        <v>21863</v>
      </c>
    </row>
    <row r="7838" spans="1:6" ht="54" x14ac:dyDescent="0.25">
      <c r="A7838" s="134" t="s">
        <v>12212</v>
      </c>
      <c r="B7838" s="135" t="s">
        <v>12213</v>
      </c>
      <c r="D7838" s="134" t="s">
        <v>2263</v>
      </c>
      <c r="E7838" s="136" t="s">
        <v>21864</v>
      </c>
      <c r="F7838" s="136" t="s">
        <v>21864</v>
      </c>
    </row>
    <row r="7839" spans="1:6" ht="54" x14ac:dyDescent="0.25">
      <c r="A7839" s="134" t="s">
        <v>12214</v>
      </c>
      <c r="B7839" s="135" t="s">
        <v>12215</v>
      </c>
      <c r="D7839" s="134" t="s">
        <v>2263</v>
      </c>
      <c r="E7839" s="136" t="s">
        <v>21865</v>
      </c>
      <c r="F7839" s="136" t="s">
        <v>21865</v>
      </c>
    </row>
    <row r="7840" spans="1:6" ht="40.5" x14ac:dyDescent="0.25">
      <c r="A7840" s="134" t="s">
        <v>4154</v>
      </c>
      <c r="B7840" s="135" t="s">
        <v>4155</v>
      </c>
      <c r="D7840" s="134" t="s">
        <v>2263</v>
      </c>
      <c r="E7840" s="136" t="s">
        <v>21866</v>
      </c>
      <c r="F7840" s="136" t="s">
        <v>21866</v>
      </c>
    </row>
    <row r="7841" spans="1:6" ht="40.5" x14ac:dyDescent="0.25">
      <c r="A7841" s="134" t="s">
        <v>12216</v>
      </c>
      <c r="B7841" s="135" t="s">
        <v>12217</v>
      </c>
      <c r="D7841" s="134" t="s">
        <v>2263</v>
      </c>
      <c r="E7841" s="136" t="s">
        <v>21867</v>
      </c>
      <c r="F7841" s="136" t="s">
        <v>21867</v>
      </c>
    </row>
    <row r="7842" spans="1:6" ht="40.5" x14ac:dyDescent="0.25">
      <c r="A7842" s="134" t="s">
        <v>4951</v>
      </c>
      <c r="B7842" s="135" t="s">
        <v>4952</v>
      </c>
      <c r="D7842" s="134" t="s">
        <v>2263</v>
      </c>
      <c r="E7842" s="136" t="s">
        <v>16131</v>
      </c>
      <c r="F7842" s="136" t="s">
        <v>16131</v>
      </c>
    </row>
    <row r="7843" spans="1:6" ht="40.5" x14ac:dyDescent="0.25">
      <c r="A7843" s="134" t="s">
        <v>12218</v>
      </c>
      <c r="B7843" s="135" t="s">
        <v>12219</v>
      </c>
      <c r="D7843" s="134" t="s">
        <v>2263</v>
      </c>
      <c r="E7843" s="136" t="s">
        <v>21868</v>
      </c>
      <c r="F7843" s="136" t="s">
        <v>21868</v>
      </c>
    </row>
    <row r="7844" spans="1:6" ht="40.5" x14ac:dyDescent="0.25">
      <c r="A7844" s="134" t="s">
        <v>12220</v>
      </c>
      <c r="B7844" s="135" t="s">
        <v>12221</v>
      </c>
      <c r="D7844" s="134" t="s">
        <v>2263</v>
      </c>
      <c r="E7844" s="136" t="s">
        <v>21869</v>
      </c>
      <c r="F7844" s="136" t="s">
        <v>21869</v>
      </c>
    </row>
    <row r="7845" spans="1:6" ht="40.5" x14ac:dyDescent="0.25">
      <c r="A7845" s="134" t="s">
        <v>12222</v>
      </c>
      <c r="B7845" s="135" t="s">
        <v>12223</v>
      </c>
      <c r="D7845" s="134" t="s">
        <v>2263</v>
      </c>
      <c r="E7845" s="136" t="s">
        <v>21870</v>
      </c>
      <c r="F7845" s="136" t="s">
        <v>21870</v>
      </c>
    </row>
    <row r="7846" spans="1:6" ht="40.5" x14ac:dyDescent="0.25">
      <c r="A7846" s="134" t="s">
        <v>12224</v>
      </c>
      <c r="B7846" s="135" t="s">
        <v>12225</v>
      </c>
      <c r="D7846" s="134" t="s">
        <v>2263</v>
      </c>
      <c r="E7846" s="136" t="s">
        <v>21871</v>
      </c>
      <c r="F7846" s="136" t="s">
        <v>21871</v>
      </c>
    </row>
    <row r="7847" spans="1:6" ht="40.5" x14ac:dyDescent="0.25">
      <c r="A7847" s="134" t="s">
        <v>12226</v>
      </c>
      <c r="B7847" s="135" t="s">
        <v>12227</v>
      </c>
      <c r="D7847" s="134" t="s">
        <v>2263</v>
      </c>
      <c r="E7847" s="136" t="s">
        <v>21872</v>
      </c>
      <c r="F7847" s="136" t="s">
        <v>21872</v>
      </c>
    </row>
    <row r="7848" spans="1:6" ht="40.5" x14ac:dyDescent="0.25">
      <c r="A7848" s="134" t="s">
        <v>12228</v>
      </c>
      <c r="B7848" s="135" t="s">
        <v>12229</v>
      </c>
      <c r="D7848" s="134" t="s">
        <v>2263</v>
      </c>
      <c r="E7848" s="136" t="s">
        <v>21873</v>
      </c>
      <c r="F7848" s="136" t="s">
        <v>21873</v>
      </c>
    </row>
    <row r="7849" spans="1:6" ht="40.5" x14ac:dyDescent="0.25">
      <c r="A7849" s="134" t="s">
        <v>12230</v>
      </c>
      <c r="B7849" s="135" t="s">
        <v>12231</v>
      </c>
      <c r="D7849" s="134" t="s">
        <v>2263</v>
      </c>
      <c r="E7849" s="136" t="s">
        <v>21874</v>
      </c>
      <c r="F7849" s="136" t="s">
        <v>21874</v>
      </c>
    </row>
    <row r="7850" spans="1:6" ht="40.5" x14ac:dyDescent="0.25">
      <c r="A7850" s="134" t="s">
        <v>3847</v>
      </c>
      <c r="B7850" s="135" t="s">
        <v>3848</v>
      </c>
      <c r="D7850" s="134" t="s">
        <v>2263</v>
      </c>
      <c r="E7850" s="136" t="s">
        <v>21875</v>
      </c>
      <c r="F7850" s="136" t="s">
        <v>21875</v>
      </c>
    </row>
    <row r="7851" spans="1:6" ht="40.5" x14ac:dyDescent="0.25">
      <c r="A7851" s="134" t="s">
        <v>12232</v>
      </c>
      <c r="B7851" s="135" t="s">
        <v>12233</v>
      </c>
      <c r="D7851" s="134" t="s">
        <v>2263</v>
      </c>
      <c r="E7851" s="136" t="s">
        <v>21876</v>
      </c>
      <c r="F7851" s="136" t="s">
        <v>21876</v>
      </c>
    </row>
    <row r="7852" spans="1:6" ht="40.5" x14ac:dyDescent="0.25">
      <c r="A7852" s="134" t="s">
        <v>3840</v>
      </c>
      <c r="B7852" s="135" t="s">
        <v>3841</v>
      </c>
      <c r="D7852" s="134" t="s">
        <v>2263</v>
      </c>
      <c r="E7852" s="136" t="s">
        <v>21877</v>
      </c>
      <c r="F7852" s="136" t="s">
        <v>21877</v>
      </c>
    </row>
    <row r="7853" spans="1:6" ht="40.5" x14ac:dyDescent="0.25">
      <c r="A7853" s="134" t="s">
        <v>12234</v>
      </c>
      <c r="B7853" s="135" t="s">
        <v>12235</v>
      </c>
      <c r="D7853" s="134" t="s">
        <v>2263</v>
      </c>
      <c r="E7853" s="136" t="s">
        <v>21878</v>
      </c>
      <c r="F7853" s="136" t="s">
        <v>21878</v>
      </c>
    </row>
    <row r="7854" spans="1:6" ht="54" x14ac:dyDescent="0.25">
      <c r="A7854" s="134" t="s">
        <v>12236</v>
      </c>
      <c r="B7854" s="135" t="s">
        <v>12237</v>
      </c>
      <c r="D7854" s="134" t="s">
        <v>2263</v>
      </c>
      <c r="E7854" s="136" t="s">
        <v>21879</v>
      </c>
      <c r="F7854" s="136" t="s">
        <v>21879</v>
      </c>
    </row>
    <row r="7855" spans="1:6" ht="54" x14ac:dyDescent="0.25">
      <c r="A7855" s="134" t="s">
        <v>12238</v>
      </c>
      <c r="B7855" s="135" t="s">
        <v>12239</v>
      </c>
      <c r="D7855" s="134" t="s">
        <v>2263</v>
      </c>
      <c r="E7855" s="136" t="s">
        <v>21880</v>
      </c>
      <c r="F7855" s="136" t="s">
        <v>21880</v>
      </c>
    </row>
    <row r="7856" spans="1:6" ht="54" x14ac:dyDescent="0.25">
      <c r="A7856" s="134" t="s">
        <v>12240</v>
      </c>
      <c r="B7856" s="135" t="s">
        <v>12241</v>
      </c>
      <c r="D7856" s="134" t="s">
        <v>2263</v>
      </c>
      <c r="E7856" s="136" t="s">
        <v>21881</v>
      </c>
      <c r="F7856" s="136" t="s">
        <v>21881</v>
      </c>
    </row>
    <row r="7857" spans="1:6" ht="54" x14ac:dyDescent="0.25">
      <c r="A7857" s="134" t="s">
        <v>12242</v>
      </c>
      <c r="B7857" s="135" t="s">
        <v>12243</v>
      </c>
      <c r="D7857" s="134" t="s">
        <v>2263</v>
      </c>
      <c r="E7857" s="136" t="s">
        <v>21882</v>
      </c>
      <c r="F7857" s="136" t="s">
        <v>21882</v>
      </c>
    </row>
    <row r="7858" spans="1:6" ht="54" x14ac:dyDescent="0.25">
      <c r="A7858" s="134" t="s">
        <v>4968</v>
      </c>
      <c r="B7858" s="135" t="s">
        <v>4969</v>
      </c>
      <c r="D7858" s="134" t="s">
        <v>2263</v>
      </c>
      <c r="E7858" s="136" t="s">
        <v>21883</v>
      </c>
      <c r="F7858" s="136" t="s">
        <v>21883</v>
      </c>
    </row>
    <row r="7859" spans="1:6" ht="54" x14ac:dyDescent="0.25">
      <c r="A7859" s="134" t="s">
        <v>12244</v>
      </c>
      <c r="B7859" s="135" t="s">
        <v>12245</v>
      </c>
      <c r="D7859" s="134" t="s">
        <v>2263</v>
      </c>
      <c r="E7859" s="136" t="s">
        <v>21884</v>
      </c>
      <c r="F7859" s="136" t="s">
        <v>21884</v>
      </c>
    </row>
    <row r="7860" spans="1:6" ht="67.5" x14ac:dyDescent="0.25">
      <c r="A7860" s="134" t="s">
        <v>12246</v>
      </c>
      <c r="B7860" s="135" t="s">
        <v>12247</v>
      </c>
      <c r="D7860" s="134" t="s">
        <v>2263</v>
      </c>
      <c r="E7860" s="136" t="s">
        <v>21885</v>
      </c>
      <c r="F7860" s="136" t="s">
        <v>21885</v>
      </c>
    </row>
    <row r="7861" spans="1:6" ht="67.5" x14ac:dyDescent="0.25">
      <c r="A7861" s="134" t="s">
        <v>12248</v>
      </c>
      <c r="B7861" s="135" t="s">
        <v>12249</v>
      </c>
      <c r="D7861" s="134" t="s">
        <v>2263</v>
      </c>
      <c r="E7861" s="136" t="s">
        <v>21886</v>
      </c>
      <c r="F7861" s="136" t="s">
        <v>21886</v>
      </c>
    </row>
    <row r="7862" spans="1:6" ht="67.5" x14ac:dyDescent="0.25">
      <c r="A7862" s="134" t="s">
        <v>12250</v>
      </c>
      <c r="B7862" s="135" t="s">
        <v>12251</v>
      </c>
      <c r="D7862" s="134" t="s">
        <v>2263</v>
      </c>
      <c r="E7862" s="136" t="s">
        <v>21887</v>
      </c>
      <c r="F7862" s="136" t="s">
        <v>21887</v>
      </c>
    </row>
    <row r="7863" spans="1:6" ht="67.5" x14ac:dyDescent="0.25">
      <c r="A7863" s="134" t="s">
        <v>12252</v>
      </c>
      <c r="B7863" s="135" t="s">
        <v>12253</v>
      </c>
      <c r="D7863" s="134" t="s">
        <v>2263</v>
      </c>
      <c r="E7863" s="136" t="s">
        <v>21888</v>
      </c>
      <c r="F7863" s="136" t="s">
        <v>21888</v>
      </c>
    </row>
    <row r="7864" spans="1:6" ht="67.5" x14ac:dyDescent="0.25">
      <c r="A7864" s="134" t="s">
        <v>12254</v>
      </c>
      <c r="B7864" s="135" t="s">
        <v>12255</v>
      </c>
      <c r="D7864" s="134" t="s">
        <v>2263</v>
      </c>
      <c r="E7864" s="136" t="s">
        <v>14146</v>
      </c>
      <c r="F7864" s="136" t="s">
        <v>14146</v>
      </c>
    </row>
    <row r="7865" spans="1:6" ht="67.5" x14ac:dyDescent="0.25">
      <c r="A7865" s="134" t="s">
        <v>12256</v>
      </c>
      <c r="B7865" s="135" t="s">
        <v>12257</v>
      </c>
      <c r="D7865" s="134" t="s">
        <v>2263</v>
      </c>
      <c r="E7865" s="136" t="s">
        <v>21889</v>
      </c>
      <c r="F7865" s="136" t="s">
        <v>21889</v>
      </c>
    </row>
    <row r="7866" spans="1:6" ht="67.5" x14ac:dyDescent="0.25">
      <c r="A7866" s="134" t="s">
        <v>12258</v>
      </c>
      <c r="B7866" s="135" t="s">
        <v>12259</v>
      </c>
      <c r="D7866" s="134" t="s">
        <v>2263</v>
      </c>
      <c r="E7866" s="136" t="s">
        <v>21890</v>
      </c>
      <c r="F7866" s="136" t="s">
        <v>21890</v>
      </c>
    </row>
    <row r="7867" spans="1:6" ht="67.5" x14ac:dyDescent="0.25">
      <c r="A7867" s="134" t="s">
        <v>12260</v>
      </c>
      <c r="B7867" s="135" t="s">
        <v>12261</v>
      </c>
      <c r="D7867" s="134" t="s">
        <v>2263</v>
      </c>
      <c r="E7867" s="136" t="s">
        <v>21891</v>
      </c>
      <c r="F7867" s="136" t="s">
        <v>21891</v>
      </c>
    </row>
    <row r="7868" spans="1:6" ht="67.5" x14ac:dyDescent="0.25">
      <c r="A7868" s="134" t="s">
        <v>12262</v>
      </c>
      <c r="B7868" s="135" t="s">
        <v>12263</v>
      </c>
      <c r="D7868" s="134" t="s">
        <v>2263</v>
      </c>
      <c r="E7868" s="136" t="s">
        <v>21892</v>
      </c>
      <c r="F7868" s="136" t="s">
        <v>21892</v>
      </c>
    </row>
    <row r="7869" spans="1:6" ht="67.5" x14ac:dyDescent="0.25">
      <c r="A7869" s="134" t="s">
        <v>12264</v>
      </c>
      <c r="B7869" s="135" t="s">
        <v>12265</v>
      </c>
      <c r="D7869" s="134" t="s">
        <v>2263</v>
      </c>
      <c r="E7869" s="136" t="s">
        <v>21893</v>
      </c>
      <c r="F7869" s="136" t="s">
        <v>21893</v>
      </c>
    </row>
    <row r="7870" spans="1:6" ht="67.5" x14ac:dyDescent="0.25">
      <c r="A7870" s="134" t="s">
        <v>3746</v>
      </c>
      <c r="B7870" s="135" t="s">
        <v>3747</v>
      </c>
      <c r="D7870" s="134" t="s">
        <v>2263</v>
      </c>
      <c r="E7870" s="136" t="s">
        <v>21894</v>
      </c>
      <c r="F7870" s="136" t="s">
        <v>21894</v>
      </c>
    </row>
    <row r="7871" spans="1:6" ht="67.5" x14ac:dyDescent="0.25">
      <c r="A7871" s="134" t="s">
        <v>12266</v>
      </c>
      <c r="B7871" s="135" t="s">
        <v>12267</v>
      </c>
      <c r="D7871" s="134" t="s">
        <v>2263</v>
      </c>
      <c r="E7871" s="136" t="s">
        <v>21895</v>
      </c>
      <c r="F7871" s="136" t="s">
        <v>21895</v>
      </c>
    </row>
    <row r="7872" spans="1:6" ht="54" x14ac:dyDescent="0.25">
      <c r="A7872" s="134" t="s">
        <v>12268</v>
      </c>
      <c r="B7872" s="135" t="s">
        <v>12269</v>
      </c>
      <c r="D7872" s="134" t="s">
        <v>2263</v>
      </c>
      <c r="E7872" s="136" t="s">
        <v>21896</v>
      </c>
      <c r="F7872" s="136" t="s">
        <v>21896</v>
      </c>
    </row>
    <row r="7873" spans="1:6" ht="54" x14ac:dyDescent="0.25">
      <c r="A7873" s="134" t="s">
        <v>12270</v>
      </c>
      <c r="B7873" s="135" t="s">
        <v>12271</v>
      </c>
      <c r="D7873" s="134" t="s">
        <v>2263</v>
      </c>
      <c r="E7873" s="136" t="s">
        <v>21897</v>
      </c>
      <c r="F7873" s="136" t="s">
        <v>21897</v>
      </c>
    </row>
    <row r="7874" spans="1:6" ht="54" x14ac:dyDescent="0.25">
      <c r="A7874" s="134" t="s">
        <v>12272</v>
      </c>
      <c r="B7874" s="135" t="s">
        <v>12273</v>
      </c>
      <c r="D7874" s="134" t="s">
        <v>2263</v>
      </c>
      <c r="E7874" s="136" t="s">
        <v>21898</v>
      </c>
      <c r="F7874" s="136" t="s">
        <v>21898</v>
      </c>
    </row>
    <row r="7875" spans="1:6" ht="54" x14ac:dyDescent="0.25">
      <c r="A7875" s="134" t="s">
        <v>12274</v>
      </c>
      <c r="B7875" s="135" t="s">
        <v>12275</v>
      </c>
      <c r="D7875" s="134" t="s">
        <v>2263</v>
      </c>
      <c r="E7875" s="136" t="s">
        <v>21899</v>
      </c>
      <c r="F7875" s="136" t="s">
        <v>21899</v>
      </c>
    </row>
    <row r="7876" spans="1:6" ht="54" x14ac:dyDescent="0.25">
      <c r="A7876" s="134" t="s">
        <v>12276</v>
      </c>
      <c r="B7876" s="135" t="s">
        <v>12277</v>
      </c>
      <c r="D7876" s="134" t="s">
        <v>2263</v>
      </c>
      <c r="E7876" s="136" t="s">
        <v>21900</v>
      </c>
      <c r="F7876" s="136" t="s">
        <v>21900</v>
      </c>
    </row>
    <row r="7877" spans="1:6" ht="54" x14ac:dyDescent="0.25">
      <c r="A7877" s="134" t="s">
        <v>12278</v>
      </c>
      <c r="B7877" s="135" t="s">
        <v>12279</v>
      </c>
      <c r="D7877" s="134" t="s">
        <v>2263</v>
      </c>
      <c r="E7877" s="136" t="s">
        <v>21901</v>
      </c>
      <c r="F7877" s="136" t="s">
        <v>21901</v>
      </c>
    </row>
    <row r="7878" spans="1:6" ht="54" x14ac:dyDescent="0.25">
      <c r="A7878" s="134" t="s">
        <v>12280</v>
      </c>
      <c r="B7878" s="135" t="s">
        <v>12281</v>
      </c>
      <c r="D7878" s="134" t="s">
        <v>2263</v>
      </c>
      <c r="E7878" s="136" t="s">
        <v>15741</v>
      </c>
      <c r="F7878" s="136" t="s">
        <v>15741</v>
      </c>
    </row>
    <row r="7879" spans="1:6" ht="54" x14ac:dyDescent="0.25">
      <c r="A7879" s="134" t="s">
        <v>12282</v>
      </c>
      <c r="B7879" s="135" t="s">
        <v>12283</v>
      </c>
      <c r="D7879" s="134" t="s">
        <v>2263</v>
      </c>
      <c r="E7879" s="136" t="s">
        <v>21902</v>
      </c>
      <c r="F7879" s="136" t="s">
        <v>21902</v>
      </c>
    </row>
    <row r="7880" spans="1:6" ht="54" x14ac:dyDescent="0.25">
      <c r="A7880" s="134" t="s">
        <v>12284</v>
      </c>
      <c r="B7880" s="135" t="s">
        <v>12285</v>
      </c>
      <c r="D7880" s="134" t="s">
        <v>2263</v>
      </c>
      <c r="E7880" s="136" t="s">
        <v>21903</v>
      </c>
      <c r="F7880" s="136" t="s">
        <v>21903</v>
      </c>
    </row>
    <row r="7881" spans="1:6" ht="54" x14ac:dyDescent="0.25">
      <c r="A7881" s="134" t="s">
        <v>12286</v>
      </c>
      <c r="B7881" s="135" t="s">
        <v>12287</v>
      </c>
      <c r="D7881" s="134" t="s">
        <v>2263</v>
      </c>
      <c r="E7881" s="136" t="s">
        <v>21904</v>
      </c>
      <c r="F7881" s="136" t="s">
        <v>21904</v>
      </c>
    </row>
    <row r="7882" spans="1:6" ht="54" x14ac:dyDescent="0.25">
      <c r="A7882" s="134" t="s">
        <v>12288</v>
      </c>
      <c r="B7882" s="135" t="s">
        <v>12289</v>
      </c>
      <c r="D7882" s="134" t="s">
        <v>2263</v>
      </c>
      <c r="E7882" s="136" t="s">
        <v>21905</v>
      </c>
      <c r="F7882" s="136" t="s">
        <v>21905</v>
      </c>
    </row>
    <row r="7883" spans="1:6" ht="54" x14ac:dyDescent="0.25">
      <c r="A7883" s="134" t="s">
        <v>12290</v>
      </c>
      <c r="B7883" s="135" t="s">
        <v>12291</v>
      </c>
      <c r="D7883" s="134" t="s">
        <v>2263</v>
      </c>
      <c r="E7883" s="136" t="s">
        <v>21906</v>
      </c>
      <c r="F7883" s="136" t="s">
        <v>21906</v>
      </c>
    </row>
    <row r="7884" spans="1:6" ht="54" x14ac:dyDescent="0.25">
      <c r="A7884" s="134" t="s">
        <v>12292</v>
      </c>
      <c r="B7884" s="135" t="s">
        <v>12293</v>
      </c>
      <c r="D7884" s="134" t="s">
        <v>2263</v>
      </c>
      <c r="E7884" s="136" t="s">
        <v>21907</v>
      </c>
      <c r="F7884" s="136" t="s">
        <v>21907</v>
      </c>
    </row>
    <row r="7885" spans="1:6" ht="54" x14ac:dyDescent="0.25">
      <c r="A7885" s="134" t="s">
        <v>12294</v>
      </c>
      <c r="B7885" s="135" t="s">
        <v>12295</v>
      </c>
      <c r="D7885" s="134" t="s">
        <v>2263</v>
      </c>
      <c r="E7885" s="136" t="s">
        <v>21908</v>
      </c>
      <c r="F7885" s="136" t="s">
        <v>21908</v>
      </c>
    </row>
    <row r="7886" spans="1:6" ht="54" x14ac:dyDescent="0.25">
      <c r="A7886" s="134" t="s">
        <v>12296</v>
      </c>
      <c r="B7886" s="135" t="s">
        <v>12297</v>
      </c>
      <c r="D7886" s="134" t="s">
        <v>2263</v>
      </c>
      <c r="E7886" s="136" t="s">
        <v>21909</v>
      </c>
      <c r="F7886" s="136" t="s">
        <v>21909</v>
      </c>
    </row>
    <row r="7887" spans="1:6" ht="54" x14ac:dyDescent="0.25">
      <c r="A7887" s="134" t="s">
        <v>12298</v>
      </c>
      <c r="B7887" s="135" t="s">
        <v>12299</v>
      </c>
      <c r="D7887" s="134" t="s">
        <v>2263</v>
      </c>
      <c r="E7887" s="136" t="s">
        <v>21910</v>
      </c>
      <c r="F7887" s="136" t="s">
        <v>21910</v>
      </c>
    </row>
    <row r="7888" spans="1:6" ht="54" x14ac:dyDescent="0.25">
      <c r="A7888" s="134" t="s">
        <v>12300</v>
      </c>
      <c r="B7888" s="135" t="s">
        <v>12301</v>
      </c>
      <c r="D7888" s="134" t="s">
        <v>2263</v>
      </c>
      <c r="E7888" s="136" t="s">
        <v>21911</v>
      </c>
      <c r="F7888" s="136" t="s">
        <v>21911</v>
      </c>
    </row>
    <row r="7889" spans="1:6" ht="54" x14ac:dyDescent="0.25">
      <c r="A7889" s="134" t="s">
        <v>12302</v>
      </c>
      <c r="B7889" s="135" t="s">
        <v>12303</v>
      </c>
      <c r="D7889" s="134" t="s">
        <v>2263</v>
      </c>
      <c r="E7889" s="136" t="s">
        <v>21912</v>
      </c>
      <c r="F7889" s="136" t="s">
        <v>21912</v>
      </c>
    </row>
    <row r="7890" spans="1:6" ht="54" x14ac:dyDescent="0.25">
      <c r="A7890" s="134" t="s">
        <v>12304</v>
      </c>
      <c r="B7890" s="135" t="s">
        <v>12305</v>
      </c>
      <c r="D7890" s="134" t="s">
        <v>2263</v>
      </c>
      <c r="E7890" s="136" t="s">
        <v>21913</v>
      </c>
      <c r="F7890" s="136" t="s">
        <v>21913</v>
      </c>
    </row>
    <row r="7891" spans="1:6" ht="67.5" x14ac:dyDescent="0.25">
      <c r="A7891" s="134" t="s">
        <v>12306</v>
      </c>
      <c r="B7891" s="135" t="s">
        <v>12307</v>
      </c>
      <c r="D7891" s="134" t="s">
        <v>2263</v>
      </c>
      <c r="E7891" s="136" t="s">
        <v>21914</v>
      </c>
      <c r="F7891" s="136" t="s">
        <v>21914</v>
      </c>
    </row>
    <row r="7892" spans="1:6" ht="67.5" x14ac:dyDescent="0.25">
      <c r="A7892" s="134" t="s">
        <v>12308</v>
      </c>
      <c r="B7892" s="135" t="s">
        <v>12309</v>
      </c>
      <c r="D7892" s="134" t="s">
        <v>2263</v>
      </c>
      <c r="E7892" s="136" t="s">
        <v>21915</v>
      </c>
      <c r="F7892" s="136" t="s">
        <v>21915</v>
      </c>
    </row>
    <row r="7893" spans="1:6" ht="67.5" x14ac:dyDescent="0.25">
      <c r="A7893" s="134" t="s">
        <v>12310</v>
      </c>
      <c r="B7893" s="135" t="s">
        <v>12311</v>
      </c>
      <c r="D7893" s="134" t="s">
        <v>2263</v>
      </c>
      <c r="E7893" s="136" t="s">
        <v>21916</v>
      </c>
      <c r="F7893" s="136" t="s">
        <v>21916</v>
      </c>
    </row>
    <row r="7894" spans="1:6" ht="67.5" x14ac:dyDescent="0.25">
      <c r="A7894" s="134" t="s">
        <v>12312</v>
      </c>
      <c r="B7894" s="135" t="s">
        <v>12313</v>
      </c>
      <c r="D7894" s="134" t="s">
        <v>2263</v>
      </c>
      <c r="E7894" s="136" t="s">
        <v>21917</v>
      </c>
      <c r="F7894" s="136" t="s">
        <v>21917</v>
      </c>
    </row>
    <row r="7895" spans="1:6" ht="67.5" x14ac:dyDescent="0.25">
      <c r="A7895" s="134" t="s">
        <v>12314</v>
      </c>
      <c r="B7895" s="135" t="s">
        <v>12315</v>
      </c>
      <c r="D7895" s="134" t="s">
        <v>2263</v>
      </c>
      <c r="E7895" s="136" t="s">
        <v>21918</v>
      </c>
      <c r="F7895" s="136" t="s">
        <v>21918</v>
      </c>
    </row>
    <row r="7896" spans="1:6" ht="67.5" x14ac:dyDescent="0.25">
      <c r="A7896" s="134" t="s">
        <v>12316</v>
      </c>
      <c r="B7896" s="135" t="s">
        <v>12317</v>
      </c>
      <c r="D7896" s="134" t="s">
        <v>2263</v>
      </c>
      <c r="E7896" s="136" t="s">
        <v>21919</v>
      </c>
      <c r="F7896" s="136" t="s">
        <v>21919</v>
      </c>
    </row>
    <row r="7897" spans="1:6" ht="67.5" x14ac:dyDescent="0.25">
      <c r="A7897" s="134" t="s">
        <v>12318</v>
      </c>
      <c r="B7897" s="135" t="s">
        <v>12319</v>
      </c>
      <c r="D7897" s="134" t="s">
        <v>2263</v>
      </c>
      <c r="E7897" s="136" t="s">
        <v>21920</v>
      </c>
      <c r="F7897" s="136" t="s">
        <v>21920</v>
      </c>
    </row>
    <row r="7898" spans="1:6" ht="54" x14ac:dyDescent="0.25">
      <c r="A7898" s="134" t="s">
        <v>12320</v>
      </c>
      <c r="B7898" s="135" t="s">
        <v>12321</v>
      </c>
      <c r="D7898" s="134" t="s">
        <v>2263</v>
      </c>
      <c r="E7898" s="136" t="s">
        <v>21921</v>
      </c>
      <c r="F7898" s="136" t="s">
        <v>21921</v>
      </c>
    </row>
    <row r="7899" spans="1:6" ht="54" x14ac:dyDescent="0.25">
      <c r="A7899" s="134" t="s">
        <v>12322</v>
      </c>
      <c r="B7899" s="135" t="s">
        <v>12323</v>
      </c>
      <c r="D7899" s="134" t="s">
        <v>2263</v>
      </c>
      <c r="E7899" s="136" t="s">
        <v>21922</v>
      </c>
      <c r="F7899" s="136" t="s">
        <v>21922</v>
      </c>
    </row>
    <row r="7900" spans="1:6" ht="54" x14ac:dyDescent="0.25">
      <c r="A7900" s="134" t="s">
        <v>4303</v>
      </c>
      <c r="B7900" s="135" t="s">
        <v>4304</v>
      </c>
      <c r="D7900" s="134" t="s">
        <v>2263</v>
      </c>
      <c r="E7900" s="136" t="s">
        <v>21923</v>
      </c>
      <c r="F7900" s="136" t="s">
        <v>21923</v>
      </c>
    </row>
    <row r="7901" spans="1:6" ht="54" x14ac:dyDescent="0.25">
      <c r="A7901" s="134" t="s">
        <v>12324</v>
      </c>
      <c r="B7901" s="135" t="s">
        <v>12325</v>
      </c>
      <c r="D7901" s="134" t="s">
        <v>2263</v>
      </c>
      <c r="E7901" s="136" t="s">
        <v>21924</v>
      </c>
      <c r="F7901" s="136" t="s">
        <v>21924</v>
      </c>
    </row>
    <row r="7902" spans="1:6" ht="54" x14ac:dyDescent="0.25">
      <c r="A7902" s="134" t="s">
        <v>4806</v>
      </c>
      <c r="B7902" s="135" t="s">
        <v>4807</v>
      </c>
      <c r="D7902" s="134" t="s">
        <v>2263</v>
      </c>
      <c r="E7902" s="136" t="s">
        <v>21925</v>
      </c>
      <c r="F7902" s="136" t="s">
        <v>21925</v>
      </c>
    </row>
    <row r="7903" spans="1:6" ht="54" x14ac:dyDescent="0.25">
      <c r="A7903" s="134" t="s">
        <v>12326</v>
      </c>
      <c r="B7903" s="135" t="s">
        <v>12327</v>
      </c>
      <c r="D7903" s="134" t="s">
        <v>2263</v>
      </c>
      <c r="E7903" s="136" t="s">
        <v>21926</v>
      </c>
      <c r="F7903" s="136" t="s">
        <v>21926</v>
      </c>
    </row>
    <row r="7904" spans="1:6" ht="54" x14ac:dyDescent="0.25">
      <c r="A7904" s="134" t="s">
        <v>12328</v>
      </c>
      <c r="B7904" s="135" t="s">
        <v>12329</v>
      </c>
      <c r="D7904" s="134" t="s">
        <v>2263</v>
      </c>
      <c r="E7904" s="136" t="s">
        <v>21927</v>
      </c>
      <c r="F7904" s="136" t="s">
        <v>21927</v>
      </c>
    </row>
    <row r="7905" spans="1:6" ht="40.5" x14ac:dyDescent="0.25">
      <c r="A7905" s="134" t="s">
        <v>4158</v>
      </c>
      <c r="B7905" s="135" t="s">
        <v>4159</v>
      </c>
      <c r="D7905" s="134" t="s">
        <v>2263</v>
      </c>
      <c r="E7905" s="136" t="s">
        <v>21928</v>
      </c>
      <c r="F7905" s="136" t="s">
        <v>21928</v>
      </c>
    </row>
    <row r="7906" spans="1:6" ht="40.5" x14ac:dyDescent="0.25">
      <c r="A7906" s="134" t="s">
        <v>4936</v>
      </c>
      <c r="B7906" s="135" t="s">
        <v>4937</v>
      </c>
      <c r="D7906" s="134" t="s">
        <v>2263</v>
      </c>
      <c r="E7906" s="136" t="s">
        <v>21929</v>
      </c>
      <c r="F7906" s="136" t="s">
        <v>21929</v>
      </c>
    </row>
    <row r="7907" spans="1:6" ht="40.5" x14ac:dyDescent="0.25">
      <c r="A7907" s="134" t="s">
        <v>12330</v>
      </c>
      <c r="B7907" s="135" t="s">
        <v>12331</v>
      </c>
      <c r="D7907" s="134" t="s">
        <v>2263</v>
      </c>
      <c r="E7907" s="136" t="s">
        <v>21930</v>
      </c>
      <c r="F7907" s="136" t="s">
        <v>21930</v>
      </c>
    </row>
    <row r="7908" spans="1:6" ht="40.5" x14ac:dyDescent="0.25">
      <c r="A7908" s="134" t="s">
        <v>12332</v>
      </c>
      <c r="B7908" s="135" t="s">
        <v>12333</v>
      </c>
      <c r="D7908" s="134" t="s">
        <v>2263</v>
      </c>
      <c r="E7908" s="136" t="s">
        <v>21931</v>
      </c>
      <c r="F7908" s="136" t="s">
        <v>21931</v>
      </c>
    </row>
    <row r="7909" spans="1:6" ht="40.5" x14ac:dyDescent="0.25">
      <c r="A7909" s="134" t="s">
        <v>12334</v>
      </c>
      <c r="B7909" s="135" t="s">
        <v>12335</v>
      </c>
      <c r="D7909" s="134" t="s">
        <v>2263</v>
      </c>
      <c r="E7909" s="136" t="s">
        <v>21932</v>
      </c>
      <c r="F7909" s="136" t="s">
        <v>21932</v>
      </c>
    </row>
    <row r="7910" spans="1:6" ht="40.5" x14ac:dyDescent="0.25">
      <c r="A7910" s="134" t="s">
        <v>4974</v>
      </c>
      <c r="B7910" s="135" t="s">
        <v>4975</v>
      </c>
      <c r="D7910" s="134" t="s">
        <v>2263</v>
      </c>
      <c r="E7910" s="136" t="s">
        <v>21933</v>
      </c>
      <c r="F7910" s="136" t="s">
        <v>21933</v>
      </c>
    </row>
    <row r="7911" spans="1:6" ht="40.5" x14ac:dyDescent="0.25">
      <c r="A7911" s="134" t="s">
        <v>12336</v>
      </c>
      <c r="B7911" s="135" t="s">
        <v>12337</v>
      </c>
      <c r="D7911" s="134" t="s">
        <v>2263</v>
      </c>
      <c r="E7911" s="136" t="s">
        <v>21934</v>
      </c>
      <c r="F7911" s="136" t="s">
        <v>21934</v>
      </c>
    </row>
    <row r="7912" spans="1:6" ht="40.5" x14ac:dyDescent="0.25">
      <c r="A7912" s="134" t="s">
        <v>12338</v>
      </c>
      <c r="B7912" s="135" t="s">
        <v>12339</v>
      </c>
      <c r="D7912" s="134" t="s">
        <v>2263</v>
      </c>
      <c r="E7912" s="136" t="s">
        <v>21935</v>
      </c>
      <c r="F7912" s="136" t="s">
        <v>21935</v>
      </c>
    </row>
    <row r="7913" spans="1:6" ht="40.5" x14ac:dyDescent="0.25">
      <c r="A7913" s="134" t="s">
        <v>12340</v>
      </c>
      <c r="B7913" s="135" t="s">
        <v>12341</v>
      </c>
      <c r="D7913" s="134" t="s">
        <v>2263</v>
      </c>
      <c r="E7913" s="136" t="s">
        <v>21936</v>
      </c>
      <c r="F7913" s="136" t="s">
        <v>21936</v>
      </c>
    </row>
    <row r="7914" spans="1:6" ht="40.5" x14ac:dyDescent="0.25">
      <c r="A7914" s="134" t="s">
        <v>4966</v>
      </c>
      <c r="B7914" s="135" t="s">
        <v>4967</v>
      </c>
      <c r="D7914" s="134" t="s">
        <v>2263</v>
      </c>
      <c r="E7914" s="136" t="s">
        <v>21937</v>
      </c>
      <c r="F7914" s="136" t="s">
        <v>21937</v>
      </c>
    </row>
    <row r="7915" spans="1:6" ht="54" x14ac:dyDescent="0.25">
      <c r="A7915" s="134" t="s">
        <v>12342</v>
      </c>
      <c r="B7915" s="135" t="s">
        <v>12343</v>
      </c>
      <c r="D7915" s="134" t="s">
        <v>2263</v>
      </c>
      <c r="E7915" s="136" t="s">
        <v>21938</v>
      </c>
      <c r="F7915" s="136" t="s">
        <v>21938</v>
      </c>
    </row>
    <row r="7916" spans="1:6" ht="54" x14ac:dyDescent="0.25">
      <c r="A7916" s="134" t="s">
        <v>12344</v>
      </c>
      <c r="B7916" s="135" t="s">
        <v>12345</v>
      </c>
      <c r="D7916" s="134" t="s">
        <v>2263</v>
      </c>
      <c r="E7916" s="136" t="s">
        <v>21939</v>
      </c>
      <c r="F7916" s="136" t="s">
        <v>21939</v>
      </c>
    </row>
    <row r="7917" spans="1:6" ht="54" x14ac:dyDescent="0.25">
      <c r="A7917" s="134" t="s">
        <v>12346</v>
      </c>
      <c r="B7917" s="135" t="s">
        <v>12347</v>
      </c>
      <c r="D7917" s="134" t="s">
        <v>2263</v>
      </c>
      <c r="E7917" s="136" t="s">
        <v>21940</v>
      </c>
      <c r="F7917" s="136" t="s">
        <v>21940</v>
      </c>
    </row>
    <row r="7918" spans="1:6" ht="40.5" x14ac:dyDescent="0.25">
      <c r="A7918" s="134" t="s">
        <v>12348</v>
      </c>
      <c r="B7918" s="135" t="s">
        <v>12349</v>
      </c>
      <c r="D7918" s="134" t="s">
        <v>2263</v>
      </c>
      <c r="E7918" s="136" t="s">
        <v>21941</v>
      </c>
      <c r="F7918" s="136" t="s">
        <v>21941</v>
      </c>
    </row>
    <row r="7919" spans="1:6" ht="40.5" x14ac:dyDescent="0.25">
      <c r="A7919" s="134" t="s">
        <v>4953</v>
      </c>
      <c r="B7919" s="135" t="s">
        <v>4954</v>
      </c>
      <c r="D7919" s="134" t="s">
        <v>2263</v>
      </c>
      <c r="E7919" s="136" t="s">
        <v>21942</v>
      </c>
      <c r="F7919" s="136" t="s">
        <v>21942</v>
      </c>
    </row>
    <row r="7920" spans="1:6" ht="40.5" x14ac:dyDescent="0.25">
      <c r="A7920" s="134" t="s">
        <v>12350</v>
      </c>
      <c r="B7920" s="135" t="s">
        <v>12351</v>
      </c>
      <c r="D7920" s="134" t="s">
        <v>2263</v>
      </c>
      <c r="E7920" s="136" t="s">
        <v>21943</v>
      </c>
      <c r="F7920" s="136" t="s">
        <v>21943</v>
      </c>
    </row>
    <row r="7921" spans="1:6" ht="40.5" x14ac:dyDescent="0.25">
      <c r="A7921" s="134" t="s">
        <v>12352</v>
      </c>
      <c r="B7921" s="135" t="s">
        <v>12353</v>
      </c>
      <c r="D7921" s="134" t="s">
        <v>2263</v>
      </c>
      <c r="E7921" s="136" t="s">
        <v>21944</v>
      </c>
      <c r="F7921" s="136" t="s">
        <v>21944</v>
      </c>
    </row>
    <row r="7922" spans="1:6" ht="40.5" x14ac:dyDescent="0.25">
      <c r="A7922" s="134" t="s">
        <v>4986</v>
      </c>
      <c r="B7922" s="135" t="s">
        <v>4987</v>
      </c>
      <c r="D7922" s="134" t="s">
        <v>2263</v>
      </c>
      <c r="E7922" s="136" t="s">
        <v>21945</v>
      </c>
      <c r="F7922" s="136" t="s">
        <v>21945</v>
      </c>
    </row>
    <row r="7923" spans="1:6" ht="40.5" x14ac:dyDescent="0.25">
      <c r="A7923" s="134" t="s">
        <v>12354</v>
      </c>
      <c r="B7923" s="135" t="s">
        <v>12355</v>
      </c>
      <c r="D7923" s="134" t="s">
        <v>2263</v>
      </c>
      <c r="E7923" s="136" t="s">
        <v>21946</v>
      </c>
      <c r="F7923" s="136" t="s">
        <v>21946</v>
      </c>
    </row>
    <row r="7924" spans="1:6" ht="40.5" x14ac:dyDescent="0.25">
      <c r="A7924" s="134" t="s">
        <v>12356</v>
      </c>
      <c r="B7924" s="135" t="s">
        <v>12357</v>
      </c>
      <c r="D7924" s="134" t="s">
        <v>2263</v>
      </c>
      <c r="E7924" s="136" t="s">
        <v>21947</v>
      </c>
      <c r="F7924" s="136" t="s">
        <v>21947</v>
      </c>
    </row>
    <row r="7925" spans="1:6" ht="40.5" x14ac:dyDescent="0.25">
      <c r="A7925" s="134" t="s">
        <v>4972</v>
      </c>
      <c r="B7925" s="135" t="s">
        <v>4973</v>
      </c>
      <c r="D7925" s="134" t="s">
        <v>2263</v>
      </c>
      <c r="E7925" s="136" t="s">
        <v>21948</v>
      </c>
      <c r="F7925" s="136" t="s">
        <v>21948</v>
      </c>
    </row>
    <row r="7926" spans="1:6" ht="40.5" x14ac:dyDescent="0.25">
      <c r="A7926" s="134" t="s">
        <v>12358</v>
      </c>
      <c r="B7926" s="135" t="s">
        <v>12359</v>
      </c>
      <c r="D7926" s="134" t="s">
        <v>2263</v>
      </c>
      <c r="E7926" s="136" t="s">
        <v>21949</v>
      </c>
      <c r="F7926" s="136" t="s">
        <v>21949</v>
      </c>
    </row>
    <row r="7927" spans="1:6" ht="40.5" x14ac:dyDescent="0.25">
      <c r="A7927" s="134" t="s">
        <v>12360</v>
      </c>
      <c r="B7927" s="135" t="s">
        <v>12361</v>
      </c>
      <c r="D7927" s="134" t="s">
        <v>2263</v>
      </c>
      <c r="E7927" s="136" t="s">
        <v>21950</v>
      </c>
      <c r="F7927" s="136" t="s">
        <v>21950</v>
      </c>
    </row>
    <row r="7928" spans="1:6" ht="40.5" x14ac:dyDescent="0.25">
      <c r="A7928" s="134" t="s">
        <v>4964</v>
      </c>
      <c r="B7928" s="135" t="s">
        <v>4965</v>
      </c>
      <c r="D7928" s="134" t="s">
        <v>2263</v>
      </c>
      <c r="E7928" s="136" t="s">
        <v>21951</v>
      </c>
      <c r="F7928" s="136" t="s">
        <v>21951</v>
      </c>
    </row>
    <row r="7929" spans="1:6" ht="40.5" x14ac:dyDescent="0.25">
      <c r="A7929" s="134" t="s">
        <v>12362</v>
      </c>
      <c r="B7929" s="135" t="s">
        <v>12363</v>
      </c>
      <c r="D7929" s="134" t="s">
        <v>2263</v>
      </c>
      <c r="E7929" s="136" t="s">
        <v>21952</v>
      </c>
      <c r="F7929" s="136" t="s">
        <v>21952</v>
      </c>
    </row>
    <row r="7930" spans="1:6" ht="40.5" x14ac:dyDescent="0.25">
      <c r="A7930" s="134" t="s">
        <v>12364</v>
      </c>
      <c r="B7930" s="135" t="s">
        <v>12365</v>
      </c>
      <c r="D7930" s="134" t="s">
        <v>2263</v>
      </c>
      <c r="E7930" s="136" t="s">
        <v>21953</v>
      </c>
      <c r="F7930" s="136" t="s">
        <v>21953</v>
      </c>
    </row>
    <row r="7931" spans="1:6" ht="27" x14ac:dyDescent="0.25">
      <c r="A7931" s="134" t="s">
        <v>4955</v>
      </c>
      <c r="B7931" s="135" t="s">
        <v>4956</v>
      </c>
      <c r="D7931" s="134" t="s">
        <v>2263</v>
      </c>
      <c r="E7931" s="136" t="s">
        <v>21954</v>
      </c>
      <c r="F7931" s="136" t="s">
        <v>21954</v>
      </c>
    </row>
    <row r="7932" spans="1:6" ht="27" x14ac:dyDescent="0.25">
      <c r="A7932" s="134" t="s">
        <v>4970</v>
      </c>
      <c r="B7932" s="135" t="s">
        <v>4971</v>
      </c>
      <c r="D7932" s="134" t="s">
        <v>2263</v>
      </c>
      <c r="E7932" s="136" t="s">
        <v>21955</v>
      </c>
      <c r="F7932" s="136" t="s">
        <v>21955</v>
      </c>
    </row>
    <row r="7933" spans="1:6" ht="27" x14ac:dyDescent="0.25">
      <c r="A7933" s="134" t="s">
        <v>4962</v>
      </c>
      <c r="B7933" s="135" t="s">
        <v>4963</v>
      </c>
      <c r="D7933" s="134" t="s">
        <v>2263</v>
      </c>
      <c r="E7933" s="136" t="s">
        <v>21956</v>
      </c>
      <c r="F7933" s="136" t="s">
        <v>21956</v>
      </c>
    </row>
    <row r="7934" spans="1:6" ht="40.5" x14ac:dyDescent="0.25">
      <c r="A7934" s="134" t="s">
        <v>4988</v>
      </c>
      <c r="B7934" s="135" t="s">
        <v>4989</v>
      </c>
      <c r="D7934" s="134" t="s">
        <v>2263</v>
      </c>
      <c r="E7934" s="136" t="s">
        <v>21957</v>
      </c>
      <c r="F7934" s="136" t="s">
        <v>21957</v>
      </c>
    </row>
    <row r="7935" spans="1:6" ht="40.5" x14ac:dyDescent="0.25">
      <c r="A7935" s="134" t="s">
        <v>12366</v>
      </c>
      <c r="B7935" s="135" t="s">
        <v>12367</v>
      </c>
      <c r="D7935" s="134" t="s">
        <v>2263</v>
      </c>
      <c r="E7935" s="136" t="s">
        <v>21958</v>
      </c>
      <c r="F7935" s="136" t="s">
        <v>21958</v>
      </c>
    </row>
    <row r="7936" spans="1:6" ht="40.5" x14ac:dyDescent="0.25">
      <c r="A7936" s="134" t="s">
        <v>4984</v>
      </c>
      <c r="B7936" s="135" t="s">
        <v>4985</v>
      </c>
      <c r="D7936" s="134" t="s">
        <v>2263</v>
      </c>
      <c r="E7936" s="136" t="s">
        <v>21959</v>
      </c>
      <c r="F7936" s="136" t="s">
        <v>21959</v>
      </c>
    </row>
    <row r="7937" spans="1:6" ht="40.5" x14ac:dyDescent="0.25">
      <c r="A7937" s="134" t="s">
        <v>12368</v>
      </c>
      <c r="B7937" s="135" t="s">
        <v>12369</v>
      </c>
      <c r="D7937" s="134" t="s">
        <v>2263</v>
      </c>
      <c r="E7937" s="136" t="s">
        <v>21960</v>
      </c>
      <c r="F7937" s="136" t="s">
        <v>21960</v>
      </c>
    </row>
    <row r="7938" spans="1:6" ht="27" x14ac:dyDescent="0.25">
      <c r="A7938" s="134" t="s">
        <v>4982</v>
      </c>
      <c r="B7938" s="135" t="s">
        <v>4983</v>
      </c>
      <c r="D7938" s="134" t="s">
        <v>2263</v>
      </c>
      <c r="E7938" s="136" t="s">
        <v>21961</v>
      </c>
      <c r="F7938" s="136" t="s">
        <v>21961</v>
      </c>
    </row>
    <row r="7939" spans="1:6" ht="40.5" x14ac:dyDescent="0.25">
      <c r="A7939" s="134" t="s">
        <v>4812</v>
      </c>
      <c r="B7939" s="135" t="s">
        <v>4813</v>
      </c>
      <c r="D7939" s="134" t="s">
        <v>2263</v>
      </c>
      <c r="E7939" s="136" t="s">
        <v>21962</v>
      </c>
      <c r="F7939" s="136" t="s">
        <v>21962</v>
      </c>
    </row>
    <row r="7940" spans="1:6" ht="40.5" x14ac:dyDescent="0.25">
      <c r="A7940" s="134" t="s">
        <v>3938</v>
      </c>
      <c r="B7940" s="135" t="s">
        <v>3939</v>
      </c>
      <c r="D7940" s="134" t="s">
        <v>2263</v>
      </c>
      <c r="E7940" s="136" t="s">
        <v>17734</v>
      </c>
      <c r="F7940" s="136" t="s">
        <v>17734</v>
      </c>
    </row>
    <row r="7941" spans="1:6" ht="40.5" x14ac:dyDescent="0.25">
      <c r="A7941" s="134" t="s">
        <v>3878</v>
      </c>
      <c r="B7941" s="135" t="s">
        <v>3879</v>
      </c>
      <c r="D7941" s="134" t="s">
        <v>2263</v>
      </c>
      <c r="E7941" s="136" t="s">
        <v>21963</v>
      </c>
      <c r="F7941" s="136" t="s">
        <v>21963</v>
      </c>
    </row>
    <row r="7942" spans="1:6" ht="27" x14ac:dyDescent="0.25">
      <c r="A7942" s="134" t="s">
        <v>2321</v>
      </c>
      <c r="B7942" s="135" t="s">
        <v>2322</v>
      </c>
      <c r="D7942" s="134" t="s">
        <v>2263</v>
      </c>
      <c r="E7942" s="136" t="s">
        <v>21964</v>
      </c>
      <c r="F7942" s="136" t="s">
        <v>21964</v>
      </c>
    </row>
    <row r="7943" spans="1:6" ht="27" x14ac:dyDescent="0.25">
      <c r="A7943" s="134" t="s">
        <v>12370</v>
      </c>
      <c r="B7943" s="135" t="s">
        <v>12371</v>
      </c>
      <c r="D7943" s="134" t="s">
        <v>2263</v>
      </c>
      <c r="E7943" s="136" t="s">
        <v>15477</v>
      </c>
      <c r="F7943" s="136" t="s">
        <v>15477</v>
      </c>
    </row>
    <row r="7944" spans="1:6" ht="27" x14ac:dyDescent="0.25">
      <c r="A7944" s="134" t="s">
        <v>3882</v>
      </c>
      <c r="B7944" s="135" t="s">
        <v>3883</v>
      </c>
      <c r="D7944" s="134" t="s">
        <v>2263</v>
      </c>
      <c r="E7944" s="136" t="s">
        <v>21965</v>
      </c>
      <c r="F7944" s="136" t="s">
        <v>21965</v>
      </c>
    </row>
    <row r="7945" spans="1:6" ht="54" x14ac:dyDescent="0.25">
      <c r="A7945" s="134" t="s">
        <v>4810</v>
      </c>
      <c r="B7945" s="135" t="s">
        <v>4811</v>
      </c>
      <c r="D7945" s="134" t="s">
        <v>2263</v>
      </c>
      <c r="E7945" s="136" t="s">
        <v>21966</v>
      </c>
      <c r="F7945" s="136" t="s">
        <v>21966</v>
      </c>
    </row>
    <row r="7946" spans="1:6" ht="54" x14ac:dyDescent="0.25">
      <c r="A7946" s="134" t="s">
        <v>3989</v>
      </c>
      <c r="B7946" s="135" t="s">
        <v>21967</v>
      </c>
      <c r="D7946" s="134" t="s">
        <v>2263</v>
      </c>
      <c r="E7946" s="136" t="s">
        <v>21968</v>
      </c>
      <c r="F7946" s="136" t="s">
        <v>21968</v>
      </c>
    </row>
    <row r="7947" spans="1:6" ht="54" x14ac:dyDescent="0.25">
      <c r="A7947" s="134" t="s">
        <v>12372</v>
      </c>
      <c r="B7947" s="135" t="s">
        <v>12373</v>
      </c>
      <c r="D7947" s="134" t="s">
        <v>2263</v>
      </c>
      <c r="E7947" s="136" t="s">
        <v>21969</v>
      </c>
      <c r="F7947" s="136" t="s">
        <v>21969</v>
      </c>
    </row>
    <row r="7948" spans="1:6" ht="54" x14ac:dyDescent="0.25">
      <c r="A7948" s="134" t="s">
        <v>12374</v>
      </c>
      <c r="B7948" s="135" t="s">
        <v>12375</v>
      </c>
      <c r="D7948" s="134" t="s">
        <v>2263</v>
      </c>
      <c r="E7948" s="136" t="s">
        <v>21970</v>
      </c>
      <c r="F7948" s="136" t="s">
        <v>21970</v>
      </c>
    </row>
    <row r="7949" spans="1:6" ht="54" x14ac:dyDescent="0.25">
      <c r="A7949" s="134" t="s">
        <v>12376</v>
      </c>
      <c r="B7949" s="135" t="s">
        <v>12377</v>
      </c>
      <c r="D7949" s="134" t="s">
        <v>2263</v>
      </c>
      <c r="E7949" s="136" t="s">
        <v>21971</v>
      </c>
      <c r="F7949" s="136" t="s">
        <v>21971</v>
      </c>
    </row>
    <row r="7950" spans="1:6" ht="40.5" x14ac:dyDescent="0.25">
      <c r="A7950" s="134" t="s">
        <v>12378</v>
      </c>
      <c r="B7950" s="135" t="s">
        <v>12379</v>
      </c>
      <c r="D7950" s="134" t="s">
        <v>2263</v>
      </c>
      <c r="E7950" s="136" t="s">
        <v>21972</v>
      </c>
      <c r="F7950" s="136" t="s">
        <v>21972</v>
      </c>
    </row>
    <row r="7951" spans="1:6" ht="40.5" x14ac:dyDescent="0.25">
      <c r="A7951" s="134" t="s">
        <v>12380</v>
      </c>
      <c r="B7951" s="135" t="s">
        <v>12381</v>
      </c>
      <c r="D7951" s="134" t="s">
        <v>2263</v>
      </c>
      <c r="E7951" s="136" t="s">
        <v>21973</v>
      </c>
      <c r="F7951" s="136" t="s">
        <v>21973</v>
      </c>
    </row>
    <row r="7952" spans="1:6" ht="40.5" x14ac:dyDescent="0.25">
      <c r="A7952" s="134" t="s">
        <v>12382</v>
      </c>
      <c r="B7952" s="135" t="s">
        <v>12383</v>
      </c>
      <c r="D7952" s="134" t="s">
        <v>2263</v>
      </c>
      <c r="E7952" s="136" t="s">
        <v>21974</v>
      </c>
      <c r="F7952" s="136" t="s">
        <v>21974</v>
      </c>
    </row>
    <row r="7953" spans="1:6" ht="40.5" x14ac:dyDescent="0.25">
      <c r="A7953" s="134" t="s">
        <v>12384</v>
      </c>
      <c r="B7953" s="135" t="s">
        <v>12385</v>
      </c>
      <c r="D7953" s="134" t="s">
        <v>2263</v>
      </c>
      <c r="E7953" s="136" t="s">
        <v>21975</v>
      </c>
      <c r="F7953" s="136" t="s">
        <v>21975</v>
      </c>
    </row>
    <row r="7954" spans="1:6" ht="40.5" x14ac:dyDescent="0.25">
      <c r="A7954" s="134" t="s">
        <v>12386</v>
      </c>
      <c r="B7954" s="135" t="s">
        <v>12387</v>
      </c>
      <c r="D7954" s="134" t="s">
        <v>2263</v>
      </c>
      <c r="E7954" s="136" t="s">
        <v>21976</v>
      </c>
      <c r="F7954" s="136" t="s">
        <v>21976</v>
      </c>
    </row>
    <row r="7955" spans="1:6" ht="40.5" x14ac:dyDescent="0.25">
      <c r="A7955" s="134" t="s">
        <v>12388</v>
      </c>
      <c r="B7955" s="135" t="s">
        <v>12389</v>
      </c>
      <c r="D7955" s="134" t="s">
        <v>2263</v>
      </c>
      <c r="E7955" s="136" t="s">
        <v>21977</v>
      </c>
      <c r="F7955" s="136" t="s">
        <v>21977</v>
      </c>
    </row>
    <row r="7956" spans="1:6" ht="40.5" x14ac:dyDescent="0.25">
      <c r="A7956" s="134" t="s">
        <v>3862</v>
      </c>
      <c r="B7956" s="135" t="s">
        <v>3863</v>
      </c>
      <c r="D7956" s="134" t="s">
        <v>2263</v>
      </c>
      <c r="E7956" s="136" t="s">
        <v>21978</v>
      </c>
      <c r="F7956" s="136" t="s">
        <v>21978</v>
      </c>
    </row>
    <row r="7957" spans="1:6" ht="54" x14ac:dyDescent="0.25">
      <c r="A7957" s="134" t="s">
        <v>12390</v>
      </c>
      <c r="B7957" s="135" t="s">
        <v>12391</v>
      </c>
      <c r="D7957" s="134" t="s">
        <v>2263</v>
      </c>
      <c r="E7957" s="136" t="s">
        <v>21979</v>
      </c>
      <c r="F7957" s="136" t="s">
        <v>21979</v>
      </c>
    </row>
    <row r="7958" spans="1:6" ht="54" x14ac:dyDescent="0.25">
      <c r="A7958" s="134" t="s">
        <v>12392</v>
      </c>
      <c r="B7958" s="135" t="s">
        <v>12393</v>
      </c>
      <c r="D7958" s="134" t="s">
        <v>2263</v>
      </c>
      <c r="E7958" s="136" t="s">
        <v>21980</v>
      </c>
      <c r="F7958" s="136" t="s">
        <v>21980</v>
      </c>
    </row>
    <row r="7959" spans="1:6" ht="54" x14ac:dyDescent="0.25">
      <c r="A7959" s="134" t="s">
        <v>12394</v>
      </c>
      <c r="B7959" s="135" t="s">
        <v>12395</v>
      </c>
      <c r="D7959" s="134" t="s">
        <v>2263</v>
      </c>
      <c r="E7959" s="136" t="s">
        <v>21981</v>
      </c>
      <c r="F7959" s="136" t="s">
        <v>21981</v>
      </c>
    </row>
    <row r="7960" spans="1:6" ht="40.5" x14ac:dyDescent="0.25">
      <c r="A7960" s="134" t="s">
        <v>12396</v>
      </c>
      <c r="B7960" s="135" t="s">
        <v>12397</v>
      </c>
      <c r="D7960" s="134" t="s">
        <v>2263</v>
      </c>
      <c r="E7960" s="136" t="s">
        <v>21982</v>
      </c>
      <c r="F7960" s="136" t="s">
        <v>21982</v>
      </c>
    </row>
    <row r="7961" spans="1:6" ht="40.5" x14ac:dyDescent="0.25">
      <c r="A7961" s="134" t="s">
        <v>12398</v>
      </c>
      <c r="B7961" s="135" t="s">
        <v>12399</v>
      </c>
      <c r="D7961" s="134" t="s">
        <v>2263</v>
      </c>
      <c r="E7961" s="136" t="s">
        <v>21983</v>
      </c>
      <c r="F7961" s="136" t="s">
        <v>21983</v>
      </c>
    </row>
    <row r="7962" spans="1:6" ht="54" x14ac:dyDescent="0.25">
      <c r="A7962" s="134" t="s">
        <v>12400</v>
      </c>
      <c r="B7962" s="135" t="s">
        <v>12401</v>
      </c>
      <c r="D7962" s="134" t="s">
        <v>2263</v>
      </c>
      <c r="E7962" s="136" t="s">
        <v>21984</v>
      </c>
      <c r="F7962" s="136" t="s">
        <v>21984</v>
      </c>
    </row>
    <row r="7963" spans="1:6" ht="54" x14ac:dyDescent="0.25">
      <c r="A7963" s="134" t="s">
        <v>12402</v>
      </c>
      <c r="B7963" s="135" t="s">
        <v>12403</v>
      </c>
      <c r="D7963" s="134" t="s">
        <v>2263</v>
      </c>
      <c r="E7963" s="136" t="s">
        <v>21985</v>
      </c>
      <c r="F7963" s="136" t="s">
        <v>21985</v>
      </c>
    </row>
    <row r="7964" spans="1:6" ht="54" x14ac:dyDescent="0.25">
      <c r="A7964" s="134" t="s">
        <v>12404</v>
      </c>
      <c r="B7964" s="135" t="s">
        <v>12405</v>
      </c>
      <c r="D7964" s="134" t="s">
        <v>2263</v>
      </c>
      <c r="E7964" s="136" t="s">
        <v>21986</v>
      </c>
      <c r="F7964" s="136" t="s">
        <v>21986</v>
      </c>
    </row>
    <row r="7965" spans="1:6" ht="40.5" x14ac:dyDescent="0.25">
      <c r="A7965" s="134" t="s">
        <v>12406</v>
      </c>
      <c r="B7965" s="135" t="s">
        <v>12407</v>
      </c>
      <c r="D7965" s="134" t="s">
        <v>2263</v>
      </c>
      <c r="E7965" s="136" t="s">
        <v>21987</v>
      </c>
      <c r="F7965" s="136" t="s">
        <v>21987</v>
      </c>
    </row>
    <row r="7966" spans="1:6" ht="67.5" x14ac:dyDescent="0.25">
      <c r="A7966" s="134" t="s">
        <v>12408</v>
      </c>
      <c r="B7966" s="135" t="s">
        <v>12409</v>
      </c>
      <c r="D7966" s="134" t="s">
        <v>2263</v>
      </c>
      <c r="E7966" s="136" t="s">
        <v>21988</v>
      </c>
      <c r="F7966" s="136" t="s">
        <v>21988</v>
      </c>
    </row>
    <row r="7967" spans="1:6" ht="40.5" x14ac:dyDescent="0.25">
      <c r="A7967" s="134" t="s">
        <v>12410</v>
      </c>
      <c r="B7967" s="135" t="s">
        <v>12411</v>
      </c>
      <c r="D7967" s="134" t="s">
        <v>2263</v>
      </c>
      <c r="E7967" s="136" t="s">
        <v>21989</v>
      </c>
      <c r="F7967" s="136" t="s">
        <v>21989</v>
      </c>
    </row>
    <row r="7968" spans="1:6" ht="40.5" x14ac:dyDescent="0.25">
      <c r="A7968" s="134" t="s">
        <v>4808</v>
      </c>
      <c r="B7968" s="135" t="s">
        <v>4809</v>
      </c>
      <c r="D7968" s="134" t="s">
        <v>2263</v>
      </c>
      <c r="E7968" s="136" t="s">
        <v>21990</v>
      </c>
      <c r="F7968" s="136" t="s">
        <v>21990</v>
      </c>
    </row>
    <row r="7969" spans="1:6" ht="40.5" x14ac:dyDescent="0.25">
      <c r="A7969" s="134" t="s">
        <v>12412</v>
      </c>
      <c r="B7969" s="135" t="s">
        <v>12413</v>
      </c>
      <c r="D7969" s="134" t="s">
        <v>2263</v>
      </c>
      <c r="E7969" s="136" t="s">
        <v>21991</v>
      </c>
      <c r="F7969" s="136" t="s">
        <v>21991</v>
      </c>
    </row>
    <row r="7970" spans="1:6" ht="40.5" x14ac:dyDescent="0.25">
      <c r="A7970" s="134" t="s">
        <v>12414</v>
      </c>
      <c r="B7970" s="135" t="s">
        <v>12415</v>
      </c>
      <c r="D7970" s="134" t="s">
        <v>2263</v>
      </c>
      <c r="E7970" s="136" t="s">
        <v>21992</v>
      </c>
      <c r="F7970" s="136" t="s">
        <v>21992</v>
      </c>
    </row>
    <row r="7971" spans="1:6" ht="40.5" x14ac:dyDescent="0.25">
      <c r="A7971" s="134" t="s">
        <v>12416</v>
      </c>
      <c r="B7971" s="135" t="s">
        <v>12417</v>
      </c>
      <c r="D7971" s="134" t="s">
        <v>2263</v>
      </c>
      <c r="E7971" s="136" t="s">
        <v>21993</v>
      </c>
      <c r="F7971" s="136" t="s">
        <v>21993</v>
      </c>
    </row>
    <row r="7972" spans="1:6" ht="27" x14ac:dyDescent="0.25">
      <c r="A7972" s="134" t="s">
        <v>12418</v>
      </c>
      <c r="B7972" s="135" t="s">
        <v>12419</v>
      </c>
      <c r="D7972" s="134" t="s">
        <v>2263</v>
      </c>
      <c r="E7972" s="136" t="s">
        <v>5519</v>
      </c>
      <c r="F7972" s="136" t="s">
        <v>5519</v>
      </c>
    </row>
    <row r="7973" spans="1:6" ht="27" x14ac:dyDescent="0.25">
      <c r="A7973" s="134" t="s">
        <v>12420</v>
      </c>
      <c r="B7973" s="135" t="s">
        <v>12421</v>
      </c>
      <c r="D7973" s="134" t="s">
        <v>2263</v>
      </c>
      <c r="E7973" s="136" t="s">
        <v>19616</v>
      </c>
      <c r="F7973" s="136" t="s">
        <v>19616</v>
      </c>
    </row>
    <row r="7974" spans="1:6" x14ac:dyDescent="0.25">
      <c r="A7974" s="134" t="s">
        <v>12422</v>
      </c>
      <c r="B7974" s="135" t="s">
        <v>12423</v>
      </c>
      <c r="D7974" s="134" t="s">
        <v>2263</v>
      </c>
      <c r="E7974" s="136" t="s">
        <v>21994</v>
      </c>
      <c r="F7974" s="136" t="s">
        <v>21994</v>
      </c>
    </row>
    <row r="7975" spans="1:6" ht="27" x14ac:dyDescent="0.25">
      <c r="A7975" s="134" t="s">
        <v>12424</v>
      </c>
      <c r="B7975" s="135" t="s">
        <v>12425</v>
      </c>
      <c r="D7975" s="134" t="s">
        <v>12426</v>
      </c>
      <c r="E7975" s="136" t="s">
        <v>5552</v>
      </c>
      <c r="F7975" s="136" t="s">
        <v>5552</v>
      </c>
    </row>
    <row r="7976" spans="1:6" ht="27" x14ac:dyDescent="0.25">
      <c r="A7976" s="134" t="s">
        <v>12427</v>
      </c>
      <c r="B7976" s="135" t="s">
        <v>12428</v>
      </c>
      <c r="D7976" s="134" t="s">
        <v>12426</v>
      </c>
      <c r="E7976" s="136" t="s">
        <v>5780</v>
      </c>
      <c r="F7976" s="136" t="s">
        <v>5780</v>
      </c>
    </row>
    <row r="7977" spans="1:6" ht="27" x14ac:dyDescent="0.25">
      <c r="A7977" s="134" t="s">
        <v>12429</v>
      </c>
      <c r="B7977" s="135" t="s">
        <v>12430</v>
      </c>
      <c r="D7977" s="134" t="s">
        <v>12426</v>
      </c>
      <c r="E7977" s="136" t="s">
        <v>21995</v>
      </c>
      <c r="F7977" s="136" t="s">
        <v>21995</v>
      </c>
    </row>
    <row r="7978" spans="1:6" ht="27" x14ac:dyDescent="0.25">
      <c r="A7978" s="134" t="s">
        <v>12431</v>
      </c>
      <c r="B7978" s="135" t="s">
        <v>12432</v>
      </c>
      <c r="D7978" s="134" t="s">
        <v>12426</v>
      </c>
      <c r="E7978" s="136" t="s">
        <v>5468</v>
      </c>
      <c r="F7978" s="136" t="s">
        <v>5468</v>
      </c>
    </row>
    <row r="7979" spans="1:6" ht="27" x14ac:dyDescent="0.25">
      <c r="A7979" s="134" t="s">
        <v>12433</v>
      </c>
      <c r="B7979" s="135" t="s">
        <v>12434</v>
      </c>
      <c r="D7979" s="134" t="s">
        <v>12426</v>
      </c>
      <c r="E7979" s="136" t="s">
        <v>5580</v>
      </c>
      <c r="F7979" s="136" t="s">
        <v>5580</v>
      </c>
    </row>
    <row r="7980" spans="1:6" ht="27" x14ac:dyDescent="0.25">
      <c r="A7980" s="134" t="s">
        <v>12435</v>
      </c>
      <c r="B7980" s="135" t="s">
        <v>12436</v>
      </c>
      <c r="D7980" s="134" t="s">
        <v>12426</v>
      </c>
      <c r="E7980" s="136" t="s">
        <v>5533</v>
      </c>
      <c r="F7980" s="136" t="s">
        <v>5533</v>
      </c>
    </row>
    <row r="7981" spans="1:6" ht="27" x14ac:dyDescent="0.25">
      <c r="A7981" s="134" t="s">
        <v>12437</v>
      </c>
      <c r="B7981" s="135" t="s">
        <v>12438</v>
      </c>
      <c r="D7981" s="134" t="s">
        <v>12426</v>
      </c>
      <c r="E7981" s="136" t="s">
        <v>5713</v>
      </c>
      <c r="F7981" s="136" t="s">
        <v>5713</v>
      </c>
    </row>
    <row r="7982" spans="1:6" ht="27" x14ac:dyDescent="0.25">
      <c r="A7982" s="134" t="s">
        <v>12439</v>
      </c>
      <c r="B7982" s="135" t="s">
        <v>12440</v>
      </c>
      <c r="D7982" s="134" t="s">
        <v>12426</v>
      </c>
      <c r="E7982" s="136" t="s">
        <v>5444</v>
      </c>
      <c r="F7982" s="136" t="s">
        <v>5444</v>
      </c>
    </row>
    <row r="7983" spans="1:6" ht="27" x14ac:dyDescent="0.25">
      <c r="A7983" s="134" t="s">
        <v>12441</v>
      </c>
      <c r="B7983" s="135" t="s">
        <v>12442</v>
      </c>
      <c r="D7983" s="134" t="s">
        <v>12426</v>
      </c>
      <c r="E7983" s="136" t="s">
        <v>13693</v>
      </c>
      <c r="F7983" s="136" t="s">
        <v>13693</v>
      </c>
    </row>
    <row r="7984" spans="1:6" ht="27" x14ac:dyDescent="0.25">
      <c r="A7984" s="134" t="s">
        <v>12443</v>
      </c>
      <c r="B7984" s="135" t="s">
        <v>12444</v>
      </c>
      <c r="D7984" s="134" t="s">
        <v>12426</v>
      </c>
      <c r="E7984" s="136" t="s">
        <v>6057</v>
      </c>
      <c r="F7984" s="136" t="s">
        <v>6057</v>
      </c>
    </row>
    <row r="7985" spans="1:6" ht="27" x14ac:dyDescent="0.25">
      <c r="A7985" s="134" t="s">
        <v>12445</v>
      </c>
      <c r="B7985" s="135" t="s">
        <v>12446</v>
      </c>
      <c r="D7985" s="134" t="s">
        <v>2265</v>
      </c>
      <c r="E7985" s="136" t="s">
        <v>21996</v>
      </c>
      <c r="F7985" s="136" t="s">
        <v>21996</v>
      </c>
    </row>
    <row r="7986" spans="1:6" ht="27" x14ac:dyDescent="0.25">
      <c r="A7986" s="134" t="s">
        <v>3956</v>
      </c>
      <c r="B7986" s="135" t="s">
        <v>3957</v>
      </c>
      <c r="D7986" s="134" t="s">
        <v>2265</v>
      </c>
      <c r="E7986" s="136" t="s">
        <v>21997</v>
      </c>
      <c r="F7986" s="136" t="s">
        <v>21997</v>
      </c>
    </row>
    <row r="7987" spans="1:6" ht="27" x14ac:dyDescent="0.25">
      <c r="A7987" s="134" t="s">
        <v>12447</v>
      </c>
      <c r="B7987" s="135" t="s">
        <v>12448</v>
      </c>
      <c r="D7987" s="134" t="s">
        <v>2265</v>
      </c>
      <c r="E7987" s="136" t="s">
        <v>21998</v>
      </c>
      <c r="F7987" s="136" t="s">
        <v>21998</v>
      </c>
    </row>
    <row r="7988" spans="1:6" ht="40.5" x14ac:dyDescent="0.25">
      <c r="A7988" s="134" t="s">
        <v>12449</v>
      </c>
      <c r="B7988" s="135" t="s">
        <v>12450</v>
      </c>
      <c r="D7988" s="134" t="s">
        <v>12451</v>
      </c>
      <c r="E7988" s="136" t="s">
        <v>13461</v>
      </c>
      <c r="F7988" s="136" t="s">
        <v>13461</v>
      </c>
    </row>
    <row r="7989" spans="1:6" ht="40.5" x14ac:dyDescent="0.25">
      <c r="A7989" s="134" t="s">
        <v>12452</v>
      </c>
      <c r="B7989" s="135" t="s">
        <v>12453</v>
      </c>
      <c r="D7989" s="134" t="s">
        <v>12451</v>
      </c>
      <c r="E7989" s="136" t="s">
        <v>5726</v>
      </c>
      <c r="F7989" s="136" t="s">
        <v>5726</v>
      </c>
    </row>
    <row r="7990" spans="1:6" ht="40.5" x14ac:dyDescent="0.25">
      <c r="A7990" s="134" t="s">
        <v>12454</v>
      </c>
      <c r="B7990" s="135" t="s">
        <v>12455</v>
      </c>
      <c r="D7990" s="134" t="s">
        <v>12451</v>
      </c>
      <c r="E7990" s="136" t="s">
        <v>5611</v>
      </c>
      <c r="F7990" s="136" t="s">
        <v>5611</v>
      </c>
    </row>
    <row r="7991" spans="1:6" ht="40.5" x14ac:dyDescent="0.25">
      <c r="A7991" s="134" t="s">
        <v>12456</v>
      </c>
      <c r="B7991" s="135" t="s">
        <v>12457</v>
      </c>
      <c r="D7991" s="134" t="s">
        <v>12451</v>
      </c>
      <c r="E7991" s="136" t="s">
        <v>5688</v>
      </c>
      <c r="F7991" s="136" t="s">
        <v>5688</v>
      </c>
    </row>
    <row r="7992" spans="1:6" ht="40.5" x14ac:dyDescent="0.25">
      <c r="A7992" s="134" t="s">
        <v>12458</v>
      </c>
      <c r="B7992" s="135" t="s">
        <v>12459</v>
      </c>
      <c r="D7992" s="134" t="s">
        <v>12451</v>
      </c>
      <c r="E7992" s="136" t="s">
        <v>5820</v>
      </c>
      <c r="F7992" s="136" t="s">
        <v>5820</v>
      </c>
    </row>
    <row r="7993" spans="1:6" ht="40.5" x14ac:dyDescent="0.25">
      <c r="A7993" s="134" t="s">
        <v>12460</v>
      </c>
      <c r="B7993" s="135" t="s">
        <v>12461</v>
      </c>
      <c r="D7993" s="134" t="s">
        <v>12451</v>
      </c>
      <c r="E7993" s="136" t="s">
        <v>5615</v>
      </c>
      <c r="F7993" s="136" t="s">
        <v>5615</v>
      </c>
    </row>
    <row r="7994" spans="1:6" ht="40.5" x14ac:dyDescent="0.25">
      <c r="A7994" s="134" t="s">
        <v>12462</v>
      </c>
      <c r="B7994" s="135" t="s">
        <v>12463</v>
      </c>
      <c r="D7994" s="134" t="s">
        <v>12451</v>
      </c>
      <c r="E7994" s="136" t="s">
        <v>13462</v>
      </c>
      <c r="F7994" s="136" t="s">
        <v>13462</v>
      </c>
    </row>
    <row r="7995" spans="1:6" ht="40.5" x14ac:dyDescent="0.25">
      <c r="A7995" s="134" t="s">
        <v>12464</v>
      </c>
      <c r="B7995" s="135" t="s">
        <v>12465</v>
      </c>
      <c r="D7995" s="134" t="s">
        <v>12451</v>
      </c>
      <c r="E7995" s="136" t="s">
        <v>13977</v>
      </c>
      <c r="F7995" s="136" t="s">
        <v>13977</v>
      </c>
    </row>
    <row r="7996" spans="1:6" ht="40.5" x14ac:dyDescent="0.25">
      <c r="A7996" s="134" t="s">
        <v>12466</v>
      </c>
      <c r="B7996" s="135" t="s">
        <v>12467</v>
      </c>
      <c r="D7996" s="134" t="s">
        <v>12451</v>
      </c>
      <c r="E7996" s="136" t="s">
        <v>5809</v>
      </c>
      <c r="F7996" s="136" t="s">
        <v>5809</v>
      </c>
    </row>
    <row r="7997" spans="1:6" ht="40.5" x14ac:dyDescent="0.25">
      <c r="A7997" s="134" t="s">
        <v>12468</v>
      </c>
      <c r="B7997" s="135" t="s">
        <v>12469</v>
      </c>
      <c r="D7997" s="134" t="s">
        <v>12451</v>
      </c>
      <c r="E7997" s="136" t="s">
        <v>13362</v>
      </c>
      <c r="F7997" s="136" t="s">
        <v>13362</v>
      </c>
    </row>
    <row r="7998" spans="1:6" ht="40.5" x14ac:dyDescent="0.25">
      <c r="A7998" s="134" t="s">
        <v>12470</v>
      </c>
      <c r="B7998" s="135" t="s">
        <v>12471</v>
      </c>
      <c r="D7998" s="134" t="s">
        <v>12451</v>
      </c>
      <c r="E7998" s="136" t="s">
        <v>15553</v>
      </c>
      <c r="F7998" s="136" t="s">
        <v>15553</v>
      </c>
    </row>
    <row r="7999" spans="1:6" ht="40.5" x14ac:dyDescent="0.25">
      <c r="A7999" s="134" t="s">
        <v>12472</v>
      </c>
      <c r="B7999" s="135" t="s">
        <v>12473</v>
      </c>
      <c r="D7999" s="134" t="s">
        <v>12451</v>
      </c>
      <c r="E7999" s="136" t="s">
        <v>5463</v>
      </c>
      <c r="F7999" s="136" t="s">
        <v>5463</v>
      </c>
    </row>
    <row r="8000" spans="1:6" ht="27" x14ac:dyDescent="0.25">
      <c r="A8000" s="134" t="s">
        <v>12474</v>
      </c>
      <c r="B8000" s="135" t="s">
        <v>12475</v>
      </c>
      <c r="D8000" s="134" t="s">
        <v>12476</v>
      </c>
      <c r="E8000" s="136" t="s">
        <v>13661</v>
      </c>
      <c r="F8000" s="136" t="s">
        <v>13661</v>
      </c>
    </row>
    <row r="8001" spans="1:6" ht="40.5" x14ac:dyDescent="0.25">
      <c r="A8001" s="134" t="s">
        <v>12477</v>
      </c>
      <c r="B8001" s="135" t="s">
        <v>12478</v>
      </c>
      <c r="D8001" s="134" t="s">
        <v>12476</v>
      </c>
      <c r="E8001" s="136" t="s">
        <v>21999</v>
      </c>
      <c r="F8001" s="136" t="s">
        <v>21999</v>
      </c>
    </row>
    <row r="8002" spans="1:6" ht="40.5" x14ac:dyDescent="0.25">
      <c r="A8002" s="134" t="s">
        <v>12479</v>
      </c>
      <c r="B8002" s="135" t="s">
        <v>12480</v>
      </c>
      <c r="D8002" s="134" t="s">
        <v>12476</v>
      </c>
      <c r="E8002" s="136" t="s">
        <v>22000</v>
      </c>
      <c r="F8002" s="136" t="s">
        <v>22000</v>
      </c>
    </row>
    <row r="8003" spans="1:6" ht="40.5" x14ac:dyDescent="0.25">
      <c r="A8003" s="134" t="s">
        <v>12481</v>
      </c>
      <c r="B8003" s="135" t="s">
        <v>12482</v>
      </c>
      <c r="D8003" s="134" t="s">
        <v>12476</v>
      </c>
      <c r="E8003" s="136" t="s">
        <v>5839</v>
      </c>
      <c r="F8003" s="136" t="s">
        <v>5839</v>
      </c>
    </row>
    <row r="8004" spans="1:6" ht="40.5" x14ac:dyDescent="0.25">
      <c r="A8004" s="134" t="s">
        <v>12483</v>
      </c>
      <c r="B8004" s="135" t="s">
        <v>12484</v>
      </c>
      <c r="D8004" s="134" t="s">
        <v>12476</v>
      </c>
      <c r="E8004" s="136" t="s">
        <v>13362</v>
      </c>
      <c r="F8004" s="136" t="s">
        <v>13362</v>
      </c>
    </row>
    <row r="8005" spans="1:6" ht="27" x14ac:dyDescent="0.25">
      <c r="A8005" s="134" t="s">
        <v>12485</v>
      </c>
      <c r="B8005" s="135" t="s">
        <v>12486</v>
      </c>
      <c r="D8005" s="134" t="s">
        <v>12487</v>
      </c>
      <c r="E8005" s="136" t="s">
        <v>5575</v>
      </c>
      <c r="F8005" s="136" t="s">
        <v>5575</v>
      </c>
    </row>
    <row r="8006" spans="1:6" ht="27" x14ac:dyDescent="0.25">
      <c r="A8006" s="134" t="s">
        <v>12488</v>
      </c>
      <c r="B8006" s="135" t="s">
        <v>12489</v>
      </c>
      <c r="D8006" s="134" t="s">
        <v>12487</v>
      </c>
      <c r="E8006" s="136" t="s">
        <v>5492</v>
      </c>
      <c r="F8006" s="136" t="s">
        <v>5492</v>
      </c>
    </row>
    <row r="8007" spans="1:6" ht="27" x14ac:dyDescent="0.25">
      <c r="A8007" s="134" t="s">
        <v>12490</v>
      </c>
      <c r="B8007" s="135" t="s">
        <v>12491</v>
      </c>
      <c r="D8007" s="134" t="s">
        <v>12487</v>
      </c>
      <c r="E8007" s="136" t="s">
        <v>13266</v>
      </c>
      <c r="F8007" s="136" t="s">
        <v>13266</v>
      </c>
    </row>
    <row r="8008" spans="1:6" ht="27" x14ac:dyDescent="0.25">
      <c r="A8008" s="134" t="s">
        <v>12492</v>
      </c>
      <c r="B8008" s="135" t="s">
        <v>12493</v>
      </c>
      <c r="D8008" s="134" t="s">
        <v>12487</v>
      </c>
      <c r="E8008" s="136" t="s">
        <v>5408</v>
      </c>
      <c r="F8008" s="136" t="s">
        <v>5408</v>
      </c>
    </row>
    <row r="8009" spans="1:6" ht="27" x14ac:dyDescent="0.25">
      <c r="A8009" s="134" t="s">
        <v>12494</v>
      </c>
      <c r="B8009" s="135" t="s">
        <v>12495</v>
      </c>
      <c r="D8009" s="134" t="s">
        <v>2264</v>
      </c>
      <c r="E8009" s="136" t="s">
        <v>5480</v>
      </c>
      <c r="F8009" s="136" t="s">
        <v>5480</v>
      </c>
    </row>
    <row r="8010" spans="1:6" ht="27" x14ac:dyDescent="0.25">
      <c r="A8010" s="134" t="s">
        <v>12496</v>
      </c>
      <c r="B8010" s="135" t="s">
        <v>12497</v>
      </c>
      <c r="D8010" s="134" t="s">
        <v>2264</v>
      </c>
      <c r="E8010" s="136" t="s">
        <v>5480</v>
      </c>
      <c r="F8010" s="136" t="s">
        <v>5480</v>
      </c>
    </row>
    <row r="8011" spans="1:6" ht="27" x14ac:dyDescent="0.25">
      <c r="A8011" s="134" t="s">
        <v>12498</v>
      </c>
      <c r="B8011" s="135" t="s">
        <v>12499</v>
      </c>
      <c r="D8011" s="134" t="s">
        <v>2264</v>
      </c>
      <c r="E8011" s="136" t="s">
        <v>5469</v>
      </c>
      <c r="F8011" s="136" t="s">
        <v>5469</v>
      </c>
    </row>
    <row r="8012" spans="1:6" ht="40.5" x14ac:dyDescent="0.25">
      <c r="A8012" s="134" t="s">
        <v>12500</v>
      </c>
      <c r="B8012" s="135" t="s">
        <v>12501</v>
      </c>
      <c r="D8012" s="134" t="s">
        <v>2261</v>
      </c>
      <c r="E8012" s="136" t="s">
        <v>5484</v>
      </c>
      <c r="F8012" s="136" t="s">
        <v>5484</v>
      </c>
    </row>
    <row r="8013" spans="1:6" ht="40.5" x14ac:dyDescent="0.25">
      <c r="A8013" s="134" t="s">
        <v>12502</v>
      </c>
      <c r="B8013" s="135" t="s">
        <v>12503</v>
      </c>
      <c r="D8013" s="134" t="s">
        <v>2261</v>
      </c>
      <c r="E8013" s="136" t="s">
        <v>5569</v>
      </c>
      <c r="F8013" s="136" t="s">
        <v>5569</v>
      </c>
    </row>
    <row r="8014" spans="1:6" ht="40.5" x14ac:dyDescent="0.25">
      <c r="A8014" s="134" t="s">
        <v>12504</v>
      </c>
      <c r="B8014" s="135" t="s">
        <v>12505</v>
      </c>
      <c r="D8014" s="134" t="s">
        <v>2259</v>
      </c>
      <c r="E8014" s="136" t="s">
        <v>5597</v>
      </c>
      <c r="F8014" s="136" t="s">
        <v>5597</v>
      </c>
    </row>
    <row r="8015" spans="1:6" ht="27" x14ac:dyDescent="0.25">
      <c r="A8015" s="134" t="s">
        <v>12506</v>
      </c>
      <c r="B8015" s="135" t="s">
        <v>12507</v>
      </c>
      <c r="D8015" s="134" t="s">
        <v>3723</v>
      </c>
      <c r="E8015" s="136" t="s">
        <v>5485</v>
      </c>
      <c r="F8015" s="136" t="s">
        <v>5485</v>
      </c>
    </row>
    <row r="8016" spans="1:6" ht="40.5" x14ac:dyDescent="0.25">
      <c r="A8016" s="134" t="s">
        <v>12508</v>
      </c>
      <c r="B8016" s="135" t="s">
        <v>12509</v>
      </c>
      <c r="D8016" s="134" t="s">
        <v>5054</v>
      </c>
      <c r="E8016" s="136" t="s">
        <v>18755</v>
      </c>
      <c r="F8016" s="136" t="s">
        <v>18755</v>
      </c>
    </row>
    <row r="8017" spans="1:6" ht="40.5" x14ac:dyDescent="0.25">
      <c r="A8017" s="134" t="s">
        <v>12510</v>
      </c>
      <c r="B8017" s="135" t="s">
        <v>12511</v>
      </c>
      <c r="D8017" s="134" t="s">
        <v>5054</v>
      </c>
      <c r="E8017" s="136" t="s">
        <v>17984</v>
      </c>
      <c r="F8017" s="136" t="s">
        <v>17984</v>
      </c>
    </row>
    <row r="8018" spans="1:6" ht="40.5" x14ac:dyDescent="0.25">
      <c r="A8018" s="134" t="s">
        <v>12512</v>
      </c>
      <c r="B8018" s="135" t="s">
        <v>12513</v>
      </c>
      <c r="D8018" s="134" t="s">
        <v>5054</v>
      </c>
      <c r="E8018" s="136" t="s">
        <v>13596</v>
      </c>
      <c r="F8018" s="136" t="s">
        <v>13596</v>
      </c>
    </row>
    <row r="8019" spans="1:6" ht="40.5" x14ac:dyDescent="0.25">
      <c r="A8019" s="134" t="s">
        <v>12514</v>
      </c>
      <c r="B8019" s="135" t="s">
        <v>12515</v>
      </c>
      <c r="D8019" s="134" t="s">
        <v>5054</v>
      </c>
      <c r="E8019" s="136" t="s">
        <v>5644</v>
      </c>
      <c r="F8019" s="136" t="s">
        <v>5644</v>
      </c>
    </row>
    <row r="8020" spans="1:6" ht="40.5" x14ac:dyDescent="0.25">
      <c r="A8020" s="134" t="s">
        <v>12516</v>
      </c>
      <c r="B8020" s="135" t="s">
        <v>12517</v>
      </c>
      <c r="D8020" s="134" t="s">
        <v>5054</v>
      </c>
      <c r="E8020" s="136" t="s">
        <v>13757</v>
      </c>
      <c r="F8020" s="136" t="s">
        <v>13757</v>
      </c>
    </row>
    <row r="8021" spans="1:6" ht="40.5" x14ac:dyDescent="0.25">
      <c r="A8021" s="134" t="s">
        <v>12518</v>
      </c>
      <c r="B8021" s="135" t="s">
        <v>12519</v>
      </c>
      <c r="D8021" s="134" t="s">
        <v>5054</v>
      </c>
      <c r="E8021" s="136" t="s">
        <v>5644</v>
      </c>
      <c r="F8021" s="136" t="s">
        <v>5644</v>
      </c>
    </row>
    <row r="8022" spans="1:6" ht="54" x14ac:dyDescent="0.25">
      <c r="A8022" s="134" t="s">
        <v>12520</v>
      </c>
      <c r="B8022" s="135" t="s">
        <v>12521</v>
      </c>
      <c r="D8022" s="134" t="s">
        <v>5054</v>
      </c>
      <c r="E8022" s="136" t="s">
        <v>13458</v>
      </c>
      <c r="F8022" s="136" t="s">
        <v>13458</v>
      </c>
    </row>
    <row r="8023" spans="1:6" ht="40.5" x14ac:dyDescent="0.25">
      <c r="A8023" s="134" t="s">
        <v>12522</v>
      </c>
      <c r="B8023" s="135" t="s">
        <v>12523</v>
      </c>
      <c r="D8023" s="134" t="s">
        <v>5054</v>
      </c>
      <c r="E8023" s="136" t="s">
        <v>22001</v>
      </c>
      <c r="F8023" s="136" t="s">
        <v>22001</v>
      </c>
    </row>
    <row r="8024" spans="1:6" ht="40.5" x14ac:dyDescent="0.25">
      <c r="A8024" s="134" t="s">
        <v>12524</v>
      </c>
      <c r="B8024" s="135" t="s">
        <v>12525</v>
      </c>
      <c r="D8024" s="134" t="s">
        <v>5054</v>
      </c>
      <c r="E8024" s="136" t="s">
        <v>13757</v>
      </c>
      <c r="F8024" s="136" t="s">
        <v>13757</v>
      </c>
    </row>
    <row r="8025" spans="1:6" ht="40.5" x14ac:dyDescent="0.25">
      <c r="A8025" s="134" t="s">
        <v>12526</v>
      </c>
      <c r="B8025" s="135" t="s">
        <v>12527</v>
      </c>
      <c r="D8025" s="134" t="s">
        <v>5054</v>
      </c>
      <c r="E8025" s="136" t="s">
        <v>5753</v>
      </c>
      <c r="F8025" s="136" t="s">
        <v>5753</v>
      </c>
    </row>
    <row r="8026" spans="1:6" ht="54" x14ac:dyDescent="0.25">
      <c r="A8026" s="134" t="s">
        <v>12528</v>
      </c>
      <c r="B8026" s="135" t="s">
        <v>12529</v>
      </c>
      <c r="D8026" s="134" t="s">
        <v>5054</v>
      </c>
      <c r="E8026" s="136" t="s">
        <v>5510</v>
      </c>
      <c r="F8026" s="136" t="s">
        <v>5510</v>
      </c>
    </row>
    <row r="8027" spans="1:6" ht="67.5" x14ac:dyDescent="0.25">
      <c r="A8027" s="134" t="s">
        <v>12530</v>
      </c>
      <c r="B8027" s="135" t="s">
        <v>12531</v>
      </c>
      <c r="D8027" s="134" t="s">
        <v>5054</v>
      </c>
      <c r="E8027" s="136" t="s">
        <v>17984</v>
      </c>
      <c r="F8027" s="136" t="s">
        <v>17984</v>
      </c>
    </row>
    <row r="8028" spans="1:6" ht="67.5" x14ac:dyDescent="0.25">
      <c r="A8028" s="134" t="s">
        <v>12532</v>
      </c>
      <c r="B8028" s="135" t="s">
        <v>12533</v>
      </c>
      <c r="D8028" s="134" t="s">
        <v>5054</v>
      </c>
      <c r="E8028" s="136" t="s">
        <v>13467</v>
      </c>
      <c r="F8028" s="136" t="s">
        <v>13467</v>
      </c>
    </row>
    <row r="8029" spans="1:6" ht="54" x14ac:dyDescent="0.25">
      <c r="A8029" s="134" t="s">
        <v>12534</v>
      </c>
      <c r="B8029" s="135" t="s">
        <v>12535</v>
      </c>
      <c r="D8029" s="134" t="s">
        <v>5054</v>
      </c>
      <c r="E8029" s="136" t="s">
        <v>5510</v>
      </c>
      <c r="F8029" s="136" t="s">
        <v>5510</v>
      </c>
    </row>
    <row r="8030" spans="1:6" ht="54" x14ac:dyDescent="0.25">
      <c r="A8030" s="134" t="s">
        <v>12536</v>
      </c>
      <c r="B8030" s="135" t="s">
        <v>12537</v>
      </c>
      <c r="D8030" s="134" t="s">
        <v>5054</v>
      </c>
      <c r="E8030" s="136" t="s">
        <v>13234</v>
      </c>
      <c r="F8030" s="136" t="s">
        <v>13234</v>
      </c>
    </row>
    <row r="8031" spans="1:6" ht="54" x14ac:dyDescent="0.25">
      <c r="A8031" s="134" t="s">
        <v>5052</v>
      </c>
      <c r="B8031" s="135" t="s">
        <v>5053</v>
      </c>
      <c r="D8031" s="134" t="s">
        <v>5054</v>
      </c>
      <c r="E8031" s="136" t="s">
        <v>13467</v>
      </c>
      <c r="F8031" s="136" t="s">
        <v>13467</v>
      </c>
    </row>
    <row r="8032" spans="1:6" ht="54" x14ac:dyDescent="0.25">
      <c r="A8032" s="134" t="s">
        <v>12538</v>
      </c>
      <c r="B8032" s="135" t="s">
        <v>12539</v>
      </c>
      <c r="D8032" s="134" t="s">
        <v>5054</v>
      </c>
      <c r="E8032" s="136" t="s">
        <v>13458</v>
      </c>
      <c r="F8032" s="136" t="s">
        <v>13458</v>
      </c>
    </row>
    <row r="8033" spans="1:6" ht="54" x14ac:dyDescent="0.25">
      <c r="A8033" s="134" t="s">
        <v>12540</v>
      </c>
      <c r="B8033" s="135" t="s">
        <v>12541</v>
      </c>
      <c r="D8033" s="134" t="s">
        <v>5054</v>
      </c>
      <c r="E8033" s="136" t="s">
        <v>13430</v>
      </c>
      <c r="F8033" s="136" t="s">
        <v>13430</v>
      </c>
    </row>
    <row r="8034" spans="1:6" ht="54" x14ac:dyDescent="0.25">
      <c r="A8034" s="134" t="s">
        <v>12542</v>
      </c>
      <c r="B8034" s="135" t="s">
        <v>12543</v>
      </c>
      <c r="D8034" s="134" t="s">
        <v>5054</v>
      </c>
      <c r="E8034" s="136" t="s">
        <v>13170</v>
      </c>
      <c r="F8034" s="136" t="s">
        <v>13170</v>
      </c>
    </row>
    <row r="8035" spans="1:6" ht="40.5" x14ac:dyDescent="0.25">
      <c r="A8035" s="134" t="s">
        <v>12544</v>
      </c>
      <c r="B8035" s="135" t="s">
        <v>12545</v>
      </c>
      <c r="D8035" s="134" t="s">
        <v>5054</v>
      </c>
      <c r="E8035" s="136" t="s">
        <v>5762</v>
      </c>
      <c r="F8035" s="136" t="s">
        <v>5762</v>
      </c>
    </row>
    <row r="8036" spans="1:6" ht="40.5" x14ac:dyDescent="0.25">
      <c r="A8036" s="134" t="s">
        <v>12546</v>
      </c>
      <c r="B8036" s="135" t="s">
        <v>12547</v>
      </c>
      <c r="D8036" s="134" t="s">
        <v>5054</v>
      </c>
      <c r="E8036" s="136" t="s">
        <v>13068</v>
      </c>
      <c r="F8036" s="136" t="s">
        <v>13068</v>
      </c>
    </row>
    <row r="8037" spans="1:6" ht="40.5" x14ac:dyDescent="0.25">
      <c r="A8037" s="134" t="s">
        <v>12548</v>
      </c>
      <c r="B8037" s="135" t="s">
        <v>12549</v>
      </c>
      <c r="D8037" s="134" t="s">
        <v>5054</v>
      </c>
      <c r="E8037" s="136" t="s">
        <v>13596</v>
      </c>
      <c r="F8037" s="136" t="s">
        <v>13596</v>
      </c>
    </row>
    <row r="8038" spans="1:6" ht="40.5" x14ac:dyDescent="0.25">
      <c r="A8038" s="134" t="s">
        <v>12550</v>
      </c>
      <c r="B8038" s="135" t="s">
        <v>12551</v>
      </c>
      <c r="D8038" s="134" t="s">
        <v>5054</v>
      </c>
      <c r="E8038" s="136" t="s">
        <v>5762</v>
      </c>
      <c r="F8038" s="136" t="s">
        <v>5762</v>
      </c>
    </row>
    <row r="8039" spans="1:6" ht="40.5" x14ac:dyDescent="0.25">
      <c r="A8039" s="134" t="s">
        <v>12552</v>
      </c>
      <c r="B8039" s="135" t="s">
        <v>12553</v>
      </c>
      <c r="D8039" s="134" t="s">
        <v>5054</v>
      </c>
      <c r="E8039" s="136" t="s">
        <v>13430</v>
      </c>
      <c r="F8039" s="136" t="s">
        <v>13430</v>
      </c>
    </row>
    <row r="8040" spans="1:6" ht="27" x14ac:dyDescent="0.25">
      <c r="A8040" s="134" t="s">
        <v>12554</v>
      </c>
      <c r="B8040" s="135" t="s">
        <v>12555</v>
      </c>
      <c r="D8040" s="134" t="s">
        <v>12426</v>
      </c>
      <c r="E8040" s="136" t="s">
        <v>5585</v>
      </c>
      <c r="F8040" s="136" t="s">
        <v>5585</v>
      </c>
    </row>
    <row r="8041" spans="1:6" ht="40.5" x14ac:dyDescent="0.25">
      <c r="A8041" s="134" t="s">
        <v>12556</v>
      </c>
      <c r="B8041" s="135" t="s">
        <v>12557</v>
      </c>
      <c r="D8041" s="134" t="s">
        <v>12426</v>
      </c>
      <c r="E8041" s="136" t="s">
        <v>5559</v>
      </c>
      <c r="F8041" s="136" t="s">
        <v>5559</v>
      </c>
    </row>
    <row r="8042" spans="1:6" ht="27" x14ac:dyDescent="0.25">
      <c r="A8042" s="134" t="s">
        <v>12558</v>
      </c>
      <c r="B8042" s="135" t="s">
        <v>12559</v>
      </c>
      <c r="D8042" s="134" t="s">
        <v>12426</v>
      </c>
      <c r="E8042" s="136" t="s">
        <v>5373</v>
      </c>
      <c r="F8042" s="136" t="s">
        <v>5373</v>
      </c>
    </row>
    <row r="8043" spans="1:6" ht="40.5" x14ac:dyDescent="0.25">
      <c r="A8043" s="134" t="s">
        <v>12560</v>
      </c>
      <c r="B8043" s="135" t="s">
        <v>12561</v>
      </c>
      <c r="D8043" s="134" t="s">
        <v>12426</v>
      </c>
      <c r="E8043" s="136" t="s">
        <v>22002</v>
      </c>
      <c r="F8043" s="136" t="s">
        <v>22002</v>
      </c>
    </row>
    <row r="8044" spans="1:6" ht="27" x14ac:dyDescent="0.25">
      <c r="A8044" s="134" t="s">
        <v>12562</v>
      </c>
      <c r="B8044" s="135" t="s">
        <v>12563</v>
      </c>
      <c r="D8044" s="134" t="s">
        <v>12476</v>
      </c>
      <c r="E8044" s="136" t="s">
        <v>5605</v>
      </c>
      <c r="F8044" s="136" t="s">
        <v>5605</v>
      </c>
    </row>
    <row r="8045" spans="1:6" ht="27" x14ac:dyDescent="0.25">
      <c r="A8045" s="134" t="s">
        <v>12564</v>
      </c>
      <c r="B8045" s="135" t="s">
        <v>12565</v>
      </c>
      <c r="D8045" s="134" t="s">
        <v>2259</v>
      </c>
      <c r="E8045" s="136" t="s">
        <v>5897</v>
      </c>
      <c r="F8045" s="136" t="s">
        <v>5897</v>
      </c>
    </row>
    <row r="8046" spans="1:6" ht="27" x14ac:dyDescent="0.25">
      <c r="A8046" s="134" t="s">
        <v>12566</v>
      </c>
      <c r="B8046" s="135" t="s">
        <v>12567</v>
      </c>
      <c r="D8046" s="134" t="s">
        <v>12451</v>
      </c>
      <c r="E8046" s="136" t="s">
        <v>17371</v>
      </c>
      <c r="F8046" s="136" t="s">
        <v>17371</v>
      </c>
    </row>
    <row r="8047" spans="1:6" ht="27" x14ac:dyDescent="0.25">
      <c r="A8047" s="134" t="s">
        <v>12568</v>
      </c>
      <c r="B8047" s="135" t="s">
        <v>12569</v>
      </c>
      <c r="D8047" s="134" t="s">
        <v>2261</v>
      </c>
      <c r="E8047" s="136" t="s">
        <v>13350</v>
      </c>
      <c r="F8047" s="136" t="s">
        <v>13350</v>
      </c>
    </row>
    <row r="8048" spans="1:6" ht="54" x14ac:dyDescent="0.25">
      <c r="A8048" s="134" t="s">
        <v>12570</v>
      </c>
      <c r="B8048" s="135" t="s">
        <v>12571</v>
      </c>
      <c r="D8048" s="134" t="s">
        <v>12451</v>
      </c>
      <c r="E8048" s="136" t="s">
        <v>17371</v>
      </c>
      <c r="F8048" s="136" t="s">
        <v>17371</v>
      </c>
    </row>
    <row r="8049" spans="1:6" ht="54" x14ac:dyDescent="0.25">
      <c r="A8049" s="134" t="s">
        <v>12572</v>
      </c>
      <c r="B8049" s="135" t="s">
        <v>12573</v>
      </c>
      <c r="D8049" s="134" t="s">
        <v>2261</v>
      </c>
      <c r="E8049" s="136" t="s">
        <v>13350</v>
      </c>
      <c r="F8049" s="136" t="s">
        <v>13350</v>
      </c>
    </row>
    <row r="8050" spans="1:6" ht="54" x14ac:dyDescent="0.25">
      <c r="A8050" s="134" t="s">
        <v>12574</v>
      </c>
      <c r="B8050" s="135" t="s">
        <v>12575</v>
      </c>
      <c r="D8050" s="134" t="s">
        <v>12451</v>
      </c>
      <c r="E8050" s="136" t="s">
        <v>14394</v>
      </c>
      <c r="F8050" s="136" t="s">
        <v>14394</v>
      </c>
    </row>
    <row r="8051" spans="1:6" ht="27" x14ac:dyDescent="0.25">
      <c r="A8051" s="134" t="s">
        <v>12576</v>
      </c>
      <c r="B8051" s="135" t="s">
        <v>12577</v>
      </c>
      <c r="D8051" s="134" t="s">
        <v>12476</v>
      </c>
      <c r="E8051" s="136" t="s">
        <v>13843</v>
      </c>
      <c r="F8051" s="136" t="s">
        <v>13843</v>
      </c>
    </row>
    <row r="8052" spans="1:6" ht="27" x14ac:dyDescent="0.25">
      <c r="A8052" s="134" t="s">
        <v>12578</v>
      </c>
      <c r="B8052" s="135" t="s">
        <v>12579</v>
      </c>
      <c r="D8052" s="134" t="s">
        <v>2259</v>
      </c>
      <c r="E8052" s="136" t="s">
        <v>5601</v>
      </c>
      <c r="F8052" s="136" t="s">
        <v>5601</v>
      </c>
    </row>
    <row r="8053" spans="1:6" ht="27" x14ac:dyDescent="0.25">
      <c r="A8053" s="134" t="s">
        <v>12580</v>
      </c>
      <c r="B8053" s="135" t="s">
        <v>12581</v>
      </c>
      <c r="D8053" s="134" t="s">
        <v>12426</v>
      </c>
      <c r="E8053" s="136" t="s">
        <v>13812</v>
      </c>
      <c r="F8053" s="136" t="s">
        <v>13812</v>
      </c>
    </row>
    <row r="8054" spans="1:6" ht="27" x14ac:dyDescent="0.25">
      <c r="A8054" s="134" t="s">
        <v>12582</v>
      </c>
      <c r="B8054" s="135" t="s">
        <v>12583</v>
      </c>
      <c r="D8054" s="134" t="s">
        <v>12476</v>
      </c>
      <c r="E8054" s="136" t="s">
        <v>13539</v>
      </c>
      <c r="F8054" s="136" t="s">
        <v>13539</v>
      </c>
    </row>
    <row r="8055" spans="1:6" ht="40.5" x14ac:dyDescent="0.25">
      <c r="A8055" s="134" t="s">
        <v>12584</v>
      </c>
      <c r="B8055" s="135" t="s">
        <v>12585</v>
      </c>
      <c r="D8055" s="134" t="s">
        <v>12476</v>
      </c>
      <c r="E8055" s="136" t="s">
        <v>5845</v>
      </c>
      <c r="F8055" s="136" t="s">
        <v>5845</v>
      </c>
    </row>
    <row r="8056" spans="1:6" ht="54" x14ac:dyDescent="0.25">
      <c r="A8056" s="134" t="s">
        <v>12586</v>
      </c>
      <c r="B8056" s="135" t="s">
        <v>12587</v>
      </c>
      <c r="D8056" s="134" t="s">
        <v>12476</v>
      </c>
      <c r="E8056" s="136" t="s">
        <v>6010</v>
      </c>
      <c r="F8056" s="136" t="s">
        <v>6010</v>
      </c>
    </row>
    <row r="8057" spans="1:6" ht="54" x14ac:dyDescent="0.25">
      <c r="A8057" s="134" t="s">
        <v>12588</v>
      </c>
      <c r="B8057" s="135" t="s">
        <v>12589</v>
      </c>
      <c r="D8057" s="134" t="s">
        <v>12476</v>
      </c>
      <c r="E8057" s="136" t="s">
        <v>15532</v>
      </c>
      <c r="F8057" s="136" t="s">
        <v>15532</v>
      </c>
    </row>
    <row r="8058" spans="1:6" ht="40.5" x14ac:dyDescent="0.25">
      <c r="A8058" s="134" t="s">
        <v>12590</v>
      </c>
      <c r="B8058" s="135" t="s">
        <v>12591</v>
      </c>
      <c r="D8058" s="134" t="s">
        <v>12451</v>
      </c>
      <c r="E8058" s="136" t="s">
        <v>22003</v>
      </c>
      <c r="F8058" s="136" t="s">
        <v>22003</v>
      </c>
    </row>
    <row r="8059" spans="1:6" ht="40.5" x14ac:dyDescent="0.25">
      <c r="A8059" s="134" t="s">
        <v>12592</v>
      </c>
      <c r="B8059" s="135" t="s">
        <v>12593</v>
      </c>
      <c r="D8059" s="134" t="s">
        <v>2261</v>
      </c>
      <c r="E8059" s="136" t="s">
        <v>6047</v>
      </c>
      <c r="F8059" s="136" t="s">
        <v>6047</v>
      </c>
    </row>
    <row r="8060" spans="1:6" ht="40.5" x14ac:dyDescent="0.25">
      <c r="A8060" s="134" t="s">
        <v>12594</v>
      </c>
      <c r="B8060" s="135" t="s">
        <v>12595</v>
      </c>
      <c r="D8060" s="134" t="s">
        <v>12451</v>
      </c>
      <c r="E8060" s="136" t="s">
        <v>13704</v>
      </c>
      <c r="F8060" s="136" t="s">
        <v>13704</v>
      </c>
    </row>
    <row r="8061" spans="1:6" ht="40.5" x14ac:dyDescent="0.25">
      <c r="A8061" s="134" t="s">
        <v>12596</v>
      </c>
      <c r="B8061" s="135" t="s">
        <v>12597</v>
      </c>
      <c r="D8061" s="134" t="s">
        <v>12451</v>
      </c>
      <c r="E8061" s="136" t="s">
        <v>5711</v>
      </c>
      <c r="F8061" s="136" t="s">
        <v>5711</v>
      </c>
    </row>
    <row r="8062" spans="1:6" ht="27" x14ac:dyDescent="0.25">
      <c r="A8062" s="134" t="s">
        <v>12598</v>
      </c>
      <c r="B8062" s="135" t="s">
        <v>12599</v>
      </c>
      <c r="D8062" s="134" t="s">
        <v>12476</v>
      </c>
      <c r="E8062" s="136" t="s">
        <v>22004</v>
      </c>
      <c r="F8062" s="136" t="s">
        <v>22004</v>
      </c>
    </row>
    <row r="8063" spans="1:6" ht="40.5" x14ac:dyDescent="0.25">
      <c r="A8063" s="134" t="s">
        <v>12600</v>
      </c>
      <c r="B8063" s="135" t="s">
        <v>12601</v>
      </c>
      <c r="D8063" s="134" t="s">
        <v>12476</v>
      </c>
      <c r="E8063" s="136" t="s">
        <v>6021</v>
      </c>
      <c r="F8063" s="136" t="s">
        <v>6021</v>
      </c>
    </row>
    <row r="8064" spans="1:6" ht="40.5" x14ac:dyDescent="0.25">
      <c r="A8064" s="134" t="s">
        <v>12602</v>
      </c>
      <c r="B8064" s="135" t="s">
        <v>12603</v>
      </c>
      <c r="D8064" s="134" t="s">
        <v>12476</v>
      </c>
      <c r="E8064" s="136" t="s">
        <v>5740</v>
      </c>
      <c r="F8064" s="136" t="s">
        <v>5740</v>
      </c>
    </row>
    <row r="8065" spans="1:6" ht="27" x14ac:dyDescent="0.25">
      <c r="A8065" s="134" t="s">
        <v>12604</v>
      </c>
      <c r="B8065" s="135" t="s">
        <v>12605</v>
      </c>
      <c r="D8065" s="134" t="s">
        <v>5054</v>
      </c>
      <c r="E8065" s="136" t="s">
        <v>22005</v>
      </c>
      <c r="F8065" s="136" t="s">
        <v>22005</v>
      </c>
    </row>
    <row r="8066" spans="1:6" ht="27" x14ac:dyDescent="0.25">
      <c r="A8066" s="134" t="s">
        <v>12606</v>
      </c>
      <c r="B8066" s="135" t="s">
        <v>12607</v>
      </c>
      <c r="D8066" s="134" t="s">
        <v>5054</v>
      </c>
      <c r="E8066" s="136" t="s">
        <v>13436</v>
      </c>
      <c r="F8066" s="136" t="s">
        <v>13436</v>
      </c>
    </row>
    <row r="8067" spans="1:6" ht="27" x14ac:dyDescent="0.25">
      <c r="A8067" s="134" t="s">
        <v>12608</v>
      </c>
      <c r="B8067" s="135" t="s">
        <v>12609</v>
      </c>
      <c r="D8067" s="134" t="s">
        <v>5054</v>
      </c>
      <c r="E8067" s="136" t="s">
        <v>13467</v>
      </c>
      <c r="F8067" s="136" t="s">
        <v>13467</v>
      </c>
    </row>
    <row r="8068" spans="1:6" ht="27" x14ac:dyDescent="0.25">
      <c r="A8068" s="134" t="s">
        <v>12610</v>
      </c>
      <c r="B8068" s="135" t="s">
        <v>12611</v>
      </c>
      <c r="D8068" s="134" t="s">
        <v>2259</v>
      </c>
      <c r="E8068" s="136" t="s">
        <v>5494</v>
      </c>
      <c r="F8068" s="136" t="s">
        <v>5494</v>
      </c>
    </row>
    <row r="8069" spans="1:6" ht="27" x14ac:dyDescent="0.25">
      <c r="A8069" s="134" t="s">
        <v>12612</v>
      </c>
      <c r="B8069" s="135" t="s">
        <v>12613</v>
      </c>
      <c r="D8069" s="134" t="s">
        <v>2259</v>
      </c>
      <c r="E8069" s="136" t="s">
        <v>15624</v>
      </c>
      <c r="F8069" s="136" t="s">
        <v>15624</v>
      </c>
    </row>
    <row r="8070" spans="1:6" ht="27" x14ac:dyDescent="0.25">
      <c r="A8070" s="134" t="s">
        <v>22006</v>
      </c>
      <c r="B8070" s="135" t="s">
        <v>22007</v>
      </c>
      <c r="D8070" s="134" t="s">
        <v>2259</v>
      </c>
      <c r="E8070" s="136" t="s">
        <v>5652</v>
      </c>
      <c r="F8070" s="136" t="s">
        <v>5652</v>
      </c>
    </row>
    <row r="8071" spans="1:6" ht="27" x14ac:dyDescent="0.25">
      <c r="A8071" s="134" t="s">
        <v>12614</v>
      </c>
      <c r="B8071" s="135" t="s">
        <v>12615</v>
      </c>
      <c r="D8071" s="134" t="s">
        <v>2259</v>
      </c>
      <c r="E8071" s="136" t="s">
        <v>13594</v>
      </c>
      <c r="F8071" s="136" t="s">
        <v>13594</v>
      </c>
    </row>
    <row r="8072" spans="1:6" ht="27" x14ac:dyDescent="0.25">
      <c r="A8072" s="134" t="s">
        <v>12616</v>
      </c>
      <c r="B8072" s="135" t="s">
        <v>12617</v>
      </c>
      <c r="D8072" s="134" t="s">
        <v>2259</v>
      </c>
      <c r="E8072" s="136" t="s">
        <v>22008</v>
      </c>
      <c r="F8072" s="136" t="s">
        <v>22008</v>
      </c>
    </row>
    <row r="8073" spans="1:6" ht="40.5" x14ac:dyDescent="0.25">
      <c r="A8073" s="134" t="s">
        <v>22009</v>
      </c>
      <c r="B8073" s="135" t="s">
        <v>22010</v>
      </c>
      <c r="D8073" s="134" t="s">
        <v>2259</v>
      </c>
      <c r="E8073" s="136" t="s">
        <v>13297</v>
      </c>
      <c r="F8073" s="136" t="s">
        <v>13297</v>
      </c>
    </row>
    <row r="8074" spans="1:6" ht="27" x14ac:dyDescent="0.25">
      <c r="A8074" s="134" t="s">
        <v>12618</v>
      </c>
      <c r="B8074" s="135" t="s">
        <v>12619</v>
      </c>
      <c r="D8074" s="134" t="s">
        <v>2259</v>
      </c>
      <c r="E8074" s="136" t="s">
        <v>5955</v>
      </c>
      <c r="F8074" s="136" t="s">
        <v>5955</v>
      </c>
    </row>
    <row r="8075" spans="1:6" ht="27" x14ac:dyDescent="0.25">
      <c r="A8075" s="134" t="s">
        <v>12620</v>
      </c>
      <c r="B8075" s="135" t="s">
        <v>12621</v>
      </c>
      <c r="D8075" s="134" t="s">
        <v>2259</v>
      </c>
      <c r="E8075" s="136" t="s">
        <v>15535</v>
      </c>
      <c r="F8075" s="136" t="s">
        <v>15535</v>
      </c>
    </row>
    <row r="8076" spans="1:6" ht="27" x14ac:dyDescent="0.25">
      <c r="A8076" s="134" t="s">
        <v>22011</v>
      </c>
      <c r="B8076" s="135" t="s">
        <v>22012</v>
      </c>
      <c r="D8076" s="134" t="s">
        <v>2259</v>
      </c>
      <c r="E8076" s="136" t="s">
        <v>6092</v>
      </c>
      <c r="F8076" s="136" t="s">
        <v>6092</v>
      </c>
    </row>
    <row r="8077" spans="1:6" ht="27" x14ac:dyDescent="0.25">
      <c r="A8077" s="134" t="s">
        <v>12622</v>
      </c>
      <c r="B8077" s="135" t="s">
        <v>12623</v>
      </c>
      <c r="D8077" s="134" t="s">
        <v>2259</v>
      </c>
      <c r="E8077" s="136" t="s">
        <v>13698</v>
      </c>
      <c r="F8077" s="136" t="s">
        <v>13698</v>
      </c>
    </row>
    <row r="8078" spans="1:6" ht="27" x14ac:dyDescent="0.25">
      <c r="A8078" s="134" t="s">
        <v>12624</v>
      </c>
      <c r="B8078" s="135" t="s">
        <v>12625</v>
      </c>
      <c r="D8078" s="134" t="s">
        <v>2259</v>
      </c>
      <c r="E8078" s="136" t="s">
        <v>5998</v>
      </c>
      <c r="F8078" s="136" t="s">
        <v>5998</v>
      </c>
    </row>
    <row r="8079" spans="1:6" ht="27" x14ac:dyDescent="0.25">
      <c r="A8079" s="134" t="s">
        <v>22013</v>
      </c>
      <c r="B8079" s="135" t="s">
        <v>22014</v>
      </c>
      <c r="D8079" s="134" t="s">
        <v>2259</v>
      </c>
      <c r="E8079" s="136" t="s">
        <v>5809</v>
      </c>
      <c r="F8079" s="136" t="s">
        <v>5809</v>
      </c>
    </row>
    <row r="8080" spans="1:6" ht="27" x14ac:dyDescent="0.25">
      <c r="A8080" s="134" t="s">
        <v>12626</v>
      </c>
      <c r="B8080" s="135" t="s">
        <v>12627</v>
      </c>
      <c r="D8080" s="134" t="s">
        <v>2259</v>
      </c>
      <c r="E8080" s="136" t="s">
        <v>5913</v>
      </c>
      <c r="F8080" s="136" t="s">
        <v>5913</v>
      </c>
    </row>
    <row r="8081" spans="1:6" ht="27" x14ac:dyDescent="0.25">
      <c r="A8081" s="134" t="s">
        <v>22015</v>
      </c>
      <c r="B8081" s="135" t="s">
        <v>22016</v>
      </c>
      <c r="D8081" s="134" t="s">
        <v>2261</v>
      </c>
      <c r="E8081" s="136" t="s">
        <v>5854</v>
      </c>
      <c r="F8081" s="136" t="s">
        <v>5854</v>
      </c>
    </row>
    <row r="8082" spans="1:6" ht="27" x14ac:dyDescent="0.25">
      <c r="A8082" s="134" t="s">
        <v>22017</v>
      </c>
      <c r="B8082" s="135" t="s">
        <v>22018</v>
      </c>
      <c r="C8082" s="46"/>
      <c r="D8082" s="134" t="s">
        <v>2261</v>
      </c>
      <c r="E8082" s="136" t="s">
        <v>5436</v>
      </c>
      <c r="F8082" s="136" t="s">
        <v>5436</v>
      </c>
    </row>
    <row r="8083" spans="1:6" ht="40.5" x14ac:dyDescent="0.25">
      <c r="A8083" s="134" t="s">
        <v>22019</v>
      </c>
      <c r="B8083" s="135" t="s">
        <v>22020</v>
      </c>
      <c r="C8083" s="46"/>
      <c r="D8083" s="134" t="s">
        <v>2261</v>
      </c>
      <c r="E8083" s="136" t="s">
        <v>5912</v>
      </c>
      <c r="F8083" s="136" t="s">
        <v>5912</v>
      </c>
    </row>
    <row r="8084" spans="1:6" ht="40.5" x14ac:dyDescent="0.25">
      <c r="A8084" s="134" t="s">
        <v>22021</v>
      </c>
      <c r="B8084" s="135" t="s">
        <v>22022</v>
      </c>
      <c r="C8084" s="46"/>
      <c r="D8084" s="134" t="s">
        <v>2261</v>
      </c>
      <c r="E8084" s="136" t="s">
        <v>5912</v>
      </c>
      <c r="F8084" s="136" t="s">
        <v>5912</v>
      </c>
    </row>
    <row r="8085" spans="1:6" ht="27" x14ac:dyDescent="0.25">
      <c r="A8085" s="134" t="s">
        <v>22023</v>
      </c>
      <c r="B8085" s="135" t="s">
        <v>22024</v>
      </c>
      <c r="C8085" s="46"/>
      <c r="D8085" s="134" t="s">
        <v>2259</v>
      </c>
      <c r="E8085" s="136" t="s">
        <v>5987</v>
      </c>
      <c r="F8085" s="136" t="s">
        <v>5987</v>
      </c>
    </row>
    <row r="8086" spans="1:6" ht="27" x14ac:dyDescent="0.25">
      <c r="A8086" s="134" t="s">
        <v>22025</v>
      </c>
      <c r="B8086" s="135" t="s">
        <v>22026</v>
      </c>
      <c r="C8086" s="46"/>
      <c r="D8086" s="134" t="s">
        <v>2259</v>
      </c>
      <c r="E8086" s="136" t="s">
        <v>5425</v>
      </c>
      <c r="F8086" s="136" t="s">
        <v>5425</v>
      </c>
    </row>
    <row r="8087" spans="1:6" ht="27" x14ac:dyDescent="0.25">
      <c r="A8087" s="134" t="s">
        <v>22027</v>
      </c>
      <c r="B8087" s="135" t="s">
        <v>22028</v>
      </c>
      <c r="C8087" s="46"/>
      <c r="D8087" s="134" t="s">
        <v>2259</v>
      </c>
      <c r="E8087" s="136" t="s">
        <v>22029</v>
      </c>
      <c r="F8087" s="136" t="s">
        <v>22029</v>
      </c>
    </row>
    <row r="8088" spans="1:6" x14ac:dyDescent="0.25">
      <c r="A8088" s="134" t="s">
        <v>12628</v>
      </c>
      <c r="B8088" s="135" t="s">
        <v>12629</v>
      </c>
      <c r="C8088" s="46"/>
      <c r="D8088" s="134" t="s">
        <v>2259</v>
      </c>
      <c r="E8088" s="136" t="s">
        <v>5422</v>
      </c>
      <c r="F8088" s="136" t="s">
        <v>5422</v>
      </c>
    </row>
    <row r="8089" spans="1:6" x14ac:dyDescent="0.25">
      <c r="A8089" s="134" t="s">
        <v>22030</v>
      </c>
      <c r="B8089" s="135" t="s">
        <v>22031</v>
      </c>
      <c r="C8089" s="46"/>
      <c r="D8089" s="134" t="s">
        <v>2259</v>
      </c>
      <c r="E8089" s="136" t="s">
        <v>5520</v>
      </c>
      <c r="F8089" s="136" t="s">
        <v>5520</v>
      </c>
    </row>
    <row r="8090" spans="1:6" x14ac:dyDescent="0.25">
      <c r="A8090" s="134" t="s">
        <v>22032</v>
      </c>
      <c r="B8090" s="135" t="s">
        <v>22033</v>
      </c>
      <c r="C8090" s="46"/>
      <c r="D8090" s="134" t="s">
        <v>2259</v>
      </c>
      <c r="E8090" s="136" t="s">
        <v>22034</v>
      </c>
      <c r="F8090" s="136" t="s">
        <v>22034</v>
      </c>
    </row>
    <row r="8091" spans="1:6" ht="27" x14ac:dyDescent="0.25">
      <c r="A8091" s="134" t="s">
        <v>22035</v>
      </c>
      <c r="B8091" s="135" t="s">
        <v>22036</v>
      </c>
      <c r="C8091" s="46"/>
      <c r="D8091" s="134" t="s">
        <v>2259</v>
      </c>
      <c r="E8091" s="136" t="s">
        <v>5825</v>
      </c>
      <c r="F8091" s="136" t="s">
        <v>5825</v>
      </c>
    </row>
    <row r="8092" spans="1:6" ht="27" x14ac:dyDescent="0.25">
      <c r="A8092" s="134" t="s">
        <v>12630</v>
      </c>
      <c r="B8092" s="135" t="s">
        <v>12631</v>
      </c>
      <c r="C8092" s="46"/>
      <c r="D8092" s="134" t="s">
        <v>2259</v>
      </c>
      <c r="E8092" s="136" t="s">
        <v>5603</v>
      </c>
      <c r="F8092" s="136" t="s">
        <v>5603</v>
      </c>
    </row>
    <row r="8093" spans="1:6" ht="54" x14ac:dyDescent="0.25">
      <c r="A8093" s="134" t="s">
        <v>12632</v>
      </c>
      <c r="B8093" s="135" t="s">
        <v>12633</v>
      </c>
      <c r="C8093" s="46"/>
      <c r="D8093" s="134" t="s">
        <v>2262</v>
      </c>
      <c r="E8093" s="136" t="s">
        <v>22037</v>
      </c>
      <c r="F8093" s="136" t="s">
        <v>22037</v>
      </c>
    </row>
    <row r="8094" spans="1:6" ht="54" x14ac:dyDescent="0.25">
      <c r="A8094" s="134" t="s">
        <v>12634</v>
      </c>
      <c r="B8094" s="135" t="s">
        <v>12635</v>
      </c>
      <c r="C8094" s="46"/>
      <c r="D8094" s="134" t="s">
        <v>2262</v>
      </c>
      <c r="E8094" s="136" t="s">
        <v>5976</v>
      </c>
      <c r="F8094" s="136" t="s">
        <v>5976</v>
      </c>
    </row>
    <row r="8095" spans="1:6" ht="54" x14ac:dyDescent="0.25">
      <c r="A8095" s="134" t="s">
        <v>12636</v>
      </c>
      <c r="B8095" s="135" t="s">
        <v>12637</v>
      </c>
      <c r="C8095" s="46"/>
      <c r="D8095" s="134" t="s">
        <v>2262</v>
      </c>
      <c r="E8095" s="136" t="s">
        <v>13713</v>
      </c>
      <c r="F8095" s="136" t="s">
        <v>13713</v>
      </c>
    </row>
    <row r="8096" spans="1:6" ht="54" x14ac:dyDescent="0.25">
      <c r="A8096" s="134" t="s">
        <v>12638</v>
      </c>
      <c r="B8096" s="135" t="s">
        <v>12639</v>
      </c>
      <c r="C8096" s="46"/>
      <c r="D8096" s="134" t="s">
        <v>2262</v>
      </c>
      <c r="E8096" s="136" t="s">
        <v>14086</v>
      </c>
      <c r="F8096" s="136" t="s">
        <v>14086</v>
      </c>
    </row>
    <row r="8097" spans="1:6" ht="54" x14ac:dyDescent="0.25">
      <c r="A8097" s="134" t="s">
        <v>12640</v>
      </c>
      <c r="B8097" s="135" t="s">
        <v>12641</v>
      </c>
      <c r="C8097" s="46"/>
      <c r="D8097" s="134" t="s">
        <v>2262</v>
      </c>
      <c r="E8097" s="136" t="s">
        <v>14338</v>
      </c>
      <c r="F8097" s="136" t="s">
        <v>14338</v>
      </c>
    </row>
    <row r="8098" spans="1:6" ht="54" x14ac:dyDescent="0.25">
      <c r="A8098" s="134" t="s">
        <v>12642</v>
      </c>
      <c r="B8098" s="135" t="s">
        <v>12643</v>
      </c>
      <c r="C8098" s="46"/>
      <c r="D8098" s="134" t="s">
        <v>2262</v>
      </c>
      <c r="E8098" s="136" t="s">
        <v>22038</v>
      </c>
      <c r="F8098" s="136" t="s">
        <v>22038</v>
      </c>
    </row>
    <row r="8099" spans="1:6" ht="54" x14ac:dyDescent="0.25">
      <c r="A8099" s="134" t="s">
        <v>12644</v>
      </c>
      <c r="B8099" s="135" t="s">
        <v>12645</v>
      </c>
      <c r="C8099" s="46"/>
      <c r="D8099" s="134" t="s">
        <v>2262</v>
      </c>
      <c r="E8099" s="136" t="s">
        <v>22039</v>
      </c>
      <c r="F8099" s="136" t="s">
        <v>22039</v>
      </c>
    </row>
    <row r="8100" spans="1:6" ht="54" x14ac:dyDescent="0.25">
      <c r="A8100" s="134" t="s">
        <v>12646</v>
      </c>
      <c r="B8100" s="135" t="s">
        <v>12647</v>
      </c>
      <c r="C8100" s="46"/>
      <c r="D8100" s="134" t="s">
        <v>2262</v>
      </c>
      <c r="E8100" s="136" t="s">
        <v>13495</v>
      </c>
      <c r="F8100" s="136" t="s">
        <v>13495</v>
      </c>
    </row>
    <row r="8101" spans="1:6" ht="54" x14ac:dyDescent="0.25">
      <c r="A8101" s="134" t="s">
        <v>12648</v>
      </c>
      <c r="B8101" s="135" t="s">
        <v>12649</v>
      </c>
      <c r="C8101" s="46"/>
      <c r="D8101" s="134" t="s">
        <v>2262</v>
      </c>
      <c r="E8101" s="136" t="s">
        <v>22040</v>
      </c>
      <c r="F8101" s="136" t="s">
        <v>22040</v>
      </c>
    </row>
    <row r="8102" spans="1:6" ht="81" x14ac:dyDescent="0.25">
      <c r="A8102" s="134" t="s">
        <v>12650</v>
      </c>
      <c r="B8102" s="135" t="s">
        <v>12651</v>
      </c>
      <c r="C8102" s="46"/>
      <c r="D8102" s="134" t="s">
        <v>2262</v>
      </c>
      <c r="E8102" s="136" t="s">
        <v>22041</v>
      </c>
      <c r="F8102" s="136" t="s">
        <v>22041</v>
      </c>
    </row>
    <row r="8103" spans="1:6" ht="81" x14ac:dyDescent="0.25">
      <c r="A8103" s="134" t="s">
        <v>12652</v>
      </c>
      <c r="B8103" s="135" t="s">
        <v>12653</v>
      </c>
      <c r="C8103" s="46"/>
      <c r="D8103" s="134" t="s">
        <v>2262</v>
      </c>
      <c r="E8103" s="136" t="s">
        <v>22042</v>
      </c>
      <c r="F8103" s="136" t="s">
        <v>22042</v>
      </c>
    </row>
    <row r="8104" spans="1:6" ht="67.5" x14ac:dyDescent="0.25">
      <c r="A8104" s="134" t="s">
        <v>12654</v>
      </c>
      <c r="B8104" s="135" t="s">
        <v>12655</v>
      </c>
      <c r="C8104" s="46"/>
      <c r="D8104" s="134" t="s">
        <v>2262</v>
      </c>
      <c r="E8104" s="136" t="s">
        <v>22043</v>
      </c>
      <c r="F8104" s="136" t="s">
        <v>22043</v>
      </c>
    </row>
    <row r="8105" spans="1:6" ht="67.5" x14ac:dyDescent="0.25">
      <c r="A8105" s="134" t="s">
        <v>12656</v>
      </c>
      <c r="B8105" s="135" t="s">
        <v>12657</v>
      </c>
      <c r="C8105" s="46"/>
      <c r="D8105" s="134" t="s">
        <v>2262</v>
      </c>
      <c r="E8105" s="136" t="s">
        <v>22044</v>
      </c>
      <c r="F8105" s="136" t="s">
        <v>22044</v>
      </c>
    </row>
    <row r="8106" spans="1:6" ht="27" x14ac:dyDescent="0.25">
      <c r="A8106" s="134" t="s">
        <v>12658</v>
      </c>
      <c r="B8106" s="135" t="s">
        <v>12659</v>
      </c>
      <c r="C8106" s="46"/>
      <c r="D8106" s="134" t="s">
        <v>2259</v>
      </c>
      <c r="E8106" s="136" t="s">
        <v>14237</v>
      </c>
      <c r="F8106" s="136" t="s">
        <v>14237</v>
      </c>
    </row>
    <row r="8107" spans="1:6" ht="27" x14ac:dyDescent="0.25">
      <c r="A8107" s="134" t="s">
        <v>12660</v>
      </c>
      <c r="B8107" s="135" t="s">
        <v>12661</v>
      </c>
      <c r="C8107" s="46"/>
      <c r="D8107" s="134" t="s">
        <v>2259</v>
      </c>
      <c r="E8107" s="136" t="s">
        <v>13168</v>
      </c>
      <c r="F8107" s="136" t="s">
        <v>13168</v>
      </c>
    </row>
    <row r="8108" spans="1:6" ht="27" x14ac:dyDescent="0.25">
      <c r="A8108" s="134" t="s">
        <v>12662</v>
      </c>
      <c r="B8108" s="135" t="s">
        <v>12663</v>
      </c>
      <c r="C8108" s="46"/>
      <c r="D8108" s="134" t="s">
        <v>2259</v>
      </c>
      <c r="E8108" s="136" t="s">
        <v>22045</v>
      </c>
      <c r="F8108" s="136" t="s">
        <v>22045</v>
      </c>
    </row>
    <row r="8109" spans="1:6" ht="27" x14ac:dyDescent="0.25">
      <c r="A8109" s="134" t="s">
        <v>12664</v>
      </c>
      <c r="B8109" s="135" t="s">
        <v>12665</v>
      </c>
      <c r="C8109" s="46"/>
      <c r="D8109" s="134" t="s">
        <v>2259</v>
      </c>
      <c r="E8109" s="136" t="s">
        <v>6056</v>
      </c>
      <c r="F8109" s="136" t="s">
        <v>6056</v>
      </c>
    </row>
    <row r="8110" spans="1:6" ht="40.5" x14ac:dyDescent="0.25">
      <c r="A8110" s="134" t="s">
        <v>12666</v>
      </c>
      <c r="B8110" s="135" t="s">
        <v>12667</v>
      </c>
      <c r="C8110" s="46"/>
      <c r="D8110" s="134" t="s">
        <v>2259</v>
      </c>
      <c r="E8110" s="136" t="s">
        <v>5593</v>
      </c>
      <c r="F8110" s="136" t="s">
        <v>5593</v>
      </c>
    </row>
    <row r="8111" spans="1:6" ht="27" x14ac:dyDescent="0.25">
      <c r="A8111" s="134" t="s">
        <v>12668</v>
      </c>
      <c r="B8111" s="135" t="s">
        <v>12669</v>
      </c>
      <c r="C8111" s="46"/>
      <c r="D8111" s="134" t="s">
        <v>2259</v>
      </c>
      <c r="E8111" s="136" t="s">
        <v>5508</v>
      </c>
      <c r="F8111" s="136" t="s">
        <v>5508</v>
      </c>
    </row>
    <row r="8112" spans="1:6" x14ac:dyDescent="0.25">
      <c r="A8112" s="134" t="s">
        <v>22046</v>
      </c>
      <c r="B8112" s="135" t="s">
        <v>22047</v>
      </c>
      <c r="C8112" s="46"/>
      <c r="D8112" s="134" t="s">
        <v>2261</v>
      </c>
      <c r="E8112" s="136" t="s">
        <v>5892</v>
      </c>
      <c r="F8112" s="136" t="s">
        <v>5892</v>
      </c>
    </row>
    <row r="8113" spans="1:6" ht="27" x14ac:dyDescent="0.25">
      <c r="A8113" s="134" t="s">
        <v>12670</v>
      </c>
      <c r="B8113" s="135" t="s">
        <v>12671</v>
      </c>
      <c r="C8113" s="46"/>
      <c r="D8113" s="134" t="s">
        <v>2259</v>
      </c>
      <c r="E8113" s="136" t="s">
        <v>13480</v>
      </c>
      <c r="F8113" s="136" t="s">
        <v>13480</v>
      </c>
    </row>
    <row r="8114" spans="1:6" ht="54" x14ac:dyDescent="0.25">
      <c r="A8114" s="134" t="s">
        <v>5055</v>
      </c>
      <c r="B8114" s="135" t="s">
        <v>5056</v>
      </c>
      <c r="C8114" s="46"/>
      <c r="D8114" s="134" t="s">
        <v>2259</v>
      </c>
      <c r="E8114" s="136" t="s">
        <v>5858</v>
      </c>
      <c r="F8114" s="136" t="s">
        <v>5858</v>
      </c>
    </row>
    <row r="8115" spans="1:6" ht="27" x14ac:dyDescent="0.25">
      <c r="A8115" s="134" t="s">
        <v>12672</v>
      </c>
      <c r="B8115" s="135" t="s">
        <v>12673</v>
      </c>
      <c r="C8115" s="46"/>
      <c r="D8115" s="134" t="s">
        <v>2262</v>
      </c>
      <c r="E8115" s="136" t="s">
        <v>5830</v>
      </c>
      <c r="F8115" s="136" t="s">
        <v>5830</v>
      </c>
    </row>
    <row r="8116" spans="1:6" ht="27" x14ac:dyDescent="0.25">
      <c r="A8116" s="134" t="s">
        <v>12674</v>
      </c>
      <c r="B8116" s="135" t="s">
        <v>12675</v>
      </c>
      <c r="C8116" s="46"/>
      <c r="D8116" s="134" t="s">
        <v>2263</v>
      </c>
      <c r="E8116" s="136" t="s">
        <v>5664</v>
      </c>
      <c r="F8116" s="136" t="s">
        <v>5664</v>
      </c>
    </row>
    <row r="8117" spans="1:6" ht="40.5" x14ac:dyDescent="0.25">
      <c r="A8117" s="134" t="s">
        <v>12676</v>
      </c>
      <c r="B8117" s="135" t="s">
        <v>12677</v>
      </c>
      <c r="C8117" s="46"/>
      <c r="D8117" s="134" t="s">
        <v>2259</v>
      </c>
      <c r="E8117" s="136" t="s">
        <v>14203</v>
      </c>
      <c r="F8117" s="136" t="s">
        <v>14203</v>
      </c>
    </row>
    <row r="8118" spans="1:6" ht="40.5" x14ac:dyDescent="0.25">
      <c r="A8118" s="134" t="s">
        <v>12678</v>
      </c>
      <c r="B8118" s="135" t="s">
        <v>12679</v>
      </c>
      <c r="C8118" s="46"/>
      <c r="D8118" s="134" t="s">
        <v>2262</v>
      </c>
      <c r="E8118" s="136" t="s">
        <v>22048</v>
      </c>
      <c r="F8118" s="136" t="s">
        <v>22048</v>
      </c>
    </row>
    <row r="8119" spans="1:6" ht="27" x14ac:dyDescent="0.25">
      <c r="A8119" s="134" t="s">
        <v>12680</v>
      </c>
      <c r="B8119" s="135" t="s">
        <v>12681</v>
      </c>
      <c r="C8119" s="46"/>
      <c r="D8119" s="134" t="s">
        <v>2263</v>
      </c>
      <c r="E8119" s="136" t="s">
        <v>22049</v>
      </c>
      <c r="F8119" s="136" t="s">
        <v>22049</v>
      </c>
    </row>
    <row r="8120" spans="1:6" ht="27" x14ac:dyDescent="0.25">
      <c r="A8120" s="134" t="s">
        <v>12682</v>
      </c>
      <c r="B8120" s="135" t="s">
        <v>12683</v>
      </c>
      <c r="C8120" s="46"/>
      <c r="D8120" s="134" t="s">
        <v>2263</v>
      </c>
      <c r="E8120" s="136" t="s">
        <v>13989</v>
      </c>
      <c r="F8120" s="136" t="s">
        <v>13989</v>
      </c>
    </row>
    <row r="8121" spans="1:6" ht="27" x14ac:dyDescent="0.25">
      <c r="A8121" s="134" t="s">
        <v>12684</v>
      </c>
      <c r="B8121" s="135" t="s">
        <v>12685</v>
      </c>
      <c r="C8121" s="46"/>
      <c r="D8121" s="134" t="s">
        <v>2263</v>
      </c>
      <c r="E8121" s="136" t="s">
        <v>22050</v>
      </c>
      <c r="F8121" s="136" t="s">
        <v>22050</v>
      </c>
    </row>
    <row r="8122" spans="1:6" ht="27" x14ac:dyDescent="0.25">
      <c r="A8122" s="134" t="s">
        <v>12686</v>
      </c>
      <c r="B8122" s="135" t="s">
        <v>12687</v>
      </c>
      <c r="C8122" s="46"/>
      <c r="D8122" s="134" t="s">
        <v>2263</v>
      </c>
      <c r="E8122" s="136" t="s">
        <v>22051</v>
      </c>
      <c r="F8122" s="136" t="s">
        <v>22051</v>
      </c>
    </row>
    <row r="8123" spans="1:6" ht="40.5" x14ac:dyDescent="0.25">
      <c r="A8123" s="134" t="s">
        <v>12688</v>
      </c>
      <c r="B8123" s="135" t="s">
        <v>12689</v>
      </c>
      <c r="C8123" s="46"/>
      <c r="D8123" s="134" t="s">
        <v>2263</v>
      </c>
      <c r="E8123" s="136" t="s">
        <v>13108</v>
      </c>
      <c r="F8123" s="136" t="s">
        <v>13108</v>
      </c>
    </row>
    <row r="8124" spans="1:6" ht="27" x14ac:dyDescent="0.25">
      <c r="A8124" s="134" t="s">
        <v>12690</v>
      </c>
      <c r="B8124" s="135" t="s">
        <v>12691</v>
      </c>
      <c r="C8124" s="46"/>
      <c r="D8124" s="134" t="s">
        <v>2263</v>
      </c>
      <c r="E8124" s="136" t="s">
        <v>22052</v>
      </c>
      <c r="F8124" s="136" t="s">
        <v>22052</v>
      </c>
    </row>
    <row r="8125" spans="1:6" ht="40.5" x14ac:dyDescent="0.25">
      <c r="A8125" s="134" t="s">
        <v>12692</v>
      </c>
      <c r="B8125" s="135" t="s">
        <v>12693</v>
      </c>
      <c r="C8125" s="46"/>
      <c r="D8125" s="134" t="s">
        <v>2263</v>
      </c>
      <c r="E8125" s="136" t="s">
        <v>22053</v>
      </c>
      <c r="F8125" s="136" t="s">
        <v>22053</v>
      </c>
    </row>
    <row r="8126" spans="1:6" ht="27" x14ac:dyDescent="0.25">
      <c r="A8126" s="134" t="s">
        <v>12694</v>
      </c>
      <c r="B8126" s="135" t="s">
        <v>12695</v>
      </c>
      <c r="C8126" s="46"/>
      <c r="D8126" s="134" t="s">
        <v>2263</v>
      </c>
      <c r="E8126" s="136" t="s">
        <v>22054</v>
      </c>
      <c r="F8126" s="136" t="s">
        <v>22054</v>
      </c>
    </row>
    <row r="8127" spans="1:6" ht="27" x14ac:dyDescent="0.25">
      <c r="A8127" s="134" t="s">
        <v>12696</v>
      </c>
      <c r="B8127" s="135" t="s">
        <v>12697</v>
      </c>
      <c r="C8127" s="46"/>
      <c r="D8127" s="134" t="s">
        <v>2263</v>
      </c>
      <c r="E8127" s="136" t="s">
        <v>22055</v>
      </c>
      <c r="F8127" s="136" t="s">
        <v>22055</v>
      </c>
    </row>
    <row r="8128" spans="1:6" ht="27" x14ac:dyDescent="0.25">
      <c r="A8128" s="134" t="s">
        <v>12698</v>
      </c>
      <c r="B8128" s="135" t="s">
        <v>12699</v>
      </c>
      <c r="C8128" s="46"/>
      <c r="D8128" s="134" t="s">
        <v>2259</v>
      </c>
      <c r="E8128" s="136" t="s">
        <v>6026</v>
      </c>
      <c r="F8128" s="136" t="s">
        <v>6026</v>
      </c>
    </row>
    <row r="8129" spans="1:6" ht="27" x14ac:dyDescent="0.25">
      <c r="A8129" s="134" t="s">
        <v>12700</v>
      </c>
      <c r="B8129" s="135" t="s">
        <v>12701</v>
      </c>
      <c r="C8129" s="46"/>
      <c r="D8129" s="134" t="s">
        <v>2262</v>
      </c>
      <c r="E8129" s="136" t="s">
        <v>5447</v>
      </c>
      <c r="F8129" s="136" t="s">
        <v>5447</v>
      </c>
    </row>
    <row r="8130" spans="1:6" ht="27" x14ac:dyDescent="0.25">
      <c r="A8130" s="134" t="s">
        <v>12702</v>
      </c>
      <c r="B8130" s="135" t="s">
        <v>12703</v>
      </c>
      <c r="C8130" s="46"/>
      <c r="D8130" s="134" t="s">
        <v>2259</v>
      </c>
      <c r="E8130" s="136" t="s">
        <v>22056</v>
      </c>
      <c r="F8130" s="136" t="s">
        <v>22056</v>
      </c>
    </row>
    <row r="8131" spans="1:6" ht="40.5" x14ac:dyDescent="0.25">
      <c r="A8131" s="134" t="s">
        <v>12704</v>
      </c>
      <c r="B8131" s="135" t="s">
        <v>12705</v>
      </c>
      <c r="C8131" s="46"/>
      <c r="D8131" s="134" t="s">
        <v>2259</v>
      </c>
      <c r="E8131" s="136" t="s">
        <v>5703</v>
      </c>
      <c r="F8131" s="136" t="s">
        <v>5703</v>
      </c>
    </row>
    <row r="8132" spans="1:6" ht="27" x14ac:dyDescent="0.25">
      <c r="A8132" s="134" t="s">
        <v>12706</v>
      </c>
      <c r="B8132" s="135" t="s">
        <v>12707</v>
      </c>
      <c r="C8132" s="46"/>
      <c r="D8132" s="134" t="s">
        <v>2259</v>
      </c>
      <c r="E8132" s="136" t="s">
        <v>13060</v>
      </c>
      <c r="F8132" s="136" t="s">
        <v>13060</v>
      </c>
    </row>
    <row r="8133" spans="1:6" ht="27" x14ac:dyDescent="0.25">
      <c r="A8133" s="134" t="s">
        <v>12708</v>
      </c>
      <c r="B8133" s="135" t="s">
        <v>12709</v>
      </c>
      <c r="C8133" s="46"/>
      <c r="D8133" s="134" t="s">
        <v>2259</v>
      </c>
      <c r="E8133" s="136" t="s">
        <v>17037</v>
      </c>
      <c r="F8133" s="136" t="s">
        <v>17037</v>
      </c>
    </row>
    <row r="8134" spans="1:6" ht="27" x14ac:dyDescent="0.25">
      <c r="A8134" s="134" t="s">
        <v>12710</v>
      </c>
      <c r="B8134" s="135" t="s">
        <v>12711</v>
      </c>
      <c r="C8134" s="46"/>
      <c r="D8134" s="134" t="s">
        <v>2259</v>
      </c>
      <c r="E8134" s="136" t="s">
        <v>18755</v>
      </c>
      <c r="F8134" s="136" t="s">
        <v>18755</v>
      </c>
    </row>
    <row r="8135" spans="1:6" ht="27" x14ac:dyDescent="0.25">
      <c r="A8135" s="134" t="s">
        <v>12712</v>
      </c>
      <c r="B8135" s="135" t="s">
        <v>12713</v>
      </c>
      <c r="C8135" s="46"/>
      <c r="D8135" s="134" t="s">
        <v>2259</v>
      </c>
      <c r="E8135" s="136" t="s">
        <v>5907</v>
      </c>
      <c r="F8135" s="136" t="s">
        <v>5907</v>
      </c>
    </row>
    <row r="8136" spans="1:6" ht="27" x14ac:dyDescent="0.25">
      <c r="A8136" s="134" t="s">
        <v>12714</v>
      </c>
      <c r="B8136" s="135" t="s">
        <v>12715</v>
      </c>
      <c r="C8136" s="46"/>
      <c r="D8136" s="134" t="s">
        <v>2259</v>
      </c>
      <c r="E8136" s="136" t="s">
        <v>5389</v>
      </c>
      <c r="F8136" s="136" t="s">
        <v>5389</v>
      </c>
    </row>
    <row r="8137" spans="1:6" ht="27" x14ac:dyDescent="0.25">
      <c r="A8137" s="134" t="s">
        <v>12716</v>
      </c>
      <c r="B8137" s="135" t="s">
        <v>12717</v>
      </c>
      <c r="C8137" s="46"/>
      <c r="D8137" s="134" t="s">
        <v>2259</v>
      </c>
      <c r="E8137" s="136" t="s">
        <v>5562</v>
      </c>
      <c r="F8137" s="136" t="s">
        <v>5562</v>
      </c>
    </row>
    <row r="8138" spans="1:6" ht="27" x14ac:dyDescent="0.25">
      <c r="A8138" s="134" t="s">
        <v>12718</v>
      </c>
      <c r="B8138" s="135" t="s">
        <v>12719</v>
      </c>
      <c r="C8138" s="46"/>
      <c r="D8138" s="134" t="s">
        <v>2259</v>
      </c>
      <c r="E8138" s="136" t="s">
        <v>13270</v>
      </c>
      <c r="F8138" s="136" t="s">
        <v>13270</v>
      </c>
    </row>
    <row r="8139" spans="1:6" ht="40.5" x14ac:dyDescent="0.25">
      <c r="A8139" s="134" t="s">
        <v>12720</v>
      </c>
      <c r="B8139" s="135" t="s">
        <v>12721</v>
      </c>
      <c r="C8139" s="46"/>
      <c r="D8139" s="134" t="s">
        <v>2259</v>
      </c>
      <c r="E8139" s="136" t="s">
        <v>5517</v>
      </c>
      <c r="F8139" s="136" t="s">
        <v>5517</v>
      </c>
    </row>
    <row r="8140" spans="1:6" ht="27" x14ac:dyDescent="0.25">
      <c r="A8140" s="134" t="s">
        <v>12722</v>
      </c>
      <c r="B8140" s="135" t="s">
        <v>12723</v>
      </c>
      <c r="C8140" s="46"/>
      <c r="D8140" s="134" t="s">
        <v>2259</v>
      </c>
      <c r="E8140" s="136" t="s">
        <v>13666</v>
      </c>
      <c r="F8140" s="136" t="s">
        <v>13666</v>
      </c>
    </row>
    <row r="8141" spans="1:6" ht="27" x14ac:dyDescent="0.25">
      <c r="A8141" s="134" t="s">
        <v>12724</v>
      </c>
      <c r="B8141" s="135" t="s">
        <v>12725</v>
      </c>
      <c r="C8141" s="46"/>
      <c r="D8141" s="134" t="s">
        <v>2259</v>
      </c>
      <c r="E8141" s="136" t="s">
        <v>13059</v>
      </c>
      <c r="F8141" s="136" t="s">
        <v>13059</v>
      </c>
    </row>
    <row r="8142" spans="1:6" ht="27" x14ac:dyDescent="0.25">
      <c r="A8142" s="134" t="s">
        <v>12726</v>
      </c>
      <c r="B8142" s="135" t="s">
        <v>12727</v>
      </c>
      <c r="C8142" s="46"/>
      <c r="D8142" s="134" t="s">
        <v>2259</v>
      </c>
      <c r="E8142" s="136" t="s">
        <v>13001</v>
      </c>
      <c r="F8142" s="136" t="s">
        <v>13001</v>
      </c>
    </row>
    <row r="8143" spans="1:6" ht="40.5" x14ac:dyDescent="0.25">
      <c r="A8143" s="134" t="s">
        <v>12728</v>
      </c>
      <c r="B8143" s="135" t="s">
        <v>12729</v>
      </c>
      <c r="C8143" s="46"/>
      <c r="D8143" s="134" t="s">
        <v>2259</v>
      </c>
      <c r="E8143" s="136" t="s">
        <v>5758</v>
      </c>
      <c r="F8143" s="136" t="s">
        <v>5758</v>
      </c>
    </row>
    <row r="8144" spans="1:6" ht="27" x14ac:dyDescent="0.25">
      <c r="A8144" s="134" t="s">
        <v>12730</v>
      </c>
      <c r="B8144" s="135" t="s">
        <v>12731</v>
      </c>
      <c r="C8144" s="46"/>
      <c r="D8144" s="134" t="s">
        <v>2259</v>
      </c>
      <c r="E8144" s="136" t="s">
        <v>5625</v>
      </c>
      <c r="F8144" s="136" t="s">
        <v>5625</v>
      </c>
    </row>
    <row r="8145" spans="1:6" ht="40.5" x14ac:dyDescent="0.25">
      <c r="A8145" s="134" t="s">
        <v>12732</v>
      </c>
      <c r="B8145" s="135" t="s">
        <v>12733</v>
      </c>
      <c r="C8145" s="46"/>
      <c r="D8145" s="134" t="s">
        <v>2259</v>
      </c>
      <c r="E8145" s="136" t="s">
        <v>5596</v>
      </c>
      <c r="F8145" s="136" t="s">
        <v>5596</v>
      </c>
    </row>
    <row r="8146" spans="1:6" ht="27" x14ac:dyDescent="0.25">
      <c r="A8146" s="134" t="s">
        <v>12734</v>
      </c>
      <c r="B8146" s="135" t="s">
        <v>12735</v>
      </c>
      <c r="C8146" s="46"/>
      <c r="D8146" s="134" t="s">
        <v>2259</v>
      </c>
      <c r="E8146" s="136" t="s">
        <v>5370</v>
      </c>
      <c r="F8146" s="136" t="s">
        <v>5370</v>
      </c>
    </row>
    <row r="8147" spans="1:6" ht="40.5" x14ac:dyDescent="0.25">
      <c r="A8147" s="134" t="s">
        <v>12736</v>
      </c>
      <c r="B8147" s="135" t="s">
        <v>12737</v>
      </c>
      <c r="C8147" s="46"/>
      <c r="D8147" s="134" t="s">
        <v>2261</v>
      </c>
      <c r="E8147" s="136" t="s">
        <v>22057</v>
      </c>
      <c r="F8147" s="136" t="s">
        <v>22057</v>
      </c>
    </row>
    <row r="8148" spans="1:6" ht="40.5" x14ac:dyDescent="0.25">
      <c r="A8148" s="134" t="s">
        <v>12738</v>
      </c>
      <c r="B8148" s="135" t="s">
        <v>12739</v>
      </c>
      <c r="C8148" s="46"/>
      <c r="D8148" s="134" t="s">
        <v>2261</v>
      </c>
      <c r="E8148" s="136" t="s">
        <v>22058</v>
      </c>
      <c r="F8148" s="136" t="s">
        <v>22058</v>
      </c>
    </row>
    <row r="8149" spans="1:6" ht="40.5" x14ac:dyDescent="0.25">
      <c r="A8149" s="134" t="s">
        <v>12740</v>
      </c>
      <c r="B8149" s="135" t="s">
        <v>12741</v>
      </c>
      <c r="C8149" s="46"/>
      <c r="D8149" s="134" t="s">
        <v>2261</v>
      </c>
      <c r="E8149" s="136" t="s">
        <v>22059</v>
      </c>
      <c r="F8149" s="136" t="s">
        <v>22059</v>
      </c>
    </row>
    <row r="8150" spans="1:6" ht="40.5" x14ac:dyDescent="0.25">
      <c r="A8150" s="134" t="s">
        <v>12742</v>
      </c>
      <c r="B8150" s="135" t="s">
        <v>12743</v>
      </c>
      <c r="C8150" s="46"/>
      <c r="D8150" s="134" t="s">
        <v>2261</v>
      </c>
      <c r="E8150" s="136" t="s">
        <v>22060</v>
      </c>
      <c r="F8150" s="136" t="s">
        <v>22060</v>
      </c>
    </row>
    <row r="8151" spans="1:6" ht="27" x14ac:dyDescent="0.25">
      <c r="A8151" s="134" t="s">
        <v>12744</v>
      </c>
      <c r="B8151" s="135" t="s">
        <v>12745</v>
      </c>
      <c r="C8151" s="46"/>
      <c r="D8151" s="134" t="s">
        <v>2259</v>
      </c>
      <c r="E8151" s="136" t="s">
        <v>14276</v>
      </c>
      <c r="F8151" s="136" t="s">
        <v>14276</v>
      </c>
    </row>
    <row r="8152" spans="1:6" ht="40.5" x14ac:dyDescent="0.25">
      <c r="A8152" s="134" t="s">
        <v>12746</v>
      </c>
      <c r="B8152" s="135" t="s">
        <v>12747</v>
      </c>
      <c r="C8152" s="46"/>
      <c r="D8152" s="134" t="s">
        <v>2261</v>
      </c>
      <c r="E8152" s="136" t="s">
        <v>22061</v>
      </c>
      <c r="F8152" s="136" t="s">
        <v>22061</v>
      </c>
    </row>
    <row r="8153" spans="1:6" ht="40.5" x14ac:dyDescent="0.25">
      <c r="A8153" s="134" t="s">
        <v>12748</v>
      </c>
      <c r="B8153" s="135" t="s">
        <v>12749</v>
      </c>
      <c r="C8153" s="46"/>
      <c r="D8153" s="134" t="s">
        <v>2261</v>
      </c>
      <c r="E8153" s="136" t="s">
        <v>22062</v>
      </c>
      <c r="F8153" s="136" t="s">
        <v>22062</v>
      </c>
    </row>
    <row r="8154" spans="1:6" ht="40.5" x14ac:dyDescent="0.25">
      <c r="A8154" s="134" t="s">
        <v>12750</v>
      </c>
      <c r="B8154" s="135" t="s">
        <v>12751</v>
      </c>
      <c r="C8154" s="46"/>
      <c r="D8154" s="134" t="s">
        <v>2261</v>
      </c>
      <c r="E8154" s="136" t="s">
        <v>22063</v>
      </c>
      <c r="F8154" s="136" t="s">
        <v>22063</v>
      </c>
    </row>
    <row r="8155" spans="1:6" ht="40.5" x14ac:dyDescent="0.25">
      <c r="A8155" s="134" t="s">
        <v>12752</v>
      </c>
      <c r="B8155" s="135" t="s">
        <v>12753</v>
      </c>
      <c r="C8155" s="46"/>
      <c r="D8155" s="134" t="s">
        <v>2261</v>
      </c>
      <c r="E8155" s="136" t="s">
        <v>22064</v>
      </c>
      <c r="F8155" s="136" t="s">
        <v>22064</v>
      </c>
    </row>
    <row r="8156" spans="1:6" ht="27" x14ac:dyDescent="0.25">
      <c r="A8156" s="134" t="s">
        <v>12754</v>
      </c>
      <c r="B8156" s="135" t="s">
        <v>12755</v>
      </c>
      <c r="C8156" s="46"/>
      <c r="D8156" s="134" t="s">
        <v>2261</v>
      </c>
      <c r="E8156" s="136" t="s">
        <v>5550</v>
      </c>
      <c r="F8156" s="136" t="s">
        <v>5550</v>
      </c>
    </row>
    <row r="8157" spans="1:6" ht="27" x14ac:dyDescent="0.25">
      <c r="A8157" s="134" t="s">
        <v>12756</v>
      </c>
      <c r="B8157" s="135" t="s">
        <v>12757</v>
      </c>
      <c r="C8157" s="46"/>
      <c r="D8157" s="134" t="s">
        <v>2262</v>
      </c>
      <c r="E8157" s="136" t="s">
        <v>5538</v>
      </c>
      <c r="F8157" s="136" t="s">
        <v>5538</v>
      </c>
    </row>
    <row r="8158" spans="1:6" ht="40.5" x14ac:dyDescent="0.25">
      <c r="A8158" s="134" t="s">
        <v>12758</v>
      </c>
      <c r="B8158" s="135" t="s">
        <v>12759</v>
      </c>
      <c r="C8158" s="46"/>
      <c r="D8158" s="134" t="s">
        <v>2262</v>
      </c>
      <c r="E8158" s="136" t="s">
        <v>6056</v>
      </c>
      <c r="F8158" s="136" t="s">
        <v>6056</v>
      </c>
    </row>
    <row r="8159" spans="1:6" ht="27" x14ac:dyDescent="0.25">
      <c r="A8159" s="134" t="s">
        <v>12760</v>
      </c>
      <c r="B8159" s="135" t="s">
        <v>12761</v>
      </c>
      <c r="C8159" s="46"/>
      <c r="D8159" s="134" t="s">
        <v>2261</v>
      </c>
      <c r="E8159" s="136" t="s">
        <v>5362</v>
      </c>
      <c r="F8159" s="136" t="s">
        <v>5362</v>
      </c>
    </row>
    <row r="8160" spans="1:6" ht="27" x14ac:dyDescent="0.25">
      <c r="A8160" s="134" t="s">
        <v>12762</v>
      </c>
      <c r="B8160" s="135" t="s">
        <v>12763</v>
      </c>
      <c r="C8160" s="46"/>
      <c r="D8160" s="134" t="s">
        <v>2261</v>
      </c>
      <c r="E8160" s="136" t="s">
        <v>5609</v>
      </c>
      <c r="F8160" s="136" t="s">
        <v>5609</v>
      </c>
    </row>
    <row r="8161" spans="1:6" ht="27" x14ac:dyDescent="0.25">
      <c r="A8161" s="134" t="s">
        <v>12764</v>
      </c>
      <c r="B8161" s="135" t="s">
        <v>12765</v>
      </c>
      <c r="C8161" s="46"/>
      <c r="D8161" s="134" t="s">
        <v>2261</v>
      </c>
      <c r="E8161" s="136" t="s">
        <v>5766</v>
      </c>
      <c r="F8161" s="136" t="s">
        <v>5766</v>
      </c>
    </row>
    <row r="8162" spans="1:6" ht="27" x14ac:dyDescent="0.25">
      <c r="A8162" s="134" t="s">
        <v>12766</v>
      </c>
      <c r="B8162" s="135" t="s">
        <v>12767</v>
      </c>
      <c r="C8162" s="46"/>
      <c r="D8162" s="134" t="s">
        <v>2261</v>
      </c>
      <c r="E8162" s="136" t="s">
        <v>6039</v>
      </c>
      <c r="F8162" s="136" t="s">
        <v>6039</v>
      </c>
    </row>
    <row r="8163" spans="1:6" ht="40.5" x14ac:dyDescent="0.25">
      <c r="A8163" s="134" t="s">
        <v>3815</v>
      </c>
      <c r="B8163" s="135" t="s">
        <v>3816</v>
      </c>
      <c r="C8163" s="46"/>
      <c r="D8163" s="134" t="s">
        <v>2260</v>
      </c>
      <c r="E8163" s="136" t="s">
        <v>14303</v>
      </c>
      <c r="F8163" s="136" t="s">
        <v>14303</v>
      </c>
    </row>
    <row r="8164" spans="1:6" ht="27" x14ac:dyDescent="0.25">
      <c r="A8164" s="134" t="s">
        <v>5064</v>
      </c>
      <c r="B8164" s="135" t="s">
        <v>5065</v>
      </c>
      <c r="C8164" s="46"/>
      <c r="D8164" s="134" t="s">
        <v>2261</v>
      </c>
      <c r="E8164" s="136" t="s">
        <v>13783</v>
      </c>
      <c r="F8164" s="136" t="s">
        <v>13783</v>
      </c>
    </row>
    <row r="8165" spans="1:6" ht="40.5" x14ac:dyDescent="0.25">
      <c r="A8165" s="134" t="s">
        <v>12768</v>
      </c>
      <c r="B8165" s="135" t="s">
        <v>12769</v>
      </c>
      <c r="C8165" s="46"/>
      <c r="D8165" s="134" t="s">
        <v>2262</v>
      </c>
      <c r="E8165" s="136" t="s">
        <v>13969</v>
      </c>
      <c r="F8165" s="136" t="s">
        <v>13969</v>
      </c>
    </row>
    <row r="8166" spans="1:6" ht="27" x14ac:dyDescent="0.25">
      <c r="A8166" s="134" t="s">
        <v>12770</v>
      </c>
      <c r="B8166" s="135" t="s">
        <v>22065</v>
      </c>
      <c r="C8166" s="46"/>
      <c r="D8166" s="134" t="s">
        <v>2261</v>
      </c>
      <c r="E8166" s="136" t="s">
        <v>22066</v>
      </c>
      <c r="F8166" s="136" t="s">
        <v>22066</v>
      </c>
    </row>
    <row r="8167" spans="1:6" ht="27" x14ac:dyDescent="0.25">
      <c r="A8167" s="134" t="s">
        <v>5063</v>
      </c>
      <c r="B8167" s="135" t="s">
        <v>22067</v>
      </c>
      <c r="C8167" s="46"/>
      <c r="D8167" s="134" t="s">
        <v>2261</v>
      </c>
      <c r="E8167" s="136" t="s">
        <v>22068</v>
      </c>
      <c r="F8167" s="136" t="s">
        <v>22068</v>
      </c>
    </row>
    <row r="8168" spans="1:6" ht="27" x14ac:dyDescent="0.25">
      <c r="A8168" s="134" t="s">
        <v>5061</v>
      </c>
      <c r="B8168" s="135" t="s">
        <v>5062</v>
      </c>
      <c r="C8168" s="46"/>
      <c r="D8168" s="134" t="s">
        <v>2261</v>
      </c>
      <c r="E8168" s="136" t="s">
        <v>22034</v>
      </c>
      <c r="F8168" s="136" t="s">
        <v>22034</v>
      </c>
    </row>
    <row r="8169" spans="1:6" x14ac:dyDescent="0.25">
      <c r="A8169" s="134" t="s">
        <v>12771</v>
      </c>
      <c r="B8169" s="135" t="s">
        <v>12772</v>
      </c>
      <c r="C8169" s="46"/>
      <c r="D8169" s="134" t="s">
        <v>2262</v>
      </c>
      <c r="E8169" s="136" t="s">
        <v>5935</v>
      </c>
      <c r="F8169" s="136" t="s">
        <v>5935</v>
      </c>
    </row>
    <row r="8170" spans="1:6" x14ac:dyDescent="0.25">
      <c r="A8170" s="134" t="s">
        <v>12773</v>
      </c>
      <c r="B8170" s="135" t="s">
        <v>12774</v>
      </c>
      <c r="C8170" s="46"/>
      <c r="D8170" s="134" t="s">
        <v>2262</v>
      </c>
      <c r="E8170" s="136" t="s">
        <v>6056</v>
      </c>
      <c r="F8170" s="136" t="s">
        <v>6056</v>
      </c>
    </row>
    <row r="8171" spans="1:6" ht="40.5" x14ac:dyDescent="0.25">
      <c r="A8171" s="134" t="s">
        <v>12775</v>
      </c>
      <c r="B8171" s="135" t="s">
        <v>22069</v>
      </c>
      <c r="C8171" s="46"/>
      <c r="D8171" s="134" t="s">
        <v>2265</v>
      </c>
      <c r="E8171" s="136" t="s">
        <v>5775</v>
      </c>
      <c r="F8171" s="136" t="s">
        <v>5775</v>
      </c>
    </row>
    <row r="8172" spans="1:6" ht="40.5" x14ac:dyDescent="0.25">
      <c r="A8172" s="134" t="s">
        <v>4762</v>
      </c>
      <c r="B8172" s="135" t="s">
        <v>22070</v>
      </c>
      <c r="C8172" s="46"/>
      <c r="D8172" s="134" t="s">
        <v>2265</v>
      </c>
      <c r="E8172" s="136" t="s">
        <v>5404</v>
      </c>
      <c r="F8172" s="136" t="s">
        <v>5404</v>
      </c>
    </row>
    <row r="8173" spans="1:6" ht="40.5" x14ac:dyDescent="0.25">
      <c r="A8173" s="134" t="s">
        <v>12776</v>
      </c>
      <c r="B8173" s="135" t="s">
        <v>22071</v>
      </c>
      <c r="C8173" s="46"/>
      <c r="D8173" s="134" t="s">
        <v>2265</v>
      </c>
      <c r="E8173" s="136" t="s">
        <v>22008</v>
      </c>
      <c r="F8173" s="136" t="s">
        <v>22008</v>
      </c>
    </row>
    <row r="8174" spans="1:6" ht="40.5" x14ac:dyDescent="0.25">
      <c r="A8174" s="134" t="s">
        <v>12777</v>
      </c>
      <c r="B8174" s="135" t="s">
        <v>22072</v>
      </c>
      <c r="C8174" s="46"/>
      <c r="D8174" s="134" t="s">
        <v>2265</v>
      </c>
      <c r="E8174" s="136" t="s">
        <v>22029</v>
      </c>
      <c r="F8174" s="136" t="s">
        <v>22029</v>
      </c>
    </row>
    <row r="8175" spans="1:6" ht="40.5" x14ac:dyDescent="0.25">
      <c r="A8175" s="134" t="s">
        <v>4763</v>
      </c>
      <c r="B8175" s="135" t="s">
        <v>22073</v>
      </c>
      <c r="C8175" s="46"/>
      <c r="D8175" s="134" t="s">
        <v>2265</v>
      </c>
      <c r="E8175" s="136" t="s">
        <v>5779</v>
      </c>
      <c r="F8175" s="136" t="s">
        <v>5779</v>
      </c>
    </row>
    <row r="8176" spans="1:6" ht="40.5" x14ac:dyDescent="0.25">
      <c r="A8176" s="134" t="s">
        <v>12778</v>
      </c>
      <c r="B8176" s="135" t="s">
        <v>22074</v>
      </c>
      <c r="C8176" s="46"/>
      <c r="D8176" s="134" t="s">
        <v>2265</v>
      </c>
      <c r="E8176" s="136" t="s">
        <v>5444</v>
      </c>
      <c r="F8176" s="136" t="s">
        <v>5444</v>
      </c>
    </row>
    <row r="8177" spans="1:6" ht="40.5" x14ac:dyDescent="0.25">
      <c r="A8177" s="134" t="s">
        <v>12779</v>
      </c>
      <c r="B8177" s="135" t="s">
        <v>22075</v>
      </c>
      <c r="C8177" s="46"/>
      <c r="D8177" s="134" t="s">
        <v>11267</v>
      </c>
      <c r="E8177" s="136" t="s">
        <v>13648</v>
      </c>
      <c r="F8177" s="136" t="s">
        <v>13648</v>
      </c>
    </row>
    <row r="8178" spans="1:6" ht="40.5" x14ac:dyDescent="0.25">
      <c r="A8178" s="134" t="s">
        <v>12780</v>
      </c>
      <c r="B8178" s="135" t="s">
        <v>22076</v>
      </c>
      <c r="C8178" s="46"/>
      <c r="D8178" s="134" t="s">
        <v>11267</v>
      </c>
      <c r="E8178" s="136" t="s">
        <v>5446</v>
      </c>
      <c r="F8178" s="136" t="s">
        <v>5446</v>
      </c>
    </row>
    <row r="8179" spans="1:6" ht="40.5" x14ac:dyDescent="0.25">
      <c r="A8179" s="134" t="s">
        <v>12781</v>
      </c>
      <c r="B8179" s="135" t="s">
        <v>22077</v>
      </c>
      <c r="C8179" s="46"/>
      <c r="D8179" s="134" t="s">
        <v>11267</v>
      </c>
      <c r="E8179" s="136" t="s">
        <v>5505</v>
      </c>
      <c r="F8179" s="136" t="s">
        <v>5505</v>
      </c>
    </row>
    <row r="8180" spans="1:6" ht="40.5" x14ac:dyDescent="0.25">
      <c r="A8180" s="134" t="s">
        <v>12782</v>
      </c>
      <c r="B8180" s="135" t="s">
        <v>22078</v>
      </c>
      <c r="C8180" s="46"/>
      <c r="D8180" s="134" t="s">
        <v>11267</v>
      </c>
      <c r="E8180" s="136" t="s">
        <v>21995</v>
      </c>
      <c r="F8180" s="136" t="s">
        <v>21995</v>
      </c>
    </row>
    <row r="8181" spans="1:6" ht="40.5" x14ac:dyDescent="0.25">
      <c r="A8181" s="134" t="s">
        <v>12783</v>
      </c>
      <c r="B8181" s="135" t="s">
        <v>22079</v>
      </c>
      <c r="C8181" s="46"/>
      <c r="D8181" s="134" t="s">
        <v>11267</v>
      </c>
      <c r="E8181" s="136" t="s">
        <v>5411</v>
      </c>
      <c r="F8181" s="136" t="s">
        <v>5411</v>
      </c>
    </row>
    <row r="8182" spans="1:6" ht="40.5" x14ac:dyDescent="0.25">
      <c r="A8182" s="134" t="s">
        <v>12784</v>
      </c>
      <c r="B8182" s="135" t="s">
        <v>22080</v>
      </c>
      <c r="C8182" s="46"/>
      <c r="D8182" s="134" t="s">
        <v>11267</v>
      </c>
      <c r="E8182" s="136" t="s">
        <v>5594</v>
      </c>
      <c r="F8182" s="136" t="s">
        <v>5594</v>
      </c>
    </row>
    <row r="8183" spans="1:6" ht="40.5" x14ac:dyDescent="0.25">
      <c r="A8183" s="134" t="s">
        <v>12785</v>
      </c>
      <c r="B8183" s="135" t="s">
        <v>22081</v>
      </c>
      <c r="C8183" s="46"/>
      <c r="D8183" s="134" t="s">
        <v>2265</v>
      </c>
      <c r="E8183" s="136" t="s">
        <v>13126</v>
      </c>
      <c r="F8183" s="136" t="s">
        <v>13126</v>
      </c>
    </row>
    <row r="8184" spans="1:6" ht="40.5" x14ac:dyDescent="0.25">
      <c r="A8184" s="134" t="s">
        <v>12786</v>
      </c>
      <c r="B8184" s="135" t="s">
        <v>22082</v>
      </c>
      <c r="C8184" s="46"/>
      <c r="D8184" s="134" t="s">
        <v>2265</v>
      </c>
      <c r="E8184" s="136" t="s">
        <v>13681</v>
      </c>
      <c r="F8184" s="136" t="s">
        <v>13681</v>
      </c>
    </row>
    <row r="8185" spans="1:6" ht="40.5" x14ac:dyDescent="0.25">
      <c r="A8185" s="134" t="s">
        <v>12787</v>
      </c>
      <c r="B8185" s="135" t="s">
        <v>22083</v>
      </c>
      <c r="C8185" s="46"/>
      <c r="D8185" s="134" t="s">
        <v>2265</v>
      </c>
      <c r="E8185" s="136" t="s">
        <v>5531</v>
      </c>
      <c r="F8185" s="136" t="s">
        <v>5531</v>
      </c>
    </row>
    <row r="8186" spans="1:6" ht="40.5" x14ac:dyDescent="0.25">
      <c r="A8186" s="134" t="s">
        <v>12788</v>
      </c>
      <c r="B8186" s="135" t="s">
        <v>22084</v>
      </c>
      <c r="C8186" s="46"/>
      <c r="D8186" s="134" t="s">
        <v>11267</v>
      </c>
      <c r="E8186" s="136" t="s">
        <v>5411</v>
      </c>
      <c r="F8186" s="136" t="s">
        <v>5411</v>
      </c>
    </row>
    <row r="8187" spans="1:6" ht="40.5" x14ac:dyDescent="0.25">
      <c r="A8187" s="134" t="s">
        <v>12789</v>
      </c>
      <c r="B8187" s="135" t="s">
        <v>22085</v>
      </c>
      <c r="C8187" s="46"/>
      <c r="D8187" s="134" t="s">
        <v>11267</v>
      </c>
      <c r="E8187" s="136" t="s">
        <v>5791</v>
      </c>
      <c r="F8187" s="136" t="s">
        <v>5791</v>
      </c>
    </row>
    <row r="8188" spans="1:6" ht="40.5" x14ac:dyDescent="0.25">
      <c r="A8188" s="134" t="s">
        <v>12790</v>
      </c>
      <c r="B8188" s="135" t="s">
        <v>22086</v>
      </c>
      <c r="C8188" s="46"/>
      <c r="D8188" s="134" t="s">
        <v>11267</v>
      </c>
      <c r="E8188" s="136" t="s">
        <v>13647</v>
      </c>
      <c r="F8188" s="136" t="s">
        <v>13647</v>
      </c>
    </row>
    <row r="8189" spans="1:6" ht="40.5" x14ac:dyDescent="0.25">
      <c r="A8189" s="134" t="s">
        <v>12791</v>
      </c>
      <c r="B8189" s="135" t="s">
        <v>22087</v>
      </c>
      <c r="C8189" s="46"/>
      <c r="D8189" s="134" t="s">
        <v>2265</v>
      </c>
      <c r="E8189" s="136" t="s">
        <v>15532</v>
      </c>
      <c r="F8189" s="136" t="s">
        <v>15532</v>
      </c>
    </row>
    <row r="8190" spans="1:6" ht="40.5" x14ac:dyDescent="0.25">
      <c r="A8190" s="134" t="s">
        <v>12792</v>
      </c>
      <c r="B8190" s="135" t="s">
        <v>22088</v>
      </c>
      <c r="C8190" s="46"/>
      <c r="D8190" s="134" t="s">
        <v>2265</v>
      </c>
      <c r="E8190" s="136" t="s">
        <v>5821</v>
      </c>
      <c r="F8190" s="136" t="s">
        <v>5821</v>
      </c>
    </row>
    <row r="8191" spans="1:6" ht="40.5" x14ac:dyDescent="0.25">
      <c r="A8191" s="134" t="s">
        <v>12793</v>
      </c>
      <c r="B8191" s="135" t="s">
        <v>22089</v>
      </c>
      <c r="C8191" s="46"/>
      <c r="D8191" s="134" t="s">
        <v>2265</v>
      </c>
      <c r="E8191" s="136" t="s">
        <v>5493</v>
      </c>
      <c r="F8191" s="136" t="s">
        <v>5493</v>
      </c>
    </row>
    <row r="8192" spans="1:6" ht="40.5" x14ac:dyDescent="0.25">
      <c r="A8192" s="134" t="s">
        <v>12794</v>
      </c>
      <c r="B8192" s="135" t="s">
        <v>22090</v>
      </c>
      <c r="C8192" s="46"/>
      <c r="D8192" s="134" t="s">
        <v>11267</v>
      </c>
      <c r="E8192" s="136" t="s">
        <v>5383</v>
      </c>
      <c r="F8192" s="136" t="s">
        <v>5383</v>
      </c>
    </row>
    <row r="8193" spans="1:6" ht="40.5" x14ac:dyDescent="0.25">
      <c r="A8193" s="134" t="s">
        <v>12795</v>
      </c>
      <c r="B8193" s="135" t="s">
        <v>22091</v>
      </c>
      <c r="C8193" s="46"/>
      <c r="D8193" s="134" t="s">
        <v>11267</v>
      </c>
      <c r="E8193" s="136" t="s">
        <v>5595</v>
      </c>
      <c r="F8193" s="136" t="s">
        <v>5595</v>
      </c>
    </row>
    <row r="8194" spans="1:6" ht="40.5" x14ac:dyDescent="0.25">
      <c r="A8194" s="134" t="s">
        <v>12796</v>
      </c>
      <c r="B8194" s="135" t="s">
        <v>22092</v>
      </c>
      <c r="C8194" s="46"/>
      <c r="D8194" s="134" t="s">
        <v>11267</v>
      </c>
      <c r="E8194" s="136" t="s">
        <v>5618</v>
      </c>
      <c r="F8194" s="136" t="s">
        <v>5618</v>
      </c>
    </row>
    <row r="8195" spans="1:6" ht="40.5" x14ac:dyDescent="0.25">
      <c r="A8195" s="134" t="s">
        <v>12797</v>
      </c>
      <c r="B8195" s="135" t="s">
        <v>22093</v>
      </c>
      <c r="C8195" s="46"/>
      <c r="D8195" s="134" t="s">
        <v>2265</v>
      </c>
      <c r="E8195" s="136" t="s">
        <v>13714</v>
      </c>
      <c r="F8195" s="136" t="s">
        <v>13714</v>
      </c>
    </row>
    <row r="8196" spans="1:6" ht="40.5" x14ac:dyDescent="0.25">
      <c r="A8196" s="134" t="s">
        <v>3955</v>
      </c>
      <c r="B8196" s="135" t="s">
        <v>22094</v>
      </c>
      <c r="C8196" s="46"/>
      <c r="D8196" s="134" t="s">
        <v>2265</v>
      </c>
      <c r="E8196" s="136" t="s">
        <v>5373</v>
      </c>
      <c r="F8196" s="136" t="s">
        <v>5373</v>
      </c>
    </row>
    <row r="8197" spans="1:6" ht="40.5" x14ac:dyDescent="0.25">
      <c r="A8197" s="134" t="s">
        <v>12798</v>
      </c>
      <c r="B8197" s="135" t="s">
        <v>22095</v>
      </c>
      <c r="C8197" s="46"/>
      <c r="D8197" s="134" t="s">
        <v>2265</v>
      </c>
      <c r="E8197" s="136" t="s">
        <v>5476</v>
      </c>
      <c r="F8197" s="136" t="s">
        <v>5476</v>
      </c>
    </row>
    <row r="8198" spans="1:6" ht="40.5" x14ac:dyDescent="0.25">
      <c r="A8198" s="134" t="s">
        <v>12799</v>
      </c>
      <c r="B8198" s="135" t="s">
        <v>22096</v>
      </c>
      <c r="C8198" s="46"/>
      <c r="D8198" s="134" t="s">
        <v>2265</v>
      </c>
      <c r="E8198" s="136" t="s">
        <v>5601</v>
      </c>
      <c r="F8198" s="136" t="s">
        <v>5601</v>
      </c>
    </row>
    <row r="8199" spans="1:6" ht="40.5" x14ac:dyDescent="0.25">
      <c r="A8199" s="134" t="s">
        <v>22097</v>
      </c>
      <c r="B8199" s="135" t="s">
        <v>22098</v>
      </c>
      <c r="C8199" s="46"/>
      <c r="D8199" s="134" t="s">
        <v>2265</v>
      </c>
      <c r="E8199" s="136" t="s">
        <v>5715</v>
      </c>
      <c r="F8199" s="136" t="s">
        <v>5715</v>
      </c>
    </row>
    <row r="8200" spans="1:6" ht="40.5" x14ac:dyDescent="0.25">
      <c r="A8200" s="134" t="s">
        <v>22099</v>
      </c>
      <c r="B8200" s="135" t="s">
        <v>22100</v>
      </c>
      <c r="C8200" s="46"/>
      <c r="D8200" s="134" t="s">
        <v>2265</v>
      </c>
      <c r="E8200" s="136" t="s">
        <v>13464</v>
      </c>
      <c r="F8200" s="136" t="s">
        <v>13464</v>
      </c>
    </row>
    <row r="8201" spans="1:6" ht="40.5" x14ac:dyDescent="0.25">
      <c r="A8201" s="134" t="s">
        <v>22101</v>
      </c>
      <c r="B8201" s="135" t="s">
        <v>22102</v>
      </c>
      <c r="C8201" s="46"/>
      <c r="D8201" s="134" t="s">
        <v>2265</v>
      </c>
      <c r="E8201" s="136" t="s">
        <v>5972</v>
      </c>
      <c r="F8201" s="136" t="s">
        <v>5972</v>
      </c>
    </row>
    <row r="8202" spans="1:6" ht="40.5" x14ac:dyDescent="0.25">
      <c r="A8202" s="134" t="s">
        <v>22103</v>
      </c>
      <c r="B8202" s="135" t="s">
        <v>22104</v>
      </c>
      <c r="C8202" s="46"/>
      <c r="D8202" s="134" t="s">
        <v>2265</v>
      </c>
      <c r="E8202" s="136" t="s">
        <v>5387</v>
      </c>
      <c r="F8202" s="136" t="s">
        <v>5387</v>
      </c>
    </row>
    <row r="8203" spans="1:6" ht="40.5" x14ac:dyDescent="0.25">
      <c r="A8203" s="134" t="s">
        <v>22105</v>
      </c>
      <c r="B8203" s="135" t="s">
        <v>22106</v>
      </c>
      <c r="C8203" s="46"/>
      <c r="D8203" s="134" t="s">
        <v>11267</v>
      </c>
      <c r="E8203" s="136" t="s">
        <v>5675</v>
      </c>
      <c r="F8203" s="136" t="s">
        <v>5675</v>
      </c>
    </row>
    <row r="8204" spans="1:6" ht="27" x14ac:dyDescent="0.25">
      <c r="A8204" s="134" t="s">
        <v>22107</v>
      </c>
      <c r="B8204" s="135" t="s">
        <v>22108</v>
      </c>
      <c r="C8204" s="46"/>
      <c r="D8204" s="134" t="s">
        <v>11267</v>
      </c>
      <c r="E8204" s="136" t="s">
        <v>5596</v>
      </c>
      <c r="F8204" s="136" t="s">
        <v>5596</v>
      </c>
    </row>
    <row r="8205" spans="1:6" ht="40.5" x14ac:dyDescent="0.25">
      <c r="A8205" s="134" t="s">
        <v>22109</v>
      </c>
      <c r="B8205" s="135" t="s">
        <v>22110</v>
      </c>
      <c r="C8205" s="46"/>
      <c r="D8205" s="134" t="s">
        <v>11267</v>
      </c>
      <c r="E8205" s="136" t="s">
        <v>5900</v>
      </c>
      <c r="F8205" s="136" t="s">
        <v>5900</v>
      </c>
    </row>
    <row r="8206" spans="1:6" ht="40.5" x14ac:dyDescent="0.25">
      <c r="A8206" s="134" t="s">
        <v>22111</v>
      </c>
      <c r="B8206" s="135" t="s">
        <v>22112</v>
      </c>
      <c r="C8206" s="46"/>
      <c r="D8206" s="134" t="s">
        <v>11267</v>
      </c>
      <c r="E8206" s="136" t="s">
        <v>13685</v>
      </c>
      <c r="F8206" s="136" t="s">
        <v>13685</v>
      </c>
    </row>
    <row r="8207" spans="1:6" ht="40.5" x14ac:dyDescent="0.25">
      <c r="A8207" s="134" t="s">
        <v>22113</v>
      </c>
      <c r="B8207" s="135" t="s">
        <v>22114</v>
      </c>
      <c r="C8207" s="46"/>
      <c r="D8207" s="134" t="s">
        <v>11267</v>
      </c>
      <c r="E8207" s="136" t="s">
        <v>6049</v>
      </c>
      <c r="F8207" s="136" t="s">
        <v>6049</v>
      </c>
    </row>
    <row r="8208" spans="1:6" ht="40.5" x14ac:dyDescent="0.25">
      <c r="A8208" s="134" t="s">
        <v>22115</v>
      </c>
      <c r="B8208" s="135" t="s">
        <v>22116</v>
      </c>
      <c r="C8208" s="46"/>
      <c r="D8208" s="134" t="s">
        <v>11267</v>
      </c>
      <c r="E8208" s="136" t="s">
        <v>13473</v>
      </c>
      <c r="F8208" s="136" t="s">
        <v>13473</v>
      </c>
    </row>
    <row r="8209" spans="1:6" ht="40.5" x14ac:dyDescent="0.25">
      <c r="A8209" s="134" t="s">
        <v>22117</v>
      </c>
      <c r="B8209" s="135" t="s">
        <v>22118</v>
      </c>
      <c r="C8209" s="46"/>
      <c r="D8209" s="134" t="s">
        <v>11267</v>
      </c>
      <c r="E8209" s="136" t="s">
        <v>5523</v>
      </c>
      <c r="F8209" s="136" t="s">
        <v>5523</v>
      </c>
    </row>
    <row r="8210" spans="1:6" ht="40.5" x14ac:dyDescent="0.25">
      <c r="A8210" s="134" t="s">
        <v>22119</v>
      </c>
      <c r="B8210" s="135" t="s">
        <v>22120</v>
      </c>
      <c r="C8210" s="46"/>
      <c r="D8210" s="134" t="s">
        <v>11267</v>
      </c>
      <c r="E8210" s="136" t="s">
        <v>5551</v>
      </c>
      <c r="F8210" s="136" t="s">
        <v>5551</v>
      </c>
    </row>
    <row r="8211" spans="1:6" ht="40.5" x14ac:dyDescent="0.25">
      <c r="A8211" s="134" t="s">
        <v>22121</v>
      </c>
      <c r="B8211" s="135" t="s">
        <v>22122</v>
      </c>
      <c r="C8211" s="46"/>
      <c r="D8211" s="134" t="s">
        <v>11267</v>
      </c>
      <c r="E8211" s="136" t="s">
        <v>6006</v>
      </c>
      <c r="F8211" s="136" t="s">
        <v>6006</v>
      </c>
    </row>
    <row r="8212" spans="1:6" ht="54" x14ac:dyDescent="0.25">
      <c r="A8212" s="134" t="s">
        <v>22123</v>
      </c>
      <c r="B8212" s="135" t="s">
        <v>22124</v>
      </c>
      <c r="C8212" s="46"/>
      <c r="D8212" s="134" t="s">
        <v>11267</v>
      </c>
      <c r="E8212" s="136" t="s">
        <v>15500</v>
      </c>
      <c r="F8212" s="136" t="s">
        <v>15500</v>
      </c>
    </row>
    <row r="8213" spans="1:6" ht="54" x14ac:dyDescent="0.25">
      <c r="A8213" s="134" t="s">
        <v>22125</v>
      </c>
      <c r="B8213" s="135" t="s">
        <v>22126</v>
      </c>
      <c r="C8213" s="46"/>
      <c r="D8213" s="134" t="s">
        <v>11267</v>
      </c>
      <c r="E8213" s="136" t="s">
        <v>13697</v>
      </c>
      <c r="F8213" s="136" t="s">
        <v>13697</v>
      </c>
    </row>
    <row r="8214" spans="1:6" ht="54" x14ac:dyDescent="0.25">
      <c r="A8214" s="134" t="s">
        <v>22127</v>
      </c>
      <c r="B8214" s="135" t="s">
        <v>22128</v>
      </c>
      <c r="C8214" s="46"/>
      <c r="D8214" s="134" t="s">
        <v>11267</v>
      </c>
      <c r="E8214" s="136" t="s">
        <v>13348</v>
      </c>
      <c r="F8214" s="136" t="s">
        <v>13348</v>
      </c>
    </row>
    <row r="8215" spans="1:6" ht="54" x14ac:dyDescent="0.25">
      <c r="A8215" s="134" t="s">
        <v>22129</v>
      </c>
      <c r="B8215" s="135" t="s">
        <v>22130</v>
      </c>
      <c r="C8215" s="46"/>
      <c r="D8215" s="134" t="s">
        <v>11267</v>
      </c>
      <c r="E8215" s="136" t="s">
        <v>22131</v>
      </c>
      <c r="F8215" s="136" t="s">
        <v>22131</v>
      </c>
    </row>
    <row r="8216" spans="1:6" ht="54" x14ac:dyDescent="0.25">
      <c r="A8216" s="134" t="s">
        <v>22132</v>
      </c>
      <c r="B8216" s="135" t="s">
        <v>22133</v>
      </c>
      <c r="C8216" s="46"/>
      <c r="D8216" s="134" t="s">
        <v>11267</v>
      </c>
      <c r="E8216" s="136" t="s">
        <v>13020</v>
      </c>
      <c r="F8216" s="136" t="s">
        <v>13020</v>
      </c>
    </row>
    <row r="8217" spans="1:6" ht="40.5" x14ac:dyDescent="0.25">
      <c r="A8217" s="134" t="s">
        <v>22134</v>
      </c>
      <c r="B8217" s="135" t="s">
        <v>22135</v>
      </c>
      <c r="C8217" s="46"/>
      <c r="D8217" s="134" t="s">
        <v>2265</v>
      </c>
      <c r="E8217" s="136" t="s">
        <v>5374</v>
      </c>
      <c r="F8217" s="136" t="s">
        <v>5374</v>
      </c>
    </row>
    <row r="8218" spans="1:6" ht="40.5" x14ac:dyDescent="0.25">
      <c r="A8218" s="134" t="s">
        <v>22136</v>
      </c>
      <c r="B8218" s="135" t="s">
        <v>22137</v>
      </c>
      <c r="C8218" s="46"/>
      <c r="D8218" s="134" t="s">
        <v>2265</v>
      </c>
      <c r="E8218" s="136" t="s">
        <v>5587</v>
      </c>
      <c r="F8218" s="136" t="s">
        <v>5587</v>
      </c>
    </row>
    <row r="8219" spans="1:6" ht="40.5" x14ac:dyDescent="0.25">
      <c r="A8219" s="134" t="s">
        <v>22138</v>
      </c>
      <c r="B8219" s="135" t="s">
        <v>22139</v>
      </c>
      <c r="C8219" s="46"/>
      <c r="D8219" s="134" t="s">
        <v>2265</v>
      </c>
      <c r="E8219" s="136" t="s">
        <v>5846</v>
      </c>
      <c r="F8219" s="136" t="s">
        <v>5846</v>
      </c>
    </row>
    <row r="8220" spans="1:6" ht="40.5" x14ac:dyDescent="0.25">
      <c r="A8220" s="134" t="s">
        <v>22140</v>
      </c>
      <c r="B8220" s="135" t="s">
        <v>22141</v>
      </c>
      <c r="C8220" s="46"/>
      <c r="D8220" s="134" t="s">
        <v>2265</v>
      </c>
      <c r="E8220" s="136" t="s">
        <v>22142</v>
      </c>
      <c r="F8220" s="136" t="s">
        <v>22142</v>
      </c>
    </row>
    <row r="8221" spans="1:6" ht="40.5" x14ac:dyDescent="0.25">
      <c r="A8221" s="134" t="s">
        <v>22143</v>
      </c>
      <c r="B8221" s="135" t="s">
        <v>22144</v>
      </c>
      <c r="C8221" s="46"/>
      <c r="D8221" s="134" t="s">
        <v>2265</v>
      </c>
      <c r="E8221" s="136" t="s">
        <v>5650</v>
      </c>
      <c r="F8221" s="136" t="s">
        <v>5650</v>
      </c>
    </row>
    <row r="8222" spans="1:6" ht="40.5" x14ac:dyDescent="0.25">
      <c r="A8222" s="134" t="s">
        <v>22145</v>
      </c>
      <c r="B8222" s="135" t="s">
        <v>22146</v>
      </c>
      <c r="C8222" s="46"/>
      <c r="D8222" s="134" t="s">
        <v>2265</v>
      </c>
      <c r="E8222" s="136" t="s">
        <v>22147</v>
      </c>
      <c r="F8222" s="136" t="s">
        <v>22147</v>
      </c>
    </row>
    <row r="8223" spans="1:6" ht="40.5" x14ac:dyDescent="0.25">
      <c r="A8223" s="134" t="s">
        <v>22148</v>
      </c>
      <c r="B8223" s="135" t="s">
        <v>22149</v>
      </c>
      <c r="C8223" s="46"/>
      <c r="D8223" s="134" t="s">
        <v>2265</v>
      </c>
      <c r="E8223" s="136" t="s">
        <v>13362</v>
      </c>
      <c r="F8223" s="136" t="s">
        <v>13362</v>
      </c>
    </row>
    <row r="8224" spans="1:6" ht="40.5" x14ac:dyDescent="0.25">
      <c r="A8224" s="134" t="s">
        <v>22150</v>
      </c>
      <c r="B8224" s="135" t="s">
        <v>22151</v>
      </c>
      <c r="C8224" s="46"/>
      <c r="D8224" s="134" t="s">
        <v>2265</v>
      </c>
      <c r="E8224" s="136" t="s">
        <v>5455</v>
      </c>
      <c r="F8224" s="136" t="s">
        <v>5455</v>
      </c>
    </row>
    <row r="8225" spans="1:6" ht="40.5" x14ac:dyDescent="0.25">
      <c r="A8225" s="134" t="s">
        <v>22152</v>
      </c>
      <c r="B8225" s="135" t="s">
        <v>22153</v>
      </c>
      <c r="C8225" s="46"/>
      <c r="D8225" s="134" t="s">
        <v>2265</v>
      </c>
      <c r="E8225" s="136" t="s">
        <v>5465</v>
      </c>
      <c r="F8225" s="136" t="s">
        <v>5465</v>
      </c>
    </row>
    <row r="8226" spans="1:6" ht="40.5" x14ac:dyDescent="0.25">
      <c r="A8226" s="134" t="s">
        <v>22154</v>
      </c>
      <c r="B8226" s="135" t="s">
        <v>22155</v>
      </c>
      <c r="C8226" s="46"/>
      <c r="D8226" s="134" t="s">
        <v>2265</v>
      </c>
      <c r="E8226" s="136" t="s">
        <v>5901</v>
      </c>
      <c r="F8226" s="136" t="s">
        <v>5901</v>
      </c>
    </row>
    <row r="8227" spans="1:6" ht="54" x14ac:dyDescent="0.25">
      <c r="A8227" s="134" t="s">
        <v>22156</v>
      </c>
      <c r="B8227" s="135" t="s">
        <v>22157</v>
      </c>
      <c r="C8227" s="46"/>
      <c r="D8227" s="134" t="s">
        <v>2263</v>
      </c>
      <c r="E8227" s="136" t="s">
        <v>5743</v>
      </c>
      <c r="F8227" s="136" t="s">
        <v>5743</v>
      </c>
    </row>
    <row r="8228" spans="1:6" ht="54" x14ac:dyDescent="0.25">
      <c r="A8228" s="134" t="s">
        <v>22158</v>
      </c>
      <c r="B8228" s="135" t="s">
        <v>22159</v>
      </c>
      <c r="C8228" s="46"/>
      <c r="D8228" s="134" t="s">
        <v>2263</v>
      </c>
      <c r="E8228" s="136" t="s">
        <v>5755</v>
      </c>
      <c r="F8228" s="136" t="s">
        <v>5755</v>
      </c>
    </row>
    <row r="8229" spans="1:6" ht="54" x14ac:dyDescent="0.25">
      <c r="A8229" s="134" t="s">
        <v>22160</v>
      </c>
      <c r="B8229" s="135" t="s">
        <v>22161</v>
      </c>
      <c r="C8229" s="46"/>
      <c r="D8229" s="134" t="s">
        <v>2263</v>
      </c>
      <c r="E8229" s="136" t="s">
        <v>5781</v>
      </c>
      <c r="F8229" s="136" t="s">
        <v>5781</v>
      </c>
    </row>
    <row r="8230" spans="1:6" ht="40.5" x14ac:dyDescent="0.25">
      <c r="A8230" s="134" t="s">
        <v>22162</v>
      </c>
      <c r="B8230" s="135" t="s">
        <v>22163</v>
      </c>
      <c r="C8230" s="46"/>
      <c r="D8230" s="134" t="s">
        <v>11267</v>
      </c>
      <c r="E8230" s="136" t="s">
        <v>21995</v>
      </c>
      <c r="F8230" s="136" t="s">
        <v>21995</v>
      </c>
    </row>
    <row r="8231" spans="1:6" ht="40.5" x14ac:dyDescent="0.25">
      <c r="A8231" s="134" t="s">
        <v>22164</v>
      </c>
      <c r="B8231" s="135" t="s">
        <v>22165</v>
      </c>
      <c r="C8231" s="46"/>
      <c r="D8231" s="134" t="s">
        <v>11267</v>
      </c>
      <c r="E8231" s="136" t="s">
        <v>5905</v>
      </c>
      <c r="F8231" s="136" t="s">
        <v>5905</v>
      </c>
    </row>
    <row r="8232" spans="1:6" ht="40.5" x14ac:dyDescent="0.25">
      <c r="A8232" s="134" t="s">
        <v>22166</v>
      </c>
      <c r="B8232" s="135" t="s">
        <v>22167</v>
      </c>
      <c r="C8232" s="46"/>
      <c r="D8232" s="134" t="s">
        <v>11267</v>
      </c>
      <c r="E8232" s="136" t="s">
        <v>5421</v>
      </c>
      <c r="F8232" s="136" t="s">
        <v>5421</v>
      </c>
    </row>
    <row r="8233" spans="1:6" ht="40.5" x14ac:dyDescent="0.25">
      <c r="A8233" s="134" t="s">
        <v>22168</v>
      </c>
      <c r="B8233" s="135" t="s">
        <v>22169</v>
      </c>
      <c r="C8233" s="46"/>
      <c r="D8233" s="134" t="s">
        <v>11267</v>
      </c>
      <c r="E8233" s="136" t="s">
        <v>5575</v>
      </c>
      <c r="F8233" s="136" t="s">
        <v>5575</v>
      </c>
    </row>
    <row r="8234" spans="1:6" ht="54" x14ac:dyDescent="0.25">
      <c r="A8234" s="134" t="s">
        <v>22170</v>
      </c>
      <c r="B8234" s="135" t="s">
        <v>22171</v>
      </c>
      <c r="C8234" s="46"/>
      <c r="D8234" s="134" t="s">
        <v>11267</v>
      </c>
      <c r="E8234" s="136" t="s">
        <v>5595</v>
      </c>
      <c r="F8234" s="136" t="s">
        <v>5595</v>
      </c>
    </row>
    <row r="8235" spans="1:6" ht="54" x14ac:dyDescent="0.25">
      <c r="A8235" s="134" t="s">
        <v>22172</v>
      </c>
      <c r="B8235" s="135" t="s">
        <v>22173</v>
      </c>
      <c r="C8235" s="46"/>
      <c r="D8235" s="134" t="s">
        <v>11267</v>
      </c>
      <c r="E8235" s="136" t="s">
        <v>5528</v>
      </c>
      <c r="F8235" s="136" t="s">
        <v>5528</v>
      </c>
    </row>
    <row r="8236" spans="1:6" ht="54" x14ac:dyDescent="0.25">
      <c r="A8236" s="134" t="s">
        <v>22174</v>
      </c>
      <c r="B8236" s="135" t="s">
        <v>22175</v>
      </c>
      <c r="C8236" s="46"/>
      <c r="D8236" s="134" t="s">
        <v>11267</v>
      </c>
      <c r="E8236" s="136" t="s">
        <v>5504</v>
      </c>
      <c r="F8236" s="136" t="s">
        <v>5504</v>
      </c>
    </row>
    <row r="8237" spans="1:6" ht="54" x14ac:dyDescent="0.25">
      <c r="A8237" s="134" t="s">
        <v>22176</v>
      </c>
      <c r="B8237" s="135" t="s">
        <v>22177</v>
      </c>
      <c r="C8237" s="46"/>
      <c r="D8237" s="134" t="s">
        <v>11267</v>
      </c>
      <c r="E8237" s="136" t="s">
        <v>5531</v>
      </c>
      <c r="F8237" s="136" t="s">
        <v>5531</v>
      </c>
    </row>
    <row r="8238" spans="1:6" ht="40.5" x14ac:dyDescent="0.25">
      <c r="A8238" s="134" t="s">
        <v>22178</v>
      </c>
      <c r="B8238" s="135" t="s">
        <v>22179</v>
      </c>
      <c r="C8238" s="46"/>
      <c r="D8238" s="134" t="s">
        <v>4830</v>
      </c>
      <c r="E8238" s="136" t="s">
        <v>22180</v>
      </c>
      <c r="F8238" s="136" t="s">
        <v>22180</v>
      </c>
    </row>
    <row r="8239" spans="1:6" ht="40.5" x14ac:dyDescent="0.25">
      <c r="A8239" s="134" t="s">
        <v>22181</v>
      </c>
      <c r="B8239" s="135" t="s">
        <v>22182</v>
      </c>
      <c r="C8239" s="46"/>
      <c r="D8239" s="134" t="s">
        <v>4830</v>
      </c>
      <c r="E8239" s="136" t="s">
        <v>22183</v>
      </c>
      <c r="F8239" s="136" t="s">
        <v>22183</v>
      </c>
    </row>
    <row r="8240" spans="1:6" ht="40.5" x14ac:dyDescent="0.25">
      <c r="A8240" s="134" t="s">
        <v>22184</v>
      </c>
      <c r="B8240" s="135" t="s">
        <v>22185</v>
      </c>
      <c r="C8240" s="46"/>
      <c r="D8240" s="134" t="s">
        <v>4830</v>
      </c>
      <c r="E8240" s="136" t="s">
        <v>22186</v>
      </c>
      <c r="F8240" s="136" t="s">
        <v>22186</v>
      </c>
    </row>
    <row r="8241" spans="1:6" ht="54" x14ac:dyDescent="0.25">
      <c r="A8241" s="134" t="s">
        <v>22187</v>
      </c>
      <c r="B8241" s="135" t="s">
        <v>22188</v>
      </c>
      <c r="C8241" s="46"/>
      <c r="D8241" s="134" t="s">
        <v>2263</v>
      </c>
      <c r="E8241" s="136" t="s">
        <v>13724</v>
      </c>
      <c r="F8241" s="136" t="s">
        <v>13724</v>
      </c>
    </row>
    <row r="8242" spans="1:6" ht="54" x14ac:dyDescent="0.25">
      <c r="A8242" s="134" t="s">
        <v>22189</v>
      </c>
      <c r="B8242" s="135" t="s">
        <v>22190</v>
      </c>
      <c r="C8242" s="46"/>
      <c r="D8242" s="134" t="s">
        <v>2263</v>
      </c>
      <c r="E8242" s="136" t="s">
        <v>5655</v>
      </c>
      <c r="F8242" s="136" t="s">
        <v>5655</v>
      </c>
    </row>
    <row r="8243" spans="1:6" ht="54" x14ac:dyDescent="0.25">
      <c r="A8243" s="134" t="s">
        <v>22191</v>
      </c>
      <c r="B8243" s="135" t="s">
        <v>22192</v>
      </c>
      <c r="C8243" s="46"/>
      <c r="D8243" s="134" t="s">
        <v>2263</v>
      </c>
      <c r="E8243" s="136" t="s">
        <v>5526</v>
      </c>
      <c r="F8243" s="136" t="s">
        <v>5526</v>
      </c>
    </row>
    <row r="8244" spans="1:6" ht="54" x14ac:dyDescent="0.25">
      <c r="A8244" s="134" t="s">
        <v>22193</v>
      </c>
      <c r="B8244" s="135" t="s">
        <v>22194</v>
      </c>
      <c r="C8244" s="46"/>
      <c r="D8244" s="134" t="s">
        <v>2263</v>
      </c>
      <c r="E8244" s="136" t="s">
        <v>5610</v>
      </c>
      <c r="F8244" s="136" t="s">
        <v>5610</v>
      </c>
    </row>
    <row r="8245" spans="1:6" ht="54" x14ac:dyDescent="0.25">
      <c r="A8245" s="134" t="s">
        <v>22195</v>
      </c>
      <c r="B8245" s="135" t="s">
        <v>22196</v>
      </c>
      <c r="C8245" s="46"/>
      <c r="D8245" s="134" t="s">
        <v>2263</v>
      </c>
      <c r="E8245" s="136" t="s">
        <v>5723</v>
      </c>
      <c r="F8245" s="136" t="s">
        <v>5723</v>
      </c>
    </row>
    <row r="8246" spans="1:6" ht="54" x14ac:dyDescent="0.25">
      <c r="A8246" s="134" t="s">
        <v>22197</v>
      </c>
      <c r="B8246" s="135" t="s">
        <v>22198</v>
      </c>
      <c r="C8246" s="46"/>
      <c r="D8246" s="134" t="s">
        <v>2263</v>
      </c>
      <c r="E8246" s="136" t="s">
        <v>5395</v>
      </c>
      <c r="F8246" s="136" t="s">
        <v>5395</v>
      </c>
    </row>
    <row r="8247" spans="1:6" ht="54" x14ac:dyDescent="0.25">
      <c r="A8247" s="134" t="s">
        <v>22199</v>
      </c>
      <c r="B8247" s="135" t="s">
        <v>22200</v>
      </c>
      <c r="C8247" s="46"/>
      <c r="D8247" s="134" t="s">
        <v>2263</v>
      </c>
      <c r="E8247" s="136" t="s">
        <v>5805</v>
      </c>
      <c r="F8247" s="136" t="s">
        <v>5805</v>
      </c>
    </row>
    <row r="8248" spans="1:6" ht="54" x14ac:dyDescent="0.25">
      <c r="A8248" s="134" t="s">
        <v>22201</v>
      </c>
      <c r="B8248" s="135" t="s">
        <v>22202</v>
      </c>
      <c r="C8248" s="46"/>
      <c r="D8248" s="134" t="s">
        <v>2263</v>
      </c>
      <c r="E8248" s="136" t="s">
        <v>5385</v>
      </c>
      <c r="F8248" s="136" t="s">
        <v>5385</v>
      </c>
    </row>
    <row r="8249" spans="1:6" ht="54" x14ac:dyDescent="0.25">
      <c r="A8249" s="134" t="s">
        <v>22203</v>
      </c>
      <c r="B8249" s="135" t="s">
        <v>22204</v>
      </c>
      <c r="C8249" s="46"/>
      <c r="D8249" s="134" t="s">
        <v>2263</v>
      </c>
      <c r="E8249" s="136" t="s">
        <v>5742</v>
      </c>
      <c r="F8249" s="136" t="s">
        <v>5742</v>
      </c>
    </row>
    <row r="8250" spans="1:6" ht="27" x14ac:dyDescent="0.25">
      <c r="A8250" s="134" t="s">
        <v>22205</v>
      </c>
      <c r="B8250" s="135" t="s">
        <v>22206</v>
      </c>
      <c r="C8250" s="46"/>
      <c r="D8250" s="134" t="s">
        <v>2263</v>
      </c>
      <c r="E8250" s="136" t="s">
        <v>13764</v>
      </c>
      <c r="F8250" s="136" t="s">
        <v>13764</v>
      </c>
    </row>
    <row r="8251" spans="1:6" ht="27" x14ac:dyDescent="0.25">
      <c r="A8251" s="134" t="s">
        <v>22207</v>
      </c>
      <c r="B8251" s="135" t="s">
        <v>22208</v>
      </c>
      <c r="C8251" s="46"/>
      <c r="D8251" s="134" t="s">
        <v>2263</v>
      </c>
      <c r="E8251" s="136" t="s">
        <v>5859</v>
      </c>
      <c r="F8251" s="136" t="s">
        <v>5859</v>
      </c>
    </row>
    <row r="8252" spans="1:6" ht="27" x14ac:dyDescent="0.25">
      <c r="A8252" s="134" t="s">
        <v>22209</v>
      </c>
      <c r="B8252" s="135" t="s">
        <v>22210</v>
      </c>
      <c r="C8252" s="46"/>
      <c r="D8252" s="134" t="s">
        <v>2263</v>
      </c>
      <c r="E8252" s="136" t="s">
        <v>13731</v>
      </c>
      <c r="F8252" s="136" t="s">
        <v>13731</v>
      </c>
    </row>
    <row r="8253" spans="1:6" ht="27" x14ac:dyDescent="0.25">
      <c r="A8253" s="134" t="s">
        <v>22211</v>
      </c>
      <c r="B8253" s="135" t="s">
        <v>22212</v>
      </c>
      <c r="C8253" s="46"/>
      <c r="D8253" s="134" t="s">
        <v>2263</v>
      </c>
      <c r="E8253" s="136" t="s">
        <v>5848</v>
      </c>
      <c r="F8253" s="136" t="s">
        <v>5848</v>
      </c>
    </row>
    <row r="8254" spans="1:6" ht="54" x14ac:dyDescent="0.25">
      <c r="A8254" s="134" t="s">
        <v>22213</v>
      </c>
      <c r="B8254" s="135" t="s">
        <v>22214</v>
      </c>
      <c r="C8254" s="46"/>
      <c r="D8254" s="134" t="s">
        <v>4830</v>
      </c>
      <c r="E8254" s="136" t="s">
        <v>13045</v>
      </c>
      <c r="F8254" s="136" t="s">
        <v>13045</v>
      </c>
    </row>
    <row r="8255" spans="1:6" ht="54" x14ac:dyDescent="0.25">
      <c r="A8255" s="134" t="s">
        <v>22215</v>
      </c>
      <c r="B8255" s="135" t="s">
        <v>22216</v>
      </c>
      <c r="C8255" s="46"/>
      <c r="D8255" s="134" t="s">
        <v>4830</v>
      </c>
      <c r="E8255" s="136" t="s">
        <v>5559</v>
      </c>
      <c r="F8255" s="136" t="s">
        <v>5559</v>
      </c>
    </row>
    <row r="8256" spans="1:6" ht="54" x14ac:dyDescent="0.25">
      <c r="A8256" s="134" t="s">
        <v>22217</v>
      </c>
      <c r="B8256" s="135" t="s">
        <v>22218</v>
      </c>
      <c r="C8256" s="46"/>
      <c r="D8256" s="134" t="s">
        <v>4830</v>
      </c>
      <c r="E8256" s="136" t="s">
        <v>5782</v>
      </c>
      <c r="F8256" s="136" t="s">
        <v>5782</v>
      </c>
    </row>
    <row r="8257" spans="1:6" ht="54" x14ac:dyDescent="0.25">
      <c r="A8257" s="134" t="s">
        <v>22219</v>
      </c>
      <c r="B8257" s="135" t="s">
        <v>22220</v>
      </c>
      <c r="C8257" s="46"/>
      <c r="D8257" s="134" t="s">
        <v>4830</v>
      </c>
      <c r="E8257" s="136" t="s">
        <v>5850</v>
      </c>
      <c r="F8257" s="136" t="s">
        <v>5850</v>
      </c>
    </row>
    <row r="8258" spans="1:6" ht="54" x14ac:dyDescent="0.25">
      <c r="A8258" s="134" t="s">
        <v>22221</v>
      </c>
      <c r="B8258" s="135" t="s">
        <v>22222</v>
      </c>
      <c r="C8258" s="46"/>
      <c r="D8258" s="134" t="s">
        <v>4830</v>
      </c>
      <c r="E8258" s="136" t="s">
        <v>5459</v>
      </c>
      <c r="F8258" s="136" t="s">
        <v>5459</v>
      </c>
    </row>
    <row r="8259" spans="1:6" ht="54" x14ac:dyDescent="0.25">
      <c r="A8259" s="134" t="s">
        <v>22223</v>
      </c>
      <c r="B8259" s="135" t="s">
        <v>22224</v>
      </c>
      <c r="C8259" s="46"/>
      <c r="D8259" s="134" t="s">
        <v>4830</v>
      </c>
      <c r="E8259" s="136" t="s">
        <v>13234</v>
      </c>
      <c r="F8259" s="136" t="s">
        <v>13234</v>
      </c>
    </row>
    <row r="8260" spans="1:6" ht="54" x14ac:dyDescent="0.25">
      <c r="A8260" s="134" t="s">
        <v>22225</v>
      </c>
      <c r="B8260" s="135" t="s">
        <v>22226</v>
      </c>
      <c r="C8260" s="46"/>
      <c r="D8260" s="134" t="s">
        <v>4830</v>
      </c>
      <c r="E8260" s="136" t="s">
        <v>13694</v>
      </c>
      <c r="F8260" s="136" t="s">
        <v>13694</v>
      </c>
    </row>
    <row r="8261" spans="1:6" ht="54" x14ac:dyDescent="0.25">
      <c r="A8261" s="134" t="s">
        <v>22227</v>
      </c>
      <c r="B8261" s="135" t="s">
        <v>22228</v>
      </c>
      <c r="C8261" s="46"/>
      <c r="D8261" s="134" t="s">
        <v>4830</v>
      </c>
      <c r="E8261" s="136" t="s">
        <v>5941</v>
      </c>
      <c r="F8261" s="136" t="s">
        <v>5941</v>
      </c>
    </row>
    <row r="8262" spans="1:6" ht="54" x14ac:dyDescent="0.25">
      <c r="A8262" s="134" t="s">
        <v>22229</v>
      </c>
      <c r="B8262" s="135" t="s">
        <v>22230</v>
      </c>
      <c r="C8262" s="46"/>
      <c r="D8262" s="134" t="s">
        <v>4830</v>
      </c>
      <c r="E8262" s="136" t="s">
        <v>5712</v>
      </c>
      <c r="F8262" s="136" t="s">
        <v>5712</v>
      </c>
    </row>
    <row r="8263" spans="1:6" ht="54" x14ac:dyDescent="0.25">
      <c r="A8263" s="134" t="s">
        <v>22231</v>
      </c>
      <c r="B8263" s="135" t="s">
        <v>22232</v>
      </c>
      <c r="C8263" s="46"/>
      <c r="D8263" s="134" t="s">
        <v>4830</v>
      </c>
      <c r="E8263" s="136" t="s">
        <v>5546</v>
      </c>
      <c r="F8263" s="136" t="s">
        <v>5546</v>
      </c>
    </row>
    <row r="8264" spans="1:6" ht="54" x14ac:dyDescent="0.25">
      <c r="A8264" s="134" t="s">
        <v>22233</v>
      </c>
      <c r="B8264" s="135" t="s">
        <v>22234</v>
      </c>
      <c r="C8264" s="46"/>
      <c r="D8264" s="134" t="s">
        <v>4830</v>
      </c>
      <c r="E8264" s="136" t="s">
        <v>5526</v>
      </c>
      <c r="F8264" s="136" t="s">
        <v>5526</v>
      </c>
    </row>
    <row r="8265" spans="1:6" ht="54" x14ac:dyDescent="0.25">
      <c r="A8265" s="134" t="s">
        <v>22235</v>
      </c>
      <c r="B8265" s="135" t="s">
        <v>22236</v>
      </c>
      <c r="C8265" s="46"/>
      <c r="D8265" s="134" t="s">
        <v>4830</v>
      </c>
      <c r="E8265" s="136" t="s">
        <v>13400</v>
      </c>
      <c r="F8265" s="136" t="s">
        <v>13400</v>
      </c>
    </row>
    <row r="8266" spans="1:6" ht="27" x14ac:dyDescent="0.25">
      <c r="A8266" s="134" t="s">
        <v>22237</v>
      </c>
      <c r="B8266" s="135" t="s">
        <v>22238</v>
      </c>
      <c r="C8266" s="46"/>
      <c r="D8266" s="134" t="s">
        <v>4830</v>
      </c>
      <c r="E8266" s="136" t="s">
        <v>5527</v>
      </c>
      <c r="F8266" s="136" t="s">
        <v>5527</v>
      </c>
    </row>
    <row r="8267" spans="1:6" ht="27" x14ac:dyDescent="0.25">
      <c r="A8267" s="134" t="s">
        <v>22239</v>
      </c>
      <c r="B8267" s="135" t="s">
        <v>22240</v>
      </c>
      <c r="C8267" s="46"/>
      <c r="D8267" s="134" t="s">
        <v>4830</v>
      </c>
      <c r="E8267" s="136" t="s">
        <v>5912</v>
      </c>
      <c r="F8267" s="136" t="s">
        <v>5912</v>
      </c>
    </row>
    <row r="8268" spans="1:6" ht="27" x14ac:dyDescent="0.25">
      <c r="A8268" s="134" t="s">
        <v>22241</v>
      </c>
      <c r="B8268" s="135" t="s">
        <v>22242</v>
      </c>
      <c r="C8268" s="46"/>
      <c r="D8268" s="134" t="s">
        <v>4830</v>
      </c>
      <c r="E8268" s="136" t="s">
        <v>22243</v>
      </c>
      <c r="F8268" s="136" t="s">
        <v>22243</v>
      </c>
    </row>
    <row r="8269" spans="1:6" ht="27" x14ac:dyDescent="0.25">
      <c r="A8269" s="134" t="s">
        <v>22244</v>
      </c>
      <c r="B8269" s="135" t="s">
        <v>22245</v>
      </c>
      <c r="C8269" s="46"/>
      <c r="D8269" s="134" t="s">
        <v>4830</v>
      </c>
      <c r="E8269" s="136" t="s">
        <v>5753</v>
      </c>
      <c r="F8269" s="136" t="s">
        <v>5753</v>
      </c>
    </row>
    <row r="8270" spans="1:6" ht="27" x14ac:dyDescent="0.25">
      <c r="A8270" s="134" t="s">
        <v>22246</v>
      </c>
      <c r="B8270" s="135" t="s">
        <v>22247</v>
      </c>
      <c r="C8270" s="46"/>
      <c r="D8270" s="134" t="s">
        <v>2263</v>
      </c>
      <c r="E8270" s="136" t="s">
        <v>13492</v>
      </c>
      <c r="F8270" s="136" t="s">
        <v>13492</v>
      </c>
    </row>
    <row r="8271" spans="1:6" ht="27" x14ac:dyDescent="0.25">
      <c r="A8271" s="134" t="s">
        <v>22248</v>
      </c>
      <c r="B8271" s="135" t="s">
        <v>22249</v>
      </c>
      <c r="C8271" s="46"/>
      <c r="D8271" s="134" t="s">
        <v>2263</v>
      </c>
      <c r="E8271" s="136" t="s">
        <v>19219</v>
      </c>
      <c r="F8271" s="136" t="s">
        <v>19219</v>
      </c>
    </row>
    <row r="8272" spans="1:6" x14ac:dyDescent="0.25">
      <c r="A8272" s="134" t="s">
        <v>22250</v>
      </c>
      <c r="B8272" s="135" t="s">
        <v>22251</v>
      </c>
      <c r="C8272" s="46"/>
      <c r="D8272" s="134" t="s">
        <v>2263</v>
      </c>
      <c r="E8272" s="136" t="s">
        <v>5495</v>
      </c>
      <c r="F8272" s="136" t="s">
        <v>5495</v>
      </c>
    </row>
    <row r="8273" spans="1:6" x14ac:dyDescent="0.25">
      <c r="A8273" s="134" t="s">
        <v>22252</v>
      </c>
      <c r="B8273" s="135" t="s">
        <v>22253</v>
      </c>
      <c r="C8273" s="46"/>
      <c r="D8273" s="134" t="s">
        <v>2263</v>
      </c>
      <c r="E8273" s="136" t="s">
        <v>15535</v>
      </c>
      <c r="F8273" s="136" t="s">
        <v>15535</v>
      </c>
    </row>
    <row r="8274" spans="1:6" ht="40.5" x14ac:dyDescent="0.25">
      <c r="A8274" s="134" t="s">
        <v>22254</v>
      </c>
      <c r="B8274" s="135" t="s">
        <v>22255</v>
      </c>
      <c r="C8274" s="46"/>
      <c r="D8274" s="134" t="s">
        <v>4830</v>
      </c>
      <c r="E8274" s="136" t="s">
        <v>14384</v>
      </c>
      <c r="F8274" s="136" t="s">
        <v>14384</v>
      </c>
    </row>
    <row r="8275" spans="1:6" ht="40.5" x14ac:dyDescent="0.25">
      <c r="A8275" s="134" t="s">
        <v>22256</v>
      </c>
      <c r="B8275" s="135" t="s">
        <v>22257</v>
      </c>
      <c r="C8275" s="46"/>
      <c r="D8275" s="134" t="s">
        <v>4830</v>
      </c>
      <c r="E8275" s="136" t="s">
        <v>22258</v>
      </c>
      <c r="F8275" s="136" t="s">
        <v>22258</v>
      </c>
    </row>
    <row r="8276" spans="1:6" ht="40.5" x14ac:dyDescent="0.25">
      <c r="A8276" s="134" t="s">
        <v>22259</v>
      </c>
      <c r="B8276" s="135" t="s">
        <v>22260</v>
      </c>
      <c r="C8276" s="46"/>
      <c r="D8276" s="134" t="s">
        <v>4830</v>
      </c>
      <c r="E8276" s="136" t="s">
        <v>22261</v>
      </c>
      <c r="F8276" s="136" t="s">
        <v>22261</v>
      </c>
    </row>
    <row r="8277" spans="1:6" ht="40.5" x14ac:dyDescent="0.25">
      <c r="A8277" s="134" t="s">
        <v>22262</v>
      </c>
      <c r="B8277" s="135" t="s">
        <v>22263</v>
      </c>
      <c r="C8277" s="46"/>
      <c r="D8277" s="134" t="s">
        <v>4830</v>
      </c>
      <c r="E8277" s="136" t="s">
        <v>22264</v>
      </c>
      <c r="F8277" s="136" t="s">
        <v>22264</v>
      </c>
    </row>
    <row r="8278" spans="1:6" ht="40.5" x14ac:dyDescent="0.25">
      <c r="A8278" s="134" t="s">
        <v>22265</v>
      </c>
      <c r="B8278" s="135" t="s">
        <v>22266</v>
      </c>
      <c r="C8278" s="46"/>
      <c r="D8278" s="134" t="s">
        <v>4830</v>
      </c>
      <c r="E8278" s="136" t="s">
        <v>22267</v>
      </c>
      <c r="F8278" s="136" t="s">
        <v>22267</v>
      </c>
    </row>
    <row r="8279" spans="1:6" ht="40.5" x14ac:dyDescent="0.25">
      <c r="A8279" s="134" t="s">
        <v>22268</v>
      </c>
      <c r="B8279" s="135" t="s">
        <v>22269</v>
      </c>
      <c r="C8279" s="46"/>
      <c r="D8279" s="134" t="s">
        <v>4830</v>
      </c>
      <c r="E8279" s="136" t="s">
        <v>13611</v>
      </c>
      <c r="F8279" s="136" t="s">
        <v>13611</v>
      </c>
    </row>
    <row r="8280" spans="1:6" ht="40.5" x14ac:dyDescent="0.25">
      <c r="A8280" s="134" t="s">
        <v>22270</v>
      </c>
      <c r="B8280" s="135" t="s">
        <v>22271</v>
      </c>
      <c r="C8280" s="46"/>
      <c r="D8280" s="134" t="s">
        <v>4830</v>
      </c>
      <c r="E8280" s="136" t="s">
        <v>13403</v>
      </c>
      <c r="F8280" s="136" t="s">
        <v>13403</v>
      </c>
    </row>
    <row r="8281" spans="1:6" ht="40.5" x14ac:dyDescent="0.25">
      <c r="A8281" s="134" t="s">
        <v>22272</v>
      </c>
      <c r="B8281" s="135" t="s">
        <v>22273</v>
      </c>
      <c r="C8281" s="46"/>
      <c r="D8281" s="134" t="s">
        <v>4830</v>
      </c>
      <c r="E8281" s="136" t="s">
        <v>19135</v>
      </c>
      <c r="F8281" s="136" t="s">
        <v>19135</v>
      </c>
    </row>
    <row r="8282" spans="1:6" ht="40.5" x14ac:dyDescent="0.25">
      <c r="A8282" s="134" t="s">
        <v>22274</v>
      </c>
      <c r="B8282" s="135" t="s">
        <v>22275</v>
      </c>
      <c r="C8282" s="46"/>
      <c r="D8282" s="134" t="s">
        <v>4830</v>
      </c>
      <c r="E8282" s="136" t="s">
        <v>20197</v>
      </c>
      <c r="F8282" s="136" t="s">
        <v>20197</v>
      </c>
    </row>
    <row r="8283" spans="1:6" ht="40.5" x14ac:dyDescent="0.25">
      <c r="A8283" s="134" t="s">
        <v>22276</v>
      </c>
      <c r="B8283" s="135" t="s">
        <v>22277</v>
      </c>
      <c r="C8283" s="46"/>
      <c r="D8283" s="134" t="s">
        <v>4830</v>
      </c>
      <c r="E8283" s="136" t="s">
        <v>13000</v>
      </c>
      <c r="F8283" s="136" t="s">
        <v>13000</v>
      </c>
    </row>
    <row r="8284" spans="1:6" ht="40.5" x14ac:dyDescent="0.25">
      <c r="A8284" s="134" t="s">
        <v>22278</v>
      </c>
      <c r="B8284" s="135" t="s">
        <v>22279</v>
      </c>
      <c r="C8284" s="46"/>
      <c r="D8284" s="134" t="s">
        <v>4830</v>
      </c>
      <c r="E8284" s="136" t="s">
        <v>13338</v>
      </c>
      <c r="F8284" s="136" t="s">
        <v>13338</v>
      </c>
    </row>
    <row r="8285" spans="1:6" ht="40.5" x14ac:dyDescent="0.25">
      <c r="A8285" s="134" t="s">
        <v>22280</v>
      </c>
      <c r="B8285" s="135" t="s">
        <v>22281</v>
      </c>
      <c r="C8285" s="46"/>
      <c r="D8285" s="134" t="s">
        <v>4830</v>
      </c>
      <c r="E8285" s="136" t="s">
        <v>15773</v>
      </c>
      <c r="F8285" s="136" t="s">
        <v>15773</v>
      </c>
    </row>
    <row r="8286" spans="1:6" ht="40.5" x14ac:dyDescent="0.25">
      <c r="A8286" s="134" t="s">
        <v>22282</v>
      </c>
      <c r="B8286" s="135" t="s">
        <v>22283</v>
      </c>
      <c r="C8286" s="46"/>
      <c r="D8286" s="134" t="s">
        <v>4830</v>
      </c>
      <c r="E8286" s="136" t="s">
        <v>5798</v>
      </c>
      <c r="F8286" s="136" t="s">
        <v>5798</v>
      </c>
    </row>
    <row r="8287" spans="1:6" ht="40.5" x14ac:dyDescent="0.25">
      <c r="A8287" s="134" t="s">
        <v>22284</v>
      </c>
      <c r="B8287" s="135" t="s">
        <v>22285</v>
      </c>
      <c r="C8287" s="46"/>
      <c r="D8287" s="134" t="s">
        <v>4830</v>
      </c>
      <c r="E8287" s="136" t="s">
        <v>5965</v>
      </c>
      <c r="F8287" s="136" t="s">
        <v>5965</v>
      </c>
    </row>
    <row r="8288" spans="1:6" ht="40.5" x14ac:dyDescent="0.25">
      <c r="A8288" s="134" t="s">
        <v>22286</v>
      </c>
      <c r="B8288" s="135" t="s">
        <v>22287</v>
      </c>
      <c r="C8288" s="46"/>
      <c r="D8288" s="134" t="s">
        <v>4830</v>
      </c>
      <c r="E8288" s="136" t="s">
        <v>22288</v>
      </c>
      <c r="F8288" s="136" t="s">
        <v>22288</v>
      </c>
    </row>
    <row r="8289" spans="1:6" ht="40.5" x14ac:dyDescent="0.25">
      <c r="A8289" s="134" t="s">
        <v>22289</v>
      </c>
      <c r="B8289" s="135" t="s">
        <v>22290</v>
      </c>
      <c r="C8289" s="46"/>
      <c r="D8289" s="134" t="s">
        <v>4830</v>
      </c>
      <c r="E8289" s="136" t="s">
        <v>22291</v>
      </c>
      <c r="F8289" s="136" t="s">
        <v>22291</v>
      </c>
    </row>
    <row r="8290" spans="1:6" ht="40.5" x14ac:dyDescent="0.25">
      <c r="A8290" s="134" t="s">
        <v>22292</v>
      </c>
      <c r="B8290" s="135" t="s">
        <v>22293</v>
      </c>
      <c r="C8290" s="46"/>
      <c r="D8290" s="134" t="s">
        <v>4830</v>
      </c>
      <c r="E8290" s="136" t="s">
        <v>13571</v>
      </c>
      <c r="F8290" s="136" t="s">
        <v>13571</v>
      </c>
    </row>
    <row r="8291" spans="1:6" ht="40.5" x14ac:dyDescent="0.25">
      <c r="A8291" s="134" t="s">
        <v>22294</v>
      </c>
      <c r="B8291" s="135" t="s">
        <v>22295</v>
      </c>
      <c r="C8291" s="46"/>
      <c r="D8291" s="134" t="s">
        <v>4830</v>
      </c>
      <c r="E8291" s="136" t="s">
        <v>19203</v>
      </c>
      <c r="F8291" s="136" t="s">
        <v>19203</v>
      </c>
    </row>
    <row r="8292" spans="1:6" ht="40.5" x14ac:dyDescent="0.25">
      <c r="A8292" s="134" t="s">
        <v>22296</v>
      </c>
      <c r="B8292" s="135" t="s">
        <v>22297</v>
      </c>
      <c r="C8292" s="46"/>
      <c r="D8292" s="134" t="s">
        <v>4830</v>
      </c>
      <c r="E8292" s="136" t="s">
        <v>19525</v>
      </c>
      <c r="F8292" s="136" t="s">
        <v>19525</v>
      </c>
    </row>
    <row r="8293" spans="1:6" ht="40.5" x14ac:dyDescent="0.25">
      <c r="A8293" s="134" t="s">
        <v>22298</v>
      </c>
      <c r="B8293" s="135" t="s">
        <v>22299</v>
      </c>
      <c r="C8293" s="46"/>
      <c r="D8293" s="134" t="s">
        <v>4830</v>
      </c>
      <c r="E8293" s="136" t="s">
        <v>5668</v>
      </c>
      <c r="F8293" s="136" t="s">
        <v>5668</v>
      </c>
    </row>
    <row r="8294" spans="1:6" ht="40.5" x14ac:dyDescent="0.25">
      <c r="A8294" s="134" t="s">
        <v>22300</v>
      </c>
      <c r="B8294" s="135" t="s">
        <v>22301</v>
      </c>
      <c r="C8294" s="46"/>
      <c r="D8294" s="134" t="s">
        <v>4830</v>
      </c>
      <c r="E8294" s="136" t="s">
        <v>5663</v>
      </c>
      <c r="F8294" s="136" t="s">
        <v>5663</v>
      </c>
    </row>
    <row r="8295" spans="1:6" ht="40.5" x14ac:dyDescent="0.25">
      <c r="A8295" s="134" t="s">
        <v>22302</v>
      </c>
      <c r="B8295" s="135" t="s">
        <v>22303</v>
      </c>
      <c r="C8295" s="46"/>
      <c r="D8295" s="134" t="s">
        <v>4830</v>
      </c>
      <c r="E8295" s="136" t="s">
        <v>13591</v>
      </c>
      <c r="F8295" s="136" t="s">
        <v>13591</v>
      </c>
    </row>
    <row r="8296" spans="1:6" ht="40.5" x14ac:dyDescent="0.25">
      <c r="A8296" s="134" t="s">
        <v>22304</v>
      </c>
      <c r="B8296" s="135" t="s">
        <v>22305</v>
      </c>
      <c r="C8296" s="46"/>
      <c r="D8296" s="134" t="s">
        <v>4830</v>
      </c>
      <c r="E8296" s="136" t="s">
        <v>13734</v>
      </c>
      <c r="F8296" s="136" t="s">
        <v>13734</v>
      </c>
    </row>
    <row r="8297" spans="1:6" ht="40.5" x14ac:dyDescent="0.25">
      <c r="A8297" s="134" t="s">
        <v>22306</v>
      </c>
      <c r="B8297" s="135" t="s">
        <v>22307</v>
      </c>
      <c r="C8297" s="46"/>
      <c r="D8297" s="134" t="s">
        <v>4830</v>
      </c>
      <c r="E8297" s="136" t="s">
        <v>13643</v>
      </c>
      <c r="F8297" s="136" t="s">
        <v>13643</v>
      </c>
    </row>
    <row r="8298" spans="1:6" ht="40.5" x14ac:dyDescent="0.25">
      <c r="A8298" s="134" t="s">
        <v>22308</v>
      </c>
      <c r="B8298" s="135" t="s">
        <v>22309</v>
      </c>
      <c r="C8298" s="46"/>
      <c r="D8298" s="134" t="s">
        <v>4830</v>
      </c>
      <c r="E8298" s="136" t="s">
        <v>13312</v>
      </c>
      <c r="F8298" s="136" t="s">
        <v>13312</v>
      </c>
    </row>
    <row r="8299" spans="1:6" ht="40.5" x14ac:dyDescent="0.25">
      <c r="A8299" s="134" t="s">
        <v>22310</v>
      </c>
      <c r="B8299" s="135" t="s">
        <v>22311</v>
      </c>
      <c r="C8299" s="46"/>
      <c r="D8299" s="134" t="s">
        <v>4830</v>
      </c>
      <c r="E8299" s="136" t="s">
        <v>14311</v>
      </c>
      <c r="F8299" s="136" t="s">
        <v>14311</v>
      </c>
    </row>
    <row r="8300" spans="1:6" ht="40.5" x14ac:dyDescent="0.25">
      <c r="A8300" s="134" t="s">
        <v>22312</v>
      </c>
      <c r="B8300" s="135" t="s">
        <v>22313</v>
      </c>
      <c r="C8300" s="46"/>
      <c r="D8300" s="134" t="s">
        <v>4830</v>
      </c>
      <c r="E8300" s="136" t="s">
        <v>13114</v>
      </c>
      <c r="F8300" s="136" t="s">
        <v>13114</v>
      </c>
    </row>
    <row r="8301" spans="1:6" ht="40.5" x14ac:dyDescent="0.25">
      <c r="A8301" s="134" t="s">
        <v>22314</v>
      </c>
      <c r="B8301" s="135" t="s">
        <v>22315</v>
      </c>
      <c r="C8301" s="46"/>
      <c r="D8301" s="134" t="s">
        <v>4830</v>
      </c>
      <c r="E8301" s="136" t="s">
        <v>13758</v>
      </c>
      <c r="F8301" s="136" t="s">
        <v>13758</v>
      </c>
    </row>
    <row r="8302" spans="1:6" ht="40.5" x14ac:dyDescent="0.25">
      <c r="A8302" s="134" t="s">
        <v>22316</v>
      </c>
      <c r="B8302" s="135" t="s">
        <v>22317</v>
      </c>
      <c r="C8302" s="46"/>
      <c r="D8302" s="134" t="s">
        <v>4830</v>
      </c>
      <c r="E8302" s="136" t="s">
        <v>22318</v>
      </c>
      <c r="F8302" s="136" t="s">
        <v>22318</v>
      </c>
    </row>
    <row r="8303" spans="1:6" ht="40.5" x14ac:dyDescent="0.25">
      <c r="A8303" s="134" t="s">
        <v>22319</v>
      </c>
      <c r="B8303" s="135" t="s">
        <v>22320</v>
      </c>
      <c r="C8303" s="46"/>
      <c r="D8303" s="134" t="s">
        <v>4830</v>
      </c>
      <c r="E8303" s="136" t="s">
        <v>22321</v>
      </c>
      <c r="F8303" s="136" t="s">
        <v>22321</v>
      </c>
    </row>
    <row r="8304" spans="1:6" ht="40.5" x14ac:dyDescent="0.25">
      <c r="A8304" s="134" t="s">
        <v>22322</v>
      </c>
      <c r="B8304" s="135" t="s">
        <v>22323</v>
      </c>
      <c r="C8304" s="46"/>
      <c r="D8304" s="134" t="s">
        <v>4830</v>
      </c>
      <c r="E8304" s="136" t="s">
        <v>22324</v>
      </c>
      <c r="F8304" s="136" t="s">
        <v>22324</v>
      </c>
    </row>
    <row r="8305" spans="1:6" ht="40.5" x14ac:dyDescent="0.25">
      <c r="A8305" s="134" t="s">
        <v>22325</v>
      </c>
      <c r="B8305" s="135" t="s">
        <v>22326</v>
      </c>
      <c r="D8305" s="134" t="s">
        <v>4830</v>
      </c>
      <c r="E8305" s="136" t="s">
        <v>22327</v>
      </c>
      <c r="F8305" s="136" t="s">
        <v>22327</v>
      </c>
    </row>
    <row r="8306" spans="1:6" ht="40.5" x14ac:dyDescent="0.25">
      <c r="A8306" s="134" t="s">
        <v>22328</v>
      </c>
      <c r="B8306" s="135" t="s">
        <v>22329</v>
      </c>
      <c r="C8306" s="46"/>
      <c r="D8306" s="134" t="s">
        <v>4830</v>
      </c>
      <c r="E8306" s="136" t="s">
        <v>22330</v>
      </c>
      <c r="F8306" s="136" t="s">
        <v>22330</v>
      </c>
    </row>
    <row r="8307" spans="1:6" ht="40.5" x14ac:dyDescent="0.25">
      <c r="A8307" s="134" t="s">
        <v>22331</v>
      </c>
      <c r="B8307" s="135" t="s">
        <v>22332</v>
      </c>
      <c r="D8307" s="134" t="s">
        <v>2262</v>
      </c>
      <c r="E8307" s="136" t="s">
        <v>12976</v>
      </c>
      <c r="F8307" s="136" t="s">
        <v>12976</v>
      </c>
    </row>
    <row r="8308" spans="1:6" ht="54" x14ac:dyDescent="0.25">
      <c r="A8308" s="134" t="s">
        <v>22333</v>
      </c>
      <c r="B8308" s="135" t="s">
        <v>22334</v>
      </c>
      <c r="C8308" s="46"/>
      <c r="D8308" s="134" t="s">
        <v>2262</v>
      </c>
      <c r="E8308" s="136" t="s">
        <v>22335</v>
      </c>
      <c r="F8308" s="136" t="s">
        <v>22335</v>
      </c>
    </row>
    <row r="8309" spans="1:6" ht="54" x14ac:dyDescent="0.25">
      <c r="A8309" s="134" t="s">
        <v>22336</v>
      </c>
      <c r="B8309" s="135" t="s">
        <v>22337</v>
      </c>
      <c r="C8309" s="46"/>
      <c r="D8309" s="134" t="s">
        <v>2262</v>
      </c>
      <c r="E8309" s="136" t="s">
        <v>22338</v>
      </c>
      <c r="F8309" s="136" t="s">
        <v>22338</v>
      </c>
    </row>
    <row r="8310" spans="1:6" ht="54" x14ac:dyDescent="0.25">
      <c r="A8310" s="134" t="s">
        <v>22339</v>
      </c>
      <c r="B8310" s="135" t="s">
        <v>22340</v>
      </c>
      <c r="C8310" s="46"/>
      <c r="D8310" s="134" t="s">
        <v>2262</v>
      </c>
      <c r="E8310" s="136" t="s">
        <v>14035</v>
      </c>
      <c r="F8310" s="136" t="s">
        <v>14035</v>
      </c>
    </row>
    <row r="8311" spans="1:6" ht="54" x14ac:dyDescent="0.25">
      <c r="A8311" s="134" t="s">
        <v>22341</v>
      </c>
      <c r="B8311" s="135" t="s">
        <v>22342</v>
      </c>
      <c r="C8311" s="46"/>
      <c r="D8311" s="134" t="s">
        <v>2262</v>
      </c>
      <c r="E8311" s="136" t="s">
        <v>22343</v>
      </c>
      <c r="F8311" s="136" t="s">
        <v>22343</v>
      </c>
    </row>
    <row r="8312" spans="1:6" ht="54" x14ac:dyDescent="0.25">
      <c r="A8312" s="134" t="s">
        <v>22344</v>
      </c>
      <c r="B8312" s="135" t="s">
        <v>22345</v>
      </c>
      <c r="C8312" s="46"/>
      <c r="D8312" s="134" t="s">
        <v>2262</v>
      </c>
      <c r="E8312" s="136" t="s">
        <v>22346</v>
      </c>
      <c r="F8312" s="136" t="s">
        <v>22346</v>
      </c>
    </row>
    <row r="8313" spans="1:6" ht="54" x14ac:dyDescent="0.25">
      <c r="A8313" s="134" t="s">
        <v>22347</v>
      </c>
      <c r="B8313" s="135" t="s">
        <v>22348</v>
      </c>
      <c r="C8313" s="46"/>
      <c r="D8313" s="134" t="s">
        <v>2262</v>
      </c>
      <c r="E8313" s="136" t="s">
        <v>13790</v>
      </c>
      <c r="F8313" s="136" t="s">
        <v>13790</v>
      </c>
    </row>
    <row r="8314" spans="1:6" ht="54" x14ac:dyDescent="0.25">
      <c r="A8314" s="134" t="s">
        <v>22349</v>
      </c>
      <c r="B8314" s="135" t="s">
        <v>22350</v>
      </c>
      <c r="C8314" s="46"/>
      <c r="D8314" s="134" t="s">
        <v>2262</v>
      </c>
      <c r="E8314" s="136" t="s">
        <v>22351</v>
      </c>
      <c r="F8314" s="136" t="s">
        <v>22351</v>
      </c>
    </row>
    <row r="8315" spans="1:6" ht="67.5" x14ac:dyDescent="0.25">
      <c r="A8315" s="134" t="s">
        <v>22352</v>
      </c>
      <c r="B8315" s="135" t="s">
        <v>22353</v>
      </c>
      <c r="C8315" s="46"/>
      <c r="D8315" s="134" t="s">
        <v>2262</v>
      </c>
      <c r="E8315" s="136" t="s">
        <v>14267</v>
      </c>
      <c r="F8315" s="136" t="s">
        <v>14267</v>
      </c>
    </row>
    <row r="8316" spans="1:6" ht="54" x14ac:dyDescent="0.25">
      <c r="A8316" s="134" t="s">
        <v>22354</v>
      </c>
      <c r="B8316" s="135" t="s">
        <v>22355</v>
      </c>
      <c r="C8316" s="46"/>
      <c r="D8316" s="134" t="s">
        <v>2262</v>
      </c>
      <c r="E8316" s="136" t="s">
        <v>14378</v>
      </c>
      <c r="F8316" s="136" t="s">
        <v>14378</v>
      </c>
    </row>
    <row r="8317" spans="1:6" ht="54" x14ac:dyDescent="0.25">
      <c r="A8317" s="134" t="s">
        <v>22356</v>
      </c>
      <c r="B8317" s="135" t="s">
        <v>22357</v>
      </c>
      <c r="C8317" s="46"/>
      <c r="D8317" s="134" t="s">
        <v>2262</v>
      </c>
      <c r="E8317" s="136" t="s">
        <v>22358</v>
      </c>
      <c r="F8317" s="136" t="s">
        <v>22358</v>
      </c>
    </row>
    <row r="8318" spans="1:6" ht="54" x14ac:dyDescent="0.25">
      <c r="A8318" s="134" t="s">
        <v>22359</v>
      </c>
      <c r="B8318" s="135" t="s">
        <v>22360</v>
      </c>
      <c r="C8318" s="46"/>
      <c r="D8318" s="134" t="s">
        <v>2262</v>
      </c>
      <c r="E8318" s="136" t="s">
        <v>22361</v>
      </c>
      <c r="F8318" s="136" t="s">
        <v>22361</v>
      </c>
    </row>
    <row r="8319" spans="1:6" ht="54" x14ac:dyDescent="0.25">
      <c r="A8319" s="134" t="s">
        <v>22362</v>
      </c>
      <c r="B8319" s="135" t="s">
        <v>22363</v>
      </c>
      <c r="C8319" s="46"/>
      <c r="D8319" s="134" t="s">
        <v>2262</v>
      </c>
      <c r="E8319" s="136" t="s">
        <v>5501</v>
      </c>
      <c r="F8319" s="136" t="s">
        <v>5501</v>
      </c>
    </row>
    <row r="8320" spans="1:6" ht="54" x14ac:dyDescent="0.25">
      <c r="A8320" s="134" t="s">
        <v>22364</v>
      </c>
      <c r="B8320" s="135" t="s">
        <v>22365</v>
      </c>
      <c r="C8320" s="46"/>
      <c r="D8320" s="134" t="s">
        <v>2262</v>
      </c>
      <c r="E8320" s="136" t="s">
        <v>22366</v>
      </c>
      <c r="F8320" s="136" t="s">
        <v>22366</v>
      </c>
    </row>
    <row r="8321" spans="1:6" ht="54" x14ac:dyDescent="0.25">
      <c r="A8321" s="134" t="s">
        <v>22367</v>
      </c>
      <c r="B8321" s="135" t="s">
        <v>22368</v>
      </c>
      <c r="C8321" s="46"/>
      <c r="D8321" s="134" t="s">
        <v>2262</v>
      </c>
      <c r="E8321" s="136" t="s">
        <v>14089</v>
      </c>
      <c r="F8321" s="136" t="s">
        <v>14089</v>
      </c>
    </row>
    <row r="8322" spans="1:6" ht="54" x14ac:dyDescent="0.25">
      <c r="A8322" s="134" t="s">
        <v>22369</v>
      </c>
      <c r="B8322" s="135" t="s">
        <v>22370</v>
      </c>
      <c r="C8322" s="46"/>
      <c r="D8322" s="134" t="s">
        <v>2262</v>
      </c>
      <c r="E8322" s="136" t="s">
        <v>5501</v>
      </c>
      <c r="F8322" s="136" t="s">
        <v>5501</v>
      </c>
    </row>
    <row r="8323" spans="1:6" ht="67.5" x14ac:dyDescent="0.25">
      <c r="A8323" s="134" t="s">
        <v>22371</v>
      </c>
      <c r="B8323" s="135" t="s">
        <v>22372</v>
      </c>
      <c r="C8323" s="46"/>
      <c r="D8323" s="134" t="s">
        <v>2259</v>
      </c>
      <c r="E8323" s="136" t="s">
        <v>22373</v>
      </c>
      <c r="F8323" s="136" t="s">
        <v>22373</v>
      </c>
    </row>
    <row r="8324" spans="1:6" ht="67.5" x14ac:dyDescent="0.25">
      <c r="A8324" s="134" t="s">
        <v>22374</v>
      </c>
      <c r="B8324" s="135" t="s">
        <v>22375</v>
      </c>
      <c r="C8324" s="46"/>
      <c r="D8324" s="134" t="s">
        <v>2259</v>
      </c>
      <c r="E8324" s="136" t="s">
        <v>22376</v>
      </c>
      <c r="F8324" s="136" t="s">
        <v>22376</v>
      </c>
    </row>
    <row r="8325" spans="1:6" ht="67.5" x14ac:dyDescent="0.25">
      <c r="A8325" s="134" t="s">
        <v>22377</v>
      </c>
      <c r="B8325" s="135" t="s">
        <v>22378</v>
      </c>
      <c r="C8325" s="46"/>
      <c r="D8325" s="134" t="s">
        <v>2259</v>
      </c>
      <c r="E8325" s="136" t="s">
        <v>22379</v>
      </c>
      <c r="F8325" s="136" t="s">
        <v>22379</v>
      </c>
    </row>
    <row r="8326" spans="1:6" x14ac:dyDescent="0.25">
      <c r="A8326" s="134" t="s">
        <v>12800</v>
      </c>
      <c r="B8326" s="135" t="s">
        <v>12801</v>
      </c>
      <c r="C8326" s="46"/>
      <c r="D8326" s="134" t="s">
        <v>2261</v>
      </c>
      <c r="E8326" s="136" t="s">
        <v>13838</v>
      </c>
      <c r="F8326" s="136" t="s">
        <v>13838</v>
      </c>
    </row>
    <row r="8327" spans="1:6" ht="27" x14ac:dyDescent="0.25">
      <c r="A8327" s="134" t="s">
        <v>12802</v>
      </c>
      <c r="B8327" s="135" t="s">
        <v>12803</v>
      </c>
      <c r="C8327" s="46"/>
      <c r="D8327" s="134" t="s">
        <v>2261</v>
      </c>
      <c r="E8327" s="136" t="s">
        <v>14170</v>
      </c>
      <c r="F8327" s="136" t="s">
        <v>14170</v>
      </c>
    </row>
    <row r="8328" spans="1:6" ht="40.5" x14ac:dyDescent="0.25">
      <c r="A8328" s="134" t="s">
        <v>12804</v>
      </c>
      <c r="B8328" s="135" t="s">
        <v>12805</v>
      </c>
      <c r="C8328" s="46"/>
      <c r="D8328" s="134" t="s">
        <v>2261</v>
      </c>
      <c r="E8328" s="136" t="s">
        <v>22380</v>
      </c>
      <c r="F8328" s="136" t="s">
        <v>22380</v>
      </c>
    </row>
    <row r="8329" spans="1:6" ht="27" x14ac:dyDescent="0.25">
      <c r="A8329" s="134" t="s">
        <v>12806</v>
      </c>
      <c r="B8329" s="135" t="s">
        <v>12807</v>
      </c>
      <c r="C8329" s="46"/>
      <c r="D8329" s="134" t="s">
        <v>2261</v>
      </c>
      <c r="E8329" s="136" t="s">
        <v>22381</v>
      </c>
      <c r="F8329" s="136" t="s">
        <v>22381</v>
      </c>
    </row>
    <row r="8330" spans="1:6" x14ac:dyDescent="0.25">
      <c r="A8330" s="134" t="s">
        <v>12808</v>
      </c>
      <c r="B8330" s="135" t="s">
        <v>12809</v>
      </c>
      <c r="C8330" s="46"/>
      <c r="D8330" s="134" t="s">
        <v>2259</v>
      </c>
      <c r="E8330" s="136" t="s">
        <v>5504</v>
      </c>
      <c r="F8330" s="136" t="s">
        <v>5504</v>
      </c>
    </row>
    <row r="8331" spans="1:6" x14ac:dyDescent="0.25">
      <c r="A8331" s="134" t="s">
        <v>12810</v>
      </c>
      <c r="B8331" s="135" t="s">
        <v>12811</v>
      </c>
      <c r="C8331" s="46"/>
      <c r="D8331" s="134" t="s">
        <v>2259</v>
      </c>
      <c r="E8331" s="136" t="s">
        <v>13715</v>
      </c>
      <c r="F8331" s="136" t="s">
        <v>13715</v>
      </c>
    </row>
    <row r="8332" spans="1:6" ht="27" x14ac:dyDescent="0.25">
      <c r="A8332" s="134" t="s">
        <v>12812</v>
      </c>
      <c r="B8332" s="135" t="s">
        <v>12813</v>
      </c>
      <c r="C8332" s="46"/>
      <c r="D8332" s="134" t="s">
        <v>2259</v>
      </c>
      <c r="E8332" s="136" t="s">
        <v>5423</v>
      </c>
      <c r="F8332" s="136" t="s">
        <v>5423</v>
      </c>
    </row>
    <row r="8333" spans="1:6" ht="40.5" x14ac:dyDescent="0.25">
      <c r="A8333" s="134" t="s">
        <v>12814</v>
      </c>
      <c r="B8333" s="135" t="s">
        <v>12815</v>
      </c>
      <c r="C8333" s="46"/>
      <c r="D8333" s="134" t="s">
        <v>2262</v>
      </c>
      <c r="E8333" s="136" t="s">
        <v>22382</v>
      </c>
      <c r="F8333" s="136" t="s">
        <v>22382</v>
      </c>
    </row>
    <row r="8334" spans="1:6" ht="27" x14ac:dyDescent="0.25">
      <c r="A8334" s="134" t="s">
        <v>12816</v>
      </c>
      <c r="B8334" s="135" t="s">
        <v>12817</v>
      </c>
      <c r="C8334" s="46"/>
      <c r="D8334" s="134" t="s">
        <v>2259</v>
      </c>
      <c r="E8334" s="136" t="s">
        <v>5464</v>
      </c>
      <c r="F8334" s="136" t="s">
        <v>5464</v>
      </c>
    </row>
    <row r="8335" spans="1:6" ht="27" x14ac:dyDescent="0.25">
      <c r="A8335" s="134" t="s">
        <v>12818</v>
      </c>
      <c r="B8335" s="135" t="s">
        <v>12819</v>
      </c>
      <c r="C8335" s="46"/>
      <c r="D8335" s="134" t="s">
        <v>2259</v>
      </c>
      <c r="E8335" s="136" t="s">
        <v>5911</v>
      </c>
      <c r="F8335" s="136" t="s">
        <v>5911</v>
      </c>
    </row>
    <row r="8336" spans="1:6" x14ac:dyDescent="0.25">
      <c r="A8336" s="134" t="s">
        <v>12820</v>
      </c>
      <c r="B8336" s="135" t="s">
        <v>12821</v>
      </c>
      <c r="C8336" s="46"/>
      <c r="D8336" s="134" t="s">
        <v>2259</v>
      </c>
      <c r="E8336" s="136" t="s">
        <v>5803</v>
      </c>
      <c r="F8336" s="136" t="s">
        <v>5803</v>
      </c>
    </row>
    <row r="8337" spans="1:6" x14ac:dyDescent="0.25">
      <c r="A8337" s="134" t="s">
        <v>12822</v>
      </c>
      <c r="B8337" s="135" t="s">
        <v>12823</v>
      </c>
      <c r="C8337" s="46"/>
      <c r="D8337" s="134" t="s">
        <v>2259</v>
      </c>
      <c r="E8337" s="136" t="s">
        <v>22383</v>
      </c>
      <c r="F8337" s="136" t="s">
        <v>22383</v>
      </c>
    </row>
    <row r="8338" spans="1:6" ht="67.5" x14ac:dyDescent="0.25">
      <c r="A8338" s="134" t="s">
        <v>22384</v>
      </c>
      <c r="B8338" s="135" t="s">
        <v>22385</v>
      </c>
      <c r="C8338" s="46"/>
      <c r="D8338" s="134" t="s">
        <v>2261</v>
      </c>
      <c r="E8338" s="136" t="s">
        <v>22386</v>
      </c>
      <c r="F8338" s="136" t="s">
        <v>22386</v>
      </c>
    </row>
    <row r="8339" spans="1:6" ht="67.5" x14ac:dyDescent="0.25">
      <c r="A8339" s="134" t="s">
        <v>22387</v>
      </c>
      <c r="B8339" s="135" t="s">
        <v>22388</v>
      </c>
      <c r="C8339" s="46"/>
      <c r="D8339" s="134" t="s">
        <v>2261</v>
      </c>
      <c r="E8339" s="136" t="s">
        <v>22389</v>
      </c>
      <c r="F8339" s="136" t="s">
        <v>22389</v>
      </c>
    </row>
    <row r="8340" spans="1:6" ht="67.5" x14ac:dyDescent="0.25">
      <c r="A8340" s="134" t="s">
        <v>22390</v>
      </c>
      <c r="B8340" s="135" t="s">
        <v>22391</v>
      </c>
      <c r="C8340" s="46"/>
      <c r="D8340" s="134" t="s">
        <v>2261</v>
      </c>
      <c r="E8340" s="136" t="s">
        <v>22392</v>
      </c>
      <c r="F8340" s="136" t="s">
        <v>22392</v>
      </c>
    </row>
    <row r="8341" spans="1:6" ht="67.5" x14ac:dyDescent="0.25">
      <c r="A8341" s="134" t="s">
        <v>22393</v>
      </c>
      <c r="B8341" s="135" t="s">
        <v>22394</v>
      </c>
      <c r="C8341" s="46"/>
      <c r="D8341" s="134" t="s">
        <v>2261</v>
      </c>
      <c r="E8341" s="136" t="s">
        <v>22395</v>
      </c>
      <c r="F8341" s="136" t="s">
        <v>22395</v>
      </c>
    </row>
    <row r="8342" spans="1:6" ht="67.5" x14ac:dyDescent="0.25">
      <c r="A8342" s="134" t="s">
        <v>22396</v>
      </c>
      <c r="B8342" s="135" t="s">
        <v>22397</v>
      </c>
      <c r="C8342" s="46"/>
      <c r="D8342" s="134" t="s">
        <v>2261</v>
      </c>
      <c r="E8342" s="136" t="s">
        <v>22398</v>
      </c>
      <c r="F8342" s="136" t="s">
        <v>22398</v>
      </c>
    </row>
    <row r="8343" spans="1:6" ht="54" x14ac:dyDescent="0.25">
      <c r="A8343" s="134" t="s">
        <v>22399</v>
      </c>
      <c r="B8343" s="135" t="s">
        <v>22400</v>
      </c>
      <c r="C8343" s="46"/>
      <c r="D8343" s="134" t="s">
        <v>2261</v>
      </c>
      <c r="E8343" s="136" t="s">
        <v>22401</v>
      </c>
      <c r="F8343" s="136" t="s">
        <v>22401</v>
      </c>
    </row>
    <row r="8344" spans="1:6" ht="54" x14ac:dyDescent="0.25">
      <c r="A8344" s="134" t="s">
        <v>22402</v>
      </c>
      <c r="B8344" s="135" t="s">
        <v>22403</v>
      </c>
      <c r="C8344" s="46"/>
      <c r="D8344" s="134" t="s">
        <v>2261</v>
      </c>
      <c r="E8344" s="136" t="s">
        <v>22404</v>
      </c>
      <c r="F8344" s="136" t="s">
        <v>22404</v>
      </c>
    </row>
    <row r="8345" spans="1:6" ht="67.5" x14ac:dyDescent="0.25">
      <c r="A8345" s="134" t="s">
        <v>22405</v>
      </c>
      <c r="B8345" s="135" t="s">
        <v>22406</v>
      </c>
      <c r="C8345" s="46"/>
      <c r="D8345" s="134" t="s">
        <v>2261</v>
      </c>
      <c r="E8345" s="136" t="s">
        <v>22407</v>
      </c>
      <c r="F8345" s="136" t="s">
        <v>22407</v>
      </c>
    </row>
    <row r="8346" spans="1:6" ht="54" x14ac:dyDescent="0.25">
      <c r="A8346" s="134" t="s">
        <v>22408</v>
      </c>
      <c r="B8346" s="135" t="s">
        <v>22409</v>
      </c>
      <c r="C8346" s="46"/>
      <c r="D8346" s="134" t="s">
        <v>2261</v>
      </c>
      <c r="E8346" s="136" t="s">
        <v>22410</v>
      </c>
      <c r="F8346" s="136" t="s">
        <v>22410</v>
      </c>
    </row>
    <row r="8347" spans="1:6" ht="54" x14ac:dyDescent="0.25">
      <c r="A8347" s="134" t="s">
        <v>22411</v>
      </c>
      <c r="B8347" s="135" t="s">
        <v>22412</v>
      </c>
      <c r="C8347" s="46"/>
      <c r="D8347" s="134" t="s">
        <v>2261</v>
      </c>
      <c r="E8347" s="136" t="s">
        <v>22413</v>
      </c>
      <c r="F8347" s="136" t="s">
        <v>22413</v>
      </c>
    </row>
    <row r="8348" spans="1:6" ht="54" x14ac:dyDescent="0.25">
      <c r="A8348" s="134" t="s">
        <v>22414</v>
      </c>
      <c r="B8348" s="135" t="s">
        <v>22415</v>
      </c>
      <c r="C8348" s="46"/>
      <c r="D8348" s="134" t="s">
        <v>2261</v>
      </c>
      <c r="E8348" s="136" t="s">
        <v>22416</v>
      </c>
      <c r="F8348" s="136" t="s">
        <v>22416</v>
      </c>
    </row>
    <row r="8349" spans="1:6" ht="67.5" x14ac:dyDescent="0.25">
      <c r="A8349" s="134" t="s">
        <v>22417</v>
      </c>
      <c r="B8349" s="135" t="s">
        <v>22418</v>
      </c>
      <c r="C8349" s="46"/>
      <c r="D8349" s="134" t="s">
        <v>2261</v>
      </c>
      <c r="E8349" s="136" t="s">
        <v>22419</v>
      </c>
      <c r="F8349" s="136" t="s">
        <v>22419</v>
      </c>
    </row>
    <row r="8350" spans="1:6" ht="67.5" x14ac:dyDescent="0.25">
      <c r="A8350" s="134" t="s">
        <v>22420</v>
      </c>
      <c r="B8350" s="135" t="s">
        <v>22421</v>
      </c>
      <c r="C8350" s="46"/>
      <c r="D8350" s="134" t="s">
        <v>2261</v>
      </c>
      <c r="E8350" s="136" t="s">
        <v>22422</v>
      </c>
      <c r="F8350" s="136" t="s">
        <v>22422</v>
      </c>
    </row>
    <row r="8351" spans="1:6" ht="67.5" x14ac:dyDescent="0.25">
      <c r="A8351" s="134" t="s">
        <v>22423</v>
      </c>
      <c r="B8351" s="135" t="s">
        <v>22424</v>
      </c>
      <c r="C8351" s="46"/>
      <c r="D8351" s="134" t="s">
        <v>2261</v>
      </c>
      <c r="E8351" s="136" t="s">
        <v>22425</v>
      </c>
      <c r="F8351" s="136" t="s">
        <v>22425</v>
      </c>
    </row>
    <row r="8352" spans="1:6" ht="67.5" x14ac:dyDescent="0.25">
      <c r="A8352" s="134" t="s">
        <v>22426</v>
      </c>
      <c r="B8352" s="135" t="s">
        <v>22427</v>
      </c>
      <c r="C8352" s="46"/>
      <c r="D8352" s="134" t="s">
        <v>2261</v>
      </c>
      <c r="E8352" s="136" t="s">
        <v>22428</v>
      </c>
      <c r="F8352" s="136" t="s">
        <v>22428</v>
      </c>
    </row>
    <row r="8353" spans="1:6" ht="54" x14ac:dyDescent="0.25">
      <c r="A8353" s="134" t="s">
        <v>22429</v>
      </c>
      <c r="B8353" s="135" t="s">
        <v>22430</v>
      </c>
      <c r="C8353" s="46"/>
      <c r="D8353" s="134" t="s">
        <v>2261</v>
      </c>
      <c r="E8353" s="136" t="s">
        <v>22431</v>
      </c>
      <c r="F8353" s="136" t="s">
        <v>22431</v>
      </c>
    </row>
    <row r="8354" spans="1:6" ht="67.5" x14ac:dyDescent="0.25">
      <c r="A8354" s="134" t="s">
        <v>22432</v>
      </c>
      <c r="B8354" s="135" t="s">
        <v>22433</v>
      </c>
      <c r="C8354" s="46"/>
      <c r="D8354" s="134" t="s">
        <v>2261</v>
      </c>
      <c r="E8354" s="136" t="s">
        <v>22434</v>
      </c>
      <c r="F8354" s="136" t="s">
        <v>22434</v>
      </c>
    </row>
    <row r="8355" spans="1:6" ht="54" x14ac:dyDescent="0.25">
      <c r="A8355" s="134" t="s">
        <v>22435</v>
      </c>
      <c r="B8355" s="135" t="s">
        <v>22436</v>
      </c>
      <c r="C8355" s="46"/>
      <c r="D8355" s="134" t="s">
        <v>2261</v>
      </c>
      <c r="E8355" s="136" t="s">
        <v>22437</v>
      </c>
      <c r="F8355" s="136" t="s">
        <v>22437</v>
      </c>
    </row>
    <row r="8356" spans="1:6" ht="54" x14ac:dyDescent="0.25">
      <c r="A8356" s="134" t="s">
        <v>22438</v>
      </c>
      <c r="B8356" s="135" t="s">
        <v>22439</v>
      </c>
      <c r="C8356" s="46"/>
      <c r="D8356" s="134" t="s">
        <v>2261</v>
      </c>
      <c r="E8356" s="136" t="s">
        <v>22440</v>
      </c>
      <c r="F8356" s="136" t="s">
        <v>22440</v>
      </c>
    </row>
    <row r="8357" spans="1:6" ht="54" x14ac:dyDescent="0.25">
      <c r="A8357" s="134" t="s">
        <v>22441</v>
      </c>
      <c r="B8357" s="135" t="s">
        <v>22442</v>
      </c>
      <c r="C8357" s="46"/>
      <c r="D8357" s="134" t="s">
        <v>2261</v>
      </c>
      <c r="E8357" s="136" t="s">
        <v>22443</v>
      </c>
      <c r="F8357" s="136" t="s">
        <v>22443</v>
      </c>
    </row>
    <row r="8358" spans="1:6" ht="54" x14ac:dyDescent="0.25">
      <c r="A8358" s="134" t="s">
        <v>22444</v>
      </c>
      <c r="B8358" s="135" t="s">
        <v>22445</v>
      </c>
      <c r="C8358" s="46"/>
      <c r="D8358" s="134" t="s">
        <v>2259</v>
      </c>
      <c r="E8358" s="136" t="s">
        <v>22446</v>
      </c>
      <c r="F8358" s="136" t="s">
        <v>22446</v>
      </c>
    </row>
    <row r="8359" spans="1:6" ht="40.5" x14ac:dyDescent="0.25">
      <c r="A8359" s="134" t="s">
        <v>22447</v>
      </c>
      <c r="B8359" s="135" t="s">
        <v>22448</v>
      </c>
      <c r="C8359" s="46"/>
      <c r="D8359" s="134" t="s">
        <v>2259</v>
      </c>
      <c r="E8359" s="136" t="s">
        <v>14218</v>
      </c>
      <c r="F8359" s="136" t="s">
        <v>14218</v>
      </c>
    </row>
    <row r="8360" spans="1:6" ht="40.5" x14ac:dyDescent="0.25">
      <c r="A8360" s="134" t="s">
        <v>12824</v>
      </c>
      <c r="B8360" s="135" t="s">
        <v>12825</v>
      </c>
      <c r="C8360" s="46"/>
      <c r="D8360" s="134" t="s">
        <v>2259</v>
      </c>
      <c r="E8360" s="136" t="s">
        <v>13359</v>
      </c>
      <c r="F8360" s="136" t="s">
        <v>13359</v>
      </c>
    </row>
    <row r="8361" spans="1:6" ht="40.5" x14ac:dyDescent="0.25">
      <c r="A8361" s="134" t="s">
        <v>12826</v>
      </c>
      <c r="B8361" s="135" t="s">
        <v>12827</v>
      </c>
      <c r="C8361" s="46"/>
      <c r="D8361" s="134" t="s">
        <v>2261</v>
      </c>
      <c r="E8361" s="136" t="s">
        <v>13484</v>
      </c>
      <c r="F8361" s="136" t="s">
        <v>13484</v>
      </c>
    </row>
    <row r="8362" spans="1:6" ht="40.5" x14ac:dyDescent="0.25">
      <c r="A8362" s="134" t="s">
        <v>12828</v>
      </c>
      <c r="B8362" s="135" t="s">
        <v>12829</v>
      </c>
      <c r="C8362" s="46"/>
      <c r="D8362" s="134" t="s">
        <v>2261</v>
      </c>
      <c r="E8362" s="136" t="s">
        <v>22449</v>
      </c>
      <c r="F8362" s="136" t="s">
        <v>22449</v>
      </c>
    </row>
    <row r="8363" spans="1:6" ht="40.5" x14ac:dyDescent="0.25">
      <c r="A8363" s="134" t="s">
        <v>12830</v>
      </c>
      <c r="B8363" s="135" t="s">
        <v>12831</v>
      </c>
      <c r="C8363" s="46"/>
      <c r="D8363" s="134" t="s">
        <v>2261</v>
      </c>
      <c r="E8363" s="136" t="s">
        <v>22450</v>
      </c>
      <c r="F8363" s="136" t="s">
        <v>22450</v>
      </c>
    </row>
    <row r="8364" spans="1:6" ht="40.5" x14ac:dyDescent="0.25">
      <c r="A8364" s="134" t="s">
        <v>12832</v>
      </c>
      <c r="B8364" s="135" t="s">
        <v>12833</v>
      </c>
      <c r="C8364" s="46"/>
      <c r="D8364" s="134" t="s">
        <v>2261</v>
      </c>
      <c r="E8364" s="136" t="s">
        <v>14201</v>
      </c>
      <c r="F8364" s="136" t="s">
        <v>14201</v>
      </c>
    </row>
    <row r="8365" spans="1:6" ht="40.5" x14ac:dyDescent="0.25">
      <c r="A8365" s="134" t="s">
        <v>12834</v>
      </c>
      <c r="B8365" s="135" t="s">
        <v>12835</v>
      </c>
      <c r="C8365" s="46"/>
      <c r="D8365" s="134" t="s">
        <v>2261</v>
      </c>
      <c r="E8365" s="136" t="s">
        <v>22451</v>
      </c>
      <c r="F8365" s="136" t="s">
        <v>22451</v>
      </c>
    </row>
    <row r="8366" spans="1:6" ht="27" x14ac:dyDescent="0.25">
      <c r="A8366" s="134" t="s">
        <v>12836</v>
      </c>
      <c r="B8366" s="135" t="s">
        <v>12837</v>
      </c>
      <c r="C8366" s="46"/>
      <c r="D8366" s="134" t="s">
        <v>2261</v>
      </c>
      <c r="E8366" s="136" t="s">
        <v>22452</v>
      </c>
      <c r="F8366" s="136" t="s">
        <v>22452</v>
      </c>
    </row>
    <row r="8367" spans="1:6" ht="27" x14ac:dyDescent="0.25">
      <c r="A8367" s="134" t="s">
        <v>12838</v>
      </c>
      <c r="B8367" s="135" t="s">
        <v>12839</v>
      </c>
      <c r="C8367" s="46"/>
      <c r="D8367" s="134" t="s">
        <v>2261</v>
      </c>
      <c r="E8367" s="136" t="s">
        <v>22453</v>
      </c>
      <c r="F8367" s="136" t="s">
        <v>22453</v>
      </c>
    </row>
    <row r="8368" spans="1:6" ht="40.5" x14ac:dyDescent="0.25">
      <c r="A8368" s="134" t="s">
        <v>12840</v>
      </c>
      <c r="B8368" s="135" t="s">
        <v>12841</v>
      </c>
      <c r="C8368" s="46"/>
      <c r="D8368" s="134" t="s">
        <v>2261</v>
      </c>
      <c r="E8368" s="136" t="s">
        <v>22454</v>
      </c>
      <c r="F8368" s="136" t="s">
        <v>22454</v>
      </c>
    </row>
    <row r="8369" spans="1:6" ht="40.5" x14ac:dyDescent="0.25">
      <c r="A8369" s="134" t="s">
        <v>12842</v>
      </c>
      <c r="B8369" s="135" t="s">
        <v>12843</v>
      </c>
      <c r="C8369" s="46"/>
      <c r="D8369" s="134" t="s">
        <v>2261</v>
      </c>
      <c r="E8369" s="136" t="s">
        <v>22455</v>
      </c>
      <c r="F8369" s="136" t="s">
        <v>22455</v>
      </c>
    </row>
    <row r="8370" spans="1:6" ht="27" x14ac:dyDescent="0.25">
      <c r="A8370" s="134" t="s">
        <v>12844</v>
      </c>
      <c r="B8370" s="135" t="s">
        <v>12845</v>
      </c>
      <c r="C8370" s="46"/>
      <c r="D8370" s="134" t="s">
        <v>2261</v>
      </c>
      <c r="E8370" s="136" t="s">
        <v>22456</v>
      </c>
      <c r="F8370" s="136" t="s">
        <v>22456</v>
      </c>
    </row>
    <row r="8371" spans="1:6" x14ac:dyDescent="0.25">
      <c r="A8371" s="134" t="s">
        <v>4018</v>
      </c>
      <c r="B8371" s="135" t="s">
        <v>4019</v>
      </c>
      <c r="C8371" s="46"/>
      <c r="D8371" s="134" t="s">
        <v>2260</v>
      </c>
      <c r="E8371" s="136" t="s">
        <v>5817</v>
      </c>
      <c r="F8371" s="136" t="s">
        <v>5817</v>
      </c>
    </row>
    <row r="8372" spans="1:6" ht="27" x14ac:dyDescent="0.25">
      <c r="A8372" s="134" t="s">
        <v>2520</v>
      </c>
      <c r="B8372" s="135" t="s">
        <v>2521</v>
      </c>
      <c r="C8372" s="46"/>
      <c r="D8372" s="134" t="s">
        <v>2260</v>
      </c>
      <c r="E8372" s="136" t="s">
        <v>5680</v>
      </c>
      <c r="F8372" s="136" t="s">
        <v>5680</v>
      </c>
    </row>
    <row r="8373" spans="1:6" ht="27" x14ac:dyDescent="0.25">
      <c r="A8373" s="134" t="s">
        <v>4145</v>
      </c>
      <c r="B8373" s="135" t="s">
        <v>4146</v>
      </c>
      <c r="C8373" s="46"/>
      <c r="D8373" s="134" t="s">
        <v>2260</v>
      </c>
      <c r="E8373" s="136" t="s">
        <v>22457</v>
      </c>
      <c r="F8373" s="136" t="s">
        <v>22457</v>
      </c>
    </row>
    <row r="8374" spans="1:6" ht="27" x14ac:dyDescent="0.25">
      <c r="A8374" s="134" t="s">
        <v>12846</v>
      </c>
      <c r="B8374" s="135" t="s">
        <v>12847</v>
      </c>
      <c r="C8374" s="46"/>
      <c r="D8374" s="134" t="s">
        <v>2260</v>
      </c>
      <c r="E8374" s="136" t="s">
        <v>5735</v>
      </c>
      <c r="F8374" s="136" t="s">
        <v>5735</v>
      </c>
    </row>
    <row r="8375" spans="1:6" x14ac:dyDescent="0.25">
      <c r="A8375" s="134" t="s">
        <v>5012</v>
      </c>
      <c r="B8375" s="135" t="s">
        <v>5013</v>
      </c>
      <c r="C8375" s="46"/>
      <c r="D8375" s="134" t="s">
        <v>2260</v>
      </c>
      <c r="E8375" s="136" t="s">
        <v>5561</v>
      </c>
      <c r="F8375" s="136" t="s">
        <v>5561</v>
      </c>
    </row>
    <row r="8376" spans="1:6" x14ac:dyDescent="0.25">
      <c r="A8376" s="134" t="s">
        <v>3880</v>
      </c>
      <c r="B8376" s="135" t="s">
        <v>3881</v>
      </c>
      <c r="C8376" s="46"/>
      <c r="D8376" s="134" t="s">
        <v>2260</v>
      </c>
      <c r="E8376" s="136" t="s">
        <v>13354</v>
      </c>
      <c r="F8376" s="136" t="s">
        <v>13354</v>
      </c>
    </row>
    <row r="8377" spans="1:6" x14ac:dyDescent="0.25">
      <c r="A8377" s="134" t="s">
        <v>3801</v>
      </c>
      <c r="B8377" s="135" t="s">
        <v>3802</v>
      </c>
      <c r="C8377" s="46"/>
      <c r="D8377" s="134" t="s">
        <v>2260</v>
      </c>
      <c r="E8377" s="136" t="s">
        <v>13754</v>
      </c>
      <c r="F8377" s="136" t="s">
        <v>13754</v>
      </c>
    </row>
    <row r="8378" spans="1:6" x14ac:dyDescent="0.25">
      <c r="A8378" s="134" t="s">
        <v>2307</v>
      </c>
      <c r="B8378" s="135" t="s">
        <v>2308</v>
      </c>
      <c r="C8378" s="46"/>
      <c r="D8378" s="134" t="s">
        <v>2260</v>
      </c>
      <c r="E8378" s="136" t="s">
        <v>13634</v>
      </c>
      <c r="F8378" s="136" t="s">
        <v>13634</v>
      </c>
    </row>
    <row r="8379" spans="1:6" ht="27" x14ac:dyDescent="0.25">
      <c r="A8379" s="134" t="s">
        <v>4160</v>
      </c>
      <c r="B8379" s="135" t="s">
        <v>4161</v>
      </c>
      <c r="C8379" s="46"/>
      <c r="D8379" s="134" t="s">
        <v>2260</v>
      </c>
      <c r="E8379" s="136" t="s">
        <v>17664</v>
      </c>
      <c r="F8379" s="136" t="s">
        <v>17664</v>
      </c>
    </row>
    <row r="8380" spans="1:6" ht="27" x14ac:dyDescent="0.25">
      <c r="A8380" s="134" t="s">
        <v>3764</v>
      </c>
      <c r="B8380" s="135" t="s">
        <v>3765</v>
      </c>
      <c r="C8380" s="46"/>
      <c r="D8380" s="134" t="s">
        <v>2260</v>
      </c>
      <c r="E8380" s="136" t="s">
        <v>14058</v>
      </c>
      <c r="F8380" s="136" t="s">
        <v>14058</v>
      </c>
    </row>
    <row r="8381" spans="1:6" ht="27" x14ac:dyDescent="0.25">
      <c r="A8381" s="134" t="s">
        <v>12848</v>
      </c>
      <c r="B8381" s="135" t="s">
        <v>12849</v>
      </c>
      <c r="C8381" s="46"/>
      <c r="D8381" s="134" t="s">
        <v>2260</v>
      </c>
      <c r="E8381" s="136" t="s">
        <v>17961</v>
      </c>
      <c r="F8381" s="136" t="s">
        <v>17961</v>
      </c>
    </row>
    <row r="8382" spans="1:6" x14ac:dyDescent="0.25">
      <c r="A8382" s="134" t="s">
        <v>12850</v>
      </c>
      <c r="B8382" s="135" t="s">
        <v>12851</v>
      </c>
      <c r="C8382" s="46"/>
      <c r="D8382" s="134" t="s">
        <v>2260</v>
      </c>
      <c r="E8382" s="136" t="s">
        <v>5420</v>
      </c>
      <c r="F8382" s="136" t="s">
        <v>5420</v>
      </c>
    </row>
    <row r="8383" spans="1:6" ht="27" x14ac:dyDescent="0.25">
      <c r="A8383" s="134" t="s">
        <v>3940</v>
      </c>
      <c r="B8383" s="135" t="s">
        <v>3941</v>
      </c>
      <c r="C8383" s="46"/>
      <c r="D8383" s="134" t="s">
        <v>2260</v>
      </c>
      <c r="E8383" s="136" t="s">
        <v>22458</v>
      </c>
      <c r="F8383" s="136" t="s">
        <v>22458</v>
      </c>
    </row>
    <row r="8384" spans="1:6" ht="27" x14ac:dyDescent="0.25">
      <c r="A8384" s="134" t="s">
        <v>5010</v>
      </c>
      <c r="B8384" s="135" t="s">
        <v>5011</v>
      </c>
      <c r="C8384" s="46"/>
      <c r="D8384" s="134" t="s">
        <v>2260</v>
      </c>
      <c r="E8384" s="136" t="s">
        <v>13549</v>
      </c>
      <c r="F8384" s="136" t="s">
        <v>13549</v>
      </c>
    </row>
    <row r="8385" spans="1:6" x14ac:dyDescent="0.25">
      <c r="A8385" s="134" t="s">
        <v>5057</v>
      </c>
      <c r="B8385" s="135" t="s">
        <v>5058</v>
      </c>
      <c r="C8385" s="46"/>
      <c r="D8385" s="134" t="s">
        <v>2260</v>
      </c>
      <c r="E8385" s="136" t="s">
        <v>5852</v>
      </c>
      <c r="F8385" s="136" t="s">
        <v>5852</v>
      </c>
    </row>
    <row r="8386" spans="1:6" ht="27" x14ac:dyDescent="0.25">
      <c r="A8386" s="134" t="s">
        <v>12852</v>
      </c>
      <c r="B8386" s="135" t="s">
        <v>12853</v>
      </c>
      <c r="C8386" s="46"/>
      <c r="D8386" s="134" t="s">
        <v>2260</v>
      </c>
      <c r="E8386" s="136" t="s">
        <v>14159</v>
      </c>
      <c r="F8386" s="136" t="s">
        <v>14159</v>
      </c>
    </row>
    <row r="8387" spans="1:6" ht="27" x14ac:dyDescent="0.25">
      <c r="A8387" s="134" t="s">
        <v>4940</v>
      </c>
      <c r="B8387" s="135" t="s">
        <v>4941</v>
      </c>
      <c r="C8387" s="46"/>
      <c r="D8387" s="134" t="s">
        <v>2260</v>
      </c>
      <c r="E8387" s="136" t="s">
        <v>13546</v>
      </c>
      <c r="F8387" s="136" t="s">
        <v>13546</v>
      </c>
    </row>
    <row r="8388" spans="1:6" ht="27" x14ac:dyDescent="0.25">
      <c r="A8388" s="134" t="s">
        <v>12854</v>
      </c>
      <c r="B8388" s="135" t="s">
        <v>12855</v>
      </c>
      <c r="C8388" s="46"/>
      <c r="D8388" s="134" t="s">
        <v>2260</v>
      </c>
      <c r="E8388" s="136" t="s">
        <v>22459</v>
      </c>
      <c r="F8388" s="136" t="s">
        <v>22459</v>
      </c>
    </row>
    <row r="8389" spans="1:6" ht="27" x14ac:dyDescent="0.25">
      <c r="A8389" s="134" t="s">
        <v>12856</v>
      </c>
      <c r="B8389" s="135" t="s">
        <v>12857</v>
      </c>
      <c r="C8389" s="46"/>
      <c r="D8389" s="134" t="s">
        <v>2260</v>
      </c>
      <c r="E8389" s="136" t="s">
        <v>5978</v>
      </c>
      <c r="F8389" s="136" t="s">
        <v>5978</v>
      </c>
    </row>
    <row r="8390" spans="1:6" x14ac:dyDescent="0.25">
      <c r="A8390" s="134" t="s">
        <v>4831</v>
      </c>
      <c r="B8390" s="135" t="s">
        <v>4832</v>
      </c>
      <c r="C8390" s="46"/>
      <c r="D8390" s="134" t="s">
        <v>2260</v>
      </c>
      <c r="E8390" s="136" t="s">
        <v>13371</v>
      </c>
      <c r="F8390" s="136" t="s">
        <v>13371</v>
      </c>
    </row>
    <row r="8391" spans="1:6" ht="27" x14ac:dyDescent="0.25">
      <c r="A8391" s="134" t="s">
        <v>3888</v>
      </c>
      <c r="B8391" s="135" t="s">
        <v>3889</v>
      </c>
      <c r="C8391" s="46"/>
      <c r="D8391" s="134" t="s">
        <v>2260</v>
      </c>
      <c r="E8391" s="136" t="s">
        <v>13676</v>
      </c>
      <c r="F8391" s="136" t="s">
        <v>13676</v>
      </c>
    </row>
    <row r="8392" spans="1:6" x14ac:dyDescent="0.25">
      <c r="A8392" s="134" t="s">
        <v>2465</v>
      </c>
      <c r="B8392" s="135" t="s">
        <v>2466</v>
      </c>
      <c r="C8392" s="46"/>
      <c r="D8392" s="134" t="s">
        <v>2260</v>
      </c>
      <c r="E8392" s="136" t="s">
        <v>22460</v>
      </c>
      <c r="F8392" s="136" t="s">
        <v>22460</v>
      </c>
    </row>
    <row r="8393" spans="1:6" ht="27" x14ac:dyDescent="0.25">
      <c r="A8393" s="134" t="s">
        <v>12858</v>
      </c>
      <c r="B8393" s="135" t="s">
        <v>12859</v>
      </c>
      <c r="C8393" s="46"/>
      <c r="D8393" s="134" t="s">
        <v>2260</v>
      </c>
      <c r="E8393" s="136" t="s">
        <v>5358</v>
      </c>
      <c r="F8393" s="136" t="s">
        <v>5358</v>
      </c>
    </row>
    <row r="8394" spans="1:6" x14ac:dyDescent="0.25">
      <c r="A8394" s="134" t="s">
        <v>4162</v>
      </c>
      <c r="B8394" s="135" t="s">
        <v>4163</v>
      </c>
      <c r="C8394" s="46"/>
      <c r="D8394" s="134" t="s">
        <v>2260</v>
      </c>
      <c r="E8394" s="136" t="s">
        <v>5914</v>
      </c>
      <c r="F8394" s="136" t="s">
        <v>5914</v>
      </c>
    </row>
    <row r="8395" spans="1:6" x14ac:dyDescent="0.25">
      <c r="A8395" s="134" t="s">
        <v>12860</v>
      </c>
      <c r="B8395" s="135" t="s">
        <v>12861</v>
      </c>
      <c r="C8395" s="46"/>
      <c r="D8395" s="134" t="s">
        <v>2260</v>
      </c>
      <c r="E8395" s="136" t="s">
        <v>14125</v>
      </c>
      <c r="F8395" s="136" t="s">
        <v>14125</v>
      </c>
    </row>
    <row r="8396" spans="1:6" x14ac:dyDescent="0.25">
      <c r="A8396" s="134" t="s">
        <v>4184</v>
      </c>
      <c r="B8396" s="135" t="s">
        <v>4185</v>
      </c>
      <c r="C8396" s="46"/>
      <c r="D8396" s="134" t="s">
        <v>2260</v>
      </c>
      <c r="E8396" s="136" t="s">
        <v>22461</v>
      </c>
      <c r="F8396" s="136" t="s">
        <v>22461</v>
      </c>
    </row>
    <row r="8397" spans="1:6" ht="27" x14ac:dyDescent="0.25">
      <c r="A8397" s="134" t="s">
        <v>3760</v>
      </c>
      <c r="B8397" s="135" t="s">
        <v>3761</v>
      </c>
      <c r="C8397" s="46"/>
      <c r="D8397" s="134" t="s">
        <v>2260</v>
      </c>
      <c r="E8397" s="136" t="s">
        <v>5685</v>
      </c>
      <c r="F8397" s="136" t="s">
        <v>5685</v>
      </c>
    </row>
    <row r="8398" spans="1:6" x14ac:dyDescent="0.25">
      <c r="A8398" s="134" t="s">
        <v>4980</v>
      </c>
      <c r="B8398" s="135" t="s">
        <v>4981</v>
      </c>
      <c r="C8398" s="46"/>
      <c r="D8398" s="134" t="s">
        <v>2260</v>
      </c>
      <c r="E8398" s="136" t="s">
        <v>22462</v>
      </c>
      <c r="F8398" s="136" t="s">
        <v>22462</v>
      </c>
    </row>
    <row r="8399" spans="1:6" x14ac:dyDescent="0.25">
      <c r="A8399" s="134" t="s">
        <v>4066</v>
      </c>
      <c r="B8399" s="135" t="s">
        <v>4067</v>
      </c>
      <c r="C8399" s="46"/>
      <c r="D8399" s="134" t="s">
        <v>2260</v>
      </c>
      <c r="E8399" s="136" t="s">
        <v>13325</v>
      </c>
      <c r="F8399" s="136" t="s">
        <v>13325</v>
      </c>
    </row>
    <row r="8400" spans="1:6" x14ac:dyDescent="0.25">
      <c r="A8400" s="134" t="s">
        <v>12862</v>
      </c>
      <c r="B8400" s="135" t="s">
        <v>12863</v>
      </c>
      <c r="C8400" s="46"/>
      <c r="D8400" s="134" t="s">
        <v>2260</v>
      </c>
      <c r="E8400" s="136" t="s">
        <v>13830</v>
      </c>
      <c r="F8400" s="136" t="s">
        <v>13830</v>
      </c>
    </row>
    <row r="8401" spans="1:6" x14ac:dyDescent="0.25">
      <c r="A8401" s="134" t="s">
        <v>12864</v>
      </c>
      <c r="B8401" s="135" t="s">
        <v>12865</v>
      </c>
      <c r="C8401" s="46"/>
      <c r="D8401" s="134" t="s">
        <v>2260</v>
      </c>
      <c r="E8401" s="136" t="s">
        <v>22463</v>
      </c>
      <c r="F8401" s="136" t="s">
        <v>22463</v>
      </c>
    </row>
    <row r="8402" spans="1:6" x14ac:dyDescent="0.25">
      <c r="A8402" s="134" t="s">
        <v>4622</v>
      </c>
      <c r="B8402" s="135" t="s">
        <v>4623</v>
      </c>
      <c r="C8402" s="46"/>
      <c r="D8402" s="134" t="s">
        <v>2260</v>
      </c>
      <c r="E8402" s="136" t="s">
        <v>13546</v>
      </c>
      <c r="F8402" s="136" t="s">
        <v>13546</v>
      </c>
    </row>
    <row r="8403" spans="1:6" ht="27" x14ac:dyDescent="0.25">
      <c r="A8403" s="134" t="s">
        <v>12866</v>
      </c>
      <c r="B8403" s="135" t="s">
        <v>12867</v>
      </c>
      <c r="C8403" s="46"/>
      <c r="D8403" s="134" t="s">
        <v>2260</v>
      </c>
      <c r="E8403" s="136" t="s">
        <v>13206</v>
      </c>
      <c r="F8403" s="136" t="s">
        <v>13206</v>
      </c>
    </row>
    <row r="8404" spans="1:6" ht="27" x14ac:dyDescent="0.25">
      <c r="A8404" s="134" t="s">
        <v>2323</v>
      </c>
      <c r="B8404" s="135" t="s">
        <v>2324</v>
      </c>
      <c r="C8404" s="46"/>
      <c r="D8404" s="134" t="s">
        <v>2260</v>
      </c>
      <c r="E8404" s="136" t="s">
        <v>13292</v>
      </c>
      <c r="F8404" s="136" t="s">
        <v>13292</v>
      </c>
    </row>
    <row r="8405" spans="1:6" ht="27" x14ac:dyDescent="0.25">
      <c r="A8405" s="134" t="s">
        <v>3748</v>
      </c>
      <c r="B8405" s="135" t="s">
        <v>3749</v>
      </c>
      <c r="C8405" s="46"/>
      <c r="D8405" s="134" t="s">
        <v>2260</v>
      </c>
      <c r="E8405" s="136" t="s">
        <v>13686</v>
      </c>
      <c r="F8405" s="136" t="s">
        <v>13686</v>
      </c>
    </row>
    <row r="8406" spans="1:6" ht="27" x14ac:dyDescent="0.25">
      <c r="A8406" s="134" t="s">
        <v>4336</v>
      </c>
      <c r="B8406" s="135" t="s">
        <v>4337</v>
      </c>
      <c r="C8406" s="46"/>
      <c r="D8406" s="134" t="s">
        <v>2260</v>
      </c>
      <c r="E8406" s="136" t="s">
        <v>5835</v>
      </c>
      <c r="F8406" s="136" t="s">
        <v>5835</v>
      </c>
    </row>
    <row r="8407" spans="1:6" ht="27" x14ac:dyDescent="0.25">
      <c r="A8407" s="134" t="s">
        <v>2581</v>
      </c>
      <c r="B8407" s="135" t="s">
        <v>2582</v>
      </c>
      <c r="C8407" s="46"/>
      <c r="D8407" s="134" t="s">
        <v>2260</v>
      </c>
      <c r="E8407" s="136" t="s">
        <v>5751</v>
      </c>
      <c r="F8407" s="136" t="s">
        <v>5751</v>
      </c>
    </row>
    <row r="8408" spans="1:6" x14ac:dyDescent="0.25">
      <c r="A8408" s="134" t="s">
        <v>2603</v>
      </c>
      <c r="B8408" s="135" t="s">
        <v>2604</v>
      </c>
      <c r="C8408" s="46"/>
      <c r="D8408" s="134" t="s">
        <v>2260</v>
      </c>
      <c r="E8408" s="136" t="s">
        <v>19360</v>
      </c>
      <c r="F8408" s="136" t="s">
        <v>19360</v>
      </c>
    </row>
    <row r="8409" spans="1:6" ht="27" x14ac:dyDescent="0.25">
      <c r="A8409" s="134" t="s">
        <v>3281</v>
      </c>
      <c r="B8409" s="135" t="s">
        <v>3282</v>
      </c>
      <c r="C8409" s="46"/>
      <c r="D8409" s="134" t="s">
        <v>2260</v>
      </c>
      <c r="E8409" s="136" t="s">
        <v>22464</v>
      </c>
      <c r="F8409" s="136" t="s">
        <v>22464</v>
      </c>
    </row>
    <row r="8410" spans="1:6" ht="27" x14ac:dyDescent="0.25">
      <c r="A8410" s="134" t="s">
        <v>3331</v>
      </c>
      <c r="B8410" s="135" t="s">
        <v>3332</v>
      </c>
      <c r="C8410" s="46"/>
      <c r="D8410" s="134" t="s">
        <v>2260</v>
      </c>
      <c r="E8410" s="136" t="s">
        <v>22462</v>
      </c>
      <c r="F8410" s="136" t="s">
        <v>22462</v>
      </c>
    </row>
    <row r="8411" spans="1:6" ht="27" x14ac:dyDescent="0.25">
      <c r="A8411" s="134" t="s">
        <v>12868</v>
      </c>
      <c r="B8411" s="135" t="s">
        <v>12869</v>
      </c>
      <c r="C8411" s="46"/>
      <c r="D8411" s="134" t="s">
        <v>2260</v>
      </c>
      <c r="E8411" s="136" t="s">
        <v>22465</v>
      </c>
      <c r="F8411" s="136" t="s">
        <v>22465</v>
      </c>
    </row>
    <row r="8412" spans="1:6" ht="27" x14ac:dyDescent="0.25">
      <c r="A8412" s="134" t="s">
        <v>2743</v>
      </c>
      <c r="B8412" s="135" t="s">
        <v>2744</v>
      </c>
      <c r="C8412" s="46"/>
      <c r="D8412" s="134" t="s">
        <v>2260</v>
      </c>
      <c r="E8412" s="136" t="s">
        <v>14220</v>
      </c>
      <c r="F8412" s="136" t="s">
        <v>14220</v>
      </c>
    </row>
    <row r="8413" spans="1:6" x14ac:dyDescent="0.25">
      <c r="A8413" s="134" t="s">
        <v>12870</v>
      </c>
      <c r="B8413" s="135" t="s">
        <v>12871</v>
      </c>
      <c r="C8413" s="46"/>
      <c r="D8413" s="134" t="s">
        <v>2260</v>
      </c>
      <c r="E8413" s="136" t="s">
        <v>13375</v>
      </c>
      <c r="F8413" s="136" t="s">
        <v>13375</v>
      </c>
    </row>
    <row r="8414" spans="1:6" ht="27" x14ac:dyDescent="0.25">
      <c r="A8414" s="134" t="s">
        <v>12872</v>
      </c>
      <c r="B8414" s="135" t="s">
        <v>12873</v>
      </c>
      <c r="C8414" s="46"/>
      <c r="D8414" s="134" t="s">
        <v>2260</v>
      </c>
      <c r="E8414" s="136" t="s">
        <v>12986</v>
      </c>
      <c r="F8414" s="136" t="s">
        <v>12986</v>
      </c>
    </row>
    <row r="8415" spans="1:6" ht="27" x14ac:dyDescent="0.25">
      <c r="A8415" s="134" t="s">
        <v>4720</v>
      </c>
      <c r="B8415" s="135" t="s">
        <v>4721</v>
      </c>
      <c r="C8415" s="46"/>
      <c r="D8415" s="134" t="s">
        <v>2260</v>
      </c>
      <c r="E8415" s="136" t="s">
        <v>19148</v>
      </c>
      <c r="F8415" s="136" t="s">
        <v>19148</v>
      </c>
    </row>
    <row r="8416" spans="1:6" ht="27" x14ac:dyDescent="0.25">
      <c r="A8416" s="134" t="s">
        <v>3501</v>
      </c>
      <c r="B8416" s="135" t="s">
        <v>3502</v>
      </c>
      <c r="C8416" s="46"/>
      <c r="D8416" s="134" t="s">
        <v>2260</v>
      </c>
      <c r="E8416" s="136" t="s">
        <v>13486</v>
      </c>
      <c r="F8416" s="136" t="s">
        <v>13486</v>
      </c>
    </row>
    <row r="8417" spans="1:6" ht="27" x14ac:dyDescent="0.25">
      <c r="A8417" s="134" t="s">
        <v>2535</v>
      </c>
      <c r="B8417" s="135" t="s">
        <v>2536</v>
      </c>
      <c r="C8417" s="46"/>
      <c r="D8417" s="134" t="s">
        <v>2260</v>
      </c>
      <c r="E8417" s="136" t="s">
        <v>22466</v>
      </c>
      <c r="F8417" s="136" t="s">
        <v>22466</v>
      </c>
    </row>
    <row r="8418" spans="1:6" x14ac:dyDescent="0.25">
      <c r="A8418" s="134" t="s">
        <v>3405</v>
      </c>
      <c r="B8418" s="135" t="s">
        <v>3406</v>
      </c>
      <c r="C8418" s="46"/>
      <c r="D8418" s="134" t="s">
        <v>2260</v>
      </c>
      <c r="E8418" s="136" t="s">
        <v>13754</v>
      </c>
      <c r="F8418" s="136" t="s">
        <v>13754</v>
      </c>
    </row>
    <row r="8419" spans="1:6" x14ac:dyDescent="0.25">
      <c r="A8419" s="134" t="s">
        <v>3033</v>
      </c>
      <c r="B8419" s="135" t="s">
        <v>3034</v>
      </c>
      <c r="C8419" s="46"/>
      <c r="D8419" s="134" t="s">
        <v>2260</v>
      </c>
      <c r="E8419" s="136" t="s">
        <v>13572</v>
      </c>
      <c r="F8419" s="136" t="s">
        <v>13572</v>
      </c>
    </row>
    <row r="8420" spans="1:6" ht="27" x14ac:dyDescent="0.25">
      <c r="A8420" s="134" t="s">
        <v>3095</v>
      </c>
      <c r="B8420" s="135" t="s">
        <v>3096</v>
      </c>
      <c r="C8420" s="46"/>
      <c r="D8420" s="134" t="s">
        <v>2260</v>
      </c>
      <c r="E8420" s="136" t="s">
        <v>5940</v>
      </c>
      <c r="F8420" s="136" t="s">
        <v>5940</v>
      </c>
    </row>
    <row r="8421" spans="1:6" ht="27" x14ac:dyDescent="0.25">
      <c r="A8421" s="134" t="s">
        <v>2571</v>
      </c>
      <c r="B8421" s="135" t="s">
        <v>2572</v>
      </c>
      <c r="C8421" s="46"/>
      <c r="D8421" s="134" t="s">
        <v>2260</v>
      </c>
      <c r="E8421" s="136" t="s">
        <v>14151</v>
      </c>
      <c r="F8421" s="136" t="s">
        <v>14151</v>
      </c>
    </row>
    <row r="8422" spans="1:6" ht="27" x14ac:dyDescent="0.25">
      <c r="A8422" s="134" t="s">
        <v>12874</v>
      </c>
      <c r="B8422" s="135" t="s">
        <v>12875</v>
      </c>
      <c r="C8422" s="46"/>
      <c r="D8422" s="134" t="s">
        <v>2260</v>
      </c>
      <c r="E8422" s="136" t="s">
        <v>13071</v>
      </c>
      <c r="F8422" s="136" t="s">
        <v>13071</v>
      </c>
    </row>
    <row r="8423" spans="1:6" ht="27" x14ac:dyDescent="0.25">
      <c r="A8423" s="134" t="s">
        <v>2759</v>
      </c>
      <c r="B8423" s="135" t="s">
        <v>2760</v>
      </c>
      <c r="C8423" s="46"/>
      <c r="D8423" s="134" t="s">
        <v>2260</v>
      </c>
      <c r="E8423" s="136" t="s">
        <v>22467</v>
      </c>
      <c r="F8423" s="136" t="s">
        <v>22467</v>
      </c>
    </row>
    <row r="8424" spans="1:6" ht="27" x14ac:dyDescent="0.25">
      <c r="A8424" s="134" t="s">
        <v>2769</v>
      </c>
      <c r="B8424" s="135" t="s">
        <v>2770</v>
      </c>
      <c r="C8424" s="46"/>
      <c r="D8424" s="134" t="s">
        <v>2260</v>
      </c>
      <c r="E8424" s="136" t="s">
        <v>18026</v>
      </c>
      <c r="F8424" s="136" t="s">
        <v>18026</v>
      </c>
    </row>
    <row r="8425" spans="1:6" ht="27" x14ac:dyDescent="0.25">
      <c r="A8425" s="134" t="s">
        <v>2615</v>
      </c>
      <c r="B8425" s="135" t="s">
        <v>2616</v>
      </c>
      <c r="C8425" s="46"/>
      <c r="D8425" s="134" t="s">
        <v>2260</v>
      </c>
      <c r="E8425" s="136" t="s">
        <v>22468</v>
      </c>
      <c r="F8425" s="136" t="s">
        <v>22468</v>
      </c>
    </row>
    <row r="8426" spans="1:6" ht="27" x14ac:dyDescent="0.25">
      <c r="A8426" s="134" t="s">
        <v>2557</v>
      </c>
      <c r="B8426" s="135" t="s">
        <v>2558</v>
      </c>
      <c r="C8426" s="46"/>
      <c r="D8426" s="134" t="s">
        <v>2260</v>
      </c>
      <c r="E8426" s="136" t="s">
        <v>13975</v>
      </c>
      <c r="F8426" s="136" t="s">
        <v>13975</v>
      </c>
    </row>
    <row r="8427" spans="1:6" ht="27" x14ac:dyDescent="0.25">
      <c r="A8427" s="134" t="s">
        <v>2593</v>
      </c>
      <c r="B8427" s="135" t="s">
        <v>2594</v>
      </c>
      <c r="C8427" s="46"/>
      <c r="D8427" s="134" t="s">
        <v>2260</v>
      </c>
      <c r="E8427" s="136" t="s">
        <v>5917</v>
      </c>
      <c r="F8427" s="136" t="s">
        <v>5917</v>
      </c>
    </row>
    <row r="8428" spans="1:6" ht="27" x14ac:dyDescent="0.25">
      <c r="A8428" s="134" t="s">
        <v>3435</v>
      </c>
      <c r="B8428" s="135" t="s">
        <v>3436</v>
      </c>
      <c r="C8428" s="46"/>
      <c r="D8428" s="134" t="s">
        <v>2260</v>
      </c>
      <c r="E8428" s="136" t="s">
        <v>12988</v>
      </c>
      <c r="F8428" s="136" t="s">
        <v>12988</v>
      </c>
    </row>
    <row r="8429" spans="1:6" ht="27" x14ac:dyDescent="0.25">
      <c r="A8429" s="134" t="s">
        <v>3049</v>
      </c>
      <c r="B8429" s="135" t="s">
        <v>3050</v>
      </c>
      <c r="C8429" s="46"/>
      <c r="D8429" s="134" t="s">
        <v>2260</v>
      </c>
      <c r="E8429" s="136" t="s">
        <v>13335</v>
      </c>
      <c r="F8429" s="136" t="s">
        <v>13335</v>
      </c>
    </row>
    <row r="8430" spans="1:6" x14ac:dyDescent="0.25">
      <c r="A8430" s="134" t="s">
        <v>12876</v>
      </c>
      <c r="B8430" s="135" t="s">
        <v>12877</v>
      </c>
      <c r="C8430" s="46"/>
      <c r="D8430" s="134" t="s">
        <v>2260</v>
      </c>
      <c r="E8430" s="136" t="s">
        <v>13546</v>
      </c>
      <c r="F8430" s="136" t="s">
        <v>13546</v>
      </c>
    </row>
    <row r="8431" spans="1:6" x14ac:dyDescent="0.25">
      <c r="A8431" s="134" t="s">
        <v>3766</v>
      </c>
      <c r="B8431" s="135" t="s">
        <v>3767</v>
      </c>
      <c r="C8431" s="46"/>
      <c r="D8431" s="134" t="s">
        <v>2260</v>
      </c>
      <c r="E8431" s="136" t="s">
        <v>13430</v>
      </c>
      <c r="F8431" s="136" t="s">
        <v>13430</v>
      </c>
    </row>
    <row r="8432" spans="1:6" x14ac:dyDescent="0.25">
      <c r="A8432" s="134" t="s">
        <v>3525</v>
      </c>
      <c r="B8432" s="135" t="s">
        <v>3526</v>
      </c>
      <c r="C8432" s="46"/>
      <c r="D8432" s="134" t="s">
        <v>2260</v>
      </c>
      <c r="E8432" s="136" t="s">
        <v>22469</v>
      </c>
      <c r="F8432" s="136" t="s">
        <v>22469</v>
      </c>
    </row>
    <row r="8433" spans="1:6" x14ac:dyDescent="0.25">
      <c r="A8433" s="134" t="s">
        <v>12878</v>
      </c>
      <c r="B8433" s="135" t="s">
        <v>12879</v>
      </c>
      <c r="C8433" s="46"/>
      <c r="D8433" s="134" t="s">
        <v>2260</v>
      </c>
      <c r="E8433" s="136" t="s">
        <v>15111</v>
      </c>
      <c r="F8433" s="136" t="s">
        <v>15111</v>
      </c>
    </row>
    <row r="8434" spans="1:6" ht="27" x14ac:dyDescent="0.25">
      <c r="A8434" s="134" t="s">
        <v>4932</v>
      </c>
      <c r="B8434" s="135" t="s">
        <v>4933</v>
      </c>
      <c r="C8434" s="46"/>
      <c r="D8434" s="134" t="s">
        <v>2260</v>
      </c>
      <c r="E8434" s="136" t="s">
        <v>14150</v>
      </c>
      <c r="F8434" s="136" t="s">
        <v>14150</v>
      </c>
    </row>
    <row r="8435" spans="1:6" x14ac:dyDescent="0.25">
      <c r="A8435" s="134" t="s">
        <v>3946</v>
      </c>
      <c r="B8435" s="135" t="s">
        <v>3947</v>
      </c>
      <c r="C8435" s="46"/>
      <c r="D8435" s="134" t="s">
        <v>2260</v>
      </c>
      <c r="E8435" s="136" t="s">
        <v>14310</v>
      </c>
      <c r="F8435" s="136" t="s">
        <v>14310</v>
      </c>
    </row>
    <row r="8436" spans="1:6" x14ac:dyDescent="0.25">
      <c r="A8436" s="134" t="s">
        <v>4872</v>
      </c>
      <c r="B8436" s="135" t="s">
        <v>4873</v>
      </c>
      <c r="C8436" s="46"/>
      <c r="D8436" s="134" t="s">
        <v>2260</v>
      </c>
      <c r="E8436" s="136" t="s">
        <v>5960</v>
      </c>
      <c r="F8436" s="136" t="s">
        <v>5960</v>
      </c>
    </row>
    <row r="8437" spans="1:6" x14ac:dyDescent="0.25">
      <c r="A8437" s="134" t="s">
        <v>3942</v>
      </c>
      <c r="B8437" s="135" t="s">
        <v>3943</v>
      </c>
      <c r="C8437" s="46"/>
      <c r="D8437" s="134" t="s">
        <v>2260</v>
      </c>
      <c r="E8437" s="136" t="s">
        <v>14315</v>
      </c>
      <c r="F8437" s="136" t="s">
        <v>14315</v>
      </c>
    </row>
    <row r="8438" spans="1:6" x14ac:dyDescent="0.25">
      <c r="A8438" s="134" t="s">
        <v>2309</v>
      </c>
      <c r="B8438" s="135" t="s">
        <v>2310</v>
      </c>
      <c r="C8438" s="46"/>
      <c r="D8438" s="134" t="s">
        <v>2260</v>
      </c>
      <c r="E8438" s="136" t="s">
        <v>19244</v>
      </c>
      <c r="F8438" s="136" t="s">
        <v>19244</v>
      </c>
    </row>
    <row r="8439" spans="1:6" x14ac:dyDescent="0.25">
      <c r="A8439" s="134" t="s">
        <v>2315</v>
      </c>
      <c r="B8439" s="135" t="s">
        <v>2316</v>
      </c>
      <c r="C8439" s="46"/>
      <c r="D8439" s="134" t="s">
        <v>2260</v>
      </c>
      <c r="E8439" s="136" t="s">
        <v>13202</v>
      </c>
      <c r="F8439" s="136" t="s">
        <v>13202</v>
      </c>
    </row>
    <row r="8440" spans="1:6" ht="27" x14ac:dyDescent="0.25">
      <c r="A8440" s="134" t="s">
        <v>12880</v>
      </c>
      <c r="B8440" s="135" t="s">
        <v>12881</v>
      </c>
      <c r="C8440" s="46"/>
      <c r="D8440" s="134" t="s">
        <v>2260</v>
      </c>
      <c r="E8440" s="136" t="s">
        <v>13485</v>
      </c>
      <c r="F8440" s="136" t="s">
        <v>13485</v>
      </c>
    </row>
    <row r="8441" spans="1:6" x14ac:dyDescent="0.25">
      <c r="A8441" s="134" t="s">
        <v>4938</v>
      </c>
      <c r="B8441" s="135" t="s">
        <v>4939</v>
      </c>
      <c r="C8441" s="46"/>
      <c r="D8441" s="134" t="s">
        <v>2260</v>
      </c>
      <c r="E8441" s="136" t="s">
        <v>22470</v>
      </c>
      <c r="F8441" s="136" t="s">
        <v>22470</v>
      </c>
    </row>
    <row r="8442" spans="1:6" x14ac:dyDescent="0.25">
      <c r="A8442" s="134" t="s">
        <v>12882</v>
      </c>
      <c r="B8442" s="135" t="s">
        <v>12883</v>
      </c>
      <c r="C8442" s="46"/>
      <c r="D8442" s="134" t="s">
        <v>2260</v>
      </c>
      <c r="E8442" s="136" t="s">
        <v>6084</v>
      </c>
      <c r="F8442" s="136" t="s">
        <v>6084</v>
      </c>
    </row>
    <row r="8443" spans="1:6" x14ac:dyDescent="0.25">
      <c r="A8443" s="134" t="s">
        <v>12884</v>
      </c>
      <c r="B8443" s="135" t="s">
        <v>12885</v>
      </c>
      <c r="C8443" s="46"/>
      <c r="D8443" s="134" t="s">
        <v>2260</v>
      </c>
      <c r="E8443" s="136" t="s">
        <v>22471</v>
      </c>
      <c r="F8443" s="136" t="s">
        <v>22471</v>
      </c>
    </row>
    <row r="8444" spans="1:6" x14ac:dyDescent="0.25">
      <c r="A8444" s="134" t="s">
        <v>3744</v>
      </c>
      <c r="B8444" s="135" t="s">
        <v>3745</v>
      </c>
      <c r="C8444" s="46"/>
      <c r="D8444" s="134" t="s">
        <v>2260</v>
      </c>
      <c r="E8444" s="136" t="s">
        <v>17692</v>
      </c>
      <c r="F8444" s="136" t="s">
        <v>17692</v>
      </c>
    </row>
    <row r="8445" spans="1:6" x14ac:dyDescent="0.25">
      <c r="A8445" s="134" t="s">
        <v>2635</v>
      </c>
      <c r="B8445" s="135" t="s">
        <v>2636</v>
      </c>
      <c r="C8445" s="46"/>
      <c r="D8445" s="134" t="s">
        <v>2260</v>
      </c>
      <c r="E8445" s="136" t="s">
        <v>5940</v>
      </c>
      <c r="F8445" s="136" t="s">
        <v>5940</v>
      </c>
    </row>
    <row r="8446" spans="1:6" x14ac:dyDescent="0.25">
      <c r="A8446" s="134" t="s">
        <v>3944</v>
      </c>
      <c r="B8446" s="135" t="s">
        <v>3945</v>
      </c>
      <c r="C8446" s="46"/>
      <c r="D8446" s="134" t="s">
        <v>2260</v>
      </c>
      <c r="E8446" s="136" t="s">
        <v>13221</v>
      </c>
      <c r="F8446" s="136" t="s">
        <v>13221</v>
      </c>
    </row>
    <row r="8447" spans="1:6" x14ac:dyDescent="0.25">
      <c r="A8447" s="134" t="s">
        <v>12886</v>
      </c>
      <c r="B8447" s="135" t="s">
        <v>12887</v>
      </c>
      <c r="C8447" s="46"/>
      <c r="D8447" s="134" t="s">
        <v>2260</v>
      </c>
      <c r="E8447" s="136" t="s">
        <v>22472</v>
      </c>
      <c r="F8447" s="136" t="s">
        <v>22472</v>
      </c>
    </row>
    <row r="8448" spans="1:6" ht="27" x14ac:dyDescent="0.25">
      <c r="A8448" s="134" t="s">
        <v>3769</v>
      </c>
      <c r="B8448" s="135" t="s">
        <v>3770</v>
      </c>
      <c r="C8448" s="46"/>
      <c r="D8448" s="134" t="s">
        <v>2260</v>
      </c>
      <c r="E8448" s="136" t="s">
        <v>13745</v>
      </c>
      <c r="F8448" s="136" t="s">
        <v>13745</v>
      </c>
    </row>
    <row r="8449" spans="1:6" x14ac:dyDescent="0.25">
      <c r="A8449" s="134" t="s">
        <v>5078</v>
      </c>
      <c r="B8449" s="135" t="s">
        <v>5079</v>
      </c>
      <c r="C8449" s="46"/>
      <c r="D8449" s="134" t="s">
        <v>2260</v>
      </c>
      <c r="E8449" s="136" t="s">
        <v>13468</v>
      </c>
      <c r="F8449" s="136" t="s">
        <v>13468</v>
      </c>
    </row>
    <row r="8450" spans="1:6" x14ac:dyDescent="0.25">
      <c r="A8450" s="134" t="s">
        <v>12888</v>
      </c>
      <c r="B8450" s="135" t="s">
        <v>12889</v>
      </c>
      <c r="C8450" s="46"/>
      <c r="D8450" s="134" t="s">
        <v>2260</v>
      </c>
      <c r="E8450" s="136" t="s">
        <v>14062</v>
      </c>
      <c r="F8450" s="136" t="s">
        <v>14062</v>
      </c>
    </row>
    <row r="8451" spans="1:6" x14ac:dyDescent="0.25">
      <c r="A8451" s="134" t="s">
        <v>12890</v>
      </c>
      <c r="B8451" s="135" t="s">
        <v>12891</v>
      </c>
      <c r="C8451" s="46"/>
      <c r="D8451" s="134" t="s">
        <v>2260</v>
      </c>
      <c r="E8451" s="136" t="s">
        <v>13750</v>
      </c>
      <c r="F8451" s="136" t="s">
        <v>13750</v>
      </c>
    </row>
    <row r="8452" spans="1:6" ht="27" x14ac:dyDescent="0.25">
      <c r="A8452" s="134" t="s">
        <v>12892</v>
      </c>
      <c r="B8452" s="135" t="s">
        <v>12893</v>
      </c>
      <c r="C8452" s="46"/>
      <c r="D8452" s="134" t="s">
        <v>2260</v>
      </c>
      <c r="E8452" s="136" t="s">
        <v>13655</v>
      </c>
      <c r="F8452" s="136" t="s">
        <v>13655</v>
      </c>
    </row>
    <row r="8453" spans="1:6" ht="27" x14ac:dyDescent="0.25">
      <c r="A8453" s="134" t="s">
        <v>12894</v>
      </c>
      <c r="B8453" s="135" t="s">
        <v>12895</v>
      </c>
      <c r="C8453" s="46"/>
      <c r="D8453" s="134" t="s">
        <v>2260</v>
      </c>
      <c r="E8453" s="136" t="s">
        <v>22473</v>
      </c>
      <c r="F8453" s="136" t="s">
        <v>22473</v>
      </c>
    </row>
    <row r="8454" spans="1:6" ht="27" x14ac:dyDescent="0.25">
      <c r="A8454" s="134" t="s">
        <v>12896</v>
      </c>
      <c r="B8454" s="135" t="s">
        <v>12897</v>
      </c>
      <c r="C8454" s="46"/>
      <c r="D8454" s="134" t="s">
        <v>2260</v>
      </c>
      <c r="E8454" s="136" t="s">
        <v>13691</v>
      </c>
      <c r="F8454" s="136" t="s">
        <v>13691</v>
      </c>
    </row>
    <row r="8455" spans="1:6" ht="27" x14ac:dyDescent="0.25">
      <c r="A8455" s="134" t="s">
        <v>12898</v>
      </c>
      <c r="B8455" s="135" t="s">
        <v>12899</v>
      </c>
      <c r="C8455" s="46"/>
      <c r="D8455" s="134" t="s">
        <v>2260</v>
      </c>
      <c r="E8455" s="136" t="s">
        <v>13044</v>
      </c>
      <c r="F8455" s="136" t="s">
        <v>13044</v>
      </c>
    </row>
    <row r="8456" spans="1:6" x14ac:dyDescent="0.25">
      <c r="A8456" s="134" t="s">
        <v>12900</v>
      </c>
      <c r="B8456" s="135" t="s">
        <v>12901</v>
      </c>
      <c r="C8456" s="46"/>
      <c r="D8456" s="134" t="s">
        <v>2260</v>
      </c>
      <c r="E8456" s="136" t="s">
        <v>22258</v>
      </c>
      <c r="F8456" s="136" t="s">
        <v>22258</v>
      </c>
    </row>
    <row r="8457" spans="1:6" x14ac:dyDescent="0.25">
      <c r="A8457" s="134" t="s">
        <v>12902</v>
      </c>
      <c r="B8457" s="135" t="s">
        <v>12903</v>
      </c>
      <c r="C8457" s="46"/>
      <c r="D8457" s="134" t="s">
        <v>2260</v>
      </c>
      <c r="E8457" s="136" t="s">
        <v>13435</v>
      </c>
      <c r="F8457" s="136" t="s">
        <v>13435</v>
      </c>
    </row>
    <row r="8458" spans="1:6" x14ac:dyDescent="0.25">
      <c r="A8458" s="134" t="s">
        <v>12904</v>
      </c>
      <c r="B8458" s="135" t="s">
        <v>12905</v>
      </c>
      <c r="C8458" s="46"/>
      <c r="D8458" s="134" t="s">
        <v>2260</v>
      </c>
      <c r="E8458" s="136" t="s">
        <v>13835</v>
      </c>
      <c r="F8458" s="136" t="s">
        <v>13835</v>
      </c>
    </row>
    <row r="8459" spans="1:6" x14ac:dyDescent="0.25">
      <c r="A8459" s="134" t="s">
        <v>12906</v>
      </c>
      <c r="B8459" s="135" t="s">
        <v>12907</v>
      </c>
      <c r="C8459" s="46"/>
      <c r="D8459" s="134" t="s">
        <v>2260</v>
      </c>
      <c r="E8459" s="136" t="s">
        <v>12975</v>
      </c>
      <c r="F8459" s="136" t="s">
        <v>12975</v>
      </c>
    </row>
    <row r="8460" spans="1:6" x14ac:dyDescent="0.25">
      <c r="A8460" s="134" t="s">
        <v>3948</v>
      </c>
      <c r="B8460" s="135" t="s">
        <v>3949</v>
      </c>
      <c r="C8460" s="46"/>
      <c r="D8460" s="134" t="s">
        <v>2260</v>
      </c>
      <c r="E8460" s="136" t="s">
        <v>5474</v>
      </c>
      <c r="F8460" s="136" t="s">
        <v>5474</v>
      </c>
    </row>
    <row r="8461" spans="1:6" ht="27" x14ac:dyDescent="0.25">
      <c r="A8461" s="134" t="s">
        <v>12908</v>
      </c>
      <c r="B8461" s="135" t="s">
        <v>12909</v>
      </c>
      <c r="C8461" s="46"/>
      <c r="D8461" s="134" t="s">
        <v>2260</v>
      </c>
      <c r="E8461" s="136" t="s">
        <v>22474</v>
      </c>
      <c r="F8461" s="136" t="s">
        <v>22474</v>
      </c>
    </row>
    <row r="8462" spans="1:6" ht="27" x14ac:dyDescent="0.25">
      <c r="A8462" s="134" t="s">
        <v>3950</v>
      </c>
      <c r="B8462" s="135" t="s">
        <v>3951</v>
      </c>
      <c r="C8462" s="46"/>
      <c r="D8462" s="134" t="s">
        <v>2260</v>
      </c>
      <c r="E8462" s="136" t="s">
        <v>22475</v>
      </c>
      <c r="F8462" s="136" t="s">
        <v>22475</v>
      </c>
    </row>
    <row r="8463" spans="1:6" ht="27" x14ac:dyDescent="0.25">
      <c r="A8463" s="134" t="s">
        <v>12910</v>
      </c>
      <c r="B8463" s="135" t="s">
        <v>12911</v>
      </c>
      <c r="C8463" s="46"/>
      <c r="D8463" s="134" t="s">
        <v>2260</v>
      </c>
      <c r="E8463" s="136" t="s">
        <v>22476</v>
      </c>
      <c r="F8463" s="136" t="s">
        <v>22476</v>
      </c>
    </row>
    <row r="8464" spans="1:6" x14ac:dyDescent="0.25">
      <c r="A8464" s="134" t="s">
        <v>12912</v>
      </c>
      <c r="B8464" s="135" t="s">
        <v>12913</v>
      </c>
      <c r="C8464" s="46"/>
      <c r="D8464" s="134" t="s">
        <v>2260</v>
      </c>
      <c r="E8464" s="136" t="s">
        <v>22477</v>
      </c>
      <c r="F8464" s="136" t="s">
        <v>22477</v>
      </c>
    </row>
    <row r="8465" spans="1:6" x14ac:dyDescent="0.25">
      <c r="A8465" s="134" t="s">
        <v>5059</v>
      </c>
      <c r="B8465" s="135" t="s">
        <v>5060</v>
      </c>
      <c r="C8465" s="46"/>
      <c r="D8465" s="134" t="s">
        <v>2260</v>
      </c>
      <c r="E8465" s="136" t="s">
        <v>22463</v>
      </c>
      <c r="F8465" s="136" t="s">
        <v>22463</v>
      </c>
    </row>
    <row r="8466" spans="1:6" x14ac:dyDescent="0.25">
      <c r="A8466" s="134" t="s">
        <v>12914</v>
      </c>
      <c r="B8466" s="135" t="s">
        <v>12915</v>
      </c>
      <c r="C8466" s="46"/>
      <c r="D8466" s="134" t="s">
        <v>2260</v>
      </c>
      <c r="E8466" s="136" t="s">
        <v>22478</v>
      </c>
      <c r="F8466" s="136" t="s">
        <v>22478</v>
      </c>
    </row>
    <row r="8467" spans="1:6" x14ac:dyDescent="0.25">
      <c r="A8467" s="134" t="s">
        <v>12916</v>
      </c>
      <c r="B8467" s="135" t="s">
        <v>12917</v>
      </c>
      <c r="C8467" s="46"/>
      <c r="D8467" s="134" t="s">
        <v>2260</v>
      </c>
      <c r="E8467" s="136" t="s">
        <v>22479</v>
      </c>
      <c r="F8467" s="136" t="s">
        <v>22479</v>
      </c>
    </row>
    <row r="8468" spans="1:6" x14ac:dyDescent="0.25">
      <c r="A8468" s="134" t="s">
        <v>12918</v>
      </c>
      <c r="B8468" s="135" t="s">
        <v>12919</v>
      </c>
      <c r="C8468" s="46"/>
      <c r="D8468" s="134" t="s">
        <v>2266</v>
      </c>
      <c r="E8468" s="136" t="s">
        <v>22480</v>
      </c>
      <c r="F8468" s="136" t="s">
        <v>22480</v>
      </c>
    </row>
    <row r="8469" spans="1:6" x14ac:dyDescent="0.25">
      <c r="A8469" s="134" t="s">
        <v>12920</v>
      </c>
      <c r="B8469" s="135" t="s">
        <v>12889</v>
      </c>
      <c r="C8469" s="46"/>
      <c r="D8469" s="134" t="s">
        <v>2266</v>
      </c>
      <c r="E8469" s="136" t="s">
        <v>22481</v>
      </c>
      <c r="F8469" s="136" t="s">
        <v>22481</v>
      </c>
    </row>
    <row r="8470" spans="1:6" x14ac:dyDescent="0.25">
      <c r="A8470" s="134" t="s">
        <v>12921</v>
      </c>
      <c r="B8470" s="135" t="s">
        <v>12905</v>
      </c>
      <c r="C8470" s="46"/>
      <c r="D8470" s="134" t="s">
        <v>2266</v>
      </c>
      <c r="E8470" s="136" t="s">
        <v>22482</v>
      </c>
      <c r="F8470" s="136" t="s">
        <v>22482</v>
      </c>
    </row>
    <row r="8471" spans="1:6" x14ac:dyDescent="0.25">
      <c r="A8471" s="134" t="s">
        <v>12922</v>
      </c>
      <c r="B8471" s="135" t="s">
        <v>12907</v>
      </c>
      <c r="C8471" s="46"/>
      <c r="D8471" s="134" t="s">
        <v>2266</v>
      </c>
      <c r="E8471" s="136" t="s">
        <v>22483</v>
      </c>
      <c r="F8471" s="136" t="s">
        <v>22483</v>
      </c>
    </row>
    <row r="8472" spans="1:6" x14ac:dyDescent="0.25">
      <c r="A8472" s="134" t="s">
        <v>12923</v>
      </c>
      <c r="B8472" s="135" t="s">
        <v>12901</v>
      </c>
      <c r="C8472" s="46"/>
      <c r="D8472" s="134" t="s">
        <v>2266</v>
      </c>
      <c r="E8472" s="136" t="s">
        <v>22484</v>
      </c>
      <c r="F8472" s="136" t="s">
        <v>22484</v>
      </c>
    </row>
    <row r="8473" spans="1:6" x14ac:dyDescent="0.25">
      <c r="A8473" s="134" t="s">
        <v>12924</v>
      </c>
      <c r="B8473" s="135" t="s">
        <v>12891</v>
      </c>
      <c r="C8473" s="46"/>
      <c r="D8473" s="134" t="s">
        <v>2266</v>
      </c>
      <c r="E8473" s="136" t="s">
        <v>22485</v>
      </c>
      <c r="F8473" s="136" t="s">
        <v>22485</v>
      </c>
    </row>
    <row r="8474" spans="1:6" ht="27" x14ac:dyDescent="0.25">
      <c r="A8474" s="134" t="s">
        <v>12925</v>
      </c>
      <c r="B8474" s="135" t="s">
        <v>12893</v>
      </c>
      <c r="C8474" s="46"/>
      <c r="D8474" s="134" t="s">
        <v>2266</v>
      </c>
      <c r="E8474" s="136" t="s">
        <v>22486</v>
      </c>
      <c r="F8474" s="136" t="s">
        <v>22486</v>
      </c>
    </row>
    <row r="8475" spans="1:6" ht="27" x14ac:dyDescent="0.25">
      <c r="A8475" s="134" t="s">
        <v>12926</v>
      </c>
      <c r="B8475" s="135" t="s">
        <v>12909</v>
      </c>
      <c r="C8475" s="46"/>
      <c r="D8475" s="134" t="s">
        <v>2266</v>
      </c>
      <c r="E8475" s="136" t="s">
        <v>22487</v>
      </c>
      <c r="F8475" s="136" t="s">
        <v>22487</v>
      </c>
    </row>
    <row r="8476" spans="1:6" x14ac:dyDescent="0.25">
      <c r="A8476" s="134" t="s">
        <v>12927</v>
      </c>
      <c r="B8476" s="135" t="s">
        <v>12903</v>
      </c>
      <c r="C8476" s="46"/>
      <c r="D8476" s="134" t="s">
        <v>2266</v>
      </c>
      <c r="E8476" s="136" t="s">
        <v>22488</v>
      </c>
      <c r="F8476" s="136" t="s">
        <v>22488</v>
      </c>
    </row>
    <row r="8477" spans="1:6" ht="27" x14ac:dyDescent="0.25">
      <c r="A8477" s="134" t="s">
        <v>12928</v>
      </c>
      <c r="B8477" s="135" t="s">
        <v>3951</v>
      </c>
      <c r="C8477" s="46"/>
      <c r="D8477" s="134" t="s">
        <v>2266</v>
      </c>
      <c r="E8477" s="136" t="s">
        <v>22489</v>
      </c>
      <c r="F8477" s="136" t="s">
        <v>22489</v>
      </c>
    </row>
    <row r="8478" spans="1:6" ht="27" x14ac:dyDescent="0.25">
      <c r="A8478" s="134" t="s">
        <v>12929</v>
      </c>
      <c r="B8478" s="135" t="s">
        <v>12911</v>
      </c>
      <c r="C8478" s="46"/>
      <c r="D8478" s="134" t="s">
        <v>2266</v>
      </c>
      <c r="E8478" s="136" t="s">
        <v>22490</v>
      </c>
      <c r="F8478" s="136" t="s">
        <v>22490</v>
      </c>
    </row>
    <row r="8479" spans="1:6" x14ac:dyDescent="0.25">
      <c r="A8479" s="134" t="s">
        <v>12930</v>
      </c>
      <c r="B8479" s="135" t="s">
        <v>12931</v>
      </c>
      <c r="C8479" s="46"/>
      <c r="D8479" s="134" t="s">
        <v>2266</v>
      </c>
      <c r="E8479" s="136" t="s">
        <v>22491</v>
      </c>
      <c r="F8479" s="136" t="s">
        <v>22491</v>
      </c>
    </row>
    <row r="8480" spans="1:6" x14ac:dyDescent="0.25">
      <c r="A8480" s="134" t="s">
        <v>12932</v>
      </c>
      <c r="B8480" s="135" t="s">
        <v>12933</v>
      </c>
      <c r="C8480" s="46"/>
      <c r="D8480" s="134" t="s">
        <v>2266</v>
      </c>
      <c r="E8480" s="136" t="s">
        <v>22492</v>
      </c>
      <c r="F8480" s="136" t="s">
        <v>22492</v>
      </c>
    </row>
    <row r="8481" spans="1:6" x14ac:dyDescent="0.25">
      <c r="A8481" s="134" t="s">
        <v>12934</v>
      </c>
      <c r="B8481" s="135" t="s">
        <v>12935</v>
      </c>
      <c r="C8481" s="46"/>
      <c r="D8481" s="134" t="s">
        <v>2266</v>
      </c>
      <c r="E8481" s="136" t="s">
        <v>22493</v>
      </c>
      <c r="F8481" s="136" t="s">
        <v>22493</v>
      </c>
    </row>
    <row r="8482" spans="1:6" ht="27" x14ac:dyDescent="0.25">
      <c r="A8482" s="134" t="s">
        <v>12936</v>
      </c>
      <c r="B8482" s="135" t="s">
        <v>12937</v>
      </c>
      <c r="C8482" s="46"/>
      <c r="D8482" s="134" t="s">
        <v>2266</v>
      </c>
      <c r="E8482" s="136" t="s">
        <v>22494</v>
      </c>
      <c r="F8482" s="136" t="s">
        <v>22494</v>
      </c>
    </row>
    <row r="8483" spans="1:6" x14ac:dyDescent="0.25">
      <c r="A8483" s="134" t="s">
        <v>12938</v>
      </c>
      <c r="B8483" s="135" t="s">
        <v>12913</v>
      </c>
      <c r="C8483" s="46"/>
      <c r="D8483" s="134" t="s">
        <v>2266</v>
      </c>
      <c r="E8483" s="136" t="s">
        <v>22495</v>
      </c>
      <c r="F8483" s="136" t="s">
        <v>22495</v>
      </c>
    </row>
    <row r="8484" spans="1:6" x14ac:dyDescent="0.25">
      <c r="A8484" s="134" t="s">
        <v>12939</v>
      </c>
      <c r="B8484" s="135" t="s">
        <v>5060</v>
      </c>
      <c r="C8484" s="46"/>
      <c r="D8484" s="134" t="s">
        <v>2266</v>
      </c>
      <c r="E8484" s="136" t="s">
        <v>22496</v>
      </c>
      <c r="F8484" s="136" t="s">
        <v>22496</v>
      </c>
    </row>
    <row r="8485" spans="1:6" ht="27" x14ac:dyDescent="0.25">
      <c r="A8485" s="134" t="s">
        <v>5086</v>
      </c>
      <c r="B8485" s="135" t="s">
        <v>5087</v>
      </c>
      <c r="C8485" s="46"/>
      <c r="D8485" s="134" t="s">
        <v>2260</v>
      </c>
      <c r="E8485" s="136" t="s">
        <v>6057</v>
      </c>
      <c r="F8485" s="136" t="s">
        <v>6057</v>
      </c>
    </row>
    <row r="8486" spans="1:6" ht="27" x14ac:dyDescent="0.25">
      <c r="A8486" s="134" t="s">
        <v>5088</v>
      </c>
      <c r="B8486" s="135" t="s">
        <v>5089</v>
      </c>
      <c r="C8486" s="46"/>
      <c r="D8486" s="134" t="s">
        <v>2260</v>
      </c>
      <c r="E8486" s="136" t="s">
        <v>5514</v>
      </c>
      <c r="F8486" s="136" t="s">
        <v>5514</v>
      </c>
    </row>
    <row r="8487" spans="1:6" ht="27" x14ac:dyDescent="0.25">
      <c r="A8487" s="134" t="s">
        <v>5090</v>
      </c>
      <c r="B8487" s="135" t="s">
        <v>5091</v>
      </c>
      <c r="C8487" s="46"/>
      <c r="D8487" s="134" t="s">
        <v>2260</v>
      </c>
      <c r="E8487" s="136" t="s">
        <v>5602</v>
      </c>
      <c r="F8487" s="136" t="s">
        <v>5602</v>
      </c>
    </row>
    <row r="8488" spans="1:6" ht="27" x14ac:dyDescent="0.25">
      <c r="A8488" s="134" t="s">
        <v>5092</v>
      </c>
      <c r="B8488" s="135" t="s">
        <v>5093</v>
      </c>
      <c r="C8488" s="46"/>
      <c r="D8488" s="134" t="s">
        <v>2260</v>
      </c>
      <c r="E8488" s="136" t="s">
        <v>5508</v>
      </c>
      <c r="F8488" s="136" t="s">
        <v>5508</v>
      </c>
    </row>
    <row r="8489" spans="1:6" ht="27" x14ac:dyDescent="0.25">
      <c r="A8489" s="134" t="s">
        <v>5094</v>
      </c>
      <c r="B8489" s="135" t="s">
        <v>5095</v>
      </c>
      <c r="C8489" s="46"/>
      <c r="D8489" s="134" t="s">
        <v>2260</v>
      </c>
      <c r="E8489" s="136" t="s">
        <v>5514</v>
      </c>
      <c r="F8489" s="136" t="s">
        <v>5514</v>
      </c>
    </row>
    <row r="8490" spans="1:6" ht="27" x14ac:dyDescent="0.25">
      <c r="A8490" s="134" t="s">
        <v>5096</v>
      </c>
      <c r="B8490" s="135" t="s">
        <v>5097</v>
      </c>
      <c r="C8490" s="46"/>
      <c r="D8490" s="134" t="s">
        <v>2260</v>
      </c>
      <c r="E8490" s="136" t="s">
        <v>5508</v>
      </c>
      <c r="F8490" s="136" t="s">
        <v>5508</v>
      </c>
    </row>
    <row r="8491" spans="1:6" ht="27" x14ac:dyDescent="0.25">
      <c r="A8491" s="134" t="s">
        <v>5098</v>
      </c>
      <c r="B8491" s="135" t="s">
        <v>5099</v>
      </c>
      <c r="C8491" s="46"/>
      <c r="D8491" s="134" t="s">
        <v>2260</v>
      </c>
      <c r="E8491" s="136" t="s">
        <v>5514</v>
      </c>
      <c r="F8491" s="136" t="s">
        <v>5514</v>
      </c>
    </row>
    <row r="8492" spans="1:6" ht="27" x14ac:dyDescent="0.25">
      <c r="A8492" s="134" t="s">
        <v>5100</v>
      </c>
      <c r="B8492" s="135" t="s">
        <v>5101</v>
      </c>
      <c r="C8492" s="46"/>
      <c r="D8492" s="134" t="s">
        <v>2260</v>
      </c>
      <c r="E8492" s="136" t="s">
        <v>5572</v>
      </c>
      <c r="F8492" s="136" t="s">
        <v>5572</v>
      </c>
    </row>
    <row r="8493" spans="1:6" ht="27" x14ac:dyDescent="0.25">
      <c r="A8493" s="134" t="s">
        <v>5102</v>
      </c>
      <c r="B8493" s="135" t="s">
        <v>5103</v>
      </c>
      <c r="C8493" s="46"/>
      <c r="D8493" s="134" t="s">
        <v>2260</v>
      </c>
      <c r="E8493" s="136" t="s">
        <v>5535</v>
      </c>
      <c r="F8493" s="136" t="s">
        <v>5535</v>
      </c>
    </row>
    <row r="8494" spans="1:6" ht="40.5" x14ac:dyDescent="0.25">
      <c r="A8494" s="134" t="s">
        <v>5104</v>
      </c>
      <c r="B8494" s="135" t="s">
        <v>5105</v>
      </c>
      <c r="C8494" s="46"/>
      <c r="D8494" s="134" t="s">
        <v>2260</v>
      </c>
      <c r="E8494" s="136" t="s">
        <v>5569</v>
      </c>
      <c r="F8494" s="136" t="s">
        <v>5569</v>
      </c>
    </row>
    <row r="8495" spans="1:6" ht="27" x14ac:dyDescent="0.25">
      <c r="A8495" s="134" t="s">
        <v>5106</v>
      </c>
      <c r="B8495" s="135" t="s">
        <v>5107</v>
      </c>
      <c r="C8495" s="46"/>
      <c r="D8495" s="134" t="s">
        <v>2260</v>
      </c>
      <c r="E8495" s="136" t="s">
        <v>5569</v>
      </c>
      <c r="F8495" s="136" t="s">
        <v>5569</v>
      </c>
    </row>
    <row r="8496" spans="1:6" ht="27" x14ac:dyDescent="0.25">
      <c r="A8496" s="134" t="s">
        <v>5108</v>
      </c>
      <c r="B8496" s="135" t="s">
        <v>5109</v>
      </c>
      <c r="C8496" s="46"/>
      <c r="D8496" s="134" t="s">
        <v>2260</v>
      </c>
      <c r="E8496" s="136" t="s">
        <v>5602</v>
      </c>
      <c r="F8496" s="136" t="s">
        <v>5602</v>
      </c>
    </row>
    <row r="8497" spans="1:6" ht="27" x14ac:dyDescent="0.25">
      <c r="A8497" s="134" t="s">
        <v>5110</v>
      </c>
      <c r="B8497" s="135" t="s">
        <v>5111</v>
      </c>
      <c r="C8497" s="46"/>
      <c r="D8497" s="134" t="s">
        <v>2260</v>
      </c>
      <c r="E8497" s="136" t="s">
        <v>5508</v>
      </c>
      <c r="F8497" s="136" t="s">
        <v>5508</v>
      </c>
    </row>
    <row r="8498" spans="1:6" ht="27" x14ac:dyDescent="0.25">
      <c r="A8498" s="134" t="s">
        <v>5112</v>
      </c>
      <c r="B8498" s="135" t="s">
        <v>5113</v>
      </c>
      <c r="C8498" s="46"/>
      <c r="D8498" s="134" t="s">
        <v>2260</v>
      </c>
      <c r="E8498" s="136" t="s">
        <v>5508</v>
      </c>
      <c r="F8498" s="136" t="s">
        <v>5508</v>
      </c>
    </row>
    <row r="8499" spans="1:6" ht="27" x14ac:dyDescent="0.25">
      <c r="A8499" s="134" t="s">
        <v>5114</v>
      </c>
      <c r="B8499" s="135" t="s">
        <v>5115</v>
      </c>
      <c r="C8499" s="46"/>
      <c r="D8499" s="134" t="s">
        <v>2260</v>
      </c>
      <c r="E8499" s="136" t="s">
        <v>5549</v>
      </c>
      <c r="F8499" s="136" t="s">
        <v>5549</v>
      </c>
    </row>
    <row r="8500" spans="1:6" ht="27" x14ac:dyDescent="0.25">
      <c r="A8500" s="134" t="s">
        <v>5116</v>
      </c>
      <c r="B8500" s="135" t="s">
        <v>5117</v>
      </c>
      <c r="C8500" s="46"/>
      <c r="D8500" s="134" t="s">
        <v>2260</v>
      </c>
      <c r="E8500" s="136" t="s">
        <v>5478</v>
      </c>
      <c r="F8500" s="136" t="s">
        <v>5478</v>
      </c>
    </row>
    <row r="8501" spans="1:6" ht="27" x14ac:dyDescent="0.25">
      <c r="A8501" s="134" t="s">
        <v>5118</v>
      </c>
      <c r="B8501" s="135" t="s">
        <v>5119</v>
      </c>
      <c r="C8501" s="46"/>
      <c r="D8501" s="134" t="s">
        <v>2260</v>
      </c>
      <c r="E8501" s="136" t="s">
        <v>5479</v>
      </c>
      <c r="F8501" s="136" t="s">
        <v>5479</v>
      </c>
    </row>
    <row r="8502" spans="1:6" ht="27" x14ac:dyDescent="0.25">
      <c r="A8502" s="134" t="s">
        <v>5120</v>
      </c>
      <c r="B8502" s="135" t="s">
        <v>5121</v>
      </c>
      <c r="C8502" s="46"/>
      <c r="D8502" s="134" t="s">
        <v>2260</v>
      </c>
      <c r="E8502" s="136" t="s">
        <v>5572</v>
      </c>
      <c r="F8502" s="136" t="s">
        <v>5572</v>
      </c>
    </row>
    <row r="8503" spans="1:6" ht="27" x14ac:dyDescent="0.25">
      <c r="A8503" s="134" t="s">
        <v>5122</v>
      </c>
      <c r="B8503" s="135" t="s">
        <v>5123</v>
      </c>
      <c r="C8503" s="46"/>
      <c r="D8503" s="134" t="s">
        <v>2260</v>
      </c>
      <c r="E8503" s="136" t="s">
        <v>5598</v>
      </c>
      <c r="F8503" s="136" t="s">
        <v>5598</v>
      </c>
    </row>
    <row r="8504" spans="1:6" ht="27" x14ac:dyDescent="0.25">
      <c r="A8504" s="134" t="s">
        <v>5124</v>
      </c>
      <c r="B8504" s="135" t="s">
        <v>5125</v>
      </c>
      <c r="C8504" s="46"/>
      <c r="D8504" s="134" t="s">
        <v>2260</v>
      </c>
      <c r="E8504" s="136" t="s">
        <v>5602</v>
      </c>
      <c r="F8504" s="136" t="s">
        <v>5602</v>
      </c>
    </row>
    <row r="8505" spans="1:6" ht="27" x14ac:dyDescent="0.25">
      <c r="A8505" s="134" t="s">
        <v>5126</v>
      </c>
      <c r="B8505" s="135" t="s">
        <v>5127</v>
      </c>
      <c r="C8505" s="46"/>
      <c r="D8505" s="134" t="s">
        <v>2260</v>
      </c>
      <c r="E8505" s="136" t="s">
        <v>5617</v>
      </c>
      <c r="F8505" s="136" t="s">
        <v>5617</v>
      </c>
    </row>
    <row r="8506" spans="1:6" ht="27" x14ac:dyDescent="0.25">
      <c r="A8506" s="134" t="s">
        <v>5128</v>
      </c>
      <c r="B8506" s="135" t="s">
        <v>5129</v>
      </c>
      <c r="C8506" s="46"/>
      <c r="D8506" s="134" t="s">
        <v>2260</v>
      </c>
      <c r="E8506" s="136" t="s">
        <v>5514</v>
      </c>
      <c r="F8506" s="136" t="s">
        <v>5514</v>
      </c>
    </row>
    <row r="8507" spans="1:6" ht="40.5" x14ac:dyDescent="0.25">
      <c r="A8507" s="134" t="s">
        <v>5130</v>
      </c>
      <c r="B8507" s="135" t="s">
        <v>5131</v>
      </c>
      <c r="C8507" s="46"/>
      <c r="D8507" s="134" t="s">
        <v>2260</v>
      </c>
      <c r="E8507" s="136" t="s">
        <v>5514</v>
      </c>
      <c r="F8507" s="136" t="s">
        <v>5514</v>
      </c>
    </row>
    <row r="8508" spans="1:6" ht="27" x14ac:dyDescent="0.25">
      <c r="A8508" s="134" t="s">
        <v>5132</v>
      </c>
      <c r="B8508" s="135" t="s">
        <v>5133</v>
      </c>
      <c r="C8508" s="46"/>
      <c r="D8508" s="134" t="s">
        <v>2260</v>
      </c>
      <c r="E8508" s="136" t="s">
        <v>5528</v>
      </c>
      <c r="F8508" s="136" t="s">
        <v>5528</v>
      </c>
    </row>
    <row r="8509" spans="1:6" ht="27" x14ac:dyDescent="0.25">
      <c r="A8509" s="134" t="s">
        <v>5134</v>
      </c>
      <c r="B8509" s="135" t="s">
        <v>5135</v>
      </c>
      <c r="C8509" s="46"/>
      <c r="D8509" s="134" t="s">
        <v>2260</v>
      </c>
      <c r="E8509" s="136" t="s">
        <v>5599</v>
      </c>
      <c r="F8509" s="136" t="s">
        <v>5599</v>
      </c>
    </row>
    <row r="8510" spans="1:6" ht="27" x14ac:dyDescent="0.25">
      <c r="A8510" s="134" t="s">
        <v>5136</v>
      </c>
      <c r="B8510" s="135" t="s">
        <v>5137</v>
      </c>
      <c r="C8510" s="46"/>
      <c r="D8510" s="134" t="s">
        <v>2260</v>
      </c>
      <c r="E8510" s="136" t="s">
        <v>5531</v>
      </c>
      <c r="F8510" s="136" t="s">
        <v>5531</v>
      </c>
    </row>
    <row r="8511" spans="1:6" ht="27" x14ac:dyDescent="0.25">
      <c r="A8511" s="134" t="s">
        <v>5138</v>
      </c>
      <c r="B8511" s="135" t="s">
        <v>5139</v>
      </c>
      <c r="C8511" s="46"/>
      <c r="D8511" s="134" t="s">
        <v>2260</v>
      </c>
      <c r="E8511" s="136" t="s">
        <v>5452</v>
      </c>
      <c r="F8511" s="136" t="s">
        <v>5452</v>
      </c>
    </row>
    <row r="8512" spans="1:6" ht="27" x14ac:dyDescent="0.25">
      <c r="A8512" s="134" t="s">
        <v>5140</v>
      </c>
      <c r="B8512" s="135" t="s">
        <v>5141</v>
      </c>
      <c r="C8512" s="46"/>
      <c r="D8512" s="134" t="s">
        <v>2260</v>
      </c>
      <c r="E8512" s="136" t="s">
        <v>5569</v>
      </c>
      <c r="F8512" s="136" t="s">
        <v>5569</v>
      </c>
    </row>
    <row r="8513" spans="1:6" ht="27" x14ac:dyDescent="0.25">
      <c r="A8513" s="134" t="s">
        <v>5142</v>
      </c>
      <c r="B8513" s="135" t="s">
        <v>5143</v>
      </c>
      <c r="C8513" s="46"/>
      <c r="D8513" s="134" t="s">
        <v>2260</v>
      </c>
      <c r="E8513" s="136" t="s">
        <v>5572</v>
      </c>
      <c r="F8513" s="136" t="s">
        <v>5572</v>
      </c>
    </row>
    <row r="8514" spans="1:6" ht="27" x14ac:dyDescent="0.25">
      <c r="A8514" s="134" t="s">
        <v>5144</v>
      </c>
      <c r="B8514" s="135" t="s">
        <v>5145</v>
      </c>
      <c r="C8514" s="46"/>
      <c r="D8514" s="134" t="s">
        <v>2260</v>
      </c>
      <c r="E8514" s="136" t="s">
        <v>5470</v>
      </c>
      <c r="F8514" s="136" t="s">
        <v>5470</v>
      </c>
    </row>
    <row r="8515" spans="1:6" ht="27" x14ac:dyDescent="0.25">
      <c r="A8515" s="134" t="s">
        <v>5146</v>
      </c>
      <c r="B8515" s="135" t="s">
        <v>5147</v>
      </c>
      <c r="C8515" s="46"/>
      <c r="D8515" s="134" t="s">
        <v>2260</v>
      </c>
      <c r="E8515" s="136" t="s">
        <v>5479</v>
      </c>
      <c r="F8515" s="136" t="s">
        <v>5479</v>
      </c>
    </row>
    <row r="8516" spans="1:6" ht="27" x14ac:dyDescent="0.25">
      <c r="A8516" s="134" t="s">
        <v>5148</v>
      </c>
      <c r="B8516" s="135" t="s">
        <v>5149</v>
      </c>
      <c r="C8516" s="46"/>
      <c r="D8516" s="134" t="s">
        <v>2260</v>
      </c>
      <c r="E8516" s="136" t="s">
        <v>5479</v>
      </c>
      <c r="F8516" s="136" t="s">
        <v>5479</v>
      </c>
    </row>
    <row r="8517" spans="1:6" ht="27" x14ac:dyDescent="0.25">
      <c r="A8517" s="134" t="s">
        <v>5150</v>
      </c>
      <c r="B8517" s="135" t="s">
        <v>5151</v>
      </c>
      <c r="C8517" s="46"/>
      <c r="D8517" s="134" t="s">
        <v>2260</v>
      </c>
      <c r="E8517" s="136" t="s">
        <v>5514</v>
      </c>
      <c r="F8517" s="136" t="s">
        <v>5514</v>
      </c>
    </row>
    <row r="8518" spans="1:6" ht="40.5" x14ac:dyDescent="0.25">
      <c r="A8518" s="134" t="s">
        <v>5152</v>
      </c>
      <c r="B8518" s="135" t="s">
        <v>5153</v>
      </c>
      <c r="C8518" s="46"/>
      <c r="D8518" s="134" t="s">
        <v>2260</v>
      </c>
      <c r="E8518" s="136" t="s">
        <v>5468</v>
      </c>
      <c r="F8518" s="136" t="s">
        <v>5468</v>
      </c>
    </row>
    <row r="8519" spans="1:6" ht="27" x14ac:dyDescent="0.25">
      <c r="A8519" s="134" t="s">
        <v>5154</v>
      </c>
      <c r="B8519" s="135" t="s">
        <v>5155</v>
      </c>
      <c r="C8519" s="46"/>
      <c r="D8519" s="134" t="s">
        <v>2260</v>
      </c>
      <c r="E8519" s="136" t="s">
        <v>5593</v>
      </c>
      <c r="F8519" s="136" t="s">
        <v>5593</v>
      </c>
    </row>
    <row r="8520" spans="1:6" ht="27" x14ac:dyDescent="0.25">
      <c r="A8520" s="134" t="s">
        <v>5156</v>
      </c>
      <c r="B8520" s="135" t="s">
        <v>5157</v>
      </c>
      <c r="C8520" s="46"/>
      <c r="D8520" s="134" t="s">
        <v>2260</v>
      </c>
      <c r="E8520" s="136" t="s">
        <v>5606</v>
      </c>
      <c r="F8520" s="136" t="s">
        <v>5606</v>
      </c>
    </row>
    <row r="8521" spans="1:6" ht="27" x14ac:dyDescent="0.25">
      <c r="A8521" s="134" t="s">
        <v>5158</v>
      </c>
      <c r="B8521" s="135" t="s">
        <v>5159</v>
      </c>
      <c r="C8521" s="46"/>
      <c r="D8521" s="134" t="s">
        <v>2260</v>
      </c>
      <c r="E8521" s="136" t="s">
        <v>5549</v>
      </c>
      <c r="F8521" s="136" t="s">
        <v>5549</v>
      </c>
    </row>
    <row r="8522" spans="1:6" ht="27" x14ac:dyDescent="0.25">
      <c r="A8522" s="134" t="s">
        <v>5160</v>
      </c>
      <c r="B8522" s="135" t="s">
        <v>5161</v>
      </c>
      <c r="C8522" s="46"/>
      <c r="D8522" s="134" t="s">
        <v>2260</v>
      </c>
      <c r="E8522" s="136" t="s">
        <v>5487</v>
      </c>
      <c r="F8522" s="136" t="s">
        <v>5487</v>
      </c>
    </row>
    <row r="8523" spans="1:6" ht="27" x14ac:dyDescent="0.25">
      <c r="A8523" s="134" t="s">
        <v>5162</v>
      </c>
      <c r="B8523" s="135" t="s">
        <v>5163</v>
      </c>
      <c r="C8523" s="46"/>
      <c r="D8523" s="134" t="s">
        <v>2260</v>
      </c>
      <c r="E8523" s="136" t="s">
        <v>5553</v>
      </c>
      <c r="F8523" s="136" t="s">
        <v>5553</v>
      </c>
    </row>
    <row r="8524" spans="1:6" ht="27" x14ac:dyDescent="0.25">
      <c r="A8524" s="134" t="s">
        <v>5164</v>
      </c>
      <c r="B8524" s="135" t="s">
        <v>5165</v>
      </c>
      <c r="C8524" s="46"/>
      <c r="D8524" s="134" t="s">
        <v>2260</v>
      </c>
      <c r="E8524" s="136" t="s">
        <v>5487</v>
      </c>
      <c r="F8524" s="136" t="s">
        <v>5487</v>
      </c>
    </row>
    <row r="8525" spans="1:6" ht="27" x14ac:dyDescent="0.25">
      <c r="A8525" s="134" t="s">
        <v>5166</v>
      </c>
      <c r="B8525" s="135" t="s">
        <v>5167</v>
      </c>
      <c r="C8525" s="46"/>
      <c r="D8525" s="134" t="s">
        <v>2260</v>
      </c>
      <c r="E8525" s="136" t="s">
        <v>5553</v>
      </c>
      <c r="F8525" s="136" t="s">
        <v>5553</v>
      </c>
    </row>
    <row r="8526" spans="1:6" ht="27" x14ac:dyDescent="0.25">
      <c r="A8526" s="134" t="s">
        <v>5168</v>
      </c>
      <c r="B8526" s="135" t="s">
        <v>5169</v>
      </c>
      <c r="C8526" s="46"/>
      <c r="D8526" s="134" t="s">
        <v>2260</v>
      </c>
      <c r="E8526" s="136" t="s">
        <v>5497</v>
      </c>
      <c r="F8526" s="136" t="s">
        <v>5497</v>
      </c>
    </row>
    <row r="8527" spans="1:6" ht="27" x14ac:dyDescent="0.25">
      <c r="A8527" s="134" t="s">
        <v>5170</v>
      </c>
      <c r="B8527" s="135" t="s">
        <v>5171</v>
      </c>
      <c r="C8527" s="46"/>
      <c r="D8527" s="134" t="s">
        <v>2260</v>
      </c>
      <c r="E8527" s="136" t="s">
        <v>5487</v>
      </c>
      <c r="F8527" s="136" t="s">
        <v>5487</v>
      </c>
    </row>
    <row r="8528" spans="1:6" ht="27" x14ac:dyDescent="0.25">
      <c r="A8528" s="134" t="s">
        <v>5172</v>
      </c>
      <c r="B8528" s="135" t="s">
        <v>5173</v>
      </c>
      <c r="C8528" s="46"/>
      <c r="D8528" s="134" t="s">
        <v>2260</v>
      </c>
      <c r="E8528" s="136" t="s">
        <v>6057</v>
      </c>
      <c r="F8528" s="136" t="s">
        <v>6057</v>
      </c>
    </row>
    <row r="8529" spans="1:6" ht="40.5" x14ac:dyDescent="0.25">
      <c r="A8529" s="134" t="s">
        <v>5174</v>
      </c>
      <c r="B8529" s="135" t="s">
        <v>5175</v>
      </c>
      <c r="C8529" s="46"/>
      <c r="D8529" s="134" t="s">
        <v>2260</v>
      </c>
      <c r="E8529" s="136" t="s">
        <v>5602</v>
      </c>
      <c r="F8529" s="136" t="s">
        <v>5602</v>
      </c>
    </row>
    <row r="8530" spans="1:6" ht="27" x14ac:dyDescent="0.25">
      <c r="A8530" s="134" t="s">
        <v>5176</v>
      </c>
      <c r="B8530" s="135" t="s">
        <v>5177</v>
      </c>
      <c r="C8530" s="46"/>
      <c r="D8530" s="134" t="s">
        <v>2260</v>
      </c>
      <c r="E8530" s="136" t="s">
        <v>5602</v>
      </c>
      <c r="F8530" s="136" t="s">
        <v>5602</v>
      </c>
    </row>
    <row r="8531" spans="1:6" ht="27" x14ac:dyDescent="0.25">
      <c r="A8531" s="134" t="s">
        <v>5178</v>
      </c>
      <c r="B8531" s="135" t="s">
        <v>5179</v>
      </c>
      <c r="C8531" s="46"/>
      <c r="D8531" s="134" t="s">
        <v>2260</v>
      </c>
      <c r="E8531" s="136" t="s">
        <v>5617</v>
      </c>
      <c r="F8531" s="136" t="s">
        <v>5617</v>
      </c>
    </row>
    <row r="8532" spans="1:6" ht="27" x14ac:dyDescent="0.25">
      <c r="A8532" s="134" t="s">
        <v>5180</v>
      </c>
      <c r="B8532" s="135" t="s">
        <v>5181</v>
      </c>
      <c r="C8532" s="46"/>
      <c r="D8532" s="134" t="s">
        <v>2260</v>
      </c>
      <c r="E8532" s="136" t="s">
        <v>5452</v>
      </c>
      <c r="F8532" s="136" t="s">
        <v>5452</v>
      </c>
    </row>
    <row r="8533" spans="1:6" ht="27" x14ac:dyDescent="0.25">
      <c r="A8533" s="134" t="s">
        <v>5182</v>
      </c>
      <c r="B8533" s="135" t="s">
        <v>5183</v>
      </c>
      <c r="C8533" s="46"/>
      <c r="D8533" s="134" t="s">
        <v>2260</v>
      </c>
      <c r="E8533" s="136" t="s">
        <v>5470</v>
      </c>
      <c r="F8533" s="136" t="s">
        <v>5470</v>
      </c>
    </row>
    <row r="8534" spans="1:6" ht="27" x14ac:dyDescent="0.25">
      <c r="A8534" s="134" t="s">
        <v>5184</v>
      </c>
      <c r="B8534" s="135" t="s">
        <v>5185</v>
      </c>
      <c r="C8534" s="46"/>
      <c r="D8534" s="134" t="s">
        <v>2260</v>
      </c>
      <c r="E8534" s="136" t="s">
        <v>5412</v>
      </c>
      <c r="F8534" s="136" t="s">
        <v>5412</v>
      </c>
    </row>
    <row r="8535" spans="1:6" ht="27" x14ac:dyDescent="0.25">
      <c r="A8535" s="134" t="s">
        <v>5186</v>
      </c>
      <c r="B8535" s="135" t="s">
        <v>5187</v>
      </c>
      <c r="C8535" s="46"/>
      <c r="D8535" s="134" t="s">
        <v>2260</v>
      </c>
      <c r="E8535" s="136" t="s">
        <v>5602</v>
      </c>
      <c r="F8535" s="136" t="s">
        <v>5602</v>
      </c>
    </row>
    <row r="8536" spans="1:6" ht="27" x14ac:dyDescent="0.25">
      <c r="A8536" s="134" t="s">
        <v>5188</v>
      </c>
      <c r="B8536" s="135" t="s">
        <v>5189</v>
      </c>
      <c r="C8536" s="46"/>
      <c r="D8536" s="134" t="s">
        <v>2260</v>
      </c>
      <c r="E8536" s="136" t="s">
        <v>5602</v>
      </c>
      <c r="F8536" s="136" t="s">
        <v>5602</v>
      </c>
    </row>
    <row r="8537" spans="1:6" ht="27" x14ac:dyDescent="0.25">
      <c r="A8537" s="134" t="s">
        <v>5190</v>
      </c>
      <c r="B8537" s="135" t="s">
        <v>5191</v>
      </c>
      <c r="C8537" s="46"/>
      <c r="D8537" s="134" t="s">
        <v>2260</v>
      </c>
      <c r="E8537" s="136" t="s">
        <v>5569</v>
      </c>
      <c r="F8537" s="136" t="s">
        <v>5569</v>
      </c>
    </row>
    <row r="8538" spans="1:6" ht="27" x14ac:dyDescent="0.25">
      <c r="A8538" s="134" t="s">
        <v>5192</v>
      </c>
      <c r="B8538" s="135" t="s">
        <v>5193</v>
      </c>
      <c r="C8538" s="46"/>
      <c r="D8538" s="134" t="s">
        <v>2260</v>
      </c>
      <c r="E8538" s="136" t="s">
        <v>5602</v>
      </c>
      <c r="F8538" s="136" t="s">
        <v>5602</v>
      </c>
    </row>
    <row r="8539" spans="1:6" ht="27" x14ac:dyDescent="0.25">
      <c r="A8539" s="134" t="s">
        <v>5194</v>
      </c>
      <c r="B8539" s="135" t="s">
        <v>5195</v>
      </c>
      <c r="C8539" s="46"/>
      <c r="D8539" s="134" t="s">
        <v>2260</v>
      </c>
      <c r="E8539" s="136" t="s">
        <v>5514</v>
      </c>
      <c r="F8539" s="136" t="s">
        <v>5514</v>
      </c>
    </row>
    <row r="8540" spans="1:6" ht="27" x14ac:dyDescent="0.25">
      <c r="A8540" s="134" t="s">
        <v>5196</v>
      </c>
      <c r="B8540" s="135" t="s">
        <v>5197</v>
      </c>
      <c r="C8540" s="46"/>
      <c r="D8540" s="134" t="s">
        <v>2260</v>
      </c>
      <c r="E8540" s="136" t="s">
        <v>5508</v>
      </c>
      <c r="F8540" s="136" t="s">
        <v>5508</v>
      </c>
    </row>
    <row r="8541" spans="1:6" ht="40.5" x14ac:dyDescent="0.25">
      <c r="A8541" s="134" t="s">
        <v>5198</v>
      </c>
      <c r="B8541" s="135" t="s">
        <v>5199</v>
      </c>
      <c r="C8541" s="46"/>
      <c r="D8541" s="134" t="s">
        <v>2260</v>
      </c>
      <c r="E8541" s="136" t="s">
        <v>5508</v>
      </c>
      <c r="F8541" s="136" t="s">
        <v>5508</v>
      </c>
    </row>
    <row r="8542" spans="1:6" ht="27" x14ac:dyDescent="0.25">
      <c r="A8542" s="134" t="s">
        <v>5200</v>
      </c>
      <c r="B8542" s="135" t="s">
        <v>5201</v>
      </c>
      <c r="C8542" s="46"/>
      <c r="D8542" s="134" t="s">
        <v>2260</v>
      </c>
      <c r="E8542" s="136" t="s">
        <v>5412</v>
      </c>
      <c r="F8542" s="136" t="s">
        <v>5412</v>
      </c>
    </row>
    <row r="8543" spans="1:6" ht="27" x14ac:dyDescent="0.25">
      <c r="A8543" s="134" t="s">
        <v>5202</v>
      </c>
      <c r="B8543" s="135" t="s">
        <v>5203</v>
      </c>
      <c r="C8543" s="46"/>
      <c r="D8543" s="134" t="s">
        <v>2260</v>
      </c>
      <c r="E8543" s="136" t="s">
        <v>5514</v>
      </c>
      <c r="F8543" s="136" t="s">
        <v>5514</v>
      </c>
    </row>
    <row r="8544" spans="1:6" ht="27" x14ac:dyDescent="0.25">
      <c r="A8544" s="134" t="s">
        <v>5204</v>
      </c>
      <c r="B8544" s="135" t="s">
        <v>5205</v>
      </c>
      <c r="C8544" s="46"/>
      <c r="D8544" s="134" t="s">
        <v>2260</v>
      </c>
      <c r="E8544" s="136" t="s">
        <v>5479</v>
      </c>
      <c r="F8544" s="136" t="s">
        <v>5479</v>
      </c>
    </row>
    <row r="8545" spans="1:6" ht="27" x14ac:dyDescent="0.25">
      <c r="A8545" s="134" t="s">
        <v>5206</v>
      </c>
      <c r="B8545" s="135" t="s">
        <v>5207</v>
      </c>
      <c r="C8545" s="46"/>
      <c r="D8545" s="134" t="s">
        <v>2260</v>
      </c>
      <c r="E8545" s="136" t="s">
        <v>5572</v>
      </c>
      <c r="F8545" s="136" t="s">
        <v>5572</v>
      </c>
    </row>
    <row r="8546" spans="1:6" ht="27" x14ac:dyDescent="0.25">
      <c r="A8546" s="134" t="s">
        <v>5208</v>
      </c>
      <c r="B8546" s="135" t="s">
        <v>5209</v>
      </c>
      <c r="C8546" s="46"/>
      <c r="D8546" s="134" t="s">
        <v>2260</v>
      </c>
      <c r="E8546" s="136" t="s">
        <v>5479</v>
      </c>
      <c r="F8546" s="136" t="s">
        <v>5479</v>
      </c>
    </row>
    <row r="8547" spans="1:6" ht="27" x14ac:dyDescent="0.25">
      <c r="A8547" s="134" t="s">
        <v>5210</v>
      </c>
      <c r="B8547" s="135" t="s">
        <v>5211</v>
      </c>
      <c r="C8547" s="46"/>
      <c r="D8547" s="134" t="s">
        <v>2260</v>
      </c>
      <c r="E8547" s="136" t="s">
        <v>5468</v>
      </c>
      <c r="F8547" s="136" t="s">
        <v>5468</v>
      </c>
    </row>
    <row r="8548" spans="1:6" ht="27" x14ac:dyDescent="0.25">
      <c r="A8548" s="134" t="s">
        <v>5212</v>
      </c>
      <c r="B8548" s="135" t="s">
        <v>5213</v>
      </c>
      <c r="C8548" s="46"/>
      <c r="D8548" s="134" t="s">
        <v>2260</v>
      </c>
      <c r="E8548" s="136" t="s">
        <v>5617</v>
      </c>
      <c r="F8548" s="136" t="s">
        <v>5617</v>
      </c>
    </row>
    <row r="8549" spans="1:6" ht="27" x14ac:dyDescent="0.25">
      <c r="A8549" s="134" t="s">
        <v>5214</v>
      </c>
      <c r="B8549" s="135" t="s">
        <v>5215</v>
      </c>
      <c r="C8549" s="46"/>
      <c r="D8549" s="134" t="s">
        <v>2260</v>
      </c>
      <c r="E8549" s="136" t="s">
        <v>5423</v>
      </c>
      <c r="F8549" s="136" t="s">
        <v>5423</v>
      </c>
    </row>
    <row r="8550" spans="1:6" ht="27" x14ac:dyDescent="0.25">
      <c r="A8550" s="134" t="s">
        <v>5216</v>
      </c>
      <c r="B8550" s="135" t="s">
        <v>5217</v>
      </c>
      <c r="C8550" s="46"/>
      <c r="D8550" s="134" t="s">
        <v>2260</v>
      </c>
      <c r="E8550" s="136" t="s">
        <v>5598</v>
      </c>
      <c r="F8550" s="136" t="s">
        <v>5598</v>
      </c>
    </row>
    <row r="8551" spans="1:6" ht="27" x14ac:dyDescent="0.25">
      <c r="A8551" s="134" t="s">
        <v>5218</v>
      </c>
      <c r="B8551" s="135" t="s">
        <v>5219</v>
      </c>
      <c r="C8551" s="46"/>
      <c r="D8551" s="134" t="s">
        <v>2260</v>
      </c>
      <c r="E8551" s="136" t="s">
        <v>5593</v>
      </c>
      <c r="F8551" s="136" t="s">
        <v>5593</v>
      </c>
    </row>
    <row r="8552" spans="1:6" ht="27" x14ac:dyDescent="0.25">
      <c r="A8552" s="134" t="s">
        <v>5220</v>
      </c>
      <c r="B8552" s="135" t="s">
        <v>5221</v>
      </c>
      <c r="C8552" s="46"/>
      <c r="D8552" s="134" t="s">
        <v>2260</v>
      </c>
      <c r="E8552" s="136" t="s">
        <v>5617</v>
      </c>
      <c r="F8552" s="136" t="s">
        <v>5617</v>
      </c>
    </row>
    <row r="8553" spans="1:6" ht="27" x14ac:dyDescent="0.25">
      <c r="A8553" s="134" t="s">
        <v>5222</v>
      </c>
      <c r="B8553" s="135" t="s">
        <v>5223</v>
      </c>
      <c r="C8553" s="46"/>
      <c r="D8553" s="134" t="s">
        <v>2260</v>
      </c>
      <c r="E8553" s="136" t="s">
        <v>5593</v>
      </c>
      <c r="F8553" s="136" t="s">
        <v>5593</v>
      </c>
    </row>
    <row r="8554" spans="1:6" ht="40.5" x14ac:dyDescent="0.25">
      <c r="A8554" s="134" t="s">
        <v>5224</v>
      </c>
      <c r="B8554" s="135" t="s">
        <v>5225</v>
      </c>
      <c r="C8554" s="46"/>
      <c r="D8554" s="134" t="s">
        <v>2260</v>
      </c>
      <c r="E8554" s="136" t="s">
        <v>5452</v>
      </c>
      <c r="F8554" s="136" t="s">
        <v>5452</v>
      </c>
    </row>
    <row r="8555" spans="1:6" ht="27" x14ac:dyDescent="0.25">
      <c r="A8555" s="134" t="s">
        <v>5226</v>
      </c>
      <c r="B8555" s="135" t="s">
        <v>5227</v>
      </c>
      <c r="C8555" s="46"/>
      <c r="D8555" s="134" t="s">
        <v>2260</v>
      </c>
      <c r="E8555" s="136" t="s">
        <v>5412</v>
      </c>
      <c r="F8555" s="136" t="s">
        <v>5412</v>
      </c>
    </row>
    <row r="8556" spans="1:6" ht="27" x14ac:dyDescent="0.25">
      <c r="A8556" s="134" t="s">
        <v>5228</v>
      </c>
      <c r="B8556" s="135" t="s">
        <v>5229</v>
      </c>
      <c r="C8556" s="46"/>
      <c r="D8556" s="134" t="s">
        <v>2260</v>
      </c>
      <c r="E8556" s="136" t="s">
        <v>5617</v>
      </c>
      <c r="F8556" s="136" t="s">
        <v>5617</v>
      </c>
    </row>
    <row r="8557" spans="1:6" ht="27" x14ac:dyDescent="0.25">
      <c r="A8557" s="134" t="s">
        <v>5230</v>
      </c>
      <c r="B8557" s="135" t="s">
        <v>5231</v>
      </c>
      <c r="C8557" s="46"/>
      <c r="D8557" s="134" t="s">
        <v>2260</v>
      </c>
      <c r="E8557" s="136" t="s">
        <v>5423</v>
      </c>
      <c r="F8557" s="136" t="s">
        <v>5423</v>
      </c>
    </row>
    <row r="8558" spans="1:6" ht="27" x14ac:dyDescent="0.25">
      <c r="A8558" s="134" t="s">
        <v>5232</v>
      </c>
      <c r="B8558" s="135" t="s">
        <v>5233</v>
      </c>
      <c r="C8558" s="46"/>
      <c r="D8558" s="134" t="s">
        <v>2260</v>
      </c>
      <c r="E8558" s="136" t="s">
        <v>5593</v>
      </c>
      <c r="F8558" s="136" t="s">
        <v>5593</v>
      </c>
    </row>
    <row r="8559" spans="1:6" ht="27" x14ac:dyDescent="0.25">
      <c r="A8559" s="134" t="s">
        <v>5234</v>
      </c>
      <c r="B8559" s="135" t="s">
        <v>5235</v>
      </c>
      <c r="C8559" s="46"/>
      <c r="D8559" s="134" t="s">
        <v>2260</v>
      </c>
      <c r="E8559" s="136" t="s">
        <v>5412</v>
      </c>
      <c r="F8559" s="136" t="s">
        <v>5412</v>
      </c>
    </row>
    <row r="8560" spans="1:6" ht="27" x14ac:dyDescent="0.25">
      <c r="A8560" s="134" t="s">
        <v>5236</v>
      </c>
      <c r="B8560" s="135" t="s">
        <v>5237</v>
      </c>
      <c r="C8560" s="46"/>
      <c r="D8560" s="134" t="s">
        <v>2260</v>
      </c>
      <c r="E8560" s="136" t="s">
        <v>5569</v>
      </c>
      <c r="F8560" s="136" t="s">
        <v>5569</v>
      </c>
    </row>
    <row r="8561" spans="1:6" ht="27" x14ac:dyDescent="0.25">
      <c r="A8561" s="134" t="s">
        <v>5238</v>
      </c>
      <c r="B8561" s="135" t="s">
        <v>5239</v>
      </c>
      <c r="C8561" s="46"/>
      <c r="D8561" s="134" t="s">
        <v>2260</v>
      </c>
      <c r="E8561" s="136" t="s">
        <v>5549</v>
      </c>
      <c r="F8561" s="136" t="s">
        <v>5549</v>
      </c>
    </row>
    <row r="8562" spans="1:6" ht="40.5" x14ac:dyDescent="0.25">
      <c r="A8562" s="134" t="s">
        <v>5240</v>
      </c>
      <c r="B8562" s="135" t="s">
        <v>5241</v>
      </c>
      <c r="C8562" s="46"/>
      <c r="D8562" s="134" t="s">
        <v>2260</v>
      </c>
      <c r="E8562" s="136" t="s">
        <v>5553</v>
      </c>
      <c r="F8562" s="136" t="s">
        <v>5553</v>
      </c>
    </row>
    <row r="8563" spans="1:6" ht="27" x14ac:dyDescent="0.25">
      <c r="A8563" s="134" t="s">
        <v>5242</v>
      </c>
      <c r="B8563" s="135" t="s">
        <v>5243</v>
      </c>
      <c r="C8563" s="46"/>
      <c r="D8563" s="134" t="s">
        <v>2260</v>
      </c>
      <c r="E8563" s="136" t="s">
        <v>5598</v>
      </c>
      <c r="F8563" s="136" t="s">
        <v>5598</v>
      </c>
    </row>
    <row r="8564" spans="1:6" ht="27" x14ac:dyDescent="0.25">
      <c r="A8564" s="134" t="s">
        <v>5244</v>
      </c>
      <c r="B8564" s="135" t="s">
        <v>5245</v>
      </c>
      <c r="C8564" s="46"/>
      <c r="D8564" s="134" t="s">
        <v>2260</v>
      </c>
      <c r="E8564" s="136" t="s">
        <v>5602</v>
      </c>
      <c r="F8564" s="136" t="s">
        <v>5602</v>
      </c>
    </row>
    <row r="8565" spans="1:6" ht="27" x14ac:dyDescent="0.25">
      <c r="A8565" s="134" t="s">
        <v>5246</v>
      </c>
      <c r="B8565" s="135" t="s">
        <v>5247</v>
      </c>
      <c r="C8565" s="46"/>
      <c r="D8565" s="134" t="s">
        <v>2260</v>
      </c>
      <c r="E8565" s="136" t="s">
        <v>5487</v>
      </c>
      <c r="F8565" s="136" t="s">
        <v>5487</v>
      </c>
    </row>
    <row r="8566" spans="1:6" ht="27" x14ac:dyDescent="0.25">
      <c r="A8566" s="134" t="s">
        <v>5248</v>
      </c>
      <c r="B8566" s="135" t="s">
        <v>5249</v>
      </c>
      <c r="C8566" s="46"/>
      <c r="D8566" s="134" t="s">
        <v>2260</v>
      </c>
      <c r="E8566" s="136" t="s">
        <v>5408</v>
      </c>
      <c r="F8566" s="136" t="s">
        <v>5408</v>
      </c>
    </row>
    <row r="8567" spans="1:6" ht="27" x14ac:dyDescent="0.25">
      <c r="A8567" s="134" t="s">
        <v>5250</v>
      </c>
      <c r="B8567" s="135" t="s">
        <v>5251</v>
      </c>
      <c r="C8567" s="46"/>
      <c r="D8567" s="134" t="s">
        <v>2260</v>
      </c>
      <c r="E8567" s="136" t="s">
        <v>5597</v>
      </c>
      <c r="F8567" s="136" t="s">
        <v>5597</v>
      </c>
    </row>
    <row r="8568" spans="1:6" ht="27" x14ac:dyDescent="0.25">
      <c r="A8568" s="134" t="s">
        <v>5252</v>
      </c>
      <c r="B8568" s="135" t="s">
        <v>5253</v>
      </c>
      <c r="C8568" s="46"/>
      <c r="D8568" s="134" t="s">
        <v>2260</v>
      </c>
      <c r="E8568" s="136" t="s">
        <v>5552</v>
      </c>
      <c r="F8568" s="136" t="s">
        <v>5552</v>
      </c>
    </row>
    <row r="8569" spans="1:6" ht="27" x14ac:dyDescent="0.25">
      <c r="A8569" s="134" t="s">
        <v>5254</v>
      </c>
      <c r="B8569" s="135" t="s">
        <v>5255</v>
      </c>
      <c r="C8569" s="46"/>
      <c r="D8569" s="134" t="s">
        <v>2260</v>
      </c>
      <c r="E8569" s="136" t="s">
        <v>13651</v>
      </c>
      <c r="F8569" s="136" t="s">
        <v>13651</v>
      </c>
    </row>
    <row r="8570" spans="1:6" ht="27" x14ac:dyDescent="0.25">
      <c r="A8570" s="134" t="s">
        <v>5256</v>
      </c>
      <c r="B8570" s="135" t="s">
        <v>5257</v>
      </c>
      <c r="C8570" s="46"/>
      <c r="D8570" s="134" t="s">
        <v>2260</v>
      </c>
      <c r="E8570" s="136" t="s">
        <v>5553</v>
      </c>
      <c r="F8570" s="136" t="s">
        <v>5553</v>
      </c>
    </row>
    <row r="8571" spans="1:6" ht="27" x14ac:dyDescent="0.25">
      <c r="A8571" s="134" t="s">
        <v>5258</v>
      </c>
      <c r="B8571" s="135" t="s">
        <v>5259</v>
      </c>
      <c r="C8571" s="46"/>
      <c r="D8571" s="134" t="s">
        <v>2260</v>
      </c>
      <c r="E8571" s="136" t="s">
        <v>5549</v>
      </c>
      <c r="F8571" s="136" t="s">
        <v>5549</v>
      </c>
    </row>
    <row r="8572" spans="1:6" ht="27" x14ac:dyDescent="0.25">
      <c r="A8572" s="134" t="s">
        <v>5260</v>
      </c>
      <c r="B8572" s="135" t="s">
        <v>5261</v>
      </c>
      <c r="C8572" s="46"/>
      <c r="D8572" s="134" t="s">
        <v>2260</v>
      </c>
      <c r="E8572" s="136" t="s">
        <v>5553</v>
      </c>
      <c r="F8572" s="136" t="s">
        <v>5553</v>
      </c>
    </row>
    <row r="8573" spans="1:6" ht="27" x14ac:dyDescent="0.25">
      <c r="A8573" s="134" t="s">
        <v>5262</v>
      </c>
      <c r="B8573" s="135" t="s">
        <v>5263</v>
      </c>
      <c r="C8573" s="46"/>
      <c r="D8573" s="134" t="s">
        <v>2260</v>
      </c>
      <c r="E8573" s="136" t="s">
        <v>5487</v>
      </c>
      <c r="F8573" s="136" t="s">
        <v>5487</v>
      </c>
    </row>
    <row r="8574" spans="1:6" ht="27" x14ac:dyDescent="0.25">
      <c r="A8574" s="134" t="s">
        <v>5264</v>
      </c>
      <c r="B8574" s="135" t="s">
        <v>5265</v>
      </c>
      <c r="C8574" s="46"/>
      <c r="D8574" s="134" t="s">
        <v>2260</v>
      </c>
      <c r="E8574" s="136" t="s">
        <v>5522</v>
      </c>
      <c r="F8574" s="136" t="s">
        <v>5522</v>
      </c>
    </row>
    <row r="8575" spans="1:6" ht="27" x14ac:dyDescent="0.25">
      <c r="A8575" s="134" t="s">
        <v>5266</v>
      </c>
      <c r="B8575" s="135" t="s">
        <v>5267</v>
      </c>
      <c r="C8575" s="46"/>
      <c r="D8575" s="134" t="s">
        <v>2260</v>
      </c>
      <c r="E8575" s="136" t="s">
        <v>5498</v>
      </c>
      <c r="F8575" s="136" t="s">
        <v>5498</v>
      </c>
    </row>
    <row r="8576" spans="1:6" ht="27" x14ac:dyDescent="0.25">
      <c r="A8576" s="134" t="s">
        <v>5268</v>
      </c>
      <c r="B8576" s="135" t="s">
        <v>5269</v>
      </c>
      <c r="C8576" s="46"/>
      <c r="D8576" s="134" t="s">
        <v>2260</v>
      </c>
      <c r="E8576" s="136" t="s">
        <v>5592</v>
      </c>
      <c r="F8576" s="136" t="s">
        <v>5592</v>
      </c>
    </row>
    <row r="8577" spans="1:6" ht="27" x14ac:dyDescent="0.25">
      <c r="A8577" s="134" t="s">
        <v>5270</v>
      </c>
      <c r="B8577" s="135" t="s">
        <v>5271</v>
      </c>
      <c r="C8577" s="46"/>
      <c r="D8577" s="134" t="s">
        <v>2260</v>
      </c>
      <c r="E8577" s="136" t="s">
        <v>6030</v>
      </c>
      <c r="F8577" s="136" t="s">
        <v>6030</v>
      </c>
    </row>
    <row r="8578" spans="1:6" ht="27" x14ac:dyDescent="0.25">
      <c r="A8578" s="134" t="s">
        <v>5272</v>
      </c>
      <c r="B8578" s="135" t="s">
        <v>5273</v>
      </c>
      <c r="C8578" s="46"/>
      <c r="D8578" s="134" t="s">
        <v>2260</v>
      </c>
      <c r="E8578" s="136" t="s">
        <v>5563</v>
      </c>
      <c r="F8578" s="136" t="s">
        <v>5563</v>
      </c>
    </row>
    <row r="8579" spans="1:6" ht="27" x14ac:dyDescent="0.25">
      <c r="A8579" s="134" t="s">
        <v>5274</v>
      </c>
      <c r="B8579" s="135" t="s">
        <v>5275</v>
      </c>
      <c r="C8579" s="46"/>
      <c r="D8579" s="134" t="s">
        <v>2260</v>
      </c>
      <c r="E8579" s="136" t="s">
        <v>5514</v>
      </c>
      <c r="F8579" s="136" t="s">
        <v>5514</v>
      </c>
    </row>
    <row r="8580" spans="1:6" ht="27" x14ac:dyDescent="0.25">
      <c r="A8580" s="134" t="s">
        <v>5276</v>
      </c>
      <c r="B8580" s="135" t="s">
        <v>5277</v>
      </c>
      <c r="C8580" s="46"/>
      <c r="D8580" s="134" t="s">
        <v>2260</v>
      </c>
      <c r="E8580" s="136" t="s">
        <v>5698</v>
      </c>
      <c r="F8580" s="136" t="s">
        <v>5698</v>
      </c>
    </row>
    <row r="8581" spans="1:6" ht="27" x14ac:dyDescent="0.25">
      <c r="A8581" s="134" t="s">
        <v>5278</v>
      </c>
      <c r="B8581" s="135" t="s">
        <v>5279</v>
      </c>
      <c r="C8581" s="46"/>
      <c r="D8581" s="134" t="s">
        <v>2266</v>
      </c>
      <c r="E8581" s="136" t="s">
        <v>5919</v>
      </c>
      <c r="F8581" s="136" t="s">
        <v>5919</v>
      </c>
    </row>
    <row r="8582" spans="1:6" ht="27" x14ac:dyDescent="0.25">
      <c r="A8582" s="134" t="s">
        <v>5280</v>
      </c>
      <c r="B8582" s="135" t="s">
        <v>5281</v>
      </c>
      <c r="C8582" s="46"/>
      <c r="D8582" s="134" t="s">
        <v>2266</v>
      </c>
      <c r="E8582" s="136" t="s">
        <v>13070</v>
      </c>
      <c r="F8582" s="136" t="s">
        <v>13070</v>
      </c>
    </row>
    <row r="8583" spans="1:6" ht="27" x14ac:dyDescent="0.25">
      <c r="A8583" s="134" t="s">
        <v>5282</v>
      </c>
      <c r="B8583" s="135" t="s">
        <v>5283</v>
      </c>
      <c r="C8583" s="46"/>
      <c r="D8583" s="134" t="s">
        <v>2266</v>
      </c>
      <c r="E8583" s="136" t="s">
        <v>13037</v>
      </c>
      <c r="F8583" s="136" t="s">
        <v>13037</v>
      </c>
    </row>
    <row r="8584" spans="1:6" ht="27" x14ac:dyDescent="0.25">
      <c r="A8584" s="134" t="s">
        <v>5284</v>
      </c>
      <c r="B8584" s="135" t="s">
        <v>5285</v>
      </c>
      <c r="C8584" s="46"/>
      <c r="D8584" s="134" t="s">
        <v>2266</v>
      </c>
      <c r="E8584" s="136" t="s">
        <v>5375</v>
      </c>
      <c r="F8584" s="136" t="s">
        <v>5375</v>
      </c>
    </row>
    <row r="8585" spans="1:6" ht="27" x14ac:dyDescent="0.25">
      <c r="A8585" s="134" t="s">
        <v>5286</v>
      </c>
      <c r="B8585" s="135" t="s">
        <v>5287</v>
      </c>
      <c r="C8585" s="46"/>
      <c r="D8585" s="134" t="s">
        <v>2266</v>
      </c>
      <c r="E8585" s="136" t="s">
        <v>5355</v>
      </c>
      <c r="F8585" s="136" t="s">
        <v>5355</v>
      </c>
    </row>
    <row r="8586" spans="1:6" ht="27" x14ac:dyDescent="0.25">
      <c r="A8586" s="134" t="s">
        <v>5288</v>
      </c>
      <c r="B8586" s="135" t="s">
        <v>5289</v>
      </c>
      <c r="C8586" s="46"/>
      <c r="D8586" s="134" t="s">
        <v>2266</v>
      </c>
      <c r="E8586" s="136" t="s">
        <v>5648</v>
      </c>
      <c r="F8586" s="136" t="s">
        <v>5648</v>
      </c>
    </row>
    <row r="8587" spans="1:6" ht="27" x14ac:dyDescent="0.25">
      <c r="A8587" s="134" t="s">
        <v>5290</v>
      </c>
      <c r="B8587" s="135" t="s">
        <v>5291</v>
      </c>
      <c r="C8587" s="46"/>
      <c r="D8587" s="134" t="s">
        <v>2266</v>
      </c>
      <c r="E8587" s="136" t="s">
        <v>22497</v>
      </c>
      <c r="F8587" s="136" t="s">
        <v>22497</v>
      </c>
    </row>
    <row r="8588" spans="1:6" ht="27" x14ac:dyDescent="0.25">
      <c r="A8588" s="134" t="s">
        <v>5292</v>
      </c>
      <c r="B8588" s="135" t="s">
        <v>5293</v>
      </c>
      <c r="C8588" s="46"/>
      <c r="D8588" s="134" t="s">
        <v>2266</v>
      </c>
      <c r="E8588" s="136" t="s">
        <v>22498</v>
      </c>
      <c r="F8588" s="136" t="s">
        <v>22498</v>
      </c>
    </row>
    <row r="8589" spans="1:6" ht="27" x14ac:dyDescent="0.25">
      <c r="A8589" s="134" t="s">
        <v>5294</v>
      </c>
      <c r="B8589" s="135" t="s">
        <v>5295</v>
      </c>
      <c r="C8589" s="46"/>
      <c r="D8589" s="134" t="s">
        <v>2266</v>
      </c>
      <c r="E8589" s="136" t="s">
        <v>5731</v>
      </c>
      <c r="F8589" s="136" t="s">
        <v>5731</v>
      </c>
    </row>
    <row r="8590" spans="1:6" ht="27" x14ac:dyDescent="0.25">
      <c r="A8590" s="134" t="s">
        <v>5296</v>
      </c>
      <c r="B8590" s="135" t="s">
        <v>5297</v>
      </c>
      <c r="C8590" s="46"/>
      <c r="D8590" s="134" t="s">
        <v>2266</v>
      </c>
      <c r="E8590" s="136" t="s">
        <v>22499</v>
      </c>
      <c r="F8590" s="136" t="s">
        <v>22499</v>
      </c>
    </row>
    <row r="8591" spans="1:6" ht="27" x14ac:dyDescent="0.25">
      <c r="A8591" s="134" t="s">
        <v>5298</v>
      </c>
      <c r="B8591" s="135" t="s">
        <v>5299</v>
      </c>
      <c r="C8591" s="46"/>
      <c r="D8591" s="134" t="s">
        <v>2266</v>
      </c>
      <c r="E8591" s="136" t="s">
        <v>22500</v>
      </c>
      <c r="F8591" s="136" t="s">
        <v>22500</v>
      </c>
    </row>
    <row r="8592" spans="1:6" ht="27" x14ac:dyDescent="0.25">
      <c r="A8592" s="134" t="s">
        <v>5300</v>
      </c>
      <c r="B8592" s="135" t="s">
        <v>5301</v>
      </c>
      <c r="C8592" s="46"/>
      <c r="D8592" s="134" t="s">
        <v>2266</v>
      </c>
      <c r="E8592" s="136" t="s">
        <v>14335</v>
      </c>
      <c r="F8592" s="136" t="s">
        <v>14335</v>
      </c>
    </row>
    <row r="8593" spans="1:6" ht="27" x14ac:dyDescent="0.25">
      <c r="A8593" s="134" t="s">
        <v>5302</v>
      </c>
      <c r="B8593" s="135" t="s">
        <v>5303</v>
      </c>
      <c r="C8593" s="46"/>
      <c r="D8593" s="134" t="s">
        <v>2266</v>
      </c>
      <c r="E8593" s="136" t="s">
        <v>22501</v>
      </c>
      <c r="F8593" s="136" t="s">
        <v>22501</v>
      </c>
    </row>
    <row r="8594" spans="1:6" ht="27" x14ac:dyDescent="0.25">
      <c r="A8594" s="134" t="s">
        <v>5304</v>
      </c>
      <c r="B8594" s="135" t="s">
        <v>5305</v>
      </c>
      <c r="C8594" s="46"/>
      <c r="D8594" s="134" t="s">
        <v>2266</v>
      </c>
      <c r="E8594" s="136" t="s">
        <v>14254</v>
      </c>
      <c r="F8594" s="136" t="s">
        <v>14254</v>
      </c>
    </row>
    <row r="8595" spans="1:6" ht="27" x14ac:dyDescent="0.25">
      <c r="A8595" s="134" t="s">
        <v>5306</v>
      </c>
      <c r="B8595" s="135" t="s">
        <v>5307</v>
      </c>
      <c r="C8595" s="46"/>
      <c r="D8595" s="134" t="s">
        <v>2266</v>
      </c>
      <c r="E8595" s="136" t="s">
        <v>14182</v>
      </c>
      <c r="F8595" s="136" t="s">
        <v>14182</v>
      </c>
    </row>
    <row r="8596" spans="1:6" ht="27" x14ac:dyDescent="0.25">
      <c r="A8596" s="134" t="s">
        <v>5308</v>
      </c>
      <c r="B8596" s="135" t="s">
        <v>5309</v>
      </c>
      <c r="C8596" s="46"/>
      <c r="D8596" s="134" t="s">
        <v>2266</v>
      </c>
      <c r="E8596" s="136" t="s">
        <v>14259</v>
      </c>
      <c r="F8596" s="136" t="s">
        <v>14259</v>
      </c>
    </row>
    <row r="8597" spans="1:6" ht="27" x14ac:dyDescent="0.25">
      <c r="A8597" s="134" t="s">
        <v>5310</v>
      </c>
      <c r="B8597" s="135" t="s">
        <v>5311</v>
      </c>
      <c r="C8597" s="46"/>
      <c r="D8597" s="134" t="s">
        <v>2266</v>
      </c>
      <c r="E8597" s="136" t="s">
        <v>13211</v>
      </c>
      <c r="F8597" s="136" t="s">
        <v>13211</v>
      </c>
    </row>
    <row r="8598" spans="1:6" ht="27" x14ac:dyDescent="0.25">
      <c r="A8598" s="134" t="s">
        <v>5312</v>
      </c>
      <c r="B8598" s="135" t="s">
        <v>5313</v>
      </c>
      <c r="C8598" s="46"/>
      <c r="D8598" s="134" t="s">
        <v>2260</v>
      </c>
      <c r="E8598" s="136" t="s">
        <v>5598</v>
      </c>
      <c r="F8598" s="136" t="s">
        <v>5598</v>
      </c>
    </row>
    <row r="8599" spans="1:6" x14ac:dyDescent="0.25">
      <c r="A8599" s="134" t="s">
        <v>12940</v>
      </c>
      <c r="B8599" s="135" t="s">
        <v>12941</v>
      </c>
      <c r="C8599" s="46"/>
      <c r="D8599" s="134" t="s">
        <v>2260</v>
      </c>
      <c r="E8599" s="136" t="s">
        <v>18534</v>
      </c>
      <c r="F8599" s="136" t="s">
        <v>18534</v>
      </c>
    </row>
    <row r="8600" spans="1:6" ht="27" x14ac:dyDescent="0.25">
      <c r="A8600" s="134" t="s">
        <v>5314</v>
      </c>
      <c r="B8600" s="135" t="s">
        <v>5315</v>
      </c>
      <c r="C8600" s="46"/>
      <c r="D8600" s="134" t="s">
        <v>2260</v>
      </c>
      <c r="E8600" s="136" t="s">
        <v>5598</v>
      </c>
      <c r="F8600" s="136" t="s">
        <v>5598</v>
      </c>
    </row>
    <row r="8601" spans="1:6" ht="27" x14ac:dyDescent="0.25">
      <c r="A8601" s="134" t="s">
        <v>5316</v>
      </c>
      <c r="B8601" s="135" t="s">
        <v>5317</v>
      </c>
      <c r="C8601" s="46"/>
      <c r="D8601" s="134" t="s">
        <v>2260</v>
      </c>
      <c r="E8601" s="136" t="s">
        <v>5602</v>
      </c>
      <c r="F8601" s="136" t="s">
        <v>5602</v>
      </c>
    </row>
    <row r="8602" spans="1:6" ht="27" x14ac:dyDescent="0.25">
      <c r="A8602" s="134" t="s">
        <v>5318</v>
      </c>
      <c r="B8602" s="135" t="s">
        <v>5319</v>
      </c>
      <c r="C8602" s="46"/>
      <c r="D8602" s="134" t="s">
        <v>2260</v>
      </c>
      <c r="E8602" s="136" t="s">
        <v>5550</v>
      </c>
      <c r="F8602" s="136" t="s">
        <v>5550</v>
      </c>
    </row>
    <row r="8603" spans="1:6" ht="27" x14ac:dyDescent="0.25">
      <c r="A8603" s="134" t="s">
        <v>5320</v>
      </c>
      <c r="B8603" s="135" t="s">
        <v>5321</v>
      </c>
      <c r="C8603" s="46"/>
      <c r="D8603" s="134" t="s">
        <v>2260</v>
      </c>
      <c r="E8603" s="136" t="s">
        <v>5514</v>
      </c>
      <c r="F8603" s="136" t="s">
        <v>5514</v>
      </c>
    </row>
    <row r="8604" spans="1:6" ht="27" x14ac:dyDescent="0.25">
      <c r="A8604" s="134" t="s">
        <v>5322</v>
      </c>
      <c r="B8604" s="135" t="s">
        <v>5323</v>
      </c>
      <c r="C8604" s="46"/>
      <c r="D8604" s="134" t="s">
        <v>2260</v>
      </c>
      <c r="E8604" s="136" t="s">
        <v>5580</v>
      </c>
      <c r="F8604" s="136" t="s">
        <v>5580</v>
      </c>
    </row>
    <row r="8605" spans="1:6" ht="40.5" x14ac:dyDescent="0.25">
      <c r="A8605" s="134" t="s">
        <v>5328</v>
      </c>
      <c r="B8605" s="135" t="s">
        <v>5329</v>
      </c>
      <c r="C8605" s="46"/>
      <c r="D8605" s="134" t="s">
        <v>2260</v>
      </c>
      <c r="E8605" s="136" t="s">
        <v>5494</v>
      </c>
      <c r="F8605" s="136" t="s">
        <v>5494</v>
      </c>
    </row>
    <row r="8606" spans="1:6" ht="27" x14ac:dyDescent="0.25">
      <c r="A8606" s="134" t="s">
        <v>5324</v>
      </c>
      <c r="B8606" s="135" t="s">
        <v>5325</v>
      </c>
      <c r="C8606" s="46"/>
      <c r="D8606" s="134" t="s">
        <v>2260</v>
      </c>
      <c r="E8606" s="136" t="s">
        <v>5509</v>
      </c>
      <c r="F8606" s="136" t="s">
        <v>5509</v>
      </c>
    </row>
    <row r="8607" spans="1:6" ht="27" x14ac:dyDescent="0.25">
      <c r="A8607" s="134" t="s">
        <v>5326</v>
      </c>
      <c r="B8607" s="135" t="s">
        <v>5327</v>
      </c>
      <c r="C8607" s="46"/>
      <c r="D8607" s="134" t="s">
        <v>2260</v>
      </c>
      <c r="E8607" s="136" t="s">
        <v>5477</v>
      </c>
      <c r="F8607" s="136" t="s">
        <v>5477</v>
      </c>
    </row>
    <row r="8608" spans="1:6" ht="27" x14ac:dyDescent="0.25">
      <c r="A8608" s="134" t="s">
        <v>5330</v>
      </c>
      <c r="B8608" s="135" t="s">
        <v>5331</v>
      </c>
      <c r="C8608" s="46"/>
      <c r="D8608" s="134" t="s">
        <v>2260</v>
      </c>
      <c r="E8608" s="136" t="s">
        <v>13359</v>
      </c>
      <c r="F8608" s="136" t="s">
        <v>13359</v>
      </c>
    </row>
    <row r="8609" spans="1:6" ht="27" x14ac:dyDescent="0.25">
      <c r="A8609" s="134" t="s">
        <v>5332</v>
      </c>
      <c r="B8609" s="135" t="s">
        <v>5333</v>
      </c>
      <c r="C8609" s="46"/>
      <c r="D8609" s="134" t="s">
        <v>2260</v>
      </c>
      <c r="E8609" s="136" t="s">
        <v>5600</v>
      </c>
      <c r="F8609" s="136" t="s">
        <v>5600</v>
      </c>
    </row>
    <row r="8610" spans="1:6" x14ac:dyDescent="0.25">
      <c r="A8610" s="134" t="s">
        <v>12942</v>
      </c>
      <c r="B8610" s="135" t="s">
        <v>12943</v>
      </c>
      <c r="C8610" s="46"/>
      <c r="D8610" s="134" t="s">
        <v>2260</v>
      </c>
      <c r="E8610" s="136" t="s">
        <v>5856</v>
      </c>
      <c r="F8610" s="136" t="s">
        <v>5856</v>
      </c>
    </row>
    <row r="8611" spans="1:6" x14ac:dyDescent="0.25">
      <c r="A8611" s="134" t="s">
        <v>12944</v>
      </c>
      <c r="B8611" s="135" t="s">
        <v>12945</v>
      </c>
      <c r="C8611" s="46"/>
      <c r="D8611" s="134" t="s">
        <v>2260</v>
      </c>
      <c r="E8611" s="136" t="s">
        <v>13768</v>
      </c>
      <c r="F8611" s="136" t="s">
        <v>13768</v>
      </c>
    </row>
    <row r="8612" spans="1:6" ht="27" x14ac:dyDescent="0.25">
      <c r="A8612" s="134" t="s">
        <v>12946</v>
      </c>
      <c r="B8612" s="135" t="s">
        <v>12947</v>
      </c>
      <c r="C8612" s="46"/>
      <c r="D8612" s="134" t="s">
        <v>2260</v>
      </c>
      <c r="E8612" s="136" t="s">
        <v>22502</v>
      </c>
      <c r="F8612" s="136" t="s">
        <v>22502</v>
      </c>
    </row>
    <row r="8613" spans="1:6" x14ac:dyDescent="0.25">
      <c r="A8613" s="134" t="s">
        <v>12948</v>
      </c>
      <c r="B8613" s="135" t="s">
        <v>12949</v>
      </c>
      <c r="C8613" s="46"/>
      <c r="D8613" s="134" t="s">
        <v>2260</v>
      </c>
      <c r="E8613" s="136" t="s">
        <v>5561</v>
      </c>
      <c r="F8613" s="136" t="s">
        <v>5561</v>
      </c>
    </row>
    <row r="8614" spans="1:6" x14ac:dyDescent="0.25">
      <c r="A8614" s="134" t="s">
        <v>12950</v>
      </c>
      <c r="B8614" s="135" t="s">
        <v>12951</v>
      </c>
      <c r="C8614" s="46"/>
      <c r="D8614" s="134" t="s">
        <v>2260</v>
      </c>
      <c r="E8614" s="136" t="s">
        <v>14115</v>
      </c>
      <c r="F8614" s="136" t="s">
        <v>14115</v>
      </c>
    </row>
    <row r="8615" spans="1:6" ht="27" x14ac:dyDescent="0.25">
      <c r="A8615" s="134" t="s">
        <v>12952</v>
      </c>
      <c r="B8615" s="135" t="s">
        <v>12953</v>
      </c>
      <c r="C8615" s="46"/>
      <c r="D8615" s="134" t="s">
        <v>2260</v>
      </c>
      <c r="E8615" s="136" t="s">
        <v>22503</v>
      </c>
      <c r="F8615" s="136" t="s">
        <v>22503</v>
      </c>
    </row>
    <row r="8616" spans="1:6" x14ac:dyDescent="0.25">
      <c r="A8616" s="134" t="s">
        <v>12954</v>
      </c>
      <c r="B8616" s="135" t="s">
        <v>12955</v>
      </c>
      <c r="C8616" s="46"/>
      <c r="D8616" s="134" t="s">
        <v>2260</v>
      </c>
      <c r="E8616" s="136" t="s">
        <v>22504</v>
      </c>
      <c r="F8616" s="136" t="s">
        <v>22504</v>
      </c>
    </row>
    <row r="8617" spans="1:6" ht="27" x14ac:dyDescent="0.25">
      <c r="A8617" s="134" t="s">
        <v>12956</v>
      </c>
      <c r="B8617" s="135" t="s">
        <v>12957</v>
      </c>
      <c r="C8617" s="46"/>
      <c r="D8617" s="134" t="s">
        <v>2260</v>
      </c>
      <c r="E8617" s="136" t="s">
        <v>14361</v>
      </c>
      <c r="F8617" s="136" t="s">
        <v>14361</v>
      </c>
    </row>
    <row r="8618" spans="1:6" ht="27" x14ac:dyDescent="0.25">
      <c r="A8618" s="134" t="s">
        <v>12958</v>
      </c>
      <c r="B8618" s="135" t="s">
        <v>12959</v>
      </c>
      <c r="C8618" s="46"/>
      <c r="D8618" s="134" t="s">
        <v>2260</v>
      </c>
      <c r="E8618" s="136" t="s">
        <v>14125</v>
      </c>
      <c r="F8618" s="136" t="s">
        <v>14125</v>
      </c>
    </row>
    <row r="8619" spans="1:6" ht="27" x14ac:dyDescent="0.25">
      <c r="A8619" s="134" t="s">
        <v>12960</v>
      </c>
      <c r="B8619" s="135" t="s">
        <v>12961</v>
      </c>
      <c r="C8619" s="46"/>
      <c r="D8619" s="134" t="s">
        <v>2260</v>
      </c>
      <c r="E8619" s="136" t="s">
        <v>22505</v>
      </c>
      <c r="F8619" s="136" t="s">
        <v>22505</v>
      </c>
    </row>
    <row r="8620" spans="1:6" ht="27" x14ac:dyDescent="0.25">
      <c r="A8620" s="134" t="s">
        <v>5334</v>
      </c>
      <c r="B8620" s="135" t="s">
        <v>5335</v>
      </c>
      <c r="C8620" s="46"/>
      <c r="D8620" s="134" t="s">
        <v>2266</v>
      </c>
      <c r="E8620" s="136" t="s">
        <v>5643</v>
      </c>
      <c r="F8620" s="136" t="s">
        <v>5643</v>
      </c>
    </row>
    <row r="8621" spans="1:6" ht="27" x14ac:dyDescent="0.25">
      <c r="A8621" s="134" t="s">
        <v>5336</v>
      </c>
      <c r="B8621" s="135" t="s">
        <v>5337</v>
      </c>
      <c r="C8621" s="46"/>
      <c r="D8621" s="134" t="s">
        <v>2266</v>
      </c>
      <c r="E8621" s="136" t="s">
        <v>15402</v>
      </c>
      <c r="F8621" s="136" t="s">
        <v>15402</v>
      </c>
    </row>
    <row r="8622" spans="1:6" ht="27" x14ac:dyDescent="0.25">
      <c r="A8622" s="134" t="s">
        <v>5338</v>
      </c>
      <c r="B8622" s="135" t="s">
        <v>5339</v>
      </c>
      <c r="C8622" s="46"/>
      <c r="D8622" s="134" t="s">
        <v>2266</v>
      </c>
      <c r="E8622" s="136" t="s">
        <v>14020</v>
      </c>
      <c r="F8622" s="136" t="s">
        <v>14020</v>
      </c>
    </row>
    <row r="8623" spans="1:6" ht="27" x14ac:dyDescent="0.25">
      <c r="A8623" s="134" t="s">
        <v>5340</v>
      </c>
      <c r="B8623" s="135" t="s">
        <v>5341</v>
      </c>
      <c r="C8623" s="46"/>
      <c r="D8623" s="134" t="s">
        <v>2266</v>
      </c>
      <c r="E8623" s="136" t="s">
        <v>22506</v>
      </c>
      <c r="F8623" s="136" t="s">
        <v>22506</v>
      </c>
    </row>
    <row r="8624" spans="1:6" ht="27" x14ac:dyDescent="0.25">
      <c r="A8624" s="134" t="s">
        <v>5342</v>
      </c>
      <c r="B8624" s="135" t="s">
        <v>5343</v>
      </c>
      <c r="C8624" s="46"/>
      <c r="D8624" s="134" t="s">
        <v>2266</v>
      </c>
      <c r="E8624" s="136" t="s">
        <v>13960</v>
      </c>
      <c r="F8624" s="136" t="s">
        <v>13960</v>
      </c>
    </row>
    <row r="8625" spans="1:6" ht="27" x14ac:dyDescent="0.25">
      <c r="A8625" s="134" t="s">
        <v>5344</v>
      </c>
      <c r="B8625" s="135" t="s">
        <v>5345</v>
      </c>
      <c r="C8625" s="46"/>
      <c r="D8625" s="134" t="s">
        <v>2266</v>
      </c>
      <c r="E8625" s="136" t="s">
        <v>13489</v>
      </c>
      <c r="F8625" s="136" t="s">
        <v>13489</v>
      </c>
    </row>
    <row r="8626" spans="1:6" x14ac:dyDescent="0.25">
      <c r="A8626" s="134" t="s">
        <v>12962</v>
      </c>
      <c r="B8626" s="135" t="s">
        <v>12943</v>
      </c>
      <c r="C8626" s="46"/>
      <c r="D8626" s="134" t="s">
        <v>2266</v>
      </c>
      <c r="E8626" s="136" t="s">
        <v>22507</v>
      </c>
      <c r="F8626" s="136" t="s">
        <v>22507</v>
      </c>
    </row>
    <row r="8627" spans="1:6" ht="27" x14ac:dyDescent="0.25">
      <c r="A8627" s="134" t="s">
        <v>12963</v>
      </c>
      <c r="B8627" s="135" t="s">
        <v>12964</v>
      </c>
      <c r="C8627" s="46"/>
      <c r="D8627" s="134" t="s">
        <v>2266</v>
      </c>
      <c r="E8627" s="136" t="s">
        <v>22508</v>
      </c>
      <c r="F8627" s="136" t="s">
        <v>22508</v>
      </c>
    </row>
    <row r="8628" spans="1:6" x14ac:dyDescent="0.25">
      <c r="A8628" s="134" t="s">
        <v>12965</v>
      </c>
      <c r="B8628" s="135" t="s">
        <v>12951</v>
      </c>
      <c r="C8628" s="46"/>
      <c r="D8628" s="134" t="s">
        <v>2266</v>
      </c>
      <c r="E8628" s="136" t="s">
        <v>22509</v>
      </c>
      <c r="F8628" s="136" t="s">
        <v>22509</v>
      </c>
    </row>
    <row r="8629" spans="1:6" ht="27" x14ac:dyDescent="0.25">
      <c r="A8629" s="134" t="s">
        <v>12966</v>
      </c>
      <c r="B8629" s="135" t="s">
        <v>12953</v>
      </c>
      <c r="C8629" s="46"/>
      <c r="D8629" s="134" t="s">
        <v>2266</v>
      </c>
      <c r="E8629" s="136" t="s">
        <v>22510</v>
      </c>
      <c r="F8629" s="136" t="s">
        <v>22510</v>
      </c>
    </row>
    <row r="8630" spans="1:6" x14ac:dyDescent="0.25">
      <c r="A8630" s="134" t="s">
        <v>12967</v>
      </c>
      <c r="B8630" s="135" t="s">
        <v>12955</v>
      </c>
      <c r="C8630" s="46"/>
      <c r="D8630" s="134" t="s">
        <v>2266</v>
      </c>
      <c r="E8630" s="136" t="s">
        <v>22511</v>
      </c>
      <c r="F8630" s="136" t="s">
        <v>22511</v>
      </c>
    </row>
    <row r="8631" spans="1:6" ht="27" x14ac:dyDescent="0.25">
      <c r="A8631" s="134" t="s">
        <v>12968</v>
      </c>
      <c r="B8631" s="135" t="s">
        <v>12961</v>
      </c>
      <c r="C8631" s="46"/>
      <c r="D8631" s="134" t="s">
        <v>2266</v>
      </c>
      <c r="E8631" s="136" t="s">
        <v>22512</v>
      </c>
      <c r="F8631" s="136" t="s">
        <v>22512</v>
      </c>
    </row>
    <row r="8632" spans="1:6" x14ac:dyDescent="0.25">
      <c r="A8632" s="134" t="s">
        <v>12969</v>
      </c>
      <c r="B8632" s="135" t="s">
        <v>12970</v>
      </c>
      <c r="C8632" s="46"/>
      <c r="D8632" s="134" t="s">
        <v>2260</v>
      </c>
      <c r="E8632" s="136" t="s">
        <v>12999</v>
      </c>
      <c r="F8632" s="136" t="s">
        <v>12999</v>
      </c>
    </row>
    <row r="8633" spans="1:6" x14ac:dyDescent="0.25">
      <c r="A8633" s="134" t="s">
        <v>12971</v>
      </c>
      <c r="B8633" s="135" t="s">
        <v>12970</v>
      </c>
      <c r="C8633" s="46"/>
      <c r="D8633" s="134" t="s">
        <v>2266</v>
      </c>
      <c r="E8633" s="136" t="s">
        <v>22513</v>
      </c>
      <c r="F8633" s="136" t="s">
        <v>22513</v>
      </c>
    </row>
    <row r="8634" spans="1:6" ht="27" x14ac:dyDescent="0.25">
      <c r="A8634" s="134" t="s">
        <v>5346</v>
      </c>
      <c r="B8634" s="135" t="s">
        <v>5347</v>
      </c>
      <c r="C8634" s="46"/>
      <c r="D8634" s="134" t="s">
        <v>2260</v>
      </c>
      <c r="E8634" s="136" t="s">
        <v>5580</v>
      </c>
      <c r="F8634" s="136" t="s">
        <v>5580</v>
      </c>
    </row>
    <row r="8635" spans="1:6" ht="27" x14ac:dyDescent="0.25">
      <c r="A8635" s="134" t="s">
        <v>5348</v>
      </c>
      <c r="B8635" s="135" t="s">
        <v>5349</v>
      </c>
      <c r="C8635" s="46"/>
      <c r="D8635" s="134" t="s">
        <v>2266</v>
      </c>
      <c r="E8635" s="136" t="s">
        <v>19265</v>
      </c>
      <c r="F8635" s="136" t="s">
        <v>19265</v>
      </c>
    </row>
    <row r="8636" spans="1:6" ht="27" x14ac:dyDescent="0.25">
      <c r="A8636" s="134" t="s">
        <v>22514</v>
      </c>
      <c r="B8636" s="135" t="s">
        <v>22515</v>
      </c>
      <c r="C8636" s="46"/>
      <c r="D8636" s="134" t="s">
        <v>2260</v>
      </c>
      <c r="E8636" s="136" t="s">
        <v>5566</v>
      </c>
      <c r="F8636" s="136" t="s">
        <v>5566</v>
      </c>
    </row>
    <row r="8637" spans="1:6" ht="27" x14ac:dyDescent="0.25">
      <c r="A8637" s="134" t="s">
        <v>22516</v>
      </c>
      <c r="B8637" s="135" t="s">
        <v>22517</v>
      </c>
      <c r="C8637" s="46"/>
      <c r="D8637" s="134" t="s">
        <v>2260</v>
      </c>
      <c r="E8637" s="136" t="s">
        <v>5600</v>
      </c>
      <c r="F8637" s="136" t="s">
        <v>5600</v>
      </c>
    </row>
    <row r="8638" spans="1:6" ht="27" x14ac:dyDescent="0.25">
      <c r="A8638" s="134" t="s">
        <v>22518</v>
      </c>
      <c r="B8638" s="135" t="s">
        <v>22519</v>
      </c>
      <c r="C8638" s="46"/>
      <c r="D8638" s="134" t="s">
        <v>2266</v>
      </c>
      <c r="E8638" s="136" t="s">
        <v>13110</v>
      </c>
      <c r="F8638" s="136" t="s">
        <v>13110</v>
      </c>
    </row>
    <row r="8639" spans="1:6" ht="27" x14ac:dyDescent="0.25">
      <c r="A8639" s="134" t="s">
        <v>22520</v>
      </c>
      <c r="B8639" s="135" t="s">
        <v>22521</v>
      </c>
      <c r="C8639" s="46"/>
      <c r="D8639" s="134" t="s">
        <v>2266</v>
      </c>
      <c r="E8639" s="136" t="s">
        <v>13134</v>
      </c>
      <c r="F8639" s="136" t="s">
        <v>13134</v>
      </c>
    </row>
    <row r="8640" spans="1:6" ht="27" x14ac:dyDescent="0.25">
      <c r="A8640" s="134" t="s">
        <v>22522</v>
      </c>
      <c r="B8640" s="135" t="s">
        <v>22523</v>
      </c>
      <c r="C8640" s="46"/>
      <c r="D8640" s="134" t="s">
        <v>2266</v>
      </c>
      <c r="E8640" s="136" t="s">
        <v>13457</v>
      </c>
      <c r="F8640" s="136" t="s">
        <v>13457</v>
      </c>
    </row>
    <row r="8641" spans="1:6" ht="27" x14ac:dyDescent="0.25">
      <c r="A8641" s="134" t="s">
        <v>22524</v>
      </c>
      <c r="B8641" s="135" t="s">
        <v>22525</v>
      </c>
      <c r="C8641" s="46"/>
      <c r="D8641" s="134" t="s">
        <v>2266</v>
      </c>
      <c r="E8641" s="136" t="s">
        <v>5694</v>
      </c>
      <c r="F8641" s="136" t="s">
        <v>5694</v>
      </c>
    </row>
    <row r="8642" spans="1:6" ht="27" x14ac:dyDescent="0.25">
      <c r="A8642" s="134" t="s">
        <v>22526</v>
      </c>
      <c r="B8642" s="135" t="s">
        <v>22527</v>
      </c>
      <c r="C8642" s="46"/>
      <c r="D8642" s="134" t="s">
        <v>2266</v>
      </c>
      <c r="E8642" s="136" t="s">
        <v>13492</v>
      </c>
      <c r="F8642" s="136" t="s">
        <v>13492</v>
      </c>
    </row>
    <row r="8643" spans="1:6" ht="27" x14ac:dyDescent="0.25">
      <c r="A8643" s="134" t="s">
        <v>22528</v>
      </c>
      <c r="B8643" s="135" t="s">
        <v>22529</v>
      </c>
      <c r="C8643" s="46"/>
      <c r="D8643" s="134" t="s">
        <v>2266</v>
      </c>
      <c r="E8643" s="136" t="s">
        <v>5815</v>
      </c>
      <c r="F8643" s="136" t="s">
        <v>5815</v>
      </c>
    </row>
    <row r="8644" spans="1:6" ht="27" x14ac:dyDescent="0.25">
      <c r="A8644" s="134" t="s">
        <v>22530</v>
      </c>
      <c r="B8644" s="135" t="s">
        <v>22531</v>
      </c>
      <c r="C8644" s="46"/>
      <c r="D8644" s="134" t="s">
        <v>2266</v>
      </c>
      <c r="E8644" s="136" t="s">
        <v>17669</v>
      </c>
      <c r="F8644" s="136" t="s">
        <v>17669</v>
      </c>
    </row>
    <row r="8645" spans="1:6" ht="27" x14ac:dyDescent="0.25">
      <c r="A8645" s="134" t="s">
        <v>22532</v>
      </c>
      <c r="B8645" s="135" t="s">
        <v>22533</v>
      </c>
      <c r="C8645" s="46"/>
      <c r="D8645" s="134" t="s">
        <v>2266</v>
      </c>
      <c r="E8645" s="136" t="s">
        <v>5649</v>
      </c>
      <c r="F8645" s="136" t="s">
        <v>5649</v>
      </c>
    </row>
    <row r="8646" spans="1:6" ht="27" x14ac:dyDescent="0.25">
      <c r="A8646" s="134" t="s">
        <v>22534</v>
      </c>
      <c r="B8646" s="135" t="s">
        <v>22535</v>
      </c>
      <c r="C8646" s="46"/>
      <c r="D8646" s="134" t="s">
        <v>2266</v>
      </c>
      <c r="E8646" s="136" t="s">
        <v>19160</v>
      </c>
      <c r="F8646" s="136" t="s">
        <v>19160</v>
      </c>
    </row>
    <row r="8647" spans="1:6" ht="27" x14ac:dyDescent="0.25">
      <c r="A8647" s="134" t="s">
        <v>22536</v>
      </c>
      <c r="B8647" s="135" t="s">
        <v>22537</v>
      </c>
      <c r="C8647" s="46"/>
      <c r="D8647" s="134" t="s">
        <v>2266</v>
      </c>
      <c r="E8647" s="136" t="s">
        <v>18023</v>
      </c>
      <c r="F8647" s="136" t="s">
        <v>18023</v>
      </c>
    </row>
    <row r="8648" spans="1:6" ht="40.5" x14ac:dyDescent="0.25">
      <c r="A8648" s="134" t="s">
        <v>22538</v>
      </c>
      <c r="B8648" s="135" t="s">
        <v>22539</v>
      </c>
      <c r="C8648" s="46"/>
      <c r="D8648" s="134" t="s">
        <v>2266</v>
      </c>
      <c r="E8648" s="136" t="s">
        <v>13748</v>
      </c>
      <c r="F8648" s="136" t="s">
        <v>13748</v>
      </c>
    </row>
    <row r="8649" spans="1:6" ht="40.5" x14ac:dyDescent="0.25">
      <c r="A8649" s="134" t="s">
        <v>22540</v>
      </c>
      <c r="B8649" s="135" t="s">
        <v>22541</v>
      </c>
      <c r="C8649" s="46"/>
      <c r="D8649" s="134" t="s">
        <v>2266</v>
      </c>
      <c r="E8649" s="136" t="s">
        <v>13662</v>
      </c>
      <c r="F8649" s="136" t="s">
        <v>13662</v>
      </c>
    </row>
    <row r="8650" spans="1:6" ht="27" x14ac:dyDescent="0.25">
      <c r="A8650" s="134" t="s">
        <v>22542</v>
      </c>
      <c r="B8650" s="135" t="s">
        <v>22543</v>
      </c>
      <c r="C8650" s="46"/>
      <c r="D8650" s="134" t="s">
        <v>2266</v>
      </c>
      <c r="E8650" s="136" t="s">
        <v>13314</v>
      </c>
      <c r="F8650" s="136" t="s">
        <v>13314</v>
      </c>
    </row>
    <row r="8651" spans="1:6" ht="27" x14ac:dyDescent="0.25">
      <c r="A8651" s="134" t="s">
        <v>22544</v>
      </c>
      <c r="B8651" s="135" t="s">
        <v>22545</v>
      </c>
      <c r="C8651" s="46"/>
      <c r="D8651" s="134" t="s">
        <v>2266</v>
      </c>
      <c r="E8651" s="136" t="s">
        <v>18023</v>
      </c>
      <c r="F8651" s="136" t="s">
        <v>18023</v>
      </c>
    </row>
    <row r="8652" spans="1:6" ht="27" x14ac:dyDescent="0.25">
      <c r="A8652" s="134" t="s">
        <v>22546</v>
      </c>
      <c r="B8652" s="135" t="s">
        <v>22547</v>
      </c>
      <c r="C8652" s="46"/>
      <c r="D8652" s="134" t="s">
        <v>2266</v>
      </c>
      <c r="E8652" s="136" t="s">
        <v>13168</v>
      </c>
      <c r="F8652" s="136" t="s">
        <v>13168</v>
      </c>
    </row>
    <row r="8653" spans="1:6" ht="27" x14ac:dyDescent="0.25">
      <c r="A8653" s="134" t="s">
        <v>22548</v>
      </c>
      <c r="B8653" s="135" t="s">
        <v>22549</v>
      </c>
      <c r="C8653" s="46"/>
      <c r="D8653" s="134" t="s">
        <v>2266</v>
      </c>
      <c r="E8653" s="136" t="s">
        <v>15475</v>
      </c>
      <c r="F8653" s="136" t="s">
        <v>15475</v>
      </c>
    </row>
    <row r="8654" spans="1:6" ht="27" x14ac:dyDescent="0.25">
      <c r="A8654" s="134" t="s">
        <v>22550</v>
      </c>
      <c r="B8654" s="135" t="s">
        <v>22551</v>
      </c>
      <c r="C8654" s="46"/>
      <c r="D8654" s="134" t="s">
        <v>2266</v>
      </c>
      <c r="E8654" s="136" t="s">
        <v>21755</v>
      </c>
      <c r="F8654" s="136" t="s">
        <v>21755</v>
      </c>
    </row>
    <row r="8655" spans="1:6" ht="40.5" x14ac:dyDescent="0.25">
      <c r="A8655" s="134" t="s">
        <v>22552</v>
      </c>
      <c r="B8655" s="135" t="s">
        <v>22553</v>
      </c>
      <c r="C8655" s="46"/>
      <c r="D8655" s="134" t="s">
        <v>2266</v>
      </c>
      <c r="E8655" s="136" t="s">
        <v>22554</v>
      </c>
      <c r="F8655" s="136" t="s">
        <v>22554</v>
      </c>
    </row>
    <row r="8656" spans="1:6" ht="27" x14ac:dyDescent="0.25">
      <c r="A8656" s="134" t="s">
        <v>22555</v>
      </c>
      <c r="B8656" s="135" t="s">
        <v>22556</v>
      </c>
      <c r="C8656" s="46"/>
      <c r="D8656" s="134" t="s">
        <v>2266</v>
      </c>
      <c r="E8656" s="136" t="s">
        <v>5557</v>
      </c>
      <c r="F8656" s="136" t="s">
        <v>5557</v>
      </c>
    </row>
    <row r="8657" spans="1:6" ht="40.5" x14ac:dyDescent="0.25">
      <c r="A8657" s="134" t="s">
        <v>22557</v>
      </c>
      <c r="B8657" s="135" t="s">
        <v>22558</v>
      </c>
      <c r="C8657" s="46"/>
      <c r="D8657" s="134" t="s">
        <v>2266</v>
      </c>
      <c r="E8657" s="136" t="s">
        <v>13493</v>
      </c>
      <c r="F8657" s="136" t="s">
        <v>13493</v>
      </c>
    </row>
    <row r="8658" spans="1:6" ht="27" x14ac:dyDescent="0.25">
      <c r="A8658" s="134" t="s">
        <v>22559</v>
      </c>
      <c r="B8658" s="135" t="s">
        <v>22560</v>
      </c>
      <c r="C8658" s="46"/>
      <c r="D8658" s="134" t="s">
        <v>2266</v>
      </c>
      <c r="E8658" s="136" t="s">
        <v>13796</v>
      </c>
      <c r="F8658" s="136" t="s">
        <v>13796</v>
      </c>
    </row>
    <row r="8659" spans="1:6" ht="27" x14ac:dyDescent="0.25">
      <c r="A8659" s="134" t="s">
        <v>22561</v>
      </c>
      <c r="B8659" s="135" t="s">
        <v>22562</v>
      </c>
      <c r="C8659" s="46"/>
      <c r="D8659" s="134" t="s">
        <v>2266</v>
      </c>
      <c r="E8659" s="136" t="s">
        <v>13760</v>
      </c>
      <c r="F8659" s="136" t="s">
        <v>13760</v>
      </c>
    </row>
    <row r="8660" spans="1:6" ht="27" x14ac:dyDescent="0.25">
      <c r="A8660" s="134" t="s">
        <v>22563</v>
      </c>
      <c r="B8660" s="135" t="s">
        <v>22564</v>
      </c>
      <c r="C8660" s="46"/>
      <c r="D8660" s="134" t="s">
        <v>2266</v>
      </c>
      <c r="E8660" s="136" t="s">
        <v>5353</v>
      </c>
      <c r="F8660" s="136" t="s">
        <v>5353</v>
      </c>
    </row>
    <row r="8661" spans="1:6" ht="27" x14ac:dyDescent="0.25">
      <c r="A8661" s="134" t="s">
        <v>22565</v>
      </c>
      <c r="B8661" s="135" t="s">
        <v>22566</v>
      </c>
      <c r="C8661" s="46"/>
      <c r="D8661" s="134" t="s">
        <v>2266</v>
      </c>
      <c r="E8661" s="136" t="s">
        <v>22567</v>
      </c>
      <c r="F8661" s="136" t="s">
        <v>22567</v>
      </c>
    </row>
    <row r="8662" spans="1:6" ht="27" x14ac:dyDescent="0.25">
      <c r="A8662" s="134" t="s">
        <v>22568</v>
      </c>
      <c r="B8662" s="135" t="s">
        <v>22569</v>
      </c>
      <c r="C8662" s="46"/>
      <c r="D8662" s="134" t="s">
        <v>2266</v>
      </c>
      <c r="E8662" s="136" t="s">
        <v>5649</v>
      </c>
      <c r="F8662" s="136" t="s">
        <v>5649</v>
      </c>
    </row>
    <row r="8663" spans="1:6" ht="40.5" x14ac:dyDescent="0.25">
      <c r="A8663" s="134" t="s">
        <v>22570</v>
      </c>
      <c r="B8663" s="135" t="s">
        <v>22571</v>
      </c>
      <c r="C8663" s="46"/>
      <c r="D8663" s="134" t="s">
        <v>2266</v>
      </c>
      <c r="E8663" s="136" t="s">
        <v>13961</v>
      </c>
      <c r="F8663" s="136" t="s">
        <v>13961</v>
      </c>
    </row>
    <row r="8664" spans="1:6" ht="27" x14ac:dyDescent="0.25">
      <c r="A8664" s="134" t="s">
        <v>22572</v>
      </c>
      <c r="B8664" s="135" t="s">
        <v>22573</v>
      </c>
      <c r="C8664" s="46"/>
      <c r="D8664" s="134" t="s">
        <v>2266</v>
      </c>
      <c r="E8664" s="136" t="s">
        <v>22574</v>
      </c>
      <c r="F8664" s="136" t="s">
        <v>22574</v>
      </c>
    </row>
    <row r="8665" spans="1:6" ht="40.5" x14ac:dyDescent="0.25">
      <c r="A8665" s="134" t="s">
        <v>22575</v>
      </c>
      <c r="B8665" s="135" t="s">
        <v>22576</v>
      </c>
      <c r="C8665" s="46"/>
      <c r="D8665" s="134" t="s">
        <v>2266</v>
      </c>
      <c r="E8665" s="136" t="s">
        <v>22577</v>
      </c>
      <c r="F8665" s="136" t="s">
        <v>22577</v>
      </c>
    </row>
    <row r="8666" spans="1:6" ht="27" x14ac:dyDescent="0.25">
      <c r="A8666" s="134" t="s">
        <v>22578</v>
      </c>
      <c r="B8666" s="135" t="s">
        <v>22579</v>
      </c>
      <c r="C8666" s="46"/>
      <c r="D8666" s="134" t="s">
        <v>2266</v>
      </c>
      <c r="E8666" s="136" t="s">
        <v>15617</v>
      </c>
      <c r="F8666" s="136" t="s">
        <v>15617</v>
      </c>
    </row>
    <row r="8667" spans="1:6" ht="27" x14ac:dyDescent="0.25">
      <c r="A8667" s="134" t="s">
        <v>22580</v>
      </c>
      <c r="B8667" s="135" t="s">
        <v>22581</v>
      </c>
      <c r="C8667" s="46"/>
      <c r="D8667" s="134" t="s">
        <v>2266</v>
      </c>
      <c r="E8667" s="136" t="s">
        <v>13477</v>
      </c>
      <c r="F8667" s="136" t="s">
        <v>13477</v>
      </c>
    </row>
    <row r="8668" spans="1:6" ht="27" x14ac:dyDescent="0.25">
      <c r="A8668" s="134" t="s">
        <v>22582</v>
      </c>
      <c r="B8668" s="135" t="s">
        <v>22583</v>
      </c>
      <c r="C8668" s="46"/>
      <c r="D8668" s="134" t="s">
        <v>2266</v>
      </c>
      <c r="E8668" s="136" t="s">
        <v>22584</v>
      </c>
      <c r="F8668" s="136" t="s">
        <v>22584</v>
      </c>
    </row>
    <row r="8669" spans="1:6" ht="27" x14ac:dyDescent="0.25">
      <c r="A8669" s="134" t="s">
        <v>22585</v>
      </c>
      <c r="B8669" s="135" t="s">
        <v>22586</v>
      </c>
      <c r="C8669" s="46"/>
      <c r="D8669" s="134" t="s">
        <v>2266</v>
      </c>
      <c r="E8669" s="136" t="s">
        <v>22587</v>
      </c>
      <c r="F8669" s="136" t="s">
        <v>22587</v>
      </c>
    </row>
    <row r="8670" spans="1:6" ht="27" x14ac:dyDescent="0.25">
      <c r="A8670" s="134" t="s">
        <v>22588</v>
      </c>
      <c r="B8670" s="135" t="s">
        <v>22589</v>
      </c>
      <c r="C8670" s="46"/>
      <c r="D8670" s="134" t="s">
        <v>2266</v>
      </c>
      <c r="E8670" s="136" t="s">
        <v>22590</v>
      </c>
      <c r="F8670" s="136" t="s">
        <v>22590</v>
      </c>
    </row>
    <row r="8671" spans="1:6" ht="27" x14ac:dyDescent="0.25">
      <c r="A8671" s="134" t="s">
        <v>22591</v>
      </c>
      <c r="B8671" s="135" t="s">
        <v>22592</v>
      </c>
      <c r="C8671" s="46"/>
      <c r="D8671" s="134" t="s">
        <v>2266</v>
      </c>
      <c r="E8671" s="136" t="s">
        <v>13341</v>
      </c>
      <c r="F8671" s="136" t="s">
        <v>13341</v>
      </c>
    </row>
    <row r="8672" spans="1:6" ht="27" x14ac:dyDescent="0.25">
      <c r="A8672" s="134" t="s">
        <v>22593</v>
      </c>
      <c r="B8672" s="135" t="s">
        <v>22594</v>
      </c>
      <c r="C8672" s="46"/>
      <c r="D8672" s="134" t="s">
        <v>2266</v>
      </c>
      <c r="E8672" s="136" t="s">
        <v>5633</v>
      </c>
      <c r="F8672" s="136" t="s">
        <v>5633</v>
      </c>
    </row>
    <row r="8673" spans="1:6" ht="27" x14ac:dyDescent="0.25">
      <c r="A8673" s="134" t="s">
        <v>22595</v>
      </c>
      <c r="B8673" s="135" t="s">
        <v>22596</v>
      </c>
      <c r="C8673" s="46"/>
      <c r="D8673" s="134" t="s">
        <v>2266</v>
      </c>
      <c r="E8673" s="136" t="s">
        <v>5718</v>
      </c>
      <c r="F8673" s="136" t="s">
        <v>5718</v>
      </c>
    </row>
    <row r="8674" spans="1:6" ht="27" x14ac:dyDescent="0.25">
      <c r="A8674" s="134" t="s">
        <v>22597</v>
      </c>
      <c r="B8674" s="135" t="s">
        <v>22598</v>
      </c>
      <c r="C8674" s="46"/>
      <c r="D8674" s="134" t="s">
        <v>2266</v>
      </c>
      <c r="E8674" s="136" t="s">
        <v>13163</v>
      </c>
      <c r="F8674" s="136" t="s">
        <v>13163</v>
      </c>
    </row>
    <row r="8675" spans="1:6" ht="27" x14ac:dyDescent="0.25">
      <c r="A8675" s="134" t="s">
        <v>22599</v>
      </c>
      <c r="B8675" s="135" t="s">
        <v>22600</v>
      </c>
      <c r="C8675" s="46"/>
      <c r="D8675" s="134" t="s">
        <v>2266</v>
      </c>
      <c r="E8675" s="136" t="s">
        <v>22601</v>
      </c>
      <c r="F8675" s="136" t="s">
        <v>22601</v>
      </c>
    </row>
    <row r="8676" spans="1:6" ht="27" x14ac:dyDescent="0.25">
      <c r="A8676" s="134" t="s">
        <v>22602</v>
      </c>
      <c r="B8676" s="135" t="s">
        <v>22603</v>
      </c>
      <c r="C8676" s="46"/>
      <c r="D8676" s="134" t="s">
        <v>2266</v>
      </c>
      <c r="E8676" s="136" t="s">
        <v>5755</v>
      </c>
      <c r="F8676" s="136" t="s">
        <v>5755</v>
      </c>
    </row>
    <row r="8677" spans="1:6" ht="40.5" x14ac:dyDescent="0.25">
      <c r="A8677" s="134" t="s">
        <v>22604</v>
      </c>
      <c r="B8677" s="135" t="s">
        <v>22605</v>
      </c>
      <c r="C8677" s="46"/>
      <c r="D8677" s="134" t="s">
        <v>2266</v>
      </c>
      <c r="E8677" s="136" t="s">
        <v>14048</v>
      </c>
      <c r="F8677" s="136" t="s">
        <v>14048</v>
      </c>
    </row>
    <row r="8678" spans="1:6" ht="27" x14ac:dyDescent="0.25">
      <c r="A8678" s="134" t="s">
        <v>22606</v>
      </c>
      <c r="B8678" s="135" t="s">
        <v>22607</v>
      </c>
      <c r="C8678" s="46"/>
      <c r="D8678" s="134" t="s">
        <v>2266</v>
      </c>
      <c r="E8678" s="136" t="s">
        <v>5380</v>
      </c>
      <c r="F8678" s="136" t="s">
        <v>5380</v>
      </c>
    </row>
    <row r="8679" spans="1:6" ht="27" x14ac:dyDescent="0.25">
      <c r="A8679" s="134" t="s">
        <v>22608</v>
      </c>
      <c r="B8679" s="135" t="s">
        <v>22609</v>
      </c>
      <c r="C8679" s="46"/>
      <c r="D8679" s="134" t="s">
        <v>2266</v>
      </c>
      <c r="E8679" s="136" t="s">
        <v>15533</v>
      </c>
      <c r="F8679" s="136" t="s">
        <v>15533</v>
      </c>
    </row>
    <row r="8680" spans="1:6" ht="27" x14ac:dyDescent="0.25">
      <c r="A8680" s="134" t="s">
        <v>22610</v>
      </c>
      <c r="B8680" s="135" t="s">
        <v>22611</v>
      </c>
      <c r="C8680" s="46"/>
      <c r="D8680" s="134" t="s">
        <v>2266</v>
      </c>
      <c r="E8680" s="136" t="s">
        <v>5943</v>
      </c>
      <c r="F8680" s="136" t="s">
        <v>5943</v>
      </c>
    </row>
    <row r="8681" spans="1:6" ht="27" x14ac:dyDescent="0.25">
      <c r="A8681" s="134" t="s">
        <v>22612</v>
      </c>
      <c r="B8681" s="135" t="s">
        <v>22613</v>
      </c>
      <c r="C8681" s="46"/>
      <c r="D8681" s="134" t="s">
        <v>2266</v>
      </c>
      <c r="E8681" s="136" t="s">
        <v>5557</v>
      </c>
      <c r="F8681" s="136" t="s">
        <v>5557</v>
      </c>
    </row>
    <row r="8682" spans="1:6" ht="27" x14ac:dyDescent="0.25">
      <c r="A8682" s="134" t="s">
        <v>22614</v>
      </c>
      <c r="B8682" s="135" t="s">
        <v>22615</v>
      </c>
      <c r="C8682" s="46"/>
      <c r="D8682" s="134" t="s">
        <v>2266</v>
      </c>
      <c r="E8682" s="136" t="s">
        <v>13064</v>
      </c>
      <c r="F8682" s="136" t="s">
        <v>13064</v>
      </c>
    </row>
    <row r="8683" spans="1:6" ht="27" x14ac:dyDescent="0.25">
      <c r="A8683" s="134" t="s">
        <v>22616</v>
      </c>
      <c r="B8683" s="135" t="s">
        <v>22617</v>
      </c>
      <c r="C8683" s="46"/>
      <c r="D8683" s="134" t="s">
        <v>2266</v>
      </c>
      <c r="E8683" s="136" t="s">
        <v>5806</v>
      </c>
      <c r="F8683" s="136" t="s">
        <v>5806</v>
      </c>
    </row>
    <row r="8684" spans="1:6" ht="27" x14ac:dyDescent="0.25">
      <c r="A8684" s="134" t="s">
        <v>22618</v>
      </c>
      <c r="B8684" s="135" t="s">
        <v>22619</v>
      </c>
      <c r="C8684" s="46"/>
      <c r="D8684" s="134" t="s">
        <v>2266</v>
      </c>
      <c r="E8684" s="136" t="s">
        <v>13413</v>
      </c>
      <c r="F8684" s="136" t="s">
        <v>13413</v>
      </c>
    </row>
    <row r="8685" spans="1:6" ht="40.5" x14ac:dyDescent="0.25">
      <c r="A8685" s="134" t="s">
        <v>22620</v>
      </c>
      <c r="B8685" s="135" t="s">
        <v>22621</v>
      </c>
      <c r="C8685" s="46"/>
      <c r="D8685" s="134" t="s">
        <v>2266</v>
      </c>
      <c r="E8685" s="136" t="s">
        <v>5658</v>
      </c>
      <c r="F8685" s="136" t="s">
        <v>5658</v>
      </c>
    </row>
    <row r="8686" spans="1:6" ht="40.5" x14ac:dyDescent="0.25">
      <c r="A8686" s="134" t="s">
        <v>22622</v>
      </c>
      <c r="B8686" s="135" t="s">
        <v>22623</v>
      </c>
      <c r="C8686" s="46"/>
      <c r="D8686" s="134" t="s">
        <v>2266</v>
      </c>
      <c r="E8686" s="136" t="s">
        <v>13553</v>
      </c>
      <c r="F8686" s="136" t="s">
        <v>13553</v>
      </c>
    </row>
    <row r="8687" spans="1:6" ht="27" x14ac:dyDescent="0.25">
      <c r="A8687" s="134" t="s">
        <v>22624</v>
      </c>
      <c r="B8687" s="135" t="s">
        <v>22625</v>
      </c>
      <c r="C8687" s="46"/>
      <c r="D8687" s="134" t="s">
        <v>2266</v>
      </c>
      <c r="E8687" s="136" t="s">
        <v>13180</v>
      </c>
      <c r="F8687" s="136" t="s">
        <v>13180</v>
      </c>
    </row>
    <row r="8688" spans="1:6" ht="27" x14ac:dyDescent="0.25">
      <c r="A8688" s="134" t="s">
        <v>22626</v>
      </c>
      <c r="B8688" s="135" t="s">
        <v>22627</v>
      </c>
      <c r="C8688" s="46"/>
      <c r="D8688" s="134" t="s">
        <v>2266</v>
      </c>
      <c r="E8688" s="136" t="s">
        <v>22458</v>
      </c>
      <c r="F8688" s="136" t="s">
        <v>22458</v>
      </c>
    </row>
    <row r="8689" spans="1:6" ht="27" x14ac:dyDescent="0.25">
      <c r="A8689" s="134" t="s">
        <v>22628</v>
      </c>
      <c r="B8689" s="135" t="s">
        <v>22629</v>
      </c>
      <c r="C8689" s="46"/>
      <c r="D8689" s="134" t="s">
        <v>2266</v>
      </c>
      <c r="E8689" s="136" t="s">
        <v>13791</v>
      </c>
      <c r="F8689" s="136" t="s">
        <v>13791</v>
      </c>
    </row>
    <row r="8690" spans="1:6" ht="40.5" x14ac:dyDescent="0.25">
      <c r="A8690" s="134" t="s">
        <v>22630</v>
      </c>
      <c r="B8690" s="135" t="s">
        <v>22631</v>
      </c>
      <c r="C8690" s="46"/>
      <c r="D8690" s="134" t="s">
        <v>2266</v>
      </c>
      <c r="E8690" s="136" t="s">
        <v>5481</v>
      </c>
      <c r="F8690" s="136" t="s">
        <v>5481</v>
      </c>
    </row>
    <row r="8691" spans="1:6" ht="40.5" x14ac:dyDescent="0.25">
      <c r="A8691" s="134" t="s">
        <v>22632</v>
      </c>
      <c r="B8691" s="135" t="s">
        <v>22633</v>
      </c>
      <c r="C8691" s="46"/>
      <c r="D8691" s="134" t="s">
        <v>2266</v>
      </c>
      <c r="E8691" s="136" t="s">
        <v>5957</v>
      </c>
      <c r="F8691" s="136" t="s">
        <v>5957</v>
      </c>
    </row>
    <row r="8692" spans="1:6" ht="40.5" x14ac:dyDescent="0.25">
      <c r="A8692" s="134" t="s">
        <v>22634</v>
      </c>
      <c r="B8692" s="135" t="s">
        <v>22635</v>
      </c>
      <c r="C8692" s="46"/>
      <c r="D8692" s="134" t="s">
        <v>2266</v>
      </c>
      <c r="E8692" s="136" t="s">
        <v>19203</v>
      </c>
      <c r="F8692" s="136" t="s">
        <v>19203</v>
      </c>
    </row>
    <row r="8693" spans="1:6" ht="27" x14ac:dyDescent="0.25">
      <c r="A8693" s="134" t="s">
        <v>22636</v>
      </c>
      <c r="B8693" s="135" t="s">
        <v>22637</v>
      </c>
      <c r="C8693" s="46"/>
      <c r="D8693" s="134" t="s">
        <v>2266</v>
      </c>
      <c r="E8693" s="136" t="s">
        <v>14247</v>
      </c>
      <c r="F8693" s="136" t="s">
        <v>14247</v>
      </c>
    </row>
    <row r="8694" spans="1:6" ht="27" x14ac:dyDescent="0.25">
      <c r="A8694" s="134" t="s">
        <v>22638</v>
      </c>
      <c r="B8694" s="135" t="s">
        <v>22639</v>
      </c>
      <c r="C8694" s="46"/>
      <c r="D8694" s="134" t="s">
        <v>2266</v>
      </c>
      <c r="E8694" s="136" t="s">
        <v>13349</v>
      </c>
      <c r="F8694" s="136" t="s">
        <v>13349</v>
      </c>
    </row>
    <row r="8695" spans="1:6" ht="27" x14ac:dyDescent="0.25">
      <c r="A8695" s="134" t="s">
        <v>22640</v>
      </c>
      <c r="B8695" s="135" t="s">
        <v>22641</v>
      </c>
      <c r="C8695" s="46"/>
      <c r="D8695" s="134" t="s">
        <v>2266</v>
      </c>
      <c r="E8695" s="136" t="s">
        <v>13529</v>
      </c>
      <c r="F8695" s="136" t="s">
        <v>13529</v>
      </c>
    </row>
    <row r="8696" spans="1:6" ht="40.5" x14ac:dyDescent="0.25">
      <c r="A8696" s="134" t="s">
        <v>22642</v>
      </c>
      <c r="B8696" s="135" t="s">
        <v>22643</v>
      </c>
      <c r="C8696" s="46"/>
      <c r="D8696" s="134" t="s">
        <v>2266</v>
      </c>
      <c r="E8696" s="136" t="s">
        <v>20351</v>
      </c>
      <c r="F8696" s="136" t="s">
        <v>20351</v>
      </c>
    </row>
    <row r="8697" spans="1:6" ht="40.5" x14ac:dyDescent="0.25">
      <c r="A8697" s="134" t="s">
        <v>22644</v>
      </c>
      <c r="B8697" s="135" t="s">
        <v>22645</v>
      </c>
      <c r="C8697" s="46"/>
      <c r="D8697" s="134" t="s">
        <v>2266</v>
      </c>
      <c r="E8697" s="136" t="s">
        <v>6082</v>
      </c>
      <c r="F8697" s="136" t="s">
        <v>6082</v>
      </c>
    </row>
    <row r="8698" spans="1:6" ht="40.5" x14ac:dyDescent="0.25">
      <c r="A8698" s="134" t="s">
        <v>22646</v>
      </c>
      <c r="B8698" s="135" t="s">
        <v>22647</v>
      </c>
      <c r="C8698" s="46"/>
      <c r="D8698" s="134" t="s">
        <v>2266</v>
      </c>
      <c r="E8698" s="136" t="s">
        <v>5659</v>
      </c>
      <c r="F8698" s="136" t="s">
        <v>5659</v>
      </c>
    </row>
    <row r="8699" spans="1:6" ht="27" x14ac:dyDescent="0.25">
      <c r="A8699" s="134" t="s">
        <v>22648</v>
      </c>
      <c r="B8699" s="135" t="s">
        <v>22649</v>
      </c>
      <c r="C8699" s="46"/>
      <c r="D8699" s="134" t="s">
        <v>2266</v>
      </c>
      <c r="E8699" s="136" t="s">
        <v>17671</v>
      </c>
      <c r="F8699" s="136" t="s">
        <v>17671</v>
      </c>
    </row>
    <row r="8700" spans="1:6" ht="40.5" x14ac:dyDescent="0.25">
      <c r="A8700" s="134" t="s">
        <v>22650</v>
      </c>
      <c r="B8700" s="135" t="s">
        <v>22651</v>
      </c>
      <c r="C8700" s="46"/>
      <c r="D8700" s="134" t="s">
        <v>2266</v>
      </c>
      <c r="E8700" s="136" t="s">
        <v>13315</v>
      </c>
      <c r="F8700" s="136" t="s">
        <v>13315</v>
      </c>
    </row>
    <row r="8701" spans="1:6" ht="40.5" x14ac:dyDescent="0.25">
      <c r="A8701" s="134" t="s">
        <v>22652</v>
      </c>
      <c r="B8701" s="135" t="s">
        <v>22653</v>
      </c>
      <c r="C8701" s="46"/>
      <c r="D8701" s="134" t="s">
        <v>2266</v>
      </c>
      <c r="E8701" s="136" t="s">
        <v>13569</v>
      </c>
      <c r="F8701" s="136" t="s">
        <v>13569</v>
      </c>
    </row>
    <row r="8702" spans="1:6" ht="40.5" x14ac:dyDescent="0.25">
      <c r="A8702" s="134" t="s">
        <v>22654</v>
      </c>
      <c r="B8702" s="135" t="s">
        <v>22655</v>
      </c>
      <c r="C8702" s="46"/>
      <c r="D8702" s="134" t="s">
        <v>2266</v>
      </c>
      <c r="E8702" s="136" t="s">
        <v>14162</v>
      </c>
      <c r="F8702" s="136" t="s">
        <v>14162</v>
      </c>
    </row>
    <row r="8703" spans="1:6" ht="27" x14ac:dyDescent="0.25">
      <c r="A8703" s="134" t="s">
        <v>22656</v>
      </c>
      <c r="B8703" s="135" t="s">
        <v>22657</v>
      </c>
      <c r="C8703" s="46"/>
      <c r="D8703" s="134" t="s">
        <v>2266</v>
      </c>
      <c r="E8703" s="136" t="s">
        <v>6032</v>
      </c>
      <c r="F8703" s="136" t="s">
        <v>6032</v>
      </c>
    </row>
    <row r="8704" spans="1:6" ht="40.5" x14ac:dyDescent="0.25">
      <c r="A8704" s="134" t="s">
        <v>22658</v>
      </c>
      <c r="B8704" s="135" t="s">
        <v>22659</v>
      </c>
      <c r="C8704" s="46"/>
      <c r="D8704" s="134" t="s">
        <v>2266</v>
      </c>
      <c r="E8704" s="136" t="s">
        <v>6082</v>
      </c>
      <c r="F8704" s="136" t="s">
        <v>6082</v>
      </c>
    </row>
    <row r="8705" spans="1:6" ht="40.5" x14ac:dyDescent="0.25">
      <c r="A8705" s="134" t="s">
        <v>22660</v>
      </c>
      <c r="B8705" s="135" t="s">
        <v>22661</v>
      </c>
      <c r="C8705" s="46"/>
      <c r="D8705" s="134" t="s">
        <v>2266</v>
      </c>
      <c r="E8705" s="136" t="s">
        <v>13336</v>
      </c>
      <c r="F8705" s="136" t="s">
        <v>13336</v>
      </c>
    </row>
    <row r="8706" spans="1:6" ht="27" x14ac:dyDescent="0.25">
      <c r="A8706" s="134" t="s">
        <v>22662</v>
      </c>
      <c r="B8706" s="135" t="s">
        <v>22663</v>
      </c>
      <c r="C8706" s="46"/>
      <c r="D8706" s="134" t="s">
        <v>2266</v>
      </c>
      <c r="E8706" s="136" t="s">
        <v>5557</v>
      </c>
      <c r="F8706" s="136" t="s">
        <v>5557</v>
      </c>
    </row>
    <row r="8707" spans="1:6" ht="27" x14ac:dyDescent="0.25">
      <c r="A8707" s="134" t="s">
        <v>22664</v>
      </c>
      <c r="B8707" s="135" t="s">
        <v>22665</v>
      </c>
      <c r="C8707" s="46"/>
      <c r="D8707" s="134" t="s">
        <v>2266</v>
      </c>
      <c r="E8707" s="136" t="s">
        <v>13459</v>
      </c>
      <c r="F8707" s="136" t="s">
        <v>13459</v>
      </c>
    </row>
    <row r="8708" spans="1:6" ht="27" x14ac:dyDescent="0.25">
      <c r="A8708" s="134" t="s">
        <v>22666</v>
      </c>
      <c r="B8708" s="135" t="s">
        <v>22667</v>
      </c>
      <c r="C8708" s="46"/>
      <c r="D8708" s="134" t="s">
        <v>2266</v>
      </c>
      <c r="E8708" s="136" t="s">
        <v>5557</v>
      </c>
      <c r="F8708" s="136" t="s">
        <v>5557</v>
      </c>
    </row>
    <row r="8709" spans="1:6" ht="27" x14ac:dyDescent="0.25">
      <c r="A8709" s="134" t="s">
        <v>22668</v>
      </c>
      <c r="B8709" s="135" t="s">
        <v>22669</v>
      </c>
      <c r="C8709" s="46"/>
      <c r="D8709" s="134" t="s">
        <v>2266</v>
      </c>
      <c r="E8709" s="136" t="s">
        <v>17363</v>
      </c>
      <c r="F8709" s="136" t="s">
        <v>17363</v>
      </c>
    </row>
    <row r="8710" spans="1:6" ht="27" x14ac:dyDescent="0.25">
      <c r="A8710" s="134" t="s">
        <v>22670</v>
      </c>
      <c r="B8710" s="135" t="s">
        <v>22671</v>
      </c>
      <c r="C8710" s="46"/>
      <c r="D8710" s="134" t="s">
        <v>2266</v>
      </c>
      <c r="E8710" s="136" t="s">
        <v>13641</v>
      </c>
      <c r="F8710" s="136" t="s">
        <v>13641</v>
      </c>
    </row>
    <row r="8711" spans="1:6" ht="40.5" x14ac:dyDescent="0.25">
      <c r="A8711" s="134" t="s">
        <v>22672</v>
      </c>
      <c r="B8711" s="135" t="s">
        <v>22673</v>
      </c>
      <c r="C8711" s="46"/>
      <c r="D8711" s="134" t="s">
        <v>2266</v>
      </c>
      <c r="E8711" s="136" t="s">
        <v>13356</v>
      </c>
      <c r="F8711" s="136" t="s">
        <v>13356</v>
      </c>
    </row>
    <row r="8712" spans="1:6" ht="27" x14ac:dyDescent="0.25">
      <c r="A8712" s="134" t="s">
        <v>22674</v>
      </c>
      <c r="B8712" s="135" t="s">
        <v>22675</v>
      </c>
      <c r="C8712" s="46"/>
      <c r="D8712" s="134" t="s">
        <v>2266</v>
      </c>
      <c r="E8712" s="136" t="s">
        <v>5660</v>
      </c>
      <c r="F8712" s="136" t="s">
        <v>5660</v>
      </c>
    </row>
    <row r="8713" spans="1:6" ht="27" x14ac:dyDescent="0.25">
      <c r="A8713" s="134" t="s">
        <v>22676</v>
      </c>
      <c r="B8713" s="135" t="s">
        <v>22677</v>
      </c>
      <c r="C8713" s="46"/>
      <c r="D8713" s="134" t="s">
        <v>2266</v>
      </c>
      <c r="E8713" s="136" t="s">
        <v>13426</v>
      </c>
      <c r="F8713" s="136" t="s">
        <v>13426</v>
      </c>
    </row>
    <row r="8714" spans="1:6" ht="27" x14ac:dyDescent="0.25">
      <c r="A8714" s="134" t="s">
        <v>22678</v>
      </c>
      <c r="B8714" s="135" t="s">
        <v>22679</v>
      </c>
      <c r="C8714" s="46"/>
      <c r="D8714" s="134" t="s">
        <v>2266</v>
      </c>
      <c r="E8714" s="136" t="s">
        <v>13746</v>
      </c>
      <c r="F8714" s="136" t="s">
        <v>13746</v>
      </c>
    </row>
    <row r="8715" spans="1:6" ht="27" x14ac:dyDescent="0.25">
      <c r="A8715" s="134" t="s">
        <v>22680</v>
      </c>
      <c r="B8715" s="135" t="s">
        <v>22681</v>
      </c>
      <c r="C8715" s="46"/>
      <c r="D8715" s="134" t="s">
        <v>2266</v>
      </c>
      <c r="E8715" s="136" t="s">
        <v>13287</v>
      </c>
      <c r="F8715" s="136" t="s">
        <v>13287</v>
      </c>
    </row>
    <row r="8716" spans="1:6" ht="27" x14ac:dyDescent="0.25">
      <c r="A8716" s="134" t="s">
        <v>22682</v>
      </c>
      <c r="B8716" s="135" t="s">
        <v>22683</v>
      </c>
      <c r="C8716" s="46"/>
      <c r="D8716" s="134" t="s">
        <v>2266</v>
      </c>
      <c r="E8716" s="136" t="s">
        <v>13828</v>
      </c>
      <c r="F8716" s="136" t="s">
        <v>13828</v>
      </c>
    </row>
    <row r="8717" spans="1:6" ht="27" x14ac:dyDescent="0.25">
      <c r="A8717" s="134" t="s">
        <v>22684</v>
      </c>
      <c r="B8717" s="135" t="s">
        <v>22685</v>
      </c>
      <c r="C8717" s="46"/>
      <c r="D8717" s="134" t="s">
        <v>2266</v>
      </c>
      <c r="E8717" s="136" t="s">
        <v>5884</v>
      </c>
      <c r="F8717" s="136" t="s">
        <v>5884</v>
      </c>
    </row>
    <row r="8718" spans="1:6" ht="40.5" x14ac:dyDescent="0.25">
      <c r="A8718" s="134" t="s">
        <v>22686</v>
      </c>
      <c r="B8718" s="135" t="s">
        <v>22687</v>
      </c>
      <c r="C8718" s="46"/>
      <c r="D8718" s="134" t="s">
        <v>2266</v>
      </c>
      <c r="E8718" s="136" t="s">
        <v>13845</v>
      </c>
      <c r="F8718" s="136" t="s">
        <v>13845</v>
      </c>
    </row>
    <row r="8719" spans="1:6" ht="27" x14ac:dyDescent="0.25">
      <c r="A8719" s="134" t="s">
        <v>22688</v>
      </c>
      <c r="B8719" s="135" t="s">
        <v>22689</v>
      </c>
      <c r="C8719" s="46"/>
      <c r="D8719" s="134" t="s">
        <v>2266</v>
      </c>
      <c r="E8719" s="136" t="s">
        <v>22690</v>
      </c>
      <c r="F8719" s="136" t="s">
        <v>22690</v>
      </c>
    </row>
    <row r="8720" spans="1:6" ht="27" x14ac:dyDescent="0.25">
      <c r="A8720" s="134" t="s">
        <v>22691</v>
      </c>
      <c r="B8720" s="135" t="s">
        <v>22692</v>
      </c>
      <c r="C8720" s="46"/>
      <c r="D8720" s="134" t="s">
        <v>2266</v>
      </c>
      <c r="E8720" s="136" t="s">
        <v>13745</v>
      </c>
      <c r="F8720" s="136" t="s">
        <v>13745</v>
      </c>
    </row>
    <row r="8721" spans="1:6" ht="27" x14ac:dyDescent="0.25">
      <c r="A8721" s="134" t="s">
        <v>22693</v>
      </c>
      <c r="B8721" s="135" t="s">
        <v>22694</v>
      </c>
      <c r="C8721" s="46"/>
      <c r="D8721" s="134" t="s">
        <v>2266</v>
      </c>
      <c r="E8721" s="136" t="s">
        <v>13398</v>
      </c>
      <c r="F8721" s="136" t="s">
        <v>13398</v>
      </c>
    </row>
    <row r="8722" spans="1:6" ht="27" x14ac:dyDescent="0.25">
      <c r="A8722" s="134" t="s">
        <v>22695</v>
      </c>
      <c r="B8722" s="135" t="s">
        <v>22696</v>
      </c>
      <c r="C8722" s="46"/>
      <c r="D8722" s="134" t="s">
        <v>2266</v>
      </c>
      <c r="E8722" s="136" t="s">
        <v>22697</v>
      </c>
      <c r="F8722" s="136" t="s">
        <v>22697</v>
      </c>
    </row>
    <row r="8723" spans="1:6" ht="27" x14ac:dyDescent="0.25">
      <c r="A8723" s="134" t="s">
        <v>22698</v>
      </c>
      <c r="B8723" s="135" t="s">
        <v>22699</v>
      </c>
      <c r="C8723" s="46"/>
      <c r="D8723" s="134" t="s">
        <v>2260</v>
      </c>
      <c r="E8723" s="136" t="s">
        <v>22700</v>
      </c>
      <c r="F8723" s="136" t="s">
        <v>22700</v>
      </c>
    </row>
    <row r="8724" spans="1:6" x14ac:dyDescent="0.25">
      <c r="A8724" s="134" t="s">
        <v>22701</v>
      </c>
      <c r="B8724" s="135" t="s">
        <v>4019</v>
      </c>
      <c r="C8724" s="46"/>
      <c r="D8724" s="134" t="s">
        <v>2266</v>
      </c>
      <c r="E8724" s="136" t="s">
        <v>22702</v>
      </c>
      <c r="F8724" s="136" t="s">
        <v>22702</v>
      </c>
    </row>
    <row r="8725" spans="1:6" ht="27" x14ac:dyDescent="0.25">
      <c r="A8725" s="134" t="s">
        <v>22703</v>
      </c>
      <c r="B8725" s="135" t="s">
        <v>22704</v>
      </c>
      <c r="C8725" s="46"/>
      <c r="D8725" s="134" t="s">
        <v>2266</v>
      </c>
      <c r="E8725" s="136" t="s">
        <v>22705</v>
      </c>
      <c r="F8725" s="136" t="s">
        <v>22705</v>
      </c>
    </row>
    <row r="8726" spans="1:6" ht="27" x14ac:dyDescent="0.25">
      <c r="A8726" s="134" t="s">
        <v>22706</v>
      </c>
      <c r="B8726" s="135" t="s">
        <v>22707</v>
      </c>
      <c r="C8726" s="46"/>
      <c r="D8726" s="134" t="s">
        <v>2266</v>
      </c>
      <c r="E8726" s="136" t="s">
        <v>22708</v>
      </c>
      <c r="F8726" s="136" t="s">
        <v>22708</v>
      </c>
    </row>
    <row r="8727" spans="1:6" ht="27" x14ac:dyDescent="0.25">
      <c r="A8727" s="134" t="s">
        <v>22709</v>
      </c>
      <c r="B8727" s="135" t="s">
        <v>12847</v>
      </c>
      <c r="C8727" s="46"/>
      <c r="D8727" s="134" t="s">
        <v>2266</v>
      </c>
      <c r="E8727" s="136" t="s">
        <v>22710</v>
      </c>
      <c r="F8727" s="136" t="s">
        <v>22710</v>
      </c>
    </row>
    <row r="8728" spans="1:6" x14ac:dyDescent="0.25">
      <c r="A8728" s="134" t="s">
        <v>22711</v>
      </c>
      <c r="B8728" s="135" t="s">
        <v>12945</v>
      </c>
      <c r="C8728" s="46"/>
      <c r="D8728" s="134" t="s">
        <v>2266</v>
      </c>
      <c r="E8728" s="136" t="s">
        <v>22712</v>
      </c>
      <c r="F8728" s="136" t="s">
        <v>22712</v>
      </c>
    </row>
    <row r="8729" spans="1:6" ht="27" x14ac:dyDescent="0.25">
      <c r="A8729" s="134" t="s">
        <v>22713</v>
      </c>
      <c r="B8729" s="135" t="s">
        <v>22714</v>
      </c>
      <c r="C8729" s="46"/>
      <c r="D8729" s="134" t="s">
        <v>2266</v>
      </c>
      <c r="E8729" s="136" t="s">
        <v>22715</v>
      </c>
      <c r="F8729" s="136" t="s">
        <v>22715</v>
      </c>
    </row>
    <row r="8730" spans="1:6" x14ac:dyDescent="0.25">
      <c r="A8730" s="134" t="s">
        <v>22716</v>
      </c>
      <c r="B8730" s="135" t="s">
        <v>3881</v>
      </c>
      <c r="C8730" s="46"/>
      <c r="D8730" s="134" t="s">
        <v>2266</v>
      </c>
      <c r="E8730" s="136" t="s">
        <v>22717</v>
      </c>
      <c r="F8730" s="136" t="s">
        <v>22717</v>
      </c>
    </row>
    <row r="8731" spans="1:6" x14ac:dyDescent="0.25">
      <c r="A8731" s="134" t="s">
        <v>22718</v>
      </c>
      <c r="B8731" s="135" t="s">
        <v>3802</v>
      </c>
      <c r="C8731" s="46"/>
      <c r="D8731" s="134" t="s">
        <v>2266</v>
      </c>
      <c r="E8731" s="136" t="s">
        <v>22719</v>
      </c>
      <c r="F8731" s="136" t="s">
        <v>22719</v>
      </c>
    </row>
    <row r="8732" spans="1:6" x14ac:dyDescent="0.25">
      <c r="A8732" s="134" t="s">
        <v>22720</v>
      </c>
      <c r="B8732" s="135" t="s">
        <v>22721</v>
      </c>
      <c r="C8732" s="46"/>
      <c r="D8732" s="134" t="s">
        <v>2266</v>
      </c>
      <c r="E8732" s="136" t="s">
        <v>22722</v>
      </c>
      <c r="F8732" s="136" t="s">
        <v>22722</v>
      </c>
    </row>
    <row r="8733" spans="1:6" x14ac:dyDescent="0.25">
      <c r="A8733" s="134" t="s">
        <v>22723</v>
      </c>
      <c r="B8733" s="135" t="s">
        <v>12949</v>
      </c>
      <c r="C8733" s="46"/>
      <c r="D8733" s="134" t="s">
        <v>2266</v>
      </c>
      <c r="E8733" s="136" t="s">
        <v>22724</v>
      </c>
      <c r="F8733" s="136" t="s">
        <v>22724</v>
      </c>
    </row>
    <row r="8734" spans="1:6" ht="27" x14ac:dyDescent="0.25">
      <c r="A8734" s="134" t="s">
        <v>22725</v>
      </c>
      <c r="B8734" s="135" t="s">
        <v>3765</v>
      </c>
      <c r="C8734" s="46"/>
      <c r="D8734" s="134" t="s">
        <v>2266</v>
      </c>
      <c r="E8734" s="136" t="s">
        <v>22726</v>
      </c>
      <c r="F8734" s="136" t="s">
        <v>22726</v>
      </c>
    </row>
    <row r="8735" spans="1:6" ht="27" x14ac:dyDescent="0.25">
      <c r="A8735" s="134" t="s">
        <v>22727</v>
      </c>
      <c r="B8735" s="135" t="s">
        <v>22728</v>
      </c>
      <c r="C8735" s="46"/>
      <c r="D8735" s="134" t="s">
        <v>2266</v>
      </c>
      <c r="E8735" s="136" t="s">
        <v>22729</v>
      </c>
      <c r="F8735" s="136" t="s">
        <v>22729</v>
      </c>
    </row>
    <row r="8736" spans="1:6" x14ac:dyDescent="0.25">
      <c r="A8736" s="134" t="s">
        <v>22730</v>
      </c>
      <c r="B8736" s="135" t="s">
        <v>12851</v>
      </c>
      <c r="C8736" s="46"/>
      <c r="D8736" s="134" t="s">
        <v>2266</v>
      </c>
      <c r="E8736" s="136" t="s">
        <v>22731</v>
      </c>
      <c r="F8736" s="136" t="s">
        <v>22731</v>
      </c>
    </row>
    <row r="8737" spans="1:6" x14ac:dyDescent="0.25">
      <c r="A8737" s="134" t="s">
        <v>22732</v>
      </c>
      <c r="B8737" s="135" t="s">
        <v>22733</v>
      </c>
      <c r="C8737" s="46"/>
      <c r="D8737" s="134" t="s">
        <v>2266</v>
      </c>
      <c r="E8737" s="136" t="s">
        <v>22724</v>
      </c>
      <c r="F8737" s="136" t="s">
        <v>22724</v>
      </c>
    </row>
    <row r="8738" spans="1:6" ht="27" x14ac:dyDescent="0.25">
      <c r="A8738" s="134" t="s">
        <v>22734</v>
      </c>
      <c r="B8738" s="135" t="s">
        <v>5011</v>
      </c>
      <c r="C8738" s="46"/>
      <c r="D8738" s="134" t="s">
        <v>2266</v>
      </c>
      <c r="E8738" s="136" t="s">
        <v>22735</v>
      </c>
      <c r="F8738" s="136" t="s">
        <v>22735</v>
      </c>
    </row>
    <row r="8739" spans="1:6" x14ac:dyDescent="0.25">
      <c r="A8739" s="134" t="s">
        <v>22736</v>
      </c>
      <c r="B8739" s="135" t="s">
        <v>5058</v>
      </c>
      <c r="C8739" s="46"/>
      <c r="D8739" s="134" t="s">
        <v>2266</v>
      </c>
      <c r="E8739" s="136" t="s">
        <v>22737</v>
      </c>
      <c r="F8739" s="136" t="s">
        <v>22737</v>
      </c>
    </row>
    <row r="8740" spans="1:6" ht="27" x14ac:dyDescent="0.25">
      <c r="A8740" s="134" t="s">
        <v>22738</v>
      </c>
      <c r="B8740" s="135" t="s">
        <v>22739</v>
      </c>
      <c r="C8740" s="46"/>
      <c r="D8740" s="134" t="s">
        <v>2266</v>
      </c>
      <c r="E8740" s="136" t="s">
        <v>22740</v>
      </c>
      <c r="F8740" s="136" t="s">
        <v>22740</v>
      </c>
    </row>
    <row r="8741" spans="1:6" ht="27" x14ac:dyDescent="0.25">
      <c r="A8741" s="134" t="s">
        <v>22741</v>
      </c>
      <c r="B8741" s="135" t="s">
        <v>22742</v>
      </c>
      <c r="C8741" s="46"/>
      <c r="D8741" s="134" t="s">
        <v>2266</v>
      </c>
      <c r="E8741" s="136" t="s">
        <v>22743</v>
      </c>
      <c r="F8741" s="136" t="s">
        <v>22743</v>
      </c>
    </row>
    <row r="8742" spans="1:6" ht="27" x14ac:dyDescent="0.25">
      <c r="A8742" s="134" t="s">
        <v>22744</v>
      </c>
      <c r="B8742" s="135" t="s">
        <v>22745</v>
      </c>
      <c r="C8742" s="46"/>
      <c r="D8742" s="134" t="s">
        <v>2266</v>
      </c>
      <c r="E8742" s="136" t="s">
        <v>22746</v>
      </c>
      <c r="F8742" s="136" t="s">
        <v>22746</v>
      </c>
    </row>
    <row r="8743" spans="1:6" x14ac:dyDescent="0.25">
      <c r="A8743" s="134" t="s">
        <v>22747</v>
      </c>
      <c r="B8743" s="135" t="s">
        <v>4832</v>
      </c>
      <c r="C8743" s="46"/>
      <c r="D8743" s="134" t="s">
        <v>2266</v>
      </c>
      <c r="E8743" s="136" t="s">
        <v>22748</v>
      </c>
      <c r="F8743" s="136" t="s">
        <v>22748</v>
      </c>
    </row>
    <row r="8744" spans="1:6" x14ac:dyDescent="0.25">
      <c r="A8744" s="134" t="s">
        <v>22749</v>
      </c>
      <c r="B8744" s="135" t="s">
        <v>22750</v>
      </c>
      <c r="C8744" s="46"/>
      <c r="D8744" s="134" t="s">
        <v>2266</v>
      </c>
      <c r="E8744" s="136" t="s">
        <v>22751</v>
      </c>
      <c r="F8744" s="136" t="s">
        <v>22751</v>
      </c>
    </row>
    <row r="8745" spans="1:6" ht="27" x14ac:dyDescent="0.25">
      <c r="A8745" s="134" t="s">
        <v>22752</v>
      </c>
      <c r="B8745" s="135" t="s">
        <v>22753</v>
      </c>
      <c r="C8745" s="46"/>
      <c r="D8745" s="134" t="s">
        <v>2266</v>
      </c>
      <c r="E8745" s="136" t="s">
        <v>22754</v>
      </c>
      <c r="F8745" s="136" t="s">
        <v>22754</v>
      </c>
    </row>
    <row r="8746" spans="1:6" x14ac:dyDescent="0.25">
      <c r="A8746" s="134" t="s">
        <v>22755</v>
      </c>
      <c r="B8746" s="135" t="s">
        <v>2466</v>
      </c>
      <c r="C8746" s="46"/>
      <c r="D8746" s="134" t="s">
        <v>2266</v>
      </c>
      <c r="E8746" s="136" t="s">
        <v>22756</v>
      </c>
      <c r="F8746" s="136" t="s">
        <v>22756</v>
      </c>
    </row>
    <row r="8747" spans="1:6" ht="27" x14ac:dyDescent="0.25">
      <c r="A8747" s="134" t="s">
        <v>22757</v>
      </c>
      <c r="B8747" s="135" t="s">
        <v>22758</v>
      </c>
      <c r="C8747" s="46"/>
      <c r="D8747" s="134" t="s">
        <v>2266</v>
      </c>
      <c r="E8747" s="136" t="s">
        <v>22759</v>
      </c>
      <c r="F8747" s="136" t="s">
        <v>22759</v>
      </c>
    </row>
    <row r="8748" spans="1:6" x14ac:dyDescent="0.25">
      <c r="A8748" s="134" t="s">
        <v>22760</v>
      </c>
      <c r="B8748" s="135" t="s">
        <v>4163</v>
      </c>
      <c r="C8748" s="46"/>
      <c r="D8748" s="134" t="s">
        <v>2266</v>
      </c>
      <c r="E8748" s="136" t="s">
        <v>22761</v>
      </c>
      <c r="F8748" s="136" t="s">
        <v>22761</v>
      </c>
    </row>
    <row r="8749" spans="1:6" ht="27" x14ac:dyDescent="0.25">
      <c r="A8749" s="134" t="s">
        <v>22762</v>
      </c>
      <c r="B8749" s="135" t="s">
        <v>22763</v>
      </c>
      <c r="C8749" s="46"/>
      <c r="D8749" s="134" t="s">
        <v>2266</v>
      </c>
      <c r="E8749" s="136" t="s">
        <v>22764</v>
      </c>
      <c r="F8749" s="136" t="s">
        <v>22764</v>
      </c>
    </row>
    <row r="8750" spans="1:6" x14ac:dyDescent="0.25">
      <c r="A8750" s="134" t="s">
        <v>22765</v>
      </c>
      <c r="B8750" s="135" t="s">
        <v>4185</v>
      </c>
      <c r="C8750" s="46"/>
      <c r="D8750" s="134" t="s">
        <v>2266</v>
      </c>
      <c r="E8750" s="136" t="s">
        <v>22766</v>
      </c>
      <c r="F8750" s="136" t="s">
        <v>22766</v>
      </c>
    </row>
    <row r="8751" spans="1:6" ht="27" x14ac:dyDescent="0.25">
      <c r="A8751" s="134" t="s">
        <v>22767</v>
      </c>
      <c r="B8751" s="135" t="s">
        <v>3761</v>
      </c>
      <c r="C8751" s="46"/>
      <c r="D8751" s="134" t="s">
        <v>2266</v>
      </c>
      <c r="E8751" s="136" t="s">
        <v>22768</v>
      </c>
      <c r="F8751" s="136" t="s">
        <v>22768</v>
      </c>
    </row>
    <row r="8752" spans="1:6" ht="27" x14ac:dyDescent="0.25">
      <c r="A8752" s="134" t="s">
        <v>22769</v>
      </c>
      <c r="B8752" s="135" t="s">
        <v>22699</v>
      </c>
      <c r="C8752" s="46"/>
      <c r="D8752" s="134" t="s">
        <v>2266</v>
      </c>
      <c r="E8752" s="136" t="s">
        <v>22770</v>
      </c>
      <c r="F8752" s="136" t="s">
        <v>22770</v>
      </c>
    </row>
    <row r="8753" spans="1:6" x14ac:dyDescent="0.25">
      <c r="A8753" s="134" t="s">
        <v>22771</v>
      </c>
      <c r="B8753" s="135" t="s">
        <v>12915</v>
      </c>
      <c r="C8753" s="46"/>
      <c r="D8753" s="134" t="s">
        <v>2266</v>
      </c>
      <c r="E8753" s="136" t="s">
        <v>22772</v>
      </c>
      <c r="F8753" s="136" t="s">
        <v>22772</v>
      </c>
    </row>
    <row r="8754" spans="1:6" x14ac:dyDescent="0.25">
      <c r="A8754" s="134" t="s">
        <v>22773</v>
      </c>
      <c r="B8754" s="135" t="s">
        <v>12917</v>
      </c>
      <c r="C8754" s="46"/>
      <c r="D8754" s="134" t="s">
        <v>2266</v>
      </c>
      <c r="E8754" s="136" t="s">
        <v>22774</v>
      </c>
      <c r="F8754" s="136" t="s">
        <v>22774</v>
      </c>
    </row>
    <row r="8755" spans="1:6" x14ac:dyDescent="0.25">
      <c r="A8755" s="134" t="s">
        <v>22775</v>
      </c>
      <c r="B8755" s="135" t="s">
        <v>4981</v>
      </c>
      <c r="C8755" s="46"/>
      <c r="D8755" s="134" t="s">
        <v>2266</v>
      </c>
      <c r="E8755" s="136" t="s">
        <v>22776</v>
      </c>
      <c r="F8755" s="136" t="s">
        <v>22776</v>
      </c>
    </row>
    <row r="8756" spans="1:6" x14ac:dyDescent="0.25">
      <c r="A8756" s="134" t="s">
        <v>22777</v>
      </c>
      <c r="B8756" s="135" t="s">
        <v>4067</v>
      </c>
      <c r="C8756" s="46"/>
      <c r="D8756" s="134" t="s">
        <v>2266</v>
      </c>
      <c r="E8756" s="136" t="s">
        <v>22778</v>
      </c>
      <c r="F8756" s="136" t="s">
        <v>22778</v>
      </c>
    </row>
    <row r="8757" spans="1:6" ht="27" x14ac:dyDescent="0.25">
      <c r="A8757" s="134" t="s">
        <v>22779</v>
      </c>
      <c r="B8757" s="135" t="s">
        <v>22780</v>
      </c>
      <c r="C8757" s="46"/>
      <c r="D8757" s="134" t="s">
        <v>2266</v>
      </c>
      <c r="E8757" s="136" t="s">
        <v>22781</v>
      </c>
      <c r="F8757" s="136" t="s">
        <v>22781</v>
      </c>
    </row>
    <row r="8758" spans="1:6" x14ac:dyDescent="0.25">
      <c r="A8758" s="134" t="s">
        <v>22782</v>
      </c>
      <c r="B8758" s="135" t="s">
        <v>5079</v>
      </c>
      <c r="C8758" s="46"/>
      <c r="D8758" s="134" t="s">
        <v>2266</v>
      </c>
      <c r="E8758" s="136" t="s">
        <v>22783</v>
      </c>
      <c r="F8758" s="136" t="s">
        <v>22783</v>
      </c>
    </row>
    <row r="8759" spans="1:6" ht="27" x14ac:dyDescent="0.25">
      <c r="A8759" s="134" t="s">
        <v>22784</v>
      </c>
      <c r="B8759" s="135" t="s">
        <v>22785</v>
      </c>
      <c r="C8759" s="46"/>
      <c r="D8759" s="134" t="s">
        <v>2266</v>
      </c>
      <c r="E8759" s="136" t="s">
        <v>22786</v>
      </c>
      <c r="F8759" s="136" t="s">
        <v>22786</v>
      </c>
    </row>
    <row r="8760" spans="1:6" x14ac:dyDescent="0.25">
      <c r="A8760" s="134" t="s">
        <v>22787</v>
      </c>
      <c r="B8760" s="135" t="s">
        <v>22788</v>
      </c>
      <c r="C8760" s="46"/>
      <c r="D8760" s="134" t="s">
        <v>2266</v>
      </c>
      <c r="E8760" s="136" t="s">
        <v>22789</v>
      </c>
      <c r="F8760" s="136" t="s">
        <v>22789</v>
      </c>
    </row>
    <row r="8761" spans="1:6" x14ac:dyDescent="0.25">
      <c r="A8761" s="134" t="s">
        <v>22790</v>
      </c>
      <c r="B8761" s="135" t="s">
        <v>12865</v>
      </c>
      <c r="C8761" s="46"/>
      <c r="D8761" s="134" t="s">
        <v>2266</v>
      </c>
      <c r="E8761" s="136" t="s">
        <v>22791</v>
      </c>
      <c r="F8761" s="136" t="s">
        <v>22791</v>
      </c>
    </row>
    <row r="8762" spans="1:6" ht="27" x14ac:dyDescent="0.25">
      <c r="A8762" s="134" t="s">
        <v>22792</v>
      </c>
      <c r="B8762" s="135" t="s">
        <v>22793</v>
      </c>
      <c r="C8762" s="46"/>
      <c r="D8762" s="134" t="s">
        <v>2266</v>
      </c>
      <c r="E8762" s="136" t="s">
        <v>22743</v>
      </c>
      <c r="F8762" s="136" t="s">
        <v>22743</v>
      </c>
    </row>
    <row r="8763" spans="1:6" ht="27" x14ac:dyDescent="0.25">
      <c r="A8763" s="134" t="s">
        <v>22794</v>
      </c>
      <c r="B8763" s="135" t="s">
        <v>22795</v>
      </c>
      <c r="C8763" s="46"/>
      <c r="D8763" s="134" t="s">
        <v>2266</v>
      </c>
      <c r="E8763" s="136" t="s">
        <v>22796</v>
      </c>
      <c r="F8763" s="136" t="s">
        <v>22796</v>
      </c>
    </row>
    <row r="8764" spans="1:6" ht="27" x14ac:dyDescent="0.25">
      <c r="A8764" s="134" t="s">
        <v>22797</v>
      </c>
      <c r="B8764" s="135" t="s">
        <v>12959</v>
      </c>
      <c r="C8764" s="46"/>
      <c r="D8764" s="134" t="s">
        <v>2266</v>
      </c>
      <c r="E8764" s="136" t="s">
        <v>22798</v>
      </c>
      <c r="F8764" s="136" t="s">
        <v>22798</v>
      </c>
    </row>
    <row r="8765" spans="1:6" ht="27" x14ac:dyDescent="0.25">
      <c r="A8765" s="134" t="s">
        <v>22799</v>
      </c>
      <c r="B8765" s="135" t="s">
        <v>22800</v>
      </c>
      <c r="C8765" s="46"/>
      <c r="D8765" s="134" t="s">
        <v>2266</v>
      </c>
      <c r="E8765" s="136" t="s">
        <v>22801</v>
      </c>
      <c r="F8765" s="136" t="s">
        <v>22801</v>
      </c>
    </row>
    <row r="8766" spans="1:6" ht="27" x14ac:dyDescent="0.25">
      <c r="A8766" s="134" t="s">
        <v>22802</v>
      </c>
      <c r="B8766" s="135" t="s">
        <v>22803</v>
      </c>
      <c r="C8766" s="46"/>
      <c r="D8766" s="134" t="s">
        <v>2266</v>
      </c>
      <c r="E8766" s="136" t="s">
        <v>22804</v>
      </c>
      <c r="F8766" s="136" t="s">
        <v>22804</v>
      </c>
    </row>
    <row r="8767" spans="1:6" x14ac:dyDescent="0.25">
      <c r="A8767" s="134" t="s">
        <v>22805</v>
      </c>
      <c r="B8767" s="135" t="s">
        <v>22806</v>
      </c>
      <c r="C8767" s="46"/>
      <c r="D8767" s="134" t="s">
        <v>2266</v>
      </c>
      <c r="E8767" s="136" t="s">
        <v>22807</v>
      </c>
      <c r="F8767" s="136" t="s">
        <v>22807</v>
      </c>
    </row>
    <row r="8768" spans="1:6" ht="27" x14ac:dyDescent="0.25">
      <c r="A8768" s="134" t="s">
        <v>22808</v>
      </c>
      <c r="B8768" s="135" t="s">
        <v>22809</v>
      </c>
      <c r="C8768" s="46"/>
      <c r="D8768" s="134" t="s">
        <v>2266</v>
      </c>
      <c r="E8768" s="136" t="s">
        <v>22810</v>
      </c>
      <c r="F8768" s="136" t="s">
        <v>22810</v>
      </c>
    </row>
    <row r="8769" spans="1:6" ht="27" x14ac:dyDescent="0.25">
      <c r="A8769" s="134" t="s">
        <v>22811</v>
      </c>
      <c r="B8769" s="135" t="s">
        <v>22812</v>
      </c>
      <c r="C8769" s="46"/>
      <c r="D8769" s="134" t="s">
        <v>2266</v>
      </c>
      <c r="E8769" s="136" t="s">
        <v>22813</v>
      </c>
      <c r="F8769" s="136" t="s">
        <v>22813</v>
      </c>
    </row>
    <row r="8770" spans="1:6" ht="27" x14ac:dyDescent="0.25">
      <c r="A8770" s="134" t="s">
        <v>22814</v>
      </c>
      <c r="B8770" s="135" t="s">
        <v>22815</v>
      </c>
      <c r="C8770" s="46"/>
      <c r="D8770" s="134" t="s">
        <v>2266</v>
      </c>
      <c r="E8770" s="136" t="s">
        <v>22816</v>
      </c>
      <c r="F8770" s="136" t="s">
        <v>22816</v>
      </c>
    </row>
    <row r="8771" spans="1:6" ht="27" x14ac:dyDescent="0.25">
      <c r="A8771" s="134" t="s">
        <v>22817</v>
      </c>
      <c r="B8771" s="135" t="s">
        <v>22818</v>
      </c>
      <c r="C8771" s="46"/>
      <c r="D8771" s="134" t="s">
        <v>2266</v>
      </c>
      <c r="E8771" s="136" t="s">
        <v>22819</v>
      </c>
      <c r="F8771" s="136" t="s">
        <v>22819</v>
      </c>
    </row>
    <row r="8772" spans="1:6" ht="27" x14ac:dyDescent="0.25">
      <c r="A8772" s="134" t="s">
        <v>22820</v>
      </c>
      <c r="B8772" s="135" t="s">
        <v>22821</v>
      </c>
      <c r="C8772" s="46"/>
      <c r="D8772" s="134" t="s">
        <v>2266</v>
      </c>
      <c r="E8772" s="136" t="s">
        <v>22822</v>
      </c>
      <c r="F8772" s="136" t="s">
        <v>22822</v>
      </c>
    </row>
    <row r="8773" spans="1:6" x14ac:dyDescent="0.25">
      <c r="A8773" s="134" t="s">
        <v>22823</v>
      </c>
      <c r="B8773" s="135" t="s">
        <v>22824</v>
      </c>
      <c r="C8773" s="46"/>
      <c r="D8773" s="134" t="s">
        <v>2266</v>
      </c>
      <c r="E8773" s="136" t="s">
        <v>22825</v>
      </c>
      <c r="F8773" s="136" t="s">
        <v>22825</v>
      </c>
    </row>
    <row r="8774" spans="1:6" ht="27" x14ac:dyDescent="0.25">
      <c r="A8774" s="134" t="s">
        <v>22826</v>
      </c>
      <c r="B8774" s="135" t="s">
        <v>22827</v>
      </c>
      <c r="C8774" s="46"/>
      <c r="D8774" s="134" t="s">
        <v>2266</v>
      </c>
      <c r="E8774" s="136" t="s">
        <v>22828</v>
      </c>
      <c r="F8774" s="136" t="s">
        <v>22828</v>
      </c>
    </row>
    <row r="8775" spans="1:6" ht="27" x14ac:dyDescent="0.25">
      <c r="A8775" s="134" t="s">
        <v>22829</v>
      </c>
      <c r="B8775" s="135" t="s">
        <v>12873</v>
      </c>
      <c r="C8775" s="46"/>
      <c r="D8775" s="134" t="s">
        <v>2266</v>
      </c>
      <c r="E8775" s="136" t="s">
        <v>22830</v>
      </c>
      <c r="F8775" s="136" t="s">
        <v>22830</v>
      </c>
    </row>
    <row r="8776" spans="1:6" ht="27" x14ac:dyDescent="0.25">
      <c r="A8776" s="134" t="s">
        <v>22831</v>
      </c>
      <c r="B8776" s="135" t="s">
        <v>22832</v>
      </c>
      <c r="C8776" s="46"/>
      <c r="D8776" s="134" t="s">
        <v>2266</v>
      </c>
      <c r="E8776" s="136" t="s">
        <v>22833</v>
      </c>
      <c r="F8776" s="136" t="s">
        <v>22833</v>
      </c>
    </row>
    <row r="8777" spans="1:6" ht="27" x14ac:dyDescent="0.25">
      <c r="A8777" s="134" t="s">
        <v>22834</v>
      </c>
      <c r="B8777" s="135" t="s">
        <v>22835</v>
      </c>
      <c r="C8777" s="46"/>
      <c r="D8777" s="134" t="s">
        <v>2266</v>
      </c>
      <c r="E8777" s="136" t="s">
        <v>22836</v>
      </c>
      <c r="F8777" s="136" t="s">
        <v>22836</v>
      </c>
    </row>
    <row r="8778" spans="1:6" ht="27" x14ac:dyDescent="0.25">
      <c r="A8778" s="134" t="s">
        <v>22837</v>
      </c>
      <c r="B8778" s="135" t="s">
        <v>22838</v>
      </c>
      <c r="C8778" s="46"/>
      <c r="D8778" s="134" t="s">
        <v>2266</v>
      </c>
      <c r="E8778" s="136" t="s">
        <v>22839</v>
      </c>
      <c r="F8778" s="136" t="s">
        <v>22839</v>
      </c>
    </row>
    <row r="8779" spans="1:6" ht="27" x14ac:dyDescent="0.25">
      <c r="A8779" s="134" t="s">
        <v>22840</v>
      </c>
      <c r="B8779" s="135" t="s">
        <v>2536</v>
      </c>
      <c r="C8779" s="46"/>
      <c r="D8779" s="134" t="s">
        <v>2266</v>
      </c>
      <c r="E8779" s="136" t="s">
        <v>22841</v>
      </c>
      <c r="F8779" s="136" t="s">
        <v>22841</v>
      </c>
    </row>
    <row r="8780" spans="1:6" ht="27" x14ac:dyDescent="0.25">
      <c r="A8780" s="134" t="s">
        <v>22842</v>
      </c>
      <c r="B8780" s="135" t="s">
        <v>22843</v>
      </c>
      <c r="C8780" s="46"/>
      <c r="D8780" s="134" t="s">
        <v>2266</v>
      </c>
      <c r="E8780" s="136" t="s">
        <v>22844</v>
      </c>
      <c r="F8780" s="136" t="s">
        <v>22844</v>
      </c>
    </row>
    <row r="8781" spans="1:6" x14ac:dyDescent="0.25">
      <c r="A8781" s="134" t="s">
        <v>22845</v>
      </c>
      <c r="B8781" s="135" t="s">
        <v>3034</v>
      </c>
      <c r="C8781" s="46"/>
      <c r="D8781" s="134" t="s">
        <v>2266</v>
      </c>
      <c r="E8781" s="136" t="s">
        <v>22846</v>
      </c>
      <c r="F8781" s="136" t="s">
        <v>22846</v>
      </c>
    </row>
    <row r="8782" spans="1:6" ht="27" x14ac:dyDescent="0.25">
      <c r="A8782" s="134" t="s">
        <v>22847</v>
      </c>
      <c r="B8782" s="135" t="s">
        <v>22848</v>
      </c>
      <c r="C8782" s="46"/>
      <c r="D8782" s="134" t="s">
        <v>2266</v>
      </c>
      <c r="E8782" s="136" t="s">
        <v>22849</v>
      </c>
      <c r="F8782" s="136" t="s">
        <v>22849</v>
      </c>
    </row>
    <row r="8783" spans="1:6" ht="27" x14ac:dyDescent="0.25">
      <c r="A8783" s="134" t="s">
        <v>22850</v>
      </c>
      <c r="B8783" s="135" t="s">
        <v>22851</v>
      </c>
      <c r="C8783" s="46"/>
      <c r="D8783" s="134" t="s">
        <v>2266</v>
      </c>
      <c r="E8783" s="136" t="s">
        <v>22852</v>
      </c>
      <c r="F8783" s="136" t="s">
        <v>22852</v>
      </c>
    </row>
    <row r="8784" spans="1:6" ht="27" x14ac:dyDescent="0.25">
      <c r="A8784" s="134" t="s">
        <v>22853</v>
      </c>
      <c r="B8784" s="135" t="s">
        <v>2572</v>
      </c>
      <c r="C8784" s="46"/>
      <c r="D8784" s="134" t="s">
        <v>2266</v>
      </c>
      <c r="E8784" s="136" t="s">
        <v>22854</v>
      </c>
      <c r="F8784" s="136" t="s">
        <v>22854</v>
      </c>
    </row>
    <row r="8785" spans="1:6" ht="27" x14ac:dyDescent="0.25">
      <c r="A8785" s="134" t="s">
        <v>22855</v>
      </c>
      <c r="B8785" s="135" t="s">
        <v>22856</v>
      </c>
      <c r="C8785" s="46"/>
      <c r="D8785" s="134" t="s">
        <v>2266</v>
      </c>
      <c r="E8785" s="136" t="s">
        <v>22857</v>
      </c>
      <c r="F8785" s="136" t="s">
        <v>22857</v>
      </c>
    </row>
    <row r="8786" spans="1:6" ht="27" x14ac:dyDescent="0.25">
      <c r="A8786" s="134" t="s">
        <v>22858</v>
      </c>
      <c r="B8786" s="135" t="s">
        <v>2760</v>
      </c>
      <c r="C8786" s="46"/>
      <c r="D8786" s="134" t="s">
        <v>2266</v>
      </c>
      <c r="E8786" s="136" t="s">
        <v>22859</v>
      </c>
      <c r="F8786" s="136" t="s">
        <v>22859</v>
      </c>
    </row>
    <row r="8787" spans="1:6" ht="27" x14ac:dyDescent="0.25">
      <c r="A8787" s="134" t="s">
        <v>22860</v>
      </c>
      <c r="B8787" s="135" t="s">
        <v>2770</v>
      </c>
      <c r="C8787" s="46"/>
      <c r="D8787" s="134" t="s">
        <v>2266</v>
      </c>
      <c r="E8787" s="136" t="s">
        <v>22861</v>
      </c>
      <c r="F8787" s="136" t="s">
        <v>22861</v>
      </c>
    </row>
    <row r="8788" spans="1:6" ht="27" x14ac:dyDescent="0.25">
      <c r="A8788" s="134" t="s">
        <v>22862</v>
      </c>
      <c r="B8788" s="135" t="s">
        <v>22863</v>
      </c>
      <c r="C8788" s="46"/>
      <c r="D8788" s="134" t="s">
        <v>2266</v>
      </c>
      <c r="E8788" s="136" t="s">
        <v>22864</v>
      </c>
      <c r="F8788" s="136" t="s">
        <v>22864</v>
      </c>
    </row>
    <row r="8789" spans="1:6" ht="27" x14ac:dyDescent="0.25">
      <c r="A8789" s="134" t="s">
        <v>22865</v>
      </c>
      <c r="B8789" s="135" t="s">
        <v>2558</v>
      </c>
      <c r="C8789" s="46"/>
      <c r="D8789" s="134" t="s">
        <v>2266</v>
      </c>
      <c r="E8789" s="136" t="s">
        <v>22866</v>
      </c>
      <c r="F8789" s="136" t="s">
        <v>22866</v>
      </c>
    </row>
    <row r="8790" spans="1:6" ht="27" x14ac:dyDescent="0.25">
      <c r="A8790" s="134" t="s">
        <v>22867</v>
      </c>
      <c r="B8790" s="135" t="s">
        <v>22868</v>
      </c>
      <c r="C8790" s="46"/>
      <c r="D8790" s="134" t="s">
        <v>2266</v>
      </c>
      <c r="E8790" s="136" t="s">
        <v>22852</v>
      </c>
      <c r="F8790" s="136" t="s">
        <v>22852</v>
      </c>
    </row>
    <row r="8791" spans="1:6" ht="27" x14ac:dyDescent="0.25">
      <c r="A8791" s="134" t="s">
        <v>22869</v>
      </c>
      <c r="B8791" s="135" t="s">
        <v>2594</v>
      </c>
      <c r="C8791" s="46"/>
      <c r="D8791" s="134" t="s">
        <v>2266</v>
      </c>
      <c r="E8791" s="136" t="s">
        <v>22870</v>
      </c>
      <c r="F8791" s="136" t="s">
        <v>22870</v>
      </c>
    </row>
    <row r="8792" spans="1:6" x14ac:dyDescent="0.25">
      <c r="A8792" s="134" t="s">
        <v>22871</v>
      </c>
      <c r="B8792" s="135" t="s">
        <v>12877</v>
      </c>
      <c r="C8792" s="46"/>
      <c r="D8792" s="134" t="s">
        <v>2266</v>
      </c>
      <c r="E8792" s="136" t="s">
        <v>22743</v>
      </c>
      <c r="F8792" s="136" t="s">
        <v>22743</v>
      </c>
    </row>
    <row r="8793" spans="1:6" x14ac:dyDescent="0.25">
      <c r="A8793" s="134" t="s">
        <v>22872</v>
      </c>
      <c r="B8793" s="135" t="s">
        <v>3767</v>
      </c>
      <c r="C8793" s="46"/>
      <c r="D8793" s="134" t="s">
        <v>2266</v>
      </c>
      <c r="E8793" s="136" t="s">
        <v>22873</v>
      </c>
      <c r="F8793" s="136" t="s">
        <v>22873</v>
      </c>
    </row>
    <row r="8794" spans="1:6" x14ac:dyDescent="0.25">
      <c r="A8794" s="134" t="s">
        <v>22874</v>
      </c>
      <c r="B8794" s="135" t="s">
        <v>3526</v>
      </c>
      <c r="C8794" s="46"/>
      <c r="D8794" s="134" t="s">
        <v>2266</v>
      </c>
      <c r="E8794" s="136" t="s">
        <v>22875</v>
      </c>
      <c r="F8794" s="136" t="s">
        <v>22875</v>
      </c>
    </row>
    <row r="8795" spans="1:6" x14ac:dyDescent="0.25">
      <c r="A8795" s="134" t="s">
        <v>22876</v>
      </c>
      <c r="B8795" s="135" t="s">
        <v>12879</v>
      </c>
      <c r="C8795" s="46"/>
      <c r="D8795" s="134" t="s">
        <v>2266</v>
      </c>
      <c r="E8795" s="136" t="s">
        <v>22877</v>
      </c>
      <c r="F8795" s="136" t="s">
        <v>22877</v>
      </c>
    </row>
    <row r="8796" spans="1:6" ht="27" x14ac:dyDescent="0.25">
      <c r="A8796" s="134" t="s">
        <v>22878</v>
      </c>
      <c r="B8796" s="135" t="s">
        <v>4933</v>
      </c>
      <c r="C8796" s="46"/>
      <c r="D8796" s="134" t="s">
        <v>2266</v>
      </c>
      <c r="E8796" s="136" t="s">
        <v>22879</v>
      </c>
      <c r="F8796" s="136" t="s">
        <v>22879</v>
      </c>
    </row>
    <row r="8797" spans="1:6" ht="27" x14ac:dyDescent="0.25">
      <c r="A8797" s="134" t="s">
        <v>22880</v>
      </c>
      <c r="B8797" s="135" t="s">
        <v>22881</v>
      </c>
      <c r="C8797" s="46"/>
      <c r="D8797" s="134" t="s">
        <v>2266</v>
      </c>
      <c r="E8797" s="136" t="s">
        <v>22882</v>
      </c>
      <c r="F8797" s="136" t="s">
        <v>22882</v>
      </c>
    </row>
    <row r="8798" spans="1:6" x14ac:dyDescent="0.25">
      <c r="A8798" s="134" t="s">
        <v>22883</v>
      </c>
      <c r="B8798" s="135" t="s">
        <v>4873</v>
      </c>
      <c r="C8798" s="46"/>
      <c r="D8798" s="134" t="s">
        <v>2266</v>
      </c>
      <c r="E8798" s="136" t="s">
        <v>22884</v>
      </c>
      <c r="F8798" s="136" t="s">
        <v>22884</v>
      </c>
    </row>
    <row r="8799" spans="1:6" x14ac:dyDescent="0.25">
      <c r="A8799" s="134" t="s">
        <v>22885</v>
      </c>
      <c r="B8799" s="135" t="s">
        <v>3943</v>
      </c>
      <c r="C8799" s="46"/>
      <c r="D8799" s="134" t="s">
        <v>2266</v>
      </c>
      <c r="E8799" s="136" t="s">
        <v>22886</v>
      </c>
      <c r="F8799" s="136" t="s">
        <v>22886</v>
      </c>
    </row>
    <row r="8800" spans="1:6" x14ac:dyDescent="0.25">
      <c r="A8800" s="134" t="s">
        <v>22887</v>
      </c>
      <c r="B8800" s="135" t="s">
        <v>22888</v>
      </c>
      <c r="C8800" s="46"/>
      <c r="D8800" s="134" t="s">
        <v>2266</v>
      </c>
      <c r="E8800" s="136" t="s">
        <v>22889</v>
      </c>
      <c r="F8800" s="136" t="s">
        <v>22889</v>
      </c>
    </row>
    <row r="8801" spans="1:6" x14ac:dyDescent="0.25">
      <c r="A8801" s="134" t="s">
        <v>22890</v>
      </c>
      <c r="B8801" s="135" t="s">
        <v>2316</v>
      </c>
      <c r="C8801" s="46"/>
      <c r="D8801" s="134" t="s">
        <v>2266</v>
      </c>
      <c r="E8801" s="136" t="s">
        <v>22891</v>
      </c>
      <c r="F8801" s="136" t="s">
        <v>22891</v>
      </c>
    </row>
    <row r="8802" spans="1:6" x14ac:dyDescent="0.25">
      <c r="A8802" s="134" t="s">
        <v>22892</v>
      </c>
      <c r="B8802" s="135" t="s">
        <v>22893</v>
      </c>
      <c r="C8802" s="46"/>
      <c r="D8802" s="134" t="s">
        <v>2266</v>
      </c>
      <c r="E8802" s="136" t="s">
        <v>22894</v>
      </c>
      <c r="F8802" s="136" t="s">
        <v>22894</v>
      </c>
    </row>
    <row r="8803" spans="1:6" x14ac:dyDescent="0.25">
      <c r="A8803" s="134" t="s">
        <v>22895</v>
      </c>
      <c r="B8803" s="135" t="s">
        <v>4939</v>
      </c>
      <c r="C8803" s="46"/>
      <c r="D8803" s="134" t="s">
        <v>2266</v>
      </c>
      <c r="E8803" s="136" t="s">
        <v>22896</v>
      </c>
      <c r="F8803" s="136" t="s">
        <v>22896</v>
      </c>
    </row>
    <row r="8804" spans="1:6" ht="27" x14ac:dyDescent="0.25">
      <c r="A8804" s="134" t="s">
        <v>22897</v>
      </c>
      <c r="B8804" s="135" t="s">
        <v>22898</v>
      </c>
      <c r="C8804" s="46"/>
      <c r="D8804" s="134" t="s">
        <v>2266</v>
      </c>
      <c r="E8804" s="136" t="s">
        <v>22899</v>
      </c>
      <c r="F8804" s="136" t="s">
        <v>22899</v>
      </c>
    </row>
    <row r="8805" spans="1:6" x14ac:dyDescent="0.25">
      <c r="A8805" s="134" t="s">
        <v>22900</v>
      </c>
      <c r="B8805" s="135" t="s">
        <v>22901</v>
      </c>
      <c r="C8805" s="46"/>
      <c r="D8805" s="134" t="s">
        <v>2266</v>
      </c>
      <c r="E8805" s="136" t="s">
        <v>22902</v>
      </c>
      <c r="F8805" s="136" t="s">
        <v>22902</v>
      </c>
    </row>
    <row r="8806" spans="1:6" x14ac:dyDescent="0.25">
      <c r="A8806" s="134" t="s">
        <v>22903</v>
      </c>
      <c r="B8806" s="135" t="s">
        <v>22904</v>
      </c>
      <c r="C8806" s="46"/>
      <c r="D8806" s="134" t="s">
        <v>2266</v>
      </c>
      <c r="E8806" s="136" t="s">
        <v>22905</v>
      </c>
      <c r="F8806" s="136" t="s">
        <v>22905</v>
      </c>
    </row>
    <row r="8807" spans="1:6" x14ac:dyDescent="0.25">
      <c r="A8807" s="134" t="s">
        <v>22906</v>
      </c>
      <c r="B8807" s="135" t="s">
        <v>3945</v>
      </c>
      <c r="C8807" s="46"/>
      <c r="D8807" s="134" t="s">
        <v>2266</v>
      </c>
      <c r="E8807" s="136" t="s">
        <v>22907</v>
      </c>
      <c r="F8807" s="136" t="s">
        <v>22907</v>
      </c>
    </row>
    <row r="8808" spans="1:6" x14ac:dyDescent="0.25">
      <c r="A8808" s="134" t="s">
        <v>22908</v>
      </c>
      <c r="B8808" s="135" t="s">
        <v>12941</v>
      </c>
      <c r="C8808" s="46"/>
      <c r="D8808" s="134" t="s">
        <v>2266</v>
      </c>
      <c r="E8808" s="136" t="s">
        <v>22909</v>
      </c>
      <c r="F8808" s="136" t="s">
        <v>22909</v>
      </c>
    </row>
    <row r="8809" spans="1:6" ht="40.5" x14ac:dyDescent="0.25">
      <c r="A8809" s="137">
        <v>4813</v>
      </c>
      <c r="B8809" s="138" t="s">
        <v>22910</v>
      </c>
      <c r="C8809" s="46"/>
      <c r="D8809" s="106" t="s">
        <v>2259</v>
      </c>
      <c r="E8809" s="107" t="s">
        <v>22912</v>
      </c>
      <c r="F8809" s="104">
        <v>225</v>
      </c>
    </row>
    <row r="8810" spans="1:6" x14ac:dyDescent="0.25">
      <c r="A8810" s="46"/>
      <c r="B8810" s="46"/>
      <c r="C8810" s="46"/>
      <c r="D8810" s="106"/>
      <c r="E8810" s="106"/>
    </row>
    <row r="8811" spans="1:6" x14ac:dyDescent="0.25">
      <c r="A8811" s="46"/>
      <c r="B8811" s="46"/>
      <c r="C8811" s="46"/>
      <c r="D8811" s="106"/>
      <c r="E8811" s="106"/>
    </row>
    <row r="8812" spans="1:6" x14ac:dyDescent="0.25">
      <c r="A8812" s="46"/>
      <c r="B8812" s="46"/>
      <c r="C8812" s="46"/>
      <c r="D8812" s="106"/>
      <c r="E8812" s="106"/>
    </row>
    <row r="8813" spans="1:6" x14ac:dyDescent="0.25">
      <c r="A8813" s="46"/>
      <c r="B8813" s="46"/>
      <c r="C8813" s="46"/>
      <c r="D8813" s="106"/>
      <c r="E8813" s="106"/>
    </row>
    <row r="8814" spans="1:6" x14ac:dyDescent="0.25">
      <c r="A8814" s="46"/>
      <c r="B8814" s="46"/>
      <c r="C8814" s="46"/>
      <c r="D8814" s="106"/>
      <c r="E8814" s="106"/>
    </row>
    <row r="8815" spans="1:6" x14ac:dyDescent="0.25">
      <c r="A8815" s="46"/>
      <c r="B8815" s="46"/>
      <c r="C8815" s="46"/>
      <c r="D8815" s="106"/>
      <c r="E8815" s="106"/>
    </row>
    <row r="8816" spans="1:6" x14ac:dyDescent="0.25">
      <c r="A8816" s="46"/>
      <c r="B8816" s="46"/>
      <c r="C8816" s="46"/>
      <c r="D8816" s="106"/>
      <c r="E8816" s="106"/>
    </row>
    <row r="8817" spans="1:5" x14ac:dyDescent="0.25">
      <c r="A8817" s="46"/>
      <c r="B8817" s="46"/>
      <c r="C8817" s="46"/>
      <c r="D8817" s="106"/>
      <c r="E8817" s="106"/>
    </row>
    <row r="8818" spans="1:5" x14ac:dyDescent="0.25">
      <c r="A8818" s="46"/>
      <c r="B8818" s="46"/>
      <c r="C8818" s="46"/>
      <c r="D8818" s="106"/>
      <c r="E8818" s="106"/>
    </row>
    <row r="8819" spans="1:5" x14ac:dyDescent="0.25">
      <c r="A8819" s="46"/>
      <c r="B8819" s="46"/>
      <c r="C8819" s="46"/>
      <c r="D8819" s="106"/>
      <c r="E8819" s="106"/>
    </row>
    <row r="8820" spans="1:5" x14ac:dyDescent="0.25">
      <c r="A8820" s="46"/>
      <c r="B8820" s="46"/>
      <c r="C8820" s="46"/>
      <c r="D8820" s="106"/>
      <c r="E8820" s="106"/>
    </row>
    <row r="8821" spans="1:5" x14ac:dyDescent="0.25">
      <c r="A8821" s="46"/>
      <c r="B8821" s="46"/>
      <c r="C8821" s="46"/>
      <c r="D8821" s="106"/>
      <c r="E8821" s="106"/>
    </row>
    <row r="8822" spans="1:5" x14ac:dyDescent="0.25">
      <c r="A8822" s="46"/>
      <c r="B8822" s="46"/>
      <c r="C8822" s="46"/>
      <c r="D8822" s="106"/>
      <c r="E8822" s="106"/>
    </row>
    <row r="8823" spans="1:5" x14ac:dyDescent="0.25">
      <c r="A8823" s="46"/>
      <c r="B8823" s="46"/>
      <c r="C8823" s="46"/>
      <c r="D8823" s="106"/>
      <c r="E8823" s="106"/>
    </row>
    <row r="8824" spans="1:5" x14ac:dyDescent="0.25">
      <c r="A8824" s="46"/>
      <c r="B8824" s="46"/>
      <c r="C8824" s="46"/>
      <c r="D8824" s="106"/>
      <c r="E8824" s="106"/>
    </row>
    <row r="8825" spans="1:5" x14ac:dyDescent="0.25">
      <c r="A8825" s="46"/>
      <c r="B8825" s="46"/>
      <c r="C8825" s="46"/>
      <c r="D8825" s="106"/>
      <c r="E8825" s="106"/>
    </row>
    <row r="8826" spans="1:5" x14ac:dyDescent="0.25">
      <c r="A8826" s="46"/>
      <c r="B8826" s="46"/>
      <c r="C8826" s="46"/>
      <c r="D8826" s="106"/>
      <c r="E8826" s="106"/>
    </row>
    <row r="8827" spans="1:5" x14ac:dyDescent="0.25">
      <c r="A8827" s="46"/>
      <c r="B8827" s="46"/>
      <c r="C8827" s="46"/>
      <c r="D8827" s="106"/>
      <c r="E8827" s="106"/>
    </row>
    <row r="8828" spans="1:5" x14ac:dyDescent="0.25">
      <c r="A8828" s="46"/>
      <c r="B8828" s="46"/>
      <c r="C8828" s="46"/>
      <c r="D8828" s="106"/>
      <c r="E8828" s="106"/>
    </row>
    <row r="8829" spans="1:5" x14ac:dyDescent="0.25">
      <c r="A8829" s="46"/>
      <c r="B8829" s="46"/>
      <c r="C8829" s="46"/>
      <c r="D8829" s="106"/>
      <c r="E8829" s="106"/>
    </row>
    <row r="8830" spans="1:5" x14ac:dyDescent="0.25">
      <c r="A8830" s="46"/>
      <c r="B8830" s="46"/>
      <c r="C8830" s="46"/>
      <c r="D8830" s="106"/>
      <c r="E8830" s="106"/>
    </row>
    <row r="8831" spans="1:5" x14ac:dyDescent="0.25">
      <c r="A8831" s="46"/>
      <c r="B8831" s="46"/>
      <c r="C8831" s="46"/>
      <c r="D8831" s="106"/>
      <c r="E8831" s="106"/>
    </row>
    <row r="8832" spans="1:5" x14ac:dyDescent="0.25">
      <c r="A8832" s="46"/>
      <c r="B8832" s="46"/>
      <c r="C8832" s="46"/>
      <c r="D8832" s="106"/>
      <c r="E8832" s="106"/>
    </row>
    <row r="8833" spans="1:5" x14ac:dyDescent="0.25">
      <c r="A8833" s="46"/>
      <c r="B8833" s="46"/>
      <c r="C8833" s="46"/>
      <c r="D8833" s="106"/>
      <c r="E8833" s="106"/>
    </row>
    <row r="8834" spans="1:5" x14ac:dyDescent="0.25">
      <c r="A8834" s="46"/>
      <c r="B8834" s="46"/>
      <c r="C8834" s="46"/>
      <c r="D8834" s="106"/>
      <c r="E8834" s="106"/>
    </row>
    <row r="8835" spans="1:5" x14ac:dyDescent="0.25">
      <c r="A8835" s="46"/>
      <c r="B8835" s="46"/>
      <c r="C8835" s="46"/>
      <c r="D8835" s="106"/>
      <c r="E8835" s="106"/>
    </row>
    <row r="8836" spans="1:5" x14ac:dyDescent="0.25">
      <c r="A8836" s="46"/>
      <c r="B8836" s="46"/>
      <c r="C8836" s="46"/>
      <c r="D8836" s="106"/>
      <c r="E8836" s="106"/>
    </row>
    <row r="8837" spans="1:5" x14ac:dyDescent="0.25">
      <c r="A8837" s="46"/>
      <c r="B8837" s="46"/>
      <c r="C8837" s="46"/>
      <c r="D8837" s="106"/>
      <c r="E8837" s="106"/>
    </row>
    <row r="8838" spans="1:5" x14ac:dyDescent="0.25">
      <c r="A8838" s="46"/>
      <c r="B8838" s="46"/>
      <c r="C8838" s="46"/>
      <c r="D8838" s="106"/>
      <c r="E8838" s="106"/>
    </row>
    <row r="8839" spans="1:5" x14ac:dyDescent="0.25">
      <c r="A8839" s="46"/>
      <c r="B8839" s="46"/>
      <c r="C8839" s="46"/>
      <c r="D8839" s="106"/>
      <c r="E8839" s="106"/>
    </row>
    <row r="8840" spans="1:5" x14ac:dyDescent="0.25">
      <c r="A8840" s="46"/>
      <c r="B8840" s="46"/>
      <c r="C8840" s="46"/>
      <c r="D8840" s="106"/>
      <c r="E8840" s="106"/>
    </row>
    <row r="8841" spans="1:5" x14ac:dyDescent="0.25">
      <c r="A8841" s="46"/>
      <c r="B8841" s="46"/>
      <c r="C8841" s="46"/>
      <c r="D8841" s="106"/>
      <c r="E8841" s="106"/>
    </row>
    <row r="8842" spans="1:5" x14ac:dyDescent="0.25">
      <c r="A8842" s="46"/>
      <c r="B8842" s="46"/>
      <c r="C8842" s="46"/>
      <c r="D8842" s="106"/>
      <c r="E8842" s="106"/>
    </row>
    <row r="8843" spans="1:5" x14ac:dyDescent="0.25">
      <c r="A8843" s="46"/>
      <c r="B8843" s="46"/>
      <c r="C8843" s="46"/>
      <c r="D8843" s="106"/>
      <c r="E8843" s="106"/>
    </row>
    <row r="8844" spans="1:5" x14ac:dyDescent="0.25">
      <c r="A8844" s="46"/>
      <c r="B8844" s="46"/>
      <c r="C8844" s="46"/>
      <c r="D8844" s="106"/>
      <c r="E8844" s="106"/>
    </row>
    <row r="8845" spans="1:5" x14ac:dyDescent="0.25">
      <c r="A8845" s="46"/>
      <c r="B8845" s="46"/>
      <c r="C8845" s="46"/>
      <c r="D8845" s="106"/>
      <c r="E8845" s="106"/>
    </row>
    <row r="8846" spans="1:5" x14ac:dyDescent="0.25">
      <c r="A8846" s="46"/>
      <c r="B8846" s="46"/>
      <c r="C8846" s="46"/>
      <c r="D8846" s="106"/>
      <c r="E8846" s="106"/>
    </row>
    <row r="8847" spans="1:5" x14ac:dyDescent="0.25">
      <c r="A8847" s="46"/>
      <c r="B8847" s="46"/>
      <c r="C8847" s="46"/>
      <c r="D8847" s="106"/>
      <c r="E8847" s="106"/>
    </row>
    <row r="8848" spans="1:5" x14ac:dyDescent="0.25">
      <c r="A8848" s="46"/>
      <c r="B8848" s="46"/>
      <c r="C8848" s="46"/>
      <c r="D8848" s="106"/>
      <c r="E8848" s="106"/>
    </row>
    <row r="8849" spans="1:5" x14ac:dyDescent="0.25">
      <c r="A8849" s="46"/>
      <c r="B8849" s="46"/>
      <c r="C8849" s="46"/>
      <c r="D8849" s="106"/>
      <c r="E8849" s="106"/>
    </row>
    <row r="8850" spans="1:5" x14ac:dyDescent="0.25">
      <c r="A8850" s="46"/>
      <c r="B8850" s="46"/>
      <c r="C8850" s="46"/>
      <c r="D8850" s="106"/>
      <c r="E8850" s="106"/>
    </row>
    <row r="8851" spans="1:5" x14ac:dyDescent="0.25">
      <c r="A8851" s="46"/>
      <c r="B8851" s="46"/>
      <c r="C8851" s="46"/>
      <c r="D8851" s="106"/>
      <c r="E8851" s="106"/>
    </row>
    <row r="8852" spans="1:5" x14ac:dyDescent="0.25">
      <c r="A8852" s="46"/>
      <c r="B8852" s="46"/>
      <c r="C8852" s="46"/>
      <c r="D8852" s="106"/>
      <c r="E8852" s="106"/>
    </row>
    <row r="8853" spans="1:5" x14ac:dyDescent="0.25">
      <c r="A8853" s="46"/>
      <c r="B8853" s="46"/>
      <c r="C8853" s="46"/>
      <c r="D8853" s="106"/>
      <c r="E8853" s="106"/>
    </row>
    <row r="8854" spans="1:5" x14ac:dyDescent="0.25">
      <c r="A8854" s="46"/>
      <c r="B8854" s="46"/>
      <c r="C8854" s="46"/>
      <c r="D8854" s="106"/>
      <c r="E8854" s="106"/>
    </row>
    <row r="8855" spans="1:5" x14ac:dyDescent="0.25">
      <c r="A8855" s="46"/>
      <c r="B8855" s="46"/>
      <c r="C8855" s="46"/>
      <c r="D8855" s="106"/>
      <c r="E8855" s="106"/>
    </row>
    <row r="8856" spans="1:5" x14ac:dyDescent="0.25">
      <c r="A8856" s="46"/>
      <c r="B8856" s="46"/>
      <c r="C8856" s="46"/>
      <c r="D8856" s="106"/>
      <c r="E8856" s="106"/>
    </row>
    <row r="8857" spans="1:5" x14ac:dyDescent="0.25">
      <c r="A8857" s="46"/>
      <c r="B8857" s="46"/>
      <c r="C8857" s="46"/>
      <c r="D8857" s="106"/>
      <c r="E8857" s="106"/>
    </row>
    <row r="8858" spans="1:5" x14ac:dyDescent="0.25">
      <c r="A8858" s="46"/>
      <c r="B8858" s="46"/>
      <c r="C8858" s="46"/>
      <c r="D8858" s="106"/>
      <c r="E8858" s="106"/>
    </row>
    <row r="8859" spans="1:5" x14ac:dyDescent="0.25">
      <c r="A8859" s="46"/>
      <c r="B8859" s="46"/>
      <c r="C8859" s="46"/>
      <c r="D8859" s="106"/>
      <c r="E8859" s="106"/>
    </row>
    <row r="8860" spans="1:5" x14ac:dyDescent="0.25">
      <c r="A8860" s="46"/>
      <c r="B8860" s="46"/>
      <c r="C8860" s="46"/>
      <c r="D8860" s="106"/>
      <c r="E8860" s="106"/>
    </row>
    <row r="8861" spans="1:5" x14ac:dyDescent="0.25">
      <c r="A8861" s="46"/>
      <c r="B8861" s="46"/>
      <c r="C8861" s="46"/>
      <c r="D8861" s="106"/>
      <c r="E8861" s="106"/>
    </row>
    <row r="8862" spans="1:5" x14ac:dyDescent="0.25">
      <c r="A8862" s="46"/>
      <c r="B8862" s="46"/>
      <c r="C8862" s="46"/>
      <c r="D8862" s="106"/>
      <c r="E8862" s="106"/>
    </row>
    <row r="8863" spans="1:5" x14ac:dyDescent="0.25">
      <c r="A8863" s="46"/>
      <c r="B8863" s="46"/>
      <c r="C8863" s="46"/>
      <c r="D8863" s="106"/>
      <c r="E8863" s="106"/>
    </row>
    <row r="8864" spans="1:5" x14ac:dyDescent="0.25">
      <c r="A8864" s="46"/>
      <c r="B8864" s="46"/>
      <c r="C8864" s="46"/>
      <c r="D8864" s="106"/>
      <c r="E8864" s="106"/>
    </row>
    <row r="8865" spans="1:5" x14ac:dyDescent="0.25">
      <c r="A8865" s="46"/>
      <c r="B8865" s="46"/>
      <c r="C8865" s="46"/>
      <c r="D8865" s="106"/>
      <c r="E8865" s="106"/>
    </row>
    <row r="8866" spans="1:5" x14ac:dyDescent="0.25">
      <c r="A8866" s="46"/>
      <c r="B8866" s="46"/>
      <c r="C8866" s="46"/>
      <c r="D8866" s="106"/>
      <c r="E8866" s="106"/>
    </row>
    <row r="8867" spans="1:5" x14ac:dyDescent="0.25">
      <c r="A8867" s="46"/>
      <c r="B8867" s="46"/>
      <c r="C8867" s="46"/>
      <c r="D8867" s="106"/>
      <c r="E8867" s="106"/>
    </row>
    <row r="8868" spans="1:5" x14ac:dyDescent="0.25">
      <c r="A8868" s="46"/>
      <c r="B8868" s="46"/>
      <c r="C8868" s="46"/>
      <c r="D8868" s="106"/>
      <c r="E8868" s="106"/>
    </row>
    <row r="8869" spans="1:5" x14ac:dyDescent="0.25">
      <c r="A8869" s="46"/>
      <c r="B8869" s="46"/>
      <c r="C8869" s="46"/>
      <c r="D8869" s="106"/>
      <c r="E8869" s="106"/>
    </row>
    <row r="8870" spans="1:5" x14ac:dyDescent="0.25">
      <c r="A8870" s="46"/>
      <c r="B8870" s="46"/>
      <c r="C8870" s="46"/>
      <c r="D8870" s="106"/>
      <c r="E8870" s="106"/>
    </row>
    <row r="8871" spans="1:5" x14ac:dyDescent="0.25">
      <c r="A8871" s="46"/>
      <c r="B8871" s="46"/>
      <c r="C8871" s="46"/>
      <c r="D8871" s="106"/>
      <c r="E8871" s="106"/>
    </row>
    <row r="8872" spans="1:5" x14ac:dyDescent="0.25">
      <c r="A8872" s="46"/>
      <c r="B8872" s="46"/>
      <c r="C8872" s="46"/>
      <c r="D8872" s="106"/>
      <c r="E8872" s="106"/>
    </row>
    <row r="8873" spans="1:5" x14ac:dyDescent="0.25">
      <c r="A8873" s="46"/>
      <c r="B8873" s="46"/>
      <c r="C8873" s="46"/>
      <c r="D8873" s="106"/>
      <c r="E8873" s="106"/>
    </row>
    <row r="8874" spans="1:5" x14ac:dyDescent="0.25">
      <c r="A8874" s="46"/>
      <c r="B8874" s="46"/>
      <c r="C8874" s="46"/>
      <c r="D8874" s="106"/>
      <c r="E8874" s="106"/>
    </row>
    <row r="8875" spans="1:5" x14ac:dyDescent="0.25">
      <c r="A8875" s="46"/>
      <c r="B8875" s="46"/>
      <c r="C8875" s="46"/>
      <c r="D8875" s="106"/>
      <c r="E8875" s="106"/>
    </row>
    <row r="8876" spans="1:5" x14ac:dyDescent="0.25">
      <c r="A8876" s="46"/>
      <c r="B8876" s="46"/>
      <c r="C8876" s="46"/>
      <c r="D8876" s="106"/>
      <c r="E8876" s="106"/>
    </row>
    <row r="8877" spans="1:5" x14ac:dyDescent="0.25">
      <c r="A8877" s="46"/>
      <c r="B8877" s="46"/>
      <c r="C8877" s="46"/>
      <c r="D8877" s="106"/>
      <c r="E8877" s="106"/>
    </row>
    <row r="8878" spans="1:5" x14ac:dyDescent="0.25">
      <c r="A8878" s="46"/>
      <c r="B8878" s="46"/>
      <c r="C8878" s="46"/>
      <c r="D8878" s="106"/>
      <c r="E8878" s="106"/>
    </row>
    <row r="8879" spans="1:5" x14ac:dyDescent="0.25">
      <c r="A8879" s="46"/>
      <c r="B8879" s="46"/>
      <c r="C8879" s="46"/>
      <c r="D8879" s="106"/>
      <c r="E8879" s="106"/>
    </row>
    <row r="8880" spans="1:5" x14ac:dyDescent="0.25">
      <c r="A8880" s="46"/>
      <c r="B8880" s="46"/>
      <c r="C8880" s="46"/>
      <c r="D8880" s="106"/>
      <c r="E8880" s="106"/>
    </row>
    <row r="8881" spans="1:5" x14ac:dyDescent="0.25">
      <c r="A8881" s="46"/>
      <c r="B8881" s="46"/>
      <c r="C8881" s="46"/>
      <c r="D8881" s="106"/>
      <c r="E8881" s="106"/>
    </row>
    <row r="8882" spans="1:5" x14ac:dyDescent="0.25">
      <c r="A8882" s="46"/>
      <c r="B8882" s="46"/>
      <c r="C8882" s="46"/>
      <c r="D8882" s="106"/>
      <c r="E8882" s="106"/>
    </row>
    <row r="8883" spans="1:5" x14ac:dyDescent="0.25">
      <c r="A8883" s="46"/>
      <c r="B8883" s="46"/>
      <c r="C8883" s="46"/>
      <c r="D8883" s="106"/>
      <c r="E8883" s="106"/>
    </row>
    <row r="8884" spans="1:5" x14ac:dyDescent="0.25">
      <c r="A8884" s="46"/>
      <c r="B8884" s="46"/>
      <c r="C8884" s="46"/>
      <c r="D8884" s="106"/>
      <c r="E8884" s="106"/>
    </row>
    <row r="8885" spans="1:5" x14ac:dyDescent="0.25">
      <c r="A8885" s="46"/>
      <c r="B8885" s="46"/>
      <c r="C8885" s="46"/>
      <c r="D8885" s="106"/>
      <c r="E8885" s="106"/>
    </row>
    <row r="8886" spans="1:5" x14ac:dyDescent="0.25">
      <c r="A8886" s="46"/>
      <c r="B8886" s="46"/>
      <c r="C8886" s="46"/>
      <c r="D8886" s="106"/>
      <c r="E8886" s="106"/>
    </row>
    <row r="8887" spans="1:5" x14ac:dyDescent="0.25">
      <c r="A8887" s="46"/>
      <c r="B8887" s="46"/>
      <c r="C8887" s="46"/>
      <c r="D8887" s="106"/>
      <c r="E8887" s="106"/>
    </row>
    <row r="8888" spans="1:5" x14ac:dyDescent="0.25">
      <c r="A8888" s="46"/>
      <c r="B8888" s="46"/>
      <c r="C8888" s="46"/>
      <c r="D8888" s="106"/>
      <c r="E8888" s="106"/>
    </row>
    <row r="8889" spans="1:5" x14ac:dyDescent="0.25">
      <c r="A8889" s="46"/>
      <c r="B8889" s="46"/>
      <c r="C8889" s="46"/>
      <c r="D8889" s="106"/>
      <c r="E8889" s="106"/>
    </row>
    <row r="8890" spans="1:5" x14ac:dyDescent="0.25">
      <c r="A8890" s="46"/>
      <c r="B8890" s="46"/>
      <c r="C8890" s="46"/>
      <c r="D8890" s="106"/>
      <c r="E8890" s="106"/>
    </row>
    <row r="8891" spans="1:5" x14ac:dyDescent="0.25">
      <c r="A8891" s="46"/>
      <c r="B8891" s="46"/>
      <c r="C8891" s="46"/>
      <c r="D8891" s="106"/>
      <c r="E8891" s="106"/>
    </row>
    <row r="8892" spans="1:5" x14ac:dyDescent="0.25">
      <c r="A8892" s="46"/>
      <c r="B8892" s="46"/>
      <c r="C8892" s="46"/>
      <c r="D8892" s="106"/>
      <c r="E8892" s="106"/>
    </row>
    <row r="8893" spans="1:5" x14ac:dyDescent="0.25">
      <c r="A8893" s="46"/>
      <c r="B8893" s="46"/>
      <c r="C8893" s="46"/>
      <c r="D8893" s="106"/>
      <c r="E8893" s="106"/>
    </row>
    <row r="8894" spans="1:5" x14ac:dyDescent="0.25">
      <c r="A8894" s="46"/>
      <c r="B8894" s="46"/>
      <c r="C8894" s="46"/>
      <c r="D8894" s="106"/>
      <c r="E8894" s="106"/>
    </row>
    <row r="8895" spans="1:5" x14ac:dyDescent="0.25">
      <c r="A8895" s="46"/>
      <c r="B8895" s="46"/>
      <c r="C8895" s="46"/>
      <c r="D8895" s="106"/>
      <c r="E8895" s="106"/>
    </row>
    <row r="8896" spans="1:5" x14ac:dyDescent="0.25">
      <c r="A8896" s="46"/>
      <c r="B8896" s="46"/>
      <c r="C8896" s="46"/>
      <c r="D8896" s="106"/>
      <c r="E8896" s="106"/>
    </row>
    <row r="8897" spans="1:5" x14ac:dyDescent="0.25">
      <c r="A8897" s="46"/>
      <c r="B8897" s="46"/>
      <c r="C8897" s="46"/>
      <c r="D8897" s="106"/>
      <c r="E8897" s="106"/>
    </row>
    <row r="8898" spans="1:5" x14ac:dyDescent="0.25">
      <c r="A8898" s="46"/>
      <c r="B8898" s="46"/>
      <c r="C8898" s="46"/>
      <c r="D8898" s="106"/>
      <c r="E8898" s="106"/>
    </row>
    <row r="8899" spans="1:5" x14ac:dyDescent="0.25">
      <c r="A8899" s="46"/>
      <c r="B8899" s="46"/>
      <c r="C8899" s="46"/>
      <c r="D8899" s="106"/>
      <c r="E8899" s="106"/>
    </row>
    <row r="8900" spans="1:5" x14ac:dyDescent="0.25">
      <c r="A8900" s="46"/>
      <c r="B8900" s="46"/>
      <c r="C8900" s="46"/>
      <c r="D8900" s="106"/>
      <c r="E8900" s="106"/>
    </row>
    <row r="8901" spans="1:5" x14ac:dyDescent="0.25">
      <c r="A8901" s="46"/>
      <c r="B8901" s="46"/>
      <c r="C8901" s="46"/>
      <c r="D8901" s="106"/>
      <c r="E8901" s="106"/>
    </row>
    <row r="8902" spans="1:5" x14ac:dyDescent="0.25">
      <c r="A8902" s="46"/>
      <c r="B8902" s="46"/>
      <c r="C8902" s="46"/>
      <c r="D8902" s="106"/>
      <c r="E8902" s="106"/>
    </row>
    <row r="8903" spans="1:5" x14ac:dyDescent="0.25">
      <c r="A8903" s="46"/>
      <c r="B8903" s="46"/>
      <c r="C8903" s="46"/>
      <c r="D8903" s="106"/>
      <c r="E8903" s="106"/>
    </row>
    <row r="8904" spans="1:5" x14ac:dyDescent="0.25">
      <c r="A8904" s="46"/>
      <c r="B8904" s="46"/>
      <c r="C8904" s="46"/>
      <c r="D8904" s="106"/>
      <c r="E8904" s="106"/>
    </row>
    <row r="8905" spans="1:5" x14ac:dyDescent="0.25">
      <c r="A8905" s="46"/>
      <c r="B8905" s="46"/>
      <c r="C8905" s="46"/>
      <c r="D8905" s="106"/>
      <c r="E8905" s="106"/>
    </row>
    <row r="8906" spans="1:5" x14ac:dyDescent="0.25">
      <c r="A8906" s="46"/>
      <c r="B8906" s="46"/>
      <c r="C8906" s="46"/>
      <c r="D8906" s="106"/>
      <c r="E8906" s="106"/>
    </row>
    <row r="8907" spans="1:5" x14ac:dyDescent="0.25">
      <c r="A8907" s="46"/>
      <c r="B8907" s="46"/>
      <c r="C8907" s="46"/>
      <c r="D8907" s="106"/>
      <c r="E8907" s="106"/>
    </row>
    <row r="8908" spans="1:5" x14ac:dyDescent="0.25">
      <c r="A8908" s="46"/>
      <c r="B8908" s="46"/>
      <c r="C8908" s="46"/>
      <c r="D8908" s="106"/>
      <c r="E8908" s="106"/>
    </row>
    <row r="8909" spans="1:5" x14ac:dyDescent="0.25">
      <c r="A8909" s="46"/>
      <c r="B8909" s="46"/>
      <c r="C8909" s="46"/>
      <c r="D8909" s="106"/>
      <c r="E8909" s="106"/>
    </row>
    <row r="8910" spans="1:5" x14ac:dyDescent="0.25">
      <c r="A8910" s="46"/>
      <c r="B8910" s="46"/>
      <c r="C8910" s="46"/>
      <c r="D8910" s="106"/>
      <c r="E8910" s="106"/>
    </row>
    <row r="8911" spans="1:5" x14ac:dyDescent="0.25">
      <c r="A8911" s="46"/>
      <c r="B8911" s="46"/>
      <c r="C8911" s="46"/>
      <c r="D8911" s="106"/>
      <c r="E8911" s="106"/>
    </row>
    <row r="8912" spans="1:5" x14ac:dyDescent="0.25">
      <c r="A8912" s="46"/>
      <c r="B8912" s="46"/>
      <c r="C8912" s="46"/>
      <c r="D8912" s="106"/>
      <c r="E8912" s="106"/>
    </row>
    <row r="8913" spans="1:5" x14ac:dyDescent="0.25">
      <c r="A8913" s="46"/>
      <c r="B8913" s="46"/>
      <c r="C8913" s="46"/>
      <c r="D8913" s="106"/>
      <c r="E8913" s="106"/>
    </row>
    <row r="8914" spans="1:5" x14ac:dyDescent="0.25">
      <c r="A8914" s="46"/>
      <c r="B8914" s="46"/>
      <c r="C8914" s="46"/>
      <c r="D8914" s="106"/>
      <c r="E8914" s="106"/>
    </row>
    <row r="8915" spans="1:5" x14ac:dyDescent="0.25">
      <c r="A8915" s="46"/>
      <c r="B8915" s="46"/>
      <c r="C8915" s="46"/>
      <c r="D8915" s="106"/>
      <c r="E8915" s="106"/>
    </row>
    <row r="8916" spans="1:5" x14ac:dyDescent="0.25">
      <c r="A8916" s="46"/>
      <c r="B8916" s="46"/>
      <c r="C8916" s="46"/>
      <c r="D8916" s="106"/>
      <c r="E8916" s="106"/>
    </row>
    <row r="8917" spans="1:5" x14ac:dyDescent="0.25">
      <c r="A8917" s="46"/>
      <c r="B8917" s="46"/>
      <c r="C8917" s="46"/>
      <c r="D8917" s="106"/>
      <c r="E8917" s="106"/>
    </row>
    <row r="8918" spans="1:5" x14ac:dyDescent="0.25">
      <c r="A8918" s="46"/>
      <c r="B8918" s="46"/>
      <c r="C8918" s="46"/>
      <c r="D8918" s="106"/>
      <c r="E8918" s="106"/>
    </row>
    <row r="8919" spans="1:5" x14ac:dyDescent="0.25">
      <c r="A8919" s="46"/>
      <c r="B8919" s="46"/>
      <c r="C8919" s="46"/>
      <c r="D8919" s="106"/>
      <c r="E8919" s="106"/>
    </row>
    <row r="8920" spans="1:5" x14ac:dyDescent="0.25">
      <c r="A8920" s="46"/>
      <c r="B8920" s="46"/>
      <c r="C8920" s="46"/>
      <c r="D8920" s="106"/>
      <c r="E8920" s="106"/>
    </row>
    <row r="8921" spans="1:5" x14ac:dyDescent="0.25">
      <c r="A8921" s="46"/>
      <c r="B8921" s="46"/>
      <c r="C8921" s="46"/>
      <c r="D8921" s="106"/>
      <c r="E8921" s="106"/>
    </row>
    <row r="8922" spans="1:5" x14ac:dyDescent="0.25">
      <c r="A8922" s="46"/>
      <c r="B8922" s="46"/>
      <c r="C8922" s="46"/>
      <c r="D8922" s="106"/>
      <c r="E8922" s="106"/>
    </row>
    <row r="8923" spans="1:5" x14ac:dyDescent="0.25">
      <c r="A8923" s="46"/>
      <c r="B8923" s="46"/>
      <c r="C8923" s="46"/>
      <c r="D8923" s="106"/>
      <c r="E8923" s="106"/>
    </row>
    <row r="8924" spans="1:5" x14ac:dyDescent="0.25">
      <c r="A8924" s="46"/>
      <c r="B8924" s="46"/>
      <c r="C8924" s="46"/>
      <c r="D8924" s="106"/>
      <c r="E8924" s="106"/>
    </row>
    <row r="8925" spans="1:5" x14ac:dyDescent="0.25">
      <c r="A8925" s="46"/>
      <c r="B8925" s="46"/>
      <c r="C8925" s="46"/>
      <c r="D8925" s="106"/>
      <c r="E8925" s="106"/>
    </row>
    <row r="8926" spans="1:5" x14ac:dyDescent="0.25">
      <c r="A8926" s="46"/>
      <c r="B8926" s="46"/>
      <c r="C8926" s="46"/>
      <c r="D8926" s="106"/>
      <c r="E8926" s="106"/>
    </row>
    <row r="8927" spans="1:5" x14ac:dyDescent="0.25">
      <c r="A8927" s="46"/>
      <c r="B8927" s="46"/>
      <c r="C8927" s="46"/>
      <c r="D8927" s="106"/>
      <c r="E8927" s="106"/>
    </row>
    <row r="8928" spans="1:5" x14ac:dyDescent="0.25">
      <c r="A8928" s="46"/>
      <c r="B8928" s="46"/>
      <c r="C8928" s="46"/>
      <c r="D8928" s="106"/>
      <c r="E8928" s="106"/>
    </row>
    <row r="8929" spans="1:5" x14ac:dyDescent="0.25">
      <c r="A8929" s="46"/>
      <c r="B8929" s="46"/>
      <c r="C8929" s="46"/>
      <c r="D8929" s="106"/>
      <c r="E8929" s="106"/>
    </row>
    <row r="8930" spans="1:5" x14ac:dyDescent="0.25">
      <c r="A8930" s="46"/>
      <c r="B8930" s="46"/>
      <c r="C8930" s="46"/>
      <c r="D8930" s="106"/>
      <c r="E8930" s="106"/>
    </row>
    <row r="8931" spans="1:5" x14ac:dyDescent="0.25">
      <c r="A8931" s="46"/>
      <c r="B8931" s="46"/>
      <c r="C8931" s="46"/>
      <c r="D8931" s="106"/>
      <c r="E8931" s="106"/>
    </row>
    <row r="8932" spans="1:5" x14ac:dyDescent="0.25">
      <c r="A8932" s="46"/>
      <c r="B8932" s="46"/>
      <c r="C8932" s="46"/>
      <c r="D8932" s="106"/>
      <c r="E8932" s="106"/>
    </row>
    <row r="8933" spans="1:5" x14ac:dyDescent="0.25">
      <c r="A8933" s="46"/>
      <c r="B8933" s="46"/>
      <c r="C8933" s="46"/>
      <c r="D8933" s="106"/>
      <c r="E8933" s="106"/>
    </row>
    <row r="8934" spans="1:5" x14ac:dyDescent="0.25">
      <c r="A8934" s="46"/>
      <c r="B8934" s="46"/>
      <c r="C8934" s="46"/>
      <c r="D8934" s="106"/>
      <c r="E8934" s="106"/>
    </row>
    <row r="8935" spans="1:5" x14ac:dyDescent="0.25">
      <c r="A8935" s="46"/>
      <c r="B8935" s="46"/>
      <c r="C8935" s="46"/>
      <c r="D8935" s="106"/>
      <c r="E8935" s="106"/>
    </row>
    <row r="8936" spans="1:5" x14ac:dyDescent="0.25">
      <c r="A8936" s="46"/>
      <c r="B8936" s="46"/>
      <c r="C8936" s="46"/>
      <c r="D8936" s="106"/>
      <c r="E8936" s="106"/>
    </row>
    <row r="8937" spans="1:5" x14ac:dyDescent="0.25">
      <c r="A8937" s="46"/>
      <c r="B8937" s="46"/>
      <c r="C8937" s="46"/>
      <c r="D8937" s="106"/>
      <c r="E8937" s="106"/>
    </row>
    <row r="8938" spans="1:5" x14ac:dyDescent="0.25">
      <c r="A8938" s="46"/>
      <c r="B8938" s="46"/>
      <c r="C8938" s="46"/>
      <c r="D8938" s="106"/>
      <c r="E8938" s="106"/>
    </row>
    <row r="8939" spans="1:5" x14ac:dyDescent="0.25">
      <c r="A8939" s="46"/>
      <c r="B8939" s="46"/>
      <c r="C8939" s="46"/>
      <c r="D8939" s="106"/>
      <c r="E8939" s="106"/>
    </row>
    <row r="8940" spans="1:5" x14ac:dyDescent="0.25">
      <c r="A8940" s="46"/>
      <c r="B8940" s="46"/>
      <c r="C8940" s="46"/>
      <c r="D8940" s="106"/>
      <c r="E8940" s="106"/>
    </row>
    <row r="8941" spans="1:5" x14ac:dyDescent="0.25">
      <c r="A8941" s="46"/>
      <c r="B8941" s="46"/>
      <c r="C8941" s="46"/>
      <c r="D8941" s="106"/>
      <c r="E8941" s="106"/>
    </row>
    <row r="8942" spans="1:5" x14ac:dyDescent="0.25">
      <c r="A8942" s="46"/>
      <c r="B8942" s="46"/>
      <c r="C8942" s="46"/>
      <c r="D8942" s="106"/>
      <c r="E8942" s="106"/>
    </row>
    <row r="8943" spans="1:5" x14ac:dyDescent="0.25">
      <c r="A8943" s="46"/>
      <c r="B8943" s="46"/>
      <c r="C8943" s="46"/>
      <c r="D8943" s="106"/>
      <c r="E8943" s="106"/>
    </row>
    <row r="8944" spans="1:5" x14ac:dyDescent="0.25">
      <c r="A8944" s="46"/>
      <c r="B8944" s="46"/>
      <c r="C8944" s="46"/>
      <c r="D8944" s="106"/>
      <c r="E8944" s="106"/>
    </row>
    <row r="8945" spans="1:5" x14ac:dyDescent="0.25">
      <c r="A8945" s="46"/>
      <c r="B8945" s="46"/>
      <c r="C8945" s="46"/>
      <c r="D8945" s="106"/>
      <c r="E8945" s="106"/>
    </row>
    <row r="8946" spans="1:5" x14ac:dyDescent="0.25">
      <c r="A8946" s="46"/>
      <c r="B8946" s="46"/>
      <c r="C8946" s="46"/>
      <c r="D8946" s="106"/>
      <c r="E8946" s="106"/>
    </row>
    <row r="8947" spans="1:5" x14ac:dyDescent="0.25">
      <c r="A8947" s="46"/>
      <c r="B8947" s="46"/>
      <c r="C8947" s="46"/>
      <c r="D8947" s="106"/>
      <c r="E8947" s="106"/>
    </row>
    <row r="8948" spans="1:5" x14ac:dyDescent="0.25">
      <c r="A8948" s="46"/>
      <c r="B8948" s="46"/>
      <c r="C8948" s="46"/>
      <c r="D8948" s="106"/>
      <c r="E8948" s="106"/>
    </row>
    <row r="8949" spans="1:5" x14ac:dyDescent="0.25">
      <c r="A8949" s="46"/>
      <c r="B8949" s="46"/>
      <c r="C8949" s="46"/>
      <c r="D8949" s="106"/>
      <c r="E8949" s="106"/>
    </row>
    <row r="8950" spans="1:5" x14ac:dyDescent="0.25">
      <c r="A8950" s="46"/>
      <c r="B8950" s="46"/>
      <c r="C8950" s="46"/>
      <c r="D8950" s="106"/>
      <c r="E8950" s="106"/>
    </row>
    <row r="8951" spans="1:5" x14ac:dyDescent="0.25">
      <c r="A8951" s="46"/>
      <c r="B8951" s="46"/>
      <c r="C8951" s="46"/>
      <c r="D8951" s="106"/>
      <c r="E8951" s="106"/>
    </row>
    <row r="8952" spans="1:5" x14ac:dyDescent="0.25">
      <c r="A8952" s="46"/>
      <c r="B8952" s="46"/>
      <c r="C8952" s="46"/>
      <c r="D8952" s="106"/>
      <c r="E8952" s="106"/>
    </row>
    <row r="8953" spans="1:5" x14ac:dyDescent="0.25">
      <c r="A8953" s="46"/>
      <c r="B8953" s="46"/>
      <c r="C8953" s="46"/>
      <c r="D8953" s="106"/>
      <c r="E8953" s="106"/>
    </row>
    <row r="8954" spans="1:5" x14ac:dyDescent="0.25">
      <c r="A8954" s="46"/>
      <c r="B8954" s="46"/>
      <c r="C8954" s="46"/>
      <c r="D8954" s="106"/>
      <c r="E8954" s="106"/>
    </row>
    <row r="8955" spans="1:5" x14ac:dyDescent="0.25">
      <c r="A8955" s="46"/>
      <c r="B8955" s="46"/>
      <c r="C8955" s="46"/>
      <c r="D8955" s="106"/>
      <c r="E8955" s="106"/>
    </row>
    <row r="8956" spans="1:5" x14ac:dyDescent="0.25">
      <c r="A8956" s="46"/>
      <c r="B8956" s="46"/>
      <c r="C8956" s="46"/>
      <c r="D8956" s="106"/>
      <c r="E8956" s="106"/>
    </row>
    <row r="8957" spans="1:5" x14ac:dyDescent="0.25">
      <c r="A8957" s="46"/>
      <c r="B8957" s="46"/>
      <c r="C8957" s="46"/>
      <c r="D8957" s="106"/>
      <c r="E8957" s="106"/>
    </row>
    <row r="8958" spans="1:5" x14ac:dyDescent="0.25">
      <c r="A8958" s="46"/>
      <c r="B8958" s="46"/>
      <c r="C8958" s="46"/>
      <c r="D8958" s="106"/>
      <c r="E8958" s="106"/>
    </row>
    <row r="8959" spans="1:5" x14ac:dyDescent="0.25">
      <c r="A8959" s="46"/>
      <c r="B8959" s="46"/>
      <c r="C8959" s="46"/>
      <c r="D8959" s="106"/>
      <c r="E8959" s="106"/>
    </row>
    <row r="8960" spans="1:5" x14ac:dyDescent="0.25">
      <c r="A8960" s="46"/>
      <c r="B8960" s="46"/>
      <c r="C8960" s="46"/>
      <c r="D8960" s="106"/>
      <c r="E8960" s="106"/>
    </row>
    <row r="8961" spans="1:5" x14ac:dyDescent="0.25">
      <c r="A8961" s="46"/>
      <c r="B8961" s="46"/>
      <c r="C8961" s="46"/>
      <c r="D8961" s="106"/>
      <c r="E8961" s="106"/>
    </row>
    <row r="8962" spans="1:5" x14ac:dyDescent="0.25">
      <c r="A8962" s="46"/>
      <c r="B8962" s="46"/>
      <c r="C8962" s="46"/>
      <c r="D8962" s="106"/>
      <c r="E8962" s="106"/>
    </row>
    <row r="8963" spans="1:5" x14ac:dyDescent="0.25">
      <c r="A8963" s="46"/>
      <c r="B8963" s="46"/>
      <c r="C8963" s="46"/>
      <c r="D8963" s="106"/>
      <c r="E8963" s="106"/>
    </row>
    <row r="8964" spans="1:5" x14ac:dyDescent="0.25">
      <c r="A8964" s="46"/>
      <c r="B8964" s="46"/>
      <c r="C8964" s="46"/>
      <c r="D8964" s="106"/>
      <c r="E8964" s="106"/>
    </row>
    <row r="8965" spans="1:5" x14ac:dyDescent="0.25">
      <c r="A8965" s="46"/>
      <c r="B8965" s="46"/>
      <c r="C8965" s="46"/>
      <c r="D8965" s="106"/>
      <c r="E8965" s="106"/>
    </row>
    <row r="8966" spans="1:5" x14ac:dyDescent="0.25">
      <c r="A8966" s="46"/>
      <c r="B8966" s="46"/>
      <c r="C8966" s="46"/>
      <c r="D8966" s="106"/>
      <c r="E8966" s="106"/>
    </row>
    <row r="8967" spans="1:5" x14ac:dyDescent="0.25">
      <c r="A8967" s="46"/>
      <c r="B8967" s="46"/>
      <c r="C8967" s="46"/>
      <c r="D8967" s="106"/>
      <c r="E8967" s="106"/>
    </row>
    <row r="8968" spans="1:5" x14ac:dyDescent="0.25">
      <c r="A8968" s="46"/>
      <c r="B8968" s="46"/>
      <c r="C8968" s="46"/>
      <c r="D8968" s="106"/>
      <c r="E8968" s="106"/>
    </row>
    <row r="8969" spans="1:5" x14ac:dyDescent="0.25">
      <c r="A8969" s="46"/>
      <c r="B8969" s="46"/>
      <c r="C8969" s="46"/>
      <c r="D8969" s="106"/>
      <c r="E8969" s="106"/>
    </row>
    <row r="8970" spans="1:5" x14ac:dyDescent="0.25">
      <c r="A8970" s="46"/>
      <c r="B8970" s="46"/>
      <c r="C8970" s="46"/>
      <c r="D8970" s="106"/>
      <c r="E8970" s="106"/>
    </row>
    <row r="8971" spans="1:5" x14ac:dyDescent="0.25">
      <c r="A8971" s="46"/>
      <c r="B8971" s="46"/>
      <c r="C8971" s="46"/>
      <c r="D8971" s="106"/>
      <c r="E8971" s="106"/>
    </row>
    <row r="8972" spans="1:5" x14ac:dyDescent="0.25">
      <c r="A8972" s="46"/>
      <c r="B8972" s="46"/>
      <c r="C8972" s="46"/>
      <c r="D8972" s="106"/>
      <c r="E8972" s="106"/>
    </row>
    <row r="8973" spans="1:5" x14ac:dyDescent="0.25">
      <c r="A8973" s="46"/>
      <c r="B8973" s="46"/>
      <c r="C8973" s="46"/>
      <c r="D8973" s="106"/>
      <c r="E8973" s="106"/>
    </row>
    <row r="8974" spans="1:5" x14ac:dyDescent="0.25">
      <c r="A8974" s="46"/>
      <c r="B8974" s="46"/>
      <c r="C8974" s="46"/>
      <c r="D8974" s="106"/>
      <c r="E8974" s="106"/>
    </row>
    <row r="8975" spans="1:5" x14ac:dyDescent="0.25">
      <c r="A8975" s="46"/>
      <c r="B8975" s="46"/>
      <c r="C8975" s="46"/>
      <c r="D8975" s="106"/>
      <c r="E8975" s="106"/>
    </row>
    <row r="8976" spans="1:5" x14ac:dyDescent="0.25">
      <c r="A8976" s="46"/>
      <c r="B8976" s="46"/>
      <c r="C8976" s="46"/>
      <c r="D8976" s="106"/>
      <c r="E8976" s="106"/>
    </row>
    <row r="8977" spans="1:5" x14ac:dyDescent="0.25">
      <c r="A8977" s="46"/>
      <c r="B8977" s="46"/>
      <c r="C8977" s="46"/>
      <c r="D8977" s="106"/>
      <c r="E8977" s="106"/>
    </row>
    <row r="8978" spans="1:5" x14ac:dyDescent="0.25">
      <c r="A8978" s="46"/>
      <c r="B8978" s="46"/>
      <c r="C8978" s="46"/>
      <c r="D8978" s="106"/>
      <c r="E8978" s="106"/>
    </row>
    <row r="8979" spans="1:5" x14ac:dyDescent="0.25">
      <c r="A8979" s="46"/>
      <c r="B8979" s="46"/>
      <c r="C8979" s="46"/>
      <c r="D8979" s="106"/>
      <c r="E8979" s="106"/>
    </row>
    <row r="8980" spans="1:5" x14ac:dyDescent="0.25">
      <c r="A8980" s="46"/>
      <c r="B8980" s="46"/>
      <c r="C8980" s="46"/>
      <c r="D8980" s="106"/>
      <c r="E8980" s="106"/>
    </row>
    <row r="8981" spans="1:5" x14ac:dyDescent="0.25">
      <c r="A8981" s="46"/>
      <c r="B8981" s="46"/>
      <c r="C8981" s="46"/>
      <c r="D8981" s="106"/>
      <c r="E8981" s="106"/>
    </row>
    <row r="8982" spans="1:5" x14ac:dyDescent="0.25">
      <c r="A8982" s="46"/>
      <c r="B8982" s="46"/>
      <c r="C8982" s="46"/>
      <c r="D8982" s="106"/>
      <c r="E8982" s="106"/>
    </row>
    <row r="8983" spans="1:5" x14ac:dyDescent="0.25">
      <c r="A8983" s="46"/>
      <c r="B8983" s="46"/>
      <c r="C8983" s="46"/>
      <c r="D8983" s="106"/>
      <c r="E8983" s="106"/>
    </row>
    <row r="8984" spans="1:5" x14ac:dyDescent="0.25">
      <c r="A8984" s="46"/>
      <c r="B8984" s="46"/>
      <c r="C8984" s="46"/>
      <c r="D8984" s="106"/>
      <c r="E8984" s="106"/>
    </row>
    <row r="8985" spans="1:5" x14ac:dyDescent="0.25">
      <c r="A8985" s="46"/>
      <c r="B8985" s="46"/>
      <c r="C8985" s="46"/>
      <c r="D8985" s="106"/>
      <c r="E8985" s="106"/>
    </row>
    <row r="8986" spans="1:5" x14ac:dyDescent="0.25">
      <c r="A8986" s="46"/>
      <c r="B8986" s="46"/>
      <c r="C8986" s="46"/>
      <c r="D8986" s="106"/>
      <c r="E8986" s="106"/>
    </row>
    <row r="8987" spans="1:5" x14ac:dyDescent="0.25">
      <c r="A8987" s="46"/>
      <c r="B8987" s="46"/>
      <c r="C8987" s="46"/>
      <c r="D8987" s="106"/>
      <c r="E8987" s="106"/>
    </row>
    <row r="8988" spans="1:5" x14ac:dyDescent="0.25">
      <c r="A8988" s="46"/>
      <c r="B8988" s="46"/>
      <c r="C8988" s="46"/>
      <c r="D8988" s="106"/>
      <c r="E8988" s="106"/>
    </row>
    <row r="8989" spans="1:5" x14ac:dyDescent="0.25">
      <c r="A8989" s="46"/>
      <c r="B8989" s="46"/>
      <c r="C8989" s="46"/>
      <c r="D8989" s="106"/>
      <c r="E8989" s="106"/>
    </row>
    <row r="8990" spans="1:5" x14ac:dyDescent="0.25">
      <c r="A8990" s="46"/>
      <c r="B8990" s="46"/>
      <c r="C8990" s="46"/>
      <c r="D8990" s="106"/>
      <c r="E8990" s="106"/>
    </row>
    <row r="8991" spans="1:5" x14ac:dyDescent="0.25">
      <c r="A8991" s="46"/>
      <c r="B8991" s="46"/>
      <c r="C8991" s="46"/>
      <c r="D8991" s="106"/>
      <c r="E8991" s="106"/>
    </row>
    <row r="8992" spans="1:5" x14ac:dyDescent="0.25">
      <c r="A8992" s="46"/>
      <c r="B8992" s="46"/>
      <c r="C8992" s="46"/>
      <c r="D8992" s="106"/>
      <c r="E8992" s="106"/>
    </row>
    <row r="8993" spans="1:5" x14ac:dyDescent="0.25">
      <c r="A8993" s="46"/>
      <c r="B8993" s="46"/>
      <c r="C8993" s="46"/>
      <c r="D8993" s="106"/>
      <c r="E8993" s="106"/>
    </row>
    <row r="8994" spans="1:5" x14ac:dyDescent="0.25">
      <c r="A8994" s="46"/>
      <c r="B8994" s="46"/>
      <c r="C8994" s="46"/>
      <c r="D8994" s="106"/>
      <c r="E8994" s="106"/>
    </row>
    <row r="8995" spans="1:5" x14ac:dyDescent="0.25">
      <c r="A8995" s="46"/>
      <c r="B8995" s="46"/>
      <c r="C8995" s="46"/>
      <c r="D8995" s="106"/>
      <c r="E8995" s="106"/>
    </row>
    <row r="8996" spans="1:5" x14ac:dyDescent="0.25">
      <c r="A8996" s="46"/>
      <c r="B8996" s="46"/>
      <c r="C8996" s="46"/>
      <c r="D8996" s="106"/>
      <c r="E8996" s="106"/>
    </row>
    <row r="8997" spans="1:5" x14ac:dyDescent="0.25">
      <c r="A8997" s="46"/>
      <c r="B8997" s="46"/>
      <c r="C8997" s="46"/>
      <c r="D8997" s="106"/>
      <c r="E8997" s="106"/>
    </row>
    <row r="8998" spans="1:5" x14ac:dyDescent="0.25">
      <c r="A8998" s="46"/>
      <c r="B8998" s="46"/>
      <c r="C8998" s="46"/>
      <c r="D8998" s="106"/>
      <c r="E8998" s="106"/>
    </row>
    <row r="8999" spans="1:5" x14ac:dyDescent="0.25">
      <c r="A8999" s="46"/>
      <c r="B8999" s="46"/>
      <c r="C8999" s="46"/>
      <c r="D8999" s="106"/>
      <c r="E8999" s="106"/>
    </row>
    <row r="9000" spans="1:5" x14ac:dyDescent="0.25">
      <c r="A9000" s="46"/>
      <c r="B9000" s="46"/>
      <c r="C9000" s="46"/>
      <c r="D9000" s="106"/>
      <c r="E9000" s="106"/>
    </row>
    <row r="9001" spans="1:5" x14ac:dyDescent="0.25">
      <c r="A9001" s="46"/>
      <c r="B9001" s="46"/>
      <c r="C9001" s="46"/>
      <c r="D9001" s="106"/>
      <c r="E9001" s="106"/>
    </row>
    <row r="9002" spans="1:5" x14ac:dyDescent="0.25">
      <c r="A9002" s="46"/>
      <c r="B9002" s="46"/>
      <c r="C9002" s="46"/>
      <c r="D9002" s="106"/>
      <c r="E9002" s="106"/>
    </row>
    <row r="9003" spans="1:5" x14ac:dyDescent="0.25">
      <c r="A9003" s="46"/>
      <c r="B9003" s="46"/>
      <c r="C9003" s="46"/>
      <c r="D9003" s="106"/>
      <c r="E9003" s="106"/>
    </row>
    <row r="9004" spans="1:5" x14ac:dyDescent="0.25">
      <c r="A9004" s="46"/>
      <c r="B9004" s="46"/>
      <c r="C9004" s="46"/>
      <c r="D9004" s="106"/>
      <c r="E9004" s="106"/>
    </row>
    <row r="9005" spans="1:5" x14ac:dyDescent="0.25">
      <c r="A9005" s="46"/>
      <c r="B9005" s="46"/>
      <c r="C9005" s="46"/>
      <c r="D9005" s="106"/>
      <c r="E9005" s="106"/>
    </row>
    <row r="9006" spans="1:5" x14ac:dyDescent="0.25">
      <c r="A9006" s="46"/>
      <c r="B9006" s="46"/>
      <c r="C9006" s="46"/>
      <c r="D9006" s="106"/>
      <c r="E9006" s="106"/>
    </row>
    <row r="9007" spans="1:5" x14ac:dyDescent="0.25">
      <c r="A9007" s="46"/>
      <c r="B9007" s="46"/>
      <c r="C9007" s="46"/>
      <c r="D9007" s="106"/>
      <c r="E9007" s="106"/>
    </row>
    <row r="9008" spans="1:5" x14ac:dyDescent="0.25">
      <c r="A9008" s="46"/>
      <c r="B9008" s="46"/>
      <c r="C9008" s="46"/>
      <c r="D9008" s="106"/>
      <c r="E9008" s="106"/>
    </row>
    <row r="9009" spans="1:5" x14ac:dyDescent="0.25">
      <c r="A9009" s="46"/>
      <c r="B9009" s="46"/>
      <c r="C9009" s="46"/>
      <c r="D9009" s="106"/>
      <c r="E9009" s="106"/>
    </row>
    <row r="9010" spans="1:5" x14ac:dyDescent="0.25">
      <c r="A9010" s="46"/>
      <c r="B9010" s="46"/>
      <c r="C9010" s="46"/>
      <c r="D9010" s="106"/>
      <c r="E9010" s="106"/>
    </row>
    <row r="9011" spans="1:5" x14ac:dyDescent="0.25">
      <c r="A9011" s="46"/>
      <c r="B9011" s="46"/>
      <c r="C9011" s="46"/>
      <c r="D9011" s="106"/>
      <c r="E9011" s="106"/>
    </row>
    <row r="9012" spans="1:5" x14ac:dyDescent="0.25">
      <c r="A9012" s="46"/>
      <c r="B9012" s="46"/>
      <c r="C9012" s="46"/>
      <c r="D9012" s="106"/>
      <c r="E9012" s="106"/>
    </row>
    <row r="9013" spans="1:5" x14ac:dyDescent="0.25">
      <c r="A9013" s="46"/>
      <c r="B9013" s="46"/>
      <c r="C9013" s="46"/>
      <c r="D9013" s="106"/>
      <c r="E9013" s="106"/>
    </row>
    <row r="9014" spans="1:5" x14ac:dyDescent="0.25">
      <c r="A9014" s="46"/>
      <c r="B9014" s="46"/>
      <c r="C9014" s="46"/>
      <c r="D9014" s="106"/>
      <c r="E9014" s="106"/>
    </row>
    <row r="9015" spans="1:5" x14ac:dyDescent="0.25">
      <c r="A9015" s="46"/>
      <c r="B9015" s="46"/>
      <c r="C9015" s="46"/>
      <c r="D9015" s="106"/>
      <c r="E9015" s="106"/>
    </row>
    <row r="9016" spans="1:5" x14ac:dyDescent="0.25">
      <c r="A9016" s="46"/>
      <c r="B9016" s="46"/>
      <c r="C9016" s="46"/>
      <c r="D9016" s="106"/>
      <c r="E9016" s="106"/>
    </row>
    <row r="9017" spans="1:5" x14ac:dyDescent="0.25">
      <c r="A9017" s="46"/>
      <c r="B9017" s="46"/>
      <c r="C9017" s="46"/>
      <c r="D9017" s="106"/>
      <c r="E9017" s="106"/>
    </row>
    <row r="9018" spans="1:5" x14ac:dyDescent="0.25">
      <c r="A9018" s="46"/>
      <c r="B9018" s="46"/>
      <c r="C9018" s="46"/>
      <c r="D9018" s="106"/>
      <c r="E9018" s="106"/>
    </row>
    <row r="9019" spans="1:5" x14ac:dyDescent="0.25">
      <c r="A9019" s="46"/>
      <c r="B9019" s="46"/>
      <c r="C9019" s="46"/>
      <c r="D9019" s="106"/>
      <c r="E9019" s="106"/>
    </row>
    <row r="9020" spans="1:5" x14ac:dyDescent="0.25">
      <c r="A9020" s="46"/>
      <c r="B9020" s="46"/>
      <c r="C9020" s="46"/>
      <c r="D9020" s="106"/>
      <c r="E9020" s="106"/>
    </row>
    <row r="9021" spans="1:5" x14ac:dyDescent="0.25">
      <c r="A9021" s="46"/>
      <c r="B9021" s="46"/>
      <c r="C9021" s="46"/>
      <c r="D9021" s="106"/>
      <c r="E9021" s="106"/>
    </row>
    <row r="9022" spans="1:5" x14ac:dyDescent="0.25">
      <c r="A9022" s="46"/>
      <c r="B9022" s="46"/>
      <c r="C9022" s="46"/>
      <c r="D9022" s="106"/>
      <c r="E9022" s="106"/>
    </row>
    <row r="9023" spans="1:5" x14ac:dyDescent="0.25">
      <c r="A9023" s="46"/>
      <c r="B9023" s="46"/>
      <c r="C9023" s="46"/>
      <c r="D9023" s="106"/>
      <c r="E9023" s="106"/>
    </row>
    <row r="9024" spans="1:5" x14ac:dyDescent="0.25">
      <c r="A9024" s="46"/>
      <c r="B9024" s="46"/>
      <c r="C9024" s="46"/>
      <c r="D9024" s="106"/>
      <c r="E9024" s="106"/>
    </row>
    <row r="9025" spans="1:5" x14ac:dyDescent="0.25">
      <c r="A9025" s="46"/>
      <c r="B9025" s="46"/>
      <c r="C9025" s="46"/>
      <c r="D9025" s="106"/>
      <c r="E9025" s="106"/>
    </row>
    <row r="9026" spans="1:5" x14ac:dyDescent="0.25">
      <c r="A9026" s="46"/>
      <c r="B9026" s="46"/>
      <c r="C9026" s="46"/>
      <c r="D9026" s="106"/>
      <c r="E9026" s="106"/>
    </row>
    <row r="9027" spans="1:5" x14ac:dyDescent="0.25">
      <c r="A9027" s="46"/>
      <c r="B9027" s="46"/>
      <c r="C9027" s="46"/>
      <c r="D9027" s="106"/>
      <c r="E9027" s="106"/>
    </row>
    <row r="9028" spans="1:5" x14ac:dyDescent="0.25">
      <c r="A9028" s="46"/>
      <c r="B9028" s="46"/>
      <c r="C9028" s="46"/>
      <c r="D9028" s="106"/>
      <c r="E9028" s="106"/>
    </row>
    <row r="9029" spans="1:5" x14ac:dyDescent="0.25">
      <c r="A9029" s="46"/>
      <c r="B9029" s="46"/>
      <c r="C9029" s="46"/>
      <c r="D9029" s="106"/>
      <c r="E9029" s="106"/>
    </row>
    <row r="9030" spans="1:5" x14ac:dyDescent="0.25">
      <c r="A9030" s="46"/>
      <c r="B9030" s="46"/>
      <c r="C9030" s="46"/>
      <c r="D9030" s="106"/>
      <c r="E9030" s="106"/>
    </row>
    <row r="9031" spans="1:5" x14ac:dyDescent="0.25">
      <c r="A9031" s="46"/>
      <c r="B9031" s="46"/>
      <c r="C9031" s="46"/>
      <c r="D9031" s="106"/>
      <c r="E9031" s="106"/>
    </row>
    <row r="9032" spans="1:5" x14ac:dyDescent="0.25">
      <c r="A9032" s="46"/>
      <c r="B9032" s="46"/>
      <c r="C9032" s="46"/>
      <c r="D9032" s="106"/>
      <c r="E9032" s="106"/>
    </row>
    <row r="9033" spans="1:5" x14ac:dyDescent="0.25">
      <c r="A9033" s="46"/>
      <c r="B9033" s="46"/>
      <c r="C9033" s="46"/>
      <c r="D9033" s="106"/>
      <c r="E9033" s="106"/>
    </row>
    <row r="9034" spans="1:5" x14ac:dyDescent="0.25">
      <c r="A9034" s="46"/>
      <c r="B9034" s="46"/>
      <c r="C9034" s="46"/>
      <c r="D9034" s="106"/>
      <c r="E9034" s="106"/>
    </row>
    <row r="9035" spans="1:5" x14ac:dyDescent="0.25">
      <c r="A9035" s="46"/>
      <c r="B9035" s="46"/>
      <c r="C9035" s="46"/>
      <c r="D9035" s="106"/>
      <c r="E9035" s="106"/>
    </row>
    <row r="9036" spans="1:5" x14ac:dyDescent="0.25">
      <c r="A9036" s="46"/>
      <c r="B9036" s="46"/>
      <c r="C9036" s="46"/>
      <c r="D9036" s="106"/>
      <c r="E9036" s="106"/>
    </row>
    <row r="9037" spans="1:5" x14ac:dyDescent="0.25">
      <c r="A9037" s="46"/>
      <c r="B9037" s="46"/>
      <c r="C9037" s="46"/>
      <c r="D9037" s="106"/>
      <c r="E9037" s="106"/>
    </row>
    <row r="9038" spans="1:5" x14ac:dyDescent="0.25">
      <c r="A9038" s="46"/>
      <c r="B9038" s="46"/>
      <c r="C9038" s="46"/>
      <c r="D9038" s="106"/>
      <c r="E9038" s="106"/>
    </row>
    <row r="9039" spans="1:5" x14ac:dyDescent="0.25">
      <c r="A9039" s="46"/>
      <c r="B9039" s="46"/>
      <c r="C9039" s="46"/>
      <c r="D9039" s="106"/>
      <c r="E9039" s="106"/>
    </row>
    <row r="9040" spans="1:5" x14ac:dyDescent="0.25">
      <c r="A9040" s="46"/>
      <c r="B9040" s="46"/>
      <c r="C9040" s="46"/>
      <c r="D9040" s="106"/>
      <c r="E9040" s="106"/>
    </row>
    <row r="9041" spans="1:5" x14ac:dyDescent="0.25">
      <c r="A9041" s="46"/>
      <c r="B9041" s="46"/>
      <c r="C9041" s="46"/>
      <c r="D9041" s="106"/>
      <c r="E9041" s="106"/>
    </row>
    <row r="9042" spans="1:5" x14ac:dyDescent="0.25">
      <c r="A9042" s="46"/>
      <c r="B9042" s="46"/>
      <c r="C9042" s="46"/>
      <c r="D9042" s="106"/>
      <c r="E9042" s="106"/>
    </row>
    <row r="9043" spans="1:5" x14ac:dyDescent="0.25">
      <c r="A9043" s="46"/>
      <c r="B9043" s="46"/>
      <c r="C9043" s="46"/>
      <c r="D9043" s="106"/>
      <c r="E9043" s="106"/>
    </row>
    <row r="9044" spans="1:5" x14ac:dyDescent="0.25">
      <c r="A9044" s="46"/>
      <c r="B9044" s="46"/>
      <c r="C9044" s="46"/>
      <c r="D9044" s="106"/>
      <c r="E9044" s="106"/>
    </row>
    <row r="9045" spans="1:5" x14ac:dyDescent="0.25">
      <c r="A9045" s="46"/>
      <c r="B9045" s="46"/>
      <c r="C9045" s="46"/>
      <c r="D9045" s="106"/>
      <c r="E9045" s="106"/>
    </row>
    <row r="9046" spans="1:5" x14ac:dyDescent="0.25">
      <c r="A9046" s="46"/>
      <c r="B9046" s="46"/>
      <c r="C9046" s="46"/>
      <c r="D9046" s="106"/>
      <c r="E9046" s="106"/>
    </row>
    <row r="9047" spans="1:5" x14ac:dyDescent="0.25">
      <c r="A9047" s="46"/>
      <c r="B9047" s="46"/>
      <c r="C9047" s="46"/>
      <c r="D9047" s="106"/>
      <c r="E9047" s="106"/>
    </row>
    <row r="9048" spans="1:5" x14ac:dyDescent="0.25">
      <c r="A9048" s="46"/>
      <c r="B9048" s="46"/>
      <c r="C9048" s="46"/>
      <c r="D9048" s="106"/>
      <c r="E9048" s="106"/>
    </row>
    <row r="9049" spans="1:5" x14ac:dyDescent="0.25">
      <c r="A9049" s="46"/>
      <c r="B9049" s="46"/>
      <c r="C9049" s="46"/>
      <c r="D9049" s="106"/>
      <c r="E9049" s="106"/>
    </row>
    <row r="9050" spans="1:5" x14ac:dyDescent="0.25">
      <c r="A9050" s="46"/>
      <c r="B9050" s="46"/>
      <c r="C9050" s="46"/>
      <c r="D9050" s="106"/>
      <c r="E9050" s="106"/>
    </row>
    <row r="9051" spans="1:5" x14ac:dyDescent="0.25">
      <c r="A9051" s="46"/>
      <c r="B9051" s="46"/>
      <c r="C9051" s="46"/>
      <c r="D9051" s="106"/>
      <c r="E9051" s="106"/>
    </row>
    <row r="9052" spans="1:5" x14ac:dyDescent="0.25">
      <c r="A9052" s="46"/>
      <c r="B9052" s="46"/>
      <c r="C9052" s="46"/>
      <c r="D9052" s="106"/>
      <c r="E9052" s="106"/>
    </row>
    <row r="9053" spans="1:5" x14ac:dyDescent="0.25">
      <c r="A9053" s="46"/>
      <c r="B9053" s="46"/>
      <c r="C9053" s="46"/>
      <c r="D9053" s="106"/>
      <c r="E9053" s="106"/>
    </row>
    <row r="9054" spans="1:5" x14ac:dyDescent="0.25">
      <c r="A9054" s="46"/>
      <c r="B9054" s="46"/>
      <c r="C9054" s="46"/>
      <c r="D9054" s="106"/>
      <c r="E9054" s="106"/>
    </row>
    <row r="9055" spans="1:5" x14ac:dyDescent="0.25">
      <c r="A9055" s="46"/>
      <c r="B9055" s="46"/>
      <c r="C9055" s="46"/>
      <c r="D9055" s="106"/>
      <c r="E9055" s="106"/>
    </row>
    <row r="9056" spans="1:5" x14ac:dyDescent="0.25">
      <c r="A9056" s="46"/>
      <c r="B9056" s="46"/>
      <c r="C9056" s="46"/>
      <c r="D9056" s="106"/>
      <c r="E9056" s="106"/>
    </row>
    <row r="9057" spans="1:5" x14ac:dyDescent="0.25">
      <c r="A9057" s="46"/>
      <c r="B9057" s="46"/>
      <c r="C9057" s="46"/>
      <c r="D9057" s="106"/>
      <c r="E9057" s="106"/>
    </row>
    <row r="9058" spans="1:5" x14ac:dyDescent="0.25">
      <c r="A9058" s="46"/>
      <c r="B9058" s="46"/>
      <c r="C9058" s="46"/>
      <c r="D9058" s="106"/>
      <c r="E9058" s="106"/>
    </row>
    <row r="9059" spans="1:5" x14ac:dyDescent="0.25">
      <c r="A9059" s="46"/>
      <c r="B9059" s="46"/>
      <c r="C9059" s="46"/>
      <c r="D9059" s="106"/>
      <c r="E9059" s="106"/>
    </row>
    <row r="9060" spans="1:5" x14ac:dyDescent="0.25">
      <c r="A9060" s="46"/>
      <c r="B9060" s="46"/>
      <c r="C9060" s="46"/>
      <c r="D9060" s="106"/>
      <c r="E9060" s="106"/>
    </row>
    <row r="9061" spans="1:5" x14ac:dyDescent="0.25">
      <c r="A9061" s="46"/>
      <c r="B9061" s="46"/>
      <c r="C9061" s="46"/>
      <c r="D9061" s="106"/>
      <c r="E9061" s="106"/>
    </row>
    <row r="9062" spans="1:5" x14ac:dyDescent="0.25">
      <c r="A9062" s="46"/>
      <c r="B9062" s="46"/>
      <c r="C9062" s="46"/>
      <c r="D9062" s="106"/>
      <c r="E9062" s="106"/>
    </row>
    <row r="9063" spans="1:5" x14ac:dyDescent="0.25">
      <c r="A9063" s="46"/>
      <c r="B9063" s="46"/>
      <c r="C9063" s="46"/>
      <c r="D9063" s="106"/>
      <c r="E9063" s="106"/>
    </row>
    <row r="9064" spans="1:5" x14ac:dyDescent="0.25">
      <c r="A9064" s="46"/>
      <c r="B9064" s="46"/>
      <c r="C9064" s="46"/>
      <c r="D9064" s="106"/>
      <c r="E9064" s="106"/>
    </row>
    <row r="9065" spans="1:5" x14ac:dyDescent="0.25">
      <c r="A9065" s="46"/>
      <c r="B9065" s="46"/>
      <c r="C9065" s="46"/>
      <c r="D9065" s="106"/>
      <c r="E9065" s="106"/>
    </row>
    <row r="9066" spans="1:5" x14ac:dyDescent="0.25">
      <c r="A9066" s="46"/>
      <c r="B9066" s="46"/>
      <c r="C9066" s="46"/>
      <c r="D9066" s="106"/>
      <c r="E9066" s="106"/>
    </row>
    <row r="9067" spans="1:5" x14ac:dyDescent="0.25">
      <c r="A9067" s="46"/>
      <c r="B9067" s="46"/>
      <c r="C9067" s="46"/>
      <c r="D9067" s="106"/>
      <c r="E9067" s="106"/>
    </row>
    <row r="9068" spans="1:5" x14ac:dyDescent="0.25">
      <c r="A9068" s="46"/>
      <c r="B9068" s="46"/>
      <c r="C9068" s="46"/>
      <c r="D9068" s="106"/>
      <c r="E9068" s="106"/>
    </row>
    <row r="9069" spans="1:5" x14ac:dyDescent="0.25">
      <c r="A9069" s="46"/>
      <c r="B9069" s="46"/>
      <c r="C9069" s="46"/>
      <c r="D9069" s="106"/>
      <c r="E9069" s="106"/>
    </row>
    <row r="9070" spans="1:5" x14ac:dyDescent="0.25">
      <c r="A9070" s="46"/>
      <c r="B9070" s="46"/>
      <c r="C9070" s="46"/>
      <c r="D9070" s="106"/>
      <c r="E9070" s="106"/>
    </row>
    <row r="9071" spans="1:5" x14ac:dyDescent="0.25">
      <c r="A9071" s="46"/>
      <c r="B9071" s="46"/>
      <c r="C9071" s="46"/>
      <c r="D9071" s="106"/>
      <c r="E9071" s="106"/>
    </row>
    <row r="9072" spans="1:5" x14ac:dyDescent="0.25">
      <c r="A9072" s="46"/>
      <c r="B9072" s="46"/>
      <c r="C9072" s="46"/>
      <c r="D9072" s="106"/>
      <c r="E9072" s="106"/>
    </row>
    <row r="9073" spans="1:5" x14ac:dyDescent="0.25">
      <c r="A9073" s="46"/>
      <c r="B9073" s="46"/>
      <c r="C9073" s="46"/>
      <c r="D9073" s="106"/>
      <c r="E9073" s="106"/>
    </row>
    <row r="9074" spans="1:5" x14ac:dyDescent="0.25">
      <c r="A9074" s="46"/>
      <c r="B9074" s="46"/>
      <c r="C9074" s="46"/>
      <c r="D9074" s="106"/>
      <c r="E9074" s="106"/>
    </row>
    <row r="9075" spans="1:5" x14ac:dyDescent="0.25">
      <c r="A9075" s="46"/>
      <c r="B9075" s="46"/>
      <c r="C9075" s="46"/>
      <c r="D9075" s="106"/>
      <c r="E9075" s="106"/>
    </row>
    <row r="9076" spans="1:5" x14ac:dyDescent="0.25">
      <c r="A9076" s="46"/>
      <c r="B9076" s="46"/>
      <c r="C9076" s="46"/>
      <c r="D9076" s="106"/>
      <c r="E9076" s="106"/>
    </row>
    <row r="9077" spans="1:5" x14ac:dyDescent="0.25">
      <c r="A9077" s="46"/>
      <c r="B9077" s="46"/>
      <c r="C9077" s="46"/>
      <c r="D9077" s="106"/>
      <c r="E9077" s="106"/>
    </row>
    <row r="9078" spans="1:5" x14ac:dyDescent="0.25">
      <c r="A9078" s="46"/>
      <c r="B9078" s="46"/>
      <c r="C9078" s="46"/>
      <c r="D9078" s="106"/>
      <c r="E9078" s="106"/>
    </row>
    <row r="9079" spans="1:5" x14ac:dyDescent="0.25">
      <c r="A9079" s="46"/>
      <c r="B9079" s="46"/>
      <c r="C9079" s="46"/>
      <c r="D9079" s="106"/>
      <c r="E9079" s="106"/>
    </row>
    <row r="9080" spans="1:5" x14ac:dyDescent="0.25">
      <c r="A9080" s="46"/>
      <c r="B9080" s="46"/>
      <c r="C9080" s="46"/>
      <c r="D9080" s="106"/>
      <c r="E9080" s="106"/>
    </row>
    <row r="9081" spans="1:5" x14ac:dyDescent="0.25">
      <c r="A9081" s="46"/>
      <c r="B9081" s="46"/>
      <c r="C9081" s="46"/>
      <c r="D9081" s="106"/>
      <c r="E9081" s="106"/>
    </row>
    <row r="9082" spans="1:5" x14ac:dyDescent="0.25">
      <c r="A9082" s="46"/>
      <c r="B9082" s="46"/>
      <c r="C9082" s="46"/>
      <c r="D9082" s="106"/>
      <c r="E9082" s="106"/>
    </row>
    <row r="9083" spans="1:5" x14ac:dyDescent="0.25">
      <c r="A9083" s="46"/>
      <c r="B9083" s="46"/>
      <c r="C9083" s="46"/>
      <c r="D9083" s="106"/>
      <c r="E9083" s="106"/>
    </row>
    <row r="9084" spans="1:5" x14ac:dyDescent="0.25">
      <c r="A9084" s="46"/>
      <c r="B9084" s="46"/>
      <c r="C9084" s="46"/>
      <c r="D9084" s="106"/>
      <c r="E9084" s="106"/>
    </row>
    <row r="9085" spans="1:5" x14ac:dyDescent="0.25">
      <c r="A9085" s="46"/>
      <c r="B9085" s="46"/>
      <c r="C9085" s="46"/>
      <c r="D9085" s="106"/>
      <c r="E9085" s="106"/>
    </row>
    <row r="9086" spans="1:5" x14ac:dyDescent="0.25">
      <c r="A9086" s="46"/>
      <c r="B9086" s="46"/>
      <c r="C9086" s="46"/>
      <c r="D9086" s="106"/>
      <c r="E9086" s="106"/>
    </row>
    <row r="9087" spans="1:5" x14ac:dyDescent="0.25">
      <c r="A9087" s="46"/>
      <c r="B9087" s="46"/>
      <c r="C9087" s="46"/>
      <c r="D9087" s="106"/>
      <c r="E9087" s="106"/>
    </row>
    <row r="9088" spans="1:5" x14ac:dyDescent="0.25">
      <c r="A9088" s="46"/>
      <c r="B9088" s="46"/>
      <c r="C9088" s="46"/>
      <c r="D9088" s="106"/>
      <c r="E9088" s="106"/>
    </row>
    <row r="9089" spans="1:5" x14ac:dyDescent="0.25">
      <c r="A9089" s="46"/>
      <c r="B9089" s="46"/>
      <c r="C9089" s="46"/>
      <c r="D9089" s="106"/>
      <c r="E9089" s="106"/>
    </row>
    <row r="9090" spans="1:5" x14ac:dyDescent="0.25">
      <c r="A9090" s="46"/>
      <c r="B9090" s="46"/>
      <c r="C9090" s="46"/>
      <c r="D9090" s="106"/>
      <c r="E9090" s="106"/>
    </row>
    <row r="9091" spans="1:5" x14ac:dyDescent="0.25">
      <c r="A9091" s="46"/>
      <c r="B9091" s="46"/>
      <c r="C9091" s="46"/>
      <c r="D9091" s="106"/>
      <c r="E9091" s="106"/>
    </row>
    <row r="9092" spans="1:5" x14ac:dyDescent="0.25">
      <c r="A9092" s="46"/>
      <c r="B9092" s="46"/>
      <c r="C9092" s="46"/>
      <c r="D9092" s="106"/>
      <c r="E9092" s="106"/>
    </row>
    <row r="9093" spans="1:5" x14ac:dyDescent="0.25">
      <c r="A9093" s="46"/>
      <c r="B9093" s="46"/>
      <c r="C9093" s="46"/>
      <c r="D9093" s="106"/>
      <c r="E9093" s="106"/>
    </row>
    <row r="9094" spans="1:5" x14ac:dyDescent="0.25">
      <c r="A9094" s="46"/>
      <c r="B9094" s="46"/>
      <c r="C9094" s="46"/>
      <c r="D9094" s="106"/>
      <c r="E9094" s="106"/>
    </row>
    <row r="9095" spans="1:5" x14ac:dyDescent="0.25">
      <c r="A9095" s="46"/>
      <c r="B9095" s="46"/>
      <c r="C9095" s="46"/>
      <c r="D9095" s="106"/>
      <c r="E9095" s="106"/>
    </row>
    <row r="9096" spans="1:5" x14ac:dyDescent="0.25">
      <c r="A9096" s="46"/>
      <c r="B9096" s="46"/>
      <c r="C9096" s="46"/>
      <c r="D9096" s="106"/>
      <c r="E9096" s="106"/>
    </row>
    <row r="9097" spans="1:5" x14ac:dyDescent="0.25">
      <c r="A9097" s="46"/>
      <c r="B9097" s="46"/>
      <c r="C9097" s="46"/>
      <c r="D9097" s="106"/>
      <c r="E9097" s="106"/>
    </row>
    <row r="9098" spans="1:5" x14ac:dyDescent="0.25">
      <c r="A9098" s="46"/>
      <c r="B9098" s="46"/>
      <c r="C9098" s="46"/>
      <c r="D9098" s="106"/>
      <c r="E9098" s="106"/>
    </row>
    <row r="9099" spans="1:5" x14ac:dyDescent="0.25">
      <c r="A9099" s="46"/>
      <c r="B9099" s="46"/>
      <c r="C9099" s="46"/>
      <c r="D9099" s="106"/>
      <c r="E9099" s="106"/>
    </row>
    <row r="9100" spans="1:5" x14ac:dyDescent="0.25">
      <c r="A9100" s="46"/>
      <c r="B9100" s="46"/>
      <c r="C9100" s="46"/>
      <c r="D9100" s="106"/>
      <c r="E9100" s="106"/>
    </row>
    <row r="9101" spans="1:5" x14ac:dyDescent="0.25">
      <c r="A9101" s="46"/>
      <c r="B9101" s="46"/>
      <c r="C9101" s="46"/>
      <c r="D9101" s="106"/>
      <c r="E9101" s="106"/>
    </row>
    <row r="9102" spans="1:5" x14ac:dyDescent="0.25">
      <c r="A9102" s="46"/>
      <c r="B9102" s="46"/>
      <c r="C9102" s="46"/>
      <c r="D9102" s="106"/>
      <c r="E9102" s="106"/>
    </row>
    <row r="9103" spans="1:5" x14ac:dyDescent="0.25">
      <c r="A9103" s="46"/>
      <c r="B9103" s="46"/>
      <c r="C9103" s="46"/>
      <c r="D9103" s="106"/>
      <c r="E9103" s="106"/>
    </row>
    <row r="9104" spans="1:5" x14ac:dyDescent="0.25">
      <c r="A9104" s="46"/>
      <c r="B9104" s="46"/>
      <c r="C9104" s="46"/>
      <c r="D9104" s="106"/>
      <c r="E9104" s="106"/>
    </row>
    <row r="9105" spans="1:5" x14ac:dyDescent="0.25">
      <c r="A9105" s="46"/>
      <c r="B9105" s="46"/>
      <c r="C9105" s="46"/>
      <c r="D9105" s="106"/>
      <c r="E9105" s="106"/>
    </row>
    <row r="9106" spans="1:5" x14ac:dyDescent="0.25">
      <c r="A9106" s="46"/>
      <c r="B9106" s="46"/>
      <c r="C9106" s="46"/>
      <c r="D9106" s="106"/>
      <c r="E9106" s="106"/>
    </row>
    <row r="9107" spans="1:5" x14ac:dyDescent="0.25">
      <c r="A9107" s="46"/>
      <c r="B9107" s="46"/>
      <c r="C9107" s="46"/>
      <c r="D9107" s="106"/>
      <c r="E9107" s="106"/>
    </row>
    <row r="9108" spans="1:5" x14ac:dyDescent="0.25">
      <c r="A9108" s="46"/>
      <c r="B9108" s="46"/>
      <c r="C9108" s="46"/>
      <c r="D9108" s="106"/>
      <c r="E9108" s="106"/>
    </row>
    <row r="9109" spans="1:5" x14ac:dyDescent="0.25">
      <c r="A9109" s="46"/>
      <c r="B9109" s="46"/>
      <c r="C9109" s="46"/>
      <c r="D9109" s="106"/>
      <c r="E9109" s="106"/>
    </row>
    <row r="9110" spans="1:5" x14ac:dyDescent="0.25">
      <c r="A9110" s="46"/>
      <c r="B9110" s="46"/>
      <c r="C9110" s="46"/>
      <c r="D9110" s="106"/>
      <c r="E9110" s="106"/>
    </row>
    <row r="9111" spans="1:5" x14ac:dyDescent="0.25">
      <c r="A9111" s="46"/>
      <c r="B9111" s="46"/>
      <c r="C9111" s="46"/>
      <c r="D9111" s="106"/>
      <c r="E9111" s="106"/>
    </row>
    <row r="9112" spans="1:5" x14ac:dyDescent="0.25">
      <c r="A9112" s="46"/>
      <c r="B9112" s="46"/>
      <c r="C9112" s="46"/>
      <c r="D9112" s="106"/>
      <c r="E9112" s="106"/>
    </row>
    <row r="9113" spans="1:5" x14ac:dyDescent="0.25">
      <c r="A9113" s="46"/>
      <c r="B9113" s="46"/>
      <c r="C9113" s="46"/>
      <c r="D9113" s="106"/>
      <c r="E9113" s="106"/>
    </row>
    <row r="9114" spans="1:5" x14ac:dyDescent="0.25">
      <c r="A9114" s="46"/>
      <c r="B9114" s="46"/>
      <c r="C9114" s="46"/>
      <c r="D9114" s="106"/>
      <c r="E9114" s="106"/>
    </row>
    <row r="9115" spans="1:5" x14ac:dyDescent="0.25">
      <c r="A9115" s="46"/>
      <c r="B9115" s="46"/>
      <c r="C9115" s="46"/>
      <c r="D9115" s="106"/>
      <c r="E9115" s="106"/>
    </row>
    <row r="9116" spans="1:5" x14ac:dyDescent="0.25">
      <c r="A9116" s="46"/>
      <c r="B9116" s="46"/>
      <c r="C9116" s="46"/>
      <c r="D9116" s="106"/>
      <c r="E9116" s="106"/>
    </row>
    <row r="9117" spans="1:5" x14ac:dyDescent="0.25">
      <c r="A9117" s="46"/>
      <c r="B9117" s="46"/>
      <c r="C9117" s="46"/>
      <c r="D9117" s="106"/>
      <c r="E9117" s="106"/>
    </row>
    <row r="9118" spans="1:5" x14ac:dyDescent="0.25">
      <c r="A9118" s="46"/>
      <c r="B9118" s="46"/>
      <c r="C9118" s="46"/>
      <c r="D9118" s="106"/>
      <c r="E9118" s="106"/>
    </row>
    <row r="9119" spans="1:5" x14ac:dyDescent="0.25">
      <c r="A9119" s="46"/>
      <c r="B9119" s="46"/>
      <c r="C9119" s="46"/>
      <c r="D9119" s="106"/>
      <c r="E9119" s="106"/>
    </row>
    <row r="9120" spans="1:5" x14ac:dyDescent="0.25">
      <c r="A9120" s="46"/>
      <c r="B9120" s="46"/>
      <c r="C9120" s="46"/>
      <c r="D9120" s="106"/>
      <c r="E9120" s="106"/>
    </row>
    <row r="9121" spans="1:5" x14ac:dyDescent="0.25">
      <c r="A9121" s="46"/>
      <c r="B9121" s="46"/>
      <c r="C9121" s="46"/>
      <c r="D9121" s="106"/>
      <c r="E9121" s="106"/>
    </row>
    <row r="9122" spans="1:5" x14ac:dyDescent="0.25">
      <c r="A9122" s="46"/>
      <c r="B9122" s="46"/>
      <c r="C9122" s="46"/>
      <c r="D9122" s="106"/>
      <c r="E9122" s="106"/>
    </row>
    <row r="9123" spans="1:5" x14ac:dyDescent="0.25">
      <c r="A9123" s="46"/>
      <c r="B9123" s="46"/>
      <c r="C9123" s="46"/>
      <c r="D9123" s="106"/>
      <c r="E9123" s="106"/>
    </row>
    <row r="9124" spans="1:5" x14ac:dyDescent="0.25">
      <c r="A9124" s="46"/>
      <c r="B9124" s="46"/>
      <c r="C9124" s="46"/>
      <c r="D9124" s="106"/>
      <c r="E9124" s="106"/>
    </row>
    <row r="9125" spans="1:5" x14ac:dyDescent="0.25">
      <c r="A9125" s="46"/>
      <c r="B9125" s="46"/>
      <c r="C9125" s="46"/>
      <c r="D9125" s="106"/>
      <c r="E9125" s="106"/>
    </row>
    <row r="9126" spans="1:5" x14ac:dyDescent="0.25">
      <c r="A9126" s="46"/>
      <c r="B9126" s="46"/>
      <c r="C9126" s="46"/>
      <c r="D9126" s="106"/>
      <c r="E9126" s="106"/>
    </row>
    <row r="9127" spans="1:5" x14ac:dyDescent="0.25">
      <c r="A9127" s="46"/>
      <c r="B9127" s="46"/>
      <c r="C9127" s="46"/>
      <c r="D9127" s="106"/>
      <c r="E9127" s="106"/>
    </row>
    <row r="9128" spans="1:5" x14ac:dyDescent="0.25">
      <c r="A9128" s="46"/>
      <c r="B9128" s="46"/>
      <c r="C9128" s="46"/>
      <c r="D9128" s="106"/>
      <c r="E9128" s="106"/>
    </row>
    <row r="9129" spans="1:5" x14ac:dyDescent="0.25">
      <c r="A9129" s="46"/>
      <c r="B9129" s="46"/>
      <c r="C9129" s="46"/>
      <c r="D9129" s="106"/>
      <c r="E9129" s="106"/>
    </row>
    <row r="9130" spans="1:5" x14ac:dyDescent="0.25">
      <c r="A9130" s="46"/>
      <c r="B9130" s="46"/>
      <c r="C9130" s="46"/>
      <c r="D9130" s="106"/>
      <c r="E9130" s="106"/>
    </row>
    <row r="9131" spans="1:5" x14ac:dyDescent="0.25">
      <c r="A9131" s="46"/>
      <c r="B9131" s="46"/>
      <c r="C9131" s="46"/>
      <c r="D9131" s="106"/>
      <c r="E9131" s="106"/>
    </row>
    <row r="9132" spans="1:5" x14ac:dyDescent="0.25">
      <c r="A9132" s="46"/>
      <c r="B9132" s="46"/>
      <c r="C9132" s="46"/>
      <c r="D9132" s="106"/>
      <c r="E9132" s="106"/>
    </row>
    <row r="9133" spans="1:5" x14ac:dyDescent="0.25">
      <c r="A9133" s="46"/>
      <c r="B9133" s="46"/>
      <c r="C9133" s="46"/>
      <c r="D9133" s="106"/>
      <c r="E9133" s="106"/>
    </row>
    <row r="9134" spans="1:5" x14ac:dyDescent="0.25">
      <c r="A9134" s="46"/>
      <c r="B9134" s="46"/>
      <c r="C9134" s="46"/>
      <c r="D9134" s="106"/>
      <c r="E9134" s="106"/>
    </row>
    <row r="9135" spans="1:5" x14ac:dyDescent="0.25">
      <c r="A9135" s="46"/>
      <c r="B9135" s="46"/>
      <c r="C9135" s="46"/>
      <c r="D9135" s="106"/>
      <c r="E9135" s="106"/>
    </row>
    <row r="9136" spans="1:5" x14ac:dyDescent="0.25">
      <c r="A9136" s="46"/>
      <c r="B9136" s="46"/>
      <c r="C9136" s="46"/>
      <c r="D9136" s="106"/>
      <c r="E9136" s="106"/>
    </row>
    <row r="9137" spans="1:5" x14ac:dyDescent="0.25">
      <c r="A9137" s="46"/>
      <c r="B9137" s="46"/>
      <c r="C9137" s="46"/>
      <c r="D9137" s="106"/>
      <c r="E9137" s="106"/>
    </row>
    <row r="9138" spans="1:5" x14ac:dyDescent="0.25">
      <c r="A9138" s="46"/>
      <c r="B9138" s="46"/>
      <c r="C9138" s="46"/>
      <c r="D9138" s="106"/>
      <c r="E9138" s="106"/>
    </row>
    <row r="9139" spans="1:5" x14ac:dyDescent="0.25">
      <c r="A9139" s="46"/>
      <c r="B9139" s="46"/>
      <c r="C9139" s="46"/>
      <c r="D9139" s="106"/>
      <c r="E9139" s="106"/>
    </row>
    <row r="9140" spans="1:5" x14ac:dyDescent="0.25">
      <c r="A9140" s="46"/>
      <c r="B9140" s="46"/>
      <c r="C9140" s="46"/>
      <c r="D9140" s="106"/>
      <c r="E9140" s="106"/>
    </row>
    <row r="9141" spans="1:5" x14ac:dyDescent="0.25">
      <c r="A9141" s="46"/>
      <c r="B9141" s="46"/>
      <c r="C9141" s="46"/>
      <c r="D9141" s="106"/>
      <c r="E9141" s="106"/>
    </row>
    <row r="9142" spans="1:5" x14ac:dyDescent="0.25">
      <c r="A9142" s="46"/>
      <c r="B9142" s="46"/>
      <c r="C9142" s="46"/>
      <c r="D9142" s="106"/>
      <c r="E9142" s="106"/>
    </row>
    <row r="9143" spans="1:5" x14ac:dyDescent="0.25">
      <c r="A9143" s="46"/>
      <c r="B9143" s="46"/>
      <c r="C9143" s="46"/>
      <c r="D9143" s="106"/>
      <c r="E9143" s="106"/>
    </row>
    <row r="9144" spans="1:5" x14ac:dyDescent="0.25">
      <c r="A9144" s="46"/>
      <c r="B9144" s="46"/>
      <c r="C9144" s="46"/>
      <c r="D9144" s="106"/>
      <c r="E9144" s="106"/>
    </row>
    <row r="9145" spans="1:5" x14ac:dyDescent="0.25">
      <c r="A9145" s="46"/>
      <c r="B9145" s="46"/>
      <c r="C9145" s="46"/>
      <c r="D9145" s="106"/>
      <c r="E9145" s="106"/>
    </row>
    <row r="9146" spans="1:5" x14ac:dyDescent="0.25">
      <c r="A9146" s="46"/>
      <c r="B9146" s="46"/>
      <c r="C9146" s="46"/>
      <c r="D9146" s="106"/>
      <c r="E9146" s="106"/>
    </row>
    <row r="9147" spans="1:5" x14ac:dyDescent="0.25">
      <c r="A9147" s="46"/>
      <c r="B9147" s="46"/>
      <c r="C9147" s="46"/>
      <c r="D9147" s="106"/>
      <c r="E9147" s="106"/>
    </row>
    <row r="9148" spans="1:5" x14ac:dyDescent="0.25">
      <c r="A9148" s="46"/>
      <c r="B9148" s="46"/>
      <c r="C9148" s="46"/>
      <c r="D9148" s="106"/>
      <c r="E9148" s="106"/>
    </row>
    <row r="9149" spans="1:5" x14ac:dyDescent="0.25">
      <c r="A9149" s="46"/>
      <c r="B9149" s="46"/>
      <c r="C9149" s="46"/>
      <c r="D9149" s="106"/>
      <c r="E9149" s="106"/>
    </row>
    <row r="9150" spans="1:5" x14ac:dyDescent="0.25">
      <c r="A9150" s="46"/>
      <c r="B9150" s="46"/>
      <c r="C9150" s="46"/>
      <c r="D9150" s="106"/>
      <c r="E9150" s="106"/>
    </row>
    <row r="9151" spans="1:5" x14ac:dyDescent="0.25">
      <c r="A9151" s="46"/>
      <c r="B9151" s="46"/>
      <c r="C9151" s="46"/>
      <c r="D9151" s="106"/>
      <c r="E9151" s="106"/>
    </row>
    <row r="9152" spans="1:5" x14ac:dyDescent="0.25">
      <c r="A9152" s="46"/>
      <c r="B9152" s="46"/>
      <c r="C9152" s="46"/>
      <c r="D9152" s="106"/>
      <c r="E9152" s="106"/>
    </row>
    <row r="9153" spans="1:5" x14ac:dyDescent="0.25">
      <c r="A9153" s="46"/>
      <c r="B9153" s="46"/>
      <c r="C9153" s="46"/>
      <c r="D9153" s="106"/>
      <c r="E9153" s="106"/>
    </row>
    <row r="9154" spans="1:5" x14ac:dyDescent="0.25">
      <c r="A9154" s="46"/>
      <c r="B9154" s="46"/>
      <c r="C9154" s="46"/>
      <c r="D9154" s="106"/>
      <c r="E9154" s="106"/>
    </row>
    <row r="9155" spans="1:5" x14ac:dyDescent="0.25">
      <c r="A9155" s="46"/>
      <c r="B9155" s="46"/>
      <c r="C9155" s="46"/>
      <c r="D9155" s="106"/>
      <c r="E9155" s="106"/>
    </row>
    <row r="9156" spans="1:5" x14ac:dyDescent="0.25">
      <c r="A9156" s="46"/>
      <c r="B9156" s="46"/>
      <c r="C9156" s="46"/>
      <c r="D9156" s="106"/>
      <c r="E9156" s="106"/>
    </row>
    <row r="9157" spans="1:5" x14ac:dyDescent="0.25">
      <c r="A9157" s="46"/>
      <c r="B9157" s="46"/>
      <c r="C9157" s="46"/>
      <c r="D9157" s="106"/>
      <c r="E9157" s="106"/>
    </row>
    <row r="9158" spans="1:5" x14ac:dyDescent="0.25">
      <c r="A9158" s="46"/>
      <c r="B9158" s="46"/>
      <c r="C9158" s="46"/>
      <c r="D9158" s="106"/>
      <c r="E9158" s="106"/>
    </row>
    <row r="9159" spans="1:5" x14ac:dyDescent="0.25">
      <c r="A9159" s="46"/>
      <c r="B9159" s="46"/>
      <c r="C9159" s="46"/>
      <c r="D9159" s="106"/>
      <c r="E9159" s="106"/>
    </row>
    <row r="9160" spans="1:5" x14ac:dyDescent="0.25">
      <c r="A9160" s="46"/>
      <c r="B9160" s="46"/>
      <c r="C9160" s="46"/>
      <c r="D9160" s="106"/>
      <c r="E9160" s="106"/>
    </row>
    <row r="9161" spans="1:5" x14ac:dyDescent="0.25">
      <c r="A9161" s="46"/>
      <c r="B9161" s="46"/>
      <c r="C9161" s="46"/>
      <c r="D9161" s="106"/>
      <c r="E9161" s="106"/>
    </row>
    <row r="9162" spans="1:5" x14ac:dyDescent="0.25">
      <c r="A9162" s="46"/>
      <c r="B9162" s="46"/>
      <c r="C9162" s="46"/>
      <c r="D9162" s="106"/>
      <c r="E9162" s="106"/>
    </row>
    <row r="9163" spans="1:5" x14ac:dyDescent="0.25">
      <c r="A9163" s="46"/>
      <c r="B9163" s="46"/>
      <c r="C9163" s="46"/>
      <c r="D9163" s="106"/>
      <c r="E9163" s="106"/>
    </row>
    <row r="9164" spans="1:5" x14ac:dyDescent="0.25">
      <c r="A9164" s="46"/>
      <c r="B9164" s="46"/>
      <c r="C9164" s="46"/>
      <c r="D9164" s="106"/>
      <c r="E9164" s="106"/>
    </row>
    <row r="9165" spans="1:5" x14ac:dyDescent="0.25">
      <c r="A9165" s="46"/>
      <c r="B9165" s="46"/>
      <c r="C9165" s="46"/>
      <c r="D9165" s="106"/>
      <c r="E9165" s="106"/>
    </row>
    <row r="9166" spans="1:5" x14ac:dyDescent="0.25">
      <c r="A9166" s="46"/>
      <c r="B9166" s="46"/>
      <c r="C9166" s="46"/>
      <c r="D9166" s="106"/>
      <c r="E9166" s="106"/>
    </row>
    <row r="9167" spans="1:5" x14ac:dyDescent="0.25">
      <c r="A9167" s="46"/>
      <c r="B9167" s="46"/>
      <c r="C9167" s="46"/>
      <c r="D9167" s="106"/>
      <c r="E9167" s="106"/>
    </row>
    <row r="9168" spans="1:5" x14ac:dyDescent="0.25">
      <c r="A9168" s="46"/>
      <c r="B9168" s="46"/>
      <c r="C9168" s="46"/>
      <c r="D9168" s="106"/>
      <c r="E9168" s="106"/>
    </row>
    <row r="9169" spans="1:5" x14ac:dyDescent="0.25">
      <c r="A9169" s="46"/>
      <c r="B9169" s="46"/>
      <c r="C9169" s="46"/>
      <c r="D9169" s="106"/>
      <c r="E9169" s="106"/>
    </row>
    <row r="9170" spans="1:5" x14ac:dyDescent="0.25">
      <c r="A9170" s="46"/>
      <c r="B9170" s="46"/>
      <c r="C9170" s="46"/>
      <c r="D9170" s="106"/>
      <c r="E9170" s="106"/>
    </row>
    <row r="9171" spans="1:5" x14ac:dyDescent="0.25">
      <c r="A9171" s="46"/>
      <c r="B9171" s="46"/>
      <c r="C9171" s="46"/>
      <c r="D9171" s="106"/>
      <c r="E9171" s="106"/>
    </row>
    <row r="9172" spans="1:5" x14ac:dyDescent="0.25">
      <c r="A9172" s="46"/>
      <c r="B9172" s="46"/>
      <c r="C9172" s="46"/>
      <c r="D9172" s="106"/>
      <c r="E9172" s="106"/>
    </row>
    <row r="9173" spans="1:5" x14ac:dyDescent="0.25">
      <c r="A9173" s="46"/>
      <c r="B9173" s="46"/>
      <c r="C9173" s="46"/>
      <c r="D9173" s="106"/>
      <c r="E9173" s="106"/>
    </row>
    <row r="9174" spans="1:5" x14ac:dyDescent="0.25">
      <c r="A9174" s="46"/>
      <c r="B9174" s="46"/>
      <c r="C9174" s="46"/>
      <c r="D9174" s="106"/>
      <c r="E9174" s="106"/>
    </row>
    <row r="9175" spans="1:5" x14ac:dyDescent="0.25">
      <c r="A9175" s="46"/>
      <c r="B9175" s="46"/>
      <c r="C9175" s="46"/>
      <c r="D9175" s="106"/>
      <c r="E9175" s="106"/>
    </row>
    <row r="9176" spans="1:5" x14ac:dyDescent="0.25">
      <c r="A9176" s="46"/>
      <c r="B9176" s="46"/>
      <c r="C9176" s="46"/>
      <c r="D9176" s="106"/>
      <c r="E9176" s="106"/>
    </row>
    <row r="9177" spans="1:5" x14ac:dyDescent="0.25">
      <c r="A9177" s="46"/>
      <c r="B9177" s="46"/>
      <c r="C9177" s="46"/>
      <c r="D9177" s="106"/>
      <c r="E9177" s="106"/>
    </row>
    <row r="9178" spans="1:5" x14ac:dyDescent="0.25">
      <c r="A9178" s="46"/>
      <c r="B9178" s="46"/>
      <c r="C9178" s="46"/>
      <c r="D9178" s="106"/>
      <c r="E9178" s="106"/>
    </row>
    <row r="9179" spans="1:5" x14ac:dyDescent="0.25">
      <c r="A9179" s="46"/>
      <c r="B9179" s="46"/>
      <c r="C9179" s="46"/>
      <c r="D9179" s="106"/>
      <c r="E9179" s="106"/>
    </row>
    <row r="9180" spans="1:5" x14ac:dyDescent="0.25">
      <c r="A9180" s="46"/>
      <c r="B9180" s="46"/>
      <c r="C9180" s="46"/>
      <c r="D9180" s="106"/>
      <c r="E9180" s="106"/>
    </row>
    <row r="9181" spans="1:5" x14ac:dyDescent="0.25">
      <c r="A9181" s="46"/>
      <c r="B9181" s="46"/>
      <c r="C9181" s="46"/>
      <c r="D9181" s="106"/>
      <c r="E9181" s="106"/>
    </row>
    <row r="9182" spans="1:5" x14ac:dyDescent="0.25">
      <c r="A9182" s="46"/>
      <c r="B9182" s="46"/>
      <c r="C9182" s="46"/>
      <c r="D9182" s="106"/>
      <c r="E9182" s="106"/>
    </row>
    <row r="9183" spans="1:5" x14ac:dyDescent="0.25">
      <c r="A9183" s="46"/>
      <c r="B9183" s="46"/>
      <c r="C9183" s="46"/>
      <c r="D9183" s="106"/>
      <c r="E9183" s="106"/>
    </row>
    <row r="9184" spans="1:5" x14ac:dyDescent="0.25">
      <c r="A9184" s="46"/>
      <c r="B9184" s="46"/>
      <c r="C9184" s="46"/>
      <c r="D9184" s="106"/>
      <c r="E9184" s="106"/>
    </row>
    <row r="9185" spans="1:5" x14ac:dyDescent="0.25">
      <c r="A9185" s="46"/>
      <c r="B9185" s="46"/>
      <c r="C9185" s="46"/>
      <c r="D9185" s="106"/>
      <c r="E9185" s="106"/>
    </row>
    <row r="9186" spans="1:5" x14ac:dyDescent="0.25">
      <c r="A9186" s="46"/>
      <c r="B9186" s="46"/>
      <c r="C9186" s="46"/>
      <c r="D9186" s="106"/>
      <c r="E9186" s="106"/>
    </row>
    <row r="9187" spans="1:5" x14ac:dyDescent="0.25">
      <c r="A9187" s="46"/>
      <c r="B9187" s="46"/>
      <c r="C9187" s="46"/>
      <c r="D9187" s="106"/>
      <c r="E9187" s="106"/>
    </row>
    <row r="9188" spans="1:5" x14ac:dyDescent="0.25">
      <c r="A9188" s="46"/>
      <c r="B9188" s="46"/>
      <c r="C9188" s="46"/>
      <c r="D9188" s="106"/>
      <c r="E9188" s="106"/>
    </row>
    <row r="9189" spans="1:5" x14ac:dyDescent="0.25">
      <c r="A9189" s="46"/>
      <c r="B9189" s="46"/>
      <c r="C9189" s="46"/>
      <c r="D9189" s="106"/>
      <c r="E9189" s="106"/>
    </row>
    <row r="9190" spans="1:5" x14ac:dyDescent="0.25">
      <c r="A9190" s="46"/>
      <c r="B9190" s="46"/>
      <c r="C9190" s="46"/>
      <c r="D9190" s="106"/>
      <c r="E9190" s="106"/>
    </row>
    <row r="9191" spans="1:5" x14ac:dyDescent="0.25">
      <c r="A9191" s="46"/>
      <c r="B9191" s="46"/>
      <c r="C9191" s="46"/>
      <c r="D9191" s="106"/>
      <c r="E9191" s="106"/>
    </row>
    <row r="9192" spans="1:5" x14ac:dyDescent="0.25">
      <c r="A9192" s="46"/>
      <c r="B9192" s="46"/>
      <c r="C9192" s="46"/>
      <c r="D9192" s="106"/>
      <c r="E9192" s="106"/>
    </row>
    <row r="9193" spans="1:5" x14ac:dyDescent="0.25">
      <c r="A9193" s="46"/>
      <c r="B9193" s="46"/>
      <c r="C9193" s="46"/>
      <c r="D9193" s="106"/>
      <c r="E9193" s="106"/>
    </row>
    <row r="9194" spans="1:5" x14ac:dyDescent="0.25">
      <c r="A9194" s="46"/>
      <c r="B9194" s="46"/>
      <c r="C9194" s="46"/>
      <c r="D9194" s="106"/>
      <c r="E9194" s="106"/>
    </row>
    <row r="9195" spans="1:5" x14ac:dyDescent="0.25">
      <c r="A9195" s="46"/>
      <c r="B9195" s="46"/>
      <c r="C9195" s="46"/>
      <c r="D9195" s="106"/>
      <c r="E9195" s="106"/>
    </row>
    <row r="9196" spans="1:5" x14ac:dyDescent="0.25">
      <c r="A9196" s="46"/>
      <c r="B9196" s="46"/>
      <c r="C9196" s="46"/>
      <c r="D9196" s="106"/>
      <c r="E9196" s="106"/>
    </row>
    <row r="9197" spans="1:5" x14ac:dyDescent="0.25">
      <c r="A9197" s="46"/>
      <c r="B9197" s="46"/>
      <c r="C9197" s="46"/>
      <c r="D9197" s="106"/>
      <c r="E9197" s="106"/>
    </row>
    <row r="9198" spans="1:5" x14ac:dyDescent="0.25">
      <c r="A9198" s="46"/>
      <c r="B9198" s="46"/>
      <c r="C9198" s="46"/>
      <c r="D9198" s="106"/>
      <c r="E9198" s="106"/>
    </row>
    <row r="9199" spans="1:5" x14ac:dyDescent="0.25">
      <c r="A9199" s="46"/>
      <c r="B9199" s="46"/>
      <c r="C9199" s="46"/>
      <c r="D9199" s="106"/>
      <c r="E9199" s="106"/>
    </row>
    <row r="9200" spans="1:5" x14ac:dyDescent="0.25">
      <c r="A9200" s="46"/>
      <c r="B9200" s="46"/>
      <c r="C9200" s="46"/>
      <c r="D9200" s="106"/>
      <c r="E9200" s="106"/>
    </row>
    <row r="9201" spans="1:5" x14ac:dyDescent="0.25">
      <c r="A9201" s="46"/>
      <c r="B9201" s="46"/>
      <c r="C9201" s="46"/>
      <c r="D9201" s="106"/>
      <c r="E9201" s="106"/>
    </row>
    <row r="9202" spans="1:5" x14ac:dyDescent="0.25">
      <c r="A9202" s="46"/>
      <c r="B9202" s="46"/>
      <c r="C9202" s="46"/>
      <c r="D9202" s="106"/>
      <c r="E9202" s="106"/>
    </row>
    <row r="9203" spans="1:5" x14ac:dyDescent="0.25">
      <c r="A9203" s="46"/>
      <c r="B9203" s="46"/>
      <c r="C9203" s="46"/>
      <c r="D9203" s="106"/>
      <c r="E9203" s="106"/>
    </row>
    <row r="9204" spans="1:5" x14ac:dyDescent="0.25">
      <c r="A9204" s="46"/>
      <c r="B9204" s="46"/>
      <c r="C9204" s="46"/>
      <c r="D9204" s="106"/>
      <c r="E9204" s="106"/>
    </row>
    <row r="9205" spans="1:5" x14ac:dyDescent="0.25">
      <c r="A9205" s="46"/>
      <c r="B9205" s="46"/>
      <c r="C9205" s="46"/>
      <c r="D9205" s="106"/>
      <c r="E9205" s="106"/>
    </row>
    <row r="9206" spans="1:5" x14ac:dyDescent="0.25">
      <c r="A9206" s="46"/>
      <c r="B9206" s="46"/>
      <c r="C9206" s="46"/>
      <c r="D9206" s="106"/>
      <c r="E9206" s="106"/>
    </row>
    <row r="9207" spans="1:5" x14ac:dyDescent="0.25">
      <c r="A9207" s="46"/>
      <c r="B9207" s="46"/>
      <c r="C9207" s="46"/>
      <c r="D9207" s="106"/>
      <c r="E9207" s="106"/>
    </row>
    <row r="9208" spans="1:5" x14ac:dyDescent="0.25">
      <c r="A9208" s="46"/>
      <c r="B9208" s="46"/>
      <c r="C9208" s="46"/>
      <c r="D9208" s="106"/>
      <c r="E9208" s="106"/>
    </row>
    <row r="9209" spans="1:5" x14ac:dyDescent="0.25">
      <c r="A9209" s="46"/>
      <c r="B9209" s="46"/>
      <c r="C9209" s="46"/>
      <c r="D9209" s="106"/>
      <c r="E9209" s="106"/>
    </row>
    <row r="9210" spans="1:5" x14ac:dyDescent="0.25">
      <c r="A9210" s="46"/>
      <c r="B9210" s="46"/>
      <c r="C9210" s="46"/>
      <c r="D9210" s="106"/>
      <c r="E9210" s="106"/>
    </row>
    <row r="9211" spans="1:5" x14ac:dyDescent="0.25">
      <c r="A9211" s="46"/>
      <c r="B9211" s="46"/>
      <c r="C9211" s="46"/>
      <c r="D9211" s="106"/>
      <c r="E9211" s="106"/>
    </row>
    <row r="9212" spans="1:5" x14ac:dyDescent="0.25">
      <c r="A9212" s="46"/>
      <c r="B9212" s="46"/>
      <c r="C9212" s="46"/>
      <c r="D9212" s="106"/>
      <c r="E9212" s="106"/>
    </row>
    <row r="9213" spans="1:5" x14ac:dyDescent="0.25">
      <c r="A9213" s="46"/>
      <c r="B9213" s="46"/>
      <c r="C9213" s="46"/>
      <c r="D9213" s="106"/>
      <c r="E9213" s="106"/>
    </row>
    <row r="9214" spans="1:5" x14ac:dyDescent="0.25">
      <c r="A9214" s="46"/>
      <c r="B9214" s="46"/>
      <c r="C9214" s="46"/>
      <c r="D9214" s="106"/>
      <c r="E9214" s="106"/>
    </row>
    <row r="9215" spans="1:5" x14ac:dyDescent="0.25">
      <c r="A9215" s="46"/>
      <c r="B9215" s="46"/>
      <c r="C9215" s="46"/>
      <c r="D9215" s="106"/>
      <c r="E9215" s="106"/>
    </row>
    <row r="9216" spans="1:5" x14ac:dyDescent="0.25">
      <c r="A9216" s="46"/>
      <c r="B9216" s="46"/>
      <c r="C9216" s="46"/>
      <c r="D9216" s="106"/>
      <c r="E9216" s="106"/>
    </row>
    <row r="9217" spans="1:5" x14ac:dyDescent="0.25">
      <c r="A9217" s="46"/>
      <c r="B9217" s="46"/>
      <c r="C9217" s="46"/>
      <c r="D9217" s="106"/>
      <c r="E9217" s="106"/>
    </row>
    <row r="9218" spans="1:5" x14ac:dyDescent="0.25">
      <c r="A9218" s="46"/>
      <c r="B9218" s="46"/>
      <c r="C9218" s="46"/>
      <c r="D9218" s="106"/>
      <c r="E9218" s="106"/>
    </row>
    <row r="9219" spans="1:5" x14ac:dyDescent="0.25">
      <c r="A9219" s="46"/>
      <c r="B9219" s="46"/>
      <c r="C9219" s="46"/>
      <c r="D9219" s="106"/>
      <c r="E9219" s="106"/>
    </row>
    <row r="9220" spans="1:5" x14ac:dyDescent="0.25">
      <c r="A9220" s="46"/>
      <c r="B9220" s="46"/>
      <c r="C9220" s="46"/>
      <c r="D9220" s="106"/>
      <c r="E9220" s="106"/>
    </row>
    <row r="9221" spans="1:5" x14ac:dyDescent="0.25">
      <c r="A9221" s="46"/>
      <c r="B9221" s="46"/>
      <c r="C9221" s="46"/>
      <c r="D9221" s="106"/>
      <c r="E9221" s="106"/>
    </row>
    <row r="9222" spans="1:5" x14ac:dyDescent="0.25">
      <c r="A9222" s="46"/>
      <c r="B9222" s="46"/>
      <c r="C9222" s="46"/>
      <c r="D9222" s="106"/>
      <c r="E9222" s="106"/>
    </row>
    <row r="9223" spans="1:5" x14ac:dyDescent="0.25">
      <c r="A9223" s="46"/>
      <c r="B9223" s="46"/>
      <c r="C9223" s="46"/>
      <c r="D9223" s="106"/>
      <c r="E9223" s="106"/>
    </row>
    <row r="9224" spans="1:5" x14ac:dyDescent="0.25">
      <c r="A9224" s="46"/>
      <c r="B9224" s="46"/>
      <c r="C9224" s="46"/>
      <c r="D9224" s="106"/>
      <c r="E9224" s="106"/>
    </row>
    <row r="9225" spans="1:5" x14ac:dyDescent="0.25">
      <c r="A9225" s="46"/>
      <c r="B9225" s="46"/>
      <c r="C9225" s="46"/>
      <c r="D9225" s="106"/>
      <c r="E9225" s="106"/>
    </row>
    <row r="9226" spans="1:5" x14ac:dyDescent="0.25">
      <c r="A9226" s="46"/>
      <c r="B9226" s="46"/>
      <c r="C9226" s="46"/>
      <c r="D9226" s="106"/>
      <c r="E9226" s="106"/>
    </row>
    <row r="9227" spans="1:5" x14ac:dyDescent="0.25">
      <c r="A9227" s="46"/>
      <c r="B9227" s="46"/>
      <c r="C9227" s="46"/>
      <c r="D9227" s="106"/>
      <c r="E9227" s="106"/>
    </row>
    <row r="9228" spans="1:5" x14ac:dyDescent="0.25">
      <c r="A9228" s="46"/>
      <c r="B9228" s="46"/>
      <c r="C9228" s="46"/>
      <c r="D9228" s="106"/>
      <c r="E9228" s="106"/>
    </row>
    <row r="9229" spans="1:5" x14ac:dyDescent="0.25">
      <c r="A9229" s="46"/>
      <c r="B9229" s="46"/>
      <c r="C9229" s="46"/>
      <c r="D9229" s="106"/>
      <c r="E9229" s="106"/>
    </row>
    <row r="9230" spans="1:5" x14ac:dyDescent="0.25">
      <c r="A9230" s="46"/>
      <c r="B9230" s="46"/>
      <c r="C9230" s="46"/>
      <c r="D9230" s="106"/>
      <c r="E9230" s="106"/>
    </row>
    <row r="9231" spans="1:5" x14ac:dyDescent="0.25">
      <c r="A9231" s="46"/>
      <c r="B9231" s="46"/>
      <c r="C9231" s="46"/>
      <c r="D9231" s="106"/>
      <c r="E9231" s="106"/>
    </row>
    <row r="9232" spans="1:5" x14ac:dyDescent="0.25">
      <c r="A9232" s="46"/>
      <c r="B9232" s="46"/>
      <c r="C9232" s="46"/>
      <c r="D9232" s="106"/>
      <c r="E9232" s="106"/>
    </row>
    <row r="9233" spans="1:5" x14ac:dyDescent="0.25">
      <c r="A9233" s="46"/>
      <c r="B9233" s="46"/>
      <c r="C9233" s="46"/>
      <c r="D9233" s="106"/>
      <c r="E9233" s="106"/>
    </row>
    <row r="9234" spans="1:5" x14ac:dyDescent="0.25">
      <c r="A9234" s="46"/>
      <c r="B9234" s="46"/>
      <c r="C9234" s="46"/>
      <c r="D9234" s="106"/>
      <c r="E9234" s="106"/>
    </row>
    <row r="9235" spans="1:5" x14ac:dyDescent="0.25">
      <c r="A9235" s="46"/>
      <c r="B9235" s="46"/>
      <c r="C9235" s="46"/>
      <c r="D9235" s="106"/>
      <c r="E9235" s="106"/>
    </row>
    <row r="9236" spans="1:5" x14ac:dyDescent="0.25">
      <c r="A9236" s="46"/>
      <c r="B9236" s="46"/>
      <c r="C9236" s="46"/>
      <c r="D9236" s="106"/>
      <c r="E9236" s="106"/>
    </row>
    <row r="9237" spans="1:5" x14ac:dyDescent="0.25">
      <c r="A9237" s="46"/>
      <c r="B9237" s="46"/>
      <c r="C9237" s="46"/>
      <c r="D9237" s="106"/>
      <c r="E9237" s="106"/>
    </row>
    <row r="9238" spans="1:5" x14ac:dyDescent="0.25">
      <c r="A9238" s="46"/>
      <c r="B9238" s="46"/>
      <c r="C9238" s="46"/>
      <c r="D9238" s="106"/>
      <c r="E9238" s="106"/>
    </row>
    <row r="9239" spans="1:5" x14ac:dyDescent="0.25">
      <c r="A9239" s="46"/>
      <c r="B9239" s="46"/>
      <c r="C9239" s="46"/>
      <c r="D9239" s="106"/>
      <c r="E9239" s="106"/>
    </row>
    <row r="9240" spans="1:5" x14ac:dyDescent="0.25">
      <c r="A9240" s="46"/>
      <c r="B9240" s="46"/>
      <c r="C9240" s="46"/>
      <c r="D9240" s="106"/>
      <c r="E9240" s="106"/>
    </row>
    <row r="9241" spans="1:5" x14ac:dyDescent="0.25">
      <c r="A9241" s="46"/>
      <c r="B9241" s="46"/>
      <c r="C9241" s="46"/>
      <c r="D9241" s="106"/>
      <c r="E9241" s="106"/>
    </row>
    <row r="9242" spans="1:5" x14ac:dyDescent="0.25">
      <c r="A9242" s="46"/>
      <c r="B9242" s="46"/>
      <c r="C9242" s="46"/>
      <c r="D9242" s="106"/>
      <c r="E9242" s="106"/>
    </row>
    <row r="9243" spans="1:5" x14ac:dyDescent="0.25">
      <c r="A9243" s="46"/>
      <c r="B9243" s="46"/>
      <c r="C9243" s="46"/>
      <c r="D9243" s="106"/>
      <c r="E9243" s="106"/>
    </row>
    <row r="9244" spans="1:5" x14ac:dyDescent="0.25">
      <c r="A9244" s="46"/>
      <c r="B9244" s="46"/>
      <c r="C9244" s="46"/>
      <c r="D9244" s="106"/>
      <c r="E9244" s="106"/>
    </row>
    <row r="9245" spans="1:5" x14ac:dyDescent="0.25">
      <c r="A9245" s="46"/>
      <c r="B9245" s="46"/>
      <c r="C9245" s="46"/>
      <c r="D9245" s="106"/>
      <c r="E9245" s="106"/>
    </row>
    <row r="9246" spans="1:5" x14ac:dyDescent="0.25">
      <c r="A9246" s="46"/>
      <c r="B9246" s="46"/>
      <c r="C9246" s="46"/>
      <c r="D9246" s="106"/>
      <c r="E9246" s="106"/>
    </row>
    <row r="9247" spans="1:5" x14ac:dyDescent="0.25">
      <c r="A9247" s="46"/>
      <c r="B9247" s="46"/>
      <c r="C9247" s="46"/>
      <c r="D9247" s="106"/>
      <c r="E9247" s="106"/>
    </row>
    <row r="9248" spans="1:5" x14ac:dyDescent="0.25">
      <c r="A9248" s="46"/>
      <c r="B9248" s="46"/>
      <c r="C9248" s="46"/>
      <c r="D9248" s="106"/>
      <c r="E9248" s="106"/>
    </row>
    <row r="9249" spans="1:5" x14ac:dyDescent="0.25">
      <c r="A9249" s="46"/>
      <c r="B9249" s="46"/>
      <c r="C9249" s="46"/>
      <c r="D9249" s="106"/>
      <c r="E9249" s="106"/>
    </row>
    <row r="9250" spans="1:5" x14ac:dyDescent="0.25">
      <c r="A9250" s="46"/>
      <c r="B9250" s="46"/>
      <c r="C9250" s="46"/>
      <c r="D9250" s="106"/>
      <c r="E9250" s="106"/>
    </row>
    <row r="9251" spans="1:5" x14ac:dyDescent="0.25">
      <c r="A9251" s="46"/>
      <c r="B9251" s="46"/>
      <c r="C9251" s="46"/>
      <c r="D9251" s="106"/>
      <c r="E9251" s="106"/>
    </row>
    <row r="9252" spans="1:5" x14ac:dyDescent="0.25">
      <c r="A9252" s="46"/>
      <c r="B9252" s="46"/>
      <c r="C9252" s="46"/>
      <c r="D9252" s="106"/>
      <c r="E9252" s="106"/>
    </row>
    <row r="9253" spans="1:5" x14ac:dyDescent="0.25">
      <c r="A9253" s="46"/>
      <c r="B9253" s="46"/>
      <c r="C9253" s="46"/>
      <c r="D9253" s="106"/>
      <c r="E9253" s="106"/>
    </row>
    <row r="9254" spans="1:5" x14ac:dyDescent="0.25">
      <c r="A9254" s="46"/>
      <c r="B9254" s="46"/>
      <c r="C9254" s="46"/>
      <c r="D9254" s="106"/>
      <c r="E9254" s="106"/>
    </row>
    <row r="9255" spans="1:5" x14ac:dyDescent="0.25">
      <c r="A9255" s="46"/>
      <c r="B9255" s="46"/>
      <c r="C9255" s="46"/>
      <c r="D9255" s="106"/>
      <c r="E9255" s="106"/>
    </row>
    <row r="9256" spans="1:5" x14ac:dyDescent="0.25">
      <c r="A9256" s="46"/>
      <c r="B9256" s="46"/>
      <c r="C9256" s="46"/>
      <c r="D9256" s="106"/>
      <c r="E9256" s="106"/>
    </row>
    <row r="9257" spans="1:5" x14ac:dyDescent="0.25">
      <c r="A9257" s="46"/>
      <c r="B9257" s="46"/>
      <c r="C9257" s="46"/>
      <c r="D9257" s="106"/>
      <c r="E9257" s="106"/>
    </row>
    <row r="9258" spans="1:5" x14ac:dyDescent="0.25">
      <c r="A9258" s="46"/>
      <c r="B9258" s="46"/>
      <c r="C9258" s="46"/>
      <c r="D9258" s="106"/>
      <c r="E9258" s="106"/>
    </row>
    <row r="9259" spans="1:5" x14ac:dyDescent="0.25">
      <c r="A9259" s="46"/>
      <c r="B9259" s="46"/>
      <c r="C9259" s="46"/>
      <c r="D9259" s="106"/>
      <c r="E9259" s="106"/>
    </row>
    <row r="9260" spans="1:5" x14ac:dyDescent="0.25">
      <c r="A9260" s="46"/>
      <c r="B9260" s="46"/>
      <c r="C9260" s="46"/>
      <c r="D9260" s="106"/>
      <c r="E9260" s="106"/>
    </row>
    <row r="9261" spans="1:5" x14ac:dyDescent="0.25">
      <c r="A9261" s="46"/>
      <c r="B9261" s="46"/>
      <c r="C9261" s="46"/>
      <c r="D9261" s="106"/>
      <c r="E9261" s="106"/>
    </row>
    <row r="9262" spans="1:5" x14ac:dyDescent="0.25">
      <c r="A9262" s="46"/>
      <c r="B9262" s="46"/>
      <c r="C9262" s="46"/>
      <c r="D9262" s="106"/>
      <c r="E9262" s="106"/>
    </row>
    <row r="9263" spans="1:5" x14ac:dyDescent="0.25">
      <c r="A9263" s="46"/>
      <c r="B9263" s="46"/>
      <c r="C9263" s="46"/>
      <c r="D9263" s="106"/>
      <c r="E9263" s="106"/>
    </row>
    <row r="9264" spans="1:5" x14ac:dyDescent="0.25">
      <c r="A9264" s="46"/>
      <c r="B9264" s="46"/>
      <c r="C9264" s="46"/>
      <c r="D9264" s="106"/>
      <c r="E9264" s="106"/>
    </row>
    <row r="9265" spans="1:5" x14ac:dyDescent="0.25">
      <c r="A9265" s="46"/>
      <c r="B9265" s="46"/>
      <c r="C9265" s="46"/>
      <c r="D9265" s="106"/>
      <c r="E9265" s="106"/>
    </row>
    <row r="9266" spans="1:5" x14ac:dyDescent="0.25">
      <c r="A9266" s="46"/>
      <c r="B9266" s="46"/>
      <c r="C9266" s="46"/>
      <c r="D9266" s="106"/>
      <c r="E9266" s="106"/>
    </row>
    <row r="9267" spans="1:5" x14ac:dyDescent="0.25">
      <c r="A9267" s="46"/>
      <c r="B9267" s="46"/>
      <c r="C9267" s="46"/>
      <c r="D9267" s="106"/>
      <c r="E9267" s="106"/>
    </row>
    <row r="9268" spans="1:5" x14ac:dyDescent="0.25">
      <c r="A9268" s="46"/>
      <c r="B9268" s="46"/>
      <c r="C9268" s="46"/>
      <c r="D9268" s="106"/>
      <c r="E9268" s="106"/>
    </row>
    <row r="9269" spans="1:5" x14ac:dyDescent="0.25">
      <c r="A9269" s="46"/>
      <c r="B9269" s="46"/>
      <c r="C9269" s="46"/>
      <c r="D9269" s="106"/>
      <c r="E9269" s="106"/>
    </row>
    <row r="9270" spans="1:5" x14ac:dyDescent="0.25">
      <c r="A9270" s="46"/>
      <c r="B9270" s="46"/>
      <c r="C9270" s="46"/>
      <c r="D9270" s="106"/>
      <c r="E9270" s="106"/>
    </row>
    <row r="9271" spans="1:5" x14ac:dyDescent="0.25">
      <c r="A9271" s="46"/>
      <c r="B9271" s="46"/>
      <c r="C9271" s="46"/>
      <c r="D9271" s="106"/>
      <c r="E9271" s="106"/>
    </row>
    <row r="9272" spans="1:5" x14ac:dyDescent="0.25">
      <c r="A9272" s="46"/>
      <c r="B9272" s="46"/>
      <c r="C9272" s="46"/>
      <c r="D9272" s="106"/>
      <c r="E9272" s="106"/>
    </row>
    <row r="9273" spans="1:5" x14ac:dyDescent="0.25">
      <c r="A9273" s="46"/>
      <c r="B9273" s="46"/>
      <c r="C9273" s="46"/>
      <c r="D9273" s="106"/>
      <c r="E9273" s="106"/>
    </row>
    <row r="9274" spans="1:5" x14ac:dyDescent="0.25">
      <c r="A9274" s="46"/>
      <c r="B9274" s="46"/>
      <c r="C9274" s="46"/>
      <c r="D9274" s="106"/>
      <c r="E9274" s="106"/>
    </row>
    <row r="9275" spans="1:5" x14ac:dyDescent="0.25">
      <c r="A9275" s="46"/>
      <c r="B9275" s="46"/>
      <c r="C9275" s="46"/>
      <c r="D9275" s="106"/>
      <c r="E9275" s="106"/>
    </row>
    <row r="9276" spans="1:5" x14ac:dyDescent="0.25">
      <c r="A9276" s="46"/>
      <c r="B9276" s="46"/>
      <c r="C9276" s="46"/>
      <c r="D9276" s="106"/>
      <c r="E9276" s="106"/>
    </row>
    <row r="9277" spans="1:5" x14ac:dyDescent="0.25">
      <c r="A9277" s="46"/>
      <c r="B9277" s="46"/>
      <c r="C9277" s="46"/>
      <c r="D9277" s="106"/>
      <c r="E9277" s="106"/>
    </row>
    <row r="9278" spans="1:5" x14ac:dyDescent="0.25">
      <c r="A9278" s="46"/>
      <c r="B9278" s="46"/>
      <c r="C9278" s="46"/>
      <c r="D9278" s="106"/>
      <c r="E9278" s="106"/>
    </row>
    <row r="9279" spans="1:5" x14ac:dyDescent="0.25">
      <c r="A9279" s="46"/>
      <c r="B9279" s="46"/>
      <c r="C9279" s="46"/>
      <c r="D9279" s="106"/>
      <c r="E9279" s="106"/>
    </row>
    <row r="9280" spans="1:5" x14ac:dyDescent="0.25">
      <c r="A9280" s="46"/>
      <c r="B9280" s="46"/>
      <c r="C9280" s="46"/>
      <c r="D9280" s="106"/>
      <c r="E9280" s="106"/>
    </row>
    <row r="9281" spans="1:5" x14ac:dyDescent="0.25">
      <c r="A9281" s="46"/>
      <c r="B9281" s="46"/>
      <c r="C9281" s="46"/>
      <c r="D9281" s="106"/>
      <c r="E9281" s="106"/>
    </row>
    <row r="9282" spans="1:5" x14ac:dyDescent="0.25">
      <c r="A9282" s="46"/>
      <c r="B9282" s="46"/>
      <c r="C9282" s="46"/>
      <c r="D9282" s="106"/>
      <c r="E9282" s="106"/>
    </row>
    <row r="9283" spans="1:5" x14ac:dyDescent="0.25">
      <c r="A9283" s="46"/>
      <c r="B9283" s="46"/>
      <c r="C9283" s="46"/>
      <c r="D9283" s="106"/>
      <c r="E9283" s="106"/>
    </row>
    <row r="9284" spans="1:5" x14ac:dyDescent="0.25">
      <c r="A9284" s="46"/>
      <c r="B9284" s="46"/>
      <c r="C9284" s="46"/>
      <c r="D9284" s="106"/>
      <c r="E9284" s="106"/>
    </row>
    <row r="9285" spans="1:5" x14ac:dyDescent="0.25">
      <c r="A9285" s="46"/>
      <c r="B9285" s="46"/>
      <c r="C9285" s="46"/>
      <c r="D9285" s="106"/>
      <c r="E9285" s="106"/>
    </row>
    <row r="9286" spans="1:5" x14ac:dyDescent="0.25">
      <c r="A9286" s="46"/>
      <c r="B9286" s="46"/>
      <c r="C9286" s="46"/>
      <c r="D9286" s="106"/>
      <c r="E9286" s="106"/>
    </row>
    <row r="9287" spans="1:5" x14ac:dyDescent="0.25">
      <c r="A9287" s="46"/>
      <c r="B9287" s="46"/>
      <c r="C9287" s="46"/>
      <c r="D9287" s="106"/>
      <c r="E9287" s="106"/>
    </row>
    <row r="9288" spans="1:5" x14ac:dyDescent="0.25">
      <c r="A9288" s="46"/>
      <c r="B9288" s="46"/>
      <c r="C9288" s="46"/>
      <c r="D9288" s="106"/>
      <c r="E9288" s="106"/>
    </row>
    <row r="9289" spans="1:5" x14ac:dyDescent="0.25">
      <c r="A9289" s="46"/>
      <c r="B9289" s="46"/>
      <c r="C9289" s="46"/>
      <c r="D9289" s="106"/>
      <c r="E9289" s="106"/>
    </row>
    <row r="9290" spans="1:5" x14ac:dyDescent="0.25">
      <c r="A9290" s="46"/>
      <c r="B9290" s="46"/>
      <c r="C9290" s="46"/>
      <c r="D9290" s="106"/>
      <c r="E9290" s="106"/>
    </row>
    <row r="9291" spans="1:5" x14ac:dyDescent="0.25">
      <c r="A9291" s="46"/>
      <c r="B9291" s="46"/>
      <c r="C9291" s="46"/>
      <c r="D9291" s="106"/>
      <c r="E9291" s="106"/>
    </row>
    <row r="9292" spans="1:5" x14ac:dyDescent="0.25">
      <c r="A9292" s="46"/>
      <c r="B9292" s="46"/>
      <c r="C9292" s="46"/>
      <c r="D9292" s="106"/>
      <c r="E9292" s="106"/>
    </row>
    <row r="9293" spans="1:5" x14ac:dyDescent="0.25">
      <c r="A9293" s="46"/>
      <c r="B9293" s="46"/>
      <c r="C9293" s="46"/>
      <c r="D9293" s="106"/>
      <c r="E9293" s="106"/>
    </row>
    <row r="9294" spans="1:5" x14ac:dyDescent="0.25">
      <c r="A9294" s="46"/>
      <c r="B9294" s="46"/>
      <c r="C9294" s="46"/>
      <c r="D9294" s="106"/>
      <c r="E9294" s="106"/>
    </row>
    <row r="9295" spans="1:5" x14ac:dyDescent="0.25">
      <c r="A9295" s="46"/>
      <c r="B9295" s="46"/>
      <c r="C9295" s="46"/>
      <c r="D9295" s="106"/>
      <c r="E9295" s="106"/>
    </row>
    <row r="9296" spans="1:5" x14ac:dyDescent="0.25">
      <c r="A9296" s="46"/>
      <c r="B9296" s="46"/>
      <c r="C9296" s="46"/>
      <c r="D9296" s="106"/>
      <c r="E9296" s="106"/>
    </row>
    <row r="9297" spans="1:5" x14ac:dyDescent="0.25">
      <c r="A9297" s="46"/>
      <c r="B9297" s="46"/>
      <c r="C9297" s="46"/>
      <c r="D9297" s="106"/>
      <c r="E9297" s="106"/>
    </row>
    <row r="9298" spans="1:5" x14ac:dyDescent="0.25">
      <c r="A9298" s="46"/>
      <c r="B9298" s="46"/>
      <c r="C9298" s="46"/>
      <c r="D9298" s="106"/>
      <c r="E9298" s="106"/>
    </row>
    <row r="9299" spans="1:5" x14ac:dyDescent="0.25">
      <c r="A9299" s="46"/>
      <c r="B9299" s="46"/>
      <c r="C9299" s="46"/>
      <c r="D9299" s="106"/>
      <c r="E9299" s="106"/>
    </row>
    <row r="9300" spans="1:5" x14ac:dyDescent="0.25">
      <c r="A9300" s="46"/>
      <c r="B9300" s="46"/>
      <c r="C9300" s="46"/>
      <c r="D9300" s="106"/>
      <c r="E9300" s="106"/>
    </row>
    <row r="9301" spans="1:5" x14ac:dyDescent="0.25">
      <c r="A9301" s="46"/>
      <c r="B9301" s="46"/>
      <c r="C9301" s="46"/>
      <c r="D9301" s="106"/>
      <c r="E9301" s="106"/>
    </row>
    <row r="9302" spans="1:5" x14ac:dyDescent="0.25">
      <c r="A9302" s="46"/>
      <c r="B9302" s="46"/>
      <c r="C9302" s="46"/>
      <c r="D9302" s="106"/>
      <c r="E9302" s="106"/>
    </row>
    <row r="9303" spans="1:5" x14ac:dyDescent="0.25">
      <c r="A9303" s="46"/>
      <c r="B9303" s="46"/>
      <c r="C9303" s="46"/>
      <c r="D9303" s="106"/>
      <c r="E9303" s="106"/>
    </row>
    <row r="9304" spans="1:5" x14ac:dyDescent="0.25">
      <c r="A9304" s="46"/>
      <c r="B9304" s="46"/>
      <c r="C9304" s="46"/>
      <c r="D9304" s="106"/>
      <c r="E9304" s="106"/>
    </row>
    <row r="9305" spans="1:5" x14ac:dyDescent="0.25">
      <c r="A9305" s="46"/>
      <c r="B9305" s="46"/>
      <c r="C9305" s="46"/>
      <c r="D9305" s="106"/>
      <c r="E9305" s="106"/>
    </row>
    <row r="9306" spans="1:5" x14ac:dyDescent="0.25">
      <c r="A9306" s="46"/>
      <c r="B9306" s="46"/>
      <c r="C9306" s="46"/>
      <c r="D9306" s="106"/>
      <c r="E9306" s="106"/>
    </row>
    <row r="9307" spans="1:5" x14ac:dyDescent="0.25">
      <c r="A9307" s="46"/>
      <c r="B9307" s="46"/>
      <c r="C9307" s="46"/>
      <c r="D9307" s="106"/>
      <c r="E9307" s="106"/>
    </row>
    <row r="9308" spans="1:5" x14ac:dyDescent="0.25">
      <c r="A9308" s="46"/>
      <c r="B9308" s="46"/>
      <c r="C9308" s="46"/>
      <c r="D9308" s="106"/>
      <c r="E9308" s="106"/>
    </row>
    <row r="9309" spans="1:5" x14ac:dyDescent="0.25">
      <c r="A9309" s="46"/>
      <c r="B9309" s="46"/>
      <c r="C9309" s="46"/>
      <c r="D9309" s="106"/>
      <c r="E9309" s="106"/>
    </row>
    <row r="9310" spans="1:5" x14ac:dyDescent="0.25">
      <c r="A9310" s="46"/>
      <c r="B9310" s="46"/>
      <c r="C9310" s="46"/>
      <c r="D9310" s="106"/>
      <c r="E9310" s="106"/>
    </row>
    <row r="9311" spans="1:5" x14ac:dyDescent="0.25">
      <c r="A9311" s="46"/>
      <c r="B9311" s="46"/>
      <c r="C9311" s="46"/>
      <c r="D9311" s="106"/>
      <c r="E9311" s="106"/>
    </row>
    <row r="9312" spans="1:5" x14ac:dyDescent="0.25">
      <c r="A9312" s="46"/>
      <c r="B9312" s="46"/>
      <c r="C9312" s="46"/>
      <c r="D9312" s="106"/>
      <c r="E9312" s="106"/>
    </row>
    <row r="9313" spans="1:5" x14ac:dyDescent="0.25">
      <c r="A9313" s="46"/>
      <c r="B9313" s="46"/>
      <c r="C9313" s="46"/>
      <c r="D9313" s="106"/>
      <c r="E9313" s="106"/>
    </row>
    <row r="9314" spans="1:5" x14ac:dyDescent="0.25">
      <c r="A9314" s="46"/>
      <c r="B9314" s="46"/>
      <c r="C9314" s="46"/>
      <c r="D9314" s="106"/>
      <c r="E9314" s="106"/>
    </row>
    <row r="9315" spans="1:5" x14ac:dyDescent="0.25">
      <c r="A9315" s="46"/>
      <c r="B9315" s="46"/>
      <c r="C9315" s="46"/>
      <c r="D9315" s="106"/>
      <c r="E9315" s="106"/>
    </row>
    <row r="9316" spans="1:5" x14ac:dyDescent="0.25">
      <c r="A9316" s="46"/>
      <c r="B9316" s="46"/>
      <c r="C9316" s="46"/>
      <c r="D9316" s="106"/>
      <c r="E9316" s="106"/>
    </row>
    <row r="9317" spans="1:5" x14ac:dyDescent="0.25">
      <c r="A9317" s="46"/>
      <c r="B9317" s="46"/>
      <c r="C9317" s="46"/>
      <c r="D9317" s="106"/>
      <c r="E9317" s="106"/>
    </row>
    <row r="9318" spans="1:5" x14ac:dyDescent="0.25">
      <c r="A9318" s="46"/>
      <c r="B9318" s="46"/>
      <c r="C9318" s="46"/>
      <c r="D9318" s="106"/>
      <c r="E9318" s="106"/>
    </row>
    <row r="9319" spans="1:5" x14ac:dyDescent="0.25">
      <c r="A9319" s="46"/>
      <c r="B9319" s="46"/>
      <c r="C9319" s="46"/>
      <c r="D9319" s="106"/>
      <c r="E9319" s="106"/>
    </row>
    <row r="9320" spans="1:5" x14ac:dyDescent="0.25">
      <c r="A9320" s="46"/>
      <c r="B9320" s="46"/>
      <c r="C9320" s="46"/>
      <c r="D9320" s="106"/>
      <c r="E9320" s="106"/>
    </row>
    <row r="9321" spans="1:5" x14ac:dyDescent="0.25">
      <c r="A9321" s="46"/>
      <c r="B9321" s="46"/>
      <c r="C9321" s="46"/>
      <c r="D9321" s="106"/>
      <c r="E9321" s="106"/>
    </row>
    <row r="9322" spans="1:5" x14ac:dyDescent="0.25">
      <c r="A9322" s="46"/>
      <c r="B9322" s="46"/>
      <c r="C9322" s="46"/>
      <c r="D9322" s="106"/>
      <c r="E9322" s="106"/>
    </row>
    <row r="9323" spans="1:5" x14ac:dyDescent="0.25">
      <c r="A9323" s="46"/>
      <c r="B9323" s="46"/>
      <c r="C9323" s="46"/>
      <c r="D9323" s="106"/>
      <c r="E9323" s="106"/>
    </row>
    <row r="9324" spans="1:5" x14ac:dyDescent="0.25">
      <c r="A9324" s="46"/>
      <c r="B9324" s="46"/>
      <c r="C9324" s="46"/>
      <c r="D9324" s="106"/>
      <c r="E9324" s="106"/>
    </row>
    <row r="9325" spans="1:5" x14ac:dyDescent="0.25">
      <c r="A9325" s="46"/>
      <c r="B9325" s="46"/>
      <c r="C9325" s="46"/>
      <c r="D9325" s="106"/>
      <c r="E9325" s="106"/>
    </row>
    <row r="9326" spans="1:5" x14ac:dyDescent="0.25">
      <c r="A9326" s="46"/>
      <c r="B9326" s="46"/>
      <c r="C9326" s="46"/>
      <c r="D9326" s="106"/>
      <c r="E9326" s="106"/>
    </row>
    <row r="9327" spans="1:5" x14ac:dyDescent="0.25">
      <c r="A9327" s="46"/>
      <c r="B9327" s="46"/>
      <c r="C9327" s="46"/>
      <c r="D9327" s="106"/>
      <c r="E9327" s="106"/>
    </row>
    <row r="9328" spans="1:5" x14ac:dyDescent="0.25">
      <c r="A9328" s="46"/>
      <c r="B9328" s="46"/>
      <c r="C9328" s="46"/>
      <c r="D9328" s="106"/>
      <c r="E9328" s="106"/>
    </row>
    <row r="9329" spans="1:5" x14ac:dyDescent="0.25">
      <c r="A9329" s="46"/>
      <c r="B9329" s="46"/>
      <c r="C9329" s="46"/>
      <c r="D9329" s="106"/>
      <c r="E9329" s="106"/>
    </row>
    <row r="9330" spans="1:5" x14ac:dyDescent="0.25">
      <c r="A9330" s="46"/>
      <c r="B9330" s="46"/>
      <c r="C9330" s="46"/>
      <c r="D9330" s="106"/>
      <c r="E9330" s="106"/>
    </row>
    <row r="9331" spans="1:5" x14ac:dyDescent="0.25">
      <c r="A9331" s="46"/>
      <c r="B9331" s="46"/>
      <c r="C9331" s="46"/>
      <c r="D9331" s="106"/>
      <c r="E9331" s="106"/>
    </row>
    <row r="9332" spans="1:5" x14ac:dyDescent="0.25">
      <c r="A9332" s="46"/>
      <c r="B9332" s="46"/>
      <c r="C9332" s="46"/>
      <c r="D9332" s="106"/>
      <c r="E9332" s="106"/>
    </row>
    <row r="9333" spans="1:5" x14ac:dyDescent="0.25">
      <c r="A9333" s="46"/>
      <c r="B9333" s="46"/>
      <c r="C9333" s="46"/>
      <c r="D9333" s="106"/>
      <c r="E9333" s="106"/>
    </row>
    <row r="9334" spans="1:5" x14ac:dyDescent="0.25">
      <c r="A9334" s="46"/>
      <c r="B9334" s="46"/>
      <c r="C9334" s="46"/>
      <c r="D9334" s="106"/>
      <c r="E9334" s="106"/>
    </row>
    <row r="9335" spans="1:5" x14ac:dyDescent="0.25">
      <c r="A9335" s="46"/>
      <c r="B9335" s="46"/>
      <c r="C9335" s="46"/>
      <c r="D9335" s="106"/>
      <c r="E9335" s="106"/>
    </row>
    <row r="9336" spans="1:5" x14ac:dyDescent="0.25">
      <c r="A9336" s="46"/>
      <c r="B9336" s="46"/>
      <c r="C9336" s="46"/>
      <c r="D9336" s="106"/>
      <c r="E9336" s="106"/>
    </row>
    <row r="9337" spans="1:5" x14ac:dyDescent="0.25">
      <c r="A9337" s="46"/>
      <c r="B9337" s="46"/>
      <c r="C9337" s="46"/>
      <c r="D9337" s="106"/>
      <c r="E9337" s="106"/>
    </row>
    <row r="9338" spans="1:5" x14ac:dyDescent="0.25">
      <c r="A9338" s="46"/>
      <c r="B9338" s="46"/>
      <c r="C9338" s="46"/>
      <c r="D9338" s="106"/>
      <c r="E9338" s="106"/>
    </row>
    <row r="9339" spans="1:5" x14ac:dyDescent="0.25">
      <c r="A9339" s="46"/>
      <c r="B9339" s="46"/>
      <c r="C9339" s="46"/>
      <c r="D9339" s="106"/>
      <c r="E9339" s="106"/>
    </row>
    <row r="9340" spans="1:5" x14ac:dyDescent="0.25">
      <c r="A9340" s="46"/>
      <c r="B9340" s="46"/>
      <c r="C9340" s="46"/>
      <c r="D9340" s="106"/>
      <c r="E9340" s="106"/>
    </row>
    <row r="9341" spans="1:5" x14ac:dyDescent="0.25">
      <c r="A9341" s="46"/>
      <c r="B9341" s="46"/>
      <c r="C9341" s="46"/>
      <c r="D9341" s="106"/>
      <c r="E9341" s="106"/>
    </row>
    <row r="9342" spans="1:5" x14ac:dyDescent="0.25">
      <c r="A9342" s="46"/>
      <c r="B9342" s="46"/>
      <c r="C9342" s="46"/>
      <c r="D9342" s="106"/>
      <c r="E9342" s="106"/>
    </row>
    <row r="9343" spans="1:5" x14ac:dyDescent="0.25">
      <c r="A9343" s="46"/>
      <c r="B9343" s="46"/>
      <c r="C9343" s="46"/>
      <c r="D9343" s="106"/>
      <c r="E9343" s="106"/>
    </row>
    <row r="9344" spans="1:5" x14ac:dyDescent="0.25">
      <c r="A9344" s="46"/>
      <c r="B9344" s="46"/>
      <c r="C9344" s="46"/>
      <c r="D9344" s="106"/>
      <c r="E9344" s="106"/>
    </row>
    <row r="9345" spans="1:5" x14ac:dyDescent="0.25">
      <c r="A9345" s="46"/>
      <c r="B9345" s="46"/>
      <c r="C9345" s="46"/>
      <c r="D9345" s="106"/>
      <c r="E9345" s="106"/>
    </row>
    <row r="9346" spans="1:5" x14ac:dyDescent="0.25">
      <c r="A9346" s="46"/>
      <c r="B9346" s="46"/>
      <c r="C9346" s="46"/>
      <c r="D9346" s="106"/>
      <c r="E9346" s="106"/>
    </row>
    <row r="9347" spans="1:5" x14ac:dyDescent="0.25">
      <c r="A9347" s="46"/>
      <c r="B9347" s="46"/>
      <c r="C9347" s="46"/>
      <c r="D9347" s="106"/>
      <c r="E9347" s="106"/>
    </row>
    <row r="9348" spans="1:5" x14ac:dyDescent="0.25">
      <c r="A9348" s="46"/>
      <c r="B9348" s="46"/>
      <c r="C9348" s="46"/>
      <c r="D9348" s="106"/>
      <c r="E9348" s="106"/>
    </row>
    <row r="9349" spans="1:5" x14ac:dyDescent="0.25">
      <c r="A9349" s="46"/>
      <c r="B9349" s="46"/>
      <c r="C9349" s="46"/>
      <c r="D9349" s="106"/>
      <c r="E9349" s="106"/>
    </row>
    <row r="9350" spans="1:5" x14ac:dyDescent="0.25">
      <c r="A9350" s="46"/>
      <c r="B9350" s="46"/>
      <c r="C9350" s="46"/>
      <c r="D9350" s="106"/>
      <c r="E9350" s="106"/>
    </row>
    <row r="9351" spans="1:5" x14ac:dyDescent="0.25">
      <c r="A9351" s="46"/>
      <c r="B9351" s="46"/>
      <c r="C9351" s="46"/>
      <c r="D9351" s="106"/>
      <c r="E9351" s="106"/>
    </row>
    <row r="9352" spans="1:5" x14ac:dyDescent="0.25">
      <c r="A9352" s="46"/>
      <c r="B9352" s="46"/>
      <c r="C9352" s="46"/>
      <c r="D9352" s="106"/>
      <c r="E9352" s="106"/>
    </row>
    <row r="9353" spans="1:5" x14ac:dyDescent="0.25">
      <c r="A9353" s="46"/>
      <c r="B9353" s="46"/>
      <c r="C9353" s="46"/>
      <c r="D9353" s="106"/>
      <c r="E9353" s="106"/>
    </row>
    <row r="9354" spans="1:5" x14ac:dyDescent="0.25">
      <c r="A9354" s="46"/>
      <c r="B9354" s="46"/>
      <c r="C9354" s="46"/>
      <c r="D9354" s="106"/>
      <c r="E9354" s="106"/>
    </row>
    <row r="9355" spans="1:5" x14ac:dyDescent="0.25">
      <c r="A9355" s="46"/>
      <c r="B9355" s="46"/>
      <c r="C9355" s="46"/>
      <c r="D9355" s="106"/>
      <c r="E9355" s="106"/>
    </row>
    <row r="9356" spans="1:5" x14ac:dyDescent="0.25">
      <c r="A9356" s="46"/>
      <c r="B9356" s="46"/>
      <c r="C9356" s="46"/>
      <c r="D9356" s="106"/>
      <c r="E9356" s="106"/>
    </row>
    <row r="9357" spans="1:5" x14ac:dyDescent="0.25">
      <c r="A9357" s="46"/>
      <c r="B9357" s="46"/>
      <c r="C9357" s="46"/>
      <c r="D9357" s="106"/>
      <c r="E9357" s="106"/>
    </row>
    <row r="9358" spans="1:5" x14ac:dyDescent="0.25">
      <c r="A9358" s="46"/>
      <c r="B9358" s="46"/>
      <c r="C9358" s="46"/>
      <c r="D9358" s="106"/>
      <c r="E9358" s="106"/>
    </row>
    <row r="9359" spans="1:5" x14ac:dyDescent="0.25">
      <c r="A9359" s="46"/>
      <c r="B9359" s="46"/>
      <c r="C9359" s="46"/>
      <c r="D9359" s="106"/>
      <c r="E9359" s="106"/>
    </row>
    <row r="9360" spans="1:5" x14ac:dyDescent="0.25">
      <c r="A9360" s="46"/>
      <c r="B9360" s="46"/>
      <c r="C9360" s="46"/>
      <c r="D9360" s="106"/>
      <c r="E9360" s="106"/>
    </row>
    <row r="9361" spans="1:5" x14ac:dyDescent="0.25">
      <c r="A9361" s="46"/>
      <c r="B9361" s="46"/>
      <c r="C9361" s="46"/>
      <c r="D9361" s="106"/>
      <c r="E9361" s="106"/>
    </row>
    <row r="9362" spans="1:5" x14ac:dyDescent="0.25">
      <c r="A9362" s="46"/>
      <c r="B9362" s="46"/>
      <c r="C9362" s="46"/>
      <c r="D9362" s="106"/>
      <c r="E9362" s="106"/>
    </row>
    <row r="9363" spans="1:5" x14ac:dyDescent="0.25">
      <c r="A9363" s="46"/>
      <c r="B9363" s="46"/>
      <c r="C9363" s="46"/>
      <c r="D9363" s="106"/>
      <c r="E9363" s="106"/>
    </row>
    <row r="9364" spans="1:5" x14ac:dyDescent="0.25">
      <c r="A9364" s="46"/>
      <c r="B9364" s="46"/>
      <c r="C9364" s="46"/>
      <c r="D9364" s="106"/>
      <c r="E9364" s="106"/>
    </row>
    <row r="9365" spans="1:5" x14ac:dyDescent="0.25">
      <c r="A9365" s="46"/>
      <c r="B9365" s="46"/>
      <c r="C9365" s="46"/>
      <c r="D9365" s="106"/>
      <c r="E9365" s="106"/>
    </row>
    <row r="9366" spans="1:5" x14ac:dyDescent="0.25">
      <c r="A9366" s="46"/>
      <c r="B9366" s="46"/>
      <c r="C9366" s="46"/>
      <c r="D9366" s="106"/>
      <c r="E9366" s="106"/>
    </row>
    <row r="9367" spans="1:5" x14ac:dyDescent="0.25">
      <c r="A9367" s="46"/>
      <c r="B9367" s="46"/>
      <c r="C9367" s="46"/>
      <c r="D9367" s="106"/>
      <c r="E9367" s="106"/>
    </row>
    <row r="9368" spans="1:5" x14ac:dyDescent="0.25">
      <c r="A9368" s="46"/>
      <c r="B9368" s="46"/>
      <c r="C9368" s="46"/>
      <c r="D9368" s="106"/>
      <c r="E9368" s="106"/>
    </row>
    <row r="9369" spans="1:5" x14ac:dyDescent="0.25">
      <c r="A9369" s="46"/>
      <c r="B9369" s="46"/>
      <c r="C9369" s="46"/>
      <c r="D9369" s="106"/>
      <c r="E9369" s="106"/>
    </row>
    <row r="9370" spans="1:5" x14ac:dyDescent="0.25">
      <c r="A9370" s="46"/>
      <c r="B9370" s="46"/>
      <c r="C9370" s="46"/>
      <c r="D9370" s="106"/>
      <c r="E9370" s="106"/>
    </row>
    <row r="9371" spans="1:5" x14ac:dyDescent="0.25">
      <c r="A9371" s="46"/>
      <c r="B9371" s="46"/>
      <c r="C9371" s="46"/>
      <c r="D9371" s="106"/>
      <c r="E9371" s="106"/>
    </row>
    <row r="9372" spans="1:5" x14ac:dyDescent="0.25">
      <c r="A9372" s="46"/>
      <c r="B9372" s="46"/>
      <c r="C9372" s="46"/>
      <c r="D9372" s="106"/>
      <c r="E9372" s="106"/>
    </row>
    <row r="9373" spans="1:5" x14ac:dyDescent="0.25">
      <c r="A9373" s="46"/>
      <c r="B9373" s="46"/>
      <c r="C9373" s="46"/>
      <c r="D9373" s="106"/>
      <c r="E9373" s="106"/>
    </row>
    <row r="9374" spans="1:5" x14ac:dyDescent="0.25">
      <c r="A9374" s="46"/>
      <c r="B9374" s="46"/>
      <c r="C9374" s="46"/>
      <c r="D9374" s="106"/>
      <c r="E9374" s="106"/>
    </row>
    <row r="9375" spans="1:5" x14ac:dyDescent="0.25">
      <c r="A9375" s="46"/>
      <c r="B9375" s="46"/>
      <c r="C9375" s="46"/>
      <c r="D9375" s="106"/>
      <c r="E9375" s="106"/>
    </row>
    <row r="9376" spans="1:5" x14ac:dyDescent="0.25">
      <c r="A9376" s="46"/>
      <c r="B9376" s="46"/>
      <c r="C9376" s="46"/>
      <c r="D9376" s="106"/>
      <c r="E9376" s="106"/>
    </row>
    <row r="9377" spans="1:5" x14ac:dyDescent="0.25">
      <c r="A9377" s="46"/>
      <c r="B9377" s="46"/>
      <c r="C9377" s="46"/>
      <c r="D9377" s="106"/>
      <c r="E9377" s="106"/>
    </row>
    <row r="9378" spans="1:5" x14ac:dyDescent="0.25">
      <c r="A9378" s="46"/>
      <c r="B9378" s="46"/>
      <c r="C9378" s="46"/>
      <c r="D9378" s="106"/>
      <c r="E9378" s="106"/>
    </row>
    <row r="9379" spans="1:5" x14ac:dyDescent="0.25">
      <c r="A9379" s="46"/>
      <c r="B9379" s="46"/>
      <c r="C9379" s="46"/>
      <c r="D9379" s="106"/>
      <c r="E9379" s="106"/>
    </row>
    <row r="9380" spans="1:5" x14ac:dyDescent="0.25">
      <c r="A9380" s="46"/>
      <c r="B9380" s="46"/>
      <c r="C9380" s="46"/>
      <c r="D9380" s="106"/>
      <c r="E9380" s="106"/>
    </row>
    <row r="9381" spans="1:5" x14ac:dyDescent="0.25">
      <c r="A9381" s="46"/>
      <c r="B9381" s="46"/>
      <c r="C9381" s="46"/>
      <c r="D9381" s="106"/>
      <c r="E9381" s="106"/>
    </row>
    <row r="9382" spans="1:5" x14ac:dyDescent="0.25">
      <c r="A9382" s="46"/>
      <c r="B9382" s="46"/>
      <c r="C9382" s="46"/>
      <c r="D9382" s="106"/>
      <c r="E9382" s="106"/>
    </row>
    <row r="9383" spans="1:5" x14ac:dyDescent="0.25">
      <c r="A9383" s="46"/>
      <c r="B9383" s="46"/>
      <c r="C9383" s="46"/>
      <c r="D9383" s="106"/>
      <c r="E9383" s="106"/>
    </row>
    <row r="9384" spans="1:5" x14ac:dyDescent="0.25">
      <c r="A9384" s="46"/>
      <c r="B9384" s="46"/>
      <c r="C9384" s="46"/>
      <c r="D9384" s="106"/>
      <c r="E9384" s="106"/>
    </row>
    <row r="9385" spans="1:5" x14ac:dyDescent="0.25">
      <c r="A9385" s="46"/>
      <c r="B9385" s="46"/>
      <c r="C9385" s="46"/>
      <c r="D9385" s="106"/>
      <c r="E9385" s="106"/>
    </row>
    <row r="9386" spans="1:5" x14ac:dyDescent="0.25">
      <c r="A9386" s="46"/>
      <c r="B9386" s="46"/>
      <c r="C9386" s="46"/>
      <c r="D9386" s="106"/>
      <c r="E9386" s="106"/>
    </row>
    <row r="9387" spans="1:5" x14ac:dyDescent="0.25">
      <c r="A9387" s="46"/>
      <c r="B9387" s="46"/>
      <c r="C9387" s="46"/>
      <c r="D9387" s="106"/>
      <c r="E9387" s="106"/>
    </row>
    <row r="9388" spans="1:5" x14ac:dyDescent="0.25">
      <c r="A9388" s="46"/>
      <c r="B9388" s="46"/>
      <c r="C9388" s="46"/>
      <c r="D9388" s="106"/>
      <c r="E9388" s="106"/>
    </row>
    <row r="9389" spans="1:5" x14ac:dyDescent="0.25">
      <c r="A9389" s="46"/>
      <c r="B9389" s="46"/>
      <c r="C9389" s="46"/>
      <c r="D9389" s="106"/>
      <c r="E9389" s="106"/>
    </row>
    <row r="9390" spans="1:5" x14ac:dyDescent="0.25">
      <c r="A9390" s="46"/>
      <c r="B9390" s="46"/>
      <c r="C9390" s="46"/>
      <c r="D9390" s="106"/>
      <c r="E9390" s="106"/>
    </row>
    <row r="9391" spans="1:5" x14ac:dyDescent="0.25">
      <c r="A9391" s="46"/>
      <c r="B9391" s="46"/>
      <c r="C9391" s="46"/>
      <c r="D9391" s="106"/>
      <c r="E9391" s="106"/>
    </row>
    <row r="9392" spans="1:5" x14ac:dyDescent="0.25">
      <c r="A9392" s="46"/>
      <c r="B9392" s="46"/>
      <c r="C9392" s="46"/>
      <c r="D9392" s="106"/>
      <c r="E9392" s="106"/>
    </row>
    <row r="9393" spans="1:5" x14ac:dyDescent="0.25">
      <c r="A9393" s="46"/>
      <c r="B9393" s="46"/>
      <c r="C9393" s="46"/>
      <c r="D9393" s="106"/>
      <c r="E9393" s="106"/>
    </row>
    <row r="9394" spans="1:5" x14ac:dyDescent="0.25">
      <c r="A9394" s="46"/>
      <c r="B9394" s="46"/>
      <c r="C9394" s="46"/>
      <c r="D9394" s="106"/>
      <c r="E9394" s="106"/>
    </row>
    <row r="9395" spans="1:5" x14ac:dyDescent="0.25">
      <c r="A9395" s="46"/>
      <c r="B9395" s="46"/>
      <c r="C9395" s="46"/>
      <c r="D9395" s="106"/>
      <c r="E9395" s="106"/>
    </row>
    <row r="9396" spans="1:5" x14ac:dyDescent="0.25">
      <c r="A9396" s="46"/>
      <c r="B9396" s="46"/>
      <c r="C9396" s="46"/>
      <c r="D9396" s="106"/>
      <c r="E9396" s="106"/>
    </row>
    <row r="9397" spans="1:5" x14ac:dyDescent="0.25">
      <c r="A9397" s="46"/>
      <c r="B9397" s="46"/>
      <c r="C9397" s="46"/>
      <c r="D9397" s="106"/>
      <c r="E9397" s="106"/>
    </row>
    <row r="9398" spans="1:5" x14ac:dyDescent="0.25">
      <c r="A9398" s="46"/>
      <c r="B9398" s="46"/>
      <c r="C9398" s="46"/>
      <c r="D9398" s="106"/>
      <c r="E9398" s="106"/>
    </row>
    <row r="9399" spans="1:5" x14ac:dyDescent="0.25">
      <c r="A9399" s="46"/>
      <c r="B9399" s="46"/>
      <c r="C9399" s="46"/>
      <c r="D9399" s="106"/>
      <c r="E9399" s="106"/>
    </row>
    <row r="9400" spans="1:5" x14ac:dyDescent="0.25">
      <c r="A9400" s="46"/>
      <c r="B9400" s="46"/>
      <c r="C9400" s="46"/>
      <c r="D9400" s="106"/>
      <c r="E9400" s="106"/>
    </row>
    <row r="9401" spans="1:5" x14ac:dyDescent="0.25">
      <c r="A9401" s="46"/>
      <c r="B9401" s="46"/>
      <c r="C9401" s="46"/>
      <c r="D9401" s="106"/>
      <c r="E9401" s="106"/>
    </row>
    <row r="9402" spans="1:5" x14ac:dyDescent="0.25">
      <c r="A9402" s="46"/>
      <c r="B9402" s="46"/>
      <c r="C9402" s="46"/>
      <c r="D9402" s="106"/>
      <c r="E9402" s="106"/>
    </row>
    <row r="9403" spans="1:5" x14ac:dyDescent="0.25">
      <c r="A9403" s="46"/>
      <c r="B9403" s="46"/>
      <c r="C9403" s="46"/>
      <c r="D9403" s="106"/>
      <c r="E9403" s="106"/>
    </row>
    <row r="9404" spans="1:5" x14ac:dyDescent="0.25">
      <c r="A9404" s="46"/>
      <c r="B9404" s="46"/>
      <c r="C9404" s="46"/>
      <c r="D9404" s="106"/>
      <c r="E9404" s="106"/>
    </row>
    <row r="9405" spans="1:5" x14ac:dyDescent="0.25">
      <c r="A9405" s="46"/>
      <c r="B9405" s="46"/>
      <c r="C9405" s="46"/>
      <c r="D9405" s="106"/>
      <c r="E9405" s="106"/>
    </row>
    <row r="9406" spans="1:5" x14ac:dyDescent="0.25">
      <c r="A9406" s="46"/>
      <c r="B9406" s="46"/>
      <c r="C9406" s="46"/>
      <c r="D9406" s="106"/>
      <c r="E9406" s="106"/>
    </row>
    <row r="9407" spans="1:5" x14ac:dyDescent="0.25">
      <c r="A9407" s="46"/>
      <c r="B9407" s="46"/>
      <c r="C9407" s="46"/>
      <c r="D9407" s="106"/>
      <c r="E9407" s="106"/>
    </row>
    <row r="9408" spans="1:5" x14ac:dyDescent="0.25">
      <c r="A9408" s="46"/>
      <c r="B9408" s="46"/>
      <c r="C9408" s="46"/>
      <c r="D9408" s="106"/>
      <c r="E9408" s="106"/>
    </row>
    <row r="9409" spans="1:5" x14ac:dyDescent="0.25">
      <c r="A9409" s="46"/>
      <c r="B9409" s="46"/>
      <c r="C9409" s="46"/>
      <c r="D9409" s="106"/>
      <c r="E9409" s="106"/>
    </row>
    <row r="9410" spans="1:5" x14ac:dyDescent="0.25">
      <c r="A9410" s="46"/>
      <c r="B9410" s="46"/>
      <c r="C9410" s="46"/>
      <c r="D9410" s="106"/>
      <c r="E9410" s="106"/>
    </row>
    <row r="9411" spans="1:5" x14ac:dyDescent="0.25">
      <c r="A9411" s="46"/>
      <c r="B9411" s="46"/>
      <c r="C9411" s="46"/>
      <c r="D9411" s="106"/>
      <c r="E9411" s="106"/>
    </row>
    <row r="9412" spans="1:5" x14ac:dyDescent="0.25">
      <c r="A9412" s="46"/>
      <c r="B9412" s="46"/>
      <c r="C9412" s="46"/>
      <c r="D9412" s="106"/>
      <c r="E9412" s="106"/>
    </row>
    <row r="9413" spans="1:5" x14ac:dyDescent="0.25">
      <c r="A9413" s="46"/>
      <c r="B9413" s="46"/>
      <c r="C9413" s="46"/>
      <c r="D9413" s="106"/>
      <c r="E9413" s="106"/>
    </row>
    <row r="9414" spans="1:5" x14ac:dyDescent="0.25">
      <c r="A9414" s="46"/>
      <c r="B9414" s="46"/>
      <c r="C9414" s="46"/>
      <c r="D9414" s="106"/>
      <c r="E9414" s="106"/>
    </row>
    <row r="9415" spans="1:5" x14ac:dyDescent="0.25">
      <c r="A9415" s="46"/>
      <c r="B9415" s="46"/>
      <c r="C9415" s="46"/>
      <c r="D9415" s="106"/>
      <c r="E9415" s="106"/>
    </row>
    <row r="9416" spans="1:5" x14ac:dyDescent="0.25">
      <c r="A9416" s="46"/>
      <c r="B9416" s="46"/>
      <c r="C9416" s="46"/>
      <c r="D9416" s="106"/>
      <c r="E9416" s="106"/>
    </row>
    <row r="9417" spans="1:5" x14ac:dyDescent="0.25">
      <c r="A9417" s="46"/>
      <c r="B9417" s="46"/>
      <c r="C9417" s="46"/>
      <c r="D9417" s="106"/>
      <c r="E9417" s="106"/>
    </row>
    <row r="9418" spans="1:5" x14ac:dyDescent="0.25">
      <c r="A9418" s="46"/>
      <c r="B9418" s="46"/>
      <c r="C9418" s="46"/>
      <c r="D9418" s="106"/>
      <c r="E9418" s="106"/>
    </row>
    <row r="9419" spans="1:5" x14ac:dyDescent="0.25">
      <c r="A9419" s="46"/>
      <c r="B9419" s="46"/>
      <c r="C9419" s="46"/>
      <c r="D9419" s="106"/>
      <c r="E9419" s="106"/>
    </row>
    <row r="9420" spans="1:5" x14ac:dyDescent="0.25">
      <c r="A9420" s="46"/>
      <c r="B9420" s="46"/>
      <c r="C9420" s="46"/>
      <c r="D9420" s="106"/>
      <c r="E9420" s="106"/>
    </row>
    <row r="9421" spans="1:5" x14ac:dyDescent="0.25">
      <c r="A9421" s="46"/>
      <c r="B9421" s="46"/>
      <c r="C9421" s="46"/>
      <c r="D9421" s="106"/>
      <c r="E9421" s="106"/>
    </row>
    <row r="9422" spans="1:5" x14ac:dyDescent="0.25">
      <c r="A9422" s="46"/>
      <c r="B9422" s="46"/>
      <c r="C9422" s="46"/>
      <c r="D9422" s="106"/>
      <c r="E9422" s="106"/>
    </row>
    <row r="9423" spans="1:5" x14ac:dyDescent="0.25">
      <c r="A9423" s="46"/>
      <c r="B9423" s="46"/>
      <c r="C9423" s="46"/>
      <c r="D9423" s="106"/>
      <c r="E9423" s="106"/>
    </row>
    <row r="9424" spans="1:5" x14ac:dyDescent="0.25">
      <c r="A9424" s="46"/>
      <c r="B9424" s="46"/>
      <c r="C9424" s="46"/>
      <c r="D9424" s="106"/>
      <c r="E9424" s="106"/>
    </row>
    <row r="9425" spans="1:5" x14ac:dyDescent="0.25">
      <c r="A9425" s="46"/>
      <c r="B9425" s="46"/>
      <c r="C9425" s="46"/>
      <c r="D9425" s="106"/>
      <c r="E9425" s="106"/>
    </row>
    <row r="9426" spans="1:5" x14ac:dyDescent="0.25">
      <c r="A9426" s="46"/>
      <c r="B9426" s="46"/>
      <c r="C9426" s="46"/>
      <c r="D9426" s="106"/>
      <c r="E9426" s="106"/>
    </row>
    <row r="9427" spans="1:5" x14ac:dyDescent="0.25">
      <c r="A9427" s="46"/>
      <c r="B9427" s="46"/>
      <c r="C9427" s="46"/>
      <c r="D9427" s="106"/>
      <c r="E9427" s="106"/>
    </row>
    <row r="9428" spans="1:5" x14ac:dyDescent="0.25">
      <c r="A9428" s="46"/>
      <c r="B9428" s="46"/>
      <c r="C9428" s="46"/>
      <c r="D9428" s="106"/>
      <c r="E9428" s="106"/>
    </row>
    <row r="9429" spans="1:5" x14ac:dyDescent="0.25">
      <c r="A9429" s="46"/>
      <c r="B9429" s="46"/>
      <c r="C9429" s="46"/>
      <c r="D9429" s="106"/>
      <c r="E9429" s="106"/>
    </row>
    <row r="9430" spans="1:5" x14ac:dyDescent="0.25">
      <c r="A9430" s="46"/>
      <c r="B9430" s="46"/>
      <c r="C9430" s="46"/>
      <c r="D9430" s="106"/>
      <c r="E9430" s="106"/>
    </row>
    <row r="9431" spans="1:5" x14ac:dyDescent="0.25">
      <c r="A9431" s="46"/>
      <c r="B9431" s="46"/>
      <c r="C9431" s="46"/>
      <c r="D9431" s="106"/>
      <c r="E9431" s="106"/>
    </row>
    <row r="9432" spans="1:5" x14ac:dyDescent="0.25">
      <c r="A9432" s="46"/>
      <c r="B9432" s="46"/>
      <c r="C9432" s="46"/>
      <c r="D9432" s="106"/>
      <c r="E9432" s="106"/>
    </row>
    <row r="9433" spans="1:5" x14ac:dyDescent="0.25">
      <c r="A9433" s="46"/>
      <c r="B9433" s="46"/>
      <c r="C9433" s="46"/>
      <c r="D9433" s="106"/>
      <c r="E9433" s="106"/>
    </row>
    <row r="9434" spans="1:5" x14ac:dyDescent="0.25">
      <c r="A9434" s="46"/>
      <c r="B9434" s="46"/>
      <c r="C9434" s="46"/>
      <c r="D9434" s="106"/>
      <c r="E9434" s="106"/>
    </row>
    <row r="9435" spans="1:5" x14ac:dyDescent="0.25">
      <c r="A9435" s="46"/>
      <c r="B9435" s="46"/>
      <c r="C9435" s="46"/>
      <c r="D9435" s="106"/>
      <c r="E9435" s="106"/>
    </row>
    <row r="9436" spans="1:5" x14ac:dyDescent="0.25">
      <c r="A9436" s="46"/>
      <c r="B9436" s="46"/>
      <c r="C9436" s="46"/>
      <c r="D9436" s="106"/>
      <c r="E9436" s="106"/>
    </row>
    <row r="9437" spans="1:5" x14ac:dyDescent="0.25">
      <c r="A9437" s="46"/>
      <c r="B9437" s="46"/>
      <c r="C9437" s="46"/>
      <c r="D9437" s="106"/>
      <c r="E9437" s="106"/>
    </row>
    <row r="9438" spans="1:5" x14ac:dyDescent="0.25">
      <c r="A9438" s="46"/>
      <c r="B9438" s="46"/>
      <c r="C9438" s="46"/>
      <c r="D9438" s="106"/>
      <c r="E9438" s="106"/>
    </row>
    <row r="9439" spans="1:5" x14ac:dyDescent="0.25">
      <c r="A9439" s="46"/>
      <c r="B9439" s="46"/>
      <c r="C9439" s="46"/>
      <c r="D9439" s="106"/>
      <c r="E9439" s="106"/>
    </row>
    <row r="9440" spans="1:5" x14ac:dyDescent="0.25">
      <c r="A9440" s="46"/>
      <c r="B9440" s="46"/>
      <c r="C9440" s="46"/>
      <c r="D9440" s="106"/>
      <c r="E9440" s="106"/>
    </row>
    <row r="9441" spans="1:5" x14ac:dyDescent="0.25">
      <c r="A9441" s="46"/>
      <c r="B9441" s="46"/>
      <c r="C9441" s="46"/>
      <c r="D9441" s="106"/>
      <c r="E9441" s="106"/>
    </row>
    <row r="9442" spans="1:5" x14ac:dyDescent="0.25">
      <c r="A9442" s="46"/>
      <c r="B9442" s="46"/>
      <c r="C9442" s="46"/>
      <c r="D9442" s="106"/>
      <c r="E9442" s="106"/>
    </row>
    <row r="9443" spans="1:5" x14ac:dyDescent="0.25">
      <c r="A9443" s="46"/>
      <c r="B9443" s="46"/>
      <c r="C9443" s="46"/>
      <c r="D9443" s="106"/>
      <c r="E9443" s="106"/>
    </row>
    <row r="9444" spans="1:5" x14ac:dyDescent="0.25">
      <c r="A9444" s="46"/>
      <c r="B9444" s="46"/>
      <c r="C9444" s="46"/>
      <c r="D9444" s="106"/>
      <c r="E9444" s="106"/>
    </row>
    <row r="9445" spans="1:5" x14ac:dyDescent="0.25">
      <c r="A9445" s="46"/>
      <c r="B9445" s="46"/>
      <c r="C9445" s="46"/>
      <c r="D9445" s="106"/>
      <c r="E9445" s="106"/>
    </row>
    <row r="9446" spans="1:5" x14ac:dyDescent="0.25">
      <c r="A9446" s="46"/>
      <c r="B9446" s="46"/>
      <c r="C9446" s="46"/>
      <c r="D9446" s="106"/>
      <c r="E9446" s="106"/>
    </row>
    <row r="9447" spans="1:5" x14ac:dyDescent="0.25">
      <c r="A9447" s="46"/>
      <c r="B9447" s="46"/>
      <c r="C9447" s="46"/>
      <c r="D9447" s="106"/>
      <c r="E9447" s="106"/>
    </row>
    <row r="9448" spans="1:5" x14ac:dyDescent="0.25">
      <c r="A9448" s="46"/>
      <c r="B9448" s="46"/>
      <c r="C9448" s="46"/>
      <c r="D9448" s="106"/>
      <c r="E9448" s="106"/>
    </row>
    <row r="9449" spans="1:5" x14ac:dyDescent="0.25">
      <c r="A9449" s="46"/>
      <c r="B9449" s="46"/>
      <c r="C9449" s="46"/>
      <c r="D9449" s="106"/>
      <c r="E9449" s="106"/>
    </row>
    <row r="9450" spans="1:5" x14ac:dyDescent="0.25">
      <c r="A9450" s="46"/>
      <c r="B9450" s="46"/>
      <c r="C9450" s="46"/>
      <c r="D9450" s="106"/>
      <c r="E9450" s="106"/>
    </row>
    <row r="9451" spans="1:5" x14ac:dyDescent="0.25">
      <c r="A9451" s="46"/>
      <c r="B9451" s="46"/>
      <c r="C9451" s="46"/>
      <c r="D9451" s="106"/>
      <c r="E9451" s="106"/>
    </row>
    <row r="9452" spans="1:5" x14ac:dyDescent="0.25">
      <c r="A9452" s="46"/>
      <c r="B9452" s="46"/>
      <c r="C9452" s="46"/>
      <c r="D9452" s="106"/>
      <c r="E9452" s="106"/>
    </row>
    <row r="9453" spans="1:5" x14ac:dyDescent="0.25">
      <c r="A9453" s="46"/>
      <c r="B9453" s="46"/>
      <c r="C9453" s="46"/>
      <c r="D9453" s="106"/>
      <c r="E9453" s="106"/>
    </row>
    <row r="9454" spans="1:5" x14ac:dyDescent="0.25">
      <c r="A9454" s="46"/>
      <c r="B9454" s="46"/>
      <c r="C9454" s="46"/>
      <c r="D9454" s="106"/>
      <c r="E9454" s="106"/>
    </row>
    <row r="9455" spans="1:5" x14ac:dyDescent="0.25">
      <c r="A9455" s="46"/>
      <c r="B9455" s="46"/>
      <c r="C9455" s="46"/>
      <c r="D9455" s="106"/>
      <c r="E9455" s="106"/>
    </row>
    <row r="9456" spans="1:5" x14ac:dyDescent="0.25">
      <c r="A9456" s="46"/>
      <c r="B9456" s="46"/>
      <c r="C9456" s="46"/>
      <c r="D9456" s="106"/>
      <c r="E9456" s="106"/>
    </row>
    <row r="9457" spans="1:5" x14ac:dyDescent="0.25">
      <c r="A9457" s="46"/>
      <c r="B9457" s="46"/>
      <c r="C9457" s="46"/>
      <c r="D9457" s="106"/>
      <c r="E9457" s="106"/>
    </row>
    <row r="9458" spans="1:5" x14ac:dyDescent="0.25">
      <c r="A9458" s="46"/>
      <c r="B9458" s="46"/>
      <c r="C9458" s="46"/>
      <c r="D9458" s="106"/>
      <c r="E9458" s="106"/>
    </row>
    <row r="9459" spans="1:5" x14ac:dyDescent="0.25">
      <c r="A9459" s="46"/>
      <c r="B9459" s="46"/>
      <c r="C9459" s="46"/>
      <c r="D9459" s="106"/>
      <c r="E9459" s="106"/>
    </row>
    <row r="9460" spans="1:5" x14ac:dyDescent="0.25">
      <c r="A9460" s="46"/>
      <c r="B9460" s="46"/>
      <c r="C9460" s="46"/>
      <c r="D9460" s="106"/>
      <c r="E9460" s="106"/>
    </row>
    <row r="9461" spans="1:5" x14ac:dyDescent="0.25">
      <c r="A9461" s="46"/>
      <c r="B9461" s="46"/>
      <c r="C9461" s="46"/>
      <c r="D9461" s="106"/>
      <c r="E9461" s="106"/>
    </row>
    <row r="9462" spans="1:5" x14ac:dyDescent="0.25">
      <c r="A9462" s="46"/>
      <c r="B9462" s="46"/>
      <c r="C9462" s="46"/>
      <c r="D9462" s="106"/>
      <c r="E9462" s="106"/>
    </row>
    <row r="9463" spans="1:5" x14ac:dyDescent="0.25">
      <c r="A9463" s="46"/>
      <c r="B9463" s="46"/>
      <c r="C9463" s="46"/>
      <c r="D9463" s="106"/>
      <c r="E9463" s="106"/>
    </row>
    <row r="9464" spans="1:5" x14ac:dyDescent="0.25">
      <c r="A9464" s="46"/>
      <c r="B9464" s="46"/>
      <c r="C9464" s="46"/>
      <c r="D9464" s="106"/>
      <c r="E9464" s="106"/>
    </row>
    <row r="9465" spans="1:5" x14ac:dyDescent="0.25">
      <c r="A9465" s="46"/>
      <c r="B9465" s="46"/>
      <c r="C9465" s="46"/>
      <c r="D9465" s="106"/>
      <c r="E9465" s="106"/>
    </row>
    <row r="9466" spans="1:5" x14ac:dyDescent="0.25">
      <c r="A9466" s="46"/>
      <c r="B9466" s="46"/>
      <c r="C9466" s="46"/>
      <c r="D9466" s="106"/>
      <c r="E9466" s="106"/>
    </row>
    <row r="9467" spans="1:5" x14ac:dyDescent="0.25">
      <c r="A9467" s="46"/>
      <c r="B9467" s="46"/>
      <c r="C9467" s="46"/>
      <c r="D9467" s="106"/>
      <c r="E9467" s="106"/>
    </row>
    <row r="9468" spans="1:5" x14ac:dyDescent="0.25">
      <c r="A9468" s="46"/>
      <c r="B9468" s="46"/>
      <c r="C9468" s="46"/>
      <c r="D9468" s="106"/>
      <c r="E9468" s="106"/>
    </row>
    <row r="9469" spans="1:5" x14ac:dyDescent="0.25">
      <c r="A9469" s="46"/>
      <c r="B9469" s="46"/>
      <c r="C9469" s="46"/>
      <c r="D9469" s="106"/>
      <c r="E9469" s="106"/>
    </row>
    <row r="9470" spans="1:5" x14ac:dyDescent="0.25">
      <c r="A9470" s="46"/>
      <c r="B9470" s="46"/>
      <c r="C9470" s="46"/>
      <c r="D9470" s="106"/>
      <c r="E9470" s="106"/>
    </row>
    <row r="9471" spans="1:5" x14ac:dyDescent="0.25">
      <c r="A9471" s="46"/>
      <c r="B9471" s="46"/>
      <c r="C9471" s="46"/>
      <c r="D9471" s="106"/>
      <c r="E9471" s="106"/>
    </row>
    <row r="9472" spans="1:5" x14ac:dyDescent="0.25">
      <c r="A9472" s="46"/>
      <c r="B9472" s="46"/>
      <c r="C9472" s="46"/>
      <c r="D9472" s="106"/>
      <c r="E9472" s="106"/>
    </row>
    <row r="9473" spans="1:5" x14ac:dyDescent="0.25">
      <c r="A9473" s="46"/>
      <c r="B9473" s="46"/>
      <c r="C9473" s="46"/>
      <c r="D9473" s="106"/>
      <c r="E9473" s="106"/>
    </row>
    <row r="9474" spans="1:5" x14ac:dyDescent="0.25">
      <c r="A9474" s="46"/>
      <c r="B9474" s="46"/>
      <c r="C9474" s="46"/>
      <c r="D9474" s="106"/>
      <c r="E9474" s="106"/>
    </row>
    <row r="9475" spans="1:5" x14ac:dyDescent="0.25">
      <c r="A9475" s="46"/>
      <c r="B9475" s="46"/>
      <c r="C9475" s="46"/>
      <c r="D9475" s="106"/>
      <c r="E9475" s="106"/>
    </row>
    <row r="9476" spans="1:5" x14ac:dyDescent="0.25">
      <c r="A9476" s="46"/>
      <c r="B9476" s="46"/>
      <c r="C9476" s="46"/>
      <c r="D9476" s="106"/>
      <c r="E9476" s="106"/>
    </row>
    <row r="9477" spans="1:5" x14ac:dyDescent="0.25">
      <c r="A9477" s="46"/>
      <c r="B9477" s="46"/>
      <c r="C9477" s="46"/>
      <c r="D9477" s="106"/>
      <c r="E9477" s="106"/>
    </row>
    <row r="9478" spans="1:5" x14ac:dyDescent="0.25">
      <c r="A9478" s="46"/>
      <c r="B9478" s="46"/>
      <c r="C9478" s="46"/>
      <c r="D9478" s="106"/>
      <c r="E9478" s="106"/>
    </row>
    <row r="9479" spans="1:5" x14ac:dyDescent="0.25">
      <c r="A9479" s="46"/>
      <c r="B9479" s="46"/>
      <c r="C9479" s="46"/>
      <c r="D9479" s="106"/>
      <c r="E9479" s="106"/>
    </row>
    <row r="9480" spans="1:5" x14ac:dyDescent="0.25">
      <c r="A9480" s="46"/>
      <c r="B9480" s="46"/>
      <c r="C9480" s="46"/>
      <c r="D9480" s="106"/>
      <c r="E9480" s="106"/>
    </row>
    <row r="9481" spans="1:5" x14ac:dyDescent="0.25">
      <c r="A9481" s="46"/>
      <c r="B9481" s="46"/>
      <c r="C9481" s="46"/>
      <c r="D9481" s="106"/>
      <c r="E9481" s="106"/>
    </row>
    <row r="9482" spans="1:5" x14ac:dyDescent="0.25">
      <c r="A9482" s="46"/>
      <c r="B9482" s="46"/>
      <c r="C9482" s="46"/>
      <c r="D9482" s="106"/>
      <c r="E9482" s="106"/>
    </row>
    <row r="9483" spans="1:5" x14ac:dyDescent="0.25">
      <c r="A9483" s="46"/>
      <c r="B9483" s="46"/>
      <c r="C9483" s="46"/>
      <c r="D9483" s="106"/>
      <c r="E9483" s="106"/>
    </row>
    <row r="9484" spans="1:5" x14ac:dyDescent="0.25">
      <c r="A9484" s="46"/>
      <c r="B9484" s="46"/>
      <c r="C9484" s="46"/>
      <c r="D9484" s="106"/>
      <c r="E9484" s="106"/>
    </row>
    <row r="9485" spans="1:5" x14ac:dyDescent="0.25">
      <c r="A9485" s="46"/>
      <c r="B9485" s="46"/>
      <c r="C9485" s="46"/>
      <c r="D9485" s="106"/>
      <c r="E9485" s="106"/>
    </row>
    <row r="9486" spans="1:5" x14ac:dyDescent="0.25">
      <c r="A9486" s="46"/>
      <c r="B9486" s="46"/>
      <c r="C9486" s="46"/>
      <c r="D9486" s="106"/>
      <c r="E9486" s="106"/>
    </row>
    <row r="9487" spans="1:5" x14ac:dyDescent="0.25">
      <c r="A9487" s="46"/>
      <c r="B9487" s="46"/>
      <c r="C9487" s="46"/>
      <c r="D9487" s="106"/>
      <c r="E9487" s="106"/>
    </row>
    <row r="9488" spans="1:5" x14ac:dyDescent="0.25">
      <c r="A9488" s="46"/>
      <c r="B9488" s="46"/>
      <c r="C9488" s="46"/>
      <c r="D9488" s="106"/>
      <c r="E9488" s="106"/>
    </row>
    <row r="9489" spans="1:5" x14ac:dyDescent="0.25">
      <c r="A9489" s="46"/>
      <c r="B9489" s="46"/>
      <c r="C9489" s="46"/>
      <c r="D9489" s="106"/>
      <c r="E9489" s="106"/>
    </row>
    <row r="9490" spans="1:5" x14ac:dyDescent="0.25">
      <c r="A9490" s="46"/>
      <c r="B9490" s="46"/>
      <c r="C9490" s="46"/>
      <c r="D9490" s="106"/>
      <c r="E9490" s="106"/>
    </row>
    <row r="9491" spans="1:5" x14ac:dyDescent="0.25">
      <c r="A9491" s="46"/>
      <c r="B9491" s="46"/>
      <c r="C9491" s="46"/>
      <c r="D9491" s="106"/>
      <c r="E9491" s="106"/>
    </row>
    <row r="9492" spans="1:5" x14ac:dyDescent="0.25">
      <c r="A9492" s="46"/>
      <c r="B9492" s="46"/>
      <c r="C9492" s="46"/>
      <c r="D9492" s="106"/>
      <c r="E9492" s="106"/>
    </row>
    <row r="9493" spans="1:5" x14ac:dyDescent="0.25">
      <c r="A9493" s="46"/>
      <c r="B9493" s="46"/>
      <c r="C9493" s="46"/>
      <c r="D9493" s="106"/>
      <c r="E9493" s="106"/>
    </row>
    <row r="9494" spans="1:5" x14ac:dyDescent="0.25">
      <c r="A9494" s="46"/>
      <c r="B9494" s="46"/>
      <c r="C9494" s="46"/>
      <c r="D9494" s="106"/>
      <c r="E9494" s="106"/>
    </row>
    <row r="9495" spans="1:5" x14ac:dyDescent="0.25">
      <c r="A9495" s="46"/>
      <c r="B9495" s="46"/>
      <c r="C9495" s="46"/>
      <c r="D9495" s="106"/>
      <c r="E9495" s="106"/>
    </row>
    <row r="9496" spans="1:5" x14ac:dyDescent="0.25">
      <c r="A9496" s="46"/>
      <c r="B9496" s="46"/>
      <c r="C9496" s="46"/>
      <c r="D9496" s="106"/>
      <c r="E9496" s="106"/>
    </row>
    <row r="9497" spans="1:5" x14ac:dyDescent="0.25">
      <c r="A9497" s="46"/>
      <c r="B9497" s="46"/>
      <c r="C9497" s="46"/>
      <c r="D9497" s="106"/>
      <c r="E9497" s="106"/>
    </row>
    <row r="9498" spans="1:5" x14ac:dyDescent="0.25">
      <c r="A9498" s="46"/>
      <c r="B9498" s="46"/>
      <c r="C9498" s="46"/>
      <c r="D9498" s="106"/>
      <c r="E9498" s="106"/>
    </row>
    <row r="9499" spans="1:5" x14ac:dyDescent="0.25">
      <c r="A9499" s="46"/>
      <c r="B9499" s="46"/>
      <c r="C9499" s="46"/>
      <c r="D9499" s="106"/>
      <c r="E9499" s="106"/>
    </row>
    <row r="9500" spans="1:5" x14ac:dyDescent="0.25">
      <c r="A9500" s="46"/>
      <c r="B9500" s="46"/>
      <c r="C9500" s="46"/>
      <c r="D9500" s="106"/>
      <c r="E9500" s="106"/>
    </row>
    <row r="9501" spans="1:5" x14ac:dyDescent="0.25">
      <c r="A9501" s="46"/>
      <c r="B9501" s="46"/>
      <c r="C9501" s="46"/>
      <c r="D9501" s="106"/>
      <c r="E9501" s="106"/>
    </row>
    <row r="9502" spans="1:5" x14ac:dyDescent="0.25">
      <c r="A9502" s="46"/>
      <c r="B9502" s="46"/>
      <c r="C9502" s="46"/>
      <c r="D9502" s="106"/>
      <c r="E9502" s="106"/>
    </row>
    <row r="9503" spans="1:5" x14ac:dyDescent="0.25">
      <c r="A9503" s="46"/>
      <c r="B9503" s="46"/>
      <c r="C9503" s="46"/>
      <c r="D9503" s="106"/>
      <c r="E9503" s="106"/>
    </row>
    <row r="9504" spans="1:5" x14ac:dyDescent="0.25">
      <c r="A9504" s="46"/>
      <c r="B9504" s="46"/>
      <c r="C9504" s="46"/>
      <c r="D9504" s="106"/>
      <c r="E9504" s="106"/>
    </row>
    <row r="9505" spans="1:5" x14ac:dyDescent="0.25">
      <c r="A9505" s="46"/>
      <c r="B9505" s="46"/>
      <c r="C9505" s="46"/>
      <c r="D9505" s="106"/>
      <c r="E9505" s="106"/>
    </row>
    <row r="9506" spans="1:5" x14ac:dyDescent="0.25">
      <c r="A9506" s="46"/>
      <c r="B9506" s="46"/>
      <c r="C9506" s="46"/>
      <c r="D9506" s="106"/>
      <c r="E9506" s="106"/>
    </row>
    <row r="9507" spans="1:5" x14ac:dyDescent="0.25">
      <c r="A9507" s="46"/>
      <c r="B9507" s="46"/>
      <c r="C9507" s="46"/>
      <c r="D9507" s="106"/>
      <c r="E9507" s="106"/>
    </row>
    <row r="9508" spans="1:5" x14ac:dyDescent="0.25">
      <c r="A9508" s="46"/>
      <c r="B9508" s="46"/>
      <c r="C9508" s="46"/>
      <c r="D9508" s="106"/>
      <c r="E9508" s="106"/>
    </row>
    <row r="9509" spans="1:5" x14ac:dyDescent="0.25">
      <c r="A9509" s="46"/>
      <c r="B9509" s="46"/>
      <c r="C9509" s="46"/>
      <c r="D9509" s="106"/>
      <c r="E9509" s="106"/>
    </row>
    <row r="9510" spans="1:5" x14ac:dyDescent="0.25">
      <c r="A9510" s="46"/>
      <c r="B9510" s="46"/>
      <c r="C9510" s="46"/>
      <c r="D9510" s="106"/>
      <c r="E9510" s="106"/>
    </row>
    <row r="9511" spans="1:5" x14ac:dyDescent="0.25">
      <c r="A9511" s="46"/>
      <c r="B9511" s="46"/>
      <c r="C9511" s="46"/>
      <c r="D9511" s="106"/>
      <c r="E9511" s="106"/>
    </row>
    <row r="9512" spans="1:5" x14ac:dyDescent="0.25">
      <c r="A9512" s="46"/>
      <c r="B9512" s="46"/>
      <c r="C9512" s="46"/>
      <c r="D9512" s="106"/>
      <c r="E9512" s="106"/>
    </row>
    <row r="9513" spans="1:5" x14ac:dyDescent="0.25">
      <c r="A9513" s="46"/>
      <c r="B9513" s="46"/>
      <c r="C9513" s="46"/>
      <c r="D9513" s="106"/>
      <c r="E9513" s="106"/>
    </row>
    <row r="9514" spans="1:5" x14ac:dyDescent="0.25">
      <c r="A9514" s="46"/>
      <c r="B9514" s="46"/>
      <c r="C9514" s="46"/>
      <c r="D9514" s="106"/>
      <c r="E9514" s="106"/>
    </row>
    <row r="9515" spans="1:5" x14ac:dyDescent="0.25">
      <c r="A9515" s="46"/>
      <c r="B9515" s="46"/>
      <c r="C9515" s="46"/>
      <c r="D9515" s="106"/>
      <c r="E9515" s="106"/>
    </row>
    <row r="9516" spans="1:5" x14ac:dyDescent="0.25">
      <c r="A9516" s="46"/>
      <c r="B9516" s="46"/>
      <c r="C9516" s="46"/>
      <c r="D9516" s="106"/>
      <c r="E9516" s="106"/>
    </row>
    <row r="9517" spans="1:5" x14ac:dyDescent="0.25">
      <c r="A9517" s="46"/>
      <c r="B9517" s="46"/>
      <c r="C9517" s="46"/>
      <c r="D9517" s="106"/>
      <c r="E9517" s="106"/>
    </row>
    <row r="9518" spans="1:5" x14ac:dyDescent="0.25">
      <c r="A9518" s="46"/>
      <c r="B9518" s="46"/>
      <c r="C9518" s="46"/>
      <c r="D9518" s="106"/>
      <c r="E9518" s="106"/>
    </row>
    <row r="9519" spans="1:5" x14ac:dyDescent="0.25">
      <c r="A9519" s="46"/>
      <c r="B9519" s="46"/>
      <c r="C9519" s="46"/>
      <c r="D9519" s="106"/>
      <c r="E9519" s="106"/>
    </row>
    <row r="9520" spans="1:5" x14ac:dyDescent="0.25">
      <c r="A9520" s="46"/>
      <c r="B9520" s="46"/>
      <c r="C9520" s="46"/>
      <c r="D9520" s="106"/>
      <c r="E9520" s="106"/>
    </row>
    <row r="9521" spans="1:5" x14ac:dyDescent="0.25">
      <c r="A9521" s="46"/>
      <c r="B9521" s="46"/>
      <c r="C9521" s="46"/>
      <c r="D9521" s="106"/>
      <c r="E9521" s="106"/>
    </row>
    <row r="9522" spans="1:5" x14ac:dyDescent="0.25">
      <c r="A9522" s="46"/>
      <c r="B9522" s="46"/>
      <c r="C9522" s="46"/>
      <c r="D9522" s="106"/>
      <c r="E9522" s="106"/>
    </row>
    <row r="9523" spans="1:5" x14ac:dyDescent="0.25">
      <c r="A9523" s="46"/>
      <c r="B9523" s="46"/>
      <c r="C9523" s="46"/>
      <c r="D9523" s="106"/>
      <c r="E9523" s="106"/>
    </row>
    <row r="9524" spans="1:5" x14ac:dyDescent="0.25">
      <c r="A9524" s="46"/>
      <c r="B9524" s="46"/>
      <c r="C9524" s="46"/>
      <c r="D9524" s="106"/>
      <c r="E9524" s="106"/>
    </row>
    <row r="9525" spans="1:5" x14ac:dyDescent="0.25">
      <c r="A9525" s="46"/>
      <c r="B9525" s="46"/>
      <c r="C9525" s="46"/>
      <c r="D9525" s="106"/>
      <c r="E9525" s="106"/>
    </row>
    <row r="9526" spans="1:5" x14ac:dyDescent="0.25">
      <c r="A9526" s="46"/>
      <c r="B9526" s="46"/>
      <c r="C9526" s="46"/>
      <c r="D9526" s="106"/>
      <c r="E9526" s="106"/>
    </row>
    <row r="9527" spans="1:5" x14ac:dyDescent="0.25">
      <c r="A9527" s="46"/>
      <c r="B9527" s="46"/>
      <c r="C9527" s="46"/>
      <c r="D9527" s="106"/>
      <c r="E9527" s="106"/>
    </row>
    <row r="9528" spans="1:5" x14ac:dyDescent="0.25">
      <c r="A9528" s="46"/>
      <c r="B9528" s="46"/>
      <c r="C9528" s="46"/>
      <c r="D9528" s="106"/>
      <c r="E9528" s="106"/>
    </row>
    <row r="9529" spans="1:5" x14ac:dyDescent="0.25">
      <c r="A9529" s="46"/>
      <c r="B9529" s="46"/>
      <c r="C9529" s="46"/>
      <c r="D9529" s="106"/>
      <c r="E9529" s="106"/>
    </row>
    <row r="9530" spans="1:5" x14ac:dyDescent="0.25">
      <c r="A9530" s="46"/>
      <c r="B9530" s="46"/>
      <c r="C9530" s="46"/>
      <c r="D9530" s="106"/>
      <c r="E9530" s="106"/>
    </row>
    <row r="9531" spans="1:5" x14ac:dyDescent="0.25">
      <c r="A9531" s="46"/>
      <c r="B9531" s="46"/>
      <c r="C9531" s="46"/>
      <c r="D9531" s="106"/>
      <c r="E9531" s="106"/>
    </row>
    <row r="9532" spans="1:5" x14ac:dyDescent="0.25">
      <c r="A9532" s="46"/>
      <c r="B9532" s="46"/>
      <c r="C9532" s="46"/>
      <c r="D9532" s="106"/>
      <c r="E9532" s="106"/>
    </row>
    <row r="9533" spans="1:5" x14ac:dyDescent="0.25">
      <c r="A9533" s="46"/>
      <c r="B9533" s="46"/>
      <c r="C9533" s="46"/>
      <c r="D9533" s="106"/>
      <c r="E9533" s="106"/>
    </row>
    <row r="9534" spans="1:5" x14ac:dyDescent="0.25">
      <c r="A9534" s="46"/>
      <c r="B9534" s="46"/>
      <c r="C9534" s="46"/>
      <c r="D9534" s="106"/>
      <c r="E9534" s="106"/>
    </row>
    <row r="9535" spans="1:5" x14ac:dyDescent="0.25">
      <c r="A9535" s="46"/>
      <c r="B9535" s="46"/>
      <c r="C9535" s="46"/>
      <c r="D9535" s="106"/>
      <c r="E9535" s="106"/>
    </row>
    <row r="9536" spans="1:5" x14ac:dyDescent="0.25">
      <c r="A9536" s="46"/>
      <c r="B9536" s="46"/>
      <c r="C9536" s="46"/>
      <c r="D9536" s="106"/>
      <c r="E9536" s="106"/>
    </row>
    <row r="9537" spans="1:5" x14ac:dyDescent="0.25">
      <c r="A9537" s="46"/>
      <c r="B9537" s="46"/>
      <c r="C9537" s="46"/>
      <c r="D9537" s="106"/>
      <c r="E9537" s="106"/>
    </row>
    <row r="9538" spans="1:5" x14ac:dyDescent="0.25">
      <c r="A9538" s="46"/>
      <c r="B9538" s="46"/>
      <c r="C9538" s="46"/>
      <c r="D9538" s="106"/>
      <c r="E9538" s="106"/>
    </row>
    <row r="9539" spans="1:5" x14ac:dyDescent="0.25">
      <c r="A9539" s="46"/>
      <c r="B9539" s="46"/>
      <c r="C9539" s="46"/>
      <c r="D9539" s="106"/>
      <c r="E9539" s="106"/>
    </row>
    <row r="9540" spans="1:5" x14ac:dyDescent="0.25">
      <c r="A9540" s="46"/>
      <c r="B9540" s="46"/>
      <c r="C9540" s="46"/>
      <c r="D9540" s="106"/>
      <c r="E9540" s="106"/>
    </row>
    <row r="9541" spans="1:5" x14ac:dyDescent="0.25">
      <c r="A9541" s="46"/>
      <c r="B9541" s="46"/>
      <c r="C9541" s="46"/>
      <c r="D9541" s="106"/>
      <c r="E9541" s="106"/>
    </row>
    <row r="9542" spans="1:5" x14ac:dyDescent="0.25">
      <c r="A9542" s="46"/>
      <c r="B9542" s="46"/>
      <c r="C9542" s="46"/>
      <c r="D9542" s="106"/>
      <c r="E9542" s="106"/>
    </row>
    <row r="9543" spans="1:5" x14ac:dyDescent="0.25">
      <c r="A9543" s="46"/>
      <c r="B9543" s="46"/>
      <c r="C9543" s="46"/>
      <c r="D9543" s="106"/>
      <c r="E9543" s="106"/>
    </row>
    <row r="9544" spans="1:5" x14ac:dyDescent="0.25">
      <c r="A9544" s="46"/>
      <c r="B9544" s="46"/>
      <c r="C9544" s="46"/>
      <c r="D9544" s="106"/>
      <c r="E9544" s="106"/>
    </row>
    <row r="9545" spans="1:5" x14ac:dyDescent="0.25">
      <c r="A9545" s="46"/>
      <c r="B9545" s="46"/>
      <c r="C9545" s="46"/>
      <c r="D9545" s="106"/>
      <c r="E9545" s="106"/>
    </row>
    <row r="9546" spans="1:5" x14ac:dyDescent="0.25">
      <c r="A9546" s="46"/>
      <c r="B9546" s="46"/>
      <c r="C9546" s="46"/>
      <c r="D9546" s="106"/>
      <c r="E9546" s="106"/>
    </row>
    <row r="9547" spans="1:5" x14ac:dyDescent="0.25">
      <c r="A9547" s="46"/>
      <c r="B9547" s="46"/>
      <c r="C9547" s="46"/>
      <c r="D9547" s="106"/>
      <c r="E9547" s="106"/>
    </row>
    <row r="9548" spans="1:5" x14ac:dyDescent="0.25">
      <c r="A9548" s="46"/>
      <c r="B9548" s="46"/>
      <c r="C9548" s="46"/>
      <c r="D9548" s="106"/>
      <c r="E9548" s="106"/>
    </row>
    <row r="9549" spans="1:5" x14ac:dyDescent="0.25">
      <c r="A9549" s="46"/>
      <c r="B9549" s="46"/>
      <c r="C9549" s="46"/>
      <c r="D9549" s="106"/>
      <c r="E9549" s="106"/>
    </row>
    <row r="9550" spans="1:5" x14ac:dyDescent="0.25">
      <c r="A9550" s="46"/>
      <c r="B9550" s="46"/>
      <c r="C9550" s="46"/>
      <c r="D9550" s="106"/>
      <c r="E9550" s="106"/>
    </row>
    <row r="9551" spans="1:5" x14ac:dyDescent="0.25">
      <c r="A9551" s="46"/>
      <c r="B9551" s="46"/>
      <c r="C9551" s="46"/>
      <c r="D9551" s="106"/>
      <c r="E9551" s="106"/>
    </row>
    <row r="9552" spans="1:5" x14ac:dyDescent="0.25">
      <c r="A9552" s="46"/>
      <c r="B9552" s="46"/>
      <c r="C9552" s="46"/>
      <c r="D9552" s="106"/>
      <c r="E9552" s="106"/>
    </row>
    <row r="9553" spans="1:5" x14ac:dyDescent="0.25">
      <c r="A9553" s="46"/>
      <c r="B9553" s="46"/>
      <c r="C9553" s="46"/>
      <c r="D9553" s="106"/>
      <c r="E9553" s="106"/>
    </row>
    <row r="9554" spans="1:5" x14ac:dyDescent="0.25">
      <c r="A9554" s="46"/>
      <c r="B9554" s="46"/>
      <c r="C9554" s="46"/>
      <c r="D9554" s="106"/>
      <c r="E9554" s="106"/>
    </row>
    <row r="9555" spans="1:5" x14ac:dyDescent="0.25">
      <c r="A9555" s="46"/>
      <c r="B9555" s="46"/>
      <c r="C9555" s="46"/>
      <c r="D9555" s="106"/>
      <c r="E9555" s="106"/>
    </row>
    <row r="9556" spans="1:5" x14ac:dyDescent="0.25">
      <c r="A9556" s="46"/>
      <c r="B9556" s="46"/>
      <c r="C9556" s="46"/>
      <c r="D9556" s="106"/>
      <c r="E9556" s="106"/>
    </row>
    <row r="9557" spans="1:5" x14ac:dyDescent="0.25">
      <c r="A9557" s="46"/>
      <c r="B9557" s="46"/>
      <c r="C9557" s="46"/>
      <c r="D9557" s="106"/>
      <c r="E9557" s="106"/>
    </row>
    <row r="9558" spans="1:5" x14ac:dyDescent="0.25">
      <c r="A9558" s="46"/>
      <c r="B9558" s="46"/>
      <c r="C9558" s="46"/>
      <c r="D9558" s="106"/>
      <c r="E9558" s="106"/>
    </row>
    <row r="9559" spans="1:5" x14ac:dyDescent="0.25">
      <c r="A9559" s="46"/>
      <c r="B9559" s="46"/>
      <c r="C9559" s="46"/>
      <c r="D9559" s="106"/>
      <c r="E9559" s="106"/>
    </row>
    <row r="9560" spans="1:5" x14ac:dyDescent="0.25">
      <c r="A9560" s="46"/>
      <c r="B9560" s="46"/>
      <c r="C9560" s="46"/>
      <c r="D9560" s="106"/>
      <c r="E9560" s="106"/>
    </row>
    <row r="9561" spans="1:5" x14ac:dyDescent="0.25">
      <c r="A9561" s="46"/>
      <c r="B9561" s="46"/>
      <c r="C9561" s="46"/>
      <c r="D9561" s="106"/>
      <c r="E9561" s="106"/>
    </row>
    <row r="9562" spans="1:5" x14ac:dyDescent="0.25">
      <c r="A9562" s="46"/>
      <c r="B9562" s="46"/>
      <c r="C9562" s="46"/>
      <c r="D9562" s="106"/>
      <c r="E9562" s="106"/>
    </row>
    <row r="9563" spans="1:5" x14ac:dyDescent="0.25">
      <c r="A9563" s="46"/>
      <c r="B9563" s="46"/>
      <c r="C9563" s="46"/>
      <c r="D9563" s="106"/>
      <c r="E9563" s="106"/>
    </row>
    <row r="9564" spans="1:5" x14ac:dyDescent="0.25">
      <c r="A9564" s="46"/>
      <c r="B9564" s="46"/>
      <c r="C9564" s="46"/>
      <c r="D9564" s="106"/>
      <c r="E9564" s="106"/>
    </row>
    <row r="9565" spans="1:5" x14ac:dyDescent="0.25">
      <c r="A9565" s="46"/>
      <c r="B9565" s="46"/>
      <c r="C9565" s="46"/>
      <c r="D9565" s="106"/>
      <c r="E9565" s="106"/>
    </row>
    <row r="9566" spans="1:5" x14ac:dyDescent="0.25">
      <c r="A9566" s="46"/>
      <c r="B9566" s="46"/>
      <c r="C9566" s="46"/>
      <c r="D9566" s="106"/>
      <c r="E9566" s="106"/>
    </row>
    <row r="9567" spans="1:5" x14ac:dyDescent="0.25">
      <c r="A9567" s="46"/>
      <c r="B9567" s="46"/>
      <c r="C9567" s="46"/>
      <c r="D9567" s="106"/>
      <c r="E9567" s="106"/>
    </row>
    <row r="9568" spans="1:5" x14ac:dyDescent="0.25">
      <c r="A9568" s="46"/>
      <c r="B9568" s="46"/>
      <c r="C9568" s="46"/>
      <c r="D9568" s="106"/>
      <c r="E9568" s="106"/>
    </row>
    <row r="9569" spans="1:5" x14ac:dyDescent="0.25">
      <c r="A9569" s="46"/>
      <c r="B9569" s="46"/>
      <c r="C9569" s="46"/>
      <c r="D9569" s="106"/>
      <c r="E9569" s="106"/>
    </row>
    <row r="9570" spans="1:5" x14ac:dyDescent="0.25">
      <c r="A9570" s="46"/>
      <c r="B9570" s="46"/>
      <c r="C9570" s="46"/>
      <c r="D9570" s="106"/>
      <c r="E9570" s="106"/>
    </row>
    <row r="9571" spans="1:5" x14ac:dyDescent="0.25">
      <c r="A9571" s="46"/>
      <c r="B9571" s="46"/>
      <c r="C9571" s="46"/>
      <c r="D9571" s="106"/>
      <c r="E9571" s="106"/>
    </row>
    <row r="9572" spans="1:5" x14ac:dyDescent="0.25">
      <c r="A9572" s="46"/>
      <c r="B9572" s="46"/>
      <c r="C9572" s="46"/>
      <c r="D9572" s="106"/>
      <c r="E9572" s="106"/>
    </row>
    <row r="9573" spans="1:5" x14ac:dyDescent="0.25">
      <c r="A9573" s="46"/>
      <c r="B9573" s="46"/>
      <c r="C9573" s="46"/>
      <c r="D9573" s="106"/>
      <c r="E9573" s="106"/>
    </row>
    <row r="9574" spans="1:5" x14ac:dyDescent="0.25">
      <c r="A9574" s="46"/>
      <c r="B9574" s="46"/>
      <c r="C9574" s="46"/>
      <c r="D9574" s="106"/>
      <c r="E9574" s="106"/>
    </row>
    <row r="9575" spans="1:5" x14ac:dyDescent="0.25">
      <c r="A9575" s="46"/>
      <c r="B9575" s="46"/>
      <c r="C9575" s="46"/>
      <c r="D9575" s="106"/>
      <c r="E9575" s="106"/>
    </row>
    <row r="9576" spans="1:5" x14ac:dyDescent="0.25">
      <c r="A9576" s="46"/>
      <c r="B9576" s="46"/>
      <c r="C9576" s="46"/>
      <c r="D9576" s="106"/>
      <c r="E9576" s="106"/>
    </row>
    <row r="9577" spans="1:5" x14ac:dyDescent="0.25">
      <c r="A9577" s="46"/>
      <c r="B9577" s="46"/>
      <c r="C9577" s="46"/>
      <c r="D9577" s="106"/>
      <c r="E9577" s="106"/>
    </row>
    <row r="9578" spans="1:5" x14ac:dyDescent="0.25">
      <c r="A9578" s="46"/>
      <c r="B9578" s="46"/>
      <c r="C9578" s="46"/>
      <c r="D9578" s="106"/>
      <c r="E9578" s="106"/>
    </row>
    <row r="9579" spans="1:5" x14ac:dyDescent="0.25">
      <c r="A9579" s="46"/>
      <c r="B9579" s="46"/>
      <c r="C9579" s="46"/>
      <c r="D9579" s="106"/>
      <c r="E9579" s="106"/>
    </row>
    <row r="9580" spans="1:5" x14ac:dyDescent="0.25">
      <c r="A9580" s="46"/>
      <c r="B9580" s="46"/>
      <c r="C9580" s="46"/>
      <c r="D9580" s="106"/>
      <c r="E9580" s="106"/>
    </row>
    <row r="9581" spans="1:5" x14ac:dyDescent="0.25">
      <c r="A9581" s="46"/>
      <c r="B9581" s="46"/>
      <c r="C9581" s="46"/>
      <c r="D9581" s="106"/>
      <c r="E9581" s="106"/>
    </row>
    <row r="9582" spans="1:5" x14ac:dyDescent="0.25">
      <c r="A9582" s="46"/>
      <c r="B9582" s="46"/>
      <c r="C9582" s="46"/>
      <c r="D9582" s="106"/>
      <c r="E9582" s="106"/>
    </row>
    <row r="9583" spans="1:5" x14ac:dyDescent="0.25">
      <c r="A9583" s="46"/>
      <c r="B9583" s="46"/>
      <c r="C9583" s="46"/>
      <c r="D9583" s="106"/>
      <c r="E9583" s="106"/>
    </row>
    <row r="9584" spans="1:5" x14ac:dyDescent="0.25">
      <c r="A9584" s="46"/>
      <c r="B9584" s="46"/>
      <c r="C9584" s="46"/>
      <c r="D9584" s="106"/>
      <c r="E9584" s="106"/>
    </row>
    <row r="9585" spans="1:5" x14ac:dyDescent="0.25">
      <c r="A9585" s="46"/>
      <c r="B9585" s="46"/>
      <c r="C9585" s="46"/>
      <c r="D9585" s="106"/>
      <c r="E9585" s="106"/>
    </row>
    <row r="9586" spans="1:5" x14ac:dyDescent="0.25">
      <c r="A9586" s="46"/>
      <c r="B9586" s="46"/>
      <c r="C9586" s="46"/>
      <c r="D9586" s="106"/>
      <c r="E9586" s="106"/>
    </row>
    <row r="9587" spans="1:5" x14ac:dyDescent="0.25">
      <c r="A9587" s="46"/>
      <c r="B9587" s="46"/>
      <c r="C9587" s="46"/>
      <c r="D9587" s="106"/>
      <c r="E9587" s="106"/>
    </row>
    <row r="9588" spans="1:5" x14ac:dyDescent="0.25">
      <c r="A9588" s="46"/>
      <c r="B9588" s="46"/>
      <c r="C9588" s="46"/>
      <c r="D9588" s="106"/>
      <c r="E9588" s="106"/>
    </row>
    <row r="9589" spans="1:5" x14ac:dyDescent="0.25">
      <c r="A9589" s="46"/>
      <c r="B9589" s="46"/>
      <c r="C9589" s="46"/>
      <c r="D9589" s="106"/>
      <c r="E9589" s="106"/>
    </row>
    <row r="9590" spans="1:5" x14ac:dyDescent="0.25">
      <c r="A9590" s="46"/>
      <c r="B9590" s="46"/>
      <c r="C9590" s="46"/>
      <c r="D9590" s="106"/>
      <c r="E9590" s="106"/>
    </row>
    <row r="9591" spans="1:5" x14ac:dyDescent="0.25">
      <c r="A9591" s="46"/>
      <c r="B9591" s="46"/>
      <c r="C9591" s="46"/>
      <c r="D9591" s="106"/>
      <c r="E9591" s="106"/>
    </row>
    <row r="9592" spans="1:5" x14ac:dyDescent="0.25">
      <c r="A9592" s="46"/>
      <c r="B9592" s="46"/>
      <c r="C9592" s="46"/>
      <c r="D9592" s="106"/>
      <c r="E9592" s="106"/>
    </row>
    <row r="9593" spans="1:5" x14ac:dyDescent="0.25">
      <c r="A9593" s="46"/>
      <c r="B9593" s="46"/>
      <c r="C9593" s="46"/>
      <c r="D9593" s="106"/>
      <c r="E9593" s="106"/>
    </row>
    <row r="9594" spans="1:5" x14ac:dyDescent="0.25">
      <c r="A9594" s="46"/>
      <c r="B9594" s="46"/>
      <c r="C9594" s="46"/>
      <c r="D9594" s="106"/>
      <c r="E9594" s="106"/>
    </row>
    <row r="9595" spans="1:5" x14ac:dyDescent="0.25">
      <c r="A9595" s="46"/>
      <c r="B9595" s="46"/>
      <c r="C9595" s="46"/>
      <c r="D9595" s="106"/>
      <c r="E9595" s="106"/>
    </row>
    <row r="9596" spans="1:5" x14ac:dyDescent="0.25">
      <c r="A9596" s="46"/>
      <c r="B9596" s="46"/>
      <c r="C9596" s="46"/>
      <c r="D9596" s="106"/>
      <c r="E9596" s="106"/>
    </row>
    <row r="9597" spans="1:5" x14ac:dyDescent="0.25">
      <c r="A9597" s="46"/>
      <c r="B9597" s="46"/>
      <c r="C9597" s="46"/>
      <c r="D9597" s="106"/>
      <c r="E9597" s="106"/>
    </row>
    <row r="9598" spans="1:5" x14ac:dyDescent="0.25">
      <c r="A9598" s="46"/>
      <c r="B9598" s="46"/>
      <c r="C9598" s="46"/>
      <c r="D9598" s="106"/>
      <c r="E9598" s="106"/>
    </row>
    <row r="9599" spans="1:5" x14ac:dyDescent="0.25">
      <c r="A9599" s="46"/>
      <c r="B9599" s="46"/>
      <c r="C9599" s="46"/>
      <c r="D9599" s="106"/>
      <c r="E9599" s="106"/>
    </row>
    <row r="9600" spans="1:5" x14ac:dyDescent="0.25">
      <c r="A9600" s="46"/>
      <c r="B9600" s="46"/>
      <c r="C9600" s="46"/>
      <c r="D9600" s="106"/>
      <c r="E9600" s="106"/>
    </row>
    <row r="9601" spans="1:5" x14ac:dyDescent="0.25">
      <c r="A9601" s="46"/>
      <c r="B9601" s="46"/>
      <c r="C9601" s="46"/>
      <c r="D9601" s="106"/>
      <c r="E9601" s="106"/>
    </row>
    <row r="9602" spans="1:5" x14ac:dyDescent="0.25">
      <c r="A9602" s="46"/>
      <c r="B9602" s="46"/>
      <c r="C9602" s="46"/>
      <c r="D9602" s="106"/>
      <c r="E9602" s="106"/>
    </row>
    <row r="9603" spans="1:5" x14ac:dyDescent="0.25">
      <c r="A9603" s="46"/>
      <c r="B9603" s="46"/>
      <c r="C9603" s="46"/>
      <c r="D9603" s="106"/>
      <c r="E9603" s="106"/>
    </row>
    <row r="9604" spans="1:5" x14ac:dyDescent="0.25">
      <c r="A9604" s="46"/>
      <c r="B9604" s="46"/>
      <c r="C9604" s="46"/>
      <c r="D9604" s="106"/>
      <c r="E9604" s="106"/>
    </row>
    <row r="9605" spans="1:5" x14ac:dyDescent="0.25">
      <c r="A9605" s="46"/>
      <c r="B9605" s="46"/>
      <c r="C9605" s="46"/>
      <c r="D9605" s="106"/>
      <c r="E9605" s="106"/>
    </row>
    <row r="9606" spans="1:5" x14ac:dyDescent="0.25">
      <c r="A9606" s="46"/>
      <c r="B9606" s="46"/>
      <c r="C9606" s="46"/>
      <c r="D9606" s="106"/>
      <c r="E9606" s="106"/>
    </row>
    <row r="9607" spans="1:5" x14ac:dyDescent="0.25">
      <c r="A9607" s="46"/>
      <c r="B9607" s="46"/>
      <c r="C9607" s="46"/>
      <c r="D9607" s="106"/>
      <c r="E9607" s="106"/>
    </row>
    <row r="9608" spans="1:5" x14ac:dyDescent="0.25">
      <c r="A9608" s="46"/>
      <c r="B9608" s="46"/>
      <c r="C9608" s="46"/>
      <c r="D9608" s="106"/>
      <c r="E9608" s="106"/>
    </row>
    <row r="9609" spans="1:5" x14ac:dyDescent="0.25">
      <c r="A9609" s="46"/>
      <c r="B9609" s="46"/>
      <c r="C9609" s="46"/>
      <c r="D9609" s="106"/>
      <c r="E9609" s="106"/>
    </row>
    <row r="9610" spans="1:5" x14ac:dyDescent="0.25">
      <c r="A9610" s="46"/>
      <c r="B9610" s="46"/>
      <c r="C9610" s="46"/>
      <c r="D9610" s="106"/>
      <c r="E9610" s="106"/>
    </row>
    <row r="9611" spans="1:5" x14ac:dyDescent="0.25">
      <c r="A9611" s="46"/>
      <c r="B9611" s="46"/>
      <c r="C9611" s="46"/>
      <c r="D9611" s="106"/>
      <c r="E9611" s="106"/>
    </row>
    <row r="9612" spans="1:5" x14ac:dyDescent="0.25">
      <c r="A9612" s="46"/>
      <c r="B9612" s="46"/>
      <c r="C9612" s="46"/>
      <c r="D9612" s="106"/>
      <c r="E9612" s="106"/>
    </row>
    <row r="9613" spans="1:5" x14ac:dyDescent="0.25">
      <c r="A9613" s="46"/>
      <c r="B9613" s="46"/>
      <c r="C9613" s="46"/>
      <c r="D9613" s="106"/>
      <c r="E9613" s="106"/>
    </row>
    <row r="9614" spans="1:5" x14ac:dyDescent="0.25">
      <c r="A9614" s="46"/>
      <c r="B9614" s="46"/>
      <c r="C9614" s="46"/>
      <c r="D9614" s="106"/>
      <c r="E9614" s="106"/>
    </row>
    <row r="9615" spans="1:5" x14ac:dyDescent="0.25">
      <c r="A9615" s="46"/>
      <c r="B9615" s="46"/>
      <c r="C9615" s="46"/>
      <c r="D9615" s="106"/>
      <c r="E9615" s="106"/>
    </row>
    <row r="9616" spans="1:5" x14ac:dyDescent="0.25">
      <c r="A9616" s="46"/>
      <c r="B9616" s="46"/>
      <c r="C9616" s="46"/>
      <c r="D9616" s="106"/>
      <c r="E9616" s="106"/>
    </row>
    <row r="9617" spans="1:5" x14ac:dyDescent="0.25">
      <c r="A9617" s="46"/>
      <c r="B9617" s="46"/>
      <c r="C9617" s="46"/>
      <c r="D9617" s="106"/>
      <c r="E9617" s="106"/>
    </row>
    <row r="9618" spans="1:5" x14ac:dyDescent="0.25">
      <c r="A9618" s="46"/>
      <c r="B9618" s="46"/>
      <c r="C9618" s="46"/>
      <c r="D9618" s="106"/>
      <c r="E9618" s="106"/>
    </row>
    <row r="9619" spans="1:5" x14ac:dyDescent="0.25">
      <c r="A9619" s="46"/>
      <c r="B9619" s="46"/>
      <c r="C9619" s="46"/>
      <c r="D9619" s="106"/>
      <c r="E9619" s="106"/>
    </row>
    <row r="9620" spans="1:5" x14ac:dyDescent="0.25">
      <c r="A9620" s="46"/>
      <c r="B9620" s="46"/>
      <c r="C9620" s="46"/>
      <c r="D9620" s="106"/>
      <c r="E9620" s="106"/>
    </row>
    <row r="9621" spans="1:5" x14ac:dyDescent="0.25">
      <c r="A9621" s="46"/>
      <c r="B9621" s="46"/>
      <c r="C9621" s="46"/>
      <c r="D9621" s="106"/>
      <c r="E9621" s="106"/>
    </row>
    <row r="9622" spans="1:5" x14ac:dyDescent="0.25">
      <c r="A9622" s="46"/>
      <c r="B9622" s="46"/>
      <c r="C9622" s="46"/>
      <c r="D9622" s="106"/>
      <c r="E9622" s="106"/>
    </row>
    <row r="9623" spans="1:5" x14ac:dyDescent="0.25">
      <c r="A9623" s="46"/>
      <c r="B9623" s="46"/>
      <c r="C9623" s="46"/>
      <c r="D9623" s="106"/>
      <c r="E9623" s="106"/>
    </row>
    <row r="9624" spans="1:5" x14ac:dyDescent="0.25">
      <c r="A9624" s="46"/>
      <c r="B9624" s="46"/>
      <c r="C9624" s="46"/>
      <c r="D9624" s="106"/>
      <c r="E9624" s="106"/>
    </row>
    <row r="9625" spans="1:5" x14ac:dyDescent="0.25">
      <c r="A9625" s="46"/>
      <c r="B9625" s="46"/>
      <c r="C9625" s="46"/>
      <c r="D9625" s="106"/>
      <c r="E9625" s="106"/>
    </row>
    <row r="9626" spans="1:5" x14ac:dyDescent="0.25">
      <c r="A9626" s="46"/>
      <c r="B9626" s="46"/>
      <c r="C9626" s="46"/>
      <c r="D9626" s="106"/>
      <c r="E9626" s="106"/>
    </row>
    <row r="9627" spans="1:5" x14ac:dyDescent="0.25">
      <c r="A9627" s="46"/>
      <c r="B9627" s="46"/>
      <c r="C9627" s="46"/>
      <c r="D9627" s="106"/>
      <c r="E9627" s="106"/>
    </row>
    <row r="9628" spans="1:5" x14ac:dyDescent="0.25">
      <c r="A9628" s="46"/>
      <c r="B9628" s="46"/>
      <c r="C9628" s="46"/>
      <c r="D9628" s="106"/>
      <c r="E9628" s="106"/>
    </row>
    <row r="9629" spans="1:5" x14ac:dyDescent="0.25">
      <c r="A9629" s="46"/>
      <c r="B9629" s="46"/>
      <c r="C9629" s="46"/>
      <c r="D9629" s="106"/>
      <c r="E9629" s="106"/>
    </row>
    <row r="9630" spans="1:5" x14ac:dyDescent="0.25">
      <c r="A9630" s="46"/>
      <c r="B9630" s="46"/>
      <c r="C9630" s="46"/>
      <c r="D9630" s="106"/>
      <c r="E9630" s="106"/>
    </row>
    <row r="9631" spans="1:5" x14ac:dyDescent="0.25">
      <c r="A9631" s="46"/>
      <c r="B9631" s="46"/>
      <c r="C9631" s="46"/>
      <c r="D9631" s="106"/>
      <c r="E9631" s="106"/>
    </row>
    <row r="9632" spans="1:5" x14ac:dyDescent="0.25">
      <c r="A9632" s="46"/>
      <c r="B9632" s="46"/>
      <c r="C9632" s="46"/>
      <c r="D9632" s="106"/>
      <c r="E9632" s="106"/>
    </row>
    <row r="9633" spans="1:5" x14ac:dyDescent="0.25">
      <c r="A9633" s="46"/>
      <c r="B9633" s="46"/>
      <c r="C9633" s="46"/>
      <c r="D9633" s="106"/>
      <c r="E9633" s="106"/>
    </row>
    <row r="9634" spans="1:5" x14ac:dyDescent="0.25">
      <c r="A9634" s="46"/>
      <c r="B9634" s="46"/>
      <c r="C9634" s="46"/>
      <c r="D9634" s="106"/>
      <c r="E9634" s="106"/>
    </row>
    <row r="9635" spans="1:5" x14ac:dyDescent="0.25">
      <c r="A9635" s="46"/>
      <c r="B9635" s="46"/>
      <c r="C9635" s="46"/>
      <c r="D9635" s="106"/>
      <c r="E9635" s="106"/>
    </row>
    <row r="9636" spans="1:5" x14ac:dyDescent="0.25">
      <c r="A9636" s="46"/>
      <c r="B9636" s="46"/>
      <c r="C9636" s="46"/>
      <c r="D9636" s="106"/>
      <c r="E9636" s="106"/>
    </row>
    <row r="9637" spans="1:5" x14ac:dyDescent="0.25">
      <c r="A9637" s="46"/>
      <c r="B9637" s="46"/>
      <c r="C9637" s="46"/>
      <c r="D9637" s="106"/>
      <c r="E9637" s="106"/>
    </row>
    <row r="9638" spans="1:5" x14ac:dyDescent="0.25">
      <c r="A9638" s="46"/>
      <c r="B9638" s="46"/>
      <c r="C9638" s="46"/>
      <c r="D9638" s="106"/>
      <c r="E9638" s="106"/>
    </row>
    <row r="9639" spans="1:5" x14ac:dyDescent="0.25">
      <c r="A9639" s="46"/>
      <c r="B9639" s="46"/>
      <c r="C9639" s="46"/>
      <c r="D9639" s="106"/>
      <c r="E9639" s="106"/>
    </row>
    <row r="9640" spans="1:5" x14ac:dyDescent="0.25">
      <c r="A9640" s="46"/>
      <c r="B9640" s="46"/>
      <c r="C9640" s="46"/>
      <c r="D9640" s="106"/>
      <c r="E9640" s="106"/>
    </row>
    <row r="9641" spans="1:5" x14ac:dyDescent="0.25">
      <c r="A9641" s="46"/>
      <c r="B9641" s="46"/>
      <c r="C9641" s="46"/>
      <c r="D9641" s="106"/>
      <c r="E9641" s="106"/>
    </row>
    <row r="9642" spans="1:5" x14ac:dyDescent="0.25">
      <c r="A9642" s="46"/>
      <c r="B9642" s="46"/>
      <c r="C9642" s="46"/>
      <c r="D9642" s="106"/>
      <c r="E9642" s="106"/>
    </row>
    <row r="9643" spans="1:5" x14ac:dyDescent="0.25">
      <c r="A9643" s="46"/>
      <c r="B9643" s="46"/>
      <c r="C9643" s="46"/>
      <c r="D9643" s="106"/>
      <c r="E9643" s="106"/>
    </row>
    <row r="9644" spans="1:5" x14ac:dyDescent="0.25">
      <c r="A9644" s="46"/>
      <c r="B9644" s="46"/>
      <c r="C9644" s="46"/>
      <c r="D9644" s="106"/>
      <c r="E9644" s="106"/>
    </row>
    <row r="9645" spans="1:5" x14ac:dyDescent="0.25">
      <c r="A9645" s="46"/>
      <c r="B9645" s="46"/>
      <c r="C9645" s="46"/>
      <c r="D9645" s="106"/>
      <c r="E9645" s="106"/>
    </row>
    <row r="9646" spans="1:5" x14ac:dyDescent="0.25">
      <c r="A9646" s="46"/>
      <c r="B9646" s="46"/>
      <c r="C9646" s="46"/>
      <c r="D9646" s="106"/>
      <c r="E9646" s="106"/>
    </row>
    <row r="9647" spans="1:5" x14ac:dyDescent="0.25">
      <c r="A9647" s="46"/>
      <c r="B9647" s="46"/>
      <c r="C9647" s="46"/>
      <c r="D9647" s="106"/>
      <c r="E9647" s="106"/>
    </row>
    <row r="9648" spans="1:5" x14ac:dyDescent="0.25">
      <c r="A9648" s="46"/>
      <c r="B9648" s="46"/>
      <c r="C9648" s="46"/>
      <c r="D9648" s="106"/>
      <c r="E9648" s="106"/>
    </row>
    <row r="9649" spans="1:5" x14ac:dyDescent="0.25">
      <c r="A9649" s="46"/>
      <c r="B9649" s="46"/>
      <c r="C9649" s="46"/>
      <c r="D9649" s="106"/>
      <c r="E9649" s="106"/>
    </row>
    <row r="9650" spans="1:5" x14ac:dyDescent="0.25">
      <c r="A9650" s="46"/>
      <c r="B9650" s="46"/>
      <c r="C9650" s="46"/>
      <c r="D9650" s="106"/>
      <c r="E9650" s="106"/>
    </row>
    <row r="9651" spans="1:5" x14ac:dyDescent="0.25">
      <c r="A9651" s="46"/>
      <c r="B9651" s="46"/>
      <c r="C9651" s="46"/>
      <c r="D9651" s="106"/>
      <c r="E9651" s="106"/>
    </row>
    <row r="9652" spans="1:5" x14ac:dyDescent="0.25">
      <c r="A9652" s="46"/>
      <c r="B9652" s="46"/>
      <c r="C9652" s="46"/>
      <c r="D9652" s="106"/>
      <c r="E9652" s="106"/>
    </row>
    <row r="9653" spans="1:5" x14ac:dyDescent="0.25">
      <c r="A9653" s="46"/>
      <c r="B9653" s="46"/>
      <c r="C9653" s="46"/>
      <c r="D9653" s="106"/>
      <c r="E9653" s="106"/>
    </row>
    <row r="9654" spans="1:5" x14ac:dyDescent="0.25">
      <c r="A9654" s="46"/>
      <c r="B9654" s="46"/>
      <c r="C9654" s="46"/>
      <c r="D9654" s="106"/>
      <c r="E9654" s="106"/>
    </row>
    <row r="9655" spans="1:5" x14ac:dyDescent="0.25">
      <c r="A9655" s="46"/>
      <c r="B9655" s="46"/>
      <c r="C9655" s="46"/>
      <c r="D9655" s="106"/>
      <c r="E9655" s="106"/>
    </row>
    <row r="9656" spans="1:5" x14ac:dyDescent="0.25">
      <c r="A9656" s="46"/>
      <c r="B9656" s="46"/>
      <c r="C9656" s="46"/>
      <c r="D9656" s="106"/>
      <c r="E9656" s="106"/>
    </row>
    <row r="9657" spans="1:5" x14ac:dyDescent="0.25">
      <c r="A9657" s="46"/>
      <c r="B9657" s="46"/>
      <c r="C9657" s="46"/>
      <c r="D9657" s="106"/>
      <c r="E9657" s="106"/>
    </row>
    <row r="9658" spans="1:5" x14ac:dyDescent="0.25">
      <c r="A9658" s="46"/>
      <c r="B9658" s="46"/>
      <c r="C9658" s="46"/>
      <c r="D9658" s="106"/>
      <c r="E9658" s="106"/>
    </row>
    <row r="9659" spans="1:5" x14ac:dyDescent="0.25">
      <c r="A9659" s="46"/>
      <c r="B9659" s="46"/>
      <c r="C9659" s="46"/>
      <c r="D9659" s="106"/>
      <c r="E9659" s="106"/>
    </row>
    <row r="9660" spans="1:5" x14ac:dyDescent="0.25">
      <c r="A9660" s="46"/>
      <c r="B9660" s="46"/>
      <c r="C9660" s="46"/>
      <c r="D9660" s="106"/>
      <c r="E9660" s="106"/>
    </row>
    <row r="9661" spans="1:5" x14ac:dyDescent="0.25">
      <c r="A9661" s="46"/>
      <c r="B9661" s="46"/>
      <c r="C9661" s="46"/>
      <c r="D9661" s="106"/>
      <c r="E9661" s="106"/>
    </row>
    <row r="9662" spans="1:5" x14ac:dyDescent="0.25">
      <c r="A9662" s="46"/>
      <c r="B9662" s="46"/>
      <c r="C9662" s="46"/>
      <c r="D9662" s="106"/>
      <c r="E9662" s="106"/>
    </row>
    <row r="9663" spans="1:5" x14ac:dyDescent="0.25">
      <c r="A9663" s="46"/>
      <c r="B9663" s="46"/>
      <c r="C9663" s="46"/>
      <c r="D9663" s="106"/>
      <c r="E9663" s="106"/>
    </row>
    <row r="9664" spans="1:5" x14ac:dyDescent="0.25">
      <c r="A9664" s="46"/>
      <c r="B9664" s="46"/>
      <c r="C9664" s="46"/>
      <c r="D9664" s="106"/>
      <c r="E9664" s="106"/>
    </row>
    <row r="9665" spans="1:5" x14ac:dyDescent="0.25">
      <c r="A9665" s="46"/>
      <c r="B9665" s="46"/>
      <c r="C9665" s="46"/>
      <c r="D9665" s="106"/>
      <c r="E9665" s="106"/>
    </row>
    <row r="9666" spans="1:5" x14ac:dyDescent="0.25">
      <c r="A9666" s="46"/>
      <c r="B9666" s="46"/>
      <c r="C9666" s="46"/>
      <c r="D9666" s="106"/>
      <c r="E9666" s="106"/>
    </row>
    <row r="9667" spans="1:5" x14ac:dyDescent="0.25">
      <c r="A9667" s="46"/>
      <c r="B9667" s="46"/>
      <c r="C9667" s="46"/>
      <c r="D9667" s="106"/>
      <c r="E9667" s="106"/>
    </row>
    <row r="9668" spans="1:5" x14ac:dyDescent="0.25">
      <c r="A9668" s="46"/>
      <c r="B9668" s="46"/>
      <c r="C9668" s="46"/>
      <c r="D9668" s="106"/>
      <c r="E9668" s="106"/>
    </row>
    <row r="9669" spans="1:5" x14ac:dyDescent="0.25">
      <c r="A9669" s="46"/>
      <c r="B9669" s="46"/>
      <c r="C9669" s="46"/>
      <c r="D9669" s="106"/>
      <c r="E9669" s="106"/>
    </row>
    <row r="9670" spans="1:5" x14ac:dyDescent="0.25">
      <c r="A9670" s="46"/>
      <c r="B9670" s="46"/>
      <c r="C9670" s="46"/>
      <c r="D9670" s="106"/>
      <c r="E9670" s="106"/>
    </row>
    <row r="9671" spans="1:5" x14ac:dyDescent="0.25">
      <c r="A9671" s="46"/>
      <c r="B9671" s="46"/>
      <c r="C9671" s="46"/>
      <c r="D9671" s="106"/>
      <c r="E9671" s="106"/>
    </row>
    <row r="9672" spans="1:5" x14ac:dyDescent="0.25">
      <c r="A9672" s="46"/>
      <c r="B9672" s="46"/>
      <c r="C9672" s="46"/>
      <c r="D9672" s="106"/>
      <c r="E9672" s="106"/>
    </row>
    <row r="9673" spans="1:5" x14ac:dyDescent="0.25">
      <c r="A9673" s="46"/>
      <c r="B9673" s="46"/>
      <c r="C9673" s="46"/>
      <c r="D9673" s="106"/>
      <c r="E9673" s="106"/>
    </row>
    <row r="9674" spans="1:5" x14ac:dyDescent="0.25">
      <c r="A9674" s="46"/>
      <c r="B9674" s="46"/>
      <c r="C9674" s="46"/>
      <c r="D9674" s="106"/>
      <c r="E9674" s="106"/>
    </row>
    <row r="9675" spans="1:5" x14ac:dyDescent="0.25">
      <c r="A9675" s="46"/>
      <c r="B9675" s="46"/>
      <c r="C9675" s="46"/>
      <c r="D9675" s="106"/>
      <c r="E9675" s="106"/>
    </row>
    <row r="9676" spans="1:5" x14ac:dyDescent="0.25">
      <c r="A9676" s="46"/>
      <c r="B9676" s="46"/>
      <c r="C9676" s="46"/>
      <c r="D9676" s="106"/>
      <c r="E9676" s="106"/>
    </row>
    <row r="9677" spans="1:5" x14ac:dyDescent="0.25">
      <c r="A9677" s="46"/>
      <c r="B9677" s="46"/>
      <c r="C9677" s="46"/>
      <c r="D9677" s="106"/>
      <c r="E9677" s="106"/>
    </row>
    <row r="9678" spans="1:5" x14ac:dyDescent="0.25">
      <c r="A9678" s="46"/>
      <c r="B9678" s="46"/>
      <c r="C9678" s="46"/>
      <c r="D9678" s="106"/>
      <c r="E9678" s="106"/>
    </row>
    <row r="9679" spans="1:5" x14ac:dyDescent="0.25">
      <c r="A9679" s="46"/>
      <c r="B9679" s="46"/>
      <c r="C9679" s="46"/>
      <c r="D9679" s="106"/>
      <c r="E9679" s="106"/>
    </row>
    <row r="9680" spans="1:5" x14ac:dyDescent="0.25">
      <c r="A9680" s="46"/>
      <c r="B9680" s="46"/>
      <c r="C9680" s="46"/>
      <c r="D9680" s="106"/>
      <c r="E9680" s="106"/>
    </row>
    <row r="9681" spans="1:5" x14ac:dyDescent="0.25">
      <c r="A9681" s="46"/>
      <c r="B9681" s="46"/>
      <c r="C9681" s="46"/>
      <c r="D9681" s="106"/>
      <c r="E9681" s="106"/>
    </row>
    <row r="9682" spans="1:5" x14ac:dyDescent="0.25">
      <c r="A9682" s="46"/>
      <c r="B9682" s="46"/>
      <c r="C9682" s="46"/>
      <c r="D9682" s="106"/>
      <c r="E9682" s="106"/>
    </row>
    <row r="9683" spans="1:5" x14ac:dyDescent="0.25">
      <c r="A9683" s="46"/>
      <c r="B9683" s="46"/>
      <c r="C9683" s="46"/>
      <c r="D9683" s="106"/>
      <c r="E9683" s="106"/>
    </row>
    <row r="9684" spans="1:5" x14ac:dyDescent="0.25">
      <c r="A9684" s="46"/>
      <c r="B9684" s="46"/>
      <c r="C9684" s="46"/>
      <c r="D9684" s="106"/>
      <c r="E9684" s="106"/>
    </row>
    <row r="9685" spans="1:5" x14ac:dyDescent="0.25">
      <c r="A9685" s="46"/>
      <c r="B9685" s="46"/>
      <c r="C9685" s="46"/>
      <c r="D9685" s="106"/>
      <c r="E9685" s="106"/>
    </row>
    <row r="9686" spans="1:5" x14ac:dyDescent="0.25">
      <c r="A9686" s="46"/>
      <c r="B9686" s="46"/>
      <c r="C9686" s="46"/>
      <c r="D9686" s="106"/>
      <c r="E9686" s="106"/>
    </row>
    <row r="9687" spans="1:5" x14ac:dyDescent="0.25">
      <c r="A9687" s="46"/>
      <c r="B9687" s="46"/>
      <c r="C9687" s="46"/>
      <c r="D9687" s="106"/>
      <c r="E9687" s="106"/>
    </row>
    <row r="9688" spans="1:5" x14ac:dyDescent="0.25">
      <c r="A9688" s="46"/>
      <c r="B9688" s="46"/>
      <c r="C9688" s="46"/>
      <c r="D9688" s="106"/>
      <c r="E9688" s="106"/>
    </row>
    <row r="9689" spans="1:5" x14ac:dyDescent="0.25">
      <c r="A9689" s="46"/>
      <c r="B9689" s="46"/>
      <c r="C9689" s="46"/>
      <c r="D9689" s="106"/>
      <c r="E9689" s="106"/>
    </row>
    <row r="9690" spans="1:5" x14ac:dyDescent="0.25">
      <c r="A9690" s="46"/>
      <c r="B9690" s="46"/>
      <c r="C9690" s="46"/>
      <c r="D9690" s="106"/>
      <c r="E9690" s="106"/>
    </row>
    <row r="9691" spans="1:5" x14ac:dyDescent="0.25">
      <c r="A9691" s="46"/>
      <c r="B9691" s="46"/>
      <c r="C9691" s="46"/>
      <c r="D9691" s="106"/>
      <c r="E9691" s="106"/>
    </row>
    <row r="9692" spans="1:5" x14ac:dyDescent="0.25">
      <c r="A9692" s="46"/>
      <c r="B9692" s="46"/>
      <c r="C9692" s="46"/>
      <c r="D9692" s="106"/>
      <c r="E9692" s="106"/>
    </row>
    <row r="9693" spans="1:5" x14ac:dyDescent="0.25">
      <c r="A9693" s="46"/>
      <c r="B9693" s="46"/>
      <c r="C9693" s="46"/>
      <c r="D9693" s="106"/>
      <c r="E9693" s="106"/>
    </row>
    <row r="9694" spans="1:5" x14ac:dyDescent="0.25">
      <c r="A9694" s="46"/>
      <c r="B9694" s="46"/>
      <c r="C9694" s="46"/>
      <c r="D9694" s="106"/>
      <c r="E9694" s="106"/>
    </row>
    <row r="9695" spans="1:5" x14ac:dyDescent="0.25">
      <c r="A9695" s="46"/>
      <c r="B9695" s="46"/>
      <c r="C9695" s="46"/>
      <c r="D9695" s="106"/>
      <c r="E9695" s="106"/>
    </row>
    <row r="9696" spans="1:5" x14ac:dyDescent="0.25">
      <c r="A9696" s="46"/>
      <c r="B9696" s="46"/>
      <c r="C9696" s="46"/>
      <c r="D9696" s="106"/>
      <c r="E9696" s="106"/>
    </row>
    <row r="9697" spans="1:5" x14ac:dyDescent="0.25">
      <c r="A9697" s="46"/>
      <c r="B9697" s="46"/>
      <c r="C9697" s="46"/>
      <c r="D9697" s="106"/>
      <c r="E9697" s="106"/>
    </row>
    <row r="9698" spans="1:5" x14ac:dyDescent="0.25">
      <c r="A9698" s="46"/>
      <c r="B9698" s="46"/>
      <c r="C9698" s="46"/>
      <c r="D9698" s="106"/>
      <c r="E9698" s="106"/>
    </row>
    <row r="9699" spans="1:5" x14ac:dyDescent="0.25">
      <c r="A9699" s="46"/>
      <c r="B9699" s="46"/>
      <c r="C9699" s="46"/>
      <c r="D9699" s="106"/>
      <c r="E9699" s="106"/>
    </row>
    <row r="9700" spans="1:5" x14ac:dyDescent="0.25">
      <c r="A9700" s="46"/>
      <c r="B9700" s="46"/>
      <c r="C9700" s="46"/>
      <c r="D9700" s="106"/>
      <c r="E9700" s="106"/>
    </row>
    <row r="9701" spans="1:5" x14ac:dyDescent="0.25">
      <c r="A9701" s="46"/>
      <c r="B9701" s="46"/>
      <c r="C9701" s="46"/>
      <c r="D9701" s="106"/>
      <c r="E9701" s="106"/>
    </row>
    <row r="9702" spans="1:5" x14ac:dyDescent="0.25">
      <c r="A9702" s="46"/>
      <c r="B9702" s="46"/>
      <c r="C9702" s="46"/>
      <c r="D9702" s="106"/>
      <c r="E9702" s="106"/>
    </row>
    <row r="9703" spans="1:5" x14ac:dyDescent="0.25">
      <c r="A9703" s="46"/>
      <c r="B9703" s="46"/>
      <c r="C9703" s="46"/>
      <c r="D9703" s="106"/>
      <c r="E9703" s="106"/>
    </row>
    <row r="9704" spans="1:5" x14ac:dyDescent="0.25">
      <c r="A9704" s="46"/>
      <c r="B9704" s="46"/>
      <c r="C9704" s="46"/>
      <c r="D9704" s="106"/>
      <c r="E9704" s="106"/>
    </row>
    <row r="9705" spans="1:5" x14ac:dyDescent="0.25">
      <c r="A9705" s="46"/>
      <c r="B9705" s="46"/>
      <c r="C9705" s="46"/>
      <c r="D9705" s="106"/>
      <c r="E9705" s="106"/>
    </row>
    <row r="9706" spans="1:5" x14ac:dyDescent="0.25">
      <c r="A9706" s="46"/>
      <c r="B9706" s="46"/>
      <c r="C9706" s="46"/>
      <c r="D9706" s="106"/>
      <c r="E9706" s="106"/>
    </row>
    <row r="9707" spans="1:5" x14ac:dyDescent="0.25">
      <c r="A9707" s="46"/>
      <c r="B9707" s="46"/>
      <c r="C9707" s="46"/>
      <c r="D9707" s="106"/>
      <c r="E9707" s="106"/>
    </row>
    <row r="9708" spans="1:5" x14ac:dyDescent="0.25">
      <c r="A9708" s="46"/>
      <c r="B9708" s="46"/>
      <c r="C9708" s="46"/>
      <c r="D9708" s="106"/>
      <c r="E9708" s="106"/>
    </row>
    <row r="9709" spans="1:5" x14ac:dyDescent="0.25">
      <c r="A9709" s="46"/>
      <c r="B9709" s="46"/>
      <c r="C9709" s="46"/>
      <c r="D9709" s="106"/>
      <c r="E9709" s="106"/>
    </row>
    <row r="9710" spans="1:5" x14ac:dyDescent="0.25">
      <c r="A9710" s="46"/>
      <c r="B9710" s="46"/>
      <c r="C9710" s="46"/>
      <c r="D9710" s="106"/>
      <c r="E9710" s="106"/>
    </row>
    <row r="9711" spans="1:5" x14ac:dyDescent="0.25">
      <c r="A9711" s="46"/>
      <c r="B9711" s="46"/>
      <c r="C9711" s="46"/>
      <c r="D9711" s="106"/>
      <c r="E9711" s="106"/>
    </row>
    <row r="9712" spans="1:5" x14ac:dyDescent="0.25">
      <c r="A9712" s="46"/>
      <c r="B9712" s="46"/>
      <c r="C9712" s="46"/>
      <c r="D9712" s="106"/>
      <c r="E9712" s="106"/>
    </row>
    <row r="9713" spans="1:5" x14ac:dyDescent="0.25">
      <c r="A9713" s="46"/>
      <c r="B9713" s="46"/>
      <c r="C9713" s="46"/>
      <c r="D9713" s="106"/>
      <c r="E9713" s="106"/>
    </row>
    <row r="9714" spans="1:5" x14ac:dyDescent="0.25">
      <c r="A9714" s="46"/>
      <c r="B9714" s="46"/>
      <c r="C9714" s="46"/>
      <c r="D9714" s="106"/>
      <c r="E9714" s="106"/>
    </row>
    <row r="9715" spans="1:5" x14ac:dyDescent="0.25">
      <c r="A9715" s="46"/>
      <c r="B9715" s="46"/>
      <c r="C9715" s="46"/>
      <c r="D9715" s="106"/>
      <c r="E9715" s="106"/>
    </row>
    <row r="9716" spans="1:5" x14ac:dyDescent="0.25">
      <c r="A9716" s="46"/>
      <c r="B9716" s="46"/>
      <c r="C9716" s="46"/>
      <c r="D9716" s="106"/>
      <c r="E9716" s="106"/>
    </row>
    <row r="9717" spans="1:5" x14ac:dyDescent="0.25">
      <c r="A9717" s="46"/>
      <c r="B9717" s="46"/>
      <c r="C9717" s="46"/>
      <c r="D9717" s="106"/>
      <c r="E9717" s="106"/>
    </row>
    <row r="9718" spans="1:5" x14ac:dyDescent="0.25">
      <c r="A9718" s="46"/>
      <c r="B9718" s="46"/>
      <c r="C9718" s="46"/>
      <c r="D9718" s="106"/>
      <c r="E9718" s="106"/>
    </row>
    <row r="9719" spans="1:5" x14ac:dyDescent="0.25">
      <c r="A9719" s="46"/>
      <c r="B9719" s="46"/>
      <c r="C9719" s="46"/>
      <c r="D9719" s="106"/>
      <c r="E9719" s="106"/>
    </row>
    <row r="9720" spans="1:5" x14ac:dyDescent="0.25">
      <c r="A9720" s="46"/>
      <c r="B9720" s="46"/>
      <c r="C9720" s="46"/>
      <c r="D9720" s="106"/>
      <c r="E9720" s="106"/>
    </row>
    <row r="9721" spans="1:5" x14ac:dyDescent="0.25">
      <c r="A9721" s="46"/>
      <c r="B9721" s="46"/>
      <c r="C9721" s="46"/>
      <c r="D9721" s="106"/>
      <c r="E9721" s="106"/>
    </row>
    <row r="9722" spans="1:5" x14ac:dyDescent="0.25">
      <c r="A9722" s="46"/>
      <c r="B9722" s="46"/>
      <c r="C9722" s="46"/>
      <c r="D9722" s="106"/>
      <c r="E9722" s="106"/>
    </row>
    <row r="9723" spans="1:5" x14ac:dyDescent="0.25">
      <c r="A9723" s="46"/>
      <c r="B9723" s="46"/>
      <c r="C9723" s="46"/>
      <c r="D9723" s="106"/>
      <c r="E9723" s="106"/>
    </row>
    <row r="9724" spans="1:5" x14ac:dyDescent="0.25">
      <c r="A9724" s="46"/>
      <c r="B9724" s="46"/>
      <c r="C9724" s="46"/>
      <c r="D9724" s="106"/>
      <c r="E9724" s="106"/>
    </row>
    <row r="9725" spans="1:5" x14ac:dyDescent="0.25">
      <c r="A9725" s="46"/>
      <c r="B9725" s="46"/>
      <c r="C9725" s="46"/>
      <c r="D9725" s="106"/>
      <c r="E9725" s="106"/>
    </row>
    <row r="9726" spans="1:5" x14ac:dyDescent="0.25">
      <c r="A9726" s="46"/>
      <c r="B9726" s="46"/>
      <c r="C9726" s="46"/>
      <c r="D9726" s="106"/>
      <c r="E9726" s="106"/>
    </row>
    <row r="9727" spans="1:5" x14ac:dyDescent="0.25">
      <c r="A9727" s="46"/>
      <c r="B9727" s="46"/>
      <c r="C9727" s="46"/>
      <c r="D9727" s="106"/>
      <c r="E9727" s="106"/>
    </row>
    <row r="9728" spans="1:5" x14ac:dyDescent="0.25">
      <c r="A9728" s="46"/>
      <c r="B9728" s="46"/>
      <c r="C9728" s="46"/>
      <c r="D9728" s="106"/>
      <c r="E9728" s="106"/>
    </row>
    <row r="9729" spans="1:5" x14ac:dyDescent="0.25">
      <c r="A9729" s="46"/>
      <c r="B9729" s="46"/>
      <c r="C9729" s="46"/>
      <c r="D9729" s="106"/>
      <c r="E9729" s="106"/>
    </row>
    <row r="9730" spans="1:5" x14ac:dyDescent="0.25">
      <c r="A9730" s="46"/>
      <c r="B9730" s="46"/>
      <c r="C9730" s="46"/>
      <c r="D9730" s="106"/>
      <c r="E9730" s="106"/>
    </row>
    <row r="9731" spans="1:5" x14ac:dyDescent="0.25">
      <c r="A9731" s="46"/>
      <c r="B9731" s="46"/>
      <c r="C9731" s="46"/>
      <c r="D9731" s="106"/>
      <c r="E9731" s="106"/>
    </row>
    <row r="9732" spans="1:5" x14ac:dyDescent="0.25">
      <c r="A9732" s="46"/>
      <c r="B9732" s="46"/>
      <c r="C9732" s="46"/>
      <c r="D9732" s="106"/>
      <c r="E9732" s="106"/>
    </row>
    <row r="9733" spans="1:5" x14ac:dyDescent="0.25">
      <c r="A9733" s="46"/>
      <c r="B9733" s="46"/>
      <c r="C9733" s="46"/>
      <c r="D9733" s="106"/>
      <c r="E9733" s="106"/>
    </row>
    <row r="9734" spans="1:5" x14ac:dyDescent="0.25">
      <c r="A9734" s="46"/>
      <c r="B9734" s="46"/>
      <c r="C9734" s="46"/>
      <c r="D9734" s="106"/>
      <c r="E9734" s="106"/>
    </row>
    <row r="9735" spans="1:5" x14ac:dyDescent="0.25">
      <c r="A9735" s="46"/>
      <c r="B9735" s="46"/>
      <c r="C9735" s="46"/>
      <c r="D9735" s="106"/>
      <c r="E9735" s="106"/>
    </row>
    <row r="9736" spans="1:5" x14ac:dyDescent="0.25">
      <c r="A9736" s="46"/>
      <c r="B9736" s="46"/>
      <c r="C9736" s="46"/>
      <c r="D9736" s="106"/>
      <c r="E9736" s="106"/>
    </row>
    <row r="9737" spans="1:5" x14ac:dyDescent="0.25">
      <c r="A9737" s="46"/>
      <c r="B9737" s="46"/>
      <c r="C9737" s="46"/>
      <c r="D9737" s="106"/>
      <c r="E9737" s="106"/>
    </row>
    <row r="9738" spans="1:5" x14ac:dyDescent="0.25">
      <c r="A9738" s="46"/>
      <c r="B9738" s="46"/>
      <c r="C9738" s="46"/>
      <c r="D9738" s="106"/>
      <c r="E9738" s="106"/>
    </row>
    <row r="9739" spans="1:5" x14ac:dyDescent="0.25">
      <c r="A9739" s="46"/>
      <c r="B9739" s="46"/>
      <c r="C9739" s="46"/>
      <c r="D9739" s="106"/>
      <c r="E9739" s="106"/>
    </row>
    <row r="9740" spans="1:5" x14ac:dyDescent="0.25">
      <c r="A9740" s="46"/>
      <c r="B9740" s="46"/>
      <c r="C9740" s="46"/>
      <c r="D9740" s="106"/>
      <c r="E9740" s="106"/>
    </row>
    <row r="9741" spans="1:5" x14ac:dyDescent="0.25">
      <c r="A9741" s="46"/>
      <c r="B9741" s="46"/>
      <c r="C9741" s="46"/>
      <c r="D9741" s="106"/>
      <c r="E9741" s="106"/>
    </row>
    <row r="9742" spans="1:5" x14ac:dyDescent="0.25">
      <c r="A9742" s="46"/>
      <c r="B9742" s="46"/>
      <c r="C9742" s="46"/>
      <c r="D9742" s="106"/>
      <c r="E9742" s="106"/>
    </row>
    <row r="9743" spans="1:5" x14ac:dyDescent="0.25">
      <c r="A9743" s="46"/>
      <c r="B9743" s="46"/>
      <c r="C9743" s="46"/>
      <c r="D9743" s="106"/>
      <c r="E9743" s="106"/>
    </row>
    <row r="9744" spans="1:5" x14ac:dyDescent="0.25">
      <c r="A9744" s="46"/>
      <c r="B9744" s="46"/>
      <c r="C9744" s="46"/>
      <c r="D9744" s="106"/>
      <c r="E9744" s="106"/>
    </row>
    <row r="9745" spans="1:5" x14ac:dyDescent="0.25">
      <c r="A9745" s="46"/>
      <c r="B9745" s="46"/>
      <c r="C9745" s="46"/>
      <c r="D9745" s="106"/>
      <c r="E9745" s="106"/>
    </row>
    <row r="9746" spans="1:5" x14ac:dyDescent="0.25">
      <c r="A9746" s="46"/>
      <c r="B9746" s="46"/>
      <c r="C9746" s="46"/>
      <c r="D9746" s="106"/>
      <c r="E9746" s="106"/>
    </row>
    <row r="9747" spans="1:5" x14ac:dyDescent="0.25">
      <c r="A9747" s="46"/>
      <c r="B9747" s="46"/>
      <c r="C9747" s="46"/>
      <c r="D9747" s="106"/>
      <c r="E9747" s="106"/>
    </row>
    <row r="9748" spans="1:5" x14ac:dyDescent="0.25">
      <c r="A9748" s="46"/>
      <c r="B9748" s="46"/>
      <c r="C9748" s="46"/>
      <c r="D9748" s="106"/>
      <c r="E9748" s="106"/>
    </row>
    <row r="9749" spans="1:5" x14ac:dyDescent="0.25">
      <c r="A9749" s="46"/>
      <c r="B9749" s="46"/>
      <c r="C9749" s="46"/>
      <c r="D9749" s="106"/>
      <c r="E9749" s="106"/>
    </row>
    <row r="9750" spans="1:5" x14ac:dyDescent="0.25">
      <c r="A9750" s="46"/>
      <c r="B9750" s="46"/>
      <c r="C9750" s="46"/>
      <c r="D9750" s="106"/>
      <c r="E9750" s="106"/>
    </row>
    <row r="9751" spans="1:5" x14ac:dyDescent="0.25">
      <c r="A9751" s="46"/>
      <c r="B9751" s="46"/>
      <c r="C9751" s="46"/>
      <c r="D9751" s="106"/>
      <c r="E9751" s="106"/>
    </row>
    <row r="9752" spans="1:5" x14ac:dyDescent="0.25">
      <c r="A9752" s="46"/>
      <c r="B9752" s="46"/>
      <c r="C9752" s="46"/>
      <c r="D9752" s="106"/>
      <c r="E9752" s="106"/>
    </row>
    <row r="9753" spans="1:5" x14ac:dyDescent="0.25">
      <c r="A9753" s="46"/>
      <c r="B9753" s="46"/>
      <c r="C9753" s="46"/>
      <c r="D9753" s="106"/>
      <c r="E9753" s="106"/>
    </row>
    <row r="9754" spans="1:5" x14ac:dyDescent="0.25">
      <c r="A9754" s="46"/>
      <c r="B9754" s="46"/>
      <c r="C9754" s="46"/>
      <c r="D9754" s="106"/>
      <c r="E9754" s="106"/>
    </row>
    <row r="9755" spans="1:5" x14ac:dyDescent="0.25">
      <c r="A9755" s="46"/>
      <c r="B9755" s="46"/>
      <c r="C9755" s="46"/>
      <c r="D9755" s="106"/>
      <c r="E9755" s="106"/>
    </row>
    <row r="9756" spans="1:5" x14ac:dyDescent="0.25">
      <c r="A9756" s="46"/>
      <c r="B9756" s="46"/>
      <c r="C9756" s="46"/>
      <c r="D9756" s="106"/>
      <c r="E9756" s="106"/>
    </row>
    <row r="9757" spans="1:5" x14ac:dyDescent="0.25">
      <c r="A9757" s="46"/>
      <c r="B9757" s="46"/>
      <c r="C9757" s="46"/>
      <c r="D9757" s="106"/>
      <c r="E9757" s="106"/>
    </row>
    <row r="9758" spans="1:5" x14ac:dyDescent="0.25">
      <c r="A9758" s="46"/>
      <c r="B9758" s="46"/>
      <c r="C9758" s="46"/>
      <c r="D9758" s="106"/>
      <c r="E9758" s="106"/>
    </row>
    <row r="9759" spans="1:5" x14ac:dyDescent="0.25">
      <c r="A9759" s="46"/>
      <c r="B9759" s="46"/>
      <c r="C9759" s="46"/>
      <c r="D9759" s="106"/>
      <c r="E9759" s="106"/>
    </row>
    <row r="9760" spans="1:5" x14ac:dyDescent="0.25">
      <c r="A9760" s="46"/>
      <c r="B9760" s="46"/>
      <c r="C9760" s="46"/>
      <c r="D9760" s="106"/>
      <c r="E9760" s="106"/>
    </row>
    <row r="9761" spans="1:5" x14ac:dyDescent="0.25">
      <c r="A9761" s="46"/>
      <c r="B9761" s="46"/>
      <c r="C9761" s="46"/>
      <c r="D9761" s="106"/>
      <c r="E9761" s="106"/>
    </row>
    <row r="9762" spans="1:5" x14ac:dyDescent="0.25">
      <c r="A9762" s="46"/>
      <c r="B9762" s="46"/>
      <c r="C9762" s="46"/>
      <c r="D9762" s="106"/>
      <c r="E9762" s="106"/>
    </row>
    <row r="9763" spans="1:5" x14ac:dyDescent="0.25">
      <c r="A9763" s="46"/>
      <c r="B9763" s="46"/>
      <c r="C9763" s="46"/>
      <c r="D9763" s="106"/>
      <c r="E9763" s="106"/>
    </row>
    <row r="9764" spans="1:5" x14ac:dyDescent="0.25">
      <c r="A9764" s="46"/>
      <c r="B9764" s="46"/>
      <c r="C9764" s="46"/>
      <c r="D9764" s="106"/>
      <c r="E9764" s="106"/>
    </row>
    <row r="9765" spans="1:5" x14ac:dyDescent="0.25">
      <c r="A9765" s="46"/>
      <c r="B9765" s="46"/>
      <c r="C9765" s="46"/>
      <c r="D9765" s="106"/>
      <c r="E9765" s="106"/>
    </row>
    <row r="9766" spans="1:5" x14ac:dyDescent="0.25">
      <c r="A9766" s="46"/>
      <c r="B9766" s="46"/>
      <c r="C9766" s="46"/>
      <c r="D9766" s="106"/>
      <c r="E9766" s="106"/>
    </row>
    <row r="9767" spans="1:5" x14ac:dyDescent="0.25">
      <c r="A9767" s="46"/>
      <c r="B9767" s="46"/>
      <c r="C9767" s="46"/>
      <c r="D9767" s="106"/>
      <c r="E9767" s="106"/>
    </row>
    <row r="9768" spans="1:5" x14ac:dyDescent="0.25">
      <c r="A9768" s="46"/>
      <c r="B9768" s="46"/>
      <c r="C9768" s="46"/>
      <c r="D9768" s="106"/>
      <c r="E9768" s="106"/>
    </row>
    <row r="9769" spans="1:5" x14ac:dyDescent="0.25">
      <c r="A9769" s="46"/>
      <c r="B9769" s="46"/>
      <c r="C9769" s="46"/>
      <c r="D9769" s="106"/>
      <c r="E9769" s="106"/>
    </row>
    <row r="9770" spans="1:5" x14ac:dyDescent="0.25">
      <c r="A9770" s="46"/>
      <c r="B9770" s="46"/>
      <c r="C9770" s="46"/>
      <c r="D9770" s="106"/>
      <c r="E9770" s="106"/>
    </row>
    <row r="9771" spans="1:5" x14ac:dyDescent="0.25">
      <c r="A9771" s="46"/>
      <c r="B9771" s="46"/>
      <c r="C9771" s="46"/>
      <c r="D9771" s="106"/>
      <c r="E9771" s="106"/>
    </row>
    <row r="9772" spans="1:5" x14ac:dyDescent="0.25">
      <c r="A9772" s="46"/>
      <c r="B9772" s="46"/>
      <c r="C9772" s="46"/>
      <c r="D9772" s="106"/>
      <c r="E9772" s="106"/>
    </row>
    <row r="9773" spans="1:5" x14ac:dyDescent="0.25">
      <c r="A9773" s="46"/>
      <c r="B9773" s="46"/>
      <c r="C9773" s="46"/>
      <c r="D9773" s="106"/>
      <c r="E9773" s="106"/>
    </row>
    <row r="9774" spans="1:5" x14ac:dyDescent="0.25">
      <c r="A9774" s="46"/>
      <c r="B9774" s="46"/>
      <c r="C9774" s="46"/>
      <c r="D9774" s="106"/>
      <c r="E9774" s="106"/>
    </row>
    <row r="9775" spans="1:5" x14ac:dyDescent="0.25">
      <c r="A9775" s="46"/>
      <c r="B9775" s="46"/>
      <c r="C9775" s="46"/>
      <c r="D9775" s="106"/>
      <c r="E9775" s="106"/>
    </row>
    <row r="9776" spans="1:5" x14ac:dyDescent="0.25">
      <c r="A9776" s="46"/>
      <c r="B9776" s="46"/>
      <c r="C9776" s="46"/>
      <c r="D9776" s="106"/>
      <c r="E9776" s="106"/>
    </row>
    <row r="9777" spans="1:5" x14ac:dyDescent="0.25">
      <c r="A9777" s="46"/>
      <c r="B9777" s="46"/>
      <c r="C9777" s="46"/>
      <c r="D9777" s="106"/>
      <c r="E9777" s="106"/>
    </row>
    <row r="9778" spans="1:5" x14ac:dyDescent="0.25">
      <c r="A9778" s="46"/>
      <c r="B9778" s="46"/>
      <c r="C9778" s="46"/>
      <c r="D9778" s="106"/>
      <c r="E9778" s="106"/>
    </row>
    <row r="9779" spans="1:5" x14ac:dyDescent="0.25">
      <c r="A9779" s="46"/>
      <c r="B9779" s="46"/>
      <c r="C9779" s="46"/>
      <c r="D9779" s="106"/>
      <c r="E9779" s="106"/>
    </row>
    <row r="9780" spans="1:5" x14ac:dyDescent="0.25">
      <c r="A9780" s="46"/>
      <c r="B9780" s="46"/>
      <c r="C9780" s="46"/>
      <c r="D9780" s="106"/>
      <c r="E9780" s="106"/>
    </row>
    <row r="9781" spans="1:5" x14ac:dyDescent="0.25">
      <c r="A9781" s="46"/>
      <c r="B9781" s="46"/>
      <c r="C9781" s="46"/>
      <c r="D9781" s="106"/>
      <c r="E9781" s="106"/>
    </row>
    <row r="9782" spans="1:5" x14ac:dyDescent="0.25">
      <c r="A9782" s="46"/>
      <c r="B9782" s="46"/>
      <c r="C9782" s="46"/>
      <c r="D9782" s="106"/>
      <c r="E9782" s="106"/>
    </row>
    <row r="9783" spans="1:5" x14ac:dyDescent="0.25">
      <c r="A9783" s="46"/>
      <c r="B9783" s="46"/>
      <c r="C9783" s="46"/>
      <c r="D9783" s="106"/>
      <c r="E9783" s="106"/>
    </row>
    <row r="9784" spans="1:5" x14ac:dyDescent="0.25">
      <c r="A9784" s="46"/>
      <c r="B9784" s="46"/>
      <c r="C9784" s="46"/>
      <c r="D9784" s="106"/>
      <c r="E9784" s="106"/>
    </row>
    <row r="9785" spans="1:5" x14ac:dyDescent="0.25">
      <c r="A9785" s="46"/>
      <c r="B9785" s="46"/>
      <c r="C9785" s="46"/>
      <c r="D9785" s="106"/>
      <c r="E9785" s="106"/>
    </row>
    <row r="9786" spans="1:5" x14ac:dyDescent="0.25">
      <c r="A9786" s="46"/>
      <c r="B9786" s="46"/>
      <c r="C9786" s="46"/>
      <c r="D9786" s="106"/>
      <c r="E9786" s="106"/>
    </row>
    <row r="9787" spans="1:5" x14ac:dyDescent="0.25">
      <c r="A9787" s="46"/>
      <c r="B9787" s="46"/>
      <c r="C9787" s="46"/>
      <c r="D9787" s="106"/>
      <c r="E9787" s="106"/>
    </row>
    <row r="9788" spans="1:5" x14ac:dyDescent="0.25">
      <c r="A9788" s="46"/>
      <c r="B9788" s="46"/>
      <c r="C9788" s="46"/>
      <c r="D9788" s="106"/>
      <c r="E9788" s="106"/>
    </row>
    <row r="9789" spans="1:5" x14ac:dyDescent="0.25">
      <c r="A9789" s="46"/>
      <c r="B9789" s="46"/>
      <c r="C9789" s="46"/>
      <c r="D9789" s="106"/>
      <c r="E9789" s="106"/>
    </row>
    <row r="9790" spans="1:5" x14ac:dyDescent="0.25">
      <c r="A9790" s="46"/>
      <c r="B9790" s="46"/>
      <c r="C9790" s="46"/>
      <c r="D9790" s="106"/>
      <c r="E9790" s="106"/>
    </row>
    <row r="9791" spans="1:5" x14ac:dyDescent="0.25">
      <c r="A9791" s="46"/>
      <c r="B9791" s="46"/>
      <c r="C9791" s="46"/>
      <c r="D9791" s="106"/>
      <c r="E9791" s="106"/>
    </row>
    <row r="9792" spans="1:5" x14ac:dyDescent="0.25">
      <c r="A9792" s="46"/>
      <c r="B9792" s="46"/>
      <c r="C9792" s="46"/>
      <c r="D9792" s="106"/>
      <c r="E9792" s="106"/>
    </row>
    <row r="9793" spans="1:5" x14ac:dyDescent="0.25">
      <c r="A9793" s="46"/>
      <c r="B9793" s="46"/>
      <c r="C9793" s="46"/>
      <c r="D9793" s="106"/>
      <c r="E9793" s="106"/>
    </row>
    <row r="9794" spans="1:5" x14ac:dyDescent="0.25">
      <c r="A9794" s="46"/>
      <c r="B9794" s="46"/>
      <c r="C9794" s="46"/>
      <c r="D9794" s="106"/>
      <c r="E9794" s="106"/>
    </row>
    <row r="9795" spans="1:5" x14ac:dyDescent="0.25">
      <c r="A9795" s="46"/>
      <c r="B9795" s="46"/>
      <c r="C9795" s="46"/>
      <c r="D9795" s="106"/>
      <c r="E9795" s="106"/>
    </row>
    <row r="9796" spans="1:5" x14ac:dyDescent="0.25">
      <c r="A9796" s="46"/>
      <c r="B9796" s="46"/>
      <c r="C9796" s="46"/>
      <c r="D9796" s="106"/>
      <c r="E9796" s="106"/>
    </row>
    <row r="9797" spans="1:5" x14ac:dyDescent="0.25">
      <c r="A9797" s="46"/>
      <c r="B9797" s="46"/>
      <c r="C9797" s="46"/>
      <c r="D9797" s="106"/>
      <c r="E9797" s="106"/>
    </row>
    <row r="9798" spans="1:5" x14ac:dyDescent="0.25">
      <c r="A9798" s="46"/>
      <c r="B9798" s="46"/>
      <c r="C9798" s="46"/>
      <c r="D9798" s="106"/>
      <c r="E9798" s="106"/>
    </row>
    <row r="9799" spans="1:5" x14ac:dyDescent="0.25">
      <c r="A9799" s="46"/>
      <c r="B9799" s="46"/>
      <c r="C9799" s="46"/>
      <c r="D9799" s="106"/>
      <c r="E9799" s="106"/>
    </row>
    <row r="9800" spans="1:5" x14ac:dyDescent="0.25">
      <c r="A9800" s="46"/>
      <c r="B9800" s="46"/>
      <c r="C9800" s="46"/>
      <c r="D9800" s="106"/>
      <c r="E9800" s="106"/>
    </row>
    <row r="9801" spans="1:5" x14ac:dyDescent="0.25">
      <c r="A9801" s="46"/>
      <c r="B9801" s="46"/>
      <c r="C9801" s="46"/>
      <c r="D9801" s="106"/>
      <c r="E9801" s="106"/>
    </row>
    <row r="9802" spans="1:5" x14ac:dyDescent="0.25">
      <c r="A9802" s="46"/>
      <c r="B9802" s="46"/>
      <c r="C9802" s="46"/>
      <c r="D9802" s="106"/>
      <c r="E9802" s="106"/>
    </row>
    <row r="9803" spans="1:5" x14ac:dyDescent="0.25">
      <c r="A9803" s="46"/>
      <c r="B9803" s="46"/>
      <c r="C9803" s="46"/>
      <c r="D9803" s="106"/>
      <c r="E9803" s="106"/>
    </row>
    <row r="9804" spans="1:5" x14ac:dyDescent="0.25">
      <c r="A9804" s="46"/>
      <c r="B9804" s="46"/>
      <c r="C9804" s="46"/>
      <c r="D9804" s="106"/>
      <c r="E9804" s="106"/>
    </row>
    <row r="9805" spans="1:5" x14ac:dyDescent="0.25">
      <c r="A9805" s="46"/>
      <c r="B9805" s="46"/>
      <c r="C9805" s="46"/>
      <c r="D9805" s="106"/>
      <c r="E9805" s="106"/>
    </row>
    <row r="9806" spans="1:5" x14ac:dyDescent="0.25">
      <c r="A9806" s="46"/>
      <c r="B9806" s="46"/>
      <c r="C9806" s="46"/>
      <c r="D9806" s="106"/>
      <c r="E9806" s="106"/>
    </row>
    <row r="9807" spans="1:5" x14ac:dyDescent="0.25">
      <c r="A9807" s="46"/>
      <c r="B9807" s="46"/>
      <c r="C9807" s="46"/>
      <c r="D9807" s="106"/>
      <c r="E9807" s="106"/>
    </row>
    <row r="9808" spans="1:5" x14ac:dyDescent="0.25">
      <c r="A9808" s="46"/>
      <c r="B9808" s="46"/>
      <c r="C9808" s="46"/>
      <c r="D9808" s="106"/>
      <c r="E9808" s="106"/>
    </row>
    <row r="9809" spans="1:5" x14ac:dyDescent="0.25">
      <c r="A9809" s="46"/>
      <c r="B9809" s="46"/>
      <c r="C9809" s="46"/>
      <c r="D9809" s="106"/>
      <c r="E9809" s="106"/>
    </row>
    <row r="9810" spans="1:5" x14ac:dyDescent="0.25">
      <c r="A9810" s="46"/>
      <c r="B9810" s="46"/>
      <c r="C9810" s="46"/>
      <c r="D9810" s="106"/>
      <c r="E9810" s="106"/>
    </row>
    <row r="9811" spans="1:5" x14ac:dyDescent="0.25">
      <c r="A9811" s="46"/>
      <c r="B9811" s="46"/>
      <c r="C9811" s="46"/>
      <c r="D9811" s="106"/>
      <c r="E9811" s="106"/>
    </row>
    <row r="9812" spans="1:5" x14ac:dyDescent="0.25">
      <c r="A9812" s="46"/>
      <c r="B9812" s="46"/>
      <c r="C9812" s="46"/>
      <c r="D9812" s="106"/>
      <c r="E9812" s="106"/>
    </row>
    <row r="9813" spans="1:5" x14ac:dyDescent="0.25">
      <c r="A9813" s="46"/>
      <c r="B9813" s="46"/>
      <c r="C9813" s="46"/>
      <c r="D9813" s="106"/>
      <c r="E9813" s="106"/>
    </row>
    <row r="9814" spans="1:5" x14ac:dyDescent="0.25">
      <c r="A9814" s="46"/>
      <c r="B9814" s="46"/>
      <c r="C9814" s="46"/>
      <c r="D9814" s="106"/>
      <c r="E9814" s="106"/>
    </row>
    <row r="9815" spans="1:5" x14ac:dyDescent="0.25">
      <c r="A9815" s="46"/>
      <c r="B9815" s="46"/>
      <c r="C9815" s="46"/>
      <c r="D9815" s="106"/>
      <c r="E9815" s="106"/>
    </row>
    <row r="9816" spans="1:5" x14ac:dyDescent="0.25">
      <c r="A9816" s="46"/>
      <c r="B9816" s="46"/>
      <c r="C9816" s="46"/>
      <c r="D9816" s="106"/>
      <c r="E9816" s="106"/>
    </row>
    <row r="9817" spans="1:5" x14ac:dyDescent="0.25">
      <c r="A9817" s="46"/>
      <c r="B9817" s="46"/>
      <c r="C9817" s="46"/>
      <c r="D9817" s="106"/>
      <c r="E9817" s="106"/>
    </row>
    <row r="9818" spans="1:5" x14ac:dyDescent="0.25">
      <c r="A9818" s="46"/>
      <c r="B9818" s="46"/>
      <c r="C9818" s="46"/>
      <c r="D9818" s="106"/>
      <c r="E9818" s="106"/>
    </row>
    <row r="9819" spans="1:5" x14ac:dyDescent="0.25">
      <c r="A9819" s="46"/>
      <c r="B9819" s="46"/>
      <c r="C9819" s="46"/>
      <c r="D9819" s="106"/>
      <c r="E9819" s="106"/>
    </row>
    <row r="9820" spans="1:5" x14ac:dyDescent="0.25">
      <c r="A9820" s="46"/>
      <c r="B9820" s="46"/>
      <c r="C9820" s="46"/>
      <c r="D9820" s="106"/>
      <c r="E9820" s="106"/>
    </row>
    <row r="9821" spans="1:5" x14ac:dyDescent="0.25">
      <c r="A9821" s="46"/>
      <c r="B9821" s="46"/>
      <c r="C9821" s="46"/>
      <c r="D9821" s="106"/>
      <c r="E9821" s="106"/>
    </row>
    <row r="9822" spans="1:5" x14ac:dyDescent="0.25">
      <c r="A9822" s="46"/>
      <c r="B9822" s="46"/>
      <c r="C9822" s="46"/>
      <c r="D9822" s="106"/>
      <c r="E9822" s="106"/>
    </row>
    <row r="9823" spans="1:5" x14ac:dyDescent="0.25">
      <c r="A9823" s="46"/>
      <c r="B9823" s="46"/>
      <c r="C9823" s="46"/>
      <c r="D9823" s="106"/>
      <c r="E9823" s="106"/>
    </row>
    <row r="9824" spans="1:5" x14ac:dyDescent="0.25">
      <c r="A9824" s="46"/>
      <c r="B9824" s="46"/>
      <c r="C9824" s="46"/>
      <c r="D9824" s="106"/>
      <c r="E9824" s="106"/>
    </row>
    <row r="9825" spans="1:5" x14ac:dyDescent="0.25">
      <c r="A9825" s="46"/>
      <c r="B9825" s="46"/>
      <c r="C9825" s="46"/>
      <c r="D9825" s="106"/>
      <c r="E9825" s="106"/>
    </row>
    <row r="9826" spans="1:5" x14ac:dyDescent="0.25">
      <c r="A9826" s="46"/>
      <c r="B9826" s="46"/>
      <c r="C9826" s="46"/>
      <c r="D9826" s="106"/>
      <c r="E9826" s="106"/>
    </row>
    <row r="9827" spans="1:5" x14ac:dyDescent="0.25">
      <c r="A9827" s="46"/>
      <c r="B9827" s="46"/>
      <c r="C9827" s="46"/>
      <c r="D9827" s="106"/>
      <c r="E9827" s="106"/>
    </row>
    <row r="9828" spans="1:5" x14ac:dyDescent="0.25">
      <c r="A9828" s="46"/>
      <c r="B9828" s="46"/>
      <c r="C9828" s="46"/>
      <c r="D9828" s="106"/>
      <c r="E9828" s="106"/>
    </row>
    <row r="9829" spans="1:5" x14ac:dyDescent="0.25">
      <c r="A9829" s="46"/>
      <c r="B9829" s="46"/>
      <c r="C9829" s="46"/>
      <c r="D9829" s="106"/>
      <c r="E9829" s="106"/>
    </row>
    <row r="9830" spans="1:5" x14ac:dyDescent="0.25">
      <c r="A9830" s="46"/>
      <c r="B9830" s="46"/>
      <c r="C9830" s="46"/>
      <c r="D9830" s="106"/>
      <c r="E9830" s="106"/>
    </row>
    <row r="9831" spans="1:5" x14ac:dyDescent="0.25">
      <c r="A9831" s="46"/>
      <c r="B9831" s="46"/>
      <c r="C9831" s="46"/>
      <c r="D9831" s="106"/>
      <c r="E9831" s="106"/>
    </row>
    <row r="9832" spans="1:5" x14ac:dyDescent="0.25">
      <c r="A9832" s="46"/>
      <c r="B9832" s="46"/>
      <c r="C9832" s="46"/>
      <c r="D9832" s="106"/>
      <c r="E9832" s="106"/>
    </row>
    <row r="9833" spans="1:5" x14ac:dyDescent="0.25">
      <c r="A9833" s="46"/>
      <c r="B9833" s="46"/>
      <c r="C9833" s="46"/>
      <c r="D9833" s="106"/>
      <c r="E9833" s="106"/>
    </row>
    <row r="9834" spans="1:5" x14ac:dyDescent="0.25">
      <c r="A9834" s="46"/>
      <c r="B9834" s="46"/>
      <c r="C9834" s="46"/>
      <c r="D9834" s="106"/>
      <c r="E9834" s="106"/>
    </row>
    <row r="9835" spans="1:5" x14ac:dyDescent="0.25">
      <c r="A9835" s="46"/>
      <c r="B9835" s="46"/>
      <c r="C9835" s="46"/>
      <c r="D9835" s="106"/>
      <c r="E9835" s="106"/>
    </row>
    <row r="9836" spans="1:5" x14ac:dyDescent="0.25">
      <c r="A9836" s="46"/>
      <c r="B9836" s="46"/>
      <c r="C9836" s="46"/>
      <c r="D9836" s="106"/>
      <c r="E9836" s="106"/>
    </row>
    <row r="9837" spans="1:5" x14ac:dyDescent="0.25">
      <c r="A9837" s="46"/>
      <c r="B9837" s="46"/>
      <c r="C9837" s="46"/>
      <c r="D9837" s="106"/>
      <c r="E9837" s="106"/>
    </row>
    <row r="9838" spans="1:5" x14ac:dyDescent="0.25">
      <c r="A9838" s="46"/>
      <c r="B9838" s="46"/>
      <c r="C9838" s="46"/>
      <c r="D9838" s="106"/>
      <c r="E9838" s="106"/>
    </row>
    <row r="9839" spans="1:5" x14ac:dyDescent="0.25">
      <c r="A9839" s="46"/>
      <c r="B9839" s="46"/>
      <c r="C9839" s="46"/>
      <c r="D9839" s="106"/>
      <c r="E9839" s="106"/>
    </row>
    <row r="9840" spans="1:5" x14ac:dyDescent="0.25">
      <c r="A9840" s="46"/>
      <c r="B9840" s="46"/>
      <c r="C9840" s="46"/>
      <c r="D9840" s="106"/>
      <c r="E9840" s="106"/>
    </row>
    <row r="9841" spans="1:5" x14ac:dyDescent="0.25">
      <c r="A9841" s="46"/>
      <c r="B9841" s="46"/>
      <c r="C9841" s="46"/>
      <c r="D9841" s="106"/>
      <c r="E9841" s="106"/>
    </row>
    <row r="9842" spans="1:5" x14ac:dyDescent="0.25">
      <c r="A9842" s="46"/>
      <c r="B9842" s="46"/>
      <c r="C9842" s="46"/>
      <c r="D9842" s="106"/>
      <c r="E9842" s="106"/>
    </row>
    <row r="9843" spans="1:5" x14ac:dyDescent="0.25">
      <c r="A9843" s="46"/>
      <c r="B9843" s="46"/>
      <c r="C9843" s="46"/>
      <c r="D9843" s="106"/>
      <c r="E9843" s="106"/>
    </row>
    <row r="9844" spans="1:5" x14ac:dyDescent="0.25">
      <c r="A9844" s="46"/>
      <c r="B9844" s="46"/>
      <c r="C9844" s="46"/>
      <c r="D9844" s="106"/>
      <c r="E9844" s="106"/>
    </row>
    <row r="9845" spans="1:5" x14ac:dyDescent="0.25">
      <c r="A9845" s="46"/>
      <c r="B9845" s="46"/>
      <c r="C9845" s="46"/>
      <c r="D9845" s="106"/>
      <c r="E9845" s="106"/>
    </row>
    <row r="9846" spans="1:5" x14ac:dyDescent="0.25">
      <c r="A9846" s="46"/>
      <c r="B9846" s="46"/>
      <c r="C9846" s="46"/>
      <c r="D9846" s="106"/>
      <c r="E9846" s="106"/>
    </row>
    <row r="9847" spans="1:5" x14ac:dyDescent="0.25">
      <c r="A9847" s="46"/>
      <c r="B9847" s="46"/>
      <c r="C9847" s="46"/>
      <c r="D9847" s="106"/>
      <c r="E9847" s="106"/>
    </row>
    <row r="9848" spans="1:5" x14ac:dyDescent="0.25">
      <c r="A9848" s="46"/>
      <c r="B9848" s="46"/>
      <c r="C9848" s="46"/>
      <c r="D9848" s="106"/>
      <c r="E9848" s="106"/>
    </row>
    <row r="9849" spans="1:5" x14ac:dyDescent="0.25">
      <c r="A9849" s="46"/>
      <c r="B9849" s="46"/>
      <c r="C9849" s="46"/>
      <c r="D9849" s="106"/>
      <c r="E9849" s="106"/>
    </row>
    <row r="9850" spans="1:5" x14ac:dyDescent="0.25">
      <c r="A9850" s="46"/>
      <c r="B9850" s="46"/>
      <c r="C9850" s="46"/>
      <c r="D9850" s="106"/>
      <c r="E9850" s="106"/>
    </row>
    <row r="9851" spans="1:5" x14ac:dyDescent="0.25">
      <c r="A9851" s="46"/>
      <c r="B9851" s="46"/>
      <c r="C9851" s="46"/>
      <c r="D9851" s="106"/>
      <c r="E9851" s="106"/>
    </row>
    <row r="9852" spans="1:5" x14ac:dyDescent="0.25">
      <c r="A9852" s="46"/>
      <c r="B9852" s="46"/>
      <c r="C9852" s="46"/>
      <c r="D9852" s="106"/>
      <c r="E9852" s="106"/>
    </row>
    <row r="9853" spans="1:5" x14ac:dyDescent="0.25">
      <c r="A9853" s="46"/>
      <c r="B9853" s="46"/>
      <c r="C9853" s="46"/>
      <c r="D9853" s="106"/>
      <c r="E9853" s="106"/>
    </row>
    <row r="9854" spans="1:5" x14ac:dyDescent="0.25">
      <c r="A9854" s="46"/>
      <c r="B9854" s="46"/>
      <c r="C9854" s="46"/>
      <c r="D9854" s="106"/>
      <c r="E9854" s="106"/>
    </row>
    <row r="9855" spans="1:5" x14ac:dyDescent="0.25">
      <c r="A9855" s="46"/>
      <c r="B9855" s="46"/>
      <c r="C9855" s="46"/>
      <c r="D9855" s="106"/>
      <c r="E9855" s="106"/>
    </row>
    <row r="9856" spans="1:5" x14ac:dyDescent="0.25">
      <c r="A9856" s="46"/>
      <c r="B9856" s="46"/>
      <c r="C9856" s="46"/>
      <c r="D9856" s="106"/>
      <c r="E9856" s="106"/>
    </row>
    <row r="9857" spans="1:5" x14ac:dyDescent="0.25">
      <c r="A9857" s="46"/>
      <c r="B9857" s="46"/>
      <c r="C9857" s="46"/>
      <c r="D9857" s="106"/>
      <c r="E9857" s="106"/>
    </row>
    <row r="9858" spans="1:5" x14ac:dyDescent="0.25">
      <c r="A9858" s="46"/>
      <c r="B9858" s="46"/>
      <c r="C9858" s="46"/>
      <c r="D9858" s="106"/>
      <c r="E9858" s="106"/>
    </row>
    <row r="9859" spans="1:5" x14ac:dyDescent="0.25">
      <c r="A9859" s="46"/>
      <c r="B9859" s="46"/>
      <c r="C9859" s="46"/>
      <c r="D9859" s="106"/>
      <c r="E9859" s="106"/>
    </row>
    <row r="9860" spans="1:5" x14ac:dyDescent="0.25">
      <c r="A9860" s="46"/>
      <c r="B9860" s="46"/>
      <c r="C9860" s="46"/>
      <c r="D9860" s="106"/>
      <c r="E9860" s="106"/>
    </row>
    <row r="9861" spans="1:5" x14ac:dyDescent="0.25">
      <c r="A9861" s="46"/>
      <c r="B9861" s="46"/>
      <c r="C9861" s="46"/>
      <c r="D9861" s="106"/>
      <c r="E9861" s="106"/>
    </row>
    <row r="9862" spans="1:5" x14ac:dyDescent="0.25">
      <c r="A9862" s="46"/>
      <c r="B9862" s="46"/>
      <c r="C9862" s="46"/>
      <c r="D9862" s="106"/>
      <c r="E9862" s="106"/>
    </row>
    <row r="9863" spans="1:5" x14ac:dyDescent="0.25">
      <c r="A9863" s="46"/>
      <c r="B9863" s="46"/>
      <c r="C9863" s="46"/>
      <c r="D9863" s="106"/>
      <c r="E9863" s="106"/>
    </row>
    <row r="9864" spans="1:5" x14ac:dyDescent="0.25">
      <c r="A9864" s="46"/>
      <c r="B9864" s="46"/>
      <c r="C9864" s="46"/>
      <c r="D9864" s="106"/>
      <c r="E9864" s="106"/>
    </row>
    <row r="9865" spans="1:5" x14ac:dyDescent="0.25">
      <c r="A9865" s="46"/>
      <c r="B9865" s="46"/>
      <c r="C9865" s="46"/>
      <c r="D9865" s="106"/>
      <c r="E9865" s="106"/>
    </row>
    <row r="9866" spans="1:5" x14ac:dyDescent="0.25">
      <c r="A9866" s="46"/>
      <c r="B9866" s="46"/>
      <c r="C9866" s="46"/>
      <c r="D9866" s="106"/>
      <c r="E9866" s="106"/>
    </row>
    <row r="9867" spans="1:5" x14ac:dyDescent="0.25">
      <c r="A9867" s="46"/>
      <c r="B9867" s="46"/>
      <c r="C9867" s="46"/>
      <c r="D9867" s="106"/>
      <c r="E9867" s="106"/>
    </row>
    <row r="9868" spans="1:5" x14ac:dyDescent="0.25">
      <c r="A9868" s="46"/>
      <c r="B9868" s="46"/>
      <c r="C9868" s="46"/>
      <c r="D9868" s="106"/>
      <c r="E9868" s="106"/>
    </row>
    <row r="9869" spans="1:5" x14ac:dyDescent="0.25">
      <c r="A9869" s="46"/>
      <c r="B9869" s="46"/>
      <c r="C9869" s="46"/>
      <c r="D9869" s="106"/>
      <c r="E9869" s="106"/>
    </row>
    <row r="9870" spans="1:5" x14ac:dyDescent="0.25">
      <c r="A9870" s="46"/>
      <c r="B9870" s="46"/>
      <c r="C9870" s="46"/>
      <c r="D9870" s="106"/>
      <c r="E9870" s="106"/>
    </row>
    <row r="9871" spans="1:5" x14ac:dyDescent="0.25">
      <c r="A9871" s="46"/>
      <c r="B9871" s="46"/>
      <c r="C9871" s="46"/>
      <c r="D9871" s="106"/>
      <c r="E9871" s="106"/>
    </row>
    <row r="9872" spans="1:5" x14ac:dyDescent="0.25">
      <c r="A9872" s="46"/>
      <c r="B9872" s="46"/>
      <c r="C9872" s="46"/>
      <c r="D9872" s="106"/>
      <c r="E9872" s="106"/>
    </row>
    <row r="9873" spans="1:5" x14ac:dyDescent="0.25">
      <c r="A9873" s="46"/>
      <c r="B9873" s="46"/>
      <c r="C9873" s="46"/>
      <c r="D9873" s="106"/>
      <c r="E9873" s="106"/>
    </row>
    <row r="9874" spans="1:5" x14ac:dyDescent="0.25">
      <c r="A9874" s="46"/>
      <c r="B9874" s="46"/>
      <c r="C9874" s="46"/>
      <c r="D9874" s="106"/>
      <c r="E9874" s="106"/>
    </row>
    <row r="9875" spans="1:5" x14ac:dyDescent="0.25">
      <c r="A9875" s="46"/>
      <c r="B9875" s="46"/>
      <c r="C9875" s="46"/>
      <c r="D9875" s="106"/>
      <c r="E9875" s="106"/>
    </row>
    <row r="9876" spans="1:5" x14ac:dyDescent="0.25">
      <c r="A9876" s="46"/>
      <c r="B9876" s="46"/>
      <c r="C9876" s="46"/>
      <c r="D9876" s="106"/>
      <c r="E9876" s="106"/>
    </row>
    <row r="9877" spans="1:5" x14ac:dyDescent="0.25">
      <c r="A9877" s="46"/>
      <c r="B9877" s="46"/>
      <c r="C9877" s="46"/>
      <c r="D9877" s="106"/>
      <c r="E9877" s="106"/>
    </row>
    <row r="9878" spans="1:5" x14ac:dyDescent="0.25">
      <c r="A9878" s="46"/>
      <c r="B9878" s="46"/>
      <c r="C9878" s="46"/>
      <c r="D9878" s="106"/>
      <c r="E9878" s="106"/>
    </row>
    <row r="9879" spans="1:5" x14ac:dyDescent="0.25">
      <c r="A9879" s="46"/>
      <c r="B9879" s="46"/>
      <c r="C9879" s="46"/>
      <c r="D9879" s="106"/>
      <c r="E9879" s="106"/>
    </row>
    <row r="9880" spans="1:5" x14ac:dyDescent="0.25">
      <c r="A9880" s="46"/>
      <c r="B9880" s="46"/>
      <c r="C9880" s="46"/>
      <c r="D9880" s="106"/>
      <c r="E9880" s="106"/>
    </row>
    <row r="9881" spans="1:5" x14ac:dyDescent="0.25">
      <c r="A9881" s="46"/>
      <c r="B9881" s="46"/>
      <c r="C9881" s="46"/>
      <c r="D9881" s="106"/>
      <c r="E9881" s="106"/>
    </row>
    <row r="9882" spans="1:5" x14ac:dyDescent="0.25">
      <c r="A9882" s="46"/>
      <c r="B9882" s="46"/>
      <c r="C9882" s="46"/>
      <c r="D9882" s="106"/>
      <c r="E9882" s="106"/>
    </row>
    <row r="9883" spans="1:5" x14ac:dyDescent="0.25">
      <c r="A9883" s="46"/>
      <c r="B9883" s="46"/>
      <c r="C9883" s="46"/>
      <c r="D9883" s="106"/>
      <c r="E9883" s="106"/>
    </row>
    <row r="9884" spans="1:5" x14ac:dyDescent="0.25">
      <c r="A9884" s="46"/>
      <c r="B9884" s="46"/>
      <c r="C9884" s="46"/>
      <c r="D9884" s="106"/>
      <c r="E9884" s="106"/>
    </row>
    <row r="9885" spans="1:5" x14ac:dyDescent="0.25">
      <c r="A9885" s="46"/>
      <c r="B9885" s="46"/>
      <c r="C9885" s="46"/>
      <c r="D9885" s="106"/>
      <c r="E9885" s="106"/>
    </row>
    <row r="9886" spans="1:5" x14ac:dyDescent="0.25">
      <c r="A9886" s="46"/>
      <c r="B9886" s="46"/>
      <c r="C9886" s="46"/>
      <c r="D9886" s="106"/>
      <c r="E9886" s="106"/>
    </row>
    <row r="9887" spans="1:5" x14ac:dyDescent="0.25">
      <c r="A9887" s="46"/>
      <c r="B9887" s="46"/>
      <c r="C9887" s="46"/>
      <c r="D9887" s="106"/>
      <c r="E9887" s="106"/>
    </row>
    <row r="9888" spans="1:5" x14ac:dyDescent="0.25">
      <c r="A9888" s="46"/>
      <c r="B9888" s="46"/>
      <c r="C9888" s="46"/>
      <c r="D9888" s="106"/>
      <c r="E9888" s="106"/>
    </row>
    <row r="9889" spans="1:5" x14ac:dyDescent="0.25">
      <c r="A9889" s="46"/>
      <c r="B9889" s="46"/>
      <c r="C9889" s="46"/>
      <c r="D9889" s="106"/>
      <c r="E9889" s="106"/>
    </row>
    <row r="9890" spans="1:5" x14ac:dyDescent="0.25">
      <c r="A9890" s="46"/>
      <c r="B9890" s="46"/>
      <c r="C9890" s="46"/>
      <c r="D9890" s="106"/>
      <c r="E9890" s="106"/>
    </row>
    <row r="9891" spans="1:5" x14ac:dyDescent="0.25">
      <c r="A9891" s="46"/>
      <c r="B9891" s="46"/>
      <c r="C9891" s="46"/>
      <c r="D9891" s="106"/>
      <c r="E9891" s="106"/>
    </row>
    <row r="9892" spans="1:5" x14ac:dyDescent="0.25">
      <c r="A9892" s="46"/>
      <c r="B9892" s="46"/>
      <c r="C9892" s="46"/>
      <c r="D9892" s="106"/>
      <c r="E9892" s="106"/>
    </row>
    <row r="9893" spans="1:5" x14ac:dyDescent="0.25">
      <c r="A9893" s="46"/>
      <c r="B9893" s="46"/>
      <c r="C9893" s="46"/>
      <c r="D9893" s="106"/>
      <c r="E9893" s="106"/>
    </row>
    <row r="9894" spans="1:5" x14ac:dyDescent="0.25">
      <c r="A9894" s="46"/>
      <c r="B9894" s="46"/>
      <c r="C9894" s="46"/>
      <c r="D9894" s="106"/>
      <c r="E9894" s="106"/>
    </row>
    <row r="9895" spans="1:5" x14ac:dyDescent="0.25">
      <c r="A9895" s="46"/>
      <c r="B9895" s="46"/>
      <c r="C9895" s="46"/>
      <c r="D9895" s="106"/>
      <c r="E9895" s="106"/>
    </row>
    <row r="9896" spans="1:5" x14ac:dyDescent="0.25">
      <c r="A9896" s="46"/>
      <c r="B9896" s="46"/>
      <c r="C9896" s="46"/>
      <c r="D9896" s="106"/>
      <c r="E9896" s="106"/>
    </row>
    <row r="9897" spans="1:5" x14ac:dyDescent="0.25">
      <c r="A9897" s="46"/>
      <c r="B9897" s="46"/>
      <c r="C9897" s="46"/>
      <c r="D9897" s="106"/>
      <c r="E9897" s="106"/>
    </row>
    <row r="9898" spans="1:5" x14ac:dyDescent="0.25">
      <c r="A9898" s="46"/>
      <c r="B9898" s="46"/>
      <c r="C9898" s="46"/>
      <c r="D9898" s="106"/>
      <c r="E9898" s="106"/>
    </row>
    <row r="9899" spans="1:5" x14ac:dyDescent="0.25">
      <c r="A9899" s="46"/>
      <c r="B9899" s="46"/>
      <c r="C9899" s="46"/>
      <c r="D9899" s="106"/>
      <c r="E9899" s="106"/>
    </row>
    <row r="9900" spans="1:5" x14ac:dyDescent="0.25">
      <c r="A9900" s="46"/>
      <c r="B9900" s="46"/>
      <c r="C9900" s="46"/>
      <c r="D9900" s="106"/>
      <c r="E9900" s="106"/>
    </row>
    <row r="9901" spans="1:5" x14ac:dyDescent="0.25">
      <c r="A9901" s="46"/>
      <c r="B9901" s="46"/>
      <c r="C9901" s="46"/>
      <c r="D9901" s="106"/>
      <c r="E9901" s="106"/>
    </row>
    <row r="9902" spans="1:5" x14ac:dyDescent="0.25">
      <c r="A9902" s="46"/>
      <c r="B9902" s="46"/>
      <c r="C9902" s="46"/>
      <c r="D9902" s="106"/>
      <c r="E9902" s="106"/>
    </row>
    <row r="9903" spans="1:5" x14ac:dyDescent="0.25">
      <c r="A9903" s="46"/>
      <c r="B9903" s="46"/>
      <c r="C9903" s="46"/>
      <c r="D9903" s="106"/>
      <c r="E9903" s="106"/>
    </row>
    <row r="9904" spans="1:5" x14ac:dyDescent="0.25">
      <c r="A9904" s="46"/>
      <c r="B9904" s="46"/>
      <c r="C9904" s="46"/>
      <c r="D9904" s="106"/>
      <c r="E9904" s="106"/>
    </row>
    <row r="9905" spans="1:5" x14ac:dyDescent="0.25">
      <c r="A9905" s="46"/>
      <c r="B9905" s="46"/>
      <c r="C9905" s="46"/>
      <c r="D9905" s="106"/>
      <c r="E9905" s="106"/>
    </row>
    <row r="9906" spans="1:5" x14ac:dyDescent="0.25">
      <c r="A9906" s="46"/>
      <c r="B9906" s="46"/>
      <c r="C9906" s="46"/>
      <c r="D9906" s="106"/>
      <c r="E9906" s="106"/>
    </row>
    <row r="9907" spans="1:5" x14ac:dyDescent="0.25">
      <c r="A9907" s="46"/>
      <c r="B9907" s="46"/>
      <c r="C9907" s="46"/>
      <c r="D9907" s="106"/>
      <c r="E9907" s="106"/>
    </row>
    <row r="9908" spans="1:5" x14ac:dyDescent="0.25">
      <c r="A9908" s="46"/>
      <c r="B9908" s="46"/>
      <c r="C9908" s="46"/>
      <c r="D9908" s="106"/>
      <c r="E9908" s="106"/>
    </row>
    <row r="9909" spans="1:5" x14ac:dyDescent="0.25">
      <c r="A9909" s="46"/>
      <c r="B9909" s="46"/>
      <c r="C9909" s="46"/>
      <c r="D9909" s="106"/>
      <c r="E9909" s="106"/>
    </row>
    <row r="9910" spans="1:5" x14ac:dyDescent="0.25">
      <c r="A9910" s="46"/>
      <c r="B9910" s="46"/>
      <c r="C9910" s="46"/>
      <c r="D9910" s="106"/>
      <c r="E9910" s="106"/>
    </row>
    <row r="9911" spans="1:5" x14ac:dyDescent="0.25">
      <c r="A9911" s="46"/>
      <c r="B9911" s="46"/>
      <c r="C9911" s="46"/>
      <c r="D9911" s="106"/>
      <c r="E9911" s="106"/>
    </row>
    <row r="9912" spans="1:5" x14ac:dyDescent="0.25">
      <c r="A9912" s="46"/>
      <c r="B9912" s="46"/>
      <c r="C9912" s="46"/>
      <c r="D9912" s="106"/>
      <c r="E9912" s="106"/>
    </row>
    <row r="9913" spans="1:5" x14ac:dyDescent="0.25">
      <c r="A9913" s="46"/>
      <c r="B9913" s="46"/>
      <c r="C9913" s="46"/>
      <c r="D9913" s="106"/>
      <c r="E9913" s="106"/>
    </row>
    <row r="9914" spans="1:5" x14ac:dyDescent="0.25">
      <c r="A9914" s="46"/>
      <c r="B9914" s="46"/>
      <c r="C9914" s="46"/>
      <c r="D9914" s="106"/>
      <c r="E9914" s="106"/>
    </row>
    <row r="9915" spans="1:5" x14ac:dyDescent="0.25">
      <c r="A9915" s="46"/>
      <c r="B9915" s="46"/>
      <c r="C9915" s="46"/>
      <c r="D9915" s="106"/>
      <c r="E9915" s="106"/>
    </row>
    <row r="9916" spans="1:5" x14ac:dyDescent="0.25">
      <c r="A9916" s="46"/>
      <c r="B9916" s="46"/>
      <c r="C9916" s="46"/>
      <c r="D9916" s="106"/>
      <c r="E9916" s="106"/>
    </row>
    <row r="9917" spans="1:5" x14ac:dyDescent="0.25">
      <c r="A9917" s="46"/>
      <c r="B9917" s="46"/>
      <c r="C9917" s="46"/>
      <c r="D9917" s="106"/>
      <c r="E9917" s="106"/>
    </row>
    <row r="9918" spans="1:5" x14ac:dyDescent="0.25">
      <c r="A9918" s="46"/>
      <c r="B9918" s="46"/>
      <c r="C9918" s="46"/>
      <c r="D9918" s="106"/>
      <c r="E9918" s="106"/>
    </row>
    <row r="9919" spans="1:5" x14ac:dyDescent="0.25">
      <c r="A9919" s="46"/>
      <c r="B9919" s="46"/>
      <c r="C9919" s="46"/>
      <c r="D9919" s="106"/>
      <c r="E9919" s="106"/>
    </row>
    <row r="9920" spans="1:5" x14ac:dyDescent="0.25">
      <c r="A9920" s="46"/>
      <c r="B9920" s="46"/>
      <c r="C9920" s="46"/>
      <c r="D9920" s="106"/>
      <c r="E9920" s="106"/>
    </row>
    <row r="9921" spans="1:5" x14ac:dyDescent="0.25">
      <c r="A9921" s="46"/>
      <c r="B9921" s="46"/>
      <c r="C9921" s="46"/>
      <c r="D9921" s="106"/>
      <c r="E9921" s="106"/>
    </row>
    <row r="9922" spans="1:5" x14ac:dyDescent="0.25">
      <c r="A9922" s="46"/>
      <c r="B9922" s="46"/>
      <c r="C9922" s="46"/>
      <c r="D9922" s="106"/>
      <c r="E9922" s="106"/>
    </row>
    <row r="9923" spans="1:5" x14ac:dyDescent="0.25">
      <c r="A9923" s="46"/>
      <c r="B9923" s="46"/>
      <c r="C9923" s="46"/>
      <c r="D9923" s="106"/>
      <c r="E9923" s="106"/>
    </row>
    <row r="9924" spans="1:5" x14ac:dyDescent="0.25">
      <c r="A9924" s="46"/>
      <c r="B9924" s="46"/>
      <c r="C9924" s="46"/>
      <c r="D9924" s="106"/>
      <c r="E9924" s="106"/>
    </row>
    <row r="9925" spans="1:5" x14ac:dyDescent="0.25">
      <c r="A9925" s="46"/>
      <c r="B9925" s="46"/>
      <c r="C9925" s="46"/>
      <c r="D9925" s="106"/>
      <c r="E9925" s="106"/>
    </row>
    <row r="9926" spans="1:5" x14ac:dyDescent="0.25">
      <c r="A9926" s="46"/>
      <c r="B9926" s="46"/>
      <c r="C9926" s="46"/>
      <c r="D9926" s="106"/>
      <c r="E9926" s="106"/>
    </row>
    <row r="9927" spans="1:5" x14ac:dyDescent="0.25">
      <c r="A9927" s="46"/>
      <c r="B9927" s="46"/>
      <c r="C9927" s="46"/>
      <c r="D9927" s="106"/>
      <c r="E9927" s="106"/>
    </row>
    <row r="9928" spans="1:5" x14ac:dyDescent="0.25">
      <c r="A9928" s="46"/>
      <c r="B9928" s="46"/>
      <c r="C9928" s="46"/>
      <c r="D9928" s="106"/>
      <c r="E9928" s="106"/>
    </row>
    <row r="9929" spans="1:5" x14ac:dyDescent="0.25">
      <c r="A9929" s="46"/>
      <c r="B9929" s="46"/>
      <c r="C9929" s="46"/>
      <c r="D9929" s="106"/>
      <c r="E9929" s="106"/>
    </row>
    <row r="9930" spans="1:5" x14ac:dyDescent="0.25">
      <c r="A9930" s="46"/>
      <c r="B9930" s="46"/>
      <c r="C9930" s="46"/>
      <c r="D9930" s="106"/>
      <c r="E9930" s="106"/>
    </row>
    <row r="9931" spans="1:5" x14ac:dyDescent="0.25">
      <c r="A9931" s="46"/>
      <c r="B9931" s="46"/>
      <c r="C9931" s="46"/>
      <c r="D9931" s="106"/>
      <c r="E9931" s="106"/>
    </row>
    <row r="9932" spans="1:5" x14ac:dyDescent="0.25">
      <c r="A9932" s="46"/>
      <c r="B9932" s="46"/>
      <c r="C9932" s="46"/>
      <c r="D9932" s="106"/>
      <c r="E9932" s="106"/>
    </row>
    <row r="9933" spans="1:5" x14ac:dyDescent="0.25">
      <c r="A9933" s="46"/>
      <c r="B9933" s="46"/>
      <c r="C9933" s="46"/>
      <c r="D9933" s="106"/>
      <c r="E9933" s="106"/>
    </row>
    <row r="9934" spans="1:5" x14ac:dyDescent="0.25">
      <c r="A9934" s="46"/>
      <c r="B9934" s="46"/>
      <c r="C9934" s="46"/>
      <c r="D9934" s="106"/>
      <c r="E9934" s="106"/>
    </row>
    <row r="9935" spans="1:5" x14ac:dyDescent="0.25">
      <c r="A9935" s="46"/>
      <c r="B9935" s="46"/>
      <c r="C9935" s="46"/>
      <c r="D9935" s="106"/>
      <c r="E9935" s="106"/>
    </row>
    <row r="9936" spans="1:5" x14ac:dyDescent="0.25">
      <c r="A9936" s="46"/>
      <c r="B9936" s="46"/>
      <c r="C9936" s="46"/>
      <c r="D9936" s="106"/>
      <c r="E9936" s="106"/>
    </row>
    <row r="9937" spans="1:5" x14ac:dyDescent="0.25">
      <c r="A9937" s="46"/>
      <c r="B9937" s="46"/>
      <c r="C9937" s="46"/>
      <c r="D9937" s="106"/>
      <c r="E9937" s="106"/>
    </row>
    <row r="9938" spans="1:5" x14ac:dyDescent="0.25">
      <c r="A9938" s="46"/>
      <c r="B9938" s="46"/>
      <c r="C9938" s="46"/>
      <c r="D9938" s="106"/>
      <c r="E9938" s="106"/>
    </row>
    <row r="9939" spans="1:5" x14ac:dyDescent="0.25">
      <c r="A9939" s="46"/>
      <c r="B9939" s="46"/>
      <c r="C9939" s="46"/>
      <c r="D9939" s="106"/>
      <c r="E9939" s="106"/>
    </row>
    <row r="9940" spans="1:5" x14ac:dyDescent="0.25">
      <c r="A9940" s="46"/>
      <c r="B9940" s="46"/>
      <c r="C9940" s="46"/>
      <c r="D9940" s="106"/>
      <c r="E9940" s="106"/>
    </row>
    <row r="9941" spans="1:5" x14ac:dyDescent="0.25">
      <c r="A9941" s="46"/>
      <c r="B9941" s="46"/>
      <c r="C9941" s="46"/>
      <c r="D9941" s="106"/>
      <c r="E9941" s="106"/>
    </row>
    <row r="9942" spans="1:5" x14ac:dyDescent="0.25">
      <c r="A9942" s="46"/>
      <c r="B9942" s="46"/>
      <c r="C9942" s="46"/>
      <c r="D9942" s="106"/>
      <c r="E9942" s="106"/>
    </row>
    <row r="9943" spans="1:5" x14ac:dyDescent="0.25">
      <c r="A9943" s="46"/>
      <c r="B9943" s="46"/>
      <c r="C9943" s="46"/>
      <c r="D9943" s="106"/>
      <c r="E9943" s="106"/>
    </row>
    <row r="9944" spans="1:5" x14ac:dyDescent="0.25">
      <c r="A9944" s="46"/>
      <c r="B9944" s="46"/>
      <c r="C9944" s="46"/>
      <c r="D9944" s="106"/>
      <c r="E9944" s="106"/>
    </row>
    <row r="9945" spans="1:5" x14ac:dyDescent="0.25">
      <c r="A9945" s="46"/>
      <c r="B9945" s="46"/>
      <c r="C9945" s="46"/>
      <c r="D9945" s="106"/>
      <c r="E9945" s="106"/>
    </row>
    <row r="9946" spans="1:5" x14ac:dyDescent="0.25">
      <c r="A9946" s="46"/>
      <c r="B9946" s="46"/>
      <c r="C9946" s="46"/>
      <c r="D9946" s="106"/>
      <c r="E9946" s="106"/>
    </row>
    <row r="9947" spans="1:5" x14ac:dyDescent="0.25">
      <c r="A9947" s="46"/>
      <c r="B9947" s="46"/>
      <c r="C9947" s="46"/>
      <c r="D9947" s="106"/>
      <c r="E9947" s="106"/>
    </row>
    <row r="9948" spans="1:5" x14ac:dyDescent="0.25">
      <c r="A9948" s="46"/>
      <c r="B9948" s="46"/>
      <c r="C9948" s="46"/>
      <c r="D9948" s="106"/>
      <c r="E9948" s="106"/>
    </row>
    <row r="9949" spans="1:5" x14ac:dyDescent="0.25">
      <c r="A9949" s="46"/>
      <c r="B9949" s="46"/>
      <c r="C9949" s="46"/>
      <c r="D9949" s="106"/>
      <c r="E9949" s="106"/>
    </row>
    <row r="9950" spans="1:5" x14ac:dyDescent="0.25">
      <c r="A9950" s="46"/>
      <c r="B9950" s="46"/>
      <c r="C9950" s="46"/>
      <c r="D9950" s="106"/>
      <c r="E9950" s="106"/>
    </row>
    <row r="9951" spans="1:5" x14ac:dyDescent="0.25">
      <c r="A9951" s="46"/>
      <c r="B9951" s="46"/>
      <c r="C9951" s="46"/>
      <c r="D9951" s="106"/>
      <c r="E9951" s="106"/>
    </row>
    <row r="9952" spans="1:5" x14ac:dyDescent="0.25">
      <c r="A9952" s="46"/>
      <c r="B9952" s="46"/>
      <c r="C9952" s="46"/>
      <c r="D9952" s="106"/>
      <c r="E9952" s="106"/>
    </row>
    <row r="9953" spans="1:5" x14ac:dyDescent="0.25">
      <c r="A9953" s="46"/>
      <c r="B9953" s="46"/>
      <c r="C9953" s="46"/>
      <c r="D9953" s="106"/>
      <c r="E9953" s="106"/>
    </row>
    <row r="9954" spans="1:5" x14ac:dyDescent="0.25">
      <c r="A9954" s="46"/>
      <c r="B9954" s="46"/>
      <c r="C9954" s="46"/>
      <c r="D9954" s="106"/>
      <c r="E9954" s="106"/>
    </row>
    <row r="9955" spans="1:5" x14ac:dyDescent="0.25">
      <c r="A9955" s="46"/>
      <c r="B9955" s="46"/>
      <c r="C9955" s="46"/>
      <c r="D9955" s="106"/>
      <c r="E9955" s="106"/>
    </row>
    <row r="9956" spans="1:5" x14ac:dyDescent="0.25">
      <c r="A9956" s="46"/>
      <c r="B9956" s="46"/>
      <c r="C9956" s="46"/>
      <c r="D9956" s="106"/>
      <c r="E9956" s="106"/>
    </row>
    <row r="9957" spans="1:5" x14ac:dyDescent="0.25">
      <c r="A9957" s="46"/>
      <c r="B9957" s="46"/>
      <c r="C9957" s="46"/>
      <c r="D9957" s="106"/>
      <c r="E9957" s="106"/>
    </row>
    <row r="9958" spans="1:5" x14ac:dyDescent="0.25">
      <c r="A9958" s="46"/>
      <c r="B9958" s="46"/>
      <c r="C9958" s="46"/>
      <c r="D9958" s="106"/>
      <c r="E9958" s="106"/>
    </row>
    <row r="9959" spans="1:5" x14ac:dyDescent="0.25">
      <c r="A9959" s="46"/>
      <c r="B9959" s="46"/>
      <c r="C9959" s="46"/>
      <c r="D9959" s="106"/>
      <c r="E9959" s="106"/>
    </row>
    <row r="9960" spans="1:5" x14ac:dyDescent="0.25">
      <c r="A9960" s="46"/>
      <c r="B9960" s="46"/>
      <c r="C9960" s="46"/>
      <c r="D9960" s="106"/>
      <c r="E9960" s="106"/>
    </row>
    <row r="9961" spans="1:5" x14ac:dyDescent="0.25">
      <c r="A9961" s="46"/>
      <c r="B9961" s="46"/>
      <c r="C9961" s="46"/>
      <c r="D9961" s="106"/>
      <c r="E9961" s="106"/>
    </row>
    <row r="9962" spans="1:5" x14ac:dyDescent="0.25">
      <c r="A9962" s="46"/>
      <c r="B9962" s="46"/>
      <c r="C9962" s="46"/>
      <c r="D9962" s="106"/>
      <c r="E9962" s="106"/>
    </row>
    <row r="9963" spans="1:5" x14ac:dyDescent="0.25">
      <c r="A9963" s="46"/>
      <c r="B9963" s="46"/>
      <c r="C9963" s="46"/>
      <c r="D9963" s="106"/>
      <c r="E9963" s="106"/>
    </row>
    <row r="9964" spans="1:5" x14ac:dyDescent="0.25">
      <c r="A9964" s="46"/>
      <c r="B9964" s="46"/>
      <c r="C9964" s="46"/>
      <c r="D9964" s="106"/>
      <c r="E9964" s="106"/>
    </row>
    <row r="9965" spans="1:5" x14ac:dyDescent="0.25">
      <c r="A9965" s="46"/>
      <c r="B9965" s="46"/>
      <c r="C9965" s="46"/>
      <c r="D9965" s="106"/>
      <c r="E9965" s="106"/>
    </row>
    <row r="9966" spans="1:5" x14ac:dyDescent="0.25">
      <c r="A9966" s="46"/>
      <c r="B9966" s="46"/>
      <c r="C9966" s="46"/>
      <c r="D9966" s="106"/>
      <c r="E9966" s="106"/>
    </row>
    <row r="9967" spans="1:5" x14ac:dyDescent="0.25">
      <c r="A9967" s="46"/>
      <c r="B9967" s="46"/>
      <c r="C9967" s="46"/>
      <c r="D9967" s="106"/>
      <c r="E9967" s="106"/>
    </row>
    <row r="9968" spans="1:5" x14ac:dyDescent="0.25">
      <c r="A9968" s="46"/>
      <c r="B9968" s="46"/>
      <c r="C9968" s="46"/>
      <c r="D9968" s="106"/>
      <c r="E9968" s="106"/>
    </row>
    <row r="9969" spans="1:5" x14ac:dyDescent="0.25">
      <c r="A9969" s="46"/>
      <c r="B9969" s="46"/>
      <c r="C9969" s="46"/>
      <c r="D9969" s="106"/>
      <c r="E9969" s="106"/>
    </row>
    <row r="9970" spans="1:5" x14ac:dyDescent="0.25">
      <c r="A9970" s="46"/>
      <c r="B9970" s="46"/>
      <c r="C9970" s="46"/>
      <c r="D9970" s="106"/>
      <c r="E9970" s="106"/>
    </row>
    <row r="9971" spans="1:5" x14ac:dyDescent="0.25">
      <c r="A9971" s="46"/>
      <c r="B9971" s="46"/>
      <c r="C9971" s="46"/>
      <c r="D9971" s="106"/>
      <c r="E9971" s="106"/>
    </row>
    <row r="9972" spans="1:5" x14ac:dyDescent="0.25">
      <c r="A9972" s="46"/>
      <c r="B9972" s="46"/>
      <c r="C9972" s="46"/>
      <c r="D9972" s="106"/>
      <c r="E9972" s="106"/>
    </row>
    <row r="9973" spans="1:5" x14ac:dyDescent="0.25">
      <c r="A9973" s="46"/>
      <c r="B9973" s="46"/>
      <c r="C9973" s="46"/>
      <c r="D9973" s="106"/>
      <c r="E9973" s="106"/>
    </row>
    <row r="9974" spans="1:5" x14ac:dyDescent="0.25">
      <c r="A9974" s="46"/>
      <c r="B9974" s="46"/>
      <c r="C9974" s="46"/>
      <c r="D9974" s="106"/>
      <c r="E9974" s="106"/>
    </row>
    <row r="9975" spans="1:5" x14ac:dyDescent="0.25">
      <c r="A9975" s="46"/>
      <c r="B9975" s="46"/>
      <c r="C9975" s="46"/>
      <c r="D9975" s="106"/>
      <c r="E9975" s="106"/>
    </row>
    <row r="9976" spans="1:5" x14ac:dyDescent="0.25">
      <c r="A9976" s="46"/>
      <c r="B9976" s="46"/>
      <c r="C9976" s="46"/>
      <c r="D9976" s="106"/>
      <c r="E9976" s="106"/>
    </row>
    <row r="9977" spans="1:5" x14ac:dyDescent="0.25">
      <c r="A9977" s="46"/>
      <c r="B9977" s="46"/>
      <c r="C9977" s="46"/>
      <c r="D9977" s="106"/>
      <c r="E9977" s="106"/>
    </row>
    <row r="9978" spans="1:5" x14ac:dyDescent="0.25">
      <c r="A9978" s="46"/>
      <c r="B9978" s="46"/>
      <c r="C9978" s="46"/>
      <c r="D9978" s="106"/>
      <c r="E9978" s="106"/>
    </row>
    <row r="9979" spans="1:5" x14ac:dyDescent="0.25">
      <c r="A9979" s="46"/>
      <c r="B9979" s="46"/>
      <c r="C9979" s="46"/>
      <c r="D9979" s="106"/>
      <c r="E9979" s="106"/>
    </row>
    <row r="9980" spans="1:5" x14ac:dyDescent="0.25">
      <c r="A9980" s="46"/>
      <c r="B9980" s="46"/>
      <c r="C9980" s="46"/>
      <c r="D9980" s="106"/>
      <c r="E9980" s="106"/>
    </row>
    <row r="9981" spans="1:5" x14ac:dyDescent="0.25">
      <c r="A9981" s="46"/>
      <c r="B9981" s="46"/>
      <c r="C9981" s="46"/>
      <c r="D9981" s="106"/>
      <c r="E9981" s="106"/>
    </row>
    <row r="9982" spans="1:5" x14ac:dyDescent="0.25">
      <c r="A9982" s="46"/>
      <c r="B9982" s="46"/>
      <c r="C9982" s="46"/>
      <c r="D9982" s="106"/>
      <c r="E9982" s="106"/>
    </row>
    <row r="9983" spans="1:5" x14ac:dyDescent="0.25">
      <c r="A9983" s="46"/>
      <c r="B9983" s="46"/>
      <c r="C9983" s="46"/>
      <c r="D9983" s="106"/>
      <c r="E9983" s="106"/>
    </row>
    <row r="9984" spans="1:5" x14ac:dyDescent="0.25">
      <c r="A9984" s="46"/>
      <c r="B9984" s="46"/>
      <c r="C9984" s="46"/>
      <c r="D9984" s="106"/>
      <c r="E9984" s="106"/>
    </row>
    <row r="9985" spans="1:5" x14ac:dyDescent="0.25">
      <c r="A9985" s="46"/>
      <c r="B9985" s="46"/>
      <c r="C9985" s="46"/>
      <c r="D9985" s="106"/>
      <c r="E9985" s="106"/>
    </row>
    <row r="9986" spans="1:5" x14ac:dyDescent="0.25">
      <c r="A9986" s="46"/>
      <c r="B9986" s="46"/>
      <c r="C9986" s="46"/>
      <c r="D9986" s="106"/>
      <c r="E9986" s="106"/>
    </row>
    <row r="9987" spans="1:5" x14ac:dyDescent="0.25">
      <c r="A9987" s="46"/>
      <c r="B9987" s="46"/>
      <c r="C9987" s="46"/>
      <c r="D9987" s="106"/>
      <c r="E9987" s="106"/>
    </row>
    <row r="9988" spans="1:5" x14ac:dyDescent="0.25">
      <c r="A9988" s="46"/>
      <c r="B9988" s="46"/>
      <c r="C9988" s="46"/>
      <c r="D9988" s="106"/>
      <c r="E9988" s="106"/>
    </row>
    <row r="9989" spans="1:5" x14ac:dyDescent="0.25">
      <c r="A9989" s="46"/>
      <c r="B9989" s="46"/>
      <c r="C9989" s="46"/>
      <c r="D9989" s="106"/>
      <c r="E9989" s="106"/>
    </row>
    <row r="9990" spans="1:5" x14ac:dyDescent="0.25">
      <c r="A9990" s="46"/>
      <c r="B9990" s="46"/>
      <c r="C9990" s="46"/>
      <c r="D9990" s="106"/>
      <c r="E9990" s="106"/>
    </row>
    <row r="9991" spans="1:5" x14ac:dyDescent="0.25">
      <c r="A9991" s="46"/>
      <c r="B9991" s="46"/>
      <c r="C9991" s="46"/>
      <c r="D9991" s="106"/>
      <c r="E9991" s="106"/>
    </row>
    <row r="9992" spans="1:5" x14ac:dyDescent="0.25">
      <c r="A9992" s="46"/>
      <c r="B9992" s="46"/>
      <c r="C9992" s="46"/>
      <c r="D9992" s="106"/>
      <c r="E9992" s="106"/>
    </row>
    <row r="9993" spans="1:5" x14ac:dyDescent="0.25">
      <c r="A9993" s="46"/>
      <c r="B9993" s="46"/>
      <c r="C9993" s="46"/>
      <c r="D9993" s="106"/>
      <c r="E9993" s="106"/>
    </row>
    <row r="9994" spans="1:5" x14ac:dyDescent="0.25">
      <c r="A9994" s="46"/>
      <c r="B9994" s="46"/>
      <c r="C9994" s="46"/>
      <c r="D9994" s="106"/>
      <c r="E9994" s="106"/>
    </row>
    <row r="9995" spans="1:5" x14ac:dyDescent="0.25">
      <c r="A9995" s="46"/>
      <c r="B9995" s="46"/>
      <c r="C9995" s="46"/>
      <c r="D9995" s="106"/>
      <c r="E9995" s="106"/>
    </row>
    <row r="9996" spans="1:5" x14ac:dyDescent="0.25">
      <c r="A9996" s="46"/>
      <c r="B9996" s="46"/>
      <c r="C9996" s="46"/>
      <c r="D9996" s="106"/>
      <c r="E9996" s="106"/>
    </row>
    <row r="9997" spans="1:5" x14ac:dyDescent="0.25">
      <c r="A9997" s="46"/>
      <c r="B9997" s="46"/>
      <c r="C9997" s="46"/>
      <c r="D9997" s="106"/>
      <c r="E9997" s="106"/>
    </row>
    <row r="9998" spans="1:5" x14ac:dyDescent="0.25">
      <c r="A9998" s="46"/>
      <c r="B9998" s="46"/>
      <c r="C9998" s="46"/>
      <c r="D9998" s="106"/>
      <c r="E9998" s="106"/>
    </row>
    <row r="9999" spans="1:5" x14ac:dyDescent="0.25">
      <c r="A9999" s="46"/>
      <c r="B9999" s="46"/>
      <c r="C9999" s="46"/>
      <c r="D9999" s="106"/>
      <c r="E9999" s="106"/>
    </row>
    <row r="10000" spans="1:5" x14ac:dyDescent="0.25">
      <c r="A10000" s="46"/>
      <c r="B10000" s="46"/>
      <c r="C10000" s="46"/>
      <c r="D10000" s="106"/>
      <c r="E10000" s="106"/>
    </row>
    <row r="10001" spans="1:5" x14ac:dyDescent="0.25">
      <c r="A10001" s="46"/>
      <c r="B10001" s="46"/>
      <c r="C10001" s="46"/>
      <c r="D10001" s="106"/>
      <c r="E10001" s="106"/>
    </row>
    <row r="10002" spans="1:5" x14ac:dyDescent="0.25">
      <c r="A10002" s="46"/>
      <c r="B10002" s="46"/>
      <c r="C10002" s="46"/>
      <c r="D10002" s="106"/>
      <c r="E10002" s="106"/>
    </row>
    <row r="10003" spans="1:5" x14ac:dyDescent="0.25">
      <c r="A10003" s="46"/>
      <c r="B10003" s="46"/>
      <c r="C10003" s="46"/>
      <c r="D10003" s="106"/>
      <c r="E10003" s="106"/>
    </row>
    <row r="10004" spans="1:5" x14ac:dyDescent="0.25">
      <c r="A10004" s="46"/>
      <c r="B10004" s="46"/>
      <c r="C10004" s="46"/>
      <c r="D10004" s="106"/>
      <c r="E10004" s="106"/>
    </row>
    <row r="10005" spans="1:5" x14ac:dyDescent="0.25">
      <c r="A10005" s="46"/>
      <c r="B10005" s="46"/>
      <c r="C10005" s="46"/>
      <c r="D10005" s="106"/>
      <c r="E10005" s="106"/>
    </row>
    <row r="10006" spans="1:5" x14ac:dyDescent="0.25">
      <c r="A10006" s="46"/>
      <c r="B10006" s="46"/>
      <c r="C10006" s="46"/>
      <c r="D10006" s="106"/>
      <c r="E10006" s="106"/>
    </row>
    <row r="10007" spans="1:5" x14ac:dyDescent="0.25">
      <c r="A10007" s="46"/>
      <c r="B10007" s="46"/>
      <c r="C10007" s="46"/>
      <c r="D10007" s="106"/>
      <c r="E10007" s="106"/>
    </row>
    <row r="10008" spans="1:5" x14ac:dyDescent="0.25">
      <c r="A10008" s="46"/>
      <c r="B10008" s="46"/>
      <c r="C10008" s="46"/>
      <c r="D10008" s="106"/>
      <c r="E10008" s="106"/>
    </row>
    <row r="10009" spans="1:5" x14ac:dyDescent="0.25">
      <c r="A10009" s="46"/>
      <c r="B10009" s="46"/>
      <c r="C10009" s="46"/>
      <c r="D10009" s="106"/>
      <c r="E10009" s="106"/>
    </row>
    <row r="10010" spans="1:5" x14ac:dyDescent="0.25">
      <c r="A10010" s="46"/>
      <c r="B10010" s="46"/>
      <c r="C10010" s="46"/>
      <c r="D10010" s="106"/>
      <c r="E10010" s="106"/>
    </row>
    <row r="10011" spans="1:5" x14ac:dyDescent="0.25">
      <c r="A10011" s="46"/>
      <c r="B10011" s="46"/>
      <c r="C10011" s="46"/>
      <c r="D10011" s="106"/>
      <c r="E10011" s="106"/>
    </row>
    <row r="10012" spans="1:5" x14ac:dyDescent="0.25">
      <c r="A10012" s="46"/>
      <c r="B10012" s="46"/>
      <c r="C10012" s="46"/>
      <c r="D10012" s="106"/>
      <c r="E10012" s="106"/>
    </row>
    <row r="10013" spans="1:5" x14ac:dyDescent="0.25">
      <c r="A10013" s="46"/>
      <c r="B10013" s="46"/>
      <c r="C10013" s="46"/>
      <c r="D10013" s="106"/>
      <c r="E10013" s="106"/>
    </row>
    <row r="10014" spans="1:5" x14ac:dyDescent="0.25">
      <c r="A10014" s="46"/>
      <c r="B10014" s="46"/>
      <c r="C10014" s="46"/>
      <c r="D10014" s="106"/>
      <c r="E10014" s="106"/>
    </row>
    <row r="10015" spans="1:5" x14ac:dyDescent="0.25">
      <c r="A10015" s="46"/>
      <c r="B10015" s="46"/>
      <c r="C10015" s="46"/>
      <c r="D10015" s="106"/>
      <c r="E10015" s="106"/>
    </row>
    <row r="10016" spans="1:5" x14ac:dyDescent="0.25">
      <c r="A10016" s="46"/>
      <c r="B10016" s="46"/>
      <c r="C10016" s="46"/>
      <c r="D10016" s="106"/>
      <c r="E10016" s="106"/>
    </row>
    <row r="10017" spans="1:5" x14ac:dyDescent="0.25">
      <c r="A10017" s="46"/>
      <c r="B10017" s="46"/>
      <c r="C10017" s="46"/>
      <c r="D10017" s="106"/>
      <c r="E10017" s="106"/>
    </row>
    <row r="10018" spans="1:5" x14ac:dyDescent="0.25">
      <c r="A10018" s="46"/>
      <c r="B10018" s="46"/>
      <c r="C10018" s="46"/>
      <c r="D10018" s="106"/>
      <c r="E10018" s="106"/>
    </row>
    <row r="10019" spans="1:5" x14ac:dyDescent="0.25">
      <c r="A10019" s="46"/>
      <c r="B10019" s="46"/>
      <c r="C10019" s="46"/>
      <c r="D10019" s="106"/>
      <c r="E10019" s="106"/>
    </row>
    <row r="10020" spans="1:5" x14ac:dyDescent="0.25">
      <c r="A10020" s="46"/>
      <c r="B10020" s="46"/>
      <c r="C10020" s="46"/>
      <c r="D10020" s="106"/>
      <c r="E10020" s="106"/>
    </row>
    <row r="10021" spans="1:5" x14ac:dyDescent="0.25">
      <c r="A10021" s="46"/>
      <c r="B10021" s="46"/>
      <c r="C10021" s="46"/>
      <c r="D10021" s="106"/>
      <c r="E10021" s="106"/>
    </row>
    <row r="10022" spans="1:5" x14ac:dyDescent="0.25">
      <c r="A10022" s="46"/>
      <c r="B10022" s="46"/>
      <c r="C10022" s="46"/>
      <c r="D10022" s="106"/>
      <c r="E10022" s="106"/>
    </row>
    <row r="10023" spans="1:5" x14ac:dyDescent="0.25">
      <c r="A10023" s="46"/>
      <c r="B10023" s="46"/>
      <c r="C10023" s="46"/>
      <c r="D10023" s="106"/>
      <c r="E10023" s="106"/>
    </row>
    <row r="10024" spans="1:5" x14ac:dyDescent="0.25">
      <c r="A10024" s="46"/>
      <c r="B10024" s="46"/>
      <c r="C10024" s="46"/>
      <c r="D10024" s="106"/>
      <c r="E10024" s="106"/>
    </row>
    <row r="10025" spans="1:5" x14ac:dyDescent="0.25">
      <c r="A10025" s="46"/>
      <c r="B10025" s="46"/>
      <c r="C10025" s="46"/>
      <c r="D10025" s="106"/>
      <c r="E10025" s="106"/>
    </row>
    <row r="10026" spans="1:5" x14ac:dyDescent="0.25">
      <c r="A10026" s="46"/>
      <c r="B10026" s="46"/>
      <c r="C10026" s="46"/>
      <c r="D10026" s="106"/>
      <c r="E10026" s="106"/>
    </row>
    <row r="10027" spans="1:5" x14ac:dyDescent="0.25">
      <c r="A10027" s="46"/>
      <c r="B10027" s="46"/>
      <c r="C10027" s="46"/>
      <c r="D10027" s="106"/>
      <c r="E10027" s="106"/>
    </row>
    <row r="10028" spans="1:5" x14ac:dyDescent="0.25">
      <c r="A10028" s="46"/>
      <c r="B10028" s="46"/>
      <c r="C10028" s="46"/>
      <c r="D10028" s="106"/>
      <c r="E10028" s="106"/>
    </row>
    <row r="10029" spans="1:5" x14ac:dyDescent="0.25">
      <c r="A10029" s="46"/>
      <c r="B10029" s="46"/>
      <c r="C10029" s="46"/>
      <c r="D10029" s="106"/>
      <c r="E10029" s="106"/>
    </row>
    <row r="10030" spans="1:5" x14ac:dyDescent="0.25">
      <c r="A10030" s="46"/>
      <c r="B10030" s="46"/>
      <c r="C10030" s="46"/>
      <c r="D10030" s="106"/>
      <c r="E10030" s="106"/>
    </row>
    <row r="10031" spans="1:5" x14ac:dyDescent="0.25">
      <c r="A10031" s="46"/>
      <c r="B10031" s="46"/>
      <c r="C10031" s="46"/>
      <c r="D10031" s="106"/>
      <c r="E10031" s="106"/>
    </row>
    <row r="10032" spans="1:5" x14ac:dyDescent="0.25">
      <c r="A10032" s="46"/>
      <c r="B10032" s="46"/>
      <c r="C10032" s="46"/>
      <c r="D10032" s="106"/>
      <c r="E10032" s="106"/>
    </row>
    <row r="10033" spans="1:5" x14ac:dyDescent="0.25">
      <c r="A10033" s="46"/>
      <c r="B10033" s="46"/>
      <c r="C10033" s="46"/>
      <c r="D10033" s="106"/>
      <c r="E10033" s="106"/>
    </row>
    <row r="10034" spans="1:5" x14ac:dyDescent="0.25">
      <c r="A10034" s="46"/>
      <c r="B10034" s="46"/>
      <c r="C10034" s="46"/>
      <c r="D10034" s="106"/>
      <c r="E10034" s="106"/>
    </row>
    <row r="10035" spans="1:5" x14ac:dyDescent="0.25">
      <c r="A10035" s="46"/>
      <c r="B10035" s="46"/>
      <c r="C10035" s="46"/>
      <c r="D10035" s="106"/>
      <c r="E10035" s="106"/>
    </row>
    <row r="10036" spans="1:5" x14ac:dyDescent="0.25">
      <c r="A10036" s="46"/>
      <c r="B10036" s="46"/>
      <c r="C10036" s="46"/>
      <c r="D10036" s="106"/>
      <c r="E10036" s="106"/>
    </row>
    <row r="10037" spans="1:5" x14ac:dyDescent="0.25">
      <c r="A10037" s="46"/>
      <c r="B10037" s="46"/>
      <c r="C10037" s="46"/>
      <c r="D10037" s="106"/>
      <c r="E10037" s="106"/>
    </row>
    <row r="10038" spans="1:5" x14ac:dyDescent="0.25">
      <c r="A10038" s="46"/>
      <c r="B10038" s="46"/>
      <c r="C10038" s="46"/>
      <c r="D10038" s="106"/>
      <c r="E10038" s="106"/>
    </row>
    <row r="10039" spans="1:5" x14ac:dyDescent="0.25">
      <c r="A10039" s="46"/>
      <c r="B10039" s="46"/>
      <c r="C10039" s="46"/>
      <c r="D10039" s="106"/>
      <c r="E10039" s="106"/>
    </row>
    <row r="10040" spans="1:5" x14ac:dyDescent="0.25">
      <c r="A10040" s="46"/>
      <c r="B10040" s="46"/>
      <c r="C10040" s="46"/>
      <c r="D10040" s="106"/>
      <c r="E10040" s="106"/>
    </row>
    <row r="10041" spans="1:5" x14ac:dyDescent="0.25">
      <c r="A10041" s="46"/>
      <c r="B10041" s="46"/>
      <c r="C10041" s="46"/>
      <c r="D10041" s="106"/>
      <c r="E10041" s="106"/>
    </row>
    <row r="10042" spans="1:5" x14ac:dyDescent="0.25">
      <c r="A10042" s="46"/>
      <c r="B10042" s="46"/>
      <c r="C10042" s="46"/>
      <c r="D10042" s="106"/>
      <c r="E10042" s="106"/>
    </row>
    <row r="10043" spans="1:5" x14ac:dyDescent="0.25">
      <c r="A10043" s="46"/>
      <c r="B10043" s="46"/>
      <c r="C10043" s="46"/>
      <c r="D10043" s="106"/>
      <c r="E10043" s="106"/>
    </row>
    <row r="10044" spans="1:5" x14ac:dyDescent="0.25">
      <c r="A10044" s="46"/>
      <c r="B10044" s="46"/>
      <c r="C10044" s="46"/>
      <c r="D10044" s="106"/>
      <c r="E10044" s="106"/>
    </row>
    <row r="10045" spans="1:5" x14ac:dyDescent="0.25">
      <c r="A10045" s="46"/>
      <c r="B10045" s="46"/>
      <c r="C10045" s="46"/>
      <c r="D10045" s="106"/>
      <c r="E10045" s="106"/>
    </row>
    <row r="10046" spans="1:5" x14ac:dyDescent="0.25">
      <c r="A10046" s="46"/>
      <c r="B10046" s="46"/>
      <c r="C10046" s="46"/>
      <c r="D10046" s="106"/>
      <c r="E10046" s="106"/>
    </row>
    <row r="10047" spans="1:5" x14ac:dyDescent="0.25">
      <c r="A10047" s="46"/>
      <c r="B10047" s="46"/>
      <c r="C10047" s="46"/>
      <c r="D10047" s="106"/>
      <c r="E10047" s="106"/>
    </row>
    <row r="10048" spans="1:5" x14ac:dyDescent="0.25">
      <c r="A10048" s="46"/>
      <c r="B10048" s="46"/>
      <c r="C10048" s="46"/>
      <c r="D10048" s="106"/>
      <c r="E10048" s="106"/>
    </row>
    <row r="10049" spans="1:5" x14ac:dyDescent="0.25">
      <c r="A10049" s="46"/>
      <c r="B10049" s="46"/>
      <c r="C10049" s="46"/>
      <c r="D10049" s="106"/>
      <c r="E10049" s="106"/>
    </row>
    <row r="10050" spans="1:5" x14ac:dyDescent="0.25">
      <c r="A10050" s="46"/>
      <c r="B10050" s="46"/>
      <c r="C10050" s="46"/>
      <c r="D10050" s="106"/>
      <c r="E10050" s="106"/>
    </row>
    <row r="10051" spans="1:5" x14ac:dyDescent="0.25">
      <c r="A10051" s="46"/>
      <c r="B10051" s="46"/>
      <c r="C10051" s="46"/>
      <c r="D10051" s="106"/>
      <c r="E10051" s="106"/>
    </row>
    <row r="10052" spans="1:5" x14ac:dyDescent="0.25">
      <c r="A10052" s="46"/>
      <c r="B10052" s="46"/>
      <c r="C10052" s="46"/>
      <c r="D10052" s="106"/>
      <c r="E10052" s="106"/>
    </row>
    <row r="10053" spans="1:5" x14ac:dyDescent="0.25">
      <c r="A10053" s="46"/>
      <c r="B10053" s="46"/>
      <c r="C10053" s="46"/>
      <c r="D10053" s="106"/>
      <c r="E10053" s="106"/>
    </row>
    <row r="10054" spans="1:5" x14ac:dyDescent="0.25">
      <c r="A10054" s="46"/>
      <c r="B10054" s="46"/>
      <c r="C10054" s="46"/>
      <c r="D10054" s="106"/>
      <c r="E10054" s="106"/>
    </row>
    <row r="10055" spans="1:5" x14ac:dyDescent="0.25">
      <c r="A10055" s="46"/>
      <c r="B10055" s="46"/>
      <c r="C10055" s="46"/>
      <c r="D10055" s="106"/>
      <c r="E10055" s="106"/>
    </row>
    <row r="10056" spans="1:5" x14ac:dyDescent="0.25">
      <c r="A10056" s="46"/>
      <c r="B10056" s="46"/>
      <c r="C10056" s="46"/>
      <c r="D10056" s="106"/>
      <c r="E10056" s="106"/>
    </row>
    <row r="10057" spans="1:5" x14ac:dyDescent="0.25">
      <c r="A10057" s="46"/>
      <c r="B10057" s="46"/>
      <c r="C10057" s="46"/>
      <c r="D10057" s="106"/>
      <c r="E10057" s="106"/>
    </row>
    <row r="10058" spans="1:5" x14ac:dyDescent="0.25">
      <c r="A10058" s="46"/>
      <c r="B10058" s="46"/>
      <c r="C10058" s="46"/>
      <c r="D10058" s="106"/>
      <c r="E10058" s="106"/>
    </row>
    <row r="10059" spans="1:5" x14ac:dyDescent="0.25">
      <c r="A10059" s="46"/>
      <c r="B10059" s="46"/>
      <c r="C10059" s="46"/>
      <c r="D10059" s="106"/>
      <c r="E10059" s="106"/>
    </row>
    <row r="10060" spans="1:5" x14ac:dyDescent="0.25">
      <c r="A10060" s="46"/>
      <c r="B10060" s="46"/>
      <c r="C10060" s="46"/>
      <c r="D10060" s="106"/>
      <c r="E10060" s="106"/>
    </row>
    <row r="10061" spans="1:5" x14ac:dyDescent="0.25">
      <c r="A10061" s="46"/>
      <c r="B10061" s="46"/>
      <c r="C10061" s="46"/>
      <c r="D10061" s="106"/>
      <c r="E10061" s="106"/>
    </row>
    <row r="10062" spans="1:5" x14ac:dyDescent="0.25">
      <c r="A10062" s="46"/>
      <c r="B10062" s="46"/>
      <c r="C10062" s="46"/>
      <c r="D10062" s="106"/>
      <c r="E10062" s="106"/>
    </row>
    <row r="10063" spans="1:5" x14ac:dyDescent="0.25">
      <c r="A10063" s="46"/>
      <c r="B10063" s="46"/>
      <c r="C10063" s="46"/>
      <c r="D10063" s="106"/>
      <c r="E10063" s="106"/>
    </row>
    <row r="10064" spans="1:5" x14ac:dyDescent="0.25">
      <c r="A10064" s="46"/>
      <c r="B10064" s="46"/>
      <c r="C10064" s="46"/>
      <c r="D10064" s="106"/>
      <c r="E10064" s="106"/>
    </row>
    <row r="10065" spans="1:5" x14ac:dyDescent="0.25">
      <c r="A10065" s="46"/>
      <c r="B10065" s="46"/>
      <c r="C10065" s="46"/>
      <c r="D10065" s="106"/>
      <c r="E10065" s="106"/>
    </row>
    <row r="10066" spans="1:5" x14ac:dyDescent="0.25">
      <c r="A10066" s="46"/>
      <c r="B10066" s="46"/>
      <c r="C10066" s="46"/>
      <c r="D10066" s="106"/>
      <c r="E10066" s="106"/>
    </row>
    <row r="10067" spans="1:5" x14ac:dyDescent="0.25">
      <c r="A10067" s="46"/>
      <c r="B10067" s="46"/>
      <c r="C10067" s="46"/>
      <c r="D10067" s="106"/>
      <c r="E10067" s="106"/>
    </row>
    <row r="10068" spans="1:5" x14ac:dyDescent="0.25">
      <c r="A10068" s="46"/>
      <c r="B10068" s="46"/>
      <c r="C10068" s="46"/>
      <c r="D10068" s="106"/>
      <c r="E10068" s="106"/>
    </row>
    <row r="10069" spans="1:5" x14ac:dyDescent="0.25">
      <c r="A10069" s="46"/>
      <c r="B10069" s="46"/>
      <c r="C10069" s="46"/>
      <c r="D10069" s="106"/>
      <c r="E10069" s="106"/>
    </row>
    <row r="10070" spans="1:5" x14ac:dyDescent="0.25">
      <c r="A10070" s="46"/>
      <c r="B10070" s="46"/>
      <c r="C10070" s="46"/>
      <c r="D10070" s="106"/>
      <c r="E10070" s="106"/>
    </row>
    <row r="10071" spans="1:5" x14ac:dyDescent="0.25">
      <c r="A10071" s="46"/>
      <c r="B10071" s="46"/>
      <c r="C10071" s="46"/>
      <c r="D10071" s="106"/>
      <c r="E10071" s="106"/>
    </row>
    <row r="10072" spans="1:5" x14ac:dyDescent="0.25">
      <c r="A10072" s="46"/>
      <c r="B10072" s="46"/>
      <c r="C10072" s="46"/>
      <c r="D10072" s="106"/>
      <c r="E10072" s="106"/>
    </row>
    <row r="10073" spans="1:5" x14ac:dyDescent="0.25">
      <c r="A10073" s="46"/>
      <c r="B10073" s="46"/>
      <c r="C10073" s="46"/>
      <c r="D10073" s="106"/>
      <c r="E10073" s="106"/>
    </row>
    <row r="10074" spans="1:5" x14ac:dyDescent="0.25">
      <c r="A10074" s="46"/>
      <c r="B10074" s="46"/>
      <c r="C10074" s="46"/>
      <c r="D10074" s="106"/>
      <c r="E10074" s="106"/>
    </row>
    <row r="10075" spans="1:5" x14ac:dyDescent="0.25">
      <c r="A10075" s="46"/>
      <c r="B10075" s="46"/>
      <c r="C10075" s="46"/>
      <c r="D10075" s="106"/>
      <c r="E10075" s="106"/>
    </row>
    <row r="10076" spans="1:5" x14ac:dyDescent="0.25">
      <c r="A10076" s="46"/>
      <c r="B10076" s="46"/>
      <c r="C10076" s="46"/>
      <c r="D10076" s="106"/>
      <c r="E10076" s="106"/>
    </row>
    <row r="10077" spans="1:5" x14ac:dyDescent="0.25">
      <c r="A10077" s="46"/>
      <c r="B10077" s="46"/>
      <c r="C10077" s="46"/>
      <c r="D10077" s="106"/>
      <c r="E10077" s="106"/>
    </row>
    <row r="10078" spans="1:5" x14ac:dyDescent="0.25">
      <c r="A10078" s="46"/>
      <c r="B10078" s="46"/>
      <c r="C10078" s="46"/>
      <c r="D10078" s="106"/>
      <c r="E10078" s="106"/>
    </row>
    <row r="10079" spans="1:5" x14ac:dyDescent="0.25">
      <c r="A10079" s="46"/>
      <c r="B10079" s="46"/>
      <c r="C10079" s="46"/>
      <c r="D10079" s="106"/>
      <c r="E10079" s="106"/>
    </row>
    <row r="10080" spans="1:5" x14ac:dyDescent="0.25">
      <c r="A10080" s="46"/>
      <c r="B10080" s="46"/>
      <c r="C10080" s="46"/>
      <c r="D10080" s="106"/>
      <c r="E10080" s="106"/>
    </row>
    <row r="10081" spans="1:5" x14ac:dyDescent="0.25">
      <c r="A10081" s="46"/>
      <c r="B10081" s="46"/>
      <c r="C10081" s="46"/>
      <c r="D10081" s="106"/>
      <c r="E10081" s="106"/>
    </row>
    <row r="10082" spans="1:5" x14ac:dyDescent="0.25">
      <c r="A10082" s="46"/>
      <c r="B10082" s="46"/>
      <c r="C10082" s="46"/>
      <c r="D10082" s="106"/>
      <c r="E10082" s="106"/>
    </row>
    <row r="10083" spans="1:5" x14ac:dyDescent="0.25">
      <c r="A10083" s="46"/>
      <c r="B10083" s="46"/>
      <c r="C10083" s="46"/>
      <c r="D10083" s="106"/>
      <c r="E10083" s="106"/>
    </row>
    <row r="10084" spans="1:5" x14ac:dyDescent="0.25">
      <c r="A10084" s="46"/>
      <c r="B10084" s="46"/>
      <c r="C10084" s="46"/>
      <c r="D10084" s="106"/>
      <c r="E10084" s="106"/>
    </row>
    <row r="10085" spans="1:5" x14ac:dyDescent="0.25">
      <c r="A10085" s="46"/>
      <c r="B10085" s="46"/>
      <c r="C10085" s="46"/>
      <c r="D10085" s="106"/>
      <c r="E10085" s="106"/>
    </row>
    <row r="10086" spans="1:5" x14ac:dyDescent="0.25">
      <c r="A10086" s="46"/>
      <c r="B10086" s="46"/>
      <c r="C10086" s="46"/>
      <c r="D10086" s="106"/>
      <c r="E10086" s="106"/>
    </row>
    <row r="10087" spans="1:5" x14ac:dyDescent="0.25">
      <c r="A10087" s="46"/>
      <c r="B10087" s="46"/>
      <c r="C10087" s="46"/>
      <c r="D10087" s="106"/>
      <c r="E10087" s="106"/>
    </row>
    <row r="10088" spans="1:5" x14ac:dyDescent="0.25">
      <c r="A10088" s="46"/>
      <c r="B10088" s="46"/>
      <c r="C10088" s="46"/>
      <c r="D10088" s="106"/>
      <c r="E10088" s="106"/>
    </row>
    <row r="10089" spans="1:5" x14ac:dyDescent="0.25">
      <c r="A10089" s="46"/>
      <c r="B10089" s="46"/>
      <c r="C10089" s="46"/>
      <c r="D10089" s="106"/>
      <c r="E10089" s="106"/>
    </row>
    <row r="10090" spans="1:5" x14ac:dyDescent="0.25">
      <c r="A10090" s="46"/>
      <c r="B10090" s="46"/>
      <c r="C10090" s="46"/>
      <c r="D10090" s="106"/>
      <c r="E10090" s="106"/>
    </row>
    <row r="10091" spans="1:5" x14ac:dyDescent="0.25">
      <c r="A10091" s="46"/>
      <c r="B10091" s="46"/>
      <c r="C10091" s="46"/>
      <c r="D10091" s="106"/>
      <c r="E10091" s="106"/>
    </row>
    <row r="10092" spans="1:5" x14ac:dyDescent="0.25">
      <c r="A10092" s="46"/>
      <c r="B10092" s="46"/>
      <c r="C10092" s="46"/>
      <c r="D10092" s="106"/>
      <c r="E10092" s="106"/>
    </row>
    <row r="10093" spans="1:5" x14ac:dyDescent="0.25">
      <c r="A10093" s="46"/>
      <c r="B10093" s="46"/>
      <c r="C10093" s="46"/>
      <c r="D10093" s="106"/>
      <c r="E10093" s="106"/>
    </row>
    <row r="10094" spans="1:5" x14ac:dyDescent="0.25">
      <c r="A10094" s="46"/>
      <c r="B10094" s="46"/>
      <c r="C10094" s="46"/>
      <c r="D10094" s="106"/>
      <c r="E10094" s="106"/>
    </row>
    <row r="10095" spans="1:5" x14ac:dyDescent="0.25">
      <c r="A10095" s="46"/>
      <c r="B10095" s="46"/>
      <c r="C10095" s="46"/>
      <c r="D10095" s="106"/>
      <c r="E10095" s="106"/>
    </row>
    <row r="10096" spans="1:5" x14ac:dyDescent="0.25">
      <c r="A10096" s="46"/>
      <c r="B10096" s="46"/>
      <c r="C10096" s="46"/>
      <c r="D10096" s="106"/>
      <c r="E10096" s="106"/>
    </row>
    <row r="10097" spans="1:5" x14ac:dyDescent="0.25">
      <c r="A10097" s="46"/>
      <c r="B10097" s="46"/>
      <c r="C10097" s="46"/>
      <c r="D10097" s="106"/>
      <c r="E10097" s="106"/>
    </row>
    <row r="10098" spans="1:5" x14ac:dyDescent="0.25">
      <c r="A10098" s="46"/>
      <c r="B10098" s="46"/>
      <c r="C10098" s="46"/>
      <c r="D10098" s="106"/>
      <c r="E10098" s="106"/>
    </row>
    <row r="10099" spans="1:5" x14ac:dyDescent="0.25">
      <c r="A10099" s="46"/>
      <c r="B10099" s="46"/>
      <c r="C10099" s="46"/>
      <c r="D10099" s="106"/>
      <c r="E10099" s="106"/>
    </row>
    <row r="10100" spans="1:5" x14ac:dyDescent="0.25">
      <c r="A10100" s="46"/>
      <c r="B10100" s="46"/>
      <c r="C10100" s="46"/>
      <c r="D10100" s="106"/>
      <c r="E10100" s="106"/>
    </row>
    <row r="10101" spans="1:5" x14ac:dyDescent="0.25">
      <c r="A10101" s="46"/>
      <c r="B10101" s="46"/>
      <c r="C10101" s="46"/>
      <c r="D10101" s="106"/>
      <c r="E10101" s="106"/>
    </row>
    <row r="10102" spans="1:5" x14ac:dyDescent="0.25">
      <c r="A10102" s="46"/>
      <c r="B10102" s="46"/>
      <c r="C10102" s="46"/>
      <c r="D10102" s="106"/>
      <c r="E10102" s="106"/>
    </row>
    <row r="10103" spans="1:5" x14ac:dyDescent="0.25">
      <c r="A10103" s="46"/>
      <c r="B10103" s="46"/>
      <c r="C10103" s="46"/>
      <c r="D10103" s="106"/>
      <c r="E10103" s="106"/>
    </row>
    <row r="10104" spans="1:5" x14ac:dyDescent="0.25">
      <c r="A10104" s="46"/>
      <c r="B10104" s="46"/>
      <c r="C10104" s="46"/>
      <c r="D10104" s="106"/>
      <c r="E10104" s="106"/>
    </row>
    <row r="10105" spans="1:5" x14ac:dyDescent="0.25">
      <c r="A10105" s="46"/>
      <c r="B10105" s="46"/>
      <c r="C10105" s="46"/>
      <c r="D10105" s="106"/>
      <c r="E10105" s="106"/>
    </row>
    <row r="10106" spans="1:5" x14ac:dyDescent="0.25">
      <c r="A10106" s="46"/>
      <c r="B10106" s="46"/>
      <c r="C10106" s="46"/>
      <c r="D10106" s="106"/>
      <c r="E10106" s="106"/>
    </row>
    <row r="10107" spans="1:5" x14ac:dyDescent="0.25">
      <c r="A10107" s="46"/>
      <c r="B10107" s="46"/>
      <c r="C10107" s="46"/>
      <c r="D10107" s="106"/>
      <c r="E10107" s="106"/>
    </row>
    <row r="10108" spans="1:5" x14ac:dyDescent="0.25">
      <c r="A10108" s="46"/>
      <c r="B10108" s="46"/>
      <c r="C10108" s="46"/>
      <c r="D10108" s="106"/>
      <c r="E10108" s="106"/>
    </row>
    <row r="10109" spans="1:5" x14ac:dyDescent="0.25">
      <c r="A10109" s="46"/>
      <c r="B10109" s="46"/>
      <c r="C10109" s="46"/>
      <c r="D10109" s="106"/>
      <c r="E10109" s="106"/>
    </row>
    <row r="10110" spans="1:5" x14ac:dyDescent="0.25">
      <c r="A10110" s="46"/>
      <c r="B10110" s="46"/>
      <c r="C10110" s="46"/>
      <c r="D10110" s="106"/>
      <c r="E10110" s="106"/>
    </row>
    <row r="10111" spans="1:5" x14ac:dyDescent="0.25">
      <c r="A10111" s="46"/>
      <c r="B10111" s="46"/>
      <c r="C10111" s="46"/>
      <c r="D10111" s="106"/>
      <c r="E10111" s="106"/>
    </row>
    <row r="10112" spans="1:5" x14ac:dyDescent="0.25">
      <c r="A10112" s="46"/>
      <c r="B10112" s="46"/>
      <c r="C10112" s="46"/>
      <c r="D10112" s="106"/>
      <c r="E10112" s="106"/>
    </row>
    <row r="10113" spans="1:5" x14ac:dyDescent="0.25">
      <c r="A10113" s="46"/>
      <c r="B10113" s="46"/>
      <c r="C10113" s="46"/>
      <c r="D10113" s="106"/>
      <c r="E10113" s="106"/>
    </row>
    <row r="10114" spans="1:5" x14ac:dyDescent="0.25">
      <c r="A10114" s="46"/>
      <c r="B10114" s="46"/>
      <c r="C10114" s="46"/>
      <c r="D10114" s="106"/>
      <c r="E10114" s="106"/>
    </row>
    <row r="10115" spans="1:5" x14ac:dyDescent="0.25">
      <c r="A10115" s="46"/>
      <c r="B10115" s="46"/>
      <c r="C10115" s="46"/>
      <c r="D10115" s="106"/>
      <c r="E10115" s="106"/>
    </row>
    <row r="10116" spans="1:5" x14ac:dyDescent="0.25">
      <c r="A10116" s="46"/>
      <c r="B10116" s="46"/>
      <c r="C10116" s="46"/>
      <c r="D10116" s="106"/>
      <c r="E10116" s="106"/>
    </row>
    <row r="10117" spans="1:5" x14ac:dyDescent="0.25">
      <c r="A10117" s="46"/>
      <c r="B10117" s="46"/>
      <c r="C10117" s="46"/>
      <c r="D10117" s="106"/>
      <c r="E10117" s="106"/>
    </row>
    <row r="10118" spans="1:5" x14ac:dyDescent="0.25">
      <c r="A10118" s="46"/>
      <c r="B10118" s="46"/>
      <c r="C10118" s="46"/>
      <c r="D10118" s="106"/>
      <c r="E10118" s="106"/>
    </row>
    <row r="10119" spans="1:5" x14ac:dyDescent="0.25">
      <c r="A10119" s="46"/>
      <c r="B10119" s="46"/>
      <c r="C10119" s="46"/>
      <c r="D10119" s="106"/>
      <c r="E10119" s="106"/>
    </row>
    <row r="10120" spans="1:5" x14ac:dyDescent="0.25">
      <c r="A10120" s="46"/>
      <c r="B10120" s="46"/>
      <c r="C10120" s="46"/>
      <c r="D10120" s="106"/>
      <c r="E10120" s="106"/>
    </row>
    <row r="10121" spans="1:5" x14ac:dyDescent="0.25">
      <c r="A10121" s="46"/>
      <c r="B10121" s="46"/>
      <c r="C10121" s="46"/>
      <c r="D10121" s="106"/>
      <c r="E10121" s="106"/>
    </row>
    <row r="10122" spans="1:5" x14ac:dyDescent="0.25">
      <c r="A10122" s="46"/>
      <c r="B10122" s="46"/>
      <c r="C10122" s="46"/>
      <c r="D10122" s="106"/>
      <c r="E10122" s="106"/>
    </row>
    <row r="10123" spans="1:5" x14ac:dyDescent="0.25">
      <c r="A10123" s="46"/>
      <c r="B10123" s="46"/>
      <c r="C10123" s="46"/>
      <c r="D10123" s="106"/>
      <c r="E10123" s="106"/>
    </row>
    <row r="10124" spans="1:5" x14ac:dyDescent="0.25">
      <c r="A10124" s="46"/>
      <c r="B10124" s="46"/>
      <c r="C10124" s="46"/>
      <c r="D10124" s="106"/>
      <c r="E10124" s="106"/>
    </row>
    <row r="10125" spans="1:5" x14ac:dyDescent="0.25">
      <c r="A10125" s="46"/>
      <c r="B10125" s="46"/>
      <c r="C10125" s="46"/>
      <c r="D10125" s="106"/>
      <c r="E10125" s="106"/>
    </row>
    <row r="10126" spans="1:5" x14ac:dyDescent="0.25">
      <c r="A10126" s="46"/>
      <c r="B10126" s="46"/>
      <c r="C10126" s="46"/>
      <c r="D10126" s="106"/>
      <c r="E10126" s="106"/>
    </row>
    <row r="10127" spans="1:5" x14ac:dyDescent="0.25">
      <c r="A10127" s="46"/>
      <c r="B10127" s="46"/>
      <c r="C10127" s="46"/>
      <c r="D10127" s="106"/>
      <c r="E10127" s="106"/>
    </row>
    <row r="10128" spans="1:5" x14ac:dyDescent="0.25">
      <c r="A10128" s="46"/>
      <c r="B10128" s="46"/>
      <c r="C10128" s="46"/>
      <c r="D10128" s="106"/>
      <c r="E10128" s="106"/>
    </row>
    <row r="10129" spans="1:5" x14ac:dyDescent="0.25">
      <c r="A10129" s="46"/>
      <c r="B10129" s="46"/>
      <c r="C10129" s="46"/>
      <c r="D10129" s="106"/>
      <c r="E10129" s="106"/>
    </row>
    <row r="10130" spans="1:5" x14ac:dyDescent="0.25">
      <c r="A10130" s="46"/>
      <c r="B10130" s="46"/>
      <c r="C10130" s="46"/>
      <c r="D10130" s="106"/>
      <c r="E10130" s="106"/>
    </row>
    <row r="10131" spans="1:5" x14ac:dyDescent="0.25">
      <c r="A10131" s="46"/>
      <c r="B10131" s="46"/>
      <c r="C10131" s="46"/>
      <c r="D10131" s="106"/>
      <c r="E10131" s="106"/>
    </row>
    <row r="10132" spans="1:5" x14ac:dyDescent="0.25">
      <c r="A10132" s="46"/>
      <c r="B10132" s="46"/>
      <c r="C10132" s="46"/>
      <c r="D10132" s="106"/>
      <c r="E10132" s="106"/>
    </row>
    <row r="10133" spans="1:5" x14ac:dyDescent="0.25">
      <c r="A10133" s="46"/>
      <c r="B10133" s="46"/>
      <c r="C10133" s="46"/>
      <c r="D10133" s="106"/>
      <c r="E10133" s="106"/>
    </row>
    <row r="10134" spans="1:5" x14ac:dyDescent="0.25">
      <c r="A10134" s="46"/>
      <c r="B10134" s="46"/>
      <c r="C10134" s="46"/>
      <c r="D10134" s="106"/>
      <c r="E10134" s="106"/>
    </row>
    <row r="10135" spans="1:5" x14ac:dyDescent="0.25">
      <c r="A10135" s="46"/>
      <c r="B10135" s="46"/>
      <c r="C10135" s="46"/>
      <c r="D10135" s="106"/>
      <c r="E10135" s="106"/>
    </row>
    <row r="10136" spans="1:5" x14ac:dyDescent="0.25">
      <c r="A10136" s="46"/>
      <c r="B10136" s="46"/>
      <c r="C10136" s="46"/>
      <c r="D10136" s="106"/>
      <c r="E10136" s="106"/>
    </row>
    <row r="10137" spans="1:5" x14ac:dyDescent="0.25">
      <c r="A10137" s="46"/>
      <c r="B10137" s="46"/>
      <c r="C10137" s="46"/>
      <c r="D10137" s="106"/>
      <c r="E10137" s="106"/>
    </row>
    <row r="10138" spans="1:5" x14ac:dyDescent="0.25">
      <c r="A10138" s="46"/>
      <c r="B10138" s="46"/>
      <c r="C10138" s="46"/>
      <c r="D10138" s="106"/>
      <c r="E10138" s="106"/>
    </row>
    <row r="10139" spans="1:5" x14ac:dyDescent="0.25">
      <c r="A10139" s="46"/>
      <c r="B10139" s="46"/>
      <c r="C10139" s="46"/>
      <c r="D10139" s="106"/>
      <c r="E10139" s="106"/>
    </row>
    <row r="10140" spans="1:5" x14ac:dyDescent="0.25">
      <c r="A10140" s="46"/>
      <c r="B10140" s="46"/>
      <c r="C10140" s="46"/>
      <c r="D10140" s="106"/>
      <c r="E10140" s="106"/>
    </row>
    <row r="10141" spans="1:5" x14ac:dyDescent="0.25">
      <c r="A10141" s="46"/>
      <c r="B10141" s="46"/>
      <c r="C10141" s="46"/>
      <c r="D10141" s="106"/>
      <c r="E10141" s="106"/>
    </row>
    <row r="10142" spans="1:5" x14ac:dyDescent="0.25">
      <c r="A10142" s="46"/>
      <c r="B10142" s="46"/>
      <c r="C10142" s="46"/>
      <c r="D10142" s="106"/>
      <c r="E10142" s="106"/>
    </row>
    <row r="10143" spans="1:5" x14ac:dyDescent="0.25">
      <c r="A10143" s="46"/>
      <c r="B10143" s="46"/>
      <c r="C10143" s="46"/>
      <c r="D10143" s="106"/>
      <c r="E10143" s="106"/>
    </row>
    <row r="10144" spans="1:5" x14ac:dyDescent="0.25">
      <c r="A10144" s="46"/>
      <c r="B10144" s="46"/>
      <c r="C10144" s="46"/>
      <c r="D10144" s="106"/>
      <c r="E10144" s="106"/>
    </row>
    <row r="10145" spans="1:5" x14ac:dyDescent="0.25">
      <c r="A10145" s="46"/>
      <c r="B10145" s="46"/>
      <c r="C10145" s="46"/>
      <c r="D10145" s="106"/>
      <c r="E10145" s="106"/>
    </row>
    <row r="10146" spans="1:5" x14ac:dyDescent="0.25">
      <c r="A10146" s="46"/>
      <c r="B10146" s="46"/>
      <c r="C10146" s="46"/>
      <c r="D10146" s="106"/>
      <c r="E10146" s="106"/>
    </row>
    <row r="10147" spans="1:5" x14ac:dyDescent="0.25">
      <c r="A10147" s="46"/>
      <c r="B10147" s="46"/>
      <c r="C10147" s="46"/>
      <c r="D10147" s="106"/>
      <c r="E10147" s="106"/>
    </row>
    <row r="10148" spans="1:5" x14ac:dyDescent="0.25">
      <c r="A10148" s="46"/>
      <c r="B10148" s="46"/>
      <c r="C10148" s="46"/>
      <c r="D10148" s="106"/>
      <c r="E10148" s="106"/>
    </row>
    <row r="10149" spans="1:5" x14ac:dyDescent="0.25">
      <c r="A10149" s="46"/>
      <c r="B10149" s="46"/>
      <c r="C10149" s="46"/>
      <c r="D10149" s="106"/>
      <c r="E10149" s="106"/>
    </row>
    <row r="10150" spans="1:5" x14ac:dyDescent="0.25">
      <c r="A10150" s="46"/>
      <c r="B10150" s="46"/>
      <c r="C10150" s="46"/>
      <c r="D10150" s="106"/>
      <c r="E10150" s="106"/>
    </row>
    <row r="10151" spans="1:5" x14ac:dyDescent="0.25">
      <c r="A10151" s="46"/>
      <c r="B10151" s="46"/>
      <c r="C10151" s="46"/>
      <c r="D10151" s="106"/>
      <c r="E10151" s="106"/>
    </row>
    <row r="10152" spans="1:5" x14ac:dyDescent="0.25">
      <c r="A10152" s="46"/>
      <c r="B10152" s="46"/>
      <c r="C10152" s="46"/>
      <c r="D10152" s="106"/>
      <c r="E10152" s="106"/>
    </row>
    <row r="10153" spans="1:5" x14ac:dyDescent="0.25">
      <c r="A10153" s="46"/>
      <c r="B10153" s="46"/>
      <c r="C10153" s="46"/>
      <c r="D10153" s="106"/>
      <c r="E10153" s="106"/>
    </row>
    <row r="10154" spans="1:5" x14ac:dyDescent="0.25">
      <c r="A10154" s="46"/>
      <c r="B10154" s="46"/>
      <c r="C10154" s="46"/>
      <c r="D10154" s="106"/>
      <c r="E10154" s="106"/>
    </row>
    <row r="10155" spans="1:5" x14ac:dyDescent="0.25">
      <c r="A10155" s="46"/>
      <c r="B10155" s="46"/>
      <c r="C10155" s="46"/>
      <c r="D10155" s="106"/>
      <c r="E10155" s="106"/>
    </row>
    <row r="10156" spans="1:5" x14ac:dyDescent="0.25">
      <c r="A10156" s="46"/>
      <c r="B10156" s="46"/>
      <c r="C10156" s="46"/>
      <c r="D10156" s="106"/>
      <c r="E10156" s="106"/>
    </row>
    <row r="10157" spans="1:5" x14ac:dyDescent="0.25">
      <c r="A10157" s="46"/>
      <c r="B10157" s="46"/>
      <c r="C10157" s="46"/>
      <c r="D10157" s="106"/>
      <c r="E10157" s="106"/>
    </row>
    <row r="10158" spans="1:5" x14ac:dyDescent="0.25">
      <c r="A10158" s="46"/>
      <c r="B10158" s="46"/>
      <c r="C10158" s="46"/>
      <c r="D10158" s="106"/>
      <c r="E10158" s="106"/>
    </row>
    <row r="10159" spans="1:5" x14ac:dyDescent="0.25">
      <c r="A10159" s="46"/>
      <c r="B10159" s="46"/>
      <c r="C10159" s="46"/>
      <c r="D10159" s="106"/>
      <c r="E10159" s="106"/>
    </row>
    <row r="10160" spans="1:5" x14ac:dyDescent="0.25">
      <c r="A10160" s="46"/>
      <c r="B10160" s="46"/>
      <c r="C10160" s="46"/>
      <c r="D10160" s="106"/>
      <c r="E10160" s="106"/>
    </row>
    <row r="10161" spans="1:5" x14ac:dyDescent="0.25">
      <c r="A10161" s="46"/>
      <c r="B10161" s="46"/>
      <c r="C10161" s="46"/>
      <c r="D10161" s="106"/>
      <c r="E10161" s="106"/>
    </row>
    <row r="10162" spans="1:5" x14ac:dyDescent="0.25">
      <c r="A10162" s="46"/>
      <c r="B10162" s="46"/>
      <c r="C10162" s="46"/>
      <c r="D10162" s="106"/>
      <c r="E10162" s="106"/>
    </row>
    <row r="10163" spans="1:5" x14ac:dyDescent="0.25">
      <c r="A10163" s="46"/>
      <c r="B10163" s="46"/>
      <c r="C10163" s="46"/>
      <c r="D10163" s="106"/>
      <c r="E10163" s="106"/>
    </row>
    <row r="10164" spans="1:5" x14ac:dyDescent="0.25">
      <c r="A10164" s="46"/>
      <c r="B10164" s="46"/>
      <c r="C10164" s="46"/>
      <c r="D10164" s="106"/>
      <c r="E10164" s="106"/>
    </row>
    <row r="10165" spans="1:5" x14ac:dyDescent="0.25">
      <c r="A10165" s="46"/>
      <c r="B10165" s="46"/>
      <c r="C10165" s="46"/>
      <c r="D10165" s="106"/>
      <c r="E10165" s="106"/>
    </row>
    <row r="10166" spans="1:5" x14ac:dyDescent="0.25">
      <c r="A10166" s="46"/>
      <c r="B10166" s="46"/>
      <c r="C10166" s="46"/>
      <c r="D10166" s="106"/>
      <c r="E10166" s="106"/>
    </row>
    <row r="10167" spans="1:5" x14ac:dyDescent="0.25">
      <c r="A10167" s="46"/>
      <c r="B10167" s="46"/>
      <c r="C10167" s="46"/>
      <c r="D10167" s="106"/>
      <c r="E10167" s="106"/>
    </row>
    <row r="10168" spans="1:5" x14ac:dyDescent="0.25">
      <c r="A10168" s="46"/>
      <c r="B10168" s="46"/>
      <c r="C10168" s="46"/>
      <c r="D10168" s="106"/>
      <c r="E10168" s="106"/>
    </row>
    <row r="10169" spans="1:5" x14ac:dyDescent="0.25">
      <c r="A10169" s="46"/>
      <c r="B10169" s="46"/>
      <c r="C10169" s="46"/>
      <c r="D10169" s="106"/>
      <c r="E10169" s="106"/>
    </row>
    <row r="10170" spans="1:5" x14ac:dyDescent="0.25">
      <c r="A10170" s="46"/>
      <c r="B10170" s="46"/>
      <c r="C10170" s="46"/>
      <c r="D10170" s="106"/>
      <c r="E10170" s="106"/>
    </row>
    <row r="10171" spans="1:5" x14ac:dyDescent="0.25">
      <c r="A10171" s="46"/>
      <c r="B10171" s="46"/>
      <c r="C10171" s="46"/>
      <c r="D10171" s="106"/>
      <c r="E10171" s="106"/>
    </row>
    <row r="10172" spans="1:5" x14ac:dyDescent="0.25">
      <c r="A10172" s="46"/>
      <c r="B10172" s="46"/>
      <c r="C10172" s="46"/>
      <c r="D10172" s="106"/>
      <c r="E10172" s="106"/>
    </row>
    <row r="10173" spans="1:5" x14ac:dyDescent="0.25">
      <c r="A10173" s="46"/>
      <c r="B10173" s="46"/>
      <c r="C10173" s="46"/>
      <c r="D10173" s="106"/>
      <c r="E10173" s="106"/>
    </row>
    <row r="10174" spans="1:5" x14ac:dyDescent="0.25">
      <c r="A10174" s="46"/>
      <c r="B10174" s="46"/>
      <c r="C10174" s="46"/>
      <c r="D10174" s="106"/>
      <c r="E10174" s="106"/>
    </row>
    <row r="10175" spans="1:5" x14ac:dyDescent="0.25">
      <c r="A10175" s="46"/>
      <c r="B10175" s="46"/>
      <c r="C10175" s="46"/>
      <c r="D10175" s="106"/>
      <c r="E10175" s="106"/>
    </row>
    <row r="10176" spans="1:5" x14ac:dyDescent="0.25">
      <c r="A10176" s="46"/>
      <c r="B10176" s="46"/>
      <c r="C10176" s="46"/>
      <c r="D10176" s="106"/>
      <c r="E10176" s="106"/>
    </row>
    <row r="10177" spans="1:5" x14ac:dyDescent="0.25">
      <c r="A10177" s="46"/>
      <c r="B10177" s="46"/>
      <c r="C10177" s="46"/>
      <c r="D10177" s="106"/>
      <c r="E10177" s="106"/>
    </row>
    <row r="10178" spans="1:5" x14ac:dyDescent="0.25">
      <c r="A10178" s="46"/>
      <c r="B10178" s="46"/>
      <c r="C10178" s="46"/>
      <c r="D10178" s="106"/>
      <c r="E10178" s="106"/>
    </row>
    <row r="10179" spans="1:5" x14ac:dyDescent="0.25">
      <c r="A10179" s="46"/>
      <c r="B10179" s="46"/>
      <c r="C10179" s="46"/>
      <c r="D10179" s="106"/>
      <c r="E10179" s="106"/>
    </row>
    <row r="10180" spans="1:5" x14ac:dyDescent="0.25">
      <c r="A10180" s="46"/>
      <c r="B10180" s="46"/>
      <c r="C10180" s="46"/>
      <c r="D10180" s="106"/>
      <c r="E10180" s="106"/>
    </row>
    <row r="10181" spans="1:5" x14ac:dyDescent="0.25">
      <c r="A10181" s="46"/>
      <c r="B10181" s="46"/>
      <c r="C10181" s="46"/>
      <c r="D10181" s="106"/>
      <c r="E10181" s="106"/>
    </row>
    <row r="10182" spans="1:5" x14ac:dyDescent="0.25">
      <c r="A10182" s="46"/>
      <c r="B10182" s="46"/>
      <c r="C10182" s="46"/>
      <c r="D10182" s="106"/>
      <c r="E10182" s="106"/>
    </row>
    <row r="10183" spans="1:5" x14ac:dyDescent="0.25">
      <c r="A10183" s="46"/>
      <c r="B10183" s="46"/>
      <c r="C10183" s="46"/>
      <c r="D10183" s="106"/>
      <c r="E10183" s="106"/>
    </row>
    <row r="10184" spans="1:5" x14ac:dyDescent="0.25">
      <c r="A10184" s="46"/>
      <c r="B10184" s="46"/>
      <c r="C10184" s="46"/>
      <c r="D10184" s="106"/>
      <c r="E10184" s="106"/>
    </row>
    <row r="10185" spans="1:5" x14ac:dyDescent="0.25">
      <c r="A10185" s="46"/>
      <c r="B10185" s="46"/>
      <c r="C10185" s="46"/>
      <c r="D10185" s="106"/>
      <c r="E10185" s="106"/>
    </row>
    <row r="10186" spans="1:5" x14ac:dyDescent="0.25">
      <c r="A10186" s="46"/>
      <c r="B10186" s="46"/>
      <c r="C10186" s="46"/>
      <c r="D10186" s="106"/>
      <c r="E10186" s="106"/>
    </row>
    <row r="10187" spans="1:5" x14ac:dyDescent="0.25">
      <c r="A10187" s="46"/>
      <c r="B10187" s="46"/>
      <c r="C10187" s="46"/>
      <c r="D10187" s="106"/>
      <c r="E10187" s="106"/>
    </row>
    <row r="10188" spans="1:5" x14ac:dyDescent="0.25">
      <c r="A10188" s="46"/>
      <c r="B10188" s="46"/>
      <c r="C10188" s="46"/>
      <c r="D10188" s="106"/>
      <c r="E10188" s="106"/>
    </row>
    <row r="10189" spans="1:5" x14ac:dyDescent="0.25">
      <c r="A10189" s="46"/>
      <c r="B10189" s="46"/>
      <c r="C10189" s="46"/>
      <c r="D10189" s="106"/>
      <c r="E10189" s="106"/>
    </row>
    <row r="10190" spans="1:5" x14ac:dyDescent="0.25">
      <c r="A10190" s="46"/>
      <c r="B10190" s="46"/>
      <c r="C10190" s="46"/>
      <c r="D10190" s="106"/>
      <c r="E10190" s="106"/>
    </row>
    <row r="10191" spans="1:5" x14ac:dyDescent="0.25">
      <c r="A10191" s="46"/>
      <c r="B10191" s="46"/>
      <c r="C10191" s="46"/>
      <c r="D10191" s="106"/>
      <c r="E10191" s="106"/>
    </row>
    <row r="10192" spans="1:5" x14ac:dyDescent="0.25">
      <c r="A10192" s="46"/>
      <c r="B10192" s="46"/>
      <c r="C10192" s="46"/>
      <c r="D10192" s="106"/>
      <c r="E10192" s="106"/>
    </row>
    <row r="10193" spans="1:5" x14ac:dyDescent="0.25">
      <c r="A10193" s="46"/>
      <c r="B10193" s="46"/>
      <c r="C10193" s="46"/>
      <c r="D10193" s="106"/>
      <c r="E10193" s="106"/>
    </row>
    <row r="10194" spans="1:5" x14ac:dyDescent="0.25">
      <c r="A10194" s="46"/>
      <c r="B10194" s="46"/>
      <c r="C10194" s="46"/>
      <c r="D10194" s="106"/>
      <c r="E10194" s="106"/>
    </row>
    <row r="10195" spans="1:5" x14ac:dyDescent="0.25">
      <c r="A10195" s="46"/>
      <c r="B10195" s="46"/>
      <c r="C10195" s="46"/>
      <c r="D10195" s="106"/>
      <c r="E10195" s="106"/>
    </row>
    <row r="10196" spans="1:5" x14ac:dyDescent="0.25">
      <c r="A10196" s="46"/>
      <c r="B10196" s="46"/>
      <c r="C10196" s="46"/>
      <c r="D10196" s="106"/>
      <c r="E10196" s="106"/>
    </row>
    <row r="10197" spans="1:5" x14ac:dyDescent="0.25">
      <c r="A10197" s="46"/>
      <c r="B10197" s="46"/>
      <c r="C10197" s="46"/>
      <c r="D10197" s="106"/>
      <c r="E10197" s="106"/>
    </row>
    <row r="10198" spans="1:5" x14ac:dyDescent="0.25">
      <c r="A10198" s="46"/>
      <c r="B10198" s="46"/>
      <c r="C10198" s="46"/>
      <c r="D10198" s="106"/>
      <c r="E10198" s="106"/>
    </row>
    <row r="10199" spans="1:5" x14ac:dyDescent="0.25">
      <c r="A10199" s="46"/>
      <c r="B10199" s="46"/>
      <c r="C10199" s="46"/>
      <c r="D10199" s="106"/>
      <c r="E10199" s="106"/>
    </row>
    <row r="10200" spans="1:5" x14ac:dyDescent="0.25">
      <c r="A10200" s="46"/>
      <c r="B10200" s="46"/>
      <c r="C10200" s="46"/>
      <c r="D10200" s="106"/>
      <c r="E10200" s="106"/>
    </row>
    <row r="10201" spans="1:5" x14ac:dyDescent="0.25">
      <c r="A10201" s="46"/>
      <c r="B10201" s="46"/>
      <c r="C10201" s="46"/>
      <c r="D10201" s="106"/>
      <c r="E10201" s="106"/>
    </row>
    <row r="10202" spans="1:5" x14ac:dyDescent="0.25">
      <c r="A10202" s="46"/>
      <c r="B10202" s="46"/>
      <c r="C10202" s="46"/>
      <c r="D10202" s="106"/>
      <c r="E10202" s="106"/>
    </row>
    <row r="10203" spans="1:5" x14ac:dyDescent="0.25">
      <c r="A10203" s="46"/>
      <c r="B10203" s="46"/>
      <c r="C10203" s="46"/>
      <c r="D10203" s="106"/>
      <c r="E10203" s="106"/>
    </row>
    <row r="10204" spans="1:5" x14ac:dyDescent="0.25">
      <c r="A10204" s="46"/>
      <c r="B10204" s="46"/>
      <c r="C10204" s="46"/>
      <c r="D10204" s="106"/>
      <c r="E10204" s="106"/>
    </row>
    <row r="10205" spans="1:5" x14ac:dyDescent="0.25">
      <c r="A10205" s="46"/>
      <c r="B10205" s="46"/>
      <c r="C10205" s="46"/>
      <c r="D10205" s="106"/>
      <c r="E10205" s="106"/>
    </row>
    <row r="10206" spans="1:5" x14ac:dyDescent="0.25">
      <c r="A10206" s="46"/>
      <c r="B10206" s="46"/>
      <c r="C10206" s="46"/>
      <c r="D10206" s="106"/>
      <c r="E10206" s="106"/>
    </row>
    <row r="10207" spans="1:5" x14ac:dyDescent="0.25">
      <c r="A10207" s="46"/>
      <c r="B10207" s="46"/>
      <c r="C10207" s="46"/>
      <c r="D10207" s="106"/>
      <c r="E10207" s="106"/>
    </row>
    <row r="10208" spans="1:5" x14ac:dyDescent="0.25">
      <c r="A10208" s="46"/>
      <c r="B10208" s="46"/>
      <c r="C10208" s="46"/>
      <c r="D10208" s="106"/>
      <c r="E10208" s="106"/>
    </row>
    <row r="10209" spans="1:5" x14ac:dyDescent="0.25">
      <c r="A10209" s="46"/>
      <c r="B10209" s="46"/>
      <c r="C10209" s="46"/>
      <c r="D10209" s="106"/>
      <c r="E10209" s="106"/>
    </row>
    <row r="10210" spans="1:5" x14ac:dyDescent="0.25">
      <c r="A10210" s="46"/>
      <c r="B10210" s="46"/>
      <c r="C10210" s="46"/>
      <c r="D10210" s="106"/>
      <c r="E10210" s="106"/>
    </row>
    <row r="10211" spans="1:5" x14ac:dyDescent="0.25">
      <c r="A10211" s="46"/>
      <c r="B10211" s="46"/>
      <c r="C10211" s="46"/>
      <c r="D10211" s="106"/>
      <c r="E10211" s="106"/>
    </row>
    <row r="10212" spans="1:5" x14ac:dyDescent="0.25">
      <c r="A10212" s="46"/>
      <c r="B10212" s="46"/>
      <c r="C10212" s="46"/>
      <c r="D10212" s="106"/>
      <c r="E10212" s="106"/>
    </row>
    <row r="10213" spans="1:5" x14ac:dyDescent="0.25">
      <c r="A10213" s="46"/>
      <c r="B10213" s="46"/>
      <c r="C10213" s="46"/>
      <c r="D10213" s="106"/>
      <c r="E10213" s="106"/>
    </row>
    <row r="10214" spans="1:5" x14ac:dyDescent="0.25">
      <c r="A10214" s="46"/>
      <c r="B10214" s="46"/>
      <c r="C10214" s="46"/>
      <c r="D10214" s="106"/>
      <c r="E10214" s="106"/>
    </row>
    <row r="10215" spans="1:5" x14ac:dyDescent="0.25">
      <c r="A10215" s="46"/>
      <c r="B10215" s="46"/>
      <c r="C10215" s="46"/>
      <c r="D10215" s="106"/>
      <c r="E10215" s="106"/>
    </row>
    <row r="10216" spans="1:5" x14ac:dyDescent="0.25">
      <c r="A10216" s="46"/>
      <c r="B10216" s="46"/>
      <c r="C10216" s="46"/>
      <c r="D10216" s="106"/>
      <c r="E10216" s="106"/>
    </row>
    <row r="10217" spans="1:5" x14ac:dyDescent="0.25">
      <c r="A10217" s="46"/>
      <c r="B10217" s="46"/>
      <c r="C10217" s="46"/>
      <c r="D10217" s="106"/>
      <c r="E10217" s="106"/>
    </row>
    <row r="10218" spans="1:5" x14ac:dyDescent="0.25">
      <c r="A10218" s="46"/>
      <c r="B10218" s="46"/>
      <c r="C10218" s="46"/>
      <c r="D10218" s="106"/>
      <c r="E10218" s="106"/>
    </row>
    <row r="10219" spans="1:5" x14ac:dyDescent="0.25">
      <c r="A10219" s="46"/>
      <c r="B10219" s="46"/>
      <c r="C10219" s="46"/>
      <c r="D10219" s="106"/>
      <c r="E10219" s="106"/>
    </row>
    <row r="10220" spans="1:5" x14ac:dyDescent="0.25">
      <c r="A10220" s="46"/>
      <c r="B10220" s="46"/>
      <c r="C10220" s="46"/>
      <c r="D10220" s="106"/>
      <c r="E10220" s="106"/>
    </row>
    <row r="10221" spans="1:5" x14ac:dyDescent="0.25">
      <c r="A10221" s="46"/>
      <c r="B10221" s="46"/>
      <c r="C10221" s="46"/>
      <c r="D10221" s="106"/>
      <c r="E10221" s="106"/>
    </row>
    <row r="10222" spans="1:5" x14ac:dyDescent="0.25">
      <c r="A10222" s="46"/>
      <c r="B10222" s="46"/>
      <c r="C10222" s="46"/>
      <c r="D10222" s="106"/>
      <c r="E10222" s="106"/>
    </row>
    <row r="10223" spans="1:5" x14ac:dyDescent="0.25">
      <c r="A10223" s="46"/>
      <c r="B10223" s="46"/>
      <c r="C10223" s="46"/>
      <c r="D10223" s="106"/>
      <c r="E10223" s="106"/>
    </row>
    <row r="10224" spans="1:5" x14ac:dyDescent="0.25">
      <c r="A10224" s="46"/>
      <c r="B10224" s="46"/>
      <c r="C10224" s="46"/>
      <c r="D10224" s="106"/>
      <c r="E10224" s="106"/>
    </row>
    <row r="10225" spans="1:5" x14ac:dyDescent="0.25">
      <c r="A10225" s="46"/>
      <c r="B10225" s="46"/>
      <c r="C10225" s="46"/>
      <c r="D10225" s="106"/>
      <c r="E10225" s="106"/>
    </row>
    <row r="10226" spans="1:5" x14ac:dyDescent="0.25">
      <c r="A10226" s="46"/>
      <c r="B10226" s="46"/>
      <c r="C10226" s="46"/>
      <c r="D10226" s="106"/>
      <c r="E10226" s="106"/>
    </row>
    <row r="10227" spans="1:5" x14ac:dyDescent="0.25">
      <c r="A10227" s="46"/>
      <c r="B10227" s="46"/>
      <c r="C10227" s="46"/>
      <c r="D10227" s="106"/>
      <c r="E10227" s="106"/>
    </row>
    <row r="10228" spans="1:5" x14ac:dyDescent="0.25">
      <c r="A10228" s="46"/>
      <c r="B10228" s="46"/>
      <c r="C10228" s="46"/>
      <c r="D10228" s="106"/>
      <c r="E10228" s="106"/>
    </row>
    <row r="10229" spans="1:5" x14ac:dyDescent="0.25">
      <c r="A10229" s="46"/>
      <c r="B10229" s="46"/>
      <c r="C10229" s="46"/>
      <c r="D10229" s="106"/>
      <c r="E10229" s="106"/>
    </row>
    <row r="10230" spans="1:5" x14ac:dyDescent="0.25">
      <c r="A10230" s="46"/>
      <c r="B10230" s="46"/>
      <c r="C10230" s="46"/>
      <c r="D10230" s="106"/>
      <c r="E10230" s="106"/>
    </row>
    <row r="10231" spans="1:5" x14ac:dyDescent="0.25">
      <c r="A10231" s="46"/>
      <c r="B10231" s="46"/>
      <c r="C10231" s="46"/>
      <c r="D10231" s="106"/>
      <c r="E10231" s="106"/>
    </row>
    <row r="10232" spans="1:5" x14ac:dyDescent="0.25">
      <c r="A10232" s="46"/>
      <c r="B10232" s="46"/>
      <c r="C10232" s="46"/>
      <c r="D10232" s="106"/>
      <c r="E10232" s="106"/>
    </row>
    <row r="10233" spans="1:5" x14ac:dyDescent="0.25">
      <c r="A10233" s="46"/>
      <c r="B10233" s="46"/>
      <c r="C10233" s="46"/>
      <c r="D10233" s="106"/>
      <c r="E10233" s="106"/>
    </row>
    <row r="10234" spans="1:5" x14ac:dyDescent="0.25">
      <c r="A10234" s="46"/>
      <c r="B10234" s="46"/>
      <c r="C10234" s="46"/>
      <c r="D10234" s="106"/>
      <c r="E10234" s="106"/>
    </row>
    <row r="10235" spans="1:5" x14ac:dyDescent="0.25">
      <c r="A10235" s="46"/>
      <c r="B10235" s="46"/>
      <c r="C10235" s="46"/>
      <c r="D10235" s="106"/>
      <c r="E10235" s="106"/>
    </row>
    <row r="10236" spans="1:5" x14ac:dyDescent="0.25">
      <c r="A10236" s="46"/>
      <c r="B10236" s="46"/>
      <c r="C10236" s="46"/>
      <c r="D10236" s="106"/>
      <c r="E10236" s="106"/>
    </row>
    <row r="10237" spans="1:5" x14ac:dyDescent="0.25">
      <c r="A10237" s="46"/>
      <c r="B10237" s="46"/>
      <c r="C10237" s="46"/>
      <c r="D10237" s="106"/>
      <c r="E10237" s="106"/>
    </row>
    <row r="10238" spans="1:5" x14ac:dyDescent="0.25">
      <c r="A10238" s="46"/>
      <c r="B10238" s="46"/>
      <c r="C10238" s="46"/>
      <c r="D10238" s="106"/>
      <c r="E10238" s="106"/>
    </row>
    <row r="10239" spans="1:5" x14ac:dyDescent="0.25">
      <c r="A10239" s="46"/>
      <c r="B10239" s="46"/>
      <c r="C10239" s="46"/>
      <c r="D10239" s="106"/>
      <c r="E10239" s="106"/>
    </row>
    <row r="10240" spans="1:5" x14ac:dyDescent="0.25">
      <c r="A10240" s="46"/>
      <c r="B10240" s="46"/>
      <c r="C10240" s="46"/>
      <c r="D10240" s="106"/>
      <c r="E10240" s="106"/>
    </row>
    <row r="10241" spans="1:5" x14ac:dyDescent="0.25">
      <c r="A10241" s="46"/>
      <c r="B10241" s="46"/>
      <c r="C10241" s="46"/>
      <c r="D10241" s="106"/>
      <c r="E10241" s="106"/>
    </row>
    <row r="10242" spans="1:5" x14ac:dyDescent="0.25">
      <c r="A10242" s="46"/>
      <c r="B10242" s="46"/>
      <c r="C10242" s="46"/>
      <c r="D10242" s="106"/>
      <c r="E10242" s="106"/>
    </row>
    <row r="10243" spans="1:5" x14ac:dyDescent="0.25">
      <c r="A10243" s="46"/>
      <c r="B10243" s="46"/>
      <c r="C10243" s="46"/>
      <c r="D10243" s="106"/>
      <c r="E10243" s="106"/>
    </row>
    <row r="10244" spans="1:5" x14ac:dyDescent="0.25">
      <c r="A10244" s="46"/>
      <c r="B10244" s="46"/>
      <c r="C10244" s="46"/>
      <c r="D10244" s="106"/>
      <c r="E10244" s="106"/>
    </row>
    <row r="10245" spans="1:5" x14ac:dyDescent="0.25">
      <c r="A10245" s="46"/>
      <c r="B10245" s="46"/>
      <c r="C10245" s="46"/>
      <c r="D10245" s="106"/>
      <c r="E10245" s="106"/>
    </row>
    <row r="10246" spans="1:5" x14ac:dyDescent="0.25">
      <c r="A10246" s="46"/>
      <c r="B10246" s="46"/>
      <c r="C10246" s="46"/>
      <c r="D10246" s="106"/>
      <c r="E10246" s="106"/>
    </row>
    <row r="10247" spans="1:5" x14ac:dyDescent="0.25">
      <c r="A10247" s="46"/>
      <c r="B10247" s="46"/>
      <c r="C10247" s="46"/>
      <c r="D10247" s="106"/>
      <c r="E10247" s="106"/>
    </row>
    <row r="10248" spans="1:5" x14ac:dyDescent="0.25">
      <c r="A10248" s="46"/>
      <c r="B10248" s="46"/>
      <c r="C10248" s="46"/>
      <c r="D10248" s="106"/>
      <c r="E10248" s="106"/>
    </row>
    <row r="10249" spans="1:5" x14ac:dyDescent="0.25">
      <c r="A10249" s="46"/>
      <c r="B10249" s="46"/>
      <c r="C10249" s="46"/>
      <c r="D10249" s="106"/>
      <c r="E10249" s="106"/>
    </row>
    <row r="10250" spans="1:5" x14ac:dyDescent="0.25">
      <c r="A10250" s="46"/>
      <c r="B10250" s="46"/>
      <c r="C10250" s="46"/>
      <c r="D10250" s="106"/>
      <c r="E10250" s="106"/>
    </row>
    <row r="10251" spans="1:5" x14ac:dyDescent="0.25">
      <c r="A10251" s="46"/>
      <c r="B10251" s="46"/>
      <c r="C10251" s="46"/>
      <c r="D10251" s="106"/>
      <c r="E10251" s="106"/>
    </row>
    <row r="10252" spans="1:5" x14ac:dyDescent="0.25">
      <c r="A10252" s="46"/>
      <c r="B10252" s="46"/>
      <c r="C10252" s="46"/>
      <c r="D10252" s="106"/>
      <c r="E10252" s="106"/>
    </row>
    <row r="10253" spans="1:5" x14ac:dyDescent="0.25">
      <c r="A10253" s="46"/>
      <c r="B10253" s="46"/>
      <c r="C10253" s="46"/>
      <c r="D10253" s="106"/>
      <c r="E10253" s="106"/>
    </row>
    <row r="10254" spans="1:5" x14ac:dyDescent="0.25">
      <c r="A10254" s="46"/>
      <c r="B10254" s="46"/>
      <c r="C10254" s="46"/>
      <c r="D10254" s="106"/>
      <c r="E10254" s="106"/>
    </row>
    <row r="10255" spans="1:5" x14ac:dyDescent="0.25">
      <c r="A10255" s="46"/>
      <c r="B10255" s="46"/>
      <c r="C10255" s="46"/>
      <c r="D10255" s="106"/>
      <c r="E10255" s="106"/>
    </row>
    <row r="10256" spans="1:5" x14ac:dyDescent="0.25">
      <c r="A10256" s="46"/>
      <c r="B10256" s="46"/>
      <c r="C10256" s="46"/>
      <c r="D10256" s="106"/>
      <c r="E10256" s="106"/>
    </row>
    <row r="10257" spans="1:5" x14ac:dyDescent="0.25">
      <c r="A10257" s="46"/>
      <c r="B10257" s="46"/>
      <c r="C10257" s="46"/>
      <c r="D10257" s="106"/>
      <c r="E10257" s="106"/>
    </row>
    <row r="10258" spans="1:5" x14ac:dyDescent="0.25">
      <c r="A10258" s="46"/>
      <c r="B10258" s="46"/>
      <c r="C10258" s="46"/>
      <c r="D10258" s="106"/>
      <c r="E10258" s="106"/>
    </row>
    <row r="10259" spans="1:5" x14ac:dyDescent="0.25">
      <c r="A10259" s="46"/>
      <c r="B10259" s="46"/>
      <c r="C10259" s="46"/>
      <c r="D10259" s="106"/>
      <c r="E10259" s="106"/>
    </row>
    <row r="10260" spans="1:5" x14ac:dyDescent="0.25">
      <c r="A10260" s="46"/>
      <c r="B10260" s="46"/>
      <c r="C10260" s="46"/>
      <c r="D10260" s="106"/>
      <c r="E10260" s="106"/>
    </row>
    <row r="10261" spans="1:5" x14ac:dyDescent="0.25">
      <c r="A10261" s="46"/>
      <c r="B10261" s="46"/>
      <c r="C10261" s="46"/>
      <c r="D10261" s="106"/>
      <c r="E10261" s="106"/>
    </row>
    <row r="10262" spans="1:5" x14ac:dyDescent="0.25">
      <c r="A10262" s="46"/>
      <c r="B10262" s="46"/>
      <c r="C10262" s="46"/>
      <c r="D10262" s="106"/>
      <c r="E10262" s="106"/>
    </row>
    <row r="10263" spans="1:5" x14ac:dyDescent="0.25">
      <c r="A10263" s="46"/>
      <c r="B10263" s="46"/>
      <c r="C10263" s="46"/>
      <c r="D10263" s="106"/>
      <c r="E10263" s="106"/>
    </row>
    <row r="10264" spans="1:5" x14ac:dyDescent="0.25">
      <c r="A10264" s="46"/>
      <c r="B10264" s="46"/>
      <c r="C10264" s="46"/>
      <c r="D10264" s="106"/>
      <c r="E10264" s="106"/>
    </row>
    <row r="10265" spans="1:5" x14ac:dyDescent="0.25">
      <c r="A10265" s="46"/>
      <c r="B10265" s="46"/>
      <c r="C10265" s="46"/>
      <c r="D10265" s="106"/>
      <c r="E10265" s="106"/>
    </row>
    <row r="10266" spans="1:5" x14ac:dyDescent="0.25">
      <c r="A10266" s="46"/>
      <c r="B10266" s="46"/>
      <c r="C10266" s="46"/>
      <c r="D10266" s="106"/>
      <c r="E10266" s="106"/>
    </row>
    <row r="10267" spans="1:5" x14ac:dyDescent="0.25">
      <c r="A10267" s="46"/>
      <c r="B10267" s="46"/>
      <c r="C10267" s="46"/>
      <c r="D10267" s="106"/>
      <c r="E10267" s="106"/>
    </row>
    <row r="10268" spans="1:5" x14ac:dyDescent="0.25">
      <c r="A10268" s="46"/>
      <c r="B10268" s="46"/>
      <c r="C10268" s="46"/>
      <c r="D10268" s="106"/>
      <c r="E10268" s="106"/>
    </row>
    <row r="10269" spans="1:5" x14ac:dyDescent="0.25">
      <c r="A10269" s="46"/>
      <c r="B10269" s="46"/>
      <c r="C10269" s="46"/>
      <c r="D10269" s="106"/>
      <c r="E10269" s="106"/>
    </row>
    <row r="10270" spans="1:5" x14ac:dyDescent="0.25">
      <c r="A10270" s="46"/>
      <c r="B10270" s="46"/>
      <c r="C10270" s="46"/>
      <c r="D10270" s="106"/>
      <c r="E10270" s="106"/>
    </row>
    <row r="10271" spans="1:5" x14ac:dyDescent="0.25">
      <c r="A10271" s="46"/>
      <c r="B10271" s="46"/>
      <c r="C10271" s="46"/>
      <c r="D10271" s="106"/>
      <c r="E10271" s="106"/>
    </row>
    <row r="10272" spans="1:5" x14ac:dyDescent="0.25">
      <c r="A10272" s="46"/>
      <c r="B10272" s="46"/>
      <c r="C10272" s="46"/>
      <c r="D10272" s="106"/>
      <c r="E10272" s="106"/>
    </row>
    <row r="10273" spans="1:5" x14ac:dyDescent="0.25">
      <c r="A10273" s="46"/>
      <c r="B10273" s="46"/>
      <c r="C10273" s="46"/>
      <c r="D10273" s="106"/>
      <c r="E10273" s="106"/>
    </row>
    <row r="10274" spans="1:5" x14ac:dyDescent="0.25">
      <c r="A10274" s="46"/>
      <c r="B10274" s="46"/>
      <c r="C10274" s="46"/>
      <c r="D10274" s="106"/>
      <c r="E10274" s="106"/>
    </row>
    <row r="10275" spans="1:5" x14ac:dyDescent="0.25">
      <c r="A10275" s="46"/>
      <c r="B10275" s="46"/>
      <c r="C10275" s="46"/>
      <c r="D10275" s="106"/>
      <c r="E10275" s="106"/>
    </row>
    <row r="10276" spans="1:5" x14ac:dyDescent="0.25">
      <c r="A10276" s="46"/>
      <c r="B10276" s="46"/>
      <c r="C10276" s="46"/>
      <c r="D10276" s="106"/>
      <c r="E10276" s="106"/>
    </row>
    <row r="10277" spans="1:5" x14ac:dyDescent="0.25">
      <c r="A10277" s="46"/>
      <c r="B10277" s="46"/>
      <c r="C10277" s="46"/>
      <c r="D10277" s="106"/>
      <c r="E10277" s="106"/>
    </row>
    <row r="10278" spans="1:5" x14ac:dyDescent="0.25">
      <c r="A10278" s="46"/>
      <c r="B10278" s="46"/>
      <c r="C10278" s="46"/>
      <c r="D10278" s="106"/>
      <c r="E10278" s="106"/>
    </row>
    <row r="10279" spans="1:5" x14ac:dyDescent="0.25">
      <c r="A10279" s="46"/>
      <c r="B10279" s="46"/>
      <c r="C10279" s="46"/>
      <c r="D10279" s="106"/>
      <c r="E10279" s="106"/>
    </row>
    <row r="10280" spans="1:5" x14ac:dyDescent="0.25">
      <c r="A10280" s="46"/>
      <c r="B10280" s="46"/>
      <c r="C10280" s="46"/>
      <c r="D10280" s="106"/>
      <c r="E10280" s="106"/>
    </row>
    <row r="10281" spans="1:5" x14ac:dyDescent="0.25">
      <c r="A10281" s="46"/>
      <c r="B10281" s="46"/>
      <c r="C10281" s="46"/>
      <c r="D10281" s="106"/>
      <c r="E10281" s="106"/>
    </row>
    <row r="10282" spans="1:5" x14ac:dyDescent="0.25">
      <c r="A10282" s="46"/>
      <c r="B10282" s="46"/>
      <c r="C10282" s="46"/>
      <c r="D10282" s="106"/>
      <c r="E10282" s="106"/>
    </row>
    <row r="10283" spans="1:5" x14ac:dyDescent="0.25">
      <c r="A10283" s="46"/>
      <c r="B10283" s="46"/>
      <c r="C10283" s="46"/>
      <c r="D10283" s="106"/>
      <c r="E10283" s="106"/>
    </row>
    <row r="10284" spans="1:5" x14ac:dyDescent="0.25">
      <c r="A10284" s="46"/>
      <c r="B10284" s="46"/>
      <c r="C10284" s="46"/>
      <c r="D10284" s="106"/>
      <c r="E10284" s="106"/>
    </row>
    <row r="10285" spans="1:5" x14ac:dyDescent="0.25">
      <c r="A10285" s="46"/>
      <c r="B10285" s="46"/>
      <c r="C10285" s="46"/>
      <c r="D10285" s="106"/>
      <c r="E10285" s="106"/>
    </row>
    <row r="10286" spans="1:5" x14ac:dyDescent="0.25">
      <c r="A10286" s="46"/>
      <c r="B10286" s="46"/>
      <c r="C10286" s="46"/>
      <c r="D10286" s="106"/>
      <c r="E10286" s="106"/>
    </row>
    <row r="10287" spans="1:5" x14ac:dyDescent="0.25">
      <c r="A10287" s="46"/>
      <c r="B10287" s="46"/>
      <c r="C10287" s="46"/>
      <c r="D10287" s="106"/>
      <c r="E10287" s="106"/>
    </row>
    <row r="10288" spans="1:5" x14ac:dyDescent="0.25">
      <c r="A10288" s="46"/>
      <c r="B10288" s="46"/>
      <c r="C10288" s="46"/>
      <c r="D10288" s="106"/>
      <c r="E10288" s="106"/>
    </row>
    <row r="10289" spans="1:5" x14ac:dyDescent="0.25">
      <c r="A10289" s="46"/>
      <c r="B10289" s="46"/>
      <c r="C10289" s="46"/>
      <c r="D10289" s="106"/>
      <c r="E10289" s="106"/>
    </row>
    <row r="10290" spans="1:5" x14ac:dyDescent="0.25">
      <c r="A10290" s="46"/>
      <c r="B10290" s="46"/>
      <c r="C10290" s="46"/>
      <c r="D10290" s="106"/>
      <c r="E10290" s="106"/>
    </row>
    <row r="10291" spans="1:5" x14ac:dyDescent="0.25">
      <c r="A10291" s="46"/>
      <c r="B10291" s="46"/>
      <c r="C10291" s="46"/>
      <c r="D10291" s="106"/>
      <c r="E10291" s="106"/>
    </row>
    <row r="10292" spans="1:5" x14ac:dyDescent="0.25">
      <c r="A10292" s="46"/>
      <c r="B10292" s="46"/>
      <c r="C10292" s="46"/>
      <c r="D10292" s="106"/>
      <c r="E10292" s="106"/>
    </row>
    <row r="10293" spans="1:5" x14ac:dyDescent="0.25">
      <c r="A10293" s="46"/>
      <c r="B10293" s="46"/>
      <c r="C10293" s="46"/>
      <c r="D10293" s="106"/>
      <c r="E10293" s="106"/>
    </row>
    <row r="10294" spans="1:5" x14ac:dyDescent="0.25">
      <c r="A10294" s="46"/>
      <c r="B10294" s="46"/>
      <c r="C10294" s="46"/>
      <c r="D10294" s="106"/>
      <c r="E10294" s="106"/>
    </row>
    <row r="10295" spans="1:5" x14ac:dyDescent="0.25">
      <c r="A10295" s="46"/>
      <c r="B10295" s="46"/>
      <c r="C10295" s="46"/>
      <c r="D10295" s="106"/>
      <c r="E10295" s="106"/>
    </row>
    <row r="10296" spans="1:5" x14ac:dyDescent="0.25">
      <c r="A10296" s="46"/>
      <c r="B10296" s="46"/>
      <c r="C10296" s="46"/>
      <c r="D10296" s="106"/>
      <c r="E10296" s="106"/>
    </row>
    <row r="10297" spans="1:5" x14ac:dyDescent="0.25">
      <c r="A10297" s="46"/>
      <c r="B10297" s="46"/>
      <c r="C10297" s="46"/>
      <c r="D10297" s="106"/>
      <c r="E10297" s="106"/>
    </row>
    <row r="10298" spans="1:5" x14ac:dyDescent="0.25">
      <c r="A10298" s="46"/>
      <c r="B10298" s="46"/>
      <c r="C10298" s="46"/>
      <c r="D10298" s="106"/>
      <c r="E10298" s="106"/>
    </row>
    <row r="10299" spans="1:5" x14ac:dyDescent="0.25">
      <c r="A10299" s="46"/>
      <c r="B10299" s="46"/>
      <c r="C10299" s="46"/>
      <c r="D10299" s="106"/>
      <c r="E10299" s="106"/>
    </row>
    <row r="10300" spans="1:5" x14ac:dyDescent="0.25">
      <c r="A10300" s="46"/>
      <c r="B10300" s="46"/>
      <c r="C10300" s="46"/>
      <c r="D10300" s="106"/>
      <c r="E10300" s="106"/>
    </row>
    <row r="10301" spans="1:5" x14ac:dyDescent="0.25">
      <c r="A10301" s="46"/>
      <c r="B10301" s="46"/>
      <c r="C10301" s="46"/>
      <c r="D10301" s="106"/>
      <c r="E10301" s="106"/>
    </row>
    <row r="10302" spans="1:5" x14ac:dyDescent="0.25">
      <c r="A10302" s="46"/>
      <c r="B10302" s="46"/>
      <c r="C10302" s="46"/>
      <c r="D10302" s="106"/>
      <c r="E10302" s="106"/>
    </row>
    <row r="10303" spans="1:5" x14ac:dyDescent="0.25">
      <c r="A10303" s="46"/>
      <c r="B10303" s="46"/>
      <c r="C10303" s="46"/>
      <c r="D10303" s="106"/>
      <c r="E10303" s="106"/>
    </row>
    <row r="10304" spans="1:5" x14ac:dyDescent="0.25">
      <c r="A10304" s="46"/>
      <c r="B10304" s="46"/>
      <c r="C10304" s="46"/>
      <c r="D10304" s="106"/>
      <c r="E10304" s="106"/>
    </row>
    <row r="10305" spans="1:5" x14ac:dyDescent="0.25">
      <c r="A10305" s="46"/>
      <c r="B10305" s="46"/>
      <c r="C10305" s="46"/>
      <c r="D10305" s="106"/>
      <c r="E10305" s="106"/>
    </row>
    <row r="10306" spans="1:5" x14ac:dyDescent="0.25">
      <c r="A10306" s="46"/>
      <c r="B10306" s="46"/>
      <c r="C10306" s="46"/>
      <c r="D10306" s="106"/>
      <c r="E10306" s="106"/>
    </row>
    <row r="10307" spans="1:5" x14ac:dyDescent="0.25">
      <c r="A10307" s="46"/>
      <c r="B10307" s="46"/>
      <c r="C10307" s="46"/>
      <c r="D10307" s="106"/>
      <c r="E10307" s="106"/>
    </row>
    <row r="10308" spans="1:5" x14ac:dyDescent="0.25">
      <c r="A10308" s="46"/>
      <c r="B10308" s="46"/>
      <c r="C10308" s="46"/>
      <c r="D10308" s="106"/>
      <c r="E10308" s="106"/>
    </row>
    <row r="10309" spans="1:5" x14ac:dyDescent="0.25">
      <c r="A10309" s="46"/>
      <c r="B10309" s="46"/>
      <c r="C10309" s="46"/>
      <c r="D10309" s="106"/>
      <c r="E10309" s="106"/>
    </row>
    <row r="10310" spans="1:5" x14ac:dyDescent="0.25">
      <c r="A10310" s="46"/>
      <c r="B10310" s="46"/>
      <c r="C10310" s="46"/>
      <c r="D10310" s="106"/>
      <c r="E10310" s="106"/>
    </row>
    <row r="10311" spans="1:5" x14ac:dyDescent="0.25">
      <c r="A10311" s="46"/>
      <c r="B10311" s="46"/>
      <c r="C10311" s="46"/>
      <c r="D10311" s="106"/>
      <c r="E10311" s="106"/>
    </row>
    <row r="10312" spans="1:5" x14ac:dyDescent="0.25">
      <c r="A10312" s="46"/>
      <c r="B10312" s="46"/>
      <c r="C10312" s="46"/>
      <c r="D10312" s="106"/>
      <c r="E10312" s="106"/>
    </row>
    <row r="10313" spans="1:5" x14ac:dyDescent="0.25">
      <c r="A10313" s="46"/>
      <c r="B10313" s="46"/>
      <c r="C10313" s="46"/>
      <c r="D10313" s="106"/>
      <c r="E10313" s="106"/>
    </row>
    <row r="10314" spans="1:5" x14ac:dyDescent="0.25">
      <c r="A10314" s="46"/>
      <c r="B10314" s="46"/>
      <c r="C10314" s="46"/>
      <c r="D10314" s="106"/>
      <c r="E10314" s="106"/>
    </row>
    <row r="10315" spans="1:5" x14ac:dyDescent="0.25">
      <c r="A10315" s="46"/>
      <c r="B10315" s="46"/>
      <c r="C10315" s="46"/>
      <c r="D10315" s="106"/>
      <c r="E10315" s="106"/>
    </row>
    <row r="10316" spans="1:5" x14ac:dyDescent="0.25">
      <c r="A10316" s="46"/>
      <c r="B10316" s="46"/>
      <c r="C10316" s="46"/>
      <c r="D10316" s="106"/>
      <c r="E10316" s="106"/>
    </row>
    <row r="10317" spans="1:5" x14ac:dyDescent="0.25">
      <c r="A10317" s="46"/>
      <c r="B10317" s="46"/>
      <c r="C10317" s="46"/>
      <c r="D10317" s="106"/>
      <c r="E10317" s="106"/>
    </row>
    <row r="10318" spans="1:5" x14ac:dyDescent="0.25">
      <c r="A10318" s="46"/>
      <c r="B10318" s="46"/>
      <c r="C10318" s="46"/>
      <c r="D10318" s="106"/>
      <c r="E10318" s="106"/>
    </row>
    <row r="10319" spans="1:5" x14ac:dyDescent="0.25">
      <c r="A10319" s="46"/>
      <c r="B10319" s="46"/>
      <c r="C10319" s="46"/>
      <c r="D10319" s="106"/>
      <c r="E10319" s="106"/>
    </row>
    <row r="10320" spans="1:5" x14ac:dyDescent="0.25">
      <c r="A10320" s="46"/>
      <c r="B10320" s="46"/>
      <c r="C10320" s="46"/>
      <c r="D10320" s="106"/>
      <c r="E10320" s="106"/>
    </row>
    <row r="10321" spans="1:5" x14ac:dyDescent="0.25">
      <c r="A10321" s="46"/>
      <c r="B10321" s="46"/>
      <c r="C10321" s="46"/>
      <c r="D10321" s="106"/>
      <c r="E10321" s="106"/>
    </row>
    <row r="10322" spans="1:5" x14ac:dyDescent="0.25">
      <c r="A10322" s="46"/>
      <c r="B10322" s="46"/>
      <c r="C10322" s="46"/>
      <c r="D10322" s="106"/>
      <c r="E10322" s="106"/>
    </row>
    <row r="10323" spans="1:5" x14ac:dyDescent="0.25">
      <c r="A10323" s="46"/>
      <c r="B10323" s="46"/>
      <c r="C10323" s="46"/>
      <c r="D10323" s="106"/>
      <c r="E10323" s="106"/>
    </row>
    <row r="10324" spans="1:5" x14ac:dyDescent="0.25">
      <c r="A10324" s="46"/>
      <c r="B10324" s="46"/>
      <c r="C10324" s="46"/>
      <c r="D10324" s="106"/>
      <c r="E10324" s="106"/>
    </row>
    <row r="10325" spans="1:5" x14ac:dyDescent="0.25">
      <c r="A10325" s="46"/>
      <c r="B10325" s="46"/>
      <c r="C10325" s="46"/>
      <c r="D10325" s="106"/>
      <c r="E10325" s="106"/>
    </row>
    <row r="10326" spans="1:5" x14ac:dyDescent="0.25">
      <c r="A10326" s="46"/>
      <c r="B10326" s="46"/>
      <c r="C10326" s="46"/>
      <c r="D10326" s="106"/>
      <c r="E10326" s="106"/>
    </row>
    <row r="10327" spans="1:5" x14ac:dyDescent="0.25">
      <c r="A10327" s="46"/>
      <c r="B10327" s="46"/>
      <c r="C10327" s="46"/>
      <c r="D10327" s="106"/>
      <c r="E10327" s="106"/>
    </row>
    <row r="10328" spans="1:5" x14ac:dyDescent="0.25">
      <c r="A10328" s="46"/>
      <c r="B10328" s="46"/>
      <c r="C10328" s="46"/>
      <c r="D10328" s="106"/>
      <c r="E10328" s="106"/>
    </row>
    <row r="10329" spans="1:5" x14ac:dyDescent="0.25">
      <c r="A10329" s="46"/>
      <c r="B10329" s="46"/>
      <c r="C10329" s="46"/>
      <c r="D10329" s="106"/>
      <c r="E10329" s="106"/>
    </row>
    <row r="10330" spans="1:5" x14ac:dyDescent="0.25">
      <c r="A10330" s="46"/>
      <c r="B10330" s="46"/>
      <c r="C10330" s="46"/>
      <c r="D10330" s="106"/>
      <c r="E10330" s="106"/>
    </row>
    <row r="10331" spans="1:5" x14ac:dyDescent="0.25">
      <c r="A10331" s="46"/>
      <c r="B10331" s="46"/>
      <c r="C10331" s="46"/>
      <c r="D10331" s="106"/>
      <c r="E10331" s="106"/>
    </row>
    <row r="10332" spans="1:5" x14ac:dyDescent="0.25">
      <c r="A10332" s="46"/>
      <c r="B10332" s="46"/>
      <c r="C10332" s="46"/>
      <c r="D10332" s="106"/>
      <c r="E10332" s="106"/>
    </row>
    <row r="10333" spans="1:5" x14ac:dyDescent="0.25">
      <c r="A10333" s="46"/>
      <c r="B10333" s="46"/>
      <c r="C10333" s="46"/>
      <c r="D10333" s="106"/>
      <c r="E10333" s="106"/>
    </row>
    <row r="10334" spans="1:5" x14ac:dyDescent="0.25">
      <c r="A10334" s="46"/>
      <c r="B10334" s="46"/>
      <c r="C10334" s="46"/>
      <c r="D10334" s="106"/>
      <c r="E10334" s="106"/>
    </row>
    <row r="10335" spans="1:5" x14ac:dyDescent="0.25">
      <c r="A10335" s="46"/>
      <c r="B10335" s="46"/>
      <c r="C10335" s="46"/>
      <c r="D10335" s="106"/>
      <c r="E10335" s="106"/>
    </row>
    <row r="10336" spans="1:5" x14ac:dyDescent="0.25">
      <c r="A10336" s="46"/>
      <c r="B10336" s="46"/>
      <c r="C10336" s="46"/>
      <c r="D10336" s="106"/>
      <c r="E10336" s="106"/>
    </row>
    <row r="10337" spans="1:5" x14ac:dyDescent="0.25">
      <c r="A10337" s="46"/>
      <c r="B10337" s="46"/>
      <c r="C10337" s="46"/>
      <c r="D10337" s="106"/>
      <c r="E10337" s="106"/>
    </row>
    <row r="10338" spans="1:5" x14ac:dyDescent="0.25">
      <c r="A10338" s="46"/>
      <c r="B10338" s="46"/>
      <c r="C10338" s="46"/>
      <c r="D10338" s="106"/>
      <c r="E10338" s="106"/>
    </row>
    <row r="10339" spans="1:5" x14ac:dyDescent="0.25">
      <c r="A10339" s="46"/>
      <c r="B10339" s="46"/>
      <c r="C10339" s="46"/>
      <c r="D10339" s="106"/>
      <c r="E10339" s="106"/>
    </row>
    <row r="10340" spans="1:5" x14ac:dyDescent="0.25">
      <c r="A10340" s="46"/>
      <c r="B10340" s="46"/>
      <c r="C10340" s="46"/>
      <c r="D10340" s="106"/>
      <c r="E10340" s="106"/>
    </row>
    <row r="10341" spans="1:5" x14ac:dyDescent="0.25">
      <c r="A10341" s="46"/>
      <c r="B10341" s="46"/>
      <c r="C10341" s="46"/>
      <c r="D10341" s="106"/>
      <c r="E10341" s="106"/>
    </row>
    <row r="10342" spans="1:5" x14ac:dyDescent="0.25">
      <c r="A10342" s="46"/>
      <c r="B10342" s="46"/>
      <c r="C10342" s="46"/>
      <c r="D10342" s="106"/>
      <c r="E10342" s="106"/>
    </row>
    <row r="10343" spans="1:5" x14ac:dyDescent="0.25">
      <c r="A10343" s="46"/>
      <c r="B10343" s="46"/>
      <c r="C10343" s="46"/>
      <c r="D10343" s="106"/>
      <c r="E10343" s="106"/>
    </row>
    <row r="10344" spans="1:5" x14ac:dyDescent="0.25">
      <c r="A10344" s="46"/>
      <c r="B10344" s="46"/>
      <c r="C10344" s="46"/>
      <c r="D10344" s="106"/>
      <c r="E10344" s="106"/>
    </row>
    <row r="10345" spans="1:5" x14ac:dyDescent="0.25">
      <c r="A10345" s="46"/>
      <c r="B10345" s="46"/>
      <c r="C10345" s="46"/>
      <c r="D10345" s="106"/>
      <c r="E10345" s="106"/>
    </row>
    <row r="10346" spans="1:5" x14ac:dyDescent="0.25">
      <c r="A10346" s="46"/>
      <c r="B10346" s="46"/>
      <c r="C10346" s="46"/>
      <c r="D10346" s="106"/>
      <c r="E10346" s="106"/>
    </row>
    <row r="10347" spans="1:5" x14ac:dyDescent="0.25">
      <c r="A10347" s="46"/>
      <c r="B10347" s="46"/>
      <c r="C10347" s="46"/>
      <c r="D10347" s="106"/>
      <c r="E10347" s="106"/>
    </row>
    <row r="10348" spans="1:5" x14ac:dyDescent="0.25">
      <c r="A10348" s="46"/>
      <c r="B10348" s="46"/>
      <c r="C10348" s="46"/>
      <c r="D10348" s="106"/>
      <c r="E10348" s="106"/>
    </row>
    <row r="10349" spans="1:5" x14ac:dyDescent="0.25">
      <c r="A10349" s="46"/>
      <c r="B10349" s="46"/>
      <c r="C10349" s="46"/>
      <c r="D10349" s="106"/>
      <c r="E10349" s="106"/>
    </row>
    <row r="10350" spans="1:5" x14ac:dyDescent="0.25">
      <c r="A10350" s="46"/>
      <c r="B10350" s="46"/>
      <c r="C10350" s="46"/>
      <c r="D10350" s="106"/>
      <c r="E10350" s="106"/>
    </row>
    <row r="10351" spans="1:5" x14ac:dyDescent="0.25">
      <c r="A10351" s="46"/>
      <c r="B10351" s="46"/>
      <c r="C10351" s="46"/>
      <c r="D10351" s="106"/>
      <c r="E10351" s="106"/>
    </row>
    <row r="10352" spans="1:5" x14ac:dyDescent="0.25">
      <c r="A10352" s="46"/>
      <c r="B10352" s="46"/>
      <c r="C10352" s="46"/>
      <c r="D10352" s="106"/>
      <c r="E10352" s="106"/>
    </row>
    <row r="10353" spans="1:5" x14ac:dyDescent="0.25">
      <c r="A10353" s="46"/>
      <c r="B10353" s="46"/>
      <c r="C10353" s="46"/>
      <c r="D10353" s="106"/>
      <c r="E10353" s="106"/>
    </row>
    <row r="10354" spans="1:5" x14ac:dyDescent="0.25">
      <c r="A10354" s="46"/>
      <c r="B10354" s="46"/>
      <c r="C10354" s="46"/>
      <c r="D10354" s="106"/>
      <c r="E10354" s="106"/>
    </row>
    <row r="10355" spans="1:5" x14ac:dyDescent="0.25">
      <c r="A10355" s="46"/>
      <c r="B10355" s="46"/>
      <c r="C10355" s="46"/>
      <c r="D10355" s="106"/>
      <c r="E10355" s="106"/>
    </row>
    <row r="10356" spans="1:5" x14ac:dyDescent="0.25">
      <c r="A10356" s="46"/>
      <c r="B10356" s="46"/>
      <c r="C10356" s="46"/>
      <c r="D10356" s="106"/>
      <c r="E10356" s="106"/>
    </row>
    <row r="10357" spans="1:5" x14ac:dyDescent="0.25">
      <c r="A10357" s="46"/>
      <c r="B10357" s="46"/>
      <c r="C10357" s="46"/>
      <c r="D10357" s="106"/>
      <c r="E10357" s="106"/>
    </row>
    <row r="10358" spans="1:5" x14ac:dyDescent="0.25">
      <c r="A10358" s="46"/>
      <c r="B10358" s="46"/>
      <c r="C10358" s="46"/>
      <c r="D10358" s="106"/>
      <c r="E10358" s="106"/>
    </row>
    <row r="10359" spans="1:5" x14ac:dyDescent="0.25">
      <c r="A10359" s="46"/>
      <c r="B10359" s="46"/>
      <c r="C10359" s="46"/>
      <c r="D10359" s="106"/>
      <c r="E10359" s="106"/>
    </row>
    <row r="10360" spans="1:5" x14ac:dyDescent="0.25">
      <c r="A10360" s="46"/>
      <c r="B10360" s="46"/>
      <c r="C10360" s="46"/>
      <c r="D10360" s="106"/>
      <c r="E10360" s="106"/>
    </row>
    <row r="10361" spans="1:5" x14ac:dyDescent="0.25">
      <c r="A10361" s="46"/>
      <c r="B10361" s="46"/>
      <c r="C10361" s="46"/>
      <c r="D10361" s="106"/>
      <c r="E10361" s="106"/>
    </row>
    <row r="10362" spans="1:5" x14ac:dyDescent="0.25">
      <c r="A10362" s="46"/>
      <c r="B10362" s="46"/>
      <c r="C10362" s="46"/>
      <c r="D10362" s="106"/>
      <c r="E10362" s="106"/>
    </row>
    <row r="10363" spans="1:5" x14ac:dyDescent="0.25">
      <c r="A10363" s="46"/>
      <c r="B10363" s="46"/>
      <c r="C10363" s="46"/>
      <c r="D10363" s="106"/>
      <c r="E10363" s="106"/>
    </row>
    <row r="10364" spans="1:5" x14ac:dyDescent="0.25">
      <c r="A10364" s="46"/>
      <c r="B10364" s="46"/>
      <c r="C10364" s="46"/>
      <c r="D10364" s="106"/>
      <c r="E10364" s="106"/>
    </row>
    <row r="10365" spans="1:5" x14ac:dyDescent="0.25">
      <c r="A10365" s="46"/>
      <c r="B10365" s="46"/>
      <c r="C10365" s="46"/>
      <c r="D10365" s="106"/>
      <c r="E10365" s="106"/>
    </row>
    <row r="10366" spans="1:5" x14ac:dyDescent="0.25">
      <c r="A10366" s="46"/>
      <c r="B10366" s="46"/>
      <c r="C10366" s="46"/>
      <c r="D10366" s="106"/>
      <c r="E10366" s="106"/>
    </row>
    <row r="10367" spans="1:5" x14ac:dyDescent="0.25">
      <c r="A10367" s="46"/>
      <c r="B10367" s="46"/>
      <c r="C10367" s="46"/>
      <c r="D10367" s="106"/>
      <c r="E10367" s="106"/>
    </row>
    <row r="10368" spans="1:5" x14ac:dyDescent="0.25">
      <c r="A10368" s="46"/>
      <c r="B10368" s="46"/>
      <c r="C10368" s="46"/>
      <c r="D10368" s="106"/>
      <c r="E10368" s="106"/>
    </row>
    <row r="10369" spans="1:5" x14ac:dyDescent="0.25">
      <c r="A10369" s="46"/>
      <c r="B10369" s="46"/>
      <c r="C10369" s="46"/>
      <c r="D10369" s="106"/>
      <c r="E10369" s="106"/>
    </row>
    <row r="10370" spans="1:5" x14ac:dyDescent="0.25">
      <c r="A10370" s="46"/>
      <c r="B10370" s="46"/>
      <c r="C10370" s="46"/>
      <c r="D10370" s="106"/>
      <c r="E10370" s="106"/>
    </row>
    <row r="10371" spans="1:5" x14ac:dyDescent="0.25">
      <c r="A10371" s="46"/>
      <c r="B10371" s="46"/>
      <c r="C10371" s="46"/>
      <c r="D10371" s="106"/>
      <c r="E10371" s="106"/>
    </row>
    <row r="10372" spans="1:5" x14ac:dyDescent="0.25">
      <c r="A10372" s="46"/>
      <c r="B10372" s="46"/>
      <c r="C10372" s="46"/>
      <c r="D10372" s="106"/>
      <c r="E10372" s="106"/>
    </row>
    <row r="10373" spans="1:5" x14ac:dyDescent="0.25">
      <c r="A10373" s="46"/>
      <c r="B10373" s="46"/>
      <c r="C10373" s="46"/>
      <c r="D10373" s="106"/>
      <c r="E10373" s="106"/>
    </row>
    <row r="10374" spans="1:5" x14ac:dyDescent="0.25">
      <c r="A10374" s="46"/>
      <c r="B10374" s="46"/>
      <c r="C10374" s="46"/>
      <c r="D10374" s="106"/>
      <c r="E10374" s="106"/>
    </row>
    <row r="10375" spans="1:5" x14ac:dyDescent="0.25">
      <c r="A10375" s="46"/>
      <c r="B10375" s="46"/>
      <c r="C10375" s="46"/>
      <c r="D10375" s="106"/>
      <c r="E10375" s="106"/>
    </row>
    <row r="10376" spans="1:5" x14ac:dyDescent="0.25">
      <c r="A10376" s="46"/>
      <c r="B10376" s="46"/>
      <c r="C10376" s="46"/>
      <c r="D10376" s="106"/>
      <c r="E10376" s="106"/>
    </row>
    <row r="10377" spans="1:5" x14ac:dyDescent="0.25">
      <c r="A10377" s="46"/>
      <c r="B10377" s="46"/>
      <c r="C10377" s="46"/>
      <c r="D10377" s="106"/>
      <c r="E10377" s="106"/>
    </row>
    <row r="10378" spans="1:5" x14ac:dyDescent="0.25">
      <c r="A10378" s="46"/>
      <c r="B10378" s="46"/>
      <c r="C10378" s="46"/>
      <c r="D10378" s="106"/>
      <c r="E10378" s="106"/>
    </row>
    <row r="10379" spans="1:5" x14ac:dyDescent="0.25">
      <c r="A10379" s="46"/>
      <c r="B10379" s="46"/>
      <c r="C10379" s="46"/>
      <c r="D10379" s="106"/>
      <c r="E10379" s="106"/>
    </row>
    <row r="10380" spans="1:5" x14ac:dyDescent="0.25">
      <c r="A10380" s="46"/>
      <c r="B10380" s="46"/>
      <c r="C10380" s="46"/>
      <c r="D10380" s="106"/>
      <c r="E10380" s="106"/>
    </row>
    <row r="10381" spans="1:5" x14ac:dyDescent="0.25">
      <c r="A10381" s="46"/>
      <c r="B10381" s="46"/>
      <c r="C10381" s="46"/>
      <c r="D10381" s="106"/>
      <c r="E10381" s="106"/>
    </row>
    <row r="10382" spans="1:5" x14ac:dyDescent="0.25">
      <c r="A10382" s="46"/>
      <c r="B10382" s="46"/>
      <c r="C10382" s="46"/>
      <c r="D10382" s="106"/>
      <c r="E10382" s="106"/>
    </row>
    <row r="10383" spans="1:5" x14ac:dyDescent="0.25">
      <c r="A10383" s="46"/>
      <c r="B10383" s="46"/>
      <c r="C10383" s="46"/>
      <c r="D10383" s="106"/>
      <c r="E10383" s="106"/>
    </row>
    <row r="10384" spans="1:5" x14ac:dyDescent="0.25">
      <c r="A10384" s="46"/>
      <c r="B10384" s="46"/>
      <c r="C10384" s="46"/>
      <c r="D10384" s="106"/>
      <c r="E10384" s="106"/>
    </row>
    <row r="10385" spans="1:5" x14ac:dyDescent="0.25">
      <c r="A10385" s="46"/>
      <c r="B10385" s="46"/>
      <c r="C10385" s="46"/>
      <c r="D10385" s="106"/>
      <c r="E10385" s="106"/>
    </row>
    <row r="10386" spans="1:5" x14ac:dyDescent="0.25">
      <c r="A10386" s="46"/>
      <c r="B10386" s="46"/>
      <c r="C10386" s="46"/>
      <c r="D10386" s="106"/>
      <c r="E10386" s="106"/>
    </row>
    <row r="10387" spans="1:5" x14ac:dyDescent="0.25">
      <c r="A10387" s="46"/>
      <c r="B10387" s="46"/>
      <c r="C10387" s="46"/>
      <c r="D10387" s="106"/>
      <c r="E10387" s="106"/>
    </row>
    <row r="10388" spans="1:5" x14ac:dyDescent="0.25">
      <c r="A10388" s="46"/>
      <c r="B10388" s="46"/>
      <c r="C10388" s="46"/>
      <c r="D10388" s="106"/>
      <c r="E10388" s="106"/>
    </row>
    <row r="10389" spans="1:5" x14ac:dyDescent="0.25">
      <c r="A10389" s="46"/>
      <c r="B10389" s="46"/>
      <c r="C10389" s="46"/>
      <c r="D10389" s="106"/>
      <c r="E10389" s="106"/>
    </row>
    <row r="10390" spans="1:5" x14ac:dyDescent="0.25">
      <c r="A10390" s="46"/>
      <c r="B10390" s="46"/>
      <c r="C10390" s="46"/>
      <c r="D10390" s="106"/>
      <c r="E10390" s="106"/>
    </row>
    <row r="10391" spans="1:5" x14ac:dyDescent="0.25">
      <c r="A10391" s="46"/>
      <c r="B10391" s="46"/>
      <c r="C10391" s="46"/>
      <c r="D10391" s="106"/>
      <c r="E10391" s="106"/>
    </row>
    <row r="10392" spans="1:5" x14ac:dyDescent="0.25">
      <c r="A10392" s="46"/>
      <c r="B10392" s="46"/>
      <c r="C10392" s="46"/>
      <c r="D10392" s="106"/>
      <c r="E10392" s="106"/>
    </row>
    <row r="10393" spans="1:5" x14ac:dyDescent="0.25">
      <c r="A10393" s="46"/>
      <c r="B10393" s="46"/>
      <c r="C10393" s="46"/>
      <c r="D10393" s="106"/>
      <c r="E10393" s="106"/>
    </row>
    <row r="10394" spans="1:5" x14ac:dyDescent="0.25">
      <c r="A10394" s="46"/>
      <c r="B10394" s="46"/>
      <c r="C10394" s="46"/>
      <c r="D10394" s="106"/>
      <c r="E10394" s="106"/>
    </row>
    <row r="10395" spans="1:5" x14ac:dyDescent="0.25">
      <c r="A10395" s="46"/>
      <c r="B10395" s="46"/>
      <c r="C10395" s="46"/>
      <c r="D10395" s="106"/>
      <c r="E10395" s="106"/>
    </row>
    <row r="10396" spans="1:5" x14ac:dyDescent="0.25">
      <c r="A10396" s="46"/>
      <c r="B10396" s="46"/>
      <c r="C10396" s="46"/>
      <c r="D10396" s="106"/>
      <c r="E10396" s="106"/>
    </row>
    <row r="10397" spans="1:5" x14ac:dyDescent="0.25">
      <c r="A10397" s="46"/>
      <c r="B10397" s="46"/>
      <c r="C10397" s="46"/>
      <c r="D10397" s="106"/>
      <c r="E10397" s="106"/>
    </row>
    <row r="10398" spans="1:5" x14ac:dyDescent="0.25">
      <c r="A10398" s="46"/>
      <c r="B10398" s="46"/>
      <c r="C10398" s="46"/>
      <c r="D10398" s="106"/>
      <c r="E10398" s="106"/>
    </row>
    <row r="10399" spans="1:5" x14ac:dyDescent="0.25">
      <c r="A10399" s="46"/>
      <c r="B10399" s="46"/>
      <c r="C10399" s="46"/>
      <c r="D10399" s="106"/>
      <c r="E10399" s="106"/>
    </row>
    <row r="10400" spans="1:5" x14ac:dyDescent="0.25">
      <c r="A10400" s="46"/>
      <c r="B10400" s="46"/>
      <c r="C10400" s="46"/>
      <c r="D10400" s="106"/>
      <c r="E10400" s="106"/>
    </row>
    <row r="10401" spans="1:5" x14ac:dyDescent="0.25">
      <c r="A10401" s="46"/>
      <c r="B10401" s="46"/>
      <c r="C10401" s="46"/>
      <c r="D10401" s="106"/>
      <c r="E10401" s="106"/>
    </row>
    <row r="10402" spans="1:5" x14ac:dyDescent="0.25">
      <c r="A10402" s="46"/>
      <c r="B10402" s="46"/>
      <c r="C10402" s="46"/>
      <c r="D10402" s="106"/>
      <c r="E10402" s="106"/>
    </row>
    <row r="10403" spans="1:5" x14ac:dyDescent="0.25">
      <c r="A10403" s="46"/>
      <c r="B10403" s="46"/>
      <c r="C10403" s="46"/>
      <c r="D10403" s="106"/>
      <c r="E10403" s="106"/>
    </row>
    <row r="10404" spans="1:5" x14ac:dyDescent="0.25">
      <c r="A10404" s="46"/>
      <c r="B10404" s="46"/>
      <c r="C10404" s="46"/>
      <c r="D10404" s="106"/>
      <c r="E10404" s="106"/>
    </row>
    <row r="10405" spans="1:5" x14ac:dyDescent="0.25">
      <c r="A10405" s="46"/>
      <c r="B10405" s="46"/>
      <c r="C10405" s="46"/>
      <c r="D10405" s="106"/>
      <c r="E10405" s="106"/>
    </row>
    <row r="10406" spans="1:5" x14ac:dyDescent="0.25">
      <c r="A10406" s="46"/>
      <c r="B10406" s="46"/>
      <c r="C10406" s="46"/>
      <c r="D10406" s="106"/>
      <c r="E10406" s="106"/>
    </row>
    <row r="10407" spans="1:5" x14ac:dyDescent="0.25">
      <c r="A10407" s="46"/>
      <c r="B10407" s="46"/>
      <c r="C10407" s="46"/>
      <c r="D10407" s="106"/>
      <c r="E10407" s="106"/>
    </row>
    <row r="10408" spans="1:5" x14ac:dyDescent="0.25">
      <c r="A10408" s="46"/>
      <c r="B10408" s="46"/>
      <c r="C10408" s="46"/>
      <c r="D10408" s="106"/>
      <c r="E10408" s="106"/>
    </row>
    <row r="10409" spans="1:5" x14ac:dyDescent="0.25">
      <c r="A10409" s="46"/>
      <c r="B10409" s="46"/>
      <c r="C10409" s="46"/>
      <c r="D10409" s="106"/>
      <c r="E10409" s="106"/>
    </row>
    <row r="10410" spans="1:5" x14ac:dyDescent="0.25">
      <c r="A10410" s="46"/>
      <c r="B10410" s="46"/>
      <c r="C10410" s="46"/>
      <c r="D10410" s="106"/>
      <c r="E10410" s="106"/>
    </row>
    <row r="10411" spans="1:5" x14ac:dyDescent="0.25">
      <c r="A10411" s="46"/>
      <c r="B10411" s="46"/>
      <c r="C10411" s="46"/>
      <c r="D10411" s="106"/>
      <c r="E10411" s="106"/>
    </row>
    <row r="10412" spans="1:5" x14ac:dyDescent="0.25">
      <c r="A10412" s="46"/>
      <c r="B10412" s="46"/>
      <c r="C10412" s="46"/>
      <c r="D10412" s="106"/>
      <c r="E10412" s="106"/>
    </row>
    <row r="10413" spans="1:5" x14ac:dyDescent="0.25">
      <c r="A10413" s="46"/>
      <c r="B10413" s="46"/>
      <c r="C10413" s="46"/>
      <c r="D10413" s="106"/>
      <c r="E10413" s="106"/>
    </row>
    <row r="10414" spans="1:5" x14ac:dyDescent="0.25">
      <c r="A10414" s="46"/>
      <c r="B10414" s="46"/>
      <c r="C10414" s="46"/>
      <c r="D10414" s="106"/>
      <c r="E10414" s="106"/>
    </row>
    <row r="10415" spans="1:5" x14ac:dyDescent="0.25">
      <c r="A10415" s="46"/>
      <c r="B10415" s="46"/>
      <c r="C10415" s="46"/>
      <c r="D10415" s="106"/>
      <c r="E10415" s="106"/>
    </row>
    <row r="10416" spans="1:5" x14ac:dyDescent="0.25">
      <c r="A10416" s="46"/>
      <c r="B10416" s="46"/>
      <c r="C10416" s="46"/>
      <c r="D10416" s="106"/>
      <c r="E10416" s="106"/>
    </row>
    <row r="10417" spans="1:5" x14ac:dyDescent="0.25">
      <c r="A10417" s="46"/>
      <c r="B10417" s="46"/>
      <c r="C10417" s="46"/>
      <c r="D10417" s="106"/>
      <c r="E10417" s="106"/>
    </row>
    <row r="10418" spans="1:5" x14ac:dyDescent="0.25">
      <c r="A10418" s="46"/>
      <c r="B10418" s="46"/>
      <c r="C10418" s="46"/>
      <c r="D10418" s="106"/>
      <c r="E10418" s="106"/>
    </row>
    <row r="10419" spans="1:5" x14ac:dyDescent="0.25">
      <c r="A10419" s="46"/>
      <c r="B10419" s="46"/>
      <c r="C10419" s="46"/>
      <c r="D10419" s="106"/>
      <c r="E10419" s="106"/>
    </row>
    <row r="10420" spans="1:5" x14ac:dyDescent="0.25">
      <c r="A10420" s="46"/>
      <c r="B10420" s="46"/>
      <c r="C10420" s="46"/>
      <c r="D10420" s="106"/>
      <c r="E10420" s="106"/>
    </row>
    <row r="10421" spans="1:5" x14ac:dyDescent="0.25">
      <c r="A10421" s="46"/>
      <c r="B10421" s="46"/>
      <c r="C10421" s="46"/>
      <c r="D10421" s="106"/>
      <c r="E10421" s="106"/>
    </row>
    <row r="10422" spans="1:5" x14ac:dyDescent="0.25">
      <c r="A10422" s="46"/>
      <c r="B10422" s="46"/>
      <c r="C10422" s="46"/>
      <c r="D10422" s="106"/>
      <c r="E10422" s="106"/>
    </row>
    <row r="10423" spans="1:5" x14ac:dyDescent="0.25">
      <c r="A10423" s="46"/>
      <c r="B10423" s="46"/>
      <c r="C10423" s="46"/>
      <c r="D10423" s="106"/>
      <c r="E10423" s="106"/>
    </row>
    <row r="10424" spans="1:5" x14ac:dyDescent="0.25">
      <c r="A10424" s="46"/>
      <c r="B10424" s="46"/>
      <c r="C10424" s="46"/>
      <c r="D10424" s="106"/>
      <c r="E10424" s="106"/>
    </row>
    <row r="10425" spans="1:5" x14ac:dyDescent="0.25">
      <c r="A10425" s="46"/>
      <c r="B10425" s="46"/>
      <c r="C10425" s="46"/>
      <c r="D10425" s="106"/>
      <c r="E10425" s="106"/>
    </row>
    <row r="10426" spans="1:5" x14ac:dyDescent="0.25">
      <c r="A10426" s="46"/>
      <c r="B10426" s="46"/>
      <c r="C10426" s="46"/>
      <c r="D10426" s="106"/>
      <c r="E10426" s="106"/>
    </row>
    <row r="10427" spans="1:5" x14ac:dyDescent="0.25">
      <c r="A10427" s="46"/>
      <c r="B10427" s="46"/>
      <c r="C10427" s="46"/>
      <c r="D10427" s="106"/>
      <c r="E10427" s="106"/>
    </row>
    <row r="10428" spans="1:5" x14ac:dyDescent="0.25">
      <c r="A10428" s="46"/>
      <c r="B10428" s="46"/>
      <c r="C10428" s="46"/>
      <c r="D10428" s="106"/>
      <c r="E10428" s="106"/>
    </row>
    <row r="10429" spans="1:5" x14ac:dyDescent="0.25">
      <c r="A10429" s="46"/>
      <c r="B10429" s="46"/>
      <c r="C10429" s="46"/>
      <c r="D10429" s="106"/>
      <c r="E10429" s="106"/>
    </row>
    <row r="10430" spans="1:5" x14ac:dyDescent="0.25">
      <c r="A10430" s="46"/>
      <c r="B10430" s="46"/>
      <c r="C10430" s="46"/>
      <c r="D10430" s="106"/>
      <c r="E10430" s="106"/>
    </row>
    <row r="10431" spans="1:5" x14ac:dyDescent="0.25">
      <c r="A10431" s="46"/>
      <c r="B10431" s="46"/>
      <c r="C10431" s="46"/>
      <c r="D10431" s="106"/>
      <c r="E10431" s="106"/>
    </row>
    <row r="10432" spans="1:5" x14ac:dyDescent="0.25">
      <c r="A10432" s="46"/>
      <c r="B10432" s="46"/>
      <c r="C10432" s="46"/>
      <c r="D10432" s="106"/>
      <c r="E10432" s="106"/>
    </row>
    <row r="10433" spans="1:5" x14ac:dyDescent="0.25">
      <c r="A10433" s="46"/>
      <c r="B10433" s="46"/>
      <c r="C10433" s="46"/>
      <c r="D10433" s="106"/>
      <c r="E10433" s="106"/>
    </row>
    <row r="10434" spans="1:5" x14ac:dyDescent="0.25">
      <c r="A10434" s="46"/>
      <c r="B10434" s="46"/>
      <c r="C10434" s="46"/>
      <c r="D10434" s="106"/>
      <c r="E10434" s="106"/>
    </row>
    <row r="10435" spans="1:5" x14ac:dyDescent="0.25">
      <c r="A10435" s="46"/>
      <c r="B10435" s="46"/>
      <c r="C10435" s="46"/>
      <c r="D10435" s="106"/>
      <c r="E10435" s="106"/>
    </row>
    <row r="10436" spans="1:5" x14ac:dyDescent="0.25">
      <c r="A10436" s="46"/>
      <c r="B10436" s="46"/>
      <c r="C10436" s="46"/>
      <c r="D10436" s="106"/>
      <c r="E10436" s="106"/>
    </row>
    <row r="10437" spans="1:5" x14ac:dyDescent="0.25">
      <c r="A10437" s="46"/>
      <c r="B10437" s="46"/>
      <c r="C10437" s="46"/>
      <c r="D10437" s="106"/>
      <c r="E10437" s="106"/>
    </row>
    <row r="10438" spans="1:5" x14ac:dyDescent="0.25">
      <c r="A10438" s="46"/>
      <c r="B10438" s="46"/>
      <c r="C10438" s="46"/>
      <c r="D10438" s="106"/>
      <c r="E10438" s="106"/>
    </row>
    <row r="10439" spans="1:5" x14ac:dyDescent="0.25">
      <c r="A10439" s="46"/>
      <c r="B10439" s="46"/>
      <c r="C10439" s="46"/>
      <c r="D10439" s="106"/>
      <c r="E10439" s="106"/>
    </row>
    <row r="10440" spans="1:5" x14ac:dyDescent="0.25">
      <c r="A10440" s="46"/>
      <c r="B10440" s="46"/>
      <c r="C10440" s="46"/>
      <c r="D10440" s="106"/>
      <c r="E10440" s="106"/>
    </row>
    <row r="10441" spans="1:5" x14ac:dyDescent="0.25">
      <c r="A10441" s="46"/>
      <c r="B10441" s="46"/>
      <c r="C10441" s="46"/>
      <c r="D10441" s="106"/>
      <c r="E10441" s="106"/>
    </row>
    <row r="10442" spans="1:5" x14ac:dyDescent="0.25">
      <c r="A10442" s="46"/>
      <c r="B10442" s="46"/>
      <c r="C10442" s="46"/>
      <c r="D10442" s="106"/>
      <c r="E10442" s="106"/>
    </row>
    <row r="10443" spans="1:5" x14ac:dyDescent="0.25">
      <c r="A10443" s="46"/>
      <c r="B10443" s="46"/>
      <c r="C10443" s="46"/>
      <c r="D10443" s="106"/>
      <c r="E10443" s="106"/>
    </row>
    <row r="10444" spans="1:5" x14ac:dyDescent="0.25">
      <c r="A10444" s="46"/>
      <c r="B10444" s="46"/>
      <c r="C10444" s="46"/>
      <c r="D10444" s="106"/>
      <c r="E10444" s="106"/>
    </row>
    <row r="10445" spans="1:5" x14ac:dyDescent="0.25">
      <c r="A10445" s="46"/>
      <c r="B10445" s="46"/>
      <c r="C10445" s="46"/>
      <c r="D10445" s="106"/>
      <c r="E10445" s="106"/>
    </row>
    <row r="10446" spans="1:5" x14ac:dyDescent="0.25">
      <c r="A10446" s="46"/>
      <c r="B10446" s="46"/>
      <c r="C10446" s="46"/>
      <c r="D10446" s="106"/>
      <c r="E10446" s="106"/>
    </row>
    <row r="10447" spans="1:5" x14ac:dyDescent="0.25">
      <c r="A10447" s="46"/>
      <c r="B10447" s="46"/>
      <c r="C10447" s="46"/>
      <c r="D10447" s="106"/>
      <c r="E10447" s="106"/>
    </row>
    <row r="10448" spans="1:5" x14ac:dyDescent="0.25">
      <c r="A10448" s="46"/>
      <c r="B10448" s="46"/>
      <c r="C10448" s="46"/>
      <c r="D10448" s="106"/>
      <c r="E10448" s="106"/>
    </row>
    <row r="10449" spans="1:5" x14ac:dyDescent="0.25">
      <c r="A10449" s="46"/>
      <c r="B10449" s="46"/>
      <c r="C10449" s="46"/>
      <c r="D10449" s="106"/>
      <c r="E10449" s="106"/>
    </row>
    <row r="10450" spans="1:5" x14ac:dyDescent="0.25">
      <c r="A10450" s="46"/>
      <c r="B10450" s="46"/>
      <c r="C10450" s="46"/>
      <c r="D10450" s="106"/>
      <c r="E10450" s="106"/>
    </row>
    <row r="10451" spans="1:5" x14ac:dyDescent="0.25">
      <c r="A10451" s="46"/>
      <c r="B10451" s="46"/>
      <c r="C10451" s="46"/>
      <c r="D10451" s="106"/>
      <c r="E10451" s="106"/>
    </row>
    <row r="10452" spans="1:5" x14ac:dyDescent="0.25">
      <c r="A10452" s="46"/>
      <c r="B10452" s="46"/>
      <c r="C10452" s="46"/>
      <c r="D10452" s="106"/>
      <c r="E10452" s="106"/>
    </row>
    <row r="10453" spans="1:5" x14ac:dyDescent="0.25">
      <c r="A10453" s="46"/>
      <c r="B10453" s="46"/>
      <c r="C10453" s="46"/>
      <c r="D10453" s="106"/>
      <c r="E10453" s="106"/>
    </row>
    <row r="10454" spans="1:5" x14ac:dyDescent="0.25">
      <c r="A10454" s="46"/>
      <c r="B10454" s="46"/>
      <c r="C10454" s="46"/>
      <c r="D10454" s="106"/>
      <c r="E10454" s="106"/>
    </row>
    <row r="10455" spans="1:5" x14ac:dyDescent="0.25">
      <c r="A10455" s="46"/>
      <c r="B10455" s="46"/>
      <c r="C10455" s="46"/>
      <c r="D10455" s="106"/>
      <c r="E10455" s="106"/>
    </row>
    <row r="10456" spans="1:5" x14ac:dyDescent="0.25">
      <c r="A10456" s="46"/>
      <c r="B10456" s="46"/>
      <c r="C10456" s="46"/>
      <c r="D10456" s="106"/>
      <c r="E10456" s="106"/>
    </row>
    <row r="10457" spans="1:5" x14ac:dyDescent="0.25">
      <c r="A10457" s="46"/>
      <c r="B10457" s="46"/>
      <c r="C10457" s="46"/>
      <c r="D10457" s="106"/>
      <c r="E10457" s="106"/>
    </row>
    <row r="10458" spans="1:5" x14ac:dyDescent="0.25">
      <c r="A10458" s="46"/>
      <c r="B10458" s="46"/>
      <c r="C10458" s="46"/>
      <c r="D10458" s="106"/>
      <c r="E10458" s="106"/>
    </row>
    <row r="10459" spans="1:5" x14ac:dyDescent="0.25">
      <c r="A10459" s="46"/>
      <c r="B10459" s="46"/>
      <c r="C10459" s="46"/>
      <c r="D10459" s="106"/>
      <c r="E10459" s="106"/>
    </row>
    <row r="10460" spans="1:5" x14ac:dyDescent="0.25">
      <c r="A10460" s="46"/>
      <c r="B10460" s="46"/>
      <c r="C10460" s="46"/>
      <c r="D10460" s="106"/>
      <c r="E10460" s="106"/>
    </row>
    <row r="10461" spans="1:5" x14ac:dyDescent="0.25">
      <c r="A10461" s="46"/>
      <c r="B10461" s="46"/>
      <c r="C10461" s="46"/>
      <c r="D10461" s="106"/>
      <c r="E10461" s="106"/>
    </row>
    <row r="10462" spans="1:5" x14ac:dyDescent="0.25">
      <c r="A10462" s="46"/>
      <c r="B10462" s="46"/>
      <c r="C10462" s="46"/>
      <c r="D10462" s="106"/>
      <c r="E10462" s="106"/>
    </row>
    <row r="10463" spans="1:5" x14ac:dyDescent="0.25">
      <c r="A10463" s="46"/>
      <c r="B10463" s="46"/>
      <c r="C10463" s="46"/>
      <c r="D10463" s="106"/>
      <c r="E10463" s="106"/>
    </row>
    <row r="10464" spans="1:5" x14ac:dyDescent="0.25">
      <c r="A10464" s="46"/>
      <c r="B10464" s="46"/>
      <c r="C10464" s="46"/>
      <c r="D10464" s="106"/>
      <c r="E10464" s="106"/>
    </row>
    <row r="10465" spans="1:5" x14ac:dyDescent="0.25">
      <c r="A10465" s="46"/>
      <c r="B10465" s="46"/>
      <c r="C10465" s="46"/>
      <c r="D10465" s="106"/>
      <c r="E10465" s="106"/>
    </row>
    <row r="10466" spans="1:5" x14ac:dyDescent="0.25">
      <c r="A10466" s="46"/>
      <c r="B10466" s="46"/>
      <c r="C10466" s="46"/>
      <c r="D10466" s="106"/>
      <c r="E10466" s="106"/>
    </row>
    <row r="10467" spans="1:5" x14ac:dyDescent="0.25">
      <c r="A10467" s="46"/>
      <c r="B10467" s="46"/>
      <c r="C10467" s="46"/>
      <c r="D10467" s="106"/>
      <c r="E10467" s="106"/>
    </row>
    <row r="10468" spans="1:5" x14ac:dyDescent="0.25">
      <c r="A10468" s="46"/>
      <c r="B10468" s="46"/>
      <c r="C10468" s="46"/>
      <c r="D10468" s="106"/>
      <c r="E10468" s="106"/>
    </row>
    <row r="10469" spans="1:5" x14ac:dyDescent="0.25">
      <c r="A10469" s="46"/>
      <c r="B10469" s="46"/>
      <c r="C10469" s="46"/>
      <c r="D10469" s="106"/>
      <c r="E10469" s="106"/>
    </row>
    <row r="10470" spans="1:5" x14ac:dyDescent="0.25">
      <c r="A10470" s="46"/>
      <c r="B10470" s="46"/>
      <c r="C10470" s="46"/>
      <c r="D10470" s="106"/>
      <c r="E10470" s="106"/>
    </row>
    <row r="10471" spans="1:5" x14ac:dyDescent="0.25">
      <c r="A10471" s="46"/>
      <c r="B10471" s="46"/>
      <c r="C10471" s="46"/>
      <c r="D10471" s="106"/>
      <c r="E10471" s="106"/>
    </row>
    <row r="10472" spans="1:5" x14ac:dyDescent="0.25">
      <c r="A10472" s="46"/>
      <c r="B10472" s="46"/>
      <c r="C10472" s="46"/>
      <c r="D10472" s="106"/>
      <c r="E10472" s="106"/>
    </row>
    <row r="10473" spans="1:5" x14ac:dyDescent="0.25">
      <c r="A10473" s="46"/>
      <c r="B10473" s="46"/>
      <c r="C10473" s="46"/>
      <c r="D10473" s="106"/>
      <c r="E10473" s="106"/>
    </row>
    <row r="10474" spans="1:5" x14ac:dyDescent="0.25">
      <c r="A10474" s="46"/>
      <c r="B10474" s="46"/>
      <c r="C10474" s="46"/>
      <c r="D10474" s="106"/>
      <c r="E10474" s="106"/>
    </row>
    <row r="10475" spans="1:5" x14ac:dyDescent="0.25">
      <c r="A10475" s="46"/>
      <c r="B10475" s="46"/>
      <c r="C10475" s="46"/>
      <c r="D10475" s="106"/>
      <c r="E10475" s="106"/>
    </row>
    <row r="10476" spans="1:5" x14ac:dyDescent="0.25">
      <c r="A10476" s="46"/>
      <c r="B10476" s="46"/>
      <c r="C10476" s="46"/>
      <c r="D10476" s="106"/>
      <c r="E10476" s="106"/>
    </row>
    <row r="10477" spans="1:5" x14ac:dyDescent="0.25">
      <c r="A10477" s="46"/>
      <c r="B10477" s="46"/>
      <c r="C10477" s="46"/>
      <c r="D10477" s="106"/>
      <c r="E10477" s="106"/>
    </row>
    <row r="10478" spans="1:5" x14ac:dyDescent="0.25">
      <c r="A10478" s="46"/>
      <c r="B10478" s="46"/>
      <c r="C10478" s="46"/>
      <c r="D10478" s="106"/>
      <c r="E10478" s="106"/>
    </row>
    <row r="10479" spans="1:5" x14ac:dyDescent="0.25">
      <c r="A10479" s="46"/>
      <c r="B10479" s="46"/>
      <c r="C10479" s="46"/>
      <c r="D10479" s="106"/>
      <c r="E10479" s="106"/>
    </row>
    <row r="10480" spans="1:5" x14ac:dyDescent="0.25">
      <c r="A10480" s="46"/>
      <c r="B10480" s="46"/>
      <c r="C10480" s="46"/>
      <c r="D10480" s="106"/>
      <c r="E10480" s="106"/>
    </row>
    <row r="10481" spans="1:5" x14ac:dyDescent="0.25">
      <c r="A10481" s="46"/>
      <c r="B10481" s="46"/>
      <c r="C10481" s="46"/>
      <c r="D10481" s="106"/>
      <c r="E10481" s="106"/>
    </row>
    <row r="10482" spans="1:5" x14ac:dyDescent="0.25">
      <c r="A10482" s="46"/>
      <c r="B10482" s="46"/>
      <c r="C10482" s="46"/>
      <c r="D10482" s="106"/>
      <c r="E10482" s="106"/>
    </row>
    <row r="10483" spans="1:5" x14ac:dyDescent="0.25">
      <c r="A10483" s="46"/>
      <c r="B10483" s="46"/>
      <c r="C10483" s="46"/>
      <c r="D10483" s="106"/>
      <c r="E10483" s="106"/>
    </row>
    <row r="10484" spans="1:5" x14ac:dyDescent="0.25">
      <c r="A10484" s="46"/>
      <c r="B10484" s="46"/>
      <c r="C10484" s="46"/>
      <c r="D10484" s="106"/>
      <c r="E10484" s="106"/>
    </row>
    <row r="10485" spans="1:5" x14ac:dyDescent="0.25">
      <c r="A10485" s="46"/>
      <c r="B10485" s="46"/>
      <c r="C10485" s="46"/>
      <c r="D10485" s="106"/>
      <c r="E10485" s="106"/>
    </row>
    <row r="10486" spans="1:5" x14ac:dyDescent="0.25">
      <c r="A10486" s="46"/>
      <c r="B10486" s="46"/>
      <c r="C10486" s="46"/>
      <c r="D10486" s="106"/>
      <c r="E10486" s="106"/>
    </row>
    <row r="10487" spans="1:5" x14ac:dyDescent="0.25">
      <c r="A10487" s="46"/>
      <c r="B10487" s="46"/>
      <c r="C10487" s="46"/>
      <c r="D10487" s="106"/>
      <c r="E10487" s="106"/>
    </row>
    <row r="10488" spans="1:5" x14ac:dyDescent="0.25">
      <c r="A10488" s="46"/>
      <c r="B10488" s="46"/>
      <c r="C10488" s="46"/>
      <c r="D10488" s="106"/>
      <c r="E10488" s="106"/>
    </row>
    <row r="10489" spans="1:5" x14ac:dyDescent="0.25">
      <c r="A10489" s="46"/>
      <c r="B10489" s="46"/>
      <c r="C10489" s="46"/>
      <c r="D10489" s="106"/>
      <c r="E10489" s="106"/>
    </row>
    <row r="10490" spans="1:5" x14ac:dyDescent="0.25">
      <c r="A10490" s="46"/>
      <c r="B10490" s="46"/>
      <c r="C10490" s="46"/>
      <c r="D10490" s="106"/>
      <c r="E10490" s="106"/>
    </row>
    <row r="10491" spans="1:5" x14ac:dyDescent="0.25">
      <c r="A10491" s="46"/>
      <c r="B10491" s="46"/>
      <c r="C10491" s="46"/>
      <c r="D10491" s="106"/>
      <c r="E10491" s="106"/>
    </row>
    <row r="10492" spans="1:5" x14ac:dyDescent="0.25">
      <c r="A10492" s="46"/>
      <c r="B10492" s="46"/>
      <c r="C10492" s="46"/>
      <c r="D10492" s="106"/>
      <c r="E10492" s="106"/>
    </row>
    <row r="10493" spans="1:5" x14ac:dyDescent="0.25">
      <c r="A10493" s="46"/>
      <c r="B10493" s="46"/>
      <c r="C10493" s="46"/>
      <c r="D10493" s="106"/>
      <c r="E10493" s="106"/>
    </row>
    <row r="10494" spans="1:5" x14ac:dyDescent="0.25">
      <c r="A10494" s="46"/>
      <c r="B10494" s="46"/>
      <c r="C10494" s="46"/>
      <c r="D10494" s="106"/>
      <c r="E10494" s="106"/>
    </row>
    <row r="10495" spans="1:5" x14ac:dyDescent="0.25">
      <c r="A10495" s="46"/>
      <c r="B10495" s="46"/>
      <c r="C10495" s="46"/>
      <c r="D10495" s="106"/>
      <c r="E10495" s="106"/>
    </row>
    <row r="10496" spans="1:5" x14ac:dyDescent="0.25">
      <c r="A10496" s="46"/>
      <c r="B10496" s="46"/>
      <c r="C10496" s="46"/>
      <c r="D10496" s="106"/>
      <c r="E10496" s="106"/>
    </row>
    <row r="10497" spans="1:5" x14ac:dyDescent="0.25">
      <c r="A10497" s="46"/>
      <c r="B10497" s="46"/>
      <c r="C10497" s="46"/>
      <c r="D10497" s="106"/>
      <c r="E10497" s="106"/>
    </row>
    <row r="10498" spans="1:5" x14ac:dyDescent="0.25">
      <c r="A10498" s="46"/>
      <c r="B10498" s="46"/>
      <c r="C10498" s="46"/>
      <c r="D10498" s="106"/>
      <c r="E10498" s="106"/>
    </row>
    <row r="10499" spans="1:5" x14ac:dyDescent="0.25">
      <c r="A10499" s="46"/>
      <c r="B10499" s="46"/>
      <c r="C10499" s="46"/>
      <c r="D10499" s="106"/>
      <c r="E10499" s="106"/>
    </row>
    <row r="10500" spans="1:5" x14ac:dyDescent="0.25">
      <c r="A10500" s="46"/>
      <c r="B10500" s="46"/>
      <c r="C10500" s="46"/>
      <c r="D10500" s="106"/>
      <c r="E10500" s="106"/>
    </row>
    <row r="10501" spans="1:5" x14ac:dyDescent="0.25">
      <c r="A10501" s="46"/>
      <c r="B10501" s="46"/>
      <c r="C10501" s="46"/>
      <c r="D10501" s="106"/>
      <c r="E10501" s="106"/>
    </row>
    <row r="10502" spans="1:5" x14ac:dyDescent="0.25">
      <c r="A10502" s="46"/>
      <c r="B10502" s="46"/>
      <c r="C10502" s="46"/>
      <c r="D10502" s="106"/>
      <c r="E10502" s="106"/>
    </row>
    <row r="10503" spans="1:5" x14ac:dyDescent="0.25">
      <c r="A10503" s="46"/>
      <c r="B10503" s="46"/>
      <c r="C10503" s="46"/>
      <c r="D10503" s="106"/>
      <c r="E10503" s="106"/>
    </row>
    <row r="10504" spans="1:5" x14ac:dyDescent="0.25">
      <c r="A10504" s="46"/>
      <c r="B10504" s="46"/>
      <c r="C10504" s="46"/>
      <c r="D10504" s="106"/>
      <c r="E10504" s="106"/>
    </row>
    <row r="10505" spans="1:5" x14ac:dyDescent="0.25">
      <c r="A10505" s="46"/>
      <c r="B10505" s="46"/>
      <c r="C10505" s="46"/>
      <c r="D10505" s="106"/>
      <c r="E10505" s="106"/>
    </row>
    <row r="10506" spans="1:5" x14ac:dyDescent="0.25">
      <c r="A10506" s="46"/>
      <c r="B10506" s="46"/>
      <c r="C10506" s="46"/>
      <c r="D10506" s="106"/>
      <c r="E10506" s="106"/>
    </row>
    <row r="10507" spans="1:5" x14ac:dyDescent="0.25">
      <c r="A10507" s="46"/>
      <c r="B10507" s="46"/>
      <c r="C10507" s="46"/>
      <c r="D10507" s="106"/>
      <c r="E10507" s="106"/>
    </row>
    <row r="10508" spans="1:5" x14ac:dyDescent="0.25">
      <c r="A10508" s="46"/>
      <c r="B10508" s="46"/>
      <c r="C10508" s="46"/>
      <c r="D10508" s="106"/>
      <c r="E10508" s="106"/>
    </row>
    <row r="10509" spans="1:5" x14ac:dyDescent="0.25">
      <c r="A10509" s="46"/>
      <c r="B10509" s="46"/>
      <c r="C10509" s="46"/>
      <c r="D10509" s="106"/>
      <c r="E10509" s="106"/>
    </row>
    <row r="10510" spans="1:5" x14ac:dyDescent="0.25">
      <c r="A10510" s="46"/>
      <c r="B10510" s="46"/>
      <c r="C10510" s="46"/>
      <c r="D10510" s="106"/>
      <c r="E10510" s="106"/>
    </row>
    <row r="10511" spans="1:5" x14ac:dyDescent="0.25">
      <c r="A10511" s="46"/>
      <c r="B10511" s="46"/>
      <c r="C10511" s="46"/>
      <c r="D10511" s="106"/>
      <c r="E10511" s="106"/>
    </row>
    <row r="10512" spans="1:5" x14ac:dyDescent="0.25">
      <c r="A10512" s="46"/>
      <c r="B10512" s="46"/>
      <c r="C10512" s="46"/>
      <c r="D10512" s="106"/>
      <c r="E10512" s="106"/>
    </row>
    <row r="10513" spans="1:5" x14ac:dyDescent="0.25">
      <c r="A10513" s="46"/>
      <c r="B10513" s="46"/>
      <c r="C10513" s="46"/>
      <c r="D10513" s="106"/>
      <c r="E10513" s="106"/>
    </row>
    <row r="10514" spans="1:5" x14ac:dyDescent="0.25">
      <c r="A10514" s="46"/>
      <c r="B10514" s="46"/>
      <c r="C10514" s="46"/>
      <c r="D10514" s="106"/>
      <c r="E10514" s="106"/>
    </row>
    <row r="10515" spans="1:5" x14ac:dyDescent="0.25">
      <c r="A10515" s="46"/>
      <c r="B10515" s="46"/>
      <c r="C10515" s="46"/>
      <c r="D10515" s="106"/>
      <c r="E10515" s="106"/>
    </row>
    <row r="10516" spans="1:5" x14ac:dyDescent="0.25">
      <c r="A10516" s="46"/>
      <c r="B10516" s="46"/>
      <c r="C10516" s="46"/>
      <c r="D10516" s="106"/>
      <c r="E10516" s="106"/>
    </row>
    <row r="10517" spans="1:5" x14ac:dyDescent="0.25">
      <c r="A10517" s="46"/>
      <c r="B10517" s="46"/>
      <c r="C10517" s="46"/>
      <c r="D10517" s="106"/>
      <c r="E10517" s="106"/>
    </row>
    <row r="10518" spans="1:5" x14ac:dyDescent="0.25">
      <c r="A10518" s="46"/>
      <c r="B10518" s="46"/>
      <c r="C10518" s="46"/>
      <c r="D10518" s="106"/>
      <c r="E10518" s="106"/>
    </row>
    <row r="10519" spans="1:5" x14ac:dyDescent="0.25">
      <c r="A10519" s="46"/>
      <c r="B10519" s="46"/>
      <c r="C10519" s="46"/>
      <c r="D10519" s="106"/>
      <c r="E10519" s="106"/>
    </row>
    <row r="10520" spans="1:5" x14ac:dyDescent="0.25">
      <c r="A10520" s="46"/>
      <c r="B10520" s="46"/>
      <c r="C10520" s="46"/>
      <c r="D10520" s="106"/>
      <c r="E10520" s="106"/>
    </row>
    <row r="10521" spans="1:5" x14ac:dyDescent="0.25">
      <c r="A10521" s="46"/>
      <c r="B10521" s="46"/>
      <c r="C10521" s="46"/>
      <c r="D10521" s="106"/>
      <c r="E10521" s="106"/>
    </row>
    <row r="10522" spans="1:5" x14ac:dyDescent="0.25">
      <c r="A10522" s="46"/>
      <c r="B10522" s="46"/>
      <c r="C10522" s="46"/>
      <c r="D10522" s="106"/>
      <c r="E10522" s="106"/>
    </row>
    <row r="10523" spans="1:5" x14ac:dyDescent="0.25">
      <c r="A10523" s="46"/>
      <c r="B10523" s="46"/>
      <c r="C10523" s="46"/>
      <c r="D10523" s="106"/>
      <c r="E10523" s="106"/>
    </row>
    <row r="10524" spans="1:5" x14ac:dyDescent="0.25">
      <c r="A10524" s="46"/>
      <c r="B10524" s="46"/>
      <c r="C10524" s="46"/>
      <c r="D10524" s="106"/>
      <c r="E10524" s="106"/>
    </row>
    <row r="10525" spans="1:5" x14ac:dyDescent="0.25">
      <c r="A10525" s="46"/>
      <c r="B10525" s="46"/>
      <c r="C10525" s="46"/>
      <c r="D10525" s="106"/>
      <c r="E10525" s="106"/>
    </row>
    <row r="10526" spans="1:5" x14ac:dyDescent="0.25">
      <c r="A10526" s="46"/>
      <c r="B10526" s="46"/>
      <c r="C10526" s="46"/>
      <c r="D10526" s="106"/>
      <c r="E10526" s="106"/>
    </row>
    <row r="10527" spans="1:5" x14ac:dyDescent="0.25">
      <c r="A10527" s="46"/>
      <c r="B10527" s="46"/>
      <c r="C10527" s="46"/>
      <c r="D10527" s="106"/>
      <c r="E10527" s="106"/>
    </row>
    <row r="10528" spans="1:5" x14ac:dyDescent="0.25">
      <c r="A10528" s="46"/>
      <c r="B10528" s="46"/>
      <c r="C10528" s="46"/>
      <c r="D10528" s="106"/>
      <c r="E10528" s="106"/>
    </row>
    <row r="10529" spans="1:5" x14ac:dyDescent="0.25">
      <c r="A10529" s="46"/>
      <c r="B10529" s="46"/>
      <c r="C10529" s="46"/>
      <c r="D10529" s="106"/>
      <c r="E10529" s="106"/>
    </row>
    <row r="10530" spans="1:5" x14ac:dyDescent="0.25">
      <c r="A10530" s="46"/>
      <c r="B10530" s="46"/>
      <c r="C10530" s="46"/>
      <c r="D10530" s="106"/>
      <c r="E10530" s="106"/>
    </row>
    <row r="10531" spans="1:5" x14ac:dyDescent="0.25">
      <c r="A10531" s="46"/>
      <c r="B10531" s="46"/>
      <c r="C10531" s="46"/>
      <c r="D10531" s="106"/>
      <c r="E10531" s="106"/>
    </row>
    <row r="10532" spans="1:5" x14ac:dyDescent="0.25">
      <c r="A10532" s="46"/>
      <c r="B10532" s="46"/>
      <c r="C10532" s="46"/>
      <c r="D10532" s="106"/>
      <c r="E10532" s="106"/>
    </row>
    <row r="10533" spans="1:5" x14ac:dyDescent="0.25">
      <c r="A10533" s="46"/>
      <c r="B10533" s="46"/>
      <c r="C10533" s="46"/>
      <c r="D10533" s="106"/>
      <c r="E10533" s="106"/>
    </row>
    <row r="10534" spans="1:5" x14ac:dyDescent="0.25">
      <c r="A10534" s="46"/>
      <c r="B10534" s="46"/>
      <c r="C10534" s="46"/>
      <c r="D10534" s="106"/>
      <c r="E10534" s="106"/>
    </row>
    <row r="10535" spans="1:5" x14ac:dyDescent="0.25">
      <c r="A10535" s="46"/>
      <c r="B10535" s="46"/>
      <c r="C10535" s="46"/>
      <c r="D10535" s="106"/>
      <c r="E10535" s="106"/>
    </row>
    <row r="10536" spans="1:5" x14ac:dyDescent="0.25">
      <c r="A10536" s="46"/>
      <c r="B10536" s="46"/>
      <c r="C10536" s="46"/>
      <c r="D10536" s="106"/>
      <c r="E10536" s="106"/>
    </row>
    <row r="10537" spans="1:5" x14ac:dyDescent="0.25">
      <c r="A10537" s="46"/>
      <c r="B10537" s="46"/>
      <c r="C10537" s="46"/>
      <c r="D10537" s="106"/>
      <c r="E10537" s="106"/>
    </row>
    <row r="10538" spans="1:5" x14ac:dyDescent="0.25">
      <c r="A10538" s="46"/>
      <c r="B10538" s="46"/>
      <c r="C10538" s="46"/>
      <c r="D10538" s="106"/>
      <c r="E10538" s="106"/>
    </row>
    <row r="10539" spans="1:5" x14ac:dyDescent="0.25">
      <c r="A10539" s="46"/>
      <c r="B10539" s="46"/>
      <c r="C10539" s="46"/>
      <c r="D10539" s="106"/>
      <c r="E10539" s="106"/>
    </row>
    <row r="10540" spans="1:5" x14ac:dyDescent="0.25">
      <c r="A10540" s="46"/>
      <c r="B10540" s="46"/>
      <c r="C10540" s="46"/>
      <c r="D10540" s="106"/>
      <c r="E10540" s="106"/>
    </row>
    <row r="10541" spans="1:5" x14ac:dyDescent="0.25">
      <c r="A10541" s="46"/>
      <c r="B10541" s="46"/>
      <c r="C10541" s="46"/>
      <c r="D10541" s="106"/>
      <c r="E10541" s="106"/>
    </row>
    <row r="10542" spans="1:5" x14ac:dyDescent="0.25">
      <c r="A10542" s="46"/>
      <c r="B10542" s="46"/>
      <c r="C10542" s="46"/>
      <c r="D10542" s="106"/>
      <c r="E10542" s="106"/>
    </row>
    <row r="10543" spans="1:5" x14ac:dyDescent="0.25">
      <c r="A10543" s="46"/>
      <c r="B10543" s="46"/>
      <c r="C10543" s="46"/>
      <c r="D10543" s="106"/>
      <c r="E10543" s="106"/>
    </row>
    <row r="10544" spans="1:5" x14ac:dyDescent="0.25">
      <c r="A10544" s="46"/>
      <c r="B10544" s="46"/>
      <c r="C10544" s="46"/>
      <c r="D10544" s="106"/>
      <c r="E10544" s="106"/>
    </row>
    <row r="10545" spans="1:5" x14ac:dyDescent="0.25">
      <c r="A10545" s="46"/>
      <c r="B10545" s="46"/>
      <c r="C10545" s="46"/>
      <c r="D10545" s="106"/>
      <c r="E10545" s="106"/>
    </row>
    <row r="10546" spans="1:5" x14ac:dyDescent="0.25">
      <c r="A10546" s="46"/>
      <c r="B10546" s="46"/>
      <c r="C10546" s="46"/>
      <c r="D10546" s="106"/>
      <c r="E10546" s="106"/>
    </row>
    <row r="10547" spans="1:5" x14ac:dyDescent="0.25">
      <c r="A10547" s="46"/>
      <c r="B10547" s="46"/>
      <c r="C10547" s="46"/>
      <c r="D10547" s="106"/>
      <c r="E10547" s="106"/>
    </row>
    <row r="10548" spans="1:5" x14ac:dyDescent="0.25">
      <c r="A10548" s="46"/>
      <c r="B10548" s="46"/>
      <c r="C10548" s="46"/>
      <c r="D10548" s="106"/>
      <c r="E10548" s="106"/>
    </row>
    <row r="10549" spans="1:5" x14ac:dyDescent="0.25">
      <c r="A10549" s="46"/>
      <c r="B10549" s="46"/>
      <c r="C10549" s="46"/>
      <c r="D10549" s="106"/>
      <c r="E10549" s="106"/>
    </row>
    <row r="10550" spans="1:5" x14ac:dyDescent="0.25">
      <c r="A10550" s="46"/>
      <c r="B10550" s="46"/>
      <c r="C10550" s="46"/>
      <c r="D10550" s="106"/>
      <c r="E10550" s="106"/>
    </row>
    <row r="10551" spans="1:5" x14ac:dyDescent="0.25">
      <c r="A10551" s="46"/>
      <c r="B10551" s="46"/>
      <c r="C10551" s="46"/>
      <c r="D10551" s="106"/>
      <c r="E10551" s="106"/>
    </row>
    <row r="10552" spans="1:5" x14ac:dyDescent="0.25">
      <c r="A10552" s="46"/>
      <c r="B10552" s="46"/>
      <c r="C10552" s="46"/>
      <c r="D10552" s="106"/>
      <c r="E10552" s="106"/>
    </row>
    <row r="10553" spans="1:5" x14ac:dyDescent="0.25">
      <c r="A10553" s="46"/>
      <c r="B10553" s="46"/>
      <c r="C10553" s="46"/>
      <c r="D10553" s="106"/>
      <c r="E10553" s="106"/>
    </row>
    <row r="10554" spans="1:5" x14ac:dyDescent="0.25">
      <c r="A10554" s="46"/>
      <c r="B10554" s="46"/>
      <c r="C10554" s="46"/>
      <c r="D10554" s="106"/>
      <c r="E10554" s="106"/>
    </row>
    <row r="10555" spans="1:5" x14ac:dyDescent="0.25">
      <c r="A10555" s="46"/>
      <c r="B10555" s="46"/>
      <c r="C10555" s="46"/>
      <c r="D10555" s="106"/>
      <c r="E10555" s="106"/>
    </row>
    <row r="10556" spans="1:5" x14ac:dyDescent="0.25">
      <c r="A10556" s="46"/>
      <c r="B10556" s="46"/>
      <c r="C10556" s="46"/>
      <c r="D10556" s="106"/>
      <c r="E10556" s="106"/>
    </row>
    <row r="10557" spans="1:5" x14ac:dyDescent="0.25">
      <c r="A10557" s="46"/>
      <c r="B10557" s="46"/>
      <c r="C10557" s="46"/>
      <c r="D10557" s="106"/>
      <c r="E10557" s="106"/>
    </row>
    <row r="10558" spans="1:5" x14ac:dyDescent="0.25">
      <c r="A10558" s="46"/>
      <c r="B10558" s="46"/>
      <c r="C10558" s="46"/>
      <c r="D10558" s="106"/>
      <c r="E10558" s="106"/>
    </row>
    <row r="10559" spans="1:5" x14ac:dyDescent="0.25">
      <c r="A10559" s="46"/>
      <c r="B10559" s="46"/>
      <c r="C10559" s="46"/>
      <c r="D10559" s="106"/>
      <c r="E10559" s="106"/>
    </row>
    <row r="10560" spans="1:5" x14ac:dyDescent="0.25">
      <c r="A10560" s="46"/>
      <c r="B10560" s="46"/>
      <c r="C10560" s="46"/>
      <c r="D10560" s="106"/>
      <c r="E10560" s="106"/>
    </row>
    <row r="10561" spans="1:5" x14ac:dyDescent="0.25">
      <c r="A10561" s="46"/>
      <c r="B10561" s="46"/>
      <c r="C10561" s="46"/>
      <c r="D10561" s="106"/>
      <c r="E10561" s="106"/>
    </row>
    <row r="10562" spans="1:5" x14ac:dyDescent="0.25">
      <c r="A10562" s="46"/>
      <c r="B10562" s="46"/>
      <c r="C10562" s="46"/>
      <c r="D10562" s="106"/>
      <c r="E10562" s="106"/>
    </row>
    <row r="10563" spans="1:5" x14ac:dyDescent="0.25">
      <c r="A10563" s="46"/>
      <c r="B10563" s="46"/>
      <c r="C10563" s="46"/>
      <c r="D10563" s="106"/>
      <c r="E10563" s="106"/>
    </row>
    <row r="10564" spans="1:5" x14ac:dyDescent="0.25">
      <c r="A10564" s="46"/>
      <c r="B10564" s="46"/>
      <c r="C10564" s="46"/>
      <c r="D10564" s="106"/>
      <c r="E10564" s="106"/>
    </row>
    <row r="10565" spans="1:5" x14ac:dyDescent="0.25">
      <c r="A10565" s="46"/>
      <c r="B10565" s="46"/>
      <c r="C10565" s="46"/>
      <c r="D10565" s="106"/>
      <c r="E10565" s="106"/>
    </row>
    <row r="10566" spans="1:5" x14ac:dyDescent="0.25">
      <c r="A10566" s="46"/>
      <c r="B10566" s="46"/>
      <c r="C10566" s="46"/>
      <c r="D10566" s="106"/>
      <c r="E10566" s="106"/>
    </row>
    <row r="10567" spans="1:5" x14ac:dyDescent="0.25">
      <c r="A10567" s="46"/>
      <c r="B10567" s="46"/>
      <c r="C10567" s="46"/>
      <c r="D10567" s="106"/>
      <c r="E10567" s="106"/>
    </row>
    <row r="10568" spans="1:5" x14ac:dyDescent="0.25">
      <c r="A10568" s="46"/>
      <c r="B10568" s="46"/>
      <c r="C10568" s="46"/>
      <c r="D10568" s="106"/>
      <c r="E10568" s="106"/>
    </row>
    <row r="10569" spans="1:5" x14ac:dyDescent="0.25">
      <c r="A10569" s="46"/>
      <c r="B10569" s="46"/>
      <c r="C10569" s="46"/>
      <c r="D10569" s="106"/>
      <c r="E10569" s="106"/>
    </row>
    <row r="10570" spans="1:5" x14ac:dyDescent="0.25">
      <c r="A10570" s="46"/>
      <c r="B10570" s="46"/>
      <c r="C10570" s="46"/>
      <c r="D10570" s="106"/>
      <c r="E10570" s="106"/>
    </row>
    <row r="10571" spans="1:5" x14ac:dyDescent="0.25">
      <c r="A10571" s="46"/>
      <c r="B10571" s="46"/>
      <c r="C10571" s="46"/>
      <c r="D10571" s="106"/>
      <c r="E10571" s="106"/>
    </row>
    <row r="10572" spans="1:5" x14ac:dyDescent="0.25">
      <c r="A10572" s="46"/>
      <c r="B10572" s="46"/>
      <c r="C10572" s="46"/>
      <c r="D10572" s="106"/>
      <c r="E10572" s="106"/>
    </row>
    <row r="10573" spans="1:5" x14ac:dyDescent="0.25">
      <c r="A10573" s="46"/>
      <c r="B10573" s="46"/>
      <c r="C10573" s="46"/>
      <c r="D10573" s="106"/>
      <c r="E10573" s="106"/>
    </row>
    <row r="10574" spans="1:5" x14ac:dyDescent="0.25">
      <c r="A10574" s="46"/>
      <c r="B10574" s="46"/>
      <c r="C10574" s="46"/>
      <c r="D10574" s="106"/>
      <c r="E10574" s="106"/>
    </row>
    <row r="10575" spans="1:5" x14ac:dyDescent="0.25">
      <c r="A10575" s="46"/>
      <c r="B10575" s="46"/>
      <c r="C10575" s="46"/>
      <c r="D10575" s="106"/>
      <c r="E10575" s="106"/>
    </row>
    <row r="10576" spans="1:5" x14ac:dyDescent="0.25">
      <c r="A10576" s="46"/>
      <c r="B10576" s="46"/>
      <c r="C10576" s="46"/>
      <c r="D10576" s="106"/>
      <c r="E10576" s="106"/>
    </row>
    <row r="10577" spans="1:5" x14ac:dyDescent="0.25">
      <c r="A10577" s="46"/>
      <c r="B10577" s="46"/>
      <c r="C10577" s="46"/>
      <c r="D10577" s="106"/>
      <c r="E10577" s="106"/>
    </row>
    <row r="10578" spans="1:5" x14ac:dyDescent="0.25">
      <c r="A10578" s="46"/>
      <c r="B10578" s="46"/>
      <c r="C10578" s="46"/>
      <c r="D10578" s="106"/>
      <c r="E10578" s="106"/>
    </row>
    <row r="10579" spans="1:5" x14ac:dyDescent="0.25">
      <c r="A10579" s="46"/>
      <c r="B10579" s="46"/>
      <c r="C10579" s="46"/>
      <c r="D10579" s="106"/>
      <c r="E10579" s="106"/>
    </row>
    <row r="10580" spans="1:5" x14ac:dyDescent="0.25">
      <c r="A10580" s="46"/>
      <c r="B10580" s="46"/>
      <c r="C10580" s="46"/>
      <c r="D10580" s="106"/>
      <c r="E10580" s="106"/>
    </row>
    <row r="10581" spans="1:5" x14ac:dyDescent="0.25">
      <c r="A10581" s="46"/>
      <c r="B10581" s="46"/>
      <c r="C10581" s="46"/>
      <c r="D10581" s="106"/>
      <c r="E10581" s="106"/>
    </row>
    <row r="10582" spans="1:5" x14ac:dyDescent="0.25">
      <c r="A10582" s="46"/>
      <c r="B10582" s="46"/>
      <c r="C10582" s="46"/>
      <c r="D10582" s="106"/>
      <c r="E10582" s="106"/>
    </row>
    <row r="10583" spans="1:5" x14ac:dyDescent="0.25">
      <c r="A10583" s="46"/>
      <c r="B10583" s="46"/>
      <c r="C10583" s="46"/>
      <c r="D10583" s="106"/>
      <c r="E10583" s="106"/>
    </row>
    <row r="10584" spans="1:5" x14ac:dyDescent="0.25">
      <c r="A10584" s="46"/>
      <c r="B10584" s="46"/>
      <c r="C10584" s="46"/>
      <c r="D10584" s="106"/>
      <c r="E10584" s="106"/>
    </row>
    <row r="10585" spans="1:5" x14ac:dyDescent="0.25">
      <c r="A10585" s="46"/>
      <c r="B10585" s="46"/>
      <c r="C10585" s="46"/>
      <c r="D10585" s="106"/>
      <c r="E10585" s="106"/>
    </row>
    <row r="10586" spans="1:5" x14ac:dyDescent="0.25">
      <c r="A10586" s="46"/>
      <c r="B10586" s="46"/>
      <c r="C10586" s="46"/>
      <c r="D10586" s="106"/>
      <c r="E10586" s="106"/>
    </row>
    <row r="10587" spans="1:5" x14ac:dyDescent="0.25">
      <c r="A10587" s="46"/>
      <c r="B10587" s="46"/>
      <c r="C10587" s="46"/>
      <c r="D10587" s="106"/>
      <c r="E10587" s="106"/>
    </row>
    <row r="10588" spans="1:5" x14ac:dyDescent="0.25">
      <c r="A10588" s="46"/>
      <c r="B10588" s="46"/>
      <c r="C10588" s="46"/>
      <c r="D10588" s="106"/>
      <c r="E10588" s="106"/>
    </row>
    <row r="10589" spans="1:5" x14ac:dyDescent="0.25">
      <c r="A10589" s="46"/>
      <c r="B10589" s="46"/>
      <c r="C10589" s="46"/>
      <c r="D10589" s="106"/>
      <c r="E10589" s="106"/>
    </row>
    <row r="10590" spans="1:5" x14ac:dyDescent="0.25">
      <c r="A10590" s="46"/>
      <c r="B10590" s="46"/>
      <c r="C10590" s="46"/>
      <c r="D10590" s="106"/>
      <c r="E10590" s="106"/>
    </row>
    <row r="10591" spans="1:5" x14ac:dyDescent="0.25">
      <c r="A10591" s="46"/>
      <c r="B10591" s="46"/>
      <c r="C10591" s="46"/>
      <c r="D10591" s="106"/>
      <c r="E10591" s="106"/>
    </row>
    <row r="10592" spans="1:5" x14ac:dyDescent="0.25">
      <c r="A10592" s="46"/>
      <c r="B10592" s="46"/>
      <c r="C10592" s="46"/>
      <c r="D10592" s="106"/>
      <c r="E10592" s="106"/>
    </row>
    <row r="10593" spans="1:5" x14ac:dyDescent="0.25">
      <c r="A10593" s="46"/>
      <c r="B10593" s="46"/>
      <c r="C10593" s="46"/>
      <c r="D10593" s="106"/>
      <c r="E10593" s="106"/>
    </row>
    <row r="10594" spans="1:5" x14ac:dyDescent="0.25">
      <c r="A10594" s="46"/>
      <c r="B10594" s="46"/>
      <c r="C10594" s="46"/>
      <c r="D10594" s="106"/>
      <c r="E10594" s="106"/>
    </row>
    <row r="10595" spans="1:5" x14ac:dyDescent="0.25">
      <c r="A10595" s="46"/>
      <c r="B10595" s="46"/>
      <c r="C10595" s="46"/>
      <c r="D10595" s="106"/>
      <c r="E10595" s="106"/>
    </row>
    <row r="10596" spans="1:5" x14ac:dyDescent="0.25">
      <c r="A10596" s="46"/>
      <c r="B10596" s="46"/>
      <c r="C10596" s="46"/>
      <c r="D10596" s="106"/>
      <c r="E10596" s="106"/>
    </row>
    <row r="10597" spans="1:5" x14ac:dyDescent="0.25">
      <c r="A10597" s="46"/>
      <c r="B10597" s="46"/>
      <c r="C10597" s="46"/>
      <c r="D10597" s="106"/>
      <c r="E10597" s="106"/>
    </row>
    <row r="10598" spans="1:5" x14ac:dyDescent="0.25">
      <c r="A10598" s="46"/>
      <c r="B10598" s="46"/>
      <c r="C10598" s="46"/>
      <c r="D10598" s="106"/>
      <c r="E10598" s="106"/>
    </row>
    <row r="10599" spans="1:5" x14ac:dyDescent="0.25">
      <c r="A10599" s="46"/>
      <c r="B10599" s="46"/>
      <c r="C10599" s="46"/>
      <c r="D10599" s="106"/>
      <c r="E10599" s="106"/>
    </row>
    <row r="10600" spans="1:5" x14ac:dyDescent="0.25">
      <c r="A10600" s="46"/>
      <c r="B10600" s="46"/>
      <c r="C10600" s="46"/>
      <c r="D10600" s="106"/>
      <c r="E10600" s="106"/>
    </row>
    <row r="10601" spans="1:5" x14ac:dyDescent="0.25">
      <c r="A10601" s="46"/>
      <c r="B10601" s="46"/>
      <c r="C10601" s="46"/>
      <c r="D10601" s="106"/>
      <c r="E10601" s="106"/>
    </row>
    <row r="10602" spans="1:5" x14ac:dyDescent="0.25">
      <c r="A10602" s="46"/>
      <c r="B10602" s="46"/>
      <c r="C10602" s="46"/>
      <c r="D10602" s="106"/>
      <c r="E10602" s="106"/>
    </row>
    <row r="10603" spans="1:5" x14ac:dyDescent="0.25">
      <c r="A10603" s="46"/>
      <c r="B10603" s="46"/>
      <c r="C10603" s="46"/>
      <c r="D10603" s="106"/>
      <c r="E10603" s="106"/>
    </row>
    <row r="10604" spans="1:5" x14ac:dyDescent="0.25">
      <c r="A10604" s="46"/>
      <c r="B10604" s="46"/>
      <c r="C10604" s="46"/>
      <c r="D10604" s="106"/>
      <c r="E10604" s="106"/>
    </row>
    <row r="10605" spans="1:5" x14ac:dyDescent="0.25">
      <c r="A10605" s="46"/>
      <c r="B10605" s="46"/>
      <c r="C10605" s="46"/>
      <c r="D10605" s="106"/>
      <c r="E10605" s="106"/>
    </row>
    <row r="10606" spans="1:5" x14ac:dyDescent="0.25">
      <c r="A10606" s="46"/>
      <c r="B10606" s="46"/>
      <c r="C10606" s="46"/>
      <c r="D10606" s="106"/>
      <c r="E10606" s="106"/>
    </row>
    <row r="10607" spans="1:5" x14ac:dyDescent="0.25">
      <c r="A10607" s="46"/>
      <c r="B10607" s="46"/>
      <c r="C10607" s="46"/>
      <c r="D10607" s="106"/>
      <c r="E10607" s="106"/>
    </row>
    <row r="10608" spans="1:5" x14ac:dyDescent="0.25">
      <c r="A10608" s="46"/>
      <c r="B10608" s="46"/>
      <c r="C10608" s="46"/>
      <c r="D10608" s="106"/>
      <c r="E10608" s="106"/>
    </row>
    <row r="10609" spans="1:5" x14ac:dyDescent="0.25">
      <c r="A10609" s="46"/>
      <c r="B10609" s="46"/>
      <c r="C10609" s="46"/>
      <c r="D10609" s="106"/>
      <c r="E10609" s="106"/>
    </row>
    <row r="10610" spans="1:5" x14ac:dyDescent="0.25">
      <c r="A10610" s="46"/>
      <c r="B10610" s="46"/>
      <c r="C10610" s="46"/>
      <c r="D10610" s="106"/>
      <c r="E10610" s="106"/>
    </row>
    <row r="10611" spans="1:5" x14ac:dyDescent="0.25">
      <c r="A10611" s="46"/>
      <c r="B10611" s="46"/>
      <c r="C10611" s="46"/>
      <c r="D10611" s="106"/>
      <c r="E10611" s="106"/>
    </row>
    <row r="10612" spans="1:5" x14ac:dyDescent="0.25">
      <c r="A10612" s="46"/>
      <c r="B10612" s="46"/>
      <c r="C10612" s="46"/>
      <c r="D10612" s="106"/>
      <c r="E10612" s="106"/>
    </row>
    <row r="10613" spans="1:5" x14ac:dyDescent="0.25">
      <c r="A10613" s="46"/>
      <c r="B10613" s="46"/>
      <c r="C10613" s="46"/>
      <c r="D10613" s="106"/>
      <c r="E10613" s="106"/>
    </row>
    <row r="10614" spans="1:5" x14ac:dyDescent="0.25">
      <c r="A10614" s="46"/>
      <c r="B10614" s="46"/>
      <c r="C10614" s="46"/>
      <c r="D10614" s="106"/>
      <c r="E10614" s="106"/>
    </row>
    <row r="10615" spans="1:5" x14ac:dyDescent="0.25">
      <c r="A10615" s="46"/>
      <c r="B10615" s="46"/>
      <c r="C10615" s="46"/>
      <c r="D10615" s="106"/>
      <c r="E10615" s="106"/>
    </row>
    <row r="10616" spans="1:5" x14ac:dyDescent="0.25">
      <c r="A10616" s="46"/>
      <c r="B10616" s="46"/>
      <c r="C10616" s="46"/>
      <c r="D10616" s="106"/>
      <c r="E10616" s="106"/>
    </row>
    <row r="10617" spans="1:5" x14ac:dyDescent="0.25">
      <c r="A10617" s="46"/>
      <c r="B10617" s="46"/>
      <c r="C10617" s="46"/>
      <c r="D10617" s="106"/>
      <c r="E10617" s="106"/>
    </row>
    <row r="10618" spans="1:5" x14ac:dyDescent="0.25">
      <c r="A10618" s="46"/>
      <c r="B10618" s="46"/>
      <c r="C10618" s="46"/>
      <c r="D10618" s="106"/>
      <c r="E10618" s="106"/>
    </row>
    <row r="10619" spans="1:5" x14ac:dyDescent="0.25">
      <c r="A10619" s="46"/>
      <c r="B10619" s="46"/>
      <c r="C10619" s="46"/>
      <c r="D10619" s="106"/>
      <c r="E10619" s="106"/>
    </row>
    <row r="10620" spans="1:5" x14ac:dyDescent="0.25">
      <c r="A10620" s="46"/>
      <c r="B10620" s="46"/>
      <c r="C10620" s="46"/>
      <c r="D10620" s="106"/>
      <c r="E10620" s="106"/>
    </row>
    <row r="10621" spans="1:5" x14ac:dyDescent="0.25">
      <c r="A10621" s="46"/>
      <c r="B10621" s="46"/>
      <c r="C10621" s="46"/>
      <c r="D10621" s="106"/>
      <c r="E10621" s="106"/>
    </row>
    <row r="10622" spans="1:5" x14ac:dyDescent="0.25">
      <c r="A10622" s="46"/>
      <c r="B10622" s="46"/>
      <c r="C10622" s="46"/>
      <c r="D10622" s="106"/>
      <c r="E10622" s="106"/>
    </row>
    <row r="10623" spans="1:5" x14ac:dyDescent="0.25">
      <c r="A10623" s="46"/>
      <c r="B10623" s="46"/>
      <c r="C10623" s="46"/>
      <c r="D10623" s="106"/>
      <c r="E10623" s="106"/>
    </row>
    <row r="10624" spans="1:5" x14ac:dyDescent="0.25">
      <c r="A10624" s="46"/>
      <c r="B10624" s="46"/>
      <c r="C10624" s="46"/>
      <c r="D10624" s="106"/>
      <c r="E10624" s="106"/>
    </row>
    <row r="10625" spans="1:5" x14ac:dyDescent="0.25">
      <c r="A10625" s="46"/>
      <c r="B10625" s="46"/>
      <c r="C10625" s="46"/>
      <c r="D10625" s="106"/>
      <c r="E10625" s="106"/>
    </row>
    <row r="10626" spans="1:5" x14ac:dyDescent="0.25">
      <c r="A10626" s="46"/>
      <c r="B10626" s="46"/>
      <c r="C10626" s="46"/>
      <c r="D10626" s="106"/>
      <c r="E10626" s="106"/>
    </row>
    <row r="10627" spans="1:5" x14ac:dyDescent="0.25">
      <c r="A10627" s="46"/>
      <c r="B10627" s="46"/>
      <c r="C10627" s="46"/>
      <c r="D10627" s="106"/>
      <c r="E10627" s="106"/>
    </row>
    <row r="10628" spans="1:5" x14ac:dyDescent="0.25">
      <c r="A10628" s="46"/>
      <c r="B10628" s="46"/>
      <c r="C10628" s="46"/>
      <c r="D10628" s="106"/>
      <c r="E10628" s="106"/>
    </row>
    <row r="10629" spans="1:5" x14ac:dyDescent="0.25">
      <c r="A10629" s="46"/>
      <c r="B10629" s="46"/>
      <c r="C10629" s="46"/>
      <c r="D10629" s="106"/>
      <c r="E10629" s="106"/>
    </row>
    <row r="10630" spans="1:5" x14ac:dyDescent="0.25">
      <c r="A10630" s="46"/>
      <c r="B10630" s="46"/>
      <c r="C10630" s="46"/>
      <c r="D10630" s="106"/>
      <c r="E10630" s="106"/>
    </row>
    <row r="10631" spans="1:5" x14ac:dyDescent="0.25">
      <c r="A10631" s="46"/>
      <c r="B10631" s="46"/>
      <c r="C10631" s="46"/>
      <c r="D10631" s="106"/>
      <c r="E10631" s="106"/>
    </row>
    <row r="10632" spans="1:5" x14ac:dyDescent="0.25">
      <c r="A10632" s="46"/>
      <c r="B10632" s="46"/>
      <c r="C10632" s="46"/>
      <c r="D10632" s="106"/>
      <c r="E10632" s="106"/>
    </row>
    <row r="10633" spans="1:5" x14ac:dyDescent="0.25">
      <c r="A10633" s="46"/>
      <c r="B10633" s="46"/>
      <c r="C10633" s="46"/>
      <c r="D10633" s="106"/>
      <c r="E10633" s="106"/>
    </row>
    <row r="10634" spans="1:5" x14ac:dyDescent="0.25">
      <c r="A10634" s="46"/>
      <c r="B10634" s="46"/>
      <c r="C10634" s="46"/>
      <c r="D10634" s="106"/>
      <c r="E10634" s="106"/>
    </row>
    <row r="10635" spans="1:5" x14ac:dyDescent="0.25">
      <c r="A10635" s="46"/>
      <c r="B10635" s="46"/>
      <c r="C10635" s="46"/>
      <c r="D10635" s="106"/>
      <c r="E10635" s="106"/>
    </row>
    <row r="10636" spans="1:5" x14ac:dyDescent="0.25">
      <c r="A10636" s="46"/>
      <c r="B10636" s="46"/>
      <c r="C10636" s="46"/>
      <c r="D10636" s="106"/>
      <c r="E10636" s="106"/>
    </row>
    <row r="10637" spans="1:5" x14ac:dyDescent="0.25">
      <c r="A10637" s="46"/>
      <c r="B10637" s="46"/>
      <c r="C10637" s="46"/>
      <c r="D10637" s="106"/>
      <c r="E10637" s="106"/>
    </row>
    <row r="10638" spans="1:5" x14ac:dyDescent="0.25">
      <c r="A10638" s="46"/>
      <c r="B10638" s="46"/>
      <c r="C10638" s="46"/>
      <c r="D10638" s="106"/>
      <c r="E10638" s="106"/>
    </row>
    <row r="10639" spans="1:5" x14ac:dyDescent="0.25">
      <c r="A10639" s="46"/>
      <c r="B10639" s="46"/>
      <c r="C10639" s="46"/>
      <c r="D10639" s="106"/>
      <c r="E10639" s="106"/>
    </row>
    <row r="10640" spans="1:5" x14ac:dyDescent="0.25">
      <c r="A10640" s="46"/>
      <c r="B10640" s="46"/>
      <c r="C10640" s="46"/>
      <c r="D10640" s="106"/>
      <c r="E10640" s="106"/>
    </row>
    <row r="10641" spans="1:5" x14ac:dyDescent="0.25">
      <c r="A10641" s="46"/>
      <c r="B10641" s="46"/>
      <c r="C10641" s="46"/>
      <c r="D10641" s="106"/>
      <c r="E10641" s="106"/>
    </row>
    <row r="10642" spans="1:5" x14ac:dyDescent="0.25">
      <c r="A10642" s="46"/>
      <c r="B10642" s="46"/>
      <c r="C10642" s="46"/>
      <c r="D10642" s="106"/>
      <c r="E10642" s="106"/>
    </row>
    <row r="10643" spans="1:5" x14ac:dyDescent="0.25">
      <c r="A10643" s="46"/>
      <c r="B10643" s="46"/>
      <c r="C10643" s="46"/>
      <c r="D10643" s="106"/>
      <c r="E10643" s="106"/>
    </row>
    <row r="10644" spans="1:5" x14ac:dyDescent="0.25">
      <c r="A10644" s="46"/>
      <c r="B10644" s="46"/>
      <c r="C10644" s="46"/>
      <c r="D10644" s="106"/>
      <c r="E10644" s="106"/>
    </row>
    <row r="10645" spans="1:5" x14ac:dyDescent="0.25">
      <c r="A10645" s="46"/>
      <c r="B10645" s="46"/>
      <c r="C10645" s="46"/>
      <c r="D10645" s="106"/>
      <c r="E10645" s="106"/>
    </row>
    <row r="10646" spans="1:5" x14ac:dyDescent="0.25">
      <c r="A10646" s="46"/>
      <c r="B10646" s="46"/>
      <c r="C10646" s="46"/>
      <c r="D10646" s="106"/>
      <c r="E10646" s="106"/>
    </row>
    <row r="10647" spans="1:5" x14ac:dyDescent="0.25">
      <c r="A10647" s="46"/>
      <c r="B10647" s="46"/>
      <c r="C10647" s="46"/>
      <c r="D10647" s="106"/>
      <c r="E10647" s="106"/>
    </row>
    <row r="10648" spans="1:5" x14ac:dyDescent="0.25">
      <c r="A10648" s="46"/>
      <c r="B10648" s="46"/>
      <c r="C10648" s="46"/>
      <c r="D10648" s="106"/>
      <c r="E10648" s="106"/>
    </row>
    <row r="10649" spans="1:5" x14ac:dyDescent="0.25">
      <c r="A10649" s="46"/>
      <c r="B10649" s="46"/>
      <c r="C10649" s="46"/>
      <c r="D10649" s="106"/>
      <c r="E10649" s="106"/>
    </row>
    <row r="10650" spans="1:5" x14ac:dyDescent="0.25">
      <c r="A10650" s="46"/>
      <c r="B10650" s="46"/>
      <c r="C10650" s="46"/>
      <c r="D10650" s="106"/>
      <c r="E10650" s="106"/>
    </row>
    <row r="10651" spans="1:5" x14ac:dyDescent="0.25">
      <c r="A10651" s="46"/>
      <c r="B10651" s="46"/>
      <c r="C10651" s="46"/>
      <c r="D10651" s="106"/>
      <c r="E10651" s="106"/>
    </row>
    <row r="10652" spans="1:5" x14ac:dyDescent="0.25">
      <c r="A10652" s="46"/>
      <c r="B10652" s="46"/>
      <c r="C10652" s="46"/>
      <c r="D10652" s="106"/>
      <c r="E10652" s="106"/>
    </row>
    <row r="10653" spans="1:5" x14ac:dyDescent="0.25">
      <c r="A10653" s="46"/>
      <c r="B10653" s="46"/>
      <c r="C10653" s="46"/>
      <c r="D10653" s="106"/>
      <c r="E10653" s="106"/>
    </row>
    <row r="10654" spans="1:5" x14ac:dyDescent="0.25">
      <c r="A10654" s="46"/>
      <c r="B10654" s="46"/>
      <c r="C10654" s="46"/>
      <c r="D10654" s="106"/>
      <c r="E10654" s="106"/>
    </row>
    <row r="10655" spans="1:5" x14ac:dyDescent="0.25">
      <c r="A10655" s="46"/>
      <c r="B10655" s="46"/>
      <c r="C10655" s="46"/>
      <c r="D10655" s="106"/>
      <c r="E10655" s="106"/>
    </row>
    <row r="10656" spans="1:5" x14ac:dyDescent="0.25">
      <c r="A10656" s="46"/>
      <c r="B10656" s="46"/>
      <c r="C10656" s="46"/>
      <c r="D10656" s="106"/>
      <c r="E10656" s="106"/>
    </row>
    <row r="10657" spans="1:5" x14ac:dyDescent="0.25">
      <c r="A10657" s="46"/>
      <c r="B10657" s="46"/>
      <c r="C10657" s="46"/>
      <c r="D10657" s="106"/>
      <c r="E10657" s="106"/>
    </row>
    <row r="10658" spans="1:5" x14ac:dyDescent="0.25">
      <c r="A10658" s="46"/>
      <c r="B10658" s="46"/>
      <c r="C10658" s="46"/>
      <c r="D10658" s="106"/>
      <c r="E10658" s="106"/>
    </row>
    <row r="10659" spans="1:5" x14ac:dyDescent="0.25">
      <c r="A10659" s="46"/>
      <c r="B10659" s="46"/>
      <c r="C10659" s="46"/>
      <c r="D10659" s="106"/>
      <c r="E10659" s="106"/>
    </row>
    <row r="10660" spans="1:5" x14ac:dyDescent="0.25">
      <c r="A10660" s="46"/>
      <c r="B10660" s="46"/>
      <c r="C10660" s="46"/>
      <c r="D10660" s="106"/>
      <c r="E10660" s="106"/>
    </row>
    <row r="10661" spans="1:5" x14ac:dyDescent="0.25">
      <c r="A10661" s="46"/>
      <c r="B10661" s="46"/>
      <c r="C10661" s="46"/>
      <c r="D10661" s="106"/>
      <c r="E10661" s="106"/>
    </row>
    <row r="10662" spans="1:5" x14ac:dyDescent="0.25">
      <c r="A10662" s="46"/>
      <c r="B10662" s="46"/>
      <c r="C10662" s="46"/>
      <c r="D10662" s="106"/>
      <c r="E10662" s="106"/>
    </row>
    <row r="10663" spans="1:5" x14ac:dyDescent="0.25">
      <c r="A10663" s="46"/>
      <c r="B10663" s="46"/>
      <c r="C10663" s="46"/>
      <c r="D10663" s="106"/>
      <c r="E10663" s="106"/>
    </row>
    <row r="10664" spans="1:5" x14ac:dyDescent="0.25">
      <c r="A10664" s="46"/>
      <c r="B10664" s="46"/>
      <c r="C10664" s="46"/>
      <c r="D10664" s="106"/>
      <c r="E10664" s="106"/>
    </row>
    <row r="10665" spans="1:5" x14ac:dyDescent="0.25">
      <c r="A10665" s="46"/>
      <c r="B10665" s="46"/>
      <c r="C10665" s="46"/>
      <c r="D10665" s="106"/>
      <c r="E10665" s="106"/>
    </row>
    <row r="10666" spans="1:5" x14ac:dyDescent="0.25">
      <c r="A10666" s="46"/>
      <c r="B10666" s="46"/>
      <c r="C10666" s="46"/>
      <c r="D10666" s="106"/>
      <c r="E10666" s="106"/>
    </row>
    <row r="10667" spans="1:5" x14ac:dyDescent="0.25">
      <c r="A10667" s="46"/>
      <c r="B10667" s="46"/>
      <c r="C10667" s="46"/>
      <c r="D10667" s="106"/>
      <c r="E10667" s="106"/>
    </row>
    <row r="10668" spans="1:5" x14ac:dyDescent="0.25">
      <c r="A10668" s="46"/>
      <c r="B10668" s="46"/>
      <c r="C10668" s="46"/>
      <c r="D10668" s="106"/>
      <c r="E10668" s="106"/>
    </row>
    <row r="10669" spans="1:5" x14ac:dyDescent="0.25">
      <c r="A10669" s="46"/>
      <c r="B10669" s="46"/>
      <c r="C10669" s="46"/>
      <c r="D10669" s="106"/>
      <c r="E10669" s="106"/>
    </row>
    <row r="10670" spans="1:5" x14ac:dyDescent="0.25">
      <c r="A10670" s="46"/>
      <c r="B10670" s="46"/>
      <c r="C10670" s="46"/>
      <c r="D10670" s="106"/>
      <c r="E10670" s="106"/>
    </row>
    <row r="10671" spans="1:5" x14ac:dyDescent="0.25">
      <c r="A10671" s="46"/>
      <c r="B10671" s="46"/>
      <c r="C10671" s="46"/>
      <c r="D10671" s="106"/>
      <c r="E10671" s="106"/>
    </row>
    <row r="10672" spans="1:5" x14ac:dyDescent="0.25">
      <c r="A10672" s="46"/>
      <c r="B10672" s="46"/>
      <c r="C10672" s="46"/>
      <c r="D10672" s="106"/>
      <c r="E10672" s="106"/>
    </row>
    <row r="10673" spans="1:5" x14ac:dyDescent="0.25">
      <c r="A10673" s="46"/>
      <c r="B10673" s="46"/>
      <c r="C10673" s="46"/>
      <c r="D10673" s="106"/>
      <c r="E10673" s="106"/>
    </row>
    <row r="10674" spans="1:5" x14ac:dyDescent="0.25">
      <c r="A10674" s="46"/>
      <c r="B10674" s="46"/>
      <c r="C10674" s="46"/>
      <c r="D10674" s="106"/>
      <c r="E10674" s="106"/>
    </row>
    <row r="10675" spans="1:5" x14ac:dyDescent="0.25">
      <c r="A10675" s="46"/>
      <c r="B10675" s="46"/>
      <c r="C10675" s="46"/>
      <c r="D10675" s="106"/>
      <c r="E10675" s="106"/>
    </row>
    <row r="10676" spans="1:5" x14ac:dyDescent="0.25">
      <c r="A10676" s="46"/>
      <c r="B10676" s="46"/>
      <c r="C10676" s="46"/>
      <c r="D10676" s="106"/>
      <c r="E10676" s="106"/>
    </row>
    <row r="10677" spans="1:5" x14ac:dyDescent="0.25">
      <c r="A10677" s="46"/>
      <c r="B10677" s="46"/>
      <c r="C10677" s="46"/>
      <c r="D10677" s="106"/>
      <c r="E10677" s="106"/>
    </row>
    <row r="10678" spans="1:5" x14ac:dyDescent="0.25">
      <c r="A10678" s="46"/>
      <c r="B10678" s="46"/>
      <c r="C10678" s="46"/>
      <c r="D10678" s="106"/>
      <c r="E10678" s="106"/>
    </row>
    <row r="10679" spans="1:5" x14ac:dyDescent="0.25">
      <c r="A10679" s="46"/>
      <c r="B10679" s="46"/>
      <c r="C10679" s="46"/>
      <c r="D10679" s="106"/>
      <c r="E10679" s="106"/>
    </row>
    <row r="10680" spans="1:5" x14ac:dyDescent="0.25">
      <c r="A10680" s="46"/>
      <c r="B10680" s="46"/>
      <c r="C10680" s="46"/>
      <c r="D10680" s="106"/>
      <c r="E10680" s="106"/>
    </row>
    <row r="10681" spans="1:5" x14ac:dyDescent="0.25">
      <c r="A10681" s="46"/>
      <c r="B10681" s="46"/>
      <c r="C10681" s="46"/>
      <c r="D10681" s="106"/>
      <c r="E10681" s="106"/>
    </row>
    <row r="10682" spans="1:5" x14ac:dyDescent="0.25">
      <c r="A10682" s="46"/>
      <c r="B10682" s="46"/>
      <c r="C10682" s="46"/>
      <c r="D10682" s="106"/>
      <c r="E10682" s="106"/>
    </row>
    <row r="10683" spans="1:5" x14ac:dyDescent="0.25">
      <c r="A10683" s="46"/>
      <c r="B10683" s="46"/>
      <c r="C10683" s="46"/>
      <c r="D10683" s="106"/>
      <c r="E10683" s="106"/>
    </row>
    <row r="10684" spans="1:5" x14ac:dyDescent="0.25">
      <c r="A10684" s="46"/>
      <c r="B10684" s="46"/>
      <c r="C10684" s="46"/>
      <c r="D10684" s="106"/>
      <c r="E10684" s="106"/>
    </row>
    <row r="10685" spans="1:5" x14ac:dyDescent="0.25">
      <c r="A10685" s="46"/>
      <c r="B10685" s="46"/>
      <c r="C10685" s="46"/>
      <c r="D10685" s="106"/>
      <c r="E10685" s="106"/>
    </row>
    <row r="10686" spans="1:5" x14ac:dyDescent="0.25">
      <c r="A10686" s="46"/>
      <c r="B10686" s="46"/>
      <c r="C10686" s="46"/>
      <c r="D10686" s="106"/>
      <c r="E10686" s="106"/>
    </row>
    <row r="10687" spans="1:5" x14ac:dyDescent="0.25">
      <c r="A10687" s="46"/>
      <c r="B10687" s="46"/>
      <c r="C10687" s="46"/>
      <c r="D10687" s="106"/>
      <c r="E10687" s="106"/>
    </row>
    <row r="10688" spans="1:5" x14ac:dyDescent="0.25">
      <c r="A10688" s="46"/>
      <c r="B10688" s="46"/>
      <c r="C10688" s="46"/>
      <c r="D10688" s="106"/>
      <c r="E10688" s="106"/>
    </row>
    <row r="10689" spans="1:5" x14ac:dyDescent="0.25">
      <c r="A10689" s="46"/>
      <c r="B10689" s="46"/>
      <c r="C10689" s="46"/>
      <c r="D10689" s="106"/>
      <c r="E10689" s="106"/>
    </row>
    <row r="10690" spans="1:5" x14ac:dyDescent="0.25">
      <c r="A10690" s="46"/>
      <c r="B10690" s="46"/>
      <c r="C10690" s="46"/>
      <c r="D10690" s="106"/>
      <c r="E10690" s="106"/>
    </row>
    <row r="10691" spans="1:5" x14ac:dyDescent="0.25">
      <c r="A10691" s="46"/>
      <c r="B10691" s="46"/>
      <c r="C10691" s="46"/>
      <c r="D10691" s="106"/>
      <c r="E10691" s="106"/>
    </row>
    <row r="10692" spans="1:5" x14ac:dyDescent="0.25">
      <c r="A10692" s="46"/>
      <c r="B10692" s="46"/>
      <c r="C10692" s="46"/>
      <c r="D10692" s="106"/>
      <c r="E10692" s="106"/>
    </row>
    <row r="10693" spans="1:5" x14ac:dyDescent="0.25">
      <c r="A10693" s="46"/>
      <c r="B10693" s="46"/>
      <c r="C10693" s="46"/>
      <c r="D10693" s="106"/>
      <c r="E10693" s="106"/>
    </row>
    <row r="10694" spans="1:5" x14ac:dyDescent="0.25">
      <c r="A10694" s="46"/>
      <c r="B10694" s="46"/>
      <c r="C10694" s="46"/>
      <c r="D10694" s="106"/>
      <c r="E10694" s="106"/>
    </row>
    <row r="10695" spans="1:5" x14ac:dyDescent="0.25">
      <c r="A10695" s="46"/>
      <c r="B10695" s="46"/>
      <c r="C10695" s="46"/>
      <c r="D10695" s="106"/>
      <c r="E10695" s="106"/>
    </row>
    <row r="10696" spans="1:5" x14ac:dyDescent="0.25">
      <c r="A10696" s="46"/>
      <c r="B10696" s="46"/>
      <c r="C10696" s="46"/>
      <c r="D10696" s="106"/>
      <c r="E10696" s="106"/>
    </row>
    <row r="10697" spans="1:5" x14ac:dyDescent="0.25">
      <c r="A10697" s="46"/>
      <c r="B10697" s="46"/>
      <c r="C10697" s="46"/>
      <c r="D10697" s="106"/>
      <c r="E10697" s="106"/>
    </row>
    <row r="10698" spans="1:5" x14ac:dyDescent="0.25">
      <c r="A10698" s="46"/>
      <c r="B10698" s="46"/>
      <c r="C10698" s="46"/>
      <c r="D10698" s="106"/>
      <c r="E10698" s="106"/>
    </row>
    <row r="10699" spans="1:5" x14ac:dyDescent="0.25">
      <c r="A10699" s="46"/>
      <c r="B10699" s="46"/>
      <c r="C10699" s="46"/>
      <c r="D10699" s="106"/>
      <c r="E10699" s="106"/>
    </row>
    <row r="10700" spans="1:5" x14ac:dyDescent="0.25">
      <c r="A10700" s="46"/>
      <c r="B10700" s="46"/>
      <c r="C10700" s="46"/>
      <c r="D10700" s="106"/>
      <c r="E10700" s="106"/>
    </row>
    <row r="10701" spans="1:5" x14ac:dyDescent="0.25">
      <c r="A10701" s="46"/>
      <c r="B10701" s="46"/>
      <c r="C10701" s="46"/>
      <c r="D10701" s="106"/>
      <c r="E10701" s="106"/>
    </row>
    <row r="10702" spans="1:5" x14ac:dyDescent="0.25">
      <c r="A10702" s="46"/>
      <c r="B10702" s="46"/>
      <c r="C10702" s="46"/>
      <c r="D10702" s="106"/>
      <c r="E10702" s="106"/>
    </row>
    <row r="10703" spans="1:5" x14ac:dyDescent="0.25">
      <c r="A10703" s="46"/>
      <c r="B10703" s="46"/>
      <c r="C10703" s="46"/>
      <c r="D10703" s="106"/>
      <c r="E10703" s="106"/>
    </row>
    <row r="10704" spans="1:5" x14ac:dyDescent="0.25">
      <c r="A10704" s="46"/>
      <c r="B10704" s="46"/>
      <c r="C10704" s="46"/>
      <c r="D10704" s="106"/>
      <c r="E10704" s="106"/>
    </row>
    <row r="10705" spans="1:5" x14ac:dyDescent="0.25">
      <c r="A10705" s="46"/>
      <c r="B10705" s="46"/>
      <c r="C10705" s="46"/>
      <c r="D10705" s="106"/>
      <c r="E10705" s="106"/>
    </row>
    <row r="10706" spans="1:5" x14ac:dyDescent="0.25">
      <c r="A10706" s="46"/>
      <c r="B10706" s="46"/>
      <c r="C10706" s="46"/>
      <c r="D10706" s="106"/>
      <c r="E10706" s="106"/>
    </row>
    <row r="10707" spans="1:5" x14ac:dyDescent="0.25">
      <c r="A10707" s="46"/>
      <c r="B10707" s="46"/>
      <c r="C10707" s="46"/>
      <c r="D10707" s="106"/>
      <c r="E10707" s="106"/>
    </row>
    <row r="10708" spans="1:5" x14ac:dyDescent="0.25">
      <c r="A10708" s="46"/>
      <c r="B10708" s="46"/>
      <c r="C10708" s="46"/>
      <c r="D10708" s="106"/>
      <c r="E10708" s="106"/>
    </row>
    <row r="10709" spans="1:5" x14ac:dyDescent="0.25">
      <c r="A10709" s="46"/>
      <c r="B10709" s="46"/>
      <c r="C10709" s="46"/>
      <c r="D10709" s="106"/>
      <c r="E10709" s="106"/>
    </row>
    <row r="10710" spans="1:5" x14ac:dyDescent="0.25">
      <c r="A10710" s="46"/>
      <c r="B10710" s="46"/>
      <c r="C10710" s="46"/>
      <c r="D10710" s="106"/>
      <c r="E10710" s="106"/>
    </row>
    <row r="10711" spans="1:5" x14ac:dyDescent="0.25">
      <c r="A10711" s="46"/>
      <c r="B10711" s="46"/>
      <c r="C10711" s="46"/>
      <c r="D10711" s="106"/>
      <c r="E10711" s="106"/>
    </row>
    <row r="10712" spans="1:5" x14ac:dyDescent="0.25">
      <c r="A10712" s="46"/>
      <c r="B10712" s="46"/>
      <c r="C10712" s="46"/>
      <c r="D10712" s="106"/>
      <c r="E10712" s="106"/>
    </row>
    <row r="10713" spans="1:5" x14ac:dyDescent="0.25">
      <c r="A10713" s="46"/>
      <c r="B10713" s="46"/>
      <c r="C10713" s="46"/>
      <c r="D10713" s="106"/>
      <c r="E10713" s="106"/>
    </row>
    <row r="10714" spans="1:5" x14ac:dyDescent="0.25">
      <c r="A10714" s="46"/>
      <c r="B10714" s="46"/>
      <c r="C10714" s="46"/>
      <c r="D10714" s="106"/>
      <c r="E10714" s="106"/>
    </row>
    <row r="10715" spans="1:5" x14ac:dyDescent="0.25">
      <c r="A10715" s="46"/>
      <c r="B10715" s="46"/>
      <c r="C10715" s="46"/>
      <c r="D10715" s="106"/>
      <c r="E10715" s="106"/>
    </row>
    <row r="10716" spans="1:5" x14ac:dyDescent="0.25">
      <c r="A10716" s="46"/>
      <c r="B10716" s="46"/>
      <c r="C10716" s="46"/>
      <c r="D10716" s="106"/>
      <c r="E10716" s="106"/>
    </row>
    <row r="10717" spans="1:5" x14ac:dyDescent="0.25">
      <c r="A10717" s="46"/>
      <c r="B10717" s="46"/>
      <c r="C10717" s="46"/>
      <c r="D10717" s="106"/>
      <c r="E10717" s="106"/>
    </row>
    <row r="10718" spans="1:5" x14ac:dyDescent="0.25">
      <c r="A10718" s="46"/>
      <c r="B10718" s="46"/>
      <c r="C10718" s="46"/>
      <c r="D10718" s="106"/>
      <c r="E10718" s="106"/>
    </row>
    <row r="10719" spans="1:5" x14ac:dyDescent="0.25">
      <c r="A10719" s="46"/>
      <c r="B10719" s="46"/>
      <c r="C10719" s="46"/>
      <c r="D10719" s="106"/>
      <c r="E10719" s="106"/>
    </row>
    <row r="10720" spans="1:5" x14ac:dyDescent="0.25">
      <c r="A10720" s="46"/>
      <c r="B10720" s="46"/>
      <c r="C10720" s="46"/>
      <c r="D10720" s="106"/>
      <c r="E10720" s="106"/>
    </row>
    <row r="10721" spans="1:5" x14ac:dyDescent="0.25">
      <c r="A10721" s="46"/>
      <c r="B10721" s="46"/>
      <c r="C10721" s="46"/>
      <c r="D10721" s="106"/>
      <c r="E10721" s="106"/>
    </row>
    <row r="10722" spans="1:5" x14ac:dyDescent="0.25">
      <c r="A10722" s="46"/>
      <c r="B10722" s="46"/>
      <c r="C10722" s="46"/>
      <c r="D10722" s="106"/>
      <c r="E10722" s="106"/>
    </row>
    <row r="10723" spans="1:5" x14ac:dyDescent="0.25">
      <c r="A10723" s="46"/>
      <c r="B10723" s="46"/>
      <c r="C10723" s="46"/>
      <c r="D10723" s="106"/>
      <c r="E10723" s="106"/>
    </row>
    <row r="10724" spans="1:5" x14ac:dyDescent="0.25">
      <c r="A10724" s="46"/>
      <c r="B10724" s="46"/>
      <c r="C10724" s="46"/>
      <c r="D10724" s="106"/>
      <c r="E10724" s="106"/>
    </row>
    <row r="10725" spans="1:5" x14ac:dyDescent="0.25">
      <c r="A10725" s="46"/>
      <c r="B10725" s="46"/>
      <c r="C10725" s="46"/>
      <c r="D10725" s="106"/>
      <c r="E10725" s="106"/>
    </row>
    <row r="10726" spans="1:5" x14ac:dyDescent="0.25">
      <c r="A10726" s="46"/>
      <c r="B10726" s="46"/>
      <c r="C10726" s="46"/>
      <c r="D10726" s="106"/>
      <c r="E10726" s="106"/>
    </row>
    <row r="10727" spans="1:5" x14ac:dyDescent="0.25">
      <c r="A10727" s="46"/>
      <c r="B10727" s="46"/>
      <c r="C10727" s="46"/>
      <c r="D10727" s="106"/>
      <c r="E10727" s="106"/>
    </row>
    <row r="10728" spans="1:5" x14ac:dyDescent="0.25">
      <c r="A10728" s="46"/>
      <c r="B10728" s="46"/>
      <c r="C10728" s="46"/>
      <c r="D10728" s="106"/>
      <c r="E10728" s="106"/>
    </row>
    <row r="10729" spans="1:5" x14ac:dyDescent="0.25">
      <c r="A10729" s="46"/>
      <c r="B10729" s="46"/>
      <c r="C10729" s="46"/>
      <c r="D10729" s="106"/>
      <c r="E10729" s="106"/>
    </row>
    <row r="10730" spans="1:5" x14ac:dyDescent="0.25">
      <c r="A10730" s="46"/>
      <c r="B10730" s="46"/>
      <c r="C10730" s="46"/>
      <c r="D10730" s="106"/>
      <c r="E10730" s="106"/>
    </row>
    <row r="10731" spans="1:5" x14ac:dyDescent="0.25">
      <c r="A10731" s="46"/>
      <c r="B10731" s="46"/>
      <c r="C10731" s="46"/>
      <c r="D10731" s="106"/>
      <c r="E10731" s="106"/>
    </row>
    <row r="10732" spans="1:5" x14ac:dyDescent="0.25">
      <c r="A10732" s="46"/>
      <c r="B10732" s="46"/>
      <c r="C10732" s="46"/>
      <c r="D10732" s="106"/>
      <c r="E10732" s="106"/>
    </row>
    <row r="10733" spans="1:5" x14ac:dyDescent="0.25">
      <c r="A10733" s="46"/>
      <c r="B10733" s="46"/>
      <c r="C10733" s="46"/>
      <c r="D10733" s="106"/>
      <c r="E10733" s="106"/>
    </row>
    <row r="10734" spans="1:5" x14ac:dyDescent="0.25">
      <c r="A10734" s="46"/>
      <c r="B10734" s="46"/>
      <c r="C10734" s="46"/>
      <c r="D10734" s="106"/>
      <c r="E10734" s="106"/>
    </row>
    <row r="10735" spans="1:5" x14ac:dyDescent="0.25">
      <c r="A10735" s="46"/>
      <c r="B10735" s="46"/>
      <c r="C10735" s="46"/>
      <c r="D10735" s="106"/>
      <c r="E10735" s="106"/>
    </row>
    <row r="10736" spans="1:5" x14ac:dyDescent="0.25">
      <c r="A10736" s="46"/>
      <c r="B10736" s="46"/>
      <c r="C10736" s="46"/>
      <c r="D10736" s="106"/>
      <c r="E10736" s="106"/>
    </row>
    <row r="10737" spans="1:5" x14ac:dyDescent="0.25">
      <c r="A10737" s="46"/>
      <c r="B10737" s="46"/>
      <c r="C10737" s="46"/>
      <c r="D10737" s="106"/>
      <c r="E10737" s="106"/>
    </row>
    <row r="10738" spans="1:5" x14ac:dyDescent="0.25">
      <c r="A10738" s="46"/>
      <c r="B10738" s="46"/>
      <c r="C10738" s="46"/>
      <c r="D10738" s="106"/>
      <c r="E10738" s="106"/>
    </row>
    <row r="10739" spans="1:5" x14ac:dyDescent="0.25">
      <c r="A10739" s="46"/>
      <c r="B10739" s="46"/>
      <c r="C10739" s="46"/>
      <c r="D10739" s="106"/>
      <c r="E10739" s="106"/>
    </row>
    <row r="10740" spans="1:5" x14ac:dyDescent="0.25">
      <c r="A10740" s="46"/>
      <c r="B10740" s="46"/>
      <c r="C10740" s="46"/>
      <c r="D10740" s="106"/>
      <c r="E10740" s="106"/>
    </row>
    <row r="10741" spans="1:5" x14ac:dyDescent="0.25">
      <c r="A10741" s="46"/>
      <c r="B10741" s="46"/>
      <c r="C10741" s="46"/>
      <c r="D10741" s="106"/>
      <c r="E10741" s="106"/>
    </row>
    <row r="10742" spans="1:5" x14ac:dyDescent="0.25">
      <c r="A10742" s="46"/>
      <c r="B10742" s="46"/>
      <c r="C10742" s="46"/>
      <c r="D10742" s="106"/>
      <c r="E10742" s="106"/>
    </row>
    <row r="10743" spans="1:5" x14ac:dyDescent="0.25">
      <c r="A10743" s="46"/>
      <c r="B10743" s="46"/>
      <c r="C10743" s="46"/>
      <c r="D10743" s="106"/>
      <c r="E10743" s="106"/>
    </row>
    <row r="10744" spans="1:5" x14ac:dyDescent="0.25">
      <c r="A10744" s="46"/>
      <c r="B10744" s="46"/>
      <c r="C10744" s="46"/>
      <c r="D10744" s="106"/>
      <c r="E10744" s="106"/>
    </row>
    <row r="10745" spans="1:5" x14ac:dyDescent="0.25">
      <c r="A10745" s="46"/>
      <c r="B10745" s="46"/>
      <c r="C10745" s="46"/>
      <c r="D10745" s="106"/>
      <c r="E10745" s="106"/>
    </row>
    <row r="10746" spans="1:5" x14ac:dyDescent="0.25">
      <c r="A10746" s="46"/>
      <c r="B10746" s="46"/>
      <c r="C10746" s="46"/>
      <c r="D10746" s="106"/>
      <c r="E10746" s="106"/>
    </row>
    <row r="10747" spans="1:5" x14ac:dyDescent="0.25">
      <c r="A10747" s="46"/>
      <c r="B10747" s="46"/>
      <c r="C10747" s="46"/>
      <c r="D10747" s="106"/>
      <c r="E10747" s="106"/>
    </row>
    <row r="10748" spans="1:5" x14ac:dyDescent="0.25">
      <c r="A10748" s="46"/>
      <c r="B10748" s="46"/>
      <c r="C10748" s="46"/>
      <c r="D10748" s="106"/>
      <c r="E10748" s="106"/>
    </row>
    <row r="10749" spans="1:5" x14ac:dyDescent="0.25">
      <c r="A10749" s="46"/>
      <c r="B10749" s="46"/>
      <c r="C10749" s="46"/>
      <c r="D10749" s="106"/>
      <c r="E10749" s="106"/>
    </row>
    <row r="10750" spans="1:5" x14ac:dyDescent="0.25">
      <c r="A10750" s="46"/>
      <c r="B10750" s="46"/>
      <c r="C10750" s="46"/>
      <c r="D10750" s="106"/>
      <c r="E10750" s="106"/>
    </row>
    <row r="10751" spans="1:5" x14ac:dyDescent="0.25">
      <c r="A10751" s="46"/>
      <c r="B10751" s="46"/>
      <c r="C10751" s="46"/>
      <c r="D10751" s="106"/>
      <c r="E10751" s="106"/>
    </row>
    <row r="10752" spans="1:5" x14ac:dyDescent="0.25">
      <c r="A10752" s="46"/>
      <c r="B10752" s="46"/>
      <c r="C10752" s="46"/>
      <c r="D10752" s="106"/>
      <c r="E10752" s="106"/>
    </row>
    <row r="10753" spans="1:5" x14ac:dyDescent="0.25">
      <c r="A10753" s="46"/>
      <c r="B10753" s="46"/>
      <c r="C10753" s="46"/>
      <c r="D10753" s="106"/>
      <c r="E10753" s="106"/>
    </row>
    <row r="10754" spans="1:5" x14ac:dyDescent="0.25">
      <c r="A10754" s="46"/>
      <c r="B10754" s="46"/>
      <c r="C10754" s="46"/>
      <c r="D10754" s="106"/>
      <c r="E10754" s="106"/>
    </row>
    <row r="10755" spans="1:5" x14ac:dyDescent="0.25">
      <c r="A10755" s="46"/>
      <c r="B10755" s="46"/>
      <c r="C10755" s="46"/>
      <c r="D10755" s="106"/>
      <c r="E10755" s="106"/>
    </row>
    <row r="10756" spans="1:5" x14ac:dyDescent="0.25">
      <c r="A10756" s="46"/>
      <c r="B10756" s="46"/>
      <c r="C10756" s="46"/>
      <c r="D10756" s="106"/>
      <c r="E10756" s="106"/>
    </row>
    <row r="10757" spans="1:5" x14ac:dyDescent="0.25">
      <c r="A10757" s="46"/>
      <c r="B10757" s="46"/>
      <c r="C10757" s="46"/>
      <c r="D10757" s="106"/>
      <c r="E10757" s="106"/>
    </row>
    <row r="10758" spans="1:5" x14ac:dyDescent="0.25">
      <c r="A10758" s="46"/>
      <c r="B10758" s="46"/>
      <c r="C10758" s="46"/>
      <c r="D10758" s="106"/>
      <c r="E10758" s="106"/>
    </row>
    <row r="10759" spans="1:5" x14ac:dyDescent="0.25">
      <c r="A10759" s="46"/>
      <c r="B10759" s="46"/>
      <c r="C10759" s="46"/>
      <c r="D10759" s="106"/>
      <c r="E10759" s="106"/>
    </row>
    <row r="10760" spans="1:5" x14ac:dyDescent="0.25">
      <c r="A10760" s="46"/>
      <c r="B10760" s="46"/>
      <c r="C10760" s="46"/>
      <c r="D10760" s="106"/>
      <c r="E10760" s="106"/>
    </row>
    <row r="10761" spans="1:5" x14ac:dyDescent="0.25">
      <c r="A10761" s="46"/>
      <c r="B10761" s="46"/>
      <c r="C10761" s="46"/>
      <c r="D10761" s="106"/>
      <c r="E10761" s="106"/>
    </row>
    <row r="10762" spans="1:5" x14ac:dyDescent="0.25">
      <c r="A10762" s="46"/>
      <c r="B10762" s="46"/>
      <c r="C10762" s="46"/>
      <c r="D10762" s="106"/>
      <c r="E10762" s="106"/>
    </row>
    <row r="10763" spans="1:5" x14ac:dyDescent="0.25">
      <c r="A10763" s="46"/>
      <c r="B10763" s="46"/>
      <c r="C10763" s="46"/>
      <c r="D10763" s="106"/>
      <c r="E10763" s="106"/>
    </row>
    <row r="10764" spans="1:5" x14ac:dyDescent="0.25">
      <c r="A10764" s="46"/>
      <c r="B10764" s="46"/>
      <c r="C10764" s="46"/>
      <c r="D10764" s="106"/>
      <c r="E10764" s="106"/>
    </row>
    <row r="10765" spans="1:5" x14ac:dyDescent="0.25">
      <c r="A10765" s="46"/>
      <c r="B10765" s="46"/>
      <c r="C10765" s="46"/>
      <c r="D10765" s="106"/>
      <c r="E10765" s="106"/>
    </row>
    <row r="10766" spans="1:5" x14ac:dyDescent="0.25">
      <c r="A10766" s="46"/>
      <c r="B10766" s="46"/>
      <c r="C10766" s="46"/>
      <c r="D10766" s="106"/>
      <c r="E10766" s="106"/>
    </row>
    <row r="10767" spans="1:5" x14ac:dyDescent="0.25">
      <c r="A10767" s="46"/>
      <c r="B10767" s="46"/>
      <c r="C10767" s="46"/>
      <c r="D10767" s="106"/>
      <c r="E10767" s="106"/>
    </row>
    <row r="10768" spans="1:5" x14ac:dyDescent="0.25">
      <c r="A10768" s="46"/>
      <c r="B10768" s="46"/>
      <c r="C10768" s="46"/>
      <c r="D10768" s="106"/>
      <c r="E10768" s="106"/>
    </row>
    <row r="10769" spans="1:5" x14ac:dyDescent="0.25">
      <c r="A10769" s="46"/>
      <c r="B10769" s="46"/>
      <c r="C10769" s="46"/>
      <c r="D10769" s="106"/>
      <c r="E10769" s="106"/>
    </row>
    <row r="10770" spans="1:5" x14ac:dyDescent="0.25">
      <c r="A10770" s="46"/>
      <c r="B10770" s="46"/>
      <c r="C10770" s="46"/>
      <c r="D10770" s="106"/>
      <c r="E10770" s="106"/>
    </row>
    <row r="10771" spans="1:5" x14ac:dyDescent="0.25">
      <c r="A10771" s="46"/>
      <c r="B10771" s="46"/>
      <c r="C10771" s="46"/>
      <c r="D10771" s="106"/>
      <c r="E10771" s="106"/>
    </row>
    <row r="10772" spans="1:5" x14ac:dyDescent="0.25">
      <c r="A10772" s="46"/>
      <c r="B10772" s="46"/>
      <c r="C10772" s="46"/>
      <c r="D10772" s="106"/>
      <c r="E10772" s="106"/>
    </row>
    <row r="10773" spans="1:5" x14ac:dyDescent="0.25">
      <c r="A10773" s="46"/>
      <c r="B10773" s="46"/>
      <c r="C10773" s="46"/>
      <c r="D10773" s="106"/>
      <c r="E10773" s="106"/>
    </row>
    <row r="10774" spans="1:5" x14ac:dyDescent="0.25">
      <c r="A10774" s="46"/>
      <c r="B10774" s="46"/>
      <c r="C10774" s="46"/>
      <c r="D10774" s="106"/>
      <c r="E10774" s="106"/>
    </row>
    <row r="10775" spans="1:5" x14ac:dyDescent="0.25">
      <c r="A10775" s="46"/>
      <c r="B10775" s="46"/>
      <c r="C10775" s="46"/>
      <c r="D10775" s="106"/>
      <c r="E10775" s="106"/>
    </row>
    <row r="10776" spans="1:5" x14ac:dyDescent="0.25">
      <c r="A10776" s="46"/>
      <c r="B10776" s="46"/>
      <c r="C10776" s="46"/>
      <c r="D10776" s="106"/>
      <c r="E10776" s="106"/>
    </row>
    <row r="10777" spans="1:5" x14ac:dyDescent="0.25">
      <c r="A10777" s="46"/>
      <c r="B10777" s="46"/>
      <c r="C10777" s="46"/>
      <c r="D10777" s="106"/>
      <c r="E10777" s="106"/>
    </row>
    <row r="10778" spans="1:5" x14ac:dyDescent="0.25">
      <c r="A10778" s="46"/>
      <c r="B10778" s="46"/>
      <c r="C10778" s="46"/>
      <c r="D10778" s="106"/>
      <c r="E10778" s="106"/>
    </row>
    <row r="10779" spans="1:5" x14ac:dyDescent="0.25">
      <c r="A10779" s="46"/>
      <c r="B10779" s="46"/>
      <c r="C10779" s="46"/>
      <c r="D10779" s="106"/>
      <c r="E10779" s="106"/>
    </row>
    <row r="10780" spans="1:5" x14ac:dyDescent="0.25">
      <c r="A10780" s="46"/>
      <c r="B10780" s="46"/>
      <c r="C10780" s="46"/>
      <c r="D10780" s="106"/>
      <c r="E10780" s="106"/>
    </row>
    <row r="10781" spans="1:5" x14ac:dyDescent="0.25">
      <c r="A10781" s="46"/>
      <c r="B10781" s="46"/>
      <c r="C10781" s="46"/>
      <c r="D10781" s="106"/>
      <c r="E10781" s="106"/>
    </row>
    <row r="10782" spans="1:5" x14ac:dyDescent="0.25">
      <c r="A10782" s="46"/>
      <c r="B10782" s="46"/>
      <c r="C10782" s="46"/>
      <c r="D10782" s="106"/>
      <c r="E10782" s="106"/>
    </row>
    <row r="10783" spans="1:5" x14ac:dyDescent="0.25">
      <c r="A10783" s="46"/>
      <c r="B10783" s="46"/>
      <c r="C10783" s="46"/>
      <c r="D10783" s="106"/>
      <c r="E10783" s="106"/>
    </row>
    <row r="10784" spans="1:5" x14ac:dyDescent="0.25">
      <c r="A10784" s="46"/>
      <c r="B10784" s="46"/>
      <c r="C10784" s="46"/>
      <c r="D10784" s="106"/>
      <c r="E10784" s="106"/>
    </row>
    <row r="10785" spans="1:5" x14ac:dyDescent="0.25">
      <c r="A10785" s="46"/>
      <c r="B10785" s="46"/>
      <c r="C10785" s="46"/>
      <c r="D10785" s="106"/>
      <c r="E10785" s="106"/>
    </row>
    <row r="10786" spans="1:5" x14ac:dyDescent="0.25">
      <c r="A10786" s="46"/>
      <c r="B10786" s="46"/>
      <c r="C10786" s="46"/>
      <c r="D10786" s="106"/>
      <c r="E10786" s="106"/>
    </row>
    <row r="10787" spans="1:5" x14ac:dyDescent="0.25">
      <c r="A10787" s="46"/>
      <c r="B10787" s="46"/>
      <c r="C10787" s="46"/>
      <c r="D10787" s="106"/>
      <c r="E10787" s="106"/>
    </row>
    <row r="10788" spans="1:5" x14ac:dyDescent="0.25">
      <c r="A10788" s="46"/>
      <c r="B10788" s="46"/>
      <c r="C10788" s="46"/>
      <c r="D10788" s="106"/>
      <c r="E10788" s="106"/>
    </row>
    <row r="10789" spans="1:5" x14ac:dyDescent="0.25">
      <c r="A10789" s="46"/>
      <c r="B10789" s="46"/>
      <c r="C10789" s="46"/>
      <c r="D10789" s="106"/>
      <c r="E10789" s="106"/>
    </row>
    <row r="10790" spans="1:5" x14ac:dyDescent="0.25">
      <c r="A10790" s="46"/>
      <c r="B10790" s="46"/>
      <c r="C10790" s="46"/>
      <c r="D10790" s="106"/>
      <c r="E10790" s="106"/>
    </row>
    <row r="10791" spans="1:5" x14ac:dyDescent="0.25">
      <c r="A10791" s="46"/>
      <c r="B10791" s="46"/>
      <c r="C10791" s="46"/>
      <c r="D10791" s="106"/>
      <c r="E10791" s="106"/>
    </row>
    <row r="10792" spans="1:5" x14ac:dyDescent="0.25">
      <c r="A10792" s="46"/>
      <c r="B10792" s="46"/>
      <c r="C10792" s="46"/>
      <c r="D10792" s="106"/>
      <c r="E10792" s="106"/>
    </row>
    <row r="10793" spans="1:5" x14ac:dyDescent="0.25">
      <c r="A10793" s="46"/>
      <c r="B10793" s="46"/>
      <c r="C10793" s="46"/>
      <c r="D10793" s="106"/>
      <c r="E10793" s="106"/>
    </row>
    <row r="10794" spans="1:5" x14ac:dyDescent="0.25">
      <c r="A10794" s="46"/>
      <c r="B10794" s="46"/>
      <c r="C10794" s="46"/>
      <c r="D10794" s="106"/>
      <c r="E10794" s="106"/>
    </row>
    <row r="10795" spans="1:5" x14ac:dyDescent="0.25">
      <c r="A10795" s="46"/>
      <c r="B10795" s="46"/>
      <c r="C10795" s="46"/>
      <c r="D10795" s="106"/>
      <c r="E10795" s="106"/>
    </row>
    <row r="10796" spans="1:5" x14ac:dyDescent="0.25">
      <c r="A10796" s="46"/>
      <c r="B10796" s="46"/>
      <c r="C10796" s="46"/>
      <c r="D10796" s="106"/>
      <c r="E10796" s="106"/>
    </row>
    <row r="10797" spans="1:5" x14ac:dyDescent="0.25">
      <c r="A10797" s="46"/>
      <c r="B10797" s="46"/>
      <c r="C10797" s="46"/>
      <c r="D10797" s="106"/>
      <c r="E10797" s="106"/>
    </row>
    <row r="10798" spans="1:5" x14ac:dyDescent="0.25">
      <c r="A10798" s="46"/>
      <c r="B10798" s="46"/>
      <c r="C10798" s="46"/>
      <c r="D10798" s="106"/>
      <c r="E10798" s="106"/>
    </row>
    <row r="10799" spans="1:5" x14ac:dyDescent="0.25">
      <c r="A10799" s="46"/>
      <c r="B10799" s="46"/>
      <c r="C10799" s="46"/>
      <c r="D10799" s="106"/>
      <c r="E10799" s="106"/>
    </row>
    <row r="10800" spans="1:5" x14ac:dyDescent="0.25">
      <c r="A10800" s="46"/>
      <c r="B10800" s="46"/>
      <c r="C10800" s="46"/>
      <c r="D10800" s="106"/>
      <c r="E10800" s="106"/>
    </row>
    <row r="10801" spans="1:5" x14ac:dyDescent="0.25">
      <c r="A10801" s="46"/>
      <c r="B10801" s="46"/>
      <c r="C10801" s="46"/>
      <c r="D10801" s="106"/>
      <c r="E10801" s="106"/>
    </row>
    <row r="10802" spans="1:5" x14ac:dyDescent="0.25">
      <c r="A10802" s="46"/>
      <c r="B10802" s="46"/>
      <c r="C10802" s="46"/>
      <c r="D10802" s="106"/>
      <c r="E10802" s="106"/>
    </row>
    <row r="10803" spans="1:5" x14ac:dyDescent="0.25">
      <c r="A10803" s="46"/>
      <c r="B10803" s="46"/>
      <c r="C10803" s="46"/>
      <c r="D10803" s="106"/>
      <c r="E10803" s="106"/>
    </row>
    <row r="10804" spans="1:5" x14ac:dyDescent="0.25">
      <c r="A10804" s="46"/>
      <c r="B10804" s="46"/>
      <c r="C10804" s="46"/>
      <c r="D10804" s="106"/>
      <c r="E10804" s="106"/>
    </row>
    <row r="10805" spans="1:5" x14ac:dyDescent="0.25">
      <c r="A10805" s="46"/>
      <c r="B10805" s="46"/>
      <c r="C10805" s="46"/>
      <c r="D10805" s="106"/>
      <c r="E10805" s="106"/>
    </row>
    <row r="10806" spans="1:5" x14ac:dyDescent="0.25">
      <c r="A10806" s="46"/>
      <c r="B10806" s="46"/>
      <c r="C10806" s="46"/>
      <c r="D10806" s="106"/>
      <c r="E10806" s="106"/>
    </row>
    <row r="10807" spans="1:5" x14ac:dyDescent="0.25">
      <c r="A10807" s="46"/>
      <c r="B10807" s="46"/>
      <c r="C10807" s="46"/>
      <c r="D10807" s="106"/>
      <c r="E10807" s="106"/>
    </row>
    <row r="10808" spans="1:5" x14ac:dyDescent="0.25">
      <c r="A10808" s="46"/>
      <c r="B10808" s="46"/>
      <c r="C10808" s="46"/>
      <c r="D10808" s="106"/>
      <c r="E10808" s="106"/>
    </row>
    <row r="10809" spans="1:5" x14ac:dyDescent="0.25">
      <c r="A10809" s="46"/>
      <c r="B10809" s="46"/>
      <c r="C10809" s="46"/>
      <c r="D10809" s="106"/>
      <c r="E10809" s="106"/>
    </row>
    <row r="10810" spans="1:5" x14ac:dyDescent="0.25">
      <c r="A10810" s="46"/>
      <c r="B10810" s="46"/>
      <c r="C10810" s="46"/>
      <c r="D10810" s="106"/>
      <c r="E10810" s="106"/>
    </row>
    <row r="10811" spans="1:5" x14ac:dyDescent="0.25">
      <c r="A10811" s="46"/>
      <c r="B10811" s="46"/>
      <c r="C10811" s="46"/>
      <c r="D10811" s="106"/>
      <c r="E10811" s="106"/>
    </row>
    <row r="10812" spans="1:5" x14ac:dyDescent="0.25">
      <c r="A10812" s="46"/>
      <c r="B10812" s="46"/>
      <c r="C10812" s="46"/>
      <c r="D10812" s="106"/>
      <c r="E10812" s="106"/>
    </row>
    <row r="10813" spans="1:5" x14ac:dyDescent="0.25">
      <c r="A10813" s="46"/>
      <c r="B10813" s="46"/>
      <c r="C10813" s="46"/>
      <c r="D10813" s="106"/>
      <c r="E10813" s="106"/>
    </row>
    <row r="10814" spans="1:5" x14ac:dyDescent="0.25">
      <c r="A10814" s="46"/>
      <c r="B10814" s="46"/>
      <c r="C10814" s="46"/>
      <c r="D10814" s="106"/>
      <c r="E10814" s="106"/>
    </row>
    <row r="10815" spans="1:5" x14ac:dyDescent="0.25">
      <c r="A10815" s="46"/>
      <c r="B10815" s="46"/>
      <c r="C10815" s="46"/>
      <c r="D10815" s="106"/>
      <c r="E10815" s="106"/>
    </row>
    <row r="10816" spans="1:5" x14ac:dyDescent="0.25">
      <c r="A10816" s="46"/>
      <c r="B10816" s="46"/>
      <c r="C10816" s="46"/>
      <c r="D10816" s="106"/>
      <c r="E10816" s="106"/>
    </row>
    <row r="10817" spans="1:5" x14ac:dyDescent="0.25">
      <c r="A10817" s="46"/>
      <c r="B10817" s="46"/>
      <c r="C10817" s="46"/>
      <c r="D10817" s="106"/>
      <c r="E10817" s="106"/>
    </row>
    <row r="10818" spans="1:5" x14ac:dyDescent="0.25">
      <c r="A10818" s="46"/>
      <c r="B10818" s="46"/>
      <c r="C10818" s="46"/>
      <c r="D10818" s="106"/>
      <c r="E10818" s="106"/>
    </row>
    <row r="10819" spans="1:5" x14ac:dyDescent="0.25">
      <c r="A10819" s="46"/>
      <c r="B10819" s="46"/>
      <c r="C10819" s="46"/>
      <c r="D10819" s="106"/>
      <c r="E10819" s="106"/>
    </row>
    <row r="10820" spans="1:5" x14ac:dyDescent="0.25">
      <c r="A10820" s="46"/>
      <c r="B10820" s="46"/>
      <c r="C10820" s="46"/>
      <c r="D10820" s="106"/>
      <c r="E10820" s="106"/>
    </row>
    <row r="10821" spans="1:5" x14ac:dyDescent="0.25">
      <c r="A10821" s="46"/>
      <c r="B10821" s="46"/>
      <c r="C10821" s="46"/>
      <c r="D10821" s="106"/>
      <c r="E10821" s="106"/>
    </row>
    <row r="10822" spans="1:5" x14ac:dyDescent="0.25">
      <c r="A10822" s="46"/>
      <c r="B10822" s="46"/>
      <c r="C10822" s="46"/>
      <c r="D10822" s="106"/>
      <c r="E10822" s="106"/>
    </row>
    <row r="10823" spans="1:5" x14ac:dyDescent="0.25">
      <c r="A10823" s="46"/>
      <c r="B10823" s="46"/>
      <c r="C10823" s="46"/>
      <c r="D10823" s="106"/>
      <c r="E10823" s="106"/>
    </row>
    <row r="10824" spans="1:5" x14ac:dyDescent="0.25">
      <c r="A10824" s="46"/>
      <c r="B10824" s="46"/>
      <c r="C10824" s="46"/>
      <c r="D10824" s="106"/>
      <c r="E10824" s="106"/>
    </row>
    <row r="10825" spans="1:5" x14ac:dyDescent="0.25">
      <c r="A10825" s="46"/>
      <c r="B10825" s="46"/>
      <c r="C10825" s="46"/>
      <c r="D10825" s="106"/>
      <c r="E10825" s="106"/>
    </row>
    <row r="10826" spans="1:5" x14ac:dyDescent="0.25">
      <c r="A10826" s="46"/>
      <c r="B10826" s="46"/>
      <c r="C10826" s="46"/>
      <c r="D10826" s="106"/>
      <c r="E10826" s="106"/>
    </row>
    <row r="10827" spans="1:5" x14ac:dyDescent="0.25">
      <c r="A10827" s="46"/>
      <c r="B10827" s="46"/>
      <c r="C10827" s="46"/>
      <c r="D10827" s="106"/>
      <c r="E10827" s="106"/>
    </row>
    <row r="10828" spans="1:5" x14ac:dyDescent="0.25">
      <c r="A10828" s="46"/>
      <c r="B10828" s="46"/>
      <c r="C10828" s="46"/>
      <c r="D10828" s="106"/>
      <c r="E10828" s="106"/>
    </row>
    <row r="10829" spans="1:5" x14ac:dyDescent="0.25">
      <c r="A10829" s="46"/>
      <c r="B10829" s="46"/>
      <c r="C10829" s="46"/>
      <c r="D10829" s="106"/>
      <c r="E10829" s="106"/>
    </row>
    <row r="10830" spans="1:5" x14ac:dyDescent="0.25">
      <c r="A10830" s="46"/>
      <c r="B10830" s="46"/>
      <c r="C10830" s="46"/>
      <c r="D10830" s="106"/>
      <c r="E10830" s="106"/>
    </row>
    <row r="10831" spans="1:5" x14ac:dyDescent="0.25">
      <c r="A10831" s="46"/>
      <c r="B10831" s="46"/>
      <c r="C10831" s="46"/>
      <c r="D10831" s="106"/>
      <c r="E10831" s="106"/>
    </row>
    <row r="10832" spans="1:5" x14ac:dyDescent="0.25">
      <c r="A10832" s="46"/>
      <c r="B10832" s="46"/>
      <c r="C10832" s="46"/>
      <c r="D10832" s="106"/>
      <c r="E10832" s="106"/>
    </row>
    <row r="10833" spans="1:5" x14ac:dyDescent="0.25">
      <c r="A10833" s="46"/>
      <c r="B10833" s="46"/>
      <c r="C10833" s="46"/>
      <c r="D10833" s="106"/>
      <c r="E10833" s="106"/>
    </row>
    <row r="10834" spans="1:5" x14ac:dyDescent="0.25">
      <c r="A10834" s="46"/>
      <c r="B10834" s="46"/>
      <c r="C10834" s="46"/>
      <c r="D10834" s="106"/>
      <c r="E10834" s="106"/>
    </row>
    <row r="10835" spans="1:5" x14ac:dyDescent="0.25">
      <c r="A10835" s="46"/>
      <c r="B10835" s="46"/>
      <c r="C10835" s="46"/>
      <c r="D10835" s="106"/>
      <c r="E10835" s="106"/>
    </row>
    <row r="10836" spans="1:5" x14ac:dyDescent="0.25">
      <c r="A10836" s="46"/>
      <c r="B10836" s="46"/>
      <c r="C10836" s="46"/>
      <c r="D10836" s="106"/>
      <c r="E10836" s="106"/>
    </row>
    <row r="10837" spans="1:5" x14ac:dyDescent="0.25">
      <c r="A10837" s="46"/>
      <c r="B10837" s="46"/>
      <c r="C10837" s="46"/>
      <c r="D10837" s="106"/>
      <c r="E10837" s="106"/>
    </row>
    <row r="10838" spans="1:5" x14ac:dyDescent="0.25">
      <c r="A10838" s="46"/>
      <c r="B10838" s="46"/>
      <c r="C10838" s="46"/>
      <c r="D10838" s="106"/>
      <c r="E10838" s="106"/>
    </row>
    <row r="10839" spans="1:5" x14ac:dyDescent="0.25">
      <c r="A10839" s="46"/>
      <c r="B10839" s="46"/>
      <c r="C10839" s="46"/>
      <c r="D10839" s="106"/>
      <c r="E10839" s="106"/>
    </row>
    <row r="10840" spans="1:5" x14ac:dyDescent="0.25">
      <c r="A10840" s="46"/>
      <c r="B10840" s="46"/>
      <c r="C10840" s="46"/>
      <c r="D10840" s="106"/>
      <c r="E10840" s="106"/>
    </row>
    <row r="10841" spans="1:5" x14ac:dyDescent="0.25">
      <c r="A10841" s="46"/>
      <c r="B10841" s="46"/>
      <c r="C10841" s="46"/>
      <c r="D10841" s="106"/>
      <c r="E10841" s="106"/>
    </row>
    <row r="10842" spans="1:5" x14ac:dyDescent="0.25">
      <c r="A10842" s="46"/>
      <c r="B10842" s="46"/>
      <c r="C10842" s="46"/>
      <c r="D10842" s="106"/>
      <c r="E10842" s="106"/>
    </row>
    <row r="10843" spans="1:5" x14ac:dyDescent="0.25">
      <c r="A10843" s="46"/>
      <c r="B10843" s="46"/>
      <c r="C10843" s="46"/>
      <c r="D10843" s="106"/>
      <c r="E10843" s="106"/>
    </row>
    <row r="10844" spans="1:5" x14ac:dyDescent="0.25">
      <c r="A10844" s="46"/>
      <c r="B10844" s="46"/>
      <c r="C10844" s="46"/>
      <c r="D10844" s="106"/>
      <c r="E10844" s="106"/>
    </row>
    <row r="10845" spans="1:5" x14ac:dyDescent="0.25">
      <c r="A10845" s="46"/>
      <c r="B10845" s="46"/>
      <c r="C10845" s="46"/>
      <c r="D10845" s="106"/>
      <c r="E10845" s="106"/>
    </row>
    <row r="10846" spans="1:5" x14ac:dyDescent="0.25">
      <c r="A10846" s="46"/>
      <c r="B10846" s="46"/>
      <c r="C10846" s="46"/>
      <c r="D10846" s="106"/>
      <c r="E10846" s="106"/>
    </row>
    <row r="10847" spans="1:5" x14ac:dyDescent="0.25">
      <c r="A10847" s="46"/>
      <c r="B10847" s="46"/>
      <c r="C10847" s="46"/>
      <c r="D10847" s="106"/>
      <c r="E10847" s="106"/>
    </row>
    <row r="10848" spans="1:5" x14ac:dyDescent="0.25">
      <c r="A10848" s="46"/>
      <c r="B10848" s="46"/>
      <c r="C10848" s="46"/>
      <c r="D10848" s="106"/>
      <c r="E10848" s="106"/>
    </row>
    <row r="10849" spans="1:5" x14ac:dyDescent="0.25">
      <c r="A10849" s="46"/>
      <c r="B10849" s="46"/>
      <c r="C10849" s="46"/>
      <c r="D10849" s="106"/>
      <c r="E10849" s="106"/>
    </row>
    <row r="10850" spans="1:5" x14ac:dyDescent="0.25">
      <c r="A10850" s="46"/>
      <c r="B10850" s="46"/>
      <c r="C10850" s="46"/>
      <c r="D10850" s="106"/>
      <c r="E10850" s="106"/>
    </row>
    <row r="10851" spans="1:5" x14ac:dyDescent="0.25">
      <c r="A10851" s="46"/>
      <c r="B10851" s="46"/>
      <c r="C10851" s="46"/>
      <c r="D10851" s="106"/>
      <c r="E10851" s="106"/>
    </row>
    <row r="10852" spans="1:5" x14ac:dyDescent="0.25">
      <c r="A10852" s="46"/>
      <c r="B10852" s="46"/>
      <c r="C10852" s="46"/>
      <c r="D10852" s="106"/>
      <c r="E10852" s="106"/>
    </row>
    <row r="10853" spans="1:5" x14ac:dyDescent="0.25">
      <c r="A10853" s="46"/>
      <c r="B10853" s="46"/>
      <c r="C10853" s="46"/>
      <c r="D10853" s="106"/>
      <c r="E10853" s="106"/>
    </row>
    <row r="10854" spans="1:5" x14ac:dyDescent="0.25">
      <c r="A10854" s="46"/>
      <c r="B10854" s="46"/>
      <c r="C10854" s="46"/>
      <c r="D10854" s="106"/>
      <c r="E10854" s="106"/>
    </row>
    <row r="10855" spans="1:5" x14ac:dyDescent="0.25">
      <c r="A10855" s="46"/>
      <c r="B10855" s="46"/>
      <c r="C10855" s="46"/>
      <c r="D10855" s="106"/>
      <c r="E10855" s="106"/>
    </row>
    <row r="10856" spans="1:5" x14ac:dyDescent="0.25">
      <c r="A10856" s="46"/>
      <c r="B10856" s="46"/>
      <c r="C10856" s="46"/>
      <c r="D10856" s="106"/>
      <c r="E10856" s="106"/>
    </row>
    <row r="10857" spans="1:5" x14ac:dyDescent="0.25">
      <c r="A10857" s="46"/>
      <c r="B10857" s="46"/>
      <c r="C10857" s="46"/>
      <c r="D10857" s="106"/>
      <c r="E10857" s="106"/>
    </row>
    <row r="10858" spans="1:5" x14ac:dyDescent="0.25">
      <c r="A10858" s="46"/>
      <c r="B10858" s="46"/>
      <c r="C10858" s="46"/>
      <c r="D10858" s="106"/>
      <c r="E10858" s="106"/>
    </row>
    <row r="10859" spans="1:5" x14ac:dyDescent="0.25">
      <c r="A10859" s="46"/>
      <c r="B10859" s="46"/>
      <c r="C10859" s="46"/>
      <c r="D10859" s="106"/>
      <c r="E10859" s="106"/>
    </row>
    <row r="10860" spans="1:5" x14ac:dyDescent="0.25">
      <c r="A10860" s="46"/>
      <c r="B10860" s="46"/>
      <c r="C10860" s="46"/>
      <c r="D10860" s="106"/>
      <c r="E10860" s="106"/>
    </row>
    <row r="10861" spans="1:5" x14ac:dyDescent="0.25">
      <c r="A10861" s="46"/>
      <c r="B10861" s="46"/>
      <c r="C10861" s="46"/>
      <c r="D10861" s="106"/>
      <c r="E10861" s="106"/>
    </row>
    <row r="10862" spans="1:5" x14ac:dyDescent="0.25">
      <c r="A10862" s="46"/>
      <c r="B10862" s="46"/>
      <c r="C10862" s="46"/>
      <c r="D10862" s="106"/>
      <c r="E10862" s="106"/>
    </row>
    <row r="10863" spans="1:5" x14ac:dyDescent="0.25">
      <c r="A10863" s="46"/>
      <c r="B10863" s="46"/>
      <c r="C10863" s="46"/>
      <c r="D10863" s="106"/>
      <c r="E10863" s="106"/>
    </row>
    <row r="10864" spans="1:5" x14ac:dyDescent="0.25">
      <c r="A10864" s="46"/>
      <c r="B10864" s="46"/>
      <c r="C10864" s="46"/>
      <c r="D10864" s="106"/>
      <c r="E10864" s="106"/>
    </row>
    <row r="10865" spans="1:5" x14ac:dyDescent="0.25">
      <c r="A10865" s="46"/>
      <c r="B10865" s="46"/>
      <c r="C10865" s="46"/>
      <c r="D10865" s="106"/>
      <c r="E10865" s="106"/>
    </row>
    <row r="10866" spans="1:5" x14ac:dyDescent="0.25">
      <c r="A10866" s="46"/>
      <c r="B10866" s="46"/>
      <c r="C10866" s="46"/>
      <c r="D10866" s="106"/>
      <c r="E10866" s="106"/>
    </row>
    <row r="10867" spans="1:5" x14ac:dyDescent="0.25">
      <c r="A10867" s="46"/>
      <c r="B10867" s="46"/>
      <c r="C10867" s="46"/>
      <c r="D10867" s="106"/>
      <c r="E10867" s="106"/>
    </row>
    <row r="10868" spans="1:5" x14ac:dyDescent="0.25">
      <c r="A10868" s="46"/>
      <c r="B10868" s="46"/>
      <c r="C10868" s="46"/>
      <c r="D10868" s="106"/>
      <c r="E10868" s="106"/>
    </row>
    <row r="10869" spans="1:5" x14ac:dyDescent="0.25">
      <c r="A10869" s="46"/>
      <c r="B10869" s="46"/>
      <c r="C10869" s="46"/>
      <c r="D10869" s="106"/>
      <c r="E10869" s="106"/>
    </row>
    <row r="10870" spans="1:5" x14ac:dyDescent="0.25">
      <c r="A10870" s="46"/>
      <c r="B10870" s="46"/>
      <c r="C10870" s="46"/>
      <c r="D10870" s="106"/>
      <c r="E10870" s="106"/>
    </row>
    <row r="10871" spans="1:5" x14ac:dyDescent="0.25">
      <c r="A10871" s="46"/>
      <c r="B10871" s="46"/>
      <c r="C10871" s="46"/>
      <c r="D10871" s="106"/>
      <c r="E10871" s="106"/>
    </row>
    <row r="10872" spans="1:5" x14ac:dyDescent="0.25">
      <c r="A10872" s="46"/>
      <c r="B10872" s="46"/>
      <c r="C10872" s="46"/>
      <c r="D10872" s="106"/>
      <c r="E10872" s="106"/>
    </row>
    <row r="10873" spans="1:5" x14ac:dyDescent="0.25">
      <c r="A10873" s="46"/>
      <c r="B10873" s="46"/>
      <c r="C10873" s="46"/>
      <c r="D10873" s="106"/>
      <c r="E10873" s="106"/>
    </row>
    <row r="10874" spans="1:5" x14ac:dyDescent="0.25">
      <c r="A10874" s="46"/>
      <c r="B10874" s="46"/>
      <c r="C10874" s="46"/>
      <c r="D10874" s="106"/>
      <c r="E10874" s="106"/>
    </row>
    <row r="10875" spans="1:5" x14ac:dyDescent="0.25">
      <c r="A10875" s="46"/>
      <c r="B10875" s="46"/>
      <c r="C10875" s="46"/>
      <c r="D10875" s="106"/>
      <c r="E10875" s="106"/>
    </row>
    <row r="10876" spans="1:5" x14ac:dyDescent="0.25">
      <c r="A10876" s="46"/>
      <c r="B10876" s="46"/>
      <c r="C10876" s="46"/>
      <c r="D10876" s="106"/>
      <c r="E10876" s="106"/>
    </row>
    <row r="10877" spans="1:5" x14ac:dyDescent="0.25">
      <c r="A10877" s="46"/>
      <c r="B10877" s="46"/>
      <c r="C10877" s="46"/>
      <c r="D10877" s="106"/>
      <c r="E10877" s="106"/>
    </row>
    <row r="10878" spans="1:5" x14ac:dyDescent="0.25">
      <c r="A10878" s="46"/>
      <c r="B10878" s="46"/>
      <c r="C10878" s="46"/>
      <c r="D10878" s="106"/>
      <c r="E10878" s="106"/>
    </row>
    <row r="10879" spans="1:5" x14ac:dyDescent="0.25">
      <c r="A10879" s="46"/>
      <c r="B10879" s="46"/>
      <c r="C10879" s="46"/>
      <c r="D10879" s="106"/>
      <c r="E10879" s="106"/>
    </row>
    <row r="10880" spans="1:5" x14ac:dyDescent="0.25">
      <c r="A10880" s="46"/>
      <c r="B10880" s="46"/>
      <c r="C10880" s="46"/>
      <c r="D10880" s="106"/>
      <c r="E10880" s="106"/>
    </row>
    <row r="10881" spans="1:5" x14ac:dyDescent="0.25">
      <c r="A10881" s="46"/>
      <c r="B10881" s="46"/>
      <c r="C10881" s="46"/>
      <c r="D10881" s="106"/>
      <c r="E10881" s="106"/>
    </row>
    <row r="10882" spans="1:5" x14ac:dyDescent="0.25">
      <c r="A10882" s="46"/>
      <c r="B10882" s="46"/>
      <c r="C10882" s="46"/>
      <c r="D10882" s="106"/>
      <c r="E10882" s="106"/>
    </row>
    <row r="10883" spans="1:5" x14ac:dyDescent="0.25">
      <c r="A10883" s="46"/>
      <c r="B10883" s="46"/>
      <c r="C10883" s="46"/>
      <c r="D10883" s="106"/>
      <c r="E10883" s="106"/>
    </row>
    <row r="10884" spans="1:5" x14ac:dyDescent="0.25">
      <c r="A10884" s="46"/>
      <c r="B10884" s="46"/>
      <c r="C10884" s="46"/>
      <c r="D10884" s="106"/>
      <c r="E10884" s="106"/>
    </row>
    <row r="10885" spans="1:5" x14ac:dyDescent="0.25">
      <c r="A10885" s="46"/>
      <c r="B10885" s="46"/>
      <c r="C10885" s="46"/>
      <c r="D10885" s="106"/>
      <c r="E10885" s="106"/>
    </row>
    <row r="10886" spans="1:5" x14ac:dyDescent="0.25">
      <c r="A10886" s="46"/>
      <c r="B10886" s="46"/>
      <c r="C10886" s="46"/>
      <c r="D10886" s="106"/>
      <c r="E10886" s="106"/>
    </row>
    <row r="10887" spans="1:5" x14ac:dyDescent="0.25">
      <c r="A10887" s="46"/>
      <c r="B10887" s="46"/>
      <c r="C10887" s="46"/>
      <c r="D10887" s="106"/>
      <c r="E10887" s="106"/>
    </row>
    <row r="10888" spans="1:5" x14ac:dyDescent="0.25">
      <c r="A10888" s="46"/>
      <c r="B10888" s="46"/>
      <c r="C10888" s="46"/>
      <c r="D10888" s="106"/>
      <c r="E10888" s="106"/>
    </row>
    <row r="10889" spans="1:5" x14ac:dyDescent="0.25">
      <c r="A10889" s="46"/>
      <c r="B10889" s="46"/>
      <c r="C10889" s="46"/>
      <c r="D10889" s="106"/>
      <c r="E10889" s="106"/>
    </row>
    <row r="10890" spans="1:5" x14ac:dyDescent="0.25">
      <c r="A10890" s="46"/>
      <c r="B10890" s="46"/>
      <c r="C10890" s="46"/>
      <c r="D10890" s="106"/>
      <c r="E10890" s="106"/>
    </row>
    <row r="10891" spans="1:5" x14ac:dyDescent="0.25">
      <c r="A10891" s="46"/>
      <c r="B10891" s="46"/>
      <c r="C10891" s="46"/>
      <c r="D10891" s="106"/>
      <c r="E10891" s="106"/>
    </row>
    <row r="10892" spans="1:5" x14ac:dyDescent="0.25">
      <c r="A10892" s="46"/>
      <c r="B10892" s="46"/>
      <c r="C10892" s="46"/>
      <c r="D10892" s="106"/>
      <c r="E10892" s="106"/>
    </row>
    <row r="10893" spans="1:5" x14ac:dyDescent="0.25">
      <c r="A10893" s="46"/>
      <c r="B10893" s="46"/>
      <c r="C10893" s="46"/>
      <c r="D10893" s="106"/>
      <c r="E10893" s="106"/>
    </row>
    <row r="10894" spans="1:5" x14ac:dyDescent="0.25">
      <c r="A10894" s="46"/>
      <c r="B10894" s="46"/>
      <c r="C10894" s="46"/>
      <c r="D10894" s="106"/>
      <c r="E10894" s="106"/>
    </row>
    <row r="10895" spans="1:5" x14ac:dyDescent="0.25">
      <c r="A10895" s="46"/>
      <c r="B10895" s="46"/>
      <c r="C10895" s="46"/>
      <c r="D10895" s="106"/>
      <c r="E10895" s="106"/>
    </row>
    <row r="10896" spans="1:5" x14ac:dyDescent="0.25">
      <c r="A10896" s="46"/>
      <c r="B10896" s="46"/>
      <c r="C10896" s="46"/>
      <c r="D10896" s="106"/>
      <c r="E10896" s="106"/>
    </row>
    <row r="10897" spans="1:5" x14ac:dyDescent="0.25">
      <c r="A10897" s="46"/>
      <c r="B10897" s="46"/>
      <c r="C10897" s="46"/>
      <c r="D10897" s="106"/>
      <c r="E10897" s="106"/>
    </row>
    <row r="10898" spans="1:5" x14ac:dyDescent="0.25">
      <c r="A10898" s="46"/>
      <c r="B10898" s="46"/>
      <c r="C10898" s="46"/>
      <c r="D10898" s="106"/>
      <c r="E10898" s="106"/>
    </row>
    <row r="10899" spans="1:5" x14ac:dyDescent="0.25">
      <c r="A10899" s="46"/>
      <c r="B10899" s="46"/>
      <c r="C10899" s="46"/>
      <c r="D10899" s="106"/>
      <c r="E10899" s="106"/>
    </row>
    <row r="10900" spans="1:5" x14ac:dyDescent="0.25">
      <c r="A10900" s="46"/>
      <c r="B10900" s="46"/>
      <c r="C10900" s="46"/>
      <c r="D10900" s="106"/>
      <c r="E10900" s="106"/>
    </row>
    <row r="10901" spans="1:5" x14ac:dyDescent="0.25">
      <c r="A10901" s="46"/>
      <c r="B10901" s="46"/>
      <c r="C10901" s="46"/>
      <c r="D10901" s="106"/>
      <c r="E10901" s="106"/>
    </row>
    <row r="10902" spans="1:5" x14ac:dyDescent="0.25">
      <c r="A10902" s="46"/>
      <c r="B10902" s="46"/>
      <c r="C10902" s="46"/>
      <c r="D10902" s="106"/>
      <c r="E10902" s="106"/>
    </row>
    <row r="10903" spans="1:5" x14ac:dyDescent="0.25">
      <c r="A10903" s="46"/>
      <c r="B10903" s="46"/>
      <c r="C10903" s="46"/>
      <c r="D10903" s="106"/>
      <c r="E10903" s="106"/>
    </row>
    <row r="10904" spans="1:5" x14ac:dyDescent="0.25">
      <c r="A10904" s="46"/>
      <c r="B10904" s="46"/>
      <c r="C10904" s="46"/>
      <c r="D10904" s="106"/>
      <c r="E10904" s="106"/>
    </row>
    <row r="10905" spans="1:5" x14ac:dyDescent="0.25">
      <c r="A10905" s="46"/>
      <c r="B10905" s="46"/>
      <c r="C10905" s="46"/>
      <c r="D10905" s="106"/>
      <c r="E10905" s="106"/>
    </row>
    <row r="10906" spans="1:5" x14ac:dyDescent="0.25">
      <c r="A10906" s="46"/>
      <c r="B10906" s="46"/>
      <c r="C10906" s="46"/>
      <c r="D10906" s="106"/>
      <c r="E10906" s="106"/>
    </row>
    <row r="10907" spans="1:5" x14ac:dyDescent="0.25">
      <c r="A10907" s="46"/>
      <c r="B10907" s="46"/>
      <c r="C10907" s="46"/>
      <c r="D10907" s="106"/>
      <c r="E10907" s="106"/>
    </row>
    <row r="10908" spans="1:5" x14ac:dyDescent="0.25">
      <c r="A10908" s="46"/>
      <c r="B10908" s="46"/>
      <c r="C10908" s="46"/>
      <c r="D10908" s="106"/>
      <c r="E10908" s="106"/>
    </row>
    <row r="10909" spans="1:5" x14ac:dyDescent="0.25">
      <c r="A10909" s="46"/>
      <c r="B10909" s="46"/>
      <c r="C10909" s="46"/>
      <c r="D10909" s="106"/>
      <c r="E10909" s="106"/>
    </row>
    <row r="10910" spans="1:5" x14ac:dyDescent="0.25">
      <c r="A10910" s="46"/>
      <c r="B10910" s="46"/>
      <c r="C10910" s="46"/>
      <c r="D10910" s="106"/>
      <c r="E10910" s="106"/>
    </row>
    <row r="10911" spans="1:5" x14ac:dyDescent="0.25">
      <c r="A10911" s="46"/>
      <c r="B10911" s="46"/>
      <c r="C10911" s="46"/>
      <c r="D10911" s="106"/>
      <c r="E10911" s="106"/>
    </row>
    <row r="10912" spans="1:5" x14ac:dyDescent="0.25">
      <c r="A10912" s="46"/>
      <c r="B10912" s="46"/>
      <c r="C10912" s="46"/>
      <c r="D10912" s="106"/>
      <c r="E10912" s="106"/>
    </row>
    <row r="10913" spans="1:5" x14ac:dyDescent="0.25">
      <c r="A10913" s="46"/>
      <c r="B10913" s="46"/>
      <c r="C10913" s="46"/>
      <c r="D10913" s="106"/>
      <c r="E10913" s="106"/>
    </row>
    <row r="10914" spans="1:5" x14ac:dyDescent="0.25">
      <c r="A10914" s="46"/>
      <c r="B10914" s="46"/>
      <c r="C10914" s="46"/>
      <c r="D10914" s="106"/>
      <c r="E10914" s="106"/>
    </row>
    <row r="10915" spans="1:5" x14ac:dyDescent="0.25">
      <c r="A10915" s="46"/>
      <c r="B10915" s="46"/>
      <c r="C10915" s="46"/>
      <c r="D10915" s="106"/>
      <c r="E10915" s="106"/>
    </row>
    <row r="10916" spans="1:5" x14ac:dyDescent="0.25">
      <c r="A10916" s="46"/>
      <c r="B10916" s="46"/>
      <c r="C10916" s="46"/>
      <c r="D10916" s="106"/>
      <c r="E10916" s="106"/>
    </row>
    <row r="10917" spans="1:5" x14ac:dyDescent="0.25">
      <c r="A10917" s="46"/>
      <c r="B10917" s="46"/>
      <c r="C10917" s="46"/>
      <c r="D10917" s="106"/>
      <c r="E10917" s="106"/>
    </row>
    <row r="10918" spans="1:5" x14ac:dyDescent="0.25">
      <c r="A10918" s="46"/>
      <c r="B10918" s="46"/>
      <c r="C10918" s="46"/>
      <c r="D10918" s="106"/>
      <c r="E10918" s="106"/>
    </row>
    <row r="10919" spans="1:5" x14ac:dyDescent="0.25">
      <c r="A10919" s="46"/>
      <c r="B10919" s="46"/>
      <c r="C10919" s="46"/>
      <c r="D10919" s="106"/>
      <c r="E10919" s="106"/>
    </row>
    <row r="10920" spans="1:5" x14ac:dyDescent="0.25">
      <c r="A10920" s="46"/>
      <c r="B10920" s="46"/>
      <c r="C10920" s="46"/>
      <c r="D10920" s="106"/>
      <c r="E10920" s="106"/>
    </row>
    <row r="10921" spans="1:5" x14ac:dyDescent="0.25">
      <c r="A10921" s="46"/>
      <c r="B10921" s="46"/>
      <c r="C10921" s="46"/>
      <c r="D10921" s="106"/>
      <c r="E10921" s="106"/>
    </row>
    <row r="10922" spans="1:5" x14ac:dyDescent="0.25">
      <c r="A10922" s="46"/>
      <c r="B10922" s="46"/>
      <c r="C10922" s="46"/>
      <c r="D10922" s="106"/>
      <c r="E10922" s="106"/>
    </row>
    <row r="10923" spans="1:5" x14ac:dyDescent="0.25">
      <c r="A10923" s="46"/>
      <c r="B10923" s="46"/>
      <c r="C10923" s="46"/>
      <c r="D10923" s="106"/>
      <c r="E10923" s="106"/>
    </row>
    <row r="10924" spans="1:5" x14ac:dyDescent="0.25">
      <c r="A10924" s="46"/>
      <c r="B10924" s="46"/>
      <c r="C10924" s="46"/>
      <c r="D10924" s="106"/>
      <c r="E10924" s="106"/>
    </row>
    <row r="10925" spans="1:5" x14ac:dyDescent="0.25">
      <c r="A10925" s="46"/>
      <c r="B10925" s="46"/>
      <c r="C10925" s="46"/>
      <c r="D10925" s="106"/>
      <c r="E10925" s="106"/>
    </row>
    <row r="10926" spans="1:5" x14ac:dyDescent="0.25">
      <c r="A10926" s="46"/>
      <c r="B10926" s="46"/>
      <c r="C10926" s="46"/>
      <c r="D10926" s="106"/>
      <c r="E10926" s="106"/>
    </row>
    <row r="10927" spans="1:5" x14ac:dyDescent="0.25">
      <c r="A10927" s="46"/>
      <c r="B10927" s="46"/>
      <c r="C10927" s="46"/>
      <c r="D10927" s="106"/>
      <c r="E10927" s="106"/>
    </row>
    <row r="10928" spans="1:5" x14ac:dyDescent="0.25">
      <c r="A10928" s="46"/>
      <c r="B10928" s="46"/>
      <c r="C10928" s="46"/>
      <c r="D10928" s="106"/>
      <c r="E10928" s="106"/>
    </row>
    <row r="10929" spans="1:5" x14ac:dyDescent="0.25">
      <c r="A10929" s="46"/>
      <c r="B10929" s="46"/>
      <c r="C10929" s="46"/>
      <c r="D10929" s="106"/>
      <c r="E10929" s="106"/>
    </row>
    <row r="10930" spans="1:5" x14ac:dyDescent="0.25">
      <c r="A10930" s="46"/>
      <c r="B10930" s="46"/>
      <c r="C10930" s="46"/>
      <c r="D10930" s="106"/>
      <c r="E10930" s="106"/>
    </row>
    <row r="10931" spans="1:5" x14ac:dyDescent="0.25">
      <c r="A10931" s="46"/>
      <c r="B10931" s="46"/>
      <c r="C10931" s="46"/>
      <c r="D10931" s="106"/>
      <c r="E10931" s="106"/>
    </row>
    <row r="10932" spans="1:5" x14ac:dyDescent="0.25">
      <c r="A10932" s="46"/>
      <c r="B10932" s="46"/>
      <c r="C10932" s="46"/>
      <c r="D10932" s="106"/>
      <c r="E10932" s="106"/>
    </row>
    <row r="10933" spans="1:5" x14ac:dyDescent="0.25">
      <c r="A10933" s="46"/>
      <c r="B10933" s="46"/>
      <c r="C10933" s="46"/>
      <c r="D10933" s="106"/>
      <c r="E10933" s="106"/>
    </row>
    <row r="10934" spans="1:5" x14ac:dyDescent="0.25">
      <c r="A10934" s="46"/>
      <c r="B10934" s="46"/>
      <c r="C10934" s="46"/>
      <c r="D10934" s="106"/>
      <c r="E10934" s="106"/>
    </row>
    <row r="10935" spans="1:5" x14ac:dyDescent="0.25">
      <c r="A10935" s="46"/>
      <c r="B10935" s="46"/>
      <c r="C10935" s="46"/>
      <c r="D10935" s="106"/>
      <c r="E10935" s="106"/>
    </row>
    <row r="10936" spans="1:5" x14ac:dyDescent="0.25">
      <c r="A10936" s="46"/>
      <c r="B10936" s="46"/>
      <c r="C10936" s="46"/>
      <c r="D10936" s="106"/>
      <c r="E10936" s="106"/>
    </row>
    <row r="10937" spans="1:5" x14ac:dyDescent="0.25">
      <c r="A10937" s="46"/>
      <c r="B10937" s="46"/>
      <c r="C10937" s="46"/>
      <c r="D10937" s="106"/>
      <c r="E10937" s="106"/>
    </row>
    <row r="10938" spans="1:5" x14ac:dyDescent="0.25">
      <c r="A10938" s="46"/>
      <c r="B10938" s="46"/>
      <c r="C10938" s="46"/>
      <c r="D10938" s="106"/>
      <c r="E10938" s="106"/>
    </row>
    <row r="10939" spans="1:5" x14ac:dyDescent="0.25">
      <c r="A10939" s="46"/>
      <c r="B10939" s="46"/>
      <c r="C10939" s="46"/>
      <c r="D10939" s="106"/>
      <c r="E10939" s="106"/>
    </row>
    <row r="10940" spans="1:5" x14ac:dyDescent="0.25">
      <c r="A10940" s="46"/>
      <c r="B10940" s="46"/>
      <c r="C10940" s="46"/>
      <c r="D10940" s="106"/>
      <c r="E10940" s="106"/>
    </row>
    <row r="10941" spans="1:5" x14ac:dyDescent="0.25">
      <c r="A10941" s="46"/>
      <c r="B10941" s="46"/>
      <c r="C10941" s="46"/>
      <c r="D10941" s="106"/>
      <c r="E10941" s="106"/>
    </row>
    <row r="10942" spans="1:5" x14ac:dyDescent="0.25">
      <c r="A10942" s="46"/>
      <c r="B10942" s="46"/>
      <c r="C10942" s="46"/>
      <c r="D10942" s="106"/>
      <c r="E10942" s="106"/>
    </row>
    <row r="10943" spans="1:5" x14ac:dyDescent="0.25">
      <c r="A10943" s="46"/>
      <c r="B10943" s="46"/>
      <c r="C10943" s="46"/>
      <c r="D10943" s="106"/>
      <c r="E10943" s="106"/>
    </row>
    <row r="10944" spans="1:5" x14ac:dyDescent="0.25">
      <c r="A10944" s="46"/>
      <c r="B10944" s="46"/>
      <c r="C10944" s="46"/>
      <c r="D10944" s="106"/>
      <c r="E10944" s="106"/>
    </row>
    <row r="10945" spans="1:5" x14ac:dyDescent="0.25">
      <c r="A10945" s="46"/>
      <c r="B10945" s="46"/>
      <c r="C10945" s="46"/>
      <c r="D10945" s="106"/>
      <c r="E10945" s="106"/>
    </row>
    <row r="10946" spans="1:5" x14ac:dyDescent="0.25">
      <c r="A10946" s="46"/>
      <c r="B10946" s="46"/>
      <c r="C10946" s="46"/>
      <c r="D10946" s="106"/>
      <c r="E10946" s="106"/>
    </row>
    <row r="10947" spans="1:5" x14ac:dyDescent="0.25">
      <c r="A10947" s="46"/>
      <c r="B10947" s="46"/>
      <c r="C10947" s="46"/>
      <c r="D10947" s="106"/>
      <c r="E10947" s="106"/>
    </row>
    <row r="10948" spans="1:5" x14ac:dyDescent="0.25">
      <c r="A10948" s="46"/>
      <c r="B10948" s="46"/>
      <c r="C10948" s="46"/>
      <c r="D10948" s="106"/>
      <c r="E10948" s="106"/>
    </row>
    <row r="10949" spans="1:5" x14ac:dyDescent="0.25">
      <c r="A10949" s="46"/>
      <c r="B10949" s="46"/>
      <c r="C10949" s="46"/>
      <c r="D10949" s="106"/>
      <c r="E10949" s="106"/>
    </row>
    <row r="10950" spans="1:5" x14ac:dyDescent="0.25">
      <c r="A10950" s="46"/>
      <c r="B10950" s="46"/>
      <c r="C10950" s="46"/>
      <c r="D10950" s="106"/>
      <c r="E10950" s="106"/>
    </row>
    <row r="10951" spans="1:5" x14ac:dyDescent="0.25">
      <c r="A10951" s="46"/>
      <c r="B10951" s="46"/>
      <c r="C10951" s="46"/>
      <c r="D10951" s="106"/>
      <c r="E10951" s="106"/>
    </row>
    <row r="10952" spans="1:5" x14ac:dyDescent="0.25">
      <c r="A10952" s="46"/>
      <c r="B10952" s="46"/>
      <c r="C10952" s="46"/>
      <c r="D10952" s="106"/>
      <c r="E10952" s="106"/>
    </row>
    <row r="10953" spans="1:5" x14ac:dyDescent="0.25">
      <c r="A10953" s="46"/>
      <c r="B10953" s="46"/>
      <c r="C10953" s="46"/>
      <c r="D10953" s="106"/>
      <c r="E10953" s="106"/>
    </row>
    <row r="10954" spans="1:5" x14ac:dyDescent="0.25">
      <c r="A10954" s="46"/>
      <c r="B10954" s="46"/>
      <c r="C10954" s="46"/>
      <c r="D10954" s="106"/>
      <c r="E10954" s="106"/>
    </row>
    <row r="10955" spans="1:5" x14ac:dyDescent="0.25">
      <c r="A10955" s="46"/>
      <c r="B10955" s="46"/>
      <c r="C10955" s="46"/>
      <c r="D10955" s="106"/>
      <c r="E10955" s="106"/>
    </row>
    <row r="10956" spans="1:5" x14ac:dyDescent="0.25">
      <c r="A10956" s="46"/>
      <c r="B10956" s="46"/>
      <c r="C10956" s="46"/>
      <c r="D10956" s="106"/>
      <c r="E10956" s="106"/>
    </row>
    <row r="10957" spans="1:5" x14ac:dyDescent="0.25">
      <c r="A10957" s="46"/>
      <c r="B10957" s="46"/>
      <c r="C10957" s="46"/>
      <c r="D10957" s="106"/>
      <c r="E10957" s="106"/>
    </row>
    <row r="10958" spans="1:5" x14ac:dyDescent="0.25">
      <c r="A10958" s="46"/>
      <c r="B10958" s="46"/>
      <c r="C10958" s="46"/>
      <c r="D10958" s="106"/>
      <c r="E10958" s="106"/>
    </row>
    <row r="10959" spans="1:5" x14ac:dyDescent="0.25">
      <c r="A10959" s="46"/>
      <c r="B10959" s="46"/>
      <c r="C10959" s="46"/>
      <c r="D10959" s="106"/>
      <c r="E10959" s="106"/>
    </row>
    <row r="10960" spans="1:5" x14ac:dyDescent="0.25">
      <c r="A10960" s="46"/>
      <c r="B10960" s="46"/>
      <c r="C10960" s="46"/>
      <c r="D10960" s="106"/>
      <c r="E10960" s="106"/>
    </row>
    <row r="10961" spans="1:5" x14ac:dyDescent="0.25">
      <c r="A10961" s="46"/>
      <c r="B10961" s="46"/>
      <c r="C10961" s="46"/>
      <c r="D10961" s="106"/>
      <c r="E10961" s="106"/>
    </row>
    <row r="10962" spans="1:5" x14ac:dyDescent="0.25">
      <c r="A10962" s="46"/>
      <c r="B10962" s="46"/>
      <c r="C10962" s="46"/>
      <c r="D10962" s="106"/>
      <c r="E10962" s="106"/>
    </row>
    <row r="10963" spans="1:5" x14ac:dyDescent="0.25">
      <c r="A10963" s="46"/>
      <c r="B10963" s="46"/>
      <c r="C10963" s="46"/>
      <c r="D10963" s="106"/>
      <c r="E10963" s="106"/>
    </row>
    <row r="10964" spans="1:5" x14ac:dyDescent="0.25">
      <c r="A10964" s="46"/>
      <c r="B10964" s="46"/>
      <c r="C10964" s="46"/>
      <c r="D10964" s="106"/>
      <c r="E10964" s="106"/>
    </row>
    <row r="10965" spans="1:5" x14ac:dyDescent="0.25">
      <c r="A10965" s="46"/>
      <c r="B10965" s="46"/>
      <c r="C10965" s="46"/>
      <c r="D10965" s="106"/>
      <c r="E10965" s="106"/>
    </row>
    <row r="10966" spans="1:5" x14ac:dyDescent="0.25">
      <c r="A10966" s="46"/>
      <c r="B10966" s="46"/>
      <c r="C10966" s="46"/>
      <c r="D10966" s="106"/>
      <c r="E10966" s="106"/>
    </row>
    <row r="10967" spans="1:5" x14ac:dyDescent="0.25">
      <c r="A10967" s="46"/>
      <c r="B10967" s="46"/>
      <c r="C10967" s="46"/>
      <c r="D10967" s="106"/>
      <c r="E10967" s="106"/>
    </row>
    <row r="10968" spans="1:5" x14ac:dyDescent="0.25">
      <c r="A10968" s="46"/>
      <c r="B10968" s="46"/>
      <c r="C10968" s="46"/>
      <c r="D10968" s="106"/>
      <c r="E10968" s="106"/>
    </row>
    <row r="10969" spans="1:5" x14ac:dyDescent="0.25">
      <c r="A10969" s="46"/>
      <c r="B10969" s="46"/>
      <c r="C10969" s="46"/>
      <c r="D10969" s="106"/>
      <c r="E10969" s="106"/>
    </row>
    <row r="10970" spans="1:5" x14ac:dyDescent="0.25">
      <c r="A10970" s="46"/>
      <c r="B10970" s="46"/>
      <c r="C10970" s="46"/>
      <c r="D10970" s="106"/>
      <c r="E10970" s="106"/>
    </row>
    <row r="10971" spans="1:5" x14ac:dyDescent="0.25">
      <c r="A10971" s="46"/>
      <c r="B10971" s="46"/>
      <c r="C10971" s="46"/>
      <c r="D10971" s="106"/>
      <c r="E10971" s="106"/>
    </row>
    <row r="10972" spans="1:5" x14ac:dyDescent="0.25">
      <c r="A10972" s="46"/>
      <c r="B10972" s="46"/>
      <c r="C10972" s="46"/>
      <c r="D10972" s="106"/>
      <c r="E10972" s="106"/>
    </row>
    <row r="10973" spans="1:5" x14ac:dyDescent="0.25">
      <c r="A10973" s="46"/>
      <c r="B10973" s="46"/>
      <c r="C10973" s="46"/>
      <c r="D10973" s="106"/>
      <c r="E10973" s="106"/>
    </row>
    <row r="10974" spans="1:5" x14ac:dyDescent="0.25">
      <c r="A10974" s="46"/>
      <c r="B10974" s="46"/>
      <c r="C10974" s="46"/>
      <c r="D10974" s="106"/>
      <c r="E10974" s="106"/>
    </row>
    <row r="10975" spans="1:5" x14ac:dyDescent="0.25">
      <c r="A10975" s="46"/>
      <c r="B10975" s="46"/>
      <c r="C10975" s="46"/>
      <c r="D10975" s="106"/>
      <c r="E10975" s="106"/>
    </row>
    <row r="10976" spans="1:5" x14ac:dyDescent="0.25">
      <c r="A10976" s="46"/>
      <c r="B10976" s="46"/>
      <c r="C10976" s="46"/>
      <c r="D10976" s="106"/>
      <c r="E10976" s="106"/>
    </row>
    <row r="10977" spans="1:5" x14ac:dyDescent="0.25">
      <c r="A10977" s="46"/>
      <c r="B10977" s="46"/>
      <c r="C10977" s="46"/>
      <c r="D10977" s="106"/>
      <c r="E10977" s="106"/>
    </row>
    <row r="10978" spans="1:5" x14ac:dyDescent="0.25">
      <c r="A10978" s="46"/>
      <c r="B10978" s="46"/>
      <c r="C10978" s="46"/>
      <c r="D10978" s="106"/>
      <c r="E10978" s="106"/>
    </row>
    <row r="10979" spans="1:5" x14ac:dyDescent="0.25">
      <c r="A10979" s="46"/>
      <c r="B10979" s="46"/>
      <c r="C10979" s="46"/>
      <c r="D10979" s="106"/>
      <c r="E10979" s="106"/>
    </row>
    <row r="10980" spans="1:5" x14ac:dyDescent="0.25">
      <c r="A10980" s="46"/>
      <c r="B10980" s="46"/>
      <c r="C10980" s="46"/>
      <c r="D10980" s="106"/>
      <c r="E10980" s="106"/>
    </row>
    <row r="10981" spans="1:5" x14ac:dyDescent="0.25">
      <c r="A10981" s="46"/>
      <c r="B10981" s="46"/>
      <c r="C10981" s="46"/>
      <c r="D10981" s="106"/>
      <c r="E10981" s="106"/>
    </row>
    <row r="10982" spans="1:5" x14ac:dyDescent="0.25">
      <c r="A10982" s="46"/>
      <c r="B10982" s="46"/>
      <c r="C10982" s="46"/>
      <c r="D10982" s="106"/>
      <c r="E10982" s="106"/>
    </row>
    <row r="10983" spans="1:5" x14ac:dyDescent="0.25">
      <c r="A10983" s="46"/>
      <c r="B10983" s="46"/>
      <c r="C10983" s="46"/>
      <c r="D10983" s="106"/>
      <c r="E10983" s="106"/>
    </row>
    <row r="10984" spans="1:5" x14ac:dyDescent="0.25">
      <c r="A10984" s="46"/>
      <c r="B10984" s="46"/>
      <c r="C10984" s="46"/>
      <c r="D10984" s="106"/>
      <c r="E10984" s="106"/>
    </row>
    <row r="10985" spans="1:5" x14ac:dyDescent="0.25">
      <c r="A10985" s="46"/>
      <c r="B10985" s="46"/>
      <c r="C10985" s="46"/>
      <c r="D10985" s="106"/>
      <c r="E10985" s="106"/>
    </row>
    <row r="10986" spans="1:5" x14ac:dyDescent="0.25">
      <c r="A10986" s="46"/>
      <c r="B10986" s="46"/>
      <c r="C10986" s="46"/>
      <c r="D10986" s="106"/>
      <c r="E10986" s="106"/>
    </row>
    <row r="10987" spans="1:5" x14ac:dyDescent="0.25">
      <c r="A10987" s="46"/>
      <c r="B10987" s="46"/>
      <c r="C10987" s="46"/>
      <c r="D10987" s="106"/>
      <c r="E10987" s="106"/>
    </row>
    <row r="10988" spans="1:5" x14ac:dyDescent="0.25">
      <c r="A10988" s="46"/>
      <c r="B10988" s="46"/>
      <c r="C10988" s="46"/>
      <c r="D10988" s="106"/>
      <c r="E10988" s="106"/>
    </row>
    <row r="10989" spans="1:5" x14ac:dyDescent="0.25">
      <c r="A10989" s="46"/>
      <c r="B10989" s="46"/>
      <c r="C10989" s="46"/>
      <c r="D10989" s="106"/>
      <c r="E10989" s="106"/>
    </row>
    <row r="10990" spans="1:5" x14ac:dyDescent="0.25">
      <c r="A10990" s="46"/>
      <c r="B10990" s="46"/>
      <c r="C10990" s="46"/>
      <c r="D10990" s="106"/>
      <c r="E10990" s="106"/>
    </row>
    <row r="10991" spans="1:5" x14ac:dyDescent="0.25">
      <c r="A10991" s="46"/>
      <c r="B10991" s="46"/>
      <c r="C10991" s="46"/>
      <c r="D10991" s="106"/>
      <c r="E10991" s="106"/>
    </row>
    <row r="10992" spans="1:5" x14ac:dyDescent="0.25">
      <c r="A10992" s="46"/>
      <c r="B10992" s="46"/>
      <c r="C10992" s="46"/>
      <c r="D10992" s="106"/>
      <c r="E10992" s="106"/>
    </row>
    <row r="10993" spans="1:5" x14ac:dyDescent="0.25">
      <c r="A10993" s="46"/>
      <c r="B10993" s="46"/>
      <c r="C10993" s="46"/>
      <c r="D10993" s="106"/>
      <c r="E10993" s="106"/>
    </row>
    <row r="10994" spans="1:5" x14ac:dyDescent="0.25">
      <c r="A10994" s="46"/>
      <c r="B10994" s="46"/>
      <c r="C10994" s="46"/>
      <c r="D10994" s="106"/>
      <c r="E10994" s="106"/>
    </row>
    <row r="10995" spans="1:5" x14ac:dyDescent="0.25">
      <c r="A10995" s="46"/>
      <c r="B10995" s="46"/>
      <c r="C10995" s="46"/>
      <c r="D10995" s="106"/>
      <c r="E10995" s="106"/>
    </row>
    <row r="10996" spans="1:5" x14ac:dyDescent="0.25">
      <c r="A10996" s="46"/>
      <c r="B10996" s="46"/>
      <c r="C10996" s="46"/>
      <c r="D10996" s="106"/>
      <c r="E10996" s="106"/>
    </row>
    <row r="10997" spans="1:5" x14ac:dyDescent="0.25">
      <c r="A10997" s="46"/>
      <c r="B10997" s="46"/>
      <c r="C10997" s="46"/>
      <c r="D10997" s="106"/>
      <c r="E10997" s="106"/>
    </row>
    <row r="10998" spans="1:5" x14ac:dyDescent="0.25">
      <c r="A10998" s="46"/>
      <c r="B10998" s="46"/>
      <c r="C10998" s="46"/>
      <c r="D10998" s="106"/>
      <c r="E10998" s="106"/>
    </row>
    <row r="10999" spans="1:5" x14ac:dyDescent="0.25">
      <c r="A10999" s="46"/>
      <c r="B10999" s="46"/>
      <c r="C10999" s="46"/>
      <c r="D10999" s="106"/>
      <c r="E10999" s="106"/>
    </row>
    <row r="11000" spans="1:5" x14ac:dyDescent="0.25">
      <c r="A11000" s="46"/>
      <c r="B11000" s="46"/>
      <c r="C11000" s="46"/>
      <c r="D11000" s="106"/>
      <c r="E11000" s="106"/>
    </row>
    <row r="11001" spans="1:5" x14ac:dyDescent="0.25">
      <c r="A11001" s="46"/>
      <c r="B11001" s="46"/>
      <c r="C11001" s="46"/>
      <c r="D11001" s="106"/>
      <c r="E11001" s="106"/>
    </row>
    <row r="11002" spans="1:5" x14ac:dyDescent="0.25">
      <c r="A11002" s="46"/>
      <c r="B11002" s="46"/>
      <c r="C11002" s="46"/>
      <c r="D11002" s="106"/>
      <c r="E11002" s="106"/>
    </row>
    <row r="11003" spans="1:5" x14ac:dyDescent="0.25">
      <c r="A11003" s="46"/>
      <c r="B11003" s="46"/>
      <c r="C11003" s="46"/>
      <c r="D11003" s="106"/>
      <c r="E11003" s="106"/>
    </row>
    <row r="11004" spans="1:5" x14ac:dyDescent="0.25">
      <c r="A11004" s="46"/>
      <c r="B11004" s="46"/>
      <c r="C11004" s="46"/>
      <c r="D11004" s="106"/>
      <c r="E11004" s="106"/>
    </row>
    <row r="11005" spans="1:5" x14ac:dyDescent="0.25">
      <c r="A11005" s="46"/>
      <c r="B11005" s="46"/>
      <c r="C11005" s="46"/>
      <c r="D11005" s="106"/>
      <c r="E11005" s="106"/>
    </row>
    <row r="11006" spans="1:5" x14ac:dyDescent="0.25">
      <c r="A11006" s="46"/>
      <c r="B11006" s="46"/>
      <c r="C11006" s="46"/>
      <c r="D11006" s="106"/>
      <c r="E11006" s="106"/>
    </row>
    <row r="11007" spans="1:5" x14ac:dyDescent="0.25">
      <c r="A11007" s="46"/>
      <c r="B11007" s="46"/>
      <c r="C11007" s="46"/>
      <c r="D11007" s="106"/>
      <c r="E11007" s="106"/>
    </row>
    <row r="11008" spans="1:5" x14ac:dyDescent="0.25">
      <c r="A11008" s="46"/>
      <c r="B11008" s="46"/>
      <c r="C11008" s="46"/>
      <c r="D11008" s="106"/>
      <c r="E11008" s="106"/>
    </row>
    <row r="11009" spans="1:5" x14ac:dyDescent="0.25">
      <c r="A11009" s="46"/>
      <c r="B11009" s="46"/>
      <c r="C11009" s="46"/>
      <c r="D11009" s="106"/>
      <c r="E11009" s="106"/>
    </row>
    <row r="11010" spans="1:5" x14ac:dyDescent="0.25">
      <c r="A11010" s="46"/>
      <c r="B11010" s="46"/>
      <c r="C11010" s="46"/>
      <c r="D11010" s="106"/>
      <c r="E11010" s="106"/>
    </row>
    <row r="11011" spans="1:5" x14ac:dyDescent="0.25">
      <c r="A11011" s="46"/>
      <c r="B11011" s="46"/>
      <c r="C11011" s="46"/>
      <c r="D11011" s="106"/>
      <c r="E11011" s="106"/>
    </row>
    <row r="11012" spans="1:5" x14ac:dyDescent="0.25">
      <c r="A11012" s="46"/>
      <c r="B11012" s="46"/>
      <c r="C11012" s="46"/>
      <c r="D11012" s="106"/>
      <c r="E11012" s="106"/>
    </row>
    <row r="11013" spans="1:5" x14ac:dyDescent="0.25">
      <c r="A11013" s="46"/>
      <c r="B11013" s="46"/>
      <c r="C11013" s="46"/>
      <c r="D11013" s="106"/>
      <c r="E11013" s="106"/>
    </row>
    <row r="11014" spans="1:5" x14ac:dyDescent="0.25">
      <c r="A11014" s="46"/>
      <c r="B11014" s="46"/>
      <c r="C11014" s="46"/>
      <c r="D11014" s="106"/>
      <c r="E11014" s="106"/>
    </row>
    <row r="11015" spans="1:5" x14ac:dyDescent="0.25">
      <c r="A11015" s="46"/>
      <c r="B11015" s="46"/>
      <c r="C11015" s="46"/>
      <c r="D11015" s="106"/>
      <c r="E11015" s="106"/>
    </row>
    <row r="11016" spans="1:5" x14ac:dyDescent="0.25">
      <c r="A11016" s="46"/>
      <c r="B11016" s="46"/>
      <c r="C11016" s="46"/>
      <c r="D11016" s="106"/>
      <c r="E11016" s="106"/>
    </row>
    <row r="11017" spans="1:5" x14ac:dyDescent="0.25">
      <c r="A11017" s="46"/>
      <c r="B11017" s="46"/>
      <c r="C11017" s="46"/>
      <c r="D11017" s="106"/>
      <c r="E11017" s="106"/>
    </row>
    <row r="11018" spans="1:5" x14ac:dyDescent="0.25">
      <c r="A11018" s="46"/>
      <c r="B11018" s="46"/>
      <c r="C11018" s="46"/>
      <c r="D11018" s="106"/>
      <c r="E11018" s="106"/>
    </row>
    <row r="11019" spans="1:5" x14ac:dyDescent="0.25">
      <c r="A11019" s="46"/>
      <c r="B11019" s="46"/>
      <c r="C11019" s="46"/>
      <c r="D11019" s="106"/>
      <c r="E11019" s="106"/>
    </row>
    <row r="11020" spans="1:5" x14ac:dyDescent="0.25">
      <c r="A11020" s="46"/>
      <c r="B11020" s="46"/>
      <c r="C11020" s="46"/>
      <c r="D11020" s="106"/>
      <c r="E11020" s="106"/>
    </row>
    <row r="11021" spans="1:5" x14ac:dyDescent="0.25">
      <c r="A11021" s="46"/>
      <c r="B11021" s="46"/>
      <c r="C11021" s="46"/>
      <c r="D11021" s="106"/>
      <c r="E11021" s="106"/>
    </row>
    <row r="11022" spans="1:5" x14ac:dyDescent="0.25">
      <c r="A11022" s="46"/>
      <c r="B11022" s="46"/>
      <c r="C11022" s="46"/>
      <c r="D11022" s="106"/>
      <c r="E11022" s="106"/>
    </row>
    <row r="11023" spans="1:5" x14ac:dyDescent="0.25">
      <c r="A11023" s="46"/>
      <c r="B11023" s="46"/>
      <c r="C11023" s="46"/>
      <c r="D11023" s="106"/>
      <c r="E11023" s="106"/>
    </row>
    <row r="11024" spans="1:5" x14ac:dyDescent="0.25">
      <c r="A11024" s="46"/>
      <c r="B11024" s="46"/>
      <c r="C11024" s="46"/>
      <c r="D11024" s="106"/>
      <c r="E11024" s="106"/>
    </row>
    <row r="11025" spans="1:5" x14ac:dyDescent="0.25">
      <c r="A11025" s="46"/>
      <c r="B11025" s="46"/>
      <c r="C11025" s="46"/>
      <c r="D11025" s="106"/>
      <c r="E11025" s="106"/>
    </row>
    <row r="11026" spans="1:5" x14ac:dyDescent="0.25">
      <c r="A11026" s="46"/>
      <c r="B11026" s="46"/>
      <c r="C11026" s="46"/>
      <c r="D11026" s="106"/>
      <c r="E11026" s="106"/>
    </row>
    <row r="11027" spans="1:5" x14ac:dyDescent="0.25">
      <c r="A11027" s="46"/>
      <c r="B11027" s="46"/>
      <c r="C11027" s="46"/>
      <c r="D11027" s="106"/>
      <c r="E11027" s="106"/>
    </row>
    <row r="11028" spans="1:5" x14ac:dyDescent="0.25">
      <c r="A11028" s="46"/>
      <c r="B11028" s="46"/>
      <c r="C11028" s="46"/>
      <c r="D11028" s="106"/>
      <c r="E11028" s="106"/>
    </row>
    <row r="11029" spans="1:5" x14ac:dyDescent="0.25">
      <c r="A11029" s="46"/>
      <c r="B11029" s="46"/>
      <c r="C11029" s="46"/>
      <c r="D11029" s="106"/>
      <c r="E11029" s="106"/>
    </row>
    <row r="11030" spans="1:5" x14ac:dyDescent="0.25">
      <c r="A11030" s="46"/>
      <c r="B11030" s="46"/>
      <c r="C11030" s="46"/>
      <c r="D11030" s="106"/>
      <c r="E11030" s="106"/>
    </row>
    <row r="11031" spans="1:5" x14ac:dyDescent="0.25">
      <c r="A11031" s="46"/>
      <c r="B11031" s="46"/>
      <c r="C11031" s="46"/>
      <c r="D11031" s="106"/>
      <c r="E11031" s="106"/>
    </row>
    <row r="11032" spans="1:5" x14ac:dyDescent="0.25">
      <c r="A11032" s="46"/>
      <c r="B11032" s="46"/>
      <c r="C11032" s="46"/>
      <c r="D11032" s="106"/>
      <c r="E11032" s="106"/>
    </row>
    <row r="11033" spans="1:5" x14ac:dyDescent="0.25">
      <c r="A11033" s="46"/>
      <c r="B11033" s="46"/>
      <c r="C11033" s="46"/>
      <c r="D11033" s="106"/>
      <c r="E11033" s="106"/>
    </row>
    <row r="11034" spans="1:5" x14ac:dyDescent="0.25">
      <c r="A11034" s="46"/>
      <c r="B11034" s="46"/>
      <c r="C11034" s="46"/>
      <c r="D11034" s="106"/>
      <c r="E11034" s="106"/>
    </row>
    <row r="11035" spans="1:5" x14ac:dyDescent="0.25">
      <c r="A11035" s="46"/>
      <c r="B11035" s="46"/>
      <c r="C11035" s="46"/>
      <c r="D11035" s="106"/>
      <c r="E11035" s="106"/>
    </row>
    <row r="11036" spans="1:5" x14ac:dyDescent="0.25">
      <c r="A11036" s="46"/>
      <c r="B11036" s="46"/>
      <c r="C11036" s="46"/>
      <c r="D11036" s="106"/>
      <c r="E11036" s="106"/>
    </row>
    <row r="11037" spans="1:5" x14ac:dyDescent="0.25">
      <c r="A11037" s="46"/>
      <c r="B11037" s="46"/>
      <c r="C11037" s="46"/>
      <c r="D11037" s="106"/>
      <c r="E11037" s="106"/>
    </row>
    <row r="11038" spans="1:5" x14ac:dyDescent="0.25">
      <c r="A11038" s="46"/>
      <c r="B11038" s="46"/>
      <c r="C11038" s="46"/>
      <c r="D11038" s="106"/>
      <c r="E11038" s="106"/>
    </row>
    <row r="11039" spans="1:5" x14ac:dyDescent="0.25">
      <c r="A11039" s="46"/>
      <c r="B11039" s="46"/>
      <c r="C11039" s="46"/>
      <c r="D11039" s="106"/>
      <c r="E11039" s="106"/>
    </row>
    <row r="11040" spans="1:5" x14ac:dyDescent="0.25">
      <c r="A11040" s="46"/>
      <c r="B11040" s="46"/>
      <c r="C11040" s="46"/>
      <c r="D11040" s="106"/>
      <c r="E11040" s="106"/>
    </row>
    <row r="11041" spans="1:5" x14ac:dyDescent="0.25">
      <c r="A11041" s="46"/>
      <c r="B11041" s="46"/>
      <c r="C11041" s="46"/>
      <c r="D11041" s="106"/>
      <c r="E11041" s="106"/>
    </row>
    <row r="11042" spans="1:5" x14ac:dyDescent="0.25">
      <c r="A11042" s="46"/>
      <c r="B11042" s="46"/>
      <c r="C11042" s="46"/>
      <c r="D11042" s="106"/>
      <c r="E11042" s="106"/>
    </row>
    <row r="11043" spans="1:5" x14ac:dyDescent="0.25">
      <c r="A11043" s="46"/>
      <c r="B11043" s="46"/>
      <c r="C11043" s="46"/>
      <c r="D11043" s="106"/>
      <c r="E11043" s="106"/>
    </row>
    <row r="11044" spans="1:5" x14ac:dyDescent="0.25">
      <c r="A11044" s="46"/>
      <c r="B11044" s="46"/>
      <c r="C11044" s="46"/>
      <c r="D11044" s="106"/>
      <c r="E11044" s="106"/>
    </row>
    <row r="11045" spans="1:5" x14ac:dyDescent="0.25">
      <c r="A11045" s="46"/>
      <c r="B11045" s="46"/>
      <c r="C11045" s="46"/>
      <c r="D11045" s="106"/>
      <c r="E11045" s="106"/>
    </row>
    <row r="11046" spans="1:5" x14ac:dyDescent="0.25">
      <c r="A11046" s="46"/>
      <c r="B11046" s="46"/>
      <c r="C11046" s="46"/>
      <c r="D11046" s="106"/>
      <c r="E11046" s="106"/>
    </row>
    <row r="11047" spans="1:5" x14ac:dyDescent="0.25">
      <c r="A11047" s="46"/>
      <c r="B11047" s="46"/>
      <c r="C11047" s="46"/>
      <c r="D11047" s="106"/>
      <c r="E11047" s="106"/>
    </row>
    <row r="11048" spans="1:5" x14ac:dyDescent="0.25">
      <c r="A11048" s="46"/>
      <c r="B11048" s="46"/>
      <c r="C11048" s="46"/>
      <c r="D11048" s="106"/>
      <c r="E11048" s="106"/>
    </row>
    <row r="11049" spans="1:5" x14ac:dyDescent="0.25">
      <c r="A11049" s="46"/>
      <c r="B11049" s="46"/>
      <c r="C11049" s="46"/>
      <c r="D11049" s="106"/>
      <c r="E11049" s="106"/>
    </row>
    <row r="11050" spans="1:5" x14ac:dyDescent="0.25">
      <c r="A11050" s="46"/>
      <c r="B11050" s="46"/>
      <c r="C11050" s="46"/>
      <c r="D11050" s="106"/>
      <c r="E11050" s="106"/>
    </row>
    <row r="11051" spans="1:5" x14ac:dyDescent="0.25">
      <c r="A11051" s="46"/>
      <c r="B11051" s="46"/>
      <c r="C11051" s="46"/>
      <c r="D11051" s="106"/>
      <c r="E11051" s="106"/>
    </row>
    <row r="11052" spans="1:5" x14ac:dyDescent="0.25">
      <c r="A11052" s="46"/>
      <c r="B11052" s="46"/>
      <c r="C11052" s="46"/>
      <c r="D11052" s="106"/>
      <c r="E11052" s="106"/>
    </row>
    <row r="11053" spans="1:5" x14ac:dyDescent="0.25">
      <c r="A11053" s="46"/>
      <c r="B11053" s="46"/>
      <c r="C11053" s="46"/>
      <c r="D11053" s="106"/>
      <c r="E11053" s="106"/>
    </row>
    <row r="11054" spans="1:5" x14ac:dyDescent="0.25">
      <c r="A11054" s="46"/>
      <c r="B11054" s="46"/>
      <c r="C11054" s="46"/>
      <c r="D11054" s="106"/>
      <c r="E11054" s="106"/>
    </row>
    <row r="11055" spans="1:5" x14ac:dyDescent="0.25">
      <c r="A11055" s="46"/>
      <c r="B11055" s="46"/>
      <c r="C11055" s="46"/>
      <c r="D11055" s="106"/>
      <c r="E11055" s="106"/>
    </row>
    <row r="11056" spans="1:5" x14ac:dyDescent="0.25">
      <c r="A11056" s="46"/>
      <c r="B11056" s="46"/>
      <c r="C11056" s="46"/>
      <c r="D11056" s="106"/>
      <c r="E11056" s="106"/>
    </row>
    <row r="11057" spans="1:5" x14ac:dyDescent="0.25">
      <c r="A11057" s="46"/>
      <c r="B11057" s="46"/>
      <c r="C11057" s="46"/>
      <c r="D11057" s="106"/>
      <c r="E11057" s="106"/>
    </row>
    <row r="11058" spans="1:5" x14ac:dyDescent="0.25">
      <c r="A11058" s="46"/>
      <c r="B11058" s="46"/>
      <c r="C11058" s="46"/>
      <c r="D11058" s="106"/>
      <c r="E11058" s="106"/>
    </row>
    <row r="11059" spans="1:5" x14ac:dyDescent="0.25">
      <c r="A11059" s="46"/>
      <c r="B11059" s="46"/>
      <c r="C11059" s="46"/>
      <c r="D11059" s="106"/>
      <c r="E11059" s="106"/>
    </row>
    <row r="11060" spans="1:5" x14ac:dyDescent="0.25">
      <c r="A11060" s="46"/>
      <c r="B11060" s="46"/>
      <c r="C11060" s="46"/>
      <c r="D11060" s="106"/>
      <c r="E11060" s="106"/>
    </row>
    <row r="11061" spans="1:5" x14ac:dyDescent="0.25">
      <c r="A11061" s="46"/>
      <c r="B11061" s="46"/>
      <c r="C11061" s="46"/>
      <c r="D11061" s="106"/>
      <c r="E11061" s="106"/>
    </row>
    <row r="11062" spans="1:5" x14ac:dyDescent="0.25">
      <c r="A11062" s="46"/>
      <c r="B11062" s="46"/>
      <c r="C11062" s="46"/>
      <c r="D11062" s="106"/>
      <c r="E11062" s="106"/>
    </row>
    <row r="11063" spans="1:5" x14ac:dyDescent="0.25">
      <c r="A11063" s="46"/>
      <c r="B11063" s="46"/>
      <c r="C11063" s="46"/>
      <c r="D11063" s="106"/>
      <c r="E11063" s="106"/>
    </row>
    <row r="11064" spans="1:5" x14ac:dyDescent="0.25">
      <c r="A11064" s="46"/>
      <c r="B11064" s="46"/>
      <c r="C11064" s="46"/>
      <c r="D11064" s="106"/>
      <c r="E11064" s="106"/>
    </row>
    <row r="11065" spans="1:5" x14ac:dyDescent="0.25">
      <c r="A11065" s="46"/>
      <c r="B11065" s="46"/>
      <c r="C11065" s="46"/>
      <c r="D11065" s="106"/>
      <c r="E11065" s="106"/>
    </row>
    <row r="11066" spans="1:5" x14ac:dyDescent="0.25">
      <c r="A11066" s="46"/>
      <c r="B11066" s="46"/>
      <c r="C11066" s="46"/>
      <c r="D11066" s="106"/>
      <c r="E11066" s="106"/>
    </row>
    <row r="11067" spans="1:5" x14ac:dyDescent="0.25">
      <c r="A11067" s="46"/>
      <c r="B11067" s="46"/>
      <c r="C11067" s="46"/>
      <c r="D11067" s="106"/>
      <c r="E11067" s="106"/>
    </row>
    <row r="11068" spans="1:5" x14ac:dyDescent="0.25">
      <c r="A11068" s="46"/>
      <c r="B11068" s="46"/>
      <c r="C11068" s="46"/>
      <c r="D11068" s="106"/>
      <c r="E11068" s="106"/>
    </row>
    <row r="11069" spans="1:5" x14ac:dyDescent="0.25">
      <c r="A11069" s="46"/>
      <c r="B11069" s="46"/>
      <c r="C11069" s="46"/>
      <c r="D11069" s="106"/>
      <c r="E11069" s="106"/>
    </row>
    <row r="11070" spans="1:5" x14ac:dyDescent="0.25">
      <c r="A11070" s="46"/>
      <c r="B11070" s="46"/>
      <c r="C11070" s="46"/>
      <c r="D11070" s="106"/>
      <c r="E11070" s="106"/>
    </row>
    <row r="11071" spans="1:5" x14ac:dyDescent="0.25">
      <c r="A11071" s="46"/>
      <c r="B11071" s="46"/>
      <c r="C11071" s="46"/>
      <c r="D11071" s="106"/>
      <c r="E11071" s="106"/>
    </row>
    <row r="11072" spans="1:5" x14ac:dyDescent="0.25">
      <c r="A11072" s="46"/>
      <c r="B11072" s="46"/>
      <c r="C11072" s="46"/>
      <c r="D11072" s="106"/>
      <c r="E11072" s="106"/>
    </row>
    <row r="11073" spans="1:5" x14ac:dyDescent="0.25">
      <c r="A11073" s="46"/>
      <c r="B11073" s="46"/>
      <c r="C11073" s="46"/>
      <c r="D11073" s="106"/>
      <c r="E11073" s="106"/>
    </row>
    <row r="11074" spans="1:5" x14ac:dyDescent="0.25">
      <c r="A11074" s="46"/>
      <c r="B11074" s="46"/>
      <c r="C11074" s="46"/>
      <c r="D11074" s="106"/>
      <c r="E11074" s="106"/>
    </row>
    <row r="11075" spans="1:5" x14ac:dyDescent="0.25">
      <c r="A11075" s="46"/>
      <c r="B11075" s="46"/>
      <c r="C11075" s="46"/>
      <c r="D11075" s="106"/>
      <c r="E11075" s="106"/>
    </row>
    <row r="11076" spans="1:5" x14ac:dyDescent="0.25">
      <c r="A11076" s="46"/>
      <c r="B11076" s="46"/>
      <c r="C11076" s="46"/>
      <c r="D11076" s="106"/>
      <c r="E11076" s="106"/>
    </row>
    <row r="11077" spans="1:5" x14ac:dyDescent="0.25">
      <c r="A11077" s="46"/>
      <c r="B11077" s="46"/>
      <c r="C11077" s="46"/>
      <c r="D11077" s="106"/>
      <c r="E11077" s="106"/>
    </row>
    <row r="11078" spans="1:5" x14ac:dyDescent="0.25">
      <c r="A11078" s="46"/>
      <c r="B11078" s="46"/>
      <c r="C11078" s="46"/>
      <c r="D11078" s="106"/>
      <c r="E11078" s="106"/>
    </row>
    <row r="11079" spans="1:5" x14ac:dyDescent="0.25">
      <c r="A11079" s="46"/>
      <c r="B11079" s="46"/>
      <c r="C11079" s="46"/>
      <c r="D11079" s="106"/>
      <c r="E11079" s="106"/>
    </row>
    <row r="11080" spans="1:5" x14ac:dyDescent="0.25">
      <c r="A11080" s="46"/>
      <c r="B11080" s="46"/>
      <c r="C11080" s="46"/>
      <c r="D11080" s="106"/>
      <c r="E11080" s="106"/>
    </row>
    <row r="11081" spans="1:5" x14ac:dyDescent="0.25">
      <c r="A11081" s="46"/>
      <c r="B11081" s="46"/>
      <c r="C11081" s="46"/>
      <c r="D11081" s="106"/>
      <c r="E11081" s="106"/>
    </row>
    <row r="11082" spans="1:5" x14ac:dyDescent="0.25">
      <c r="A11082" s="46"/>
      <c r="B11082" s="46"/>
      <c r="C11082" s="46"/>
      <c r="D11082" s="106"/>
      <c r="E11082" s="106"/>
    </row>
    <row r="11083" spans="1:5" x14ac:dyDescent="0.25">
      <c r="A11083" s="46"/>
      <c r="B11083" s="46"/>
      <c r="C11083" s="46"/>
      <c r="D11083" s="106"/>
      <c r="E11083" s="106"/>
    </row>
    <row r="11084" spans="1:5" x14ac:dyDescent="0.25">
      <c r="A11084" s="46"/>
      <c r="B11084" s="46"/>
      <c r="C11084" s="46"/>
      <c r="D11084" s="106"/>
      <c r="E11084" s="106"/>
    </row>
    <row r="11085" spans="1:5" x14ac:dyDescent="0.25">
      <c r="A11085" s="46"/>
      <c r="B11085" s="46"/>
      <c r="C11085" s="46"/>
      <c r="D11085" s="106"/>
      <c r="E11085" s="106"/>
    </row>
    <row r="11086" spans="1:5" x14ac:dyDescent="0.25">
      <c r="A11086" s="46"/>
      <c r="B11086" s="46"/>
      <c r="C11086" s="46"/>
      <c r="D11086" s="106"/>
      <c r="E11086" s="106"/>
    </row>
    <row r="11087" spans="1:5" x14ac:dyDescent="0.25">
      <c r="A11087" s="46"/>
      <c r="B11087" s="46"/>
      <c r="C11087" s="46"/>
      <c r="D11087" s="106"/>
      <c r="E11087" s="106"/>
    </row>
    <row r="11088" spans="1:5" x14ac:dyDescent="0.25">
      <c r="A11088" s="46"/>
      <c r="B11088" s="46"/>
      <c r="C11088" s="46"/>
      <c r="D11088" s="106"/>
      <c r="E11088" s="106"/>
    </row>
    <row r="11089" spans="1:5" x14ac:dyDescent="0.25">
      <c r="A11089" s="46"/>
      <c r="B11089" s="46"/>
      <c r="C11089" s="46"/>
      <c r="D11089" s="106"/>
      <c r="E11089" s="106"/>
    </row>
    <row r="11090" spans="1:5" x14ac:dyDescent="0.25">
      <c r="A11090" s="46"/>
      <c r="B11090" s="46"/>
      <c r="C11090" s="46"/>
      <c r="D11090" s="106"/>
      <c r="E11090" s="106"/>
    </row>
    <row r="11091" spans="1:5" x14ac:dyDescent="0.25">
      <c r="A11091" s="46"/>
      <c r="B11091" s="46"/>
      <c r="C11091" s="46"/>
      <c r="D11091" s="106"/>
      <c r="E11091" s="106"/>
    </row>
    <row r="11092" spans="1:5" x14ac:dyDescent="0.25">
      <c r="A11092" s="46"/>
      <c r="B11092" s="46"/>
      <c r="C11092" s="46"/>
      <c r="D11092" s="106"/>
      <c r="E11092" s="106"/>
    </row>
    <row r="11093" spans="1:5" x14ac:dyDescent="0.25">
      <c r="A11093" s="46"/>
      <c r="B11093" s="46"/>
      <c r="C11093" s="46"/>
      <c r="D11093" s="106"/>
      <c r="E11093" s="106"/>
    </row>
    <row r="11094" spans="1:5" x14ac:dyDescent="0.25">
      <c r="A11094" s="46"/>
      <c r="B11094" s="46"/>
      <c r="C11094" s="46"/>
      <c r="D11094" s="106"/>
      <c r="E11094" s="106"/>
    </row>
    <row r="11095" spans="1:5" x14ac:dyDescent="0.25">
      <c r="A11095" s="46"/>
      <c r="B11095" s="46"/>
      <c r="C11095" s="46"/>
      <c r="D11095" s="106"/>
      <c r="E11095" s="106"/>
    </row>
    <row r="11096" spans="1:5" x14ac:dyDescent="0.25">
      <c r="A11096" s="46"/>
      <c r="B11096" s="46"/>
      <c r="C11096" s="46"/>
      <c r="D11096" s="106"/>
      <c r="E11096" s="106"/>
    </row>
    <row r="11097" spans="1:5" x14ac:dyDescent="0.25">
      <c r="A11097" s="46"/>
      <c r="B11097" s="46"/>
      <c r="C11097" s="46"/>
      <c r="D11097" s="106"/>
      <c r="E11097" s="106"/>
    </row>
    <row r="11098" spans="1:5" x14ac:dyDescent="0.25">
      <c r="A11098" s="46"/>
      <c r="B11098" s="46"/>
      <c r="C11098" s="46"/>
      <c r="D11098" s="106"/>
      <c r="E11098" s="106"/>
    </row>
    <row r="11099" spans="1:5" x14ac:dyDescent="0.25">
      <c r="A11099" s="46"/>
      <c r="B11099" s="46"/>
      <c r="C11099" s="46"/>
      <c r="D11099" s="106"/>
      <c r="E11099" s="106"/>
    </row>
    <row r="11100" spans="1:5" x14ac:dyDescent="0.25">
      <c r="A11100" s="46"/>
      <c r="B11100" s="46"/>
      <c r="C11100" s="46"/>
      <c r="D11100" s="106"/>
      <c r="E11100" s="106"/>
    </row>
    <row r="11101" spans="1:5" x14ac:dyDescent="0.25">
      <c r="A11101" s="46"/>
      <c r="B11101" s="46"/>
      <c r="C11101" s="46"/>
      <c r="D11101" s="106"/>
      <c r="E11101" s="106"/>
    </row>
    <row r="11102" spans="1:5" x14ac:dyDescent="0.25">
      <c r="A11102" s="46"/>
      <c r="B11102" s="46"/>
      <c r="C11102" s="46"/>
      <c r="D11102" s="106"/>
      <c r="E11102" s="106"/>
    </row>
    <row r="11103" spans="1:5" x14ac:dyDescent="0.25">
      <c r="A11103" s="46"/>
      <c r="B11103" s="46"/>
      <c r="C11103" s="46"/>
      <c r="D11103" s="106"/>
      <c r="E11103" s="106"/>
    </row>
    <row r="11104" spans="1:5" x14ac:dyDescent="0.25">
      <c r="A11104" s="46"/>
      <c r="B11104" s="46"/>
      <c r="C11104" s="46"/>
      <c r="D11104" s="106"/>
      <c r="E11104" s="106"/>
    </row>
    <row r="11105" spans="1:5" x14ac:dyDescent="0.25">
      <c r="A11105" s="46"/>
      <c r="B11105" s="46"/>
      <c r="C11105" s="46"/>
      <c r="D11105" s="106"/>
      <c r="E11105" s="106"/>
    </row>
    <row r="11106" spans="1:5" x14ac:dyDescent="0.25">
      <c r="A11106" s="46"/>
      <c r="B11106" s="46"/>
      <c r="C11106" s="46"/>
      <c r="D11106" s="106"/>
      <c r="E11106" s="106"/>
    </row>
    <row r="11107" spans="1:5" x14ac:dyDescent="0.25">
      <c r="A11107" s="46"/>
      <c r="B11107" s="46"/>
      <c r="C11107" s="46"/>
      <c r="D11107" s="106"/>
      <c r="E11107" s="106"/>
    </row>
    <row r="11108" spans="1:5" x14ac:dyDescent="0.25">
      <c r="A11108" s="46"/>
      <c r="B11108" s="46"/>
      <c r="C11108" s="46"/>
      <c r="D11108" s="106"/>
      <c r="E11108" s="106"/>
    </row>
    <row r="11109" spans="1:5" x14ac:dyDescent="0.25">
      <c r="A11109" s="46"/>
      <c r="B11109" s="46"/>
      <c r="C11109" s="46"/>
      <c r="D11109" s="106"/>
      <c r="E11109" s="106"/>
    </row>
    <row r="11110" spans="1:5" x14ac:dyDescent="0.25">
      <c r="A11110" s="46"/>
      <c r="B11110" s="46"/>
      <c r="C11110" s="46"/>
      <c r="D11110" s="106"/>
      <c r="E11110" s="106"/>
    </row>
    <row r="11111" spans="1:5" x14ac:dyDescent="0.25">
      <c r="A11111" s="46"/>
      <c r="B11111" s="46"/>
      <c r="C11111" s="46"/>
      <c r="D11111" s="106"/>
      <c r="E11111" s="106"/>
    </row>
    <row r="11112" spans="1:5" x14ac:dyDescent="0.25">
      <c r="A11112" s="46"/>
      <c r="B11112" s="46"/>
      <c r="C11112" s="46"/>
      <c r="D11112" s="106"/>
      <c r="E11112" s="106"/>
    </row>
    <row r="11113" spans="1:5" x14ac:dyDescent="0.25">
      <c r="A11113" s="46"/>
      <c r="B11113" s="46"/>
      <c r="C11113" s="46"/>
      <c r="D11113" s="106"/>
      <c r="E11113" s="106"/>
    </row>
    <row r="11114" spans="1:5" x14ac:dyDescent="0.25">
      <c r="A11114" s="46"/>
      <c r="B11114" s="46"/>
      <c r="C11114" s="46"/>
      <c r="D11114" s="106"/>
      <c r="E11114" s="106"/>
    </row>
    <row r="11115" spans="1:5" x14ac:dyDescent="0.25">
      <c r="A11115" s="46"/>
      <c r="B11115" s="46"/>
      <c r="C11115" s="46"/>
      <c r="D11115" s="106"/>
      <c r="E11115" s="106"/>
    </row>
    <row r="11116" spans="1:5" x14ac:dyDescent="0.25">
      <c r="A11116" s="46"/>
      <c r="B11116" s="46"/>
      <c r="C11116" s="46"/>
      <c r="D11116" s="106"/>
      <c r="E11116" s="106"/>
    </row>
    <row r="11117" spans="1:5" x14ac:dyDescent="0.25">
      <c r="A11117" s="46"/>
      <c r="B11117" s="46"/>
      <c r="C11117" s="46"/>
      <c r="D11117" s="106"/>
      <c r="E11117" s="106"/>
    </row>
    <row r="11118" spans="1:5" x14ac:dyDescent="0.25">
      <c r="A11118" s="46"/>
      <c r="B11118" s="46"/>
      <c r="C11118" s="46"/>
      <c r="D11118" s="106"/>
      <c r="E11118" s="106"/>
    </row>
    <row r="11119" spans="1:5" x14ac:dyDescent="0.25">
      <c r="A11119" s="46"/>
      <c r="B11119" s="46"/>
      <c r="C11119" s="46"/>
      <c r="D11119" s="106"/>
      <c r="E11119" s="106"/>
    </row>
    <row r="11120" spans="1:5" x14ac:dyDescent="0.25">
      <c r="A11120" s="46"/>
      <c r="B11120" s="46"/>
      <c r="C11120" s="46"/>
      <c r="D11120" s="106"/>
      <c r="E11120" s="106"/>
    </row>
    <row r="11121" spans="1:5" x14ac:dyDescent="0.25">
      <c r="A11121" s="46"/>
      <c r="B11121" s="46"/>
      <c r="C11121" s="46"/>
      <c r="D11121" s="106"/>
      <c r="E11121" s="106"/>
    </row>
    <row r="11122" spans="1:5" x14ac:dyDescent="0.25">
      <c r="A11122" s="46"/>
      <c r="B11122" s="46"/>
      <c r="C11122" s="46"/>
      <c r="D11122" s="106"/>
      <c r="E11122" s="106"/>
    </row>
    <row r="11123" spans="1:5" x14ac:dyDescent="0.25">
      <c r="A11123" s="46"/>
      <c r="B11123" s="46"/>
      <c r="C11123" s="46"/>
      <c r="D11123" s="106"/>
      <c r="E11123" s="106"/>
    </row>
    <row r="11124" spans="1:5" x14ac:dyDescent="0.25">
      <c r="A11124" s="46"/>
      <c r="B11124" s="46"/>
      <c r="C11124" s="46"/>
      <c r="D11124" s="106"/>
      <c r="E11124" s="106"/>
    </row>
    <row r="11125" spans="1:5" x14ac:dyDescent="0.25">
      <c r="A11125" s="46"/>
      <c r="B11125" s="46"/>
      <c r="C11125" s="46"/>
      <c r="D11125" s="106"/>
      <c r="E11125" s="106"/>
    </row>
    <row r="11126" spans="1:5" x14ac:dyDescent="0.25">
      <c r="A11126" s="46"/>
      <c r="B11126" s="46"/>
      <c r="C11126" s="46"/>
      <c r="D11126" s="106"/>
      <c r="E11126" s="106"/>
    </row>
    <row r="11127" spans="1:5" x14ac:dyDescent="0.25">
      <c r="A11127" s="46"/>
      <c r="B11127" s="46"/>
      <c r="C11127" s="46"/>
      <c r="D11127" s="106"/>
      <c r="E11127" s="106"/>
    </row>
    <row r="11128" spans="1:5" x14ac:dyDescent="0.25">
      <c r="A11128" s="46"/>
      <c r="B11128" s="46"/>
      <c r="C11128" s="46"/>
      <c r="D11128" s="106"/>
      <c r="E11128" s="106"/>
    </row>
    <row r="11129" spans="1:5" x14ac:dyDescent="0.25">
      <c r="A11129" s="46"/>
      <c r="B11129" s="46"/>
      <c r="C11129" s="46"/>
      <c r="D11129" s="106"/>
      <c r="E11129" s="106"/>
    </row>
    <row r="11130" spans="1:5" x14ac:dyDescent="0.25">
      <c r="A11130" s="46"/>
      <c r="B11130" s="46"/>
      <c r="C11130" s="46"/>
      <c r="D11130" s="106"/>
      <c r="E11130" s="106"/>
    </row>
    <row r="11131" spans="1:5" x14ac:dyDescent="0.25">
      <c r="A11131" s="46"/>
      <c r="B11131" s="46"/>
      <c r="C11131" s="46"/>
      <c r="D11131" s="106"/>
      <c r="E11131" s="106"/>
    </row>
    <row r="11132" spans="1:5" x14ac:dyDescent="0.25">
      <c r="A11132" s="46"/>
      <c r="B11132" s="46"/>
      <c r="C11132" s="46"/>
      <c r="D11132" s="106"/>
      <c r="E11132" s="106"/>
    </row>
    <row r="11133" spans="1:5" x14ac:dyDescent="0.25">
      <c r="A11133" s="46"/>
      <c r="B11133" s="46"/>
      <c r="C11133" s="46"/>
      <c r="D11133" s="106"/>
      <c r="E11133" s="106"/>
    </row>
    <row r="11134" spans="1:5" x14ac:dyDescent="0.25">
      <c r="A11134" s="46"/>
      <c r="B11134" s="46"/>
      <c r="C11134" s="46"/>
      <c r="D11134" s="106"/>
      <c r="E11134" s="106"/>
    </row>
    <row r="11135" spans="1:5" x14ac:dyDescent="0.25">
      <c r="A11135" s="46"/>
      <c r="B11135" s="46"/>
      <c r="C11135" s="46"/>
      <c r="D11135" s="106"/>
      <c r="E11135" s="106"/>
    </row>
    <row r="11136" spans="1:5" x14ac:dyDescent="0.25">
      <c r="A11136" s="46"/>
      <c r="B11136" s="46"/>
      <c r="C11136" s="46"/>
      <c r="D11136" s="106"/>
      <c r="E11136" s="106"/>
    </row>
    <row r="11137" spans="1:5" x14ac:dyDescent="0.25">
      <c r="A11137" s="46"/>
      <c r="B11137" s="46"/>
      <c r="C11137" s="46"/>
      <c r="D11137" s="106"/>
      <c r="E11137" s="106"/>
    </row>
    <row r="11138" spans="1:5" x14ac:dyDescent="0.25">
      <c r="A11138" s="46"/>
      <c r="B11138" s="46"/>
      <c r="C11138" s="46"/>
      <c r="D11138" s="106"/>
      <c r="E11138" s="106"/>
    </row>
    <row r="11139" spans="1:5" x14ac:dyDescent="0.25">
      <c r="A11139" s="46"/>
      <c r="B11139" s="46"/>
      <c r="C11139" s="46"/>
      <c r="D11139" s="106"/>
      <c r="E11139" s="106"/>
    </row>
    <row r="11140" spans="1:5" x14ac:dyDescent="0.25">
      <c r="A11140" s="46"/>
      <c r="B11140" s="46"/>
      <c r="C11140" s="46"/>
      <c r="D11140" s="106"/>
      <c r="E11140" s="106"/>
    </row>
    <row r="11141" spans="1:5" x14ac:dyDescent="0.25">
      <c r="A11141" s="46"/>
      <c r="B11141" s="46"/>
      <c r="C11141" s="46"/>
      <c r="D11141" s="106"/>
      <c r="E11141" s="106"/>
    </row>
    <row r="11142" spans="1:5" x14ac:dyDescent="0.25">
      <c r="A11142" s="46"/>
      <c r="B11142" s="46"/>
      <c r="C11142" s="46"/>
      <c r="D11142" s="106"/>
      <c r="E11142" s="106"/>
    </row>
    <row r="11143" spans="1:5" x14ac:dyDescent="0.25">
      <c r="A11143" s="46"/>
      <c r="B11143" s="46"/>
      <c r="C11143" s="46"/>
      <c r="D11143" s="106"/>
      <c r="E11143" s="106"/>
    </row>
    <row r="11144" spans="1:5" x14ac:dyDescent="0.25">
      <c r="A11144" s="46"/>
      <c r="B11144" s="46"/>
      <c r="C11144" s="46"/>
      <c r="D11144" s="106"/>
      <c r="E11144" s="106"/>
    </row>
    <row r="11145" spans="1:5" x14ac:dyDescent="0.25">
      <c r="A11145" s="46"/>
      <c r="B11145" s="46"/>
      <c r="C11145" s="46"/>
      <c r="D11145" s="106"/>
      <c r="E11145" s="106"/>
    </row>
    <row r="11146" spans="1:5" x14ac:dyDescent="0.25">
      <c r="A11146" s="46"/>
      <c r="B11146" s="46"/>
      <c r="C11146" s="46"/>
      <c r="D11146" s="106"/>
      <c r="E11146" s="106"/>
    </row>
    <row r="11147" spans="1:5" x14ac:dyDescent="0.25">
      <c r="A11147" s="46"/>
      <c r="B11147" s="46"/>
      <c r="C11147" s="46"/>
      <c r="D11147" s="106"/>
      <c r="E11147" s="106"/>
    </row>
    <row r="11148" spans="1:5" x14ac:dyDescent="0.25">
      <c r="A11148" s="46"/>
      <c r="B11148" s="46"/>
      <c r="C11148" s="46"/>
      <c r="D11148" s="106"/>
      <c r="E11148" s="106"/>
    </row>
    <row r="11149" spans="1:5" x14ac:dyDescent="0.25">
      <c r="A11149" s="46"/>
      <c r="B11149" s="46"/>
      <c r="C11149" s="46"/>
      <c r="D11149" s="106"/>
      <c r="E11149" s="106"/>
    </row>
    <row r="11150" spans="1:5" x14ac:dyDescent="0.25">
      <c r="A11150" s="46"/>
      <c r="B11150" s="46"/>
      <c r="C11150" s="46"/>
      <c r="D11150" s="106"/>
      <c r="E11150" s="106"/>
    </row>
    <row r="11151" spans="1:5" x14ac:dyDescent="0.25">
      <c r="A11151" s="46"/>
      <c r="B11151" s="46"/>
      <c r="C11151" s="46"/>
      <c r="D11151" s="106"/>
      <c r="E11151" s="106"/>
    </row>
    <row r="11152" spans="1:5" x14ac:dyDescent="0.25">
      <c r="A11152" s="46"/>
      <c r="B11152" s="46"/>
      <c r="C11152" s="46"/>
      <c r="D11152" s="106"/>
      <c r="E11152" s="106"/>
    </row>
    <row r="11153" spans="1:5" x14ac:dyDescent="0.25">
      <c r="A11153" s="46"/>
      <c r="B11153" s="46"/>
      <c r="C11153" s="46"/>
      <c r="D11153" s="106"/>
      <c r="E11153" s="106"/>
    </row>
    <row r="11154" spans="1:5" x14ac:dyDescent="0.25">
      <c r="A11154" s="46"/>
      <c r="B11154" s="46"/>
      <c r="C11154" s="46"/>
      <c r="D11154" s="106"/>
      <c r="E11154" s="106"/>
    </row>
    <row r="11155" spans="1:5" x14ac:dyDescent="0.25">
      <c r="A11155" s="46"/>
      <c r="B11155" s="46"/>
      <c r="C11155" s="46"/>
      <c r="D11155" s="106"/>
      <c r="E11155" s="106"/>
    </row>
    <row r="11156" spans="1:5" x14ac:dyDescent="0.25">
      <c r="A11156" s="46"/>
      <c r="B11156" s="46"/>
      <c r="C11156" s="46"/>
      <c r="D11156" s="106"/>
      <c r="E11156" s="106"/>
    </row>
    <row r="11157" spans="1:5" x14ac:dyDescent="0.25">
      <c r="A11157" s="46"/>
      <c r="B11157" s="46"/>
      <c r="C11157" s="46"/>
      <c r="D11157" s="106"/>
      <c r="E11157" s="106"/>
    </row>
    <row r="11158" spans="1:5" x14ac:dyDescent="0.25">
      <c r="A11158" s="46"/>
      <c r="B11158" s="46"/>
      <c r="C11158" s="46"/>
      <c r="D11158" s="106"/>
      <c r="E11158" s="106"/>
    </row>
    <row r="11159" spans="1:5" x14ac:dyDescent="0.25">
      <c r="A11159" s="46"/>
      <c r="B11159" s="46"/>
      <c r="C11159" s="46"/>
      <c r="D11159" s="106"/>
      <c r="E11159" s="106"/>
    </row>
    <row r="11160" spans="1:5" x14ac:dyDescent="0.25">
      <c r="A11160" s="46"/>
      <c r="B11160" s="46"/>
      <c r="C11160" s="46"/>
      <c r="D11160" s="106"/>
      <c r="E11160" s="106"/>
    </row>
    <row r="11161" spans="1:5" x14ac:dyDescent="0.25">
      <c r="A11161" s="46"/>
      <c r="B11161" s="46"/>
      <c r="C11161" s="46"/>
      <c r="D11161" s="106"/>
      <c r="E11161" s="106"/>
    </row>
    <row r="11162" spans="1:5" x14ac:dyDescent="0.25">
      <c r="A11162" s="46"/>
      <c r="B11162" s="46"/>
      <c r="C11162" s="46"/>
      <c r="D11162" s="106"/>
      <c r="E11162" s="106"/>
    </row>
    <row r="11163" spans="1:5" x14ac:dyDescent="0.25">
      <c r="A11163" s="46"/>
      <c r="B11163" s="46"/>
      <c r="C11163" s="46"/>
      <c r="D11163" s="106"/>
      <c r="E11163" s="106"/>
    </row>
    <row r="11164" spans="1:5" x14ac:dyDescent="0.25">
      <c r="A11164" s="46"/>
      <c r="B11164" s="46"/>
      <c r="C11164" s="46"/>
      <c r="D11164" s="106"/>
      <c r="E11164" s="106"/>
    </row>
    <row r="11165" spans="1:5" x14ac:dyDescent="0.25">
      <c r="A11165" s="46"/>
      <c r="B11165" s="46"/>
      <c r="C11165" s="46"/>
      <c r="D11165" s="106"/>
      <c r="E11165" s="106"/>
    </row>
    <row r="11166" spans="1:5" x14ac:dyDescent="0.25">
      <c r="A11166" s="46"/>
      <c r="B11166" s="46"/>
      <c r="C11166" s="46"/>
      <c r="D11166" s="106"/>
      <c r="E11166" s="106"/>
    </row>
    <row r="11167" spans="1:5" x14ac:dyDescent="0.25">
      <c r="A11167" s="46"/>
      <c r="B11167" s="46"/>
      <c r="C11167" s="46"/>
      <c r="D11167" s="106"/>
      <c r="E11167" s="106"/>
    </row>
    <row r="11168" spans="1:5" x14ac:dyDescent="0.25">
      <c r="A11168" s="46"/>
      <c r="B11168" s="46"/>
      <c r="C11168" s="46"/>
      <c r="D11168" s="106"/>
      <c r="E11168" s="106"/>
    </row>
    <row r="11169" spans="1:5" x14ac:dyDescent="0.25">
      <c r="A11169" s="46"/>
      <c r="B11169" s="46"/>
      <c r="C11169" s="46"/>
      <c r="D11169" s="106"/>
      <c r="E11169" s="106"/>
    </row>
    <row r="11170" spans="1:5" x14ac:dyDescent="0.25">
      <c r="A11170" s="46"/>
      <c r="B11170" s="46"/>
      <c r="C11170" s="46"/>
      <c r="D11170" s="106"/>
      <c r="E11170" s="106"/>
    </row>
    <row r="11171" spans="1:5" x14ac:dyDescent="0.25">
      <c r="A11171" s="46"/>
      <c r="B11171" s="46"/>
      <c r="C11171" s="46"/>
      <c r="D11171" s="106"/>
      <c r="E11171" s="106"/>
    </row>
    <row r="11172" spans="1:5" x14ac:dyDescent="0.25">
      <c r="A11172" s="46"/>
      <c r="B11172" s="46"/>
      <c r="C11172" s="46"/>
      <c r="D11172" s="106"/>
      <c r="E11172" s="106"/>
    </row>
    <row r="11173" spans="1:5" x14ac:dyDescent="0.25">
      <c r="A11173" s="46"/>
      <c r="B11173" s="46"/>
      <c r="C11173" s="46"/>
      <c r="D11173" s="106"/>
      <c r="E11173" s="106"/>
    </row>
    <row r="11174" spans="1:5" x14ac:dyDescent="0.25">
      <c r="A11174" s="46"/>
      <c r="B11174" s="46"/>
      <c r="C11174" s="46"/>
      <c r="D11174" s="106"/>
      <c r="E11174" s="106"/>
    </row>
    <row r="11175" spans="1:5" x14ac:dyDescent="0.25">
      <c r="A11175" s="46"/>
      <c r="B11175" s="46"/>
      <c r="C11175" s="46"/>
      <c r="D11175" s="106"/>
      <c r="E11175" s="106"/>
    </row>
    <row r="11176" spans="1:5" x14ac:dyDescent="0.25">
      <c r="A11176" s="46"/>
      <c r="B11176" s="46"/>
      <c r="C11176" s="46"/>
      <c r="D11176" s="106"/>
      <c r="E11176" s="106"/>
    </row>
    <row r="11177" spans="1:5" x14ac:dyDescent="0.25">
      <c r="A11177" s="46"/>
      <c r="B11177" s="46"/>
      <c r="C11177" s="46"/>
      <c r="D11177" s="106"/>
      <c r="E11177" s="106"/>
    </row>
    <row r="11178" spans="1:5" x14ac:dyDescent="0.25">
      <c r="A11178" s="46"/>
      <c r="B11178" s="46"/>
      <c r="C11178" s="46"/>
      <c r="D11178" s="106"/>
      <c r="E11178" s="106"/>
    </row>
    <row r="11179" spans="1:5" x14ac:dyDescent="0.25">
      <c r="A11179" s="46"/>
      <c r="B11179" s="46"/>
      <c r="C11179" s="46"/>
      <c r="D11179" s="106"/>
      <c r="E11179" s="106"/>
    </row>
    <row r="11180" spans="1:5" x14ac:dyDescent="0.25">
      <c r="A11180" s="46"/>
      <c r="B11180" s="46"/>
      <c r="C11180" s="46"/>
      <c r="D11180" s="106"/>
      <c r="E11180" s="106"/>
    </row>
    <row r="11181" spans="1:5" x14ac:dyDescent="0.25">
      <c r="A11181" s="46"/>
      <c r="B11181" s="46"/>
      <c r="C11181" s="46"/>
      <c r="D11181" s="106"/>
      <c r="E11181" s="106"/>
    </row>
    <row r="11182" spans="1:5" x14ac:dyDescent="0.25">
      <c r="A11182" s="46"/>
      <c r="B11182" s="46"/>
      <c r="C11182" s="46"/>
      <c r="D11182" s="106"/>
      <c r="E11182" s="106"/>
    </row>
    <row r="11183" spans="1:5" x14ac:dyDescent="0.25">
      <c r="A11183" s="46"/>
      <c r="B11183" s="46"/>
      <c r="C11183" s="46"/>
      <c r="D11183" s="106"/>
      <c r="E11183" s="106"/>
    </row>
    <row r="11184" spans="1:5" x14ac:dyDescent="0.25">
      <c r="A11184" s="46"/>
      <c r="B11184" s="46"/>
      <c r="C11184" s="46"/>
      <c r="D11184" s="106"/>
      <c r="E11184" s="106"/>
    </row>
    <row r="11185" spans="1:5" x14ac:dyDescent="0.25">
      <c r="A11185" s="46"/>
      <c r="B11185" s="46"/>
      <c r="C11185" s="46"/>
      <c r="D11185" s="106"/>
      <c r="E11185" s="106"/>
    </row>
    <row r="11186" spans="1:5" x14ac:dyDescent="0.25">
      <c r="A11186" s="46"/>
      <c r="B11186" s="46"/>
      <c r="C11186" s="46"/>
      <c r="D11186" s="106"/>
      <c r="E11186" s="106"/>
    </row>
    <row r="11187" spans="1:5" x14ac:dyDescent="0.25">
      <c r="A11187" s="46"/>
      <c r="B11187" s="46"/>
      <c r="C11187" s="46"/>
      <c r="D11187" s="106"/>
      <c r="E11187" s="106"/>
    </row>
    <row r="11188" spans="1:5" x14ac:dyDescent="0.25">
      <c r="A11188" s="46"/>
      <c r="B11188" s="46"/>
      <c r="C11188" s="46"/>
      <c r="D11188" s="106"/>
      <c r="E11188" s="106"/>
    </row>
    <row r="11189" spans="1:5" x14ac:dyDescent="0.25">
      <c r="A11189" s="46"/>
      <c r="B11189" s="46"/>
      <c r="C11189" s="46"/>
      <c r="D11189" s="106"/>
      <c r="E11189" s="106"/>
    </row>
    <row r="11190" spans="1:5" x14ac:dyDescent="0.25">
      <c r="A11190" s="46"/>
      <c r="B11190" s="46"/>
      <c r="C11190" s="46"/>
      <c r="D11190" s="106"/>
      <c r="E11190" s="106"/>
    </row>
    <row r="11191" spans="1:5" x14ac:dyDescent="0.25">
      <c r="A11191" s="46"/>
      <c r="B11191" s="46"/>
      <c r="C11191" s="46"/>
      <c r="D11191" s="106"/>
      <c r="E11191" s="106"/>
    </row>
    <row r="11192" spans="1:5" x14ac:dyDescent="0.25">
      <c r="A11192" s="46"/>
      <c r="B11192" s="46"/>
      <c r="C11192" s="46"/>
      <c r="D11192" s="106"/>
      <c r="E11192" s="106"/>
    </row>
    <row r="11193" spans="1:5" x14ac:dyDescent="0.25">
      <c r="A11193" s="46"/>
      <c r="B11193" s="46"/>
      <c r="C11193" s="46"/>
      <c r="D11193" s="106"/>
      <c r="E11193" s="106"/>
    </row>
    <row r="11194" spans="1:5" x14ac:dyDescent="0.25">
      <c r="A11194" s="46"/>
      <c r="B11194" s="46"/>
      <c r="C11194" s="46"/>
      <c r="D11194" s="106"/>
      <c r="E11194" s="106"/>
    </row>
    <row r="11195" spans="1:5" x14ac:dyDescent="0.25">
      <c r="A11195" s="46"/>
      <c r="B11195" s="46"/>
      <c r="C11195" s="46"/>
      <c r="D11195" s="106"/>
      <c r="E11195" s="106"/>
    </row>
    <row r="11196" spans="1:5" x14ac:dyDescent="0.25">
      <c r="A11196" s="46"/>
      <c r="B11196" s="46"/>
      <c r="C11196" s="46"/>
      <c r="D11196" s="106"/>
      <c r="E11196" s="106"/>
    </row>
    <row r="11197" spans="1:5" x14ac:dyDescent="0.25">
      <c r="A11197" s="46"/>
      <c r="B11197" s="46"/>
      <c r="C11197" s="46"/>
      <c r="D11197" s="106"/>
      <c r="E11197" s="106"/>
    </row>
    <row r="11198" spans="1:5" x14ac:dyDescent="0.25">
      <c r="A11198" s="46"/>
      <c r="B11198" s="46"/>
      <c r="C11198" s="46"/>
      <c r="D11198" s="106"/>
      <c r="E11198" s="106"/>
    </row>
    <row r="11199" spans="1:5" x14ac:dyDescent="0.25">
      <c r="A11199" s="46"/>
      <c r="B11199" s="46"/>
      <c r="C11199" s="46"/>
      <c r="D11199" s="106"/>
      <c r="E11199" s="106"/>
    </row>
    <row r="11200" spans="1:5" x14ac:dyDescent="0.25">
      <c r="A11200" s="46"/>
      <c r="B11200" s="46"/>
      <c r="C11200" s="46"/>
      <c r="D11200" s="106"/>
      <c r="E11200" s="106"/>
    </row>
    <row r="11201" spans="1:5" x14ac:dyDescent="0.25">
      <c r="A11201" s="46"/>
      <c r="B11201" s="46"/>
      <c r="C11201" s="46"/>
      <c r="D11201" s="106"/>
      <c r="E11201" s="106"/>
    </row>
    <row r="11202" spans="1:5" x14ac:dyDescent="0.25">
      <c r="A11202" s="46"/>
      <c r="B11202" s="46"/>
      <c r="C11202" s="46"/>
      <c r="D11202" s="106"/>
      <c r="E11202" s="106"/>
    </row>
    <row r="11203" spans="1:5" x14ac:dyDescent="0.25">
      <c r="A11203" s="46"/>
      <c r="B11203" s="46"/>
      <c r="C11203" s="46"/>
      <c r="D11203" s="106"/>
      <c r="E11203" s="106"/>
    </row>
    <row r="11204" spans="1:5" x14ac:dyDescent="0.25">
      <c r="A11204" s="46"/>
      <c r="B11204" s="46"/>
      <c r="C11204" s="46"/>
      <c r="D11204" s="106"/>
      <c r="E11204" s="106"/>
    </row>
    <row r="11205" spans="1:5" x14ac:dyDescent="0.25">
      <c r="A11205" s="46"/>
      <c r="B11205" s="46"/>
      <c r="C11205" s="46"/>
      <c r="D11205" s="106"/>
      <c r="E11205" s="106"/>
    </row>
    <row r="11206" spans="1:5" x14ac:dyDescent="0.25">
      <c r="A11206" s="46"/>
      <c r="B11206" s="46"/>
      <c r="C11206" s="46"/>
      <c r="D11206" s="106"/>
      <c r="E11206" s="106"/>
    </row>
    <row r="11207" spans="1:5" x14ac:dyDescent="0.25">
      <c r="A11207" s="46"/>
      <c r="B11207" s="46"/>
      <c r="C11207" s="46"/>
      <c r="D11207" s="106"/>
      <c r="E11207" s="106"/>
    </row>
    <row r="11208" spans="1:5" x14ac:dyDescent="0.25">
      <c r="A11208" s="46"/>
      <c r="B11208" s="46"/>
      <c r="C11208" s="46"/>
      <c r="D11208" s="106"/>
      <c r="E11208" s="106"/>
    </row>
    <row r="11209" spans="1:5" x14ac:dyDescent="0.25">
      <c r="A11209" s="46"/>
      <c r="B11209" s="46"/>
      <c r="C11209" s="46"/>
      <c r="D11209" s="106"/>
      <c r="E11209" s="106"/>
    </row>
    <row r="11210" spans="1:5" x14ac:dyDescent="0.25">
      <c r="A11210" s="46"/>
      <c r="B11210" s="46"/>
      <c r="C11210" s="46"/>
      <c r="D11210" s="106"/>
      <c r="E11210" s="106"/>
    </row>
    <row r="11211" spans="1:5" x14ac:dyDescent="0.25">
      <c r="A11211" s="46"/>
      <c r="B11211" s="46"/>
      <c r="C11211" s="46"/>
      <c r="D11211" s="106"/>
      <c r="E11211" s="106"/>
    </row>
    <row r="11212" spans="1:5" x14ac:dyDescent="0.25">
      <c r="A11212" s="46"/>
      <c r="B11212" s="46"/>
      <c r="C11212" s="46"/>
      <c r="D11212" s="106"/>
      <c r="E11212" s="106"/>
    </row>
    <row r="11213" spans="1:5" x14ac:dyDescent="0.25">
      <c r="A11213" s="46"/>
      <c r="B11213" s="46"/>
      <c r="C11213" s="46"/>
      <c r="D11213" s="106"/>
      <c r="E11213" s="106"/>
    </row>
    <row r="11214" spans="1:5" x14ac:dyDescent="0.25">
      <c r="A11214" s="46"/>
      <c r="B11214" s="46"/>
      <c r="C11214" s="46"/>
      <c r="D11214" s="106"/>
      <c r="E11214" s="106"/>
    </row>
    <row r="11215" spans="1:5" x14ac:dyDescent="0.25">
      <c r="A11215" s="46"/>
      <c r="B11215" s="46"/>
      <c r="C11215" s="46"/>
      <c r="D11215" s="106"/>
      <c r="E11215" s="106"/>
    </row>
    <row r="11216" spans="1:5" x14ac:dyDescent="0.25">
      <c r="A11216" s="46"/>
      <c r="B11216" s="46"/>
      <c r="C11216" s="46"/>
      <c r="D11216" s="106"/>
      <c r="E11216" s="106"/>
    </row>
    <row r="11217" spans="1:5" x14ac:dyDescent="0.25">
      <c r="A11217" s="46"/>
      <c r="B11217" s="46"/>
      <c r="C11217" s="46"/>
      <c r="D11217" s="106"/>
      <c r="E11217" s="106"/>
    </row>
    <row r="11218" spans="1:5" x14ac:dyDescent="0.25">
      <c r="A11218" s="46"/>
      <c r="B11218" s="46"/>
      <c r="C11218" s="46"/>
      <c r="D11218" s="106"/>
      <c r="E11218" s="106"/>
    </row>
    <row r="11219" spans="1:5" x14ac:dyDescent="0.25">
      <c r="A11219" s="46"/>
      <c r="B11219" s="46"/>
      <c r="C11219" s="46"/>
      <c r="D11219" s="106"/>
      <c r="E11219" s="106"/>
    </row>
    <row r="11220" spans="1:5" x14ac:dyDescent="0.25">
      <c r="A11220" s="46"/>
      <c r="B11220" s="46"/>
      <c r="C11220" s="46"/>
      <c r="D11220" s="106"/>
      <c r="E11220" s="106"/>
    </row>
    <row r="11221" spans="1:5" x14ac:dyDescent="0.25">
      <c r="A11221" s="46"/>
      <c r="B11221" s="46"/>
      <c r="C11221" s="46"/>
      <c r="D11221" s="106"/>
      <c r="E11221" s="106"/>
    </row>
    <row r="11222" spans="1:5" x14ac:dyDescent="0.25">
      <c r="A11222" s="46"/>
      <c r="B11222" s="46"/>
      <c r="C11222" s="46"/>
      <c r="D11222" s="106"/>
      <c r="E11222" s="106"/>
    </row>
    <row r="11223" spans="1:5" x14ac:dyDescent="0.25">
      <c r="A11223" s="46"/>
      <c r="B11223" s="46"/>
      <c r="C11223" s="46"/>
      <c r="D11223" s="106"/>
      <c r="E11223" s="106"/>
    </row>
    <row r="11224" spans="1:5" x14ac:dyDescent="0.25">
      <c r="A11224" s="46"/>
      <c r="B11224" s="46"/>
      <c r="C11224" s="46"/>
      <c r="D11224" s="106"/>
      <c r="E11224" s="106"/>
    </row>
    <row r="11225" spans="1:5" x14ac:dyDescent="0.25">
      <c r="A11225" s="46"/>
      <c r="B11225" s="46"/>
      <c r="C11225" s="46"/>
      <c r="D11225" s="106"/>
      <c r="E11225" s="106"/>
    </row>
    <row r="11226" spans="1:5" x14ac:dyDescent="0.25">
      <c r="A11226" s="46"/>
      <c r="B11226" s="46"/>
      <c r="C11226" s="46"/>
      <c r="D11226" s="106"/>
      <c r="E11226" s="106"/>
    </row>
    <row r="11227" spans="1:5" x14ac:dyDescent="0.25">
      <c r="A11227" s="46"/>
      <c r="B11227" s="46"/>
      <c r="C11227" s="46"/>
      <c r="D11227" s="106"/>
      <c r="E11227" s="106"/>
    </row>
    <row r="11228" spans="1:5" x14ac:dyDescent="0.25">
      <c r="A11228" s="46"/>
      <c r="B11228" s="46"/>
      <c r="C11228" s="46"/>
      <c r="D11228" s="106"/>
      <c r="E11228" s="106"/>
    </row>
    <row r="11229" spans="1:5" x14ac:dyDescent="0.25">
      <c r="A11229" s="46"/>
      <c r="B11229" s="46"/>
      <c r="C11229" s="46"/>
      <c r="D11229" s="106"/>
      <c r="E11229" s="106"/>
    </row>
    <row r="11230" spans="1:5" x14ac:dyDescent="0.25">
      <c r="A11230" s="46"/>
      <c r="B11230" s="46"/>
      <c r="C11230" s="46"/>
      <c r="D11230" s="106"/>
      <c r="E11230" s="106"/>
    </row>
    <row r="11231" spans="1:5" x14ac:dyDescent="0.25">
      <c r="A11231" s="46"/>
      <c r="B11231" s="46"/>
      <c r="C11231" s="46"/>
      <c r="D11231" s="106"/>
      <c r="E11231" s="106"/>
    </row>
    <row r="11232" spans="1:5" x14ac:dyDescent="0.25">
      <c r="A11232" s="46"/>
      <c r="B11232" s="46"/>
      <c r="C11232" s="46"/>
      <c r="D11232" s="106"/>
      <c r="E11232" s="106"/>
    </row>
    <row r="11233" spans="1:5" x14ac:dyDescent="0.25">
      <c r="A11233" s="46"/>
      <c r="B11233" s="46"/>
      <c r="C11233" s="46"/>
      <c r="D11233" s="106"/>
      <c r="E11233" s="106"/>
    </row>
    <row r="11234" spans="1:5" x14ac:dyDescent="0.25">
      <c r="A11234" s="46"/>
      <c r="B11234" s="46"/>
      <c r="C11234" s="46"/>
      <c r="D11234" s="106"/>
      <c r="E11234" s="106"/>
    </row>
    <row r="11235" spans="1:5" x14ac:dyDescent="0.25">
      <c r="A11235" s="46"/>
      <c r="B11235" s="46"/>
      <c r="C11235" s="46"/>
      <c r="D11235" s="106"/>
      <c r="E11235" s="106"/>
    </row>
    <row r="11236" spans="1:5" x14ac:dyDescent="0.25">
      <c r="A11236" s="46"/>
      <c r="B11236" s="46"/>
      <c r="C11236" s="46"/>
      <c r="D11236" s="106"/>
      <c r="E11236" s="106"/>
    </row>
    <row r="11237" spans="1:5" x14ac:dyDescent="0.25">
      <c r="A11237" s="46"/>
      <c r="B11237" s="46"/>
      <c r="C11237" s="46"/>
      <c r="D11237" s="106"/>
      <c r="E11237" s="106"/>
    </row>
    <row r="11238" spans="1:5" x14ac:dyDescent="0.25">
      <c r="A11238" s="46"/>
      <c r="B11238" s="46"/>
      <c r="C11238" s="46"/>
      <c r="D11238" s="106"/>
      <c r="E11238" s="106"/>
    </row>
    <row r="11239" spans="1:5" x14ac:dyDescent="0.25">
      <c r="A11239" s="46"/>
      <c r="B11239" s="46"/>
      <c r="C11239" s="46"/>
      <c r="D11239" s="106"/>
      <c r="E11239" s="106"/>
    </row>
    <row r="11240" spans="1:5" x14ac:dyDescent="0.25">
      <c r="A11240" s="46"/>
      <c r="B11240" s="46"/>
      <c r="C11240" s="46"/>
      <c r="D11240" s="106"/>
      <c r="E11240" s="106"/>
    </row>
    <row r="11241" spans="1:5" x14ac:dyDescent="0.25">
      <c r="A11241" s="46"/>
      <c r="B11241" s="46"/>
      <c r="C11241" s="46"/>
      <c r="D11241" s="106"/>
      <c r="E11241" s="106"/>
    </row>
    <row r="11242" spans="1:5" x14ac:dyDescent="0.25">
      <c r="A11242" s="46"/>
      <c r="B11242" s="46"/>
      <c r="C11242" s="46"/>
      <c r="D11242" s="106"/>
      <c r="E11242" s="106"/>
    </row>
    <row r="11243" spans="1:5" x14ac:dyDescent="0.25">
      <c r="A11243" s="46"/>
      <c r="B11243" s="46"/>
      <c r="C11243" s="46"/>
      <c r="D11243" s="106"/>
      <c r="E11243" s="106"/>
    </row>
    <row r="11244" spans="1:5" x14ac:dyDescent="0.25">
      <c r="A11244" s="46"/>
      <c r="B11244" s="46"/>
      <c r="C11244" s="46"/>
      <c r="D11244" s="106"/>
      <c r="E11244" s="106"/>
    </row>
    <row r="11245" spans="1:5" x14ac:dyDescent="0.25">
      <c r="A11245" s="46"/>
      <c r="B11245" s="46"/>
      <c r="C11245" s="46"/>
      <c r="D11245" s="106"/>
      <c r="E11245" s="106"/>
    </row>
    <row r="11246" spans="1:5" x14ac:dyDescent="0.25">
      <c r="A11246" s="46"/>
      <c r="B11246" s="46"/>
      <c r="C11246" s="46"/>
      <c r="D11246" s="106"/>
      <c r="E11246" s="106"/>
    </row>
    <row r="11247" spans="1:5" x14ac:dyDescent="0.25">
      <c r="A11247" s="46"/>
      <c r="B11247" s="46"/>
      <c r="C11247" s="46"/>
      <c r="D11247" s="106"/>
      <c r="E11247" s="106"/>
    </row>
    <row r="11248" spans="1:5" x14ac:dyDescent="0.25">
      <c r="A11248" s="46"/>
      <c r="B11248" s="46"/>
      <c r="C11248" s="46"/>
      <c r="D11248" s="106"/>
      <c r="E11248" s="106"/>
    </row>
    <row r="11249" spans="1:5" x14ac:dyDescent="0.25">
      <c r="A11249" s="46"/>
      <c r="B11249" s="46"/>
      <c r="C11249" s="46"/>
      <c r="D11249" s="106"/>
      <c r="E11249" s="106"/>
    </row>
    <row r="11250" spans="1:5" x14ac:dyDescent="0.25">
      <c r="A11250" s="46"/>
      <c r="B11250" s="46"/>
      <c r="C11250" s="46"/>
      <c r="D11250" s="106"/>
      <c r="E11250" s="106"/>
    </row>
    <row r="11251" spans="1:5" x14ac:dyDescent="0.25">
      <c r="A11251" s="46"/>
      <c r="B11251" s="46"/>
      <c r="C11251" s="46"/>
      <c r="D11251" s="106"/>
      <c r="E11251" s="106"/>
    </row>
    <row r="11252" spans="1:5" x14ac:dyDescent="0.25">
      <c r="A11252" s="46"/>
      <c r="B11252" s="46"/>
      <c r="C11252" s="46"/>
      <c r="D11252" s="106"/>
      <c r="E11252" s="106"/>
    </row>
    <row r="11253" spans="1:5" x14ac:dyDescent="0.25">
      <c r="A11253" s="46"/>
      <c r="B11253" s="46"/>
      <c r="C11253" s="46"/>
      <c r="D11253" s="106"/>
      <c r="E11253" s="106"/>
    </row>
    <row r="11254" spans="1:5" x14ac:dyDescent="0.25">
      <c r="A11254" s="46"/>
      <c r="B11254" s="46"/>
      <c r="C11254" s="46"/>
      <c r="D11254" s="106"/>
      <c r="E11254" s="106"/>
    </row>
    <row r="11255" spans="1:5" x14ac:dyDescent="0.25">
      <c r="A11255" s="46"/>
      <c r="B11255" s="46"/>
      <c r="C11255" s="46"/>
      <c r="D11255" s="106"/>
      <c r="E11255" s="106"/>
    </row>
    <row r="11256" spans="1:5" x14ac:dyDescent="0.25">
      <c r="A11256" s="46"/>
      <c r="B11256" s="46"/>
      <c r="C11256" s="46"/>
      <c r="D11256" s="106"/>
      <c r="E11256" s="106"/>
    </row>
    <row r="11257" spans="1:5" x14ac:dyDescent="0.25">
      <c r="A11257" s="46"/>
      <c r="B11257" s="46"/>
      <c r="C11257" s="46"/>
      <c r="D11257" s="106"/>
      <c r="E11257" s="106"/>
    </row>
    <row r="11258" spans="1:5" x14ac:dyDescent="0.25">
      <c r="A11258" s="46"/>
      <c r="B11258" s="46"/>
      <c r="C11258" s="46"/>
      <c r="D11258" s="106"/>
      <c r="E11258" s="106"/>
    </row>
    <row r="11259" spans="1:5" x14ac:dyDescent="0.25">
      <c r="A11259" s="46"/>
      <c r="B11259" s="46"/>
      <c r="C11259" s="46"/>
      <c r="D11259" s="106"/>
      <c r="E11259" s="106"/>
    </row>
    <row r="11260" spans="1:5" x14ac:dyDescent="0.25">
      <c r="A11260" s="46"/>
      <c r="B11260" s="46"/>
      <c r="C11260" s="46"/>
      <c r="D11260" s="106"/>
      <c r="E11260" s="106"/>
    </row>
    <row r="11261" spans="1:5" x14ac:dyDescent="0.25">
      <c r="A11261" s="46"/>
      <c r="B11261" s="46"/>
      <c r="C11261" s="46"/>
      <c r="D11261" s="106"/>
      <c r="E11261" s="106"/>
    </row>
    <row r="11262" spans="1:5" x14ac:dyDescent="0.25">
      <c r="A11262" s="46"/>
      <c r="B11262" s="46"/>
      <c r="C11262" s="46"/>
      <c r="D11262" s="106"/>
      <c r="E11262" s="106"/>
    </row>
    <row r="11263" spans="1:5" x14ac:dyDescent="0.25">
      <c r="A11263" s="46"/>
      <c r="B11263" s="46"/>
      <c r="C11263" s="46"/>
      <c r="D11263" s="106"/>
      <c r="E11263" s="106"/>
    </row>
    <row r="11264" spans="1:5" x14ac:dyDescent="0.25">
      <c r="A11264" s="46"/>
      <c r="B11264" s="46"/>
      <c r="C11264" s="46"/>
      <c r="D11264" s="106"/>
      <c r="E11264" s="106"/>
    </row>
    <row r="11265" spans="1:5" x14ac:dyDescent="0.25">
      <c r="A11265" s="46"/>
      <c r="B11265" s="46"/>
      <c r="C11265" s="46"/>
      <c r="D11265" s="106"/>
      <c r="E11265" s="106"/>
    </row>
    <row r="11266" spans="1:5" x14ac:dyDescent="0.25">
      <c r="A11266" s="46"/>
      <c r="B11266" s="46"/>
      <c r="C11266" s="46"/>
      <c r="D11266" s="106"/>
      <c r="E11266" s="106"/>
    </row>
    <row r="11267" spans="1:5" x14ac:dyDescent="0.25">
      <c r="A11267" s="46"/>
      <c r="B11267" s="46"/>
      <c r="C11267" s="46"/>
      <c r="D11267" s="106"/>
      <c r="E11267" s="106"/>
    </row>
    <row r="11268" spans="1:5" x14ac:dyDescent="0.25">
      <c r="A11268" s="46"/>
      <c r="B11268" s="46"/>
      <c r="C11268" s="46"/>
      <c r="D11268" s="106"/>
      <c r="E11268" s="106"/>
    </row>
    <row r="11269" spans="1:5" x14ac:dyDescent="0.25">
      <c r="A11269" s="46"/>
      <c r="B11269" s="46"/>
      <c r="C11269" s="46"/>
      <c r="D11269" s="106"/>
      <c r="E11269" s="106"/>
    </row>
    <row r="11270" spans="1:5" x14ac:dyDescent="0.25">
      <c r="A11270" s="46"/>
      <c r="B11270" s="46"/>
      <c r="C11270" s="46"/>
      <c r="D11270" s="106"/>
      <c r="E11270" s="106"/>
    </row>
    <row r="11271" spans="1:5" x14ac:dyDescent="0.25">
      <c r="A11271" s="46"/>
      <c r="B11271" s="46"/>
      <c r="C11271" s="46"/>
      <c r="D11271" s="106"/>
      <c r="E11271" s="106"/>
    </row>
    <row r="11272" spans="1:5" x14ac:dyDescent="0.25">
      <c r="A11272" s="46"/>
      <c r="B11272" s="46"/>
      <c r="C11272" s="46"/>
      <c r="D11272" s="106"/>
      <c r="E11272" s="106"/>
    </row>
    <row r="11273" spans="1:5" x14ac:dyDescent="0.25">
      <c r="A11273" s="46"/>
      <c r="B11273" s="46"/>
      <c r="C11273" s="46"/>
      <c r="D11273" s="106"/>
      <c r="E11273" s="106"/>
    </row>
    <row r="11274" spans="1:5" x14ac:dyDescent="0.25">
      <c r="A11274" s="46"/>
      <c r="B11274" s="46"/>
      <c r="C11274" s="46"/>
      <c r="D11274" s="106"/>
      <c r="E11274" s="106"/>
    </row>
    <row r="11275" spans="1:5" x14ac:dyDescent="0.25">
      <c r="A11275" s="46"/>
      <c r="B11275" s="46"/>
      <c r="C11275" s="46"/>
      <c r="D11275" s="106"/>
      <c r="E11275" s="106"/>
    </row>
    <row r="11276" spans="1:5" x14ac:dyDescent="0.25">
      <c r="A11276" s="46"/>
      <c r="B11276" s="46"/>
      <c r="C11276" s="46"/>
      <c r="D11276" s="106"/>
      <c r="E11276" s="106"/>
    </row>
    <row r="11277" spans="1:5" x14ac:dyDescent="0.25">
      <c r="A11277" s="46"/>
      <c r="B11277" s="46"/>
      <c r="C11277" s="46"/>
      <c r="D11277" s="106"/>
      <c r="E11277" s="106"/>
    </row>
    <row r="11278" spans="1:5" x14ac:dyDescent="0.25">
      <c r="A11278" s="46"/>
      <c r="B11278" s="46"/>
      <c r="C11278" s="46"/>
      <c r="D11278" s="106"/>
      <c r="E11278" s="106"/>
    </row>
    <row r="11279" spans="1:5" x14ac:dyDescent="0.25">
      <c r="A11279" s="46"/>
      <c r="B11279" s="46"/>
      <c r="C11279" s="46"/>
      <c r="D11279" s="106"/>
      <c r="E11279" s="106"/>
    </row>
    <row r="11280" spans="1:5" x14ac:dyDescent="0.25">
      <c r="A11280" s="46"/>
      <c r="B11280" s="46"/>
      <c r="C11280" s="46"/>
      <c r="D11280" s="106"/>
      <c r="E11280" s="106"/>
    </row>
    <row r="11281" spans="1:5" x14ac:dyDescent="0.25">
      <c r="A11281" s="46"/>
      <c r="B11281" s="46"/>
      <c r="C11281" s="46"/>
      <c r="D11281" s="106"/>
      <c r="E11281" s="106"/>
    </row>
    <row r="11282" spans="1:5" x14ac:dyDescent="0.25">
      <c r="A11282" s="46"/>
      <c r="B11282" s="46"/>
      <c r="C11282" s="46"/>
      <c r="D11282" s="106"/>
      <c r="E11282" s="106"/>
    </row>
    <row r="11283" spans="1:5" x14ac:dyDescent="0.25">
      <c r="A11283" s="46"/>
      <c r="B11283" s="46"/>
      <c r="C11283" s="46"/>
      <c r="D11283" s="106"/>
      <c r="E11283" s="106"/>
    </row>
    <row r="11284" spans="1:5" x14ac:dyDescent="0.25">
      <c r="A11284" s="46"/>
      <c r="B11284" s="46"/>
      <c r="C11284" s="46"/>
      <c r="D11284" s="106"/>
      <c r="E11284" s="106"/>
    </row>
    <row r="11285" spans="1:5" x14ac:dyDescent="0.25">
      <c r="A11285" s="46"/>
      <c r="B11285" s="46"/>
      <c r="C11285" s="46"/>
      <c r="D11285" s="106"/>
      <c r="E11285" s="106"/>
    </row>
    <row r="11286" spans="1:5" x14ac:dyDescent="0.25">
      <c r="A11286" s="46"/>
      <c r="B11286" s="46"/>
      <c r="C11286" s="46"/>
      <c r="D11286" s="106"/>
      <c r="E11286" s="106"/>
    </row>
    <row r="11287" spans="1:5" x14ac:dyDescent="0.25">
      <c r="A11287" s="46"/>
      <c r="B11287" s="46"/>
      <c r="C11287" s="46"/>
      <c r="D11287" s="106"/>
      <c r="E11287" s="106"/>
    </row>
    <row r="11288" spans="1:5" x14ac:dyDescent="0.25">
      <c r="A11288" s="46"/>
      <c r="B11288" s="46"/>
      <c r="C11288" s="46"/>
      <c r="D11288" s="106"/>
      <c r="E11288" s="106"/>
    </row>
    <row r="11289" spans="1:5" x14ac:dyDescent="0.25">
      <c r="A11289" s="46"/>
      <c r="B11289" s="46"/>
      <c r="C11289" s="46"/>
      <c r="D11289" s="106"/>
      <c r="E11289" s="106"/>
    </row>
    <row r="11290" spans="1:5" x14ac:dyDescent="0.25">
      <c r="A11290" s="46"/>
      <c r="B11290" s="46"/>
      <c r="C11290" s="46"/>
      <c r="D11290" s="106"/>
      <c r="E11290" s="106"/>
    </row>
    <row r="11291" spans="1:5" x14ac:dyDescent="0.25">
      <c r="A11291" s="46"/>
      <c r="B11291" s="46"/>
      <c r="C11291" s="46"/>
      <c r="D11291" s="106"/>
      <c r="E11291" s="106"/>
    </row>
    <row r="11292" spans="1:5" x14ac:dyDescent="0.25">
      <c r="A11292" s="46"/>
      <c r="B11292" s="46"/>
      <c r="C11292" s="46"/>
      <c r="D11292" s="106"/>
      <c r="E11292" s="106"/>
    </row>
    <row r="11293" spans="1:5" x14ac:dyDescent="0.25">
      <c r="A11293" s="46"/>
      <c r="B11293" s="46"/>
      <c r="C11293" s="46"/>
      <c r="D11293" s="106"/>
      <c r="E11293" s="106"/>
    </row>
    <row r="11294" spans="1:5" x14ac:dyDescent="0.25">
      <c r="A11294" s="46"/>
      <c r="B11294" s="46"/>
      <c r="C11294" s="46"/>
      <c r="D11294" s="106"/>
      <c r="E11294" s="106"/>
    </row>
    <row r="11295" spans="1:5" x14ac:dyDescent="0.25">
      <c r="A11295" s="46"/>
      <c r="B11295" s="46"/>
      <c r="C11295" s="46"/>
      <c r="D11295" s="106"/>
      <c r="E11295" s="106"/>
    </row>
    <row r="11296" spans="1:5" x14ac:dyDescent="0.25">
      <c r="A11296" s="46"/>
      <c r="B11296" s="46"/>
      <c r="C11296" s="46"/>
      <c r="D11296" s="106"/>
      <c r="E11296" s="106"/>
    </row>
    <row r="11297" spans="1:5" x14ac:dyDescent="0.25">
      <c r="A11297" s="46"/>
      <c r="B11297" s="46"/>
      <c r="C11297" s="46"/>
      <c r="D11297" s="106"/>
      <c r="E11297" s="106"/>
    </row>
    <row r="11298" spans="1:5" x14ac:dyDescent="0.25">
      <c r="A11298" s="46"/>
      <c r="B11298" s="46"/>
      <c r="C11298" s="46"/>
      <c r="D11298" s="106"/>
      <c r="E11298" s="106"/>
    </row>
    <row r="11299" spans="1:5" x14ac:dyDescent="0.25">
      <c r="A11299" s="46"/>
      <c r="B11299" s="46"/>
      <c r="C11299" s="46"/>
      <c r="D11299" s="106"/>
      <c r="E11299" s="106"/>
    </row>
    <row r="11300" spans="1:5" x14ac:dyDescent="0.25">
      <c r="A11300" s="46"/>
      <c r="B11300" s="46"/>
      <c r="C11300" s="46"/>
      <c r="D11300" s="106"/>
      <c r="E11300" s="106"/>
    </row>
    <row r="11301" spans="1:5" x14ac:dyDescent="0.25">
      <c r="A11301" s="46"/>
      <c r="B11301" s="46"/>
      <c r="C11301" s="46"/>
      <c r="D11301" s="106"/>
      <c r="E11301" s="106"/>
    </row>
    <row r="11302" spans="1:5" x14ac:dyDescent="0.25">
      <c r="A11302" s="46"/>
      <c r="B11302" s="46"/>
      <c r="C11302" s="46"/>
      <c r="D11302" s="106"/>
      <c r="E11302" s="106"/>
    </row>
    <row r="11303" spans="1:5" x14ac:dyDescent="0.25">
      <c r="A11303" s="46"/>
      <c r="B11303" s="46"/>
      <c r="C11303" s="46"/>
      <c r="D11303" s="106"/>
      <c r="E11303" s="106"/>
    </row>
    <row r="11304" spans="1:5" x14ac:dyDescent="0.25">
      <c r="A11304" s="46"/>
      <c r="B11304" s="46"/>
      <c r="C11304" s="46"/>
      <c r="D11304" s="106"/>
      <c r="E11304" s="106"/>
    </row>
    <row r="11305" spans="1:5" x14ac:dyDescent="0.25">
      <c r="A11305" s="46"/>
      <c r="B11305" s="46"/>
      <c r="C11305" s="46"/>
      <c r="D11305" s="106"/>
      <c r="E11305" s="106"/>
    </row>
    <row r="11306" spans="1:5" x14ac:dyDescent="0.25">
      <c r="A11306" s="46"/>
      <c r="B11306" s="46"/>
      <c r="C11306" s="46"/>
      <c r="D11306" s="106"/>
      <c r="E11306" s="106"/>
    </row>
    <row r="11307" spans="1:5" x14ac:dyDescent="0.25">
      <c r="A11307" s="46"/>
      <c r="B11307" s="46"/>
      <c r="C11307" s="46"/>
      <c r="D11307" s="106"/>
      <c r="E11307" s="106"/>
    </row>
    <row r="11308" spans="1:5" x14ac:dyDescent="0.25">
      <c r="A11308" s="46"/>
      <c r="B11308" s="46"/>
      <c r="C11308" s="46"/>
      <c r="D11308" s="106"/>
      <c r="E11308" s="106"/>
    </row>
    <row r="11309" spans="1:5" x14ac:dyDescent="0.25">
      <c r="A11309" s="46"/>
      <c r="B11309" s="46"/>
      <c r="C11309" s="46"/>
      <c r="D11309" s="106"/>
      <c r="E11309" s="106"/>
    </row>
    <row r="11310" spans="1:5" x14ac:dyDescent="0.25">
      <c r="A11310" s="46"/>
      <c r="B11310" s="46"/>
      <c r="C11310" s="46"/>
      <c r="D11310" s="106"/>
      <c r="E11310" s="106"/>
    </row>
    <row r="11311" spans="1:5" x14ac:dyDescent="0.25">
      <c r="A11311" s="46"/>
      <c r="B11311" s="46"/>
      <c r="C11311" s="46"/>
      <c r="D11311" s="106"/>
      <c r="E11311" s="106"/>
    </row>
    <row r="11312" spans="1:5" x14ac:dyDescent="0.25">
      <c r="A11312" s="46"/>
      <c r="B11312" s="46"/>
      <c r="C11312" s="46"/>
      <c r="D11312" s="106"/>
      <c r="E11312" s="106"/>
    </row>
    <row r="11313" spans="1:5" x14ac:dyDescent="0.25">
      <c r="A11313" s="46"/>
      <c r="B11313" s="46"/>
      <c r="C11313" s="46"/>
      <c r="D11313" s="106"/>
      <c r="E11313" s="106"/>
    </row>
    <row r="11314" spans="1:5" x14ac:dyDescent="0.25">
      <c r="A11314" s="46"/>
      <c r="B11314" s="46"/>
      <c r="C11314" s="46"/>
      <c r="D11314" s="106"/>
      <c r="E11314" s="106"/>
    </row>
    <row r="11315" spans="1:5" x14ac:dyDescent="0.25">
      <c r="A11315" s="46"/>
      <c r="B11315" s="46"/>
      <c r="C11315" s="46"/>
      <c r="D11315" s="106"/>
      <c r="E11315" s="106"/>
    </row>
    <row r="11316" spans="1:5" x14ac:dyDescent="0.25">
      <c r="A11316" s="46"/>
      <c r="B11316" s="46"/>
      <c r="C11316" s="46"/>
      <c r="D11316" s="106"/>
      <c r="E11316" s="106"/>
    </row>
    <row r="11317" spans="1:5" x14ac:dyDescent="0.25">
      <c r="A11317" s="46"/>
      <c r="B11317" s="46"/>
      <c r="C11317" s="46"/>
      <c r="D11317" s="106"/>
      <c r="E11317" s="106"/>
    </row>
    <row r="11318" spans="1:5" x14ac:dyDescent="0.25">
      <c r="A11318" s="46"/>
      <c r="B11318" s="46"/>
      <c r="C11318" s="46"/>
      <c r="D11318" s="106"/>
      <c r="E11318" s="106"/>
    </row>
    <row r="11319" spans="1:5" x14ac:dyDescent="0.25">
      <c r="A11319" s="46"/>
      <c r="B11319" s="46"/>
      <c r="C11319" s="46"/>
      <c r="D11319" s="106"/>
      <c r="E11319" s="106"/>
    </row>
    <row r="11320" spans="1:5" x14ac:dyDescent="0.25">
      <c r="A11320" s="46"/>
      <c r="B11320" s="46"/>
      <c r="C11320" s="46"/>
      <c r="D11320" s="106"/>
      <c r="E11320" s="106"/>
    </row>
    <row r="11321" spans="1:5" x14ac:dyDescent="0.25">
      <c r="A11321" s="46"/>
      <c r="B11321" s="46"/>
      <c r="C11321" s="46"/>
      <c r="D11321" s="106"/>
      <c r="E11321" s="106"/>
    </row>
    <row r="11322" spans="1:5" x14ac:dyDescent="0.25">
      <c r="A11322" s="46"/>
      <c r="B11322" s="46"/>
      <c r="C11322" s="46"/>
      <c r="D11322" s="106"/>
      <c r="E11322" s="106"/>
    </row>
    <row r="11323" spans="1:5" x14ac:dyDescent="0.25">
      <c r="A11323" s="46"/>
      <c r="B11323" s="46"/>
      <c r="C11323" s="46"/>
      <c r="D11323" s="106"/>
      <c r="E11323" s="106"/>
    </row>
    <row r="11324" spans="1:5" x14ac:dyDescent="0.25">
      <c r="A11324" s="46"/>
      <c r="B11324" s="46"/>
      <c r="C11324" s="46"/>
      <c r="D11324" s="106"/>
      <c r="E11324" s="106"/>
    </row>
    <row r="11325" spans="1:5" x14ac:dyDescent="0.25">
      <c r="A11325" s="46"/>
      <c r="B11325" s="46"/>
      <c r="C11325" s="46"/>
      <c r="D11325" s="106"/>
      <c r="E11325" s="106"/>
    </row>
    <row r="11326" spans="1:5" x14ac:dyDescent="0.25">
      <c r="A11326" s="46"/>
      <c r="B11326" s="46"/>
      <c r="C11326" s="46"/>
      <c r="D11326" s="106"/>
      <c r="E11326" s="106"/>
    </row>
    <row r="11327" spans="1:5" x14ac:dyDescent="0.25">
      <c r="A11327" s="46"/>
      <c r="B11327" s="46"/>
      <c r="C11327" s="46"/>
      <c r="D11327" s="106"/>
      <c r="E11327" s="106"/>
    </row>
    <row r="11328" spans="1:5" x14ac:dyDescent="0.25">
      <c r="A11328" s="46"/>
      <c r="B11328" s="46"/>
      <c r="C11328" s="46"/>
      <c r="D11328" s="106"/>
      <c r="E11328" s="106"/>
    </row>
    <row r="11329" spans="1:5" x14ac:dyDescent="0.25">
      <c r="A11329" s="46"/>
      <c r="B11329" s="46"/>
      <c r="C11329" s="46"/>
      <c r="D11329" s="106"/>
      <c r="E11329" s="106"/>
    </row>
    <row r="11330" spans="1:5" x14ac:dyDescent="0.25">
      <c r="A11330" s="46"/>
      <c r="B11330" s="46"/>
      <c r="C11330" s="46"/>
      <c r="D11330" s="106"/>
      <c r="E11330" s="106"/>
    </row>
    <row r="11331" spans="1:5" x14ac:dyDescent="0.25">
      <c r="A11331" s="46"/>
      <c r="B11331" s="46"/>
      <c r="C11331" s="46"/>
      <c r="D11331" s="106"/>
      <c r="E11331" s="106"/>
    </row>
    <row r="11332" spans="1:5" x14ac:dyDescent="0.25">
      <c r="A11332" s="46"/>
      <c r="B11332" s="46"/>
      <c r="C11332" s="46"/>
      <c r="D11332" s="106"/>
      <c r="E11332" s="106"/>
    </row>
    <row r="11333" spans="1:5" x14ac:dyDescent="0.25">
      <c r="A11333" s="46"/>
      <c r="B11333" s="46"/>
      <c r="C11333" s="46"/>
      <c r="D11333" s="106"/>
      <c r="E11333" s="106"/>
    </row>
    <row r="11334" spans="1:5" x14ac:dyDescent="0.25">
      <c r="A11334" s="46"/>
      <c r="B11334" s="46"/>
      <c r="C11334" s="46"/>
      <c r="D11334" s="106"/>
      <c r="E11334" s="106"/>
    </row>
    <row r="11335" spans="1:5" x14ac:dyDescent="0.25">
      <c r="A11335" s="46"/>
      <c r="B11335" s="46"/>
      <c r="C11335" s="46"/>
      <c r="D11335" s="106"/>
      <c r="E11335" s="106"/>
    </row>
    <row r="11336" spans="1:5" x14ac:dyDescent="0.25">
      <c r="A11336" s="46"/>
      <c r="B11336" s="46"/>
      <c r="C11336" s="46"/>
      <c r="D11336" s="106"/>
      <c r="E11336" s="106"/>
    </row>
    <row r="11337" spans="1:5" x14ac:dyDescent="0.25">
      <c r="A11337" s="46"/>
      <c r="B11337" s="46"/>
      <c r="C11337" s="46"/>
      <c r="D11337" s="106"/>
      <c r="E11337" s="106"/>
    </row>
    <row r="11338" spans="1:5" x14ac:dyDescent="0.25">
      <c r="A11338" s="46"/>
      <c r="B11338" s="46"/>
      <c r="C11338" s="46"/>
      <c r="D11338" s="106"/>
      <c r="E11338" s="106"/>
    </row>
    <row r="11339" spans="1:5" x14ac:dyDescent="0.25">
      <c r="A11339" s="46"/>
      <c r="B11339" s="46"/>
      <c r="C11339" s="46"/>
      <c r="D11339" s="106"/>
      <c r="E11339" s="106"/>
    </row>
    <row r="11340" spans="1:5" x14ac:dyDescent="0.25">
      <c r="A11340" s="46"/>
      <c r="B11340" s="46"/>
      <c r="C11340" s="46"/>
      <c r="D11340" s="106"/>
      <c r="E11340" s="106"/>
    </row>
    <row r="11341" spans="1:5" x14ac:dyDescent="0.25">
      <c r="A11341" s="46"/>
      <c r="B11341" s="46"/>
      <c r="C11341" s="46"/>
      <c r="D11341" s="106"/>
      <c r="E11341" s="106"/>
    </row>
    <row r="11342" spans="1:5" x14ac:dyDescent="0.25">
      <c r="A11342" s="46"/>
      <c r="B11342" s="46"/>
      <c r="C11342" s="46"/>
      <c r="D11342" s="106"/>
      <c r="E11342" s="106"/>
    </row>
    <row r="11343" spans="1:5" x14ac:dyDescent="0.25">
      <c r="A11343" s="46"/>
      <c r="B11343" s="46"/>
      <c r="C11343" s="46"/>
      <c r="D11343" s="106"/>
      <c r="E11343" s="106"/>
    </row>
    <row r="11344" spans="1:5" x14ac:dyDescent="0.25">
      <c r="A11344" s="46"/>
      <c r="B11344" s="46"/>
      <c r="C11344" s="46"/>
      <c r="D11344" s="106"/>
      <c r="E11344" s="106"/>
    </row>
    <row r="11345" spans="1:5" x14ac:dyDescent="0.25">
      <c r="A11345" s="46"/>
      <c r="B11345" s="46"/>
      <c r="C11345" s="46"/>
      <c r="D11345" s="106"/>
      <c r="E11345" s="106"/>
    </row>
    <row r="11346" spans="1:5" x14ac:dyDescent="0.25">
      <c r="A11346" s="46"/>
      <c r="B11346" s="46"/>
      <c r="C11346" s="46"/>
      <c r="D11346" s="106"/>
      <c r="E11346" s="106"/>
    </row>
    <row r="11347" spans="1:5" x14ac:dyDescent="0.25">
      <c r="A11347" s="46"/>
      <c r="B11347" s="46"/>
      <c r="C11347" s="46"/>
      <c r="D11347" s="106"/>
      <c r="E11347" s="106"/>
    </row>
    <row r="11348" spans="1:5" x14ac:dyDescent="0.25">
      <c r="A11348" s="46"/>
      <c r="B11348" s="46"/>
      <c r="C11348" s="46"/>
      <c r="D11348" s="106"/>
      <c r="E11348" s="106"/>
    </row>
    <row r="11349" spans="1:5" x14ac:dyDescent="0.25">
      <c r="A11349" s="46"/>
      <c r="B11349" s="46"/>
      <c r="C11349" s="46"/>
      <c r="D11349" s="106"/>
      <c r="E11349" s="106"/>
    </row>
    <row r="11350" spans="1:5" x14ac:dyDescent="0.25">
      <c r="A11350" s="46"/>
      <c r="B11350" s="46"/>
      <c r="C11350" s="46"/>
      <c r="D11350" s="106"/>
      <c r="E11350" s="106"/>
    </row>
    <row r="11351" spans="1:5" x14ac:dyDescent="0.25">
      <c r="A11351" s="46"/>
      <c r="B11351" s="46"/>
      <c r="C11351" s="46"/>
      <c r="D11351" s="106"/>
      <c r="E11351" s="106"/>
    </row>
    <row r="11352" spans="1:5" x14ac:dyDescent="0.25">
      <c r="A11352" s="46"/>
      <c r="B11352" s="46"/>
      <c r="C11352" s="46"/>
      <c r="D11352" s="106"/>
      <c r="E11352" s="106"/>
    </row>
    <row r="11353" spans="1:5" x14ac:dyDescent="0.25">
      <c r="A11353" s="46"/>
      <c r="B11353" s="46"/>
      <c r="C11353" s="46"/>
      <c r="D11353" s="106"/>
      <c r="E11353" s="106"/>
    </row>
    <row r="11354" spans="1:5" x14ac:dyDescent="0.25">
      <c r="A11354" s="46"/>
      <c r="B11354" s="46"/>
      <c r="C11354" s="46"/>
      <c r="D11354" s="106"/>
      <c r="E11354" s="106"/>
    </row>
    <row r="11355" spans="1:5" x14ac:dyDescent="0.25">
      <c r="A11355" s="46"/>
      <c r="B11355" s="46"/>
      <c r="C11355" s="46"/>
      <c r="D11355" s="106"/>
      <c r="E11355" s="106"/>
    </row>
    <row r="11356" spans="1:5" x14ac:dyDescent="0.25">
      <c r="A11356" s="46"/>
      <c r="B11356" s="46"/>
      <c r="C11356" s="46"/>
      <c r="D11356" s="106"/>
      <c r="E11356" s="106"/>
    </row>
    <row r="11357" spans="1:5" x14ac:dyDescent="0.25">
      <c r="A11357" s="46"/>
      <c r="B11357" s="46"/>
      <c r="C11357" s="46"/>
      <c r="D11357" s="106"/>
      <c r="E11357" s="106"/>
    </row>
    <row r="11358" spans="1:5" x14ac:dyDescent="0.25">
      <c r="A11358" s="46"/>
      <c r="B11358" s="46"/>
      <c r="C11358" s="46"/>
      <c r="D11358" s="106"/>
      <c r="E11358" s="106"/>
    </row>
    <row r="11359" spans="1:5" x14ac:dyDescent="0.25">
      <c r="A11359" s="46"/>
      <c r="B11359" s="46"/>
      <c r="C11359" s="46"/>
      <c r="D11359" s="106"/>
      <c r="E11359" s="106"/>
    </row>
    <row r="11360" spans="1:5" x14ac:dyDescent="0.25">
      <c r="A11360" s="46"/>
      <c r="B11360" s="46"/>
      <c r="C11360" s="46"/>
      <c r="D11360" s="106"/>
      <c r="E11360" s="106"/>
    </row>
    <row r="11361" spans="1:5" x14ac:dyDescent="0.25">
      <c r="A11361" s="46"/>
      <c r="B11361" s="46"/>
      <c r="C11361" s="46"/>
      <c r="D11361" s="106"/>
      <c r="E11361" s="106"/>
    </row>
    <row r="11362" spans="1:5" x14ac:dyDescent="0.25">
      <c r="A11362" s="46"/>
      <c r="B11362" s="46"/>
      <c r="C11362" s="46"/>
      <c r="D11362" s="106"/>
      <c r="E11362" s="106"/>
    </row>
    <row r="11363" spans="1:5" x14ac:dyDescent="0.25">
      <c r="A11363" s="46"/>
      <c r="B11363" s="46"/>
      <c r="C11363" s="46"/>
      <c r="D11363" s="106"/>
      <c r="E11363" s="106"/>
    </row>
    <row r="11364" spans="1:5" x14ac:dyDescent="0.25">
      <c r="A11364" s="46"/>
      <c r="B11364" s="46"/>
      <c r="C11364" s="46"/>
      <c r="D11364" s="106"/>
      <c r="E11364" s="106"/>
    </row>
    <row r="11365" spans="1:5" x14ac:dyDescent="0.25">
      <c r="A11365" s="46"/>
      <c r="B11365" s="46"/>
      <c r="C11365" s="46"/>
      <c r="D11365" s="106"/>
      <c r="E11365" s="106"/>
    </row>
    <row r="11366" spans="1:5" x14ac:dyDescent="0.25">
      <c r="A11366" s="46"/>
      <c r="B11366" s="46"/>
      <c r="C11366" s="46"/>
      <c r="D11366" s="106"/>
      <c r="E11366" s="106"/>
    </row>
    <row r="11367" spans="1:5" x14ac:dyDescent="0.25">
      <c r="A11367" s="46"/>
      <c r="B11367" s="46"/>
      <c r="C11367" s="46"/>
      <c r="D11367" s="106"/>
      <c r="E11367" s="106"/>
    </row>
    <row r="11368" spans="1:5" x14ac:dyDescent="0.25">
      <c r="A11368" s="46"/>
      <c r="B11368" s="46"/>
      <c r="C11368" s="46"/>
      <c r="D11368" s="106"/>
      <c r="E11368" s="106"/>
    </row>
    <row r="11369" spans="1:5" x14ac:dyDescent="0.25">
      <c r="A11369" s="46"/>
      <c r="B11369" s="46"/>
      <c r="C11369" s="46"/>
      <c r="D11369" s="106"/>
      <c r="E11369" s="106"/>
    </row>
    <row r="11370" spans="1:5" x14ac:dyDescent="0.25">
      <c r="A11370" s="46"/>
      <c r="B11370" s="46"/>
      <c r="C11370" s="46"/>
      <c r="D11370" s="106"/>
      <c r="E11370" s="106"/>
    </row>
    <row r="11371" spans="1:5" x14ac:dyDescent="0.25">
      <c r="A11371" s="46"/>
      <c r="B11371" s="46"/>
      <c r="C11371" s="46"/>
      <c r="D11371" s="106"/>
      <c r="E11371" s="106"/>
    </row>
    <row r="11372" spans="1:5" x14ac:dyDescent="0.25">
      <c r="A11372" s="46"/>
      <c r="B11372" s="46"/>
      <c r="C11372" s="46"/>
      <c r="D11372" s="106"/>
      <c r="E11372" s="106"/>
    </row>
    <row r="11373" spans="1:5" x14ac:dyDescent="0.25">
      <c r="A11373" s="46"/>
      <c r="B11373" s="46"/>
      <c r="C11373" s="46"/>
      <c r="D11373" s="106"/>
      <c r="E11373" s="106"/>
    </row>
    <row r="11374" spans="1:5" x14ac:dyDescent="0.25">
      <c r="A11374" s="46"/>
      <c r="B11374" s="46"/>
      <c r="C11374" s="46"/>
      <c r="D11374" s="106"/>
      <c r="E11374" s="106"/>
    </row>
    <row r="11375" spans="1:5" x14ac:dyDescent="0.25">
      <c r="A11375" s="46"/>
      <c r="B11375" s="46"/>
      <c r="C11375" s="46"/>
      <c r="D11375" s="106"/>
      <c r="E11375" s="106"/>
    </row>
    <row r="11376" spans="1:5" x14ac:dyDescent="0.25">
      <c r="A11376" s="46"/>
      <c r="B11376" s="46"/>
      <c r="C11376" s="46"/>
      <c r="D11376" s="106"/>
      <c r="E11376" s="106"/>
    </row>
    <row r="11377" spans="1:5" x14ac:dyDescent="0.25">
      <c r="A11377" s="46"/>
      <c r="B11377" s="46"/>
      <c r="C11377" s="46"/>
      <c r="D11377" s="106"/>
      <c r="E11377" s="106"/>
    </row>
    <row r="11378" spans="1:5" x14ac:dyDescent="0.25">
      <c r="A11378" s="46"/>
      <c r="B11378" s="46"/>
      <c r="C11378" s="46"/>
      <c r="D11378" s="106"/>
      <c r="E11378" s="106"/>
    </row>
    <row r="11379" spans="1:5" x14ac:dyDescent="0.25">
      <c r="A11379" s="46"/>
      <c r="B11379" s="46"/>
      <c r="C11379" s="46"/>
      <c r="D11379" s="106"/>
      <c r="E11379" s="106"/>
    </row>
    <row r="11380" spans="1:5" x14ac:dyDescent="0.25">
      <c r="A11380" s="46"/>
      <c r="B11380" s="46"/>
      <c r="C11380" s="46"/>
      <c r="D11380" s="106"/>
      <c r="E11380" s="106"/>
    </row>
    <row r="11381" spans="1:5" x14ac:dyDescent="0.25">
      <c r="A11381" s="46"/>
      <c r="B11381" s="46"/>
      <c r="C11381" s="46"/>
      <c r="D11381" s="106"/>
      <c r="E11381" s="106"/>
    </row>
    <row r="11382" spans="1:5" x14ac:dyDescent="0.25">
      <c r="A11382" s="46"/>
      <c r="B11382" s="46"/>
      <c r="C11382" s="46"/>
      <c r="D11382" s="106"/>
      <c r="E11382" s="106"/>
    </row>
    <row r="11383" spans="1:5" x14ac:dyDescent="0.25">
      <c r="A11383" s="46"/>
      <c r="B11383" s="46"/>
      <c r="C11383" s="46"/>
      <c r="D11383" s="106"/>
      <c r="E11383" s="106"/>
    </row>
    <row r="11384" spans="1:5" x14ac:dyDescent="0.25">
      <c r="A11384" s="46"/>
      <c r="B11384" s="46"/>
      <c r="C11384" s="46"/>
      <c r="D11384" s="106"/>
      <c r="E11384" s="106"/>
    </row>
    <row r="11385" spans="1:5" x14ac:dyDescent="0.25">
      <c r="A11385" s="46"/>
      <c r="B11385" s="46"/>
      <c r="C11385" s="46"/>
      <c r="D11385" s="106"/>
      <c r="E11385" s="106"/>
    </row>
    <row r="11386" spans="1:5" x14ac:dyDescent="0.25">
      <c r="A11386" s="46"/>
      <c r="B11386" s="46"/>
      <c r="C11386" s="46"/>
      <c r="D11386" s="106"/>
      <c r="E11386" s="106"/>
    </row>
    <row r="11387" spans="1:5" x14ac:dyDescent="0.25">
      <c r="A11387" s="46"/>
      <c r="B11387" s="46"/>
      <c r="C11387" s="46"/>
      <c r="D11387" s="106"/>
      <c r="E11387" s="106"/>
    </row>
    <row r="11388" spans="1:5" x14ac:dyDescent="0.25">
      <c r="A11388" s="46"/>
      <c r="B11388" s="46"/>
      <c r="C11388" s="46"/>
      <c r="D11388" s="106"/>
      <c r="E11388" s="106"/>
    </row>
    <row r="11389" spans="1:5" x14ac:dyDescent="0.25">
      <c r="A11389" s="46"/>
      <c r="B11389" s="46"/>
      <c r="C11389" s="46"/>
      <c r="D11389" s="106"/>
      <c r="E11389" s="106"/>
    </row>
    <row r="11390" spans="1:5" x14ac:dyDescent="0.25">
      <c r="A11390" s="46"/>
      <c r="B11390" s="46"/>
      <c r="C11390" s="46"/>
      <c r="D11390" s="106"/>
      <c r="E11390" s="106"/>
    </row>
    <row r="11391" spans="1:5" x14ac:dyDescent="0.25">
      <c r="A11391" s="46"/>
      <c r="B11391" s="46"/>
      <c r="C11391" s="46"/>
      <c r="D11391" s="106"/>
      <c r="E11391" s="106"/>
    </row>
    <row r="11392" spans="1:5" x14ac:dyDescent="0.25">
      <c r="A11392" s="46"/>
      <c r="B11392" s="46"/>
      <c r="C11392" s="46"/>
      <c r="D11392" s="106"/>
      <c r="E11392" s="106"/>
    </row>
    <row r="11393" spans="1:5" x14ac:dyDescent="0.25">
      <c r="A11393" s="46"/>
      <c r="B11393" s="46"/>
      <c r="C11393" s="46"/>
      <c r="D11393" s="106"/>
      <c r="E11393" s="106"/>
    </row>
    <row r="11394" spans="1:5" x14ac:dyDescent="0.25">
      <c r="A11394" s="46"/>
      <c r="B11394" s="46"/>
      <c r="C11394" s="46"/>
      <c r="D11394" s="106"/>
      <c r="E11394" s="106"/>
    </row>
    <row r="11395" spans="1:5" x14ac:dyDescent="0.25">
      <c r="A11395" s="46"/>
      <c r="B11395" s="46"/>
      <c r="C11395" s="46"/>
      <c r="D11395" s="106"/>
      <c r="E11395" s="106"/>
    </row>
    <row r="11396" spans="1:5" x14ac:dyDescent="0.25">
      <c r="A11396" s="46"/>
      <c r="B11396" s="46"/>
      <c r="C11396" s="46"/>
      <c r="D11396" s="106"/>
      <c r="E11396" s="106"/>
    </row>
    <row r="11397" spans="1:5" x14ac:dyDescent="0.25">
      <c r="A11397" s="46"/>
      <c r="B11397" s="46"/>
      <c r="C11397" s="46"/>
      <c r="D11397" s="106"/>
      <c r="E11397" s="106"/>
    </row>
    <row r="11398" spans="1:5" x14ac:dyDescent="0.25">
      <c r="A11398" s="46"/>
      <c r="B11398" s="46"/>
      <c r="C11398" s="46"/>
      <c r="D11398" s="106"/>
      <c r="E11398" s="106"/>
    </row>
    <row r="11399" spans="1:5" x14ac:dyDescent="0.25">
      <c r="A11399" s="46"/>
      <c r="B11399" s="46"/>
      <c r="C11399" s="46"/>
      <c r="D11399" s="106"/>
      <c r="E11399" s="106"/>
    </row>
    <row r="11400" spans="1:5" x14ac:dyDescent="0.25">
      <c r="A11400" s="46"/>
      <c r="B11400" s="46"/>
      <c r="C11400" s="46"/>
      <c r="D11400" s="106"/>
      <c r="E11400" s="106"/>
    </row>
    <row r="11401" spans="1:5" x14ac:dyDescent="0.25">
      <c r="A11401" s="46"/>
      <c r="B11401" s="46"/>
      <c r="C11401" s="46"/>
      <c r="D11401" s="106"/>
      <c r="E11401" s="106"/>
    </row>
    <row r="11402" spans="1:5" x14ac:dyDescent="0.25">
      <c r="A11402" s="46"/>
      <c r="B11402" s="46"/>
      <c r="C11402" s="46"/>
      <c r="D11402" s="106"/>
      <c r="E11402" s="106"/>
    </row>
    <row r="11403" spans="1:5" x14ac:dyDescent="0.25">
      <c r="A11403" s="46"/>
      <c r="B11403" s="46"/>
      <c r="C11403" s="46"/>
      <c r="D11403" s="106"/>
      <c r="E11403" s="106"/>
    </row>
    <row r="11404" spans="1:5" x14ac:dyDescent="0.25">
      <c r="A11404" s="46"/>
      <c r="B11404" s="46"/>
      <c r="C11404" s="46"/>
      <c r="D11404" s="106"/>
      <c r="E11404" s="106"/>
    </row>
    <row r="11405" spans="1:5" x14ac:dyDescent="0.25">
      <c r="A11405" s="46"/>
      <c r="B11405" s="46"/>
      <c r="C11405" s="46"/>
      <c r="D11405" s="106"/>
      <c r="E11405" s="106"/>
    </row>
    <row r="11406" spans="1:5" x14ac:dyDescent="0.25">
      <c r="A11406" s="46"/>
      <c r="B11406" s="46"/>
      <c r="C11406" s="46"/>
      <c r="D11406" s="106"/>
      <c r="E11406" s="106"/>
    </row>
    <row r="11407" spans="1:5" x14ac:dyDescent="0.25">
      <c r="A11407" s="46"/>
      <c r="B11407" s="46"/>
      <c r="C11407" s="46"/>
      <c r="D11407" s="106"/>
      <c r="E11407" s="106"/>
    </row>
    <row r="11408" spans="1:5" x14ac:dyDescent="0.25">
      <c r="A11408" s="46"/>
      <c r="B11408" s="46"/>
      <c r="C11408" s="46"/>
      <c r="D11408" s="106"/>
      <c r="E11408" s="106"/>
    </row>
    <row r="11409" spans="1:5" x14ac:dyDescent="0.25">
      <c r="A11409" s="46"/>
      <c r="B11409" s="46"/>
      <c r="C11409" s="46"/>
      <c r="D11409" s="106"/>
      <c r="E11409" s="106"/>
    </row>
    <row r="11410" spans="1:5" x14ac:dyDescent="0.25">
      <c r="A11410" s="46"/>
      <c r="B11410" s="46"/>
      <c r="C11410" s="46"/>
      <c r="D11410" s="106"/>
      <c r="E11410" s="106"/>
    </row>
    <row r="11411" spans="1:5" x14ac:dyDescent="0.25">
      <c r="A11411" s="46"/>
      <c r="B11411" s="46"/>
      <c r="C11411" s="46"/>
      <c r="D11411" s="106"/>
      <c r="E11411" s="106"/>
    </row>
    <row r="11412" spans="1:5" x14ac:dyDescent="0.25">
      <c r="A11412" s="46"/>
      <c r="B11412" s="46"/>
      <c r="C11412" s="46"/>
      <c r="D11412" s="106"/>
      <c r="E11412" s="106"/>
    </row>
    <row r="11413" spans="1:5" x14ac:dyDescent="0.25">
      <c r="A11413" s="46"/>
      <c r="B11413" s="46"/>
      <c r="C11413" s="46"/>
      <c r="D11413" s="106"/>
      <c r="E11413" s="106"/>
    </row>
    <row r="11414" spans="1:5" x14ac:dyDescent="0.25">
      <c r="A11414" s="46"/>
      <c r="B11414" s="46"/>
      <c r="C11414" s="46"/>
      <c r="D11414" s="106"/>
      <c r="E11414" s="106"/>
    </row>
    <row r="11415" spans="1:5" x14ac:dyDescent="0.25">
      <c r="A11415" s="46"/>
      <c r="B11415" s="46"/>
      <c r="C11415" s="46"/>
      <c r="D11415" s="106"/>
      <c r="E11415" s="106"/>
    </row>
    <row r="11416" spans="1:5" x14ac:dyDescent="0.25">
      <c r="A11416" s="46"/>
      <c r="B11416" s="46"/>
      <c r="C11416" s="46"/>
      <c r="D11416" s="106"/>
      <c r="E11416" s="106"/>
    </row>
    <row r="11417" spans="1:5" x14ac:dyDescent="0.25">
      <c r="A11417" s="46"/>
      <c r="B11417" s="46"/>
      <c r="C11417" s="46"/>
      <c r="D11417" s="106"/>
      <c r="E11417" s="106"/>
    </row>
    <row r="11418" spans="1:5" x14ac:dyDescent="0.25">
      <c r="A11418" s="46"/>
      <c r="B11418" s="46"/>
      <c r="C11418" s="46"/>
      <c r="D11418" s="106"/>
      <c r="E11418" s="106"/>
    </row>
    <row r="11419" spans="1:5" x14ac:dyDescent="0.25">
      <c r="A11419" s="46"/>
      <c r="B11419" s="46"/>
      <c r="C11419" s="46"/>
      <c r="D11419" s="106"/>
      <c r="E11419" s="106"/>
    </row>
    <row r="11420" spans="1:5" x14ac:dyDescent="0.25">
      <c r="A11420" s="46"/>
      <c r="B11420" s="46"/>
      <c r="C11420" s="46"/>
      <c r="D11420" s="106"/>
      <c r="E11420" s="106"/>
    </row>
    <row r="11421" spans="1:5" x14ac:dyDescent="0.25">
      <c r="A11421" s="46"/>
      <c r="B11421" s="46"/>
      <c r="C11421" s="46"/>
      <c r="D11421" s="106"/>
      <c r="E11421" s="106"/>
    </row>
    <row r="11422" spans="1:5" x14ac:dyDescent="0.25">
      <c r="A11422" s="46"/>
      <c r="B11422" s="46"/>
      <c r="C11422" s="46"/>
      <c r="D11422" s="106"/>
      <c r="E11422" s="106"/>
    </row>
    <row r="11423" spans="1:5" x14ac:dyDescent="0.25">
      <c r="A11423" s="46"/>
      <c r="B11423" s="46"/>
      <c r="C11423" s="46"/>
      <c r="D11423" s="106"/>
      <c r="E11423" s="106"/>
    </row>
    <row r="11424" spans="1:5" x14ac:dyDescent="0.25">
      <c r="A11424" s="46"/>
      <c r="B11424" s="46"/>
      <c r="C11424" s="46"/>
      <c r="D11424" s="106"/>
      <c r="E11424" s="106"/>
    </row>
    <row r="11425" spans="1:5" x14ac:dyDescent="0.25">
      <c r="A11425" s="46"/>
      <c r="B11425" s="46"/>
      <c r="C11425" s="46"/>
      <c r="D11425" s="106"/>
      <c r="E11425" s="106"/>
    </row>
    <row r="11426" spans="1:5" x14ac:dyDescent="0.25">
      <c r="A11426" s="46"/>
      <c r="B11426" s="46"/>
      <c r="C11426" s="46"/>
      <c r="D11426" s="106"/>
      <c r="E11426" s="106"/>
    </row>
    <row r="11427" spans="1:5" x14ac:dyDescent="0.25">
      <c r="A11427" s="46"/>
      <c r="B11427" s="46"/>
      <c r="C11427" s="46"/>
      <c r="D11427" s="106"/>
      <c r="E11427" s="106"/>
    </row>
    <row r="11428" spans="1:5" x14ac:dyDescent="0.25">
      <c r="A11428" s="46"/>
      <c r="B11428" s="46"/>
      <c r="C11428" s="46"/>
      <c r="D11428" s="106"/>
      <c r="E11428" s="106"/>
    </row>
    <row r="11429" spans="1:5" x14ac:dyDescent="0.25">
      <c r="A11429" s="46"/>
      <c r="B11429" s="46"/>
      <c r="C11429" s="46"/>
      <c r="D11429" s="106"/>
      <c r="E11429" s="106"/>
    </row>
    <row r="11430" spans="1:5" x14ac:dyDescent="0.25">
      <c r="A11430" s="46"/>
      <c r="B11430" s="46"/>
      <c r="C11430" s="46"/>
      <c r="D11430" s="106"/>
      <c r="E11430" s="106"/>
    </row>
    <row r="11431" spans="1:5" x14ac:dyDescent="0.25">
      <c r="A11431" s="46"/>
      <c r="B11431" s="46"/>
      <c r="C11431" s="46"/>
      <c r="D11431" s="106"/>
      <c r="E11431" s="106"/>
    </row>
    <row r="11432" spans="1:5" x14ac:dyDescent="0.25">
      <c r="A11432" s="46"/>
      <c r="B11432" s="46"/>
      <c r="C11432" s="46"/>
      <c r="D11432" s="106"/>
      <c r="E11432" s="106"/>
    </row>
    <row r="11433" spans="1:5" x14ac:dyDescent="0.25">
      <c r="A11433" s="46"/>
      <c r="B11433" s="46"/>
      <c r="C11433" s="46"/>
      <c r="D11433" s="106"/>
      <c r="E11433" s="106"/>
    </row>
    <row r="11434" spans="1:5" x14ac:dyDescent="0.25">
      <c r="A11434" s="46"/>
      <c r="B11434" s="46"/>
      <c r="C11434" s="46"/>
      <c r="D11434" s="106"/>
      <c r="E11434" s="106"/>
    </row>
    <row r="11435" spans="1:5" x14ac:dyDescent="0.25">
      <c r="A11435" s="46"/>
      <c r="B11435" s="46"/>
      <c r="C11435" s="46"/>
      <c r="D11435" s="106"/>
      <c r="E11435" s="106"/>
    </row>
    <row r="11436" spans="1:5" x14ac:dyDescent="0.25">
      <c r="A11436" s="46"/>
      <c r="B11436" s="46"/>
      <c r="C11436" s="46"/>
      <c r="D11436" s="106"/>
      <c r="E11436" s="106"/>
    </row>
    <row r="11437" spans="1:5" x14ac:dyDescent="0.25">
      <c r="A11437" s="46"/>
      <c r="B11437" s="46"/>
      <c r="C11437" s="46"/>
      <c r="D11437" s="106"/>
      <c r="E11437" s="106"/>
    </row>
    <row r="11438" spans="1:5" x14ac:dyDescent="0.25">
      <c r="A11438" s="46"/>
      <c r="B11438" s="46"/>
      <c r="C11438" s="46"/>
      <c r="D11438" s="106"/>
      <c r="E11438" s="106"/>
    </row>
    <row r="11439" spans="1:5" x14ac:dyDescent="0.25">
      <c r="A11439" s="46"/>
      <c r="B11439" s="46"/>
      <c r="C11439" s="46"/>
      <c r="D11439" s="106"/>
      <c r="E11439" s="106"/>
    </row>
    <row r="11440" spans="1:5" x14ac:dyDescent="0.25">
      <c r="A11440" s="46"/>
      <c r="B11440" s="46"/>
      <c r="C11440" s="46"/>
      <c r="D11440" s="106"/>
      <c r="E11440" s="106"/>
    </row>
    <row r="11441" spans="1:5" x14ac:dyDescent="0.25">
      <c r="A11441" s="46"/>
      <c r="B11441" s="46"/>
      <c r="C11441" s="46"/>
      <c r="D11441" s="106"/>
      <c r="E11441" s="106"/>
    </row>
    <row r="11442" spans="1:5" x14ac:dyDescent="0.25">
      <c r="A11442" s="46"/>
      <c r="B11442" s="46"/>
      <c r="C11442" s="46"/>
      <c r="D11442" s="106"/>
      <c r="E11442" s="106"/>
    </row>
    <row r="11443" spans="1:5" x14ac:dyDescent="0.25">
      <c r="A11443" s="46"/>
      <c r="B11443" s="46"/>
      <c r="C11443" s="46"/>
      <c r="D11443" s="106"/>
      <c r="E11443" s="106"/>
    </row>
    <row r="11444" spans="1:5" x14ac:dyDescent="0.25">
      <c r="A11444" s="46"/>
      <c r="B11444" s="46"/>
      <c r="C11444" s="46"/>
      <c r="D11444" s="106"/>
      <c r="E11444" s="106"/>
    </row>
    <row r="11445" spans="1:5" x14ac:dyDescent="0.25">
      <c r="A11445" s="46"/>
      <c r="B11445" s="46"/>
      <c r="C11445" s="46"/>
      <c r="D11445" s="106"/>
      <c r="E11445" s="106"/>
    </row>
    <row r="11446" spans="1:5" x14ac:dyDescent="0.25">
      <c r="A11446" s="46"/>
      <c r="B11446" s="46"/>
      <c r="C11446" s="46"/>
      <c r="D11446" s="106"/>
      <c r="E11446" s="106"/>
    </row>
    <row r="11447" spans="1:5" x14ac:dyDescent="0.25">
      <c r="A11447" s="46"/>
      <c r="B11447" s="46"/>
      <c r="C11447" s="46"/>
      <c r="D11447" s="106"/>
      <c r="E11447" s="106"/>
    </row>
    <row r="11448" spans="1:5" x14ac:dyDescent="0.25">
      <c r="A11448" s="46"/>
      <c r="B11448" s="46"/>
      <c r="C11448" s="46"/>
      <c r="D11448" s="106"/>
      <c r="E11448" s="106"/>
    </row>
    <row r="11449" spans="1:5" x14ac:dyDescent="0.25">
      <c r="A11449" s="46"/>
      <c r="B11449" s="46"/>
      <c r="C11449" s="46"/>
      <c r="D11449" s="106"/>
      <c r="E11449" s="106"/>
    </row>
    <row r="11450" spans="1:5" x14ac:dyDescent="0.25">
      <c r="A11450" s="46"/>
      <c r="B11450" s="46"/>
      <c r="C11450" s="46"/>
      <c r="D11450" s="106"/>
      <c r="E11450" s="106"/>
    </row>
    <row r="11451" spans="1:5" x14ac:dyDescent="0.25">
      <c r="A11451" s="46"/>
      <c r="B11451" s="46"/>
      <c r="C11451" s="46"/>
      <c r="D11451" s="106"/>
      <c r="E11451" s="106"/>
    </row>
    <row r="11452" spans="1:5" x14ac:dyDescent="0.25">
      <c r="A11452" s="46"/>
      <c r="B11452" s="46"/>
      <c r="C11452" s="46"/>
      <c r="D11452" s="106"/>
      <c r="E11452" s="106"/>
    </row>
    <row r="11453" spans="1:5" x14ac:dyDescent="0.25">
      <c r="A11453" s="46"/>
      <c r="B11453" s="46"/>
      <c r="C11453" s="46"/>
      <c r="D11453" s="106"/>
      <c r="E11453" s="106"/>
    </row>
    <row r="11454" spans="1:5" x14ac:dyDescent="0.25">
      <c r="A11454" s="46"/>
      <c r="B11454" s="46"/>
      <c r="C11454" s="46"/>
      <c r="D11454" s="106"/>
      <c r="E11454" s="106"/>
    </row>
    <row r="11455" spans="1:5" x14ac:dyDescent="0.25">
      <c r="A11455" s="46"/>
      <c r="B11455" s="46"/>
      <c r="C11455" s="46"/>
      <c r="D11455" s="106"/>
      <c r="E11455" s="106"/>
    </row>
    <row r="11456" spans="1:5" x14ac:dyDescent="0.25">
      <c r="A11456" s="46"/>
      <c r="B11456" s="46"/>
      <c r="C11456" s="46"/>
      <c r="D11456" s="106"/>
      <c r="E11456" s="106"/>
    </row>
    <row r="11457" spans="1:5" x14ac:dyDescent="0.25">
      <c r="A11457" s="46"/>
      <c r="B11457" s="46"/>
      <c r="C11457" s="46"/>
      <c r="D11457" s="106"/>
      <c r="E11457" s="106"/>
    </row>
    <row r="11458" spans="1:5" x14ac:dyDescent="0.25">
      <c r="A11458" s="46"/>
      <c r="B11458" s="46"/>
      <c r="C11458" s="46"/>
      <c r="D11458" s="106"/>
      <c r="E11458" s="106"/>
    </row>
    <row r="11459" spans="1:5" x14ac:dyDescent="0.25">
      <c r="A11459" s="46"/>
      <c r="B11459" s="46"/>
      <c r="C11459" s="46"/>
      <c r="D11459" s="106"/>
      <c r="E11459" s="106"/>
    </row>
    <row r="11460" spans="1:5" x14ac:dyDescent="0.25">
      <c r="A11460" s="46"/>
      <c r="B11460" s="46"/>
      <c r="C11460" s="46"/>
      <c r="D11460" s="106"/>
      <c r="E11460" s="106"/>
    </row>
    <row r="11461" spans="1:5" x14ac:dyDescent="0.25">
      <c r="A11461" s="46"/>
      <c r="B11461" s="46"/>
      <c r="C11461" s="46"/>
      <c r="D11461" s="106"/>
      <c r="E11461" s="106"/>
    </row>
    <row r="11462" spans="1:5" x14ac:dyDescent="0.25">
      <c r="A11462" s="46"/>
      <c r="B11462" s="46"/>
      <c r="C11462" s="46"/>
      <c r="D11462" s="106"/>
      <c r="E11462" s="106"/>
    </row>
    <row r="11463" spans="1:5" x14ac:dyDescent="0.25">
      <c r="A11463" s="46"/>
      <c r="B11463" s="46"/>
      <c r="C11463" s="46"/>
      <c r="D11463" s="106"/>
      <c r="E11463" s="106"/>
    </row>
    <row r="11464" spans="1:5" x14ac:dyDescent="0.25">
      <c r="A11464" s="46"/>
      <c r="B11464" s="46"/>
      <c r="C11464" s="46"/>
      <c r="D11464" s="106"/>
      <c r="E11464" s="106"/>
    </row>
    <row r="11465" spans="1:5" x14ac:dyDescent="0.25">
      <c r="A11465" s="46"/>
      <c r="B11465" s="46"/>
      <c r="C11465" s="46"/>
      <c r="D11465" s="106"/>
      <c r="E11465" s="106"/>
    </row>
    <row r="11466" spans="1:5" x14ac:dyDescent="0.25">
      <c r="A11466" s="46"/>
      <c r="B11466" s="46"/>
      <c r="C11466" s="46"/>
      <c r="D11466" s="106"/>
      <c r="E11466" s="106"/>
    </row>
    <row r="11467" spans="1:5" x14ac:dyDescent="0.25">
      <c r="A11467" s="46"/>
      <c r="B11467" s="46"/>
      <c r="C11467" s="46"/>
      <c r="D11467" s="106"/>
      <c r="E11467" s="106"/>
    </row>
    <row r="11468" spans="1:5" x14ac:dyDescent="0.25">
      <c r="A11468" s="46"/>
      <c r="B11468" s="46"/>
      <c r="C11468" s="46"/>
      <c r="D11468" s="106"/>
      <c r="E11468" s="106"/>
    </row>
    <row r="11469" spans="1:5" x14ac:dyDescent="0.25">
      <c r="A11469" s="46"/>
      <c r="B11469" s="46"/>
      <c r="C11469" s="46"/>
      <c r="D11469" s="106"/>
      <c r="E11469" s="106"/>
    </row>
    <row r="11470" spans="1:5" x14ac:dyDescent="0.25">
      <c r="A11470" s="46"/>
      <c r="B11470" s="46"/>
      <c r="C11470" s="46"/>
      <c r="D11470" s="106"/>
      <c r="E11470" s="106"/>
    </row>
    <row r="11471" spans="1:5" x14ac:dyDescent="0.25">
      <c r="A11471" s="46"/>
      <c r="B11471" s="46"/>
      <c r="C11471" s="46"/>
      <c r="D11471" s="106"/>
      <c r="E11471" s="106"/>
    </row>
    <row r="11472" spans="1:5" x14ac:dyDescent="0.25">
      <c r="A11472" s="46"/>
      <c r="B11472" s="46"/>
      <c r="C11472" s="46"/>
      <c r="D11472" s="106"/>
      <c r="E11472" s="106"/>
    </row>
    <row r="11473" spans="1:5" x14ac:dyDescent="0.25">
      <c r="A11473" s="46"/>
      <c r="B11473" s="46"/>
      <c r="C11473" s="46"/>
      <c r="D11473" s="106"/>
      <c r="E11473" s="106"/>
    </row>
    <row r="11474" spans="1:5" x14ac:dyDescent="0.25">
      <c r="A11474" s="46"/>
      <c r="B11474" s="46"/>
      <c r="C11474" s="46"/>
      <c r="D11474" s="106"/>
      <c r="E11474" s="106"/>
    </row>
    <row r="11475" spans="1:5" x14ac:dyDescent="0.25">
      <c r="A11475" s="46"/>
      <c r="B11475" s="46"/>
      <c r="C11475" s="46"/>
      <c r="D11475" s="106"/>
      <c r="E11475" s="106"/>
    </row>
    <row r="11476" spans="1:5" x14ac:dyDescent="0.25">
      <c r="A11476" s="46"/>
      <c r="B11476" s="46"/>
      <c r="C11476" s="46"/>
      <c r="D11476" s="106"/>
      <c r="E11476" s="106"/>
    </row>
    <row r="11477" spans="1:5" x14ac:dyDescent="0.25">
      <c r="A11477" s="46"/>
      <c r="B11477" s="46"/>
      <c r="C11477" s="46"/>
      <c r="D11477" s="106"/>
      <c r="E11477" s="106"/>
    </row>
    <row r="11478" spans="1:5" x14ac:dyDescent="0.25">
      <c r="A11478" s="46"/>
      <c r="B11478" s="46"/>
      <c r="C11478" s="46"/>
      <c r="D11478" s="106"/>
      <c r="E11478" s="106"/>
    </row>
    <row r="11479" spans="1:5" x14ac:dyDescent="0.25">
      <c r="A11479" s="46"/>
      <c r="B11479" s="46"/>
      <c r="C11479" s="46"/>
      <c r="D11479" s="106"/>
      <c r="E11479" s="106"/>
    </row>
    <row r="11480" spans="1:5" x14ac:dyDescent="0.25">
      <c r="A11480" s="46"/>
      <c r="B11480" s="46"/>
      <c r="C11480" s="46"/>
      <c r="D11480" s="106"/>
      <c r="E11480" s="106"/>
    </row>
    <row r="11481" spans="1:5" x14ac:dyDescent="0.25">
      <c r="A11481" s="46"/>
      <c r="B11481" s="46"/>
      <c r="C11481" s="46"/>
      <c r="D11481" s="106"/>
      <c r="E11481" s="106"/>
    </row>
    <row r="11482" spans="1:5" x14ac:dyDescent="0.25">
      <c r="A11482" s="46"/>
      <c r="B11482" s="46"/>
      <c r="C11482" s="46"/>
      <c r="D11482" s="106"/>
      <c r="E11482" s="106"/>
    </row>
    <row r="11483" spans="1:5" x14ac:dyDescent="0.25">
      <c r="A11483" s="46"/>
      <c r="B11483" s="46"/>
      <c r="C11483" s="46"/>
      <c r="D11483" s="106"/>
      <c r="E11483" s="106"/>
    </row>
    <row r="11484" spans="1:5" x14ac:dyDescent="0.25">
      <c r="A11484" s="46"/>
      <c r="B11484" s="46"/>
      <c r="C11484" s="46"/>
      <c r="D11484" s="106"/>
      <c r="E11484" s="106"/>
    </row>
    <row r="11485" spans="1:5" x14ac:dyDescent="0.25">
      <c r="A11485" s="46"/>
      <c r="B11485" s="46"/>
      <c r="C11485" s="46"/>
      <c r="D11485" s="106"/>
      <c r="E11485" s="106"/>
    </row>
    <row r="11486" spans="1:5" x14ac:dyDescent="0.25">
      <c r="A11486" s="46"/>
      <c r="B11486" s="46"/>
      <c r="C11486" s="46"/>
      <c r="D11486" s="106"/>
      <c r="E11486" s="106"/>
    </row>
    <row r="11487" spans="1:5" x14ac:dyDescent="0.25">
      <c r="A11487" s="46"/>
      <c r="B11487" s="46"/>
      <c r="C11487" s="46"/>
      <c r="D11487" s="106"/>
      <c r="E11487" s="106"/>
    </row>
    <row r="11488" spans="1:5" x14ac:dyDescent="0.25">
      <c r="A11488" s="46"/>
      <c r="B11488" s="46"/>
      <c r="C11488" s="46"/>
      <c r="D11488" s="106"/>
      <c r="E11488" s="106"/>
    </row>
    <row r="11489" spans="1:5" x14ac:dyDescent="0.25">
      <c r="A11489" s="46"/>
      <c r="B11489" s="46"/>
      <c r="C11489" s="46"/>
      <c r="D11489" s="106"/>
      <c r="E11489" s="106"/>
    </row>
    <row r="11490" spans="1:5" x14ac:dyDescent="0.25">
      <c r="A11490" s="46"/>
      <c r="B11490" s="46"/>
      <c r="C11490" s="46"/>
      <c r="D11490" s="106"/>
      <c r="E11490" s="106"/>
    </row>
    <row r="11491" spans="1:5" x14ac:dyDescent="0.25">
      <c r="A11491" s="46"/>
      <c r="B11491" s="46"/>
      <c r="C11491" s="46"/>
      <c r="D11491" s="106"/>
      <c r="E11491" s="106"/>
    </row>
    <row r="11492" spans="1:5" x14ac:dyDescent="0.25">
      <c r="A11492" s="46"/>
      <c r="B11492" s="46"/>
      <c r="C11492" s="46"/>
      <c r="D11492" s="106"/>
      <c r="E11492" s="106"/>
    </row>
    <row r="11493" spans="1:5" x14ac:dyDescent="0.25">
      <c r="A11493" s="46"/>
      <c r="B11493" s="46"/>
      <c r="C11493" s="46"/>
      <c r="D11493" s="106"/>
      <c r="E11493" s="106"/>
    </row>
    <row r="11494" spans="1:5" x14ac:dyDescent="0.25">
      <c r="A11494" s="46"/>
      <c r="B11494" s="46"/>
      <c r="C11494" s="46"/>
      <c r="D11494" s="106"/>
      <c r="E11494" s="106"/>
    </row>
    <row r="11495" spans="1:5" x14ac:dyDescent="0.25">
      <c r="A11495" s="46"/>
      <c r="B11495" s="46"/>
      <c r="C11495" s="46"/>
      <c r="D11495" s="106"/>
      <c r="E11495" s="106"/>
    </row>
    <row r="11496" spans="1:5" x14ac:dyDescent="0.25">
      <c r="A11496" s="46"/>
      <c r="B11496" s="46"/>
      <c r="C11496" s="46"/>
      <c r="D11496" s="106"/>
      <c r="E11496" s="106"/>
    </row>
    <row r="11497" spans="1:5" x14ac:dyDescent="0.25">
      <c r="A11497" s="46"/>
      <c r="B11497" s="46"/>
      <c r="C11497" s="46"/>
      <c r="D11497" s="106"/>
      <c r="E11497" s="106"/>
    </row>
    <row r="11498" spans="1:5" x14ac:dyDescent="0.25">
      <c r="A11498" s="46"/>
      <c r="B11498" s="46"/>
      <c r="C11498" s="46"/>
      <c r="D11498" s="106"/>
      <c r="E11498" s="106"/>
    </row>
    <row r="11499" spans="1:5" x14ac:dyDescent="0.25">
      <c r="A11499" s="46"/>
      <c r="B11499" s="46"/>
      <c r="C11499" s="46"/>
      <c r="D11499" s="106"/>
      <c r="E11499" s="106"/>
    </row>
    <row r="11500" spans="1:5" x14ac:dyDescent="0.25">
      <c r="A11500" s="46"/>
      <c r="B11500" s="46"/>
      <c r="C11500" s="46"/>
      <c r="D11500" s="106"/>
      <c r="E11500" s="106"/>
    </row>
    <row r="11501" spans="1:5" x14ac:dyDescent="0.25">
      <c r="A11501" s="46"/>
      <c r="B11501" s="46"/>
      <c r="C11501" s="46"/>
      <c r="D11501" s="106"/>
      <c r="E11501" s="106"/>
    </row>
    <row r="11502" spans="1:5" x14ac:dyDescent="0.25">
      <c r="A11502" s="46"/>
      <c r="B11502" s="46"/>
      <c r="C11502" s="46"/>
      <c r="D11502" s="106"/>
      <c r="E11502" s="106"/>
    </row>
    <row r="11503" spans="1:5" x14ac:dyDescent="0.25">
      <c r="A11503" s="46"/>
      <c r="B11503" s="46"/>
      <c r="C11503" s="46"/>
      <c r="D11503" s="106"/>
      <c r="E11503" s="106"/>
    </row>
    <row r="11504" spans="1:5" x14ac:dyDescent="0.25">
      <c r="A11504" s="46"/>
      <c r="B11504" s="46"/>
      <c r="C11504" s="46"/>
      <c r="D11504" s="106"/>
      <c r="E11504" s="106"/>
    </row>
    <row r="11505" spans="1:5" x14ac:dyDescent="0.25">
      <c r="A11505" s="46"/>
      <c r="B11505" s="46"/>
      <c r="C11505" s="46"/>
      <c r="D11505" s="106"/>
      <c r="E11505" s="106"/>
    </row>
    <row r="11506" spans="1:5" x14ac:dyDescent="0.25">
      <c r="A11506" s="46"/>
      <c r="B11506" s="46"/>
      <c r="C11506" s="46"/>
      <c r="D11506" s="106"/>
      <c r="E11506" s="106"/>
    </row>
    <row r="11507" spans="1:5" x14ac:dyDescent="0.25">
      <c r="A11507" s="46"/>
      <c r="B11507" s="46"/>
      <c r="C11507" s="46"/>
      <c r="D11507" s="106"/>
      <c r="E11507" s="106"/>
    </row>
    <row r="11508" spans="1:5" x14ac:dyDescent="0.25">
      <c r="A11508" s="46"/>
      <c r="B11508" s="46"/>
      <c r="C11508" s="46"/>
      <c r="D11508" s="106"/>
      <c r="E11508" s="106"/>
    </row>
    <row r="11509" spans="1:5" x14ac:dyDescent="0.25">
      <c r="A11509" s="46"/>
      <c r="B11509" s="46"/>
      <c r="C11509" s="46"/>
      <c r="D11509" s="106"/>
      <c r="E11509" s="106"/>
    </row>
    <row r="11510" spans="1:5" x14ac:dyDescent="0.25">
      <c r="A11510" s="46"/>
      <c r="B11510" s="46"/>
      <c r="C11510" s="46"/>
      <c r="D11510" s="106"/>
      <c r="E11510" s="106"/>
    </row>
    <row r="11511" spans="1:5" x14ac:dyDescent="0.25">
      <c r="A11511" s="46"/>
      <c r="B11511" s="46"/>
      <c r="C11511" s="46"/>
      <c r="D11511" s="106"/>
      <c r="E11511" s="106"/>
    </row>
    <row r="11512" spans="1:5" x14ac:dyDescent="0.25">
      <c r="A11512" s="46"/>
      <c r="B11512" s="46"/>
      <c r="C11512" s="46"/>
      <c r="D11512" s="106"/>
      <c r="E11512" s="106"/>
    </row>
    <row r="11513" spans="1:5" x14ac:dyDescent="0.25">
      <c r="A11513" s="46"/>
      <c r="B11513" s="46"/>
      <c r="C11513" s="46"/>
      <c r="D11513" s="106"/>
      <c r="E11513" s="106"/>
    </row>
    <row r="11514" spans="1:5" x14ac:dyDescent="0.25">
      <c r="A11514" s="46"/>
      <c r="B11514" s="46"/>
      <c r="C11514" s="46"/>
      <c r="D11514" s="106"/>
      <c r="E11514" s="106"/>
    </row>
    <row r="11515" spans="1:5" x14ac:dyDescent="0.25">
      <c r="A11515" s="46"/>
      <c r="B11515" s="46"/>
      <c r="C11515" s="46"/>
      <c r="D11515" s="106"/>
      <c r="E11515" s="106"/>
    </row>
    <row r="11516" spans="1:5" x14ac:dyDescent="0.25">
      <c r="A11516" s="46"/>
      <c r="B11516" s="46"/>
      <c r="C11516" s="46"/>
      <c r="D11516" s="106"/>
      <c r="E11516" s="106"/>
    </row>
    <row r="11517" spans="1:5" x14ac:dyDescent="0.25">
      <c r="A11517" s="46"/>
      <c r="B11517" s="46"/>
      <c r="C11517" s="46"/>
      <c r="D11517" s="106"/>
      <c r="E11517" s="106"/>
    </row>
    <row r="11518" spans="1:5" x14ac:dyDescent="0.25">
      <c r="A11518" s="46"/>
      <c r="B11518" s="46"/>
      <c r="C11518" s="46"/>
      <c r="D11518" s="106"/>
      <c r="E11518" s="106"/>
    </row>
    <row r="11519" spans="1:5" x14ac:dyDescent="0.25">
      <c r="A11519" s="46"/>
      <c r="B11519" s="46"/>
      <c r="C11519" s="46"/>
      <c r="D11519" s="106"/>
      <c r="E11519" s="106"/>
    </row>
    <row r="11520" spans="1:5" x14ac:dyDescent="0.25">
      <c r="A11520" s="46"/>
      <c r="B11520" s="46"/>
      <c r="C11520" s="46"/>
      <c r="D11520" s="106"/>
      <c r="E11520" s="106"/>
    </row>
    <row r="11521" spans="1:5" x14ac:dyDescent="0.25">
      <c r="A11521" s="46"/>
      <c r="B11521" s="46"/>
      <c r="C11521" s="46"/>
      <c r="D11521" s="106"/>
      <c r="E11521" s="106"/>
    </row>
    <row r="11522" spans="1:5" x14ac:dyDescent="0.25">
      <c r="A11522" s="46"/>
      <c r="B11522" s="46"/>
      <c r="C11522" s="46"/>
      <c r="D11522" s="106"/>
      <c r="E11522" s="106"/>
    </row>
    <row r="11523" spans="1:5" x14ac:dyDescent="0.25">
      <c r="A11523" s="46"/>
      <c r="B11523" s="46"/>
      <c r="C11523" s="46"/>
      <c r="D11523" s="106"/>
      <c r="E11523" s="106"/>
    </row>
    <row r="11524" spans="1:5" x14ac:dyDescent="0.25">
      <c r="A11524" s="46"/>
      <c r="B11524" s="46"/>
      <c r="C11524" s="46"/>
      <c r="D11524" s="106"/>
      <c r="E11524" s="106"/>
    </row>
    <row r="11525" spans="1:5" x14ac:dyDescent="0.25">
      <c r="A11525" s="46"/>
      <c r="B11525" s="46"/>
      <c r="C11525" s="46"/>
      <c r="D11525" s="106"/>
      <c r="E11525" s="106"/>
    </row>
    <row r="11526" spans="1:5" x14ac:dyDescent="0.25">
      <c r="A11526" s="46"/>
      <c r="B11526" s="46"/>
      <c r="C11526" s="46"/>
      <c r="D11526" s="106"/>
      <c r="E11526" s="106"/>
    </row>
    <row r="11527" spans="1:5" x14ac:dyDescent="0.25">
      <c r="A11527" s="46"/>
      <c r="B11527" s="46"/>
      <c r="C11527" s="46"/>
      <c r="D11527" s="106"/>
      <c r="E11527" s="106"/>
    </row>
    <row r="11528" spans="1:5" x14ac:dyDescent="0.25">
      <c r="A11528" s="46"/>
      <c r="B11528" s="46"/>
      <c r="C11528" s="46"/>
      <c r="D11528" s="106"/>
      <c r="E11528" s="106"/>
    </row>
    <row r="11529" spans="1:5" x14ac:dyDescent="0.25">
      <c r="A11529" s="46"/>
      <c r="B11529" s="46"/>
      <c r="C11529" s="46"/>
      <c r="D11529" s="106"/>
      <c r="E11529" s="106"/>
    </row>
    <row r="11530" spans="1:5" x14ac:dyDescent="0.25">
      <c r="A11530" s="46"/>
      <c r="B11530" s="46"/>
      <c r="C11530" s="46"/>
      <c r="D11530" s="106"/>
      <c r="E11530" s="106"/>
    </row>
    <row r="11531" spans="1:5" x14ac:dyDescent="0.25">
      <c r="A11531" s="46"/>
      <c r="B11531" s="46"/>
      <c r="C11531" s="46"/>
      <c r="D11531" s="106"/>
      <c r="E11531" s="106"/>
    </row>
    <row r="11532" spans="1:5" x14ac:dyDescent="0.25">
      <c r="A11532" s="46"/>
      <c r="B11532" s="46"/>
      <c r="C11532" s="46"/>
      <c r="D11532" s="106"/>
      <c r="E11532" s="106"/>
    </row>
    <row r="11533" spans="1:5" x14ac:dyDescent="0.25">
      <c r="A11533" s="46"/>
      <c r="B11533" s="46"/>
      <c r="C11533" s="46"/>
      <c r="D11533" s="106"/>
      <c r="E11533" s="106"/>
    </row>
    <row r="11534" spans="1:5" x14ac:dyDescent="0.25">
      <c r="A11534" s="46"/>
      <c r="B11534" s="46"/>
      <c r="C11534" s="46"/>
      <c r="D11534" s="106"/>
      <c r="E11534" s="106"/>
    </row>
    <row r="11535" spans="1:5" x14ac:dyDescent="0.25">
      <c r="A11535" s="46"/>
      <c r="B11535" s="46"/>
      <c r="C11535" s="46"/>
      <c r="D11535" s="106"/>
      <c r="E11535" s="106"/>
    </row>
    <row r="11536" spans="1:5" x14ac:dyDescent="0.25">
      <c r="A11536" s="46"/>
      <c r="B11536" s="46"/>
      <c r="C11536" s="46"/>
      <c r="D11536" s="106"/>
      <c r="E11536" s="106"/>
    </row>
    <row r="11537" spans="1:5" x14ac:dyDescent="0.25">
      <c r="A11537" s="46"/>
      <c r="B11537" s="46"/>
      <c r="C11537" s="46"/>
      <c r="D11537" s="106"/>
      <c r="E11537" s="106"/>
    </row>
    <row r="11538" spans="1:5" x14ac:dyDescent="0.25">
      <c r="A11538" s="46"/>
      <c r="B11538" s="46"/>
      <c r="C11538" s="46"/>
      <c r="D11538" s="106"/>
      <c r="E11538" s="106"/>
    </row>
    <row r="11539" spans="1:5" x14ac:dyDescent="0.25">
      <c r="A11539" s="46"/>
      <c r="B11539" s="46"/>
      <c r="C11539" s="46"/>
      <c r="D11539" s="106"/>
      <c r="E11539" s="106"/>
    </row>
    <row r="11540" spans="1:5" x14ac:dyDescent="0.25">
      <c r="A11540" s="46"/>
      <c r="B11540" s="46"/>
      <c r="C11540" s="46"/>
      <c r="D11540" s="106"/>
      <c r="E11540" s="106"/>
    </row>
    <row r="11541" spans="1:5" x14ac:dyDescent="0.25">
      <c r="A11541" s="46"/>
      <c r="B11541" s="46"/>
      <c r="C11541" s="46"/>
      <c r="D11541" s="106"/>
      <c r="E11541" s="106"/>
    </row>
    <row r="11542" spans="1:5" x14ac:dyDescent="0.25">
      <c r="A11542" s="46"/>
      <c r="B11542" s="46"/>
      <c r="C11542" s="46"/>
      <c r="D11542" s="106"/>
      <c r="E11542" s="106"/>
    </row>
    <row r="11543" spans="1:5" x14ac:dyDescent="0.25">
      <c r="A11543" s="46"/>
      <c r="B11543" s="46"/>
      <c r="C11543" s="46"/>
      <c r="D11543" s="106"/>
      <c r="E11543" s="106"/>
    </row>
    <row r="11544" spans="1:5" x14ac:dyDescent="0.25">
      <c r="A11544" s="46"/>
      <c r="B11544" s="46"/>
      <c r="C11544" s="46"/>
      <c r="D11544" s="106"/>
      <c r="E11544" s="106"/>
    </row>
    <row r="11545" spans="1:5" x14ac:dyDescent="0.25">
      <c r="A11545" s="46"/>
      <c r="B11545" s="46"/>
      <c r="C11545" s="46"/>
      <c r="D11545" s="106"/>
      <c r="E11545" s="106"/>
    </row>
    <row r="11546" spans="1:5" x14ac:dyDescent="0.25">
      <c r="A11546" s="46"/>
      <c r="B11546" s="46"/>
      <c r="C11546" s="46"/>
      <c r="D11546" s="106"/>
      <c r="E11546" s="106"/>
    </row>
    <row r="11547" spans="1:5" x14ac:dyDescent="0.25">
      <c r="A11547" s="46"/>
      <c r="B11547" s="46"/>
      <c r="C11547" s="46"/>
      <c r="D11547" s="106"/>
      <c r="E11547" s="106"/>
    </row>
    <row r="11548" spans="1:5" x14ac:dyDescent="0.25">
      <c r="A11548" s="46"/>
      <c r="B11548" s="46"/>
      <c r="C11548" s="46"/>
      <c r="D11548" s="106"/>
      <c r="E11548" s="106"/>
    </row>
    <row r="11549" spans="1:5" x14ac:dyDescent="0.25">
      <c r="A11549" s="46"/>
      <c r="B11549" s="46"/>
      <c r="C11549" s="46"/>
      <c r="D11549" s="106"/>
      <c r="E11549" s="106"/>
    </row>
    <row r="11550" spans="1:5" x14ac:dyDescent="0.25">
      <c r="A11550" s="46"/>
      <c r="B11550" s="46"/>
      <c r="C11550" s="46"/>
      <c r="D11550" s="106"/>
      <c r="E11550" s="106"/>
    </row>
    <row r="11551" spans="1:5" x14ac:dyDescent="0.25">
      <c r="A11551" s="46"/>
      <c r="B11551" s="46"/>
      <c r="C11551" s="46"/>
      <c r="D11551" s="106"/>
      <c r="E11551" s="106"/>
    </row>
    <row r="11552" spans="1:5" x14ac:dyDescent="0.25">
      <c r="A11552" s="46"/>
      <c r="B11552" s="46"/>
      <c r="C11552" s="46"/>
      <c r="D11552" s="106"/>
      <c r="E11552" s="106"/>
    </row>
    <row r="11553" spans="1:5" x14ac:dyDescent="0.25">
      <c r="A11553" s="46"/>
      <c r="B11553" s="46"/>
      <c r="C11553" s="46"/>
      <c r="D11553" s="106"/>
      <c r="E11553" s="106"/>
    </row>
    <row r="11554" spans="1:5" x14ac:dyDescent="0.25">
      <c r="A11554" s="46"/>
      <c r="B11554" s="46"/>
      <c r="C11554" s="46"/>
      <c r="D11554" s="106"/>
      <c r="E11554" s="106"/>
    </row>
    <row r="11555" spans="1:5" x14ac:dyDescent="0.25">
      <c r="A11555" s="46"/>
      <c r="B11555" s="46"/>
      <c r="C11555" s="46"/>
      <c r="D11555" s="106"/>
      <c r="E11555" s="106"/>
    </row>
    <row r="11556" spans="1:5" x14ac:dyDescent="0.25">
      <c r="A11556" s="46"/>
      <c r="B11556" s="46"/>
      <c r="C11556" s="46"/>
      <c r="D11556" s="106"/>
      <c r="E11556" s="106"/>
    </row>
    <row r="11557" spans="1:5" x14ac:dyDescent="0.25">
      <c r="A11557" s="46"/>
      <c r="B11557" s="46"/>
      <c r="C11557" s="46"/>
      <c r="D11557" s="106"/>
      <c r="E11557" s="106"/>
    </row>
    <row r="11558" spans="1:5" x14ac:dyDescent="0.25">
      <c r="A11558" s="46"/>
      <c r="B11558" s="46"/>
      <c r="C11558" s="46"/>
      <c r="D11558" s="106"/>
      <c r="E11558" s="106"/>
    </row>
    <row r="11559" spans="1:5" x14ac:dyDescent="0.25">
      <c r="A11559" s="46"/>
      <c r="B11559" s="46"/>
      <c r="C11559" s="46"/>
      <c r="D11559" s="106"/>
      <c r="E11559" s="106"/>
    </row>
    <row r="11560" spans="1:5" x14ac:dyDescent="0.25">
      <c r="A11560" s="46"/>
      <c r="B11560" s="46"/>
      <c r="C11560" s="46"/>
      <c r="D11560" s="106"/>
      <c r="E11560" s="106"/>
    </row>
    <row r="11561" spans="1:5" x14ac:dyDescent="0.25">
      <c r="A11561" s="46"/>
      <c r="B11561" s="46"/>
      <c r="C11561" s="46"/>
      <c r="D11561" s="106"/>
      <c r="E11561" s="106"/>
    </row>
    <row r="11562" spans="1:5" x14ac:dyDescent="0.25">
      <c r="A11562" s="46"/>
      <c r="B11562" s="46"/>
      <c r="C11562" s="46"/>
      <c r="D11562" s="106"/>
      <c r="E11562" s="106"/>
    </row>
    <row r="11563" spans="1:5" x14ac:dyDescent="0.25">
      <c r="A11563" s="46"/>
      <c r="B11563" s="46"/>
      <c r="C11563" s="46"/>
      <c r="D11563" s="106"/>
      <c r="E11563" s="106"/>
    </row>
    <row r="11564" spans="1:5" x14ac:dyDescent="0.25">
      <c r="A11564" s="46"/>
      <c r="B11564" s="46"/>
      <c r="C11564" s="46"/>
      <c r="D11564" s="106"/>
      <c r="E11564" s="106"/>
    </row>
    <row r="11565" spans="1:5" x14ac:dyDescent="0.25">
      <c r="A11565" s="46"/>
      <c r="B11565" s="46"/>
      <c r="C11565" s="46"/>
      <c r="D11565" s="106"/>
      <c r="E11565" s="106"/>
    </row>
    <row r="11566" spans="1:5" x14ac:dyDescent="0.25">
      <c r="A11566" s="46"/>
      <c r="B11566" s="46"/>
      <c r="C11566" s="46"/>
      <c r="D11566" s="106"/>
      <c r="E11566" s="106"/>
    </row>
    <row r="11567" spans="1:5" x14ac:dyDescent="0.25">
      <c r="A11567" s="46"/>
      <c r="B11567" s="46"/>
      <c r="C11567" s="46"/>
      <c r="D11567" s="106"/>
      <c r="E11567" s="106"/>
    </row>
    <row r="11568" spans="1:5" x14ac:dyDescent="0.25">
      <c r="A11568" s="46"/>
      <c r="B11568" s="46"/>
      <c r="C11568" s="46"/>
      <c r="D11568" s="106"/>
      <c r="E11568" s="106"/>
    </row>
    <row r="11569" spans="1:5" x14ac:dyDescent="0.25">
      <c r="A11569" s="46"/>
      <c r="B11569" s="46"/>
      <c r="C11569" s="46"/>
      <c r="D11569" s="106"/>
      <c r="E11569" s="106"/>
    </row>
    <row r="11570" spans="1:5" x14ac:dyDescent="0.25">
      <c r="A11570" s="46"/>
      <c r="B11570" s="46"/>
      <c r="C11570" s="46"/>
      <c r="D11570" s="106"/>
      <c r="E11570" s="106"/>
    </row>
    <row r="11571" spans="1:5" x14ac:dyDescent="0.25">
      <c r="A11571" s="46"/>
      <c r="B11571" s="46"/>
      <c r="C11571" s="46"/>
      <c r="D11571" s="106"/>
      <c r="E11571" s="106"/>
    </row>
    <row r="11572" spans="1:5" x14ac:dyDescent="0.25">
      <c r="A11572" s="46"/>
      <c r="B11572" s="46"/>
      <c r="C11572" s="46"/>
      <c r="D11572" s="106"/>
      <c r="E11572" s="106"/>
    </row>
    <row r="11573" spans="1:5" x14ac:dyDescent="0.25">
      <c r="A11573" s="46"/>
      <c r="B11573" s="46"/>
      <c r="C11573" s="46"/>
      <c r="D11573" s="106"/>
      <c r="E11573" s="106"/>
    </row>
    <row r="11574" spans="1:5" x14ac:dyDescent="0.25">
      <c r="A11574" s="46"/>
      <c r="B11574" s="46"/>
      <c r="C11574" s="46"/>
      <c r="D11574" s="106"/>
      <c r="E11574" s="106"/>
    </row>
    <row r="11575" spans="1:5" x14ac:dyDescent="0.25">
      <c r="A11575" s="46"/>
      <c r="B11575" s="46"/>
      <c r="C11575" s="46"/>
      <c r="D11575" s="106"/>
      <c r="E11575" s="106"/>
    </row>
    <row r="11576" spans="1:5" x14ac:dyDescent="0.25">
      <c r="A11576" s="46"/>
      <c r="B11576" s="46"/>
      <c r="C11576" s="46"/>
      <c r="D11576" s="106"/>
      <c r="E11576" s="106"/>
    </row>
    <row r="11577" spans="1:5" x14ac:dyDescent="0.25">
      <c r="A11577" s="46"/>
      <c r="B11577" s="46"/>
      <c r="C11577" s="46"/>
      <c r="D11577" s="106"/>
      <c r="E11577" s="106"/>
    </row>
    <row r="11578" spans="1:5" x14ac:dyDescent="0.25">
      <c r="A11578" s="46"/>
      <c r="B11578" s="46"/>
      <c r="C11578" s="46"/>
      <c r="D11578" s="106"/>
      <c r="E11578" s="106"/>
    </row>
    <row r="11579" spans="1:5" x14ac:dyDescent="0.25">
      <c r="A11579" s="46"/>
      <c r="B11579" s="46"/>
      <c r="C11579" s="46"/>
      <c r="D11579" s="106"/>
      <c r="E11579" s="106"/>
    </row>
    <row r="11580" spans="1:5" x14ac:dyDescent="0.25">
      <c r="A11580" s="46"/>
      <c r="B11580" s="46"/>
      <c r="C11580" s="46"/>
      <c r="D11580" s="106"/>
      <c r="E11580" s="106"/>
    </row>
    <row r="11581" spans="1:5" x14ac:dyDescent="0.25">
      <c r="A11581" s="46"/>
      <c r="B11581" s="46"/>
      <c r="C11581" s="46"/>
      <c r="D11581" s="106"/>
      <c r="E11581" s="106"/>
    </row>
    <row r="11582" spans="1:5" x14ac:dyDescent="0.25">
      <c r="A11582" s="46"/>
      <c r="B11582" s="46"/>
      <c r="C11582" s="46"/>
      <c r="D11582" s="106"/>
      <c r="E11582" s="106"/>
    </row>
    <row r="11583" spans="1:5" x14ac:dyDescent="0.25">
      <c r="A11583" s="46"/>
      <c r="B11583" s="46"/>
      <c r="C11583" s="46"/>
      <c r="D11583" s="106"/>
      <c r="E11583" s="106"/>
    </row>
    <row r="11584" spans="1:5" x14ac:dyDescent="0.25">
      <c r="A11584" s="46"/>
      <c r="B11584" s="46"/>
      <c r="C11584" s="46"/>
      <c r="D11584" s="106"/>
      <c r="E11584" s="106"/>
    </row>
    <row r="11585" spans="1:5" x14ac:dyDescent="0.25">
      <c r="A11585" s="46"/>
      <c r="B11585" s="46"/>
      <c r="C11585" s="46"/>
      <c r="D11585" s="106"/>
      <c r="E11585" s="106"/>
    </row>
    <row r="11586" spans="1:5" x14ac:dyDescent="0.25">
      <c r="A11586" s="46"/>
      <c r="B11586" s="46"/>
      <c r="C11586" s="46"/>
      <c r="D11586" s="106"/>
      <c r="E11586" s="106"/>
    </row>
    <row r="11587" spans="1:5" x14ac:dyDescent="0.25">
      <c r="A11587" s="46"/>
      <c r="B11587" s="46"/>
      <c r="C11587" s="46"/>
      <c r="D11587" s="106"/>
      <c r="E11587" s="106"/>
    </row>
    <row r="11588" spans="1:5" x14ac:dyDescent="0.25">
      <c r="A11588" s="46"/>
      <c r="B11588" s="46"/>
      <c r="C11588" s="46"/>
      <c r="D11588" s="106"/>
      <c r="E11588" s="106"/>
    </row>
    <row r="11589" spans="1:5" x14ac:dyDescent="0.25">
      <c r="A11589" s="46"/>
      <c r="B11589" s="46"/>
      <c r="C11589" s="46"/>
      <c r="D11589" s="106"/>
      <c r="E11589" s="106"/>
    </row>
    <row r="11590" spans="1:5" x14ac:dyDescent="0.25">
      <c r="A11590" s="46"/>
      <c r="B11590" s="46"/>
      <c r="C11590" s="46"/>
      <c r="D11590" s="106"/>
      <c r="E11590" s="106"/>
    </row>
    <row r="11591" spans="1:5" x14ac:dyDescent="0.25">
      <c r="A11591" s="46"/>
      <c r="B11591" s="46"/>
      <c r="C11591" s="46"/>
      <c r="D11591" s="106"/>
      <c r="E11591" s="106"/>
    </row>
    <row r="11592" spans="1:5" x14ac:dyDescent="0.25">
      <c r="A11592" s="46"/>
      <c r="B11592" s="46"/>
      <c r="C11592" s="46"/>
      <c r="D11592" s="106"/>
      <c r="E11592" s="106"/>
    </row>
    <row r="11593" spans="1:5" x14ac:dyDescent="0.25">
      <c r="A11593" s="46"/>
      <c r="B11593" s="46"/>
      <c r="C11593" s="46"/>
      <c r="D11593" s="106"/>
      <c r="E11593" s="106"/>
    </row>
    <row r="11594" spans="1:5" x14ac:dyDescent="0.25">
      <c r="A11594" s="46"/>
      <c r="B11594" s="46"/>
      <c r="C11594" s="46"/>
      <c r="D11594" s="106"/>
      <c r="E11594" s="106"/>
    </row>
    <row r="11595" spans="1:5" x14ac:dyDescent="0.25">
      <c r="A11595" s="46"/>
      <c r="B11595" s="46"/>
      <c r="C11595" s="46"/>
      <c r="D11595" s="106"/>
      <c r="E11595" s="106"/>
    </row>
    <row r="11596" spans="1:5" x14ac:dyDescent="0.25">
      <c r="A11596" s="46"/>
      <c r="B11596" s="46"/>
      <c r="C11596" s="46"/>
      <c r="D11596" s="106"/>
      <c r="E11596" s="106"/>
    </row>
    <row r="11597" spans="1:5" x14ac:dyDescent="0.25">
      <c r="A11597" s="46"/>
      <c r="B11597" s="46"/>
      <c r="C11597" s="46"/>
      <c r="D11597" s="106"/>
      <c r="E11597" s="106"/>
    </row>
    <row r="11598" spans="1:5" x14ac:dyDescent="0.25">
      <c r="A11598" s="46"/>
      <c r="B11598" s="46"/>
      <c r="C11598" s="46"/>
      <c r="D11598" s="106"/>
      <c r="E11598" s="106"/>
    </row>
    <row r="11599" spans="1:5" x14ac:dyDescent="0.25">
      <c r="A11599" s="46"/>
      <c r="B11599" s="46"/>
      <c r="C11599" s="46"/>
      <c r="D11599" s="106"/>
      <c r="E11599" s="106"/>
    </row>
    <row r="11600" spans="1:5" x14ac:dyDescent="0.25">
      <c r="A11600" s="46"/>
      <c r="B11600" s="46"/>
      <c r="C11600" s="46"/>
      <c r="D11600" s="106"/>
      <c r="E11600" s="106"/>
    </row>
    <row r="11601" spans="1:5" x14ac:dyDescent="0.25">
      <c r="A11601" s="46"/>
      <c r="B11601" s="46"/>
      <c r="C11601" s="46"/>
      <c r="D11601" s="106"/>
      <c r="E11601" s="106"/>
    </row>
    <row r="11602" spans="1:5" x14ac:dyDescent="0.25">
      <c r="A11602" s="46"/>
      <c r="B11602" s="46"/>
      <c r="C11602" s="46"/>
      <c r="D11602" s="106"/>
      <c r="E11602" s="106"/>
    </row>
    <row r="11603" spans="1:5" x14ac:dyDescent="0.25">
      <c r="A11603" s="46"/>
      <c r="B11603" s="46"/>
      <c r="C11603" s="46"/>
      <c r="D11603" s="106"/>
      <c r="E11603" s="106"/>
    </row>
    <row r="11604" spans="1:5" x14ac:dyDescent="0.25">
      <c r="A11604" s="46"/>
      <c r="B11604" s="46"/>
      <c r="C11604" s="46"/>
      <c r="D11604" s="106"/>
      <c r="E11604" s="106"/>
    </row>
    <row r="11605" spans="1:5" x14ac:dyDescent="0.25">
      <c r="A11605" s="46"/>
      <c r="B11605" s="46"/>
      <c r="C11605" s="46"/>
      <c r="D11605" s="106"/>
      <c r="E11605" s="106"/>
    </row>
    <row r="11606" spans="1:5" x14ac:dyDescent="0.25">
      <c r="A11606" s="46"/>
      <c r="B11606" s="46"/>
      <c r="C11606" s="46"/>
      <c r="D11606" s="106"/>
      <c r="E11606" s="106"/>
    </row>
    <row r="11607" spans="1:5" x14ac:dyDescent="0.25">
      <c r="A11607" s="46"/>
      <c r="B11607" s="46"/>
      <c r="C11607" s="46"/>
      <c r="D11607" s="106"/>
      <c r="E11607" s="106"/>
    </row>
    <row r="11608" spans="1:5" x14ac:dyDescent="0.25">
      <c r="A11608" s="46"/>
      <c r="B11608" s="46"/>
      <c r="C11608" s="46"/>
      <c r="D11608" s="106"/>
      <c r="E11608" s="106"/>
    </row>
    <row r="11609" spans="1:5" x14ac:dyDescent="0.25">
      <c r="A11609" s="46"/>
      <c r="B11609" s="46"/>
      <c r="C11609" s="46"/>
      <c r="D11609" s="106"/>
      <c r="E11609" s="106"/>
    </row>
    <row r="11610" spans="1:5" x14ac:dyDescent="0.25">
      <c r="A11610" s="46"/>
      <c r="B11610" s="46"/>
      <c r="C11610" s="46"/>
      <c r="D11610" s="106"/>
      <c r="E11610" s="106"/>
    </row>
    <row r="11611" spans="1:5" x14ac:dyDescent="0.25">
      <c r="A11611" s="46"/>
      <c r="B11611" s="46"/>
      <c r="C11611" s="46"/>
      <c r="D11611" s="106"/>
      <c r="E11611" s="106"/>
    </row>
    <row r="11612" spans="1:5" x14ac:dyDescent="0.25">
      <c r="A11612" s="46"/>
      <c r="B11612" s="46"/>
      <c r="C11612" s="46"/>
      <c r="D11612" s="106"/>
      <c r="E11612" s="106"/>
    </row>
    <row r="11613" spans="1:5" x14ac:dyDescent="0.25">
      <c r="A11613" s="46"/>
      <c r="B11613" s="46"/>
      <c r="C11613" s="46"/>
      <c r="D11613" s="106"/>
      <c r="E11613" s="106"/>
    </row>
    <row r="11614" spans="1:5" x14ac:dyDescent="0.25">
      <c r="A11614" s="46"/>
      <c r="B11614" s="46"/>
      <c r="C11614" s="46"/>
      <c r="D11614" s="106"/>
      <c r="E11614" s="106"/>
    </row>
    <row r="11615" spans="1:5" x14ac:dyDescent="0.25">
      <c r="A11615" s="46"/>
      <c r="B11615" s="46"/>
      <c r="C11615" s="46"/>
      <c r="D11615" s="106"/>
      <c r="E11615" s="106"/>
    </row>
    <row r="11616" spans="1:5" x14ac:dyDescent="0.25">
      <c r="A11616" s="46"/>
      <c r="B11616" s="46"/>
      <c r="C11616" s="46"/>
      <c r="D11616" s="106"/>
      <c r="E11616" s="106"/>
    </row>
    <row r="11617" spans="1:5" x14ac:dyDescent="0.25">
      <c r="A11617" s="46"/>
      <c r="B11617" s="46"/>
      <c r="C11617" s="46"/>
      <c r="D11617" s="106"/>
      <c r="E11617" s="106"/>
    </row>
    <row r="11618" spans="1:5" x14ac:dyDescent="0.25">
      <c r="A11618" s="46"/>
      <c r="B11618" s="46"/>
      <c r="C11618" s="46"/>
      <c r="D11618" s="106"/>
      <c r="E11618" s="106"/>
    </row>
    <row r="11619" spans="1:5" x14ac:dyDescent="0.25">
      <c r="A11619" s="46"/>
      <c r="B11619" s="46"/>
      <c r="C11619" s="46"/>
      <c r="D11619" s="106"/>
      <c r="E11619" s="106"/>
    </row>
    <row r="11620" spans="1:5" x14ac:dyDescent="0.25">
      <c r="A11620" s="46"/>
      <c r="B11620" s="46"/>
      <c r="C11620" s="46"/>
      <c r="D11620" s="106"/>
      <c r="E11620" s="106"/>
    </row>
    <row r="11621" spans="1:5" x14ac:dyDescent="0.25">
      <c r="A11621" s="46"/>
      <c r="B11621" s="46"/>
      <c r="C11621" s="46"/>
      <c r="D11621" s="106"/>
      <c r="E11621" s="106"/>
    </row>
    <row r="11622" spans="1:5" x14ac:dyDescent="0.25">
      <c r="A11622" s="46"/>
      <c r="B11622" s="46"/>
      <c r="C11622" s="46"/>
      <c r="D11622" s="106"/>
      <c r="E11622" s="106"/>
    </row>
    <row r="11623" spans="1:5" x14ac:dyDescent="0.25">
      <c r="A11623" s="46"/>
      <c r="B11623" s="46"/>
      <c r="C11623" s="46"/>
      <c r="D11623" s="106"/>
      <c r="E11623" s="106"/>
    </row>
    <row r="11624" spans="1:5" x14ac:dyDescent="0.25">
      <c r="A11624" s="46"/>
      <c r="B11624" s="46"/>
      <c r="C11624" s="46"/>
      <c r="D11624" s="106"/>
      <c r="E11624" s="106"/>
    </row>
    <row r="11625" spans="1:5" x14ac:dyDescent="0.25">
      <c r="A11625" s="46"/>
      <c r="B11625" s="46"/>
      <c r="C11625" s="46"/>
      <c r="D11625" s="106"/>
      <c r="E11625" s="106"/>
    </row>
    <row r="11626" spans="1:5" x14ac:dyDescent="0.25">
      <c r="A11626" s="46"/>
      <c r="B11626" s="46"/>
      <c r="C11626" s="46"/>
      <c r="D11626" s="106"/>
      <c r="E11626" s="106"/>
    </row>
    <row r="11627" spans="1:5" x14ac:dyDescent="0.25">
      <c r="A11627" s="46"/>
      <c r="B11627" s="46"/>
      <c r="C11627" s="46"/>
      <c r="D11627" s="106"/>
      <c r="E11627" s="106"/>
    </row>
    <row r="11628" spans="1:5" x14ac:dyDescent="0.25">
      <c r="A11628" s="46"/>
      <c r="B11628" s="46"/>
      <c r="C11628" s="46"/>
      <c r="D11628" s="106"/>
      <c r="E11628" s="106"/>
    </row>
    <row r="11629" spans="1:5" x14ac:dyDescent="0.25">
      <c r="A11629" s="46"/>
      <c r="B11629" s="46"/>
      <c r="C11629" s="46"/>
      <c r="D11629" s="106"/>
      <c r="E11629" s="106"/>
    </row>
    <row r="11630" spans="1:5" x14ac:dyDescent="0.25">
      <c r="A11630" s="46"/>
      <c r="B11630" s="46"/>
      <c r="C11630" s="46"/>
      <c r="D11630" s="106"/>
      <c r="E11630" s="106"/>
    </row>
    <row r="11631" spans="1:5" x14ac:dyDescent="0.25">
      <c r="A11631" s="46"/>
      <c r="B11631" s="46"/>
      <c r="C11631" s="46"/>
      <c r="D11631" s="106"/>
      <c r="E11631" s="106"/>
    </row>
    <row r="11632" spans="1:5" x14ac:dyDescent="0.25">
      <c r="A11632" s="46"/>
      <c r="B11632" s="46"/>
      <c r="C11632" s="46"/>
      <c r="D11632" s="106"/>
      <c r="E11632" s="106"/>
    </row>
    <row r="11633" spans="1:5" x14ac:dyDescent="0.25">
      <c r="A11633" s="46"/>
      <c r="B11633" s="46"/>
      <c r="C11633" s="46"/>
      <c r="D11633" s="106"/>
      <c r="E11633" s="106"/>
    </row>
    <row r="11634" spans="1:5" x14ac:dyDescent="0.25">
      <c r="A11634" s="46"/>
      <c r="B11634" s="46"/>
      <c r="C11634" s="46"/>
      <c r="D11634" s="106"/>
      <c r="E11634" s="106"/>
    </row>
    <row r="11635" spans="1:5" x14ac:dyDescent="0.25">
      <c r="A11635" s="46"/>
      <c r="B11635" s="46"/>
      <c r="C11635" s="46"/>
      <c r="D11635" s="106"/>
      <c r="E11635" s="106"/>
    </row>
    <row r="11636" spans="1:5" x14ac:dyDescent="0.25">
      <c r="A11636" s="46"/>
      <c r="B11636" s="46"/>
      <c r="C11636" s="46"/>
      <c r="D11636" s="106"/>
      <c r="E11636" s="106"/>
    </row>
    <row r="11637" spans="1:5" x14ac:dyDescent="0.25">
      <c r="A11637" s="46"/>
      <c r="B11637" s="46"/>
      <c r="C11637" s="46"/>
      <c r="D11637" s="106"/>
      <c r="E11637" s="106"/>
    </row>
    <row r="11638" spans="1:5" x14ac:dyDescent="0.25">
      <c r="A11638" s="46"/>
      <c r="B11638" s="46"/>
      <c r="C11638" s="46"/>
      <c r="D11638" s="106"/>
      <c r="E11638" s="106"/>
    </row>
    <row r="11639" spans="1:5" x14ac:dyDescent="0.25">
      <c r="A11639" s="46"/>
      <c r="B11639" s="46"/>
      <c r="C11639" s="46"/>
      <c r="D11639" s="106"/>
      <c r="E11639" s="106"/>
    </row>
    <row r="11640" spans="1:5" x14ac:dyDescent="0.25">
      <c r="A11640" s="46"/>
      <c r="B11640" s="46"/>
      <c r="C11640" s="46"/>
      <c r="D11640" s="106"/>
      <c r="E11640" s="106"/>
    </row>
    <row r="11641" spans="1:5" x14ac:dyDescent="0.25">
      <c r="A11641" s="46"/>
      <c r="B11641" s="46"/>
      <c r="C11641" s="46"/>
      <c r="D11641" s="106"/>
      <c r="E11641" s="106"/>
    </row>
    <row r="11642" spans="1:5" x14ac:dyDescent="0.25">
      <c r="A11642" s="46"/>
      <c r="B11642" s="46"/>
      <c r="C11642" s="46"/>
      <c r="D11642" s="106"/>
      <c r="E11642" s="106"/>
    </row>
    <row r="11643" spans="1:5" x14ac:dyDescent="0.25">
      <c r="A11643" s="46"/>
      <c r="B11643" s="46"/>
      <c r="C11643" s="46"/>
      <c r="D11643" s="106"/>
      <c r="E11643" s="106"/>
    </row>
    <row r="11644" spans="1:5" x14ac:dyDescent="0.25">
      <c r="A11644" s="46"/>
      <c r="B11644" s="46"/>
      <c r="C11644" s="46"/>
      <c r="D11644" s="106"/>
      <c r="E11644" s="106"/>
    </row>
    <row r="11645" spans="1:5" x14ac:dyDescent="0.25">
      <c r="A11645" s="46"/>
      <c r="B11645" s="46"/>
      <c r="C11645" s="46"/>
      <c r="D11645" s="106"/>
      <c r="E11645" s="106"/>
    </row>
    <row r="11646" spans="1:5" x14ac:dyDescent="0.25">
      <c r="A11646" s="46"/>
      <c r="B11646" s="46"/>
      <c r="C11646" s="46"/>
      <c r="D11646" s="106"/>
      <c r="E11646" s="106"/>
    </row>
    <row r="11647" spans="1:5" x14ac:dyDescent="0.25">
      <c r="A11647" s="46"/>
      <c r="B11647" s="46"/>
      <c r="C11647" s="46"/>
      <c r="D11647" s="106"/>
      <c r="E11647" s="106"/>
    </row>
    <row r="11648" spans="1:5" x14ac:dyDescent="0.25">
      <c r="A11648" s="46"/>
      <c r="B11648" s="46"/>
      <c r="C11648" s="46"/>
      <c r="D11648" s="106"/>
      <c r="E11648" s="106"/>
    </row>
    <row r="11649" spans="1:5" x14ac:dyDescent="0.25">
      <c r="A11649" s="46"/>
      <c r="B11649" s="46"/>
      <c r="C11649" s="46"/>
      <c r="D11649" s="106"/>
      <c r="E11649" s="106"/>
    </row>
    <row r="11650" spans="1:5" x14ac:dyDescent="0.25">
      <c r="A11650" s="46"/>
      <c r="B11650" s="46"/>
      <c r="C11650" s="46"/>
      <c r="D11650" s="106"/>
      <c r="E11650" s="106"/>
    </row>
    <row r="11651" spans="1:5" x14ac:dyDescent="0.25">
      <c r="A11651" s="46"/>
      <c r="B11651" s="46"/>
      <c r="C11651" s="46"/>
      <c r="D11651" s="106"/>
      <c r="E11651" s="106"/>
    </row>
    <row r="11652" spans="1:5" x14ac:dyDescent="0.25">
      <c r="A11652" s="46"/>
      <c r="B11652" s="46"/>
      <c r="C11652" s="46"/>
      <c r="D11652" s="106"/>
      <c r="E11652" s="106"/>
    </row>
    <row r="11653" spans="1:5" x14ac:dyDescent="0.25">
      <c r="A11653" s="46"/>
      <c r="B11653" s="46"/>
      <c r="C11653" s="46"/>
      <c r="D11653" s="106"/>
      <c r="E11653" s="106"/>
    </row>
    <row r="11654" spans="1:5" x14ac:dyDescent="0.25">
      <c r="A11654" s="46"/>
      <c r="B11654" s="46"/>
      <c r="C11654" s="46"/>
      <c r="D11654" s="106"/>
      <c r="E11654" s="106"/>
    </row>
    <row r="11655" spans="1:5" x14ac:dyDescent="0.25">
      <c r="A11655" s="46"/>
      <c r="B11655" s="46"/>
      <c r="C11655" s="46"/>
      <c r="D11655" s="106"/>
      <c r="E11655" s="106"/>
    </row>
    <row r="11656" spans="1:5" x14ac:dyDescent="0.25">
      <c r="A11656" s="46"/>
      <c r="B11656" s="46"/>
      <c r="C11656" s="46"/>
      <c r="D11656" s="106"/>
      <c r="E11656" s="106"/>
    </row>
    <row r="11657" spans="1:5" x14ac:dyDescent="0.25">
      <c r="A11657" s="46"/>
      <c r="B11657" s="46"/>
      <c r="C11657" s="46"/>
      <c r="D11657" s="106"/>
      <c r="E11657" s="106"/>
    </row>
    <row r="11658" spans="1:5" x14ac:dyDescent="0.25">
      <c r="A11658" s="46"/>
      <c r="B11658" s="46"/>
      <c r="C11658" s="46"/>
      <c r="D11658" s="106"/>
      <c r="E11658" s="106"/>
    </row>
    <row r="11659" spans="1:5" x14ac:dyDescent="0.25">
      <c r="A11659" s="46"/>
      <c r="B11659" s="46"/>
      <c r="C11659" s="46"/>
      <c r="D11659" s="106"/>
      <c r="E11659" s="106"/>
    </row>
    <row r="11660" spans="1:5" x14ac:dyDescent="0.25">
      <c r="A11660" s="46"/>
      <c r="B11660" s="46"/>
      <c r="C11660" s="46"/>
      <c r="D11660" s="106"/>
      <c r="E11660" s="106"/>
    </row>
    <row r="11661" spans="1:5" x14ac:dyDescent="0.25">
      <c r="A11661" s="46"/>
      <c r="B11661" s="46"/>
      <c r="C11661" s="46"/>
      <c r="D11661" s="106"/>
      <c r="E11661" s="106"/>
    </row>
    <row r="11662" spans="1:5" x14ac:dyDescent="0.25">
      <c r="A11662" s="46"/>
      <c r="B11662" s="46"/>
      <c r="C11662" s="46"/>
      <c r="D11662" s="106"/>
      <c r="E11662" s="106"/>
    </row>
    <row r="11663" spans="1:5" x14ac:dyDescent="0.25">
      <c r="A11663" s="46"/>
      <c r="B11663" s="46"/>
      <c r="C11663" s="46"/>
      <c r="D11663" s="106"/>
      <c r="E11663" s="106"/>
    </row>
    <row r="11664" spans="1:5" x14ac:dyDescent="0.25">
      <c r="A11664" s="46"/>
      <c r="B11664" s="46"/>
      <c r="C11664" s="46"/>
      <c r="D11664" s="106"/>
      <c r="E11664" s="106"/>
    </row>
    <row r="11665" spans="1:5" x14ac:dyDescent="0.25">
      <c r="A11665" s="46"/>
      <c r="B11665" s="46"/>
      <c r="C11665" s="46"/>
      <c r="D11665" s="106"/>
      <c r="E11665" s="106"/>
    </row>
    <row r="11666" spans="1:5" x14ac:dyDescent="0.25">
      <c r="A11666" s="46"/>
      <c r="B11666" s="46"/>
      <c r="C11666" s="46"/>
      <c r="D11666" s="106"/>
      <c r="E11666" s="106"/>
    </row>
    <row r="11667" spans="1:5" x14ac:dyDescent="0.25">
      <c r="A11667" s="46"/>
      <c r="B11667" s="46"/>
      <c r="C11667" s="46"/>
      <c r="D11667" s="106"/>
      <c r="E11667" s="106"/>
    </row>
    <row r="11668" spans="1:5" x14ac:dyDescent="0.25">
      <c r="A11668" s="46"/>
      <c r="B11668" s="46"/>
      <c r="C11668" s="46"/>
      <c r="D11668" s="106"/>
      <c r="E11668" s="106"/>
    </row>
    <row r="11669" spans="1:5" x14ac:dyDescent="0.25">
      <c r="A11669" s="46"/>
      <c r="B11669" s="46"/>
      <c r="C11669" s="46"/>
      <c r="D11669" s="106"/>
      <c r="E11669" s="106"/>
    </row>
    <row r="11670" spans="1:5" x14ac:dyDescent="0.25">
      <c r="A11670" s="46"/>
      <c r="B11670" s="46"/>
      <c r="C11670" s="46"/>
      <c r="D11670" s="106"/>
      <c r="E11670" s="106"/>
    </row>
    <row r="11671" spans="1:5" x14ac:dyDescent="0.25">
      <c r="A11671" s="46"/>
      <c r="B11671" s="46"/>
      <c r="C11671" s="46"/>
      <c r="D11671" s="106"/>
      <c r="E11671" s="106"/>
    </row>
    <row r="11672" spans="1:5" x14ac:dyDescent="0.25">
      <c r="A11672" s="46"/>
      <c r="B11672" s="46"/>
      <c r="C11672" s="46"/>
      <c r="D11672" s="106"/>
      <c r="E11672" s="106"/>
    </row>
    <row r="11673" spans="1:5" x14ac:dyDescent="0.25">
      <c r="A11673" s="46"/>
      <c r="B11673" s="46"/>
      <c r="C11673" s="46"/>
      <c r="D11673" s="106"/>
      <c r="E11673" s="106"/>
    </row>
    <row r="11674" spans="1:5" x14ac:dyDescent="0.25">
      <c r="A11674" s="46"/>
      <c r="B11674" s="46"/>
      <c r="C11674" s="46"/>
      <c r="D11674" s="106"/>
      <c r="E11674" s="106"/>
    </row>
    <row r="11675" spans="1:5" x14ac:dyDescent="0.25">
      <c r="A11675" s="46"/>
      <c r="B11675" s="46"/>
      <c r="C11675" s="46"/>
      <c r="D11675" s="106"/>
      <c r="E11675" s="106"/>
    </row>
    <row r="11676" spans="1:5" x14ac:dyDescent="0.25">
      <c r="A11676" s="46"/>
      <c r="B11676" s="46"/>
      <c r="C11676" s="46"/>
      <c r="D11676" s="106"/>
      <c r="E11676" s="106"/>
    </row>
    <row r="11677" spans="1:5" x14ac:dyDescent="0.25">
      <c r="A11677" s="46"/>
      <c r="B11677" s="46"/>
      <c r="C11677" s="46"/>
      <c r="D11677" s="106"/>
      <c r="E11677" s="106"/>
    </row>
    <row r="11678" spans="1:5" x14ac:dyDescent="0.25">
      <c r="A11678" s="46"/>
      <c r="B11678" s="46"/>
      <c r="C11678" s="46"/>
      <c r="D11678" s="106"/>
      <c r="E11678" s="106"/>
    </row>
    <row r="11679" spans="1:5" x14ac:dyDescent="0.25">
      <c r="A11679" s="46"/>
      <c r="B11679" s="46"/>
      <c r="C11679" s="46"/>
      <c r="D11679" s="106"/>
      <c r="E11679" s="106"/>
    </row>
    <row r="11680" spans="1:5" x14ac:dyDescent="0.25">
      <c r="A11680" s="46"/>
      <c r="B11680" s="46"/>
      <c r="C11680" s="46"/>
      <c r="D11680" s="106"/>
      <c r="E11680" s="106"/>
    </row>
    <row r="11681" spans="1:5" x14ac:dyDescent="0.25">
      <c r="A11681" s="46"/>
      <c r="B11681" s="46"/>
      <c r="C11681" s="46"/>
      <c r="D11681" s="106"/>
      <c r="E11681" s="106"/>
    </row>
    <row r="11682" spans="1:5" x14ac:dyDescent="0.25">
      <c r="A11682" s="46"/>
      <c r="B11682" s="46"/>
      <c r="C11682" s="46"/>
      <c r="D11682" s="106"/>
      <c r="E11682" s="106"/>
    </row>
    <row r="11683" spans="1:5" x14ac:dyDescent="0.25">
      <c r="A11683" s="46"/>
      <c r="B11683" s="46"/>
      <c r="C11683" s="46"/>
      <c r="D11683" s="106"/>
      <c r="E11683" s="106"/>
    </row>
    <row r="11684" spans="1:5" x14ac:dyDescent="0.25">
      <c r="A11684" s="46"/>
      <c r="B11684" s="46"/>
      <c r="C11684" s="46"/>
      <c r="D11684" s="106"/>
      <c r="E11684" s="106"/>
    </row>
    <row r="11685" spans="1:5" x14ac:dyDescent="0.25">
      <c r="A11685" s="46"/>
      <c r="B11685" s="46"/>
      <c r="C11685" s="46"/>
      <c r="D11685" s="106"/>
      <c r="E11685" s="106"/>
    </row>
    <row r="11686" spans="1:5" x14ac:dyDescent="0.25">
      <c r="A11686" s="46"/>
      <c r="B11686" s="46"/>
      <c r="C11686" s="46"/>
      <c r="D11686" s="106"/>
      <c r="E11686" s="106"/>
    </row>
    <row r="11687" spans="1:5" x14ac:dyDescent="0.25">
      <c r="A11687" s="46"/>
      <c r="B11687" s="46"/>
      <c r="C11687" s="46"/>
      <c r="D11687" s="106"/>
      <c r="E11687" s="106"/>
    </row>
    <row r="11688" spans="1:5" x14ac:dyDescent="0.25">
      <c r="A11688" s="46"/>
      <c r="B11688" s="46"/>
      <c r="C11688" s="46"/>
      <c r="D11688" s="106"/>
      <c r="E11688" s="106"/>
    </row>
    <row r="11689" spans="1:5" x14ac:dyDescent="0.25">
      <c r="A11689" s="46"/>
      <c r="B11689" s="46"/>
      <c r="C11689" s="46"/>
      <c r="D11689" s="106"/>
      <c r="E11689" s="106"/>
    </row>
    <row r="11690" spans="1:5" x14ac:dyDescent="0.25">
      <c r="A11690" s="46"/>
      <c r="B11690" s="46"/>
      <c r="C11690" s="46"/>
      <c r="D11690" s="106"/>
      <c r="E11690" s="106"/>
    </row>
    <row r="11691" spans="1:5" x14ac:dyDescent="0.25">
      <c r="A11691" s="46"/>
      <c r="B11691" s="46"/>
      <c r="C11691" s="46"/>
      <c r="D11691" s="106"/>
      <c r="E11691" s="106"/>
    </row>
    <row r="11692" spans="1:5" x14ac:dyDescent="0.25">
      <c r="A11692" s="46"/>
      <c r="B11692" s="46"/>
      <c r="C11692" s="46"/>
      <c r="D11692" s="106"/>
      <c r="E11692" s="106"/>
    </row>
    <row r="11693" spans="1:5" x14ac:dyDescent="0.25">
      <c r="A11693" s="46"/>
      <c r="B11693" s="46"/>
      <c r="C11693" s="46"/>
      <c r="D11693" s="106"/>
      <c r="E11693" s="106"/>
    </row>
    <row r="11694" spans="1:5" x14ac:dyDescent="0.25">
      <c r="A11694" s="46"/>
      <c r="B11694" s="46"/>
      <c r="C11694" s="46"/>
      <c r="D11694" s="106"/>
      <c r="E11694" s="106"/>
    </row>
    <row r="11695" spans="1:5" x14ac:dyDescent="0.25">
      <c r="A11695" s="46"/>
      <c r="B11695" s="46"/>
      <c r="C11695" s="46"/>
      <c r="D11695" s="106"/>
      <c r="E11695" s="106"/>
    </row>
    <row r="11696" spans="1:5" x14ac:dyDescent="0.25">
      <c r="A11696" s="46"/>
      <c r="B11696" s="46"/>
      <c r="C11696" s="46"/>
      <c r="D11696" s="106"/>
      <c r="E11696" s="106"/>
    </row>
    <row r="11697" spans="1:5" x14ac:dyDescent="0.25">
      <c r="A11697" s="46"/>
      <c r="B11697" s="46"/>
      <c r="C11697" s="46"/>
      <c r="D11697" s="106"/>
      <c r="E11697" s="106"/>
    </row>
    <row r="11698" spans="1:5" x14ac:dyDescent="0.25">
      <c r="A11698" s="46"/>
      <c r="B11698" s="46"/>
      <c r="C11698" s="46"/>
      <c r="D11698" s="106"/>
      <c r="E11698" s="106"/>
    </row>
    <row r="11699" spans="1:5" x14ac:dyDescent="0.25">
      <c r="A11699" s="46"/>
      <c r="B11699" s="46"/>
      <c r="C11699" s="46"/>
      <c r="D11699" s="106"/>
      <c r="E11699" s="106"/>
    </row>
    <row r="11700" spans="1:5" x14ac:dyDescent="0.25">
      <c r="A11700" s="46"/>
      <c r="B11700" s="46"/>
      <c r="C11700" s="46"/>
      <c r="D11700" s="106"/>
      <c r="E11700" s="106"/>
    </row>
    <row r="11701" spans="1:5" x14ac:dyDescent="0.25">
      <c r="A11701" s="46"/>
      <c r="B11701" s="46"/>
      <c r="C11701" s="46"/>
      <c r="D11701" s="106"/>
      <c r="E11701" s="106"/>
    </row>
    <row r="11702" spans="1:5" x14ac:dyDescent="0.25">
      <c r="A11702" s="46"/>
      <c r="B11702" s="46"/>
      <c r="C11702" s="46"/>
      <c r="D11702" s="106"/>
      <c r="E11702" s="106"/>
    </row>
    <row r="11703" spans="1:5" x14ac:dyDescent="0.25">
      <c r="A11703" s="46"/>
      <c r="B11703" s="46"/>
      <c r="C11703" s="46"/>
      <c r="D11703" s="106"/>
      <c r="E11703" s="106"/>
    </row>
    <row r="11704" spans="1:5" x14ac:dyDescent="0.25">
      <c r="A11704" s="46"/>
      <c r="B11704" s="46"/>
      <c r="C11704" s="46"/>
      <c r="D11704" s="106"/>
      <c r="E11704" s="106"/>
    </row>
    <row r="11705" spans="1:5" x14ac:dyDescent="0.25">
      <c r="A11705" s="46"/>
      <c r="B11705" s="46"/>
      <c r="C11705" s="46"/>
      <c r="D11705" s="106"/>
      <c r="E11705" s="106"/>
    </row>
    <row r="11706" spans="1:5" x14ac:dyDescent="0.25">
      <c r="A11706" s="46"/>
      <c r="B11706" s="46"/>
      <c r="C11706" s="46"/>
      <c r="D11706" s="106"/>
      <c r="E11706" s="106"/>
    </row>
    <row r="11707" spans="1:5" x14ac:dyDescent="0.25">
      <c r="A11707" s="46"/>
      <c r="B11707" s="46"/>
      <c r="C11707" s="46"/>
      <c r="D11707" s="106"/>
      <c r="E11707" s="106"/>
    </row>
    <row r="11708" spans="1:5" x14ac:dyDescent="0.25">
      <c r="A11708" s="46"/>
      <c r="B11708" s="46"/>
      <c r="C11708" s="46"/>
      <c r="D11708" s="106"/>
      <c r="E11708" s="106"/>
    </row>
    <row r="11709" spans="1:5" x14ac:dyDescent="0.25">
      <c r="A11709" s="46"/>
      <c r="B11709" s="46"/>
      <c r="C11709" s="46"/>
      <c r="D11709" s="106"/>
      <c r="E11709" s="106"/>
    </row>
    <row r="11710" spans="1:5" x14ac:dyDescent="0.25">
      <c r="A11710" s="46"/>
      <c r="B11710" s="46"/>
      <c r="C11710" s="46"/>
      <c r="D11710" s="106"/>
      <c r="E11710" s="106"/>
    </row>
    <row r="11711" spans="1:5" x14ac:dyDescent="0.25">
      <c r="A11711" s="46"/>
      <c r="B11711" s="46"/>
      <c r="C11711" s="46"/>
      <c r="D11711" s="106"/>
      <c r="E11711" s="106"/>
    </row>
    <row r="11712" spans="1:5" x14ac:dyDescent="0.25">
      <c r="A11712" s="46"/>
      <c r="B11712" s="46"/>
      <c r="C11712" s="46"/>
      <c r="D11712" s="106"/>
      <c r="E11712" s="106"/>
    </row>
    <row r="11713" spans="1:5" x14ac:dyDescent="0.25">
      <c r="A11713" s="46"/>
      <c r="B11713" s="46"/>
      <c r="C11713" s="46"/>
      <c r="D11713" s="106"/>
      <c r="E11713" s="106"/>
    </row>
    <row r="11714" spans="1:5" x14ac:dyDescent="0.25">
      <c r="A11714" s="46"/>
      <c r="B11714" s="46"/>
      <c r="C11714" s="46"/>
      <c r="D11714" s="106"/>
      <c r="E11714" s="106"/>
    </row>
    <row r="11715" spans="1:5" x14ac:dyDescent="0.25">
      <c r="A11715" s="46"/>
      <c r="B11715" s="46"/>
      <c r="C11715" s="46"/>
      <c r="D11715" s="106"/>
      <c r="E11715" s="106"/>
    </row>
    <row r="11716" spans="1:5" x14ac:dyDescent="0.25">
      <c r="A11716" s="46"/>
      <c r="B11716" s="46"/>
      <c r="C11716" s="46"/>
      <c r="D11716" s="106"/>
      <c r="E11716" s="106"/>
    </row>
    <row r="11717" spans="1:5" x14ac:dyDescent="0.25">
      <c r="A11717" s="46"/>
      <c r="B11717" s="46"/>
      <c r="C11717" s="46"/>
      <c r="D11717" s="106"/>
      <c r="E11717" s="106"/>
    </row>
    <row r="11718" spans="1:5" x14ac:dyDescent="0.25">
      <c r="A11718" s="46"/>
      <c r="B11718" s="46"/>
      <c r="C11718" s="46"/>
      <c r="D11718" s="106"/>
      <c r="E11718" s="106"/>
    </row>
    <row r="11719" spans="1:5" x14ac:dyDescent="0.25">
      <c r="A11719" s="46"/>
      <c r="B11719" s="46"/>
      <c r="C11719" s="46"/>
      <c r="D11719" s="106"/>
      <c r="E11719" s="106"/>
    </row>
    <row r="11720" spans="1:5" x14ac:dyDescent="0.25">
      <c r="A11720" s="46"/>
      <c r="B11720" s="46"/>
      <c r="C11720" s="46"/>
      <c r="D11720" s="106"/>
      <c r="E11720" s="106"/>
    </row>
    <row r="11721" spans="1:5" x14ac:dyDescent="0.25">
      <c r="A11721" s="46"/>
      <c r="B11721" s="46"/>
      <c r="C11721" s="46"/>
      <c r="D11721" s="106"/>
      <c r="E11721" s="106"/>
    </row>
    <row r="11722" spans="1:5" x14ac:dyDescent="0.25">
      <c r="A11722" s="46"/>
      <c r="B11722" s="46"/>
      <c r="C11722" s="46"/>
      <c r="D11722" s="106"/>
      <c r="E11722" s="106"/>
    </row>
    <row r="11723" spans="1:5" x14ac:dyDescent="0.25">
      <c r="A11723" s="46"/>
      <c r="B11723" s="46"/>
      <c r="C11723" s="46"/>
      <c r="D11723" s="106"/>
      <c r="E11723" s="106"/>
    </row>
    <row r="11724" spans="1:5" x14ac:dyDescent="0.25">
      <c r="A11724" s="46"/>
      <c r="B11724" s="46"/>
      <c r="C11724" s="46"/>
      <c r="D11724" s="106"/>
      <c r="E11724" s="106"/>
    </row>
    <row r="11725" spans="1:5" x14ac:dyDescent="0.25">
      <c r="A11725" s="46"/>
      <c r="B11725" s="46"/>
      <c r="C11725" s="46"/>
      <c r="D11725" s="106"/>
      <c r="E11725" s="106"/>
    </row>
    <row r="11726" spans="1:5" x14ac:dyDescent="0.25">
      <c r="A11726" s="46"/>
      <c r="B11726" s="46"/>
      <c r="C11726" s="46"/>
      <c r="D11726" s="106"/>
      <c r="E11726" s="106"/>
    </row>
    <row r="11727" spans="1:5" x14ac:dyDescent="0.25">
      <c r="A11727" s="46"/>
      <c r="B11727" s="46"/>
      <c r="C11727" s="46"/>
      <c r="D11727" s="106"/>
      <c r="E11727" s="106"/>
    </row>
    <row r="11728" spans="1:5" x14ac:dyDescent="0.25">
      <c r="A11728" s="46"/>
      <c r="B11728" s="46"/>
      <c r="C11728" s="46"/>
      <c r="D11728" s="106"/>
      <c r="E11728" s="106"/>
    </row>
    <row r="11729" spans="1:5" x14ac:dyDescent="0.25">
      <c r="A11729" s="46"/>
      <c r="B11729" s="46"/>
      <c r="C11729" s="46"/>
      <c r="D11729" s="106"/>
      <c r="E11729" s="106"/>
    </row>
    <row r="11730" spans="1:5" x14ac:dyDescent="0.25">
      <c r="A11730" s="46"/>
      <c r="B11730" s="46"/>
      <c r="C11730" s="46"/>
      <c r="D11730" s="106"/>
      <c r="E11730" s="106"/>
    </row>
    <row r="11731" spans="1:5" x14ac:dyDescent="0.25">
      <c r="A11731" s="46"/>
      <c r="B11731" s="46"/>
      <c r="C11731" s="46"/>
      <c r="D11731" s="106"/>
      <c r="E11731" s="106"/>
    </row>
    <row r="11732" spans="1:5" x14ac:dyDescent="0.25">
      <c r="A11732" s="46"/>
      <c r="B11732" s="46"/>
      <c r="C11732" s="46"/>
      <c r="D11732" s="106"/>
      <c r="E11732" s="106"/>
    </row>
    <row r="11733" spans="1:5" x14ac:dyDescent="0.25">
      <c r="A11733" s="46"/>
      <c r="B11733" s="46"/>
      <c r="C11733" s="46"/>
      <c r="D11733" s="106"/>
      <c r="E11733" s="106"/>
    </row>
    <row r="11734" spans="1:5" x14ac:dyDescent="0.25">
      <c r="A11734" s="46"/>
      <c r="B11734" s="46"/>
      <c r="C11734" s="46"/>
      <c r="D11734" s="106"/>
      <c r="E11734" s="106"/>
    </row>
    <row r="11735" spans="1:5" x14ac:dyDescent="0.25">
      <c r="A11735" s="46"/>
      <c r="B11735" s="46"/>
      <c r="C11735" s="46"/>
      <c r="D11735" s="106"/>
      <c r="E11735" s="106"/>
    </row>
    <row r="11736" spans="1:5" x14ac:dyDescent="0.25">
      <c r="A11736" s="46"/>
      <c r="B11736" s="46"/>
      <c r="C11736" s="46"/>
      <c r="D11736" s="106"/>
      <c r="E11736" s="106"/>
    </row>
    <row r="11737" spans="1:5" x14ac:dyDescent="0.25">
      <c r="A11737" s="46"/>
      <c r="B11737" s="46"/>
      <c r="C11737" s="46"/>
      <c r="D11737" s="106"/>
      <c r="E11737" s="106"/>
    </row>
    <row r="11738" spans="1:5" x14ac:dyDescent="0.25">
      <c r="A11738" s="46"/>
      <c r="B11738" s="46"/>
      <c r="C11738" s="46"/>
      <c r="D11738" s="106"/>
      <c r="E11738" s="106"/>
    </row>
    <row r="11739" spans="1:5" x14ac:dyDescent="0.25">
      <c r="A11739" s="46"/>
      <c r="B11739" s="46"/>
      <c r="C11739" s="46"/>
      <c r="D11739" s="106"/>
      <c r="E11739" s="106"/>
    </row>
    <row r="11740" spans="1:5" x14ac:dyDescent="0.25">
      <c r="A11740" s="46"/>
      <c r="B11740" s="46"/>
      <c r="C11740" s="46"/>
      <c r="D11740" s="106"/>
      <c r="E11740" s="106"/>
    </row>
    <row r="11741" spans="1:5" x14ac:dyDescent="0.25">
      <c r="A11741" s="46"/>
      <c r="B11741" s="46"/>
      <c r="C11741" s="46"/>
      <c r="D11741" s="106"/>
      <c r="E11741" s="106"/>
    </row>
    <row r="11742" spans="1:5" x14ac:dyDescent="0.25">
      <c r="A11742" s="46"/>
      <c r="B11742" s="46"/>
      <c r="C11742" s="46"/>
      <c r="D11742" s="106"/>
      <c r="E11742" s="106"/>
    </row>
    <row r="11743" spans="1:5" x14ac:dyDescent="0.25">
      <c r="A11743" s="46"/>
      <c r="B11743" s="46"/>
      <c r="C11743" s="46"/>
      <c r="D11743" s="106"/>
      <c r="E11743" s="106"/>
    </row>
    <row r="11744" spans="1:5" x14ac:dyDescent="0.25">
      <c r="A11744" s="46"/>
      <c r="B11744" s="46"/>
      <c r="C11744" s="46"/>
      <c r="D11744" s="106"/>
      <c r="E11744" s="106"/>
    </row>
    <row r="11745" spans="1:5" x14ac:dyDescent="0.25">
      <c r="A11745" s="46"/>
      <c r="B11745" s="46"/>
      <c r="C11745" s="46"/>
      <c r="D11745" s="106"/>
      <c r="E11745" s="106"/>
    </row>
    <row r="11746" spans="1:5" x14ac:dyDescent="0.25">
      <c r="A11746" s="46"/>
      <c r="B11746" s="46"/>
      <c r="C11746" s="46"/>
      <c r="D11746" s="106"/>
      <c r="E11746" s="106"/>
    </row>
    <row r="11747" spans="1:5" x14ac:dyDescent="0.25">
      <c r="A11747" s="46"/>
      <c r="B11747" s="46"/>
      <c r="C11747" s="46"/>
      <c r="D11747" s="106"/>
      <c r="E11747" s="106"/>
    </row>
    <row r="11748" spans="1:5" x14ac:dyDescent="0.25">
      <c r="A11748" s="46"/>
      <c r="B11748" s="46"/>
      <c r="C11748" s="46"/>
      <c r="D11748" s="106"/>
      <c r="E11748" s="106"/>
    </row>
    <row r="11749" spans="1:5" x14ac:dyDescent="0.25">
      <c r="A11749" s="46"/>
      <c r="B11749" s="46"/>
      <c r="C11749" s="46"/>
      <c r="D11749" s="106"/>
      <c r="E11749" s="106"/>
    </row>
    <row r="11750" spans="1:5" x14ac:dyDescent="0.25">
      <c r="A11750" s="46"/>
      <c r="B11750" s="46"/>
      <c r="C11750" s="46"/>
      <c r="D11750" s="106"/>
      <c r="E11750" s="106"/>
    </row>
    <row r="11751" spans="1:5" x14ac:dyDescent="0.25">
      <c r="A11751" s="46"/>
      <c r="B11751" s="46"/>
      <c r="C11751" s="46"/>
      <c r="D11751" s="106"/>
      <c r="E11751" s="106"/>
    </row>
    <row r="11752" spans="1:5" x14ac:dyDescent="0.25">
      <c r="A11752" s="46"/>
      <c r="B11752" s="46"/>
      <c r="C11752" s="46"/>
      <c r="D11752" s="106"/>
      <c r="E11752" s="106"/>
    </row>
    <row r="11753" spans="1:5" x14ac:dyDescent="0.25">
      <c r="A11753" s="46"/>
      <c r="B11753" s="46"/>
      <c r="C11753" s="46"/>
      <c r="D11753" s="106"/>
      <c r="E11753" s="106"/>
    </row>
    <row r="11754" spans="1:5" x14ac:dyDescent="0.25">
      <c r="A11754" s="46"/>
      <c r="B11754" s="46"/>
      <c r="C11754" s="46"/>
      <c r="D11754" s="106"/>
      <c r="E11754" s="106"/>
    </row>
    <row r="11755" spans="1:5" x14ac:dyDescent="0.25">
      <c r="A11755" s="46"/>
      <c r="B11755" s="46"/>
      <c r="C11755" s="46"/>
      <c r="D11755" s="106"/>
      <c r="E11755" s="106"/>
    </row>
    <row r="11756" spans="1:5" x14ac:dyDescent="0.25">
      <c r="A11756" s="46"/>
      <c r="B11756" s="46"/>
      <c r="C11756" s="46"/>
      <c r="D11756" s="106"/>
      <c r="E11756" s="106"/>
    </row>
    <row r="11757" spans="1:5" x14ac:dyDescent="0.25">
      <c r="A11757" s="46"/>
      <c r="B11757" s="46"/>
      <c r="C11757" s="46"/>
      <c r="D11757" s="106"/>
      <c r="E11757" s="106"/>
    </row>
    <row r="11758" spans="1:5" x14ac:dyDescent="0.25">
      <c r="A11758" s="46"/>
      <c r="B11758" s="46"/>
      <c r="C11758" s="46"/>
      <c r="D11758" s="106"/>
      <c r="E11758" s="106"/>
    </row>
    <row r="11759" spans="1:5" x14ac:dyDescent="0.25">
      <c r="A11759" s="46"/>
      <c r="B11759" s="46"/>
      <c r="C11759" s="46"/>
      <c r="D11759" s="106"/>
      <c r="E11759" s="106"/>
    </row>
    <row r="11760" spans="1:5" x14ac:dyDescent="0.25">
      <c r="A11760" s="46"/>
      <c r="B11760" s="46"/>
      <c r="C11760" s="46"/>
      <c r="D11760" s="106"/>
      <c r="E11760" s="106"/>
    </row>
    <row r="11761" spans="1:5" x14ac:dyDescent="0.25">
      <c r="A11761" s="46"/>
      <c r="B11761" s="46"/>
      <c r="C11761" s="46"/>
      <c r="D11761" s="106"/>
      <c r="E11761" s="106"/>
    </row>
    <row r="11762" spans="1:5" x14ac:dyDescent="0.25">
      <c r="A11762" s="46"/>
      <c r="B11762" s="46"/>
      <c r="C11762" s="46"/>
      <c r="D11762" s="106"/>
      <c r="E11762" s="106"/>
    </row>
    <row r="11763" spans="1:5" x14ac:dyDescent="0.25">
      <c r="A11763" s="46"/>
      <c r="B11763" s="46"/>
      <c r="C11763" s="46"/>
      <c r="D11763" s="106"/>
      <c r="E11763" s="106"/>
    </row>
    <row r="11764" spans="1:5" x14ac:dyDescent="0.25">
      <c r="A11764" s="46"/>
      <c r="B11764" s="46"/>
      <c r="C11764" s="46"/>
      <c r="D11764" s="106"/>
      <c r="E11764" s="106"/>
    </row>
    <row r="11765" spans="1:5" x14ac:dyDescent="0.25">
      <c r="A11765" s="46"/>
      <c r="B11765" s="46"/>
      <c r="C11765" s="46"/>
      <c r="D11765" s="106"/>
      <c r="E11765" s="106"/>
    </row>
    <row r="11766" spans="1:5" x14ac:dyDescent="0.25">
      <c r="A11766" s="46"/>
      <c r="B11766" s="46"/>
      <c r="C11766" s="46"/>
      <c r="D11766" s="106"/>
      <c r="E11766" s="106"/>
    </row>
    <row r="11767" spans="1:5" x14ac:dyDescent="0.25">
      <c r="A11767" s="46"/>
      <c r="B11767" s="46"/>
      <c r="C11767" s="46"/>
      <c r="D11767" s="106"/>
      <c r="E11767" s="106"/>
    </row>
    <row r="11768" spans="1:5" x14ac:dyDescent="0.25">
      <c r="A11768" s="46"/>
      <c r="B11768" s="46"/>
      <c r="C11768" s="46"/>
      <c r="D11768" s="106"/>
      <c r="E11768" s="106"/>
    </row>
    <row r="11769" spans="1:5" x14ac:dyDescent="0.25">
      <c r="A11769" s="46"/>
      <c r="B11769" s="46"/>
      <c r="C11769" s="46"/>
      <c r="D11769" s="106"/>
      <c r="E11769" s="106"/>
    </row>
    <row r="11770" spans="1:5" x14ac:dyDescent="0.25">
      <c r="A11770" s="46"/>
      <c r="B11770" s="46"/>
      <c r="C11770" s="46"/>
      <c r="D11770" s="106"/>
      <c r="E11770" s="106"/>
    </row>
    <row r="11771" spans="1:5" x14ac:dyDescent="0.25">
      <c r="A11771" s="46"/>
      <c r="B11771" s="46"/>
      <c r="C11771" s="46"/>
      <c r="D11771" s="106"/>
      <c r="E11771" s="106"/>
    </row>
    <row r="11772" spans="1:5" x14ac:dyDescent="0.25">
      <c r="A11772" s="46"/>
      <c r="B11772" s="46"/>
      <c r="C11772" s="46"/>
      <c r="D11772" s="106"/>
      <c r="E11772" s="106"/>
    </row>
    <row r="11773" spans="1:5" x14ac:dyDescent="0.25">
      <c r="A11773" s="46"/>
      <c r="B11773" s="46"/>
      <c r="C11773" s="46"/>
      <c r="D11773" s="106"/>
      <c r="E11773" s="106"/>
    </row>
    <row r="11774" spans="1:5" x14ac:dyDescent="0.25">
      <c r="A11774" s="46"/>
      <c r="B11774" s="46"/>
      <c r="C11774" s="46"/>
      <c r="D11774" s="106"/>
      <c r="E11774" s="106"/>
    </row>
    <row r="11775" spans="1:5" x14ac:dyDescent="0.25">
      <c r="A11775" s="46"/>
      <c r="B11775" s="46"/>
      <c r="C11775" s="46"/>
      <c r="D11775" s="106"/>
      <c r="E11775" s="106"/>
    </row>
    <row r="11776" spans="1:5" x14ac:dyDescent="0.25">
      <c r="A11776" s="46"/>
      <c r="B11776" s="46"/>
      <c r="C11776" s="46"/>
      <c r="D11776" s="106"/>
      <c r="E11776" s="106"/>
    </row>
    <row r="11777" spans="1:5" x14ac:dyDescent="0.25">
      <c r="A11777" s="46"/>
      <c r="B11777" s="46"/>
      <c r="C11777" s="46"/>
      <c r="D11777" s="106"/>
      <c r="E11777" s="106"/>
    </row>
    <row r="11778" spans="1:5" x14ac:dyDescent="0.25">
      <c r="A11778" s="46"/>
      <c r="B11778" s="46"/>
      <c r="C11778" s="46"/>
      <c r="D11778" s="106"/>
      <c r="E11778" s="106"/>
    </row>
    <row r="11779" spans="1:5" x14ac:dyDescent="0.25">
      <c r="A11779" s="46"/>
      <c r="B11779" s="46"/>
      <c r="C11779" s="46"/>
      <c r="D11779" s="106"/>
      <c r="E11779" s="106"/>
    </row>
    <row r="11780" spans="1:5" x14ac:dyDescent="0.25">
      <c r="A11780" s="46"/>
      <c r="B11780" s="46"/>
      <c r="C11780" s="46"/>
      <c r="D11780" s="106"/>
      <c r="E11780" s="106"/>
    </row>
    <row r="11781" spans="1:5" x14ac:dyDescent="0.25">
      <c r="A11781" s="46"/>
      <c r="B11781" s="46"/>
      <c r="C11781" s="46"/>
      <c r="D11781" s="106"/>
      <c r="E11781" s="106"/>
    </row>
    <row r="11782" spans="1:5" x14ac:dyDescent="0.25">
      <c r="A11782" s="46"/>
      <c r="B11782" s="46"/>
      <c r="C11782" s="46"/>
      <c r="D11782" s="106"/>
      <c r="E11782" s="106"/>
    </row>
    <row r="11783" spans="1:5" x14ac:dyDescent="0.25">
      <c r="A11783" s="46"/>
      <c r="B11783" s="46"/>
      <c r="C11783" s="46"/>
      <c r="D11783" s="106"/>
      <c r="E11783" s="106"/>
    </row>
    <row r="11784" spans="1:5" x14ac:dyDescent="0.25">
      <c r="A11784" s="46"/>
      <c r="B11784" s="46"/>
      <c r="C11784" s="46"/>
      <c r="D11784" s="106"/>
      <c r="E11784" s="106"/>
    </row>
    <row r="11785" spans="1:5" x14ac:dyDescent="0.25">
      <c r="A11785" s="46"/>
      <c r="B11785" s="46"/>
      <c r="C11785" s="46"/>
      <c r="D11785" s="106"/>
      <c r="E11785" s="106"/>
    </row>
    <row r="11786" spans="1:5" x14ac:dyDescent="0.25">
      <c r="A11786" s="46"/>
      <c r="B11786" s="46"/>
      <c r="C11786" s="46"/>
      <c r="D11786" s="106"/>
      <c r="E11786" s="106"/>
    </row>
    <row r="11787" spans="1:5" x14ac:dyDescent="0.25">
      <c r="A11787" s="46"/>
      <c r="B11787" s="46"/>
      <c r="C11787" s="46"/>
      <c r="D11787" s="106"/>
      <c r="E11787" s="106"/>
    </row>
    <row r="11788" spans="1:5" x14ac:dyDescent="0.25">
      <c r="A11788" s="46"/>
      <c r="B11788" s="46"/>
      <c r="C11788" s="46"/>
      <c r="D11788" s="106"/>
      <c r="E11788" s="106"/>
    </row>
    <row r="11789" spans="1:5" x14ac:dyDescent="0.25">
      <c r="A11789" s="46"/>
      <c r="B11789" s="46"/>
      <c r="C11789" s="46"/>
      <c r="D11789" s="106"/>
      <c r="E11789" s="106"/>
    </row>
    <row r="11790" spans="1:5" x14ac:dyDescent="0.25">
      <c r="A11790" s="46"/>
      <c r="B11790" s="46"/>
      <c r="C11790" s="46"/>
      <c r="D11790" s="106"/>
      <c r="E11790" s="106"/>
    </row>
    <row r="11791" spans="1:5" x14ac:dyDescent="0.25">
      <c r="A11791" s="46"/>
      <c r="B11791" s="46"/>
      <c r="C11791" s="46"/>
      <c r="D11791" s="106"/>
      <c r="E11791" s="106"/>
    </row>
    <row r="11792" spans="1:5" x14ac:dyDescent="0.25">
      <c r="A11792" s="46"/>
      <c r="B11792" s="46"/>
      <c r="C11792" s="46"/>
      <c r="D11792" s="106"/>
      <c r="E11792" s="106"/>
    </row>
    <row r="11793" spans="1:5" x14ac:dyDescent="0.25">
      <c r="A11793" s="46"/>
      <c r="B11793" s="46"/>
      <c r="C11793" s="46"/>
      <c r="D11793" s="106"/>
      <c r="E11793" s="106"/>
    </row>
    <row r="11794" spans="1:5" x14ac:dyDescent="0.25">
      <c r="A11794" s="46"/>
      <c r="B11794" s="46"/>
      <c r="C11794" s="46"/>
      <c r="D11794" s="106"/>
      <c r="E11794" s="106"/>
    </row>
    <row r="11795" spans="1:5" x14ac:dyDescent="0.25">
      <c r="A11795" s="46"/>
      <c r="B11795" s="46"/>
      <c r="C11795" s="46"/>
      <c r="D11795" s="106"/>
      <c r="E11795" s="106"/>
    </row>
    <row r="11796" spans="1:5" x14ac:dyDescent="0.25">
      <c r="A11796" s="46"/>
      <c r="B11796" s="46"/>
      <c r="C11796" s="46"/>
      <c r="D11796" s="106"/>
      <c r="E11796" s="106"/>
    </row>
    <row r="11797" spans="1:5" x14ac:dyDescent="0.25">
      <c r="A11797" s="46"/>
      <c r="B11797" s="46"/>
      <c r="C11797" s="46"/>
      <c r="D11797" s="106"/>
      <c r="E11797" s="106"/>
    </row>
    <row r="11798" spans="1:5" x14ac:dyDescent="0.25">
      <c r="A11798" s="46"/>
      <c r="B11798" s="46"/>
      <c r="C11798" s="46"/>
      <c r="D11798" s="106"/>
      <c r="E11798" s="106"/>
    </row>
    <row r="11799" spans="1:5" x14ac:dyDescent="0.25">
      <c r="A11799" s="46"/>
      <c r="B11799" s="46"/>
      <c r="C11799" s="46"/>
      <c r="D11799" s="106"/>
      <c r="E11799" s="106"/>
    </row>
    <row r="11800" spans="1:5" x14ac:dyDescent="0.25">
      <c r="A11800" s="46"/>
      <c r="B11800" s="46"/>
      <c r="C11800" s="46"/>
      <c r="D11800" s="106"/>
      <c r="E11800" s="106"/>
    </row>
    <row r="11801" spans="1:5" x14ac:dyDescent="0.25">
      <c r="A11801" s="46"/>
      <c r="B11801" s="46"/>
      <c r="C11801" s="46"/>
      <c r="D11801" s="106"/>
      <c r="E11801" s="106"/>
    </row>
    <row r="11802" spans="1:5" x14ac:dyDescent="0.25">
      <c r="A11802" s="46"/>
      <c r="B11802" s="46"/>
      <c r="C11802" s="46"/>
      <c r="D11802" s="106"/>
      <c r="E11802" s="106"/>
    </row>
    <row r="11803" spans="1:5" x14ac:dyDescent="0.25">
      <c r="A11803" s="46"/>
      <c r="B11803" s="46"/>
      <c r="C11803" s="46"/>
      <c r="D11803" s="106"/>
      <c r="E11803" s="106"/>
    </row>
    <row r="11804" spans="1:5" x14ac:dyDescent="0.25">
      <c r="A11804" s="46"/>
      <c r="B11804" s="46"/>
      <c r="C11804" s="46"/>
      <c r="D11804" s="106"/>
      <c r="E11804" s="106"/>
    </row>
    <row r="11805" spans="1:5" x14ac:dyDescent="0.25">
      <c r="A11805" s="46"/>
      <c r="B11805" s="46"/>
      <c r="C11805" s="46"/>
      <c r="D11805" s="106"/>
      <c r="E11805" s="106"/>
    </row>
    <row r="11806" spans="1:5" x14ac:dyDescent="0.25">
      <c r="A11806" s="46"/>
      <c r="B11806" s="46"/>
      <c r="C11806" s="46"/>
      <c r="D11806" s="106"/>
      <c r="E11806" s="106"/>
    </row>
    <row r="11807" spans="1:5" x14ac:dyDescent="0.25">
      <c r="A11807" s="46"/>
      <c r="B11807" s="46"/>
      <c r="C11807" s="46"/>
      <c r="D11807" s="106"/>
      <c r="E11807" s="106"/>
    </row>
    <row r="11808" spans="1:5" x14ac:dyDescent="0.25">
      <c r="A11808" s="46"/>
      <c r="B11808" s="46"/>
      <c r="C11808" s="46"/>
      <c r="D11808" s="106"/>
      <c r="E11808" s="106"/>
    </row>
    <row r="11809" spans="1:5" x14ac:dyDescent="0.25">
      <c r="A11809" s="46"/>
      <c r="B11809" s="46"/>
      <c r="C11809" s="46"/>
      <c r="D11809" s="106"/>
      <c r="E11809" s="106"/>
    </row>
    <row r="11810" spans="1:5" x14ac:dyDescent="0.25">
      <c r="A11810" s="46"/>
      <c r="B11810" s="46"/>
      <c r="C11810" s="46"/>
      <c r="D11810" s="106"/>
      <c r="E11810" s="106"/>
    </row>
    <row r="11811" spans="1:5" x14ac:dyDescent="0.25">
      <c r="A11811" s="46"/>
      <c r="B11811" s="46"/>
      <c r="C11811" s="46"/>
      <c r="D11811" s="106"/>
      <c r="E11811" s="106"/>
    </row>
    <row r="11812" spans="1:5" x14ac:dyDescent="0.25">
      <c r="A11812" s="46"/>
      <c r="B11812" s="46"/>
      <c r="C11812" s="46"/>
      <c r="D11812" s="106"/>
      <c r="E11812" s="106"/>
    </row>
    <row r="11813" spans="1:5" x14ac:dyDescent="0.25">
      <c r="A11813" s="46"/>
      <c r="B11813" s="46"/>
      <c r="C11813" s="46"/>
      <c r="D11813" s="106"/>
      <c r="E11813" s="106"/>
    </row>
    <row r="11814" spans="1:5" x14ac:dyDescent="0.25">
      <c r="A11814" s="46"/>
      <c r="B11814" s="46"/>
      <c r="C11814" s="46"/>
      <c r="D11814" s="106"/>
      <c r="E11814" s="106"/>
    </row>
    <row r="11815" spans="1:5" x14ac:dyDescent="0.25">
      <c r="A11815" s="46"/>
      <c r="B11815" s="46"/>
      <c r="C11815" s="46"/>
      <c r="D11815" s="106"/>
      <c r="E11815" s="106"/>
    </row>
    <row r="11816" spans="1:5" x14ac:dyDescent="0.25">
      <c r="A11816" s="46"/>
      <c r="B11816" s="46"/>
      <c r="C11816" s="46"/>
      <c r="D11816" s="106"/>
      <c r="E11816" s="106"/>
    </row>
    <row r="11817" spans="1:5" x14ac:dyDescent="0.25">
      <c r="A11817" s="46"/>
      <c r="B11817" s="46"/>
      <c r="C11817" s="46"/>
      <c r="D11817" s="106"/>
      <c r="E11817" s="106"/>
    </row>
    <row r="11818" spans="1:5" x14ac:dyDescent="0.25">
      <c r="A11818" s="46"/>
      <c r="B11818" s="46"/>
      <c r="C11818" s="46"/>
      <c r="D11818" s="106"/>
      <c r="E11818" s="106"/>
    </row>
    <row r="11819" spans="1:5" x14ac:dyDescent="0.25">
      <c r="A11819" s="46"/>
      <c r="B11819" s="46"/>
      <c r="C11819" s="46"/>
      <c r="D11819" s="106"/>
      <c r="E11819" s="106"/>
    </row>
    <row r="11820" spans="1:5" x14ac:dyDescent="0.25">
      <c r="A11820" s="46"/>
      <c r="B11820" s="46"/>
      <c r="C11820" s="46"/>
      <c r="D11820" s="106"/>
      <c r="E11820" s="106"/>
    </row>
    <row r="11821" spans="1:5" x14ac:dyDescent="0.25">
      <c r="A11821" s="46"/>
      <c r="B11821" s="46"/>
      <c r="C11821" s="46"/>
      <c r="D11821" s="106"/>
      <c r="E11821" s="106"/>
    </row>
    <row r="11822" spans="1:5" x14ac:dyDescent="0.25">
      <c r="A11822" s="46"/>
      <c r="B11822" s="46"/>
      <c r="C11822" s="46"/>
      <c r="D11822" s="106"/>
      <c r="E11822" s="106"/>
    </row>
    <row r="11823" spans="1:5" x14ac:dyDescent="0.25">
      <c r="A11823" s="46"/>
      <c r="B11823" s="46"/>
      <c r="C11823" s="46"/>
      <c r="D11823" s="106"/>
      <c r="E11823" s="106"/>
    </row>
    <row r="11824" spans="1:5" x14ac:dyDescent="0.25">
      <c r="A11824" s="46"/>
      <c r="B11824" s="46"/>
      <c r="C11824" s="46"/>
      <c r="D11824" s="106"/>
      <c r="E11824" s="106"/>
    </row>
    <row r="11825" spans="1:5" x14ac:dyDescent="0.25">
      <c r="A11825" s="46"/>
      <c r="B11825" s="46"/>
      <c r="C11825" s="46"/>
      <c r="D11825" s="106"/>
      <c r="E11825" s="106"/>
    </row>
    <row r="11826" spans="1:5" x14ac:dyDescent="0.25">
      <c r="A11826" s="46"/>
      <c r="B11826" s="46"/>
      <c r="C11826" s="46"/>
      <c r="D11826" s="106"/>
      <c r="E11826" s="106"/>
    </row>
    <row r="11827" spans="1:5" x14ac:dyDescent="0.25">
      <c r="A11827" s="46"/>
      <c r="B11827" s="46"/>
      <c r="C11827" s="46"/>
      <c r="D11827" s="106"/>
      <c r="E11827" s="106"/>
    </row>
    <row r="11828" spans="1:5" x14ac:dyDescent="0.25">
      <c r="A11828" s="46"/>
      <c r="B11828" s="46"/>
      <c r="C11828" s="46"/>
      <c r="D11828" s="106"/>
      <c r="E11828" s="106"/>
    </row>
    <row r="11829" spans="1:5" x14ac:dyDescent="0.25">
      <c r="A11829" s="46"/>
      <c r="B11829" s="46"/>
      <c r="C11829" s="46"/>
      <c r="D11829" s="106"/>
      <c r="E11829" s="106"/>
    </row>
    <row r="11830" spans="1:5" x14ac:dyDescent="0.25">
      <c r="A11830" s="46"/>
      <c r="B11830" s="46"/>
      <c r="C11830" s="46"/>
      <c r="D11830" s="106"/>
      <c r="E11830" s="106"/>
    </row>
    <row r="11831" spans="1:5" x14ac:dyDescent="0.25">
      <c r="A11831" s="46"/>
      <c r="B11831" s="46"/>
      <c r="C11831" s="46"/>
      <c r="D11831" s="106"/>
      <c r="E11831" s="106"/>
    </row>
    <row r="11832" spans="1:5" x14ac:dyDescent="0.25">
      <c r="A11832" s="46"/>
      <c r="B11832" s="46"/>
      <c r="C11832" s="46"/>
      <c r="D11832" s="106"/>
      <c r="E11832" s="106"/>
    </row>
    <row r="11833" spans="1:5" x14ac:dyDescent="0.25">
      <c r="A11833" s="46"/>
      <c r="B11833" s="46"/>
      <c r="C11833" s="46"/>
      <c r="D11833" s="106"/>
      <c r="E11833" s="106"/>
    </row>
    <row r="11834" spans="1:5" x14ac:dyDescent="0.25">
      <c r="A11834" s="46"/>
      <c r="B11834" s="46"/>
      <c r="C11834" s="46"/>
      <c r="D11834" s="106"/>
      <c r="E11834" s="106"/>
    </row>
    <row r="11835" spans="1:5" x14ac:dyDescent="0.25">
      <c r="A11835" s="46"/>
      <c r="B11835" s="46"/>
      <c r="C11835" s="46"/>
      <c r="D11835" s="106"/>
      <c r="E11835" s="106"/>
    </row>
    <row r="11836" spans="1:5" x14ac:dyDescent="0.25">
      <c r="A11836" s="46"/>
      <c r="B11836" s="46"/>
      <c r="C11836" s="46"/>
      <c r="D11836" s="106"/>
      <c r="E11836" s="106"/>
    </row>
    <row r="11837" spans="1:5" x14ac:dyDescent="0.25">
      <c r="A11837" s="46"/>
      <c r="B11837" s="46"/>
      <c r="C11837" s="46"/>
      <c r="D11837" s="106"/>
      <c r="E11837" s="106"/>
    </row>
    <row r="11838" spans="1:5" x14ac:dyDescent="0.25">
      <c r="A11838" s="46"/>
      <c r="B11838" s="46"/>
      <c r="C11838" s="46"/>
      <c r="D11838" s="106"/>
      <c r="E11838" s="106"/>
    </row>
    <row r="11839" spans="1:5" x14ac:dyDescent="0.25">
      <c r="A11839" s="46"/>
      <c r="B11839" s="46"/>
      <c r="C11839" s="46"/>
      <c r="D11839" s="106"/>
      <c r="E11839" s="106"/>
    </row>
    <row r="11840" spans="1:5" x14ac:dyDescent="0.25">
      <c r="A11840" s="46"/>
      <c r="B11840" s="46"/>
      <c r="C11840" s="46"/>
      <c r="D11840" s="106"/>
      <c r="E11840" s="106"/>
    </row>
    <row r="11841" spans="1:5" x14ac:dyDescent="0.25">
      <c r="A11841" s="46"/>
      <c r="B11841" s="46"/>
      <c r="C11841" s="46"/>
      <c r="D11841" s="106"/>
      <c r="E11841" s="106"/>
    </row>
    <row r="11842" spans="1:5" x14ac:dyDescent="0.25">
      <c r="A11842" s="46"/>
      <c r="B11842" s="46"/>
      <c r="C11842" s="46"/>
      <c r="D11842" s="106"/>
      <c r="E11842" s="106"/>
    </row>
    <row r="11843" spans="1:5" x14ac:dyDescent="0.25">
      <c r="A11843" s="46"/>
      <c r="B11843" s="46"/>
      <c r="C11843" s="46"/>
      <c r="D11843" s="106"/>
      <c r="E11843" s="106"/>
    </row>
    <row r="11844" spans="1:5" x14ac:dyDescent="0.25">
      <c r="A11844" s="46"/>
      <c r="B11844" s="46"/>
      <c r="C11844" s="46"/>
      <c r="D11844" s="106"/>
      <c r="E11844" s="106"/>
    </row>
    <row r="11845" spans="1:5" x14ac:dyDescent="0.25">
      <c r="A11845" s="46"/>
      <c r="B11845" s="46"/>
      <c r="C11845" s="46"/>
      <c r="D11845" s="106"/>
      <c r="E11845" s="106"/>
    </row>
    <row r="11846" spans="1:5" x14ac:dyDescent="0.25">
      <c r="A11846" s="46"/>
      <c r="B11846" s="46"/>
      <c r="C11846" s="46"/>
      <c r="D11846" s="106"/>
      <c r="E11846" s="106"/>
    </row>
    <row r="11847" spans="1:5" x14ac:dyDescent="0.25">
      <c r="A11847" s="46"/>
      <c r="B11847" s="46"/>
      <c r="C11847" s="46"/>
      <c r="D11847" s="106"/>
      <c r="E11847" s="106"/>
    </row>
    <row r="11848" spans="1:5" x14ac:dyDescent="0.25">
      <c r="A11848" s="46"/>
      <c r="B11848" s="46"/>
      <c r="C11848" s="46"/>
      <c r="D11848" s="106"/>
      <c r="E11848" s="106"/>
    </row>
    <row r="11849" spans="1:5" x14ac:dyDescent="0.25">
      <c r="A11849" s="46"/>
      <c r="B11849" s="46"/>
      <c r="C11849" s="46"/>
      <c r="D11849" s="106"/>
      <c r="E11849" s="106"/>
    </row>
    <row r="11850" spans="1:5" x14ac:dyDescent="0.25">
      <c r="A11850" s="46"/>
      <c r="B11850" s="46"/>
      <c r="C11850" s="46"/>
      <c r="D11850" s="106"/>
      <c r="E11850" s="106"/>
    </row>
    <row r="11851" spans="1:5" x14ac:dyDescent="0.25">
      <c r="A11851" s="46"/>
      <c r="B11851" s="46"/>
      <c r="C11851" s="46"/>
      <c r="D11851" s="106"/>
      <c r="E11851" s="106"/>
    </row>
    <row r="11852" spans="1:5" x14ac:dyDescent="0.25">
      <c r="A11852" s="46"/>
      <c r="B11852" s="46"/>
      <c r="C11852" s="46"/>
      <c r="D11852" s="106"/>
      <c r="E11852" s="106"/>
    </row>
    <row r="11853" spans="1:5" x14ac:dyDescent="0.25">
      <c r="A11853" s="46"/>
      <c r="B11853" s="46"/>
      <c r="C11853" s="46"/>
      <c r="D11853" s="106"/>
      <c r="E11853" s="106"/>
    </row>
    <row r="11854" spans="1:5" x14ac:dyDescent="0.25">
      <c r="A11854" s="46"/>
      <c r="B11854" s="46"/>
      <c r="C11854" s="46"/>
      <c r="D11854" s="106"/>
      <c r="E11854" s="106"/>
    </row>
    <row r="11855" spans="1:5" x14ac:dyDescent="0.25">
      <c r="A11855" s="46"/>
      <c r="B11855" s="46"/>
      <c r="C11855" s="46"/>
      <c r="D11855" s="106"/>
      <c r="E11855" s="106"/>
    </row>
    <row r="11856" spans="1:5" x14ac:dyDescent="0.25">
      <c r="A11856" s="46"/>
      <c r="B11856" s="46"/>
      <c r="C11856" s="46"/>
      <c r="D11856" s="106"/>
      <c r="E11856" s="106"/>
    </row>
    <row r="11857" spans="1:5" x14ac:dyDescent="0.25">
      <c r="A11857" s="46"/>
      <c r="B11857" s="46"/>
      <c r="C11857" s="46"/>
      <c r="D11857" s="106"/>
      <c r="E11857" s="106"/>
    </row>
    <row r="11858" spans="1:5" x14ac:dyDescent="0.25">
      <c r="A11858" s="46"/>
      <c r="B11858" s="46"/>
      <c r="C11858" s="46"/>
      <c r="D11858" s="106"/>
      <c r="E11858" s="106"/>
    </row>
    <row r="11859" spans="1:5" x14ac:dyDescent="0.25">
      <c r="A11859" s="46"/>
      <c r="B11859" s="46"/>
      <c r="C11859" s="46"/>
      <c r="D11859" s="106"/>
      <c r="E11859" s="106"/>
    </row>
    <row r="11860" spans="1:5" x14ac:dyDescent="0.25">
      <c r="A11860" s="46"/>
      <c r="B11860" s="46"/>
      <c r="C11860" s="46"/>
      <c r="D11860" s="106"/>
      <c r="E11860" s="106"/>
    </row>
    <row r="11861" spans="1:5" x14ac:dyDescent="0.25">
      <c r="A11861" s="46"/>
      <c r="B11861" s="46"/>
      <c r="C11861" s="46"/>
      <c r="D11861" s="106"/>
      <c r="E11861" s="106"/>
    </row>
    <row r="11862" spans="1:5" x14ac:dyDescent="0.25">
      <c r="A11862" s="46"/>
      <c r="B11862" s="46"/>
      <c r="C11862" s="46"/>
      <c r="D11862" s="106"/>
      <c r="E11862" s="106"/>
    </row>
    <row r="11863" spans="1:5" x14ac:dyDescent="0.25">
      <c r="A11863" s="46"/>
      <c r="B11863" s="46"/>
      <c r="C11863" s="46"/>
      <c r="D11863" s="106"/>
      <c r="E11863" s="106"/>
    </row>
    <row r="11864" spans="1:5" x14ac:dyDescent="0.25">
      <c r="A11864" s="46"/>
      <c r="B11864" s="46"/>
      <c r="C11864" s="46"/>
      <c r="D11864" s="106"/>
      <c r="E11864" s="106"/>
    </row>
    <row r="11865" spans="1:5" x14ac:dyDescent="0.25">
      <c r="A11865" s="46"/>
      <c r="B11865" s="46"/>
      <c r="C11865" s="46"/>
      <c r="D11865" s="106"/>
      <c r="E11865" s="106"/>
    </row>
    <row r="11866" spans="1:5" x14ac:dyDescent="0.25">
      <c r="A11866" s="46"/>
      <c r="B11866" s="46"/>
      <c r="C11866" s="46"/>
      <c r="D11866" s="106"/>
      <c r="E11866" s="106"/>
    </row>
    <row r="11867" spans="1:5" x14ac:dyDescent="0.25">
      <c r="A11867" s="46"/>
      <c r="B11867" s="46"/>
      <c r="C11867" s="46"/>
      <c r="D11867" s="106"/>
      <c r="E11867" s="106"/>
    </row>
    <row r="11868" spans="1:5" x14ac:dyDescent="0.25">
      <c r="A11868" s="46"/>
      <c r="B11868" s="46"/>
      <c r="C11868" s="46"/>
      <c r="D11868" s="106"/>
      <c r="E11868" s="106"/>
    </row>
    <row r="11869" spans="1:5" x14ac:dyDescent="0.25">
      <c r="A11869" s="46"/>
      <c r="B11869" s="46"/>
      <c r="C11869" s="46"/>
      <c r="D11869" s="106"/>
      <c r="E11869" s="106"/>
    </row>
    <row r="11870" spans="1:5" x14ac:dyDescent="0.25">
      <c r="A11870" s="46"/>
      <c r="B11870" s="46"/>
      <c r="C11870" s="46"/>
      <c r="D11870" s="106"/>
      <c r="E11870" s="106"/>
    </row>
    <row r="11871" spans="1:5" x14ac:dyDescent="0.25">
      <c r="A11871" s="46"/>
      <c r="B11871" s="46"/>
      <c r="C11871" s="46"/>
      <c r="D11871" s="106"/>
      <c r="E11871" s="106"/>
    </row>
    <row r="11872" spans="1:5" x14ac:dyDescent="0.25">
      <c r="A11872" s="46"/>
      <c r="B11872" s="46"/>
      <c r="C11872" s="46"/>
      <c r="D11872" s="106"/>
      <c r="E11872" s="106"/>
    </row>
    <row r="11873" spans="1:5" x14ac:dyDescent="0.25">
      <c r="A11873" s="46"/>
      <c r="B11873" s="46"/>
      <c r="C11873" s="46"/>
      <c r="D11873" s="106"/>
      <c r="E11873" s="106"/>
    </row>
    <row r="11874" spans="1:5" x14ac:dyDescent="0.25">
      <c r="A11874" s="46"/>
      <c r="B11874" s="46"/>
      <c r="C11874" s="46"/>
      <c r="D11874" s="106"/>
      <c r="E11874" s="106"/>
    </row>
    <row r="11875" spans="1:5" x14ac:dyDescent="0.25">
      <c r="A11875" s="46"/>
      <c r="B11875" s="46"/>
      <c r="C11875" s="46"/>
      <c r="D11875" s="106"/>
      <c r="E11875" s="106"/>
    </row>
    <row r="11876" spans="1:5" x14ac:dyDescent="0.25">
      <c r="A11876" s="46"/>
      <c r="B11876" s="46"/>
      <c r="C11876" s="46"/>
      <c r="D11876" s="106"/>
      <c r="E11876" s="106"/>
    </row>
    <row r="11877" spans="1:5" x14ac:dyDescent="0.25">
      <c r="A11877" s="46"/>
      <c r="B11877" s="46"/>
      <c r="C11877" s="46"/>
      <c r="D11877" s="106"/>
      <c r="E11877" s="106"/>
    </row>
    <row r="11878" spans="1:5" x14ac:dyDescent="0.25">
      <c r="A11878" s="46"/>
      <c r="B11878" s="46"/>
      <c r="C11878" s="46"/>
      <c r="D11878" s="106"/>
      <c r="E11878" s="106"/>
    </row>
    <row r="11879" spans="1:5" x14ac:dyDescent="0.25">
      <c r="A11879" s="46"/>
      <c r="B11879" s="46"/>
      <c r="C11879" s="46"/>
      <c r="D11879" s="106"/>
      <c r="E11879" s="106"/>
    </row>
    <row r="11880" spans="1:5" x14ac:dyDescent="0.25">
      <c r="A11880" s="46"/>
      <c r="B11880" s="46"/>
      <c r="C11880" s="46"/>
      <c r="D11880" s="106"/>
      <c r="E11880" s="106"/>
    </row>
    <row r="11881" spans="1:5" x14ac:dyDescent="0.25">
      <c r="A11881" s="46"/>
      <c r="B11881" s="46"/>
      <c r="C11881" s="46"/>
      <c r="D11881" s="106"/>
      <c r="E11881" s="106"/>
    </row>
    <row r="11882" spans="1:5" x14ac:dyDescent="0.25">
      <c r="A11882" s="46"/>
      <c r="B11882" s="46"/>
      <c r="C11882" s="46"/>
      <c r="D11882" s="106"/>
      <c r="E11882" s="106"/>
    </row>
    <row r="11883" spans="1:5" x14ac:dyDescent="0.25">
      <c r="A11883" s="46"/>
      <c r="B11883" s="46"/>
      <c r="C11883" s="46"/>
      <c r="D11883" s="106"/>
      <c r="E11883" s="106"/>
    </row>
    <row r="11884" spans="1:5" x14ac:dyDescent="0.25">
      <c r="A11884" s="46"/>
      <c r="B11884" s="46"/>
      <c r="C11884" s="46"/>
      <c r="D11884" s="106"/>
      <c r="E11884" s="106"/>
    </row>
    <row r="11885" spans="1:5" x14ac:dyDescent="0.25">
      <c r="A11885" s="46"/>
      <c r="B11885" s="46"/>
      <c r="C11885" s="46"/>
      <c r="D11885" s="106"/>
      <c r="E11885" s="106"/>
    </row>
    <row r="11886" spans="1:5" x14ac:dyDescent="0.25">
      <c r="A11886" s="46"/>
      <c r="B11886" s="46"/>
      <c r="C11886" s="46"/>
      <c r="D11886" s="106"/>
      <c r="E11886" s="106"/>
    </row>
    <row r="11887" spans="1:5" x14ac:dyDescent="0.25">
      <c r="A11887" s="46"/>
      <c r="B11887" s="46"/>
      <c r="C11887" s="46"/>
      <c r="D11887" s="106"/>
      <c r="E11887" s="106"/>
    </row>
    <row r="11888" spans="1:5" x14ac:dyDescent="0.25">
      <c r="A11888" s="46"/>
      <c r="B11888" s="46"/>
      <c r="C11888" s="46"/>
      <c r="D11888" s="106"/>
      <c r="E11888" s="106"/>
    </row>
    <row r="11889" spans="1:5" x14ac:dyDescent="0.25">
      <c r="A11889" s="46"/>
      <c r="B11889" s="46"/>
      <c r="C11889" s="46"/>
      <c r="D11889" s="106"/>
      <c r="E11889" s="106"/>
    </row>
    <row r="11890" spans="1:5" x14ac:dyDescent="0.25">
      <c r="A11890" s="46"/>
      <c r="B11890" s="46"/>
      <c r="C11890" s="46"/>
      <c r="D11890" s="106"/>
      <c r="E11890" s="106"/>
    </row>
    <row r="11891" spans="1:5" x14ac:dyDescent="0.25">
      <c r="A11891" s="46"/>
      <c r="B11891" s="46"/>
      <c r="C11891" s="46"/>
      <c r="D11891" s="106"/>
      <c r="E11891" s="106"/>
    </row>
    <row r="11892" spans="1:5" x14ac:dyDescent="0.25">
      <c r="A11892" s="46"/>
      <c r="B11892" s="46"/>
      <c r="C11892" s="46"/>
      <c r="D11892" s="106"/>
      <c r="E11892" s="106"/>
    </row>
    <row r="11893" spans="1:5" x14ac:dyDescent="0.25">
      <c r="A11893" s="46"/>
      <c r="B11893" s="46"/>
      <c r="C11893" s="46"/>
      <c r="D11893" s="106"/>
      <c r="E11893" s="106"/>
    </row>
    <row r="11894" spans="1:5" x14ac:dyDescent="0.25">
      <c r="A11894" s="46"/>
      <c r="B11894" s="46"/>
      <c r="C11894" s="46"/>
      <c r="D11894" s="106"/>
      <c r="E11894" s="106"/>
    </row>
    <row r="11895" spans="1:5" x14ac:dyDescent="0.25">
      <c r="A11895" s="46"/>
      <c r="B11895" s="46"/>
      <c r="C11895" s="46"/>
      <c r="D11895" s="106"/>
      <c r="E11895" s="106"/>
    </row>
    <row r="11896" spans="1:5" x14ac:dyDescent="0.25">
      <c r="A11896" s="46"/>
      <c r="B11896" s="46"/>
      <c r="C11896" s="46"/>
      <c r="D11896" s="106"/>
      <c r="E11896" s="106"/>
    </row>
    <row r="11897" spans="1:5" x14ac:dyDescent="0.25">
      <c r="A11897" s="46"/>
      <c r="B11897" s="46"/>
      <c r="C11897" s="46"/>
      <c r="D11897" s="106"/>
      <c r="E11897" s="106"/>
    </row>
    <row r="11898" spans="1:5" x14ac:dyDescent="0.25">
      <c r="A11898" s="46"/>
      <c r="B11898" s="46"/>
      <c r="C11898" s="46"/>
      <c r="D11898" s="106"/>
      <c r="E11898" s="106"/>
    </row>
    <row r="11899" spans="1:5" x14ac:dyDescent="0.25">
      <c r="A11899" s="46"/>
      <c r="B11899" s="46"/>
      <c r="C11899" s="46"/>
      <c r="D11899" s="106"/>
      <c r="E11899" s="106"/>
    </row>
    <row r="11900" spans="1:5" x14ac:dyDescent="0.25">
      <c r="A11900" s="46"/>
      <c r="B11900" s="46"/>
      <c r="C11900" s="46"/>
      <c r="D11900" s="106"/>
      <c r="E11900" s="106"/>
    </row>
    <row r="11901" spans="1:5" x14ac:dyDescent="0.25">
      <c r="A11901" s="46"/>
      <c r="B11901" s="46"/>
      <c r="C11901" s="46"/>
      <c r="D11901" s="106"/>
      <c r="E11901" s="106"/>
    </row>
    <row r="11902" spans="1:5" x14ac:dyDescent="0.25">
      <c r="A11902" s="46"/>
      <c r="B11902" s="46"/>
      <c r="C11902" s="46"/>
      <c r="D11902" s="106"/>
      <c r="E11902" s="106"/>
    </row>
    <row r="11903" spans="1:5" x14ac:dyDescent="0.25">
      <c r="A11903" s="46"/>
      <c r="B11903" s="46"/>
      <c r="C11903" s="46"/>
      <c r="D11903" s="106"/>
      <c r="E11903" s="106"/>
    </row>
    <row r="11904" spans="1:5" x14ac:dyDescent="0.25">
      <c r="A11904" s="46"/>
      <c r="B11904" s="46"/>
      <c r="C11904" s="46"/>
      <c r="D11904" s="106"/>
      <c r="E11904" s="106"/>
    </row>
    <row r="11905" spans="1:5" x14ac:dyDescent="0.25">
      <c r="A11905" s="46"/>
      <c r="B11905" s="46"/>
      <c r="C11905" s="46"/>
      <c r="D11905" s="106"/>
      <c r="E11905" s="106"/>
    </row>
    <row r="11906" spans="1:5" x14ac:dyDescent="0.25">
      <c r="A11906" s="46"/>
      <c r="B11906" s="46"/>
      <c r="C11906" s="46"/>
      <c r="D11906" s="106"/>
      <c r="E11906" s="106"/>
    </row>
    <row r="11907" spans="1:5" x14ac:dyDescent="0.25">
      <c r="A11907" s="46"/>
      <c r="B11907" s="46"/>
      <c r="C11907" s="46"/>
      <c r="D11907" s="106"/>
      <c r="E11907" s="106"/>
    </row>
    <row r="11908" spans="1:5" x14ac:dyDescent="0.25">
      <c r="A11908" s="46"/>
      <c r="B11908" s="46"/>
      <c r="C11908" s="46"/>
      <c r="D11908" s="106"/>
      <c r="E11908" s="106"/>
    </row>
    <row r="11909" spans="1:5" x14ac:dyDescent="0.25">
      <c r="A11909" s="46"/>
      <c r="B11909" s="46"/>
      <c r="C11909" s="46"/>
      <c r="D11909" s="106"/>
      <c r="E11909" s="106"/>
    </row>
    <row r="11910" spans="1:5" x14ac:dyDescent="0.25">
      <c r="A11910" s="46"/>
      <c r="B11910" s="46"/>
      <c r="C11910" s="46"/>
      <c r="D11910" s="106"/>
      <c r="E11910" s="106"/>
    </row>
    <row r="11911" spans="1:5" x14ac:dyDescent="0.25">
      <c r="A11911" s="46"/>
      <c r="B11911" s="46"/>
      <c r="C11911" s="46"/>
      <c r="D11911" s="106"/>
      <c r="E11911" s="106"/>
    </row>
    <row r="11912" spans="1:5" x14ac:dyDescent="0.25">
      <c r="A11912" s="46"/>
      <c r="B11912" s="46"/>
      <c r="C11912" s="46"/>
      <c r="D11912" s="106"/>
      <c r="E11912" s="106"/>
    </row>
    <row r="11913" spans="1:5" x14ac:dyDescent="0.25">
      <c r="A11913" s="46"/>
      <c r="B11913" s="46"/>
      <c r="C11913" s="46"/>
      <c r="D11913" s="106"/>
      <c r="E11913" s="106"/>
    </row>
    <row r="11914" spans="1:5" x14ac:dyDescent="0.25">
      <c r="A11914" s="46"/>
      <c r="B11914" s="46"/>
      <c r="C11914" s="46"/>
      <c r="D11914" s="106"/>
      <c r="E11914" s="106"/>
    </row>
    <row r="11915" spans="1:5" x14ac:dyDescent="0.25">
      <c r="A11915" s="46"/>
      <c r="B11915" s="46"/>
      <c r="C11915" s="46"/>
      <c r="D11915" s="106"/>
      <c r="E11915" s="106"/>
    </row>
    <row r="11916" spans="1:5" x14ac:dyDescent="0.25">
      <c r="A11916" s="46"/>
      <c r="B11916" s="46"/>
      <c r="C11916" s="46"/>
      <c r="D11916" s="106"/>
      <c r="E11916" s="106"/>
    </row>
    <row r="11917" spans="1:5" x14ac:dyDescent="0.25">
      <c r="A11917" s="46"/>
      <c r="B11917" s="46"/>
      <c r="C11917" s="46"/>
      <c r="D11917" s="106"/>
      <c r="E11917" s="106"/>
    </row>
    <row r="11918" spans="1:5" x14ac:dyDescent="0.25">
      <c r="A11918" s="46"/>
      <c r="B11918" s="46"/>
      <c r="C11918" s="46"/>
      <c r="D11918" s="106"/>
      <c r="E11918" s="106"/>
    </row>
    <row r="11919" spans="1:5" x14ac:dyDescent="0.25">
      <c r="A11919" s="46"/>
      <c r="B11919" s="46"/>
      <c r="C11919" s="46"/>
      <c r="D11919" s="106"/>
      <c r="E11919" s="106"/>
    </row>
    <row r="11920" spans="1:5" x14ac:dyDescent="0.25">
      <c r="A11920" s="46"/>
      <c r="B11920" s="46"/>
      <c r="C11920" s="46"/>
      <c r="D11920" s="106"/>
      <c r="E11920" s="106"/>
    </row>
    <row r="11921" spans="1:5" x14ac:dyDescent="0.25">
      <c r="A11921" s="46"/>
      <c r="B11921" s="46"/>
      <c r="C11921" s="46"/>
      <c r="D11921" s="106"/>
      <c r="E11921" s="106"/>
    </row>
    <row r="11922" spans="1:5" x14ac:dyDescent="0.25">
      <c r="A11922" s="46"/>
      <c r="B11922" s="46"/>
      <c r="C11922" s="46"/>
      <c r="D11922" s="106"/>
      <c r="E11922" s="106"/>
    </row>
    <row r="11923" spans="1:5" x14ac:dyDescent="0.25">
      <c r="A11923" s="46"/>
      <c r="B11923" s="46"/>
      <c r="C11923" s="46"/>
      <c r="D11923" s="106"/>
      <c r="E11923" s="106"/>
    </row>
    <row r="11924" spans="1:5" x14ac:dyDescent="0.25">
      <c r="A11924" s="46"/>
      <c r="B11924" s="46"/>
      <c r="C11924" s="46"/>
      <c r="D11924" s="106"/>
      <c r="E11924" s="106"/>
    </row>
    <row r="11925" spans="1:5" x14ac:dyDescent="0.25">
      <c r="A11925" s="46"/>
      <c r="B11925" s="46"/>
      <c r="C11925" s="46"/>
      <c r="D11925" s="106"/>
      <c r="E11925" s="106"/>
    </row>
    <row r="11926" spans="1:5" x14ac:dyDescent="0.25">
      <c r="A11926" s="46"/>
      <c r="B11926" s="46"/>
      <c r="C11926" s="46"/>
      <c r="D11926" s="106"/>
      <c r="E11926" s="106"/>
    </row>
    <row r="11927" spans="1:5" x14ac:dyDescent="0.25">
      <c r="A11927" s="46"/>
      <c r="B11927" s="46"/>
      <c r="C11927" s="46"/>
      <c r="D11927" s="106"/>
      <c r="E11927" s="106"/>
    </row>
    <row r="11928" spans="1:5" x14ac:dyDescent="0.25">
      <c r="A11928" s="46"/>
      <c r="B11928" s="46"/>
      <c r="C11928" s="46"/>
      <c r="D11928" s="106"/>
      <c r="E11928" s="106"/>
    </row>
    <row r="11929" spans="1:5" x14ac:dyDescent="0.25">
      <c r="A11929" s="46"/>
      <c r="B11929" s="46"/>
      <c r="C11929" s="46"/>
      <c r="D11929" s="106"/>
      <c r="E11929" s="106"/>
    </row>
    <row r="11930" spans="1:5" x14ac:dyDescent="0.25">
      <c r="A11930" s="46"/>
      <c r="B11930" s="46"/>
      <c r="C11930" s="46"/>
      <c r="D11930" s="106"/>
      <c r="E11930" s="106"/>
    </row>
    <row r="11931" spans="1:5" x14ac:dyDescent="0.25">
      <c r="A11931" s="46"/>
      <c r="B11931" s="46"/>
      <c r="C11931" s="46"/>
      <c r="D11931" s="106"/>
      <c r="E11931" s="106"/>
    </row>
    <row r="11932" spans="1:5" x14ac:dyDescent="0.25">
      <c r="A11932" s="46"/>
      <c r="B11932" s="46"/>
      <c r="C11932" s="46"/>
      <c r="D11932" s="106"/>
      <c r="E11932" s="106"/>
    </row>
    <row r="11933" spans="1:5" x14ac:dyDescent="0.25">
      <c r="A11933" s="46"/>
      <c r="B11933" s="46"/>
      <c r="C11933" s="46"/>
      <c r="D11933" s="106"/>
      <c r="E11933" s="106"/>
    </row>
    <row r="11934" spans="1:5" x14ac:dyDescent="0.25">
      <c r="A11934" s="46"/>
      <c r="B11934" s="46"/>
      <c r="C11934" s="46"/>
      <c r="D11934" s="106"/>
      <c r="E11934" s="106"/>
    </row>
    <row r="11935" spans="1:5" x14ac:dyDescent="0.25">
      <c r="A11935" s="46"/>
      <c r="B11935" s="46"/>
      <c r="C11935" s="46"/>
      <c r="D11935" s="106"/>
      <c r="E11935" s="106"/>
    </row>
    <row r="11936" spans="1:5" x14ac:dyDescent="0.25">
      <c r="A11936" s="46"/>
      <c r="B11936" s="46"/>
      <c r="C11936" s="46"/>
      <c r="D11936" s="106"/>
      <c r="E11936" s="106"/>
    </row>
    <row r="11937" spans="1:5" x14ac:dyDescent="0.25">
      <c r="A11937" s="46"/>
      <c r="B11937" s="46"/>
      <c r="C11937" s="46"/>
      <c r="D11937" s="106"/>
      <c r="E11937" s="106"/>
    </row>
    <row r="11938" spans="1:5" x14ac:dyDescent="0.25">
      <c r="A11938" s="46"/>
      <c r="B11938" s="46"/>
      <c r="C11938" s="46"/>
      <c r="D11938" s="106"/>
      <c r="E11938" s="106"/>
    </row>
    <row r="11939" spans="1:5" x14ac:dyDescent="0.25">
      <c r="A11939" s="46"/>
      <c r="B11939" s="46"/>
      <c r="C11939" s="46"/>
      <c r="D11939" s="106"/>
      <c r="E11939" s="106"/>
    </row>
    <row r="11940" spans="1:5" x14ac:dyDescent="0.25">
      <c r="A11940" s="46"/>
      <c r="B11940" s="46"/>
      <c r="C11940" s="46"/>
      <c r="D11940" s="106"/>
      <c r="E11940" s="106"/>
    </row>
    <row r="11941" spans="1:5" x14ac:dyDescent="0.25">
      <c r="A11941" s="46"/>
      <c r="B11941" s="46"/>
      <c r="C11941" s="46"/>
      <c r="D11941" s="106"/>
      <c r="E11941" s="106"/>
    </row>
    <row r="11942" spans="1:5" x14ac:dyDescent="0.25">
      <c r="A11942" s="46"/>
      <c r="B11942" s="46"/>
      <c r="C11942" s="46"/>
      <c r="D11942" s="106"/>
      <c r="E11942" s="106"/>
    </row>
    <row r="11943" spans="1:5" x14ac:dyDescent="0.25">
      <c r="A11943" s="46"/>
      <c r="B11943" s="46"/>
      <c r="C11943" s="46"/>
      <c r="D11943" s="106"/>
      <c r="E11943" s="106"/>
    </row>
    <row r="11944" spans="1:5" x14ac:dyDescent="0.25">
      <c r="A11944" s="46"/>
      <c r="B11944" s="46"/>
      <c r="C11944" s="46"/>
      <c r="D11944" s="106"/>
      <c r="E11944" s="106"/>
    </row>
    <row r="11945" spans="1:5" x14ac:dyDescent="0.25">
      <c r="A11945" s="46"/>
      <c r="B11945" s="46"/>
      <c r="C11945" s="46"/>
      <c r="D11945" s="106"/>
      <c r="E11945" s="106"/>
    </row>
    <row r="11946" spans="1:5" x14ac:dyDescent="0.25">
      <c r="A11946" s="46"/>
      <c r="B11946" s="46"/>
      <c r="C11946" s="46"/>
      <c r="D11946" s="106"/>
      <c r="E11946" s="106"/>
    </row>
    <row r="11947" spans="1:5" x14ac:dyDescent="0.25">
      <c r="A11947" s="46"/>
      <c r="B11947" s="46"/>
      <c r="C11947" s="46"/>
      <c r="D11947" s="106"/>
      <c r="E11947" s="106"/>
    </row>
    <row r="11948" spans="1:5" x14ac:dyDescent="0.25">
      <c r="A11948" s="46"/>
      <c r="B11948" s="46"/>
      <c r="C11948" s="46"/>
      <c r="D11948" s="106"/>
      <c r="E11948" s="106"/>
    </row>
    <row r="11949" spans="1:5" x14ac:dyDescent="0.25">
      <c r="A11949" s="46"/>
      <c r="B11949" s="46"/>
      <c r="C11949" s="46"/>
      <c r="D11949" s="106"/>
      <c r="E11949" s="106"/>
    </row>
    <row r="11950" spans="1:5" x14ac:dyDescent="0.25">
      <c r="A11950" s="46"/>
      <c r="B11950" s="46"/>
      <c r="C11950" s="46"/>
      <c r="D11950" s="106"/>
      <c r="E11950" s="106"/>
    </row>
    <row r="11951" spans="1:5" x14ac:dyDescent="0.25">
      <c r="A11951" s="46"/>
      <c r="B11951" s="46"/>
      <c r="C11951" s="46"/>
      <c r="D11951" s="106"/>
      <c r="E11951" s="106"/>
    </row>
    <row r="11952" spans="1:5" x14ac:dyDescent="0.25">
      <c r="A11952" s="46"/>
      <c r="B11952" s="46"/>
      <c r="C11952" s="46"/>
      <c r="D11952" s="106"/>
      <c r="E11952" s="106"/>
    </row>
    <row r="11953" spans="1:5" x14ac:dyDescent="0.25">
      <c r="A11953" s="46"/>
      <c r="B11953" s="46"/>
      <c r="C11953" s="46"/>
      <c r="D11953" s="106"/>
      <c r="E11953" s="106"/>
    </row>
    <row r="11954" spans="1:5" x14ac:dyDescent="0.25">
      <c r="A11954" s="46"/>
      <c r="B11954" s="46"/>
      <c r="C11954" s="46"/>
      <c r="D11954" s="106"/>
      <c r="E11954" s="106"/>
    </row>
    <row r="11955" spans="1:5" x14ac:dyDescent="0.25">
      <c r="A11955" s="46"/>
      <c r="B11955" s="46"/>
      <c r="C11955" s="46"/>
      <c r="D11955" s="106"/>
      <c r="E11955" s="106"/>
    </row>
    <row r="11956" spans="1:5" x14ac:dyDescent="0.25">
      <c r="A11956" s="46"/>
      <c r="B11956" s="46"/>
      <c r="C11956" s="46"/>
      <c r="D11956" s="106"/>
      <c r="E11956" s="106"/>
    </row>
    <row r="11957" spans="1:5" x14ac:dyDescent="0.25">
      <c r="A11957" s="46"/>
      <c r="B11957" s="46"/>
      <c r="C11957" s="46"/>
      <c r="D11957" s="106"/>
      <c r="E11957" s="106"/>
    </row>
    <row r="11958" spans="1:5" x14ac:dyDescent="0.25">
      <c r="A11958" s="46"/>
      <c r="B11958" s="46"/>
      <c r="C11958" s="46"/>
      <c r="D11958" s="106"/>
      <c r="E11958" s="106"/>
    </row>
    <row r="11959" spans="1:5" x14ac:dyDescent="0.25">
      <c r="A11959" s="46"/>
      <c r="B11959" s="46"/>
      <c r="C11959" s="46"/>
      <c r="D11959" s="106"/>
      <c r="E11959" s="106"/>
    </row>
    <row r="11960" spans="1:5" x14ac:dyDescent="0.25">
      <c r="A11960" s="46"/>
      <c r="B11960" s="46"/>
      <c r="C11960" s="46"/>
      <c r="D11960" s="106"/>
      <c r="E11960" s="106"/>
    </row>
    <row r="11961" spans="1:5" x14ac:dyDescent="0.25">
      <c r="A11961" s="46"/>
      <c r="B11961" s="46"/>
      <c r="C11961" s="46"/>
      <c r="D11961" s="106"/>
      <c r="E11961" s="106"/>
    </row>
    <row r="11962" spans="1:5" x14ac:dyDescent="0.25">
      <c r="A11962" s="46"/>
      <c r="B11962" s="46"/>
      <c r="C11962" s="46"/>
      <c r="D11962" s="106"/>
      <c r="E11962" s="106"/>
    </row>
    <row r="11963" spans="1:5" x14ac:dyDescent="0.25">
      <c r="A11963" s="46"/>
      <c r="B11963" s="46"/>
      <c r="C11963" s="46"/>
      <c r="D11963" s="106"/>
      <c r="E11963" s="106"/>
    </row>
    <row r="11964" spans="1:5" x14ac:dyDescent="0.25">
      <c r="A11964" s="46"/>
      <c r="B11964" s="46"/>
      <c r="C11964" s="46"/>
      <c r="D11964" s="106"/>
      <c r="E11964" s="106"/>
    </row>
    <row r="11965" spans="1:5" x14ac:dyDescent="0.25">
      <c r="A11965" s="46"/>
      <c r="B11965" s="46"/>
      <c r="C11965" s="46"/>
      <c r="D11965" s="106"/>
      <c r="E11965" s="106"/>
    </row>
    <row r="11966" spans="1:5" x14ac:dyDescent="0.25">
      <c r="A11966" s="46"/>
      <c r="B11966" s="46"/>
      <c r="C11966" s="46"/>
      <c r="D11966" s="106"/>
      <c r="E11966" s="106"/>
    </row>
    <row r="11967" spans="1:5" x14ac:dyDescent="0.25">
      <c r="A11967" s="46"/>
      <c r="B11967" s="46"/>
      <c r="C11967" s="46"/>
      <c r="D11967" s="106"/>
      <c r="E11967" s="106"/>
    </row>
    <row r="11968" spans="1:5" x14ac:dyDescent="0.25">
      <c r="A11968" s="46"/>
      <c r="B11968" s="46"/>
      <c r="C11968" s="46"/>
      <c r="D11968" s="106"/>
      <c r="E11968" s="106"/>
    </row>
    <row r="11969" spans="1:5" x14ac:dyDescent="0.25">
      <c r="A11969" s="46"/>
      <c r="B11969" s="46"/>
      <c r="C11969" s="46"/>
      <c r="D11969" s="106"/>
      <c r="E11969" s="106"/>
    </row>
    <row r="11970" spans="1:5" x14ac:dyDescent="0.25">
      <c r="A11970" s="46"/>
      <c r="B11970" s="46"/>
      <c r="C11970" s="46"/>
      <c r="D11970" s="106"/>
      <c r="E11970" s="106"/>
    </row>
    <row r="11971" spans="1:5" x14ac:dyDescent="0.25">
      <c r="A11971" s="46"/>
      <c r="B11971" s="46"/>
      <c r="C11971" s="46"/>
      <c r="D11971" s="106"/>
      <c r="E11971" s="106"/>
    </row>
    <row r="11972" spans="1:5" x14ac:dyDescent="0.25">
      <c r="A11972" s="46"/>
      <c r="B11972" s="46"/>
      <c r="C11972" s="46"/>
      <c r="D11972" s="106"/>
      <c r="E11972" s="106"/>
    </row>
    <row r="11973" spans="1:5" x14ac:dyDescent="0.25">
      <c r="A11973" s="46"/>
      <c r="B11973" s="46"/>
      <c r="C11973" s="46"/>
      <c r="D11973" s="106"/>
      <c r="E11973" s="106"/>
    </row>
    <row r="11974" spans="1:5" x14ac:dyDescent="0.25">
      <c r="A11974" s="46"/>
      <c r="B11974" s="46"/>
      <c r="C11974" s="46"/>
      <c r="D11974" s="106"/>
      <c r="E11974" s="106"/>
    </row>
    <row r="11975" spans="1:5" x14ac:dyDescent="0.25">
      <c r="A11975" s="46"/>
      <c r="B11975" s="46"/>
      <c r="C11975" s="46"/>
      <c r="D11975" s="106"/>
      <c r="E11975" s="106"/>
    </row>
    <row r="11976" spans="1:5" x14ac:dyDescent="0.25">
      <c r="A11976" s="46"/>
      <c r="B11976" s="46"/>
      <c r="C11976" s="46"/>
      <c r="D11976" s="106"/>
      <c r="E11976" s="106"/>
    </row>
    <row r="11977" spans="1:5" x14ac:dyDescent="0.25">
      <c r="A11977" s="46"/>
      <c r="B11977" s="46"/>
      <c r="C11977" s="46"/>
      <c r="D11977" s="106"/>
      <c r="E11977" s="106"/>
    </row>
    <row r="11978" spans="1:5" x14ac:dyDescent="0.25">
      <c r="A11978" s="46"/>
      <c r="B11978" s="46"/>
      <c r="C11978" s="46"/>
      <c r="D11978" s="106"/>
      <c r="E11978" s="106"/>
    </row>
    <row r="11979" spans="1:5" x14ac:dyDescent="0.25">
      <c r="A11979" s="46"/>
      <c r="B11979" s="46"/>
      <c r="C11979" s="46"/>
      <c r="D11979" s="106"/>
      <c r="E11979" s="106"/>
    </row>
    <row r="11980" spans="1:5" x14ac:dyDescent="0.25">
      <c r="A11980" s="46"/>
      <c r="B11980" s="46"/>
      <c r="C11980" s="46"/>
      <c r="D11980" s="106"/>
      <c r="E11980" s="106"/>
    </row>
    <row r="11981" spans="1:5" x14ac:dyDescent="0.25">
      <c r="A11981" s="46"/>
      <c r="B11981" s="46"/>
      <c r="C11981" s="46"/>
      <c r="D11981" s="106"/>
      <c r="E11981" s="106"/>
    </row>
    <row r="11982" spans="1:5" x14ac:dyDescent="0.25">
      <c r="A11982" s="46"/>
      <c r="B11982" s="46"/>
      <c r="C11982" s="46"/>
      <c r="D11982" s="106"/>
      <c r="E11982" s="106"/>
    </row>
    <row r="11983" spans="1:5" x14ac:dyDescent="0.25">
      <c r="A11983" s="46"/>
      <c r="B11983" s="46"/>
      <c r="C11983" s="46"/>
      <c r="D11983" s="106"/>
      <c r="E11983" s="106"/>
    </row>
    <row r="11984" spans="1:5" x14ac:dyDescent="0.25">
      <c r="A11984" s="46"/>
      <c r="B11984" s="46"/>
      <c r="C11984" s="46"/>
      <c r="D11984" s="106"/>
      <c r="E11984" s="106"/>
    </row>
    <row r="11985" spans="1:5" x14ac:dyDescent="0.25">
      <c r="A11985" s="46"/>
      <c r="B11985" s="46"/>
      <c r="C11985" s="46"/>
      <c r="D11985" s="106"/>
      <c r="E11985" s="106"/>
    </row>
    <row r="11986" spans="1:5" x14ac:dyDescent="0.25">
      <c r="A11986" s="46"/>
      <c r="B11986" s="46"/>
      <c r="C11986" s="46"/>
      <c r="D11986" s="106"/>
      <c r="E11986" s="106"/>
    </row>
    <row r="11987" spans="1:5" x14ac:dyDescent="0.25">
      <c r="A11987" s="46"/>
      <c r="B11987" s="46"/>
      <c r="C11987" s="46"/>
      <c r="D11987" s="106"/>
      <c r="E11987" s="106"/>
    </row>
    <row r="11988" spans="1:5" x14ac:dyDescent="0.25">
      <c r="A11988" s="46"/>
      <c r="B11988" s="46"/>
      <c r="C11988" s="46"/>
      <c r="D11988" s="106"/>
      <c r="E11988" s="106"/>
    </row>
    <row r="11989" spans="1:5" x14ac:dyDescent="0.25">
      <c r="A11989" s="46"/>
      <c r="B11989" s="46"/>
      <c r="C11989" s="46"/>
      <c r="D11989" s="106"/>
      <c r="E11989" s="106"/>
    </row>
    <row r="11990" spans="1:5" x14ac:dyDescent="0.25">
      <c r="A11990" s="46"/>
      <c r="B11990" s="46"/>
      <c r="C11990" s="46"/>
      <c r="D11990" s="106"/>
      <c r="E11990" s="106"/>
    </row>
    <row r="11991" spans="1:5" x14ac:dyDescent="0.25">
      <c r="A11991" s="46"/>
      <c r="B11991" s="46"/>
      <c r="C11991" s="46"/>
      <c r="D11991" s="106"/>
      <c r="E11991" s="106"/>
    </row>
    <row r="11992" spans="1:5" x14ac:dyDescent="0.25">
      <c r="A11992" s="46"/>
      <c r="B11992" s="46"/>
      <c r="C11992" s="46"/>
      <c r="D11992" s="106"/>
      <c r="E11992" s="106"/>
    </row>
    <row r="11993" spans="1:5" x14ac:dyDescent="0.25">
      <c r="A11993" s="46"/>
      <c r="B11993" s="46"/>
      <c r="C11993" s="46"/>
      <c r="D11993" s="106"/>
      <c r="E11993" s="106"/>
    </row>
    <row r="11994" spans="1:5" x14ac:dyDescent="0.25">
      <c r="A11994" s="46"/>
      <c r="B11994" s="46"/>
      <c r="C11994" s="46"/>
      <c r="D11994" s="106"/>
      <c r="E11994" s="106"/>
    </row>
    <row r="11995" spans="1:5" x14ac:dyDescent="0.25">
      <c r="A11995" s="46"/>
      <c r="B11995" s="46"/>
      <c r="C11995" s="46"/>
      <c r="D11995" s="106"/>
      <c r="E11995" s="106"/>
    </row>
    <row r="11996" spans="1:5" x14ac:dyDescent="0.25">
      <c r="A11996" s="46"/>
      <c r="B11996" s="46"/>
      <c r="C11996" s="46"/>
      <c r="D11996" s="106"/>
      <c r="E11996" s="106"/>
    </row>
    <row r="11997" spans="1:5" x14ac:dyDescent="0.25">
      <c r="A11997" s="46"/>
      <c r="B11997" s="46"/>
      <c r="C11997" s="46"/>
      <c r="D11997" s="106"/>
      <c r="E11997" s="106"/>
    </row>
    <row r="11998" spans="1:5" x14ac:dyDescent="0.25">
      <c r="A11998" s="46"/>
      <c r="B11998" s="46"/>
      <c r="C11998" s="46"/>
      <c r="D11998" s="106"/>
      <c r="E11998" s="106"/>
    </row>
    <row r="11999" spans="1:5" x14ac:dyDescent="0.25">
      <c r="A11999" s="46"/>
      <c r="B11999" s="46"/>
      <c r="C11999" s="46"/>
      <c r="D11999" s="106"/>
      <c r="E11999" s="106"/>
    </row>
    <row r="12000" spans="1:5" x14ac:dyDescent="0.25">
      <c r="A12000" s="46"/>
      <c r="B12000" s="46"/>
      <c r="C12000" s="46"/>
      <c r="D12000" s="106"/>
      <c r="E12000" s="106"/>
    </row>
    <row r="12001" spans="1:5" x14ac:dyDescent="0.25">
      <c r="A12001" s="46"/>
      <c r="B12001" s="46"/>
      <c r="C12001" s="46"/>
      <c r="D12001" s="106"/>
      <c r="E12001" s="106"/>
    </row>
    <row r="12002" spans="1:5" x14ac:dyDescent="0.25">
      <c r="A12002" s="46"/>
      <c r="B12002" s="46"/>
      <c r="C12002" s="46"/>
      <c r="D12002" s="106"/>
      <c r="E12002" s="106"/>
    </row>
    <row r="12003" spans="1:5" x14ac:dyDescent="0.25">
      <c r="A12003" s="46"/>
      <c r="B12003" s="46"/>
      <c r="C12003" s="46"/>
      <c r="D12003" s="106"/>
      <c r="E12003" s="106"/>
    </row>
    <row r="12004" spans="1:5" x14ac:dyDescent="0.25">
      <c r="A12004" s="46"/>
      <c r="B12004" s="46"/>
      <c r="C12004" s="46"/>
      <c r="D12004" s="106"/>
      <c r="E12004" s="106"/>
    </row>
    <row r="12005" spans="1:5" x14ac:dyDescent="0.25">
      <c r="A12005" s="46"/>
      <c r="B12005" s="46"/>
      <c r="C12005" s="46"/>
      <c r="D12005" s="106"/>
      <c r="E12005" s="106"/>
    </row>
    <row r="12006" spans="1:5" x14ac:dyDescent="0.25">
      <c r="A12006" s="46"/>
      <c r="B12006" s="46"/>
      <c r="C12006" s="46"/>
      <c r="D12006" s="106"/>
      <c r="E12006" s="106"/>
    </row>
    <row r="12007" spans="1:5" x14ac:dyDescent="0.25">
      <c r="A12007" s="46"/>
      <c r="B12007" s="46"/>
      <c r="C12007" s="46"/>
      <c r="D12007" s="106"/>
      <c r="E12007" s="106"/>
    </row>
    <row r="12008" spans="1:5" x14ac:dyDescent="0.25">
      <c r="A12008" s="46"/>
      <c r="B12008" s="46"/>
      <c r="C12008" s="46"/>
      <c r="D12008" s="106"/>
      <c r="E12008" s="106"/>
    </row>
    <row r="12009" spans="1:5" x14ac:dyDescent="0.25">
      <c r="A12009" s="46"/>
      <c r="B12009" s="46"/>
      <c r="C12009" s="46"/>
      <c r="D12009" s="106"/>
      <c r="E12009" s="106"/>
    </row>
    <row r="12010" spans="1:5" x14ac:dyDescent="0.25">
      <c r="A12010" s="46"/>
      <c r="B12010" s="46"/>
      <c r="C12010" s="46"/>
      <c r="D12010" s="106"/>
      <c r="E12010" s="106"/>
    </row>
    <row r="12011" spans="1:5" x14ac:dyDescent="0.25">
      <c r="A12011" s="46"/>
      <c r="B12011" s="46"/>
      <c r="C12011" s="46"/>
      <c r="D12011" s="106"/>
      <c r="E12011" s="106"/>
    </row>
    <row r="12012" spans="1:5" x14ac:dyDescent="0.25">
      <c r="A12012" s="46"/>
      <c r="B12012" s="46"/>
      <c r="C12012" s="46"/>
      <c r="D12012" s="106"/>
      <c r="E12012" s="106"/>
    </row>
    <row r="12013" spans="1:5" x14ac:dyDescent="0.25">
      <c r="A12013" s="46"/>
      <c r="B12013" s="46"/>
      <c r="C12013" s="46"/>
      <c r="D12013" s="106"/>
      <c r="E12013" s="106"/>
    </row>
    <row r="12014" spans="1:5" x14ac:dyDescent="0.25">
      <c r="A12014" s="46"/>
      <c r="B12014" s="46"/>
      <c r="C12014" s="46"/>
      <c r="D12014" s="106"/>
      <c r="E12014" s="106"/>
    </row>
    <row r="12015" spans="1:5" x14ac:dyDescent="0.25">
      <c r="A12015" s="46"/>
      <c r="B12015" s="46"/>
      <c r="C12015" s="46"/>
      <c r="D12015" s="106"/>
      <c r="E12015" s="106"/>
    </row>
    <row r="12016" spans="1:5" x14ac:dyDescent="0.25">
      <c r="A12016" s="46"/>
      <c r="B12016" s="46"/>
      <c r="C12016" s="46"/>
      <c r="D12016" s="106"/>
      <c r="E12016" s="106"/>
    </row>
    <row r="12017" spans="1:5" x14ac:dyDescent="0.25">
      <c r="A12017" s="46"/>
      <c r="B12017" s="46"/>
      <c r="C12017" s="46"/>
      <c r="D12017" s="106"/>
      <c r="E12017" s="106"/>
    </row>
    <row r="12018" spans="1:5" x14ac:dyDescent="0.25">
      <c r="A12018" s="46"/>
      <c r="B12018" s="46"/>
      <c r="C12018" s="46"/>
      <c r="D12018" s="106"/>
      <c r="E12018" s="106"/>
    </row>
    <row r="12019" spans="1:5" x14ac:dyDescent="0.25">
      <c r="A12019" s="46"/>
      <c r="B12019" s="46"/>
      <c r="C12019" s="46"/>
      <c r="D12019" s="106"/>
      <c r="E12019" s="106"/>
    </row>
    <row r="12020" spans="1:5" x14ac:dyDescent="0.25">
      <c r="A12020" s="46"/>
      <c r="B12020" s="46"/>
      <c r="C12020" s="46"/>
      <c r="D12020" s="106"/>
      <c r="E12020" s="106"/>
    </row>
    <row r="12021" spans="1:5" x14ac:dyDescent="0.25">
      <c r="A12021" s="46"/>
      <c r="B12021" s="46"/>
      <c r="C12021" s="46"/>
      <c r="D12021" s="106"/>
      <c r="E12021" s="106"/>
    </row>
    <row r="12022" spans="1:5" x14ac:dyDescent="0.25">
      <c r="A12022" s="46"/>
      <c r="B12022" s="46"/>
      <c r="C12022" s="46"/>
      <c r="D12022" s="106"/>
      <c r="E12022" s="106"/>
    </row>
    <row r="12023" spans="1:5" x14ac:dyDescent="0.25">
      <c r="A12023" s="46"/>
      <c r="B12023" s="46"/>
      <c r="C12023" s="46"/>
      <c r="D12023" s="106"/>
      <c r="E12023" s="106"/>
    </row>
    <row r="12024" spans="1:5" x14ac:dyDescent="0.25">
      <c r="A12024" s="46"/>
      <c r="B12024" s="46"/>
      <c r="C12024" s="46"/>
      <c r="D12024" s="106"/>
      <c r="E12024" s="106"/>
    </row>
    <row r="12025" spans="1:5" x14ac:dyDescent="0.25">
      <c r="A12025" s="46"/>
      <c r="B12025" s="46"/>
      <c r="C12025" s="46"/>
      <c r="D12025" s="106"/>
      <c r="E12025" s="106"/>
    </row>
    <row r="12026" spans="1:5" x14ac:dyDescent="0.25">
      <c r="A12026" s="46"/>
      <c r="B12026" s="46"/>
      <c r="C12026" s="46"/>
      <c r="D12026" s="106"/>
      <c r="E12026" s="106"/>
    </row>
    <row r="12027" spans="1:5" x14ac:dyDescent="0.25">
      <c r="A12027" s="46"/>
      <c r="B12027" s="46"/>
      <c r="C12027" s="46"/>
      <c r="D12027" s="106"/>
      <c r="E12027" s="106"/>
    </row>
    <row r="12028" spans="1:5" x14ac:dyDescent="0.25">
      <c r="A12028" s="46"/>
      <c r="B12028" s="46"/>
      <c r="C12028" s="46"/>
      <c r="D12028" s="106"/>
      <c r="E12028" s="106"/>
    </row>
    <row r="12029" spans="1:5" x14ac:dyDescent="0.25">
      <c r="A12029" s="46"/>
      <c r="B12029" s="46"/>
      <c r="C12029" s="46"/>
      <c r="D12029" s="106"/>
      <c r="E12029" s="106"/>
    </row>
    <row r="12030" spans="1:5" x14ac:dyDescent="0.25">
      <c r="A12030" s="46"/>
      <c r="B12030" s="46"/>
      <c r="C12030" s="46"/>
      <c r="D12030" s="106"/>
      <c r="E12030" s="106"/>
    </row>
    <row r="12031" spans="1:5" x14ac:dyDescent="0.25">
      <c r="A12031" s="46"/>
      <c r="B12031" s="46"/>
      <c r="C12031" s="46"/>
      <c r="D12031" s="106"/>
      <c r="E12031" s="106"/>
    </row>
    <row r="12032" spans="1:5" x14ac:dyDescent="0.25">
      <c r="A12032" s="46"/>
      <c r="B12032" s="46"/>
      <c r="C12032" s="46"/>
      <c r="D12032" s="106"/>
      <c r="E12032" s="106"/>
    </row>
    <row r="12033" spans="1:5" x14ac:dyDescent="0.25">
      <c r="A12033" s="46"/>
      <c r="B12033" s="46"/>
      <c r="C12033" s="46"/>
      <c r="D12033" s="106"/>
      <c r="E12033" s="106"/>
    </row>
    <row r="12034" spans="1:5" x14ac:dyDescent="0.25">
      <c r="A12034" s="46"/>
      <c r="B12034" s="46"/>
      <c r="C12034" s="46"/>
      <c r="D12034" s="106"/>
      <c r="E12034" s="106"/>
    </row>
    <row r="12035" spans="1:5" x14ac:dyDescent="0.25">
      <c r="A12035" s="46"/>
      <c r="B12035" s="46"/>
      <c r="C12035" s="46"/>
      <c r="D12035" s="106"/>
      <c r="E12035" s="106"/>
    </row>
    <row r="12036" spans="1:5" x14ac:dyDescent="0.25">
      <c r="A12036" s="46"/>
      <c r="B12036" s="46"/>
      <c r="C12036" s="46"/>
      <c r="D12036" s="106"/>
      <c r="E12036" s="106"/>
    </row>
    <row r="12037" spans="1:5" x14ac:dyDescent="0.25">
      <c r="A12037" s="46"/>
      <c r="B12037" s="46"/>
      <c r="C12037" s="46"/>
      <c r="D12037" s="106"/>
      <c r="E12037" s="106"/>
    </row>
    <row r="12038" spans="1:5" x14ac:dyDescent="0.25">
      <c r="A12038" s="46"/>
      <c r="B12038" s="46"/>
      <c r="C12038" s="46"/>
      <c r="D12038" s="106"/>
      <c r="E12038" s="106"/>
    </row>
    <row r="12039" spans="1:5" x14ac:dyDescent="0.25">
      <c r="A12039" s="46"/>
      <c r="B12039" s="46"/>
      <c r="C12039" s="46"/>
      <c r="D12039" s="106"/>
      <c r="E12039" s="106"/>
    </row>
    <row r="12040" spans="1:5" x14ac:dyDescent="0.25">
      <c r="A12040" s="46"/>
      <c r="B12040" s="46"/>
      <c r="C12040" s="46"/>
      <c r="D12040" s="106"/>
      <c r="E12040" s="106"/>
    </row>
    <row r="12041" spans="1:5" x14ac:dyDescent="0.25">
      <c r="A12041" s="46"/>
      <c r="B12041" s="46"/>
      <c r="C12041" s="46"/>
      <c r="D12041" s="106"/>
      <c r="E12041" s="106"/>
    </row>
    <row r="12042" spans="1:5" x14ac:dyDescent="0.25">
      <c r="A12042" s="46"/>
      <c r="B12042" s="46"/>
      <c r="C12042" s="46"/>
      <c r="D12042" s="106"/>
      <c r="E12042" s="106"/>
    </row>
    <row r="12043" spans="1:5" x14ac:dyDescent="0.25">
      <c r="A12043" s="46"/>
      <c r="B12043" s="46"/>
      <c r="C12043" s="46"/>
      <c r="D12043" s="106"/>
      <c r="E12043" s="106"/>
    </row>
    <row r="12044" spans="1:5" x14ac:dyDescent="0.25">
      <c r="A12044" s="46"/>
      <c r="B12044" s="46"/>
      <c r="C12044" s="46"/>
      <c r="D12044" s="106"/>
      <c r="E12044" s="106"/>
    </row>
    <row r="12045" spans="1:5" x14ac:dyDescent="0.25">
      <c r="A12045" s="46"/>
      <c r="B12045" s="46"/>
      <c r="C12045" s="46"/>
      <c r="D12045" s="106"/>
      <c r="E12045" s="106"/>
    </row>
    <row r="12046" spans="1:5" x14ac:dyDescent="0.25">
      <c r="A12046" s="46"/>
      <c r="B12046" s="46"/>
      <c r="C12046" s="46"/>
      <c r="D12046" s="106"/>
      <c r="E12046" s="106"/>
    </row>
    <row r="12047" spans="1:5" x14ac:dyDescent="0.25">
      <c r="A12047" s="46"/>
      <c r="B12047" s="46"/>
      <c r="C12047" s="46"/>
      <c r="D12047" s="106"/>
      <c r="E12047" s="106"/>
    </row>
    <row r="12048" spans="1:5" x14ac:dyDescent="0.25">
      <c r="A12048" s="46"/>
      <c r="B12048" s="46"/>
      <c r="C12048" s="46"/>
      <c r="D12048" s="106"/>
      <c r="E12048" s="106"/>
    </row>
    <row r="12049" spans="1:5" x14ac:dyDescent="0.25">
      <c r="A12049" s="46"/>
      <c r="B12049" s="46"/>
      <c r="C12049" s="46"/>
      <c r="D12049" s="106"/>
      <c r="E12049" s="106"/>
    </row>
    <row r="12050" spans="1:5" x14ac:dyDescent="0.25">
      <c r="A12050" s="46"/>
      <c r="B12050" s="46"/>
      <c r="C12050" s="46"/>
      <c r="D12050" s="106"/>
      <c r="E12050" s="106"/>
    </row>
    <row r="12051" spans="1:5" x14ac:dyDescent="0.25">
      <c r="A12051" s="46"/>
      <c r="B12051" s="46"/>
      <c r="C12051" s="46"/>
      <c r="D12051" s="106"/>
      <c r="E12051" s="106"/>
    </row>
    <row r="12052" spans="1:5" x14ac:dyDescent="0.25">
      <c r="A12052" s="46"/>
      <c r="B12052" s="46"/>
      <c r="C12052" s="46"/>
      <c r="D12052" s="106"/>
      <c r="E12052" s="106"/>
    </row>
    <row r="12053" spans="1:5" x14ac:dyDescent="0.25">
      <c r="A12053" s="46"/>
      <c r="B12053" s="46"/>
      <c r="C12053" s="46"/>
      <c r="D12053" s="106"/>
      <c r="E12053" s="106"/>
    </row>
    <row r="12054" spans="1:5" x14ac:dyDescent="0.25">
      <c r="A12054" s="46"/>
      <c r="B12054" s="46"/>
      <c r="C12054" s="46"/>
      <c r="D12054" s="106"/>
      <c r="E12054" s="106"/>
    </row>
    <row r="12055" spans="1:5" x14ac:dyDescent="0.25">
      <c r="A12055" s="46"/>
      <c r="B12055" s="46"/>
      <c r="C12055" s="46"/>
      <c r="D12055" s="106"/>
      <c r="E12055" s="106"/>
    </row>
    <row r="12056" spans="1:5" x14ac:dyDescent="0.25">
      <c r="A12056" s="46"/>
      <c r="B12056" s="46"/>
      <c r="C12056" s="46"/>
      <c r="D12056" s="106"/>
      <c r="E12056" s="106"/>
    </row>
    <row r="12057" spans="1:5" x14ac:dyDescent="0.25">
      <c r="A12057" s="46"/>
      <c r="B12057" s="46"/>
      <c r="C12057" s="46"/>
      <c r="D12057" s="106"/>
      <c r="E12057" s="106"/>
    </row>
    <row r="12058" spans="1:5" x14ac:dyDescent="0.25">
      <c r="A12058" s="46"/>
      <c r="B12058" s="46"/>
      <c r="C12058" s="46"/>
      <c r="D12058" s="106"/>
      <c r="E12058" s="106"/>
    </row>
    <row r="12059" spans="1:5" x14ac:dyDescent="0.25">
      <c r="A12059" s="46"/>
      <c r="B12059" s="46"/>
      <c r="C12059" s="46"/>
      <c r="D12059" s="106"/>
      <c r="E12059" s="106"/>
    </row>
    <row r="12060" spans="1:5" x14ac:dyDescent="0.25">
      <c r="A12060" s="46"/>
      <c r="B12060" s="46"/>
      <c r="C12060" s="46"/>
      <c r="D12060" s="106"/>
      <c r="E12060" s="106"/>
    </row>
    <row r="12061" spans="1:5" x14ac:dyDescent="0.25">
      <c r="A12061" s="46"/>
      <c r="B12061" s="46"/>
      <c r="C12061" s="46"/>
      <c r="D12061" s="106"/>
      <c r="E12061" s="106"/>
    </row>
    <row r="12062" spans="1:5" x14ac:dyDescent="0.25">
      <c r="A12062" s="46"/>
      <c r="B12062" s="46"/>
      <c r="C12062" s="46"/>
      <c r="D12062" s="106"/>
      <c r="E12062" s="106"/>
    </row>
    <row r="12063" spans="1:5" x14ac:dyDescent="0.25">
      <c r="A12063" s="46"/>
      <c r="B12063" s="46"/>
      <c r="C12063" s="46"/>
      <c r="D12063" s="106"/>
      <c r="E12063" s="106"/>
    </row>
    <row r="12064" spans="1:5" x14ac:dyDescent="0.25">
      <c r="A12064" s="46"/>
      <c r="B12064" s="46"/>
      <c r="C12064" s="46"/>
      <c r="D12064" s="106"/>
      <c r="E12064" s="106"/>
    </row>
    <row r="12065" spans="1:5" x14ac:dyDescent="0.25">
      <c r="A12065" s="46"/>
      <c r="B12065" s="46"/>
      <c r="C12065" s="46"/>
      <c r="D12065" s="106"/>
      <c r="E12065" s="106"/>
    </row>
    <row r="12066" spans="1:5" x14ac:dyDescent="0.25">
      <c r="A12066" s="46"/>
      <c r="B12066" s="46"/>
      <c r="C12066" s="46"/>
      <c r="D12066" s="106"/>
      <c r="E12066" s="106"/>
    </row>
    <row r="12067" spans="1:5" x14ac:dyDescent="0.25">
      <c r="A12067" s="46"/>
      <c r="B12067" s="46"/>
      <c r="C12067" s="46"/>
      <c r="D12067" s="106"/>
      <c r="E12067" s="106"/>
    </row>
    <row r="12068" spans="1:5" x14ac:dyDescent="0.25">
      <c r="A12068" s="46"/>
      <c r="B12068" s="46"/>
      <c r="C12068" s="46"/>
      <c r="D12068" s="106"/>
      <c r="E12068" s="106"/>
    </row>
    <row r="12069" spans="1:5" x14ac:dyDescent="0.25">
      <c r="A12069" s="46"/>
      <c r="B12069" s="46"/>
      <c r="C12069" s="46"/>
      <c r="D12069" s="106"/>
      <c r="E12069" s="106"/>
    </row>
    <row r="12070" spans="1:5" x14ac:dyDescent="0.25">
      <c r="A12070" s="46"/>
      <c r="B12070" s="46"/>
      <c r="C12070" s="46"/>
      <c r="D12070" s="106"/>
      <c r="E12070" s="106"/>
    </row>
    <row r="12071" spans="1:5" x14ac:dyDescent="0.25">
      <c r="A12071" s="46"/>
      <c r="B12071" s="46"/>
      <c r="C12071" s="46"/>
      <c r="D12071" s="106"/>
      <c r="E12071" s="106"/>
    </row>
    <row r="12072" spans="1:5" x14ac:dyDescent="0.25">
      <c r="A12072" s="46"/>
      <c r="B12072" s="46"/>
      <c r="C12072" s="46"/>
      <c r="D12072" s="106"/>
      <c r="E12072" s="106"/>
    </row>
    <row r="12073" spans="1:5" x14ac:dyDescent="0.25">
      <c r="A12073" s="46"/>
      <c r="B12073" s="46"/>
      <c r="C12073" s="46"/>
      <c r="D12073" s="106"/>
      <c r="E12073" s="106"/>
    </row>
    <row r="12074" spans="1:5" x14ac:dyDescent="0.25">
      <c r="A12074" s="46"/>
      <c r="B12074" s="46"/>
      <c r="C12074" s="46"/>
      <c r="D12074" s="106"/>
      <c r="E12074" s="106"/>
    </row>
    <row r="12075" spans="1:5" x14ac:dyDescent="0.25">
      <c r="A12075" s="46"/>
      <c r="B12075" s="46"/>
      <c r="C12075" s="46"/>
      <c r="D12075" s="106"/>
      <c r="E12075" s="106"/>
    </row>
    <row r="12076" spans="1:5" x14ac:dyDescent="0.25">
      <c r="A12076" s="46"/>
      <c r="B12076" s="46"/>
      <c r="C12076" s="46"/>
      <c r="D12076" s="106"/>
      <c r="E12076" s="106"/>
    </row>
    <row r="12077" spans="1:5" x14ac:dyDescent="0.25">
      <c r="A12077" s="46"/>
      <c r="B12077" s="46"/>
      <c r="C12077" s="46"/>
      <c r="D12077" s="106"/>
      <c r="E12077" s="106"/>
    </row>
    <row r="12078" spans="1:5" x14ac:dyDescent="0.25">
      <c r="A12078" s="46"/>
      <c r="B12078" s="46"/>
      <c r="C12078" s="46"/>
      <c r="D12078" s="106"/>
      <c r="E12078" s="106"/>
    </row>
    <row r="12079" spans="1:5" x14ac:dyDescent="0.25">
      <c r="A12079" s="46"/>
      <c r="B12079" s="46"/>
      <c r="C12079" s="46"/>
      <c r="D12079" s="106"/>
      <c r="E12079" s="106"/>
    </row>
    <row r="12080" spans="1:5" x14ac:dyDescent="0.25">
      <c r="A12080" s="46"/>
      <c r="B12080" s="46"/>
      <c r="C12080" s="46"/>
      <c r="D12080" s="106"/>
      <c r="E12080" s="106"/>
    </row>
    <row r="12081" spans="1:5" x14ac:dyDescent="0.25">
      <c r="A12081" s="46"/>
      <c r="B12081" s="46"/>
      <c r="C12081" s="46"/>
      <c r="D12081" s="106"/>
      <c r="E12081" s="106"/>
    </row>
    <row r="12082" spans="1:5" x14ac:dyDescent="0.25">
      <c r="A12082" s="46"/>
      <c r="B12082" s="46"/>
      <c r="C12082" s="46"/>
      <c r="D12082" s="106"/>
      <c r="E12082" s="106"/>
    </row>
    <row r="12083" spans="1:5" x14ac:dyDescent="0.25">
      <c r="A12083" s="46"/>
      <c r="B12083" s="46"/>
      <c r="C12083" s="46"/>
      <c r="D12083" s="106"/>
      <c r="E12083" s="106"/>
    </row>
    <row r="12084" spans="1:5" x14ac:dyDescent="0.25">
      <c r="A12084" s="46"/>
      <c r="B12084" s="46"/>
      <c r="C12084" s="46"/>
      <c r="D12084" s="106"/>
      <c r="E12084" s="106"/>
    </row>
    <row r="12085" spans="1:5" x14ac:dyDescent="0.25">
      <c r="A12085" s="46"/>
      <c r="B12085" s="46"/>
      <c r="C12085" s="46"/>
      <c r="D12085" s="106"/>
      <c r="E12085" s="106"/>
    </row>
    <row r="12086" spans="1:5" x14ac:dyDescent="0.25">
      <c r="A12086" s="46"/>
      <c r="B12086" s="46"/>
      <c r="C12086" s="46"/>
      <c r="D12086" s="106"/>
      <c r="E12086" s="106"/>
    </row>
    <row r="12087" spans="1:5" x14ac:dyDescent="0.25">
      <c r="A12087" s="46"/>
      <c r="B12087" s="46"/>
      <c r="C12087" s="46"/>
      <c r="D12087" s="106"/>
      <c r="E12087" s="106"/>
    </row>
    <row r="12088" spans="1:5" x14ac:dyDescent="0.25">
      <c r="A12088" s="46"/>
      <c r="B12088" s="46"/>
      <c r="C12088" s="46"/>
      <c r="D12088" s="106"/>
      <c r="E12088" s="106"/>
    </row>
    <row r="12089" spans="1:5" x14ac:dyDescent="0.25">
      <c r="A12089" s="46"/>
      <c r="B12089" s="46"/>
      <c r="C12089" s="46"/>
      <c r="D12089" s="106"/>
      <c r="E12089" s="106"/>
    </row>
    <row r="12090" spans="1:5" x14ac:dyDescent="0.25">
      <c r="A12090" s="46"/>
      <c r="B12090" s="46"/>
      <c r="C12090" s="46"/>
      <c r="D12090" s="106"/>
      <c r="E12090" s="106"/>
    </row>
    <row r="12091" spans="1:5" x14ac:dyDescent="0.25">
      <c r="A12091" s="46"/>
      <c r="B12091" s="46"/>
      <c r="C12091" s="46"/>
      <c r="D12091" s="106"/>
      <c r="E12091" s="106"/>
    </row>
    <row r="12092" spans="1:5" x14ac:dyDescent="0.25">
      <c r="A12092" s="46"/>
      <c r="B12092" s="46"/>
      <c r="C12092" s="46"/>
      <c r="D12092" s="106"/>
      <c r="E12092" s="106"/>
    </row>
    <row r="12093" spans="1:5" x14ac:dyDescent="0.25">
      <c r="A12093" s="46"/>
      <c r="B12093" s="46"/>
      <c r="C12093" s="46"/>
      <c r="D12093" s="106"/>
      <c r="E12093" s="106"/>
    </row>
    <row r="12094" spans="1:5" x14ac:dyDescent="0.25">
      <c r="A12094" s="46"/>
      <c r="B12094" s="46"/>
      <c r="C12094" s="46"/>
      <c r="D12094" s="106"/>
      <c r="E12094" s="106"/>
    </row>
    <row r="12095" spans="1:5" x14ac:dyDescent="0.25">
      <c r="A12095" s="46"/>
      <c r="B12095" s="46"/>
      <c r="C12095" s="46"/>
      <c r="D12095" s="106"/>
      <c r="E12095" s="106"/>
    </row>
    <row r="12096" spans="1:5" x14ac:dyDescent="0.25">
      <c r="A12096" s="46"/>
      <c r="B12096" s="46"/>
      <c r="C12096" s="46"/>
      <c r="D12096" s="106"/>
      <c r="E12096" s="106"/>
    </row>
    <row r="12097" spans="1:5" x14ac:dyDescent="0.25">
      <c r="A12097" s="46"/>
      <c r="B12097" s="46"/>
      <c r="C12097" s="46"/>
      <c r="D12097" s="106"/>
      <c r="E12097" s="106"/>
    </row>
    <row r="12098" spans="1:5" x14ac:dyDescent="0.25">
      <c r="A12098" s="46"/>
      <c r="B12098" s="46"/>
      <c r="C12098" s="46"/>
      <c r="D12098" s="106"/>
      <c r="E12098" s="106"/>
    </row>
    <row r="12099" spans="1:5" x14ac:dyDescent="0.25">
      <c r="A12099" s="46"/>
      <c r="B12099" s="46"/>
      <c r="C12099" s="46"/>
      <c r="D12099" s="106"/>
      <c r="E12099" s="106"/>
    </row>
    <row r="12100" spans="1:5" x14ac:dyDescent="0.25">
      <c r="A12100" s="46"/>
      <c r="B12100" s="46"/>
      <c r="C12100" s="46"/>
      <c r="D12100" s="106"/>
      <c r="E12100" s="106"/>
    </row>
    <row r="12101" spans="1:5" x14ac:dyDescent="0.25">
      <c r="A12101" s="46"/>
      <c r="B12101" s="46"/>
      <c r="C12101" s="46"/>
      <c r="D12101" s="106"/>
      <c r="E12101" s="106"/>
    </row>
    <row r="12102" spans="1:5" x14ac:dyDescent="0.25">
      <c r="A12102" s="46"/>
      <c r="B12102" s="46"/>
      <c r="C12102" s="46"/>
      <c r="D12102" s="106"/>
      <c r="E12102" s="106"/>
    </row>
    <row r="12103" spans="1:5" x14ac:dyDescent="0.25">
      <c r="A12103" s="46"/>
      <c r="B12103" s="46"/>
      <c r="C12103" s="46"/>
      <c r="D12103" s="106"/>
      <c r="E12103" s="106"/>
    </row>
    <row r="12104" spans="1:5" x14ac:dyDescent="0.25">
      <c r="A12104" s="46"/>
      <c r="B12104" s="46"/>
      <c r="C12104" s="46"/>
      <c r="D12104" s="106"/>
      <c r="E12104" s="106"/>
    </row>
    <row r="12105" spans="1:5" x14ac:dyDescent="0.25">
      <c r="A12105" s="46"/>
      <c r="B12105" s="46"/>
      <c r="C12105" s="46"/>
      <c r="D12105" s="106"/>
      <c r="E12105" s="106"/>
    </row>
    <row r="12106" spans="1:5" x14ac:dyDescent="0.25">
      <c r="A12106" s="46"/>
      <c r="B12106" s="46"/>
      <c r="C12106" s="46"/>
      <c r="D12106" s="106"/>
      <c r="E12106" s="106"/>
    </row>
    <row r="12107" spans="1:5" x14ac:dyDescent="0.25">
      <c r="A12107" s="46"/>
      <c r="B12107" s="46"/>
      <c r="C12107" s="46"/>
      <c r="D12107" s="106"/>
      <c r="E12107" s="106"/>
    </row>
    <row r="12108" spans="1:5" x14ac:dyDescent="0.25">
      <c r="A12108" s="46"/>
      <c r="B12108" s="46"/>
      <c r="C12108" s="46"/>
      <c r="D12108" s="106"/>
      <c r="E12108" s="106"/>
    </row>
    <row r="12109" spans="1:5" x14ac:dyDescent="0.25">
      <c r="A12109" s="46"/>
      <c r="B12109" s="46"/>
      <c r="C12109" s="46"/>
      <c r="D12109" s="106"/>
      <c r="E12109" s="106"/>
    </row>
    <row r="12110" spans="1:5" x14ac:dyDescent="0.25">
      <c r="A12110" s="46"/>
      <c r="B12110" s="46"/>
      <c r="C12110" s="46"/>
      <c r="D12110" s="106"/>
      <c r="E12110" s="106"/>
    </row>
    <row r="12111" spans="1:5" x14ac:dyDescent="0.25">
      <c r="A12111" s="46"/>
      <c r="B12111" s="46"/>
      <c r="C12111" s="46"/>
      <c r="D12111" s="106"/>
      <c r="E12111" s="106"/>
    </row>
    <row r="12112" spans="1:5" x14ac:dyDescent="0.25">
      <c r="A12112" s="46"/>
      <c r="B12112" s="46"/>
      <c r="C12112" s="46"/>
      <c r="D12112" s="106"/>
      <c r="E12112" s="106"/>
    </row>
    <row r="12113" spans="1:5" x14ac:dyDescent="0.25">
      <c r="A12113" s="46"/>
      <c r="B12113" s="46"/>
      <c r="C12113" s="46"/>
      <c r="D12113" s="106"/>
      <c r="E12113" s="106"/>
    </row>
    <row r="12114" spans="1:5" x14ac:dyDescent="0.25">
      <c r="A12114" s="46"/>
      <c r="B12114" s="46"/>
      <c r="C12114" s="46"/>
      <c r="D12114" s="106"/>
      <c r="E12114" s="106"/>
    </row>
    <row r="12115" spans="1:5" x14ac:dyDescent="0.25">
      <c r="A12115" s="46"/>
      <c r="B12115" s="46"/>
      <c r="C12115" s="46"/>
      <c r="D12115" s="106"/>
      <c r="E12115" s="106"/>
    </row>
    <row r="12116" spans="1:5" x14ac:dyDescent="0.25">
      <c r="A12116" s="46"/>
      <c r="B12116" s="46"/>
      <c r="C12116" s="46"/>
      <c r="D12116" s="106"/>
      <c r="E12116" s="106"/>
    </row>
    <row r="12117" spans="1:5" x14ac:dyDescent="0.25">
      <c r="A12117" s="46"/>
      <c r="B12117" s="46"/>
      <c r="C12117" s="46"/>
      <c r="D12117" s="106"/>
      <c r="E12117" s="106"/>
    </row>
    <row r="12118" spans="1:5" x14ac:dyDescent="0.25">
      <c r="A12118" s="46"/>
      <c r="B12118" s="46"/>
      <c r="C12118" s="46"/>
      <c r="D12118" s="106"/>
      <c r="E12118" s="106"/>
    </row>
    <row r="12119" spans="1:5" x14ac:dyDescent="0.25">
      <c r="A12119" s="46"/>
      <c r="B12119" s="46"/>
      <c r="C12119" s="46"/>
      <c r="D12119" s="106"/>
      <c r="E12119" s="106"/>
    </row>
    <row r="12120" spans="1:5" x14ac:dyDescent="0.25">
      <c r="A12120" s="46"/>
      <c r="B12120" s="46"/>
      <c r="C12120" s="46"/>
      <c r="D12120" s="106"/>
      <c r="E12120" s="106"/>
    </row>
    <row r="12121" spans="1:5" x14ac:dyDescent="0.25">
      <c r="A12121" s="46"/>
      <c r="B12121" s="46"/>
      <c r="C12121" s="46"/>
      <c r="D12121" s="106"/>
      <c r="E12121" s="106"/>
    </row>
    <row r="12122" spans="1:5" x14ac:dyDescent="0.25">
      <c r="A12122" s="46"/>
      <c r="B12122" s="46"/>
      <c r="C12122" s="46"/>
      <c r="D12122" s="106"/>
      <c r="E12122" s="106"/>
    </row>
    <row r="12123" spans="1:5" x14ac:dyDescent="0.25">
      <c r="A12123" s="46"/>
      <c r="B12123" s="46"/>
      <c r="C12123" s="46"/>
      <c r="D12123" s="106"/>
      <c r="E12123" s="106"/>
    </row>
    <row r="12124" spans="1:5" x14ac:dyDescent="0.25">
      <c r="A12124" s="46"/>
      <c r="B12124" s="46"/>
      <c r="C12124" s="46"/>
      <c r="D12124" s="106"/>
      <c r="E12124" s="106"/>
    </row>
    <row r="12125" spans="1:5" x14ac:dyDescent="0.25">
      <c r="A12125" s="46"/>
      <c r="B12125" s="46"/>
      <c r="C12125" s="46"/>
      <c r="D12125" s="106"/>
      <c r="E12125" s="106"/>
    </row>
    <row r="12126" spans="1:5" x14ac:dyDescent="0.25">
      <c r="A12126" s="46"/>
      <c r="B12126" s="46"/>
      <c r="C12126" s="46"/>
      <c r="D12126" s="106"/>
      <c r="E12126" s="106"/>
    </row>
    <row r="12127" spans="1:5" x14ac:dyDescent="0.25">
      <c r="A12127" s="46"/>
      <c r="B12127" s="46"/>
      <c r="C12127" s="46"/>
      <c r="D12127" s="106"/>
      <c r="E12127" s="106"/>
    </row>
    <row r="12128" spans="1:5" x14ac:dyDescent="0.25">
      <c r="A12128" s="46"/>
      <c r="B12128" s="46"/>
      <c r="C12128" s="46"/>
      <c r="D12128" s="106"/>
      <c r="E12128" s="106"/>
    </row>
    <row r="12129" spans="1:5" x14ac:dyDescent="0.25">
      <c r="A12129" s="46"/>
      <c r="B12129" s="46"/>
      <c r="C12129" s="46"/>
      <c r="D12129" s="106"/>
      <c r="E12129" s="106"/>
    </row>
    <row r="12130" spans="1:5" x14ac:dyDescent="0.25">
      <c r="A12130" s="46"/>
      <c r="B12130" s="46"/>
      <c r="C12130" s="46"/>
      <c r="D12130" s="106"/>
      <c r="E12130" s="106"/>
    </row>
    <row r="12131" spans="1:5" x14ac:dyDescent="0.25">
      <c r="A12131" s="46"/>
      <c r="B12131" s="46"/>
      <c r="C12131" s="46"/>
      <c r="D12131" s="106"/>
      <c r="E12131" s="106"/>
    </row>
    <row r="12132" spans="1:5" x14ac:dyDescent="0.25">
      <c r="A12132" s="46"/>
      <c r="B12132" s="46"/>
      <c r="C12132" s="46"/>
      <c r="D12132" s="106"/>
      <c r="E12132" s="106"/>
    </row>
    <row r="12133" spans="1:5" x14ac:dyDescent="0.25">
      <c r="A12133" s="46"/>
      <c r="B12133" s="46"/>
      <c r="C12133" s="46"/>
      <c r="D12133" s="106"/>
      <c r="E12133" s="106"/>
    </row>
    <row r="12134" spans="1:5" x14ac:dyDescent="0.25">
      <c r="A12134" s="46"/>
      <c r="B12134" s="46"/>
      <c r="C12134" s="46"/>
      <c r="D12134" s="106"/>
      <c r="E12134" s="106"/>
    </row>
    <row r="12135" spans="1:5" x14ac:dyDescent="0.25">
      <c r="A12135" s="46"/>
      <c r="B12135" s="46"/>
      <c r="C12135" s="46"/>
      <c r="D12135" s="106"/>
      <c r="E12135" s="106"/>
    </row>
    <row r="12136" spans="1:5" x14ac:dyDescent="0.25">
      <c r="A12136" s="46"/>
      <c r="B12136" s="46"/>
      <c r="C12136" s="46"/>
      <c r="D12136" s="106"/>
      <c r="E12136" s="106"/>
    </row>
    <row r="12137" spans="1:5" x14ac:dyDescent="0.25">
      <c r="A12137" s="46"/>
      <c r="B12137" s="46"/>
      <c r="C12137" s="46"/>
      <c r="D12137" s="106"/>
      <c r="E12137" s="106"/>
    </row>
    <row r="12138" spans="1:5" x14ac:dyDescent="0.25">
      <c r="A12138" s="46"/>
      <c r="B12138" s="46"/>
      <c r="C12138" s="46"/>
      <c r="D12138" s="106"/>
      <c r="E12138" s="106"/>
    </row>
    <row r="12139" spans="1:5" x14ac:dyDescent="0.25">
      <c r="A12139" s="46"/>
      <c r="B12139" s="46"/>
      <c r="C12139" s="46"/>
      <c r="D12139" s="106"/>
      <c r="E12139" s="106"/>
    </row>
    <row r="12140" spans="1:5" x14ac:dyDescent="0.25">
      <c r="A12140" s="46"/>
      <c r="B12140" s="46"/>
      <c r="C12140" s="46"/>
      <c r="D12140" s="106"/>
      <c r="E12140" s="106"/>
    </row>
    <row r="12141" spans="1:5" x14ac:dyDescent="0.25">
      <c r="A12141" s="46"/>
      <c r="B12141" s="46"/>
      <c r="C12141" s="46"/>
      <c r="D12141" s="106"/>
      <c r="E12141" s="106"/>
    </row>
    <row r="12142" spans="1:5" x14ac:dyDescent="0.25">
      <c r="A12142" s="46"/>
      <c r="B12142" s="46"/>
      <c r="C12142" s="46"/>
      <c r="D12142" s="106"/>
      <c r="E12142" s="106"/>
    </row>
    <row r="12143" spans="1:5" x14ac:dyDescent="0.25">
      <c r="A12143" s="46"/>
      <c r="B12143" s="46"/>
      <c r="C12143" s="46"/>
      <c r="D12143" s="106"/>
      <c r="E12143" s="106"/>
    </row>
    <row r="12144" spans="1:5" x14ac:dyDescent="0.25">
      <c r="A12144" s="46"/>
      <c r="B12144" s="46"/>
      <c r="C12144" s="46"/>
      <c r="D12144" s="106"/>
      <c r="E12144" s="106"/>
    </row>
    <row r="12145" spans="1:5" x14ac:dyDescent="0.25">
      <c r="A12145" s="46"/>
      <c r="B12145" s="46"/>
      <c r="C12145" s="46"/>
      <c r="D12145" s="106"/>
      <c r="E12145" s="106"/>
    </row>
    <row r="12146" spans="1:5" x14ac:dyDescent="0.25">
      <c r="A12146" s="46"/>
      <c r="B12146" s="46"/>
      <c r="C12146" s="46"/>
      <c r="D12146" s="106"/>
      <c r="E12146" s="106"/>
    </row>
    <row r="12147" spans="1:5" x14ac:dyDescent="0.25">
      <c r="A12147" s="46"/>
      <c r="B12147" s="46"/>
      <c r="C12147" s="46"/>
      <c r="D12147" s="106"/>
      <c r="E12147" s="106"/>
    </row>
    <row r="12148" spans="1:5" x14ac:dyDescent="0.25">
      <c r="A12148" s="46"/>
      <c r="B12148" s="46"/>
      <c r="C12148" s="46"/>
      <c r="D12148" s="106"/>
      <c r="E12148" s="106"/>
    </row>
    <row r="12149" spans="1:5" x14ac:dyDescent="0.25">
      <c r="A12149" s="46"/>
      <c r="B12149" s="46"/>
      <c r="C12149" s="46"/>
      <c r="D12149" s="106"/>
      <c r="E12149" s="106"/>
    </row>
    <row r="12150" spans="1:5" x14ac:dyDescent="0.25">
      <c r="A12150" s="46"/>
      <c r="B12150" s="46"/>
      <c r="C12150" s="46"/>
      <c r="D12150" s="106"/>
      <c r="E12150" s="106"/>
    </row>
    <row r="12151" spans="1:5" x14ac:dyDescent="0.25">
      <c r="A12151" s="46"/>
      <c r="B12151" s="46"/>
      <c r="C12151" s="46"/>
      <c r="D12151" s="106"/>
      <c r="E12151" s="106"/>
    </row>
    <row r="12152" spans="1:5" x14ac:dyDescent="0.25">
      <c r="A12152" s="46"/>
      <c r="B12152" s="46"/>
      <c r="C12152" s="46"/>
      <c r="D12152" s="106"/>
      <c r="E12152" s="106"/>
    </row>
    <row r="12153" spans="1:5" x14ac:dyDescent="0.25">
      <c r="A12153" s="46"/>
      <c r="B12153" s="46"/>
      <c r="C12153" s="46"/>
      <c r="D12153" s="106"/>
      <c r="E12153" s="106"/>
    </row>
    <row r="12154" spans="1:5" x14ac:dyDescent="0.25">
      <c r="A12154" s="46"/>
      <c r="B12154" s="46"/>
      <c r="C12154" s="46"/>
      <c r="D12154" s="106"/>
      <c r="E12154" s="106"/>
    </row>
    <row r="12155" spans="1:5" x14ac:dyDescent="0.25">
      <c r="A12155" s="46"/>
      <c r="B12155" s="46"/>
      <c r="C12155" s="46"/>
      <c r="D12155" s="106"/>
      <c r="E12155" s="106"/>
    </row>
    <row r="12156" spans="1:5" x14ac:dyDescent="0.25">
      <c r="A12156" s="46"/>
      <c r="B12156" s="46"/>
      <c r="C12156" s="46"/>
      <c r="D12156" s="106"/>
      <c r="E12156" s="106"/>
    </row>
    <row r="12157" spans="1:5" x14ac:dyDescent="0.25">
      <c r="A12157" s="46"/>
      <c r="B12157" s="46"/>
      <c r="C12157" s="46"/>
      <c r="D12157" s="106"/>
      <c r="E12157" s="106"/>
    </row>
    <row r="12158" spans="1:5" x14ac:dyDescent="0.25">
      <c r="A12158" s="46"/>
      <c r="B12158" s="46"/>
      <c r="C12158" s="46"/>
      <c r="D12158" s="106"/>
      <c r="E12158" s="106"/>
    </row>
    <row r="12159" spans="1:5" x14ac:dyDescent="0.25">
      <c r="A12159" s="46"/>
      <c r="B12159" s="46"/>
      <c r="C12159" s="46"/>
      <c r="D12159" s="106"/>
      <c r="E12159" s="106"/>
    </row>
    <row r="12160" spans="1:5" x14ac:dyDescent="0.25">
      <c r="A12160" s="46"/>
      <c r="B12160" s="46"/>
      <c r="C12160" s="46"/>
      <c r="D12160" s="106"/>
      <c r="E12160" s="106"/>
    </row>
    <row r="12161" spans="1:5" x14ac:dyDescent="0.25">
      <c r="A12161" s="46"/>
      <c r="B12161" s="46"/>
      <c r="C12161" s="46"/>
      <c r="D12161" s="106"/>
      <c r="E12161" s="106"/>
    </row>
    <row r="12162" spans="1:5" x14ac:dyDescent="0.25">
      <c r="A12162" s="46"/>
      <c r="B12162" s="46"/>
      <c r="C12162" s="46"/>
      <c r="D12162" s="106"/>
      <c r="E12162" s="106"/>
    </row>
    <row r="12163" spans="1:5" x14ac:dyDescent="0.25">
      <c r="A12163" s="46"/>
      <c r="B12163" s="46"/>
      <c r="C12163" s="46"/>
      <c r="D12163" s="106"/>
      <c r="E12163" s="106"/>
    </row>
    <row r="12164" spans="1:5" x14ac:dyDescent="0.25">
      <c r="A12164" s="46"/>
      <c r="B12164" s="46"/>
      <c r="C12164" s="46"/>
      <c r="D12164" s="106"/>
      <c r="E12164" s="106"/>
    </row>
    <row r="12165" spans="1:5" x14ac:dyDescent="0.25">
      <c r="A12165" s="46"/>
      <c r="B12165" s="46"/>
      <c r="C12165" s="46"/>
      <c r="D12165" s="106"/>
      <c r="E12165" s="106"/>
    </row>
    <row r="12166" spans="1:5" x14ac:dyDescent="0.25">
      <c r="A12166" s="46"/>
      <c r="B12166" s="46"/>
      <c r="C12166" s="46"/>
      <c r="D12166" s="106"/>
      <c r="E12166" s="106"/>
    </row>
    <row r="12167" spans="1:5" x14ac:dyDescent="0.25">
      <c r="A12167" s="46"/>
      <c r="B12167" s="46"/>
      <c r="C12167" s="46"/>
      <c r="D12167" s="106"/>
      <c r="E12167" s="106"/>
    </row>
    <row r="12168" spans="1:5" x14ac:dyDescent="0.25">
      <c r="A12168" s="46"/>
      <c r="B12168" s="46"/>
      <c r="C12168" s="46"/>
      <c r="D12168" s="106"/>
      <c r="E12168" s="106"/>
    </row>
    <row r="12169" spans="1:5" x14ac:dyDescent="0.25">
      <c r="A12169" s="46"/>
      <c r="B12169" s="46"/>
      <c r="C12169" s="46"/>
      <c r="D12169" s="106"/>
      <c r="E12169" s="106"/>
    </row>
    <row r="12170" spans="1:5" x14ac:dyDescent="0.25">
      <c r="A12170" s="46"/>
      <c r="B12170" s="46"/>
      <c r="C12170" s="46"/>
      <c r="D12170" s="106"/>
      <c r="E12170" s="106"/>
    </row>
    <row r="12171" spans="1:5" x14ac:dyDescent="0.25">
      <c r="A12171" s="46"/>
      <c r="B12171" s="46"/>
      <c r="C12171" s="46"/>
      <c r="D12171" s="106"/>
      <c r="E12171" s="106"/>
    </row>
    <row r="12172" spans="1:5" x14ac:dyDescent="0.25">
      <c r="A12172" s="46"/>
      <c r="B12172" s="46"/>
      <c r="C12172" s="46"/>
      <c r="D12172" s="106"/>
      <c r="E12172" s="106"/>
    </row>
    <row r="12173" spans="1:5" x14ac:dyDescent="0.25">
      <c r="A12173" s="46"/>
      <c r="B12173" s="46"/>
      <c r="C12173" s="46"/>
      <c r="D12173" s="106"/>
      <c r="E12173" s="106"/>
    </row>
    <row r="12174" spans="1:5" x14ac:dyDescent="0.25">
      <c r="A12174" s="46"/>
      <c r="B12174" s="46"/>
      <c r="C12174" s="46"/>
      <c r="D12174" s="106"/>
      <c r="E12174" s="106"/>
    </row>
    <row r="12175" spans="1:5" x14ac:dyDescent="0.25">
      <c r="A12175" s="46"/>
      <c r="B12175" s="46"/>
      <c r="C12175" s="46"/>
      <c r="D12175" s="106"/>
      <c r="E12175" s="106"/>
    </row>
    <row r="12176" spans="1:5" x14ac:dyDescent="0.25">
      <c r="A12176" s="46"/>
      <c r="B12176" s="46"/>
      <c r="C12176" s="46"/>
      <c r="D12176" s="106"/>
      <c r="E12176" s="106"/>
    </row>
    <row r="12177" spans="1:5" x14ac:dyDescent="0.25">
      <c r="A12177" s="46"/>
      <c r="B12177" s="46"/>
      <c r="C12177" s="46"/>
      <c r="D12177" s="106"/>
      <c r="E12177" s="106"/>
    </row>
    <row r="12178" spans="1:5" x14ac:dyDescent="0.25">
      <c r="A12178" s="46"/>
      <c r="B12178" s="46"/>
      <c r="C12178" s="46"/>
      <c r="D12178" s="106"/>
      <c r="E12178" s="106"/>
    </row>
    <row r="12179" spans="1:5" x14ac:dyDescent="0.25">
      <c r="A12179" s="46"/>
      <c r="B12179" s="46"/>
      <c r="C12179" s="46"/>
      <c r="D12179" s="106"/>
      <c r="E12179" s="106"/>
    </row>
    <row r="12180" spans="1:5" x14ac:dyDescent="0.25">
      <c r="A12180" s="46"/>
      <c r="B12180" s="46"/>
      <c r="C12180" s="46"/>
      <c r="D12180" s="106"/>
      <c r="E12180" s="106"/>
    </row>
    <row r="12181" spans="1:5" x14ac:dyDescent="0.25">
      <c r="A12181" s="46"/>
      <c r="B12181" s="46"/>
      <c r="C12181" s="46"/>
      <c r="D12181" s="106"/>
      <c r="E12181" s="106"/>
    </row>
    <row r="12182" spans="1:5" x14ac:dyDescent="0.25">
      <c r="A12182" s="46"/>
      <c r="B12182" s="46"/>
      <c r="C12182" s="46"/>
      <c r="D12182" s="106"/>
      <c r="E12182" s="106"/>
    </row>
    <row r="12183" spans="1:5" x14ac:dyDescent="0.25">
      <c r="A12183" s="46"/>
      <c r="B12183" s="46"/>
      <c r="C12183" s="46"/>
      <c r="D12183" s="106"/>
      <c r="E12183" s="106"/>
    </row>
    <row r="12184" spans="1:5" x14ac:dyDescent="0.25">
      <c r="A12184" s="46"/>
      <c r="B12184" s="46"/>
      <c r="C12184" s="46"/>
      <c r="D12184" s="106"/>
      <c r="E12184" s="106"/>
    </row>
    <row r="12185" spans="1:5" x14ac:dyDescent="0.25">
      <c r="A12185" s="46"/>
      <c r="B12185" s="46"/>
      <c r="C12185" s="46"/>
      <c r="D12185" s="106"/>
      <c r="E12185" s="106"/>
    </row>
    <row r="12186" spans="1:5" x14ac:dyDescent="0.25">
      <c r="A12186" s="46"/>
      <c r="B12186" s="46"/>
      <c r="C12186" s="46"/>
      <c r="D12186" s="106"/>
      <c r="E12186" s="106"/>
    </row>
    <row r="12187" spans="1:5" x14ac:dyDescent="0.25">
      <c r="A12187" s="46"/>
      <c r="B12187" s="46"/>
      <c r="C12187" s="46"/>
      <c r="D12187" s="106"/>
      <c r="E12187" s="106"/>
    </row>
    <row r="12188" spans="1:5" x14ac:dyDescent="0.25">
      <c r="A12188" s="46"/>
      <c r="B12188" s="46"/>
      <c r="C12188" s="46"/>
      <c r="D12188" s="106"/>
      <c r="E12188" s="106"/>
    </row>
    <row r="12189" spans="1:5" x14ac:dyDescent="0.25">
      <c r="A12189" s="46"/>
      <c r="B12189" s="46"/>
      <c r="C12189" s="46"/>
      <c r="D12189" s="106"/>
      <c r="E12189" s="106"/>
    </row>
    <row r="12190" spans="1:5" x14ac:dyDescent="0.25">
      <c r="A12190" s="46"/>
      <c r="B12190" s="46"/>
      <c r="C12190" s="46"/>
      <c r="D12190" s="106"/>
      <c r="E12190" s="106"/>
    </row>
    <row r="12191" spans="1:5" x14ac:dyDescent="0.25">
      <c r="A12191" s="46"/>
      <c r="B12191" s="46"/>
      <c r="C12191" s="46"/>
      <c r="D12191" s="106"/>
      <c r="E12191" s="106"/>
    </row>
    <row r="12192" spans="1:5" x14ac:dyDescent="0.25">
      <c r="A12192" s="46"/>
      <c r="B12192" s="46"/>
      <c r="C12192" s="46"/>
      <c r="D12192" s="106"/>
      <c r="E12192" s="106"/>
    </row>
    <row r="12193" spans="1:5" x14ac:dyDescent="0.25">
      <c r="A12193" s="46"/>
      <c r="B12193" s="46"/>
      <c r="C12193" s="46"/>
      <c r="D12193" s="106"/>
      <c r="E12193" s="106"/>
    </row>
    <row r="12194" spans="1:5" x14ac:dyDescent="0.25">
      <c r="A12194" s="46"/>
      <c r="B12194" s="46"/>
      <c r="C12194" s="46"/>
      <c r="D12194" s="106"/>
      <c r="E12194" s="106"/>
    </row>
    <row r="12195" spans="1:5" x14ac:dyDescent="0.25">
      <c r="A12195" s="46"/>
      <c r="B12195" s="46"/>
      <c r="C12195" s="46"/>
      <c r="D12195" s="106"/>
      <c r="E12195" s="106"/>
    </row>
    <row r="12196" spans="1:5" x14ac:dyDescent="0.25">
      <c r="A12196" s="46"/>
      <c r="B12196" s="46"/>
      <c r="C12196" s="46"/>
      <c r="D12196" s="106"/>
      <c r="E12196" s="106"/>
    </row>
    <row r="12197" spans="1:5" x14ac:dyDescent="0.25">
      <c r="A12197" s="46"/>
      <c r="B12197" s="46"/>
      <c r="C12197" s="46"/>
      <c r="D12197" s="106"/>
      <c r="E12197" s="106"/>
    </row>
    <row r="12198" spans="1:5" x14ac:dyDescent="0.25">
      <c r="A12198" s="46"/>
      <c r="B12198" s="46"/>
      <c r="C12198" s="46"/>
      <c r="D12198" s="106"/>
      <c r="E12198" s="106"/>
    </row>
    <row r="12199" spans="1:5" x14ac:dyDescent="0.25">
      <c r="A12199" s="46"/>
      <c r="B12199" s="46"/>
      <c r="C12199" s="46"/>
      <c r="D12199" s="106"/>
      <c r="E12199" s="106"/>
    </row>
    <row r="12200" spans="1:5" x14ac:dyDescent="0.25">
      <c r="A12200" s="46"/>
      <c r="B12200" s="46"/>
      <c r="C12200" s="46"/>
      <c r="D12200" s="106"/>
      <c r="E12200" s="106"/>
    </row>
    <row r="12201" spans="1:5" x14ac:dyDescent="0.25">
      <c r="A12201" s="46"/>
      <c r="B12201" s="46"/>
      <c r="C12201" s="46"/>
      <c r="D12201" s="106"/>
      <c r="E12201" s="106"/>
    </row>
    <row r="12202" spans="1:5" x14ac:dyDescent="0.25">
      <c r="A12202" s="46"/>
      <c r="B12202" s="46"/>
      <c r="C12202" s="46"/>
      <c r="D12202" s="106"/>
      <c r="E12202" s="106"/>
    </row>
    <row r="12203" spans="1:5" x14ac:dyDescent="0.25">
      <c r="A12203" s="46"/>
      <c r="B12203" s="46"/>
      <c r="C12203" s="46"/>
      <c r="D12203" s="106"/>
      <c r="E12203" s="106"/>
    </row>
    <row r="12204" spans="1:5" x14ac:dyDescent="0.25">
      <c r="A12204" s="46"/>
      <c r="B12204" s="46"/>
      <c r="C12204" s="46"/>
      <c r="D12204" s="106"/>
      <c r="E12204" s="106"/>
    </row>
    <row r="12205" spans="1:5" x14ac:dyDescent="0.25">
      <c r="A12205" s="46"/>
      <c r="B12205" s="46"/>
      <c r="C12205" s="46"/>
      <c r="D12205" s="106"/>
      <c r="E12205" s="106"/>
    </row>
    <row r="12206" spans="1:5" x14ac:dyDescent="0.25">
      <c r="A12206" s="46"/>
      <c r="B12206" s="46"/>
      <c r="C12206" s="46"/>
      <c r="D12206" s="106"/>
      <c r="E12206" s="106"/>
    </row>
    <row r="12207" spans="1:5" x14ac:dyDescent="0.25">
      <c r="A12207" s="46"/>
      <c r="B12207" s="46"/>
      <c r="C12207" s="46"/>
      <c r="D12207" s="106"/>
      <c r="E12207" s="106"/>
    </row>
    <row r="12208" spans="1:5" x14ac:dyDescent="0.25">
      <c r="A12208" s="46"/>
      <c r="B12208" s="46"/>
      <c r="C12208" s="46"/>
      <c r="D12208" s="106"/>
      <c r="E12208" s="106"/>
    </row>
    <row r="12209" spans="1:5" x14ac:dyDescent="0.25">
      <c r="A12209" s="46"/>
      <c r="B12209" s="46"/>
      <c r="C12209" s="46"/>
      <c r="D12209" s="106"/>
      <c r="E12209" s="106"/>
    </row>
    <row r="12210" spans="1:5" x14ac:dyDescent="0.25">
      <c r="A12210" s="46"/>
      <c r="B12210" s="46"/>
      <c r="C12210" s="46"/>
      <c r="D12210" s="106"/>
      <c r="E12210" s="106"/>
    </row>
    <row r="12211" spans="1:5" x14ac:dyDescent="0.25">
      <c r="A12211" s="46"/>
      <c r="B12211" s="46"/>
      <c r="C12211" s="46"/>
      <c r="D12211" s="106"/>
      <c r="E12211" s="106"/>
    </row>
    <row r="12212" spans="1:5" x14ac:dyDescent="0.25">
      <c r="A12212" s="46"/>
      <c r="B12212" s="46"/>
      <c r="C12212" s="46"/>
      <c r="D12212" s="106"/>
      <c r="E12212" s="106"/>
    </row>
    <row r="12213" spans="1:5" x14ac:dyDescent="0.25">
      <c r="A12213" s="46"/>
      <c r="B12213" s="46"/>
      <c r="C12213" s="46"/>
      <c r="D12213" s="106"/>
      <c r="E12213" s="106"/>
    </row>
    <row r="12214" spans="1:5" x14ac:dyDescent="0.25">
      <c r="A12214" s="46"/>
      <c r="B12214" s="46"/>
      <c r="C12214" s="46"/>
      <c r="D12214" s="106"/>
      <c r="E12214" s="106"/>
    </row>
    <row r="12215" spans="1:5" x14ac:dyDescent="0.25">
      <c r="A12215" s="46"/>
      <c r="B12215" s="46"/>
      <c r="C12215" s="46"/>
      <c r="D12215" s="106"/>
      <c r="E12215" s="106"/>
    </row>
    <row r="12216" spans="1:5" x14ac:dyDescent="0.25">
      <c r="A12216" s="46"/>
      <c r="B12216" s="46"/>
      <c r="C12216" s="46"/>
      <c r="D12216" s="106"/>
      <c r="E12216" s="106"/>
    </row>
    <row r="12217" spans="1:5" x14ac:dyDescent="0.25">
      <c r="A12217" s="46"/>
      <c r="B12217" s="46"/>
      <c r="C12217" s="46"/>
      <c r="D12217" s="106"/>
      <c r="E12217" s="106"/>
    </row>
    <row r="12218" spans="1:5" x14ac:dyDescent="0.25">
      <c r="A12218" s="46"/>
      <c r="B12218" s="46"/>
      <c r="C12218" s="46"/>
      <c r="D12218" s="106"/>
      <c r="E12218" s="106"/>
    </row>
    <row r="12219" spans="1:5" x14ac:dyDescent="0.25">
      <c r="A12219" s="46"/>
      <c r="B12219" s="46"/>
      <c r="C12219" s="46"/>
      <c r="D12219" s="106"/>
      <c r="E12219" s="106"/>
    </row>
    <row r="12220" spans="1:5" x14ac:dyDescent="0.25">
      <c r="A12220" s="46"/>
      <c r="B12220" s="46"/>
      <c r="C12220" s="46"/>
      <c r="D12220" s="106"/>
      <c r="E12220" s="106"/>
    </row>
    <row r="12221" spans="1:5" x14ac:dyDescent="0.25">
      <c r="A12221" s="46"/>
      <c r="B12221" s="46"/>
      <c r="C12221" s="46"/>
      <c r="D12221" s="106"/>
      <c r="E12221" s="106"/>
    </row>
    <row r="12222" spans="1:5" x14ac:dyDescent="0.25">
      <c r="A12222" s="46"/>
      <c r="B12222" s="46"/>
      <c r="C12222" s="46"/>
      <c r="D12222" s="106"/>
      <c r="E12222" s="106"/>
    </row>
    <row r="12223" spans="1:5" x14ac:dyDescent="0.25">
      <c r="A12223" s="46"/>
      <c r="B12223" s="46"/>
      <c r="C12223" s="46"/>
      <c r="D12223" s="106"/>
      <c r="E12223" s="106"/>
    </row>
    <row r="12224" spans="1:5" x14ac:dyDescent="0.25">
      <c r="A12224" s="46"/>
      <c r="B12224" s="46"/>
      <c r="C12224" s="46"/>
      <c r="D12224" s="106"/>
      <c r="E12224" s="106"/>
    </row>
    <row r="12225" spans="1:5" x14ac:dyDescent="0.25">
      <c r="A12225" s="46"/>
      <c r="B12225" s="46"/>
      <c r="C12225" s="46"/>
      <c r="D12225" s="106"/>
      <c r="E12225" s="106"/>
    </row>
    <row r="12226" spans="1:5" x14ac:dyDescent="0.25">
      <c r="A12226" s="46"/>
      <c r="B12226" s="46"/>
      <c r="C12226" s="46"/>
      <c r="D12226" s="106"/>
      <c r="E12226" s="106"/>
    </row>
    <row r="12227" spans="1:5" x14ac:dyDescent="0.25">
      <c r="A12227" s="46"/>
      <c r="B12227" s="46"/>
      <c r="C12227" s="46"/>
      <c r="D12227" s="106"/>
      <c r="E12227" s="106"/>
    </row>
    <row r="12228" spans="1:5" x14ac:dyDescent="0.25">
      <c r="A12228" s="46"/>
      <c r="B12228" s="46"/>
      <c r="C12228" s="46"/>
      <c r="D12228" s="106"/>
      <c r="E12228" s="106"/>
    </row>
    <row r="12229" spans="1:5" x14ac:dyDescent="0.25">
      <c r="A12229" s="46"/>
      <c r="B12229" s="46"/>
      <c r="C12229" s="46"/>
      <c r="D12229" s="106"/>
      <c r="E12229" s="106"/>
    </row>
    <row r="12230" spans="1:5" x14ac:dyDescent="0.25">
      <c r="A12230" s="46"/>
      <c r="B12230" s="46"/>
      <c r="C12230" s="46"/>
      <c r="D12230" s="106"/>
      <c r="E12230" s="106"/>
    </row>
    <row r="12231" spans="1:5" x14ac:dyDescent="0.25">
      <c r="A12231" s="46"/>
      <c r="B12231" s="46"/>
      <c r="C12231" s="46"/>
      <c r="D12231" s="106"/>
      <c r="E12231" s="106"/>
    </row>
    <row r="12232" spans="1:5" x14ac:dyDescent="0.25">
      <c r="A12232" s="46"/>
      <c r="B12232" s="46"/>
      <c r="C12232" s="46"/>
      <c r="D12232" s="106"/>
      <c r="E12232" s="106"/>
    </row>
    <row r="12233" spans="1:5" x14ac:dyDescent="0.25">
      <c r="A12233" s="46"/>
      <c r="B12233" s="46"/>
      <c r="C12233" s="46"/>
      <c r="D12233" s="106"/>
      <c r="E12233" s="106"/>
    </row>
    <row r="12234" spans="1:5" x14ac:dyDescent="0.25">
      <c r="A12234" s="46"/>
      <c r="B12234" s="46"/>
      <c r="C12234" s="46"/>
      <c r="D12234" s="106"/>
      <c r="E12234" s="106"/>
    </row>
    <row r="12235" spans="1:5" x14ac:dyDescent="0.25">
      <c r="A12235" s="46"/>
      <c r="B12235" s="46"/>
      <c r="C12235" s="46"/>
      <c r="D12235" s="106"/>
      <c r="E12235" s="106"/>
    </row>
    <row r="12236" spans="1:5" x14ac:dyDescent="0.25">
      <c r="A12236" s="46"/>
      <c r="B12236" s="46"/>
      <c r="C12236" s="46"/>
      <c r="D12236" s="106"/>
      <c r="E12236" s="106"/>
    </row>
    <row r="12237" spans="1:5" x14ac:dyDescent="0.25">
      <c r="A12237" s="46"/>
      <c r="B12237" s="46"/>
      <c r="C12237" s="46"/>
      <c r="D12237" s="106"/>
      <c r="E12237" s="106"/>
    </row>
    <row r="12238" spans="1:5" x14ac:dyDescent="0.25">
      <c r="A12238" s="46"/>
      <c r="B12238" s="46"/>
      <c r="C12238" s="46"/>
      <c r="D12238" s="106"/>
      <c r="E12238" s="106"/>
    </row>
    <row r="12239" spans="1:5" x14ac:dyDescent="0.25">
      <c r="A12239" s="46"/>
      <c r="B12239" s="46"/>
      <c r="C12239" s="46"/>
      <c r="D12239" s="106"/>
      <c r="E12239" s="106"/>
    </row>
    <row r="12240" spans="1:5" x14ac:dyDescent="0.25">
      <c r="A12240" s="46"/>
      <c r="B12240" s="46"/>
      <c r="C12240" s="46"/>
      <c r="D12240" s="106"/>
      <c r="E12240" s="106"/>
    </row>
    <row r="12241" spans="1:5" x14ac:dyDescent="0.25">
      <c r="A12241" s="46"/>
      <c r="B12241" s="46"/>
      <c r="C12241" s="46"/>
      <c r="D12241" s="106"/>
      <c r="E12241" s="106"/>
    </row>
    <row r="12242" spans="1:5" x14ac:dyDescent="0.25">
      <c r="A12242" s="46"/>
      <c r="B12242" s="46"/>
      <c r="C12242" s="46"/>
      <c r="D12242" s="106"/>
      <c r="E12242" s="106"/>
    </row>
    <row r="12243" spans="1:5" x14ac:dyDescent="0.25">
      <c r="A12243" s="46"/>
      <c r="B12243" s="46"/>
      <c r="C12243" s="46"/>
      <c r="D12243" s="106"/>
      <c r="E12243" s="106"/>
    </row>
    <row r="12244" spans="1:5" x14ac:dyDescent="0.25">
      <c r="A12244" s="46"/>
      <c r="B12244" s="46"/>
      <c r="C12244" s="46"/>
      <c r="D12244" s="106"/>
      <c r="E12244" s="106"/>
    </row>
    <row r="12245" spans="1:5" x14ac:dyDescent="0.25">
      <c r="A12245" s="46"/>
      <c r="B12245" s="46"/>
      <c r="C12245" s="46"/>
      <c r="D12245" s="106"/>
      <c r="E12245" s="106"/>
    </row>
    <row r="12246" spans="1:5" x14ac:dyDescent="0.25">
      <c r="A12246" s="46"/>
      <c r="B12246" s="46"/>
      <c r="C12246" s="46"/>
      <c r="D12246" s="106"/>
      <c r="E12246" s="106"/>
    </row>
    <row r="12247" spans="1:5" x14ac:dyDescent="0.25">
      <c r="A12247" s="46"/>
      <c r="B12247" s="46"/>
      <c r="C12247" s="46"/>
      <c r="D12247" s="106"/>
      <c r="E12247" s="106"/>
    </row>
    <row r="12248" spans="1:5" x14ac:dyDescent="0.25">
      <c r="A12248" s="46"/>
      <c r="B12248" s="46"/>
      <c r="C12248" s="46"/>
      <c r="D12248" s="106"/>
      <c r="E12248" s="106"/>
    </row>
    <row r="12249" spans="1:5" x14ac:dyDescent="0.25">
      <c r="A12249" s="46"/>
      <c r="B12249" s="46"/>
      <c r="C12249" s="46"/>
      <c r="D12249" s="106"/>
      <c r="E12249" s="106"/>
    </row>
    <row r="12250" spans="1:5" x14ac:dyDescent="0.25">
      <c r="A12250" s="46"/>
      <c r="B12250" s="46"/>
      <c r="C12250" s="46"/>
      <c r="D12250" s="106"/>
      <c r="E12250" s="106"/>
    </row>
    <row r="12251" spans="1:5" x14ac:dyDescent="0.25">
      <c r="A12251" s="46"/>
      <c r="B12251" s="46"/>
      <c r="C12251" s="46"/>
      <c r="D12251" s="106"/>
      <c r="E12251" s="106"/>
    </row>
    <row r="12252" spans="1:5" x14ac:dyDescent="0.25">
      <c r="A12252" s="46"/>
      <c r="B12252" s="46"/>
      <c r="C12252" s="46"/>
      <c r="D12252" s="106"/>
      <c r="E12252" s="106"/>
    </row>
    <row r="12253" spans="1:5" x14ac:dyDescent="0.25">
      <c r="A12253" s="46"/>
      <c r="B12253" s="46"/>
      <c r="C12253" s="46"/>
      <c r="D12253" s="106"/>
      <c r="E12253" s="106"/>
    </row>
    <row r="12254" spans="1:5" x14ac:dyDescent="0.25">
      <c r="A12254" s="46"/>
      <c r="B12254" s="46"/>
      <c r="C12254" s="46"/>
      <c r="D12254" s="106"/>
      <c r="E12254" s="106"/>
    </row>
    <row r="12255" spans="1:5" x14ac:dyDescent="0.25">
      <c r="A12255" s="46"/>
      <c r="B12255" s="46"/>
      <c r="C12255" s="46"/>
      <c r="D12255" s="106"/>
      <c r="E12255" s="106"/>
    </row>
    <row r="12256" spans="1:5" x14ac:dyDescent="0.25">
      <c r="A12256" s="46"/>
      <c r="B12256" s="46"/>
      <c r="C12256" s="46"/>
      <c r="D12256" s="106"/>
      <c r="E12256" s="106"/>
    </row>
    <row r="12257" spans="1:5" x14ac:dyDescent="0.25">
      <c r="A12257" s="46"/>
      <c r="B12257" s="46"/>
      <c r="C12257" s="46"/>
      <c r="D12257" s="106"/>
      <c r="E12257" s="106"/>
    </row>
    <row r="12258" spans="1:5" x14ac:dyDescent="0.25">
      <c r="A12258" s="46"/>
      <c r="B12258" s="46"/>
      <c r="C12258" s="46"/>
      <c r="D12258" s="106"/>
      <c r="E12258" s="106"/>
    </row>
    <row r="12259" spans="1:5" x14ac:dyDescent="0.25">
      <c r="A12259" s="46"/>
      <c r="B12259" s="46"/>
      <c r="C12259" s="46"/>
      <c r="D12259" s="106"/>
      <c r="E12259" s="106"/>
    </row>
    <row r="12260" spans="1:5" x14ac:dyDescent="0.25">
      <c r="A12260" s="46"/>
      <c r="B12260" s="46"/>
      <c r="C12260" s="46"/>
      <c r="D12260" s="106"/>
      <c r="E12260" s="106"/>
    </row>
    <row r="12261" spans="1:5" x14ac:dyDescent="0.25">
      <c r="A12261" s="46"/>
      <c r="B12261" s="46"/>
      <c r="C12261" s="46"/>
      <c r="D12261" s="106"/>
      <c r="E12261" s="106"/>
    </row>
    <row r="12262" spans="1:5" x14ac:dyDescent="0.25">
      <c r="A12262" s="46"/>
      <c r="B12262" s="46"/>
      <c r="C12262" s="46"/>
      <c r="D12262" s="106"/>
      <c r="E12262" s="106"/>
    </row>
    <row r="12263" spans="1:5" x14ac:dyDescent="0.25">
      <c r="A12263" s="46"/>
      <c r="B12263" s="46"/>
      <c r="C12263" s="46"/>
      <c r="D12263" s="106"/>
      <c r="E12263" s="106"/>
    </row>
    <row r="12264" spans="1:5" x14ac:dyDescent="0.25">
      <c r="A12264" s="46"/>
      <c r="B12264" s="46"/>
      <c r="C12264" s="46"/>
      <c r="D12264" s="106"/>
      <c r="E12264" s="106"/>
    </row>
    <row r="12265" spans="1:5" x14ac:dyDescent="0.25">
      <c r="A12265" s="46"/>
      <c r="B12265" s="46"/>
      <c r="C12265" s="46"/>
      <c r="D12265" s="106"/>
      <c r="E12265" s="106"/>
    </row>
    <row r="12266" spans="1:5" x14ac:dyDescent="0.25">
      <c r="A12266" s="46"/>
      <c r="B12266" s="46"/>
      <c r="C12266" s="46"/>
      <c r="D12266" s="106"/>
      <c r="E12266" s="106"/>
    </row>
    <row r="12267" spans="1:5" x14ac:dyDescent="0.25">
      <c r="A12267" s="46"/>
      <c r="B12267" s="46"/>
      <c r="C12267" s="46"/>
      <c r="D12267" s="106"/>
      <c r="E12267" s="106"/>
    </row>
    <row r="12268" spans="1:5" x14ac:dyDescent="0.25">
      <c r="A12268" s="46"/>
      <c r="B12268" s="46"/>
      <c r="C12268" s="46"/>
      <c r="D12268" s="106"/>
      <c r="E12268" s="106"/>
    </row>
    <row r="12269" spans="1:5" x14ac:dyDescent="0.25">
      <c r="A12269" s="46"/>
      <c r="B12269" s="46"/>
      <c r="C12269" s="46"/>
      <c r="D12269" s="106"/>
      <c r="E12269" s="106"/>
    </row>
    <row r="12270" spans="1:5" x14ac:dyDescent="0.25">
      <c r="A12270" s="46"/>
      <c r="B12270" s="46"/>
      <c r="C12270" s="46"/>
      <c r="D12270" s="106"/>
      <c r="E12270" s="106"/>
    </row>
    <row r="12271" spans="1:5" x14ac:dyDescent="0.25">
      <c r="A12271" s="46"/>
      <c r="B12271" s="46"/>
      <c r="C12271" s="46"/>
      <c r="D12271" s="106"/>
      <c r="E12271" s="106"/>
    </row>
    <row r="12272" spans="1:5" x14ac:dyDescent="0.25">
      <c r="A12272" s="46"/>
      <c r="B12272" s="46"/>
      <c r="C12272" s="46"/>
      <c r="D12272" s="106"/>
      <c r="E12272" s="106"/>
    </row>
    <row r="12273" spans="1:5" x14ac:dyDescent="0.25">
      <c r="A12273" s="46"/>
      <c r="B12273" s="46"/>
      <c r="C12273" s="46"/>
      <c r="D12273" s="106"/>
      <c r="E12273" s="106"/>
    </row>
    <row r="12274" spans="1:5" x14ac:dyDescent="0.25">
      <c r="A12274" s="46"/>
      <c r="B12274" s="46"/>
      <c r="C12274" s="46"/>
      <c r="D12274" s="106"/>
      <c r="E12274" s="106"/>
    </row>
    <row r="12275" spans="1:5" x14ac:dyDescent="0.25">
      <c r="A12275" s="46"/>
      <c r="B12275" s="46"/>
      <c r="C12275" s="46"/>
      <c r="D12275" s="106"/>
      <c r="E12275" s="106"/>
    </row>
    <row r="12276" spans="1:5" x14ac:dyDescent="0.25">
      <c r="A12276" s="46"/>
      <c r="B12276" s="46"/>
      <c r="C12276" s="46"/>
      <c r="D12276" s="106"/>
      <c r="E12276" s="106"/>
    </row>
    <row r="12277" spans="1:5" x14ac:dyDescent="0.25">
      <c r="A12277" s="46"/>
      <c r="B12277" s="46"/>
      <c r="C12277" s="46"/>
      <c r="D12277" s="106"/>
      <c r="E12277" s="106"/>
    </row>
    <row r="12278" spans="1:5" x14ac:dyDescent="0.25">
      <c r="A12278" s="46"/>
      <c r="B12278" s="46"/>
      <c r="C12278" s="46"/>
      <c r="D12278" s="106"/>
      <c r="E12278" s="106"/>
    </row>
    <row r="12279" spans="1:5" x14ac:dyDescent="0.25">
      <c r="A12279" s="46"/>
      <c r="B12279" s="46"/>
      <c r="C12279" s="46"/>
      <c r="D12279" s="106"/>
      <c r="E12279" s="106"/>
    </row>
    <row r="12280" spans="1:5" x14ac:dyDescent="0.25">
      <c r="A12280" s="46"/>
      <c r="B12280" s="46"/>
      <c r="C12280" s="46"/>
      <c r="D12280" s="106"/>
      <c r="E12280" s="106"/>
    </row>
    <row r="12281" spans="1:5" x14ac:dyDescent="0.25">
      <c r="A12281" s="46"/>
      <c r="B12281" s="46"/>
      <c r="C12281" s="46"/>
      <c r="D12281" s="106"/>
      <c r="E12281" s="106"/>
    </row>
    <row r="12282" spans="1:5" x14ac:dyDescent="0.25">
      <c r="A12282" s="46"/>
      <c r="B12282" s="46"/>
      <c r="C12282" s="46"/>
      <c r="D12282" s="106"/>
      <c r="E12282" s="106"/>
    </row>
    <row r="12283" spans="1:5" x14ac:dyDescent="0.25">
      <c r="A12283" s="46"/>
      <c r="B12283" s="46"/>
      <c r="C12283" s="46"/>
      <c r="D12283" s="106"/>
      <c r="E12283" s="106"/>
    </row>
    <row r="12284" spans="1:5" x14ac:dyDescent="0.25">
      <c r="A12284" s="46"/>
      <c r="B12284" s="46"/>
      <c r="C12284" s="46"/>
      <c r="D12284" s="106"/>
      <c r="E12284" s="106"/>
    </row>
    <row r="12285" spans="1:5" x14ac:dyDescent="0.25">
      <c r="A12285" s="46"/>
      <c r="B12285" s="46"/>
      <c r="C12285" s="46"/>
      <c r="D12285" s="106"/>
      <c r="E12285" s="106"/>
    </row>
    <row r="12286" spans="1:5" x14ac:dyDescent="0.25">
      <c r="A12286" s="46"/>
      <c r="B12286" s="46"/>
      <c r="C12286" s="46"/>
      <c r="D12286" s="106"/>
      <c r="E12286" s="106"/>
    </row>
    <row r="12287" spans="1:5" x14ac:dyDescent="0.25">
      <c r="A12287" s="46"/>
      <c r="B12287" s="46"/>
      <c r="C12287" s="46"/>
      <c r="D12287" s="106"/>
      <c r="E12287" s="106"/>
    </row>
    <row r="12288" spans="1:5" x14ac:dyDescent="0.25">
      <c r="A12288" s="46"/>
      <c r="B12288" s="46"/>
      <c r="C12288" s="46"/>
      <c r="D12288" s="106"/>
      <c r="E12288" s="106"/>
    </row>
    <row r="12289" spans="1:5" x14ac:dyDescent="0.25">
      <c r="A12289" s="46"/>
      <c r="B12289" s="46"/>
      <c r="C12289" s="46"/>
      <c r="D12289" s="106"/>
      <c r="E12289" s="106"/>
    </row>
    <row r="12290" spans="1:5" x14ac:dyDescent="0.25">
      <c r="A12290" s="46"/>
      <c r="B12290" s="46"/>
      <c r="C12290" s="46"/>
      <c r="D12290" s="106"/>
      <c r="E12290" s="106"/>
    </row>
    <row r="12291" spans="1:5" x14ac:dyDescent="0.25">
      <c r="A12291" s="46"/>
      <c r="B12291" s="46"/>
      <c r="C12291" s="46"/>
      <c r="D12291" s="106"/>
      <c r="E12291" s="106"/>
    </row>
    <row r="12292" spans="1:5" x14ac:dyDescent="0.25">
      <c r="A12292" s="46"/>
      <c r="B12292" s="46"/>
      <c r="C12292" s="46"/>
      <c r="D12292" s="106"/>
      <c r="E12292" s="106"/>
    </row>
    <row r="12293" spans="1:5" x14ac:dyDescent="0.25">
      <c r="A12293" s="46"/>
      <c r="B12293" s="46"/>
      <c r="C12293" s="46"/>
      <c r="D12293" s="106"/>
      <c r="E12293" s="106"/>
    </row>
    <row r="12294" spans="1:5" x14ac:dyDescent="0.25">
      <c r="A12294" s="46"/>
      <c r="B12294" s="46"/>
      <c r="C12294" s="46"/>
      <c r="D12294" s="106"/>
      <c r="E12294" s="106"/>
    </row>
    <row r="12295" spans="1:5" x14ac:dyDescent="0.25">
      <c r="A12295" s="46"/>
      <c r="B12295" s="46"/>
      <c r="C12295" s="46"/>
      <c r="D12295" s="106"/>
      <c r="E12295" s="106"/>
    </row>
    <row r="12296" spans="1:5" x14ac:dyDescent="0.25">
      <c r="A12296" s="46"/>
      <c r="B12296" s="46"/>
      <c r="C12296" s="46"/>
      <c r="D12296" s="106"/>
      <c r="E12296" s="106"/>
    </row>
    <row r="12297" spans="1:5" x14ac:dyDescent="0.25">
      <c r="A12297" s="46"/>
      <c r="B12297" s="46"/>
      <c r="C12297" s="46"/>
      <c r="D12297" s="106"/>
      <c r="E12297" s="106"/>
    </row>
    <row r="12298" spans="1:5" x14ac:dyDescent="0.25">
      <c r="A12298" s="46"/>
      <c r="B12298" s="46"/>
      <c r="C12298" s="46"/>
      <c r="D12298" s="106"/>
      <c r="E12298" s="106"/>
    </row>
    <row r="12299" spans="1:5" x14ac:dyDescent="0.25">
      <c r="A12299" s="46"/>
      <c r="B12299" s="46"/>
      <c r="C12299" s="46"/>
      <c r="D12299" s="106"/>
      <c r="E12299" s="106"/>
    </row>
    <row r="12300" spans="1:5" x14ac:dyDescent="0.25">
      <c r="A12300" s="46"/>
      <c r="B12300" s="46"/>
      <c r="C12300" s="46"/>
      <c r="D12300" s="106"/>
      <c r="E12300" s="106"/>
    </row>
    <row r="12301" spans="1:5" x14ac:dyDescent="0.25">
      <c r="A12301" s="46"/>
      <c r="B12301" s="46"/>
      <c r="C12301" s="46"/>
      <c r="D12301" s="106"/>
      <c r="E12301" s="106"/>
    </row>
    <row r="12302" spans="1:5" x14ac:dyDescent="0.25">
      <c r="A12302" s="46"/>
      <c r="B12302" s="46"/>
      <c r="C12302" s="46"/>
      <c r="D12302" s="106"/>
      <c r="E12302" s="106"/>
    </row>
    <row r="12303" spans="1:5" x14ac:dyDescent="0.25">
      <c r="A12303" s="46"/>
      <c r="B12303" s="46"/>
      <c r="C12303" s="46"/>
      <c r="D12303" s="106"/>
      <c r="E12303" s="106"/>
    </row>
    <row r="12304" spans="1:5" x14ac:dyDescent="0.25">
      <c r="A12304" s="46"/>
      <c r="B12304" s="46"/>
      <c r="C12304" s="46"/>
      <c r="D12304" s="106"/>
      <c r="E12304" s="106"/>
    </row>
    <row r="12305" spans="1:5" x14ac:dyDescent="0.25">
      <c r="A12305" s="46"/>
      <c r="B12305" s="46"/>
      <c r="C12305" s="46"/>
      <c r="D12305" s="106"/>
      <c r="E12305" s="106"/>
    </row>
    <row r="12306" spans="1:5" x14ac:dyDescent="0.25">
      <c r="A12306" s="46"/>
      <c r="B12306" s="46"/>
      <c r="C12306" s="46"/>
      <c r="D12306" s="106"/>
      <c r="E12306" s="106"/>
    </row>
    <row r="12307" spans="1:5" x14ac:dyDescent="0.25">
      <c r="A12307" s="46"/>
      <c r="B12307" s="46"/>
      <c r="C12307" s="46"/>
      <c r="D12307" s="106"/>
      <c r="E12307" s="106"/>
    </row>
    <row r="12308" spans="1:5" x14ac:dyDescent="0.25">
      <c r="A12308" s="46"/>
      <c r="B12308" s="46"/>
      <c r="C12308" s="46"/>
      <c r="D12308" s="106"/>
      <c r="E12308" s="106"/>
    </row>
    <row r="12309" spans="1:5" x14ac:dyDescent="0.25">
      <c r="A12309" s="46"/>
      <c r="B12309" s="46"/>
      <c r="C12309" s="46"/>
      <c r="D12309" s="106"/>
      <c r="E12309" s="106"/>
    </row>
    <row r="12310" spans="1:5" x14ac:dyDescent="0.25">
      <c r="A12310" s="46"/>
      <c r="B12310" s="46"/>
      <c r="C12310" s="46"/>
      <c r="D12310" s="106"/>
      <c r="E12310" s="106"/>
    </row>
    <row r="12311" spans="1:5" x14ac:dyDescent="0.25">
      <c r="A12311" s="46"/>
      <c r="B12311" s="46"/>
      <c r="C12311" s="46"/>
      <c r="D12311" s="106"/>
      <c r="E12311" s="106"/>
    </row>
    <row r="12312" spans="1:5" x14ac:dyDescent="0.25">
      <c r="A12312" s="46"/>
      <c r="B12312" s="46"/>
      <c r="C12312" s="46"/>
      <c r="D12312" s="106"/>
      <c r="E12312" s="106"/>
    </row>
    <row r="12313" spans="1:5" x14ac:dyDescent="0.25">
      <c r="A12313" s="46"/>
      <c r="B12313" s="46"/>
      <c r="C12313" s="46"/>
      <c r="D12313" s="106"/>
      <c r="E12313" s="106"/>
    </row>
    <row r="12314" spans="1:5" x14ac:dyDescent="0.25">
      <c r="A12314" s="46"/>
      <c r="B12314" s="46"/>
      <c r="C12314" s="46"/>
      <c r="D12314" s="106"/>
      <c r="E12314" s="106"/>
    </row>
    <row r="12315" spans="1:5" x14ac:dyDescent="0.25">
      <c r="A12315" s="46"/>
      <c r="B12315" s="46"/>
      <c r="C12315" s="46"/>
      <c r="D12315" s="106"/>
      <c r="E12315" s="106"/>
    </row>
    <row r="12316" spans="1:5" x14ac:dyDescent="0.25">
      <c r="A12316" s="46"/>
      <c r="B12316" s="46"/>
      <c r="C12316" s="46"/>
      <c r="D12316" s="106"/>
      <c r="E12316" s="106"/>
    </row>
    <row r="12317" spans="1:5" x14ac:dyDescent="0.25">
      <c r="A12317" s="46"/>
      <c r="B12317" s="46"/>
      <c r="C12317" s="46"/>
      <c r="D12317" s="106"/>
      <c r="E12317" s="106"/>
    </row>
    <row r="12318" spans="1:5" x14ac:dyDescent="0.25">
      <c r="A12318" s="46"/>
      <c r="B12318" s="46"/>
      <c r="C12318" s="46"/>
      <c r="D12318" s="106"/>
      <c r="E12318" s="106"/>
    </row>
    <row r="12319" spans="1:5" x14ac:dyDescent="0.25">
      <c r="A12319" s="46"/>
      <c r="B12319" s="46"/>
      <c r="C12319" s="46"/>
      <c r="D12319" s="106"/>
      <c r="E12319" s="106"/>
    </row>
    <row r="12320" spans="1:5" x14ac:dyDescent="0.25">
      <c r="A12320" s="46"/>
      <c r="B12320" s="46"/>
      <c r="C12320" s="46"/>
      <c r="D12320" s="106"/>
      <c r="E12320" s="106"/>
    </row>
    <row r="12321" spans="1:5" x14ac:dyDescent="0.25">
      <c r="A12321" s="46"/>
      <c r="B12321" s="46"/>
      <c r="C12321" s="46"/>
      <c r="D12321" s="106"/>
      <c r="E12321" s="106"/>
    </row>
    <row r="12322" spans="1:5" x14ac:dyDescent="0.25">
      <c r="A12322" s="46"/>
      <c r="B12322" s="46"/>
      <c r="C12322" s="46"/>
      <c r="D12322" s="106"/>
      <c r="E12322" s="106"/>
    </row>
    <row r="12323" spans="1:5" x14ac:dyDescent="0.25">
      <c r="A12323" s="46"/>
      <c r="B12323" s="46"/>
      <c r="C12323" s="46"/>
      <c r="D12323" s="106"/>
      <c r="E12323" s="106"/>
    </row>
    <row r="12324" spans="1:5" x14ac:dyDescent="0.25">
      <c r="A12324" s="46"/>
      <c r="B12324" s="46"/>
      <c r="C12324" s="46"/>
      <c r="D12324" s="106"/>
      <c r="E12324" s="106"/>
    </row>
    <row r="12325" spans="1:5" x14ac:dyDescent="0.25">
      <c r="A12325" s="46"/>
      <c r="B12325" s="46"/>
      <c r="C12325" s="46"/>
      <c r="D12325" s="106"/>
      <c r="E12325" s="106"/>
    </row>
    <row r="12326" spans="1:5" x14ac:dyDescent="0.25">
      <c r="A12326" s="46"/>
      <c r="B12326" s="46"/>
      <c r="C12326" s="46"/>
      <c r="D12326" s="106"/>
      <c r="E12326" s="106"/>
    </row>
    <row r="12327" spans="1:5" x14ac:dyDescent="0.25">
      <c r="A12327" s="46"/>
      <c r="B12327" s="46"/>
      <c r="C12327" s="46"/>
      <c r="D12327" s="106"/>
      <c r="E12327" s="106"/>
    </row>
    <row r="12328" spans="1:5" x14ac:dyDescent="0.25">
      <c r="A12328" s="46"/>
      <c r="B12328" s="46"/>
      <c r="C12328" s="46"/>
      <c r="D12328" s="106"/>
      <c r="E12328" s="106"/>
    </row>
    <row r="12329" spans="1:5" x14ac:dyDescent="0.25">
      <c r="A12329" s="46"/>
      <c r="B12329" s="46"/>
      <c r="C12329" s="46"/>
      <c r="D12329" s="106"/>
      <c r="E12329" s="106"/>
    </row>
    <row r="12330" spans="1:5" x14ac:dyDescent="0.25">
      <c r="A12330" s="46"/>
      <c r="B12330" s="46"/>
      <c r="C12330" s="46"/>
      <c r="D12330" s="106"/>
      <c r="E12330" s="106"/>
    </row>
    <row r="12331" spans="1:5" x14ac:dyDescent="0.25">
      <c r="A12331" s="46"/>
      <c r="B12331" s="46"/>
      <c r="C12331" s="46"/>
      <c r="D12331" s="106"/>
      <c r="E12331" s="106"/>
    </row>
    <row r="12332" spans="1:5" x14ac:dyDescent="0.25">
      <c r="A12332" s="46"/>
      <c r="B12332" s="46"/>
      <c r="C12332" s="46"/>
      <c r="D12332" s="106"/>
      <c r="E12332" s="106"/>
    </row>
    <row r="12333" spans="1:5" x14ac:dyDescent="0.25">
      <c r="A12333" s="46"/>
      <c r="B12333" s="46"/>
      <c r="C12333" s="46"/>
      <c r="D12333" s="106"/>
      <c r="E12333" s="106"/>
    </row>
    <row r="12334" spans="1:5" x14ac:dyDescent="0.25">
      <c r="A12334" s="46"/>
      <c r="B12334" s="46"/>
      <c r="C12334" s="46"/>
      <c r="D12334" s="106"/>
      <c r="E12334" s="106"/>
    </row>
    <row r="12335" spans="1:5" x14ac:dyDescent="0.25">
      <c r="A12335" s="46"/>
      <c r="B12335" s="46"/>
      <c r="C12335" s="46"/>
      <c r="D12335" s="106"/>
      <c r="E12335" s="106"/>
    </row>
    <row r="12336" spans="1:5" x14ac:dyDescent="0.25">
      <c r="A12336" s="46"/>
      <c r="B12336" s="46"/>
      <c r="C12336" s="46"/>
      <c r="D12336" s="106"/>
      <c r="E12336" s="106"/>
    </row>
    <row r="12337" spans="1:5" x14ac:dyDescent="0.25">
      <c r="A12337" s="46"/>
      <c r="B12337" s="46"/>
      <c r="C12337" s="46"/>
      <c r="D12337" s="106"/>
      <c r="E12337" s="106"/>
    </row>
    <row r="12338" spans="1:5" x14ac:dyDescent="0.25">
      <c r="A12338" s="46"/>
      <c r="B12338" s="46"/>
      <c r="C12338" s="46"/>
      <c r="D12338" s="106"/>
      <c r="E12338" s="106"/>
    </row>
    <row r="12339" spans="1:5" x14ac:dyDescent="0.25">
      <c r="A12339" s="46"/>
      <c r="B12339" s="46"/>
      <c r="C12339" s="46"/>
      <c r="D12339" s="106"/>
      <c r="E12339" s="106"/>
    </row>
    <row r="12340" spans="1:5" x14ac:dyDescent="0.25">
      <c r="A12340" s="46"/>
      <c r="B12340" s="46"/>
      <c r="C12340" s="46"/>
      <c r="D12340" s="106"/>
      <c r="E12340" s="106"/>
    </row>
    <row r="12341" spans="1:5" x14ac:dyDescent="0.25">
      <c r="A12341" s="46"/>
      <c r="B12341" s="46"/>
      <c r="C12341" s="46"/>
      <c r="D12341" s="106"/>
      <c r="E12341" s="106"/>
    </row>
    <row r="12342" spans="1:5" x14ac:dyDescent="0.25">
      <c r="A12342" s="46"/>
      <c r="B12342" s="46"/>
      <c r="C12342" s="46"/>
      <c r="D12342" s="106"/>
      <c r="E12342" s="106"/>
    </row>
    <row r="12343" spans="1:5" x14ac:dyDescent="0.25">
      <c r="A12343" s="46"/>
      <c r="B12343" s="46"/>
      <c r="C12343" s="46"/>
      <c r="D12343" s="106"/>
      <c r="E12343" s="106"/>
    </row>
    <row r="12344" spans="1:5" x14ac:dyDescent="0.25">
      <c r="A12344" s="46"/>
      <c r="B12344" s="46"/>
      <c r="C12344" s="46"/>
      <c r="D12344" s="106"/>
      <c r="E12344" s="106"/>
    </row>
    <row r="12345" spans="1:5" x14ac:dyDescent="0.25">
      <c r="A12345" s="46"/>
      <c r="B12345" s="46"/>
      <c r="C12345" s="46"/>
      <c r="D12345" s="106"/>
      <c r="E12345" s="106"/>
    </row>
    <row r="12346" spans="1:5" x14ac:dyDescent="0.25">
      <c r="A12346" s="46"/>
      <c r="B12346" s="46"/>
      <c r="C12346" s="46"/>
      <c r="D12346" s="106"/>
      <c r="E12346" s="106"/>
    </row>
    <row r="12347" spans="1:5" x14ac:dyDescent="0.25">
      <c r="A12347" s="46"/>
      <c r="B12347" s="46"/>
      <c r="C12347" s="46"/>
      <c r="D12347" s="106"/>
      <c r="E12347" s="106"/>
    </row>
    <row r="12348" spans="1:5" x14ac:dyDescent="0.25">
      <c r="A12348" s="46"/>
      <c r="B12348" s="46"/>
      <c r="C12348" s="46"/>
      <c r="D12348" s="106"/>
      <c r="E12348" s="106"/>
    </row>
    <row r="12349" spans="1:5" x14ac:dyDescent="0.25">
      <c r="A12349" s="46"/>
      <c r="B12349" s="46"/>
      <c r="C12349" s="46"/>
      <c r="D12349" s="106"/>
      <c r="E12349" s="106"/>
    </row>
    <row r="12350" spans="1:5" x14ac:dyDescent="0.25">
      <c r="A12350" s="46"/>
      <c r="B12350" s="46"/>
      <c r="C12350" s="46"/>
      <c r="D12350" s="106"/>
      <c r="E12350" s="106"/>
    </row>
    <row r="12351" spans="1:5" x14ac:dyDescent="0.25">
      <c r="A12351" s="46"/>
      <c r="B12351" s="46"/>
      <c r="C12351" s="46"/>
      <c r="D12351" s="106"/>
      <c r="E12351" s="106"/>
    </row>
    <row r="12352" spans="1:5" x14ac:dyDescent="0.25">
      <c r="A12352" s="46"/>
      <c r="B12352" s="46"/>
      <c r="C12352" s="46"/>
      <c r="D12352" s="106"/>
      <c r="E12352" s="106"/>
    </row>
    <row r="12353" spans="1:5" x14ac:dyDescent="0.25">
      <c r="A12353" s="46"/>
      <c r="B12353" s="46"/>
      <c r="C12353" s="46"/>
      <c r="D12353" s="106"/>
      <c r="E12353" s="106"/>
    </row>
    <row r="12354" spans="1:5" x14ac:dyDescent="0.25">
      <c r="A12354" s="46"/>
      <c r="B12354" s="46"/>
      <c r="C12354" s="46"/>
      <c r="D12354" s="106"/>
      <c r="E12354" s="106"/>
    </row>
    <row r="12355" spans="1:5" x14ac:dyDescent="0.25">
      <c r="A12355" s="46"/>
      <c r="B12355" s="46"/>
      <c r="C12355" s="46"/>
      <c r="D12355" s="106"/>
      <c r="E12355" s="106"/>
    </row>
    <row r="12356" spans="1:5" x14ac:dyDescent="0.25">
      <c r="A12356" s="46"/>
      <c r="B12356" s="46"/>
      <c r="C12356" s="46"/>
      <c r="D12356" s="106"/>
      <c r="E12356" s="106"/>
    </row>
    <row r="12357" spans="1:5" x14ac:dyDescent="0.25">
      <c r="A12357" s="46"/>
      <c r="B12357" s="46"/>
      <c r="C12357" s="46"/>
      <c r="D12357" s="106"/>
      <c r="E12357" s="106"/>
    </row>
    <row r="12358" spans="1:5" x14ac:dyDescent="0.25">
      <c r="A12358" s="46"/>
      <c r="B12358" s="46"/>
      <c r="C12358" s="46"/>
      <c r="D12358" s="106"/>
      <c r="E12358" s="106"/>
    </row>
    <row r="12359" spans="1:5" x14ac:dyDescent="0.25">
      <c r="A12359" s="46"/>
      <c r="B12359" s="46"/>
      <c r="C12359" s="46"/>
      <c r="D12359" s="106"/>
      <c r="E12359" s="106"/>
    </row>
    <row r="12360" spans="1:5" x14ac:dyDescent="0.25">
      <c r="A12360" s="46"/>
      <c r="B12360" s="46"/>
      <c r="C12360" s="46"/>
      <c r="D12360" s="106"/>
      <c r="E12360" s="106"/>
    </row>
    <row r="12361" spans="1:5" x14ac:dyDescent="0.25">
      <c r="A12361" s="46"/>
      <c r="B12361" s="46"/>
      <c r="C12361" s="46"/>
      <c r="D12361" s="106"/>
      <c r="E12361" s="106"/>
    </row>
    <row r="12362" spans="1:5" x14ac:dyDescent="0.25">
      <c r="A12362" s="46"/>
      <c r="B12362" s="46"/>
      <c r="C12362" s="46"/>
      <c r="D12362" s="106"/>
      <c r="E12362" s="106"/>
    </row>
    <row r="12363" spans="1:5" x14ac:dyDescent="0.25">
      <c r="A12363" s="46"/>
      <c r="B12363" s="46"/>
      <c r="C12363" s="46"/>
      <c r="D12363" s="106"/>
      <c r="E12363" s="106"/>
    </row>
    <row r="12364" spans="1:5" x14ac:dyDescent="0.25">
      <c r="A12364" s="46"/>
      <c r="B12364" s="46"/>
      <c r="C12364" s="46"/>
      <c r="D12364" s="106"/>
      <c r="E12364" s="106"/>
    </row>
    <row r="12365" spans="1:5" x14ac:dyDescent="0.25">
      <c r="A12365" s="46"/>
      <c r="B12365" s="46"/>
      <c r="C12365" s="46"/>
      <c r="D12365" s="106"/>
      <c r="E12365" s="106"/>
    </row>
    <row r="12366" spans="1:5" x14ac:dyDescent="0.25">
      <c r="A12366" s="46"/>
      <c r="B12366" s="46"/>
      <c r="C12366" s="46"/>
      <c r="D12366" s="106"/>
      <c r="E12366" s="106"/>
    </row>
    <row r="12367" spans="1:5" x14ac:dyDescent="0.25">
      <c r="A12367" s="46"/>
      <c r="B12367" s="46"/>
      <c r="C12367" s="46"/>
      <c r="D12367" s="106"/>
      <c r="E12367" s="106"/>
    </row>
    <row r="12368" spans="1:5" x14ac:dyDescent="0.25">
      <c r="A12368" s="46"/>
      <c r="B12368" s="46"/>
      <c r="C12368" s="46"/>
      <c r="D12368" s="106"/>
      <c r="E12368" s="106"/>
    </row>
    <row r="12369" spans="1:5" x14ac:dyDescent="0.25">
      <c r="A12369" s="46"/>
      <c r="B12369" s="46"/>
      <c r="C12369" s="46"/>
      <c r="D12369" s="106"/>
      <c r="E12369" s="106"/>
    </row>
    <row r="12370" spans="1:5" x14ac:dyDescent="0.25">
      <c r="A12370" s="46"/>
      <c r="B12370" s="46"/>
      <c r="C12370" s="46"/>
      <c r="D12370" s="106"/>
      <c r="E12370" s="106"/>
    </row>
    <row r="12371" spans="1:5" x14ac:dyDescent="0.25">
      <c r="A12371" s="46"/>
      <c r="B12371" s="46"/>
      <c r="C12371" s="46"/>
      <c r="D12371" s="106"/>
      <c r="E12371" s="106"/>
    </row>
    <row r="12372" spans="1:5" x14ac:dyDescent="0.25">
      <c r="A12372" s="46"/>
      <c r="B12372" s="46"/>
      <c r="C12372" s="46"/>
      <c r="D12372" s="106"/>
      <c r="E12372" s="106"/>
    </row>
    <row r="12373" spans="1:5" x14ac:dyDescent="0.25">
      <c r="A12373" s="46"/>
      <c r="B12373" s="46"/>
      <c r="C12373" s="46"/>
      <c r="D12373" s="106"/>
      <c r="E12373" s="106"/>
    </row>
    <row r="12374" spans="1:5" x14ac:dyDescent="0.25">
      <c r="A12374" s="46"/>
      <c r="B12374" s="46"/>
      <c r="C12374" s="46"/>
      <c r="D12374" s="106"/>
      <c r="E12374" s="106"/>
    </row>
    <row r="12375" spans="1:5" x14ac:dyDescent="0.25">
      <c r="A12375" s="46"/>
      <c r="B12375" s="46"/>
      <c r="C12375" s="46"/>
      <c r="D12375" s="106"/>
      <c r="E12375" s="106"/>
    </row>
    <row r="12376" spans="1:5" x14ac:dyDescent="0.25">
      <c r="A12376" s="46"/>
      <c r="B12376" s="46"/>
      <c r="C12376" s="46"/>
      <c r="D12376" s="106"/>
      <c r="E12376" s="106"/>
    </row>
    <row r="12377" spans="1:5" x14ac:dyDescent="0.25">
      <c r="A12377" s="46"/>
      <c r="B12377" s="46"/>
      <c r="C12377" s="46"/>
      <c r="D12377" s="106"/>
      <c r="E12377" s="106"/>
    </row>
    <row r="12378" spans="1:5" x14ac:dyDescent="0.25">
      <c r="A12378" s="46"/>
      <c r="B12378" s="46"/>
      <c r="C12378" s="46"/>
      <c r="D12378" s="106"/>
      <c r="E12378" s="106"/>
    </row>
    <row r="12379" spans="1:5" x14ac:dyDescent="0.25">
      <c r="A12379" s="46"/>
      <c r="B12379" s="46"/>
      <c r="C12379" s="46"/>
      <c r="D12379" s="106"/>
      <c r="E12379" s="106"/>
    </row>
    <row r="12380" spans="1:5" x14ac:dyDescent="0.25">
      <c r="A12380" s="46"/>
      <c r="B12380" s="46"/>
      <c r="C12380" s="46"/>
      <c r="D12380" s="106"/>
      <c r="E12380" s="106"/>
    </row>
    <row r="12381" spans="1:5" x14ac:dyDescent="0.25">
      <c r="A12381" s="46"/>
      <c r="B12381" s="46"/>
      <c r="C12381" s="46"/>
      <c r="D12381" s="106"/>
      <c r="E12381" s="106"/>
    </row>
    <row r="12382" spans="1:5" x14ac:dyDescent="0.25">
      <c r="A12382" s="46"/>
      <c r="B12382" s="46"/>
      <c r="C12382" s="46"/>
      <c r="D12382" s="106"/>
      <c r="E12382" s="106"/>
    </row>
    <row r="12383" spans="1:5" x14ac:dyDescent="0.25">
      <c r="A12383" s="46"/>
      <c r="B12383" s="46"/>
      <c r="C12383" s="46"/>
      <c r="D12383" s="106"/>
      <c r="E12383" s="106"/>
    </row>
    <row r="12384" spans="1:5" x14ac:dyDescent="0.25">
      <c r="A12384" s="46"/>
      <c r="B12384" s="46"/>
      <c r="C12384" s="46"/>
      <c r="D12384" s="106"/>
      <c r="E12384" s="106"/>
    </row>
    <row r="12385" spans="1:5" x14ac:dyDescent="0.25">
      <c r="A12385" s="46"/>
      <c r="B12385" s="46"/>
      <c r="C12385" s="46"/>
      <c r="D12385" s="106"/>
      <c r="E12385" s="106"/>
    </row>
    <row r="12386" spans="1:5" x14ac:dyDescent="0.25">
      <c r="A12386" s="46"/>
      <c r="B12386" s="46"/>
      <c r="C12386" s="46"/>
      <c r="D12386" s="106"/>
      <c r="E12386" s="106"/>
    </row>
    <row r="12387" spans="1:5" x14ac:dyDescent="0.25">
      <c r="A12387" s="46"/>
      <c r="B12387" s="46"/>
      <c r="C12387" s="46"/>
      <c r="D12387" s="106"/>
      <c r="E12387" s="106"/>
    </row>
    <row r="12388" spans="1:5" x14ac:dyDescent="0.25">
      <c r="A12388" s="46"/>
      <c r="B12388" s="46"/>
      <c r="C12388" s="46"/>
      <c r="D12388" s="106"/>
      <c r="E12388" s="106"/>
    </row>
    <row r="12389" spans="1:5" x14ac:dyDescent="0.25">
      <c r="A12389" s="46"/>
      <c r="B12389" s="46"/>
      <c r="C12389" s="46"/>
      <c r="D12389" s="106"/>
      <c r="E12389" s="106"/>
    </row>
    <row r="12390" spans="1:5" x14ac:dyDescent="0.25">
      <c r="A12390" s="46"/>
      <c r="B12390" s="46"/>
      <c r="C12390" s="46"/>
      <c r="D12390" s="106"/>
      <c r="E12390" s="106"/>
    </row>
    <row r="12391" spans="1:5" x14ac:dyDescent="0.25">
      <c r="A12391" s="46"/>
      <c r="B12391" s="46"/>
      <c r="C12391" s="46"/>
      <c r="D12391" s="106"/>
      <c r="E12391" s="106"/>
    </row>
    <row r="12392" spans="1:5" x14ac:dyDescent="0.25">
      <c r="A12392" s="46"/>
      <c r="B12392" s="46"/>
      <c r="C12392" s="46"/>
      <c r="D12392" s="106"/>
      <c r="E12392" s="106"/>
    </row>
    <row r="12393" spans="1:5" x14ac:dyDescent="0.25">
      <c r="A12393" s="46"/>
      <c r="B12393" s="46"/>
      <c r="C12393" s="46"/>
      <c r="D12393" s="106"/>
      <c r="E12393" s="106"/>
    </row>
    <row r="12394" spans="1:5" x14ac:dyDescent="0.25">
      <c r="A12394" s="46"/>
      <c r="B12394" s="46"/>
      <c r="C12394" s="46"/>
      <c r="D12394" s="106"/>
      <c r="E12394" s="106"/>
    </row>
    <row r="12395" spans="1:5" x14ac:dyDescent="0.25">
      <c r="A12395" s="46"/>
      <c r="B12395" s="46"/>
      <c r="C12395" s="46"/>
      <c r="D12395" s="106"/>
      <c r="E12395" s="106"/>
    </row>
    <row r="12396" spans="1:5" x14ac:dyDescent="0.25">
      <c r="A12396" s="46"/>
      <c r="B12396" s="46"/>
      <c r="C12396" s="46"/>
      <c r="D12396" s="106"/>
      <c r="E12396" s="106"/>
    </row>
    <row r="12397" spans="1:5" x14ac:dyDescent="0.25">
      <c r="A12397" s="46"/>
      <c r="B12397" s="46"/>
      <c r="C12397" s="46"/>
      <c r="D12397" s="106"/>
      <c r="E12397" s="106"/>
    </row>
    <row r="12398" spans="1:5" x14ac:dyDescent="0.25">
      <c r="A12398" s="46"/>
      <c r="B12398" s="46"/>
      <c r="C12398" s="46"/>
      <c r="D12398" s="106"/>
      <c r="E12398" s="106"/>
    </row>
    <row r="12399" spans="1:5" x14ac:dyDescent="0.25">
      <c r="A12399" s="46"/>
      <c r="B12399" s="46"/>
      <c r="C12399" s="46"/>
      <c r="D12399" s="106"/>
      <c r="E12399" s="106"/>
    </row>
    <row r="12400" spans="1:5" x14ac:dyDescent="0.25">
      <c r="A12400" s="46"/>
      <c r="B12400" s="46"/>
      <c r="C12400" s="46"/>
      <c r="D12400" s="106"/>
      <c r="E12400" s="106"/>
    </row>
    <row r="12401" spans="1:5" x14ac:dyDescent="0.25">
      <c r="A12401" s="46"/>
      <c r="B12401" s="46"/>
      <c r="C12401" s="46"/>
      <c r="D12401" s="106"/>
      <c r="E12401" s="106"/>
    </row>
    <row r="12402" spans="1:5" x14ac:dyDescent="0.25">
      <c r="A12402" s="46"/>
      <c r="B12402" s="46"/>
      <c r="C12402" s="46"/>
      <c r="D12402" s="106"/>
      <c r="E12402" s="106"/>
    </row>
    <row r="12403" spans="1:5" x14ac:dyDescent="0.25">
      <c r="A12403" s="46"/>
      <c r="B12403" s="46"/>
      <c r="C12403" s="46"/>
      <c r="D12403" s="106"/>
      <c r="E12403" s="106"/>
    </row>
    <row r="12404" spans="1:5" x14ac:dyDescent="0.25">
      <c r="A12404" s="46"/>
      <c r="B12404" s="46"/>
      <c r="C12404" s="46"/>
      <c r="D12404" s="106"/>
      <c r="E12404" s="106"/>
    </row>
    <row r="12405" spans="1:5" x14ac:dyDescent="0.25">
      <c r="A12405" s="46"/>
      <c r="B12405" s="46"/>
      <c r="C12405" s="46"/>
      <c r="D12405" s="106"/>
      <c r="E12405" s="106"/>
    </row>
    <row r="12406" spans="1:5" x14ac:dyDescent="0.25">
      <c r="A12406" s="46"/>
      <c r="B12406" s="46"/>
      <c r="C12406" s="46"/>
      <c r="D12406" s="106"/>
      <c r="E12406" s="106"/>
    </row>
    <row r="12407" spans="1:5" x14ac:dyDescent="0.25">
      <c r="A12407" s="46"/>
      <c r="B12407" s="46"/>
      <c r="C12407" s="46"/>
      <c r="D12407" s="106"/>
      <c r="E12407" s="106"/>
    </row>
    <row r="12408" spans="1:5" x14ac:dyDescent="0.25">
      <c r="A12408" s="46"/>
      <c r="B12408" s="46"/>
      <c r="C12408" s="46"/>
      <c r="D12408" s="106"/>
      <c r="E12408" s="106"/>
    </row>
    <row r="12409" spans="1:5" x14ac:dyDescent="0.25">
      <c r="A12409" s="46"/>
      <c r="B12409" s="46"/>
      <c r="C12409" s="46"/>
      <c r="D12409" s="106"/>
      <c r="E12409" s="106"/>
    </row>
    <row r="12410" spans="1:5" x14ac:dyDescent="0.25">
      <c r="A12410" s="46"/>
      <c r="B12410" s="46"/>
      <c r="C12410" s="46"/>
      <c r="D12410" s="106"/>
      <c r="E12410" s="106"/>
    </row>
    <row r="12411" spans="1:5" x14ac:dyDescent="0.25">
      <c r="A12411" s="46"/>
      <c r="B12411" s="46"/>
      <c r="C12411" s="46"/>
      <c r="D12411" s="106"/>
      <c r="E12411" s="106"/>
    </row>
    <row r="12412" spans="1:5" x14ac:dyDescent="0.25">
      <c r="A12412" s="46"/>
      <c r="B12412" s="46"/>
      <c r="C12412" s="46"/>
      <c r="D12412" s="106"/>
      <c r="E12412" s="106"/>
    </row>
    <row r="12413" spans="1:5" x14ac:dyDescent="0.25">
      <c r="A12413" s="46"/>
      <c r="B12413" s="46"/>
      <c r="C12413" s="46"/>
      <c r="D12413" s="106"/>
      <c r="E12413" s="106"/>
    </row>
    <row r="12414" spans="1:5" x14ac:dyDescent="0.25">
      <c r="A12414" s="46"/>
      <c r="B12414" s="46"/>
      <c r="C12414" s="46"/>
      <c r="D12414" s="106"/>
      <c r="E12414" s="106"/>
    </row>
    <row r="12415" spans="1:5" x14ac:dyDescent="0.25">
      <c r="A12415" s="46"/>
      <c r="B12415" s="46"/>
      <c r="C12415" s="46"/>
      <c r="D12415" s="106"/>
      <c r="E12415" s="106"/>
    </row>
    <row r="12416" spans="1:5" x14ac:dyDescent="0.25">
      <c r="A12416" s="46"/>
      <c r="B12416" s="46"/>
      <c r="C12416" s="46"/>
      <c r="D12416" s="106"/>
      <c r="E12416" s="106"/>
    </row>
    <row r="12417" spans="1:5" x14ac:dyDescent="0.25">
      <c r="A12417" s="46"/>
      <c r="B12417" s="46"/>
      <c r="C12417" s="46"/>
      <c r="D12417" s="106"/>
      <c r="E12417" s="106"/>
    </row>
    <row r="12418" spans="1:5" x14ac:dyDescent="0.25">
      <c r="A12418" s="46"/>
      <c r="B12418" s="46"/>
      <c r="C12418" s="46"/>
      <c r="D12418" s="106"/>
      <c r="E12418" s="106"/>
    </row>
    <row r="12419" spans="1:5" x14ac:dyDescent="0.25">
      <c r="A12419" s="46"/>
      <c r="B12419" s="46"/>
      <c r="C12419" s="46"/>
      <c r="D12419" s="106"/>
      <c r="E12419" s="106"/>
    </row>
    <row r="12420" spans="1:5" x14ac:dyDescent="0.25">
      <c r="A12420" s="46"/>
      <c r="B12420" s="46"/>
      <c r="C12420" s="46"/>
      <c r="D12420" s="106"/>
      <c r="E12420" s="106"/>
    </row>
    <row r="12421" spans="1:5" x14ac:dyDescent="0.25">
      <c r="A12421" s="46"/>
      <c r="B12421" s="46"/>
      <c r="C12421" s="46"/>
      <c r="D12421" s="106"/>
      <c r="E12421" s="106"/>
    </row>
    <row r="12422" spans="1:5" x14ac:dyDescent="0.25">
      <c r="A12422" s="46"/>
      <c r="B12422" s="46"/>
      <c r="C12422" s="46"/>
      <c r="D12422" s="106"/>
      <c r="E12422" s="106"/>
    </row>
    <row r="12423" spans="1:5" x14ac:dyDescent="0.25">
      <c r="A12423" s="46"/>
      <c r="B12423" s="46"/>
      <c r="C12423" s="46"/>
      <c r="D12423" s="106"/>
      <c r="E12423" s="106"/>
    </row>
    <row r="12424" spans="1:5" x14ac:dyDescent="0.25">
      <c r="A12424" s="46"/>
      <c r="B12424" s="46"/>
      <c r="C12424" s="46"/>
      <c r="D12424" s="106"/>
      <c r="E12424" s="106"/>
    </row>
    <row r="12425" spans="1:5" x14ac:dyDescent="0.25">
      <c r="A12425" s="46"/>
      <c r="B12425" s="46"/>
      <c r="C12425" s="46"/>
      <c r="D12425" s="106"/>
      <c r="E12425" s="106"/>
    </row>
    <row r="12426" spans="1:5" x14ac:dyDescent="0.25">
      <c r="A12426" s="46"/>
      <c r="B12426" s="46"/>
      <c r="C12426" s="46"/>
      <c r="D12426" s="106"/>
      <c r="E12426" s="106"/>
    </row>
    <row r="12427" spans="1:5" x14ac:dyDescent="0.25">
      <c r="A12427" s="46"/>
      <c r="B12427" s="46"/>
      <c r="C12427" s="46"/>
      <c r="D12427" s="106"/>
      <c r="E12427" s="106"/>
    </row>
    <row r="12428" spans="1:5" x14ac:dyDescent="0.25">
      <c r="A12428" s="46"/>
      <c r="B12428" s="46"/>
      <c r="C12428" s="46"/>
      <c r="D12428" s="106"/>
      <c r="E12428" s="106"/>
    </row>
    <row r="12429" spans="1:5" x14ac:dyDescent="0.25">
      <c r="A12429" s="46"/>
      <c r="B12429" s="46"/>
      <c r="C12429" s="46"/>
      <c r="D12429" s="106"/>
      <c r="E12429" s="106"/>
    </row>
    <row r="12430" spans="1:5" x14ac:dyDescent="0.25">
      <c r="A12430" s="46"/>
      <c r="B12430" s="46"/>
      <c r="C12430" s="46"/>
      <c r="D12430" s="106"/>
      <c r="E12430" s="106"/>
    </row>
    <row r="12431" spans="1:5" x14ac:dyDescent="0.25">
      <c r="A12431" s="46"/>
      <c r="B12431" s="46"/>
      <c r="C12431" s="46"/>
      <c r="D12431" s="106"/>
      <c r="E12431" s="106"/>
    </row>
    <row r="12432" spans="1:5" x14ac:dyDescent="0.25">
      <c r="A12432" s="46"/>
      <c r="B12432" s="46"/>
      <c r="C12432" s="46"/>
      <c r="D12432" s="106"/>
      <c r="E12432" s="106"/>
    </row>
    <row r="12433" spans="1:5" x14ac:dyDescent="0.25">
      <c r="A12433" s="46"/>
      <c r="B12433" s="46"/>
      <c r="C12433" s="46"/>
      <c r="D12433" s="106"/>
      <c r="E12433" s="106"/>
    </row>
    <row r="12434" spans="1:5" x14ac:dyDescent="0.25">
      <c r="A12434" s="46"/>
      <c r="B12434" s="46"/>
      <c r="C12434" s="46"/>
      <c r="D12434" s="106"/>
      <c r="E12434" s="106"/>
    </row>
    <row r="12435" spans="1:5" x14ac:dyDescent="0.25">
      <c r="A12435" s="46"/>
      <c r="B12435" s="46"/>
      <c r="C12435" s="46"/>
      <c r="D12435" s="106"/>
      <c r="E12435" s="106"/>
    </row>
    <row r="12436" spans="1:5" x14ac:dyDescent="0.25">
      <c r="A12436" s="46"/>
      <c r="B12436" s="46"/>
      <c r="C12436" s="46"/>
      <c r="D12436" s="106"/>
      <c r="E12436" s="106"/>
    </row>
    <row r="12437" spans="1:5" x14ac:dyDescent="0.25">
      <c r="A12437" s="46"/>
      <c r="B12437" s="46"/>
      <c r="C12437" s="46"/>
      <c r="D12437" s="106"/>
      <c r="E12437" s="106"/>
    </row>
    <row r="12438" spans="1:5" x14ac:dyDescent="0.25">
      <c r="A12438" s="46"/>
      <c r="B12438" s="46"/>
      <c r="C12438" s="46"/>
      <c r="D12438" s="106"/>
      <c r="E12438" s="106"/>
    </row>
    <row r="12439" spans="1:5" x14ac:dyDescent="0.25">
      <c r="A12439" s="46"/>
      <c r="B12439" s="46"/>
      <c r="C12439" s="46"/>
      <c r="D12439" s="106"/>
      <c r="E12439" s="106"/>
    </row>
    <row r="12440" spans="1:5" x14ac:dyDescent="0.25">
      <c r="A12440" s="46"/>
      <c r="B12440" s="46"/>
      <c r="C12440" s="46"/>
      <c r="D12440" s="106"/>
      <c r="E12440" s="106"/>
    </row>
    <row r="12441" spans="1:5" x14ac:dyDescent="0.25">
      <c r="A12441" s="46"/>
      <c r="B12441" s="46"/>
      <c r="C12441" s="46"/>
      <c r="D12441" s="106"/>
      <c r="E12441" s="106"/>
    </row>
    <row r="12442" spans="1:5" x14ac:dyDescent="0.25">
      <c r="A12442" s="46"/>
      <c r="B12442" s="46"/>
      <c r="C12442" s="46"/>
      <c r="D12442" s="106"/>
      <c r="E12442" s="106"/>
    </row>
    <row r="12443" spans="1:5" x14ac:dyDescent="0.25">
      <c r="A12443" s="46"/>
      <c r="B12443" s="46"/>
      <c r="C12443" s="46"/>
      <c r="D12443" s="106"/>
      <c r="E12443" s="106"/>
    </row>
    <row r="12444" spans="1:5" x14ac:dyDescent="0.25">
      <c r="A12444" s="46"/>
      <c r="B12444" s="46"/>
      <c r="C12444" s="46"/>
      <c r="D12444" s="106"/>
      <c r="E12444" s="106"/>
    </row>
    <row r="12445" spans="1:5" x14ac:dyDescent="0.25">
      <c r="A12445" s="46"/>
      <c r="B12445" s="46"/>
      <c r="C12445" s="46"/>
      <c r="D12445" s="106"/>
      <c r="E12445" s="106"/>
    </row>
    <row r="12446" spans="1:5" x14ac:dyDescent="0.25">
      <c r="A12446" s="46"/>
      <c r="B12446" s="46"/>
      <c r="C12446" s="46"/>
      <c r="D12446" s="106"/>
      <c r="E12446" s="106"/>
    </row>
    <row r="12447" spans="1:5" x14ac:dyDescent="0.25">
      <c r="A12447" s="46"/>
      <c r="B12447" s="46"/>
      <c r="C12447" s="46"/>
      <c r="D12447" s="106"/>
      <c r="E12447" s="106"/>
    </row>
    <row r="12448" spans="1:5" x14ac:dyDescent="0.25">
      <c r="A12448" s="46"/>
      <c r="B12448" s="46"/>
      <c r="C12448" s="46"/>
      <c r="D12448" s="106"/>
      <c r="E12448" s="106"/>
    </row>
    <row r="12449" spans="1:5" x14ac:dyDescent="0.25">
      <c r="A12449" s="46"/>
      <c r="B12449" s="46"/>
      <c r="C12449" s="46"/>
      <c r="D12449" s="106"/>
      <c r="E12449" s="106"/>
    </row>
    <row r="12450" spans="1:5" x14ac:dyDescent="0.25">
      <c r="A12450" s="46"/>
      <c r="B12450" s="46"/>
      <c r="C12450" s="46"/>
      <c r="D12450" s="106"/>
      <c r="E12450" s="106"/>
    </row>
    <row r="12451" spans="1:5" x14ac:dyDescent="0.25">
      <c r="A12451" s="46"/>
      <c r="B12451" s="46"/>
      <c r="C12451" s="46"/>
      <c r="D12451" s="106"/>
      <c r="E12451" s="106"/>
    </row>
    <row r="12452" spans="1:5" x14ac:dyDescent="0.25">
      <c r="A12452" s="46"/>
      <c r="B12452" s="46"/>
      <c r="C12452" s="46"/>
      <c r="D12452" s="106"/>
      <c r="E12452" s="106"/>
    </row>
    <row r="12453" spans="1:5" x14ac:dyDescent="0.25">
      <c r="A12453" s="46"/>
      <c r="B12453" s="46"/>
      <c r="C12453" s="46"/>
      <c r="D12453" s="106"/>
      <c r="E12453" s="106"/>
    </row>
    <row r="12454" spans="1:5" x14ac:dyDescent="0.25">
      <c r="A12454" s="46"/>
      <c r="B12454" s="46"/>
      <c r="C12454" s="46"/>
      <c r="D12454" s="106"/>
      <c r="E12454" s="106"/>
    </row>
    <row r="12455" spans="1:5" x14ac:dyDescent="0.25">
      <c r="A12455" s="46"/>
      <c r="B12455" s="46"/>
      <c r="C12455" s="46"/>
      <c r="D12455" s="106"/>
      <c r="E12455" s="106"/>
    </row>
    <row r="12456" spans="1:5" x14ac:dyDescent="0.25">
      <c r="A12456" s="46"/>
      <c r="B12456" s="46"/>
      <c r="C12456" s="46"/>
      <c r="D12456" s="106"/>
      <c r="E12456" s="106"/>
    </row>
    <row r="12457" spans="1:5" x14ac:dyDescent="0.25">
      <c r="A12457" s="46"/>
      <c r="B12457" s="46"/>
      <c r="C12457" s="46"/>
      <c r="D12457" s="106"/>
      <c r="E12457" s="106"/>
    </row>
    <row r="12458" spans="1:5" x14ac:dyDescent="0.25">
      <c r="A12458" s="46"/>
      <c r="B12458" s="46"/>
      <c r="C12458" s="46"/>
      <c r="D12458" s="106"/>
      <c r="E12458" s="106"/>
    </row>
    <row r="12459" spans="1:5" x14ac:dyDescent="0.25">
      <c r="A12459" s="46"/>
      <c r="B12459" s="46"/>
      <c r="C12459" s="46"/>
      <c r="D12459" s="106"/>
      <c r="E12459" s="106"/>
    </row>
    <row r="12460" spans="1:5" x14ac:dyDescent="0.25">
      <c r="A12460" s="46"/>
      <c r="B12460" s="46"/>
      <c r="C12460" s="46"/>
      <c r="D12460" s="106"/>
      <c r="E12460" s="106"/>
    </row>
    <row r="12461" spans="1:5" x14ac:dyDescent="0.25">
      <c r="A12461" s="46"/>
      <c r="B12461" s="46"/>
      <c r="C12461" s="46"/>
      <c r="D12461" s="106"/>
      <c r="E12461" s="106"/>
    </row>
    <row r="12462" spans="1:5" x14ac:dyDescent="0.25">
      <c r="A12462" s="46"/>
      <c r="B12462" s="46"/>
      <c r="C12462" s="46"/>
      <c r="D12462" s="106"/>
      <c r="E12462" s="106"/>
    </row>
    <row r="12463" spans="1:5" x14ac:dyDescent="0.25">
      <c r="A12463" s="46"/>
      <c r="B12463" s="46"/>
      <c r="C12463" s="46"/>
      <c r="D12463" s="106"/>
      <c r="E12463" s="106"/>
    </row>
    <row r="12464" spans="1:5" x14ac:dyDescent="0.25">
      <c r="A12464" s="46"/>
      <c r="B12464" s="46"/>
      <c r="C12464" s="46"/>
      <c r="D12464" s="106"/>
      <c r="E12464" s="106"/>
    </row>
    <row r="12465" spans="1:5" x14ac:dyDescent="0.25">
      <c r="A12465" s="46"/>
      <c r="B12465" s="46"/>
      <c r="C12465" s="46"/>
      <c r="D12465" s="106"/>
      <c r="E12465" s="106"/>
    </row>
    <row r="12466" spans="1:5" x14ac:dyDescent="0.25">
      <c r="A12466" s="46"/>
      <c r="B12466" s="46"/>
      <c r="C12466" s="46"/>
      <c r="D12466" s="106"/>
      <c r="E12466" s="106"/>
    </row>
    <row r="12467" spans="1:5" x14ac:dyDescent="0.25">
      <c r="A12467" s="46"/>
      <c r="B12467" s="46"/>
      <c r="C12467" s="46"/>
      <c r="D12467" s="106"/>
      <c r="E12467" s="106"/>
    </row>
    <row r="12468" spans="1:5" x14ac:dyDescent="0.25">
      <c r="A12468" s="46"/>
      <c r="B12468" s="46"/>
      <c r="C12468" s="46"/>
      <c r="D12468" s="106"/>
      <c r="E12468" s="106"/>
    </row>
    <row r="12469" spans="1:5" x14ac:dyDescent="0.25">
      <c r="A12469" s="46"/>
      <c r="B12469" s="46"/>
      <c r="C12469" s="46"/>
      <c r="D12469" s="106"/>
      <c r="E12469" s="106"/>
    </row>
    <row r="12470" spans="1:5" x14ac:dyDescent="0.25">
      <c r="A12470" s="46"/>
      <c r="B12470" s="46"/>
      <c r="C12470" s="46"/>
      <c r="D12470" s="106"/>
      <c r="E12470" s="106"/>
    </row>
    <row r="12471" spans="1:5" x14ac:dyDescent="0.25">
      <c r="A12471" s="46"/>
      <c r="B12471" s="46"/>
      <c r="C12471" s="46"/>
      <c r="D12471" s="106"/>
      <c r="E12471" s="106"/>
    </row>
    <row r="12472" spans="1:5" x14ac:dyDescent="0.25">
      <c r="A12472" s="46"/>
      <c r="B12472" s="46"/>
      <c r="C12472" s="46"/>
      <c r="D12472" s="106"/>
      <c r="E12472" s="106"/>
    </row>
    <row r="12473" spans="1:5" x14ac:dyDescent="0.25">
      <c r="A12473" s="46"/>
      <c r="B12473" s="46"/>
      <c r="C12473" s="46"/>
      <c r="D12473" s="106"/>
      <c r="E12473" s="106"/>
    </row>
    <row r="12474" spans="1:5" x14ac:dyDescent="0.25">
      <c r="A12474" s="46"/>
      <c r="B12474" s="46"/>
      <c r="C12474" s="46"/>
      <c r="D12474" s="106"/>
      <c r="E12474" s="106"/>
    </row>
    <row r="12475" spans="1:5" x14ac:dyDescent="0.25">
      <c r="A12475" s="46"/>
      <c r="B12475" s="46"/>
      <c r="C12475" s="46"/>
      <c r="D12475" s="106"/>
      <c r="E12475" s="106"/>
    </row>
    <row r="12476" spans="1:5" x14ac:dyDescent="0.25">
      <c r="A12476" s="46"/>
      <c r="B12476" s="46"/>
      <c r="C12476" s="46"/>
      <c r="D12476" s="106"/>
      <c r="E12476" s="106"/>
    </row>
    <row r="12477" spans="1:5" x14ac:dyDescent="0.25">
      <c r="A12477" s="46"/>
      <c r="B12477" s="46"/>
      <c r="C12477" s="46"/>
      <c r="D12477" s="106"/>
      <c r="E12477" s="106"/>
    </row>
    <row r="12478" spans="1:5" x14ac:dyDescent="0.25">
      <c r="A12478" s="46"/>
      <c r="B12478" s="46"/>
      <c r="C12478" s="46"/>
      <c r="D12478" s="106"/>
      <c r="E12478" s="106"/>
    </row>
    <row r="12479" spans="1:5" x14ac:dyDescent="0.25">
      <c r="A12479" s="46"/>
      <c r="B12479" s="46"/>
      <c r="C12479" s="46"/>
      <c r="D12479" s="106"/>
      <c r="E12479" s="106"/>
    </row>
    <row r="12480" spans="1:5" x14ac:dyDescent="0.25">
      <c r="A12480" s="46"/>
      <c r="B12480" s="46"/>
      <c r="C12480" s="46"/>
      <c r="D12480" s="106"/>
      <c r="E12480" s="106"/>
    </row>
    <row r="12481" spans="1:5" x14ac:dyDescent="0.25">
      <c r="A12481" s="46"/>
      <c r="B12481" s="46"/>
      <c r="C12481" s="46"/>
      <c r="D12481" s="106"/>
      <c r="E12481" s="106"/>
    </row>
    <row r="12482" spans="1:5" x14ac:dyDescent="0.25">
      <c r="A12482" s="46"/>
      <c r="B12482" s="46"/>
      <c r="C12482" s="46"/>
      <c r="D12482" s="106"/>
      <c r="E12482" s="106"/>
    </row>
    <row r="12483" spans="1:5" x14ac:dyDescent="0.25">
      <c r="A12483" s="46"/>
      <c r="B12483" s="46"/>
      <c r="C12483" s="46"/>
      <c r="D12483" s="106"/>
      <c r="E12483" s="106"/>
    </row>
    <row r="12484" spans="1:5" x14ac:dyDescent="0.25">
      <c r="A12484" s="46"/>
      <c r="B12484" s="46"/>
      <c r="C12484" s="46"/>
      <c r="D12484" s="106"/>
      <c r="E12484" s="106"/>
    </row>
    <row r="12485" spans="1:5" x14ac:dyDescent="0.25">
      <c r="A12485" s="46"/>
      <c r="B12485" s="46"/>
      <c r="C12485" s="46"/>
      <c r="D12485" s="106"/>
      <c r="E12485" s="106"/>
    </row>
    <row r="12486" spans="1:5" x14ac:dyDescent="0.25">
      <c r="A12486" s="46"/>
      <c r="B12486" s="46"/>
      <c r="C12486" s="46"/>
      <c r="D12486" s="106"/>
      <c r="E12486" s="106"/>
    </row>
    <row r="12487" spans="1:5" x14ac:dyDescent="0.25">
      <c r="A12487" s="46"/>
      <c r="B12487" s="46"/>
      <c r="C12487" s="46"/>
      <c r="D12487" s="106"/>
      <c r="E12487" s="106"/>
    </row>
    <row r="12488" spans="1:5" x14ac:dyDescent="0.25">
      <c r="A12488" s="46"/>
      <c r="B12488" s="46"/>
      <c r="C12488" s="46"/>
      <c r="D12488" s="106"/>
      <c r="E12488" s="106"/>
    </row>
    <row r="12489" spans="1:5" x14ac:dyDescent="0.25">
      <c r="A12489" s="46"/>
      <c r="B12489" s="46"/>
      <c r="C12489" s="46"/>
      <c r="D12489" s="106"/>
      <c r="E12489" s="106"/>
    </row>
    <row r="12490" spans="1:5" x14ac:dyDescent="0.25">
      <c r="A12490" s="46"/>
      <c r="B12490" s="46"/>
      <c r="C12490" s="46"/>
      <c r="D12490" s="106"/>
      <c r="E12490" s="106"/>
    </row>
    <row r="12491" spans="1:5" x14ac:dyDescent="0.25">
      <c r="A12491" s="46"/>
      <c r="B12491" s="46"/>
      <c r="C12491" s="46"/>
      <c r="D12491" s="106"/>
      <c r="E12491" s="106"/>
    </row>
    <row r="12492" spans="1:5" x14ac:dyDescent="0.25">
      <c r="A12492" s="46"/>
      <c r="B12492" s="46"/>
      <c r="C12492" s="46"/>
      <c r="D12492" s="106"/>
      <c r="E12492" s="106"/>
    </row>
    <row r="12493" spans="1:5" x14ac:dyDescent="0.25">
      <c r="A12493" s="46"/>
      <c r="B12493" s="46"/>
      <c r="C12493" s="46"/>
      <c r="D12493" s="106"/>
      <c r="E12493" s="106"/>
    </row>
    <row r="12494" spans="1:5" x14ac:dyDescent="0.25">
      <c r="A12494" s="46"/>
      <c r="B12494" s="46"/>
      <c r="C12494" s="46"/>
      <c r="D12494" s="106"/>
      <c r="E12494" s="106"/>
    </row>
    <row r="12495" spans="1:5" x14ac:dyDescent="0.25">
      <c r="A12495" s="46"/>
      <c r="B12495" s="46"/>
      <c r="C12495" s="46"/>
      <c r="D12495" s="106"/>
      <c r="E12495" s="106"/>
    </row>
    <row r="12496" spans="1:5" x14ac:dyDescent="0.25">
      <c r="A12496" s="46"/>
      <c r="B12496" s="46"/>
      <c r="C12496" s="46"/>
      <c r="D12496" s="106"/>
      <c r="E12496" s="106"/>
    </row>
    <row r="12497" spans="1:5" x14ac:dyDescent="0.25">
      <c r="A12497" s="46"/>
      <c r="B12497" s="46"/>
      <c r="C12497" s="46"/>
      <c r="D12497" s="106"/>
      <c r="E12497" s="106"/>
    </row>
    <row r="12498" spans="1:5" x14ac:dyDescent="0.25">
      <c r="A12498" s="46"/>
      <c r="B12498" s="46"/>
      <c r="C12498" s="46"/>
      <c r="D12498" s="106"/>
      <c r="E12498" s="106"/>
    </row>
    <row r="12499" spans="1:5" x14ac:dyDescent="0.25">
      <c r="A12499" s="46"/>
      <c r="B12499" s="46"/>
      <c r="C12499" s="46"/>
      <c r="D12499" s="106"/>
      <c r="E12499" s="106"/>
    </row>
    <row r="12500" spans="1:5" x14ac:dyDescent="0.25">
      <c r="A12500" s="46"/>
      <c r="B12500" s="46"/>
      <c r="C12500" s="46"/>
      <c r="D12500" s="106"/>
      <c r="E12500" s="106"/>
    </row>
    <row r="12501" spans="1:5" x14ac:dyDescent="0.25">
      <c r="A12501" s="46"/>
      <c r="B12501" s="46"/>
      <c r="C12501" s="46"/>
      <c r="D12501" s="106"/>
      <c r="E12501" s="106"/>
    </row>
    <row r="12502" spans="1:5" x14ac:dyDescent="0.25">
      <c r="A12502" s="46"/>
      <c r="B12502" s="46"/>
      <c r="C12502" s="46"/>
      <c r="D12502" s="106"/>
      <c r="E12502" s="106"/>
    </row>
    <row r="12503" spans="1:5" x14ac:dyDescent="0.25">
      <c r="A12503" s="46"/>
      <c r="B12503" s="46"/>
      <c r="C12503" s="46"/>
      <c r="D12503" s="106"/>
      <c r="E12503" s="106"/>
    </row>
    <row r="12504" spans="1:5" x14ac:dyDescent="0.25">
      <c r="A12504" s="46"/>
      <c r="B12504" s="46"/>
      <c r="C12504" s="46"/>
      <c r="D12504" s="106"/>
      <c r="E12504" s="106"/>
    </row>
    <row r="12505" spans="1:5" x14ac:dyDescent="0.25">
      <c r="A12505" s="46"/>
      <c r="B12505" s="46"/>
      <c r="C12505" s="46"/>
      <c r="D12505" s="106"/>
      <c r="E12505" s="106"/>
    </row>
    <row r="12506" spans="1:5" x14ac:dyDescent="0.25">
      <c r="A12506" s="46"/>
      <c r="B12506" s="46"/>
      <c r="C12506" s="46"/>
      <c r="D12506" s="106"/>
      <c r="E12506" s="106"/>
    </row>
    <row r="12507" spans="1:5" x14ac:dyDescent="0.25">
      <c r="A12507" s="46"/>
      <c r="B12507" s="46"/>
      <c r="C12507" s="46"/>
      <c r="D12507" s="106"/>
      <c r="E12507" s="106"/>
    </row>
    <row r="12508" spans="1:5" x14ac:dyDescent="0.25">
      <c r="A12508" s="46"/>
      <c r="B12508" s="46"/>
      <c r="C12508" s="46"/>
      <c r="D12508" s="106"/>
      <c r="E12508" s="106"/>
    </row>
    <row r="12509" spans="1:5" x14ac:dyDescent="0.25">
      <c r="A12509" s="46"/>
      <c r="B12509" s="46"/>
      <c r="C12509" s="46"/>
      <c r="D12509" s="106"/>
      <c r="E12509" s="106"/>
    </row>
    <row r="12510" spans="1:5" x14ac:dyDescent="0.25">
      <c r="A12510" s="46"/>
      <c r="B12510" s="46"/>
      <c r="C12510" s="46"/>
      <c r="D12510" s="106"/>
      <c r="E12510" s="106"/>
    </row>
    <row r="12511" spans="1:5" x14ac:dyDescent="0.25">
      <c r="A12511" s="46"/>
      <c r="B12511" s="46"/>
      <c r="C12511" s="46"/>
      <c r="D12511" s="106"/>
      <c r="E12511" s="106"/>
    </row>
    <row r="12512" spans="1:5" x14ac:dyDescent="0.25">
      <c r="A12512" s="46"/>
      <c r="B12512" s="46"/>
      <c r="C12512" s="46"/>
      <c r="D12512" s="106"/>
      <c r="E12512" s="106"/>
    </row>
    <row r="12513" spans="1:5" x14ac:dyDescent="0.25">
      <c r="A12513" s="46"/>
      <c r="B12513" s="46"/>
      <c r="C12513" s="46"/>
      <c r="D12513" s="106"/>
      <c r="E12513" s="106"/>
    </row>
    <row r="12514" spans="1:5" x14ac:dyDescent="0.25">
      <c r="A12514" s="46"/>
      <c r="B12514" s="46"/>
      <c r="C12514" s="46"/>
      <c r="D12514" s="106"/>
      <c r="E12514" s="106"/>
    </row>
    <row r="12515" spans="1:5" x14ac:dyDescent="0.25">
      <c r="A12515" s="46"/>
      <c r="B12515" s="46"/>
      <c r="C12515" s="46"/>
      <c r="D12515" s="106"/>
      <c r="E12515" s="106"/>
    </row>
    <row r="12516" spans="1:5" x14ac:dyDescent="0.25">
      <c r="A12516" s="46"/>
      <c r="B12516" s="46"/>
      <c r="C12516" s="46"/>
      <c r="D12516" s="106"/>
      <c r="E12516" s="106"/>
    </row>
    <row r="12517" spans="1:5" x14ac:dyDescent="0.25">
      <c r="A12517" s="46"/>
      <c r="B12517" s="46"/>
      <c r="C12517" s="46"/>
      <c r="D12517" s="106"/>
      <c r="E12517" s="106"/>
    </row>
    <row r="12518" spans="1:5" x14ac:dyDescent="0.25">
      <c r="A12518" s="46"/>
      <c r="B12518" s="46"/>
      <c r="C12518" s="46"/>
      <c r="D12518" s="106"/>
      <c r="E12518" s="106"/>
    </row>
    <row r="12519" spans="1:5" x14ac:dyDescent="0.25">
      <c r="A12519" s="46"/>
      <c r="B12519" s="46"/>
      <c r="C12519" s="46"/>
      <c r="D12519" s="106"/>
      <c r="E12519" s="106"/>
    </row>
    <row r="12520" spans="1:5" x14ac:dyDescent="0.25">
      <c r="A12520" s="46"/>
      <c r="B12520" s="46"/>
      <c r="C12520" s="46"/>
      <c r="D12520" s="106"/>
      <c r="E12520" s="106"/>
    </row>
    <row r="12521" spans="1:5" x14ac:dyDescent="0.25">
      <c r="A12521" s="46"/>
      <c r="B12521" s="46"/>
      <c r="C12521" s="46"/>
      <c r="D12521" s="106"/>
      <c r="E12521" s="106"/>
    </row>
    <row r="12522" spans="1:5" x14ac:dyDescent="0.25">
      <c r="A12522" s="46"/>
      <c r="B12522" s="46"/>
      <c r="C12522" s="46"/>
      <c r="D12522" s="106"/>
      <c r="E12522" s="106"/>
    </row>
    <row r="12523" spans="1:5" x14ac:dyDescent="0.25">
      <c r="A12523" s="46"/>
      <c r="B12523" s="46"/>
      <c r="C12523" s="46"/>
      <c r="D12523" s="106"/>
      <c r="E12523" s="106"/>
    </row>
    <row r="12524" spans="1:5" x14ac:dyDescent="0.25">
      <c r="A12524" s="46"/>
      <c r="B12524" s="46"/>
      <c r="C12524" s="46"/>
      <c r="D12524" s="106"/>
      <c r="E12524" s="106"/>
    </row>
    <row r="12525" spans="1:5" x14ac:dyDescent="0.25">
      <c r="A12525" s="46"/>
      <c r="B12525" s="46"/>
      <c r="C12525" s="46"/>
      <c r="D12525" s="106"/>
      <c r="E12525" s="106"/>
    </row>
    <row r="12526" spans="1:5" x14ac:dyDescent="0.25">
      <c r="A12526" s="46"/>
      <c r="B12526" s="46"/>
      <c r="C12526" s="46"/>
      <c r="D12526" s="106"/>
      <c r="E12526" s="106"/>
    </row>
    <row r="12527" spans="1:5" x14ac:dyDescent="0.25">
      <c r="A12527" s="46"/>
      <c r="B12527" s="46"/>
      <c r="C12527" s="46"/>
      <c r="D12527" s="106"/>
      <c r="E12527" s="106"/>
    </row>
    <row r="12528" spans="1:5" x14ac:dyDescent="0.25">
      <c r="A12528" s="46"/>
      <c r="B12528" s="46"/>
      <c r="C12528" s="46"/>
      <c r="D12528" s="106"/>
      <c r="E12528" s="106"/>
    </row>
    <row r="12529" spans="1:5" x14ac:dyDescent="0.25">
      <c r="A12529" s="46"/>
      <c r="B12529" s="46"/>
      <c r="C12529" s="46"/>
      <c r="D12529" s="106"/>
      <c r="E12529" s="106"/>
    </row>
    <row r="12530" spans="1:5" x14ac:dyDescent="0.25">
      <c r="A12530" s="46"/>
      <c r="B12530" s="46"/>
      <c r="C12530" s="46"/>
      <c r="D12530" s="106"/>
      <c r="E12530" s="106"/>
    </row>
    <row r="12531" spans="1:5" x14ac:dyDescent="0.25">
      <c r="A12531" s="46"/>
      <c r="B12531" s="46"/>
      <c r="C12531" s="46"/>
      <c r="D12531" s="106"/>
      <c r="E12531" s="106"/>
    </row>
    <row r="12532" spans="1:5" x14ac:dyDescent="0.25">
      <c r="A12532" s="46"/>
      <c r="B12532" s="46"/>
      <c r="C12532" s="46"/>
      <c r="D12532" s="106"/>
      <c r="E12532" s="106"/>
    </row>
    <row r="12533" spans="1:5" x14ac:dyDescent="0.25">
      <c r="A12533" s="46"/>
      <c r="B12533" s="46"/>
      <c r="C12533" s="46"/>
      <c r="D12533" s="106"/>
      <c r="E12533" s="106"/>
    </row>
    <row r="12534" spans="1:5" x14ac:dyDescent="0.25">
      <c r="A12534" s="46"/>
      <c r="B12534" s="46"/>
      <c r="C12534" s="46"/>
      <c r="D12534" s="106"/>
      <c r="E12534" s="106"/>
    </row>
    <row r="12535" spans="1:5" x14ac:dyDescent="0.25">
      <c r="A12535" s="46"/>
      <c r="B12535" s="46"/>
      <c r="C12535" s="46"/>
      <c r="D12535" s="106"/>
      <c r="E12535" s="106"/>
    </row>
    <row r="12536" spans="1:5" x14ac:dyDescent="0.25">
      <c r="A12536" s="46"/>
      <c r="B12536" s="46"/>
      <c r="C12536" s="46"/>
      <c r="D12536" s="106"/>
      <c r="E12536" s="106"/>
    </row>
    <row r="12537" spans="1:5" x14ac:dyDescent="0.25">
      <c r="A12537" s="46"/>
      <c r="B12537" s="46"/>
      <c r="C12537" s="46"/>
      <c r="D12537" s="106"/>
      <c r="E12537" s="106"/>
    </row>
    <row r="12538" spans="1:5" x14ac:dyDescent="0.25">
      <c r="A12538" s="46"/>
      <c r="B12538" s="46"/>
      <c r="C12538" s="46"/>
      <c r="D12538" s="106"/>
      <c r="E12538" s="106"/>
    </row>
    <row r="12539" spans="1:5" x14ac:dyDescent="0.25">
      <c r="A12539" s="46"/>
      <c r="B12539" s="46"/>
      <c r="C12539" s="46"/>
      <c r="D12539" s="106"/>
      <c r="E12539" s="106"/>
    </row>
    <row r="12540" spans="1:5" x14ac:dyDescent="0.25">
      <c r="A12540" s="46"/>
      <c r="B12540" s="46"/>
      <c r="C12540" s="46"/>
      <c r="D12540" s="106"/>
      <c r="E12540" s="106"/>
    </row>
    <row r="12541" spans="1:5" x14ac:dyDescent="0.25">
      <c r="A12541" s="46"/>
      <c r="B12541" s="46"/>
      <c r="C12541" s="46"/>
      <c r="D12541" s="106"/>
      <c r="E12541" s="106"/>
    </row>
    <row r="12542" spans="1:5" x14ac:dyDescent="0.25">
      <c r="A12542" s="46"/>
      <c r="B12542" s="46"/>
      <c r="C12542" s="46"/>
      <c r="D12542" s="106"/>
      <c r="E12542" s="106"/>
    </row>
    <row r="12543" spans="1:5" x14ac:dyDescent="0.25">
      <c r="A12543" s="46"/>
      <c r="B12543" s="46"/>
      <c r="C12543" s="46"/>
      <c r="D12543" s="106"/>
      <c r="E12543" s="106"/>
    </row>
    <row r="12544" spans="1:5" x14ac:dyDescent="0.25">
      <c r="A12544" s="46"/>
      <c r="B12544" s="46"/>
      <c r="C12544" s="46"/>
      <c r="D12544" s="106"/>
      <c r="E12544" s="106"/>
    </row>
    <row r="12545" spans="1:5" x14ac:dyDescent="0.25">
      <c r="A12545" s="46"/>
      <c r="B12545" s="46"/>
      <c r="C12545" s="46"/>
      <c r="D12545" s="106"/>
      <c r="E12545" s="106"/>
    </row>
    <row r="12546" spans="1:5" x14ac:dyDescent="0.25">
      <c r="A12546" s="46"/>
      <c r="B12546" s="46"/>
      <c r="C12546" s="46"/>
      <c r="D12546" s="106"/>
      <c r="E12546" s="106"/>
    </row>
    <row r="12547" spans="1:5" x14ac:dyDescent="0.25">
      <c r="A12547" s="46"/>
      <c r="B12547" s="46"/>
      <c r="C12547" s="46"/>
      <c r="D12547" s="106"/>
      <c r="E12547" s="106"/>
    </row>
    <row r="12548" spans="1:5" x14ac:dyDescent="0.25">
      <c r="A12548" s="46"/>
      <c r="B12548" s="46"/>
      <c r="C12548" s="46"/>
      <c r="D12548" s="106"/>
      <c r="E12548" s="106"/>
    </row>
    <row r="12549" spans="1:5" x14ac:dyDescent="0.25">
      <c r="A12549" s="46"/>
      <c r="B12549" s="46"/>
      <c r="C12549" s="46"/>
      <c r="D12549" s="106"/>
      <c r="E12549" s="106"/>
    </row>
    <row r="12550" spans="1:5" x14ac:dyDescent="0.25">
      <c r="A12550" s="46"/>
      <c r="B12550" s="46"/>
      <c r="C12550" s="46"/>
      <c r="D12550" s="106"/>
      <c r="E12550" s="106"/>
    </row>
    <row r="12551" spans="1:5" x14ac:dyDescent="0.25">
      <c r="A12551" s="46"/>
      <c r="B12551" s="46"/>
      <c r="C12551" s="46"/>
      <c r="D12551" s="106"/>
      <c r="E12551" s="106"/>
    </row>
    <row r="12552" spans="1:5" x14ac:dyDescent="0.25">
      <c r="A12552" s="46"/>
      <c r="B12552" s="46"/>
      <c r="C12552" s="46"/>
      <c r="D12552" s="106"/>
      <c r="E12552" s="106"/>
    </row>
    <row r="12553" spans="1:5" x14ac:dyDescent="0.25">
      <c r="A12553" s="46"/>
      <c r="B12553" s="46"/>
      <c r="C12553" s="46"/>
      <c r="D12553" s="106"/>
      <c r="E12553" s="106"/>
    </row>
    <row r="12554" spans="1:5" x14ac:dyDescent="0.25">
      <c r="A12554" s="46"/>
      <c r="B12554" s="46"/>
      <c r="C12554" s="46"/>
      <c r="D12554" s="106"/>
      <c r="E12554" s="106"/>
    </row>
    <row r="12555" spans="1:5" x14ac:dyDescent="0.25">
      <c r="A12555" s="46"/>
      <c r="B12555" s="46"/>
      <c r="C12555" s="46"/>
      <c r="D12555" s="106"/>
      <c r="E12555" s="106"/>
    </row>
    <row r="12556" spans="1:5" x14ac:dyDescent="0.25">
      <c r="A12556" s="46"/>
      <c r="B12556" s="46"/>
      <c r="C12556" s="46"/>
      <c r="D12556" s="106"/>
      <c r="E12556" s="106"/>
    </row>
    <row r="12557" spans="1:5" x14ac:dyDescent="0.25">
      <c r="A12557" s="46"/>
      <c r="B12557" s="46"/>
      <c r="C12557" s="46"/>
      <c r="D12557" s="106"/>
      <c r="E12557" s="106"/>
    </row>
    <row r="12558" spans="1:5" x14ac:dyDescent="0.25">
      <c r="A12558" s="46"/>
      <c r="B12558" s="46"/>
      <c r="C12558" s="46"/>
      <c r="D12558" s="106"/>
      <c r="E12558" s="106"/>
    </row>
    <row r="12559" spans="1:5" x14ac:dyDescent="0.25">
      <c r="A12559" s="46"/>
      <c r="B12559" s="46"/>
      <c r="C12559" s="46"/>
      <c r="D12559" s="106"/>
      <c r="E12559" s="106"/>
    </row>
    <row r="12560" spans="1:5" x14ac:dyDescent="0.25">
      <c r="A12560" s="46"/>
      <c r="B12560" s="46"/>
      <c r="C12560" s="46"/>
      <c r="D12560" s="106"/>
      <c r="E12560" s="106"/>
    </row>
    <row r="12561" spans="1:5" x14ac:dyDescent="0.25">
      <c r="A12561" s="46"/>
      <c r="B12561" s="46"/>
      <c r="C12561" s="46"/>
      <c r="D12561" s="106"/>
      <c r="E12561" s="106"/>
    </row>
    <row r="12562" spans="1:5" x14ac:dyDescent="0.25">
      <c r="A12562" s="46"/>
      <c r="B12562" s="46"/>
      <c r="C12562" s="46"/>
      <c r="D12562" s="106"/>
      <c r="E12562" s="106"/>
    </row>
    <row r="12563" spans="1:5" x14ac:dyDescent="0.25">
      <c r="A12563" s="46"/>
      <c r="B12563" s="46"/>
      <c r="C12563" s="46"/>
      <c r="D12563" s="106"/>
      <c r="E12563" s="106"/>
    </row>
    <row r="12564" spans="1:5" x14ac:dyDescent="0.25">
      <c r="A12564" s="46"/>
      <c r="B12564" s="46"/>
      <c r="C12564" s="46"/>
      <c r="D12564" s="106"/>
      <c r="E12564" s="106"/>
    </row>
    <row r="12565" spans="1:5" x14ac:dyDescent="0.25">
      <c r="A12565" s="46"/>
      <c r="B12565" s="46"/>
      <c r="C12565" s="46"/>
      <c r="D12565" s="106"/>
      <c r="E12565" s="106"/>
    </row>
    <row r="12566" spans="1:5" x14ac:dyDescent="0.25">
      <c r="A12566" s="46"/>
      <c r="B12566" s="46"/>
      <c r="C12566" s="46"/>
      <c r="D12566" s="106"/>
      <c r="E12566" s="106"/>
    </row>
    <row r="12567" spans="1:5" x14ac:dyDescent="0.25">
      <c r="A12567" s="46"/>
      <c r="B12567" s="46"/>
      <c r="C12567" s="46"/>
      <c r="D12567" s="106"/>
      <c r="E12567" s="106"/>
    </row>
    <row r="12568" spans="1:5" x14ac:dyDescent="0.25">
      <c r="A12568" s="46"/>
      <c r="B12568" s="46"/>
      <c r="C12568" s="46"/>
      <c r="D12568" s="106"/>
      <c r="E12568" s="106"/>
    </row>
    <row r="12569" spans="1:5" x14ac:dyDescent="0.25">
      <c r="A12569" s="46"/>
      <c r="B12569" s="46"/>
      <c r="C12569" s="46"/>
      <c r="D12569" s="106"/>
      <c r="E12569" s="106"/>
    </row>
    <row r="12570" spans="1:5" x14ac:dyDescent="0.25">
      <c r="A12570" s="46"/>
      <c r="B12570" s="46"/>
      <c r="C12570" s="46"/>
      <c r="D12570" s="106"/>
      <c r="E12570" s="106"/>
    </row>
    <row r="12571" spans="1:5" x14ac:dyDescent="0.25">
      <c r="A12571" s="46"/>
      <c r="B12571" s="46"/>
      <c r="C12571" s="46"/>
      <c r="D12571" s="106"/>
      <c r="E12571" s="106"/>
    </row>
    <row r="12572" spans="1:5" x14ac:dyDescent="0.25">
      <c r="A12572" s="46"/>
      <c r="B12572" s="46"/>
      <c r="C12572" s="46"/>
      <c r="D12572" s="106"/>
      <c r="E12572" s="106"/>
    </row>
    <row r="12573" spans="1:5" x14ac:dyDescent="0.25">
      <c r="A12573" s="46"/>
      <c r="B12573" s="46"/>
      <c r="C12573" s="46"/>
      <c r="D12573" s="106"/>
      <c r="E12573" s="106"/>
    </row>
    <row r="12574" spans="1:5" x14ac:dyDescent="0.25">
      <c r="A12574" s="46"/>
      <c r="B12574" s="46"/>
      <c r="C12574" s="46"/>
      <c r="D12574" s="106"/>
      <c r="E12574" s="106"/>
    </row>
    <row r="12575" spans="1:5" x14ac:dyDescent="0.25">
      <c r="A12575" s="46"/>
      <c r="B12575" s="46"/>
      <c r="C12575" s="46"/>
      <c r="D12575" s="106"/>
      <c r="E12575" s="106"/>
    </row>
    <row r="12576" spans="1:5" x14ac:dyDescent="0.25">
      <c r="A12576" s="46"/>
      <c r="B12576" s="46"/>
      <c r="C12576" s="46"/>
      <c r="D12576" s="106"/>
      <c r="E12576" s="106"/>
    </row>
    <row r="12577" spans="1:5" x14ac:dyDescent="0.25">
      <c r="A12577" s="46"/>
      <c r="B12577" s="46"/>
      <c r="C12577" s="46"/>
      <c r="D12577" s="106"/>
      <c r="E12577" s="106"/>
    </row>
    <row r="12578" spans="1:5" x14ac:dyDescent="0.25">
      <c r="A12578" s="46"/>
      <c r="B12578" s="46"/>
      <c r="C12578" s="46"/>
      <c r="D12578" s="106"/>
      <c r="E12578" s="106"/>
    </row>
    <row r="12579" spans="1:5" x14ac:dyDescent="0.25">
      <c r="A12579" s="46"/>
      <c r="B12579" s="46"/>
      <c r="C12579" s="46"/>
      <c r="D12579" s="106"/>
      <c r="E12579" s="106"/>
    </row>
    <row r="12580" spans="1:5" x14ac:dyDescent="0.25">
      <c r="A12580" s="46"/>
      <c r="B12580" s="46"/>
      <c r="C12580" s="46"/>
      <c r="D12580" s="106"/>
      <c r="E12580" s="106"/>
    </row>
    <row r="12581" spans="1:5" x14ac:dyDescent="0.25">
      <c r="A12581" s="46"/>
      <c r="B12581" s="46"/>
      <c r="C12581" s="46"/>
      <c r="D12581" s="106"/>
      <c r="E12581" s="106"/>
    </row>
    <row r="12582" spans="1:5" x14ac:dyDescent="0.25">
      <c r="A12582" s="46"/>
      <c r="B12582" s="46"/>
      <c r="C12582" s="46"/>
      <c r="D12582" s="106"/>
      <c r="E12582" s="106"/>
    </row>
    <row r="12583" spans="1:5" x14ac:dyDescent="0.25">
      <c r="A12583" s="46"/>
      <c r="B12583" s="46"/>
      <c r="C12583" s="46"/>
      <c r="D12583" s="106"/>
      <c r="E12583" s="106"/>
    </row>
    <row r="12584" spans="1:5" x14ac:dyDescent="0.25">
      <c r="A12584" s="46"/>
      <c r="B12584" s="46"/>
      <c r="C12584" s="46"/>
      <c r="D12584" s="106"/>
      <c r="E12584" s="106"/>
    </row>
    <row r="12585" spans="1:5" x14ac:dyDescent="0.25">
      <c r="A12585" s="46"/>
      <c r="B12585" s="46"/>
      <c r="C12585" s="46"/>
      <c r="D12585" s="106"/>
      <c r="E12585" s="106"/>
    </row>
    <row r="12586" spans="1:5" x14ac:dyDescent="0.25">
      <c r="A12586" s="46"/>
      <c r="B12586" s="46"/>
      <c r="C12586" s="46"/>
      <c r="D12586" s="106"/>
      <c r="E12586" s="106"/>
    </row>
    <row r="12587" spans="1:5" x14ac:dyDescent="0.25">
      <c r="A12587" s="46"/>
      <c r="B12587" s="46"/>
      <c r="C12587" s="46"/>
      <c r="D12587" s="106"/>
      <c r="E12587" s="106"/>
    </row>
    <row r="12588" spans="1:5" x14ac:dyDescent="0.25">
      <c r="A12588" s="46"/>
      <c r="B12588" s="46"/>
      <c r="C12588" s="46"/>
      <c r="D12588" s="106"/>
      <c r="E12588" s="106"/>
    </row>
    <row r="12589" spans="1:5" x14ac:dyDescent="0.25">
      <c r="A12589" s="46"/>
      <c r="B12589" s="46"/>
      <c r="C12589" s="46"/>
      <c r="D12589" s="106"/>
      <c r="E12589" s="106"/>
    </row>
    <row r="12590" spans="1:5" x14ac:dyDescent="0.25">
      <c r="A12590" s="46"/>
      <c r="B12590" s="46"/>
      <c r="C12590" s="46"/>
      <c r="D12590" s="106"/>
      <c r="E12590" s="106"/>
    </row>
    <row r="12591" spans="1:5" x14ac:dyDescent="0.25">
      <c r="A12591" s="46"/>
      <c r="B12591" s="46"/>
      <c r="C12591" s="46"/>
      <c r="D12591" s="106"/>
      <c r="E12591" s="106"/>
    </row>
    <row r="12592" spans="1:5" x14ac:dyDescent="0.25">
      <c r="A12592" s="46"/>
      <c r="B12592" s="46"/>
      <c r="C12592" s="46"/>
      <c r="D12592" s="106"/>
      <c r="E12592" s="106"/>
    </row>
    <row r="12593" spans="1:5" x14ac:dyDescent="0.25">
      <c r="A12593" s="46"/>
      <c r="B12593" s="46"/>
      <c r="C12593" s="46"/>
      <c r="D12593" s="106"/>
      <c r="E12593" s="106"/>
    </row>
    <row r="12594" spans="1:5" x14ac:dyDescent="0.25">
      <c r="A12594" s="46"/>
      <c r="B12594" s="46"/>
      <c r="C12594" s="46"/>
      <c r="D12594" s="106"/>
      <c r="E12594" s="106"/>
    </row>
    <row r="12595" spans="1:5" x14ac:dyDescent="0.25">
      <c r="A12595" s="46"/>
      <c r="B12595" s="46"/>
      <c r="C12595" s="46"/>
      <c r="D12595" s="106"/>
      <c r="E12595" s="106"/>
    </row>
    <row r="12596" spans="1:5" x14ac:dyDescent="0.25">
      <c r="A12596" s="46"/>
      <c r="B12596" s="46"/>
      <c r="C12596" s="46"/>
      <c r="D12596" s="106"/>
      <c r="E12596" s="106"/>
    </row>
    <row r="12597" spans="1:5" x14ac:dyDescent="0.25">
      <c r="A12597" s="46"/>
      <c r="B12597" s="46"/>
      <c r="C12597" s="46"/>
      <c r="D12597" s="106"/>
      <c r="E12597" s="106"/>
    </row>
    <row r="12598" spans="1:5" x14ac:dyDescent="0.25">
      <c r="A12598" s="46"/>
      <c r="B12598" s="46"/>
      <c r="C12598" s="46"/>
      <c r="D12598" s="106"/>
      <c r="E12598" s="106"/>
    </row>
    <row r="12599" spans="1:5" x14ac:dyDescent="0.25">
      <c r="A12599" s="46"/>
      <c r="B12599" s="46"/>
      <c r="C12599" s="46"/>
      <c r="D12599" s="106"/>
      <c r="E12599" s="106"/>
    </row>
    <row r="12600" spans="1:5" x14ac:dyDescent="0.25">
      <c r="A12600" s="46"/>
      <c r="B12600" s="46"/>
      <c r="C12600" s="46"/>
      <c r="D12600" s="106"/>
      <c r="E12600" s="106"/>
    </row>
    <row r="12601" spans="1:5" x14ac:dyDescent="0.25">
      <c r="A12601" s="46"/>
      <c r="B12601" s="46"/>
      <c r="C12601" s="46"/>
      <c r="D12601" s="106"/>
      <c r="E12601" s="106"/>
    </row>
    <row r="12602" spans="1:5" x14ac:dyDescent="0.25">
      <c r="A12602" s="46"/>
      <c r="B12602" s="46"/>
      <c r="C12602" s="46"/>
      <c r="D12602" s="106"/>
      <c r="E12602" s="106"/>
    </row>
    <row r="12603" spans="1:5" x14ac:dyDescent="0.25">
      <c r="A12603" s="46"/>
      <c r="B12603" s="46"/>
      <c r="C12603" s="46"/>
      <c r="D12603" s="106"/>
      <c r="E12603" s="106"/>
    </row>
    <row r="12604" spans="1:5" x14ac:dyDescent="0.25">
      <c r="A12604" s="46"/>
      <c r="B12604" s="46"/>
      <c r="C12604" s="46"/>
      <c r="D12604" s="106"/>
      <c r="E12604" s="106"/>
    </row>
    <row r="12605" spans="1:5" x14ac:dyDescent="0.25">
      <c r="A12605" s="46"/>
      <c r="B12605" s="46"/>
      <c r="C12605" s="46"/>
      <c r="D12605" s="106"/>
      <c r="E12605" s="106"/>
    </row>
    <row r="12606" spans="1:5" x14ac:dyDescent="0.25">
      <c r="A12606" s="46"/>
      <c r="B12606" s="46"/>
      <c r="C12606" s="46"/>
      <c r="D12606" s="106"/>
      <c r="E12606" s="106"/>
    </row>
    <row r="12607" spans="1:5" x14ac:dyDescent="0.25">
      <c r="A12607" s="46"/>
      <c r="B12607" s="46"/>
      <c r="C12607" s="46"/>
      <c r="D12607" s="106"/>
      <c r="E12607" s="106"/>
    </row>
    <row r="12608" spans="1:5" x14ac:dyDescent="0.25">
      <c r="A12608" s="46"/>
      <c r="B12608" s="46"/>
      <c r="C12608" s="46"/>
      <c r="D12608" s="106"/>
      <c r="E12608" s="106"/>
    </row>
    <row r="12609" spans="1:5" x14ac:dyDescent="0.25">
      <c r="A12609" s="46"/>
      <c r="B12609" s="46"/>
      <c r="C12609" s="46"/>
      <c r="D12609" s="106"/>
      <c r="E12609" s="106"/>
    </row>
    <row r="12610" spans="1:5" x14ac:dyDescent="0.25">
      <c r="A12610" s="46"/>
      <c r="B12610" s="46"/>
      <c r="C12610" s="46"/>
      <c r="D12610" s="106"/>
      <c r="E12610" s="106"/>
    </row>
    <row r="12611" spans="1:5" x14ac:dyDescent="0.25">
      <c r="A12611" s="46"/>
      <c r="B12611" s="46"/>
      <c r="C12611" s="46"/>
      <c r="D12611" s="106"/>
      <c r="E12611" s="106"/>
    </row>
    <row r="12612" spans="1:5" x14ac:dyDescent="0.25">
      <c r="A12612" s="46"/>
      <c r="B12612" s="46"/>
      <c r="C12612" s="46"/>
      <c r="D12612" s="106"/>
      <c r="E12612" s="106"/>
    </row>
    <row r="12613" spans="1:5" x14ac:dyDescent="0.25">
      <c r="A12613" s="46"/>
      <c r="B12613" s="46"/>
      <c r="C12613" s="46"/>
      <c r="D12613" s="106"/>
      <c r="E12613" s="106"/>
    </row>
    <row r="12614" spans="1:5" x14ac:dyDescent="0.25">
      <c r="A12614" s="46"/>
      <c r="B12614" s="46"/>
      <c r="C12614" s="46"/>
      <c r="D12614" s="106"/>
      <c r="E12614" s="106"/>
    </row>
    <row r="12615" spans="1:5" x14ac:dyDescent="0.25">
      <c r="A12615" s="46"/>
      <c r="B12615" s="46"/>
      <c r="C12615" s="46"/>
      <c r="D12615" s="106"/>
      <c r="E12615" s="106"/>
    </row>
    <row r="12616" spans="1:5" x14ac:dyDescent="0.25">
      <c r="A12616" s="46"/>
      <c r="B12616" s="46"/>
      <c r="C12616" s="46"/>
      <c r="D12616" s="106"/>
      <c r="E12616" s="106"/>
    </row>
    <row r="12617" spans="1:5" x14ac:dyDescent="0.25">
      <c r="A12617" s="46"/>
      <c r="B12617" s="46"/>
      <c r="C12617" s="46"/>
      <c r="D12617" s="106"/>
      <c r="E12617" s="106"/>
    </row>
    <row r="12618" spans="1:5" x14ac:dyDescent="0.25">
      <c r="A12618" s="46"/>
      <c r="B12618" s="46"/>
      <c r="C12618" s="46"/>
      <c r="D12618" s="106"/>
      <c r="E12618" s="106"/>
    </row>
    <row r="12619" spans="1:5" x14ac:dyDescent="0.25">
      <c r="A12619" s="46"/>
      <c r="B12619" s="46"/>
      <c r="C12619" s="46"/>
      <c r="D12619" s="106"/>
      <c r="E12619" s="106"/>
    </row>
    <row r="12620" spans="1:5" x14ac:dyDescent="0.25">
      <c r="A12620" s="46"/>
      <c r="B12620" s="46"/>
      <c r="C12620" s="46"/>
      <c r="D12620" s="106"/>
      <c r="E12620" s="106"/>
    </row>
    <row r="12621" spans="1:5" x14ac:dyDescent="0.25">
      <c r="A12621" s="46"/>
      <c r="B12621" s="46"/>
      <c r="C12621" s="46"/>
      <c r="D12621" s="106"/>
      <c r="E12621" s="106"/>
    </row>
    <row r="12622" spans="1:5" x14ac:dyDescent="0.25">
      <c r="A12622" s="46"/>
      <c r="B12622" s="46"/>
      <c r="C12622" s="46"/>
      <c r="D12622" s="106"/>
      <c r="E12622" s="106"/>
    </row>
    <row r="12623" spans="1:5" x14ac:dyDescent="0.25">
      <c r="A12623" s="46"/>
      <c r="B12623" s="46"/>
      <c r="C12623" s="46"/>
      <c r="D12623" s="106"/>
      <c r="E12623" s="106"/>
    </row>
    <row r="12624" spans="1:5" x14ac:dyDescent="0.25">
      <c r="A12624" s="46"/>
      <c r="B12624" s="46"/>
      <c r="C12624" s="46"/>
      <c r="D12624" s="106"/>
      <c r="E12624" s="106"/>
    </row>
    <row r="12625" spans="1:5" x14ac:dyDescent="0.25">
      <c r="A12625" s="46"/>
      <c r="B12625" s="46"/>
      <c r="C12625" s="46"/>
      <c r="D12625" s="106"/>
      <c r="E12625" s="106"/>
    </row>
    <row r="12626" spans="1:5" x14ac:dyDescent="0.25">
      <c r="A12626" s="46"/>
      <c r="B12626" s="46"/>
      <c r="C12626" s="46"/>
      <c r="D12626" s="106"/>
      <c r="E12626" s="106"/>
    </row>
    <row r="12627" spans="1:5" x14ac:dyDescent="0.25">
      <c r="A12627" s="46"/>
      <c r="B12627" s="46"/>
      <c r="C12627" s="46"/>
      <c r="D12627" s="106"/>
      <c r="E12627" s="106"/>
    </row>
    <row r="12628" spans="1:5" x14ac:dyDescent="0.25">
      <c r="A12628" s="46"/>
      <c r="B12628" s="46"/>
      <c r="C12628" s="46"/>
      <c r="D12628" s="106"/>
      <c r="E12628" s="106"/>
    </row>
    <row r="12629" spans="1:5" x14ac:dyDescent="0.25">
      <c r="A12629" s="46"/>
      <c r="B12629" s="46"/>
      <c r="C12629" s="46"/>
      <c r="D12629" s="106"/>
      <c r="E12629" s="106"/>
    </row>
    <row r="12630" spans="1:5" x14ac:dyDescent="0.25">
      <c r="A12630" s="46"/>
      <c r="B12630" s="46"/>
      <c r="C12630" s="46"/>
      <c r="D12630" s="106"/>
      <c r="E12630" s="106"/>
    </row>
    <row r="12631" spans="1:5" x14ac:dyDescent="0.25">
      <c r="A12631" s="46"/>
      <c r="B12631" s="46"/>
      <c r="C12631" s="46"/>
      <c r="D12631" s="106"/>
      <c r="E12631" s="106"/>
    </row>
    <row r="12632" spans="1:5" x14ac:dyDescent="0.25">
      <c r="A12632" s="46"/>
      <c r="B12632" s="46"/>
      <c r="C12632" s="46"/>
      <c r="D12632" s="106"/>
      <c r="E12632" s="106"/>
    </row>
    <row r="12633" spans="1:5" x14ac:dyDescent="0.25">
      <c r="A12633" s="46"/>
      <c r="B12633" s="46"/>
      <c r="C12633" s="46"/>
      <c r="D12633" s="106"/>
      <c r="E12633" s="106"/>
    </row>
    <row r="12634" spans="1:5" x14ac:dyDescent="0.25">
      <c r="A12634" s="46"/>
      <c r="B12634" s="46"/>
      <c r="C12634" s="46"/>
      <c r="D12634" s="106"/>
      <c r="E12634" s="106"/>
    </row>
    <row r="12635" spans="1:5" x14ac:dyDescent="0.25">
      <c r="A12635" s="46"/>
      <c r="B12635" s="46"/>
      <c r="C12635" s="46"/>
      <c r="D12635" s="106"/>
      <c r="E12635" s="106"/>
    </row>
    <row r="12636" spans="1:5" x14ac:dyDescent="0.25">
      <c r="A12636" s="46"/>
      <c r="B12636" s="46"/>
      <c r="C12636" s="46"/>
      <c r="D12636" s="106"/>
      <c r="E12636" s="106"/>
    </row>
    <row r="12637" spans="1:5" x14ac:dyDescent="0.25">
      <c r="A12637" s="46"/>
      <c r="B12637" s="46"/>
      <c r="C12637" s="46"/>
      <c r="D12637" s="106"/>
      <c r="E12637" s="106"/>
    </row>
    <row r="12638" spans="1:5" x14ac:dyDescent="0.25">
      <c r="A12638" s="46"/>
      <c r="B12638" s="46"/>
      <c r="C12638" s="46"/>
      <c r="D12638" s="106"/>
      <c r="E12638" s="106"/>
    </row>
    <row r="12639" spans="1:5" x14ac:dyDescent="0.25">
      <c r="A12639" s="46"/>
      <c r="B12639" s="46"/>
      <c r="C12639" s="46"/>
      <c r="D12639" s="106"/>
      <c r="E12639" s="106"/>
    </row>
    <row r="12640" spans="1:5" x14ac:dyDescent="0.25">
      <c r="A12640" s="46"/>
      <c r="B12640" s="46"/>
      <c r="C12640" s="46"/>
      <c r="D12640" s="106"/>
      <c r="E12640" s="106"/>
    </row>
    <row r="12641" spans="1:5" x14ac:dyDescent="0.25">
      <c r="A12641" s="46"/>
      <c r="B12641" s="46"/>
      <c r="C12641" s="46"/>
      <c r="D12641" s="106"/>
      <c r="E12641" s="106"/>
    </row>
    <row r="12642" spans="1:5" x14ac:dyDescent="0.25">
      <c r="A12642" s="46"/>
      <c r="B12642" s="46"/>
      <c r="C12642" s="46"/>
      <c r="D12642" s="106"/>
      <c r="E12642" s="106"/>
    </row>
    <row r="12643" spans="1:5" x14ac:dyDescent="0.25">
      <c r="A12643" s="46"/>
      <c r="B12643" s="46"/>
      <c r="C12643" s="46"/>
      <c r="D12643" s="106"/>
      <c r="E12643" s="106"/>
    </row>
    <row r="12644" spans="1:5" x14ac:dyDescent="0.25">
      <c r="A12644" s="46"/>
      <c r="B12644" s="46"/>
      <c r="C12644" s="46"/>
      <c r="D12644" s="106"/>
      <c r="E12644" s="106"/>
    </row>
    <row r="12645" spans="1:5" x14ac:dyDescent="0.25">
      <c r="A12645" s="46"/>
      <c r="B12645" s="46"/>
      <c r="C12645" s="46"/>
      <c r="D12645" s="106"/>
      <c r="E12645" s="106"/>
    </row>
    <row r="12646" spans="1:5" x14ac:dyDescent="0.25">
      <c r="A12646" s="46"/>
      <c r="B12646" s="46"/>
      <c r="C12646" s="46"/>
      <c r="D12646" s="106"/>
      <c r="E12646" s="106"/>
    </row>
    <row r="12647" spans="1:5" x14ac:dyDescent="0.25">
      <c r="A12647" s="46"/>
      <c r="B12647" s="46"/>
      <c r="C12647" s="46"/>
      <c r="D12647" s="106"/>
      <c r="E12647" s="106"/>
    </row>
    <row r="12648" spans="1:5" x14ac:dyDescent="0.25">
      <c r="A12648" s="46"/>
      <c r="B12648" s="46"/>
      <c r="C12648" s="46"/>
      <c r="D12648" s="106"/>
      <c r="E12648" s="106"/>
    </row>
    <row r="12649" spans="1:5" x14ac:dyDescent="0.25">
      <c r="A12649" s="46"/>
      <c r="B12649" s="46"/>
      <c r="C12649" s="46"/>
      <c r="D12649" s="106"/>
      <c r="E12649" s="106"/>
    </row>
    <row r="12650" spans="1:5" x14ac:dyDescent="0.25">
      <c r="A12650" s="46"/>
      <c r="B12650" s="46"/>
      <c r="C12650" s="46"/>
      <c r="D12650" s="106"/>
      <c r="E12650" s="106"/>
    </row>
    <row r="12651" spans="1:5" x14ac:dyDescent="0.25">
      <c r="A12651" s="46"/>
      <c r="B12651" s="46"/>
      <c r="C12651" s="46"/>
      <c r="D12651" s="106"/>
      <c r="E12651" s="106"/>
    </row>
    <row r="12652" spans="1:5" x14ac:dyDescent="0.25">
      <c r="A12652" s="46"/>
      <c r="B12652" s="46"/>
      <c r="C12652" s="46"/>
      <c r="D12652" s="106"/>
      <c r="E12652" s="106"/>
    </row>
    <row r="12653" spans="1:5" x14ac:dyDescent="0.25">
      <c r="A12653" s="46"/>
      <c r="B12653" s="46"/>
      <c r="C12653" s="46"/>
      <c r="D12653" s="106"/>
      <c r="E12653" s="106"/>
    </row>
    <row r="12654" spans="1:5" x14ac:dyDescent="0.25">
      <c r="A12654" s="46"/>
      <c r="B12654" s="46"/>
      <c r="C12654" s="46"/>
      <c r="D12654" s="106"/>
      <c r="E12654" s="106"/>
    </row>
    <row r="12655" spans="1:5" x14ac:dyDescent="0.25">
      <c r="A12655" s="46"/>
      <c r="B12655" s="46"/>
      <c r="C12655" s="46"/>
      <c r="D12655" s="106"/>
      <c r="E12655" s="106"/>
    </row>
    <row r="12656" spans="1:5" x14ac:dyDescent="0.25">
      <c r="A12656" s="46"/>
      <c r="B12656" s="46"/>
      <c r="C12656" s="46"/>
      <c r="D12656" s="106"/>
      <c r="E12656" s="106"/>
    </row>
    <row r="12657" spans="1:5" x14ac:dyDescent="0.25">
      <c r="A12657" s="46"/>
      <c r="B12657" s="46"/>
      <c r="C12657" s="46"/>
      <c r="D12657" s="106"/>
      <c r="E12657" s="106"/>
    </row>
    <row r="12658" spans="1:5" x14ac:dyDescent="0.25">
      <c r="A12658" s="46"/>
      <c r="B12658" s="46"/>
      <c r="C12658" s="46"/>
      <c r="D12658" s="106"/>
      <c r="E12658" s="106"/>
    </row>
    <row r="12659" spans="1:5" x14ac:dyDescent="0.25">
      <c r="A12659" s="46"/>
      <c r="B12659" s="46"/>
      <c r="C12659" s="46"/>
      <c r="D12659" s="106"/>
      <c r="E12659" s="106"/>
    </row>
    <row r="12660" spans="1:5" x14ac:dyDescent="0.25">
      <c r="A12660" s="46"/>
      <c r="B12660" s="46"/>
      <c r="C12660" s="46"/>
      <c r="D12660" s="106"/>
      <c r="E12660" s="106"/>
    </row>
    <row r="12661" spans="1:5" x14ac:dyDescent="0.25">
      <c r="A12661" s="46"/>
      <c r="B12661" s="46"/>
      <c r="C12661" s="46"/>
      <c r="D12661" s="106"/>
      <c r="E12661" s="106"/>
    </row>
    <row r="12662" spans="1:5" x14ac:dyDescent="0.25">
      <c r="A12662" s="46"/>
      <c r="B12662" s="46"/>
      <c r="C12662" s="46"/>
      <c r="D12662" s="106"/>
      <c r="E12662" s="106"/>
    </row>
    <row r="12663" spans="1:5" x14ac:dyDescent="0.25">
      <c r="A12663" s="46"/>
      <c r="B12663" s="46"/>
      <c r="C12663" s="46"/>
      <c r="D12663" s="106"/>
      <c r="E12663" s="106"/>
    </row>
    <row r="12664" spans="1:5" x14ac:dyDescent="0.25">
      <c r="A12664" s="46"/>
      <c r="B12664" s="46"/>
      <c r="C12664" s="46"/>
      <c r="D12664" s="106"/>
      <c r="E12664" s="106"/>
    </row>
    <row r="12665" spans="1:5" x14ac:dyDescent="0.25">
      <c r="A12665" s="46"/>
      <c r="B12665" s="46"/>
      <c r="C12665" s="46"/>
      <c r="D12665" s="106"/>
      <c r="E12665" s="106"/>
    </row>
    <row r="12666" spans="1:5" x14ac:dyDescent="0.25">
      <c r="A12666" s="46"/>
      <c r="B12666" s="46"/>
      <c r="C12666" s="46"/>
      <c r="D12666" s="106"/>
      <c r="E12666" s="106"/>
    </row>
    <row r="12667" spans="1:5" x14ac:dyDescent="0.25">
      <c r="A12667" s="46"/>
      <c r="B12667" s="46"/>
      <c r="C12667" s="46"/>
      <c r="D12667" s="106"/>
      <c r="E12667" s="106"/>
    </row>
    <row r="12668" spans="1:5" x14ac:dyDescent="0.25">
      <c r="A12668" s="46"/>
      <c r="B12668" s="46"/>
      <c r="C12668" s="46"/>
      <c r="D12668" s="106"/>
      <c r="E12668" s="106"/>
    </row>
    <row r="12669" spans="1:5" x14ac:dyDescent="0.25">
      <c r="A12669" s="46"/>
      <c r="B12669" s="46"/>
      <c r="C12669" s="46"/>
      <c r="D12669" s="106"/>
      <c r="E12669" s="106"/>
    </row>
    <row r="12670" spans="1:5" x14ac:dyDescent="0.25">
      <c r="A12670" s="46"/>
      <c r="B12670" s="46"/>
      <c r="C12670" s="46"/>
      <c r="D12670" s="106"/>
      <c r="E12670" s="106"/>
    </row>
    <row r="12671" spans="1:5" x14ac:dyDescent="0.25">
      <c r="A12671" s="46"/>
      <c r="B12671" s="46"/>
      <c r="C12671" s="46"/>
      <c r="D12671" s="106"/>
      <c r="E12671" s="106"/>
    </row>
    <row r="12672" spans="1:5" x14ac:dyDescent="0.25">
      <c r="A12672" s="46"/>
      <c r="B12672" s="46"/>
      <c r="C12672" s="46"/>
      <c r="D12672" s="106"/>
      <c r="E12672" s="106"/>
    </row>
    <row r="12673" spans="1:5" x14ac:dyDescent="0.25">
      <c r="A12673" s="46"/>
      <c r="B12673" s="46"/>
      <c r="C12673" s="46"/>
      <c r="D12673" s="106"/>
      <c r="E12673" s="106"/>
    </row>
    <row r="12674" spans="1:5" x14ac:dyDescent="0.25">
      <c r="A12674" s="46"/>
      <c r="B12674" s="46"/>
      <c r="C12674" s="46"/>
      <c r="D12674" s="106"/>
      <c r="E12674" s="106"/>
    </row>
    <row r="12675" spans="1:5" x14ac:dyDescent="0.25">
      <c r="A12675" s="46"/>
      <c r="B12675" s="46"/>
      <c r="C12675" s="46"/>
      <c r="D12675" s="106"/>
      <c r="E12675" s="106"/>
    </row>
    <row r="12676" spans="1:5" x14ac:dyDescent="0.25">
      <c r="A12676" s="46"/>
      <c r="B12676" s="46"/>
      <c r="C12676" s="46"/>
      <c r="D12676" s="106"/>
      <c r="E12676" s="106"/>
    </row>
    <row r="12677" spans="1:5" x14ac:dyDescent="0.25">
      <c r="A12677" s="46"/>
      <c r="B12677" s="46"/>
      <c r="C12677" s="46"/>
      <c r="D12677" s="106"/>
      <c r="E12677" s="106"/>
    </row>
    <row r="12678" spans="1:5" x14ac:dyDescent="0.25">
      <c r="A12678" s="46"/>
      <c r="B12678" s="46"/>
      <c r="C12678" s="46"/>
      <c r="D12678" s="106"/>
      <c r="E12678" s="106"/>
    </row>
    <row r="12679" spans="1:5" x14ac:dyDescent="0.25">
      <c r="A12679" s="46"/>
      <c r="B12679" s="46"/>
      <c r="C12679" s="46"/>
      <c r="D12679" s="106"/>
      <c r="E12679" s="106"/>
    </row>
    <row r="12680" spans="1:5" x14ac:dyDescent="0.25">
      <c r="A12680" s="46"/>
      <c r="B12680" s="46"/>
      <c r="C12680" s="46"/>
      <c r="D12680" s="106"/>
      <c r="E12680" s="106"/>
    </row>
    <row r="12681" spans="1:5" x14ac:dyDescent="0.25">
      <c r="A12681" s="46"/>
      <c r="B12681" s="46"/>
      <c r="C12681" s="46"/>
      <c r="D12681" s="106"/>
      <c r="E12681" s="106"/>
    </row>
    <row r="12682" spans="1:5" x14ac:dyDescent="0.25">
      <c r="A12682" s="46"/>
      <c r="B12682" s="46"/>
      <c r="C12682" s="46"/>
      <c r="D12682" s="106"/>
      <c r="E12682" s="106"/>
    </row>
    <row r="12683" spans="1:5" x14ac:dyDescent="0.25">
      <c r="A12683" s="46"/>
      <c r="B12683" s="46"/>
      <c r="C12683" s="46"/>
      <c r="D12683" s="106"/>
      <c r="E12683" s="106"/>
    </row>
    <row r="12684" spans="1:5" x14ac:dyDescent="0.25">
      <c r="A12684" s="46"/>
      <c r="B12684" s="46"/>
      <c r="C12684" s="46"/>
      <c r="D12684" s="106"/>
      <c r="E12684" s="106"/>
    </row>
    <row r="12685" spans="1:5" x14ac:dyDescent="0.25">
      <c r="A12685" s="46"/>
      <c r="B12685" s="46"/>
      <c r="C12685" s="46"/>
      <c r="D12685" s="106"/>
      <c r="E12685" s="106"/>
    </row>
    <row r="12686" spans="1:5" x14ac:dyDescent="0.25">
      <c r="A12686" s="46"/>
      <c r="B12686" s="46"/>
      <c r="C12686" s="46"/>
      <c r="D12686" s="106"/>
      <c r="E12686" s="106"/>
    </row>
    <row r="12687" spans="1:5" x14ac:dyDescent="0.25">
      <c r="A12687" s="46"/>
      <c r="B12687" s="46"/>
      <c r="C12687" s="46"/>
      <c r="D12687" s="106"/>
      <c r="E12687" s="106"/>
    </row>
    <row r="12688" spans="1:5" x14ac:dyDescent="0.25">
      <c r="A12688" s="46"/>
      <c r="B12688" s="46"/>
      <c r="C12688" s="46"/>
      <c r="D12688" s="106"/>
      <c r="E12688" s="106"/>
    </row>
    <row r="12689" spans="1:5" x14ac:dyDescent="0.25">
      <c r="A12689" s="46"/>
      <c r="B12689" s="46"/>
      <c r="C12689" s="46"/>
      <c r="D12689" s="106"/>
      <c r="E12689" s="106"/>
    </row>
    <row r="12690" spans="1:5" x14ac:dyDescent="0.25">
      <c r="A12690" s="46"/>
      <c r="B12690" s="46"/>
      <c r="C12690" s="46"/>
      <c r="D12690" s="106"/>
      <c r="E12690" s="106"/>
    </row>
    <row r="12691" spans="1:5" x14ac:dyDescent="0.25">
      <c r="A12691" s="46"/>
      <c r="B12691" s="46"/>
      <c r="C12691" s="46"/>
      <c r="D12691" s="106"/>
      <c r="E12691" s="106"/>
    </row>
    <row r="12692" spans="1:5" x14ac:dyDescent="0.25">
      <c r="A12692" s="46"/>
      <c r="B12692" s="46"/>
      <c r="C12692" s="46"/>
      <c r="D12692" s="106"/>
      <c r="E12692" s="106"/>
    </row>
    <row r="12693" spans="1:5" x14ac:dyDescent="0.25">
      <c r="A12693" s="46"/>
      <c r="B12693" s="46"/>
      <c r="C12693" s="46"/>
      <c r="D12693" s="106"/>
      <c r="E12693" s="106"/>
    </row>
    <row r="12694" spans="1:5" x14ac:dyDescent="0.25">
      <c r="A12694" s="46"/>
      <c r="B12694" s="46"/>
      <c r="C12694" s="46"/>
      <c r="D12694" s="106"/>
      <c r="E12694" s="106"/>
    </row>
    <row r="12695" spans="1:5" x14ac:dyDescent="0.25">
      <c r="A12695" s="46"/>
      <c r="B12695" s="46"/>
      <c r="C12695" s="46"/>
      <c r="D12695" s="106"/>
      <c r="E12695" s="106"/>
    </row>
    <row r="12696" spans="1:5" x14ac:dyDescent="0.25">
      <c r="A12696" s="46"/>
      <c r="B12696" s="46"/>
      <c r="C12696" s="46"/>
      <c r="D12696" s="106"/>
      <c r="E12696" s="106"/>
    </row>
    <row r="12697" spans="1:5" x14ac:dyDescent="0.25">
      <c r="A12697" s="46"/>
      <c r="B12697" s="46"/>
      <c r="C12697" s="46"/>
      <c r="D12697" s="106"/>
      <c r="E12697" s="106"/>
    </row>
    <row r="12698" spans="1:5" x14ac:dyDescent="0.25">
      <c r="A12698" s="46"/>
      <c r="B12698" s="46"/>
      <c r="C12698" s="46"/>
      <c r="D12698" s="106"/>
      <c r="E12698" s="106"/>
    </row>
    <row r="12699" spans="1:5" x14ac:dyDescent="0.25">
      <c r="A12699" s="46"/>
      <c r="B12699" s="46"/>
      <c r="C12699" s="46"/>
      <c r="D12699" s="106"/>
      <c r="E12699" s="106"/>
    </row>
    <row r="12700" spans="1:5" x14ac:dyDescent="0.25">
      <c r="A12700" s="46"/>
      <c r="B12700" s="46"/>
      <c r="C12700" s="46"/>
      <c r="D12700" s="106"/>
      <c r="E12700" s="106"/>
    </row>
    <row r="12701" spans="1:5" x14ac:dyDescent="0.25">
      <c r="A12701" s="46"/>
      <c r="B12701" s="46"/>
      <c r="C12701" s="46"/>
      <c r="D12701" s="106"/>
      <c r="E12701" s="106"/>
    </row>
    <row r="12702" spans="1:5" x14ac:dyDescent="0.25">
      <c r="A12702" s="46"/>
      <c r="B12702" s="46"/>
      <c r="C12702" s="46"/>
      <c r="D12702" s="106"/>
      <c r="E12702" s="106"/>
    </row>
    <row r="12703" spans="1:5" x14ac:dyDescent="0.25">
      <c r="A12703" s="46"/>
      <c r="B12703" s="46"/>
      <c r="C12703" s="46"/>
      <c r="D12703" s="106"/>
      <c r="E12703" s="106"/>
    </row>
    <row r="12704" spans="1:5" x14ac:dyDescent="0.25">
      <c r="A12704" s="46"/>
      <c r="B12704" s="46"/>
      <c r="C12704" s="46"/>
      <c r="D12704" s="106"/>
      <c r="E12704" s="106"/>
    </row>
    <row r="12705" spans="1:5" x14ac:dyDescent="0.25">
      <c r="A12705" s="46"/>
      <c r="B12705" s="46"/>
      <c r="C12705" s="46"/>
      <c r="D12705" s="106"/>
      <c r="E12705" s="106"/>
    </row>
    <row r="12706" spans="1:5" x14ac:dyDescent="0.25">
      <c r="A12706" s="46"/>
      <c r="B12706" s="46"/>
      <c r="C12706" s="46"/>
      <c r="D12706" s="106"/>
      <c r="E12706" s="106"/>
    </row>
    <row r="12707" spans="1:5" x14ac:dyDescent="0.25">
      <c r="A12707" s="46"/>
      <c r="B12707" s="46"/>
      <c r="C12707" s="46"/>
      <c r="D12707" s="106"/>
      <c r="E12707" s="106"/>
    </row>
    <row r="12708" spans="1:5" x14ac:dyDescent="0.25">
      <c r="A12708" s="46"/>
      <c r="B12708" s="46"/>
      <c r="C12708" s="46"/>
      <c r="D12708" s="106"/>
      <c r="E12708" s="106"/>
    </row>
    <row r="12709" spans="1:5" x14ac:dyDescent="0.25">
      <c r="A12709" s="46"/>
      <c r="B12709" s="46"/>
      <c r="C12709" s="46"/>
      <c r="D12709" s="106"/>
      <c r="E12709" s="106"/>
    </row>
    <row r="12710" spans="1:5" x14ac:dyDescent="0.25">
      <c r="A12710" s="46"/>
      <c r="B12710" s="46"/>
      <c r="C12710" s="46"/>
      <c r="D12710" s="106"/>
      <c r="E12710" s="106"/>
    </row>
    <row r="12711" spans="1:5" x14ac:dyDescent="0.25">
      <c r="A12711" s="46"/>
      <c r="B12711" s="46"/>
      <c r="C12711" s="46"/>
      <c r="D12711" s="106"/>
      <c r="E12711" s="106"/>
    </row>
    <row r="12712" spans="1:5" x14ac:dyDescent="0.25">
      <c r="A12712" s="46"/>
      <c r="B12712" s="46"/>
      <c r="C12712" s="46"/>
      <c r="D12712" s="106"/>
      <c r="E12712" s="106"/>
    </row>
    <row r="12713" spans="1:5" x14ac:dyDescent="0.25">
      <c r="A12713" s="46"/>
      <c r="B12713" s="46"/>
      <c r="C12713" s="46"/>
      <c r="D12713" s="106"/>
      <c r="E12713" s="106"/>
    </row>
    <row r="12714" spans="1:5" x14ac:dyDescent="0.25">
      <c r="A12714" s="46"/>
      <c r="B12714" s="46"/>
      <c r="C12714" s="46"/>
      <c r="D12714" s="106"/>
      <c r="E12714" s="106"/>
    </row>
    <row r="12715" spans="1:5" x14ac:dyDescent="0.25">
      <c r="A12715" s="46"/>
      <c r="B12715" s="46"/>
      <c r="C12715" s="46"/>
      <c r="D12715" s="106"/>
      <c r="E12715" s="106"/>
    </row>
    <row r="12716" spans="1:5" x14ac:dyDescent="0.25">
      <c r="A12716" s="46"/>
      <c r="B12716" s="46"/>
      <c r="C12716" s="46"/>
      <c r="D12716" s="106"/>
      <c r="E12716" s="106"/>
    </row>
    <row r="12717" spans="1:5" x14ac:dyDescent="0.25">
      <c r="A12717" s="46"/>
      <c r="B12717" s="46"/>
      <c r="C12717" s="46"/>
      <c r="D12717" s="106"/>
      <c r="E12717" s="106"/>
    </row>
    <row r="12718" spans="1:5" x14ac:dyDescent="0.25">
      <c r="A12718" s="46"/>
      <c r="B12718" s="46"/>
      <c r="C12718" s="46"/>
      <c r="D12718" s="106"/>
      <c r="E12718" s="106"/>
    </row>
    <row r="12719" spans="1:5" x14ac:dyDescent="0.25">
      <c r="A12719" s="46"/>
      <c r="B12719" s="46"/>
      <c r="C12719" s="46"/>
      <c r="D12719" s="106"/>
      <c r="E12719" s="106"/>
    </row>
    <row r="12720" spans="1:5" x14ac:dyDescent="0.25">
      <c r="A12720" s="46"/>
      <c r="B12720" s="46"/>
      <c r="C12720" s="46"/>
      <c r="D12720" s="106"/>
      <c r="E12720" s="106"/>
    </row>
    <row r="12721" spans="1:5" x14ac:dyDescent="0.25">
      <c r="A12721" s="46"/>
      <c r="B12721" s="46"/>
      <c r="C12721" s="46"/>
      <c r="D12721" s="106"/>
      <c r="E12721" s="106"/>
    </row>
    <row r="12722" spans="1:5" x14ac:dyDescent="0.25">
      <c r="A12722" s="46"/>
      <c r="B12722" s="46"/>
      <c r="C12722" s="46"/>
      <c r="D12722" s="106"/>
      <c r="E12722" s="106"/>
    </row>
    <row r="12723" spans="1:5" x14ac:dyDescent="0.25">
      <c r="A12723" s="46"/>
      <c r="B12723" s="46"/>
      <c r="C12723" s="46"/>
      <c r="D12723" s="106"/>
      <c r="E12723" s="106"/>
    </row>
    <row r="12724" spans="1:5" x14ac:dyDescent="0.25">
      <c r="A12724" s="46"/>
      <c r="B12724" s="46"/>
      <c r="C12724" s="46"/>
      <c r="D12724" s="106"/>
      <c r="E12724" s="106"/>
    </row>
    <row r="12725" spans="1:5" x14ac:dyDescent="0.25">
      <c r="A12725" s="46"/>
      <c r="B12725" s="46"/>
      <c r="C12725" s="46"/>
      <c r="D12725" s="106"/>
      <c r="E12725" s="106"/>
    </row>
    <row r="12726" spans="1:5" x14ac:dyDescent="0.25">
      <c r="A12726" s="46"/>
      <c r="B12726" s="46"/>
      <c r="C12726" s="46"/>
      <c r="D12726" s="106"/>
      <c r="E12726" s="106"/>
    </row>
    <row r="12727" spans="1:5" x14ac:dyDescent="0.25">
      <c r="A12727" s="46"/>
      <c r="B12727" s="46"/>
      <c r="C12727" s="46"/>
      <c r="D12727" s="106"/>
      <c r="E12727" s="106"/>
    </row>
    <row r="12728" spans="1:5" x14ac:dyDescent="0.25">
      <c r="A12728" s="46"/>
      <c r="B12728" s="46"/>
      <c r="C12728" s="46"/>
      <c r="D12728" s="106"/>
      <c r="E12728" s="106"/>
    </row>
    <row r="12729" spans="1:5" x14ac:dyDescent="0.25">
      <c r="A12729" s="46"/>
      <c r="B12729" s="46"/>
      <c r="C12729" s="46"/>
      <c r="D12729" s="106"/>
      <c r="E12729" s="106"/>
    </row>
    <row r="12730" spans="1:5" x14ac:dyDescent="0.25">
      <c r="A12730" s="46"/>
      <c r="B12730" s="46"/>
      <c r="C12730" s="46"/>
      <c r="D12730" s="106"/>
      <c r="E12730" s="106"/>
    </row>
    <row r="12731" spans="1:5" x14ac:dyDescent="0.25">
      <c r="A12731" s="46"/>
      <c r="B12731" s="46"/>
      <c r="C12731" s="46"/>
      <c r="D12731" s="106"/>
      <c r="E12731" s="106"/>
    </row>
    <row r="12732" spans="1:5" x14ac:dyDescent="0.25">
      <c r="A12732" s="46"/>
      <c r="B12732" s="46"/>
      <c r="C12732" s="46"/>
      <c r="D12732" s="106"/>
      <c r="E12732" s="106"/>
    </row>
    <row r="12733" spans="1:5" x14ac:dyDescent="0.25">
      <c r="A12733" s="46"/>
      <c r="B12733" s="46"/>
      <c r="C12733" s="46"/>
      <c r="D12733" s="106"/>
      <c r="E12733" s="106"/>
    </row>
    <row r="12734" spans="1:5" x14ac:dyDescent="0.25">
      <c r="A12734" s="46"/>
      <c r="B12734" s="46"/>
      <c r="C12734" s="46"/>
      <c r="D12734" s="106"/>
      <c r="E12734" s="106"/>
    </row>
    <row r="12735" spans="1:5" x14ac:dyDescent="0.25">
      <c r="A12735" s="46"/>
      <c r="B12735" s="46"/>
      <c r="C12735" s="46"/>
      <c r="D12735" s="106"/>
      <c r="E12735" s="106"/>
    </row>
    <row r="12736" spans="1:5" x14ac:dyDescent="0.25">
      <c r="A12736" s="46"/>
      <c r="B12736" s="46"/>
      <c r="C12736" s="46"/>
      <c r="D12736" s="106"/>
      <c r="E12736" s="106"/>
    </row>
    <row r="12737" spans="1:5" x14ac:dyDescent="0.25">
      <c r="A12737" s="46"/>
      <c r="B12737" s="46"/>
      <c r="C12737" s="46"/>
      <c r="D12737" s="106"/>
      <c r="E12737" s="106"/>
    </row>
    <row r="12738" spans="1:5" x14ac:dyDescent="0.25">
      <c r="A12738" s="46"/>
      <c r="B12738" s="46"/>
      <c r="C12738" s="46"/>
      <c r="D12738" s="106"/>
      <c r="E12738" s="106"/>
    </row>
    <row r="12739" spans="1:5" x14ac:dyDescent="0.25">
      <c r="A12739" s="46"/>
      <c r="B12739" s="46"/>
      <c r="C12739" s="46"/>
      <c r="D12739" s="106"/>
      <c r="E12739" s="106"/>
    </row>
    <row r="12740" spans="1:5" x14ac:dyDescent="0.25">
      <c r="A12740" s="46"/>
      <c r="B12740" s="46"/>
      <c r="C12740" s="46"/>
      <c r="D12740" s="106"/>
      <c r="E12740" s="106"/>
    </row>
    <row r="12741" spans="1:5" x14ac:dyDescent="0.25">
      <c r="A12741" s="46"/>
      <c r="B12741" s="46"/>
      <c r="C12741" s="46"/>
      <c r="D12741" s="106"/>
      <c r="E12741" s="106"/>
    </row>
    <row r="12742" spans="1:5" x14ac:dyDescent="0.25">
      <c r="A12742" s="46"/>
      <c r="B12742" s="46"/>
      <c r="C12742" s="46"/>
      <c r="D12742" s="106"/>
      <c r="E12742" s="106"/>
    </row>
    <row r="12743" spans="1:5" x14ac:dyDescent="0.25">
      <c r="A12743" s="46"/>
      <c r="B12743" s="46"/>
      <c r="C12743" s="46"/>
      <c r="D12743" s="106"/>
      <c r="E12743" s="106"/>
    </row>
    <row r="12744" spans="1:5" x14ac:dyDescent="0.25">
      <c r="A12744" s="46"/>
      <c r="B12744" s="46"/>
      <c r="C12744" s="46"/>
      <c r="D12744" s="106"/>
      <c r="E12744" s="106"/>
    </row>
    <row r="12745" spans="1:5" x14ac:dyDescent="0.25">
      <c r="A12745" s="46"/>
      <c r="B12745" s="46"/>
      <c r="C12745" s="46"/>
      <c r="D12745" s="106"/>
      <c r="E12745" s="106"/>
    </row>
    <row r="12746" spans="1:5" x14ac:dyDescent="0.25">
      <c r="A12746" s="46"/>
      <c r="B12746" s="46"/>
      <c r="C12746" s="46"/>
      <c r="D12746" s="106"/>
      <c r="E12746" s="106"/>
    </row>
    <row r="12747" spans="1:5" x14ac:dyDescent="0.25">
      <c r="A12747" s="46"/>
      <c r="B12747" s="46"/>
      <c r="C12747" s="46"/>
      <c r="D12747" s="106"/>
      <c r="E12747" s="106"/>
    </row>
    <row r="12748" spans="1:5" x14ac:dyDescent="0.25">
      <c r="A12748" s="46"/>
      <c r="B12748" s="46"/>
      <c r="C12748" s="46"/>
      <c r="D12748" s="106"/>
      <c r="E12748" s="106"/>
    </row>
    <row r="12749" spans="1:5" x14ac:dyDescent="0.25">
      <c r="A12749" s="46"/>
      <c r="B12749" s="46"/>
      <c r="C12749" s="46"/>
      <c r="D12749" s="106"/>
      <c r="E12749" s="106"/>
    </row>
    <row r="12750" spans="1:5" x14ac:dyDescent="0.25">
      <c r="A12750" s="46"/>
      <c r="B12750" s="46"/>
      <c r="C12750" s="46"/>
      <c r="D12750" s="106"/>
      <c r="E12750" s="106"/>
    </row>
    <row r="12751" spans="1:5" x14ac:dyDescent="0.25">
      <c r="A12751" s="46"/>
      <c r="B12751" s="46"/>
      <c r="C12751" s="46"/>
      <c r="D12751" s="106"/>
      <c r="E12751" s="106"/>
    </row>
    <row r="12752" spans="1:5" x14ac:dyDescent="0.25">
      <c r="A12752" s="46"/>
      <c r="B12752" s="46"/>
      <c r="C12752" s="46"/>
      <c r="D12752" s="106"/>
      <c r="E12752" s="106"/>
    </row>
    <row r="12753" spans="1:5" x14ac:dyDescent="0.25">
      <c r="A12753" s="46"/>
      <c r="B12753" s="46"/>
      <c r="C12753" s="46"/>
      <c r="D12753" s="106"/>
      <c r="E12753" s="106"/>
    </row>
    <row r="12754" spans="1:5" x14ac:dyDescent="0.25">
      <c r="A12754" s="46"/>
      <c r="B12754" s="46"/>
      <c r="C12754" s="46"/>
      <c r="D12754" s="106"/>
      <c r="E12754" s="106"/>
    </row>
    <row r="12755" spans="1:5" x14ac:dyDescent="0.25">
      <c r="A12755" s="46"/>
      <c r="B12755" s="46"/>
      <c r="C12755" s="46"/>
      <c r="D12755" s="106"/>
      <c r="E12755" s="106"/>
    </row>
    <row r="12756" spans="1:5" x14ac:dyDescent="0.25">
      <c r="A12756" s="46"/>
      <c r="B12756" s="46"/>
      <c r="C12756" s="46"/>
      <c r="D12756" s="106"/>
      <c r="E12756" s="106"/>
    </row>
    <row r="12757" spans="1:5" x14ac:dyDescent="0.25">
      <c r="A12757" s="46"/>
      <c r="B12757" s="46"/>
      <c r="C12757" s="46"/>
      <c r="D12757" s="106"/>
      <c r="E12757" s="106"/>
    </row>
    <row r="12758" spans="1:5" x14ac:dyDescent="0.25">
      <c r="A12758" s="46"/>
      <c r="B12758" s="46"/>
      <c r="C12758" s="46"/>
      <c r="D12758" s="106"/>
      <c r="E12758" s="106"/>
    </row>
    <row r="12759" spans="1:5" x14ac:dyDescent="0.25">
      <c r="A12759" s="46"/>
      <c r="B12759" s="46"/>
      <c r="C12759" s="46"/>
      <c r="D12759" s="106"/>
      <c r="E12759" s="106"/>
    </row>
    <row r="12760" spans="1:5" x14ac:dyDescent="0.25">
      <c r="A12760" s="46"/>
      <c r="B12760" s="46"/>
      <c r="C12760" s="46"/>
      <c r="D12760" s="106"/>
      <c r="E12760" s="106"/>
    </row>
    <row r="12761" spans="1:5" x14ac:dyDescent="0.25">
      <c r="A12761" s="46"/>
      <c r="B12761" s="46"/>
      <c r="C12761" s="46"/>
      <c r="D12761" s="106"/>
      <c r="E12761" s="106"/>
    </row>
    <row r="12762" spans="1:5" x14ac:dyDescent="0.25">
      <c r="A12762" s="46"/>
      <c r="B12762" s="46"/>
      <c r="C12762" s="46"/>
      <c r="D12762" s="106"/>
      <c r="E12762" s="106"/>
    </row>
    <row r="12763" spans="1:5" x14ac:dyDescent="0.25">
      <c r="A12763" s="46"/>
      <c r="B12763" s="46"/>
      <c r="C12763" s="46"/>
      <c r="D12763" s="106"/>
      <c r="E12763" s="106"/>
    </row>
    <row r="12764" spans="1:5" x14ac:dyDescent="0.25">
      <c r="A12764" s="46"/>
      <c r="B12764" s="46"/>
      <c r="C12764" s="46"/>
      <c r="D12764" s="106"/>
      <c r="E12764" s="106"/>
    </row>
    <row r="12765" spans="1:5" x14ac:dyDescent="0.25">
      <c r="A12765" s="46"/>
      <c r="B12765" s="46"/>
      <c r="C12765" s="46"/>
      <c r="D12765" s="106"/>
      <c r="E12765" s="106"/>
    </row>
    <row r="12766" spans="1:5" x14ac:dyDescent="0.25">
      <c r="A12766" s="46"/>
      <c r="B12766" s="46"/>
      <c r="C12766" s="46"/>
      <c r="D12766" s="106"/>
      <c r="E12766" s="106"/>
    </row>
    <row r="12767" spans="1:5" x14ac:dyDescent="0.25">
      <c r="A12767" s="46"/>
      <c r="B12767" s="46"/>
      <c r="C12767" s="46"/>
      <c r="D12767" s="106"/>
      <c r="E12767" s="106"/>
    </row>
    <row r="12768" spans="1:5" x14ac:dyDescent="0.25">
      <c r="A12768" s="46"/>
      <c r="B12768" s="46"/>
      <c r="C12768" s="46"/>
      <c r="D12768" s="106"/>
      <c r="E12768" s="106"/>
    </row>
    <row r="12769" spans="1:5" x14ac:dyDescent="0.25">
      <c r="A12769" s="46"/>
      <c r="B12769" s="46"/>
      <c r="C12769" s="46"/>
      <c r="D12769" s="106"/>
      <c r="E12769" s="106"/>
    </row>
    <row r="12770" spans="1:5" x14ac:dyDescent="0.25">
      <c r="A12770" s="46"/>
      <c r="B12770" s="46"/>
      <c r="C12770" s="46"/>
      <c r="D12770" s="106"/>
      <c r="E12770" s="106"/>
    </row>
    <row r="12771" spans="1:5" x14ac:dyDescent="0.25">
      <c r="A12771" s="46"/>
      <c r="B12771" s="46"/>
      <c r="C12771" s="46"/>
      <c r="D12771" s="106"/>
      <c r="E12771" s="106"/>
    </row>
    <row r="12772" spans="1:5" x14ac:dyDescent="0.25">
      <c r="A12772" s="46"/>
      <c r="B12772" s="46"/>
      <c r="C12772" s="46"/>
      <c r="D12772" s="106"/>
      <c r="E12772" s="106"/>
    </row>
    <row r="12773" spans="1:5" x14ac:dyDescent="0.25">
      <c r="A12773" s="46"/>
      <c r="B12773" s="46"/>
      <c r="C12773" s="46"/>
      <c r="D12773" s="106"/>
      <c r="E12773" s="106"/>
    </row>
    <row r="12774" spans="1:5" x14ac:dyDescent="0.25">
      <c r="A12774" s="46"/>
      <c r="B12774" s="46"/>
      <c r="C12774" s="46"/>
      <c r="D12774" s="106"/>
      <c r="E12774" s="106"/>
    </row>
    <row r="12775" spans="1:5" x14ac:dyDescent="0.25">
      <c r="A12775" s="46"/>
      <c r="B12775" s="46"/>
      <c r="C12775" s="46"/>
      <c r="D12775" s="106"/>
      <c r="E12775" s="106"/>
    </row>
    <row r="12776" spans="1:5" x14ac:dyDescent="0.25">
      <c r="A12776" s="46"/>
      <c r="B12776" s="46"/>
      <c r="C12776" s="46"/>
      <c r="D12776" s="106"/>
      <c r="E12776" s="106"/>
    </row>
    <row r="12777" spans="1:5" x14ac:dyDescent="0.25">
      <c r="A12777" s="46"/>
      <c r="B12777" s="46"/>
      <c r="C12777" s="46"/>
      <c r="D12777" s="106"/>
      <c r="E12777" s="106"/>
    </row>
    <row r="12778" spans="1:5" x14ac:dyDescent="0.25">
      <c r="A12778" s="46"/>
      <c r="B12778" s="46"/>
      <c r="C12778" s="46"/>
      <c r="D12778" s="106"/>
      <c r="E12778" s="106"/>
    </row>
    <row r="12779" spans="1:5" x14ac:dyDescent="0.25">
      <c r="A12779" s="46"/>
      <c r="B12779" s="46"/>
      <c r="C12779" s="46"/>
      <c r="D12779" s="106"/>
      <c r="E12779" s="106"/>
    </row>
    <row r="12780" spans="1:5" x14ac:dyDescent="0.25">
      <c r="A12780" s="46"/>
      <c r="B12780" s="46"/>
      <c r="C12780" s="46"/>
      <c r="D12780" s="106"/>
      <c r="E12780" s="106"/>
    </row>
    <row r="12781" spans="1:5" x14ac:dyDescent="0.25">
      <c r="A12781" s="46"/>
      <c r="B12781" s="46"/>
      <c r="C12781" s="46"/>
      <c r="D12781" s="106"/>
      <c r="E12781" s="106"/>
    </row>
    <row r="12782" spans="1:5" x14ac:dyDescent="0.25">
      <c r="A12782" s="46"/>
      <c r="B12782" s="46"/>
      <c r="C12782" s="46"/>
      <c r="D12782" s="106"/>
      <c r="E12782" s="106"/>
    </row>
    <row r="12783" spans="1:5" x14ac:dyDescent="0.25">
      <c r="A12783" s="46"/>
      <c r="B12783" s="46"/>
      <c r="C12783" s="46"/>
      <c r="D12783" s="106"/>
      <c r="E12783" s="106"/>
    </row>
    <row r="12784" spans="1:5" x14ac:dyDescent="0.25">
      <c r="A12784" s="46"/>
      <c r="B12784" s="46"/>
      <c r="C12784" s="46"/>
      <c r="D12784" s="106"/>
      <c r="E12784" s="106"/>
    </row>
    <row r="12785" spans="1:5" x14ac:dyDescent="0.25">
      <c r="A12785" s="46"/>
      <c r="B12785" s="46"/>
      <c r="C12785" s="46"/>
      <c r="D12785" s="106"/>
      <c r="E12785" s="106"/>
    </row>
    <row r="12786" spans="1:5" x14ac:dyDescent="0.25">
      <c r="A12786" s="46"/>
      <c r="B12786" s="46"/>
      <c r="C12786" s="46"/>
      <c r="D12786" s="106"/>
      <c r="E12786" s="106"/>
    </row>
    <row r="12787" spans="1:5" x14ac:dyDescent="0.25">
      <c r="A12787" s="46"/>
      <c r="B12787" s="46"/>
      <c r="C12787" s="46"/>
      <c r="D12787" s="106"/>
      <c r="E12787" s="106"/>
    </row>
    <row r="12788" spans="1:5" x14ac:dyDescent="0.25">
      <c r="A12788" s="46"/>
      <c r="B12788" s="46"/>
      <c r="C12788" s="46"/>
      <c r="D12788" s="106"/>
      <c r="E12788" s="106"/>
    </row>
    <row r="12789" spans="1:5" x14ac:dyDescent="0.25">
      <c r="A12789" s="46"/>
      <c r="B12789" s="46"/>
      <c r="C12789" s="46"/>
      <c r="D12789" s="106"/>
      <c r="E12789" s="106"/>
    </row>
    <row r="12790" spans="1:5" x14ac:dyDescent="0.25">
      <c r="A12790" s="46"/>
      <c r="B12790" s="46"/>
      <c r="C12790" s="46"/>
      <c r="D12790" s="106"/>
      <c r="E12790" s="106"/>
    </row>
    <row r="12791" spans="1:5" x14ac:dyDescent="0.25">
      <c r="A12791" s="46"/>
      <c r="B12791" s="46"/>
      <c r="C12791" s="46"/>
      <c r="D12791" s="106"/>
      <c r="E12791" s="106"/>
    </row>
    <row r="12792" spans="1:5" x14ac:dyDescent="0.25">
      <c r="A12792" s="46"/>
      <c r="B12792" s="46"/>
      <c r="C12792" s="46"/>
      <c r="D12792" s="106"/>
      <c r="E12792" s="106"/>
    </row>
    <row r="12793" spans="1:5" x14ac:dyDescent="0.25">
      <c r="A12793" s="46"/>
      <c r="B12793" s="46"/>
      <c r="C12793" s="46"/>
      <c r="D12793" s="106"/>
      <c r="E12793" s="106"/>
    </row>
    <row r="12794" spans="1:5" x14ac:dyDescent="0.25">
      <c r="A12794" s="46"/>
      <c r="B12794" s="46"/>
      <c r="C12794" s="46"/>
      <c r="D12794" s="106"/>
      <c r="E12794" s="106"/>
    </row>
    <row r="12795" spans="1:5" x14ac:dyDescent="0.25">
      <c r="A12795" s="46"/>
      <c r="B12795" s="46"/>
      <c r="C12795" s="46"/>
      <c r="D12795" s="106"/>
      <c r="E12795" s="106"/>
    </row>
    <row r="12796" spans="1:5" x14ac:dyDescent="0.25">
      <c r="A12796" s="46"/>
      <c r="B12796" s="46"/>
      <c r="C12796" s="46"/>
      <c r="D12796" s="106"/>
      <c r="E12796" s="106"/>
    </row>
    <row r="12797" spans="1:5" x14ac:dyDescent="0.25">
      <c r="A12797" s="46"/>
      <c r="B12797" s="46"/>
      <c r="C12797" s="46"/>
      <c r="D12797" s="106"/>
      <c r="E12797" s="106"/>
    </row>
    <row r="12798" spans="1:5" x14ac:dyDescent="0.25">
      <c r="A12798" s="46"/>
      <c r="B12798" s="46"/>
      <c r="C12798" s="46"/>
      <c r="D12798" s="106"/>
      <c r="E12798" s="106"/>
    </row>
    <row r="12799" spans="1:5" x14ac:dyDescent="0.25">
      <c r="A12799" s="46"/>
      <c r="B12799" s="46"/>
      <c r="C12799" s="46"/>
      <c r="D12799" s="106"/>
      <c r="E12799" s="106"/>
    </row>
    <row r="12800" spans="1:5" x14ac:dyDescent="0.25">
      <c r="A12800" s="46"/>
      <c r="B12800" s="46"/>
      <c r="C12800" s="46"/>
      <c r="D12800" s="106"/>
      <c r="E12800" s="106"/>
    </row>
    <row r="12801" spans="1:5" x14ac:dyDescent="0.25">
      <c r="A12801" s="46"/>
      <c r="B12801" s="46"/>
      <c r="C12801" s="46"/>
      <c r="D12801" s="106"/>
      <c r="E12801" s="106"/>
    </row>
    <row r="12802" spans="1:5" x14ac:dyDescent="0.25">
      <c r="A12802" s="46"/>
      <c r="B12802" s="46"/>
      <c r="C12802" s="46"/>
      <c r="D12802" s="106"/>
      <c r="E12802" s="106"/>
    </row>
    <row r="12803" spans="1:5" x14ac:dyDescent="0.25">
      <c r="A12803" s="46"/>
      <c r="B12803" s="46"/>
      <c r="C12803" s="46"/>
      <c r="D12803" s="106"/>
      <c r="E12803" s="106"/>
    </row>
    <row r="12804" spans="1:5" x14ac:dyDescent="0.25">
      <c r="A12804" s="46"/>
      <c r="B12804" s="46"/>
      <c r="C12804" s="46"/>
      <c r="D12804" s="106"/>
      <c r="E12804" s="106"/>
    </row>
    <row r="12805" spans="1:5" x14ac:dyDescent="0.25">
      <c r="A12805" s="46"/>
      <c r="B12805" s="46"/>
      <c r="C12805" s="46"/>
      <c r="D12805" s="106"/>
      <c r="E12805" s="106"/>
    </row>
    <row r="12806" spans="1:5" x14ac:dyDescent="0.25">
      <c r="A12806" s="46"/>
      <c r="B12806" s="46"/>
      <c r="C12806" s="46"/>
      <c r="D12806" s="106"/>
      <c r="E12806" s="106"/>
    </row>
    <row r="12807" spans="1:5" x14ac:dyDescent="0.25">
      <c r="A12807" s="46"/>
      <c r="B12807" s="46"/>
      <c r="C12807" s="46"/>
      <c r="D12807" s="106"/>
      <c r="E12807" s="106"/>
    </row>
    <row r="12808" spans="1:5" x14ac:dyDescent="0.25">
      <c r="A12808" s="46"/>
      <c r="B12808" s="46"/>
      <c r="C12808" s="46"/>
      <c r="D12808" s="106"/>
      <c r="E12808" s="106"/>
    </row>
    <row r="12809" spans="1:5" x14ac:dyDescent="0.25">
      <c r="A12809" s="46"/>
      <c r="B12809" s="46"/>
      <c r="C12809" s="46"/>
      <c r="D12809" s="106"/>
      <c r="E12809" s="106"/>
    </row>
    <row r="12810" spans="1:5" x14ac:dyDescent="0.25">
      <c r="A12810" s="46"/>
      <c r="B12810" s="46"/>
      <c r="C12810" s="46"/>
      <c r="D12810" s="106"/>
      <c r="E12810" s="106"/>
    </row>
    <row r="12811" spans="1:5" x14ac:dyDescent="0.25">
      <c r="A12811" s="46"/>
      <c r="B12811" s="46"/>
      <c r="C12811" s="46"/>
      <c r="D12811" s="106"/>
      <c r="E12811" s="106"/>
    </row>
    <row r="12812" spans="1:5" x14ac:dyDescent="0.25">
      <c r="A12812" s="46"/>
      <c r="B12812" s="46"/>
      <c r="C12812" s="46"/>
      <c r="D12812" s="106"/>
      <c r="E12812" s="106"/>
    </row>
    <row r="12813" spans="1:5" x14ac:dyDescent="0.25">
      <c r="A12813" s="46"/>
      <c r="B12813" s="46"/>
      <c r="C12813" s="46"/>
      <c r="D12813" s="106"/>
      <c r="E12813" s="106"/>
    </row>
    <row r="12814" spans="1:5" x14ac:dyDescent="0.25">
      <c r="A12814" s="46"/>
      <c r="B12814" s="46"/>
      <c r="C12814" s="46"/>
      <c r="D12814" s="106"/>
      <c r="E12814" s="106"/>
    </row>
    <row r="12815" spans="1:5" x14ac:dyDescent="0.25">
      <c r="A12815" s="46"/>
      <c r="B12815" s="46"/>
      <c r="C12815" s="46"/>
      <c r="D12815" s="106"/>
      <c r="E12815" s="106"/>
    </row>
    <row r="12816" spans="1:5" x14ac:dyDescent="0.25">
      <c r="A12816" s="46"/>
      <c r="B12816" s="46"/>
      <c r="C12816" s="46"/>
      <c r="D12816" s="106"/>
      <c r="E12816" s="106"/>
    </row>
    <row r="12817" spans="1:5" x14ac:dyDescent="0.25">
      <c r="A12817" s="46"/>
      <c r="B12817" s="46"/>
      <c r="C12817" s="46"/>
      <c r="D12817" s="106"/>
      <c r="E12817" s="106"/>
    </row>
    <row r="12818" spans="1:5" x14ac:dyDescent="0.25">
      <c r="A12818" s="46"/>
      <c r="B12818" s="46"/>
      <c r="C12818" s="46"/>
      <c r="D12818" s="106"/>
      <c r="E12818" s="106"/>
    </row>
    <row r="12819" spans="1:5" x14ac:dyDescent="0.25">
      <c r="A12819" s="46"/>
      <c r="B12819" s="46"/>
      <c r="C12819" s="46"/>
      <c r="D12819" s="106"/>
      <c r="E12819" s="106"/>
    </row>
    <row r="12820" spans="1:5" x14ac:dyDescent="0.25">
      <c r="A12820" s="46"/>
      <c r="B12820" s="46"/>
      <c r="C12820" s="46"/>
      <c r="D12820" s="106"/>
      <c r="E12820" s="106"/>
    </row>
    <row r="12821" spans="1:5" x14ac:dyDescent="0.25">
      <c r="A12821" s="46"/>
      <c r="B12821" s="46"/>
      <c r="C12821" s="46"/>
      <c r="D12821" s="106"/>
      <c r="E12821" s="106"/>
    </row>
    <row r="12822" spans="1:5" x14ac:dyDescent="0.25">
      <c r="A12822" s="46"/>
      <c r="B12822" s="46"/>
      <c r="C12822" s="46"/>
      <c r="D12822" s="106"/>
      <c r="E12822" s="106"/>
    </row>
    <row r="12823" spans="1:5" x14ac:dyDescent="0.25">
      <c r="A12823" s="46"/>
      <c r="B12823" s="46"/>
      <c r="C12823" s="46"/>
      <c r="D12823" s="106"/>
      <c r="E12823" s="106"/>
    </row>
    <row r="12824" spans="1:5" x14ac:dyDescent="0.25">
      <c r="A12824" s="46"/>
      <c r="B12824" s="46"/>
      <c r="C12824" s="46"/>
      <c r="D12824" s="106"/>
      <c r="E12824" s="106"/>
    </row>
    <row r="12825" spans="1:5" x14ac:dyDescent="0.25">
      <c r="A12825" s="46"/>
      <c r="B12825" s="46"/>
      <c r="C12825" s="46"/>
      <c r="D12825" s="106"/>
      <c r="E12825" s="106"/>
    </row>
    <row r="12826" spans="1:5" x14ac:dyDescent="0.25">
      <c r="A12826" s="46"/>
      <c r="B12826" s="46"/>
      <c r="C12826" s="46"/>
      <c r="D12826" s="106"/>
      <c r="E12826" s="106"/>
    </row>
    <row r="12827" spans="1:5" x14ac:dyDescent="0.25">
      <c r="A12827" s="46"/>
      <c r="B12827" s="46"/>
      <c r="C12827" s="46"/>
      <c r="D12827" s="106"/>
      <c r="E12827" s="106"/>
    </row>
    <row r="12828" spans="1:5" x14ac:dyDescent="0.25">
      <c r="A12828" s="46"/>
      <c r="B12828" s="46"/>
      <c r="C12828" s="46"/>
      <c r="D12828" s="106"/>
      <c r="E12828" s="106"/>
    </row>
    <row r="12829" spans="1:5" x14ac:dyDescent="0.25">
      <c r="A12829" s="46"/>
      <c r="B12829" s="46"/>
      <c r="C12829" s="46"/>
      <c r="D12829" s="106"/>
      <c r="E12829" s="106"/>
    </row>
    <row r="12830" spans="1:5" x14ac:dyDescent="0.25">
      <c r="A12830" s="46"/>
      <c r="B12830" s="46"/>
      <c r="C12830" s="46"/>
      <c r="D12830" s="106"/>
      <c r="E12830" s="106"/>
    </row>
    <row r="12831" spans="1:5" x14ac:dyDescent="0.25">
      <c r="A12831" s="46"/>
      <c r="B12831" s="46"/>
      <c r="C12831" s="46"/>
      <c r="D12831" s="106"/>
      <c r="E12831" s="106"/>
    </row>
    <row r="12832" spans="1:5" x14ac:dyDescent="0.25">
      <c r="A12832" s="46"/>
      <c r="B12832" s="46"/>
      <c r="C12832" s="46"/>
      <c r="D12832" s="106"/>
      <c r="E12832" s="106"/>
    </row>
    <row r="12833" spans="1:5" x14ac:dyDescent="0.25">
      <c r="A12833" s="46"/>
      <c r="B12833" s="46"/>
      <c r="C12833" s="46"/>
      <c r="D12833" s="106"/>
      <c r="E12833" s="106"/>
    </row>
    <row r="12834" spans="1:5" x14ac:dyDescent="0.25">
      <c r="A12834" s="46"/>
      <c r="B12834" s="46"/>
      <c r="C12834" s="46"/>
      <c r="D12834" s="106"/>
      <c r="E12834" s="106"/>
    </row>
    <row r="12835" spans="1:5" x14ac:dyDescent="0.25">
      <c r="A12835" s="46"/>
      <c r="B12835" s="46"/>
      <c r="C12835" s="46"/>
      <c r="D12835" s="106"/>
      <c r="E12835" s="106"/>
    </row>
    <row r="12836" spans="1:5" x14ac:dyDescent="0.25">
      <c r="A12836" s="46"/>
      <c r="B12836" s="46"/>
      <c r="C12836" s="46"/>
      <c r="D12836" s="106"/>
      <c r="E12836" s="106"/>
    </row>
    <row r="12837" spans="1:5" x14ac:dyDescent="0.25">
      <c r="A12837" s="46"/>
      <c r="B12837" s="46"/>
      <c r="C12837" s="46"/>
      <c r="D12837" s="106"/>
      <c r="E12837" s="106"/>
    </row>
    <row r="12838" spans="1:5" x14ac:dyDescent="0.25">
      <c r="A12838" s="46"/>
      <c r="B12838" s="46"/>
      <c r="C12838" s="46"/>
      <c r="D12838" s="106"/>
      <c r="E12838" s="106"/>
    </row>
    <row r="12839" spans="1:5" x14ac:dyDescent="0.25">
      <c r="A12839" s="46"/>
      <c r="B12839" s="46"/>
      <c r="C12839" s="46"/>
      <c r="D12839" s="106"/>
      <c r="E12839" s="106"/>
    </row>
    <row r="12840" spans="1:5" x14ac:dyDescent="0.25">
      <c r="A12840" s="46"/>
      <c r="B12840" s="46"/>
      <c r="C12840" s="46"/>
      <c r="D12840" s="106"/>
      <c r="E12840" s="106"/>
    </row>
    <row r="12841" spans="1:5" x14ac:dyDescent="0.25">
      <c r="A12841" s="46"/>
      <c r="B12841" s="46"/>
      <c r="C12841" s="46"/>
      <c r="D12841" s="106"/>
      <c r="E12841" s="106"/>
    </row>
    <row r="12842" spans="1:5" x14ac:dyDescent="0.25">
      <c r="A12842" s="46"/>
      <c r="B12842" s="46"/>
      <c r="C12842" s="46"/>
      <c r="D12842" s="106"/>
      <c r="E12842" s="106"/>
    </row>
    <row r="12843" spans="1:5" x14ac:dyDescent="0.25">
      <c r="A12843" s="46"/>
      <c r="B12843" s="46"/>
      <c r="C12843" s="46"/>
      <c r="D12843" s="106"/>
      <c r="E12843" s="106"/>
    </row>
    <row r="12844" spans="1:5" x14ac:dyDescent="0.25">
      <c r="A12844" s="46"/>
      <c r="B12844" s="46"/>
      <c r="C12844" s="46"/>
      <c r="D12844" s="106"/>
      <c r="E12844" s="106"/>
    </row>
    <row r="12845" spans="1:5" x14ac:dyDescent="0.25">
      <c r="A12845" s="46"/>
      <c r="B12845" s="46"/>
      <c r="C12845" s="46"/>
      <c r="D12845" s="106"/>
      <c r="E12845" s="106"/>
    </row>
    <row r="12846" spans="1:5" x14ac:dyDescent="0.25">
      <c r="A12846" s="46"/>
      <c r="B12846" s="46"/>
      <c r="C12846" s="46"/>
      <c r="D12846" s="106"/>
      <c r="E12846" s="106"/>
    </row>
    <row r="12847" spans="1:5" x14ac:dyDescent="0.25">
      <c r="A12847" s="46"/>
      <c r="B12847" s="46"/>
      <c r="C12847" s="46"/>
      <c r="D12847" s="106"/>
      <c r="E12847" s="106"/>
    </row>
    <row r="12848" spans="1:5" x14ac:dyDescent="0.25">
      <c r="A12848" s="46"/>
      <c r="B12848" s="46"/>
      <c r="C12848" s="46"/>
      <c r="D12848" s="106"/>
      <c r="E12848" s="106"/>
    </row>
    <row r="12849" spans="1:5" x14ac:dyDescent="0.25">
      <c r="A12849" s="46"/>
      <c r="B12849" s="46"/>
      <c r="C12849" s="46"/>
      <c r="D12849" s="106"/>
      <c r="E12849" s="106"/>
    </row>
    <row r="12850" spans="1:5" x14ac:dyDescent="0.25">
      <c r="A12850" s="46"/>
      <c r="B12850" s="46"/>
      <c r="C12850" s="46"/>
      <c r="D12850" s="106"/>
      <c r="E12850" s="106"/>
    </row>
    <row r="12851" spans="1:5" x14ac:dyDescent="0.25">
      <c r="A12851" s="46"/>
      <c r="B12851" s="46"/>
      <c r="C12851" s="46"/>
      <c r="D12851" s="106"/>
      <c r="E12851" s="106"/>
    </row>
    <row r="12852" spans="1:5" x14ac:dyDescent="0.25">
      <c r="A12852" s="46"/>
      <c r="B12852" s="46"/>
      <c r="C12852" s="46"/>
      <c r="D12852" s="106"/>
      <c r="E12852" s="106"/>
    </row>
    <row r="12853" spans="1:5" x14ac:dyDescent="0.25">
      <c r="A12853" s="46"/>
      <c r="B12853" s="46"/>
      <c r="C12853" s="46"/>
      <c r="D12853" s="106"/>
      <c r="E12853" s="106"/>
    </row>
    <row r="12854" spans="1:5" x14ac:dyDescent="0.25">
      <c r="A12854" s="46"/>
      <c r="B12854" s="46"/>
      <c r="C12854" s="46"/>
      <c r="D12854" s="106"/>
      <c r="E12854" s="106"/>
    </row>
    <row r="12855" spans="1:5" x14ac:dyDescent="0.25">
      <c r="A12855" s="46"/>
      <c r="B12855" s="46"/>
      <c r="C12855" s="46"/>
      <c r="D12855" s="106"/>
      <c r="E12855" s="106"/>
    </row>
    <row r="12856" spans="1:5" x14ac:dyDescent="0.25">
      <c r="A12856" s="46"/>
      <c r="B12856" s="46"/>
      <c r="C12856" s="46"/>
      <c r="D12856" s="106"/>
      <c r="E12856" s="106"/>
    </row>
    <row r="12857" spans="1:5" x14ac:dyDescent="0.25">
      <c r="A12857" s="46"/>
      <c r="B12857" s="46"/>
      <c r="C12857" s="46"/>
      <c r="D12857" s="106"/>
      <c r="E12857" s="106"/>
    </row>
    <row r="12858" spans="1:5" x14ac:dyDescent="0.25">
      <c r="A12858" s="46"/>
      <c r="B12858" s="46"/>
      <c r="C12858" s="46"/>
      <c r="D12858" s="106"/>
      <c r="E12858" s="106"/>
    </row>
    <row r="12859" spans="1:5" x14ac:dyDescent="0.25">
      <c r="A12859" s="46"/>
      <c r="B12859" s="46"/>
      <c r="C12859" s="46"/>
      <c r="D12859" s="106"/>
      <c r="E12859" s="106"/>
    </row>
    <row r="12860" spans="1:5" x14ac:dyDescent="0.25">
      <c r="A12860" s="46"/>
      <c r="B12860" s="46"/>
      <c r="C12860" s="46"/>
      <c r="D12860" s="106"/>
      <c r="E12860" s="106"/>
    </row>
    <row r="12861" spans="1:5" x14ac:dyDescent="0.25">
      <c r="A12861" s="46"/>
      <c r="B12861" s="46"/>
      <c r="C12861" s="46"/>
      <c r="D12861" s="106"/>
      <c r="E12861" s="106"/>
    </row>
    <row r="12862" spans="1:5" x14ac:dyDescent="0.25">
      <c r="A12862" s="46"/>
      <c r="B12862" s="46"/>
      <c r="C12862" s="46"/>
      <c r="D12862" s="106"/>
      <c r="E12862" s="106"/>
    </row>
    <row r="12863" spans="1:5" x14ac:dyDescent="0.25">
      <c r="A12863" s="46"/>
      <c r="B12863" s="46"/>
      <c r="C12863" s="46"/>
      <c r="D12863" s="106"/>
      <c r="E12863" s="106"/>
    </row>
    <row r="12864" spans="1:5" x14ac:dyDescent="0.25">
      <c r="A12864" s="46"/>
      <c r="B12864" s="46"/>
      <c r="C12864" s="46"/>
      <c r="D12864" s="106"/>
      <c r="E12864" s="106"/>
    </row>
    <row r="12865" spans="1:5" x14ac:dyDescent="0.25">
      <c r="A12865" s="46"/>
      <c r="B12865" s="46"/>
      <c r="C12865" s="46"/>
      <c r="D12865" s="106"/>
      <c r="E12865" s="106"/>
    </row>
    <row r="12866" spans="1:5" x14ac:dyDescent="0.25">
      <c r="A12866" s="46"/>
      <c r="B12866" s="46"/>
      <c r="C12866" s="46"/>
      <c r="D12866" s="106"/>
      <c r="E12866" s="106"/>
    </row>
    <row r="12867" spans="1:5" x14ac:dyDescent="0.25">
      <c r="A12867" s="46"/>
      <c r="B12867" s="46"/>
      <c r="C12867" s="46"/>
      <c r="D12867" s="106"/>
      <c r="E12867" s="106"/>
    </row>
    <row r="12868" spans="1:5" x14ac:dyDescent="0.25">
      <c r="A12868" s="46"/>
      <c r="B12868" s="46"/>
      <c r="C12868" s="46"/>
      <c r="D12868" s="106"/>
      <c r="E12868" s="106"/>
    </row>
    <row r="12869" spans="1:5" x14ac:dyDescent="0.25">
      <c r="A12869" s="46"/>
      <c r="B12869" s="46"/>
      <c r="C12869" s="46"/>
      <c r="D12869" s="106"/>
      <c r="E12869" s="106"/>
    </row>
    <row r="12870" spans="1:5" x14ac:dyDescent="0.25">
      <c r="A12870" s="46"/>
      <c r="B12870" s="46"/>
      <c r="C12870" s="46"/>
      <c r="D12870" s="106"/>
      <c r="E12870" s="106"/>
    </row>
    <row r="12871" spans="1:5" x14ac:dyDescent="0.25">
      <c r="A12871" s="46"/>
      <c r="B12871" s="46"/>
      <c r="C12871" s="46"/>
      <c r="D12871" s="106"/>
      <c r="E12871" s="106"/>
    </row>
    <row r="12872" spans="1:5" x14ac:dyDescent="0.25">
      <c r="A12872" s="46"/>
      <c r="B12872" s="46"/>
      <c r="C12872" s="46"/>
      <c r="D12872" s="106"/>
      <c r="E12872" s="106"/>
    </row>
    <row r="12873" spans="1:5" x14ac:dyDescent="0.25">
      <c r="A12873" s="46"/>
      <c r="B12873" s="46"/>
      <c r="C12873" s="46"/>
      <c r="D12873" s="106"/>
      <c r="E12873" s="106"/>
    </row>
    <row r="12874" spans="1:5" x14ac:dyDescent="0.25">
      <c r="A12874" s="46"/>
      <c r="B12874" s="46"/>
      <c r="C12874" s="46"/>
      <c r="D12874" s="106"/>
      <c r="E12874" s="106"/>
    </row>
    <row r="12875" spans="1:5" x14ac:dyDescent="0.25">
      <c r="A12875" s="46"/>
      <c r="B12875" s="46"/>
      <c r="C12875" s="46"/>
      <c r="D12875" s="106"/>
      <c r="E12875" s="106"/>
    </row>
    <row r="12876" spans="1:5" x14ac:dyDescent="0.25">
      <c r="A12876" s="46"/>
      <c r="B12876" s="46"/>
      <c r="C12876" s="46"/>
      <c r="D12876" s="106"/>
      <c r="E12876" s="106"/>
    </row>
    <row r="12877" spans="1:5" x14ac:dyDescent="0.25">
      <c r="A12877" s="46"/>
      <c r="B12877" s="46"/>
      <c r="C12877" s="46"/>
      <c r="D12877" s="106"/>
      <c r="E12877" s="106"/>
    </row>
    <row r="12878" spans="1:5" x14ac:dyDescent="0.25">
      <c r="A12878" s="46"/>
      <c r="B12878" s="46"/>
      <c r="C12878" s="46"/>
      <c r="D12878" s="106"/>
      <c r="E12878" s="106"/>
    </row>
    <row r="12879" spans="1:5" x14ac:dyDescent="0.25">
      <c r="A12879" s="46"/>
      <c r="B12879" s="46"/>
      <c r="C12879" s="46"/>
      <c r="D12879" s="106"/>
      <c r="E12879" s="106"/>
    </row>
    <row r="12880" spans="1:5" x14ac:dyDescent="0.25">
      <c r="A12880" s="46"/>
      <c r="B12880" s="46"/>
      <c r="C12880" s="46"/>
      <c r="D12880" s="106"/>
      <c r="E12880" s="106"/>
    </row>
    <row r="12881" spans="1:5" x14ac:dyDescent="0.25">
      <c r="A12881" s="46"/>
      <c r="B12881" s="46"/>
      <c r="C12881" s="46"/>
      <c r="D12881" s="106"/>
      <c r="E12881" s="106"/>
    </row>
    <row r="12882" spans="1:5" x14ac:dyDescent="0.25">
      <c r="A12882" s="46"/>
      <c r="B12882" s="46"/>
      <c r="C12882" s="46"/>
      <c r="D12882" s="106"/>
      <c r="E12882" s="106"/>
    </row>
    <row r="12883" spans="1:5" x14ac:dyDescent="0.25">
      <c r="A12883" s="46"/>
      <c r="B12883" s="46"/>
      <c r="C12883" s="46"/>
      <c r="D12883" s="106"/>
      <c r="E12883" s="106"/>
    </row>
    <row r="12884" spans="1:5" x14ac:dyDescent="0.25">
      <c r="A12884" s="46"/>
      <c r="B12884" s="46"/>
      <c r="C12884" s="46"/>
      <c r="D12884" s="106"/>
      <c r="E12884" s="106"/>
    </row>
    <row r="12885" spans="1:5" x14ac:dyDescent="0.25">
      <c r="A12885" s="46"/>
      <c r="B12885" s="46"/>
      <c r="C12885" s="46"/>
      <c r="D12885" s="106"/>
      <c r="E12885" s="106"/>
    </row>
    <row r="12886" spans="1:5" x14ac:dyDescent="0.25">
      <c r="A12886" s="46"/>
      <c r="B12886" s="46"/>
      <c r="C12886" s="46"/>
      <c r="D12886" s="106"/>
      <c r="E12886" s="106"/>
    </row>
    <row r="12887" spans="1:5" x14ac:dyDescent="0.25">
      <c r="A12887" s="46"/>
      <c r="B12887" s="46"/>
      <c r="C12887" s="46"/>
      <c r="D12887" s="106"/>
      <c r="E12887" s="106"/>
    </row>
    <row r="12888" spans="1:5" x14ac:dyDescent="0.25">
      <c r="A12888" s="46"/>
      <c r="B12888" s="46"/>
      <c r="C12888" s="46"/>
      <c r="D12888" s="106"/>
      <c r="E12888" s="106"/>
    </row>
    <row r="12889" spans="1:5" x14ac:dyDescent="0.25">
      <c r="A12889" s="46"/>
      <c r="B12889" s="46"/>
      <c r="C12889" s="46"/>
      <c r="D12889" s="106"/>
      <c r="E12889" s="106"/>
    </row>
    <row r="12890" spans="1:5" x14ac:dyDescent="0.25">
      <c r="A12890" s="46"/>
      <c r="B12890" s="46"/>
      <c r="C12890" s="46"/>
      <c r="D12890" s="106"/>
      <c r="E12890" s="106"/>
    </row>
    <row r="12891" spans="1:5" x14ac:dyDescent="0.25">
      <c r="A12891" s="46"/>
      <c r="B12891" s="46"/>
      <c r="C12891" s="46"/>
      <c r="D12891" s="106"/>
      <c r="E12891" s="106"/>
    </row>
    <row r="12892" spans="1:5" x14ac:dyDescent="0.25">
      <c r="A12892" s="46"/>
      <c r="B12892" s="46"/>
      <c r="C12892" s="46"/>
      <c r="D12892" s="106"/>
      <c r="E12892" s="106"/>
    </row>
    <row r="12893" spans="1:5" x14ac:dyDescent="0.25">
      <c r="A12893" s="46"/>
      <c r="B12893" s="46"/>
      <c r="C12893" s="46"/>
      <c r="D12893" s="106"/>
      <c r="E12893" s="106"/>
    </row>
    <row r="12894" spans="1:5" x14ac:dyDescent="0.25">
      <c r="A12894" s="46"/>
      <c r="B12894" s="46"/>
      <c r="C12894" s="46"/>
      <c r="D12894" s="106"/>
      <c r="E12894" s="106"/>
    </row>
    <row r="12895" spans="1:5" x14ac:dyDescent="0.25">
      <c r="A12895" s="46"/>
      <c r="B12895" s="46"/>
      <c r="C12895" s="46"/>
      <c r="D12895" s="106"/>
      <c r="E12895" s="106"/>
    </row>
    <row r="12896" spans="1:5" x14ac:dyDescent="0.25">
      <c r="A12896" s="46"/>
      <c r="B12896" s="46"/>
      <c r="C12896" s="46"/>
      <c r="D12896" s="106"/>
      <c r="E12896" s="106"/>
    </row>
    <row r="12897" spans="1:5" x14ac:dyDescent="0.25">
      <c r="A12897" s="46"/>
      <c r="B12897" s="46"/>
      <c r="C12897" s="46"/>
      <c r="D12897" s="106"/>
      <c r="E12897" s="106"/>
    </row>
    <row r="12898" spans="1:5" x14ac:dyDescent="0.25">
      <c r="A12898" s="46"/>
      <c r="B12898" s="46"/>
      <c r="C12898" s="46"/>
      <c r="D12898" s="106"/>
      <c r="E12898" s="106"/>
    </row>
    <row r="12899" spans="1:5" x14ac:dyDescent="0.25">
      <c r="A12899" s="46"/>
      <c r="B12899" s="46"/>
      <c r="C12899" s="46"/>
      <c r="D12899" s="106"/>
      <c r="E12899" s="106"/>
    </row>
    <row r="12900" spans="1:5" x14ac:dyDescent="0.25">
      <c r="A12900" s="46"/>
      <c r="B12900" s="46"/>
      <c r="C12900" s="46"/>
      <c r="D12900" s="106"/>
      <c r="E12900" s="106"/>
    </row>
    <row r="12901" spans="1:5" x14ac:dyDescent="0.25">
      <c r="A12901" s="46"/>
      <c r="B12901" s="46"/>
      <c r="C12901" s="46"/>
      <c r="D12901" s="106"/>
      <c r="E12901" s="106"/>
    </row>
    <row r="12902" spans="1:5" x14ac:dyDescent="0.25">
      <c r="A12902" s="46"/>
      <c r="B12902" s="46"/>
      <c r="C12902" s="46"/>
      <c r="D12902" s="106"/>
      <c r="E12902" s="106"/>
    </row>
    <row r="12903" spans="1:5" x14ac:dyDescent="0.25">
      <c r="A12903" s="46"/>
      <c r="B12903" s="46"/>
      <c r="C12903" s="46"/>
      <c r="D12903" s="106"/>
      <c r="E12903" s="106"/>
    </row>
    <row r="12904" spans="1:5" x14ac:dyDescent="0.25">
      <c r="A12904" s="46"/>
      <c r="B12904" s="46"/>
      <c r="C12904" s="46"/>
      <c r="D12904" s="106"/>
      <c r="E12904" s="106"/>
    </row>
    <row r="12905" spans="1:5" x14ac:dyDescent="0.25">
      <c r="A12905" s="46"/>
      <c r="B12905" s="46"/>
      <c r="C12905" s="46"/>
      <c r="D12905" s="106"/>
      <c r="E12905" s="106"/>
    </row>
    <row r="12906" spans="1:5" x14ac:dyDescent="0.25">
      <c r="A12906" s="46"/>
      <c r="B12906" s="46"/>
      <c r="C12906" s="46"/>
      <c r="D12906" s="106"/>
      <c r="E12906" s="106"/>
    </row>
    <row r="12907" spans="1:5" x14ac:dyDescent="0.25">
      <c r="A12907" s="46"/>
      <c r="B12907" s="46"/>
      <c r="C12907" s="46"/>
      <c r="D12907" s="106"/>
      <c r="E12907" s="106"/>
    </row>
    <row r="12908" spans="1:5" x14ac:dyDescent="0.25">
      <c r="A12908" s="46"/>
      <c r="B12908" s="46"/>
      <c r="C12908" s="46"/>
      <c r="D12908" s="106"/>
      <c r="E12908" s="106"/>
    </row>
    <row r="12909" spans="1:5" x14ac:dyDescent="0.25">
      <c r="A12909" s="46"/>
      <c r="B12909" s="46"/>
      <c r="C12909" s="46"/>
      <c r="D12909" s="106"/>
      <c r="E12909" s="106"/>
    </row>
    <row r="12910" spans="1:5" x14ac:dyDescent="0.25">
      <c r="A12910" s="46"/>
      <c r="B12910" s="46"/>
      <c r="C12910" s="46"/>
      <c r="D12910" s="106"/>
      <c r="E12910" s="106"/>
    </row>
    <row r="12911" spans="1:5" x14ac:dyDescent="0.25">
      <c r="A12911" s="46"/>
      <c r="B12911" s="46"/>
      <c r="C12911" s="46"/>
      <c r="D12911" s="106"/>
      <c r="E12911" s="106"/>
    </row>
    <row r="12912" spans="1:5" x14ac:dyDescent="0.25">
      <c r="A12912" s="46"/>
      <c r="B12912" s="46"/>
      <c r="C12912" s="46"/>
      <c r="D12912" s="106"/>
      <c r="E12912" s="106"/>
    </row>
    <row r="12913" spans="1:5" x14ac:dyDescent="0.25">
      <c r="A12913" s="46"/>
      <c r="B12913" s="46"/>
      <c r="C12913" s="46"/>
      <c r="D12913" s="106"/>
      <c r="E12913" s="106"/>
    </row>
    <row r="12914" spans="1:5" x14ac:dyDescent="0.25">
      <c r="A12914" s="46"/>
      <c r="B12914" s="46"/>
      <c r="C12914" s="46"/>
      <c r="D12914" s="106"/>
      <c r="E12914" s="106"/>
    </row>
    <row r="12915" spans="1:5" x14ac:dyDescent="0.25">
      <c r="A12915" s="46"/>
      <c r="B12915" s="46"/>
      <c r="C12915" s="46"/>
      <c r="D12915" s="106"/>
      <c r="E12915" s="106"/>
    </row>
    <row r="12916" spans="1:5" x14ac:dyDescent="0.25">
      <c r="A12916" s="46"/>
      <c r="B12916" s="46"/>
      <c r="C12916" s="46"/>
      <c r="D12916" s="106"/>
      <c r="E12916" s="106"/>
    </row>
    <row r="12917" spans="1:5" x14ac:dyDescent="0.25">
      <c r="A12917" s="46"/>
      <c r="B12917" s="46"/>
      <c r="C12917" s="46"/>
      <c r="D12917" s="106"/>
      <c r="E12917" s="106"/>
    </row>
    <row r="12918" spans="1:5" x14ac:dyDescent="0.25">
      <c r="A12918" s="46"/>
      <c r="B12918" s="46"/>
      <c r="C12918" s="46"/>
      <c r="D12918" s="106"/>
      <c r="E12918" s="106"/>
    </row>
    <row r="12919" spans="1:5" x14ac:dyDescent="0.25">
      <c r="A12919" s="46"/>
      <c r="B12919" s="46"/>
      <c r="C12919" s="46"/>
      <c r="D12919" s="106"/>
      <c r="E12919" s="106"/>
    </row>
    <row r="12920" spans="1:5" x14ac:dyDescent="0.25">
      <c r="A12920" s="46"/>
      <c r="B12920" s="46"/>
      <c r="C12920" s="46"/>
      <c r="D12920" s="106"/>
      <c r="E12920" s="106"/>
    </row>
    <row r="12921" spans="1:5" x14ac:dyDescent="0.25">
      <c r="A12921" s="46"/>
      <c r="B12921" s="46"/>
      <c r="C12921" s="46"/>
      <c r="D12921" s="106"/>
      <c r="E12921" s="106"/>
    </row>
    <row r="12922" spans="1:5" x14ac:dyDescent="0.25">
      <c r="A12922" s="46"/>
      <c r="B12922" s="46"/>
      <c r="C12922" s="46"/>
      <c r="D12922" s="106"/>
      <c r="E12922" s="106"/>
    </row>
    <row r="12923" spans="1:5" x14ac:dyDescent="0.25">
      <c r="A12923" s="46"/>
      <c r="B12923" s="46"/>
      <c r="C12923" s="46"/>
      <c r="D12923" s="106"/>
      <c r="E12923" s="106"/>
    </row>
    <row r="12924" spans="1:5" x14ac:dyDescent="0.25">
      <c r="A12924" s="46"/>
      <c r="B12924" s="46"/>
      <c r="C12924" s="46"/>
      <c r="D12924" s="106"/>
      <c r="E12924" s="106"/>
    </row>
    <row r="12925" spans="1:5" x14ac:dyDescent="0.25">
      <c r="A12925" s="46"/>
      <c r="B12925" s="46"/>
      <c r="C12925" s="46"/>
      <c r="D12925" s="106"/>
      <c r="E12925" s="106"/>
    </row>
    <row r="12926" spans="1:5" x14ac:dyDescent="0.25">
      <c r="A12926" s="46"/>
      <c r="B12926" s="46"/>
      <c r="C12926" s="46"/>
      <c r="D12926" s="106"/>
      <c r="E12926" s="106"/>
    </row>
    <row r="12927" spans="1:5" x14ac:dyDescent="0.25">
      <c r="A12927" s="46"/>
      <c r="B12927" s="46"/>
      <c r="C12927" s="46"/>
      <c r="D12927" s="106"/>
      <c r="E12927" s="106"/>
    </row>
    <row r="12928" spans="1:5" x14ac:dyDescent="0.25">
      <c r="A12928" s="46"/>
      <c r="B12928" s="46"/>
      <c r="C12928" s="46"/>
      <c r="D12928" s="106"/>
      <c r="E12928" s="106"/>
    </row>
    <row r="12929" spans="1:5" x14ac:dyDescent="0.25">
      <c r="A12929" s="46"/>
      <c r="B12929" s="46"/>
      <c r="C12929" s="46"/>
      <c r="D12929" s="106"/>
      <c r="E12929" s="106"/>
    </row>
    <row r="12930" spans="1:5" x14ac:dyDescent="0.25">
      <c r="A12930" s="46"/>
      <c r="B12930" s="46"/>
      <c r="C12930" s="46"/>
      <c r="D12930" s="106"/>
      <c r="E12930" s="106"/>
    </row>
    <row r="12931" spans="1:5" x14ac:dyDescent="0.25">
      <c r="A12931" s="46"/>
      <c r="B12931" s="46"/>
      <c r="C12931" s="46"/>
      <c r="D12931" s="106"/>
      <c r="E12931" s="106"/>
    </row>
    <row r="12932" spans="1:5" x14ac:dyDescent="0.25">
      <c r="A12932" s="46"/>
      <c r="B12932" s="46"/>
      <c r="C12932" s="46"/>
      <c r="D12932" s="106"/>
      <c r="E12932" s="106"/>
    </row>
    <row r="12933" spans="1:5" x14ac:dyDescent="0.25">
      <c r="A12933" s="46"/>
      <c r="B12933" s="46"/>
      <c r="C12933" s="46"/>
      <c r="D12933" s="106"/>
      <c r="E12933" s="106"/>
    </row>
    <row r="12934" spans="1:5" x14ac:dyDescent="0.25">
      <c r="A12934" s="46"/>
      <c r="B12934" s="46"/>
      <c r="C12934" s="46"/>
      <c r="D12934" s="106"/>
      <c r="E12934" s="106"/>
    </row>
    <row r="12935" spans="1:5" x14ac:dyDescent="0.25">
      <c r="A12935" s="46"/>
      <c r="B12935" s="46"/>
      <c r="C12935" s="46"/>
      <c r="D12935" s="106"/>
      <c r="E12935" s="106"/>
    </row>
    <row r="12936" spans="1:5" x14ac:dyDescent="0.25">
      <c r="A12936" s="46"/>
      <c r="B12936" s="46"/>
      <c r="C12936" s="46"/>
      <c r="D12936" s="106"/>
      <c r="E12936" s="106"/>
    </row>
    <row r="12937" spans="1:5" x14ac:dyDescent="0.25">
      <c r="A12937" s="46"/>
      <c r="B12937" s="46"/>
      <c r="C12937" s="46"/>
      <c r="D12937" s="106"/>
      <c r="E12937" s="106"/>
    </row>
    <row r="12938" spans="1:5" x14ac:dyDescent="0.25">
      <c r="A12938" s="46"/>
      <c r="B12938" s="46"/>
      <c r="C12938" s="46"/>
      <c r="D12938" s="106"/>
      <c r="E12938" s="106"/>
    </row>
    <row r="12939" spans="1:5" x14ac:dyDescent="0.25">
      <c r="A12939" s="46"/>
      <c r="B12939" s="46"/>
      <c r="C12939" s="46"/>
      <c r="D12939" s="106"/>
      <c r="E12939" s="106"/>
    </row>
    <row r="12940" spans="1:5" x14ac:dyDescent="0.25">
      <c r="A12940" s="46"/>
      <c r="B12940" s="46"/>
      <c r="C12940" s="46"/>
      <c r="D12940" s="106"/>
      <c r="E12940" s="106"/>
    </row>
    <row r="12941" spans="1:5" x14ac:dyDescent="0.25">
      <c r="A12941" s="46"/>
      <c r="B12941" s="46"/>
      <c r="C12941" s="46"/>
      <c r="D12941" s="106"/>
      <c r="E12941" s="106"/>
    </row>
    <row r="12942" spans="1:5" x14ac:dyDescent="0.25">
      <c r="A12942" s="46"/>
      <c r="B12942" s="46"/>
      <c r="C12942" s="46"/>
      <c r="D12942" s="106"/>
      <c r="E12942" s="106"/>
    </row>
    <row r="12943" spans="1:5" x14ac:dyDescent="0.25">
      <c r="A12943" s="46"/>
      <c r="B12943" s="46"/>
      <c r="C12943" s="46"/>
      <c r="D12943" s="106"/>
      <c r="E12943" s="106"/>
    </row>
    <row r="12944" spans="1:5" x14ac:dyDescent="0.25">
      <c r="A12944" s="46"/>
      <c r="B12944" s="46"/>
      <c r="C12944" s="46"/>
      <c r="D12944" s="106"/>
      <c r="E12944" s="106"/>
    </row>
    <row r="12945" spans="1:5" x14ac:dyDescent="0.25">
      <c r="A12945" s="46"/>
      <c r="B12945" s="46"/>
      <c r="C12945" s="46"/>
      <c r="D12945" s="106"/>
      <c r="E12945" s="106"/>
    </row>
    <row r="12946" spans="1:5" x14ac:dyDescent="0.25">
      <c r="A12946" s="46"/>
      <c r="B12946" s="46"/>
      <c r="C12946" s="46"/>
      <c r="D12946" s="106"/>
      <c r="E12946" s="106"/>
    </row>
    <row r="12947" spans="1:5" x14ac:dyDescent="0.25">
      <c r="A12947" s="46"/>
      <c r="B12947" s="46"/>
      <c r="C12947" s="46"/>
      <c r="D12947" s="106"/>
      <c r="E12947" s="106"/>
    </row>
    <row r="12948" spans="1:5" x14ac:dyDescent="0.25">
      <c r="A12948" s="46"/>
      <c r="B12948" s="46"/>
      <c r="C12948" s="46"/>
      <c r="D12948" s="106"/>
      <c r="E12948" s="106"/>
    </row>
    <row r="12949" spans="1:5" x14ac:dyDescent="0.25">
      <c r="A12949" s="46"/>
      <c r="B12949" s="46"/>
      <c r="C12949" s="46"/>
      <c r="D12949" s="106"/>
      <c r="E12949" s="106"/>
    </row>
    <row r="12950" spans="1:5" x14ac:dyDescent="0.25">
      <c r="A12950" s="46"/>
      <c r="B12950" s="46"/>
      <c r="C12950" s="46"/>
      <c r="D12950" s="106"/>
      <c r="E12950" s="106"/>
    </row>
    <row r="12951" spans="1:5" x14ac:dyDescent="0.25">
      <c r="A12951" s="46"/>
      <c r="B12951" s="46"/>
      <c r="C12951" s="46"/>
      <c r="D12951" s="106"/>
      <c r="E12951" s="106"/>
    </row>
    <row r="12952" spans="1:5" x14ac:dyDescent="0.25">
      <c r="A12952" s="46"/>
      <c r="B12952" s="46"/>
      <c r="C12952" s="46"/>
      <c r="D12952" s="106"/>
      <c r="E12952" s="106"/>
    </row>
    <row r="12953" spans="1:5" x14ac:dyDescent="0.25">
      <c r="A12953" s="46"/>
      <c r="B12953" s="46"/>
      <c r="C12953" s="46"/>
      <c r="D12953" s="106"/>
      <c r="E12953" s="106"/>
    </row>
    <row r="12954" spans="1:5" x14ac:dyDescent="0.25">
      <c r="A12954" s="46"/>
      <c r="B12954" s="46"/>
      <c r="C12954" s="46"/>
      <c r="D12954" s="106"/>
      <c r="E12954" s="106"/>
    </row>
    <row r="12955" spans="1:5" x14ac:dyDescent="0.25">
      <c r="A12955" s="46"/>
      <c r="B12955" s="46"/>
      <c r="C12955" s="46"/>
      <c r="D12955" s="106"/>
      <c r="E12955" s="106"/>
    </row>
    <row r="12956" spans="1:5" x14ac:dyDescent="0.25">
      <c r="A12956" s="46"/>
      <c r="B12956" s="46"/>
      <c r="C12956" s="46"/>
      <c r="D12956" s="106"/>
      <c r="E12956" s="106"/>
    </row>
    <row r="12957" spans="1:5" x14ac:dyDescent="0.25">
      <c r="A12957" s="46"/>
      <c r="B12957" s="46"/>
      <c r="C12957" s="46"/>
      <c r="D12957" s="106"/>
      <c r="E12957" s="106"/>
    </row>
    <row r="12958" spans="1:5" x14ac:dyDescent="0.25">
      <c r="A12958" s="46"/>
      <c r="B12958" s="46"/>
      <c r="C12958" s="46"/>
      <c r="D12958" s="106"/>
      <c r="E12958" s="106"/>
    </row>
    <row r="12959" spans="1:5" x14ac:dyDescent="0.25">
      <c r="A12959" s="46"/>
      <c r="B12959" s="46"/>
      <c r="C12959" s="46"/>
      <c r="D12959" s="106"/>
      <c r="E12959" s="106"/>
    </row>
    <row r="12960" spans="1:5" x14ac:dyDescent="0.25">
      <c r="A12960" s="46"/>
      <c r="B12960" s="46"/>
      <c r="C12960" s="46"/>
      <c r="D12960" s="106"/>
      <c r="E12960" s="106"/>
    </row>
    <row r="12961" spans="1:5" x14ac:dyDescent="0.25">
      <c r="A12961" s="46"/>
      <c r="B12961" s="46"/>
      <c r="C12961" s="46"/>
      <c r="D12961" s="106"/>
      <c r="E12961" s="106"/>
    </row>
    <row r="12962" spans="1:5" x14ac:dyDescent="0.25">
      <c r="A12962" s="46"/>
      <c r="B12962" s="46"/>
      <c r="C12962" s="46"/>
      <c r="D12962" s="106"/>
      <c r="E12962" s="106"/>
    </row>
    <row r="12963" spans="1:5" x14ac:dyDescent="0.25">
      <c r="A12963" s="46"/>
      <c r="B12963" s="46"/>
      <c r="C12963" s="46"/>
      <c r="D12963" s="106"/>
      <c r="E12963" s="106"/>
    </row>
    <row r="12964" spans="1:5" x14ac:dyDescent="0.25">
      <c r="A12964" s="46"/>
      <c r="B12964" s="46"/>
      <c r="C12964" s="46"/>
      <c r="D12964" s="106"/>
      <c r="E12964" s="106"/>
    </row>
    <row r="12965" spans="1:5" x14ac:dyDescent="0.25">
      <c r="A12965" s="46"/>
      <c r="B12965" s="46"/>
      <c r="C12965" s="46"/>
      <c r="D12965" s="106"/>
      <c r="E12965" s="106"/>
    </row>
    <row r="12966" spans="1:5" x14ac:dyDescent="0.25">
      <c r="A12966" s="46"/>
      <c r="B12966" s="46"/>
      <c r="C12966" s="46"/>
      <c r="D12966" s="106"/>
      <c r="E12966" s="106"/>
    </row>
    <row r="12967" spans="1:5" x14ac:dyDescent="0.25">
      <c r="A12967" s="46"/>
      <c r="B12967" s="46"/>
      <c r="C12967" s="46"/>
      <c r="D12967" s="106"/>
      <c r="E12967" s="106"/>
    </row>
    <row r="12968" spans="1:5" x14ac:dyDescent="0.25">
      <c r="A12968" s="46"/>
      <c r="B12968" s="46"/>
      <c r="C12968" s="46"/>
      <c r="D12968" s="106"/>
      <c r="E12968" s="106"/>
    </row>
    <row r="12969" spans="1:5" x14ac:dyDescent="0.25">
      <c r="A12969" s="46"/>
      <c r="B12969" s="46"/>
      <c r="C12969" s="46"/>
      <c r="D12969" s="106"/>
      <c r="E12969" s="106"/>
    </row>
    <row r="12970" spans="1:5" x14ac:dyDescent="0.25">
      <c r="A12970" s="46"/>
      <c r="B12970" s="46"/>
      <c r="C12970" s="46"/>
      <c r="D12970" s="106"/>
      <c r="E12970" s="106"/>
    </row>
    <row r="12971" spans="1:5" x14ac:dyDescent="0.25">
      <c r="A12971" s="46"/>
      <c r="B12971" s="46"/>
      <c r="C12971" s="46"/>
      <c r="D12971" s="106"/>
      <c r="E12971" s="106"/>
    </row>
    <row r="12972" spans="1:5" x14ac:dyDescent="0.25">
      <c r="A12972" s="46"/>
      <c r="B12972" s="46"/>
      <c r="C12972" s="46"/>
      <c r="D12972" s="106"/>
      <c r="E12972" s="106"/>
    </row>
    <row r="12973" spans="1:5" x14ac:dyDescent="0.25">
      <c r="A12973" s="46"/>
      <c r="B12973" s="46"/>
      <c r="C12973" s="46"/>
      <c r="D12973" s="106"/>
      <c r="E12973" s="106"/>
    </row>
    <row r="12974" spans="1:5" x14ac:dyDescent="0.25">
      <c r="A12974" s="46"/>
      <c r="B12974" s="46"/>
      <c r="C12974" s="46"/>
      <c r="D12974" s="106"/>
      <c r="E12974" s="106"/>
    </row>
    <row r="12975" spans="1:5" x14ac:dyDescent="0.25">
      <c r="A12975" s="46"/>
      <c r="B12975" s="46"/>
      <c r="C12975" s="46"/>
      <c r="D12975" s="106"/>
      <c r="E12975" s="106"/>
    </row>
    <row r="12976" spans="1:5" x14ac:dyDescent="0.25">
      <c r="A12976" s="46"/>
      <c r="B12976" s="46"/>
      <c r="C12976" s="46"/>
      <c r="D12976" s="106"/>
      <c r="E12976" s="106"/>
    </row>
    <row r="12977" spans="1:5" x14ac:dyDescent="0.25">
      <c r="A12977" s="46"/>
      <c r="B12977" s="46"/>
      <c r="C12977" s="46"/>
      <c r="D12977" s="106"/>
      <c r="E12977" s="106"/>
    </row>
    <row r="12978" spans="1:5" x14ac:dyDescent="0.25">
      <c r="A12978" s="46"/>
      <c r="B12978" s="46"/>
      <c r="C12978" s="46"/>
      <c r="D12978" s="106"/>
      <c r="E12978" s="106"/>
    </row>
    <row r="12979" spans="1:5" x14ac:dyDescent="0.25">
      <c r="A12979" s="46"/>
      <c r="B12979" s="46"/>
      <c r="C12979" s="46"/>
      <c r="D12979" s="106"/>
      <c r="E12979" s="106"/>
    </row>
    <row r="12980" spans="1:5" x14ac:dyDescent="0.25">
      <c r="A12980" s="46"/>
      <c r="B12980" s="46"/>
      <c r="C12980" s="46"/>
      <c r="D12980" s="106"/>
      <c r="E12980" s="106"/>
    </row>
    <row r="12981" spans="1:5" x14ac:dyDescent="0.25">
      <c r="A12981" s="46"/>
      <c r="B12981" s="46"/>
      <c r="C12981" s="46"/>
      <c r="D12981" s="106"/>
      <c r="E12981" s="106"/>
    </row>
    <row r="12982" spans="1:5" x14ac:dyDescent="0.25">
      <c r="A12982" s="46"/>
      <c r="B12982" s="46"/>
      <c r="C12982" s="46"/>
      <c r="D12982" s="106"/>
      <c r="E12982" s="106"/>
    </row>
    <row r="12983" spans="1:5" x14ac:dyDescent="0.25">
      <c r="A12983" s="46"/>
      <c r="B12983" s="46"/>
      <c r="C12983" s="46"/>
      <c r="D12983" s="106"/>
      <c r="E12983" s="106"/>
    </row>
    <row r="12984" spans="1:5" x14ac:dyDescent="0.25">
      <c r="A12984" s="46"/>
      <c r="B12984" s="46"/>
      <c r="C12984" s="46"/>
      <c r="D12984" s="106"/>
      <c r="E12984" s="106"/>
    </row>
    <row r="12985" spans="1:5" x14ac:dyDescent="0.25">
      <c r="A12985" s="46"/>
      <c r="B12985" s="46"/>
      <c r="C12985" s="46"/>
      <c r="D12985" s="106"/>
      <c r="E12985" s="106"/>
    </row>
    <row r="12986" spans="1:5" x14ac:dyDescent="0.25">
      <c r="A12986" s="46"/>
      <c r="B12986" s="46"/>
      <c r="C12986" s="46"/>
      <c r="D12986" s="106"/>
      <c r="E12986" s="106"/>
    </row>
    <row r="12987" spans="1:5" x14ac:dyDescent="0.25">
      <c r="A12987" s="46"/>
      <c r="B12987" s="46"/>
      <c r="C12987" s="46"/>
      <c r="D12987" s="106"/>
      <c r="E12987" s="106"/>
    </row>
    <row r="12988" spans="1:5" x14ac:dyDescent="0.25">
      <c r="A12988" s="46"/>
      <c r="B12988" s="46"/>
      <c r="C12988" s="46"/>
      <c r="D12988" s="106"/>
      <c r="E12988" s="106"/>
    </row>
    <row r="12989" spans="1:5" x14ac:dyDescent="0.25">
      <c r="A12989" s="46"/>
      <c r="B12989" s="46"/>
      <c r="C12989" s="46"/>
      <c r="D12989" s="106"/>
      <c r="E12989" s="106"/>
    </row>
    <row r="12990" spans="1:5" x14ac:dyDescent="0.25">
      <c r="A12990" s="46"/>
      <c r="B12990" s="46"/>
      <c r="C12990" s="46"/>
      <c r="D12990" s="106"/>
      <c r="E12990" s="106"/>
    </row>
    <row r="12991" spans="1:5" x14ac:dyDescent="0.25">
      <c r="A12991" s="46"/>
      <c r="B12991" s="46"/>
      <c r="C12991" s="46"/>
      <c r="D12991" s="106"/>
      <c r="E12991" s="106"/>
    </row>
    <row r="12992" spans="1:5" x14ac:dyDescent="0.25">
      <c r="A12992" s="46"/>
      <c r="B12992" s="46"/>
      <c r="C12992" s="46"/>
      <c r="D12992" s="106"/>
      <c r="E12992" s="106"/>
    </row>
    <row r="12993" spans="1:5" x14ac:dyDescent="0.25">
      <c r="A12993" s="46"/>
      <c r="B12993" s="46"/>
      <c r="C12993" s="46"/>
      <c r="D12993" s="106"/>
      <c r="E12993" s="106"/>
    </row>
    <row r="12994" spans="1:5" x14ac:dyDescent="0.25">
      <c r="A12994" s="46"/>
      <c r="B12994" s="46"/>
      <c r="C12994" s="46"/>
      <c r="D12994" s="106"/>
      <c r="E12994" s="106"/>
    </row>
    <row r="12995" spans="1:5" x14ac:dyDescent="0.25">
      <c r="A12995" s="46"/>
      <c r="B12995" s="46"/>
      <c r="C12995" s="46"/>
      <c r="D12995" s="106"/>
      <c r="E12995" s="106"/>
    </row>
    <row r="12996" spans="1:5" x14ac:dyDescent="0.25">
      <c r="A12996" s="46"/>
      <c r="B12996" s="46"/>
      <c r="C12996" s="46"/>
      <c r="D12996" s="106"/>
      <c r="E12996" s="106"/>
    </row>
    <row r="12997" spans="1:5" x14ac:dyDescent="0.25">
      <c r="A12997" s="46"/>
      <c r="B12997" s="46"/>
      <c r="C12997" s="46"/>
      <c r="D12997" s="106"/>
      <c r="E12997" s="106"/>
    </row>
    <row r="12998" spans="1:5" x14ac:dyDescent="0.25">
      <c r="A12998" s="46"/>
      <c r="B12998" s="46"/>
      <c r="C12998" s="46"/>
      <c r="D12998" s="106"/>
      <c r="E12998" s="106"/>
    </row>
    <row r="12999" spans="1:5" x14ac:dyDescent="0.25">
      <c r="A12999" s="46"/>
      <c r="B12999" s="46"/>
      <c r="C12999" s="46"/>
      <c r="D12999" s="106"/>
      <c r="E12999" s="106"/>
    </row>
    <row r="13000" spans="1:5" x14ac:dyDescent="0.25">
      <c r="A13000" s="46"/>
      <c r="B13000" s="46"/>
      <c r="C13000" s="46"/>
      <c r="D13000" s="106"/>
      <c r="E13000" s="106"/>
    </row>
    <row r="13001" spans="1:5" x14ac:dyDescent="0.25">
      <c r="A13001" s="46"/>
      <c r="B13001" s="46"/>
      <c r="C13001" s="46"/>
      <c r="D13001" s="106"/>
      <c r="E13001" s="106"/>
    </row>
    <row r="13002" spans="1:5" x14ac:dyDescent="0.25">
      <c r="A13002" s="46"/>
      <c r="B13002" s="46"/>
      <c r="C13002" s="46"/>
      <c r="D13002" s="106"/>
      <c r="E13002" s="106"/>
    </row>
    <row r="13003" spans="1:5" x14ac:dyDescent="0.25">
      <c r="A13003" s="46"/>
      <c r="B13003" s="46"/>
      <c r="C13003" s="46"/>
      <c r="D13003" s="106"/>
      <c r="E13003" s="106"/>
    </row>
    <row r="13004" spans="1:5" x14ac:dyDescent="0.25">
      <c r="A13004" s="46"/>
      <c r="B13004" s="46"/>
      <c r="C13004" s="46"/>
      <c r="D13004" s="106"/>
      <c r="E13004" s="106"/>
    </row>
    <row r="13005" spans="1:5" x14ac:dyDescent="0.25">
      <c r="A13005" s="46"/>
      <c r="B13005" s="46"/>
      <c r="C13005" s="46"/>
      <c r="D13005" s="106"/>
      <c r="E13005" s="106"/>
    </row>
    <row r="13006" spans="1:5" x14ac:dyDescent="0.25">
      <c r="A13006" s="46"/>
      <c r="B13006" s="46"/>
      <c r="C13006" s="46"/>
      <c r="D13006" s="106"/>
      <c r="E13006" s="106"/>
    </row>
    <row r="13007" spans="1:5" x14ac:dyDescent="0.25">
      <c r="A13007" s="46"/>
      <c r="B13007" s="46"/>
      <c r="C13007" s="46"/>
      <c r="D13007" s="106"/>
      <c r="E13007" s="106"/>
    </row>
    <row r="13008" spans="1:5" x14ac:dyDescent="0.25">
      <c r="A13008" s="46"/>
      <c r="B13008" s="46"/>
      <c r="C13008" s="46"/>
      <c r="D13008" s="106"/>
      <c r="E13008" s="106"/>
    </row>
    <row r="13009" spans="1:5" x14ac:dyDescent="0.25">
      <c r="A13009" s="46"/>
      <c r="B13009" s="46"/>
      <c r="C13009" s="46"/>
      <c r="D13009" s="106"/>
      <c r="E13009" s="106"/>
    </row>
    <row r="13010" spans="1:5" x14ac:dyDescent="0.25">
      <c r="A13010" s="46"/>
      <c r="B13010" s="46"/>
      <c r="C13010" s="46"/>
      <c r="D13010" s="106"/>
      <c r="E13010" s="106"/>
    </row>
    <row r="13011" spans="1:5" x14ac:dyDescent="0.25">
      <c r="A13011" s="46"/>
      <c r="B13011" s="46"/>
      <c r="C13011" s="46"/>
      <c r="D13011" s="106"/>
      <c r="E13011" s="106"/>
    </row>
    <row r="13012" spans="1:5" x14ac:dyDescent="0.25">
      <c r="A13012" s="46"/>
      <c r="B13012" s="46"/>
      <c r="C13012" s="46"/>
      <c r="D13012" s="106"/>
      <c r="E13012" s="106"/>
    </row>
    <row r="13013" spans="1:5" x14ac:dyDescent="0.25">
      <c r="A13013" s="46"/>
      <c r="B13013" s="46"/>
      <c r="C13013" s="46"/>
      <c r="D13013" s="106"/>
      <c r="E13013" s="106"/>
    </row>
    <row r="13014" spans="1:5" x14ac:dyDescent="0.25">
      <c r="A13014" s="46"/>
      <c r="B13014" s="46"/>
      <c r="C13014" s="46"/>
      <c r="D13014" s="106"/>
      <c r="E13014" s="106"/>
    </row>
    <row r="13015" spans="1:5" x14ac:dyDescent="0.25">
      <c r="A13015" s="46"/>
      <c r="B13015" s="46"/>
      <c r="C13015" s="46"/>
      <c r="D13015" s="106"/>
      <c r="E13015" s="106"/>
    </row>
    <row r="13016" spans="1:5" x14ac:dyDescent="0.25">
      <c r="A13016" s="46"/>
      <c r="B13016" s="46"/>
      <c r="C13016" s="46"/>
      <c r="D13016" s="106"/>
      <c r="E13016" s="106"/>
    </row>
    <row r="13017" spans="1:5" x14ac:dyDescent="0.25">
      <c r="A13017" s="46"/>
      <c r="B13017" s="46"/>
      <c r="C13017" s="46"/>
      <c r="D13017" s="106"/>
      <c r="E13017" s="106"/>
    </row>
    <row r="13018" spans="1:5" x14ac:dyDescent="0.25">
      <c r="A13018" s="46"/>
      <c r="B13018" s="46"/>
      <c r="C13018" s="46"/>
      <c r="D13018" s="106"/>
      <c r="E13018" s="106"/>
    </row>
    <row r="13019" spans="1:5" x14ac:dyDescent="0.25">
      <c r="A13019" s="46"/>
      <c r="B13019" s="46"/>
      <c r="C13019" s="46"/>
      <c r="D13019" s="106"/>
      <c r="E13019" s="106"/>
    </row>
    <row r="13020" spans="1:5" x14ac:dyDescent="0.25">
      <c r="A13020" s="46"/>
      <c r="B13020" s="46"/>
      <c r="C13020" s="46"/>
      <c r="D13020" s="106"/>
      <c r="E13020" s="106"/>
    </row>
    <row r="13021" spans="1:5" x14ac:dyDescent="0.25">
      <c r="A13021" s="46"/>
      <c r="B13021" s="46"/>
      <c r="C13021" s="46"/>
      <c r="D13021" s="106"/>
      <c r="E13021" s="106"/>
    </row>
    <row r="13022" spans="1:5" x14ac:dyDescent="0.25">
      <c r="A13022" s="46"/>
      <c r="B13022" s="46"/>
      <c r="C13022" s="46"/>
      <c r="D13022" s="106"/>
      <c r="E13022" s="106"/>
    </row>
    <row r="13023" spans="1:5" x14ac:dyDescent="0.25">
      <c r="A13023" s="46"/>
      <c r="B13023" s="46"/>
      <c r="C13023" s="46"/>
      <c r="D13023" s="106"/>
      <c r="E13023" s="106"/>
    </row>
    <row r="13024" spans="1:5" x14ac:dyDescent="0.25">
      <c r="A13024" s="46"/>
      <c r="B13024" s="46"/>
      <c r="C13024" s="46"/>
      <c r="D13024" s="106"/>
      <c r="E13024" s="106"/>
    </row>
    <row r="13025" spans="1:5" x14ac:dyDescent="0.25">
      <c r="A13025" s="46"/>
      <c r="B13025" s="46"/>
      <c r="C13025" s="46"/>
      <c r="D13025" s="106"/>
      <c r="E13025" s="106"/>
    </row>
    <row r="13026" spans="1:5" x14ac:dyDescent="0.25">
      <c r="A13026" s="46"/>
      <c r="B13026" s="46"/>
      <c r="C13026" s="46"/>
      <c r="D13026" s="106"/>
      <c r="E13026" s="106"/>
    </row>
    <row r="13027" spans="1:5" x14ac:dyDescent="0.25">
      <c r="A13027" s="46"/>
      <c r="B13027" s="46"/>
      <c r="C13027" s="46"/>
      <c r="D13027" s="106"/>
      <c r="E13027" s="106"/>
    </row>
    <row r="13028" spans="1:5" x14ac:dyDescent="0.25">
      <c r="A13028" s="46"/>
      <c r="B13028" s="46"/>
      <c r="C13028" s="46"/>
      <c r="D13028" s="106"/>
      <c r="E13028" s="106"/>
    </row>
    <row r="13029" spans="1:5" x14ac:dyDescent="0.25">
      <c r="A13029" s="46"/>
      <c r="B13029" s="46"/>
      <c r="C13029" s="46"/>
      <c r="D13029" s="106"/>
      <c r="E13029" s="106"/>
    </row>
    <row r="13030" spans="1:5" x14ac:dyDescent="0.25">
      <c r="A13030" s="46"/>
      <c r="B13030" s="46"/>
      <c r="C13030" s="46"/>
      <c r="D13030" s="106"/>
      <c r="E13030" s="106"/>
    </row>
    <row r="13031" spans="1:5" x14ac:dyDescent="0.25">
      <c r="A13031" s="46"/>
      <c r="B13031" s="46"/>
      <c r="C13031" s="46"/>
      <c r="D13031" s="106"/>
      <c r="E13031" s="106"/>
    </row>
    <row r="13032" spans="1:5" x14ac:dyDescent="0.25">
      <c r="A13032" s="46"/>
      <c r="B13032" s="46"/>
      <c r="C13032" s="46"/>
      <c r="D13032" s="106"/>
      <c r="E13032" s="106"/>
    </row>
    <row r="13033" spans="1:5" x14ac:dyDescent="0.25">
      <c r="A13033" s="46"/>
      <c r="B13033" s="46"/>
      <c r="C13033" s="46"/>
      <c r="D13033" s="106"/>
      <c r="E13033" s="106"/>
    </row>
    <row r="13034" spans="1:5" x14ac:dyDescent="0.25">
      <c r="A13034" s="46"/>
      <c r="B13034" s="46"/>
      <c r="C13034" s="46"/>
      <c r="D13034" s="106"/>
      <c r="E13034" s="106"/>
    </row>
    <row r="13035" spans="1:5" x14ac:dyDescent="0.25">
      <c r="A13035" s="46"/>
      <c r="B13035" s="46"/>
      <c r="C13035" s="46"/>
      <c r="D13035" s="106"/>
      <c r="E13035" s="106"/>
    </row>
    <row r="13036" spans="1:5" x14ac:dyDescent="0.25">
      <c r="A13036" s="46"/>
      <c r="B13036" s="46"/>
      <c r="C13036" s="46"/>
      <c r="D13036" s="106"/>
      <c r="E13036" s="106"/>
    </row>
    <row r="13037" spans="1:5" x14ac:dyDescent="0.25">
      <c r="A13037" s="46"/>
      <c r="B13037" s="46"/>
      <c r="C13037" s="46"/>
      <c r="D13037" s="106"/>
      <c r="E13037" s="106"/>
    </row>
    <row r="13038" spans="1:5" x14ac:dyDescent="0.25">
      <c r="A13038" s="46"/>
      <c r="B13038" s="46"/>
      <c r="C13038" s="46"/>
      <c r="D13038" s="106"/>
      <c r="E13038" s="106"/>
    </row>
    <row r="13039" spans="1:5" x14ac:dyDescent="0.25">
      <c r="A13039" s="46"/>
      <c r="B13039" s="46"/>
      <c r="C13039" s="46"/>
      <c r="D13039" s="106"/>
      <c r="E13039" s="106"/>
    </row>
    <row r="13040" spans="1:5" x14ac:dyDescent="0.25">
      <c r="A13040" s="46"/>
      <c r="B13040" s="46"/>
      <c r="C13040" s="46"/>
      <c r="D13040" s="106"/>
      <c r="E13040" s="106"/>
    </row>
    <row r="13041" spans="1:5" x14ac:dyDescent="0.25">
      <c r="A13041" s="46"/>
      <c r="B13041" s="46"/>
      <c r="C13041" s="46"/>
      <c r="D13041" s="106"/>
      <c r="E13041" s="106"/>
    </row>
    <row r="13042" spans="1:5" x14ac:dyDescent="0.25">
      <c r="A13042" s="46"/>
      <c r="B13042" s="46"/>
      <c r="C13042" s="46"/>
      <c r="D13042" s="106"/>
      <c r="E13042" s="106"/>
    </row>
    <row r="13043" spans="1:5" x14ac:dyDescent="0.25">
      <c r="A13043" s="46"/>
      <c r="B13043" s="46"/>
      <c r="C13043" s="46"/>
      <c r="D13043" s="106"/>
      <c r="E13043" s="106"/>
    </row>
    <row r="13044" spans="1:5" x14ac:dyDescent="0.25">
      <c r="A13044" s="46"/>
      <c r="B13044" s="46"/>
      <c r="C13044" s="46"/>
      <c r="D13044" s="106"/>
      <c r="E13044" s="106"/>
    </row>
    <row r="13045" spans="1:5" x14ac:dyDescent="0.25">
      <c r="A13045" s="46"/>
      <c r="B13045" s="46"/>
      <c r="C13045" s="46"/>
      <c r="D13045" s="106"/>
      <c r="E13045" s="106"/>
    </row>
    <row r="13046" spans="1:5" x14ac:dyDescent="0.25">
      <c r="A13046" s="46"/>
      <c r="B13046" s="46"/>
      <c r="C13046" s="46"/>
      <c r="D13046" s="106"/>
      <c r="E13046" s="106"/>
    </row>
    <row r="13047" spans="1:5" x14ac:dyDescent="0.25">
      <c r="A13047" s="46"/>
      <c r="B13047" s="46"/>
      <c r="C13047" s="46"/>
      <c r="D13047" s="106"/>
      <c r="E13047" s="106"/>
    </row>
    <row r="13048" spans="1:5" x14ac:dyDescent="0.25">
      <c r="A13048" s="46"/>
      <c r="B13048" s="46"/>
      <c r="C13048" s="46"/>
      <c r="D13048" s="106"/>
      <c r="E13048" s="106"/>
    </row>
    <row r="13049" spans="1:5" x14ac:dyDescent="0.25">
      <c r="A13049" s="46"/>
      <c r="B13049" s="46"/>
      <c r="C13049" s="46"/>
      <c r="D13049" s="106"/>
      <c r="E13049" s="106"/>
    </row>
    <row r="13050" spans="1:5" x14ac:dyDescent="0.25">
      <c r="A13050" s="46"/>
      <c r="B13050" s="46"/>
      <c r="C13050" s="46"/>
      <c r="D13050" s="106"/>
      <c r="E13050" s="106"/>
    </row>
    <row r="13051" spans="1:5" x14ac:dyDescent="0.25">
      <c r="A13051" s="46"/>
      <c r="B13051" s="46"/>
      <c r="C13051" s="46"/>
      <c r="D13051" s="106"/>
      <c r="E13051" s="106"/>
    </row>
    <row r="13052" spans="1:5" x14ac:dyDescent="0.25">
      <c r="A13052" s="46"/>
      <c r="B13052" s="46"/>
      <c r="C13052" s="46"/>
      <c r="D13052" s="106"/>
      <c r="E13052" s="106"/>
    </row>
    <row r="13053" spans="1:5" x14ac:dyDescent="0.25">
      <c r="A13053" s="46"/>
      <c r="B13053" s="46"/>
      <c r="C13053" s="46"/>
      <c r="D13053" s="106"/>
      <c r="E13053" s="106"/>
    </row>
    <row r="13054" spans="1:5" x14ac:dyDescent="0.25">
      <c r="A13054" s="46"/>
      <c r="B13054" s="46"/>
      <c r="C13054" s="46"/>
      <c r="D13054" s="106"/>
      <c r="E13054" s="106"/>
    </row>
    <row r="13055" spans="1:5" x14ac:dyDescent="0.25">
      <c r="A13055" s="46"/>
      <c r="B13055" s="46"/>
      <c r="C13055" s="46"/>
      <c r="D13055" s="106"/>
      <c r="E13055" s="106"/>
    </row>
    <row r="13056" spans="1:5" x14ac:dyDescent="0.25">
      <c r="A13056" s="46"/>
      <c r="B13056" s="46"/>
      <c r="C13056" s="46"/>
      <c r="D13056" s="106"/>
      <c r="E13056" s="106"/>
    </row>
    <row r="13057" spans="1:5" x14ac:dyDescent="0.25">
      <c r="A13057" s="46"/>
      <c r="B13057" s="46"/>
      <c r="C13057" s="46"/>
      <c r="D13057" s="106"/>
      <c r="E13057" s="106"/>
    </row>
    <row r="13058" spans="1:5" x14ac:dyDescent="0.25">
      <c r="A13058" s="46"/>
      <c r="B13058" s="46"/>
      <c r="C13058" s="46"/>
      <c r="D13058" s="106"/>
      <c r="E13058" s="106"/>
    </row>
    <row r="13059" spans="1:5" x14ac:dyDescent="0.25">
      <c r="A13059" s="46"/>
      <c r="B13059" s="46"/>
      <c r="C13059" s="46"/>
      <c r="D13059" s="106"/>
      <c r="E13059" s="106"/>
    </row>
    <row r="13060" spans="1:5" x14ac:dyDescent="0.25">
      <c r="A13060" s="46"/>
      <c r="B13060" s="46"/>
      <c r="C13060" s="46"/>
      <c r="D13060" s="106"/>
      <c r="E13060" s="106"/>
    </row>
    <row r="13061" spans="1:5" x14ac:dyDescent="0.25">
      <c r="A13061" s="46"/>
      <c r="B13061" s="46"/>
      <c r="C13061" s="46"/>
      <c r="D13061" s="106"/>
      <c r="E13061" s="106"/>
    </row>
    <row r="13062" spans="1:5" x14ac:dyDescent="0.25">
      <c r="A13062" s="46"/>
      <c r="B13062" s="46"/>
      <c r="C13062" s="46"/>
      <c r="D13062" s="106"/>
      <c r="E13062" s="106"/>
    </row>
    <row r="13063" spans="1:5" x14ac:dyDescent="0.25">
      <c r="A13063" s="46"/>
      <c r="B13063" s="46"/>
      <c r="C13063" s="46"/>
      <c r="D13063" s="106"/>
      <c r="E13063" s="106"/>
    </row>
    <row r="13064" spans="1:5" x14ac:dyDescent="0.25">
      <c r="A13064" s="46"/>
      <c r="B13064" s="46"/>
      <c r="C13064" s="46"/>
      <c r="D13064" s="106"/>
      <c r="E13064" s="106"/>
    </row>
    <row r="13065" spans="1:5" x14ac:dyDescent="0.25">
      <c r="A13065" s="46"/>
      <c r="B13065" s="46"/>
      <c r="C13065" s="46"/>
      <c r="D13065" s="106"/>
      <c r="E13065" s="106"/>
    </row>
    <row r="13066" spans="1:5" x14ac:dyDescent="0.25">
      <c r="A13066" s="46"/>
      <c r="B13066" s="46"/>
      <c r="C13066" s="46"/>
      <c r="D13066" s="106"/>
      <c r="E13066" s="106"/>
    </row>
    <row r="13067" spans="1:5" x14ac:dyDescent="0.25">
      <c r="A13067" s="46"/>
      <c r="B13067" s="46"/>
      <c r="C13067" s="46"/>
      <c r="D13067" s="106"/>
      <c r="E13067" s="106"/>
    </row>
    <row r="13068" spans="1:5" x14ac:dyDescent="0.25">
      <c r="A13068" s="46"/>
      <c r="B13068" s="46"/>
      <c r="C13068" s="46"/>
      <c r="D13068" s="106"/>
      <c r="E13068" s="106"/>
    </row>
    <row r="13069" spans="1:5" x14ac:dyDescent="0.25">
      <c r="A13069" s="46"/>
      <c r="B13069" s="46"/>
      <c r="C13069" s="46"/>
      <c r="D13069" s="106"/>
      <c r="E13069" s="106"/>
    </row>
    <row r="13070" spans="1:5" x14ac:dyDescent="0.25">
      <c r="A13070" s="46"/>
      <c r="B13070" s="46"/>
      <c r="C13070" s="46"/>
      <c r="D13070" s="106"/>
      <c r="E13070" s="106"/>
    </row>
    <row r="13071" spans="1:5" x14ac:dyDescent="0.25">
      <c r="A13071" s="46"/>
      <c r="B13071" s="46"/>
      <c r="C13071" s="46"/>
      <c r="D13071" s="106"/>
      <c r="E13071" s="106"/>
    </row>
    <row r="13072" spans="1:5" x14ac:dyDescent="0.25">
      <c r="A13072" s="46"/>
      <c r="B13072" s="46"/>
      <c r="C13072" s="46"/>
      <c r="D13072" s="106"/>
      <c r="E13072" s="106"/>
    </row>
    <row r="13073" spans="1:5" x14ac:dyDescent="0.25">
      <c r="A13073" s="46"/>
      <c r="B13073" s="46"/>
      <c r="C13073" s="46"/>
      <c r="D13073" s="106"/>
      <c r="E13073" s="106"/>
    </row>
    <row r="13074" spans="1:5" x14ac:dyDescent="0.25">
      <c r="A13074" s="46"/>
      <c r="B13074" s="46"/>
      <c r="C13074" s="46"/>
      <c r="D13074" s="106"/>
      <c r="E13074" s="106"/>
    </row>
    <row r="13075" spans="1:5" x14ac:dyDescent="0.25">
      <c r="A13075" s="46"/>
      <c r="B13075" s="46"/>
      <c r="C13075" s="46"/>
      <c r="D13075" s="106"/>
      <c r="E13075" s="106"/>
    </row>
    <row r="13076" spans="1:5" x14ac:dyDescent="0.25">
      <c r="A13076" s="46"/>
      <c r="B13076" s="46"/>
      <c r="C13076" s="46"/>
      <c r="D13076" s="106"/>
      <c r="E13076" s="106"/>
    </row>
    <row r="13077" spans="1:5" x14ac:dyDescent="0.25">
      <c r="A13077" s="46"/>
      <c r="B13077" s="46"/>
      <c r="C13077" s="46"/>
      <c r="D13077" s="106"/>
      <c r="E13077" s="106"/>
    </row>
    <row r="13078" spans="1:5" x14ac:dyDescent="0.25">
      <c r="A13078" s="46"/>
      <c r="B13078" s="46"/>
      <c r="C13078" s="46"/>
      <c r="D13078" s="106"/>
      <c r="E13078" s="106"/>
    </row>
    <row r="13079" spans="1:5" x14ac:dyDescent="0.25">
      <c r="A13079" s="46"/>
      <c r="B13079" s="46"/>
      <c r="C13079" s="46"/>
      <c r="D13079" s="106"/>
      <c r="E13079" s="106"/>
    </row>
    <row r="13080" spans="1:5" x14ac:dyDescent="0.25">
      <c r="A13080" s="46"/>
      <c r="B13080" s="46"/>
      <c r="C13080" s="46"/>
      <c r="D13080" s="106"/>
      <c r="E13080" s="106"/>
    </row>
    <row r="13081" spans="1:5" x14ac:dyDescent="0.25">
      <c r="A13081" s="46"/>
      <c r="B13081" s="46"/>
      <c r="C13081" s="46"/>
      <c r="D13081" s="106"/>
      <c r="E13081" s="106"/>
    </row>
    <row r="13082" spans="1:5" x14ac:dyDescent="0.25">
      <c r="A13082" s="46"/>
      <c r="B13082" s="46"/>
      <c r="C13082" s="46"/>
      <c r="D13082" s="106"/>
      <c r="E13082" s="106"/>
    </row>
    <row r="13083" spans="1:5" x14ac:dyDescent="0.25">
      <c r="A13083" s="46"/>
      <c r="B13083" s="46"/>
      <c r="C13083" s="46"/>
      <c r="D13083" s="106"/>
      <c r="E13083" s="106"/>
    </row>
    <row r="13084" spans="1:5" x14ac:dyDescent="0.25">
      <c r="A13084" s="46"/>
      <c r="B13084" s="46"/>
      <c r="C13084" s="46"/>
      <c r="D13084" s="106"/>
      <c r="E13084" s="106"/>
    </row>
    <row r="13085" spans="1:5" x14ac:dyDescent="0.25">
      <c r="A13085" s="46"/>
      <c r="B13085" s="46"/>
      <c r="C13085" s="46"/>
      <c r="D13085" s="106"/>
      <c r="E13085" s="106"/>
    </row>
    <row r="13086" spans="1:5" x14ac:dyDescent="0.25">
      <c r="A13086" s="46"/>
      <c r="B13086" s="46"/>
      <c r="C13086" s="46"/>
      <c r="D13086" s="106"/>
      <c r="E13086" s="106"/>
    </row>
    <row r="13087" spans="1:5" x14ac:dyDescent="0.25">
      <c r="A13087" s="46"/>
      <c r="B13087" s="46"/>
      <c r="C13087" s="46"/>
      <c r="D13087" s="106"/>
      <c r="E13087" s="106"/>
    </row>
    <row r="13088" spans="1:5" x14ac:dyDescent="0.25">
      <c r="A13088" s="46"/>
      <c r="B13088" s="46"/>
      <c r="C13088" s="46"/>
      <c r="D13088" s="106"/>
      <c r="E13088" s="106"/>
    </row>
    <row r="13089" spans="1:5" x14ac:dyDescent="0.25">
      <c r="A13089" s="46"/>
      <c r="B13089" s="46"/>
      <c r="C13089" s="46"/>
      <c r="D13089" s="106"/>
      <c r="E13089" s="106"/>
    </row>
    <row r="13090" spans="1:5" x14ac:dyDescent="0.25">
      <c r="A13090" s="46"/>
      <c r="B13090" s="46"/>
      <c r="C13090" s="46"/>
      <c r="D13090" s="106"/>
      <c r="E13090" s="106"/>
    </row>
    <row r="13091" spans="1:5" x14ac:dyDescent="0.25">
      <c r="A13091" s="46"/>
      <c r="B13091" s="46"/>
      <c r="C13091" s="46"/>
      <c r="D13091" s="106"/>
      <c r="E13091" s="106"/>
    </row>
    <row r="13092" spans="1:5" x14ac:dyDescent="0.25">
      <c r="A13092" s="46"/>
      <c r="B13092" s="46"/>
      <c r="C13092" s="46"/>
      <c r="D13092" s="106"/>
      <c r="E13092" s="106"/>
    </row>
    <row r="13093" spans="1:5" x14ac:dyDescent="0.25">
      <c r="A13093" s="46"/>
      <c r="B13093" s="46"/>
      <c r="C13093" s="46"/>
      <c r="D13093" s="106"/>
      <c r="E13093" s="106"/>
    </row>
    <row r="13094" spans="1:5" x14ac:dyDescent="0.25">
      <c r="A13094" s="46"/>
      <c r="B13094" s="46"/>
      <c r="C13094" s="46"/>
      <c r="D13094" s="106"/>
      <c r="E13094" s="106"/>
    </row>
    <row r="13095" spans="1:5" x14ac:dyDescent="0.25">
      <c r="A13095" s="46"/>
      <c r="B13095" s="46"/>
      <c r="C13095" s="46"/>
      <c r="D13095" s="106"/>
      <c r="E13095" s="106"/>
    </row>
    <row r="13096" spans="1:5" x14ac:dyDescent="0.25">
      <c r="A13096" s="46"/>
      <c r="B13096" s="46"/>
      <c r="C13096" s="46"/>
      <c r="D13096" s="106"/>
      <c r="E13096" s="106"/>
    </row>
    <row r="13097" spans="1:5" x14ac:dyDescent="0.25">
      <c r="A13097" s="46"/>
      <c r="B13097" s="46"/>
      <c r="C13097" s="46"/>
      <c r="D13097" s="106"/>
      <c r="E13097" s="106"/>
    </row>
    <row r="13098" spans="1:5" x14ac:dyDescent="0.25">
      <c r="A13098" s="46"/>
      <c r="B13098" s="46"/>
      <c r="C13098" s="46"/>
      <c r="D13098" s="106"/>
      <c r="E13098" s="106"/>
    </row>
    <row r="13099" spans="1:5" x14ac:dyDescent="0.25">
      <c r="A13099" s="46"/>
      <c r="B13099" s="46"/>
      <c r="C13099" s="46"/>
      <c r="D13099" s="106"/>
      <c r="E13099" s="106"/>
    </row>
    <row r="13100" spans="1:5" x14ac:dyDescent="0.25">
      <c r="A13100" s="46"/>
      <c r="B13100" s="46"/>
      <c r="C13100" s="46"/>
      <c r="D13100" s="106"/>
      <c r="E13100" s="106"/>
    </row>
    <row r="13101" spans="1:5" x14ac:dyDescent="0.25">
      <c r="A13101" s="46"/>
      <c r="B13101" s="46"/>
      <c r="C13101" s="46"/>
      <c r="D13101" s="106"/>
      <c r="E13101" s="106"/>
    </row>
    <row r="13102" spans="1:5" x14ac:dyDescent="0.25">
      <c r="A13102" s="46"/>
      <c r="B13102" s="46"/>
      <c r="C13102" s="46"/>
      <c r="D13102" s="106"/>
      <c r="E13102" s="106"/>
    </row>
    <row r="13103" spans="1:5" x14ac:dyDescent="0.25">
      <c r="A13103" s="46"/>
      <c r="B13103" s="46"/>
      <c r="C13103" s="46"/>
      <c r="D13103" s="106"/>
      <c r="E13103" s="106"/>
    </row>
    <row r="13104" spans="1:5" x14ac:dyDescent="0.25">
      <c r="A13104" s="46"/>
      <c r="B13104" s="46"/>
      <c r="C13104" s="46"/>
      <c r="D13104" s="106"/>
      <c r="E13104" s="106"/>
    </row>
    <row r="13105" spans="1:5" x14ac:dyDescent="0.25">
      <c r="A13105" s="46"/>
      <c r="B13105" s="46"/>
      <c r="C13105" s="46"/>
      <c r="D13105" s="106"/>
      <c r="E13105" s="106"/>
    </row>
    <row r="13106" spans="1:5" x14ac:dyDescent="0.25">
      <c r="A13106" s="46"/>
      <c r="B13106" s="46"/>
      <c r="C13106" s="46"/>
      <c r="D13106" s="106"/>
      <c r="E13106" s="106"/>
    </row>
    <row r="13107" spans="1:5" x14ac:dyDescent="0.25">
      <c r="A13107" s="46"/>
      <c r="B13107" s="46"/>
      <c r="C13107" s="46"/>
      <c r="D13107" s="106"/>
      <c r="E13107" s="106"/>
    </row>
    <row r="13108" spans="1:5" x14ac:dyDescent="0.25">
      <c r="A13108" s="46"/>
      <c r="B13108" s="46"/>
      <c r="C13108" s="46"/>
      <c r="D13108" s="106"/>
      <c r="E13108" s="106"/>
    </row>
    <row r="13109" spans="1:5" x14ac:dyDescent="0.25">
      <c r="A13109" s="46"/>
      <c r="B13109" s="46"/>
      <c r="C13109" s="46"/>
      <c r="D13109" s="106"/>
      <c r="E13109" s="106"/>
    </row>
    <row r="13110" spans="1:5" x14ac:dyDescent="0.25">
      <c r="A13110" s="46"/>
      <c r="B13110" s="46"/>
      <c r="C13110" s="46"/>
      <c r="D13110" s="106"/>
      <c r="E13110" s="106"/>
    </row>
    <row r="13111" spans="1:5" x14ac:dyDescent="0.25">
      <c r="A13111" s="46"/>
      <c r="B13111" s="46"/>
      <c r="C13111" s="46"/>
      <c r="D13111" s="106"/>
      <c r="E13111" s="106"/>
    </row>
    <row r="13112" spans="1:5" x14ac:dyDescent="0.25">
      <c r="A13112" s="46"/>
      <c r="B13112" s="46"/>
      <c r="C13112" s="46"/>
      <c r="D13112" s="106"/>
      <c r="E13112" s="106"/>
    </row>
    <row r="13113" spans="1:5" x14ac:dyDescent="0.25">
      <c r="A13113" s="46"/>
      <c r="B13113" s="46"/>
      <c r="C13113" s="46"/>
      <c r="D13113" s="106"/>
      <c r="E13113" s="106"/>
    </row>
    <row r="13114" spans="1:5" x14ac:dyDescent="0.25">
      <c r="A13114" s="46"/>
      <c r="B13114" s="46"/>
      <c r="C13114" s="46"/>
      <c r="D13114" s="106"/>
      <c r="E13114" s="106"/>
    </row>
    <row r="13115" spans="1:5" x14ac:dyDescent="0.25">
      <c r="A13115" s="46"/>
      <c r="B13115" s="46"/>
      <c r="C13115" s="46"/>
      <c r="D13115" s="106"/>
      <c r="E13115" s="106"/>
    </row>
    <row r="13116" spans="1:5" x14ac:dyDescent="0.25">
      <c r="A13116" s="46"/>
      <c r="B13116" s="46"/>
      <c r="C13116" s="46"/>
      <c r="D13116" s="106"/>
      <c r="E13116" s="106"/>
    </row>
    <row r="13117" spans="1:5" x14ac:dyDescent="0.25">
      <c r="A13117" s="46"/>
      <c r="B13117" s="46"/>
      <c r="C13117" s="46"/>
      <c r="D13117" s="106"/>
      <c r="E13117" s="106"/>
    </row>
    <row r="13118" spans="1:5" x14ac:dyDescent="0.25">
      <c r="A13118" s="46"/>
      <c r="B13118" s="46"/>
      <c r="C13118" s="46"/>
      <c r="D13118" s="106"/>
      <c r="E13118" s="106"/>
    </row>
    <row r="13119" spans="1:5" x14ac:dyDescent="0.25">
      <c r="A13119" s="46"/>
      <c r="B13119" s="46"/>
      <c r="C13119" s="46"/>
      <c r="D13119" s="106"/>
      <c r="E13119" s="106"/>
    </row>
    <row r="13120" spans="1:5" x14ac:dyDescent="0.25">
      <c r="A13120" s="46"/>
      <c r="B13120" s="46"/>
      <c r="C13120" s="46"/>
      <c r="D13120" s="106"/>
      <c r="E13120" s="106"/>
    </row>
    <row r="13121" spans="1:5" x14ac:dyDescent="0.25">
      <c r="A13121" s="46"/>
      <c r="B13121" s="46"/>
      <c r="C13121" s="46"/>
      <c r="D13121" s="106"/>
      <c r="E13121" s="106"/>
    </row>
    <row r="13122" spans="1:5" x14ac:dyDescent="0.25">
      <c r="A13122" s="46"/>
      <c r="B13122" s="46"/>
      <c r="C13122" s="46"/>
      <c r="D13122" s="106"/>
      <c r="E13122" s="106"/>
    </row>
    <row r="13123" spans="1:5" x14ac:dyDescent="0.25">
      <c r="A13123" s="46"/>
      <c r="B13123" s="46"/>
      <c r="C13123" s="46"/>
      <c r="D13123" s="106"/>
      <c r="E13123" s="106"/>
    </row>
    <row r="13124" spans="1:5" x14ac:dyDescent="0.25">
      <c r="A13124" s="46"/>
      <c r="B13124" s="46"/>
      <c r="C13124" s="46"/>
      <c r="D13124" s="106"/>
      <c r="E13124" s="106"/>
    </row>
    <row r="13125" spans="1:5" x14ac:dyDescent="0.25">
      <c r="A13125" s="46"/>
      <c r="B13125" s="46"/>
      <c r="C13125" s="46"/>
      <c r="D13125" s="106"/>
      <c r="E13125" s="106"/>
    </row>
    <row r="13126" spans="1:5" x14ac:dyDescent="0.25">
      <c r="A13126" s="46"/>
      <c r="B13126" s="46"/>
      <c r="C13126" s="46"/>
      <c r="D13126" s="106"/>
      <c r="E13126" s="106"/>
    </row>
    <row r="13127" spans="1:5" x14ac:dyDescent="0.25">
      <c r="A13127" s="46"/>
      <c r="B13127" s="46"/>
      <c r="C13127" s="46"/>
      <c r="D13127" s="106"/>
      <c r="E13127" s="106"/>
    </row>
    <row r="13128" spans="1:5" x14ac:dyDescent="0.25">
      <c r="A13128" s="46"/>
      <c r="B13128" s="46"/>
      <c r="C13128" s="46"/>
      <c r="D13128" s="106"/>
      <c r="E13128" s="106"/>
    </row>
    <row r="13129" spans="1:5" x14ac:dyDescent="0.25">
      <c r="A13129" s="46"/>
      <c r="B13129" s="46"/>
      <c r="C13129" s="46"/>
      <c r="D13129" s="106"/>
      <c r="E13129" s="106"/>
    </row>
    <row r="13130" spans="1:5" x14ac:dyDescent="0.25">
      <c r="A13130" s="46"/>
      <c r="B13130" s="46"/>
      <c r="C13130" s="46"/>
      <c r="D13130" s="106"/>
      <c r="E13130" s="106"/>
    </row>
    <row r="13131" spans="1:5" x14ac:dyDescent="0.25">
      <c r="A13131" s="46"/>
      <c r="B13131" s="46"/>
      <c r="C13131" s="46"/>
      <c r="D13131" s="106"/>
      <c r="E13131" s="106"/>
    </row>
    <row r="13132" spans="1:5" x14ac:dyDescent="0.25">
      <c r="A13132" s="46"/>
      <c r="B13132" s="46"/>
      <c r="C13132" s="46"/>
      <c r="D13132" s="106"/>
      <c r="E13132" s="106"/>
    </row>
    <row r="13133" spans="1:5" x14ac:dyDescent="0.25">
      <c r="A13133" s="46"/>
      <c r="B13133" s="46"/>
      <c r="C13133" s="46"/>
      <c r="D13133" s="106"/>
      <c r="E13133" s="106"/>
    </row>
    <row r="13134" spans="1:5" x14ac:dyDescent="0.25">
      <c r="A13134" s="46"/>
      <c r="B13134" s="46"/>
      <c r="C13134" s="46"/>
      <c r="D13134" s="106"/>
      <c r="E13134" s="106"/>
    </row>
    <row r="13135" spans="1:5" x14ac:dyDescent="0.25">
      <c r="A13135" s="46"/>
      <c r="B13135" s="46"/>
      <c r="C13135" s="46"/>
      <c r="D13135" s="106"/>
      <c r="E13135" s="106"/>
    </row>
    <row r="13136" spans="1:5" x14ac:dyDescent="0.25">
      <c r="A13136" s="46"/>
      <c r="B13136" s="46"/>
      <c r="C13136" s="46"/>
      <c r="D13136" s="106"/>
      <c r="E13136" s="106"/>
    </row>
    <row r="13137" spans="1:5" x14ac:dyDescent="0.25">
      <c r="A13137" s="46"/>
      <c r="B13137" s="46"/>
      <c r="C13137" s="46"/>
      <c r="D13137" s="106"/>
      <c r="E13137" s="106"/>
    </row>
    <row r="13138" spans="1:5" x14ac:dyDescent="0.25">
      <c r="A13138" s="46"/>
      <c r="B13138" s="46"/>
      <c r="C13138" s="46"/>
      <c r="D13138" s="106"/>
      <c r="E13138" s="106"/>
    </row>
    <row r="13139" spans="1:5" x14ac:dyDescent="0.25">
      <c r="A13139" s="46"/>
      <c r="B13139" s="46"/>
      <c r="C13139" s="46"/>
      <c r="D13139" s="106"/>
      <c r="E13139" s="106"/>
    </row>
    <row r="13140" spans="1:5" x14ac:dyDescent="0.25">
      <c r="A13140" s="46"/>
      <c r="B13140" s="46"/>
      <c r="C13140" s="46"/>
      <c r="D13140" s="106"/>
      <c r="E13140" s="106"/>
    </row>
    <row r="13141" spans="1:5" x14ac:dyDescent="0.25">
      <c r="A13141" s="46"/>
      <c r="B13141" s="46"/>
      <c r="C13141" s="46"/>
      <c r="D13141" s="106"/>
      <c r="E13141" s="106"/>
    </row>
    <row r="13142" spans="1:5" x14ac:dyDescent="0.25">
      <c r="A13142" s="46"/>
      <c r="B13142" s="46"/>
      <c r="C13142" s="46"/>
      <c r="D13142" s="106"/>
      <c r="E13142" s="106"/>
    </row>
    <row r="13143" spans="1:5" x14ac:dyDescent="0.25">
      <c r="A13143" s="46"/>
      <c r="B13143" s="46"/>
      <c r="C13143" s="46"/>
      <c r="D13143" s="106"/>
      <c r="E13143" s="106"/>
    </row>
    <row r="13144" spans="1:5" x14ac:dyDescent="0.25">
      <c r="A13144" s="46"/>
      <c r="B13144" s="46"/>
      <c r="C13144" s="46"/>
      <c r="D13144" s="106"/>
      <c r="E13144" s="106"/>
    </row>
    <row r="13145" spans="1:5" x14ac:dyDescent="0.25">
      <c r="A13145" s="46"/>
      <c r="B13145" s="46"/>
      <c r="C13145" s="46"/>
      <c r="D13145" s="106"/>
      <c r="E13145" s="106"/>
    </row>
    <row r="13146" spans="1:5" x14ac:dyDescent="0.25">
      <c r="A13146" s="46"/>
      <c r="B13146" s="46"/>
      <c r="C13146" s="46"/>
      <c r="D13146" s="106"/>
      <c r="E13146" s="106"/>
    </row>
    <row r="13147" spans="1:5" x14ac:dyDescent="0.25">
      <c r="A13147" s="46"/>
      <c r="B13147" s="46"/>
      <c r="C13147" s="46"/>
      <c r="D13147" s="106"/>
      <c r="E13147" s="106"/>
    </row>
    <row r="13148" spans="1:5" x14ac:dyDescent="0.25">
      <c r="A13148" s="46"/>
      <c r="B13148" s="46"/>
      <c r="C13148" s="46"/>
      <c r="D13148" s="106"/>
      <c r="E13148" s="106"/>
    </row>
    <row r="13149" spans="1:5" x14ac:dyDescent="0.25">
      <c r="A13149" s="46"/>
      <c r="B13149" s="46"/>
      <c r="C13149" s="46"/>
      <c r="D13149" s="106"/>
      <c r="E13149" s="106"/>
    </row>
    <row r="13150" spans="1:5" x14ac:dyDescent="0.25">
      <c r="A13150" s="46"/>
      <c r="B13150" s="46"/>
      <c r="C13150" s="46"/>
      <c r="D13150" s="106"/>
      <c r="E13150" s="106"/>
    </row>
    <row r="13151" spans="1:5" x14ac:dyDescent="0.25">
      <c r="A13151" s="46"/>
      <c r="B13151" s="46"/>
      <c r="C13151" s="46"/>
      <c r="D13151" s="106"/>
      <c r="E13151" s="106"/>
    </row>
    <row r="13152" spans="1:5" x14ac:dyDescent="0.25">
      <c r="A13152" s="46"/>
      <c r="B13152" s="46"/>
      <c r="C13152" s="46"/>
      <c r="D13152" s="106"/>
      <c r="E13152" s="106"/>
    </row>
    <row r="13153" spans="1:5" x14ac:dyDescent="0.25">
      <c r="A13153" s="46"/>
      <c r="B13153" s="46"/>
      <c r="C13153" s="46"/>
      <c r="D13153" s="106"/>
      <c r="E13153" s="106"/>
    </row>
    <row r="13154" spans="1:5" x14ac:dyDescent="0.25">
      <c r="A13154" s="46"/>
      <c r="B13154" s="46"/>
      <c r="C13154" s="46"/>
      <c r="D13154" s="106"/>
      <c r="E13154" s="106"/>
    </row>
    <row r="13155" spans="1:5" x14ac:dyDescent="0.25">
      <c r="A13155" s="46"/>
      <c r="B13155" s="46"/>
      <c r="C13155" s="46"/>
      <c r="D13155" s="106"/>
      <c r="E13155" s="106"/>
    </row>
    <row r="13156" spans="1:5" x14ac:dyDescent="0.25">
      <c r="A13156" s="46"/>
      <c r="B13156" s="46"/>
      <c r="C13156" s="46"/>
      <c r="D13156" s="106"/>
      <c r="E13156" s="106"/>
    </row>
    <row r="13157" spans="1:5" x14ac:dyDescent="0.25">
      <c r="A13157" s="46"/>
      <c r="B13157" s="46"/>
      <c r="C13157" s="46"/>
      <c r="D13157" s="106"/>
      <c r="E13157" s="106"/>
    </row>
    <row r="13158" spans="1:5" x14ac:dyDescent="0.25">
      <c r="A13158" s="46"/>
      <c r="B13158" s="46"/>
      <c r="C13158" s="46"/>
      <c r="D13158" s="106"/>
      <c r="E13158" s="106"/>
    </row>
    <row r="13159" spans="1:5" x14ac:dyDescent="0.25">
      <c r="A13159" s="46"/>
      <c r="B13159" s="46"/>
      <c r="C13159" s="46"/>
      <c r="D13159" s="106"/>
      <c r="E13159" s="106"/>
    </row>
    <row r="13160" spans="1:5" x14ac:dyDescent="0.25">
      <c r="A13160" s="46"/>
      <c r="B13160" s="46"/>
      <c r="C13160" s="46"/>
      <c r="D13160" s="106"/>
      <c r="E13160" s="106"/>
    </row>
    <row r="13161" spans="1:5" x14ac:dyDescent="0.25">
      <c r="A13161" s="46"/>
      <c r="B13161" s="46"/>
      <c r="C13161" s="46"/>
      <c r="D13161" s="106"/>
      <c r="E13161" s="106"/>
    </row>
    <row r="13162" spans="1:5" x14ac:dyDescent="0.25">
      <c r="A13162" s="46"/>
      <c r="B13162" s="46"/>
      <c r="C13162" s="46"/>
      <c r="D13162" s="106"/>
      <c r="E13162" s="106"/>
    </row>
    <row r="13163" spans="1:5" x14ac:dyDescent="0.25">
      <c r="A13163" s="46"/>
      <c r="B13163" s="46"/>
      <c r="C13163" s="46"/>
      <c r="D13163" s="106"/>
      <c r="E13163" s="106"/>
    </row>
    <row r="13164" spans="1:5" x14ac:dyDescent="0.25">
      <c r="A13164" s="46"/>
      <c r="B13164" s="46"/>
      <c r="C13164" s="46"/>
      <c r="D13164" s="106"/>
      <c r="E13164" s="106"/>
    </row>
    <row r="13165" spans="1:5" x14ac:dyDescent="0.25">
      <c r="A13165" s="46"/>
      <c r="B13165" s="46"/>
      <c r="C13165" s="46"/>
      <c r="D13165" s="106"/>
      <c r="E13165" s="106"/>
    </row>
    <row r="13166" spans="1:5" x14ac:dyDescent="0.25">
      <c r="A13166" s="46"/>
      <c r="B13166" s="46"/>
      <c r="C13166" s="46"/>
      <c r="D13166" s="106"/>
      <c r="E13166" s="106"/>
    </row>
    <row r="13167" spans="1:5" x14ac:dyDescent="0.25">
      <c r="A13167" s="46"/>
      <c r="B13167" s="46"/>
      <c r="C13167" s="46"/>
      <c r="D13167" s="106"/>
      <c r="E13167" s="106"/>
    </row>
    <row r="13168" spans="1:5" x14ac:dyDescent="0.25">
      <c r="A13168" s="46"/>
      <c r="B13168" s="46"/>
      <c r="C13168" s="46"/>
      <c r="D13168" s="106"/>
      <c r="E13168" s="106"/>
    </row>
    <row r="13169" spans="1:5" x14ac:dyDescent="0.25">
      <c r="A13169" s="46"/>
      <c r="B13169" s="46"/>
      <c r="C13169" s="46"/>
      <c r="D13169" s="106"/>
      <c r="E13169" s="106"/>
    </row>
    <row r="13170" spans="1:5" x14ac:dyDescent="0.25">
      <c r="A13170" s="46"/>
      <c r="B13170" s="46"/>
      <c r="C13170" s="46"/>
      <c r="D13170" s="106"/>
      <c r="E13170" s="106"/>
    </row>
    <row r="13171" spans="1:5" x14ac:dyDescent="0.25">
      <c r="A13171" s="46"/>
      <c r="B13171" s="46"/>
      <c r="C13171" s="46"/>
      <c r="D13171" s="106"/>
      <c r="E13171" s="106"/>
    </row>
    <row r="13172" spans="1:5" x14ac:dyDescent="0.25">
      <c r="A13172" s="46"/>
      <c r="B13172" s="46"/>
      <c r="C13172" s="46"/>
      <c r="D13172" s="106"/>
      <c r="E13172" s="106"/>
    </row>
    <row r="13173" spans="1:5" x14ac:dyDescent="0.25">
      <c r="A13173" s="46"/>
      <c r="B13173" s="46"/>
      <c r="C13173" s="46"/>
      <c r="D13173" s="106"/>
      <c r="E13173" s="106"/>
    </row>
    <row r="13174" spans="1:5" x14ac:dyDescent="0.25">
      <c r="A13174" s="46"/>
      <c r="B13174" s="46"/>
      <c r="C13174" s="46"/>
      <c r="D13174" s="106"/>
      <c r="E13174" s="106"/>
    </row>
    <row r="13175" spans="1:5" x14ac:dyDescent="0.25">
      <c r="A13175" s="46"/>
      <c r="B13175" s="46"/>
      <c r="C13175" s="46"/>
      <c r="D13175" s="106"/>
      <c r="E13175" s="106"/>
    </row>
    <row r="13176" spans="1:5" x14ac:dyDescent="0.25">
      <c r="A13176" s="46"/>
      <c r="B13176" s="46"/>
      <c r="C13176" s="46"/>
      <c r="D13176" s="106"/>
      <c r="E13176" s="106"/>
    </row>
    <row r="13177" spans="1:5" x14ac:dyDescent="0.25">
      <c r="A13177" s="46"/>
      <c r="B13177" s="46"/>
      <c r="C13177" s="46"/>
      <c r="D13177" s="106"/>
      <c r="E13177" s="106"/>
    </row>
    <row r="13178" spans="1:5" x14ac:dyDescent="0.25">
      <c r="A13178" s="46"/>
      <c r="B13178" s="46"/>
      <c r="C13178" s="46"/>
      <c r="D13178" s="106"/>
      <c r="E13178" s="106"/>
    </row>
    <row r="13179" spans="1:5" x14ac:dyDescent="0.25">
      <c r="A13179" s="46"/>
      <c r="B13179" s="46"/>
      <c r="C13179" s="46"/>
      <c r="D13179" s="106"/>
      <c r="E13179" s="106"/>
    </row>
    <row r="13180" spans="1:5" x14ac:dyDescent="0.25">
      <c r="A13180" s="46"/>
      <c r="B13180" s="46"/>
      <c r="C13180" s="46"/>
      <c r="D13180" s="106"/>
      <c r="E13180" s="106"/>
    </row>
    <row r="13181" spans="1:5" x14ac:dyDescent="0.25">
      <c r="A13181" s="46"/>
      <c r="B13181" s="46"/>
      <c r="C13181" s="46"/>
      <c r="D13181" s="106"/>
      <c r="E13181" s="106"/>
    </row>
    <row r="13182" spans="1:5" x14ac:dyDescent="0.25">
      <c r="A13182" s="46"/>
      <c r="B13182" s="46"/>
      <c r="C13182" s="46"/>
      <c r="D13182" s="106"/>
      <c r="E13182" s="106"/>
    </row>
    <row r="13183" spans="1:5" x14ac:dyDescent="0.25">
      <c r="A13183" s="46"/>
      <c r="B13183" s="46"/>
      <c r="C13183" s="46"/>
      <c r="D13183" s="106"/>
      <c r="E13183" s="106"/>
    </row>
    <row r="13184" spans="1:5" x14ac:dyDescent="0.25">
      <c r="A13184" s="46"/>
      <c r="B13184" s="46"/>
      <c r="C13184" s="46"/>
      <c r="D13184" s="106"/>
      <c r="E13184" s="106"/>
    </row>
    <row r="13185" spans="1:5" x14ac:dyDescent="0.25">
      <c r="A13185" s="46"/>
      <c r="B13185" s="46"/>
      <c r="C13185" s="46"/>
      <c r="D13185" s="106"/>
      <c r="E13185" s="106"/>
    </row>
    <row r="13186" spans="1:5" x14ac:dyDescent="0.25">
      <c r="A13186" s="46"/>
      <c r="B13186" s="46"/>
      <c r="C13186" s="46"/>
      <c r="D13186" s="106"/>
      <c r="E13186" s="106"/>
    </row>
    <row r="13187" spans="1:5" x14ac:dyDescent="0.25">
      <c r="A13187" s="46"/>
      <c r="B13187" s="46"/>
      <c r="C13187" s="46"/>
      <c r="D13187" s="106"/>
      <c r="E13187" s="106"/>
    </row>
    <row r="13188" spans="1:5" x14ac:dyDescent="0.25">
      <c r="A13188" s="46"/>
      <c r="B13188" s="46"/>
      <c r="C13188" s="46"/>
      <c r="D13188" s="106"/>
      <c r="E13188" s="106"/>
    </row>
    <row r="13189" spans="1:5" x14ac:dyDescent="0.25">
      <c r="A13189" s="46"/>
      <c r="B13189" s="46"/>
      <c r="C13189" s="46"/>
      <c r="D13189" s="106"/>
      <c r="E13189" s="106"/>
    </row>
    <row r="13190" spans="1:5" x14ac:dyDescent="0.25">
      <c r="A13190" s="46"/>
      <c r="B13190" s="46"/>
      <c r="C13190" s="46"/>
      <c r="D13190" s="106"/>
      <c r="E13190" s="106"/>
    </row>
    <row r="13191" spans="1:5" x14ac:dyDescent="0.25">
      <c r="A13191" s="46"/>
      <c r="B13191" s="46"/>
      <c r="C13191" s="46"/>
      <c r="D13191" s="106"/>
      <c r="E13191" s="106"/>
    </row>
    <row r="13192" spans="1:5" x14ac:dyDescent="0.25">
      <c r="A13192" s="46"/>
      <c r="B13192" s="46"/>
      <c r="C13192" s="46"/>
      <c r="D13192" s="106"/>
      <c r="E13192" s="106"/>
    </row>
    <row r="13193" spans="1:5" x14ac:dyDescent="0.25">
      <c r="A13193" s="46"/>
      <c r="B13193" s="46"/>
      <c r="C13193" s="46"/>
      <c r="D13193" s="106"/>
      <c r="E13193" s="106"/>
    </row>
    <row r="13194" spans="1:5" x14ac:dyDescent="0.25">
      <c r="A13194" s="46"/>
      <c r="B13194" s="46"/>
      <c r="C13194" s="46"/>
      <c r="D13194" s="106"/>
      <c r="E13194" s="106"/>
    </row>
    <row r="13195" spans="1:5" x14ac:dyDescent="0.25">
      <c r="A13195" s="46"/>
      <c r="B13195" s="46"/>
      <c r="C13195" s="46"/>
      <c r="D13195" s="106"/>
      <c r="E13195" s="106"/>
    </row>
    <row r="13196" spans="1:5" x14ac:dyDescent="0.25">
      <c r="A13196" s="46"/>
      <c r="B13196" s="46"/>
      <c r="C13196" s="46"/>
      <c r="D13196" s="106"/>
      <c r="E13196" s="106"/>
    </row>
    <row r="13197" spans="1:5" x14ac:dyDescent="0.25">
      <c r="A13197" s="46"/>
      <c r="B13197" s="46"/>
      <c r="C13197" s="46"/>
      <c r="D13197" s="106"/>
      <c r="E13197" s="106"/>
    </row>
    <row r="13198" spans="1:5" x14ac:dyDescent="0.25">
      <c r="A13198" s="46"/>
      <c r="B13198" s="46"/>
      <c r="C13198" s="46"/>
      <c r="D13198" s="106"/>
      <c r="E13198" s="106"/>
    </row>
    <row r="13199" spans="1:5" x14ac:dyDescent="0.25">
      <c r="A13199" s="46"/>
      <c r="B13199" s="46"/>
      <c r="C13199" s="46"/>
      <c r="D13199" s="106"/>
      <c r="E13199" s="106"/>
    </row>
    <row r="13200" spans="1:5" x14ac:dyDescent="0.25">
      <c r="A13200" s="46"/>
      <c r="B13200" s="46"/>
      <c r="C13200" s="46"/>
      <c r="D13200" s="106"/>
      <c r="E13200" s="106"/>
    </row>
    <row r="13201" spans="1:5" x14ac:dyDescent="0.25">
      <c r="A13201" s="46"/>
      <c r="B13201" s="46"/>
      <c r="C13201" s="46"/>
      <c r="D13201" s="106"/>
      <c r="E13201" s="106"/>
    </row>
    <row r="13202" spans="1:5" x14ac:dyDescent="0.25">
      <c r="A13202" s="46"/>
      <c r="B13202" s="46"/>
      <c r="C13202" s="46"/>
      <c r="D13202" s="106"/>
      <c r="E13202" s="106"/>
    </row>
    <row r="13203" spans="1:5" x14ac:dyDescent="0.25">
      <c r="A13203" s="46"/>
      <c r="B13203" s="46"/>
      <c r="C13203" s="46"/>
      <c r="D13203" s="106"/>
      <c r="E13203" s="106"/>
    </row>
    <row r="13204" spans="1:5" x14ac:dyDescent="0.25">
      <c r="A13204" s="46"/>
      <c r="B13204" s="46"/>
      <c r="C13204" s="46"/>
      <c r="D13204" s="106"/>
      <c r="E13204" s="106"/>
    </row>
    <row r="13205" spans="1:5" x14ac:dyDescent="0.25">
      <c r="A13205" s="46"/>
      <c r="B13205" s="46"/>
      <c r="C13205" s="46"/>
      <c r="D13205" s="106"/>
      <c r="E13205" s="106"/>
    </row>
    <row r="13206" spans="1:5" x14ac:dyDescent="0.25">
      <c r="A13206" s="46"/>
      <c r="B13206" s="46"/>
      <c r="C13206" s="46"/>
      <c r="D13206" s="106"/>
      <c r="E13206" s="106"/>
    </row>
    <row r="13207" spans="1:5" x14ac:dyDescent="0.25">
      <c r="A13207" s="46"/>
      <c r="B13207" s="46"/>
      <c r="C13207" s="46"/>
      <c r="D13207" s="106"/>
      <c r="E13207" s="106"/>
    </row>
    <row r="13208" spans="1:5" x14ac:dyDescent="0.25">
      <c r="A13208" s="46"/>
      <c r="B13208" s="46"/>
      <c r="C13208" s="46"/>
      <c r="D13208" s="106"/>
      <c r="E13208" s="106"/>
    </row>
    <row r="13209" spans="1:5" x14ac:dyDescent="0.25">
      <c r="A13209" s="46"/>
      <c r="B13209" s="46"/>
      <c r="C13209" s="46"/>
      <c r="D13209" s="106"/>
      <c r="E13209" s="106"/>
    </row>
    <row r="13210" spans="1:5" x14ac:dyDescent="0.25">
      <c r="A13210" s="46"/>
      <c r="B13210" s="46"/>
      <c r="C13210" s="46"/>
      <c r="D13210" s="106"/>
      <c r="E13210" s="106"/>
    </row>
    <row r="13211" spans="1:5" x14ac:dyDescent="0.25">
      <c r="A13211" s="46"/>
      <c r="B13211" s="46"/>
      <c r="C13211" s="46"/>
      <c r="D13211" s="106"/>
      <c r="E13211" s="106"/>
    </row>
    <row r="13212" spans="1:5" x14ac:dyDescent="0.25">
      <c r="A13212" s="46"/>
      <c r="B13212" s="46"/>
      <c r="C13212" s="46"/>
      <c r="D13212" s="106"/>
      <c r="E13212" s="106"/>
    </row>
    <row r="13213" spans="1:5" x14ac:dyDescent="0.25">
      <c r="A13213" s="46"/>
      <c r="B13213" s="46"/>
      <c r="C13213" s="46"/>
      <c r="D13213" s="106"/>
      <c r="E13213" s="106"/>
    </row>
    <row r="13214" spans="1:5" x14ac:dyDescent="0.25">
      <c r="A13214" s="46"/>
      <c r="B13214" s="46"/>
      <c r="C13214" s="46"/>
      <c r="D13214" s="106"/>
      <c r="E13214" s="106"/>
    </row>
    <row r="13215" spans="1:5" x14ac:dyDescent="0.25">
      <c r="A13215" s="46"/>
      <c r="B13215" s="46"/>
      <c r="C13215" s="46"/>
      <c r="D13215" s="106"/>
      <c r="E13215" s="106"/>
    </row>
    <row r="13216" spans="1:5" x14ac:dyDescent="0.25">
      <c r="A13216" s="46"/>
      <c r="B13216" s="46"/>
      <c r="C13216" s="46"/>
      <c r="D13216" s="106"/>
      <c r="E13216" s="106"/>
    </row>
    <row r="13217" spans="1:5" x14ac:dyDescent="0.25">
      <c r="A13217" s="46"/>
      <c r="B13217" s="46"/>
      <c r="C13217" s="46"/>
      <c r="D13217" s="106"/>
      <c r="E13217" s="106"/>
    </row>
    <row r="13218" spans="1:5" x14ac:dyDescent="0.25">
      <c r="A13218" s="46"/>
      <c r="B13218" s="46"/>
      <c r="C13218" s="46"/>
      <c r="D13218" s="106"/>
      <c r="E13218" s="106"/>
    </row>
    <row r="13219" spans="1:5" x14ac:dyDescent="0.25">
      <c r="A13219" s="46"/>
      <c r="B13219" s="46"/>
      <c r="C13219" s="46"/>
      <c r="D13219" s="106"/>
      <c r="E13219" s="106"/>
    </row>
    <row r="13220" spans="1:5" x14ac:dyDescent="0.25">
      <c r="A13220" s="46"/>
      <c r="B13220" s="46"/>
      <c r="C13220" s="46"/>
      <c r="D13220" s="106"/>
      <c r="E13220" s="106"/>
    </row>
    <row r="13221" spans="1:5" x14ac:dyDescent="0.25">
      <c r="A13221" s="46"/>
      <c r="B13221" s="46"/>
      <c r="C13221" s="46"/>
      <c r="D13221" s="106"/>
      <c r="E13221" s="106"/>
    </row>
    <row r="13222" spans="1:5" x14ac:dyDescent="0.25">
      <c r="A13222" s="46"/>
      <c r="B13222" s="46"/>
      <c r="C13222" s="46"/>
      <c r="D13222" s="106"/>
      <c r="E13222" s="106"/>
    </row>
    <row r="13223" spans="1:5" x14ac:dyDescent="0.25">
      <c r="A13223" s="46"/>
      <c r="B13223" s="46"/>
      <c r="C13223" s="46"/>
      <c r="D13223" s="106"/>
      <c r="E13223" s="106"/>
    </row>
    <row r="13224" spans="1:5" x14ac:dyDescent="0.25">
      <c r="A13224" s="46"/>
      <c r="B13224" s="46"/>
      <c r="C13224" s="46"/>
      <c r="D13224" s="106"/>
      <c r="E13224" s="106"/>
    </row>
    <row r="13225" spans="1:5" x14ac:dyDescent="0.25">
      <c r="A13225" s="46"/>
      <c r="B13225" s="46"/>
      <c r="C13225" s="46"/>
      <c r="D13225" s="106"/>
      <c r="E13225" s="106"/>
    </row>
    <row r="13226" spans="1:5" x14ac:dyDescent="0.25">
      <c r="A13226" s="46"/>
      <c r="B13226" s="46"/>
      <c r="C13226" s="46"/>
      <c r="D13226" s="106"/>
      <c r="E13226" s="106"/>
    </row>
    <row r="13227" spans="1:5" x14ac:dyDescent="0.25">
      <c r="A13227" s="46"/>
      <c r="B13227" s="46"/>
      <c r="C13227" s="46"/>
      <c r="D13227" s="106"/>
      <c r="E13227" s="106"/>
    </row>
    <row r="13228" spans="1:5" x14ac:dyDescent="0.25">
      <c r="A13228" s="46"/>
      <c r="B13228" s="46"/>
      <c r="C13228" s="46"/>
      <c r="D13228" s="106"/>
      <c r="E13228" s="106"/>
    </row>
    <row r="13229" spans="1:5" x14ac:dyDescent="0.25">
      <c r="A13229" s="46"/>
      <c r="B13229" s="46"/>
      <c r="C13229" s="46"/>
      <c r="D13229" s="106"/>
      <c r="E13229" s="106"/>
    </row>
    <row r="13230" spans="1:5" x14ac:dyDescent="0.25">
      <c r="A13230" s="46"/>
      <c r="B13230" s="46"/>
      <c r="C13230" s="46"/>
      <c r="D13230" s="106"/>
      <c r="E13230" s="106"/>
    </row>
    <row r="13231" spans="1:5" x14ac:dyDescent="0.25">
      <c r="A13231" s="46"/>
      <c r="B13231" s="46"/>
      <c r="C13231" s="46"/>
      <c r="D13231" s="106"/>
      <c r="E13231" s="106"/>
    </row>
    <row r="13232" spans="1:5" x14ac:dyDescent="0.25">
      <c r="A13232" s="46"/>
      <c r="B13232" s="46"/>
      <c r="C13232" s="46"/>
      <c r="D13232" s="106"/>
      <c r="E13232" s="106"/>
    </row>
    <row r="13233" spans="1:5" x14ac:dyDescent="0.25">
      <c r="A13233" s="46"/>
      <c r="B13233" s="46"/>
      <c r="C13233" s="46"/>
      <c r="D13233" s="106"/>
      <c r="E13233" s="106"/>
    </row>
    <row r="13234" spans="1:5" x14ac:dyDescent="0.25">
      <c r="A13234" s="46"/>
      <c r="B13234" s="46"/>
      <c r="C13234" s="46"/>
      <c r="D13234" s="106"/>
      <c r="E13234" s="106"/>
    </row>
    <row r="13235" spans="1:5" x14ac:dyDescent="0.25">
      <c r="A13235" s="46"/>
      <c r="B13235" s="46"/>
      <c r="C13235" s="46"/>
      <c r="D13235" s="106"/>
      <c r="E13235" s="106"/>
    </row>
    <row r="13236" spans="1:5" x14ac:dyDescent="0.25">
      <c r="A13236" s="46"/>
      <c r="B13236" s="46"/>
      <c r="C13236" s="46"/>
      <c r="D13236" s="106"/>
      <c r="E13236" s="106"/>
    </row>
    <row r="13237" spans="1:5" x14ac:dyDescent="0.25">
      <c r="A13237" s="46"/>
      <c r="B13237" s="46"/>
      <c r="C13237" s="46"/>
      <c r="D13237" s="106"/>
      <c r="E13237" s="106"/>
    </row>
    <row r="13238" spans="1:5" x14ac:dyDescent="0.25">
      <c r="A13238" s="46"/>
      <c r="B13238" s="46"/>
      <c r="C13238" s="46"/>
      <c r="D13238" s="106"/>
      <c r="E13238" s="106"/>
    </row>
    <row r="13239" spans="1:5" x14ac:dyDescent="0.25">
      <c r="A13239" s="46"/>
      <c r="B13239" s="46"/>
      <c r="C13239" s="46"/>
      <c r="D13239" s="106"/>
      <c r="E13239" s="106"/>
    </row>
    <row r="13240" spans="1:5" x14ac:dyDescent="0.25">
      <c r="A13240" s="46"/>
      <c r="B13240" s="46"/>
      <c r="C13240" s="46"/>
      <c r="D13240" s="106"/>
      <c r="E13240" s="106"/>
    </row>
    <row r="13241" spans="1:5" x14ac:dyDescent="0.25">
      <c r="A13241" s="46"/>
      <c r="B13241" s="46"/>
      <c r="C13241" s="46"/>
      <c r="D13241" s="106"/>
      <c r="E13241" s="106"/>
    </row>
    <row r="13242" spans="1:5" x14ac:dyDescent="0.25">
      <c r="A13242" s="46"/>
      <c r="B13242" s="46"/>
      <c r="C13242" s="46"/>
      <c r="D13242" s="106"/>
      <c r="E13242" s="106"/>
    </row>
    <row r="13243" spans="1:5" x14ac:dyDescent="0.25">
      <c r="A13243" s="46"/>
      <c r="B13243" s="46"/>
      <c r="C13243" s="46"/>
      <c r="D13243" s="106"/>
      <c r="E13243" s="106"/>
    </row>
    <row r="13244" spans="1:5" x14ac:dyDescent="0.25">
      <c r="A13244" s="46"/>
      <c r="B13244" s="46"/>
      <c r="C13244" s="46"/>
      <c r="D13244" s="106"/>
      <c r="E13244" s="106"/>
    </row>
    <row r="13245" spans="1:5" x14ac:dyDescent="0.25">
      <c r="A13245" s="46"/>
      <c r="B13245" s="46"/>
      <c r="C13245" s="46"/>
      <c r="D13245" s="106"/>
      <c r="E13245" s="106"/>
    </row>
    <row r="13246" spans="1:5" x14ac:dyDescent="0.25">
      <c r="A13246" s="46"/>
      <c r="B13246" s="46"/>
      <c r="C13246" s="46"/>
      <c r="D13246" s="106"/>
      <c r="E13246" s="106"/>
    </row>
    <row r="13247" spans="1:5" x14ac:dyDescent="0.25">
      <c r="A13247" s="46"/>
      <c r="B13247" s="46"/>
      <c r="C13247" s="46"/>
      <c r="D13247" s="106"/>
      <c r="E13247" s="106"/>
    </row>
    <row r="13248" spans="1:5" x14ac:dyDescent="0.25">
      <c r="A13248" s="46"/>
      <c r="B13248" s="46"/>
      <c r="C13248" s="46"/>
      <c r="D13248" s="106"/>
      <c r="E13248" s="106"/>
    </row>
    <row r="13249" spans="1:5" x14ac:dyDescent="0.25">
      <c r="A13249" s="46"/>
      <c r="B13249" s="46"/>
      <c r="C13249" s="46"/>
      <c r="D13249" s="106"/>
      <c r="E13249" s="106"/>
    </row>
    <row r="13250" spans="1:5" x14ac:dyDescent="0.25">
      <c r="A13250" s="46"/>
      <c r="B13250" s="46"/>
      <c r="C13250" s="46"/>
      <c r="D13250" s="106"/>
      <c r="E13250" s="106"/>
    </row>
    <row r="13251" spans="1:5" x14ac:dyDescent="0.25">
      <c r="A13251" s="46"/>
      <c r="B13251" s="46"/>
      <c r="C13251" s="46"/>
      <c r="D13251" s="106"/>
      <c r="E13251" s="106"/>
    </row>
    <row r="13252" spans="1:5" x14ac:dyDescent="0.25">
      <c r="A13252" s="46"/>
      <c r="B13252" s="46"/>
      <c r="C13252" s="46"/>
      <c r="D13252" s="106"/>
      <c r="E13252" s="106"/>
    </row>
    <row r="13253" spans="1:5" x14ac:dyDescent="0.25">
      <c r="A13253" s="46"/>
      <c r="B13253" s="46"/>
      <c r="C13253" s="46"/>
      <c r="D13253" s="106"/>
      <c r="E13253" s="106"/>
    </row>
    <row r="13254" spans="1:5" x14ac:dyDescent="0.25">
      <c r="A13254" s="46"/>
      <c r="B13254" s="46"/>
      <c r="C13254" s="46"/>
      <c r="D13254" s="106"/>
      <c r="E13254" s="106"/>
    </row>
    <row r="13255" spans="1:5" x14ac:dyDescent="0.25">
      <c r="A13255" s="46"/>
      <c r="B13255" s="46"/>
      <c r="C13255" s="46"/>
      <c r="D13255" s="106"/>
      <c r="E13255" s="106"/>
    </row>
    <row r="13256" spans="1:5" x14ac:dyDescent="0.25">
      <c r="A13256" s="46"/>
      <c r="B13256" s="46"/>
      <c r="C13256" s="46"/>
      <c r="D13256" s="106"/>
      <c r="E13256" s="106"/>
    </row>
    <row r="13257" spans="1:5" x14ac:dyDescent="0.25">
      <c r="A13257" s="46"/>
      <c r="B13257" s="46"/>
      <c r="C13257" s="46"/>
      <c r="D13257" s="106"/>
      <c r="E13257" s="106"/>
    </row>
    <row r="13258" spans="1:5" x14ac:dyDescent="0.25">
      <c r="A13258" s="46"/>
      <c r="B13258" s="46"/>
      <c r="C13258" s="46"/>
      <c r="D13258" s="106"/>
      <c r="E13258" s="106"/>
    </row>
    <row r="13259" spans="1:5" x14ac:dyDescent="0.25">
      <c r="A13259" s="46"/>
      <c r="B13259" s="46"/>
      <c r="C13259" s="46"/>
      <c r="D13259" s="106"/>
      <c r="E13259" s="106"/>
    </row>
    <row r="13260" spans="1:5" x14ac:dyDescent="0.25">
      <c r="A13260" s="46"/>
      <c r="B13260" s="46"/>
      <c r="C13260" s="46"/>
      <c r="D13260" s="106"/>
      <c r="E13260" s="106"/>
    </row>
    <row r="13261" spans="1:5" x14ac:dyDescent="0.25">
      <c r="A13261" s="46"/>
      <c r="B13261" s="46"/>
      <c r="C13261" s="46"/>
      <c r="D13261" s="106"/>
      <c r="E13261" s="106"/>
    </row>
    <row r="13262" spans="1:5" x14ac:dyDescent="0.25">
      <c r="A13262" s="46"/>
      <c r="B13262" s="46"/>
      <c r="C13262" s="46"/>
      <c r="D13262" s="106"/>
      <c r="E13262" s="106"/>
    </row>
    <row r="13263" spans="1:5" x14ac:dyDescent="0.25">
      <c r="A13263" s="46"/>
      <c r="B13263" s="46"/>
      <c r="C13263" s="46"/>
      <c r="D13263" s="106"/>
      <c r="E13263" s="106"/>
    </row>
    <row r="13264" spans="1:5" x14ac:dyDescent="0.25">
      <c r="A13264" s="46"/>
      <c r="B13264" s="46"/>
      <c r="C13264" s="46"/>
      <c r="D13264" s="106"/>
      <c r="E13264" s="106"/>
    </row>
    <row r="13265" spans="1:5" x14ac:dyDescent="0.25">
      <c r="A13265" s="46"/>
      <c r="B13265" s="46"/>
      <c r="C13265" s="46"/>
      <c r="D13265" s="106"/>
      <c r="E13265" s="106"/>
    </row>
    <row r="13266" spans="1:5" x14ac:dyDescent="0.25">
      <c r="A13266" s="46"/>
      <c r="B13266" s="46"/>
      <c r="C13266" s="46"/>
      <c r="D13266" s="106"/>
      <c r="E13266" s="106"/>
    </row>
    <row r="13267" spans="1:5" x14ac:dyDescent="0.25">
      <c r="A13267" s="46"/>
      <c r="B13267" s="46"/>
      <c r="C13267" s="46"/>
      <c r="D13267" s="106"/>
      <c r="E13267" s="106"/>
    </row>
    <row r="13268" spans="1:5" x14ac:dyDescent="0.25">
      <c r="A13268" s="46"/>
      <c r="B13268" s="46"/>
      <c r="C13268" s="46"/>
      <c r="D13268" s="106"/>
      <c r="E13268" s="106"/>
    </row>
    <row r="13269" spans="1:5" x14ac:dyDescent="0.25">
      <c r="A13269" s="46"/>
      <c r="B13269" s="46"/>
      <c r="C13269" s="46"/>
      <c r="D13269" s="106"/>
      <c r="E13269" s="106"/>
    </row>
    <row r="13270" spans="1:5" x14ac:dyDescent="0.25">
      <c r="A13270" s="46"/>
      <c r="B13270" s="46"/>
      <c r="C13270" s="46"/>
      <c r="D13270" s="106"/>
      <c r="E13270" s="106"/>
    </row>
    <row r="13271" spans="1:5" x14ac:dyDescent="0.25">
      <c r="A13271" s="46"/>
      <c r="B13271" s="46"/>
      <c r="C13271" s="46"/>
      <c r="D13271" s="106"/>
      <c r="E13271" s="106"/>
    </row>
    <row r="13272" spans="1:5" x14ac:dyDescent="0.25">
      <c r="A13272" s="46"/>
      <c r="B13272" s="46"/>
      <c r="C13272" s="46"/>
      <c r="D13272" s="106"/>
      <c r="E13272" s="106"/>
    </row>
    <row r="13273" spans="1:5" x14ac:dyDescent="0.25">
      <c r="A13273" s="46"/>
      <c r="B13273" s="46"/>
      <c r="C13273" s="46"/>
      <c r="D13273" s="106"/>
      <c r="E13273" s="106"/>
    </row>
    <row r="13274" spans="1:5" x14ac:dyDescent="0.25">
      <c r="A13274" s="46"/>
      <c r="B13274" s="46"/>
      <c r="C13274" s="46"/>
      <c r="D13274" s="106"/>
      <c r="E13274" s="106"/>
    </row>
    <row r="13275" spans="1:5" x14ac:dyDescent="0.25">
      <c r="A13275" s="46"/>
      <c r="B13275" s="46"/>
      <c r="C13275" s="46"/>
      <c r="D13275" s="106"/>
      <c r="E13275" s="106"/>
    </row>
    <row r="13276" spans="1:5" x14ac:dyDescent="0.25">
      <c r="A13276" s="46"/>
      <c r="B13276" s="46"/>
      <c r="C13276" s="46"/>
      <c r="D13276" s="106"/>
      <c r="E13276" s="106"/>
    </row>
    <row r="13277" spans="1:5" x14ac:dyDescent="0.25">
      <c r="A13277" s="46"/>
      <c r="B13277" s="46"/>
      <c r="C13277" s="46"/>
      <c r="D13277" s="106"/>
      <c r="E13277" s="106"/>
    </row>
    <row r="13278" spans="1:5" x14ac:dyDescent="0.25">
      <c r="A13278" s="46"/>
      <c r="B13278" s="46"/>
      <c r="C13278" s="46"/>
      <c r="D13278" s="106"/>
      <c r="E13278" s="106"/>
    </row>
    <row r="13279" spans="1:5" x14ac:dyDescent="0.25">
      <c r="A13279" s="46"/>
      <c r="B13279" s="46"/>
      <c r="C13279" s="46"/>
      <c r="D13279" s="106"/>
      <c r="E13279" s="106"/>
    </row>
    <row r="13280" spans="1:5" x14ac:dyDescent="0.25">
      <c r="A13280" s="46"/>
      <c r="B13280" s="46"/>
      <c r="C13280" s="46"/>
      <c r="D13280" s="106"/>
      <c r="E13280" s="106"/>
    </row>
    <row r="13281" spans="1:5" x14ac:dyDescent="0.25">
      <c r="A13281" s="46"/>
      <c r="B13281" s="46"/>
      <c r="C13281" s="46"/>
      <c r="D13281" s="106"/>
      <c r="E13281" s="106"/>
    </row>
    <row r="13282" spans="1:5" x14ac:dyDescent="0.25">
      <c r="A13282" s="46"/>
      <c r="B13282" s="46"/>
      <c r="C13282" s="46"/>
      <c r="D13282" s="106"/>
      <c r="E13282" s="106"/>
    </row>
    <row r="13283" spans="1:5" x14ac:dyDescent="0.25">
      <c r="A13283" s="46"/>
      <c r="B13283" s="46"/>
      <c r="C13283" s="46"/>
      <c r="D13283" s="106"/>
      <c r="E13283" s="106"/>
    </row>
    <row r="13284" spans="1:5" x14ac:dyDescent="0.25">
      <c r="A13284" s="46"/>
      <c r="B13284" s="46"/>
      <c r="C13284" s="46"/>
      <c r="D13284" s="106"/>
      <c r="E13284" s="106"/>
    </row>
    <row r="13285" spans="1:5" x14ac:dyDescent="0.25">
      <c r="A13285" s="46"/>
      <c r="B13285" s="46"/>
      <c r="C13285" s="46"/>
      <c r="D13285" s="106"/>
      <c r="E13285" s="106"/>
    </row>
    <row r="13286" spans="1:5" x14ac:dyDescent="0.25">
      <c r="A13286" s="46"/>
      <c r="B13286" s="46"/>
      <c r="C13286" s="46"/>
      <c r="D13286" s="106"/>
      <c r="E13286" s="106"/>
    </row>
    <row r="13287" spans="1:5" x14ac:dyDescent="0.25">
      <c r="A13287" s="46"/>
      <c r="B13287" s="46"/>
      <c r="C13287" s="46"/>
      <c r="D13287" s="106"/>
      <c r="E13287" s="106"/>
    </row>
    <row r="13288" spans="1:5" x14ac:dyDescent="0.25">
      <c r="A13288" s="46"/>
      <c r="B13288" s="46"/>
      <c r="C13288" s="46"/>
      <c r="D13288" s="106"/>
      <c r="E13288" s="106"/>
    </row>
    <row r="13289" spans="1:5" x14ac:dyDescent="0.25">
      <c r="A13289" s="46"/>
      <c r="B13289" s="46"/>
      <c r="C13289" s="46"/>
      <c r="D13289" s="106"/>
      <c r="E13289" s="106"/>
    </row>
    <row r="13290" spans="1:5" x14ac:dyDescent="0.25">
      <c r="A13290" s="46"/>
      <c r="B13290" s="46"/>
      <c r="C13290" s="46"/>
      <c r="D13290" s="106"/>
      <c r="E13290" s="106"/>
    </row>
    <row r="13291" spans="1:5" x14ac:dyDescent="0.25">
      <c r="A13291" s="46"/>
      <c r="B13291" s="46"/>
      <c r="C13291" s="46"/>
      <c r="D13291" s="106"/>
      <c r="E13291" s="106"/>
    </row>
    <row r="13292" spans="1:5" x14ac:dyDescent="0.25">
      <c r="A13292" s="46"/>
      <c r="B13292" s="46"/>
      <c r="C13292" s="46"/>
      <c r="D13292" s="106"/>
      <c r="E13292" s="106"/>
    </row>
    <row r="13293" spans="1:5" x14ac:dyDescent="0.25">
      <c r="A13293" s="46"/>
      <c r="B13293" s="46"/>
      <c r="C13293" s="46"/>
      <c r="D13293" s="106"/>
      <c r="E13293" s="106"/>
    </row>
    <row r="13294" spans="1:5" x14ac:dyDescent="0.25">
      <c r="A13294" s="46"/>
      <c r="B13294" s="46"/>
      <c r="C13294" s="46"/>
      <c r="D13294" s="106"/>
      <c r="E13294" s="106"/>
    </row>
    <row r="13295" spans="1:5" x14ac:dyDescent="0.25">
      <c r="A13295" s="46"/>
      <c r="B13295" s="46"/>
      <c r="C13295" s="46"/>
      <c r="D13295" s="106"/>
      <c r="E13295" s="106"/>
    </row>
    <row r="13296" spans="1:5" x14ac:dyDescent="0.25">
      <c r="A13296" s="46"/>
      <c r="B13296" s="46"/>
      <c r="C13296" s="46"/>
      <c r="D13296" s="106"/>
      <c r="E13296" s="106"/>
    </row>
    <row r="13297" spans="1:5" x14ac:dyDescent="0.25">
      <c r="A13297" s="46"/>
      <c r="B13297" s="46"/>
      <c r="C13297" s="46"/>
      <c r="D13297" s="106"/>
      <c r="E13297" s="106"/>
    </row>
    <row r="13298" spans="1:5" x14ac:dyDescent="0.25">
      <c r="A13298" s="46"/>
      <c r="B13298" s="46"/>
      <c r="C13298" s="46"/>
      <c r="D13298" s="106"/>
      <c r="E13298" s="106"/>
    </row>
    <row r="13299" spans="1:5" x14ac:dyDescent="0.25">
      <c r="A13299" s="46"/>
      <c r="B13299" s="46"/>
      <c r="C13299" s="46"/>
      <c r="D13299" s="106"/>
      <c r="E13299" s="106"/>
    </row>
    <row r="13300" spans="1:5" x14ac:dyDescent="0.25">
      <c r="A13300" s="46"/>
      <c r="B13300" s="46"/>
      <c r="C13300" s="46"/>
      <c r="D13300" s="106"/>
      <c r="E13300" s="106"/>
    </row>
    <row r="13301" spans="1:5" x14ac:dyDescent="0.25">
      <c r="A13301" s="46"/>
      <c r="B13301" s="46"/>
      <c r="C13301" s="46"/>
      <c r="D13301" s="106"/>
      <c r="E13301" s="106"/>
    </row>
    <row r="13302" spans="1:5" x14ac:dyDescent="0.25">
      <c r="A13302" s="46"/>
      <c r="B13302" s="46"/>
      <c r="C13302" s="46"/>
      <c r="D13302" s="106"/>
      <c r="E13302" s="106"/>
    </row>
    <row r="13303" spans="1:5" x14ac:dyDescent="0.25">
      <c r="A13303" s="46"/>
      <c r="B13303" s="46"/>
      <c r="C13303" s="46"/>
      <c r="D13303" s="106"/>
      <c r="E13303" s="106"/>
    </row>
    <row r="13304" spans="1:5" x14ac:dyDescent="0.25">
      <c r="A13304" s="46"/>
      <c r="B13304" s="46"/>
      <c r="C13304" s="46"/>
      <c r="D13304" s="106"/>
      <c r="E13304" s="106"/>
    </row>
    <row r="13305" spans="1:5" x14ac:dyDescent="0.25">
      <c r="A13305" s="46"/>
      <c r="B13305" s="46"/>
      <c r="C13305" s="46"/>
      <c r="D13305" s="106"/>
      <c r="E13305" s="106"/>
    </row>
    <row r="13306" spans="1:5" x14ac:dyDescent="0.25">
      <c r="A13306" s="46"/>
      <c r="B13306" s="46"/>
      <c r="C13306" s="46"/>
      <c r="D13306" s="106"/>
      <c r="E13306" s="106"/>
    </row>
    <row r="13307" spans="1:5" x14ac:dyDescent="0.25">
      <c r="A13307" s="46"/>
      <c r="B13307" s="46"/>
      <c r="C13307" s="46"/>
      <c r="D13307" s="106"/>
      <c r="E13307" s="106"/>
    </row>
    <row r="13308" spans="1:5" x14ac:dyDescent="0.25">
      <c r="A13308" s="46"/>
      <c r="B13308" s="46"/>
      <c r="C13308" s="46"/>
      <c r="D13308" s="106"/>
      <c r="E13308" s="106"/>
    </row>
    <row r="13309" spans="1:5" x14ac:dyDescent="0.25">
      <c r="A13309" s="46"/>
      <c r="B13309" s="46"/>
      <c r="C13309" s="46"/>
      <c r="D13309" s="106"/>
      <c r="E13309" s="106"/>
    </row>
    <row r="13310" spans="1:5" x14ac:dyDescent="0.25">
      <c r="A13310" s="46"/>
      <c r="B13310" s="46"/>
      <c r="C13310" s="46"/>
      <c r="D13310" s="106"/>
      <c r="E13310" s="106"/>
    </row>
    <row r="13311" spans="1:5" x14ac:dyDescent="0.25">
      <c r="A13311" s="46"/>
      <c r="B13311" s="46"/>
      <c r="C13311" s="46"/>
      <c r="D13311" s="106"/>
      <c r="E13311" s="106"/>
    </row>
    <row r="13312" spans="1:5" x14ac:dyDescent="0.25">
      <c r="A13312" s="46"/>
      <c r="B13312" s="46"/>
      <c r="C13312" s="46"/>
      <c r="D13312" s="106"/>
      <c r="E13312" s="106"/>
    </row>
    <row r="13313" spans="1:5" x14ac:dyDescent="0.25">
      <c r="A13313" s="46"/>
      <c r="B13313" s="46"/>
      <c r="C13313" s="46"/>
      <c r="D13313" s="106"/>
      <c r="E13313" s="106"/>
    </row>
    <row r="13314" spans="1:5" x14ac:dyDescent="0.25">
      <c r="A13314" s="46"/>
      <c r="B13314" s="46"/>
      <c r="C13314" s="46"/>
      <c r="D13314" s="106"/>
      <c r="E13314" s="106"/>
    </row>
    <row r="13315" spans="1:5" x14ac:dyDescent="0.25">
      <c r="A13315" s="46"/>
      <c r="B13315" s="46"/>
      <c r="C13315" s="46"/>
      <c r="D13315" s="106"/>
      <c r="E13315" s="106"/>
    </row>
    <row r="13316" spans="1:5" x14ac:dyDescent="0.25">
      <c r="A13316" s="46"/>
      <c r="B13316" s="46"/>
      <c r="C13316" s="46"/>
      <c r="D13316" s="106"/>
      <c r="E13316" s="106"/>
    </row>
    <row r="13317" spans="1:5" x14ac:dyDescent="0.25">
      <c r="A13317" s="46"/>
      <c r="B13317" s="46"/>
      <c r="C13317" s="46"/>
      <c r="D13317" s="106"/>
      <c r="E13317" s="106"/>
    </row>
    <row r="13318" spans="1:5" x14ac:dyDescent="0.25">
      <c r="A13318" s="46"/>
      <c r="B13318" s="46"/>
      <c r="C13318" s="46"/>
      <c r="D13318" s="106"/>
      <c r="E13318" s="106"/>
    </row>
    <row r="13319" spans="1:5" x14ac:dyDescent="0.25">
      <c r="A13319" s="46"/>
      <c r="B13319" s="46"/>
      <c r="C13319" s="46"/>
      <c r="D13319" s="106"/>
      <c r="E13319" s="106"/>
    </row>
    <row r="13320" spans="1:5" x14ac:dyDescent="0.25">
      <c r="A13320" s="46"/>
      <c r="B13320" s="46"/>
      <c r="C13320" s="46"/>
      <c r="D13320" s="106"/>
      <c r="E13320" s="106"/>
    </row>
    <row r="13321" spans="1:5" x14ac:dyDescent="0.25">
      <c r="A13321" s="46"/>
      <c r="B13321" s="46"/>
      <c r="C13321" s="46"/>
      <c r="D13321" s="106"/>
      <c r="E13321" s="106"/>
    </row>
    <row r="13322" spans="1:5" x14ac:dyDescent="0.25">
      <c r="A13322" s="46"/>
      <c r="B13322" s="46"/>
      <c r="C13322" s="46"/>
      <c r="D13322" s="106"/>
      <c r="E13322" s="106"/>
    </row>
    <row r="13323" spans="1:5" x14ac:dyDescent="0.25">
      <c r="A13323" s="46"/>
      <c r="B13323" s="46"/>
      <c r="C13323" s="46"/>
      <c r="D13323" s="106"/>
      <c r="E13323" s="106"/>
    </row>
    <row r="13324" spans="1:5" x14ac:dyDescent="0.25">
      <c r="A13324" s="46"/>
      <c r="B13324" s="46"/>
      <c r="C13324" s="46"/>
      <c r="D13324" s="106"/>
      <c r="E13324" s="106"/>
    </row>
    <row r="13325" spans="1:5" x14ac:dyDescent="0.25">
      <c r="A13325" s="46"/>
      <c r="B13325" s="46"/>
      <c r="C13325" s="46"/>
      <c r="D13325" s="106"/>
      <c r="E13325" s="106"/>
    </row>
    <row r="13326" spans="1:5" x14ac:dyDescent="0.25">
      <c r="A13326" s="46"/>
      <c r="B13326" s="46"/>
      <c r="C13326" s="46"/>
      <c r="D13326" s="106"/>
      <c r="E13326" s="106"/>
    </row>
    <row r="13327" spans="1:5" x14ac:dyDescent="0.25">
      <c r="A13327" s="46"/>
      <c r="B13327" s="46"/>
      <c r="C13327" s="46"/>
      <c r="D13327" s="106"/>
      <c r="E13327" s="106"/>
    </row>
    <row r="13328" spans="1:5" x14ac:dyDescent="0.25">
      <c r="A13328" s="46"/>
      <c r="B13328" s="46"/>
      <c r="C13328" s="46"/>
      <c r="D13328" s="106"/>
      <c r="E13328" s="106"/>
    </row>
    <row r="13329" spans="1:5" x14ac:dyDescent="0.25">
      <c r="A13329" s="46"/>
      <c r="B13329" s="46"/>
      <c r="C13329" s="46"/>
      <c r="D13329" s="106"/>
      <c r="E13329" s="106"/>
    </row>
    <row r="13330" spans="1:5" x14ac:dyDescent="0.25">
      <c r="A13330" s="46"/>
      <c r="B13330" s="46"/>
      <c r="C13330" s="46"/>
      <c r="D13330" s="106"/>
      <c r="E13330" s="106"/>
    </row>
    <row r="13331" spans="1:5" x14ac:dyDescent="0.25">
      <c r="A13331" s="46"/>
      <c r="B13331" s="46"/>
      <c r="C13331" s="46"/>
      <c r="D13331" s="106"/>
      <c r="E13331" s="106"/>
    </row>
    <row r="13332" spans="1:5" x14ac:dyDescent="0.25">
      <c r="A13332" s="46"/>
      <c r="B13332" s="46"/>
      <c r="C13332" s="46"/>
      <c r="D13332" s="106"/>
      <c r="E13332" s="106"/>
    </row>
    <row r="13333" spans="1:5" x14ac:dyDescent="0.25">
      <c r="A13333" s="46"/>
      <c r="B13333" s="46"/>
      <c r="C13333" s="46"/>
      <c r="D13333" s="106"/>
      <c r="E13333" s="106"/>
    </row>
    <row r="13334" spans="1:5" x14ac:dyDescent="0.25">
      <c r="A13334" s="46"/>
      <c r="B13334" s="46"/>
      <c r="C13334" s="46"/>
      <c r="D13334" s="106"/>
      <c r="E13334" s="106"/>
    </row>
    <row r="13335" spans="1:5" x14ac:dyDescent="0.25">
      <c r="A13335" s="46"/>
      <c r="B13335" s="46"/>
      <c r="C13335" s="46"/>
      <c r="D13335" s="106"/>
      <c r="E13335" s="106"/>
    </row>
    <row r="13336" spans="1:5" x14ac:dyDescent="0.25">
      <c r="A13336" s="46"/>
      <c r="B13336" s="46"/>
      <c r="C13336" s="46"/>
      <c r="D13336" s="106"/>
      <c r="E13336" s="106"/>
    </row>
    <row r="13337" spans="1:5" x14ac:dyDescent="0.25">
      <c r="A13337" s="46"/>
      <c r="B13337" s="46"/>
      <c r="C13337" s="46"/>
      <c r="D13337" s="106"/>
      <c r="E13337" s="106"/>
    </row>
    <row r="13338" spans="1:5" x14ac:dyDescent="0.25">
      <c r="A13338" s="46"/>
      <c r="B13338" s="46"/>
      <c r="C13338" s="46"/>
      <c r="D13338" s="106"/>
      <c r="E13338" s="106"/>
    </row>
    <row r="13339" spans="1:5" x14ac:dyDescent="0.25">
      <c r="A13339" s="46"/>
      <c r="B13339" s="46"/>
      <c r="C13339" s="46"/>
      <c r="D13339" s="106"/>
      <c r="E13339" s="106"/>
    </row>
    <row r="13340" spans="1:5" x14ac:dyDescent="0.25">
      <c r="A13340" s="46"/>
      <c r="B13340" s="46"/>
      <c r="C13340" s="46"/>
      <c r="D13340" s="106"/>
      <c r="E13340" s="106"/>
    </row>
    <row r="13341" spans="1:5" x14ac:dyDescent="0.25">
      <c r="A13341" s="46"/>
      <c r="B13341" s="46"/>
      <c r="C13341" s="46"/>
      <c r="D13341" s="106"/>
      <c r="E13341" s="106"/>
    </row>
    <row r="13342" spans="1:5" x14ac:dyDescent="0.25">
      <c r="A13342" s="46"/>
      <c r="B13342" s="46"/>
      <c r="C13342" s="46"/>
      <c r="D13342" s="106"/>
      <c r="E13342" s="106"/>
    </row>
    <row r="13343" spans="1:5" x14ac:dyDescent="0.25">
      <c r="A13343" s="46"/>
      <c r="B13343" s="46"/>
      <c r="C13343" s="46"/>
      <c r="D13343" s="106"/>
      <c r="E13343" s="106"/>
    </row>
    <row r="13344" spans="1:5" x14ac:dyDescent="0.25">
      <c r="A13344" s="46"/>
      <c r="B13344" s="46"/>
      <c r="C13344" s="46"/>
      <c r="D13344" s="106"/>
      <c r="E13344" s="106"/>
    </row>
    <row r="13345" spans="1:5" x14ac:dyDescent="0.25">
      <c r="A13345" s="46"/>
      <c r="B13345" s="46"/>
      <c r="C13345" s="46"/>
      <c r="D13345" s="106"/>
      <c r="E13345" s="106"/>
    </row>
    <row r="13346" spans="1:5" x14ac:dyDescent="0.25">
      <c r="A13346" s="46"/>
      <c r="B13346" s="46"/>
      <c r="C13346" s="46"/>
      <c r="D13346" s="106"/>
      <c r="E13346" s="106"/>
    </row>
    <row r="13347" spans="1:5" x14ac:dyDescent="0.25">
      <c r="A13347" s="46"/>
      <c r="B13347" s="46"/>
      <c r="C13347" s="46"/>
      <c r="D13347" s="106"/>
      <c r="E13347" s="106"/>
    </row>
    <row r="13348" spans="1:5" x14ac:dyDescent="0.25">
      <c r="A13348" s="46"/>
      <c r="B13348" s="46"/>
      <c r="C13348" s="46"/>
      <c r="D13348" s="106"/>
      <c r="E13348" s="106"/>
    </row>
    <row r="13349" spans="1:5" x14ac:dyDescent="0.25">
      <c r="A13349" s="46"/>
      <c r="B13349" s="46"/>
      <c r="C13349" s="46"/>
      <c r="D13349" s="106"/>
      <c r="E13349" s="106"/>
    </row>
    <row r="13350" spans="1:5" x14ac:dyDescent="0.25">
      <c r="A13350" s="46"/>
      <c r="B13350" s="46"/>
      <c r="C13350" s="46"/>
      <c r="D13350" s="106"/>
      <c r="E13350" s="106"/>
    </row>
    <row r="13351" spans="1:5" x14ac:dyDescent="0.25">
      <c r="A13351" s="46"/>
      <c r="B13351" s="46"/>
      <c r="C13351" s="46"/>
      <c r="D13351" s="106"/>
      <c r="E13351" s="106"/>
    </row>
    <row r="13352" spans="1:5" x14ac:dyDescent="0.25">
      <c r="A13352" s="46"/>
      <c r="B13352" s="46"/>
      <c r="C13352" s="46"/>
      <c r="D13352" s="106"/>
      <c r="E13352" s="106"/>
    </row>
    <row r="13353" spans="1:5" x14ac:dyDescent="0.25">
      <c r="A13353" s="46"/>
      <c r="B13353" s="46"/>
      <c r="C13353" s="46"/>
      <c r="D13353" s="106"/>
      <c r="E13353" s="106"/>
    </row>
    <row r="13354" spans="1:5" x14ac:dyDescent="0.25">
      <c r="A13354" s="46"/>
      <c r="B13354" s="46"/>
      <c r="C13354" s="46"/>
      <c r="D13354" s="106"/>
      <c r="E13354" s="106"/>
    </row>
    <row r="13355" spans="1:5" x14ac:dyDescent="0.25">
      <c r="A13355" s="46"/>
      <c r="B13355" s="46"/>
      <c r="C13355" s="46"/>
      <c r="D13355" s="106"/>
      <c r="E13355" s="106"/>
    </row>
    <row r="13356" spans="1:5" x14ac:dyDescent="0.25">
      <c r="A13356" s="46"/>
      <c r="B13356" s="46"/>
      <c r="C13356" s="46"/>
      <c r="D13356" s="106"/>
      <c r="E13356" s="106"/>
    </row>
    <row r="13357" spans="1:5" x14ac:dyDescent="0.25">
      <c r="A13357" s="46"/>
      <c r="B13357" s="46"/>
      <c r="C13357" s="46"/>
      <c r="D13357" s="106"/>
      <c r="E13357" s="106"/>
    </row>
    <row r="13358" spans="1:5" x14ac:dyDescent="0.25">
      <c r="A13358" s="46"/>
      <c r="B13358" s="46"/>
      <c r="C13358" s="46"/>
      <c r="D13358" s="106"/>
      <c r="E13358" s="106"/>
    </row>
    <row r="13359" spans="1:5" x14ac:dyDescent="0.25">
      <c r="A13359" s="46"/>
      <c r="B13359" s="46"/>
      <c r="C13359" s="46"/>
      <c r="D13359" s="106"/>
      <c r="E13359" s="106"/>
    </row>
    <row r="13360" spans="1:5" x14ac:dyDescent="0.25">
      <c r="A13360" s="46"/>
      <c r="B13360" s="46"/>
      <c r="C13360" s="46"/>
      <c r="D13360" s="106"/>
      <c r="E13360" s="106"/>
    </row>
    <row r="13361" spans="1:5" x14ac:dyDescent="0.25">
      <c r="A13361" s="46"/>
      <c r="B13361" s="46"/>
      <c r="C13361" s="46"/>
      <c r="D13361" s="106"/>
      <c r="E13361" s="106"/>
    </row>
    <row r="13362" spans="1:5" x14ac:dyDescent="0.25">
      <c r="A13362" s="46"/>
      <c r="B13362" s="46"/>
      <c r="C13362" s="46"/>
      <c r="D13362" s="106"/>
      <c r="E13362" s="106"/>
    </row>
    <row r="13363" spans="1:5" x14ac:dyDescent="0.25">
      <c r="A13363" s="46"/>
      <c r="B13363" s="46"/>
      <c r="C13363" s="46"/>
      <c r="D13363" s="106"/>
      <c r="E13363" s="106"/>
    </row>
    <row r="13364" spans="1:5" x14ac:dyDescent="0.25">
      <c r="A13364" s="46"/>
      <c r="B13364" s="46"/>
      <c r="C13364" s="46"/>
      <c r="D13364" s="106"/>
      <c r="E13364" s="106"/>
    </row>
    <row r="13365" spans="1:5" x14ac:dyDescent="0.25">
      <c r="A13365" s="46"/>
      <c r="B13365" s="46"/>
      <c r="C13365" s="46"/>
      <c r="D13365" s="106"/>
      <c r="E13365" s="106"/>
    </row>
    <row r="13366" spans="1:5" x14ac:dyDescent="0.25">
      <c r="A13366" s="46"/>
      <c r="B13366" s="46"/>
      <c r="C13366" s="46"/>
      <c r="D13366" s="106"/>
      <c r="E13366" s="106"/>
    </row>
    <row r="13367" spans="1:5" x14ac:dyDescent="0.25">
      <c r="A13367" s="46"/>
      <c r="B13367" s="46"/>
      <c r="C13367" s="46"/>
      <c r="D13367" s="106"/>
      <c r="E13367" s="106"/>
    </row>
    <row r="13368" spans="1:5" x14ac:dyDescent="0.25">
      <c r="A13368" s="46"/>
      <c r="B13368" s="46"/>
      <c r="C13368" s="46"/>
      <c r="D13368" s="106"/>
      <c r="E13368" s="106"/>
    </row>
    <row r="13369" spans="1:5" x14ac:dyDescent="0.25">
      <c r="A13369" s="46"/>
      <c r="B13369" s="46"/>
      <c r="C13369" s="46"/>
      <c r="D13369" s="106"/>
      <c r="E13369" s="106"/>
    </row>
    <row r="13370" spans="1:5" x14ac:dyDescent="0.25">
      <c r="A13370" s="46"/>
      <c r="B13370" s="46"/>
      <c r="C13370" s="46"/>
      <c r="D13370" s="106"/>
      <c r="E13370" s="106"/>
    </row>
    <row r="13371" spans="1:5" x14ac:dyDescent="0.25">
      <c r="A13371" s="46"/>
      <c r="B13371" s="46"/>
      <c r="C13371" s="46"/>
      <c r="D13371" s="106"/>
      <c r="E13371" s="106"/>
    </row>
    <row r="13372" spans="1:5" x14ac:dyDescent="0.25">
      <c r="A13372" s="46"/>
      <c r="B13372" s="46"/>
      <c r="C13372" s="46"/>
      <c r="D13372" s="106"/>
      <c r="E13372" s="106"/>
    </row>
    <row r="13373" spans="1:5" x14ac:dyDescent="0.25">
      <c r="A13373" s="46"/>
      <c r="B13373" s="46"/>
      <c r="C13373" s="46"/>
      <c r="D13373" s="106"/>
      <c r="E13373" s="106"/>
    </row>
    <row r="13374" spans="1:5" x14ac:dyDescent="0.25">
      <c r="A13374" s="46"/>
      <c r="B13374" s="46"/>
      <c r="C13374" s="46"/>
      <c r="D13374" s="106"/>
      <c r="E13374" s="106"/>
    </row>
    <row r="13375" spans="1:5" x14ac:dyDescent="0.25">
      <c r="A13375" s="46"/>
      <c r="B13375" s="46"/>
      <c r="C13375" s="46"/>
      <c r="D13375" s="106"/>
      <c r="E13375" s="106"/>
    </row>
    <row r="13376" spans="1:5" x14ac:dyDescent="0.25">
      <c r="A13376" s="46"/>
      <c r="B13376" s="46"/>
      <c r="C13376" s="46"/>
      <c r="D13376" s="106"/>
      <c r="E13376" s="106"/>
    </row>
    <row r="13377" spans="1:5" x14ac:dyDescent="0.25">
      <c r="A13377" s="46"/>
      <c r="B13377" s="46"/>
      <c r="C13377" s="46"/>
      <c r="D13377" s="106"/>
      <c r="E13377" s="106"/>
    </row>
    <row r="13378" spans="1:5" x14ac:dyDescent="0.25">
      <c r="A13378" s="46"/>
      <c r="B13378" s="46"/>
      <c r="C13378" s="46"/>
      <c r="D13378" s="106"/>
      <c r="E13378" s="106"/>
    </row>
    <row r="13379" spans="1:5" x14ac:dyDescent="0.25">
      <c r="A13379" s="46"/>
      <c r="B13379" s="46"/>
      <c r="C13379" s="46"/>
      <c r="D13379" s="106"/>
      <c r="E13379" s="106"/>
    </row>
    <row r="13380" spans="1:5" x14ac:dyDescent="0.25">
      <c r="A13380" s="46"/>
      <c r="B13380" s="46"/>
      <c r="C13380" s="46"/>
      <c r="D13380" s="106"/>
      <c r="E13380" s="106"/>
    </row>
    <row r="13381" spans="1:5" x14ac:dyDescent="0.25">
      <c r="A13381" s="46"/>
      <c r="B13381" s="46"/>
      <c r="C13381" s="46"/>
      <c r="D13381" s="106"/>
      <c r="E13381" s="106"/>
    </row>
    <row r="13382" spans="1:5" x14ac:dyDescent="0.25">
      <c r="A13382" s="46"/>
      <c r="B13382" s="46"/>
      <c r="C13382" s="46"/>
      <c r="D13382" s="106"/>
      <c r="E13382" s="106"/>
    </row>
    <row r="13383" spans="1:5" x14ac:dyDescent="0.25">
      <c r="A13383" s="46"/>
      <c r="B13383" s="46"/>
      <c r="C13383" s="46"/>
      <c r="D13383" s="106"/>
      <c r="E13383" s="106"/>
    </row>
    <row r="13384" spans="1:5" x14ac:dyDescent="0.25">
      <c r="A13384" s="46"/>
      <c r="B13384" s="46"/>
      <c r="C13384" s="46"/>
      <c r="D13384" s="106"/>
      <c r="E13384" s="106"/>
    </row>
    <row r="13385" spans="1:5" x14ac:dyDescent="0.25">
      <c r="A13385" s="46"/>
      <c r="B13385" s="46"/>
      <c r="C13385" s="46"/>
      <c r="D13385" s="106"/>
      <c r="E13385" s="106"/>
    </row>
    <row r="13386" spans="1:5" x14ac:dyDescent="0.25">
      <c r="A13386" s="46"/>
      <c r="B13386" s="46"/>
      <c r="C13386" s="46"/>
      <c r="D13386" s="106"/>
      <c r="E13386" s="106"/>
    </row>
    <row r="13387" spans="1:5" x14ac:dyDescent="0.25">
      <c r="A13387" s="46"/>
      <c r="B13387" s="46"/>
      <c r="C13387" s="46"/>
      <c r="D13387" s="106"/>
      <c r="E13387" s="106"/>
    </row>
    <row r="13388" spans="1:5" x14ac:dyDescent="0.25">
      <c r="A13388" s="46"/>
      <c r="B13388" s="46"/>
      <c r="C13388" s="46"/>
      <c r="D13388" s="106"/>
      <c r="E13388" s="106"/>
    </row>
    <row r="13389" spans="1:5" x14ac:dyDescent="0.25">
      <c r="A13389" s="46"/>
      <c r="B13389" s="46"/>
      <c r="C13389" s="46"/>
      <c r="D13389" s="106"/>
      <c r="E13389" s="106"/>
    </row>
    <row r="13390" spans="1:5" x14ac:dyDescent="0.25">
      <c r="A13390" s="46"/>
      <c r="B13390" s="46"/>
      <c r="C13390" s="46"/>
      <c r="D13390" s="106"/>
      <c r="E13390" s="106"/>
    </row>
    <row r="13391" spans="1:5" x14ac:dyDescent="0.25">
      <c r="A13391" s="46"/>
      <c r="B13391" s="46"/>
      <c r="C13391" s="46"/>
      <c r="D13391" s="106"/>
      <c r="E13391" s="106"/>
    </row>
    <row r="13392" spans="1:5" x14ac:dyDescent="0.25">
      <c r="A13392" s="46"/>
      <c r="B13392" s="46"/>
      <c r="C13392" s="46"/>
      <c r="D13392" s="106"/>
      <c r="E13392" s="106"/>
    </row>
    <row r="13393" spans="1:5" x14ac:dyDescent="0.25">
      <c r="A13393" s="46"/>
      <c r="B13393" s="46"/>
      <c r="C13393" s="46"/>
      <c r="D13393" s="106"/>
      <c r="E13393" s="106"/>
    </row>
    <row r="13394" spans="1:5" x14ac:dyDescent="0.25">
      <c r="A13394" s="46"/>
      <c r="B13394" s="46"/>
      <c r="C13394" s="46"/>
      <c r="D13394" s="106"/>
      <c r="E13394" s="106"/>
    </row>
    <row r="13395" spans="1:5" x14ac:dyDescent="0.25">
      <c r="A13395" s="46"/>
      <c r="B13395" s="46"/>
      <c r="C13395" s="46"/>
      <c r="D13395" s="106"/>
      <c r="E13395" s="106"/>
    </row>
    <row r="13396" spans="1:5" x14ac:dyDescent="0.25">
      <c r="A13396" s="46"/>
      <c r="B13396" s="46"/>
      <c r="C13396" s="46"/>
      <c r="D13396" s="106"/>
      <c r="E13396" s="106"/>
    </row>
    <row r="13397" spans="1:5" x14ac:dyDescent="0.25">
      <c r="A13397" s="46"/>
      <c r="B13397" s="46"/>
      <c r="C13397" s="46"/>
      <c r="D13397" s="106"/>
      <c r="E13397" s="106"/>
    </row>
    <row r="13398" spans="1:5" x14ac:dyDescent="0.25">
      <c r="A13398" s="46"/>
      <c r="B13398" s="46"/>
      <c r="C13398" s="46"/>
      <c r="D13398" s="106"/>
      <c r="E13398" s="106"/>
    </row>
    <row r="13399" spans="1:5" x14ac:dyDescent="0.25">
      <c r="A13399" s="46"/>
      <c r="B13399" s="46"/>
      <c r="C13399" s="46"/>
      <c r="D13399" s="106"/>
      <c r="E13399" s="106"/>
    </row>
    <row r="13400" spans="1:5" x14ac:dyDescent="0.25">
      <c r="A13400" s="46"/>
      <c r="B13400" s="46"/>
      <c r="C13400" s="46"/>
      <c r="D13400" s="106"/>
      <c r="E13400" s="106"/>
    </row>
    <row r="13401" spans="1:5" x14ac:dyDescent="0.25">
      <c r="A13401" s="46"/>
      <c r="B13401" s="46"/>
      <c r="C13401" s="46"/>
      <c r="D13401" s="106"/>
      <c r="E13401" s="106"/>
    </row>
    <row r="13402" spans="1:5" x14ac:dyDescent="0.25">
      <c r="A13402" s="46"/>
      <c r="B13402" s="46"/>
      <c r="C13402" s="46"/>
      <c r="D13402" s="106"/>
      <c r="E13402" s="106"/>
    </row>
    <row r="13403" spans="1:5" x14ac:dyDescent="0.25">
      <c r="A13403" s="46"/>
      <c r="B13403" s="46"/>
      <c r="C13403" s="46"/>
      <c r="D13403" s="106"/>
      <c r="E13403" s="106"/>
    </row>
    <row r="13404" spans="1:5" x14ac:dyDescent="0.25">
      <c r="A13404" s="46"/>
      <c r="B13404" s="46"/>
      <c r="C13404" s="46"/>
      <c r="D13404" s="106"/>
      <c r="E13404" s="106"/>
    </row>
    <row r="13405" spans="1:5" x14ac:dyDescent="0.25">
      <c r="A13405" s="46"/>
      <c r="B13405" s="46"/>
      <c r="C13405" s="46"/>
      <c r="D13405" s="106"/>
      <c r="E13405" s="106"/>
    </row>
    <row r="13406" spans="1:5" x14ac:dyDescent="0.25">
      <c r="A13406" s="46"/>
      <c r="B13406" s="46"/>
      <c r="C13406" s="46"/>
      <c r="D13406" s="106"/>
      <c r="E13406" s="106"/>
    </row>
    <row r="13407" spans="1:5" x14ac:dyDescent="0.25">
      <c r="A13407" s="46"/>
      <c r="B13407" s="46"/>
      <c r="C13407" s="46"/>
      <c r="D13407" s="106"/>
      <c r="E13407" s="106"/>
    </row>
    <row r="13408" spans="1:5" x14ac:dyDescent="0.25">
      <c r="A13408" s="46"/>
      <c r="B13408" s="46"/>
      <c r="C13408" s="46"/>
      <c r="D13408" s="106"/>
      <c r="E13408" s="106"/>
    </row>
    <row r="13409" spans="1:5" x14ac:dyDescent="0.25">
      <c r="A13409" s="46"/>
      <c r="B13409" s="46"/>
      <c r="C13409" s="46"/>
      <c r="D13409" s="106"/>
      <c r="E13409" s="106"/>
    </row>
    <row r="13410" spans="1:5" x14ac:dyDescent="0.25">
      <c r="A13410" s="46"/>
      <c r="B13410" s="46"/>
      <c r="C13410" s="46"/>
      <c r="D13410" s="106"/>
      <c r="E13410" s="106"/>
    </row>
    <row r="13411" spans="1:5" x14ac:dyDescent="0.25">
      <c r="A13411" s="46"/>
      <c r="B13411" s="46"/>
      <c r="C13411" s="46"/>
      <c r="D13411" s="106"/>
      <c r="E13411" s="106"/>
    </row>
    <row r="13412" spans="1:5" x14ac:dyDescent="0.25">
      <c r="A13412" s="46"/>
      <c r="B13412" s="46"/>
      <c r="C13412" s="46"/>
      <c r="D13412" s="106"/>
      <c r="E13412" s="106"/>
    </row>
    <row r="13413" spans="1:5" x14ac:dyDescent="0.25">
      <c r="A13413" s="46"/>
      <c r="B13413" s="46"/>
      <c r="C13413" s="46"/>
      <c r="D13413" s="106"/>
      <c r="E13413" s="106"/>
    </row>
    <row r="13414" spans="1:5" x14ac:dyDescent="0.25">
      <c r="A13414" s="46"/>
      <c r="B13414" s="46"/>
      <c r="C13414" s="46"/>
      <c r="D13414" s="106"/>
      <c r="E13414" s="106"/>
    </row>
    <row r="13415" spans="1:5" x14ac:dyDescent="0.25">
      <c r="A13415" s="46"/>
      <c r="B13415" s="46"/>
      <c r="C13415" s="46"/>
      <c r="D13415" s="106"/>
      <c r="E13415" s="106"/>
    </row>
    <row r="13416" spans="1:5" x14ac:dyDescent="0.25">
      <c r="A13416" s="46"/>
      <c r="B13416" s="46"/>
      <c r="C13416" s="46"/>
      <c r="D13416" s="106"/>
      <c r="E13416" s="106"/>
    </row>
    <row r="13417" spans="1:5" x14ac:dyDescent="0.25">
      <c r="A13417" s="46"/>
      <c r="B13417" s="46"/>
      <c r="C13417" s="46"/>
      <c r="D13417" s="106"/>
      <c r="E13417" s="106"/>
    </row>
    <row r="13418" spans="1:5" x14ac:dyDescent="0.25">
      <c r="A13418" s="46"/>
      <c r="B13418" s="46"/>
      <c r="C13418" s="46"/>
      <c r="D13418" s="106"/>
      <c r="E13418" s="106"/>
    </row>
    <row r="13419" spans="1:5" x14ac:dyDescent="0.25">
      <c r="A13419" s="46"/>
      <c r="B13419" s="46"/>
      <c r="C13419" s="46"/>
      <c r="D13419" s="106"/>
      <c r="E13419" s="106"/>
    </row>
    <row r="13420" spans="1:5" x14ac:dyDescent="0.25">
      <c r="A13420" s="46"/>
      <c r="B13420" s="46"/>
      <c r="C13420" s="46"/>
      <c r="D13420" s="106"/>
      <c r="E13420" s="106"/>
    </row>
    <row r="13421" spans="1:5" x14ac:dyDescent="0.25">
      <c r="A13421" s="46"/>
      <c r="B13421" s="46"/>
      <c r="C13421" s="46"/>
      <c r="D13421" s="106"/>
      <c r="E13421" s="106"/>
    </row>
    <row r="13422" spans="1:5" x14ac:dyDescent="0.25">
      <c r="A13422" s="46"/>
      <c r="B13422" s="46"/>
      <c r="C13422" s="46"/>
      <c r="D13422" s="106"/>
      <c r="E13422" s="106"/>
    </row>
    <row r="13423" spans="1:5" x14ac:dyDescent="0.25">
      <c r="A13423" s="46"/>
      <c r="B13423" s="46"/>
      <c r="C13423" s="46"/>
      <c r="D13423" s="106"/>
      <c r="E13423" s="106"/>
    </row>
    <row r="13424" spans="1:5" x14ac:dyDescent="0.25">
      <c r="A13424" s="46"/>
      <c r="B13424" s="46"/>
      <c r="C13424" s="46"/>
      <c r="D13424" s="106"/>
      <c r="E13424" s="106"/>
    </row>
    <row r="13425" spans="1:5" x14ac:dyDescent="0.25">
      <c r="A13425" s="46"/>
      <c r="B13425" s="46"/>
      <c r="C13425" s="46"/>
      <c r="D13425" s="106"/>
      <c r="E13425" s="106"/>
    </row>
    <row r="13426" spans="1:5" x14ac:dyDescent="0.25">
      <c r="A13426" s="46"/>
      <c r="B13426" s="46"/>
      <c r="C13426" s="46"/>
      <c r="D13426" s="106"/>
      <c r="E13426" s="106"/>
    </row>
    <row r="13427" spans="1:5" x14ac:dyDescent="0.25">
      <c r="A13427" s="46"/>
      <c r="B13427" s="46"/>
      <c r="C13427" s="46"/>
      <c r="D13427" s="106"/>
      <c r="E13427" s="106"/>
    </row>
    <row r="13428" spans="1:5" x14ac:dyDescent="0.25">
      <c r="A13428" s="46"/>
      <c r="B13428" s="46"/>
      <c r="C13428" s="46"/>
      <c r="D13428" s="106"/>
      <c r="E13428" s="106"/>
    </row>
    <row r="13429" spans="1:5" x14ac:dyDescent="0.25">
      <c r="A13429" s="46"/>
      <c r="B13429" s="46"/>
      <c r="C13429" s="46"/>
      <c r="D13429" s="106"/>
      <c r="E13429" s="106"/>
    </row>
    <row r="13430" spans="1:5" x14ac:dyDescent="0.25">
      <c r="A13430" s="46"/>
      <c r="B13430" s="46"/>
      <c r="C13430" s="46"/>
      <c r="D13430" s="106"/>
      <c r="E13430" s="106"/>
    </row>
    <row r="13431" spans="1:5" x14ac:dyDescent="0.25">
      <c r="A13431" s="46"/>
      <c r="B13431" s="46"/>
      <c r="C13431" s="46"/>
      <c r="D13431" s="106"/>
      <c r="E13431" s="106"/>
    </row>
    <row r="13432" spans="1:5" x14ac:dyDescent="0.25">
      <c r="A13432" s="46"/>
      <c r="B13432" s="46"/>
      <c r="C13432" s="46"/>
      <c r="D13432" s="106"/>
      <c r="E13432" s="106"/>
    </row>
    <row r="13433" spans="1:5" x14ac:dyDescent="0.25">
      <c r="A13433" s="46"/>
      <c r="B13433" s="46"/>
      <c r="C13433" s="46"/>
      <c r="D13433" s="106"/>
      <c r="E13433" s="106"/>
    </row>
    <row r="13434" spans="1:5" x14ac:dyDescent="0.25">
      <c r="A13434" s="46"/>
      <c r="B13434" s="46"/>
      <c r="C13434" s="46"/>
      <c r="D13434" s="106"/>
      <c r="E13434" s="106"/>
    </row>
    <row r="13435" spans="1:5" x14ac:dyDescent="0.25">
      <c r="A13435" s="46"/>
      <c r="B13435" s="46"/>
      <c r="C13435" s="46"/>
      <c r="D13435" s="106"/>
      <c r="E13435" s="106"/>
    </row>
    <row r="13436" spans="1:5" x14ac:dyDescent="0.25">
      <c r="A13436" s="46"/>
      <c r="B13436" s="46"/>
      <c r="C13436" s="46"/>
      <c r="D13436" s="106"/>
      <c r="E13436" s="106"/>
    </row>
    <row r="13437" spans="1:5" x14ac:dyDescent="0.25">
      <c r="A13437" s="46"/>
      <c r="B13437" s="46"/>
      <c r="C13437" s="46"/>
      <c r="D13437" s="106"/>
      <c r="E13437" s="106"/>
    </row>
    <row r="13438" spans="1:5" x14ac:dyDescent="0.25">
      <c r="A13438" s="46"/>
      <c r="B13438" s="46"/>
      <c r="C13438" s="46"/>
      <c r="D13438" s="106"/>
      <c r="E13438" s="106"/>
    </row>
    <row r="13439" spans="1:5" x14ac:dyDescent="0.25">
      <c r="A13439" s="46"/>
      <c r="B13439" s="46"/>
      <c r="C13439" s="46"/>
      <c r="D13439" s="106"/>
      <c r="E13439" s="106"/>
    </row>
    <row r="13440" spans="1:5" x14ac:dyDescent="0.25">
      <c r="A13440" s="46"/>
      <c r="B13440" s="46"/>
      <c r="C13440" s="46"/>
      <c r="D13440" s="106"/>
      <c r="E13440" s="106"/>
    </row>
    <row r="13441" spans="1:5" x14ac:dyDescent="0.25">
      <c r="A13441" s="46"/>
      <c r="B13441" s="46"/>
      <c r="C13441" s="46"/>
      <c r="D13441" s="106"/>
      <c r="E13441" s="106"/>
    </row>
    <row r="13442" spans="1:5" x14ac:dyDescent="0.25">
      <c r="A13442" s="46"/>
      <c r="B13442" s="46"/>
      <c r="C13442" s="46"/>
      <c r="D13442" s="106"/>
      <c r="E13442" s="106"/>
    </row>
    <row r="13443" spans="1:5" x14ac:dyDescent="0.25">
      <c r="A13443" s="46"/>
      <c r="B13443" s="46"/>
      <c r="C13443" s="46"/>
      <c r="D13443" s="106"/>
      <c r="E13443" s="106"/>
    </row>
    <row r="13444" spans="1:5" x14ac:dyDescent="0.25">
      <c r="A13444" s="46"/>
      <c r="B13444" s="46"/>
      <c r="C13444" s="46"/>
      <c r="D13444" s="106"/>
      <c r="E13444" s="106"/>
    </row>
    <row r="13445" spans="1:5" x14ac:dyDescent="0.25">
      <c r="A13445" s="46"/>
      <c r="B13445" s="46"/>
      <c r="C13445" s="46"/>
      <c r="D13445" s="106"/>
      <c r="E13445" s="106"/>
    </row>
    <row r="13446" spans="1:5" x14ac:dyDescent="0.25">
      <c r="A13446" s="46"/>
      <c r="B13446" s="46"/>
      <c r="C13446" s="46"/>
      <c r="D13446" s="106"/>
      <c r="E13446" s="106"/>
    </row>
    <row r="13447" spans="1:5" x14ac:dyDescent="0.25">
      <c r="A13447" s="46"/>
      <c r="B13447" s="46"/>
      <c r="C13447" s="46"/>
      <c r="D13447" s="106"/>
      <c r="E13447" s="106"/>
    </row>
    <row r="13448" spans="1:5" x14ac:dyDescent="0.25">
      <c r="A13448" s="46"/>
      <c r="B13448" s="46"/>
      <c r="C13448" s="46"/>
      <c r="D13448" s="106"/>
      <c r="E13448" s="106"/>
    </row>
    <row r="13449" spans="1:5" x14ac:dyDescent="0.25">
      <c r="A13449" s="46"/>
      <c r="B13449" s="46"/>
      <c r="C13449" s="46"/>
      <c r="D13449" s="106"/>
      <c r="E13449" s="106"/>
    </row>
    <row r="13450" spans="1:5" x14ac:dyDescent="0.25">
      <c r="A13450" s="46"/>
      <c r="B13450" s="46"/>
      <c r="C13450" s="46"/>
      <c r="D13450" s="106"/>
      <c r="E13450" s="106"/>
    </row>
    <row r="13451" spans="1:5" x14ac:dyDescent="0.25">
      <c r="A13451" s="46"/>
      <c r="B13451" s="46"/>
      <c r="C13451" s="46"/>
      <c r="D13451" s="106"/>
      <c r="E13451" s="106"/>
    </row>
    <row r="13452" spans="1:5" x14ac:dyDescent="0.25">
      <c r="A13452" s="46"/>
      <c r="B13452" s="46"/>
      <c r="C13452" s="46"/>
      <c r="D13452" s="106"/>
      <c r="E13452" s="106"/>
    </row>
    <row r="13453" spans="1:5" x14ac:dyDescent="0.25">
      <c r="A13453" s="46"/>
      <c r="B13453" s="46"/>
      <c r="C13453" s="46"/>
      <c r="D13453" s="106"/>
      <c r="E13453" s="106"/>
    </row>
    <row r="13454" spans="1:5" x14ac:dyDescent="0.25">
      <c r="A13454" s="46"/>
      <c r="B13454" s="46"/>
      <c r="C13454" s="46"/>
      <c r="D13454" s="106"/>
      <c r="E13454" s="106"/>
    </row>
    <row r="13455" spans="1:5" x14ac:dyDescent="0.25">
      <c r="A13455" s="46"/>
      <c r="B13455" s="46"/>
      <c r="C13455" s="46"/>
      <c r="D13455" s="106"/>
      <c r="E13455" s="106"/>
    </row>
    <row r="13456" spans="1:5" x14ac:dyDescent="0.25">
      <c r="A13456" s="46"/>
      <c r="B13456" s="46"/>
      <c r="C13456" s="46"/>
      <c r="D13456" s="106"/>
      <c r="E13456" s="106"/>
    </row>
    <row r="13457" spans="1:5" x14ac:dyDescent="0.25">
      <c r="A13457" s="46"/>
      <c r="B13457" s="46"/>
      <c r="C13457" s="46"/>
      <c r="D13457" s="106"/>
      <c r="E13457" s="106"/>
    </row>
    <row r="13458" spans="1:5" x14ac:dyDescent="0.25">
      <c r="A13458" s="46"/>
      <c r="B13458" s="46"/>
      <c r="C13458" s="46"/>
      <c r="D13458" s="106"/>
      <c r="E13458" s="106"/>
    </row>
    <row r="13459" spans="1:5" x14ac:dyDescent="0.25">
      <c r="A13459" s="46"/>
      <c r="B13459" s="46"/>
      <c r="C13459" s="46"/>
      <c r="D13459" s="106"/>
      <c r="E13459" s="106"/>
    </row>
    <row r="13460" spans="1:5" x14ac:dyDescent="0.25">
      <c r="A13460" s="46"/>
      <c r="B13460" s="46"/>
      <c r="C13460" s="46"/>
      <c r="D13460" s="106"/>
      <c r="E13460" s="106"/>
    </row>
    <row r="13461" spans="1:5" x14ac:dyDescent="0.25">
      <c r="A13461" s="46"/>
      <c r="B13461" s="46"/>
      <c r="C13461" s="46"/>
      <c r="D13461" s="106"/>
      <c r="E13461" s="106"/>
    </row>
    <row r="13462" spans="1:5" x14ac:dyDescent="0.25">
      <c r="A13462" s="46"/>
      <c r="B13462" s="46"/>
      <c r="C13462" s="46"/>
      <c r="D13462" s="106"/>
      <c r="E13462" s="106"/>
    </row>
    <row r="13463" spans="1:5" x14ac:dyDescent="0.25">
      <c r="A13463" s="46"/>
      <c r="B13463" s="46"/>
      <c r="C13463" s="46"/>
      <c r="D13463" s="106"/>
      <c r="E13463" s="106"/>
    </row>
    <row r="13464" spans="1:5" x14ac:dyDescent="0.25">
      <c r="A13464" s="46"/>
      <c r="B13464" s="46"/>
      <c r="C13464" s="46"/>
      <c r="D13464" s="106"/>
      <c r="E13464" s="106"/>
    </row>
    <row r="13465" spans="1:5" x14ac:dyDescent="0.25">
      <c r="A13465" s="46"/>
      <c r="B13465" s="46"/>
      <c r="C13465" s="46"/>
      <c r="D13465" s="106"/>
      <c r="E13465" s="106"/>
    </row>
    <row r="13466" spans="1:5" x14ac:dyDescent="0.25">
      <c r="A13466" s="46"/>
      <c r="B13466" s="46"/>
      <c r="C13466" s="46"/>
      <c r="D13466" s="106"/>
      <c r="E13466" s="106"/>
    </row>
    <row r="13467" spans="1:5" x14ac:dyDescent="0.25">
      <c r="A13467" s="46"/>
      <c r="B13467" s="46"/>
      <c r="C13467" s="46"/>
      <c r="D13467" s="106"/>
      <c r="E13467" s="106"/>
    </row>
    <row r="13468" spans="1:5" x14ac:dyDescent="0.25">
      <c r="A13468" s="46"/>
      <c r="B13468" s="46"/>
      <c r="C13468" s="46"/>
      <c r="D13468" s="106"/>
      <c r="E13468" s="106"/>
    </row>
    <row r="13469" spans="1:5" x14ac:dyDescent="0.25">
      <c r="A13469" s="46"/>
      <c r="B13469" s="46"/>
      <c r="C13469" s="46"/>
      <c r="D13469" s="106"/>
      <c r="E13469" s="106"/>
    </row>
    <row r="13470" spans="1:5" x14ac:dyDescent="0.25">
      <c r="A13470" s="46"/>
      <c r="B13470" s="46"/>
      <c r="C13470" s="46"/>
      <c r="D13470" s="106"/>
      <c r="E13470" s="106"/>
    </row>
    <row r="13471" spans="1:5" x14ac:dyDescent="0.25">
      <c r="A13471" s="46"/>
      <c r="B13471" s="46"/>
      <c r="C13471" s="46"/>
      <c r="D13471" s="106"/>
      <c r="E13471" s="106"/>
    </row>
    <row r="13472" spans="1:5" x14ac:dyDescent="0.25">
      <c r="A13472" s="46"/>
      <c r="B13472" s="46"/>
      <c r="C13472" s="46"/>
      <c r="D13472" s="106"/>
      <c r="E13472" s="106"/>
    </row>
    <row r="13473" spans="1:5" x14ac:dyDescent="0.25">
      <c r="A13473" s="46"/>
      <c r="B13473" s="46"/>
      <c r="C13473" s="46"/>
      <c r="D13473" s="106"/>
      <c r="E13473" s="106"/>
    </row>
    <row r="13474" spans="1:5" x14ac:dyDescent="0.25">
      <c r="A13474" s="46"/>
      <c r="B13474" s="46"/>
      <c r="C13474" s="46"/>
      <c r="D13474" s="106"/>
      <c r="E13474" s="106"/>
    </row>
    <row r="13475" spans="1:5" x14ac:dyDescent="0.25">
      <c r="A13475" s="46"/>
      <c r="B13475" s="46"/>
      <c r="C13475" s="46"/>
      <c r="D13475" s="106"/>
      <c r="E13475" s="106"/>
    </row>
    <row r="13476" spans="1:5" x14ac:dyDescent="0.25">
      <c r="A13476" s="46"/>
      <c r="B13476" s="46"/>
      <c r="C13476" s="46"/>
      <c r="D13476" s="106"/>
      <c r="E13476" s="106"/>
    </row>
    <row r="13477" spans="1:5" x14ac:dyDescent="0.25">
      <c r="A13477" s="46"/>
      <c r="B13477" s="46"/>
      <c r="C13477" s="46"/>
      <c r="D13477" s="106"/>
      <c r="E13477" s="106"/>
    </row>
    <row r="13478" spans="1:5" x14ac:dyDescent="0.25">
      <c r="A13478" s="46"/>
      <c r="B13478" s="46"/>
      <c r="C13478" s="46"/>
      <c r="D13478" s="106"/>
      <c r="E13478" s="106"/>
    </row>
    <row r="13479" spans="1:5" x14ac:dyDescent="0.25">
      <c r="A13479" s="46"/>
      <c r="B13479" s="46"/>
      <c r="C13479" s="46"/>
      <c r="D13479" s="106"/>
      <c r="E13479" s="106"/>
    </row>
    <row r="13480" spans="1:5" x14ac:dyDescent="0.25">
      <c r="A13480" s="46"/>
      <c r="B13480" s="46"/>
      <c r="C13480" s="46"/>
      <c r="D13480" s="106"/>
      <c r="E13480" s="106"/>
    </row>
    <row r="13481" spans="1:5" x14ac:dyDescent="0.25">
      <c r="A13481" s="46"/>
      <c r="B13481" s="46"/>
      <c r="C13481" s="46"/>
      <c r="D13481" s="106"/>
      <c r="E13481" s="106"/>
    </row>
    <row r="13482" spans="1:5" x14ac:dyDescent="0.25">
      <c r="A13482" s="46"/>
      <c r="B13482" s="46"/>
      <c r="C13482" s="46"/>
      <c r="D13482" s="106"/>
      <c r="E13482" s="106"/>
    </row>
    <row r="13483" spans="1:5" x14ac:dyDescent="0.25">
      <c r="A13483" s="46"/>
      <c r="B13483" s="46"/>
      <c r="C13483" s="46"/>
      <c r="D13483" s="106"/>
      <c r="E13483" s="106"/>
    </row>
    <row r="13484" spans="1:5" x14ac:dyDescent="0.25">
      <c r="A13484" s="46"/>
      <c r="B13484" s="46"/>
      <c r="C13484" s="46"/>
      <c r="D13484" s="106"/>
      <c r="E13484" s="106"/>
    </row>
    <row r="13485" spans="1:5" x14ac:dyDescent="0.25">
      <c r="A13485" s="46"/>
      <c r="B13485" s="46"/>
      <c r="C13485" s="46"/>
      <c r="D13485" s="106"/>
      <c r="E13485" s="106"/>
    </row>
    <row r="13486" spans="1:5" x14ac:dyDescent="0.25">
      <c r="A13486" s="46"/>
      <c r="B13486" s="46"/>
      <c r="C13486" s="46"/>
      <c r="D13486" s="106"/>
      <c r="E13486" s="106"/>
    </row>
    <row r="13487" spans="1:5" x14ac:dyDescent="0.25">
      <c r="A13487" s="46"/>
      <c r="B13487" s="46"/>
      <c r="C13487" s="46"/>
      <c r="D13487" s="106"/>
      <c r="E13487" s="106"/>
    </row>
    <row r="13488" spans="1:5" x14ac:dyDescent="0.25">
      <c r="A13488" s="46"/>
      <c r="B13488" s="46"/>
      <c r="C13488" s="46"/>
      <c r="D13488" s="106"/>
      <c r="E13488" s="106"/>
    </row>
    <row r="13489" spans="1:5" x14ac:dyDescent="0.25">
      <c r="A13489" s="46"/>
      <c r="B13489" s="46"/>
      <c r="C13489" s="46"/>
      <c r="D13489" s="106"/>
      <c r="E13489" s="106"/>
    </row>
    <row r="13490" spans="1:5" x14ac:dyDescent="0.25">
      <c r="A13490" s="46"/>
      <c r="B13490" s="46"/>
      <c r="C13490" s="46"/>
      <c r="D13490" s="106"/>
      <c r="E13490" s="106"/>
    </row>
    <row r="13491" spans="1:5" x14ac:dyDescent="0.25">
      <c r="A13491" s="46"/>
      <c r="B13491" s="46"/>
      <c r="C13491" s="46"/>
      <c r="D13491" s="106"/>
      <c r="E13491" s="106"/>
    </row>
    <row r="13492" spans="1:5" x14ac:dyDescent="0.25">
      <c r="A13492" s="46"/>
      <c r="B13492" s="46"/>
      <c r="C13492" s="46"/>
      <c r="D13492" s="106"/>
      <c r="E13492" s="106"/>
    </row>
    <row r="13493" spans="1:5" x14ac:dyDescent="0.25">
      <c r="A13493" s="46"/>
      <c r="B13493" s="46"/>
      <c r="C13493" s="46"/>
      <c r="D13493" s="106"/>
      <c r="E13493" s="106"/>
    </row>
    <row r="13494" spans="1:5" x14ac:dyDescent="0.25">
      <c r="A13494" s="46"/>
      <c r="B13494" s="46"/>
      <c r="C13494" s="46"/>
      <c r="D13494" s="106"/>
      <c r="E13494" s="106"/>
    </row>
    <row r="13495" spans="1:5" x14ac:dyDescent="0.25">
      <c r="A13495" s="46"/>
      <c r="B13495" s="46"/>
      <c r="C13495" s="46"/>
      <c r="D13495" s="106"/>
      <c r="E13495" s="106"/>
    </row>
    <row r="13496" spans="1:5" x14ac:dyDescent="0.25">
      <c r="A13496" s="46"/>
      <c r="B13496" s="46"/>
      <c r="C13496" s="46"/>
      <c r="D13496" s="106"/>
      <c r="E13496" s="106"/>
    </row>
    <row r="13497" spans="1:5" x14ac:dyDescent="0.25">
      <c r="A13497" s="46"/>
      <c r="B13497" s="46"/>
      <c r="C13497" s="46"/>
      <c r="D13497" s="106"/>
      <c r="E13497" s="106"/>
    </row>
    <row r="13498" spans="1:5" x14ac:dyDescent="0.25">
      <c r="A13498" s="46"/>
      <c r="B13498" s="46"/>
      <c r="C13498" s="46"/>
      <c r="D13498" s="106"/>
      <c r="E13498" s="106"/>
    </row>
    <row r="13499" spans="1:5" x14ac:dyDescent="0.25">
      <c r="A13499" s="46"/>
      <c r="B13499" s="46"/>
      <c r="C13499" s="46"/>
      <c r="D13499" s="106"/>
      <c r="E13499" s="106"/>
    </row>
    <row r="13500" spans="1:5" x14ac:dyDescent="0.25">
      <c r="A13500" s="46"/>
      <c r="B13500" s="46"/>
      <c r="C13500" s="46"/>
      <c r="D13500" s="106"/>
      <c r="E13500" s="106"/>
    </row>
    <row r="13501" spans="1:5" x14ac:dyDescent="0.25">
      <c r="A13501" s="46"/>
      <c r="B13501" s="46"/>
      <c r="C13501" s="46"/>
      <c r="D13501" s="106"/>
      <c r="E13501" s="106"/>
    </row>
    <row r="13502" spans="1:5" x14ac:dyDescent="0.25">
      <c r="A13502" s="46"/>
      <c r="B13502" s="46"/>
      <c r="C13502" s="46"/>
      <c r="D13502" s="106"/>
      <c r="E13502" s="106"/>
    </row>
    <row r="13503" spans="1:5" x14ac:dyDescent="0.25">
      <c r="A13503" s="46"/>
      <c r="B13503" s="46"/>
      <c r="C13503" s="46"/>
      <c r="D13503" s="106"/>
      <c r="E13503" s="106"/>
    </row>
    <row r="13504" spans="1:5" x14ac:dyDescent="0.25">
      <c r="A13504" s="46"/>
      <c r="B13504" s="46"/>
      <c r="C13504" s="46"/>
      <c r="D13504" s="106"/>
      <c r="E13504" s="106"/>
    </row>
    <row r="13505" spans="1:5" x14ac:dyDescent="0.25">
      <c r="A13505" s="46"/>
      <c r="B13505" s="46"/>
      <c r="C13505" s="46"/>
      <c r="D13505" s="106"/>
      <c r="E13505" s="106"/>
    </row>
    <row r="13506" spans="1:5" x14ac:dyDescent="0.25">
      <c r="A13506" s="46"/>
      <c r="B13506" s="46"/>
      <c r="C13506" s="46"/>
      <c r="D13506" s="106"/>
      <c r="E13506" s="106"/>
    </row>
    <row r="13507" spans="1:5" x14ac:dyDescent="0.25">
      <c r="A13507" s="46"/>
      <c r="B13507" s="46"/>
      <c r="C13507" s="46"/>
      <c r="D13507" s="106"/>
      <c r="E13507" s="106"/>
    </row>
    <row r="13508" spans="1:5" x14ac:dyDescent="0.25">
      <c r="A13508" s="46"/>
      <c r="B13508" s="46"/>
      <c r="C13508" s="46"/>
      <c r="D13508" s="106"/>
      <c r="E13508" s="106"/>
    </row>
    <row r="13509" spans="1:5" x14ac:dyDescent="0.25">
      <c r="A13509" s="46"/>
      <c r="B13509" s="46"/>
      <c r="C13509" s="46"/>
      <c r="D13509" s="106"/>
      <c r="E13509" s="106"/>
    </row>
    <row r="13510" spans="1:5" x14ac:dyDescent="0.25">
      <c r="A13510" s="46"/>
      <c r="B13510" s="46"/>
      <c r="C13510" s="46"/>
      <c r="D13510" s="106"/>
      <c r="E13510" s="106"/>
    </row>
    <row r="13511" spans="1:5" x14ac:dyDescent="0.25">
      <c r="A13511" s="46"/>
      <c r="B13511" s="46"/>
      <c r="C13511" s="46"/>
      <c r="D13511" s="106"/>
      <c r="E13511" s="106"/>
    </row>
    <row r="13512" spans="1:5" x14ac:dyDescent="0.25">
      <c r="A13512" s="46"/>
      <c r="B13512" s="46"/>
      <c r="C13512" s="46"/>
      <c r="D13512" s="106"/>
      <c r="E13512" s="106"/>
    </row>
    <row r="13513" spans="1:5" x14ac:dyDescent="0.25">
      <c r="A13513" s="46"/>
      <c r="B13513" s="46"/>
      <c r="C13513" s="46"/>
      <c r="D13513" s="106"/>
      <c r="E13513" s="106"/>
    </row>
    <row r="13514" spans="1:5" x14ac:dyDescent="0.25">
      <c r="A13514" s="46"/>
      <c r="B13514" s="46"/>
      <c r="C13514" s="46"/>
      <c r="D13514" s="106"/>
      <c r="E13514" s="106"/>
    </row>
    <row r="13515" spans="1:5" x14ac:dyDescent="0.25">
      <c r="A13515" s="46"/>
      <c r="B13515" s="46"/>
      <c r="C13515" s="46"/>
      <c r="D13515" s="106"/>
      <c r="E13515" s="106"/>
    </row>
    <row r="13516" spans="1:5" x14ac:dyDescent="0.25">
      <c r="A13516" s="46"/>
      <c r="B13516" s="46"/>
      <c r="C13516" s="46"/>
      <c r="D13516" s="106"/>
      <c r="E13516" s="106"/>
    </row>
    <row r="13517" spans="1:5" x14ac:dyDescent="0.25">
      <c r="A13517" s="46"/>
      <c r="B13517" s="46"/>
      <c r="C13517" s="46"/>
      <c r="D13517" s="106"/>
      <c r="E13517" s="106"/>
    </row>
    <row r="13518" spans="1:5" x14ac:dyDescent="0.25">
      <c r="A13518" s="46"/>
      <c r="B13518" s="46"/>
      <c r="C13518" s="46"/>
      <c r="D13518" s="106"/>
      <c r="E13518" s="106"/>
    </row>
    <row r="13519" spans="1:5" x14ac:dyDescent="0.25">
      <c r="A13519" s="46"/>
      <c r="B13519" s="46"/>
      <c r="C13519" s="46"/>
      <c r="D13519" s="106"/>
      <c r="E13519" s="106"/>
    </row>
    <row r="13520" spans="1:5" x14ac:dyDescent="0.25">
      <c r="A13520" s="46"/>
      <c r="B13520" s="46"/>
      <c r="C13520" s="46"/>
      <c r="D13520" s="106"/>
      <c r="E13520" s="106"/>
    </row>
    <row r="13521" spans="1:5" x14ac:dyDescent="0.25">
      <c r="A13521" s="46"/>
      <c r="B13521" s="46"/>
      <c r="C13521" s="46"/>
      <c r="D13521" s="106"/>
      <c r="E13521" s="106"/>
    </row>
    <row r="13522" spans="1:5" x14ac:dyDescent="0.25">
      <c r="A13522" s="46"/>
      <c r="B13522" s="46"/>
      <c r="C13522" s="46"/>
      <c r="D13522" s="106"/>
      <c r="E13522" s="106"/>
    </row>
    <row r="13523" spans="1:5" x14ac:dyDescent="0.25">
      <c r="A13523" s="46"/>
      <c r="B13523" s="46"/>
      <c r="C13523" s="46"/>
      <c r="D13523" s="106"/>
      <c r="E13523" s="106"/>
    </row>
    <row r="13524" spans="1:5" x14ac:dyDescent="0.25">
      <c r="A13524" s="46"/>
      <c r="B13524" s="46"/>
      <c r="C13524" s="46"/>
      <c r="D13524" s="106"/>
      <c r="E13524" s="106"/>
    </row>
    <row r="13525" spans="1:5" x14ac:dyDescent="0.25">
      <c r="A13525" s="46"/>
      <c r="B13525" s="46"/>
      <c r="C13525" s="46"/>
      <c r="D13525" s="106"/>
      <c r="E13525" s="106"/>
    </row>
    <row r="13526" spans="1:5" x14ac:dyDescent="0.25">
      <c r="A13526" s="46"/>
      <c r="B13526" s="46"/>
      <c r="C13526" s="46"/>
      <c r="D13526" s="106"/>
      <c r="E13526" s="106"/>
    </row>
    <row r="13527" spans="1:5" x14ac:dyDescent="0.25">
      <c r="A13527" s="46"/>
      <c r="B13527" s="46"/>
      <c r="C13527" s="46"/>
      <c r="D13527" s="106"/>
      <c r="E13527" s="106"/>
    </row>
    <row r="13528" spans="1:5" x14ac:dyDescent="0.25">
      <c r="A13528" s="46"/>
      <c r="B13528" s="46"/>
      <c r="C13528" s="46"/>
      <c r="D13528" s="106"/>
      <c r="E13528" s="106"/>
    </row>
    <row r="13529" spans="1:5" x14ac:dyDescent="0.25">
      <c r="A13529" s="46"/>
      <c r="B13529" s="46"/>
      <c r="C13529" s="46"/>
      <c r="D13529" s="106"/>
      <c r="E13529" s="106"/>
    </row>
    <row r="13530" spans="1:5" x14ac:dyDescent="0.25">
      <c r="A13530" s="46"/>
      <c r="B13530" s="46"/>
      <c r="C13530" s="46"/>
      <c r="D13530" s="106"/>
      <c r="E13530" s="106"/>
    </row>
    <row r="13531" spans="1:5" x14ac:dyDescent="0.25">
      <c r="A13531" s="46"/>
      <c r="B13531" s="46"/>
      <c r="C13531" s="46"/>
      <c r="D13531" s="106"/>
      <c r="E13531" s="106"/>
    </row>
    <row r="13532" spans="1:5" x14ac:dyDescent="0.25">
      <c r="A13532" s="46"/>
      <c r="B13532" s="46"/>
      <c r="C13532" s="46"/>
      <c r="D13532" s="106"/>
      <c r="E13532" s="106"/>
    </row>
    <row r="13533" spans="1:5" x14ac:dyDescent="0.25">
      <c r="A13533" s="46"/>
      <c r="B13533" s="46"/>
      <c r="C13533" s="46"/>
      <c r="D13533" s="106"/>
      <c r="E13533" s="106"/>
    </row>
    <row r="13534" spans="1:5" x14ac:dyDescent="0.25">
      <c r="A13534" s="46"/>
      <c r="B13534" s="46"/>
      <c r="C13534" s="46"/>
      <c r="D13534" s="106"/>
      <c r="E13534" s="106"/>
    </row>
    <row r="13535" spans="1:5" x14ac:dyDescent="0.25">
      <c r="A13535" s="46"/>
      <c r="B13535" s="46"/>
      <c r="C13535" s="46"/>
      <c r="D13535" s="106"/>
      <c r="E13535" s="106"/>
    </row>
    <row r="13536" spans="1:5" x14ac:dyDescent="0.25">
      <c r="A13536" s="46"/>
      <c r="B13536" s="46"/>
      <c r="C13536" s="46"/>
      <c r="D13536" s="106"/>
      <c r="E13536" s="106"/>
    </row>
    <row r="13537" spans="1:5" x14ac:dyDescent="0.25">
      <c r="A13537" s="46"/>
      <c r="B13537" s="46"/>
      <c r="C13537" s="46"/>
      <c r="D13537" s="106"/>
      <c r="E13537" s="106"/>
    </row>
    <row r="13538" spans="1:5" x14ac:dyDescent="0.25">
      <c r="A13538" s="46"/>
      <c r="B13538" s="46"/>
      <c r="C13538" s="46"/>
      <c r="D13538" s="106"/>
      <c r="E13538" s="106"/>
    </row>
    <row r="13539" spans="1:5" x14ac:dyDescent="0.25">
      <c r="A13539" s="46"/>
      <c r="B13539" s="46"/>
      <c r="C13539" s="46"/>
      <c r="D13539" s="106"/>
      <c r="E13539" s="106"/>
    </row>
    <row r="13540" spans="1:5" x14ac:dyDescent="0.25">
      <c r="A13540" s="46"/>
      <c r="B13540" s="46"/>
      <c r="C13540" s="46"/>
      <c r="D13540" s="106"/>
      <c r="E13540" s="106"/>
    </row>
    <row r="13541" spans="1:5" x14ac:dyDescent="0.25">
      <c r="A13541" s="46"/>
      <c r="B13541" s="46"/>
      <c r="C13541" s="46"/>
      <c r="D13541" s="106"/>
      <c r="E13541" s="106"/>
    </row>
    <row r="13542" spans="1:5" x14ac:dyDescent="0.25">
      <c r="A13542" s="46"/>
      <c r="B13542" s="46"/>
      <c r="C13542" s="46"/>
      <c r="D13542" s="106"/>
      <c r="E13542" s="106"/>
    </row>
    <row r="13543" spans="1:5" x14ac:dyDescent="0.25">
      <c r="A13543" s="46"/>
      <c r="B13543" s="46"/>
      <c r="C13543" s="46"/>
      <c r="D13543" s="106"/>
      <c r="E13543" s="106"/>
    </row>
    <row r="13544" spans="1:5" x14ac:dyDescent="0.25">
      <c r="A13544" s="46"/>
      <c r="B13544" s="46"/>
      <c r="C13544" s="46"/>
      <c r="D13544" s="106"/>
      <c r="E13544" s="106"/>
    </row>
    <row r="13545" spans="1:5" x14ac:dyDescent="0.25">
      <c r="A13545" s="46"/>
      <c r="B13545" s="46"/>
      <c r="C13545" s="46"/>
      <c r="D13545" s="106"/>
      <c r="E13545" s="106"/>
    </row>
    <row r="13546" spans="1:5" x14ac:dyDescent="0.25">
      <c r="A13546" s="46"/>
      <c r="B13546" s="46"/>
      <c r="C13546" s="46"/>
      <c r="D13546" s="106"/>
      <c r="E13546" s="106"/>
    </row>
    <row r="13547" spans="1:5" x14ac:dyDescent="0.25">
      <c r="A13547" s="46"/>
      <c r="B13547" s="46"/>
      <c r="C13547" s="46"/>
      <c r="D13547" s="106"/>
      <c r="E13547" s="106"/>
    </row>
    <row r="13548" spans="1:5" x14ac:dyDescent="0.25">
      <c r="A13548" s="46"/>
      <c r="B13548" s="46"/>
      <c r="C13548" s="46"/>
      <c r="D13548" s="106"/>
      <c r="E13548" s="106"/>
    </row>
    <row r="13549" spans="1:5" x14ac:dyDescent="0.25">
      <c r="A13549" s="46"/>
      <c r="B13549" s="46"/>
      <c r="C13549" s="46"/>
      <c r="D13549" s="106"/>
      <c r="E13549" s="106"/>
    </row>
    <row r="13550" spans="1:5" x14ac:dyDescent="0.25">
      <c r="A13550" s="46"/>
      <c r="B13550" s="46"/>
      <c r="C13550" s="46"/>
      <c r="D13550" s="106"/>
      <c r="E13550" s="106"/>
    </row>
    <row r="13551" spans="1:5" x14ac:dyDescent="0.25">
      <c r="A13551" s="46"/>
      <c r="B13551" s="46"/>
      <c r="C13551" s="46"/>
      <c r="D13551" s="106"/>
      <c r="E13551" s="106"/>
    </row>
    <row r="13552" spans="1:5" x14ac:dyDescent="0.25">
      <c r="A13552" s="46"/>
      <c r="B13552" s="46"/>
      <c r="C13552" s="46"/>
      <c r="D13552" s="106"/>
      <c r="E13552" s="106"/>
    </row>
    <row r="13553" spans="1:5" x14ac:dyDescent="0.25">
      <c r="A13553" s="46"/>
      <c r="B13553" s="46"/>
      <c r="C13553" s="46"/>
      <c r="D13553" s="106"/>
      <c r="E13553" s="106"/>
    </row>
    <row r="13554" spans="1:5" x14ac:dyDescent="0.25">
      <c r="A13554" s="46"/>
      <c r="B13554" s="46"/>
      <c r="C13554" s="46"/>
      <c r="D13554" s="106"/>
      <c r="E13554" s="106"/>
    </row>
    <row r="13555" spans="1:5" x14ac:dyDescent="0.25">
      <c r="A13555" s="46"/>
      <c r="B13555" s="46"/>
      <c r="C13555" s="46"/>
      <c r="D13555" s="106"/>
      <c r="E13555" s="106"/>
    </row>
    <row r="13556" spans="1:5" x14ac:dyDescent="0.25">
      <c r="A13556" s="46"/>
      <c r="B13556" s="46"/>
      <c r="C13556" s="46"/>
      <c r="D13556" s="106"/>
      <c r="E13556" s="106"/>
    </row>
    <row r="13557" spans="1:5" x14ac:dyDescent="0.25">
      <c r="A13557" s="46"/>
      <c r="B13557" s="46"/>
      <c r="C13557" s="46"/>
      <c r="D13557" s="106"/>
      <c r="E13557" s="106"/>
    </row>
    <row r="13558" spans="1:5" x14ac:dyDescent="0.25">
      <c r="A13558" s="46"/>
      <c r="B13558" s="46"/>
      <c r="C13558" s="46"/>
      <c r="D13558" s="106"/>
      <c r="E13558" s="106"/>
    </row>
    <row r="13559" spans="1:5" x14ac:dyDescent="0.25">
      <c r="A13559" s="46"/>
      <c r="B13559" s="46"/>
      <c r="C13559" s="46"/>
      <c r="D13559" s="106"/>
      <c r="E13559" s="106"/>
    </row>
    <row r="13560" spans="1:5" x14ac:dyDescent="0.25">
      <c r="A13560" s="46"/>
      <c r="B13560" s="46"/>
      <c r="C13560" s="46"/>
      <c r="D13560" s="106"/>
      <c r="E13560" s="106"/>
    </row>
    <row r="13561" spans="1:5" x14ac:dyDescent="0.25">
      <c r="A13561" s="46"/>
      <c r="B13561" s="46"/>
      <c r="C13561" s="46"/>
      <c r="D13561" s="106"/>
      <c r="E13561" s="106"/>
    </row>
    <row r="13562" spans="1:5" x14ac:dyDescent="0.25">
      <c r="A13562" s="46"/>
      <c r="B13562" s="46"/>
      <c r="C13562" s="46"/>
      <c r="D13562" s="106"/>
      <c r="E13562" s="106"/>
    </row>
    <row r="13563" spans="1:5" x14ac:dyDescent="0.25">
      <c r="A13563" s="46"/>
      <c r="B13563" s="46"/>
      <c r="C13563" s="46"/>
      <c r="D13563" s="106"/>
      <c r="E13563" s="106"/>
    </row>
    <row r="13564" spans="1:5" x14ac:dyDescent="0.25">
      <c r="A13564" s="46"/>
      <c r="B13564" s="46"/>
      <c r="C13564" s="46"/>
      <c r="D13564" s="106"/>
      <c r="E13564" s="106"/>
    </row>
    <row r="13565" spans="1:5" x14ac:dyDescent="0.25">
      <c r="A13565" s="46"/>
      <c r="B13565" s="46"/>
      <c r="C13565" s="46"/>
      <c r="D13565" s="106"/>
      <c r="E13565" s="106"/>
    </row>
    <row r="13566" spans="1:5" x14ac:dyDescent="0.25">
      <c r="A13566" s="46"/>
      <c r="B13566" s="46"/>
      <c r="C13566" s="46"/>
      <c r="D13566" s="106"/>
      <c r="E13566" s="106"/>
    </row>
    <row r="13567" spans="1:5" x14ac:dyDescent="0.25">
      <c r="A13567" s="46"/>
      <c r="B13567" s="46"/>
      <c r="C13567" s="46"/>
      <c r="D13567" s="106"/>
      <c r="E13567" s="106"/>
    </row>
    <row r="13568" spans="1:5" x14ac:dyDescent="0.25">
      <c r="A13568" s="46"/>
      <c r="B13568" s="46"/>
      <c r="C13568" s="46"/>
      <c r="D13568" s="106"/>
      <c r="E13568" s="106"/>
    </row>
    <row r="13569" spans="1:5" x14ac:dyDescent="0.25">
      <c r="A13569" s="46"/>
      <c r="B13569" s="46"/>
      <c r="C13569" s="46"/>
      <c r="D13569" s="106"/>
      <c r="E13569" s="106"/>
    </row>
    <row r="13570" spans="1:5" x14ac:dyDescent="0.25">
      <c r="A13570" s="46"/>
      <c r="B13570" s="46"/>
      <c r="C13570" s="46"/>
      <c r="D13570" s="106"/>
      <c r="E13570" s="106"/>
    </row>
    <row r="13571" spans="1:5" x14ac:dyDescent="0.25">
      <c r="A13571" s="46"/>
      <c r="B13571" s="46"/>
      <c r="C13571" s="46"/>
      <c r="D13571" s="106"/>
      <c r="E13571" s="106"/>
    </row>
    <row r="13572" spans="1:5" x14ac:dyDescent="0.25">
      <c r="A13572" s="46"/>
      <c r="B13572" s="46"/>
      <c r="C13572" s="46"/>
      <c r="D13572" s="106"/>
      <c r="E13572" s="106"/>
    </row>
    <row r="13573" spans="1:5" x14ac:dyDescent="0.25">
      <c r="A13573" s="46"/>
      <c r="B13573" s="46"/>
      <c r="C13573" s="46"/>
      <c r="D13573" s="106"/>
      <c r="E13573" s="106"/>
    </row>
    <row r="13574" spans="1:5" x14ac:dyDescent="0.25">
      <c r="A13574" s="46"/>
      <c r="B13574" s="46"/>
      <c r="C13574" s="46"/>
      <c r="D13574" s="106"/>
      <c r="E13574" s="106"/>
    </row>
    <row r="13575" spans="1:5" x14ac:dyDescent="0.25">
      <c r="A13575" s="46"/>
      <c r="B13575" s="46"/>
      <c r="C13575" s="46"/>
      <c r="D13575" s="106"/>
      <c r="E13575" s="106"/>
    </row>
    <row r="13576" spans="1:5" x14ac:dyDescent="0.25">
      <c r="A13576" s="46"/>
      <c r="B13576" s="46"/>
      <c r="C13576" s="46"/>
      <c r="D13576" s="106"/>
      <c r="E13576" s="106"/>
    </row>
    <row r="13577" spans="1:5" x14ac:dyDescent="0.25">
      <c r="A13577" s="46"/>
      <c r="B13577" s="46"/>
      <c r="C13577" s="46"/>
      <c r="D13577" s="106"/>
      <c r="E13577" s="106"/>
    </row>
    <row r="13578" spans="1:5" x14ac:dyDescent="0.25">
      <c r="A13578" s="46"/>
      <c r="B13578" s="46"/>
      <c r="C13578" s="46"/>
      <c r="D13578" s="106"/>
      <c r="E13578" s="106"/>
    </row>
    <row r="13579" spans="1:5" x14ac:dyDescent="0.25">
      <c r="A13579" s="46"/>
      <c r="B13579" s="46"/>
      <c r="C13579" s="46"/>
      <c r="D13579" s="106"/>
      <c r="E13579" s="106"/>
    </row>
    <row r="13580" spans="1:5" x14ac:dyDescent="0.25">
      <c r="A13580" s="46"/>
      <c r="B13580" s="46"/>
      <c r="C13580" s="46"/>
      <c r="D13580" s="106"/>
      <c r="E13580" s="106"/>
    </row>
    <row r="13581" spans="1:5" x14ac:dyDescent="0.25">
      <c r="A13581" s="46"/>
      <c r="B13581" s="46"/>
      <c r="C13581" s="46"/>
      <c r="D13581" s="106"/>
      <c r="E13581" s="106"/>
    </row>
    <row r="13582" spans="1:5" x14ac:dyDescent="0.25">
      <c r="A13582" s="46"/>
      <c r="B13582" s="46"/>
      <c r="C13582" s="46"/>
      <c r="D13582" s="106"/>
      <c r="E13582" s="106"/>
    </row>
    <row r="13583" spans="1:5" x14ac:dyDescent="0.25">
      <c r="A13583" s="46"/>
      <c r="B13583" s="46"/>
      <c r="C13583" s="46"/>
      <c r="D13583" s="106"/>
      <c r="E13583" s="106"/>
    </row>
    <row r="13584" spans="1:5" x14ac:dyDescent="0.25">
      <c r="A13584" s="46"/>
      <c r="B13584" s="46"/>
      <c r="C13584" s="46"/>
      <c r="D13584" s="106"/>
      <c r="E13584" s="106"/>
    </row>
    <row r="13585" spans="1:5" x14ac:dyDescent="0.25">
      <c r="A13585" s="46"/>
      <c r="B13585" s="46"/>
      <c r="C13585" s="46"/>
      <c r="D13585" s="106"/>
      <c r="E13585" s="106"/>
    </row>
    <row r="13586" spans="1:5" x14ac:dyDescent="0.25">
      <c r="A13586" s="46"/>
      <c r="B13586" s="46"/>
      <c r="C13586" s="46"/>
      <c r="D13586" s="106"/>
      <c r="E13586" s="106"/>
    </row>
    <row r="13587" spans="1:5" x14ac:dyDescent="0.25">
      <c r="A13587" s="46"/>
      <c r="B13587" s="46"/>
      <c r="C13587" s="46"/>
      <c r="D13587" s="106"/>
      <c r="E13587" s="106"/>
    </row>
    <row r="13588" spans="1:5" x14ac:dyDescent="0.25">
      <c r="A13588" s="46"/>
      <c r="B13588" s="46"/>
      <c r="C13588" s="46"/>
      <c r="D13588" s="106"/>
      <c r="E13588" s="106"/>
    </row>
    <row r="13589" spans="1:5" x14ac:dyDescent="0.25">
      <c r="A13589" s="46"/>
      <c r="B13589" s="46"/>
      <c r="C13589" s="46"/>
      <c r="D13589" s="106"/>
      <c r="E13589" s="106"/>
    </row>
    <row r="13590" spans="1:5" x14ac:dyDescent="0.25">
      <c r="A13590" s="46"/>
      <c r="B13590" s="46"/>
      <c r="C13590" s="46"/>
      <c r="D13590" s="106"/>
      <c r="E13590" s="106"/>
    </row>
    <row r="13591" spans="1:5" x14ac:dyDescent="0.25">
      <c r="A13591" s="46"/>
      <c r="B13591" s="46"/>
      <c r="C13591" s="46"/>
      <c r="D13591" s="106"/>
      <c r="E13591" s="106"/>
    </row>
    <row r="13592" spans="1:5" x14ac:dyDescent="0.25">
      <c r="A13592" s="46"/>
      <c r="B13592" s="46"/>
      <c r="C13592" s="46"/>
      <c r="D13592" s="106"/>
      <c r="E13592" s="106"/>
    </row>
    <row r="13593" spans="1:5" x14ac:dyDescent="0.25">
      <c r="A13593" s="46"/>
      <c r="B13593" s="46"/>
      <c r="C13593" s="46"/>
      <c r="D13593" s="106"/>
      <c r="E13593" s="106"/>
    </row>
    <row r="13594" spans="1:5" x14ac:dyDescent="0.25">
      <c r="A13594" s="46"/>
      <c r="B13594" s="46"/>
      <c r="C13594" s="46"/>
      <c r="D13594" s="106"/>
      <c r="E13594" s="106"/>
    </row>
    <row r="13595" spans="1:5" x14ac:dyDescent="0.25">
      <c r="A13595" s="46"/>
      <c r="B13595" s="46"/>
      <c r="C13595" s="46"/>
      <c r="D13595" s="106"/>
      <c r="E13595" s="106"/>
    </row>
    <row r="13596" spans="1:5" x14ac:dyDescent="0.25">
      <c r="A13596" s="46"/>
      <c r="B13596" s="46"/>
      <c r="C13596" s="46"/>
      <c r="D13596" s="106"/>
      <c r="E13596" s="106"/>
    </row>
    <row r="13597" spans="1:5" x14ac:dyDescent="0.25">
      <c r="A13597" s="46"/>
      <c r="B13597" s="46"/>
      <c r="C13597" s="46"/>
      <c r="D13597" s="106"/>
      <c r="E13597" s="106"/>
    </row>
    <row r="13598" spans="1:5" x14ac:dyDescent="0.25">
      <c r="A13598" s="46"/>
      <c r="B13598" s="46"/>
      <c r="C13598" s="46"/>
      <c r="D13598" s="106"/>
      <c r="E13598" s="106"/>
    </row>
    <row r="13599" spans="1:5" x14ac:dyDescent="0.25">
      <c r="A13599" s="46"/>
      <c r="B13599" s="46"/>
      <c r="C13599" s="46"/>
      <c r="D13599" s="106"/>
      <c r="E13599" s="106"/>
    </row>
    <row r="13600" spans="1:5" x14ac:dyDescent="0.25">
      <c r="A13600" s="46"/>
      <c r="B13600" s="46"/>
      <c r="C13600" s="46"/>
      <c r="D13600" s="106"/>
      <c r="E13600" s="106"/>
    </row>
    <row r="13601" spans="1:5" x14ac:dyDescent="0.25">
      <c r="A13601" s="46"/>
      <c r="B13601" s="46"/>
      <c r="C13601" s="46"/>
      <c r="D13601" s="106"/>
      <c r="E13601" s="106"/>
    </row>
    <row r="13602" spans="1:5" x14ac:dyDescent="0.25">
      <c r="A13602" s="46"/>
      <c r="B13602" s="46"/>
      <c r="C13602" s="46"/>
      <c r="D13602" s="106"/>
      <c r="E13602" s="106"/>
    </row>
    <row r="13603" spans="1:5" x14ac:dyDescent="0.25">
      <c r="A13603" s="46"/>
      <c r="B13603" s="46"/>
      <c r="C13603" s="46"/>
      <c r="D13603" s="106"/>
      <c r="E13603" s="106"/>
    </row>
    <row r="13604" spans="1:5" x14ac:dyDescent="0.25">
      <c r="A13604" s="46"/>
      <c r="B13604" s="46"/>
      <c r="C13604" s="46"/>
      <c r="D13604" s="106"/>
      <c r="E13604" s="106"/>
    </row>
    <row r="13605" spans="1:5" x14ac:dyDescent="0.25">
      <c r="A13605" s="46"/>
      <c r="B13605" s="46"/>
      <c r="C13605" s="46"/>
      <c r="D13605" s="106"/>
      <c r="E13605" s="106"/>
    </row>
    <row r="13606" spans="1:5" x14ac:dyDescent="0.25">
      <c r="A13606" s="46"/>
      <c r="B13606" s="46"/>
      <c r="C13606" s="46"/>
      <c r="D13606" s="106"/>
      <c r="E13606" s="106"/>
    </row>
    <row r="13607" spans="1:5" x14ac:dyDescent="0.25">
      <c r="A13607" s="46"/>
      <c r="B13607" s="46"/>
      <c r="C13607" s="46"/>
      <c r="D13607" s="106"/>
      <c r="E13607" s="106"/>
    </row>
    <row r="13608" spans="1:5" x14ac:dyDescent="0.25">
      <c r="A13608" s="46"/>
      <c r="B13608" s="46"/>
      <c r="C13608" s="46"/>
      <c r="D13608" s="106"/>
      <c r="E13608" s="106"/>
    </row>
    <row r="13609" spans="1:5" x14ac:dyDescent="0.25">
      <c r="A13609" s="46"/>
      <c r="B13609" s="46"/>
      <c r="C13609" s="46"/>
      <c r="D13609" s="106"/>
      <c r="E13609" s="106"/>
    </row>
    <row r="13610" spans="1:5" x14ac:dyDescent="0.25">
      <c r="A13610" s="46"/>
      <c r="B13610" s="46"/>
      <c r="C13610" s="46"/>
      <c r="D13610" s="106"/>
      <c r="E13610" s="106"/>
    </row>
    <row r="13611" spans="1:5" x14ac:dyDescent="0.25">
      <c r="A13611" s="46"/>
      <c r="B13611" s="46"/>
      <c r="C13611" s="46"/>
      <c r="D13611" s="106"/>
      <c r="E13611" s="106"/>
    </row>
    <row r="13612" spans="1:5" x14ac:dyDescent="0.25">
      <c r="A13612" s="46"/>
      <c r="B13612" s="46"/>
      <c r="C13612" s="46"/>
      <c r="D13612" s="106"/>
      <c r="E13612" s="106"/>
    </row>
    <row r="13613" spans="1:5" x14ac:dyDescent="0.25">
      <c r="A13613" s="46"/>
      <c r="B13613" s="46"/>
      <c r="C13613" s="46"/>
      <c r="D13613" s="106"/>
      <c r="E13613" s="106"/>
    </row>
    <row r="13614" spans="1:5" x14ac:dyDescent="0.25">
      <c r="A13614" s="46"/>
      <c r="B13614" s="46"/>
      <c r="C13614" s="46"/>
      <c r="D13614" s="106"/>
      <c r="E13614" s="106"/>
    </row>
    <row r="13615" spans="1:5" x14ac:dyDescent="0.25">
      <c r="A13615" s="46"/>
      <c r="B13615" s="46"/>
      <c r="C13615" s="46"/>
      <c r="D13615" s="106"/>
      <c r="E13615" s="106"/>
    </row>
    <row r="13616" spans="1:5" x14ac:dyDescent="0.25">
      <c r="A13616" s="46"/>
      <c r="B13616" s="46"/>
      <c r="C13616" s="46"/>
      <c r="D13616" s="106"/>
      <c r="E13616" s="106"/>
    </row>
    <row r="13617" spans="1:5" x14ac:dyDescent="0.25">
      <c r="A13617" s="46"/>
      <c r="B13617" s="46"/>
      <c r="C13617" s="46"/>
      <c r="D13617" s="106"/>
      <c r="E13617" s="106"/>
    </row>
    <row r="13618" spans="1:5" x14ac:dyDescent="0.25">
      <c r="A13618" s="46"/>
      <c r="B13618" s="46"/>
      <c r="C13618" s="46"/>
      <c r="D13618" s="106"/>
      <c r="E13618" s="106"/>
    </row>
    <row r="13619" spans="1:5" x14ac:dyDescent="0.25">
      <c r="A13619" s="46"/>
      <c r="B13619" s="46"/>
      <c r="C13619" s="46"/>
      <c r="D13619" s="106"/>
      <c r="E13619" s="106"/>
    </row>
    <row r="13620" spans="1:5" x14ac:dyDescent="0.25">
      <c r="A13620" s="46"/>
      <c r="B13620" s="46"/>
      <c r="C13620" s="46"/>
      <c r="D13620" s="106"/>
      <c r="E13620" s="106"/>
    </row>
    <row r="13621" spans="1:5" x14ac:dyDescent="0.25">
      <c r="A13621" s="46"/>
      <c r="B13621" s="46"/>
      <c r="C13621" s="46"/>
      <c r="D13621" s="106"/>
      <c r="E13621" s="106"/>
    </row>
    <row r="13622" spans="1:5" x14ac:dyDescent="0.25">
      <c r="A13622" s="46"/>
      <c r="B13622" s="46"/>
      <c r="C13622" s="46"/>
      <c r="D13622" s="106"/>
      <c r="E13622" s="106"/>
    </row>
    <row r="13623" spans="1:5" x14ac:dyDescent="0.25">
      <c r="A13623" s="46"/>
      <c r="B13623" s="46"/>
      <c r="C13623" s="46"/>
      <c r="D13623" s="106"/>
      <c r="E13623" s="106"/>
    </row>
    <row r="13624" spans="1:5" x14ac:dyDescent="0.25">
      <c r="A13624" s="46"/>
      <c r="B13624" s="46"/>
      <c r="C13624" s="46"/>
      <c r="D13624" s="106"/>
      <c r="E13624" s="106"/>
    </row>
    <row r="13625" spans="1:5" x14ac:dyDescent="0.25">
      <c r="A13625" s="46"/>
      <c r="B13625" s="46"/>
      <c r="C13625" s="46"/>
      <c r="D13625" s="106"/>
      <c r="E13625" s="106"/>
    </row>
    <row r="13626" spans="1:5" x14ac:dyDescent="0.25">
      <c r="A13626" s="46"/>
      <c r="B13626" s="46"/>
      <c r="C13626" s="46"/>
      <c r="D13626" s="106"/>
      <c r="E13626" s="106"/>
    </row>
    <row r="13627" spans="1:5" x14ac:dyDescent="0.25">
      <c r="A13627" s="46"/>
      <c r="B13627" s="46"/>
      <c r="C13627" s="46"/>
      <c r="D13627" s="106"/>
      <c r="E13627" s="106"/>
    </row>
    <row r="13628" spans="1:5" x14ac:dyDescent="0.25">
      <c r="A13628" s="46"/>
      <c r="B13628" s="46"/>
      <c r="C13628" s="46"/>
      <c r="D13628" s="106"/>
      <c r="E13628" s="106"/>
    </row>
    <row r="13629" spans="1:5" x14ac:dyDescent="0.25">
      <c r="A13629" s="46"/>
      <c r="B13629" s="46"/>
      <c r="C13629" s="46"/>
      <c r="D13629" s="106"/>
      <c r="E13629" s="106"/>
    </row>
    <row r="13630" spans="1:5" x14ac:dyDescent="0.25">
      <c r="A13630" s="46"/>
      <c r="B13630" s="46"/>
      <c r="C13630" s="46"/>
      <c r="D13630" s="106"/>
      <c r="E13630" s="106"/>
    </row>
    <row r="13631" spans="1:5" x14ac:dyDescent="0.25">
      <c r="A13631" s="46"/>
      <c r="B13631" s="46"/>
      <c r="C13631" s="46"/>
      <c r="D13631" s="106"/>
      <c r="E13631" s="106"/>
    </row>
    <row r="13632" spans="1:5" x14ac:dyDescent="0.25">
      <c r="A13632" s="46"/>
      <c r="B13632" s="46"/>
      <c r="C13632" s="46"/>
      <c r="D13632" s="106"/>
      <c r="E13632" s="106"/>
    </row>
    <row r="13633" spans="1:5" x14ac:dyDescent="0.25">
      <c r="A13633" s="46"/>
      <c r="B13633" s="46"/>
      <c r="C13633" s="46"/>
      <c r="D13633" s="106"/>
      <c r="E13633" s="106"/>
    </row>
    <row r="13634" spans="1:5" x14ac:dyDescent="0.25">
      <c r="A13634" s="46"/>
      <c r="B13634" s="46"/>
      <c r="C13634" s="46"/>
      <c r="D13634" s="106"/>
      <c r="E13634" s="106"/>
    </row>
    <row r="13635" spans="1:5" x14ac:dyDescent="0.25">
      <c r="A13635" s="46"/>
      <c r="B13635" s="46"/>
      <c r="C13635" s="46"/>
      <c r="D13635" s="106"/>
      <c r="E13635" s="106"/>
    </row>
    <row r="13636" spans="1:5" x14ac:dyDescent="0.25">
      <c r="A13636" s="46"/>
      <c r="B13636" s="46"/>
      <c r="C13636" s="46"/>
      <c r="D13636" s="106"/>
      <c r="E13636" s="106"/>
    </row>
    <row r="13637" spans="1:5" x14ac:dyDescent="0.25">
      <c r="A13637" s="46"/>
      <c r="B13637" s="46"/>
      <c r="C13637" s="46"/>
      <c r="D13637" s="106"/>
      <c r="E13637" s="106"/>
    </row>
    <row r="13638" spans="1:5" x14ac:dyDescent="0.25">
      <c r="A13638" s="46"/>
      <c r="B13638" s="46"/>
      <c r="C13638" s="46"/>
      <c r="D13638" s="106"/>
      <c r="E13638" s="106"/>
    </row>
    <row r="13639" spans="1:5" x14ac:dyDescent="0.25">
      <c r="A13639" s="46"/>
      <c r="B13639" s="46"/>
      <c r="C13639" s="46"/>
      <c r="D13639" s="106"/>
      <c r="E13639" s="106"/>
    </row>
    <row r="13640" spans="1:5" x14ac:dyDescent="0.25">
      <c r="A13640" s="46"/>
      <c r="B13640" s="46"/>
      <c r="C13640" s="46"/>
      <c r="D13640" s="106"/>
      <c r="E13640" s="106"/>
    </row>
    <row r="13641" spans="1:5" x14ac:dyDescent="0.25">
      <c r="A13641" s="46"/>
      <c r="B13641" s="46"/>
      <c r="C13641" s="46"/>
      <c r="D13641" s="106"/>
      <c r="E13641" s="106"/>
    </row>
    <row r="13642" spans="1:5" x14ac:dyDescent="0.25">
      <c r="A13642" s="46"/>
      <c r="B13642" s="46"/>
      <c r="C13642" s="46"/>
      <c r="D13642" s="106"/>
      <c r="E13642" s="106"/>
    </row>
    <row r="13643" spans="1:5" x14ac:dyDescent="0.25">
      <c r="A13643" s="46"/>
      <c r="B13643" s="46"/>
      <c r="C13643" s="46"/>
      <c r="D13643" s="106"/>
      <c r="E13643" s="106"/>
    </row>
    <row r="13644" spans="1:5" x14ac:dyDescent="0.25">
      <c r="A13644" s="46"/>
      <c r="B13644" s="46"/>
      <c r="C13644" s="46"/>
      <c r="D13644" s="106"/>
      <c r="E13644" s="106"/>
    </row>
    <row r="13645" spans="1:5" x14ac:dyDescent="0.25">
      <c r="A13645" s="46"/>
      <c r="B13645" s="46"/>
      <c r="C13645" s="46"/>
      <c r="D13645" s="106"/>
      <c r="E13645" s="106"/>
    </row>
    <row r="13646" spans="1:5" x14ac:dyDescent="0.25">
      <c r="A13646" s="46"/>
      <c r="B13646" s="46"/>
      <c r="C13646" s="46"/>
      <c r="D13646" s="106"/>
      <c r="E13646" s="106"/>
    </row>
    <row r="13647" spans="1:5" x14ac:dyDescent="0.25">
      <c r="A13647" s="46"/>
      <c r="B13647" s="46"/>
      <c r="C13647" s="46"/>
      <c r="D13647" s="106"/>
      <c r="E13647" s="106"/>
    </row>
    <row r="13648" spans="1:5" x14ac:dyDescent="0.25">
      <c r="A13648" s="46"/>
      <c r="B13648" s="46"/>
      <c r="C13648" s="46"/>
      <c r="D13648" s="106"/>
      <c r="E13648" s="106"/>
    </row>
    <row r="13649" spans="1:5" x14ac:dyDescent="0.25">
      <c r="A13649" s="46"/>
      <c r="B13649" s="46"/>
      <c r="C13649" s="46"/>
      <c r="D13649" s="106"/>
      <c r="E13649" s="106"/>
    </row>
    <row r="13650" spans="1:5" x14ac:dyDescent="0.25">
      <c r="A13650" s="46"/>
      <c r="B13650" s="46"/>
      <c r="C13650" s="46"/>
      <c r="D13650" s="106"/>
      <c r="E13650" s="106"/>
    </row>
    <row r="13651" spans="1:5" x14ac:dyDescent="0.25">
      <c r="A13651" s="46"/>
      <c r="B13651" s="46"/>
      <c r="C13651" s="46"/>
      <c r="D13651" s="106"/>
      <c r="E13651" s="106"/>
    </row>
    <row r="13652" spans="1:5" x14ac:dyDescent="0.25">
      <c r="A13652" s="46"/>
      <c r="B13652" s="46"/>
      <c r="C13652" s="46"/>
      <c r="D13652" s="106"/>
      <c r="E13652" s="106"/>
    </row>
    <row r="13653" spans="1:5" x14ac:dyDescent="0.25">
      <c r="A13653" s="46"/>
      <c r="B13653" s="46"/>
      <c r="C13653" s="46"/>
      <c r="D13653" s="106"/>
      <c r="E13653" s="106"/>
    </row>
    <row r="13654" spans="1:5" x14ac:dyDescent="0.25">
      <c r="A13654" s="46"/>
      <c r="B13654" s="46"/>
      <c r="C13654" s="46"/>
      <c r="D13654" s="106"/>
      <c r="E13654" s="106"/>
    </row>
    <row r="13655" spans="1:5" x14ac:dyDescent="0.25">
      <c r="A13655" s="46"/>
      <c r="B13655" s="46"/>
      <c r="C13655" s="46"/>
      <c r="D13655" s="106"/>
      <c r="E13655" s="106"/>
    </row>
    <row r="13656" spans="1:5" x14ac:dyDescent="0.25">
      <c r="A13656" s="46"/>
      <c r="B13656" s="46"/>
      <c r="C13656" s="46"/>
      <c r="D13656" s="106"/>
      <c r="E13656" s="106"/>
    </row>
    <row r="13657" spans="1:5" x14ac:dyDescent="0.25">
      <c r="A13657" s="46"/>
      <c r="B13657" s="46"/>
      <c r="C13657" s="46"/>
      <c r="D13657" s="106"/>
      <c r="E13657" s="106"/>
    </row>
    <row r="13658" spans="1:5" x14ac:dyDescent="0.25">
      <c r="A13658" s="46"/>
      <c r="B13658" s="46"/>
      <c r="C13658" s="46"/>
      <c r="D13658" s="106"/>
      <c r="E13658" s="106"/>
    </row>
    <row r="13659" spans="1:5" x14ac:dyDescent="0.25">
      <c r="A13659" s="46"/>
      <c r="B13659" s="46"/>
      <c r="C13659" s="46"/>
      <c r="D13659" s="106"/>
      <c r="E13659" s="106"/>
    </row>
    <row r="13660" spans="1:5" x14ac:dyDescent="0.25">
      <c r="A13660" s="46"/>
      <c r="B13660" s="46"/>
      <c r="C13660" s="46"/>
      <c r="D13660" s="106"/>
      <c r="E13660" s="106"/>
    </row>
    <row r="13661" spans="1:5" x14ac:dyDescent="0.25">
      <c r="A13661" s="46"/>
      <c r="B13661" s="46"/>
      <c r="C13661" s="46"/>
      <c r="D13661" s="106"/>
      <c r="E13661" s="106"/>
    </row>
    <row r="13662" spans="1:5" x14ac:dyDescent="0.25">
      <c r="A13662" s="46"/>
      <c r="B13662" s="46"/>
      <c r="C13662" s="46"/>
      <c r="D13662" s="106"/>
      <c r="E13662" s="106"/>
    </row>
    <row r="13663" spans="1:5" x14ac:dyDescent="0.25">
      <c r="A13663" s="46"/>
      <c r="B13663" s="46"/>
      <c r="C13663" s="46"/>
      <c r="D13663" s="106"/>
      <c r="E13663" s="106"/>
    </row>
    <row r="13664" spans="1:5" x14ac:dyDescent="0.25">
      <c r="A13664" s="46"/>
      <c r="B13664" s="46"/>
      <c r="C13664" s="46"/>
      <c r="D13664" s="106"/>
      <c r="E13664" s="106"/>
    </row>
    <row r="13665" spans="1:5" x14ac:dyDescent="0.25">
      <c r="A13665" s="46"/>
      <c r="B13665" s="46"/>
      <c r="C13665" s="46"/>
      <c r="D13665" s="106"/>
      <c r="E13665" s="106"/>
    </row>
    <row r="13666" spans="1:5" x14ac:dyDescent="0.25">
      <c r="A13666" s="46"/>
      <c r="B13666" s="46"/>
      <c r="C13666" s="46"/>
      <c r="D13666" s="106"/>
      <c r="E13666" s="106"/>
    </row>
    <row r="13667" spans="1:5" x14ac:dyDescent="0.25">
      <c r="A13667" s="46"/>
      <c r="B13667" s="46"/>
      <c r="C13667" s="46"/>
      <c r="D13667" s="106"/>
      <c r="E13667" s="106"/>
    </row>
    <row r="13668" spans="1:5" x14ac:dyDescent="0.25">
      <c r="A13668" s="46"/>
      <c r="B13668" s="46"/>
      <c r="C13668" s="46"/>
      <c r="D13668" s="106"/>
      <c r="E13668" s="106"/>
    </row>
    <row r="13669" spans="1:5" x14ac:dyDescent="0.25">
      <c r="A13669" s="46"/>
      <c r="B13669" s="46"/>
      <c r="C13669" s="46"/>
      <c r="D13669" s="106"/>
      <c r="E13669" s="106"/>
    </row>
    <row r="13670" spans="1:5" x14ac:dyDescent="0.25">
      <c r="A13670" s="46"/>
      <c r="B13670" s="46"/>
      <c r="C13670" s="46"/>
      <c r="D13670" s="106"/>
      <c r="E13670" s="106"/>
    </row>
    <row r="13671" spans="1:5" x14ac:dyDescent="0.25">
      <c r="A13671" s="46"/>
      <c r="B13671" s="46"/>
      <c r="C13671" s="46"/>
      <c r="D13671" s="106"/>
      <c r="E13671" s="106"/>
    </row>
    <row r="13672" spans="1:5" x14ac:dyDescent="0.25">
      <c r="A13672" s="46"/>
      <c r="B13672" s="46"/>
      <c r="C13672" s="46"/>
      <c r="D13672" s="106"/>
      <c r="E13672" s="106"/>
    </row>
    <row r="13673" spans="1:5" x14ac:dyDescent="0.25">
      <c r="A13673" s="46"/>
      <c r="B13673" s="46"/>
      <c r="C13673" s="46"/>
      <c r="D13673" s="106"/>
      <c r="E13673" s="106"/>
    </row>
    <row r="13674" spans="1:5" x14ac:dyDescent="0.25">
      <c r="A13674" s="46"/>
      <c r="B13674" s="46"/>
      <c r="C13674" s="46"/>
      <c r="D13674" s="106"/>
      <c r="E13674" s="106"/>
    </row>
    <row r="13675" spans="1:5" x14ac:dyDescent="0.25">
      <c r="A13675" s="46"/>
      <c r="B13675" s="46"/>
      <c r="C13675" s="46"/>
      <c r="D13675" s="106"/>
      <c r="E13675" s="106"/>
    </row>
    <row r="13676" spans="1:5" x14ac:dyDescent="0.25">
      <c r="A13676" s="46"/>
      <c r="B13676" s="46"/>
      <c r="C13676" s="46"/>
      <c r="D13676" s="106"/>
      <c r="E13676" s="106"/>
    </row>
    <row r="13677" spans="1:5" x14ac:dyDescent="0.25">
      <c r="A13677" s="46"/>
      <c r="B13677" s="46"/>
      <c r="C13677" s="46"/>
      <c r="D13677" s="106"/>
      <c r="E13677" s="106"/>
    </row>
    <row r="13678" spans="1:5" x14ac:dyDescent="0.25">
      <c r="A13678" s="46"/>
      <c r="B13678" s="46"/>
      <c r="C13678" s="46"/>
      <c r="D13678" s="106"/>
      <c r="E13678" s="106"/>
    </row>
    <row r="13679" spans="1:5" x14ac:dyDescent="0.25">
      <c r="A13679" s="46"/>
      <c r="B13679" s="46"/>
      <c r="C13679" s="46"/>
      <c r="D13679" s="106"/>
      <c r="E13679" s="106"/>
    </row>
    <row r="13680" spans="1:5" x14ac:dyDescent="0.25">
      <c r="A13680" s="46"/>
      <c r="B13680" s="46"/>
      <c r="C13680" s="46"/>
      <c r="D13680" s="106"/>
      <c r="E13680" s="106"/>
    </row>
    <row r="13681" spans="1:5" x14ac:dyDescent="0.25">
      <c r="A13681" s="46"/>
      <c r="B13681" s="46"/>
      <c r="C13681" s="46"/>
      <c r="D13681" s="106"/>
      <c r="E13681" s="106"/>
    </row>
    <row r="13682" spans="1:5" x14ac:dyDescent="0.25">
      <c r="A13682" s="46"/>
      <c r="B13682" s="46"/>
      <c r="C13682" s="46"/>
      <c r="D13682" s="106"/>
      <c r="E13682" s="106"/>
    </row>
    <row r="13683" spans="1:5" x14ac:dyDescent="0.25">
      <c r="A13683" s="46"/>
      <c r="B13683" s="46"/>
      <c r="C13683" s="46"/>
      <c r="D13683" s="106"/>
      <c r="E13683" s="106"/>
    </row>
    <row r="13684" spans="1:5" x14ac:dyDescent="0.25">
      <c r="A13684" s="46"/>
      <c r="B13684" s="46"/>
      <c r="C13684" s="46"/>
      <c r="D13684" s="106"/>
      <c r="E13684" s="106"/>
    </row>
    <row r="13685" spans="1:5" x14ac:dyDescent="0.25">
      <c r="A13685" s="46"/>
      <c r="B13685" s="46"/>
      <c r="C13685" s="46"/>
      <c r="D13685" s="106"/>
      <c r="E13685" s="106"/>
    </row>
    <row r="13686" spans="1:5" x14ac:dyDescent="0.25">
      <c r="A13686" s="46"/>
      <c r="B13686" s="46"/>
      <c r="C13686" s="46"/>
      <c r="D13686" s="106"/>
      <c r="E13686" s="106"/>
    </row>
    <row r="13687" spans="1:5" x14ac:dyDescent="0.25">
      <c r="A13687" s="46"/>
      <c r="B13687" s="46"/>
      <c r="C13687" s="46"/>
      <c r="D13687" s="106"/>
      <c r="E13687" s="106"/>
    </row>
    <row r="13688" spans="1:5" x14ac:dyDescent="0.25">
      <c r="A13688" s="46"/>
      <c r="B13688" s="46"/>
      <c r="C13688" s="46"/>
      <c r="D13688" s="106"/>
      <c r="E13688" s="106"/>
    </row>
    <row r="13689" spans="1:5" x14ac:dyDescent="0.25">
      <c r="A13689" s="46"/>
      <c r="B13689" s="46"/>
      <c r="C13689" s="46"/>
      <c r="D13689" s="106"/>
      <c r="E13689" s="106"/>
    </row>
    <row r="13690" spans="1:5" x14ac:dyDescent="0.25">
      <c r="A13690" s="46"/>
      <c r="B13690" s="46"/>
      <c r="C13690" s="46"/>
      <c r="D13690" s="106"/>
      <c r="E13690" s="106"/>
    </row>
    <row r="13691" spans="1:5" x14ac:dyDescent="0.25">
      <c r="A13691" s="46"/>
      <c r="B13691" s="46"/>
      <c r="C13691" s="46"/>
      <c r="D13691" s="106"/>
      <c r="E13691" s="106"/>
    </row>
    <row r="13692" spans="1:5" x14ac:dyDescent="0.25">
      <c r="A13692" s="46"/>
      <c r="B13692" s="46"/>
      <c r="C13692" s="46"/>
      <c r="D13692" s="106"/>
      <c r="E13692" s="106"/>
    </row>
    <row r="13693" spans="1:5" x14ac:dyDescent="0.25">
      <c r="A13693" s="46"/>
      <c r="B13693" s="46"/>
      <c r="C13693" s="46"/>
      <c r="D13693" s="106"/>
      <c r="E13693" s="106"/>
    </row>
    <row r="13694" spans="1:5" x14ac:dyDescent="0.25">
      <c r="A13694" s="46"/>
      <c r="B13694" s="46"/>
      <c r="C13694" s="46"/>
      <c r="D13694" s="106"/>
      <c r="E13694" s="106"/>
    </row>
    <row r="13695" spans="1:5" x14ac:dyDescent="0.25">
      <c r="A13695" s="46"/>
      <c r="B13695" s="46"/>
      <c r="C13695" s="46"/>
      <c r="D13695" s="106"/>
      <c r="E13695" s="106"/>
    </row>
    <row r="13696" spans="1:5" x14ac:dyDescent="0.25">
      <c r="A13696" s="46"/>
      <c r="B13696" s="46"/>
      <c r="C13696" s="46"/>
      <c r="D13696" s="106"/>
      <c r="E13696" s="106"/>
    </row>
    <row r="13697" spans="1:5" x14ac:dyDescent="0.25">
      <c r="A13697" s="46"/>
      <c r="B13697" s="46"/>
      <c r="C13697" s="46"/>
      <c r="D13697" s="106"/>
      <c r="E13697" s="106"/>
    </row>
    <row r="13698" spans="1:5" x14ac:dyDescent="0.25">
      <c r="A13698" s="46"/>
      <c r="B13698" s="46"/>
      <c r="C13698" s="46"/>
      <c r="D13698" s="106"/>
      <c r="E13698" s="106"/>
    </row>
    <row r="13699" spans="1:5" x14ac:dyDescent="0.25">
      <c r="A13699" s="46"/>
      <c r="B13699" s="46"/>
      <c r="C13699" s="46"/>
      <c r="D13699" s="106"/>
      <c r="E13699" s="106"/>
    </row>
    <row r="13700" spans="1:5" x14ac:dyDescent="0.25">
      <c r="A13700" s="46"/>
      <c r="B13700" s="46"/>
      <c r="C13700" s="46"/>
      <c r="D13700" s="106"/>
      <c r="E13700" s="106"/>
    </row>
    <row r="13701" spans="1:5" x14ac:dyDescent="0.25">
      <c r="A13701" s="46"/>
      <c r="B13701" s="46"/>
      <c r="C13701" s="46"/>
      <c r="D13701" s="106"/>
      <c r="E13701" s="106"/>
    </row>
    <row r="13702" spans="1:5" x14ac:dyDescent="0.25">
      <c r="A13702" s="46"/>
      <c r="B13702" s="46"/>
      <c r="C13702" s="46"/>
      <c r="D13702" s="106"/>
      <c r="E13702" s="106"/>
    </row>
    <row r="13703" spans="1:5" x14ac:dyDescent="0.25">
      <c r="A13703" s="46"/>
      <c r="B13703" s="46"/>
      <c r="C13703" s="46"/>
      <c r="D13703" s="106"/>
      <c r="E13703" s="106"/>
    </row>
    <row r="13704" spans="1:5" x14ac:dyDescent="0.25">
      <c r="A13704" s="46"/>
      <c r="B13704" s="46"/>
      <c r="C13704" s="46"/>
      <c r="D13704" s="106"/>
      <c r="E13704" s="106"/>
    </row>
    <row r="13705" spans="1:5" x14ac:dyDescent="0.25">
      <c r="A13705" s="46"/>
      <c r="B13705" s="46"/>
      <c r="C13705" s="46"/>
      <c r="D13705" s="106"/>
      <c r="E13705" s="106"/>
    </row>
    <row r="13706" spans="1:5" x14ac:dyDescent="0.25">
      <c r="A13706" s="46"/>
      <c r="B13706" s="46"/>
      <c r="C13706" s="46"/>
      <c r="D13706" s="106"/>
      <c r="E13706" s="106"/>
    </row>
    <row r="13707" spans="1:5" x14ac:dyDescent="0.25">
      <c r="A13707" s="46"/>
      <c r="B13707" s="46"/>
      <c r="C13707" s="46"/>
      <c r="D13707" s="106"/>
      <c r="E13707" s="106"/>
    </row>
    <row r="13708" spans="1:5" x14ac:dyDescent="0.25">
      <c r="A13708" s="46"/>
      <c r="B13708" s="46"/>
      <c r="C13708" s="46"/>
      <c r="D13708" s="106"/>
      <c r="E13708" s="106"/>
    </row>
    <row r="13709" spans="1:5" x14ac:dyDescent="0.25">
      <c r="A13709" s="46"/>
      <c r="B13709" s="46"/>
      <c r="C13709" s="46"/>
      <c r="D13709" s="106"/>
      <c r="E13709" s="106"/>
    </row>
    <row r="13710" spans="1:5" x14ac:dyDescent="0.25">
      <c r="A13710" s="46"/>
      <c r="B13710" s="46"/>
      <c r="C13710" s="46"/>
      <c r="D13710" s="106"/>
      <c r="E13710" s="106"/>
    </row>
    <row r="13711" spans="1:5" x14ac:dyDescent="0.25">
      <c r="A13711" s="46"/>
      <c r="B13711" s="46"/>
      <c r="C13711" s="46"/>
      <c r="D13711" s="106"/>
      <c r="E13711" s="106"/>
    </row>
    <row r="13712" spans="1:5" x14ac:dyDescent="0.25">
      <c r="A13712" s="46"/>
      <c r="B13712" s="46"/>
      <c r="C13712" s="46"/>
      <c r="D13712" s="106"/>
      <c r="E13712" s="106"/>
    </row>
    <row r="13713" spans="1:5" x14ac:dyDescent="0.25">
      <c r="A13713" s="46"/>
      <c r="B13713" s="46"/>
      <c r="C13713" s="46"/>
      <c r="D13713" s="106"/>
      <c r="E13713" s="106"/>
    </row>
    <row r="13714" spans="1:5" x14ac:dyDescent="0.25">
      <c r="A13714" s="46"/>
      <c r="B13714" s="46"/>
      <c r="C13714" s="46"/>
      <c r="D13714" s="106"/>
      <c r="E13714" s="106"/>
    </row>
    <row r="13715" spans="1:5" x14ac:dyDescent="0.25">
      <c r="A13715" s="46"/>
      <c r="B13715" s="46"/>
      <c r="C13715" s="46"/>
      <c r="D13715" s="106"/>
      <c r="E13715" s="106"/>
    </row>
    <row r="13716" spans="1:5" x14ac:dyDescent="0.25">
      <c r="A13716" s="46"/>
      <c r="B13716" s="46"/>
      <c r="C13716" s="46"/>
      <c r="D13716" s="106"/>
      <c r="E13716" s="106"/>
    </row>
    <row r="13717" spans="1:5" x14ac:dyDescent="0.25">
      <c r="A13717" s="46"/>
      <c r="B13717" s="46"/>
      <c r="C13717" s="46"/>
      <c r="D13717" s="106"/>
      <c r="E13717" s="106"/>
    </row>
    <row r="13718" spans="1:5" x14ac:dyDescent="0.25">
      <c r="A13718" s="46"/>
      <c r="B13718" s="46"/>
      <c r="C13718" s="46"/>
      <c r="D13718" s="106"/>
      <c r="E13718" s="106"/>
    </row>
    <row r="13719" spans="1:5" x14ac:dyDescent="0.25">
      <c r="A13719" s="46"/>
      <c r="B13719" s="46"/>
      <c r="C13719" s="46"/>
      <c r="D13719" s="106"/>
      <c r="E13719" s="106"/>
    </row>
    <row r="13720" spans="1:5" x14ac:dyDescent="0.25">
      <c r="A13720" s="46"/>
      <c r="B13720" s="46"/>
      <c r="C13720" s="46"/>
      <c r="D13720" s="106"/>
      <c r="E13720" s="106"/>
    </row>
    <row r="13721" spans="1:5" x14ac:dyDescent="0.25">
      <c r="A13721" s="46"/>
      <c r="B13721" s="46"/>
      <c r="C13721" s="46"/>
      <c r="D13721" s="106"/>
      <c r="E13721" s="106"/>
    </row>
    <row r="13722" spans="1:5" x14ac:dyDescent="0.25">
      <c r="A13722" s="46"/>
      <c r="B13722" s="46"/>
      <c r="C13722" s="46"/>
      <c r="D13722" s="106"/>
      <c r="E13722" s="106"/>
    </row>
    <row r="13723" spans="1:5" x14ac:dyDescent="0.25">
      <c r="A13723" s="46"/>
      <c r="B13723" s="46"/>
      <c r="C13723" s="46"/>
      <c r="D13723" s="106"/>
      <c r="E13723" s="106"/>
    </row>
    <row r="13724" spans="1:5" x14ac:dyDescent="0.25">
      <c r="A13724" s="46"/>
      <c r="B13724" s="46"/>
      <c r="C13724" s="46"/>
      <c r="D13724" s="106"/>
      <c r="E13724" s="106"/>
    </row>
    <row r="13725" spans="1:5" x14ac:dyDescent="0.25">
      <c r="A13725" s="46"/>
      <c r="B13725" s="46"/>
      <c r="C13725" s="46"/>
      <c r="D13725" s="106"/>
      <c r="E13725" s="106"/>
    </row>
    <row r="13726" spans="1:5" x14ac:dyDescent="0.25">
      <c r="A13726" s="46"/>
      <c r="B13726" s="46"/>
      <c r="C13726" s="46"/>
      <c r="D13726" s="106"/>
      <c r="E13726" s="106"/>
    </row>
    <row r="13727" spans="1:5" x14ac:dyDescent="0.25">
      <c r="A13727" s="46"/>
      <c r="B13727" s="46"/>
      <c r="C13727" s="46"/>
      <c r="D13727" s="106"/>
      <c r="E13727" s="106"/>
    </row>
    <row r="13728" spans="1:5" x14ac:dyDescent="0.25">
      <c r="A13728" s="46"/>
      <c r="B13728" s="46"/>
      <c r="C13728" s="46"/>
      <c r="D13728" s="106"/>
      <c r="E13728" s="106"/>
    </row>
    <row r="13729" spans="1:5" x14ac:dyDescent="0.25">
      <c r="A13729" s="46"/>
      <c r="B13729" s="46"/>
      <c r="C13729" s="46"/>
      <c r="D13729" s="106"/>
      <c r="E13729" s="106"/>
    </row>
    <row r="13730" spans="1:5" x14ac:dyDescent="0.25">
      <c r="A13730" s="46"/>
      <c r="B13730" s="46"/>
      <c r="C13730" s="46"/>
      <c r="D13730" s="106"/>
      <c r="E13730" s="106"/>
    </row>
    <row r="13731" spans="1:5" x14ac:dyDescent="0.25">
      <c r="A13731" s="46"/>
      <c r="B13731" s="46"/>
      <c r="C13731" s="46"/>
      <c r="D13731" s="106"/>
      <c r="E13731" s="106"/>
    </row>
    <row r="13732" spans="1:5" x14ac:dyDescent="0.25">
      <c r="A13732" s="46"/>
      <c r="B13732" s="46"/>
      <c r="C13732" s="46"/>
      <c r="D13732" s="106"/>
      <c r="E13732" s="106"/>
    </row>
    <row r="13733" spans="1:5" x14ac:dyDescent="0.25">
      <c r="A13733" s="46"/>
      <c r="B13733" s="46"/>
      <c r="C13733" s="46"/>
      <c r="D13733" s="106"/>
      <c r="E13733" s="106"/>
    </row>
    <row r="13734" spans="1:5" x14ac:dyDescent="0.25">
      <c r="A13734" s="46"/>
      <c r="B13734" s="46"/>
      <c r="C13734" s="46"/>
      <c r="D13734" s="106"/>
      <c r="E13734" s="106"/>
    </row>
    <row r="13735" spans="1:5" x14ac:dyDescent="0.25">
      <c r="A13735" s="46"/>
      <c r="B13735" s="46"/>
      <c r="C13735" s="46"/>
      <c r="D13735" s="106"/>
      <c r="E13735" s="106"/>
    </row>
    <row r="13736" spans="1:5" x14ac:dyDescent="0.25">
      <c r="A13736" s="46"/>
      <c r="B13736" s="46"/>
      <c r="C13736" s="46"/>
      <c r="D13736" s="106"/>
      <c r="E13736" s="106"/>
    </row>
    <row r="13737" spans="1:5" x14ac:dyDescent="0.25">
      <c r="A13737" s="46"/>
      <c r="B13737" s="46"/>
      <c r="C13737" s="46"/>
      <c r="D13737" s="106"/>
      <c r="E13737" s="106"/>
    </row>
    <row r="13738" spans="1:5" x14ac:dyDescent="0.25">
      <c r="A13738" s="46"/>
      <c r="B13738" s="46"/>
      <c r="C13738" s="46"/>
      <c r="D13738" s="106"/>
      <c r="E13738" s="106"/>
    </row>
    <row r="13739" spans="1:5" x14ac:dyDescent="0.25">
      <c r="A13739" s="46"/>
      <c r="B13739" s="46"/>
      <c r="C13739" s="46"/>
      <c r="D13739" s="106"/>
      <c r="E13739" s="106"/>
    </row>
    <row r="13740" spans="1:5" x14ac:dyDescent="0.25">
      <c r="A13740" s="46"/>
      <c r="B13740" s="46"/>
      <c r="C13740" s="46"/>
      <c r="D13740" s="106"/>
      <c r="E13740" s="106"/>
    </row>
    <row r="13741" spans="1:5" x14ac:dyDescent="0.25">
      <c r="A13741" s="46"/>
      <c r="B13741" s="46"/>
      <c r="C13741" s="46"/>
      <c r="D13741" s="106"/>
      <c r="E13741" s="106"/>
    </row>
    <row r="13742" spans="1:5" x14ac:dyDescent="0.25">
      <c r="A13742" s="46"/>
      <c r="B13742" s="46"/>
      <c r="C13742" s="46"/>
      <c r="D13742" s="106"/>
      <c r="E13742" s="106"/>
    </row>
    <row r="13743" spans="1:5" x14ac:dyDescent="0.25">
      <c r="A13743" s="46"/>
      <c r="B13743" s="46"/>
      <c r="C13743" s="46"/>
      <c r="D13743" s="106"/>
      <c r="E13743" s="106"/>
    </row>
    <row r="13744" spans="1:5" x14ac:dyDescent="0.25">
      <c r="A13744" s="46"/>
      <c r="B13744" s="46"/>
      <c r="C13744" s="46"/>
      <c r="D13744" s="106"/>
      <c r="E13744" s="106"/>
    </row>
    <row r="13745" spans="1:5" x14ac:dyDescent="0.25">
      <c r="A13745" s="46"/>
      <c r="B13745" s="46"/>
      <c r="C13745" s="46"/>
      <c r="D13745" s="106"/>
      <c r="E13745" s="106"/>
    </row>
    <row r="13746" spans="1:5" x14ac:dyDescent="0.25">
      <c r="A13746" s="46"/>
      <c r="B13746" s="46"/>
      <c r="C13746" s="46"/>
      <c r="D13746" s="106"/>
      <c r="E13746" s="106"/>
    </row>
    <row r="13747" spans="1:5" x14ac:dyDescent="0.25">
      <c r="A13747" s="46"/>
      <c r="B13747" s="46"/>
      <c r="C13747" s="46"/>
      <c r="D13747" s="106"/>
      <c r="E13747" s="106"/>
    </row>
    <row r="13748" spans="1:5" x14ac:dyDescent="0.25">
      <c r="A13748" s="46"/>
      <c r="B13748" s="46"/>
      <c r="C13748" s="46"/>
      <c r="D13748" s="106"/>
      <c r="E13748" s="106"/>
    </row>
    <row r="13749" spans="1:5" x14ac:dyDescent="0.25">
      <c r="A13749" s="46"/>
      <c r="B13749" s="46"/>
      <c r="C13749" s="46"/>
      <c r="D13749" s="106"/>
      <c r="E13749" s="106"/>
    </row>
    <row r="13750" spans="1:5" x14ac:dyDescent="0.25">
      <c r="A13750" s="46"/>
      <c r="B13750" s="46"/>
      <c r="C13750" s="46"/>
      <c r="D13750" s="106"/>
      <c r="E13750" s="106"/>
    </row>
    <row r="13751" spans="1:5" x14ac:dyDescent="0.25">
      <c r="A13751" s="46"/>
      <c r="B13751" s="46"/>
      <c r="C13751" s="46"/>
      <c r="D13751" s="106"/>
      <c r="E13751" s="106"/>
    </row>
    <row r="13752" spans="1:5" x14ac:dyDescent="0.25">
      <c r="A13752" s="46"/>
      <c r="B13752" s="46"/>
      <c r="C13752" s="46"/>
      <c r="D13752" s="106"/>
      <c r="E13752" s="106"/>
    </row>
    <row r="13753" spans="1:5" x14ac:dyDescent="0.25">
      <c r="A13753" s="46"/>
      <c r="B13753" s="46"/>
      <c r="C13753" s="46"/>
      <c r="D13753" s="106"/>
      <c r="E13753" s="106"/>
    </row>
    <row r="13754" spans="1:5" x14ac:dyDescent="0.25">
      <c r="A13754" s="46"/>
      <c r="B13754" s="46"/>
      <c r="C13754" s="46"/>
      <c r="D13754" s="106"/>
      <c r="E13754" s="106"/>
    </row>
    <row r="13755" spans="1:5" x14ac:dyDescent="0.25">
      <c r="A13755" s="46"/>
      <c r="B13755" s="46"/>
      <c r="C13755" s="46"/>
      <c r="D13755" s="106"/>
      <c r="E13755" s="106"/>
    </row>
    <row r="13756" spans="1:5" x14ac:dyDescent="0.25">
      <c r="A13756" s="46"/>
      <c r="B13756" s="46"/>
      <c r="C13756" s="46"/>
      <c r="D13756" s="106"/>
      <c r="E13756" s="106"/>
    </row>
    <row r="13757" spans="1:5" x14ac:dyDescent="0.25">
      <c r="A13757" s="46"/>
      <c r="B13757" s="46"/>
      <c r="C13757" s="46"/>
      <c r="D13757" s="106"/>
      <c r="E13757" s="106"/>
    </row>
    <row r="13758" spans="1:5" x14ac:dyDescent="0.25">
      <c r="A13758" s="46"/>
      <c r="B13758" s="46"/>
      <c r="C13758" s="46"/>
      <c r="D13758" s="106"/>
      <c r="E13758" s="106"/>
    </row>
    <row r="13759" spans="1:5" x14ac:dyDescent="0.25">
      <c r="A13759" s="46"/>
      <c r="B13759" s="46"/>
      <c r="C13759" s="46"/>
      <c r="D13759" s="106"/>
      <c r="E13759" s="106"/>
    </row>
    <row r="13760" spans="1:5" x14ac:dyDescent="0.25">
      <c r="A13760" s="46"/>
      <c r="B13760" s="46"/>
      <c r="C13760" s="46"/>
      <c r="D13760" s="106"/>
      <c r="E13760" s="106"/>
    </row>
    <row r="13761" spans="1:5" x14ac:dyDescent="0.25">
      <c r="A13761" s="46"/>
      <c r="B13761" s="46"/>
      <c r="C13761" s="46"/>
      <c r="D13761" s="106"/>
      <c r="E13761" s="106"/>
    </row>
    <row r="13762" spans="1:5" x14ac:dyDescent="0.25">
      <c r="A13762" s="46"/>
      <c r="B13762" s="46"/>
      <c r="C13762" s="46"/>
      <c r="D13762" s="106"/>
      <c r="E13762" s="106"/>
    </row>
    <row r="13763" spans="1:5" x14ac:dyDescent="0.25">
      <c r="A13763" s="46"/>
      <c r="B13763" s="46"/>
      <c r="C13763" s="46"/>
      <c r="D13763" s="106"/>
      <c r="E13763" s="106"/>
    </row>
    <row r="13764" spans="1:5" x14ac:dyDescent="0.25">
      <c r="A13764" s="46"/>
      <c r="B13764" s="46"/>
      <c r="C13764" s="46"/>
      <c r="D13764" s="106"/>
      <c r="E13764" s="106"/>
    </row>
    <row r="13765" spans="1:5" x14ac:dyDescent="0.25">
      <c r="A13765" s="46"/>
      <c r="B13765" s="46"/>
      <c r="C13765" s="46"/>
      <c r="D13765" s="106"/>
      <c r="E13765" s="106"/>
    </row>
    <row r="13766" spans="1:5" x14ac:dyDescent="0.25">
      <c r="A13766" s="46"/>
      <c r="B13766" s="46"/>
      <c r="C13766" s="46"/>
      <c r="D13766" s="106"/>
      <c r="E13766" s="106"/>
    </row>
    <row r="13767" spans="1:5" x14ac:dyDescent="0.25">
      <c r="A13767" s="46"/>
      <c r="B13767" s="46"/>
      <c r="C13767" s="46"/>
      <c r="D13767" s="106"/>
      <c r="E13767" s="106"/>
    </row>
    <row r="13768" spans="1:5" x14ac:dyDescent="0.25">
      <c r="A13768" s="46"/>
      <c r="B13768" s="46"/>
      <c r="C13768" s="46"/>
      <c r="D13768" s="106"/>
      <c r="E13768" s="106"/>
    </row>
    <row r="13769" spans="1:5" x14ac:dyDescent="0.25">
      <c r="A13769" s="46"/>
      <c r="B13769" s="46"/>
      <c r="C13769" s="46"/>
      <c r="D13769" s="106"/>
      <c r="E13769" s="106"/>
    </row>
    <row r="13770" spans="1:5" x14ac:dyDescent="0.25">
      <c r="A13770" s="46"/>
      <c r="B13770" s="46"/>
      <c r="C13770" s="46"/>
      <c r="D13770" s="106"/>
      <c r="E13770" s="106"/>
    </row>
    <row r="13771" spans="1:5" x14ac:dyDescent="0.25">
      <c r="A13771" s="46"/>
      <c r="B13771" s="46"/>
      <c r="C13771" s="46"/>
      <c r="D13771" s="106"/>
      <c r="E13771" s="106"/>
    </row>
    <row r="13772" spans="1:5" x14ac:dyDescent="0.25">
      <c r="A13772" s="46"/>
      <c r="B13772" s="46"/>
      <c r="C13772" s="46"/>
      <c r="D13772" s="106"/>
      <c r="E13772" s="106"/>
    </row>
    <row r="13773" spans="1:5" x14ac:dyDescent="0.25">
      <c r="A13773" s="46"/>
      <c r="B13773" s="46"/>
      <c r="C13773" s="46"/>
      <c r="D13773" s="106"/>
      <c r="E13773" s="106"/>
    </row>
    <row r="13774" spans="1:5" x14ac:dyDescent="0.25">
      <c r="A13774" s="46"/>
      <c r="B13774" s="46"/>
      <c r="C13774" s="46"/>
      <c r="D13774" s="106"/>
      <c r="E13774" s="106"/>
    </row>
    <row r="13775" spans="1:5" x14ac:dyDescent="0.25">
      <c r="A13775" s="46"/>
      <c r="B13775" s="46"/>
      <c r="C13775" s="46"/>
      <c r="D13775" s="106"/>
      <c r="E13775" s="106"/>
    </row>
    <row r="13776" spans="1:5" x14ac:dyDescent="0.25">
      <c r="A13776" s="46"/>
      <c r="B13776" s="46"/>
      <c r="C13776" s="46"/>
      <c r="D13776" s="106"/>
      <c r="E13776" s="106"/>
    </row>
    <row r="13777" spans="1:5" x14ac:dyDescent="0.25">
      <c r="A13777" s="46"/>
      <c r="B13777" s="46"/>
      <c r="C13777" s="46"/>
      <c r="D13777" s="106"/>
      <c r="E13777" s="106"/>
    </row>
    <row r="13778" spans="1:5" x14ac:dyDescent="0.25">
      <c r="A13778" s="46"/>
      <c r="B13778" s="46"/>
      <c r="C13778" s="46"/>
      <c r="D13778" s="106"/>
      <c r="E13778" s="106"/>
    </row>
    <row r="13779" spans="1:5" x14ac:dyDescent="0.25">
      <c r="A13779" s="46"/>
      <c r="B13779" s="46"/>
      <c r="C13779" s="46"/>
      <c r="D13779" s="106"/>
      <c r="E13779" s="106"/>
    </row>
    <row r="13780" spans="1:5" x14ac:dyDescent="0.25">
      <c r="A13780" s="46"/>
      <c r="B13780" s="46"/>
      <c r="C13780" s="46"/>
      <c r="D13780" s="106"/>
      <c r="E13780" s="106"/>
    </row>
    <row r="13781" spans="1:5" x14ac:dyDescent="0.25">
      <c r="A13781" s="46"/>
      <c r="B13781" s="46"/>
      <c r="C13781" s="46"/>
      <c r="D13781" s="106"/>
      <c r="E13781" s="106"/>
    </row>
    <row r="13782" spans="1:5" x14ac:dyDescent="0.25">
      <c r="A13782" s="46"/>
      <c r="B13782" s="46"/>
      <c r="C13782" s="46"/>
      <c r="D13782" s="106"/>
      <c r="E13782" s="106"/>
    </row>
    <row r="13783" spans="1:5" x14ac:dyDescent="0.25">
      <c r="A13783" s="46"/>
      <c r="B13783" s="46"/>
      <c r="C13783" s="46"/>
      <c r="D13783" s="106"/>
      <c r="E13783" s="106"/>
    </row>
    <row r="13784" spans="1:5" x14ac:dyDescent="0.25">
      <c r="A13784" s="46"/>
      <c r="B13784" s="46"/>
      <c r="C13784" s="46"/>
      <c r="D13784" s="106"/>
      <c r="E13784" s="106"/>
    </row>
    <row r="13785" spans="1:5" x14ac:dyDescent="0.25">
      <c r="A13785" s="46"/>
      <c r="B13785" s="46"/>
      <c r="C13785" s="46"/>
      <c r="D13785" s="106"/>
      <c r="E13785" s="106"/>
    </row>
    <row r="13786" spans="1:5" x14ac:dyDescent="0.25">
      <c r="A13786" s="46"/>
      <c r="B13786" s="46"/>
      <c r="C13786" s="46"/>
      <c r="D13786" s="106"/>
      <c r="E13786" s="106"/>
    </row>
    <row r="13787" spans="1:5" x14ac:dyDescent="0.25">
      <c r="A13787" s="46"/>
      <c r="B13787" s="46"/>
      <c r="C13787" s="46"/>
      <c r="D13787" s="106"/>
      <c r="E13787" s="106"/>
    </row>
    <row r="13788" spans="1:5" x14ac:dyDescent="0.25">
      <c r="A13788" s="46"/>
      <c r="B13788" s="46"/>
      <c r="C13788" s="46"/>
      <c r="D13788" s="106"/>
      <c r="E13788" s="106"/>
    </row>
    <row r="13789" spans="1:5" x14ac:dyDescent="0.25">
      <c r="A13789" s="46"/>
      <c r="B13789" s="46"/>
      <c r="C13789" s="46"/>
      <c r="D13789" s="106"/>
      <c r="E13789" s="106"/>
    </row>
    <row r="13790" spans="1:5" x14ac:dyDescent="0.25">
      <c r="A13790" s="46"/>
      <c r="B13790" s="46"/>
      <c r="C13790" s="46"/>
      <c r="D13790" s="106"/>
      <c r="E13790" s="106"/>
    </row>
    <row r="13791" spans="1:5" x14ac:dyDescent="0.25">
      <c r="A13791" s="46"/>
      <c r="B13791" s="46"/>
      <c r="C13791" s="46"/>
      <c r="D13791" s="106"/>
      <c r="E13791" s="106"/>
    </row>
    <row r="13792" spans="1:5" x14ac:dyDescent="0.25">
      <c r="A13792" s="46"/>
      <c r="B13792" s="46"/>
      <c r="C13792" s="46"/>
      <c r="D13792" s="106"/>
      <c r="E13792" s="106"/>
    </row>
    <row r="13793" spans="1:5" x14ac:dyDescent="0.25">
      <c r="A13793" s="46"/>
      <c r="B13793" s="46"/>
      <c r="C13793" s="46"/>
      <c r="D13793" s="106"/>
      <c r="E13793" s="106"/>
    </row>
    <row r="13794" spans="1:5" x14ac:dyDescent="0.25">
      <c r="A13794" s="46"/>
      <c r="B13794" s="46"/>
      <c r="C13794" s="46"/>
      <c r="D13794" s="106"/>
      <c r="E13794" s="106"/>
    </row>
    <row r="13795" spans="1:5" x14ac:dyDescent="0.25">
      <c r="A13795" s="46"/>
      <c r="B13795" s="46"/>
      <c r="C13795" s="46"/>
      <c r="D13795" s="106"/>
      <c r="E13795" s="106"/>
    </row>
    <row r="13796" spans="1:5" x14ac:dyDescent="0.25">
      <c r="A13796" s="46"/>
      <c r="B13796" s="46"/>
      <c r="C13796" s="46"/>
      <c r="D13796" s="106"/>
      <c r="E13796" s="106"/>
    </row>
    <row r="13797" spans="1:5" x14ac:dyDescent="0.25">
      <c r="A13797" s="46"/>
      <c r="B13797" s="46"/>
      <c r="C13797" s="46"/>
      <c r="D13797" s="106"/>
      <c r="E13797" s="106"/>
    </row>
    <row r="13798" spans="1:5" x14ac:dyDescent="0.25">
      <c r="A13798" s="46"/>
      <c r="B13798" s="46"/>
      <c r="C13798" s="46"/>
      <c r="D13798" s="106"/>
      <c r="E13798" s="106"/>
    </row>
    <row r="13799" spans="1:5" x14ac:dyDescent="0.25">
      <c r="A13799" s="46"/>
      <c r="B13799" s="46"/>
      <c r="C13799" s="46"/>
      <c r="D13799" s="106"/>
      <c r="E13799" s="106"/>
    </row>
    <row r="13800" spans="1:5" x14ac:dyDescent="0.25">
      <c r="A13800" s="46"/>
      <c r="B13800" s="46"/>
      <c r="C13800" s="46"/>
      <c r="D13800" s="106"/>
      <c r="E13800" s="106"/>
    </row>
    <row r="13801" spans="1:5" x14ac:dyDescent="0.25">
      <c r="A13801" s="46"/>
      <c r="B13801" s="46"/>
      <c r="C13801" s="46"/>
      <c r="D13801" s="106"/>
      <c r="E13801" s="106"/>
    </row>
    <row r="13802" spans="1:5" x14ac:dyDescent="0.25">
      <c r="A13802" s="46"/>
      <c r="B13802" s="46"/>
      <c r="C13802" s="46"/>
      <c r="D13802" s="106"/>
      <c r="E13802" s="106"/>
    </row>
    <row r="13803" spans="1:5" x14ac:dyDescent="0.25">
      <c r="A13803" s="46"/>
      <c r="B13803" s="46"/>
      <c r="C13803" s="46"/>
      <c r="D13803" s="106"/>
      <c r="E13803" s="106"/>
    </row>
    <row r="13804" spans="1:5" x14ac:dyDescent="0.25">
      <c r="A13804" s="46"/>
      <c r="B13804" s="46"/>
      <c r="C13804" s="46"/>
      <c r="D13804" s="106"/>
      <c r="E13804" s="106"/>
    </row>
    <row r="13805" spans="1:5" x14ac:dyDescent="0.25">
      <c r="A13805" s="46"/>
      <c r="B13805" s="46"/>
      <c r="C13805" s="46"/>
      <c r="D13805" s="106"/>
      <c r="E13805" s="106"/>
    </row>
    <row r="13806" spans="1:5" x14ac:dyDescent="0.25">
      <c r="A13806" s="46"/>
      <c r="B13806" s="46"/>
      <c r="C13806" s="46"/>
      <c r="D13806" s="106"/>
      <c r="E13806" s="106"/>
    </row>
    <row r="13807" spans="1:5" x14ac:dyDescent="0.25">
      <c r="A13807" s="46"/>
      <c r="B13807" s="46"/>
      <c r="C13807" s="46"/>
      <c r="D13807" s="106"/>
      <c r="E13807" s="106"/>
    </row>
    <row r="13808" spans="1:5" x14ac:dyDescent="0.25">
      <c r="A13808" s="46"/>
      <c r="B13808" s="46"/>
      <c r="C13808" s="46"/>
      <c r="D13808" s="106"/>
      <c r="E13808" s="106"/>
    </row>
    <row r="13809" spans="1:5" x14ac:dyDescent="0.25">
      <c r="A13809" s="46"/>
      <c r="B13809" s="46"/>
      <c r="C13809" s="46"/>
      <c r="D13809" s="106"/>
      <c r="E13809" s="106"/>
    </row>
    <row r="13810" spans="1:5" x14ac:dyDescent="0.25">
      <c r="A13810" s="46"/>
      <c r="B13810" s="46"/>
      <c r="C13810" s="46"/>
      <c r="D13810" s="106"/>
      <c r="E13810" s="106"/>
    </row>
    <row r="13811" spans="1:5" x14ac:dyDescent="0.25">
      <c r="A13811" s="46"/>
      <c r="B13811" s="46"/>
      <c r="C13811" s="46"/>
      <c r="D13811" s="106"/>
      <c r="E13811" s="106"/>
    </row>
    <row r="13812" spans="1:5" x14ac:dyDescent="0.25">
      <c r="A13812" s="46"/>
      <c r="B13812" s="46"/>
      <c r="C13812" s="46"/>
      <c r="D13812" s="106"/>
      <c r="E13812" s="106"/>
    </row>
    <row r="13813" spans="1:5" x14ac:dyDescent="0.25">
      <c r="A13813" s="46"/>
      <c r="B13813" s="46"/>
      <c r="C13813" s="46"/>
      <c r="D13813" s="106"/>
      <c r="E13813" s="106"/>
    </row>
    <row r="13814" spans="1:5" x14ac:dyDescent="0.25">
      <c r="A13814" s="46"/>
      <c r="B13814" s="46"/>
      <c r="C13814" s="46"/>
      <c r="D13814" s="106"/>
      <c r="E13814" s="106"/>
    </row>
    <row r="13815" spans="1:5" x14ac:dyDescent="0.25">
      <c r="A13815" s="46"/>
      <c r="B13815" s="46"/>
      <c r="C13815" s="46"/>
      <c r="D13815" s="106"/>
      <c r="E13815" s="106"/>
    </row>
    <row r="13816" spans="1:5" x14ac:dyDescent="0.25">
      <c r="A13816" s="46"/>
      <c r="B13816" s="46"/>
      <c r="C13816" s="46"/>
      <c r="D13816" s="106"/>
      <c r="E13816" s="106"/>
    </row>
    <row r="13817" spans="1:5" x14ac:dyDescent="0.25">
      <c r="A13817" s="46"/>
      <c r="B13817" s="46"/>
      <c r="C13817" s="46"/>
      <c r="D13817" s="106"/>
      <c r="E13817" s="106"/>
    </row>
    <row r="13818" spans="1:5" x14ac:dyDescent="0.25">
      <c r="A13818" s="46"/>
      <c r="B13818" s="46"/>
      <c r="C13818" s="46"/>
      <c r="D13818" s="106"/>
      <c r="E13818" s="106"/>
    </row>
    <row r="13819" spans="1:5" x14ac:dyDescent="0.25">
      <c r="A13819" s="46"/>
      <c r="B13819" s="46"/>
      <c r="C13819" s="46"/>
      <c r="D13819" s="106"/>
      <c r="E13819" s="106"/>
    </row>
    <row r="13820" spans="1:5" x14ac:dyDescent="0.25">
      <c r="A13820" s="46"/>
      <c r="B13820" s="46"/>
      <c r="C13820" s="46"/>
      <c r="D13820" s="106"/>
      <c r="E13820" s="106"/>
    </row>
    <row r="13821" spans="1:5" x14ac:dyDescent="0.25">
      <c r="A13821" s="46"/>
      <c r="B13821" s="46"/>
      <c r="C13821" s="46"/>
      <c r="D13821" s="106"/>
      <c r="E13821" s="106"/>
    </row>
    <row r="13822" spans="1:5" x14ac:dyDescent="0.25">
      <c r="A13822" s="46"/>
      <c r="B13822" s="46"/>
      <c r="C13822" s="46"/>
      <c r="D13822" s="106"/>
      <c r="E13822" s="106"/>
    </row>
    <row r="13823" spans="1:5" x14ac:dyDescent="0.25">
      <c r="A13823" s="46"/>
      <c r="B13823" s="46"/>
      <c r="C13823" s="46"/>
      <c r="D13823" s="106"/>
      <c r="E13823" s="106"/>
    </row>
    <row r="13824" spans="1:5" x14ac:dyDescent="0.25">
      <c r="A13824" s="46"/>
      <c r="B13824" s="46"/>
      <c r="C13824" s="46"/>
      <c r="D13824" s="106"/>
      <c r="E13824" s="106"/>
    </row>
    <row r="13825" spans="1:5" x14ac:dyDescent="0.25">
      <c r="A13825" s="46"/>
      <c r="B13825" s="46"/>
      <c r="C13825" s="46"/>
      <c r="D13825" s="106"/>
      <c r="E13825" s="106"/>
    </row>
    <row r="13826" spans="1:5" x14ac:dyDescent="0.25">
      <c r="A13826" s="46"/>
      <c r="B13826" s="46"/>
      <c r="C13826" s="46"/>
      <c r="D13826" s="106"/>
      <c r="E13826" s="106"/>
    </row>
    <row r="13827" spans="1:5" x14ac:dyDescent="0.25">
      <c r="A13827" s="46"/>
      <c r="B13827" s="46"/>
      <c r="C13827" s="46"/>
      <c r="D13827" s="106"/>
      <c r="E13827" s="106"/>
    </row>
    <row r="13828" spans="1:5" x14ac:dyDescent="0.25">
      <c r="A13828" s="46"/>
      <c r="B13828" s="46"/>
      <c r="C13828" s="46"/>
      <c r="D13828" s="106"/>
      <c r="E13828" s="106"/>
    </row>
    <row r="13829" spans="1:5" x14ac:dyDescent="0.25">
      <c r="A13829" s="46"/>
      <c r="B13829" s="46"/>
      <c r="C13829" s="46"/>
      <c r="D13829" s="106"/>
      <c r="E13829" s="106"/>
    </row>
    <row r="13830" spans="1:5" x14ac:dyDescent="0.25">
      <c r="A13830" s="46"/>
      <c r="B13830" s="46"/>
      <c r="C13830" s="46"/>
      <c r="D13830" s="106"/>
      <c r="E13830" s="106"/>
    </row>
    <row r="13831" spans="1:5" x14ac:dyDescent="0.25">
      <c r="A13831" s="46"/>
      <c r="B13831" s="46"/>
      <c r="C13831" s="46"/>
      <c r="D13831" s="106"/>
      <c r="E13831" s="106"/>
    </row>
    <row r="13832" spans="1:5" x14ac:dyDescent="0.25">
      <c r="A13832" s="46"/>
      <c r="B13832" s="46"/>
      <c r="C13832" s="46"/>
      <c r="D13832" s="106"/>
      <c r="E13832" s="106"/>
    </row>
    <row r="13833" spans="1:5" x14ac:dyDescent="0.25">
      <c r="A13833" s="46"/>
      <c r="B13833" s="46"/>
      <c r="C13833" s="46"/>
      <c r="D13833" s="106"/>
      <c r="E13833" s="106"/>
    </row>
    <row r="13834" spans="1:5" x14ac:dyDescent="0.25">
      <c r="A13834" s="46"/>
      <c r="B13834" s="46"/>
      <c r="C13834" s="46"/>
      <c r="D13834" s="106"/>
      <c r="E13834" s="106"/>
    </row>
    <row r="13835" spans="1:5" x14ac:dyDescent="0.25">
      <c r="A13835" s="46"/>
      <c r="B13835" s="46"/>
      <c r="C13835" s="46"/>
      <c r="D13835" s="106"/>
      <c r="E13835" s="106"/>
    </row>
    <row r="13836" spans="1:5" x14ac:dyDescent="0.25">
      <c r="A13836" s="46"/>
      <c r="B13836" s="46"/>
      <c r="C13836" s="46"/>
      <c r="D13836" s="106"/>
      <c r="E13836" s="106"/>
    </row>
    <row r="13837" spans="1:5" x14ac:dyDescent="0.25">
      <c r="A13837" s="46"/>
      <c r="B13837" s="46"/>
      <c r="C13837" s="46"/>
      <c r="D13837" s="106"/>
      <c r="E13837" s="106"/>
    </row>
    <row r="13838" spans="1:5" x14ac:dyDescent="0.25">
      <c r="A13838" s="46"/>
      <c r="B13838" s="46"/>
      <c r="C13838" s="46"/>
      <c r="D13838" s="106"/>
      <c r="E13838" s="106"/>
    </row>
    <row r="13839" spans="1:5" x14ac:dyDescent="0.25">
      <c r="A13839" s="46"/>
      <c r="B13839" s="46"/>
      <c r="C13839" s="46"/>
      <c r="D13839" s="106"/>
      <c r="E13839" s="106"/>
    </row>
    <row r="13840" spans="1:5" x14ac:dyDescent="0.25">
      <c r="A13840" s="46"/>
      <c r="B13840" s="46"/>
      <c r="C13840" s="46"/>
      <c r="D13840" s="106"/>
      <c r="E13840" s="106"/>
    </row>
    <row r="13841" spans="1:5" x14ac:dyDescent="0.25">
      <c r="A13841" s="46"/>
      <c r="B13841" s="46"/>
      <c r="C13841" s="46"/>
      <c r="D13841" s="106"/>
      <c r="E13841" s="106"/>
    </row>
    <row r="13842" spans="1:5" x14ac:dyDescent="0.25">
      <c r="A13842" s="46"/>
      <c r="B13842" s="46"/>
      <c r="C13842" s="46"/>
      <c r="D13842" s="106"/>
      <c r="E13842" s="106"/>
    </row>
    <row r="13843" spans="1:5" x14ac:dyDescent="0.25">
      <c r="A13843" s="46"/>
      <c r="B13843" s="46"/>
      <c r="C13843" s="46"/>
      <c r="D13843" s="106"/>
      <c r="E13843" s="106"/>
    </row>
    <row r="13844" spans="1:5" x14ac:dyDescent="0.25">
      <c r="A13844" s="46"/>
      <c r="B13844" s="46"/>
      <c r="C13844" s="46"/>
      <c r="D13844" s="106"/>
      <c r="E13844" s="106"/>
    </row>
    <row r="13845" spans="1:5" x14ac:dyDescent="0.25">
      <c r="A13845" s="46"/>
      <c r="B13845" s="46"/>
      <c r="C13845" s="46"/>
      <c r="D13845" s="106"/>
      <c r="E13845" s="106"/>
    </row>
    <row r="13846" spans="1:5" x14ac:dyDescent="0.25">
      <c r="A13846" s="46"/>
      <c r="B13846" s="46"/>
      <c r="C13846" s="46"/>
      <c r="D13846" s="106"/>
      <c r="E13846" s="106"/>
    </row>
    <row r="13847" spans="1:5" x14ac:dyDescent="0.25">
      <c r="A13847" s="46"/>
      <c r="B13847" s="46"/>
      <c r="C13847" s="46"/>
      <c r="D13847" s="106"/>
      <c r="E13847" s="106"/>
    </row>
    <row r="13848" spans="1:5" x14ac:dyDescent="0.25">
      <c r="A13848" s="46"/>
      <c r="B13848" s="46"/>
      <c r="C13848" s="46"/>
      <c r="D13848" s="106"/>
      <c r="E13848" s="106"/>
    </row>
    <row r="13849" spans="1:5" x14ac:dyDescent="0.25">
      <c r="A13849" s="46"/>
      <c r="B13849" s="46"/>
      <c r="C13849" s="46"/>
      <c r="D13849" s="106"/>
      <c r="E13849" s="106"/>
    </row>
    <row r="13850" spans="1:5" x14ac:dyDescent="0.25">
      <c r="A13850" s="46"/>
      <c r="B13850" s="46"/>
      <c r="C13850" s="46"/>
      <c r="D13850" s="106"/>
      <c r="E13850" s="106"/>
    </row>
    <row r="13851" spans="1:5" x14ac:dyDescent="0.25">
      <c r="A13851" s="46"/>
      <c r="B13851" s="46"/>
      <c r="C13851" s="46"/>
      <c r="D13851" s="106"/>
      <c r="E13851" s="106"/>
    </row>
    <row r="13852" spans="1:5" x14ac:dyDescent="0.25">
      <c r="A13852" s="46"/>
      <c r="B13852" s="46"/>
      <c r="C13852" s="46"/>
      <c r="D13852" s="106"/>
      <c r="E13852" s="106"/>
    </row>
    <row r="13853" spans="1:5" x14ac:dyDescent="0.25">
      <c r="A13853" s="46"/>
      <c r="B13853" s="46"/>
      <c r="C13853" s="46"/>
      <c r="D13853" s="106"/>
      <c r="E13853" s="106"/>
    </row>
    <row r="13854" spans="1:5" x14ac:dyDescent="0.25">
      <c r="A13854" s="46"/>
      <c r="B13854" s="46"/>
      <c r="C13854" s="46"/>
      <c r="D13854" s="106"/>
      <c r="E13854" s="106"/>
    </row>
    <row r="13855" spans="1:5" x14ac:dyDescent="0.25">
      <c r="A13855" s="46"/>
      <c r="B13855" s="46"/>
      <c r="C13855" s="46"/>
      <c r="D13855" s="106"/>
      <c r="E13855" s="106"/>
    </row>
    <row r="13856" spans="1:5" x14ac:dyDescent="0.25">
      <c r="A13856" s="46"/>
      <c r="B13856" s="46"/>
      <c r="C13856" s="46"/>
      <c r="D13856" s="106"/>
      <c r="E13856" s="106"/>
    </row>
    <row r="13857" spans="1:5" x14ac:dyDescent="0.25">
      <c r="A13857" s="46"/>
      <c r="B13857" s="46"/>
      <c r="C13857" s="46"/>
      <c r="D13857" s="106"/>
      <c r="E13857" s="106"/>
    </row>
    <row r="13858" spans="1:5" x14ac:dyDescent="0.25">
      <c r="A13858" s="46"/>
      <c r="B13858" s="46"/>
      <c r="C13858" s="46"/>
      <c r="D13858" s="106"/>
      <c r="E13858" s="106"/>
    </row>
    <row r="13859" spans="1:5" x14ac:dyDescent="0.25">
      <c r="A13859" s="46"/>
      <c r="B13859" s="46"/>
      <c r="C13859" s="46"/>
      <c r="D13859" s="106"/>
      <c r="E13859" s="106"/>
    </row>
    <row r="13860" spans="1:5" x14ac:dyDescent="0.25">
      <c r="A13860" s="46"/>
      <c r="B13860" s="46"/>
      <c r="C13860" s="46"/>
      <c r="D13860" s="106"/>
      <c r="E13860" s="106"/>
    </row>
    <row r="13861" spans="1:5" x14ac:dyDescent="0.25">
      <c r="A13861" s="46"/>
      <c r="B13861" s="46"/>
      <c r="C13861" s="46"/>
      <c r="D13861" s="106"/>
      <c r="E13861" s="106"/>
    </row>
    <row r="13862" spans="1:5" x14ac:dyDescent="0.25">
      <c r="A13862" s="46"/>
      <c r="B13862" s="46"/>
      <c r="C13862" s="46"/>
      <c r="D13862" s="106"/>
      <c r="E13862" s="106"/>
    </row>
    <row r="13863" spans="1:5" x14ac:dyDescent="0.25">
      <c r="A13863" s="46"/>
      <c r="B13863" s="46"/>
      <c r="C13863" s="46"/>
      <c r="D13863" s="106"/>
      <c r="E13863" s="106"/>
    </row>
    <row r="13864" spans="1:5" x14ac:dyDescent="0.25">
      <c r="A13864" s="46"/>
      <c r="B13864" s="46"/>
      <c r="C13864" s="46"/>
      <c r="D13864" s="106"/>
      <c r="E13864" s="106"/>
    </row>
    <row r="13865" spans="1:5" x14ac:dyDescent="0.25">
      <c r="A13865" s="46"/>
      <c r="B13865" s="46"/>
      <c r="C13865" s="46"/>
      <c r="D13865" s="106"/>
      <c r="E13865" s="106"/>
    </row>
    <row r="13866" spans="1:5" x14ac:dyDescent="0.25">
      <c r="A13866" s="46"/>
      <c r="B13866" s="46"/>
      <c r="C13866" s="46"/>
      <c r="D13866" s="106"/>
      <c r="E13866" s="106"/>
    </row>
    <row r="13867" spans="1:5" x14ac:dyDescent="0.25">
      <c r="A13867" s="46"/>
      <c r="B13867" s="46"/>
      <c r="C13867" s="46"/>
      <c r="D13867" s="106"/>
      <c r="E13867" s="106"/>
    </row>
    <row r="13868" spans="1:5" x14ac:dyDescent="0.25">
      <c r="A13868" s="46"/>
      <c r="B13868" s="46"/>
      <c r="C13868" s="46"/>
      <c r="D13868" s="106"/>
      <c r="E13868" s="106"/>
    </row>
    <row r="13869" spans="1:5" x14ac:dyDescent="0.25">
      <c r="A13869" s="46"/>
      <c r="B13869" s="46"/>
      <c r="C13869" s="46"/>
      <c r="D13869" s="106"/>
      <c r="E13869" s="106"/>
    </row>
    <row r="13870" spans="1:5" x14ac:dyDescent="0.25">
      <c r="A13870" s="46"/>
      <c r="B13870" s="46"/>
      <c r="C13870" s="46"/>
      <c r="D13870" s="106"/>
      <c r="E13870" s="106"/>
    </row>
    <row r="13871" spans="1:5" x14ac:dyDescent="0.25">
      <c r="A13871" s="46"/>
      <c r="B13871" s="46"/>
      <c r="C13871" s="46"/>
      <c r="D13871" s="106"/>
      <c r="E13871" s="106"/>
    </row>
    <row r="13872" spans="1:5" x14ac:dyDescent="0.25">
      <c r="A13872" s="46"/>
      <c r="B13872" s="46"/>
      <c r="C13872" s="46"/>
      <c r="D13872" s="106"/>
      <c r="E13872" s="106"/>
    </row>
    <row r="13873" spans="1:5" x14ac:dyDescent="0.25">
      <c r="A13873" s="46"/>
      <c r="B13873" s="46"/>
      <c r="C13873" s="46"/>
      <c r="D13873" s="106"/>
      <c r="E13873" s="106"/>
    </row>
    <row r="13874" spans="1:5" x14ac:dyDescent="0.25">
      <c r="A13874" s="46"/>
      <c r="B13874" s="46"/>
      <c r="C13874" s="46"/>
      <c r="D13874" s="106"/>
      <c r="E13874" s="106"/>
    </row>
    <row r="13875" spans="1:5" x14ac:dyDescent="0.25">
      <c r="A13875" s="46"/>
      <c r="B13875" s="46"/>
      <c r="C13875" s="46"/>
      <c r="D13875" s="106"/>
      <c r="E13875" s="106"/>
    </row>
    <row r="13876" spans="1:5" x14ac:dyDescent="0.25">
      <c r="A13876" s="46"/>
      <c r="B13876" s="46"/>
      <c r="C13876" s="46"/>
      <c r="D13876" s="106"/>
      <c r="E13876" s="106"/>
    </row>
    <row r="13877" spans="1:5" x14ac:dyDescent="0.25">
      <c r="A13877" s="46"/>
      <c r="B13877" s="46"/>
      <c r="C13877" s="46"/>
      <c r="D13877" s="106"/>
      <c r="E13877" s="106"/>
    </row>
    <row r="13878" spans="1:5" x14ac:dyDescent="0.25">
      <c r="A13878" s="46"/>
      <c r="B13878" s="46"/>
      <c r="C13878" s="46"/>
      <c r="D13878" s="106"/>
      <c r="E13878" s="106"/>
    </row>
    <row r="13879" spans="1:5" x14ac:dyDescent="0.25">
      <c r="A13879" s="46"/>
      <c r="B13879" s="46"/>
      <c r="C13879" s="46"/>
      <c r="D13879" s="106"/>
      <c r="E13879" s="106"/>
    </row>
    <row r="13880" spans="1:5" x14ac:dyDescent="0.25">
      <c r="A13880" s="46"/>
      <c r="B13880" s="46"/>
      <c r="C13880" s="46"/>
      <c r="D13880" s="106"/>
      <c r="E13880" s="106"/>
    </row>
    <row r="13881" spans="1:5" x14ac:dyDescent="0.25">
      <c r="A13881" s="46"/>
      <c r="B13881" s="46"/>
      <c r="C13881" s="46"/>
      <c r="D13881" s="106"/>
      <c r="E13881" s="106"/>
    </row>
    <row r="13882" spans="1:5" x14ac:dyDescent="0.25">
      <c r="A13882" s="46"/>
      <c r="B13882" s="46"/>
      <c r="C13882" s="46"/>
      <c r="D13882" s="106"/>
      <c r="E13882" s="106"/>
    </row>
    <row r="13883" spans="1:5" x14ac:dyDescent="0.25">
      <c r="A13883" s="46"/>
      <c r="B13883" s="46"/>
      <c r="C13883" s="46"/>
      <c r="D13883" s="106"/>
      <c r="E13883" s="106"/>
    </row>
    <row r="13884" spans="1:5" x14ac:dyDescent="0.25">
      <c r="A13884" s="46"/>
      <c r="B13884" s="46"/>
      <c r="C13884" s="46"/>
      <c r="D13884" s="106"/>
      <c r="E13884" s="106"/>
    </row>
    <row r="13885" spans="1:5" x14ac:dyDescent="0.25">
      <c r="A13885" s="46"/>
      <c r="B13885" s="46"/>
      <c r="C13885" s="46"/>
      <c r="D13885" s="106"/>
      <c r="E13885" s="106"/>
    </row>
    <row r="13886" spans="1:5" x14ac:dyDescent="0.25">
      <c r="A13886" s="46"/>
      <c r="B13886" s="46"/>
      <c r="C13886" s="46"/>
      <c r="D13886" s="106"/>
      <c r="E13886" s="106"/>
    </row>
    <row r="13887" spans="1:5" x14ac:dyDescent="0.25">
      <c r="A13887" s="46"/>
      <c r="B13887" s="46"/>
      <c r="C13887" s="46"/>
      <c r="D13887" s="106"/>
      <c r="E13887" s="106"/>
    </row>
    <row r="13888" spans="1:5" x14ac:dyDescent="0.25">
      <c r="A13888" s="46"/>
      <c r="B13888" s="46"/>
      <c r="C13888" s="46"/>
      <c r="D13888" s="106"/>
      <c r="E13888" s="106"/>
    </row>
    <row r="13889" spans="1:5" x14ac:dyDescent="0.25">
      <c r="A13889" s="46"/>
      <c r="B13889" s="46"/>
      <c r="C13889" s="46"/>
      <c r="D13889" s="106"/>
      <c r="E13889" s="106"/>
    </row>
    <row r="13890" spans="1:5" x14ac:dyDescent="0.25">
      <c r="A13890" s="46"/>
      <c r="B13890" s="46"/>
      <c r="C13890" s="46"/>
      <c r="D13890" s="106"/>
      <c r="E13890" s="106"/>
    </row>
    <row r="13891" spans="1:5" x14ac:dyDescent="0.25">
      <c r="A13891" s="46"/>
      <c r="B13891" s="46"/>
      <c r="C13891" s="46"/>
      <c r="D13891" s="106"/>
      <c r="E13891" s="106"/>
    </row>
    <row r="13892" spans="1:5" x14ac:dyDescent="0.25">
      <c r="A13892" s="46"/>
      <c r="B13892" s="46"/>
      <c r="C13892" s="46"/>
      <c r="D13892" s="106"/>
      <c r="E13892" s="106"/>
    </row>
    <row r="13893" spans="1:5" x14ac:dyDescent="0.25">
      <c r="A13893" s="46"/>
      <c r="B13893" s="46"/>
      <c r="C13893" s="46"/>
      <c r="D13893" s="106"/>
      <c r="E13893" s="106"/>
    </row>
    <row r="13894" spans="1:5" x14ac:dyDescent="0.25">
      <c r="A13894" s="46"/>
      <c r="B13894" s="46"/>
      <c r="C13894" s="46"/>
      <c r="D13894" s="106"/>
      <c r="E13894" s="106"/>
    </row>
    <row r="13895" spans="1:5" x14ac:dyDescent="0.25">
      <c r="A13895" s="46"/>
      <c r="B13895" s="46"/>
      <c r="C13895" s="46"/>
      <c r="D13895" s="106"/>
      <c r="E13895" s="106"/>
    </row>
    <row r="13896" spans="1:5" x14ac:dyDescent="0.25">
      <c r="A13896" s="46"/>
      <c r="B13896" s="46"/>
      <c r="C13896" s="46"/>
      <c r="D13896" s="106"/>
      <c r="E13896" s="106"/>
    </row>
    <row r="13897" spans="1:5" x14ac:dyDescent="0.25">
      <c r="A13897" s="46"/>
      <c r="B13897" s="46"/>
      <c r="C13897" s="46"/>
      <c r="D13897" s="106"/>
      <c r="E13897" s="106"/>
    </row>
    <row r="13898" spans="1:5" x14ac:dyDescent="0.25">
      <c r="A13898" s="46"/>
      <c r="B13898" s="46"/>
      <c r="C13898" s="46"/>
      <c r="D13898" s="106"/>
      <c r="E13898" s="106"/>
    </row>
    <row r="13899" spans="1:5" x14ac:dyDescent="0.25">
      <c r="A13899" s="46"/>
      <c r="B13899" s="46"/>
      <c r="C13899" s="46"/>
      <c r="D13899" s="106"/>
      <c r="E13899" s="106"/>
    </row>
    <row r="13900" spans="1:5" x14ac:dyDescent="0.25">
      <c r="A13900" s="46"/>
      <c r="B13900" s="46"/>
      <c r="C13900" s="46"/>
      <c r="D13900" s="106"/>
      <c r="E13900" s="106"/>
    </row>
    <row r="13901" spans="1:5" x14ac:dyDescent="0.25">
      <c r="A13901" s="46"/>
      <c r="B13901" s="46"/>
      <c r="C13901" s="46"/>
      <c r="D13901" s="106"/>
      <c r="E13901" s="106"/>
    </row>
    <row r="13902" spans="1:5" x14ac:dyDescent="0.25">
      <c r="A13902" s="46"/>
      <c r="B13902" s="46"/>
      <c r="C13902" s="46"/>
      <c r="D13902" s="106"/>
      <c r="E13902" s="106"/>
    </row>
    <row r="13903" spans="1:5" x14ac:dyDescent="0.25">
      <c r="A13903" s="46"/>
      <c r="B13903" s="46"/>
      <c r="C13903" s="46"/>
      <c r="D13903" s="106"/>
      <c r="E13903" s="106"/>
    </row>
    <row r="13904" spans="1:5" x14ac:dyDescent="0.25">
      <c r="A13904" s="46"/>
      <c r="B13904" s="46"/>
      <c r="C13904" s="46"/>
      <c r="D13904" s="106"/>
      <c r="E13904" s="106"/>
    </row>
    <row r="13905" spans="1:5" x14ac:dyDescent="0.25">
      <c r="A13905" s="46"/>
      <c r="B13905" s="46"/>
      <c r="C13905" s="46"/>
      <c r="D13905" s="106"/>
      <c r="E13905" s="106"/>
    </row>
    <row r="13906" spans="1:5" x14ac:dyDescent="0.25">
      <c r="A13906" s="46"/>
      <c r="B13906" s="46"/>
      <c r="C13906" s="46"/>
      <c r="D13906" s="106"/>
      <c r="E13906" s="106"/>
    </row>
    <row r="13907" spans="1:5" x14ac:dyDescent="0.25">
      <c r="A13907" s="46"/>
      <c r="B13907" s="46"/>
      <c r="C13907" s="46"/>
      <c r="D13907" s="106"/>
      <c r="E13907" s="106"/>
    </row>
    <row r="13908" spans="1:5" x14ac:dyDescent="0.25">
      <c r="A13908" s="46"/>
      <c r="B13908" s="46"/>
      <c r="C13908" s="46"/>
      <c r="D13908" s="106"/>
      <c r="E13908" s="106"/>
    </row>
    <row r="13909" spans="1:5" x14ac:dyDescent="0.25">
      <c r="A13909" s="46"/>
      <c r="B13909" s="46"/>
      <c r="C13909" s="46"/>
      <c r="D13909" s="106"/>
      <c r="E13909" s="106"/>
    </row>
    <row r="13910" spans="1:5" x14ac:dyDescent="0.25">
      <c r="A13910" s="46"/>
      <c r="B13910" s="46"/>
      <c r="C13910" s="46"/>
      <c r="D13910" s="106"/>
      <c r="E13910" s="106"/>
    </row>
    <row r="13911" spans="1:5" x14ac:dyDescent="0.25">
      <c r="A13911" s="46"/>
      <c r="B13911" s="46"/>
      <c r="C13911" s="46"/>
      <c r="D13911" s="106"/>
      <c r="E13911" s="106"/>
    </row>
    <row r="13912" spans="1:5" x14ac:dyDescent="0.25">
      <c r="A13912" s="46"/>
      <c r="B13912" s="46"/>
      <c r="C13912" s="46"/>
      <c r="D13912" s="106"/>
      <c r="E13912" s="106"/>
    </row>
    <row r="13913" spans="1:5" x14ac:dyDescent="0.25">
      <c r="A13913" s="46"/>
      <c r="B13913" s="46"/>
      <c r="C13913" s="46"/>
      <c r="D13913" s="106"/>
      <c r="E13913" s="106"/>
    </row>
    <row r="13914" spans="1:5" x14ac:dyDescent="0.25">
      <c r="A13914" s="46"/>
      <c r="B13914" s="46"/>
      <c r="C13914" s="46"/>
      <c r="D13914" s="106"/>
      <c r="E13914" s="106"/>
    </row>
    <row r="13915" spans="1:5" x14ac:dyDescent="0.25">
      <c r="A13915" s="46"/>
      <c r="B13915" s="46"/>
      <c r="C13915" s="46"/>
      <c r="D13915" s="106"/>
      <c r="E13915" s="106"/>
    </row>
    <row r="13916" spans="1:5" x14ac:dyDescent="0.25">
      <c r="A13916" s="46"/>
      <c r="B13916" s="46"/>
      <c r="C13916" s="46"/>
      <c r="D13916" s="106"/>
      <c r="E13916" s="106"/>
    </row>
    <row r="13917" spans="1:5" x14ac:dyDescent="0.25">
      <c r="A13917" s="46"/>
      <c r="B13917" s="46"/>
      <c r="C13917" s="46"/>
      <c r="D13917" s="106"/>
      <c r="E13917" s="106"/>
    </row>
    <row r="13918" spans="1:5" x14ac:dyDescent="0.25">
      <c r="A13918" s="46"/>
      <c r="B13918" s="46"/>
      <c r="C13918" s="46"/>
      <c r="D13918" s="106"/>
      <c r="E13918" s="106"/>
    </row>
    <row r="13919" spans="1:5" x14ac:dyDescent="0.25">
      <c r="A13919" s="46"/>
      <c r="B13919" s="46"/>
      <c r="C13919" s="46"/>
      <c r="D13919" s="106"/>
      <c r="E13919" s="106"/>
    </row>
    <row r="13920" spans="1:5" x14ac:dyDescent="0.25">
      <c r="A13920" s="46"/>
      <c r="B13920" s="46"/>
      <c r="C13920" s="46"/>
      <c r="D13920" s="106"/>
      <c r="E13920" s="106"/>
    </row>
    <row r="13921" spans="1:5" x14ac:dyDescent="0.25">
      <c r="A13921" s="46"/>
      <c r="B13921" s="46"/>
      <c r="C13921" s="46"/>
      <c r="D13921" s="106"/>
      <c r="E13921" s="106"/>
    </row>
    <row r="13922" spans="1:5" x14ac:dyDescent="0.25">
      <c r="A13922" s="46"/>
      <c r="B13922" s="46"/>
      <c r="C13922" s="46"/>
      <c r="D13922" s="106"/>
      <c r="E13922" s="106"/>
    </row>
    <row r="13923" spans="1:5" x14ac:dyDescent="0.25">
      <c r="A13923" s="46"/>
      <c r="B13923" s="46"/>
      <c r="C13923" s="46"/>
      <c r="D13923" s="106"/>
      <c r="E13923" s="106"/>
    </row>
    <row r="13924" spans="1:5" x14ac:dyDescent="0.25">
      <c r="A13924" s="46"/>
      <c r="B13924" s="46"/>
      <c r="C13924" s="46"/>
      <c r="D13924" s="106"/>
      <c r="E13924" s="106"/>
    </row>
    <row r="13925" spans="1:5" x14ac:dyDescent="0.25">
      <c r="A13925" s="46"/>
      <c r="B13925" s="46"/>
      <c r="C13925" s="46"/>
      <c r="D13925" s="106"/>
      <c r="E13925" s="106"/>
    </row>
    <row r="13926" spans="1:5" x14ac:dyDescent="0.25">
      <c r="A13926" s="46"/>
      <c r="B13926" s="46"/>
      <c r="C13926" s="46"/>
      <c r="D13926" s="106"/>
      <c r="E13926" s="106"/>
    </row>
    <row r="13927" spans="1:5" x14ac:dyDescent="0.25">
      <c r="A13927" s="46"/>
      <c r="B13927" s="46"/>
      <c r="C13927" s="46"/>
      <c r="D13927" s="106"/>
      <c r="E13927" s="106"/>
    </row>
    <row r="13928" spans="1:5" x14ac:dyDescent="0.25">
      <c r="A13928" s="46"/>
      <c r="B13928" s="46"/>
      <c r="C13928" s="46"/>
      <c r="D13928" s="106"/>
      <c r="E13928" s="106"/>
    </row>
    <row r="13929" spans="1:5" x14ac:dyDescent="0.25">
      <c r="A13929" s="46"/>
      <c r="B13929" s="46"/>
      <c r="C13929" s="46"/>
      <c r="D13929" s="106"/>
      <c r="E13929" s="106"/>
    </row>
    <row r="13930" spans="1:5" x14ac:dyDescent="0.25">
      <c r="A13930" s="46"/>
      <c r="B13930" s="46"/>
      <c r="C13930" s="46"/>
      <c r="D13930" s="106"/>
      <c r="E13930" s="106"/>
    </row>
    <row r="13931" spans="1:5" x14ac:dyDescent="0.25">
      <c r="A13931" s="46"/>
      <c r="B13931" s="46"/>
      <c r="C13931" s="46"/>
      <c r="D13931" s="106"/>
      <c r="E13931" s="106"/>
    </row>
    <row r="13932" spans="1:5" x14ac:dyDescent="0.25">
      <c r="A13932" s="46"/>
      <c r="B13932" s="46"/>
      <c r="C13932" s="46"/>
      <c r="D13932" s="106"/>
      <c r="E13932" s="106"/>
    </row>
    <row r="13933" spans="1:5" x14ac:dyDescent="0.25">
      <c r="A13933" s="46"/>
      <c r="B13933" s="46"/>
      <c r="C13933" s="46"/>
      <c r="D13933" s="106"/>
      <c r="E13933" s="106"/>
    </row>
    <row r="13934" spans="1:5" x14ac:dyDescent="0.25">
      <c r="A13934" s="46"/>
      <c r="B13934" s="46"/>
      <c r="C13934" s="46"/>
      <c r="D13934" s="106"/>
      <c r="E13934" s="106"/>
    </row>
    <row r="13935" spans="1:5" x14ac:dyDescent="0.25">
      <c r="A13935" s="46"/>
      <c r="B13935" s="46"/>
      <c r="C13935" s="46"/>
      <c r="D13935" s="106"/>
      <c r="E13935" s="106"/>
    </row>
    <row r="13936" spans="1:5" x14ac:dyDescent="0.25">
      <c r="A13936" s="46"/>
      <c r="B13936" s="46"/>
      <c r="C13936" s="46"/>
      <c r="D13936" s="106"/>
      <c r="E13936" s="106"/>
    </row>
    <row r="13937" spans="1:5" x14ac:dyDescent="0.25">
      <c r="A13937" s="46"/>
      <c r="B13937" s="46"/>
      <c r="C13937" s="46"/>
      <c r="D13937" s="106"/>
      <c r="E13937" s="106"/>
    </row>
    <row r="13938" spans="1:5" x14ac:dyDescent="0.25">
      <c r="A13938" s="46"/>
      <c r="B13938" s="46"/>
      <c r="C13938" s="46"/>
      <c r="D13938" s="106"/>
      <c r="E13938" s="106"/>
    </row>
    <row r="13939" spans="1:5" x14ac:dyDescent="0.25">
      <c r="A13939" s="46"/>
      <c r="B13939" s="46"/>
      <c r="C13939" s="46"/>
      <c r="D13939" s="106"/>
      <c r="E13939" s="106"/>
    </row>
    <row r="13940" spans="1:5" x14ac:dyDescent="0.25">
      <c r="A13940" s="46"/>
      <c r="B13940" s="46"/>
      <c r="C13940" s="46"/>
      <c r="D13940" s="106"/>
      <c r="E13940" s="106"/>
    </row>
    <row r="13941" spans="1:5" x14ac:dyDescent="0.25">
      <c r="A13941" s="46"/>
      <c r="B13941" s="46"/>
      <c r="C13941" s="46"/>
      <c r="D13941" s="106"/>
      <c r="E13941" s="106"/>
    </row>
    <row r="13942" spans="1:5" x14ac:dyDescent="0.25">
      <c r="A13942" s="46"/>
      <c r="B13942" s="46"/>
      <c r="C13942" s="46"/>
      <c r="D13942" s="106"/>
      <c r="E13942" s="106"/>
    </row>
    <row r="13943" spans="1:5" x14ac:dyDescent="0.25">
      <c r="A13943" s="46"/>
      <c r="B13943" s="46"/>
      <c r="C13943" s="46"/>
      <c r="D13943" s="106"/>
      <c r="E13943" s="106"/>
    </row>
    <row r="13944" spans="1:5" x14ac:dyDescent="0.25">
      <c r="A13944" s="46"/>
      <c r="B13944" s="46"/>
      <c r="C13944" s="46"/>
      <c r="D13944" s="106"/>
      <c r="E13944" s="106"/>
    </row>
    <row r="13945" spans="1:5" x14ac:dyDescent="0.25">
      <c r="A13945" s="46"/>
      <c r="B13945" s="46"/>
      <c r="C13945" s="46"/>
      <c r="D13945" s="106"/>
      <c r="E13945" s="106"/>
    </row>
    <row r="13946" spans="1:5" x14ac:dyDescent="0.25">
      <c r="A13946" s="46"/>
      <c r="B13946" s="46"/>
      <c r="C13946" s="46"/>
      <c r="D13946" s="106"/>
      <c r="E13946" s="106"/>
    </row>
    <row r="13947" spans="1:5" x14ac:dyDescent="0.25">
      <c r="A13947" s="46"/>
      <c r="B13947" s="46"/>
      <c r="C13947" s="46"/>
      <c r="D13947" s="106"/>
      <c r="E13947" s="106"/>
    </row>
    <row r="13948" spans="1:5" x14ac:dyDescent="0.25">
      <c r="A13948" s="46"/>
      <c r="B13948" s="46"/>
      <c r="C13948" s="46"/>
      <c r="D13948" s="106"/>
      <c r="E13948" s="106"/>
    </row>
    <row r="13949" spans="1:5" x14ac:dyDescent="0.25">
      <c r="A13949" s="46"/>
      <c r="B13949" s="46"/>
      <c r="C13949" s="46"/>
      <c r="D13949" s="106"/>
      <c r="E13949" s="106"/>
    </row>
    <row r="13950" spans="1:5" x14ac:dyDescent="0.25">
      <c r="A13950" s="46"/>
      <c r="B13950" s="46"/>
      <c r="C13950" s="46"/>
      <c r="D13950" s="106"/>
      <c r="E13950" s="106"/>
    </row>
    <row r="13951" spans="1:5" x14ac:dyDescent="0.25">
      <c r="A13951" s="46"/>
      <c r="B13951" s="46"/>
      <c r="C13951" s="46"/>
      <c r="D13951" s="106"/>
      <c r="E13951" s="106"/>
    </row>
    <row r="13952" spans="1:5" x14ac:dyDescent="0.25">
      <c r="A13952" s="46"/>
      <c r="B13952" s="46"/>
      <c r="C13952" s="46"/>
      <c r="D13952" s="106"/>
      <c r="E13952" s="106"/>
    </row>
    <row r="13953" spans="1:5" x14ac:dyDescent="0.25">
      <c r="A13953" s="46"/>
      <c r="B13953" s="46"/>
      <c r="C13953" s="46"/>
      <c r="D13953" s="106"/>
      <c r="E13953" s="106"/>
    </row>
    <row r="13954" spans="1:5" x14ac:dyDescent="0.25">
      <c r="A13954" s="46"/>
      <c r="B13954" s="46"/>
      <c r="C13954" s="46"/>
      <c r="D13954" s="106"/>
      <c r="E13954" s="106"/>
    </row>
    <row r="13955" spans="1:5" x14ac:dyDescent="0.25">
      <c r="A13955" s="46"/>
      <c r="B13955" s="46"/>
      <c r="C13955" s="46"/>
      <c r="D13955" s="106"/>
      <c r="E13955" s="106"/>
    </row>
    <row r="13956" spans="1:5" x14ac:dyDescent="0.25">
      <c r="A13956" s="46"/>
      <c r="B13956" s="46"/>
      <c r="C13956" s="46"/>
      <c r="D13956" s="106"/>
      <c r="E13956" s="106"/>
    </row>
    <row r="13957" spans="1:5" x14ac:dyDescent="0.25">
      <c r="A13957" s="46"/>
      <c r="B13957" s="46"/>
      <c r="C13957" s="46"/>
      <c r="D13957" s="106"/>
      <c r="E13957" s="106"/>
    </row>
    <row r="13958" spans="1:5" x14ac:dyDescent="0.25">
      <c r="A13958" s="46"/>
      <c r="B13958" s="46"/>
      <c r="C13958" s="46"/>
      <c r="D13958" s="106"/>
      <c r="E13958" s="106"/>
    </row>
    <row r="13959" spans="1:5" x14ac:dyDescent="0.25">
      <c r="A13959" s="46"/>
      <c r="B13959" s="46"/>
      <c r="C13959" s="46"/>
      <c r="D13959" s="106"/>
      <c r="E13959" s="106"/>
    </row>
    <row r="13960" spans="1:5" x14ac:dyDescent="0.25">
      <c r="A13960" s="46"/>
      <c r="B13960" s="46"/>
      <c r="C13960" s="46"/>
      <c r="D13960" s="106"/>
      <c r="E13960" s="106"/>
    </row>
    <row r="13961" spans="1:5" x14ac:dyDescent="0.25">
      <c r="A13961" s="46"/>
      <c r="B13961" s="46"/>
      <c r="C13961" s="46"/>
      <c r="D13961" s="106"/>
      <c r="E13961" s="106"/>
    </row>
    <row r="13962" spans="1:5" x14ac:dyDescent="0.25">
      <c r="A13962" s="46"/>
      <c r="B13962" s="46"/>
      <c r="C13962" s="46"/>
      <c r="D13962" s="106"/>
      <c r="E13962" s="106"/>
    </row>
    <row r="13963" spans="1:5" x14ac:dyDescent="0.25">
      <c r="A13963" s="46"/>
      <c r="B13963" s="46"/>
      <c r="C13963" s="46"/>
      <c r="D13963" s="106"/>
      <c r="E13963" s="106"/>
    </row>
    <row r="13964" spans="1:5" x14ac:dyDescent="0.25">
      <c r="A13964" s="46"/>
      <c r="B13964" s="46"/>
      <c r="C13964" s="46"/>
      <c r="D13964" s="106"/>
      <c r="E13964" s="106"/>
    </row>
    <row r="13965" spans="1:5" x14ac:dyDescent="0.25">
      <c r="A13965" s="46"/>
      <c r="B13965" s="46"/>
      <c r="C13965" s="46"/>
      <c r="D13965" s="106"/>
      <c r="E13965" s="106"/>
    </row>
    <row r="13966" spans="1:5" x14ac:dyDescent="0.25">
      <c r="A13966" s="46"/>
      <c r="B13966" s="46"/>
      <c r="C13966" s="46"/>
      <c r="D13966" s="106"/>
      <c r="E13966" s="106"/>
    </row>
    <row r="13967" spans="1:5" x14ac:dyDescent="0.25">
      <c r="A13967" s="46"/>
      <c r="B13967" s="46"/>
      <c r="C13967" s="46"/>
      <c r="D13967" s="106"/>
      <c r="E13967" s="106"/>
    </row>
    <row r="13968" spans="1:5" x14ac:dyDescent="0.25">
      <c r="A13968" s="46"/>
      <c r="B13968" s="46"/>
      <c r="C13968" s="46"/>
      <c r="D13968" s="106"/>
      <c r="E13968" s="106"/>
    </row>
    <row r="13969" spans="1:5" x14ac:dyDescent="0.25">
      <c r="A13969" s="46"/>
      <c r="B13969" s="46"/>
      <c r="C13969" s="46"/>
      <c r="D13969" s="106"/>
      <c r="E13969" s="106"/>
    </row>
    <row r="13970" spans="1:5" x14ac:dyDescent="0.25">
      <c r="A13970" s="46"/>
      <c r="B13970" s="46"/>
      <c r="C13970" s="46"/>
      <c r="D13970" s="106"/>
      <c r="E13970" s="106"/>
    </row>
    <row r="13971" spans="1:5" x14ac:dyDescent="0.25">
      <c r="A13971" s="46"/>
      <c r="B13971" s="46"/>
      <c r="C13971" s="46"/>
      <c r="D13971" s="106"/>
      <c r="E13971" s="106"/>
    </row>
    <row r="13972" spans="1:5" x14ac:dyDescent="0.25">
      <c r="A13972" s="46"/>
      <c r="B13972" s="46"/>
      <c r="C13972" s="46"/>
      <c r="D13972" s="106"/>
      <c r="E13972" s="106"/>
    </row>
    <row r="13973" spans="1:5" x14ac:dyDescent="0.25">
      <c r="A13973" s="46"/>
      <c r="B13973" s="46"/>
      <c r="C13973" s="46"/>
      <c r="D13973" s="106"/>
      <c r="E13973" s="106"/>
    </row>
    <row r="13974" spans="1:5" x14ac:dyDescent="0.25">
      <c r="A13974" s="46"/>
      <c r="B13974" s="46"/>
      <c r="C13974" s="46"/>
      <c r="D13974" s="106"/>
      <c r="E13974" s="106"/>
    </row>
    <row r="13975" spans="1:5" x14ac:dyDescent="0.25">
      <c r="A13975" s="46"/>
      <c r="B13975" s="46"/>
      <c r="C13975" s="46"/>
      <c r="D13975" s="106"/>
      <c r="E13975" s="106"/>
    </row>
    <row r="13976" spans="1:5" x14ac:dyDescent="0.25">
      <c r="A13976" s="46"/>
      <c r="B13976" s="46"/>
      <c r="C13976" s="46"/>
      <c r="D13976" s="106"/>
      <c r="E13976" s="106"/>
    </row>
    <row r="13977" spans="1:5" x14ac:dyDescent="0.25">
      <c r="A13977" s="46"/>
      <c r="B13977" s="46"/>
      <c r="C13977" s="46"/>
      <c r="D13977" s="106"/>
      <c r="E13977" s="106"/>
    </row>
    <row r="13978" spans="1:5" x14ac:dyDescent="0.25">
      <c r="A13978" s="46"/>
      <c r="B13978" s="46"/>
      <c r="C13978" s="46"/>
      <c r="D13978" s="106"/>
      <c r="E13978" s="106"/>
    </row>
    <row r="13979" spans="1:5" x14ac:dyDescent="0.25">
      <c r="A13979" s="46"/>
      <c r="B13979" s="46"/>
      <c r="C13979" s="46"/>
      <c r="D13979" s="106"/>
      <c r="E13979" s="106"/>
    </row>
    <row r="13980" spans="1:5" x14ac:dyDescent="0.25">
      <c r="A13980" s="46"/>
      <c r="B13980" s="46"/>
      <c r="C13980" s="46"/>
      <c r="D13980" s="106"/>
      <c r="E13980" s="106"/>
    </row>
    <row r="13981" spans="1:5" x14ac:dyDescent="0.25">
      <c r="A13981" s="46"/>
      <c r="B13981" s="46"/>
      <c r="C13981" s="46"/>
      <c r="D13981" s="106"/>
      <c r="E13981" s="106"/>
    </row>
    <row r="13982" spans="1:5" x14ac:dyDescent="0.25">
      <c r="A13982" s="46"/>
      <c r="B13982" s="46"/>
      <c r="C13982" s="46"/>
      <c r="D13982" s="106"/>
      <c r="E13982" s="106"/>
    </row>
    <row r="13983" spans="1:5" x14ac:dyDescent="0.25">
      <c r="A13983" s="46"/>
      <c r="B13983" s="46"/>
      <c r="C13983" s="46"/>
      <c r="D13983" s="106"/>
      <c r="E13983" s="106"/>
    </row>
    <row r="13984" spans="1:5" x14ac:dyDescent="0.25">
      <c r="A13984" s="46"/>
      <c r="B13984" s="46"/>
      <c r="C13984" s="46"/>
      <c r="D13984" s="106"/>
      <c r="E13984" s="106"/>
    </row>
    <row r="13985" spans="1:5" x14ac:dyDescent="0.25">
      <c r="A13985" s="46"/>
      <c r="B13985" s="46"/>
      <c r="C13985" s="46"/>
      <c r="D13985" s="106"/>
      <c r="E13985" s="106"/>
    </row>
    <row r="13986" spans="1:5" x14ac:dyDescent="0.25">
      <c r="A13986" s="46"/>
      <c r="B13986" s="46"/>
      <c r="C13986" s="46"/>
      <c r="D13986" s="106"/>
      <c r="E13986" s="106"/>
    </row>
    <row r="13987" spans="1:5" x14ac:dyDescent="0.25">
      <c r="A13987" s="46"/>
      <c r="B13987" s="46"/>
      <c r="C13987" s="46"/>
      <c r="D13987" s="106"/>
      <c r="E13987" s="106"/>
    </row>
    <row r="13988" spans="1:5" x14ac:dyDescent="0.25">
      <c r="A13988" s="46"/>
      <c r="B13988" s="46"/>
      <c r="C13988" s="46"/>
      <c r="D13988" s="106"/>
      <c r="E13988" s="106"/>
    </row>
    <row r="13989" spans="1:5" x14ac:dyDescent="0.25">
      <c r="A13989" s="46"/>
      <c r="B13989" s="46"/>
      <c r="C13989" s="46"/>
      <c r="D13989" s="106"/>
      <c r="E13989" s="106"/>
    </row>
    <row r="13990" spans="1:5" x14ac:dyDescent="0.25">
      <c r="A13990" s="46"/>
      <c r="B13990" s="46"/>
      <c r="C13990" s="46"/>
      <c r="D13990" s="106"/>
      <c r="E13990" s="106"/>
    </row>
    <row r="13991" spans="1:5" x14ac:dyDescent="0.25">
      <c r="A13991" s="46"/>
      <c r="B13991" s="46"/>
      <c r="C13991" s="46"/>
      <c r="D13991" s="106"/>
      <c r="E13991" s="106"/>
    </row>
    <row r="13992" spans="1:5" x14ac:dyDescent="0.25">
      <c r="A13992" s="46"/>
      <c r="B13992" s="46"/>
      <c r="C13992" s="46"/>
      <c r="D13992" s="106"/>
      <c r="E13992" s="106"/>
    </row>
    <row r="13993" spans="1:5" x14ac:dyDescent="0.25">
      <c r="A13993" s="46"/>
      <c r="B13993" s="46"/>
      <c r="C13993" s="46"/>
      <c r="D13993" s="106"/>
      <c r="E13993" s="106"/>
    </row>
    <row r="13994" spans="1:5" x14ac:dyDescent="0.25">
      <c r="A13994" s="46"/>
      <c r="B13994" s="46"/>
      <c r="C13994" s="46"/>
      <c r="D13994" s="106"/>
      <c r="E13994" s="106"/>
    </row>
    <row r="13995" spans="1:5" x14ac:dyDescent="0.25">
      <c r="A13995" s="46"/>
      <c r="B13995" s="46"/>
      <c r="C13995" s="46"/>
      <c r="D13995" s="106"/>
      <c r="E13995" s="106"/>
    </row>
    <row r="13996" spans="1:5" x14ac:dyDescent="0.25">
      <c r="A13996" s="46"/>
      <c r="B13996" s="46"/>
      <c r="C13996" s="46"/>
      <c r="D13996" s="106"/>
      <c r="E13996" s="106"/>
    </row>
    <row r="13997" spans="1:5" x14ac:dyDescent="0.25">
      <c r="A13997" s="46"/>
      <c r="B13997" s="46"/>
      <c r="C13997" s="46"/>
      <c r="D13997" s="106"/>
      <c r="E13997" s="106"/>
    </row>
    <row r="13998" spans="1:5" x14ac:dyDescent="0.25">
      <c r="A13998" s="46"/>
      <c r="B13998" s="46"/>
      <c r="C13998" s="46"/>
      <c r="D13998" s="106"/>
      <c r="E13998" s="106"/>
    </row>
    <row r="13999" spans="1:5" x14ac:dyDescent="0.25">
      <c r="A13999" s="46"/>
      <c r="B13999" s="46"/>
      <c r="C13999" s="46"/>
      <c r="D13999" s="106"/>
      <c r="E13999" s="106"/>
    </row>
    <row r="14000" spans="1:5" x14ac:dyDescent="0.25">
      <c r="A14000" s="46"/>
      <c r="B14000" s="46"/>
      <c r="C14000" s="46"/>
      <c r="D14000" s="106"/>
      <c r="E14000" s="106"/>
    </row>
    <row r="14001" spans="1:5" x14ac:dyDescent="0.25">
      <c r="A14001" s="46"/>
      <c r="B14001" s="46"/>
      <c r="C14001" s="46"/>
      <c r="D14001" s="106"/>
      <c r="E14001" s="106"/>
    </row>
    <row r="14002" spans="1:5" x14ac:dyDescent="0.25">
      <c r="A14002" s="46"/>
      <c r="B14002" s="46"/>
      <c r="C14002" s="46"/>
      <c r="D14002" s="106"/>
      <c r="E14002" s="106"/>
    </row>
    <row r="14003" spans="1:5" x14ac:dyDescent="0.25">
      <c r="A14003" s="46"/>
      <c r="B14003" s="46"/>
      <c r="C14003" s="46"/>
      <c r="D14003" s="106"/>
      <c r="E14003" s="106"/>
    </row>
    <row r="14004" spans="1:5" x14ac:dyDescent="0.25">
      <c r="A14004" s="46"/>
      <c r="B14004" s="46"/>
      <c r="C14004" s="46"/>
      <c r="D14004" s="106"/>
      <c r="E14004" s="106"/>
    </row>
    <row r="14005" spans="1:5" x14ac:dyDescent="0.25">
      <c r="A14005" s="46"/>
      <c r="B14005" s="46"/>
      <c r="C14005" s="46"/>
      <c r="D14005" s="106"/>
      <c r="E14005" s="106"/>
    </row>
    <row r="14006" spans="1:5" x14ac:dyDescent="0.25">
      <c r="A14006" s="46"/>
      <c r="B14006" s="46"/>
      <c r="C14006" s="46"/>
      <c r="D14006" s="106"/>
      <c r="E14006" s="106"/>
    </row>
    <row r="14007" spans="1:5" x14ac:dyDescent="0.25">
      <c r="A14007" s="46"/>
      <c r="B14007" s="46"/>
      <c r="C14007" s="46"/>
      <c r="D14007" s="106"/>
      <c r="E14007" s="106"/>
    </row>
    <row r="14008" spans="1:5" x14ac:dyDescent="0.25">
      <c r="A14008" s="46"/>
      <c r="B14008" s="46"/>
      <c r="C14008" s="46"/>
      <c r="D14008" s="106"/>
      <c r="E14008" s="106"/>
    </row>
    <row r="14009" spans="1:5" x14ac:dyDescent="0.25">
      <c r="A14009" s="46"/>
      <c r="B14009" s="46"/>
      <c r="C14009" s="46"/>
      <c r="D14009" s="106"/>
      <c r="E14009" s="106"/>
    </row>
    <row r="14010" spans="1:5" x14ac:dyDescent="0.25">
      <c r="A14010" s="46"/>
      <c r="B14010" s="46"/>
      <c r="C14010" s="46"/>
      <c r="D14010" s="106"/>
      <c r="E14010" s="106"/>
    </row>
    <row r="14011" spans="1:5" x14ac:dyDescent="0.25">
      <c r="A14011" s="46"/>
      <c r="B14011" s="46"/>
      <c r="C14011" s="46"/>
      <c r="D14011" s="106"/>
      <c r="E14011" s="106"/>
    </row>
    <row r="14012" spans="1:5" x14ac:dyDescent="0.25">
      <c r="A14012" s="46"/>
      <c r="B14012" s="46"/>
      <c r="C14012" s="46"/>
      <c r="D14012" s="106"/>
      <c r="E14012" s="106"/>
    </row>
    <row r="14013" spans="1:5" x14ac:dyDescent="0.25">
      <c r="A14013" s="46"/>
      <c r="B14013" s="46"/>
      <c r="C14013" s="46"/>
      <c r="D14013" s="106"/>
      <c r="E14013" s="106"/>
    </row>
    <row r="14014" spans="1:5" x14ac:dyDescent="0.25">
      <c r="A14014" s="46"/>
      <c r="B14014" s="46"/>
      <c r="C14014" s="46"/>
      <c r="D14014" s="106"/>
      <c r="E14014" s="106"/>
    </row>
    <row r="14015" spans="1:5" x14ac:dyDescent="0.25">
      <c r="A14015" s="46"/>
      <c r="B14015" s="46"/>
      <c r="C14015" s="46"/>
      <c r="D14015" s="106"/>
      <c r="E14015" s="106"/>
    </row>
    <row r="14016" spans="1:5" x14ac:dyDescent="0.25">
      <c r="A14016" s="46"/>
      <c r="B14016" s="46"/>
      <c r="C14016" s="46"/>
      <c r="D14016" s="106"/>
      <c r="E14016" s="106"/>
    </row>
    <row r="14017" spans="1:5" x14ac:dyDescent="0.25">
      <c r="A14017" s="46"/>
      <c r="B14017" s="46"/>
      <c r="C14017" s="46"/>
      <c r="D14017" s="106"/>
      <c r="E14017" s="106"/>
    </row>
    <row r="14018" spans="1:5" x14ac:dyDescent="0.25">
      <c r="A14018" s="46"/>
      <c r="B14018" s="46"/>
      <c r="C14018" s="46"/>
      <c r="D14018" s="106"/>
      <c r="E14018" s="106"/>
    </row>
    <row r="14019" spans="1:5" x14ac:dyDescent="0.25">
      <c r="A14019" s="46"/>
      <c r="B14019" s="46"/>
      <c r="C14019" s="46"/>
      <c r="D14019" s="106"/>
      <c r="E14019" s="106"/>
    </row>
    <row r="14020" spans="1:5" x14ac:dyDescent="0.25">
      <c r="A14020" s="46"/>
      <c r="B14020" s="46"/>
      <c r="C14020" s="46"/>
      <c r="D14020" s="106"/>
      <c r="E14020" s="106"/>
    </row>
    <row r="14021" spans="1:5" x14ac:dyDescent="0.25">
      <c r="A14021" s="46"/>
      <c r="B14021" s="46"/>
      <c r="C14021" s="46"/>
      <c r="D14021" s="106"/>
      <c r="E14021" s="106"/>
    </row>
    <row r="14022" spans="1:5" x14ac:dyDescent="0.25">
      <c r="A14022" s="46"/>
      <c r="B14022" s="46"/>
      <c r="C14022" s="46"/>
      <c r="D14022" s="106"/>
      <c r="E14022" s="106"/>
    </row>
    <row r="14023" spans="1:5" x14ac:dyDescent="0.25">
      <c r="A14023" s="46"/>
      <c r="B14023" s="46"/>
      <c r="C14023" s="46"/>
      <c r="D14023" s="106"/>
      <c r="E14023" s="106"/>
    </row>
    <row r="14024" spans="1:5" x14ac:dyDescent="0.25">
      <c r="A14024" s="46"/>
      <c r="B14024" s="46"/>
      <c r="C14024" s="46"/>
      <c r="D14024" s="106"/>
      <c r="E14024" s="106"/>
    </row>
    <row r="14025" spans="1:5" x14ac:dyDescent="0.25">
      <c r="A14025" s="46"/>
      <c r="B14025" s="46"/>
      <c r="C14025" s="46"/>
      <c r="D14025" s="106"/>
      <c r="E14025" s="106"/>
    </row>
    <row r="14026" spans="1:5" x14ac:dyDescent="0.25">
      <c r="A14026" s="46"/>
      <c r="B14026" s="46"/>
      <c r="C14026" s="46"/>
      <c r="D14026" s="106"/>
      <c r="E14026" s="106"/>
    </row>
    <row r="14027" spans="1:5" x14ac:dyDescent="0.25">
      <c r="A14027" s="46"/>
      <c r="B14027" s="46"/>
      <c r="C14027" s="46"/>
      <c r="D14027" s="106"/>
      <c r="E14027" s="106"/>
    </row>
    <row r="14028" spans="1:5" x14ac:dyDescent="0.25">
      <c r="A14028" s="46"/>
      <c r="B14028" s="46"/>
      <c r="C14028" s="46"/>
      <c r="D14028" s="106"/>
      <c r="E14028" s="106"/>
    </row>
    <row r="14029" spans="1:5" x14ac:dyDescent="0.25">
      <c r="A14029" s="46"/>
      <c r="B14029" s="46"/>
      <c r="C14029" s="46"/>
      <c r="D14029" s="106"/>
      <c r="E14029" s="106"/>
    </row>
    <row r="14030" spans="1:5" x14ac:dyDescent="0.25">
      <c r="A14030" s="46"/>
      <c r="B14030" s="46"/>
      <c r="C14030" s="46"/>
      <c r="D14030" s="106"/>
      <c r="E14030" s="106"/>
    </row>
    <row r="14031" spans="1:5" x14ac:dyDescent="0.25">
      <c r="A14031" s="46"/>
      <c r="B14031" s="46"/>
      <c r="C14031" s="46"/>
      <c r="D14031" s="106"/>
      <c r="E14031" s="106"/>
    </row>
    <row r="14032" spans="1:5" x14ac:dyDescent="0.25">
      <c r="A14032" s="46"/>
      <c r="B14032" s="46"/>
      <c r="C14032" s="46"/>
      <c r="D14032" s="106"/>
      <c r="E14032" s="106"/>
    </row>
    <row r="14033" spans="1:5" x14ac:dyDescent="0.25">
      <c r="A14033" s="46"/>
      <c r="B14033" s="46"/>
      <c r="C14033" s="46"/>
      <c r="D14033" s="106"/>
      <c r="E14033" s="106"/>
    </row>
    <row r="14034" spans="1:5" x14ac:dyDescent="0.25">
      <c r="A14034" s="46"/>
      <c r="B14034" s="46"/>
      <c r="C14034" s="46"/>
      <c r="D14034" s="106"/>
      <c r="E14034" s="106"/>
    </row>
    <row r="14035" spans="1:5" x14ac:dyDescent="0.25">
      <c r="A14035" s="46"/>
      <c r="B14035" s="46"/>
      <c r="C14035" s="46"/>
      <c r="D14035" s="106"/>
      <c r="E14035" s="106"/>
    </row>
    <row r="14036" spans="1:5" x14ac:dyDescent="0.25">
      <c r="A14036" s="46"/>
      <c r="B14036" s="46"/>
      <c r="C14036" s="46"/>
      <c r="D14036" s="106"/>
      <c r="E14036" s="106"/>
    </row>
    <row r="14037" spans="1:5" x14ac:dyDescent="0.25">
      <c r="A14037" s="46"/>
      <c r="B14037" s="46"/>
      <c r="C14037" s="46"/>
      <c r="D14037" s="106"/>
      <c r="E14037" s="106"/>
    </row>
    <row r="14038" spans="1:5" x14ac:dyDescent="0.25">
      <c r="A14038" s="46"/>
      <c r="B14038" s="46"/>
      <c r="C14038" s="46"/>
      <c r="D14038" s="106"/>
      <c r="E14038" s="106"/>
    </row>
    <row r="14039" spans="1:5" x14ac:dyDescent="0.25">
      <c r="A14039" s="46"/>
      <c r="B14039" s="46"/>
      <c r="C14039" s="46"/>
      <c r="D14039" s="106"/>
      <c r="E14039" s="106"/>
    </row>
    <row r="14040" spans="1:5" x14ac:dyDescent="0.25">
      <c r="A14040" s="46"/>
      <c r="B14040" s="46"/>
      <c r="C14040" s="46"/>
      <c r="D14040" s="106"/>
      <c r="E14040" s="106"/>
    </row>
    <row r="14041" spans="1:5" x14ac:dyDescent="0.25">
      <c r="A14041" s="46"/>
      <c r="B14041" s="46"/>
      <c r="C14041" s="46"/>
      <c r="D14041" s="106"/>
      <c r="E14041" s="106"/>
    </row>
    <row r="14042" spans="1:5" x14ac:dyDescent="0.25">
      <c r="A14042" s="46"/>
      <c r="B14042" s="46"/>
      <c r="C14042" s="46"/>
      <c r="D14042" s="106"/>
      <c r="E14042" s="106"/>
    </row>
    <row r="14043" spans="1:5" x14ac:dyDescent="0.25">
      <c r="A14043" s="46"/>
      <c r="B14043" s="46"/>
      <c r="C14043" s="46"/>
      <c r="D14043" s="106"/>
      <c r="E14043" s="106"/>
    </row>
    <row r="14044" spans="1:5" x14ac:dyDescent="0.25">
      <c r="A14044" s="46"/>
      <c r="B14044" s="46"/>
      <c r="C14044" s="46"/>
      <c r="D14044" s="106"/>
      <c r="E14044" s="106"/>
    </row>
    <row r="14045" spans="1:5" x14ac:dyDescent="0.25">
      <c r="A14045" s="46"/>
      <c r="B14045" s="46"/>
      <c r="C14045" s="46"/>
      <c r="D14045" s="106"/>
      <c r="E14045" s="106"/>
    </row>
    <row r="14046" spans="1:5" x14ac:dyDescent="0.25">
      <c r="A14046" s="46"/>
      <c r="B14046" s="46"/>
      <c r="C14046" s="46"/>
      <c r="D14046" s="106"/>
      <c r="E14046" s="106"/>
    </row>
    <row r="14047" spans="1:5" x14ac:dyDescent="0.25">
      <c r="A14047" s="46"/>
      <c r="B14047" s="46"/>
      <c r="C14047" s="46"/>
      <c r="D14047" s="106"/>
      <c r="E14047" s="106"/>
    </row>
    <row r="14048" spans="1:5" x14ac:dyDescent="0.25">
      <c r="A14048" s="46"/>
      <c r="B14048" s="46"/>
      <c r="C14048" s="46"/>
      <c r="D14048" s="106"/>
      <c r="E14048" s="106"/>
    </row>
    <row r="14049" spans="1:5" x14ac:dyDescent="0.25">
      <c r="A14049" s="46"/>
      <c r="B14049" s="46"/>
      <c r="C14049" s="46"/>
      <c r="D14049" s="106"/>
      <c r="E14049" s="106"/>
    </row>
    <row r="14050" spans="1:5" x14ac:dyDescent="0.25">
      <c r="A14050" s="46"/>
      <c r="B14050" s="46"/>
      <c r="C14050" s="46"/>
      <c r="D14050" s="106"/>
      <c r="E14050" s="106"/>
    </row>
    <row r="14051" spans="1:5" x14ac:dyDescent="0.25">
      <c r="A14051" s="46"/>
      <c r="B14051" s="46"/>
      <c r="C14051" s="46"/>
      <c r="D14051" s="106"/>
      <c r="E14051" s="106"/>
    </row>
    <row r="14052" spans="1:5" x14ac:dyDescent="0.25">
      <c r="A14052" s="46"/>
      <c r="B14052" s="46"/>
      <c r="C14052" s="46"/>
      <c r="D14052" s="106"/>
      <c r="E14052" s="106"/>
    </row>
    <row r="14053" spans="1:5" x14ac:dyDescent="0.25">
      <c r="A14053" s="46"/>
      <c r="B14053" s="46"/>
      <c r="C14053" s="46"/>
      <c r="D14053" s="106"/>
      <c r="E14053" s="106"/>
    </row>
    <row r="14054" spans="1:5" x14ac:dyDescent="0.25">
      <c r="A14054" s="46"/>
      <c r="B14054" s="46"/>
      <c r="C14054" s="46"/>
      <c r="D14054" s="106"/>
      <c r="E14054" s="106"/>
    </row>
    <row r="14055" spans="1:5" x14ac:dyDescent="0.25">
      <c r="A14055" s="46"/>
      <c r="B14055" s="46"/>
      <c r="C14055" s="46"/>
      <c r="D14055" s="106"/>
      <c r="E14055" s="106"/>
    </row>
    <row r="14056" spans="1:5" x14ac:dyDescent="0.25">
      <c r="A14056" s="46"/>
      <c r="B14056" s="46"/>
      <c r="C14056" s="46"/>
      <c r="D14056" s="106"/>
      <c r="E14056" s="106"/>
    </row>
    <row r="14057" spans="1:5" x14ac:dyDescent="0.25">
      <c r="A14057" s="46"/>
      <c r="B14057" s="46"/>
      <c r="C14057" s="46"/>
      <c r="D14057" s="106"/>
      <c r="E14057" s="106"/>
    </row>
    <row r="14058" spans="1:5" x14ac:dyDescent="0.25">
      <c r="A14058" s="46"/>
      <c r="B14058" s="46"/>
      <c r="C14058" s="46"/>
      <c r="D14058" s="106"/>
      <c r="E14058" s="106"/>
    </row>
    <row r="14059" spans="1:5" x14ac:dyDescent="0.25">
      <c r="A14059" s="46"/>
      <c r="B14059" s="46"/>
      <c r="C14059" s="46"/>
      <c r="D14059" s="106"/>
      <c r="E14059" s="106"/>
    </row>
    <row r="14060" spans="1:5" x14ac:dyDescent="0.25">
      <c r="A14060" s="46"/>
      <c r="B14060" s="46"/>
      <c r="C14060" s="46"/>
      <c r="D14060" s="106"/>
      <c r="E14060" s="106"/>
    </row>
    <row r="14061" spans="1:5" x14ac:dyDescent="0.25">
      <c r="A14061" s="46"/>
      <c r="B14061" s="46"/>
      <c r="C14061" s="46"/>
      <c r="D14061" s="106"/>
      <c r="E14061" s="106"/>
    </row>
    <row r="14062" spans="1:5" x14ac:dyDescent="0.25">
      <c r="A14062" s="46"/>
      <c r="B14062" s="46"/>
      <c r="C14062" s="46"/>
      <c r="D14062" s="106"/>
      <c r="E14062" s="106"/>
    </row>
    <row r="14063" spans="1:5" x14ac:dyDescent="0.25">
      <c r="A14063" s="46"/>
      <c r="B14063" s="46"/>
      <c r="C14063" s="46"/>
      <c r="D14063" s="106"/>
      <c r="E14063" s="106"/>
    </row>
    <row r="14064" spans="1:5" x14ac:dyDescent="0.25">
      <c r="A14064" s="46"/>
      <c r="B14064" s="46"/>
      <c r="C14064" s="46"/>
      <c r="D14064" s="106"/>
      <c r="E14064" s="106"/>
    </row>
    <row r="14065" spans="1:5" x14ac:dyDescent="0.25">
      <c r="A14065" s="46"/>
      <c r="B14065" s="46"/>
      <c r="C14065" s="46"/>
      <c r="D14065" s="106"/>
      <c r="E14065" s="106"/>
    </row>
    <row r="14066" spans="1:5" x14ac:dyDescent="0.25">
      <c r="A14066" s="46"/>
      <c r="B14066" s="46"/>
      <c r="C14066" s="46"/>
      <c r="D14066" s="106"/>
      <c r="E14066" s="106"/>
    </row>
    <row r="14067" spans="1:5" x14ac:dyDescent="0.25">
      <c r="A14067" s="46"/>
      <c r="B14067" s="46"/>
      <c r="C14067" s="46"/>
      <c r="D14067" s="106"/>
      <c r="E14067" s="106"/>
    </row>
    <row r="14068" spans="1:5" x14ac:dyDescent="0.25">
      <c r="A14068" s="46"/>
      <c r="B14068" s="46"/>
      <c r="C14068" s="46"/>
      <c r="D14068" s="106"/>
      <c r="E14068" s="106"/>
    </row>
    <row r="14069" spans="1:5" x14ac:dyDescent="0.25">
      <c r="A14069" s="46"/>
      <c r="B14069" s="46"/>
      <c r="C14069" s="46"/>
      <c r="D14069" s="106"/>
      <c r="E14069" s="106"/>
    </row>
    <row r="14070" spans="1:5" x14ac:dyDescent="0.25">
      <c r="A14070" s="46"/>
      <c r="B14070" s="46"/>
      <c r="C14070" s="46"/>
      <c r="D14070" s="106"/>
      <c r="E14070" s="106"/>
    </row>
    <row r="14071" spans="1:5" x14ac:dyDescent="0.25">
      <c r="A14071" s="46"/>
      <c r="B14071" s="46"/>
      <c r="C14071" s="46"/>
      <c r="D14071" s="106"/>
      <c r="E14071" s="106"/>
    </row>
    <row r="14072" spans="1:5" x14ac:dyDescent="0.25">
      <c r="A14072" s="46"/>
      <c r="B14072" s="46"/>
      <c r="C14072" s="46"/>
      <c r="D14072" s="106"/>
      <c r="E14072" s="106"/>
    </row>
    <row r="14073" spans="1:5" x14ac:dyDescent="0.25">
      <c r="A14073" s="46"/>
      <c r="B14073" s="46"/>
      <c r="C14073" s="46"/>
      <c r="D14073" s="106"/>
      <c r="E14073" s="106"/>
    </row>
    <row r="14074" spans="1:5" x14ac:dyDescent="0.25">
      <c r="A14074" s="46"/>
      <c r="B14074" s="46"/>
      <c r="C14074" s="46"/>
      <c r="D14074" s="106"/>
      <c r="E14074" s="106"/>
    </row>
    <row r="14075" spans="1:5" x14ac:dyDescent="0.25">
      <c r="A14075" s="46"/>
      <c r="B14075" s="46"/>
      <c r="C14075" s="46"/>
      <c r="D14075" s="106"/>
      <c r="E14075" s="106"/>
    </row>
    <row r="14076" spans="1:5" x14ac:dyDescent="0.25">
      <c r="A14076" s="46"/>
      <c r="B14076" s="46"/>
      <c r="C14076" s="46"/>
      <c r="D14076" s="106"/>
      <c r="E14076" s="106"/>
    </row>
    <row r="14077" spans="1:5" x14ac:dyDescent="0.25">
      <c r="A14077" s="46"/>
      <c r="B14077" s="46"/>
      <c r="C14077" s="46"/>
      <c r="D14077" s="106"/>
      <c r="E14077" s="106"/>
    </row>
    <row r="14078" spans="1:5" x14ac:dyDescent="0.25">
      <c r="A14078" s="46"/>
      <c r="B14078" s="46"/>
      <c r="C14078" s="46"/>
      <c r="D14078" s="106"/>
      <c r="E14078" s="106"/>
    </row>
    <row r="14079" spans="1:5" x14ac:dyDescent="0.25">
      <c r="A14079" s="46"/>
      <c r="B14079" s="46"/>
      <c r="C14079" s="46"/>
      <c r="D14079" s="106"/>
      <c r="E14079" s="106"/>
    </row>
    <row r="14080" spans="1:5" x14ac:dyDescent="0.25">
      <c r="A14080" s="46"/>
      <c r="B14080" s="46"/>
      <c r="C14080" s="46"/>
      <c r="D14080" s="106"/>
      <c r="E14080" s="106"/>
    </row>
    <row r="14081" spans="1:5" x14ac:dyDescent="0.25">
      <c r="A14081" s="46"/>
      <c r="B14081" s="46"/>
      <c r="C14081" s="46"/>
      <c r="D14081" s="106"/>
      <c r="E14081" s="106"/>
    </row>
    <row r="14082" spans="1:5" x14ac:dyDescent="0.25">
      <c r="A14082" s="46"/>
      <c r="B14082" s="46"/>
      <c r="C14082" s="46"/>
      <c r="D14082" s="106"/>
      <c r="E14082" s="106"/>
    </row>
    <row r="14083" spans="1:5" x14ac:dyDescent="0.25">
      <c r="A14083" s="46"/>
      <c r="B14083" s="46"/>
      <c r="C14083" s="46"/>
      <c r="D14083" s="106"/>
      <c r="E14083" s="106"/>
    </row>
    <row r="14084" spans="1:5" x14ac:dyDescent="0.25">
      <c r="A14084" s="46"/>
      <c r="B14084" s="46"/>
      <c r="C14084" s="46"/>
      <c r="D14084" s="106"/>
      <c r="E14084" s="106"/>
    </row>
    <row r="14085" spans="1:5" x14ac:dyDescent="0.25">
      <c r="A14085" s="46"/>
      <c r="B14085" s="46"/>
      <c r="C14085" s="46"/>
      <c r="D14085" s="106"/>
      <c r="E14085" s="106"/>
    </row>
    <row r="14086" spans="1:5" x14ac:dyDescent="0.25">
      <c r="A14086" s="46"/>
      <c r="B14086" s="46"/>
      <c r="C14086" s="46"/>
      <c r="D14086" s="106"/>
      <c r="E14086" s="106"/>
    </row>
    <row r="14087" spans="1:5" x14ac:dyDescent="0.25">
      <c r="A14087" s="46"/>
      <c r="B14087" s="46"/>
      <c r="C14087" s="46"/>
      <c r="D14087" s="106"/>
      <c r="E14087" s="106"/>
    </row>
    <row r="14088" spans="1:5" x14ac:dyDescent="0.25">
      <c r="A14088" s="46"/>
      <c r="B14088" s="46"/>
      <c r="C14088" s="46"/>
      <c r="D14088" s="106"/>
      <c r="E14088" s="106"/>
    </row>
    <row r="14089" spans="1:5" x14ac:dyDescent="0.25">
      <c r="A14089" s="46"/>
      <c r="B14089" s="46"/>
      <c r="C14089" s="46"/>
      <c r="D14089" s="106"/>
      <c r="E14089" s="106"/>
    </row>
    <row r="14090" spans="1:5" x14ac:dyDescent="0.25">
      <c r="A14090" s="46"/>
      <c r="B14090" s="46"/>
      <c r="C14090" s="46"/>
      <c r="D14090" s="106"/>
      <c r="E14090" s="106"/>
    </row>
    <row r="14091" spans="1:5" x14ac:dyDescent="0.25">
      <c r="A14091" s="46"/>
      <c r="B14091" s="46"/>
      <c r="C14091" s="46"/>
      <c r="D14091" s="106"/>
      <c r="E14091" s="106"/>
    </row>
    <row r="14092" spans="1:5" x14ac:dyDescent="0.25">
      <c r="A14092" s="46"/>
      <c r="B14092" s="46"/>
      <c r="C14092" s="46"/>
      <c r="D14092" s="106"/>
      <c r="E14092" s="106"/>
    </row>
    <row r="14093" spans="1:5" x14ac:dyDescent="0.25">
      <c r="A14093" s="46"/>
      <c r="B14093" s="46"/>
      <c r="C14093" s="46"/>
      <c r="D14093" s="106"/>
      <c r="E14093" s="106"/>
    </row>
    <row r="14094" spans="1:5" x14ac:dyDescent="0.25">
      <c r="A14094" s="46"/>
      <c r="B14094" s="46"/>
      <c r="C14094" s="46"/>
      <c r="D14094" s="106"/>
      <c r="E14094" s="106"/>
    </row>
    <row r="14095" spans="1:5" x14ac:dyDescent="0.25">
      <c r="A14095" s="46"/>
      <c r="B14095" s="46"/>
      <c r="C14095" s="46"/>
      <c r="D14095" s="106"/>
      <c r="E14095" s="106"/>
    </row>
    <row r="14096" spans="1:5" x14ac:dyDescent="0.25">
      <c r="A14096" s="46"/>
      <c r="B14096" s="46"/>
      <c r="C14096" s="46"/>
      <c r="D14096" s="106"/>
      <c r="E14096" s="106"/>
    </row>
    <row r="14097" spans="1:5" x14ac:dyDescent="0.25">
      <c r="A14097" s="46"/>
      <c r="B14097" s="46"/>
      <c r="C14097" s="46"/>
      <c r="D14097" s="106"/>
      <c r="E14097" s="106"/>
    </row>
    <row r="14098" spans="1:5" x14ac:dyDescent="0.25">
      <c r="A14098" s="46"/>
      <c r="B14098" s="46"/>
      <c r="C14098" s="46"/>
      <c r="D14098" s="106"/>
      <c r="E14098" s="106"/>
    </row>
    <row r="14099" spans="1:5" x14ac:dyDescent="0.25">
      <c r="A14099" s="46"/>
      <c r="B14099" s="46"/>
      <c r="C14099" s="46"/>
      <c r="D14099" s="106"/>
      <c r="E14099" s="106"/>
    </row>
    <row r="14100" spans="1:5" x14ac:dyDescent="0.25">
      <c r="A14100" s="46"/>
      <c r="B14100" s="46"/>
      <c r="C14100" s="46"/>
      <c r="D14100" s="106"/>
      <c r="E14100" s="106"/>
    </row>
    <row r="14101" spans="1:5" x14ac:dyDescent="0.25">
      <c r="A14101" s="46"/>
      <c r="B14101" s="46"/>
      <c r="C14101" s="46"/>
      <c r="D14101" s="106"/>
      <c r="E14101" s="106"/>
    </row>
    <row r="14102" spans="1:5" x14ac:dyDescent="0.25">
      <c r="A14102" s="46"/>
      <c r="B14102" s="46"/>
      <c r="C14102" s="46"/>
      <c r="D14102" s="106"/>
      <c r="E14102" s="106"/>
    </row>
    <row r="14103" spans="1:5" x14ac:dyDescent="0.25">
      <c r="A14103" s="46"/>
      <c r="B14103" s="46"/>
      <c r="C14103" s="46"/>
      <c r="D14103" s="106"/>
      <c r="E14103" s="106"/>
    </row>
    <row r="14104" spans="1:5" x14ac:dyDescent="0.25">
      <c r="A14104" s="46"/>
      <c r="B14104" s="46"/>
      <c r="C14104" s="46"/>
      <c r="D14104" s="106"/>
      <c r="E14104" s="106"/>
    </row>
    <row r="14105" spans="1:5" x14ac:dyDescent="0.25">
      <c r="A14105" s="46"/>
      <c r="B14105" s="46"/>
      <c r="C14105" s="46"/>
      <c r="D14105" s="106"/>
      <c r="E14105" s="106"/>
    </row>
    <row r="14106" spans="1:5" x14ac:dyDescent="0.25">
      <c r="A14106" s="46"/>
      <c r="B14106" s="46"/>
      <c r="C14106" s="46"/>
      <c r="D14106" s="106"/>
      <c r="E14106" s="106"/>
    </row>
    <row r="14107" spans="1:5" x14ac:dyDescent="0.25">
      <c r="A14107" s="46"/>
      <c r="B14107" s="46"/>
      <c r="C14107" s="46"/>
      <c r="D14107" s="106"/>
      <c r="E14107" s="106"/>
    </row>
    <row r="14108" spans="1:5" x14ac:dyDescent="0.25">
      <c r="A14108" s="46"/>
      <c r="B14108" s="46"/>
      <c r="C14108" s="46"/>
      <c r="D14108" s="106"/>
      <c r="E14108" s="106"/>
    </row>
    <row r="14109" spans="1:5" x14ac:dyDescent="0.25">
      <c r="A14109" s="46"/>
      <c r="B14109" s="46"/>
      <c r="C14109" s="46"/>
      <c r="D14109" s="106"/>
      <c r="E14109" s="106"/>
    </row>
    <row r="14110" spans="1:5" x14ac:dyDescent="0.25">
      <c r="A14110" s="46"/>
      <c r="B14110" s="46"/>
      <c r="C14110" s="46"/>
      <c r="D14110" s="106"/>
      <c r="E14110" s="106"/>
    </row>
    <row r="14111" spans="1:5" x14ac:dyDescent="0.25">
      <c r="A14111" s="46"/>
      <c r="B14111" s="46"/>
      <c r="C14111" s="46"/>
      <c r="D14111" s="106"/>
      <c r="E14111" s="106"/>
    </row>
    <row r="14112" spans="1:5" x14ac:dyDescent="0.25">
      <c r="A14112" s="46"/>
      <c r="B14112" s="46"/>
      <c r="C14112" s="46"/>
      <c r="D14112" s="106"/>
      <c r="E14112" s="106"/>
    </row>
    <row r="14113" spans="1:5" x14ac:dyDescent="0.25">
      <c r="A14113" s="46"/>
      <c r="B14113" s="46"/>
      <c r="C14113" s="46"/>
      <c r="D14113" s="106"/>
      <c r="E14113" s="106"/>
    </row>
    <row r="14114" spans="1:5" x14ac:dyDescent="0.25">
      <c r="A14114" s="46"/>
      <c r="B14114" s="46"/>
      <c r="C14114" s="46"/>
      <c r="D14114" s="106"/>
      <c r="E14114" s="106"/>
    </row>
    <row r="14115" spans="1:5" x14ac:dyDescent="0.25">
      <c r="A14115" s="46"/>
      <c r="B14115" s="46"/>
      <c r="C14115" s="46"/>
      <c r="D14115" s="106"/>
      <c r="E14115" s="106"/>
    </row>
    <row r="14116" spans="1:5" x14ac:dyDescent="0.25">
      <c r="A14116" s="46"/>
      <c r="B14116" s="46"/>
      <c r="C14116" s="46"/>
      <c r="D14116" s="106"/>
      <c r="E14116" s="106"/>
    </row>
    <row r="14117" spans="1:5" x14ac:dyDescent="0.25">
      <c r="A14117" s="46"/>
      <c r="B14117" s="46"/>
      <c r="C14117" s="46"/>
      <c r="D14117" s="106"/>
      <c r="E14117" s="106"/>
    </row>
    <row r="14118" spans="1:5" x14ac:dyDescent="0.25">
      <c r="A14118" s="46"/>
      <c r="B14118" s="46"/>
      <c r="C14118" s="46"/>
      <c r="D14118" s="106"/>
      <c r="E14118" s="106"/>
    </row>
    <row r="14119" spans="1:5" x14ac:dyDescent="0.25">
      <c r="A14119" s="46"/>
      <c r="B14119" s="46"/>
      <c r="C14119" s="46"/>
      <c r="D14119" s="106"/>
      <c r="E14119" s="106"/>
    </row>
    <row r="14120" spans="1:5" x14ac:dyDescent="0.25">
      <c r="A14120" s="46"/>
      <c r="B14120" s="46"/>
      <c r="C14120" s="46"/>
      <c r="D14120" s="106"/>
      <c r="E14120" s="106"/>
    </row>
    <row r="14121" spans="1:5" x14ac:dyDescent="0.25">
      <c r="A14121" s="46"/>
      <c r="B14121" s="46"/>
      <c r="C14121" s="46"/>
      <c r="D14121" s="106"/>
      <c r="E14121" s="106"/>
    </row>
    <row r="14122" spans="1:5" x14ac:dyDescent="0.25">
      <c r="A14122" s="46"/>
      <c r="B14122" s="46"/>
      <c r="C14122" s="46"/>
      <c r="D14122" s="106"/>
      <c r="E14122" s="106"/>
    </row>
    <row r="14123" spans="1:5" x14ac:dyDescent="0.25">
      <c r="A14123" s="46"/>
      <c r="B14123" s="46"/>
      <c r="C14123" s="46"/>
      <c r="D14123" s="106"/>
      <c r="E14123" s="106"/>
    </row>
    <row r="14124" spans="1:5" x14ac:dyDescent="0.25">
      <c r="A14124" s="46"/>
      <c r="B14124" s="46"/>
      <c r="C14124" s="46"/>
      <c r="D14124" s="106"/>
      <c r="E14124" s="106"/>
    </row>
    <row r="14125" spans="1:5" x14ac:dyDescent="0.25">
      <c r="A14125" s="46"/>
      <c r="B14125" s="46"/>
      <c r="C14125" s="46"/>
      <c r="D14125" s="106"/>
      <c r="E14125" s="106"/>
    </row>
    <row r="14126" spans="1:5" x14ac:dyDescent="0.25">
      <c r="A14126" s="46"/>
      <c r="B14126" s="46"/>
      <c r="C14126" s="46"/>
      <c r="D14126" s="106"/>
      <c r="E14126" s="106"/>
    </row>
    <row r="14127" spans="1:5" x14ac:dyDescent="0.25">
      <c r="A14127" s="46"/>
      <c r="B14127" s="46"/>
      <c r="C14127" s="46"/>
      <c r="D14127" s="106"/>
      <c r="E14127" s="106"/>
    </row>
    <row r="14128" spans="1:5" x14ac:dyDescent="0.25">
      <c r="A14128" s="46"/>
      <c r="B14128" s="46"/>
      <c r="C14128" s="46"/>
      <c r="D14128" s="106"/>
      <c r="E14128" s="106"/>
    </row>
    <row r="14129" spans="1:5" x14ac:dyDescent="0.25">
      <c r="A14129" s="46"/>
      <c r="B14129" s="46"/>
      <c r="C14129" s="46"/>
      <c r="D14129" s="106"/>
      <c r="E14129" s="106"/>
    </row>
    <row r="14130" spans="1:5" x14ac:dyDescent="0.25">
      <c r="A14130" s="46"/>
      <c r="B14130" s="46"/>
      <c r="C14130" s="46"/>
      <c r="D14130" s="106"/>
      <c r="E14130" s="106"/>
    </row>
    <row r="14131" spans="1:5" x14ac:dyDescent="0.25">
      <c r="A14131" s="46"/>
      <c r="B14131" s="46"/>
      <c r="C14131" s="46"/>
      <c r="D14131" s="106"/>
      <c r="E14131" s="106"/>
    </row>
    <row r="14132" spans="1:5" x14ac:dyDescent="0.25">
      <c r="A14132" s="46"/>
      <c r="B14132" s="46"/>
      <c r="C14132" s="46"/>
      <c r="D14132" s="106"/>
      <c r="E14132" s="106"/>
    </row>
    <row r="14133" spans="1:5" x14ac:dyDescent="0.25">
      <c r="A14133" s="46"/>
      <c r="B14133" s="46"/>
      <c r="C14133" s="46"/>
      <c r="D14133" s="106"/>
      <c r="E14133" s="106"/>
    </row>
    <row r="14134" spans="1:5" x14ac:dyDescent="0.25">
      <c r="A14134" s="46"/>
      <c r="B14134" s="46"/>
      <c r="C14134" s="46"/>
      <c r="D14134" s="106"/>
      <c r="E14134" s="106"/>
    </row>
    <row r="14135" spans="1:5" x14ac:dyDescent="0.25">
      <c r="A14135" s="46"/>
      <c r="B14135" s="46"/>
      <c r="C14135" s="46"/>
      <c r="D14135" s="106"/>
      <c r="E14135" s="106"/>
    </row>
    <row r="14136" spans="1:5" x14ac:dyDescent="0.25">
      <c r="A14136" s="46"/>
      <c r="B14136" s="46"/>
      <c r="C14136" s="46"/>
      <c r="D14136" s="106"/>
      <c r="E14136" s="106"/>
    </row>
    <row r="14137" spans="1:5" x14ac:dyDescent="0.25">
      <c r="A14137" s="46"/>
      <c r="B14137" s="46"/>
      <c r="C14137" s="46"/>
      <c r="D14137" s="106"/>
      <c r="E14137" s="106"/>
    </row>
    <row r="14138" spans="1:5" x14ac:dyDescent="0.25">
      <c r="A14138" s="46"/>
      <c r="B14138" s="46"/>
      <c r="C14138" s="46"/>
      <c r="D14138" s="106"/>
      <c r="E14138" s="106"/>
    </row>
    <row r="14139" spans="1:5" x14ac:dyDescent="0.25">
      <c r="A14139" s="46"/>
      <c r="B14139" s="46"/>
      <c r="C14139" s="46"/>
      <c r="D14139" s="106"/>
      <c r="E14139" s="106"/>
    </row>
    <row r="14140" spans="1:5" x14ac:dyDescent="0.25">
      <c r="A14140" s="46"/>
      <c r="B14140" s="46"/>
      <c r="C14140" s="46"/>
      <c r="D14140" s="106"/>
      <c r="E14140" s="106"/>
    </row>
    <row r="14141" spans="1:5" x14ac:dyDescent="0.25">
      <c r="A14141" s="46"/>
      <c r="B14141" s="46"/>
      <c r="C14141" s="46"/>
      <c r="D14141" s="106"/>
      <c r="E14141" s="106"/>
    </row>
    <row r="14142" spans="1:5" x14ac:dyDescent="0.25">
      <c r="A14142" s="46"/>
      <c r="B14142" s="46"/>
      <c r="C14142" s="46"/>
      <c r="D14142" s="106"/>
      <c r="E14142" s="106"/>
    </row>
    <row r="14143" spans="1:5" x14ac:dyDescent="0.25">
      <c r="A14143" s="46"/>
      <c r="B14143" s="46"/>
      <c r="C14143" s="46"/>
      <c r="D14143" s="106"/>
      <c r="E14143" s="106"/>
    </row>
    <row r="14144" spans="1:5" x14ac:dyDescent="0.25">
      <c r="A14144" s="46"/>
      <c r="B14144" s="46"/>
      <c r="C14144" s="46"/>
      <c r="D14144" s="106"/>
      <c r="E14144" s="106"/>
    </row>
    <row r="14145" spans="1:5" x14ac:dyDescent="0.25">
      <c r="A14145" s="46"/>
      <c r="B14145" s="46"/>
      <c r="C14145" s="46"/>
      <c r="D14145" s="106"/>
      <c r="E14145" s="106"/>
    </row>
    <row r="14146" spans="1:5" x14ac:dyDescent="0.25">
      <c r="A14146" s="46"/>
      <c r="B14146" s="46"/>
      <c r="C14146" s="46"/>
      <c r="D14146" s="106"/>
      <c r="E14146" s="106"/>
    </row>
    <row r="14147" spans="1:5" x14ac:dyDescent="0.25">
      <c r="A14147" s="46"/>
      <c r="B14147" s="46"/>
      <c r="C14147" s="46"/>
      <c r="D14147" s="106"/>
      <c r="E14147" s="106"/>
    </row>
    <row r="14148" spans="1:5" x14ac:dyDescent="0.25">
      <c r="A14148" s="46"/>
      <c r="B14148" s="46"/>
      <c r="C14148" s="46"/>
      <c r="D14148" s="106"/>
      <c r="E14148" s="106"/>
    </row>
    <row r="14149" spans="1:5" x14ac:dyDescent="0.25">
      <c r="A14149" s="46"/>
      <c r="B14149" s="46"/>
      <c r="C14149" s="46"/>
      <c r="D14149" s="106"/>
      <c r="E14149" s="106"/>
    </row>
    <row r="14150" spans="1:5" x14ac:dyDescent="0.25">
      <c r="A14150" s="46"/>
      <c r="B14150" s="46"/>
      <c r="C14150" s="46"/>
      <c r="D14150" s="106"/>
      <c r="E14150" s="106"/>
    </row>
    <row r="14151" spans="1:5" x14ac:dyDescent="0.25">
      <c r="A14151" s="46"/>
      <c r="B14151" s="46"/>
      <c r="C14151" s="46"/>
      <c r="D14151" s="106"/>
      <c r="E14151" s="106"/>
    </row>
    <row r="14152" spans="1:5" x14ac:dyDescent="0.25">
      <c r="A14152" s="46"/>
      <c r="B14152" s="46"/>
      <c r="C14152" s="46"/>
      <c r="D14152" s="106"/>
      <c r="E14152" s="106"/>
    </row>
    <row r="14153" spans="1:5" x14ac:dyDescent="0.25">
      <c r="A14153" s="46"/>
      <c r="B14153" s="46"/>
      <c r="C14153" s="46"/>
      <c r="D14153" s="106"/>
      <c r="E14153" s="106"/>
    </row>
    <row r="14154" spans="1:5" x14ac:dyDescent="0.25">
      <c r="A14154" s="46"/>
      <c r="B14154" s="46"/>
      <c r="C14154" s="46"/>
      <c r="D14154" s="106"/>
      <c r="E14154" s="106"/>
    </row>
    <row r="14155" spans="1:5" x14ac:dyDescent="0.25">
      <c r="A14155" s="46"/>
      <c r="B14155" s="46"/>
      <c r="C14155" s="46"/>
      <c r="D14155" s="106"/>
      <c r="E14155" s="106"/>
    </row>
    <row r="14156" spans="1:5" x14ac:dyDescent="0.25">
      <c r="A14156" s="46"/>
      <c r="B14156" s="46"/>
      <c r="C14156" s="46"/>
      <c r="D14156" s="106"/>
      <c r="E14156" s="106"/>
    </row>
    <row r="14157" spans="1:5" x14ac:dyDescent="0.25">
      <c r="A14157" s="46"/>
      <c r="B14157" s="46"/>
      <c r="C14157" s="46"/>
      <c r="D14157" s="106"/>
      <c r="E14157" s="106"/>
    </row>
    <row r="14158" spans="1:5" x14ac:dyDescent="0.25">
      <c r="A14158" s="46"/>
      <c r="B14158" s="46"/>
      <c r="C14158" s="46"/>
      <c r="D14158" s="106"/>
      <c r="E14158" s="106"/>
    </row>
    <row r="14159" spans="1:5" x14ac:dyDescent="0.25">
      <c r="A14159" s="46"/>
      <c r="B14159" s="46"/>
      <c r="C14159" s="46"/>
      <c r="D14159" s="106"/>
      <c r="E14159" s="106"/>
    </row>
    <row r="14160" spans="1:5" x14ac:dyDescent="0.25">
      <c r="A14160" s="46"/>
      <c r="B14160" s="46"/>
      <c r="C14160" s="46"/>
      <c r="D14160" s="106"/>
      <c r="E14160" s="106"/>
    </row>
    <row r="14161" spans="1:5" x14ac:dyDescent="0.25">
      <c r="A14161" s="46"/>
      <c r="B14161" s="46"/>
      <c r="C14161" s="46"/>
      <c r="D14161" s="106"/>
      <c r="E14161" s="106"/>
    </row>
    <row r="14162" spans="1:5" x14ac:dyDescent="0.25">
      <c r="A14162" s="46"/>
      <c r="B14162" s="46"/>
      <c r="C14162" s="46"/>
      <c r="D14162" s="106"/>
      <c r="E14162" s="106"/>
    </row>
    <row r="14163" spans="1:5" x14ac:dyDescent="0.25">
      <c r="A14163" s="46"/>
      <c r="B14163" s="46"/>
      <c r="C14163" s="46"/>
      <c r="D14163" s="106"/>
      <c r="E14163" s="106"/>
    </row>
    <row r="14164" spans="1:5" x14ac:dyDescent="0.25">
      <c r="A14164" s="46"/>
      <c r="B14164" s="46"/>
      <c r="C14164" s="46"/>
      <c r="D14164" s="106"/>
      <c r="E14164" s="106"/>
    </row>
    <row r="14165" spans="1:5" x14ac:dyDescent="0.25">
      <c r="A14165" s="46"/>
      <c r="B14165" s="46"/>
      <c r="C14165" s="46"/>
      <c r="D14165" s="106"/>
      <c r="E14165" s="106"/>
    </row>
    <row r="14166" spans="1:5" x14ac:dyDescent="0.25">
      <c r="A14166" s="46"/>
      <c r="B14166" s="46"/>
      <c r="C14166" s="46"/>
      <c r="D14166" s="106"/>
      <c r="E14166" s="106"/>
    </row>
    <row r="14167" spans="1:5" x14ac:dyDescent="0.25">
      <c r="A14167" s="46"/>
      <c r="B14167" s="46"/>
      <c r="C14167" s="46"/>
      <c r="D14167" s="106"/>
      <c r="E14167" s="106"/>
    </row>
    <row r="14168" spans="1:5" x14ac:dyDescent="0.25">
      <c r="A14168" s="46"/>
      <c r="B14168" s="46"/>
      <c r="C14168" s="46"/>
      <c r="D14168" s="106"/>
      <c r="E14168" s="106"/>
    </row>
    <row r="14169" spans="1:5" x14ac:dyDescent="0.25">
      <c r="A14169" s="46"/>
      <c r="B14169" s="46"/>
      <c r="C14169" s="46"/>
      <c r="D14169" s="106"/>
      <c r="E14169" s="106"/>
    </row>
    <row r="14170" spans="1:5" x14ac:dyDescent="0.25">
      <c r="A14170" s="46"/>
      <c r="B14170" s="46"/>
      <c r="C14170" s="46"/>
      <c r="D14170" s="106"/>
      <c r="E14170" s="106"/>
    </row>
    <row r="14171" spans="1:5" x14ac:dyDescent="0.25">
      <c r="A14171" s="46"/>
      <c r="B14171" s="46"/>
      <c r="C14171" s="46"/>
      <c r="D14171" s="106"/>
      <c r="E14171" s="106"/>
    </row>
    <row r="14172" spans="1:5" x14ac:dyDescent="0.25">
      <c r="A14172" s="46"/>
      <c r="B14172" s="46"/>
      <c r="C14172" s="46"/>
      <c r="D14172" s="106"/>
      <c r="E14172" s="106"/>
    </row>
    <row r="14173" spans="1:5" x14ac:dyDescent="0.25">
      <c r="A14173" s="46"/>
      <c r="B14173" s="46"/>
      <c r="C14173" s="46"/>
      <c r="D14173" s="106"/>
      <c r="E14173" s="106"/>
    </row>
    <row r="14174" spans="1:5" x14ac:dyDescent="0.25">
      <c r="A14174" s="46"/>
      <c r="B14174" s="46"/>
      <c r="C14174" s="46"/>
      <c r="D14174" s="106"/>
      <c r="E14174" s="106"/>
    </row>
    <row r="14175" spans="1:5" x14ac:dyDescent="0.25">
      <c r="A14175" s="46"/>
      <c r="B14175" s="46"/>
      <c r="C14175" s="46"/>
      <c r="D14175" s="106"/>
      <c r="E14175" s="106"/>
    </row>
    <row r="14176" spans="1:5" x14ac:dyDescent="0.25">
      <c r="A14176" s="46"/>
      <c r="B14176" s="46"/>
      <c r="C14176" s="46"/>
      <c r="D14176" s="106"/>
      <c r="E14176" s="106"/>
    </row>
    <row r="14177" spans="1:5" x14ac:dyDescent="0.25">
      <c r="A14177" s="46"/>
      <c r="B14177" s="46"/>
      <c r="C14177" s="46"/>
      <c r="D14177" s="106"/>
      <c r="E14177" s="106"/>
    </row>
    <row r="14178" spans="1:5" x14ac:dyDescent="0.25">
      <c r="A14178" s="46"/>
      <c r="B14178" s="46"/>
      <c r="C14178" s="46"/>
      <c r="D14178" s="106"/>
      <c r="E14178" s="106"/>
    </row>
    <row r="14179" spans="1:5" x14ac:dyDescent="0.25">
      <c r="A14179" s="46"/>
      <c r="B14179" s="46"/>
      <c r="C14179" s="46"/>
      <c r="D14179" s="106"/>
      <c r="E14179" s="106"/>
    </row>
    <row r="14180" spans="1:5" x14ac:dyDescent="0.25">
      <c r="A14180" s="46"/>
      <c r="B14180" s="46"/>
      <c r="C14180" s="46"/>
      <c r="D14180" s="106"/>
      <c r="E14180" s="106"/>
    </row>
    <row r="14181" spans="1:5" x14ac:dyDescent="0.25">
      <c r="A14181" s="46"/>
      <c r="B14181" s="46"/>
      <c r="C14181" s="46"/>
      <c r="D14181" s="106"/>
      <c r="E14181" s="106"/>
    </row>
    <row r="14182" spans="1:5" x14ac:dyDescent="0.25">
      <c r="A14182" s="46"/>
      <c r="B14182" s="46"/>
      <c r="C14182" s="46"/>
      <c r="D14182" s="106"/>
      <c r="E14182" s="106"/>
    </row>
    <row r="14183" spans="1:5" x14ac:dyDescent="0.25">
      <c r="A14183" s="46"/>
      <c r="B14183" s="46"/>
      <c r="C14183" s="46"/>
      <c r="D14183" s="106"/>
      <c r="E14183" s="106"/>
    </row>
    <row r="14184" spans="1:5" x14ac:dyDescent="0.25">
      <c r="A14184" s="46"/>
      <c r="B14184" s="46"/>
      <c r="C14184" s="46"/>
      <c r="D14184" s="106"/>
      <c r="E14184" s="106"/>
    </row>
    <row r="14185" spans="1:5" x14ac:dyDescent="0.25">
      <c r="A14185" s="46"/>
      <c r="B14185" s="46"/>
      <c r="C14185" s="46"/>
      <c r="D14185" s="106"/>
      <c r="E14185" s="106"/>
    </row>
    <row r="14186" spans="1:5" x14ac:dyDescent="0.25">
      <c r="A14186" s="46"/>
      <c r="B14186" s="46"/>
      <c r="C14186" s="46"/>
      <c r="D14186" s="106"/>
      <c r="E14186" s="106"/>
    </row>
    <row r="14187" spans="1:5" x14ac:dyDescent="0.25">
      <c r="A14187" s="46"/>
      <c r="B14187" s="46"/>
      <c r="C14187" s="46"/>
      <c r="D14187" s="106"/>
      <c r="E14187" s="106"/>
    </row>
    <row r="14188" spans="1:5" x14ac:dyDescent="0.25">
      <c r="A14188" s="46"/>
      <c r="B14188" s="46"/>
      <c r="C14188" s="46"/>
      <c r="D14188" s="106"/>
      <c r="E14188" s="106"/>
    </row>
    <row r="14189" spans="1:5" x14ac:dyDescent="0.25">
      <c r="A14189" s="46"/>
      <c r="B14189" s="46"/>
      <c r="C14189" s="46"/>
      <c r="D14189" s="106"/>
      <c r="E14189" s="106"/>
    </row>
    <row r="14190" spans="1:5" x14ac:dyDescent="0.25">
      <c r="A14190" s="46"/>
      <c r="B14190" s="46"/>
      <c r="C14190" s="46"/>
      <c r="D14190" s="106"/>
      <c r="E14190" s="106"/>
    </row>
    <row r="14191" spans="1:5" x14ac:dyDescent="0.25">
      <c r="A14191" s="46"/>
      <c r="B14191" s="46"/>
      <c r="C14191" s="46"/>
      <c r="D14191" s="106"/>
      <c r="E14191" s="106"/>
    </row>
    <row r="14192" spans="1:5" x14ac:dyDescent="0.25">
      <c r="A14192" s="46"/>
      <c r="B14192" s="46"/>
      <c r="C14192" s="46"/>
      <c r="D14192" s="106"/>
      <c r="E14192" s="106"/>
    </row>
    <row r="14193" spans="1:5" x14ac:dyDescent="0.25">
      <c r="A14193" s="46"/>
      <c r="B14193" s="46"/>
      <c r="C14193" s="46"/>
      <c r="D14193" s="106"/>
      <c r="E14193" s="106"/>
    </row>
    <row r="14194" spans="1:5" x14ac:dyDescent="0.25">
      <c r="A14194" s="46"/>
      <c r="B14194" s="46"/>
      <c r="C14194" s="46"/>
      <c r="D14194" s="106"/>
      <c r="E14194" s="106"/>
    </row>
    <row r="14195" spans="1:5" x14ac:dyDescent="0.25">
      <c r="A14195" s="46"/>
      <c r="B14195" s="46"/>
      <c r="C14195" s="46"/>
      <c r="D14195" s="106"/>
      <c r="E14195" s="106"/>
    </row>
    <row r="14196" spans="1:5" x14ac:dyDescent="0.25">
      <c r="A14196" s="46"/>
      <c r="B14196" s="46"/>
      <c r="C14196" s="46"/>
      <c r="D14196" s="106"/>
      <c r="E14196" s="106"/>
    </row>
    <row r="14197" spans="1:5" x14ac:dyDescent="0.25">
      <c r="A14197" s="46"/>
      <c r="B14197" s="46"/>
      <c r="C14197" s="46"/>
      <c r="D14197" s="106"/>
      <c r="E14197" s="106"/>
    </row>
    <row r="14198" spans="1:5" x14ac:dyDescent="0.25">
      <c r="A14198" s="46"/>
      <c r="B14198" s="46"/>
      <c r="C14198" s="46"/>
      <c r="D14198" s="106"/>
      <c r="E14198" s="106"/>
    </row>
    <row r="14199" spans="1:5" x14ac:dyDescent="0.25">
      <c r="A14199" s="46"/>
      <c r="B14199" s="46"/>
      <c r="C14199" s="46"/>
      <c r="D14199" s="106"/>
      <c r="E14199" s="106"/>
    </row>
    <row r="14200" spans="1:5" x14ac:dyDescent="0.25">
      <c r="A14200" s="46"/>
      <c r="B14200" s="46"/>
      <c r="C14200" s="46"/>
      <c r="D14200" s="106"/>
      <c r="E14200" s="106"/>
    </row>
    <row r="14201" spans="1:5" x14ac:dyDescent="0.25">
      <c r="A14201" s="46"/>
      <c r="B14201" s="46"/>
      <c r="C14201" s="46"/>
      <c r="D14201" s="106"/>
      <c r="E14201" s="106"/>
    </row>
    <row r="14202" spans="1:5" x14ac:dyDescent="0.25">
      <c r="A14202" s="46"/>
      <c r="B14202" s="46"/>
      <c r="C14202" s="46"/>
      <c r="D14202" s="106"/>
      <c r="E14202" s="106"/>
    </row>
    <row r="14203" spans="1:5" x14ac:dyDescent="0.25">
      <c r="A14203" s="46"/>
      <c r="B14203" s="46"/>
      <c r="C14203" s="46"/>
      <c r="D14203" s="106"/>
      <c r="E14203" s="106"/>
    </row>
    <row r="14204" spans="1:5" x14ac:dyDescent="0.25">
      <c r="A14204" s="46"/>
      <c r="B14204" s="46"/>
      <c r="C14204" s="46"/>
      <c r="D14204" s="106"/>
      <c r="E14204" s="106"/>
    </row>
    <row r="14205" spans="1:5" x14ac:dyDescent="0.25">
      <c r="A14205" s="46"/>
      <c r="B14205" s="46"/>
      <c r="C14205" s="46"/>
      <c r="D14205" s="106"/>
      <c r="E14205" s="106"/>
    </row>
    <row r="14206" spans="1:5" x14ac:dyDescent="0.25">
      <c r="A14206" s="46"/>
      <c r="B14206" s="46"/>
      <c r="C14206" s="46"/>
      <c r="D14206" s="106"/>
      <c r="E14206" s="106"/>
    </row>
    <row r="14207" spans="1:5" x14ac:dyDescent="0.25">
      <c r="A14207" s="46"/>
      <c r="B14207" s="46"/>
      <c r="C14207" s="46"/>
      <c r="D14207" s="106"/>
      <c r="E14207" s="106"/>
    </row>
    <row r="14208" spans="1:5" x14ac:dyDescent="0.25">
      <c r="A14208" s="46"/>
      <c r="B14208" s="46"/>
      <c r="C14208" s="46"/>
      <c r="D14208" s="106"/>
      <c r="E14208" s="106"/>
    </row>
    <row r="14209" spans="1:5" x14ac:dyDescent="0.25">
      <c r="A14209" s="46"/>
      <c r="B14209" s="46"/>
      <c r="C14209" s="46"/>
      <c r="D14209" s="106"/>
      <c r="E14209" s="106"/>
    </row>
    <row r="14210" spans="1:5" x14ac:dyDescent="0.25">
      <c r="A14210" s="46"/>
      <c r="B14210" s="46"/>
      <c r="C14210" s="46"/>
      <c r="D14210" s="106"/>
      <c r="E14210" s="106"/>
    </row>
    <row r="14211" spans="1:5" x14ac:dyDescent="0.25">
      <c r="A14211" s="46"/>
      <c r="B14211" s="46"/>
      <c r="C14211" s="46"/>
      <c r="D14211" s="106"/>
      <c r="E14211" s="106"/>
    </row>
    <row r="14212" spans="1:5" x14ac:dyDescent="0.25">
      <c r="A14212" s="46"/>
      <c r="B14212" s="46"/>
      <c r="C14212" s="46"/>
      <c r="D14212" s="106"/>
      <c r="E14212" s="106"/>
    </row>
    <row r="14213" spans="1:5" x14ac:dyDescent="0.25">
      <c r="A14213" s="46"/>
      <c r="B14213" s="46"/>
      <c r="C14213" s="46"/>
      <c r="D14213" s="106"/>
      <c r="E14213" s="106"/>
    </row>
    <row r="14214" spans="1:5" x14ac:dyDescent="0.25">
      <c r="A14214" s="46"/>
      <c r="B14214" s="46"/>
      <c r="C14214" s="46"/>
      <c r="D14214" s="106"/>
      <c r="E14214" s="106"/>
    </row>
    <row r="14215" spans="1:5" x14ac:dyDescent="0.25">
      <c r="A14215" s="46"/>
      <c r="B14215" s="46"/>
      <c r="C14215" s="46"/>
      <c r="D14215" s="106"/>
      <c r="E14215" s="106"/>
    </row>
    <row r="14216" spans="1:5" x14ac:dyDescent="0.25">
      <c r="A14216" s="46"/>
      <c r="B14216" s="46"/>
      <c r="C14216" s="46"/>
      <c r="D14216" s="106"/>
      <c r="E14216" s="106"/>
    </row>
    <row r="14217" spans="1:5" x14ac:dyDescent="0.25">
      <c r="A14217" s="46"/>
      <c r="B14217" s="46"/>
      <c r="C14217" s="46"/>
      <c r="D14217" s="106"/>
      <c r="E14217" s="106"/>
    </row>
    <row r="14218" spans="1:5" x14ac:dyDescent="0.25">
      <c r="A14218" s="46"/>
      <c r="B14218" s="46"/>
      <c r="C14218" s="46"/>
      <c r="D14218" s="106"/>
      <c r="E14218" s="106"/>
    </row>
    <row r="14219" spans="1:5" x14ac:dyDescent="0.25">
      <c r="A14219" s="46"/>
      <c r="B14219" s="46"/>
      <c r="C14219" s="46"/>
      <c r="D14219" s="106"/>
      <c r="E14219" s="106"/>
    </row>
    <row r="14220" spans="1:5" x14ac:dyDescent="0.25">
      <c r="A14220" s="46"/>
      <c r="B14220" s="46"/>
      <c r="C14220" s="46"/>
      <c r="D14220" s="106"/>
      <c r="E14220" s="106"/>
    </row>
    <row r="14221" spans="1:5" x14ac:dyDescent="0.25">
      <c r="A14221" s="46"/>
      <c r="B14221" s="46"/>
      <c r="C14221" s="46"/>
      <c r="D14221" s="106"/>
      <c r="E14221" s="106"/>
    </row>
    <row r="14222" spans="1:5" x14ac:dyDescent="0.25">
      <c r="A14222" s="46"/>
      <c r="B14222" s="46"/>
      <c r="C14222" s="46"/>
      <c r="D14222" s="106"/>
      <c r="E14222" s="106"/>
    </row>
    <row r="14223" spans="1:5" x14ac:dyDescent="0.25">
      <c r="A14223" s="46"/>
      <c r="B14223" s="46"/>
      <c r="C14223" s="46"/>
      <c r="D14223" s="106"/>
      <c r="E14223" s="106"/>
    </row>
    <row r="14224" spans="1:5" x14ac:dyDescent="0.25">
      <c r="A14224" s="46"/>
      <c r="B14224" s="46"/>
      <c r="C14224" s="46"/>
      <c r="D14224" s="106"/>
      <c r="E14224" s="106"/>
    </row>
    <row r="14225" spans="1:5" x14ac:dyDescent="0.25">
      <c r="A14225" s="46"/>
      <c r="B14225" s="46"/>
      <c r="C14225" s="46"/>
      <c r="D14225" s="106"/>
      <c r="E14225" s="106"/>
    </row>
    <row r="14226" spans="1:5" x14ac:dyDescent="0.25">
      <c r="A14226" s="46"/>
      <c r="B14226" s="46"/>
      <c r="C14226" s="46"/>
      <c r="D14226" s="106"/>
      <c r="E14226" s="106"/>
    </row>
    <row r="14227" spans="1:5" x14ac:dyDescent="0.25">
      <c r="A14227" s="46"/>
      <c r="B14227" s="46"/>
      <c r="C14227" s="46"/>
      <c r="D14227" s="106"/>
      <c r="E14227" s="106"/>
    </row>
    <row r="14228" spans="1:5" x14ac:dyDescent="0.25">
      <c r="A14228" s="46"/>
      <c r="B14228" s="46"/>
      <c r="C14228" s="46"/>
      <c r="D14228" s="106"/>
      <c r="E14228" s="106"/>
    </row>
    <row r="14229" spans="1:5" x14ac:dyDescent="0.25">
      <c r="A14229" s="46"/>
      <c r="B14229" s="46"/>
      <c r="C14229" s="46"/>
      <c r="D14229" s="106"/>
      <c r="E14229" s="106"/>
    </row>
    <row r="14230" spans="1:5" x14ac:dyDescent="0.25">
      <c r="A14230" s="46"/>
      <c r="B14230" s="46"/>
      <c r="C14230" s="46"/>
      <c r="D14230" s="106"/>
      <c r="E14230" s="106"/>
    </row>
    <row r="14231" spans="1:5" x14ac:dyDescent="0.25">
      <c r="A14231" s="46"/>
      <c r="B14231" s="46"/>
      <c r="C14231" s="46"/>
      <c r="D14231" s="106"/>
      <c r="E14231" s="106"/>
    </row>
    <row r="14232" spans="1:5" x14ac:dyDescent="0.25">
      <c r="A14232" s="46"/>
      <c r="B14232" s="46"/>
      <c r="C14232" s="46"/>
      <c r="D14232" s="106"/>
      <c r="E14232" s="106"/>
    </row>
    <row r="14233" spans="1:5" x14ac:dyDescent="0.25">
      <c r="A14233" s="46"/>
      <c r="B14233" s="46"/>
      <c r="C14233" s="46"/>
      <c r="D14233" s="106"/>
      <c r="E14233" s="106"/>
    </row>
    <row r="14234" spans="1:5" x14ac:dyDescent="0.25">
      <c r="A14234" s="46"/>
      <c r="B14234" s="46"/>
      <c r="C14234" s="46"/>
      <c r="D14234" s="106"/>
      <c r="E14234" s="106"/>
    </row>
    <row r="14235" spans="1:5" x14ac:dyDescent="0.25">
      <c r="A14235" s="46"/>
      <c r="B14235" s="46"/>
      <c r="C14235" s="46"/>
      <c r="D14235" s="106"/>
      <c r="E14235" s="106"/>
    </row>
    <row r="14236" spans="1:5" x14ac:dyDescent="0.25">
      <c r="A14236" s="46"/>
      <c r="B14236" s="46"/>
      <c r="C14236" s="46"/>
      <c r="D14236" s="106"/>
      <c r="E14236" s="106"/>
    </row>
    <row r="14237" spans="1:5" x14ac:dyDescent="0.25">
      <c r="A14237" s="46"/>
      <c r="B14237" s="46"/>
      <c r="C14237" s="46"/>
      <c r="D14237" s="106"/>
      <c r="E14237" s="106"/>
    </row>
    <row r="14238" spans="1:5" x14ac:dyDescent="0.25">
      <c r="A14238" s="46"/>
      <c r="B14238" s="46"/>
      <c r="C14238" s="46"/>
      <c r="D14238" s="106"/>
      <c r="E14238" s="106"/>
    </row>
    <row r="14239" spans="1:5" x14ac:dyDescent="0.25">
      <c r="A14239" s="46"/>
      <c r="B14239" s="46"/>
      <c r="C14239" s="46"/>
      <c r="D14239" s="106"/>
      <c r="E14239" s="106"/>
    </row>
    <row r="14240" spans="1:5" x14ac:dyDescent="0.25">
      <c r="A14240" s="46"/>
      <c r="B14240" s="46"/>
      <c r="C14240" s="46"/>
      <c r="D14240" s="106"/>
      <c r="E14240" s="106"/>
    </row>
    <row r="14241" spans="1:5" x14ac:dyDescent="0.25">
      <c r="A14241" s="46"/>
      <c r="B14241" s="46"/>
      <c r="C14241" s="46"/>
      <c r="D14241" s="106"/>
      <c r="E14241" s="106"/>
    </row>
    <row r="14242" spans="1:5" x14ac:dyDescent="0.25">
      <c r="A14242" s="46"/>
      <c r="B14242" s="46"/>
      <c r="C14242" s="46"/>
      <c r="D14242" s="106"/>
      <c r="E14242" s="106"/>
    </row>
    <row r="14243" spans="1:5" x14ac:dyDescent="0.25">
      <c r="A14243" s="46"/>
      <c r="B14243" s="46"/>
      <c r="C14243" s="46"/>
      <c r="D14243" s="106"/>
      <c r="E14243" s="106"/>
    </row>
    <row r="14244" spans="1:5" x14ac:dyDescent="0.25">
      <c r="A14244" s="46"/>
      <c r="B14244" s="46"/>
      <c r="C14244" s="46"/>
      <c r="D14244" s="106"/>
      <c r="E14244" s="106"/>
    </row>
    <row r="14245" spans="1:5" x14ac:dyDescent="0.25">
      <c r="A14245" s="46"/>
      <c r="B14245" s="46"/>
      <c r="C14245" s="46"/>
      <c r="D14245" s="106"/>
      <c r="E14245" s="106"/>
    </row>
    <row r="14246" spans="1:5" x14ac:dyDescent="0.25">
      <c r="A14246" s="46"/>
      <c r="B14246" s="46"/>
      <c r="C14246" s="46"/>
      <c r="D14246" s="106"/>
      <c r="E14246" s="106"/>
    </row>
    <row r="14247" spans="1:5" x14ac:dyDescent="0.25">
      <c r="A14247" s="46"/>
      <c r="B14247" s="46"/>
      <c r="C14247" s="46"/>
      <c r="D14247" s="106"/>
      <c r="E14247" s="106"/>
    </row>
    <row r="14248" spans="1:5" x14ac:dyDescent="0.25">
      <c r="A14248" s="46"/>
      <c r="B14248" s="46"/>
      <c r="C14248" s="46"/>
      <c r="D14248" s="106"/>
      <c r="E14248" s="106"/>
    </row>
    <row r="14249" spans="1:5" x14ac:dyDescent="0.25">
      <c r="A14249" s="46"/>
      <c r="B14249" s="46"/>
      <c r="C14249" s="46"/>
      <c r="D14249" s="106"/>
      <c r="E14249" s="106"/>
    </row>
    <row r="14250" spans="1:5" x14ac:dyDescent="0.25">
      <c r="A14250" s="46"/>
      <c r="B14250" s="46"/>
      <c r="C14250" s="46"/>
      <c r="D14250" s="106"/>
      <c r="E14250" s="106"/>
    </row>
    <row r="14251" spans="1:5" x14ac:dyDescent="0.25">
      <c r="A14251" s="46"/>
      <c r="B14251" s="46"/>
      <c r="C14251" s="46"/>
      <c r="D14251" s="106"/>
      <c r="E14251" s="106"/>
    </row>
    <row r="14252" spans="1:5" x14ac:dyDescent="0.25">
      <c r="A14252" s="46"/>
      <c r="B14252" s="46"/>
      <c r="C14252" s="46"/>
      <c r="D14252" s="106"/>
      <c r="E14252" s="106"/>
    </row>
    <row r="14253" spans="1:5" x14ac:dyDescent="0.25">
      <c r="A14253" s="46"/>
      <c r="B14253" s="46"/>
      <c r="C14253" s="46"/>
      <c r="D14253" s="106"/>
      <c r="E14253" s="106"/>
    </row>
    <row r="14254" spans="1:5" x14ac:dyDescent="0.25">
      <c r="A14254" s="46"/>
      <c r="B14254" s="46"/>
      <c r="C14254" s="46"/>
      <c r="D14254" s="106"/>
      <c r="E14254" s="106"/>
    </row>
    <row r="14255" spans="1:5" x14ac:dyDescent="0.25">
      <c r="A14255" s="46"/>
      <c r="B14255" s="46"/>
      <c r="C14255" s="46"/>
      <c r="D14255" s="106"/>
      <c r="E14255" s="106"/>
    </row>
    <row r="14256" spans="1:5" x14ac:dyDescent="0.25">
      <c r="A14256" s="46"/>
      <c r="B14256" s="46"/>
      <c r="C14256" s="46"/>
      <c r="D14256" s="106"/>
      <c r="E14256" s="106"/>
    </row>
    <row r="14257" spans="1:5" x14ac:dyDescent="0.25">
      <c r="A14257" s="46"/>
      <c r="B14257" s="46"/>
      <c r="C14257" s="46"/>
      <c r="D14257" s="106"/>
      <c r="E14257" s="106"/>
    </row>
    <row r="14258" spans="1:5" x14ac:dyDescent="0.25">
      <c r="A14258" s="46"/>
      <c r="B14258" s="46"/>
      <c r="C14258" s="46"/>
      <c r="D14258" s="106"/>
      <c r="E14258" s="106"/>
    </row>
    <row r="14259" spans="1:5" x14ac:dyDescent="0.25">
      <c r="A14259" s="46"/>
      <c r="B14259" s="46"/>
      <c r="C14259" s="46"/>
      <c r="D14259" s="106"/>
      <c r="E14259" s="106"/>
    </row>
    <row r="14260" spans="1:5" x14ac:dyDescent="0.25">
      <c r="A14260" s="46"/>
      <c r="B14260" s="46"/>
      <c r="C14260" s="46"/>
      <c r="D14260" s="106"/>
      <c r="E14260" s="106"/>
    </row>
    <row r="14261" spans="1:5" x14ac:dyDescent="0.25">
      <c r="A14261" s="46"/>
      <c r="B14261" s="46"/>
      <c r="C14261" s="46"/>
      <c r="D14261" s="106"/>
      <c r="E14261" s="106"/>
    </row>
    <row r="14262" spans="1:5" x14ac:dyDescent="0.25">
      <c r="A14262" s="46"/>
      <c r="B14262" s="46"/>
      <c r="C14262" s="46"/>
      <c r="D14262" s="106"/>
      <c r="E14262" s="106"/>
    </row>
    <row r="14263" spans="1:5" x14ac:dyDescent="0.25">
      <c r="A14263" s="46"/>
      <c r="B14263" s="46"/>
      <c r="C14263" s="46"/>
      <c r="D14263" s="106"/>
      <c r="E14263" s="106"/>
    </row>
    <row r="14264" spans="1:5" x14ac:dyDescent="0.25">
      <c r="A14264" s="46"/>
      <c r="B14264" s="46"/>
      <c r="C14264" s="46"/>
      <c r="D14264" s="106"/>
      <c r="E14264" s="106"/>
    </row>
    <row r="14265" spans="1:5" x14ac:dyDescent="0.25">
      <c r="A14265" s="46"/>
      <c r="B14265" s="46"/>
      <c r="C14265" s="46"/>
      <c r="D14265" s="106"/>
      <c r="E14265" s="106"/>
    </row>
    <row r="14266" spans="1:5" x14ac:dyDescent="0.25">
      <c r="A14266" s="46"/>
      <c r="B14266" s="46"/>
      <c r="C14266" s="46"/>
      <c r="D14266" s="106"/>
      <c r="E14266" s="106"/>
    </row>
    <row r="14267" spans="1:5" x14ac:dyDescent="0.25">
      <c r="A14267" s="46"/>
      <c r="B14267" s="46"/>
      <c r="C14267" s="46"/>
      <c r="D14267" s="106"/>
      <c r="E14267" s="106"/>
    </row>
    <row r="14268" spans="1:5" x14ac:dyDescent="0.25">
      <c r="A14268" s="46"/>
      <c r="B14268" s="46"/>
      <c r="C14268" s="46"/>
      <c r="D14268" s="106"/>
      <c r="E14268" s="106"/>
    </row>
    <row r="14269" spans="1:5" x14ac:dyDescent="0.25">
      <c r="A14269" s="46"/>
      <c r="B14269" s="46"/>
      <c r="C14269" s="46"/>
      <c r="D14269" s="106"/>
      <c r="E14269" s="106"/>
    </row>
    <row r="14270" spans="1:5" x14ac:dyDescent="0.25">
      <c r="A14270" s="46"/>
      <c r="B14270" s="46"/>
      <c r="C14270" s="46"/>
      <c r="D14270" s="106"/>
      <c r="E14270" s="106"/>
    </row>
    <row r="14271" spans="1:5" x14ac:dyDescent="0.25">
      <c r="A14271" s="46"/>
      <c r="B14271" s="46"/>
      <c r="C14271" s="46"/>
      <c r="D14271" s="106"/>
      <c r="E14271" s="106"/>
    </row>
    <row r="14272" spans="1:5" x14ac:dyDescent="0.25">
      <c r="A14272" s="46"/>
      <c r="B14272" s="46"/>
      <c r="C14272" s="46"/>
      <c r="D14272" s="106"/>
      <c r="E14272" s="106"/>
    </row>
    <row r="14273" spans="1:5" x14ac:dyDescent="0.25">
      <c r="A14273" s="46"/>
      <c r="B14273" s="46"/>
      <c r="C14273" s="46"/>
      <c r="D14273" s="106"/>
      <c r="E14273" s="106"/>
    </row>
    <row r="14274" spans="1:5" x14ac:dyDescent="0.25">
      <c r="A14274" s="46"/>
      <c r="B14274" s="46"/>
      <c r="C14274" s="46"/>
      <c r="D14274" s="106"/>
      <c r="E14274" s="106"/>
    </row>
    <row r="14275" spans="1:5" x14ac:dyDescent="0.25">
      <c r="A14275" s="46"/>
      <c r="B14275" s="46"/>
      <c r="C14275" s="46"/>
      <c r="D14275" s="106"/>
      <c r="E14275" s="106"/>
    </row>
    <row r="14276" spans="1:5" x14ac:dyDescent="0.25">
      <c r="A14276" s="46"/>
      <c r="B14276" s="46"/>
      <c r="C14276" s="46"/>
      <c r="D14276" s="106"/>
      <c r="E14276" s="106"/>
    </row>
    <row r="14277" spans="1:5" x14ac:dyDescent="0.25">
      <c r="A14277" s="46"/>
      <c r="B14277" s="46"/>
      <c r="C14277" s="46"/>
      <c r="D14277" s="106"/>
      <c r="E14277" s="106"/>
    </row>
    <row r="14278" spans="1:5" x14ac:dyDescent="0.25">
      <c r="A14278" s="46"/>
      <c r="B14278" s="46"/>
      <c r="C14278" s="46"/>
      <c r="D14278" s="106"/>
      <c r="E14278" s="106"/>
    </row>
    <row r="14279" spans="1:5" x14ac:dyDescent="0.25">
      <c r="A14279" s="46"/>
      <c r="B14279" s="46"/>
      <c r="C14279" s="46"/>
      <c r="D14279" s="106"/>
      <c r="E14279" s="106"/>
    </row>
    <row r="14280" spans="1:5" x14ac:dyDescent="0.25">
      <c r="A14280" s="46"/>
      <c r="B14280" s="46"/>
      <c r="C14280" s="46"/>
      <c r="D14280" s="106"/>
      <c r="E14280" s="106"/>
    </row>
    <row r="14281" spans="1:5" x14ac:dyDescent="0.25">
      <c r="A14281" s="46"/>
      <c r="B14281" s="46"/>
      <c r="C14281" s="46"/>
      <c r="D14281" s="106"/>
      <c r="E14281" s="106"/>
    </row>
    <row r="14282" spans="1:5" x14ac:dyDescent="0.25">
      <c r="A14282" s="46"/>
      <c r="B14282" s="46"/>
      <c r="C14282" s="46"/>
      <c r="D14282" s="106"/>
      <c r="E14282" s="106"/>
    </row>
    <row r="14283" spans="1:5" x14ac:dyDescent="0.25">
      <c r="A14283" s="46"/>
      <c r="B14283" s="46"/>
      <c r="C14283" s="46"/>
      <c r="D14283" s="106"/>
      <c r="E14283" s="106"/>
    </row>
    <row r="14284" spans="1:5" x14ac:dyDescent="0.25">
      <c r="A14284" s="46"/>
      <c r="B14284" s="46"/>
      <c r="C14284" s="46"/>
      <c r="D14284" s="106"/>
      <c r="E14284" s="106"/>
    </row>
    <row r="14285" spans="1:5" x14ac:dyDescent="0.25">
      <c r="A14285" s="46"/>
      <c r="B14285" s="46"/>
      <c r="C14285" s="46"/>
      <c r="D14285" s="106"/>
      <c r="E14285" s="106"/>
    </row>
    <row r="14286" spans="1:5" x14ac:dyDescent="0.25">
      <c r="A14286" s="46"/>
      <c r="B14286" s="46"/>
      <c r="C14286" s="46"/>
      <c r="D14286" s="106"/>
      <c r="E14286" s="106"/>
    </row>
    <row r="14287" spans="1:5" x14ac:dyDescent="0.25">
      <c r="A14287" s="46"/>
      <c r="B14287" s="46"/>
      <c r="C14287" s="46"/>
      <c r="D14287" s="106"/>
      <c r="E14287" s="106"/>
    </row>
    <row r="14288" spans="1:5" x14ac:dyDescent="0.25">
      <c r="A14288" s="46"/>
      <c r="B14288" s="46"/>
      <c r="C14288" s="46"/>
      <c r="D14288" s="106"/>
      <c r="E14288" s="106"/>
    </row>
    <row r="14289" spans="1:5" x14ac:dyDescent="0.25">
      <c r="A14289" s="46"/>
      <c r="B14289" s="46"/>
      <c r="C14289" s="46"/>
      <c r="D14289" s="106"/>
      <c r="E14289" s="106"/>
    </row>
    <row r="14290" spans="1:5" x14ac:dyDescent="0.25">
      <c r="A14290" s="46"/>
      <c r="B14290" s="46"/>
      <c r="C14290" s="46"/>
      <c r="D14290" s="106"/>
      <c r="E14290" s="106"/>
    </row>
    <row r="14291" spans="1:5" x14ac:dyDescent="0.25">
      <c r="A14291" s="46"/>
      <c r="B14291" s="46"/>
      <c r="C14291" s="46"/>
      <c r="D14291" s="106"/>
      <c r="E14291" s="106"/>
    </row>
    <row r="14292" spans="1:5" x14ac:dyDescent="0.25">
      <c r="A14292" s="46"/>
      <c r="B14292" s="46"/>
      <c r="C14292" s="46"/>
      <c r="D14292" s="106"/>
      <c r="E14292" s="106"/>
    </row>
    <row r="14293" spans="1:5" x14ac:dyDescent="0.25">
      <c r="A14293" s="46"/>
      <c r="B14293" s="46"/>
      <c r="C14293" s="46"/>
      <c r="D14293" s="106"/>
      <c r="E14293" s="106"/>
    </row>
    <row r="14294" spans="1:5" x14ac:dyDescent="0.25">
      <c r="A14294" s="46"/>
      <c r="B14294" s="46"/>
      <c r="C14294" s="46"/>
      <c r="D14294" s="106"/>
      <c r="E14294" s="106"/>
    </row>
    <row r="14295" spans="1:5" x14ac:dyDescent="0.25">
      <c r="A14295" s="46"/>
      <c r="B14295" s="46"/>
      <c r="C14295" s="46"/>
      <c r="D14295" s="106"/>
      <c r="E14295" s="106"/>
    </row>
    <row r="14296" spans="1:5" x14ac:dyDescent="0.25">
      <c r="A14296" s="46"/>
      <c r="B14296" s="46"/>
      <c r="C14296" s="46"/>
      <c r="D14296" s="106"/>
      <c r="E14296" s="106"/>
    </row>
    <row r="14297" spans="1:5" x14ac:dyDescent="0.25">
      <c r="A14297" s="46"/>
      <c r="B14297" s="46"/>
      <c r="C14297" s="46"/>
      <c r="D14297" s="106"/>
      <c r="E14297" s="106"/>
    </row>
    <row r="14298" spans="1:5" x14ac:dyDescent="0.25">
      <c r="A14298" s="46"/>
      <c r="B14298" s="46"/>
      <c r="C14298" s="46"/>
      <c r="D14298" s="106"/>
      <c r="E14298" s="106"/>
    </row>
    <row r="14299" spans="1:5" x14ac:dyDescent="0.25">
      <c r="A14299" s="46"/>
      <c r="B14299" s="46"/>
      <c r="C14299" s="46"/>
      <c r="D14299" s="106"/>
      <c r="E14299" s="106"/>
    </row>
    <row r="14300" spans="1:5" x14ac:dyDescent="0.25">
      <c r="A14300" s="46"/>
      <c r="B14300" s="46"/>
      <c r="C14300" s="46"/>
      <c r="D14300" s="106"/>
      <c r="E14300" s="106"/>
    </row>
    <row r="14301" spans="1:5" x14ac:dyDescent="0.25">
      <c r="A14301" s="46"/>
      <c r="B14301" s="46"/>
      <c r="C14301" s="46"/>
      <c r="D14301" s="106"/>
      <c r="E14301" s="106"/>
    </row>
    <row r="14302" spans="1:5" x14ac:dyDescent="0.25">
      <c r="A14302" s="46"/>
      <c r="B14302" s="46"/>
      <c r="C14302" s="46"/>
      <c r="D14302" s="106"/>
      <c r="E14302" s="106"/>
    </row>
    <row r="14303" spans="1:5" x14ac:dyDescent="0.25">
      <c r="A14303" s="46"/>
      <c r="B14303" s="46"/>
      <c r="C14303" s="46"/>
      <c r="D14303" s="106"/>
      <c r="E14303" s="106"/>
    </row>
    <row r="14304" spans="1:5" x14ac:dyDescent="0.25">
      <c r="A14304" s="46"/>
      <c r="B14304" s="46"/>
      <c r="C14304" s="46"/>
      <c r="D14304" s="106"/>
      <c r="E14304" s="106"/>
    </row>
    <row r="14305" spans="1:5" x14ac:dyDescent="0.25">
      <c r="A14305" s="46"/>
      <c r="B14305" s="46"/>
      <c r="C14305" s="46"/>
      <c r="D14305" s="106"/>
      <c r="E14305" s="106"/>
    </row>
    <row r="14306" spans="1:5" x14ac:dyDescent="0.25">
      <c r="A14306" s="46"/>
      <c r="B14306" s="46"/>
      <c r="C14306" s="46"/>
      <c r="D14306" s="106"/>
      <c r="E14306" s="106"/>
    </row>
    <row r="14307" spans="1:5" x14ac:dyDescent="0.25">
      <c r="A14307" s="46"/>
      <c r="B14307" s="46"/>
      <c r="C14307" s="46"/>
      <c r="D14307" s="106"/>
      <c r="E14307" s="106"/>
    </row>
    <row r="14308" spans="1:5" x14ac:dyDescent="0.25">
      <c r="A14308" s="46"/>
      <c r="B14308" s="46"/>
      <c r="C14308" s="46"/>
      <c r="D14308" s="106"/>
      <c r="E14308" s="106"/>
    </row>
    <row r="14309" spans="1:5" x14ac:dyDescent="0.25">
      <c r="A14309" s="46"/>
      <c r="B14309" s="46"/>
      <c r="C14309" s="46"/>
      <c r="D14309" s="106"/>
      <c r="E14309" s="106"/>
    </row>
    <row r="14310" spans="1:5" x14ac:dyDescent="0.25">
      <c r="A14310" s="46"/>
      <c r="B14310" s="46"/>
      <c r="C14310" s="46"/>
      <c r="D14310" s="106"/>
      <c r="E14310" s="106"/>
    </row>
    <row r="14311" spans="1:5" x14ac:dyDescent="0.25">
      <c r="A14311" s="46"/>
      <c r="B14311" s="46"/>
      <c r="C14311" s="46"/>
      <c r="D14311" s="106"/>
      <c r="E14311" s="106"/>
    </row>
    <row r="14312" spans="1:5" x14ac:dyDescent="0.25">
      <c r="A14312" s="46"/>
      <c r="B14312" s="46"/>
      <c r="C14312" s="46"/>
      <c r="D14312" s="106"/>
      <c r="E14312" s="106"/>
    </row>
    <row r="14313" spans="1:5" x14ac:dyDescent="0.25">
      <c r="A14313" s="46"/>
      <c r="B14313" s="46"/>
      <c r="C14313" s="46"/>
      <c r="D14313" s="106"/>
      <c r="E14313" s="106"/>
    </row>
    <row r="14314" spans="1:5" x14ac:dyDescent="0.25">
      <c r="A14314" s="46"/>
      <c r="B14314" s="46"/>
      <c r="C14314" s="46"/>
      <c r="D14314" s="106"/>
      <c r="E14314" s="106"/>
    </row>
    <row r="14315" spans="1:5" x14ac:dyDescent="0.25">
      <c r="A14315" s="46"/>
      <c r="B14315" s="46"/>
      <c r="C14315" s="46"/>
      <c r="D14315" s="106"/>
      <c r="E14315" s="106"/>
    </row>
    <row r="14316" spans="1:5" x14ac:dyDescent="0.25">
      <c r="A14316" s="46"/>
      <c r="B14316" s="46"/>
      <c r="C14316" s="46"/>
      <c r="D14316" s="106"/>
      <c r="E14316" s="106"/>
    </row>
    <row r="14317" spans="1:5" x14ac:dyDescent="0.25">
      <c r="A14317" s="46"/>
      <c r="B14317" s="46"/>
      <c r="C14317" s="46"/>
      <c r="D14317" s="106"/>
      <c r="E14317" s="106"/>
    </row>
    <row r="14318" spans="1:5" x14ac:dyDescent="0.25">
      <c r="A14318" s="46"/>
      <c r="B14318" s="46"/>
      <c r="C14318" s="46"/>
      <c r="D14318" s="106"/>
      <c r="E14318" s="106"/>
    </row>
    <row r="14319" spans="1:5" x14ac:dyDescent="0.25">
      <c r="A14319" s="46"/>
      <c r="B14319" s="46"/>
      <c r="C14319" s="46"/>
      <c r="D14319" s="106"/>
      <c r="E14319" s="106"/>
    </row>
    <row r="14320" spans="1:5" x14ac:dyDescent="0.25">
      <c r="A14320" s="46"/>
      <c r="B14320" s="46"/>
      <c r="C14320" s="46"/>
      <c r="D14320" s="106"/>
      <c r="E14320" s="106"/>
    </row>
    <row r="14321" spans="1:5" x14ac:dyDescent="0.25">
      <c r="A14321" s="46"/>
      <c r="B14321" s="46"/>
      <c r="C14321" s="46"/>
      <c r="D14321" s="106"/>
      <c r="E14321" s="106"/>
    </row>
    <row r="14322" spans="1:5" x14ac:dyDescent="0.25">
      <c r="A14322" s="46"/>
      <c r="B14322" s="46"/>
      <c r="C14322" s="46"/>
      <c r="D14322" s="106"/>
      <c r="E14322" s="106"/>
    </row>
    <row r="14323" spans="1:5" x14ac:dyDescent="0.25">
      <c r="A14323" s="46"/>
      <c r="B14323" s="46"/>
      <c r="C14323" s="46"/>
      <c r="D14323" s="106"/>
      <c r="E14323" s="106"/>
    </row>
    <row r="14324" spans="1:5" x14ac:dyDescent="0.25">
      <c r="A14324" s="46"/>
      <c r="B14324" s="46"/>
      <c r="C14324" s="46"/>
      <c r="D14324" s="106"/>
      <c r="E14324" s="106"/>
    </row>
    <row r="14325" spans="1:5" x14ac:dyDescent="0.25">
      <c r="A14325" s="46"/>
      <c r="B14325" s="46"/>
      <c r="C14325" s="46"/>
      <c r="D14325" s="106"/>
      <c r="E14325" s="106"/>
    </row>
    <row r="14326" spans="1:5" x14ac:dyDescent="0.25">
      <c r="A14326" s="46"/>
      <c r="B14326" s="46"/>
      <c r="C14326" s="46"/>
      <c r="D14326" s="106"/>
      <c r="E14326" s="106"/>
    </row>
    <row r="14327" spans="1:5" x14ac:dyDescent="0.25">
      <c r="A14327" s="46"/>
      <c r="B14327" s="46"/>
      <c r="C14327" s="46"/>
      <c r="D14327" s="106"/>
      <c r="E14327" s="106"/>
    </row>
    <row r="14328" spans="1:5" x14ac:dyDescent="0.25">
      <c r="A14328" s="46"/>
      <c r="B14328" s="46"/>
      <c r="C14328" s="46"/>
      <c r="D14328" s="106"/>
      <c r="E14328" s="106"/>
    </row>
    <row r="14329" spans="1:5" x14ac:dyDescent="0.25">
      <c r="A14329" s="46"/>
      <c r="B14329" s="46"/>
      <c r="C14329" s="46"/>
      <c r="D14329" s="106"/>
      <c r="E14329" s="106"/>
    </row>
    <row r="14330" spans="1:5" x14ac:dyDescent="0.25">
      <c r="A14330" s="46"/>
      <c r="B14330" s="46"/>
      <c r="C14330" s="46"/>
      <c r="D14330" s="106"/>
      <c r="E14330" s="106"/>
    </row>
    <row r="14331" spans="1:5" x14ac:dyDescent="0.25">
      <c r="A14331" s="46"/>
      <c r="B14331" s="46"/>
      <c r="C14331" s="46"/>
      <c r="D14331" s="106"/>
      <c r="E14331" s="106"/>
    </row>
    <row r="14332" spans="1:5" x14ac:dyDescent="0.25">
      <c r="A14332" s="46"/>
      <c r="B14332" s="46"/>
      <c r="C14332" s="46"/>
      <c r="D14332" s="106"/>
      <c r="E14332" s="106"/>
    </row>
    <row r="14333" spans="1:5" x14ac:dyDescent="0.25">
      <c r="A14333" s="46"/>
      <c r="B14333" s="46"/>
      <c r="C14333" s="46"/>
      <c r="D14333" s="106"/>
      <c r="E14333" s="106"/>
    </row>
    <row r="14334" spans="1:5" x14ac:dyDescent="0.25">
      <c r="A14334" s="46"/>
      <c r="B14334" s="46"/>
      <c r="C14334" s="46"/>
      <c r="D14334" s="106"/>
      <c r="E14334" s="106"/>
    </row>
    <row r="14335" spans="1:5" x14ac:dyDescent="0.25">
      <c r="A14335" s="46"/>
      <c r="B14335" s="46"/>
      <c r="C14335" s="46"/>
      <c r="D14335" s="106"/>
      <c r="E14335" s="106"/>
    </row>
    <row r="14336" spans="1:5" x14ac:dyDescent="0.25">
      <c r="A14336" s="46"/>
      <c r="B14336" s="46"/>
      <c r="C14336" s="46"/>
      <c r="D14336" s="106"/>
      <c r="E14336" s="106"/>
    </row>
    <row r="14337" spans="1:5" x14ac:dyDescent="0.25">
      <c r="A14337" s="46"/>
      <c r="B14337" s="46"/>
      <c r="C14337" s="46"/>
      <c r="D14337" s="106"/>
      <c r="E14337" s="106"/>
    </row>
    <row r="14338" spans="1:5" x14ac:dyDescent="0.25">
      <c r="A14338" s="46"/>
      <c r="B14338" s="46"/>
      <c r="C14338" s="46"/>
      <c r="D14338" s="106"/>
      <c r="E14338" s="106"/>
    </row>
    <row r="14339" spans="1:5" x14ac:dyDescent="0.25">
      <c r="A14339" s="46"/>
      <c r="B14339" s="46"/>
      <c r="C14339" s="46"/>
      <c r="D14339" s="106"/>
      <c r="E14339" s="106"/>
    </row>
    <row r="14340" spans="1:5" x14ac:dyDescent="0.25">
      <c r="A14340" s="46"/>
      <c r="B14340" s="46"/>
      <c r="C14340" s="46"/>
      <c r="D14340" s="106"/>
      <c r="E14340" s="106"/>
    </row>
    <row r="14341" spans="1:5" x14ac:dyDescent="0.25">
      <c r="A14341" s="46"/>
      <c r="B14341" s="46"/>
      <c r="C14341" s="46"/>
      <c r="D14341" s="106"/>
      <c r="E14341" s="106"/>
    </row>
    <row r="14342" spans="1:5" x14ac:dyDescent="0.25">
      <c r="A14342" s="46"/>
      <c r="B14342" s="46"/>
      <c r="C14342" s="46"/>
      <c r="D14342" s="106"/>
      <c r="E14342" s="106"/>
    </row>
    <row r="14343" spans="1:5" x14ac:dyDescent="0.25">
      <c r="A14343" s="46"/>
      <c r="B14343" s="46"/>
      <c r="C14343" s="46"/>
      <c r="D14343" s="106"/>
      <c r="E14343" s="106"/>
    </row>
    <row r="14344" spans="1:5" x14ac:dyDescent="0.25">
      <c r="A14344" s="46"/>
      <c r="B14344" s="46"/>
      <c r="C14344" s="46"/>
      <c r="D14344" s="106"/>
      <c r="E14344" s="106"/>
    </row>
    <row r="14345" spans="1:5" x14ac:dyDescent="0.25">
      <c r="A14345" s="46"/>
      <c r="B14345" s="46"/>
      <c r="C14345" s="46"/>
      <c r="D14345" s="106"/>
      <c r="E14345" s="106"/>
    </row>
    <row r="14346" spans="1:5" x14ac:dyDescent="0.25">
      <c r="A14346" s="46"/>
      <c r="B14346" s="46"/>
      <c r="C14346" s="46"/>
      <c r="D14346" s="106"/>
      <c r="E14346" s="106"/>
    </row>
    <row r="14347" spans="1:5" x14ac:dyDescent="0.25">
      <c r="A14347" s="46"/>
      <c r="B14347" s="46"/>
      <c r="C14347" s="46"/>
      <c r="D14347" s="106"/>
      <c r="E14347" s="106"/>
    </row>
    <row r="14348" spans="1:5" x14ac:dyDescent="0.25">
      <c r="A14348" s="46"/>
      <c r="B14348" s="46"/>
      <c r="C14348" s="46"/>
      <c r="D14348" s="106"/>
      <c r="E14348" s="106"/>
    </row>
    <row r="14349" spans="1:5" x14ac:dyDescent="0.25">
      <c r="A14349" s="46"/>
      <c r="B14349" s="46"/>
      <c r="C14349" s="46"/>
      <c r="D14349" s="106"/>
      <c r="E14349" s="106"/>
    </row>
    <row r="14350" spans="1:5" x14ac:dyDescent="0.25">
      <c r="A14350" s="46"/>
      <c r="B14350" s="46"/>
      <c r="C14350" s="46"/>
      <c r="D14350" s="106"/>
      <c r="E14350" s="106"/>
    </row>
    <row r="14351" spans="1:5" x14ac:dyDescent="0.25">
      <c r="A14351" s="46"/>
      <c r="B14351" s="46"/>
      <c r="C14351" s="46"/>
      <c r="D14351" s="106"/>
      <c r="E14351" s="106"/>
    </row>
    <row r="14352" spans="1:5" x14ac:dyDescent="0.25">
      <c r="A14352" s="46"/>
      <c r="B14352" s="46"/>
      <c r="C14352" s="46"/>
      <c r="D14352" s="106"/>
      <c r="E14352" s="106"/>
    </row>
    <row r="14353" spans="1:5" x14ac:dyDescent="0.25">
      <c r="A14353" s="46"/>
      <c r="B14353" s="46"/>
      <c r="C14353" s="46"/>
      <c r="D14353" s="106"/>
      <c r="E14353" s="106"/>
    </row>
    <row r="14354" spans="1:5" x14ac:dyDescent="0.25">
      <c r="A14354" s="46"/>
      <c r="B14354" s="46"/>
      <c r="C14354" s="46"/>
      <c r="D14354" s="106"/>
      <c r="E14354" s="106"/>
    </row>
    <row r="14355" spans="1:5" x14ac:dyDescent="0.25">
      <c r="A14355" s="46"/>
      <c r="B14355" s="46"/>
      <c r="C14355" s="46"/>
      <c r="D14355" s="106"/>
      <c r="E14355" s="106"/>
    </row>
    <row r="14356" spans="1:5" x14ac:dyDescent="0.25">
      <c r="A14356" s="46"/>
      <c r="B14356" s="46"/>
      <c r="C14356" s="46"/>
      <c r="D14356" s="106"/>
      <c r="E14356" s="106"/>
    </row>
    <row r="14357" spans="1:5" x14ac:dyDescent="0.25">
      <c r="A14357" s="46"/>
      <c r="B14357" s="46"/>
      <c r="C14357" s="46"/>
      <c r="D14357" s="106"/>
      <c r="E14357" s="106"/>
    </row>
    <row r="14358" spans="1:5" x14ac:dyDescent="0.25">
      <c r="A14358" s="46"/>
      <c r="B14358" s="46"/>
      <c r="C14358" s="46"/>
      <c r="D14358" s="106"/>
      <c r="E14358" s="106"/>
    </row>
    <row r="14359" spans="1:5" x14ac:dyDescent="0.25">
      <c r="A14359" s="46"/>
      <c r="B14359" s="46"/>
      <c r="C14359" s="46"/>
      <c r="D14359" s="106"/>
      <c r="E14359" s="106"/>
    </row>
    <row r="14360" spans="1:5" x14ac:dyDescent="0.25">
      <c r="A14360" s="46"/>
      <c r="B14360" s="46"/>
      <c r="C14360" s="46"/>
      <c r="D14360" s="106"/>
      <c r="E14360" s="106"/>
    </row>
    <row r="14361" spans="1:5" x14ac:dyDescent="0.25">
      <c r="A14361" s="46"/>
      <c r="B14361" s="46"/>
      <c r="C14361" s="46"/>
      <c r="D14361" s="106"/>
      <c r="E14361" s="106"/>
    </row>
    <row r="14362" spans="1:5" x14ac:dyDescent="0.25">
      <c r="A14362" s="46"/>
      <c r="B14362" s="46"/>
      <c r="C14362" s="46"/>
      <c r="D14362" s="106"/>
      <c r="E14362" s="106"/>
    </row>
    <row r="14363" spans="1:5" x14ac:dyDescent="0.25">
      <c r="A14363" s="46"/>
      <c r="B14363" s="46"/>
      <c r="C14363" s="46"/>
      <c r="D14363" s="106"/>
      <c r="E14363" s="106"/>
    </row>
    <row r="14364" spans="1:5" x14ac:dyDescent="0.25">
      <c r="A14364" s="46"/>
      <c r="B14364" s="46"/>
      <c r="C14364" s="46"/>
      <c r="D14364" s="106"/>
      <c r="E14364" s="106"/>
    </row>
    <row r="14365" spans="1:5" x14ac:dyDescent="0.25">
      <c r="A14365" s="46"/>
      <c r="B14365" s="46"/>
      <c r="C14365" s="46"/>
      <c r="D14365" s="106"/>
      <c r="E14365" s="106"/>
    </row>
    <row r="14366" spans="1:5" x14ac:dyDescent="0.25">
      <c r="A14366" s="46"/>
      <c r="B14366" s="46"/>
      <c r="C14366" s="46"/>
      <c r="D14366" s="106"/>
      <c r="E14366" s="106"/>
    </row>
    <row r="14367" spans="1:5" x14ac:dyDescent="0.25">
      <c r="A14367" s="46"/>
      <c r="B14367" s="46"/>
      <c r="C14367" s="46"/>
      <c r="D14367" s="106"/>
      <c r="E14367" s="106"/>
    </row>
    <row r="14368" spans="1:5" x14ac:dyDescent="0.25">
      <c r="A14368" s="46"/>
      <c r="B14368" s="46"/>
      <c r="C14368" s="46"/>
      <c r="D14368" s="106"/>
      <c r="E14368" s="106"/>
    </row>
    <row r="14369" spans="1:5" x14ac:dyDescent="0.25">
      <c r="A14369" s="46"/>
      <c r="B14369" s="46"/>
      <c r="C14369" s="46"/>
      <c r="D14369" s="106"/>
      <c r="E14369" s="106"/>
    </row>
    <row r="14370" spans="1:5" x14ac:dyDescent="0.25">
      <c r="A14370" s="46"/>
      <c r="B14370" s="46"/>
      <c r="C14370" s="46"/>
      <c r="D14370" s="106"/>
      <c r="E14370" s="106"/>
    </row>
    <row r="14371" spans="1:5" x14ac:dyDescent="0.25">
      <c r="A14371" s="46"/>
      <c r="B14371" s="46"/>
      <c r="C14371" s="46"/>
      <c r="D14371" s="106"/>
      <c r="E14371" s="106"/>
    </row>
    <row r="14372" spans="1:5" x14ac:dyDescent="0.25">
      <c r="A14372" s="46"/>
      <c r="B14372" s="46"/>
      <c r="C14372" s="46"/>
      <c r="D14372" s="106"/>
      <c r="E14372" s="106"/>
    </row>
    <row r="14373" spans="1:5" x14ac:dyDescent="0.25">
      <c r="A14373" s="46"/>
      <c r="B14373" s="46"/>
      <c r="C14373" s="46"/>
      <c r="D14373" s="106"/>
      <c r="E14373" s="106"/>
    </row>
    <row r="14374" spans="1:5" x14ac:dyDescent="0.25">
      <c r="A14374" s="46"/>
      <c r="B14374" s="46"/>
      <c r="C14374" s="46"/>
      <c r="D14374" s="106"/>
      <c r="E14374" s="106"/>
    </row>
    <row r="14375" spans="1:5" x14ac:dyDescent="0.25">
      <c r="A14375" s="46"/>
      <c r="B14375" s="46"/>
      <c r="C14375" s="46"/>
      <c r="D14375" s="106"/>
      <c r="E14375" s="106"/>
    </row>
    <row r="14376" spans="1:5" x14ac:dyDescent="0.25">
      <c r="A14376" s="46"/>
      <c r="B14376" s="46"/>
      <c r="C14376" s="46"/>
      <c r="D14376" s="106"/>
      <c r="E14376" s="106"/>
    </row>
    <row r="14377" spans="1:5" x14ac:dyDescent="0.25">
      <c r="A14377" s="46"/>
      <c r="B14377" s="46"/>
      <c r="C14377" s="46"/>
      <c r="D14377" s="106"/>
      <c r="E14377" s="106"/>
    </row>
    <row r="14378" spans="1:5" x14ac:dyDescent="0.25">
      <c r="A14378" s="46"/>
      <c r="B14378" s="46"/>
      <c r="C14378" s="46"/>
      <c r="D14378" s="106"/>
      <c r="E14378" s="106"/>
    </row>
    <row r="14379" spans="1:5" x14ac:dyDescent="0.25">
      <c r="A14379" s="46"/>
      <c r="B14379" s="46"/>
      <c r="C14379" s="46"/>
      <c r="D14379" s="106"/>
      <c r="E14379" s="106"/>
    </row>
    <row r="14380" spans="1:5" x14ac:dyDescent="0.25">
      <c r="A14380" s="46"/>
      <c r="B14380" s="46"/>
      <c r="C14380" s="46"/>
      <c r="D14380" s="106"/>
      <c r="E14380" s="106"/>
    </row>
    <row r="14381" spans="1:5" x14ac:dyDescent="0.25">
      <c r="A14381" s="46"/>
      <c r="B14381" s="46"/>
      <c r="C14381" s="46"/>
      <c r="D14381" s="106"/>
      <c r="E14381" s="106"/>
    </row>
    <row r="14382" spans="1:5" x14ac:dyDescent="0.25">
      <c r="A14382" s="46"/>
      <c r="B14382" s="46"/>
      <c r="C14382" s="46"/>
      <c r="D14382" s="106"/>
      <c r="E14382" s="106"/>
    </row>
    <row r="14383" spans="1:5" x14ac:dyDescent="0.25">
      <c r="A14383" s="46"/>
      <c r="B14383" s="46"/>
      <c r="C14383" s="46"/>
      <c r="D14383" s="106"/>
      <c r="E14383" s="106"/>
    </row>
    <row r="14384" spans="1:5" x14ac:dyDescent="0.25">
      <c r="A14384" s="46"/>
      <c r="B14384" s="46"/>
      <c r="C14384" s="46"/>
      <c r="D14384" s="106"/>
      <c r="E14384" s="106"/>
    </row>
    <row r="14385" spans="1:5" x14ac:dyDescent="0.25">
      <c r="A14385" s="46"/>
      <c r="B14385" s="46"/>
      <c r="C14385" s="46"/>
      <c r="D14385" s="106"/>
      <c r="E14385" s="106"/>
    </row>
    <row r="14386" spans="1:5" x14ac:dyDescent="0.25">
      <c r="A14386" s="46"/>
      <c r="B14386" s="46"/>
      <c r="C14386" s="46"/>
      <c r="D14386" s="106"/>
      <c r="E14386" s="106"/>
    </row>
    <row r="14387" spans="1:5" x14ac:dyDescent="0.25">
      <c r="A14387" s="46"/>
      <c r="B14387" s="46"/>
      <c r="C14387" s="46"/>
      <c r="D14387" s="106"/>
      <c r="E14387" s="106"/>
    </row>
    <row r="14388" spans="1:5" x14ac:dyDescent="0.25">
      <c r="A14388" s="46"/>
      <c r="B14388" s="46"/>
      <c r="C14388" s="46"/>
      <c r="D14388" s="106"/>
      <c r="E14388" s="106"/>
    </row>
    <row r="14389" spans="1:5" x14ac:dyDescent="0.25">
      <c r="A14389" s="46"/>
      <c r="B14389" s="46"/>
      <c r="C14389" s="46"/>
      <c r="D14389" s="106"/>
      <c r="E14389" s="106"/>
    </row>
    <row r="14390" spans="1:5" x14ac:dyDescent="0.25">
      <c r="A14390" s="46"/>
      <c r="B14390" s="46"/>
      <c r="C14390" s="46"/>
      <c r="D14390" s="106"/>
      <c r="E14390" s="106"/>
    </row>
    <row r="14391" spans="1:5" x14ac:dyDescent="0.25">
      <c r="A14391" s="46"/>
      <c r="B14391" s="46"/>
      <c r="C14391" s="46"/>
      <c r="D14391" s="106"/>
      <c r="E14391" s="106"/>
    </row>
    <row r="14392" spans="1:5" x14ac:dyDescent="0.25">
      <c r="A14392" s="46"/>
      <c r="B14392" s="46"/>
      <c r="C14392" s="46"/>
      <c r="D14392" s="106"/>
      <c r="E14392" s="106"/>
    </row>
    <row r="14393" spans="1:5" x14ac:dyDescent="0.25">
      <c r="A14393" s="46"/>
      <c r="B14393" s="46"/>
      <c r="C14393" s="46"/>
      <c r="D14393" s="106"/>
      <c r="E14393" s="106"/>
    </row>
    <row r="14394" spans="1:5" x14ac:dyDescent="0.25">
      <c r="A14394" s="46"/>
      <c r="B14394" s="46"/>
      <c r="C14394" s="46"/>
      <c r="D14394" s="106"/>
      <c r="E14394" s="106"/>
    </row>
    <row r="14395" spans="1:5" x14ac:dyDescent="0.25">
      <c r="A14395" s="46"/>
      <c r="B14395" s="46"/>
      <c r="C14395" s="46"/>
      <c r="D14395" s="106"/>
      <c r="E14395" s="106"/>
    </row>
    <row r="14396" spans="1:5" x14ac:dyDescent="0.25">
      <c r="A14396" s="46"/>
      <c r="B14396" s="46"/>
      <c r="C14396" s="46"/>
      <c r="D14396" s="106"/>
      <c r="E14396" s="106"/>
    </row>
    <row r="14397" spans="1:5" x14ac:dyDescent="0.25">
      <c r="A14397" s="46"/>
      <c r="B14397" s="46"/>
      <c r="C14397" s="46"/>
      <c r="D14397" s="106"/>
      <c r="E14397" s="106"/>
    </row>
    <row r="14398" spans="1:5" x14ac:dyDescent="0.25">
      <c r="A14398" s="46"/>
      <c r="B14398" s="46"/>
      <c r="C14398" s="46"/>
      <c r="D14398" s="106"/>
      <c r="E14398" s="106"/>
    </row>
    <row r="14399" spans="1:5" x14ac:dyDescent="0.25">
      <c r="A14399" s="46"/>
      <c r="B14399" s="46"/>
      <c r="C14399" s="46"/>
      <c r="D14399" s="106"/>
      <c r="E14399" s="106"/>
    </row>
    <row r="14400" spans="1:5" x14ac:dyDescent="0.25">
      <c r="A14400" s="46"/>
      <c r="B14400" s="46"/>
      <c r="C14400" s="46"/>
      <c r="D14400" s="106"/>
      <c r="E14400" s="106"/>
    </row>
    <row r="14401" spans="1:5" x14ac:dyDescent="0.25">
      <c r="A14401" s="46"/>
      <c r="B14401" s="46"/>
      <c r="C14401" s="46"/>
      <c r="D14401" s="106"/>
      <c r="E14401" s="106"/>
    </row>
    <row r="14402" spans="1:5" x14ac:dyDescent="0.25">
      <c r="A14402" s="46"/>
      <c r="B14402" s="46"/>
      <c r="C14402" s="46"/>
      <c r="D14402" s="106"/>
      <c r="E14402" s="106"/>
    </row>
    <row r="14403" spans="1:5" x14ac:dyDescent="0.25">
      <c r="A14403" s="46"/>
      <c r="B14403" s="46"/>
      <c r="C14403" s="46"/>
      <c r="D14403" s="106"/>
      <c r="E14403" s="106"/>
    </row>
    <row r="14404" spans="1:5" x14ac:dyDescent="0.25">
      <c r="A14404" s="46"/>
      <c r="B14404" s="46"/>
      <c r="C14404" s="46"/>
      <c r="D14404" s="106"/>
      <c r="E14404" s="106"/>
    </row>
    <row r="14405" spans="1:5" x14ac:dyDescent="0.25">
      <c r="A14405" s="46"/>
      <c r="B14405" s="46"/>
      <c r="C14405" s="46"/>
      <c r="D14405" s="106"/>
      <c r="E14405" s="106"/>
    </row>
    <row r="14406" spans="1:5" x14ac:dyDescent="0.25">
      <c r="A14406" s="46"/>
      <c r="B14406" s="46"/>
      <c r="C14406" s="46"/>
      <c r="D14406" s="106"/>
      <c r="E14406" s="106"/>
    </row>
    <row r="14407" spans="1:5" x14ac:dyDescent="0.25">
      <c r="A14407" s="46"/>
      <c r="B14407" s="46"/>
      <c r="C14407" s="46"/>
      <c r="D14407" s="106"/>
      <c r="E14407" s="106"/>
    </row>
    <row r="14408" spans="1:5" x14ac:dyDescent="0.25">
      <c r="A14408" s="46"/>
      <c r="B14408" s="46"/>
      <c r="C14408" s="46"/>
      <c r="D14408" s="106"/>
      <c r="E14408" s="106"/>
    </row>
    <row r="14409" spans="1:5" x14ac:dyDescent="0.25">
      <c r="A14409" s="46"/>
      <c r="B14409" s="46"/>
      <c r="C14409" s="46"/>
      <c r="D14409" s="106"/>
      <c r="E14409" s="106"/>
    </row>
    <row r="14410" spans="1:5" x14ac:dyDescent="0.25">
      <c r="A14410" s="46"/>
      <c r="B14410" s="46"/>
      <c r="C14410" s="46"/>
      <c r="D14410" s="106"/>
      <c r="E14410" s="106"/>
    </row>
    <row r="14411" spans="1:5" x14ac:dyDescent="0.25">
      <c r="A14411" s="46"/>
      <c r="B14411" s="46"/>
      <c r="C14411" s="46"/>
      <c r="D14411" s="106"/>
      <c r="E14411" s="106"/>
    </row>
    <row r="14412" spans="1:5" x14ac:dyDescent="0.25">
      <c r="A14412" s="46"/>
      <c r="B14412" s="46"/>
      <c r="C14412" s="46"/>
      <c r="D14412" s="106"/>
      <c r="E14412" s="106"/>
    </row>
    <row r="14413" spans="1:5" x14ac:dyDescent="0.25">
      <c r="A14413" s="46"/>
      <c r="B14413" s="46"/>
      <c r="C14413" s="46"/>
      <c r="D14413" s="106"/>
      <c r="E14413" s="106"/>
    </row>
    <row r="14414" spans="1:5" x14ac:dyDescent="0.25">
      <c r="A14414" s="46"/>
      <c r="B14414" s="46"/>
      <c r="C14414" s="46"/>
      <c r="D14414" s="106"/>
      <c r="E14414" s="106"/>
    </row>
    <row r="14415" spans="1:5" x14ac:dyDescent="0.25">
      <c r="A14415" s="46"/>
      <c r="B14415" s="46"/>
      <c r="C14415" s="46"/>
      <c r="D14415" s="106"/>
      <c r="E14415" s="106"/>
    </row>
    <row r="14416" spans="1:5" x14ac:dyDescent="0.25">
      <c r="A14416" s="46"/>
      <c r="B14416" s="46"/>
      <c r="C14416" s="46"/>
      <c r="D14416" s="106"/>
      <c r="E14416" s="106"/>
    </row>
    <row r="14417" spans="1:5" x14ac:dyDescent="0.25">
      <c r="A14417" s="46"/>
      <c r="B14417" s="46"/>
      <c r="C14417" s="46"/>
      <c r="D14417" s="106"/>
      <c r="E14417" s="106"/>
    </row>
    <row r="14418" spans="1:5" x14ac:dyDescent="0.25">
      <c r="A14418" s="46"/>
      <c r="B14418" s="46"/>
      <c r="C14418" s="46"/>
      <c r="D14418" s="106"/>
      <c r="E14418" s="106"/>
    </row>
    <row r="14419" spans="1:5" x14ac:dyDescent="0.25">
      <c r="A14419" s="46"/>
      <c r="B14419" s="46"/>
      <c r="C14419" s="46"/>
      <c r="D14419" s="106"/>
      <c r="E14419" s="106"/>
    </row>
    <row r="14420" spans="1:5" x14ac:dyDescent="0.25">
      <c r="A14420" s="46"/>
      <c r="B14420" s="46"/>
      <c r="C14420" s="46"/>
      <c r="D14420" s="106"/>
      <c r="E14420" s="106"/>
    </row>
    <row r="14421" spans="1:5" x14ac:dyDescent="0.25">
      <c r="A14421" s="46"/>
      <c r="B14421" s="46"/>
      <c r="C14421" s="46"/>
      <c r="D14421" s="106"/>
      <c r="E14421" s="106"/>
    </row>
    <row r="14422" spans="1:5" x14ac:dyDescent="0.25">
      <c r="A14422" s="46"/>
      <c r="B14422" s="46"/>
      <c r="C14422" s="46"/>
      <c r="D14422" s="106"/>
      <c r="E14422" s="106"/>
    </row>
    <row r="14423" spans="1:5" x14ac:dyDescent="0.25">
      <c r="A14423" s="46"/>
      <c r="B14423" s="46"/>
      <c r="C14423" s="46"/>
      <c r="D14423" s="106"/>
      <c r="E14423" s="106"/>
    </row>
    <row r="14424" spans="1:5" x14ac:dyDescent="0.25">
      <c r="A14424" s="46"/>
      <c r="B14424" s="46"/>
      <c r="C14424" s="46"/>
      <c r="D14424" s="106"/>
      <c r="E14424" s="106"/>
    </row>
    <row r="14425" spans="1:5" x14ac:dyDescent="0.25">
      <c r="A14425" s="46"/>
      <c r="B14425" s="46"/>
      <c r="C14425" s="46"/>
      <c r="D14425" s="106"/>
      <c r="E14425" s="106"/>
    </row>
    <row r="14426" spans="1:5" x14ac:dyDescent="0.25">
      <c r="A14426" s="46"/>
      <c r="B14426" s="46"/>
      <c r="C14426" s="46"/>
      <c r="D14426" s="106"/>
      <c r="E14426" s="106"/>
    </row>
    <row r="14427" spans="1:5" x14ac:dyDescent="0.25">
      <c r="A14427" s="46"/>
      <c r="B14427" s="46"/>
      <c r="C14427" s="46"/>
      <c r="D14427" s="106"/>
      <c r="E14427" s="106"/>
    </row>
    <row r="14428" spans="1:5" x14ac:dyDescent="0.25">
      <c r="A14428" s="46"/>
      <c r="B14428" s="46"/>
      <c r="C14428" s="46"/>
      <c r="D14428" s="106"/>
      <c r="E14428" s="106"/>
    </row>
    <row r="14429" spans="1:5" x14ac:dyDescent="0.25">
      <c r="A14429" s="46"/>
      <c r="B14429" s="46"/>
      <c r="C14429" s="46"/>
      <c r="D14429" s="106"/>
      <c r="E14429" s="106"/>
    </row>
    <row r="14430" spans="1:5" x14ac:dyDescent="0.25">
      <c r="A14430" s="46"/>
      <c r="B14430" s="46"/>
      <c r="C14430" s="46"/>
      <c r="D14430" s="106"/>
      <c r="E14430" s="106"/>
    </row>
    <row r="14431" spans="1:5" x14ac:dyDescent="0.25">
      <c r="A14431" s="46"/>
      <c r="B14431" s="46"/>
      <c r="C14431" s="46"/>
      <c r="D14431" s="106"/>
      <c r="E14431" s="106"/>
    </row>
    <row r="14432" spans="1:5" x14ac:dyDescent="0.25">
      <c r="A14432" s="46"/>
      <c r="B14432" s="46"/>
      <c r="C14432" s="46"/>
      <c r="D14432" s="106"/>
      <c r="E14432" s="106"/>
    </row>
    <row r="14433" spans="1:5" x14ac:dyDescent="0.25">
      <c r="A14433" s="46"/>
      <c r="B14433" s="46"/>
      <c r="C14433" s="46"/>
      <c r="D14433" s="106"/>
      <c r="E14433" s="106"/>
    </row>
    <row r="14434" spans="1:5" x14ac:dyDescent="0.25">
      <c r="A14434" s="46"/>
      <c r="B14434" s="46"/>
      <c r="C14434" s="46"/>
      <c r="D14434" s="106"/>
      <c r="E14434" s="106"/>
    </row>
    <row r="14435" spans="1:5" x14ac:dyDescent="0.25">
      <c r="A14435" s="46"/>
      <c r="B14435" s="46"/>
      <c r="C14435" s="46"/>
      <c r="D14435" s="106"/>
      <c r="E14435" s="106"/>
    </row>
    <row r="14436" spans="1:5" x14ac:dyDescent="0.25">
      <c r="A14436" s="46"/>
      <c r="B14436" s="46"/>
      <c r="C14436" s="46"/>
      <c r="D14436" s="106"/>
      <c r="E14436" s="106"/>
    </row>
    <row r="14437" spans="1:5" x14ac:dyDescent="0.25">
      <c r="A14437" s="46"/>
      <c r="B14437" s="46"/>
      <c r="C14437" s="46"/>
      <c r="D14437" s="106"/>
      <c r="E14437" s="106"/>
    </row>
    <row r="14438" spans="1:5" x14ac:dyDescent="0.25">
      <c r="A14438" s="46"/>
      <c r="B14438" s="46"/>
      <c r="C14438" s="46"/>
      <c r="D14438" s="106"/>
      <c r="E14438" s="106"/>
    </row>
    <row r="14439" spans="1:5" x14ac:dyDescent="0.25">
      <c r="A14439" s="46"/>
      <c r="B14439" s="46"/>
      <c r="C14439" s="46"/>
      <c r="D14439" s="106"/>
      <c r="E14439" s="106"/>
    </row>
    <row r="14440" spans="1:5" x14ac:dyDescent="0.25">
      <c r="A14440" s="46"/>
      <c r="B14440" s="46"/>
      <c r="C14440" s="46"/>
      <c r="D14440" s="106"/>
      <c r="E14440" s="106"/>
    </row>
    <row r="14441" spans="1:5" x14ac:dyDescent="0.25">
      <c r="A14441" s="46"/>
      <c r="B14441" s="46"/>
      <c r="C14441" s="46"/>
      <c r="D14441" s="106"/>
      <c r="E14441" s="106"/>
    </row>
    <row r="14442" spans="1:5" x14ac:dyDescent="0.25">
      <c r="A14442" s="46"/>
      <c r="B14442" s="46"/>
      <c r="C14442" s="46"/>
      <c r="D14442" s="106"/>
      <c r="E14442" s="106"/>
    </row>
    <row r="14443" spans="1:5" x14ac:dyDescent="0.25">
      <c r="A14443" s="46"/>
      <c r="B14443" s="46"/>
      <c r="C14443" s="46"/>
      <c r="D14443" s="106"/>
      <c r="E14443" s="106"/>
    </row>
    <row r="14444" spans="1:5" x14ac:dyDescent="0.25">
      <c r="A14444" s="46"/>
      <c r="B14444" s="46"/>
      <c r="C14444" s="46"/>
      <c r="D14444" s="106"/>
      <c r="E14444" s="106"/>
    </row>
    <row r="14445" spans="1:5" x14ac:dyDescent="0.25">
      <c r="A14445" s="46"/>
      <c r="B14445" s="46"/>
      <c r="C14445" s="46"/>
      <c r="D14445" s="106"/>
      <c r="E14445" s="106"/>
    </row>
    <row r="14446" spans="1:5" x14ac:dyDescent="0.25">
      <c r="A14446" s="46"/>
      <c r="B14446" s="46"/>
      <c r="C14446" s="46"/>
      <c r="D14446" s="106"/>
      <c r="E14446" s="106"/>
    </row>
    <row r="14447" spans="1:5" x14ac:dyDescent="0.25">
      <c r="A14447" s="46"/>
      <c r="B14447" s="46"/>
      <c r="C14447" s="46"/>
      <c r="D14447" s="106"/>
      <c r="E14447" s="106"/>
    </row>
    <row r="14448" spans="1:5" x14ac:dyDescent="0.25">
      <c r="A14448" s="46"/>
      <c r="B14448" s="46"/>
      <c r="C14448" s="46"/>
      <c r="D14448" s="106"/>
      <c r="E14448" s="106"/>
    </row>
    <row r="14449" spans="1:5" x14ac:dyDescent="0.25">
      <c r="A14449" s="46"/>
      <c r="B14449" s="46"/>
      <c r="C14449" s="46"/>
      <c r="D14449" s="106"/>
      <c r="E14449" s="106"/>
    </row>
    <row r="14450" spans="1:5" x14ac:dyDescent="0.25">
      <c r="A14450" s="46"/>
      <c r="B14450" s="46"/>
      <c r="C14450" s="46"/>
      <c r="D14450" s="106"/>
      <c r="E14450" s="106"/>
    </row>
    <row r="14451" spans="1:5" x14ac:dyDescent="0.25">
      <c r="A14451" s="46"/>
      <c r="B14451" s="46"/>
      <c r="C14451" s="46"/>
      <c r="D14451" s="106"/>
      <c r="E14451" s="106"/>
    </row>
    <row r="14452" spans="1:5" x14ac:dyDescent="0.25">
      <c r="A14452" s="46"/>
      <c r="B14452" s="46"/>
      <c r="C14452" s="46"/>
      <c r="D14452" s="106"/>
      <c r="E14452" s="106"/>
    </row>
    <row r="14453" spans="1:5" x14ac:dyDescent="0.25">
      <c r="A14453" s="46"/>
      <c r="B14453" s="46"/>
      <c r="C14453" s="46"/>
      <c r="D14453" s="106"/>
      <c r="E14453" s="106"/>
    </row>
    <row r="14454" spans="1:5" x14ac:dyDescent="0.25">
      <c r="A14454" s="46"/>
      <c r="B14454" s="46"/>
      <c r="C14454" s="46"/>
      <c r="D14454" s="106"/>
      <c r="E14454" s="106"/>
    </row>
    <row r="14455" spans="1:5" x14ac:dyDescent="0.25">
      <c r="A14455" s="46"/>
      <c r="B14455" s="46"/>
      <c r="C14455" s="46"/>
      <c r="D14455" s="106"/>
      <c r="E14455" s="106"/>
    </row>
    <row r="14456" spans="1:5" x14ac:dyDescent="0.25">
      <c r="A14456" s="46"/>
      <c r="B14456" s="46"/>
      <c r="C14456" s="46"/>
      <c r="D14456" s="106"/>
      <c r="E14456" s="106"/>
    </row>
    <row r="14457" spans="1:5" x14ac:dyDescent="0.25">
      <c r="A14457" s="46"/>
      <c r="B14457" s="46"/>
      <c r="C14457" s="46"/>
      <c r="D14457" s="106"/>
      <c r="E14457" s="106"/>
    </row>
    <row r="14458" spans="1:5" x14ac:dyDescent="0.25">
      <c r="A14458" s="46"/>
      <c r="B14458" s="46"/>
      <c r="C14458" s="46"/>
      <c r="D14458" s="106"/>
      <c r="E14458" s="106"/>
    </row>
    <row r="14459" spans="1:5" x14ac:dyDescent="0.25">
      <c r="A14459" s="46"/>
      <c r="B14459" s="46"/>
      <c r="C14459" s="46"/>
      <c r="D14459" s="106"/>
      <c r="E14459" s="106"/>
    </row>
    <row r="14460" spans="1:5" x14ac:dyDescent="0.25">
      <c r="A14460" s="46"/>
      <c r="B14460" s="46"/>
      <c r="C14460" s="46"/>
      <c r="D14460" s="106"/>
      <c r="E14460" s="106"/>
    </row>
    <row r="14461" spans="1:5" x14ac:dyDescent="0.25">
      <c r="A14461" s="46"/>
      <c r="B14461" s="46"/>
      <c r="C14461" s="46"/>
      <c r="D14461" s="106"/>
      <c r="E14461" s="106"/>
    </row>
    <row r="14462" spans="1:5" x14ac:dyDescent="0.25">
      <c r="A14462" s="46"/>
      <c r="B14462" s="46"/>
      <c r="C14462" s="46"/>
      <c r="D14462" s="106"/>
      <c r="E14462" s="106"/>
    </row>
    <row r="14463" spans="1:5" x14ac:dyDescent="0.25">
      <c r="A14463" s="46"/>
      <c r="B14463" s="46"/>
      <c r="C14463" s="46"/>
      <c r="D14463" s="106"/>
      <c r="E14463" s="106"/>
    </row>
    <row r="14464" spans="1:5" x14ac:dyDescent="0.25">
      <c r="A14464" s="46"/>
      <c r="B14464" s="46"/>
      <c r="C14464" s="46"/>
      <c r="D14464" s="106"/>
      <c r="E14464" s="106"/>
    </row>
    <row r="14465" spans="1:5" x14ac:dyDescent="0.25">
      <c r="A14465" s="46"/>
      <c r="B14465" s="46"/>
      <c r="C14465" s="46"/>
      <c r="D14465" s="106"/>
      <c r="E14465" s="106"/>
    </row>
    <row r="14466" spans="1:5" x14ac:dyDescent="0.25">
      <c r="A14466" s="46"/>
      <c r="B14466" s="46"/>
      <c r="C14466" s="46"/>
      <c r="D14466" s="106"/>
      <c r="E14466" s="106"/>
    </row>
    <row r="14467" spans="1:5" x14ac:dyDescent="0.25">
      <c r="A14467" s="46"/>
      <c r="B14467" s="46"/>
      <c r="C14467" s="46"/>
      <c r="D14467" s="106"/>
      <c r="E14467" s="106"/>
    </row>
    <row r="14468" spans="1:5" x14ac:dyDescent="0.25">
      <c r="A14468" s="46"/>
      <c r="B14468" s="46"/>
      <c r="C14468" s="46"/>
      <c r="D14468" s="106"/>
      <c r="E14468" s="106"/>
    </row>
    <row r="14469" spans="1:5" x14ac:dyDescent="0.25">
      <c r="A14469" s="46"/>
      <c r="B14469" s="46"/>
      <c r="C14469" s="46"/>
      <c r="D14469" s="106"/>
      <c r="E14469" s="106"/>
    </row>
    <row r="14470" spans="1:5" x14ac:dyDescent="0.25">
      <c r="A14470" s="46"/>
      <c r="B14470" s="46"/>
      <c r="C14470" s="46"/>
      <c r="D14470" s="106"/>
      <c r="E14470" s="106"/>
    </row>
    <row r="14471" spans="1:5" x14ac:dyDescent="0.25">
      <c r="A14471" s="46"/>
      <c r="B14471" s="46"/>
      <c r="C14471" s="46"/>
      <c r="D14471" s="106"/>
      <c r="E14471" s="106"/>
    </row>
    <row r="14472" spans="1:5" x14ac:dyDescent="0.25">
      <c r="A14472" s="46"/>
      <c r="B14472" s="46"/>
      <c r="C14472" s="46"/>
      <c r="D14472" s="106"/>
      <c r="E14472" s="106"/>
    </row>
    <row r="14473" spans="1:5" x14ac:dyDescent="0.25">
      <c r="A14473" s="46"/>
      <c r="B14473" s="46"/>
      <c r="C14473" s="46"/>
      <c r="D14473" s="106"/>
      <c r="E14473" s="106"/>
    </row>
    <row r="14474" spans="1:5" x14ac:dyDescent="0.25">
      <c r="A14474" s="46"/>
      <c r="B14474" s="46"/>
      <c r="C14474" s="46"/>
      <c r="D14474" s="106"/>
      <c r="E14474" s="106"/>
    </row>
    <row r="14475" spans="1:5" x14ac:dyDescent="0.25">
      <c r="A14475" s="46"/>
      <c r="B14475" s="46"/>
      <c r="C14475" s="46"/>
      <c r="D14475" s="106"/>
      <c r="E14475" s="106"/>
    </row>
    <row r="14476" spans="1:5" x14ac:dyDescent="0.25">
      <c r="A14476" s="46"/>
      <c r="B14476" s="46"/>
      <c r="C14476" s="46"/>
      <c r="D14476" s="106"/>
      <c r="E14476" s="106"/>
    </row>
    <row r="14477" spans="1:5" x14ac:dyDescent="0.25">
      <c r="A14477" s="46"/>
      <c r="B14477" s="46"/>
      <c r="C14477" s="46"/>
      <c r="D14477" s="106"/>
      <c r="E14477" s="106"/>
    </row>
    <row r="14478" spans="1:5" x14ac:dyDescent="0.25">
      <c r="A14478" s="46"/>
      <c r="B14478" s="46"/>
      <c r="C14478" s="46"/>
      <c r="D14478" s="106"/>
      <c r="E14478" s="106"/>
    </row>
    <row r="14479" spans="1:5" x14ac:dyDescent="0.25">
      <c r="A14479" s="46"/>
      <c r="B14479" s="46"/>
      <c r="C14479" s="46"/>
      <c r="D14479" s="106"/>
      <c r="E14479" s="106"/>
    </row>
    <row r="14480" spans="1:5" x14ac:dyDescent="0.25">
      <c r="A14480" s="46"/>
      <c r="B14480" s="46"/>
      <c r="C14480" s="46"/>
      <c r="D14480" s="106"/>
      <c r="E14480" s="106"/>
    </row>
    <row r="14481" spans="1:5" x14ac:dyDescent="0.25">
      <c r="A14481" s="46"/>
      <c r="B14481" s="46"/>
      <c r="C14481" s="46"/>
      <c r="D14481" s="106"/>
      <c r="E14481" s="106"/>
    </row>
    <row r="14482" spans="1:5" x14ac:dyDescent="0.25">
      <c r="A14482" s="46"/>
      <c r="B14482" s="46"/>
      <c r="C14482" s="46"/>
      <c r="D14482" s="106"/>
      <c r="E14482" s="106"/>
    </row>
    <row r="14483" spans="1:5" x14ac:dyDescent="0.25">
      <c r="A14483" s="46"/>
      <c r="B14483" s="46"/>
      <c r="C14483" s="46"/>
      <c r="D14483" s="106"/>
      <c r="E14483" s="106"/>
    </row>
    <row r="14484" spans="1:5" x14ac:dyDescent="0.25">
      <c r="A14484" s="46"/>
      <c r="B14484" s="46"/>
      <c r="C14484" s="46"/>
      <c r="D14484" s="106"/>
      <c r="E14484" s="106"/>
    </row>
    <row r="14485" spans="1:5" x14ac:dyDescent="0.25">
      <c r="A14485" s="46"/>
      <c r="B14485" s="46"/>
      <c r="C14485" s="46"/>
      <c r="D14485" s="106"/>
      <c r="E14485" s="106"/>
    </row>
    <row r="14486" spans="1:5" x14ac:dyDescent="0.25">
      <c r="A14486" s="46"/>
      <c r="B14486" s="46"/>
      <c r="C14486" s="46"/>
      <c r="D14486" s="106"/>
      <c r="E14486" s="106"/>
    </row>
    <row r="14487" spans="1:5" x14ac:dyDescent="0.25">
      <c r="A14487" s="46"/>
      <c r="B14487" s="46"/>
      <c r="C14487" s="46"/>
      <c r="D14487" s="106"/>
      <c r="E14487" s="106"/>
    </row>
    <row r="14488" spans="1:5" x14ac:dyDescent="0.25">
      <c r="A14488" s="46"/>
      <c r="B14488" s="46"/>
      <c r="C14488" s="46"/>
      <c r="D14488" s="106"/>
      <c r="E14488" s="106"/>
    </row>
    <row r="14489" spans="1:5" x14ac:dyDescent="0.25">
      <c r="A14489" s="46"/>
      <c r="B14489" s="46"/>
      <c r="C14489" s="46"/>
      <c r="D14489" s="106"/>
      <c r="E14489" s="106"/>
    </row>
    <row r="14490" spans="1:5" x14ac:dyDescent="0.25">
      <c r="A14490" s="46"/>
      <c r="B14490" s="46"/>
      <c r="C14490" s="46"/>
      <c r="D14490" s="106"/>
      <c r="E14490" s="106"/>
    </row>
    <row r="14491" spans="1:5" x14ac:dyDescent="0.25">
      <c r="A14491" s="46"/>
      <c r="B14491" s="46"/>
      <c r="C14491" s="46"/>
      <c r="D14491" s="106"/>
      <c r="E14491" s="106"/>
    </row>
    <row r="14492" spans="1:5" x14ac:dyDescent="0.25">
      <c r="A14492" s="46"/>
      <c r="B14492" s="46"/>
      <c r="C14492" s="46"/>
      <c r="D14492" s="106"/>
      <c r="E14492" s="106"/>
    </row>
    <row r="14493" spans="1:5" x14ac:dyDescent="0.25">
      <c r="A14493" s="46"/>
      <c r="B14493" s="46"/>
      <c r="C14493" s="46"/>
      <c r="D14493" s="106"/>
      <c r="E14493" s="106"/>
    </row>
    <row r="14494" spans="1:5" x14ac:dyDescent="0.25">
      <c r="A14494" s="46"/>
      <c r="B14494" s="46"/>
      <c r="C14494" s="46"/>
      <c r="D14494" s="106"/>
      <c r="E14494" s="106"/>
    </row>
    <row r="14495" spans="1:5" x14ac:dyDescent="0.25">
      <c r="A14495" s="46"/>
      <c r="B14495" s="46"/>
      <c r="C14495" s="46"/>
      <c r="D14495" s="106"/>
      <c r="E14495" s="106"/>
    </row>
    <row r="14496" spans="1:5" x14ac:dyDescent="0.25">
      <c r="A14496" s="46"/>
      <c r="B14496" s="46"/>
      <c r="C14496" s="46"/>
      <c r="D14496" s="106"/>
      <c r="E14496" s="106"/>
    </row>
    <row r="14497" spans="1:5" x14ac:dyDescent="0.25">
      <c r="A14497" s="46"/>
      <c r="B14497" s="46"/>
      <c r="C14497" s="46"/>
      <c r="D14497" s="106"/>
      <c r="E14497" s="106"/>
    </row>
    <row r="14498" spans="1:5" x14ac:dyDescent="0.25">
      <c r="A14498" s="46"/>
      <c r="B14498" s="46"/>
      <c r="C14498" s="46"/>
      <c r="D14498" s="106"/>
      <c r="E14498" s="106"/>
    </row>
    <row r="14499" spans="1:5" x14ac:dyDescent="0.25">
      <c r="A14499" s="46"/>
      <c r="B14499" s="46"/>
      <c r="C14499" s="46"/>
      <c r="D14499" s="106"/>
      <c r="E14499" s="106"/>
    </row>
    <row r="14500" spans="1:5" x14ac:dyDescent="0.25">
      <c r="A14500" s="46"/>
      <c r="B14500" s="46"/>
      <c r="C14500" s="46"/>
      <c r="D14500" s="106"/>
      <c r="E14500" s="106"/>
    </row>
    <row r="14501" spans="1:5" x14ac:dyDescent="0.25">
      <c r="A14501" s="46"/>
      <c r="B14501" s="46"/>
      <c r="C14501" s="46"/>
      <c r="D14501" s="106"/>
      <c r="E14501" s="106"/>
    </row>
    <row r="14502" spans="1:5" x14ac:dyDescent="0.25">
      <c r="A14502" s="46"/>
      <c r="B14502" s="46"/>
      <c r="C14502" s="46"/>
      <c r="D14502" s="106"/>
      <c r="E14502" s="106"/>
    </row>
    <row r="14503" spans="1:5" x14ac:dyDescent="0.25">
      <c r="A14503" s="46"/>
      <c r="B14503" s="46"/>
      <c r="C14503" s="46"/>
      <c r="D14503" s="106"/>
      <c r="E14503" s="106"/>
    </row>
    <row r="14504" spans="1:5" x14ac:dyDescent="0.25">
      <c r="A14504" s="46"/>
      <c r="B14504" s="46"/>
      <c r="C14504" s="46"/>
      <c r="D14504" s="106"/>
      <c r="E14504" s="106"/>
    </row>
    <row r="14505" spans="1:5" x14ac:dyDescent="0.25">
      <c r="A14505" s="46"/>
      <c r="B14505" s="46"/>
      <c r="C14505" s="46"/>
      <c r="D14505" s="106"/>
      <c r="E14505" s="106"/>
    </row>
    <row r="14506" spans="1:5" x14ac:dyDescent="0.25">
      <c r="A14506" s="46"/>
      <c r="B14506" s="46"/>
      <c r="C14506" s="46"/>
      <c r="D14506" s="106"/>
      <c r="E14506" s="106"/>
    </row>
    <row r="14507" spans="1:5" x14ac:dyDescent="0.25">
      <c r="A14507" s="46"/>
      <c r="B14507" s="46"/>
      <c r="C14507" s="46"/>
      <c r="D14507" s="106"/>
      <c r="E14507" s="106"/>
    </row>
    <row r="14508" spans="1:5" x14ac:dyDescent="0.25">
      <c r="A14508" s="46"/>
      <c r="B14508" s="46"/>
      <c r="C14508" s="46"/>
      <c r="D14508" s="106"/>
      <c r="E14508" s="106"/>
    </row>
    <row r="14509" spans="1:5" x14ac:dyDescent="0.25">
      <c r="A14509" s="46"/>
      <c r="B14509" s="46"/>
      <c r="C14509" s="46"/>
      <c r="D14509" s="106"/>
      <c r="E14509" s="106"/>
    </row>
    <row r="14510" spans="1:5" x14ac:dyDescent="0.25">
      <c r="A14510" s="46"/>
      <c r="B14510" s="46"/>
      <c r="C14510" s="46"/>
      <c r="D14510" s="106"/>
      <c r="E14510" s="106"/>
    </row>
    <row r="14511" spans="1:5" x14ac:dyDescent="0.25">
      <c r="A14511" s="46"/>
      <c r="B14511" s="46"/>
      <c r="C14511" s="46"/>
      <c r="D14511" s="106"/>
      <c r="E14511" s="106"/>
    </row>
    <row r="14512" spans="1:5" x14ac:dyDescent="0.25">
      <c r="A14512" s="46"/>
      <c r="B14512" s="46"/>
      <c r="C14512" s="46"/>
      <c r="D14512" s="106"/>
      <c r="E14512" s="106"/>
    </row>
    <row r="14513" spans="1:5" x14ac:dyDescent="0.25">
      <c r="A14513" s="46"/>
      <c r="B14513" s="46"/>
      <c r="C14513" s="46"/>
      <c r="D14513" s="106"/>
      <c r="E14513" s="106"/>
    </row>
    <row r="14514" spans="1:5" x14ac:dyDescent="0.25">
      <c r="A14514" s="46"/>
      <c r="B14514" s="46"/>
      <c r="C14514" s="46"/>
      <c r="D14514" s="106"/>
      <c r="E14514" s="106"/>
    </row>
    <row r="14515" spans="1:5" x14ac:dyDescent="0.25">
      <c r="A14515" s="46"/>
      <c r="B14515" s="46"/>
      <c r="C14515" s="46"/>
      <c r="D14515" s="106"/>
      <c r="E14515" s="106"/>
    </row>
    <row r="14516" spans="1:5" x14ac:dyDescent="0.25">
      <c r="A14516" s="46"/>
      <c r="B14516" s="46"/>
      <c r="C14516" s="46"/>
      <c r="D14516" s="106"/>
      <c r="E14516" s="106"/>
    </row>
    <row r="14517" spans="1:5" x14ac:dyDescent="0.25">
      <c r="A14517" s="46"/>
      <c r="B14517" s="46"/>
      <c r="C14517" s="46"/>
      <c r="D14517" s="106"/>
      <c r="E14517" s="106"/>
    </row>
    <row r="14518" spans="1:5" x14ac:dyDescent="0.25">
      <c r="A14518" s="46"/>
      <c r="B14518" s="46"/>
      <c r="C14518" s="46"/>
      <c r="D14518" s="106"/>
      <c r="E14518" s="106"/>
    </row>
    <row r="14519" spans="1:5" x14ac:dyDescent="0.25">
      <c r="A14519" s="46"/>
      <c r="B14519" s="46"/>
      <c r="C14519" s="46"/>
      <c r="D14519" s="106"/>
      <c r="E14519" s="106"/>
    </row>
    <row r="14520" spans="1:5" x14ac:dyDescent="0.25">
      <c r="A14520" s="46"/>
      <c r="B14520" s="46"/>
      <c r="C14520" s="46"/>
      <c r="D14520" s="106"/>
      <c r="E14520" s="106"/>
    </row>
    <row r="14521" spans="1:5" x14ac:dyDescent="0.25">
      <c r="A14521" s="46"/>
      <c r="B14521" s="46"/>
      <c r="C14521" s="46"/>
      <c r="D14521" s="106"/>
      <c r="E14521" s="106"/>
    </row>
    <row r="14522" spans="1:5" x14ac:dyDescent="0.25">
      <c r="A14522" s="46"/>
      <c r="B14522" s="46"/>
      <c r="C14522" s="46"/>
      <c r="D14522" s="106"/>
      <c r="E14522" s="106"/>
    </row>
    <row r="14523" spans="1:5" x14ac:dyDescent="0.25">
      <c r="A14523" s="46"/>
      <c r="B14523" s="46"/>
      <c r="C14523" s="46"/>
      <c r="D14523" s="106"/>
      <c r="E14523" s="106"/>
    </row>
    <row r="14524" spans="1:5" x14ac:dyDescent="0.25">
      <c r="A14524" s="46"/>
      <c r="B14524" s="46"/>
      <c r="C14524" s="46"/>
      <c r="D14524" s="106"/>
      <c r="E14524" s="106"/>
    </row>
    <row r="14525" spans="1:5" x14ac:dyDescent="0.25">
      <c r="A14525" s="46"/>
      <c r="B14525" s="46"/>
      <c r="C14525" s="46"/>
      <c r="D14525" s="106"/>
      <c r="E14525" s="106"/>
    </row>
    <row r="14526" spans="1:5" x14ac:dyDescent="0.25">
      <c r="A14526" s="46"/>
      <c r="B14526" s="46"/>
      <c r="C14526" s="46"/>
      <c r="D14526" s="106"/>
      <c r="E14526" s="106"/>
    </row>
    <row r="14527" spans="1:5" x14ac:dyDescent="0.25">
      <c r="A14527" s="46"/>
      <c r="B14527" s="46"/>
      <c r="C14527" s="46"/>
      <c r="D14527" s="106"/>
      <c r="E14527" s="106"/>
    </row>
    <row r="14528" spans="1:5" x14ac:dyDescent="0.25">
      <c r="A14528" s="46"/>
      <c r="B14528" s="46"/>
      <c r="C14528" s="46"/>
      <c r="D14528" s="106"/>
      <c r="E14528" s="106"/>
    </row>
    <row r="14529" spans="1:5" x14ac:dyDescent="0.25">
      <c r="A14529" s="46"/>
      <c r="B14529" s="46"/>
      <c r="C14529" s="46"/>
      <c r="D14529" s="106"/>
      <c r="E14529" s="106"/>
    </row>
    <row r="14530" spans="1:5" x14ac:dyDescent="0.25">
      <c r="A14530" s="46"/>
      <c r="B14530" s="46"/>
      <c r="C14530" s="46"/>
      <c r="D14530" s="106"/>
      <c r="E14530" s="106"/>
    </row>
    <row r="14531" spans="1:5" x14ac:dyDescent="0.25">
      <c r="A14531" s="46"/>
      <c r="B14531" s="46"/>
      <c r="C14531" s="46"/>
      <c r="D14531" s="106"/>
      <c r="E14531" s="106"/>
    </row>
    <row r="14532" spans="1:5" x14ac:dyDescent="0.25">
      <c r="A14532" s="46"/>
      <c r="B14532" s="46"/>
      <c r="C14532" s="46"/>
      <c r="D14532" s="106"/>
      <c r="E14532" s="106"/>
    </row>
    <row r="14533" spans="1:5" x14ac:dyDescent="0.25">
      <c r="A14533" s="46"/>
      <c r="B14533" s="46"/>
      <c r="C14533" s="46"/>
      <c r="D14533" s="106"/>
      <c r="E14533" s="106"/>
    </row>
    <row r="14534" spans="1:5" x14ac:dyDescent="0.25">
      <c r="A14534" s="46"/>
      <c r="B14534" s="46"/>
      <c r="C14534" s="46"/>
      <c r="D14534" s="106"/>
      <c r="E14534" s="106"/>
    </row>
    <row r="14535" spans="1:5" x14ac:dyDescent="0.25">
      <c r="A14535" s="46"/>
      <c r="B14535" s="46"/>
      <c r="C14535" s="46"/>
      <c r="D14535" s="106"/>
      <c r="E14535" s="106"/>
    </row>
    <row r="14536" spans="1:5" x14ac:dyDescent="0.25">
      <c r="A14536" s="46"/>
      <c r="B14536" s="46"/>
      <c r="C14536" s="46"/>
      <c r="D14536" s="106"/>
      <c r="E14536" s="106"/>
    </row>
    <row r="14537" spans="1:5" x14ac:dyDescent="0.25">
      <c r="A14537" s="46"/>
      <c r="B14537" s="46"/>
      <c r="C14537" s="46"/>
      <c r="D14537" s="106"/>
      <c r="E14537" s="106"/>
    </row>
    <row r="14538" spans="1:5" x14ac:dyDescent="0.25">
      <c r="A14538" s="46"/>
      <c r="B14538" s="46"/>
      <c r="C14538" s="46"/>
      <c r="D14538" s="106"/>
      <c r="E14538" s="106"/>
    </row>
    <row r="14539" spans="1:5" x14ac:dyDescent="0.25">
      <c r="A14539" s="46"/>
      <c r="B14539" s="46"/>
      <c r="C14539" s="46"/>
      <c r="D14539" s="106"/>
      <c r="E14539" s="106"/>
    </row>
    <row r="14540" spans="1:5" x14ac:dyDescent="0.25">
      <c r="A14540" s="46"/>
      <c r="B14540" s="46"/>
      <c r="C14540" s="46"/>
      <c r="D14540" s="106"/>
      <c r="E14540" s="106"/>
    </row>
    <row r="14541" spans="1:5" x14ac:dyDescent="0.25">
      <c r="A14541" s="46"/>
      <c r="B14541" s="46"/>
      <c r="C14541" s="46"/>
      <c r="D14541" s="106"/>
      <c r="E14541" s="106"/>
    </row>
    <row r="14542" spans="1:5" x14ac:dyDescent="0.25">
      <c r="A14542" s="46"/>
      <c r="B14542" s="46"/>
      <c r="C14542" s="46"/>
      <c r="D14542" s="106"/>
      <c r="E14542" s="106"/>
    </row>
    <row r="14543" spans="1:5" x14ac:dyDescent="0.25">
      <c r="A14543" s="46"/>
      <c r="B14543" s="46"/>
      <c r="C14543" s="46"/>
      <c r="D14543" s="106"/>
      <c r="E14543" s="106"/>
    </row>
    <row r="14544" spans="1:5" x14ac:dyDescent="0.25">
      <c r="A14544" s="46"/>
      <c r="B14544" s="46"/>
      <c r="C14544" s="46"/>
      <c r="D14544" s="106"/>
      <c r="E14544" s="106"/>
    </row>
    <row r="14545" spans="1:5" x14ac:dyDescent="0.25">
      <c r="A14545" s="46"/>
      <c r="B14545" s="46"/>
      <c r="C14545" s="46"/>
      <c r="D14545" s="106"/>
      <c r="E14545" s="106"/>
    </row>
    <row r="14546" spans="1:5" x14ac:dyDescent="0.25">
      <c r="A14546" s="46"/>
      <c r="B14546" s="46"/>
      <c r="C14546" s="46"/>
      <c r="D14546" s="106"/>
      <c r="E14546" s="106"/>
    </row>
    <row r="14547" spans="1:5" x14ac:dyDescent="0.25">
      <c r="A14547" s="46"/>
      <c r="B14547" s="46"/>
      <c r="C14547" s="46"/>
      <c r="D14547" s="106"/>
      <c r="E14547" s="106"/>
    </row>
    <row r="14548" spans="1:5" x14ac:dyDescent="0.25">
      <c r="A14548" s="46"/>
      <c r="B14548" s="46"/>
      <c r="C14548" s="46"/>
      <c r="D14548" s="106"/>
      <c r="E14548" s="106"/>
    </row>
    <row r="14549" spans="1:5" x14ac:dyDescent="0.25">
      <c r="A14549" s="46"/>
      <c r="B14549" s="46"/>
      <c r="C14549" s="46"/>
      <c r="D14549" s="106"/>
      <c r="E14549" s="106"/>
    </row>
    <row r="14550" spans="1:5" x14ac:dyDescent="0.25">
      <c r="A14550" s="46"/>
      <c r="B14550" s="46"/>
      <c r="C14550" s="46"/>
      <c r="D14550" s="106"/>
      <c r="E14550" s="106"/>
    </row>
    <row r="14551" spans="1:5" x14ac:dyDescent="0.25">
      <c r="A14551" s="46"/>
      <c r="B14551" s="46"/>
      <c r="C14551" s="46"/>
      <c r="D14551" s="106"/>
      <c r="E14551" s="106"/>
    </row>
    <row r="14552" spans="1:5" x14ac:dyDescent="0.25">
      <c r="A14552" s="46"/>
      <c r="B14552" s="46"/>
      <c r="C14552" s="46"/>
      <c r="D14552" s="106"/>
      <c r="E14552" s="106"/>
    </row>
    <row r="14553" spans="1:5" x14ac:dyDescent="0.25">
      <c r="A14553" s="46"/>
      <c r="B14553" s="46"/>
      <c r="C14553" s="46"/>
      <c r="D14553" s="106"/>
      <c r="E14553" s="106"/>
    </row>
    <row r="14554" spans="1:5" x14ac:dyDescent="0.25">
      <c r="A14554" s="46"/>
      <c r="B14554" s="46"/>
      <c r="C14554" s="46"/>
      <c r="D14554" s="106"/>
      <c r="E14554" s="106"/>
    </row>
    <row r="14555" spans="1:5" x14ac:dyDescent="0.25">
      <c r="A14555" s="46"/>
      <c r="B14555" s="46"/>
      <c r="C14555" s="46"/>
      <c r="D14555" s="106"/>
      <c r="E14555" s="106"/>
    </row>
    <row r="14556" spans="1:5" x14ac:dyDescent="0.25">
      <c r="A14556" s="46"/>
      <c r="B14556" s="46"/>
      <c r="C14556" s="46"/>
      <c r="D14556" s="106"/>
      <c r="E14556" s="106"/>
    </row>
    <row r="14557" spans="1:5" x14ac:dyDescent="0.25">
      <c r="A14557" s="46"/>
      <c r="B14557" s="46"/>
      <c r="C14557" s="46"/>
      <c r="D14557" s="106"/>
      <c r="E14557" s="106"/>
    </row>
    <row r="14558" spans="1:5" x14ac:dyDescent="0.25">
      <c r="A14558" s="46"/>
      <c r="B14558" s="46"/>
      <c r="C14558" s="46"/>
      <c r="D14558" s="106"/>
      <c r="E14558" s="106"/>
    </row>
    <row r="14559" spans="1:5" x14ac:dyDescent="0.25">
      <c r="A14559" s="46"/>
      <c r="B14559" s="46"/>
      <c r="C14559" s="46"/>
      <c r="D14559" s="106"/>
      <c r="E14559" s="106"/>
    </row>
    <row r="14560" spans="1:5" x14ac:dyDescent="0.25">
      <c r="A14560" s="46"/>
      <c r="B14560" s="46"/>
      <c r="C14560" s="46"/>
      <c r="D14560" s="106"/>
      <c r="E14560" s="106"/>
    </row>
    <row r="14561" spans="1:5" x14ac:dyDescent="0.25">
      <c r="A14561" s="46"/>
      <c r="B14561" s="46"/>
      <c r="C14561" s="46"/>
      <c r="D14561" s="106"/>
      <c r="E14561" s="106"/>
    </row>
    <row r="14562" spans="1:5" x14ac:dyDescent="0.25">
      <c r="A14562" s="46"/>
      <c r="B14562" s="46"/>
      <c r="C14562" s="46"/>
      <c r="D14562" s="106"/>
      <c r="E14562" s="106"/>
    </row>
    <row r="14563" spans="1:5" x14ac:dyDescent="0.25">
      <c r="A14563" s="46"/>
      <c r="B14563" s="46"/>
      <c r="C14563" s="46"/>
      <c r="D14563" s="106"/>
      <c r="E14563" s="106"/>
    </row>
    <row r="14564" spans="1:5" x14ac:dyDescent="0.25">
      <c r="A14564" s="46"/>
      <c r="B14564" s="46"/>
      <c r="C14564" s="46"/>
      <c r="D14564" s="106"/>
      <c r="E14564" s="106"/>
    </row>
    <row r="14565" spans="1:5" x14ac:dyDescent="0.25">
      <c r="A14565" s="46"/>
      <c r="B14565" s="46"/>
      <c r="C14565" s="46"/>
      <c r="D14565" s="106"/>
      <c r="E14565" s="106"/>
    </row>
    <row r="14566" spans="1:5" x14ac:dyDescent="0.25">
      <c r="A14566" s="46"/>
      <c r="B14566" s="46"/>
      <c r="C14566" s="46"/>
      <c r="D14566" s="106"/>
      <c r="E14566" s="106"/>
    </row>
    <row r="14567" spans="1:5" x14ac:dyDescent="0.25">
      <c r="A14567" s="46"/>
      <c r="B14567" s="46"/>
      <c r="C14567" s="46"/>
      <c r="D14567" s="106"/>
      <c r="E14567" s="106"/>
    </row>
    <row r="14568" spans="1:5" x14ac:dyDescent="0.25">
      <c r="A14568" s="46"/>
      <c r="B14568" s="46"/>
      <c r="C14568" s="46"/>
      <c r="D14568" s="106"/>
      <c r="E14568" s="106"/>
    </row>
    <row r="14569" spans="1:5" x14ac:dyDescent="0.25">
      <c r="A14569" s="46"/>
      <c r="B14569" s="46"/>
      <c r="C14569" s="46"/>
      <c r="D14569" s="106"/>
      <c r="E14569" s="106"/>
    </row>
    <row r="14570" spans="1:5" x14ac:dyDescent="0.25">
      <c r="A14570" s="46"/>
      <c r="B14570" s="46"/>
      <c r="C14570" s="46"/>
      <c r="D14570" s="106"/>
      <c r="E14570" s="106"/>
    </row>
    <row r="14571" spans="1:5" x14ac:dyDescent="0.25">
      <c r="A14571" s="46"/>
      <c r="B14571" s="46"/>
      <c r="C14571" s="46"/>
      <c r="D14571" s="106"/>
      <c r="E14571" s="106"/>
    </row>
    <row r="14572" spans="1:5" x14ac:dyDescent="0.25">
      <c r="A14572" s="46"/>
      <c r="B14572" s="46"/>
      <c r="C14572" s="46"/>
      <c r="D14572" s="106"/>
      <c r="E14572" s="106"/>
    </row>
    <row r="14573" spans="1:5" x14ac:dyDescent="0.25">
      <c r="A14573" s="46"/>
      <c r="B14573" s="46"/>
      <c r="C14573" s="46"/>
      <c r="D14573" s="106"/>
      <c r="E14573" s="106"/>
    </row>
    <row r="14574" spans="1:5" x14ac:dyDescent="0.25">
      <c r="A14574" s="46"/>
      <c r="B14574" s="46"/>
      <c r="C14574" s="46"/>
      <c r="D14574" s="106"/>
      <c r="E14574" s="106"/>
    </row>
    <row r="14575" spans="1:5" x14ac:dyDescent="0.25">
      <c r="A14575" s="46"/>
      <c r="B14575" s="46"/>
      <c r="C14575" s="46"/>
      <c r="D14575" s="106"/>
      <c r="E14575" s="106"/>
    </row>
    <row r="14576" spans="1:5" x14ac:dyDescent="0.25">
      <c r="A14576" s="46"/>
      <c r="B14576" s="46"/>
      <c r="C14576" s="46"/>
      <c r="D14576" s="106"/>
      <c r="E14576" s="106"/>
    </row>
    <row r="14577" spans="1:5" x14ac:dyDescent="0.25">
      <c r="A14577" s="46"/>
      <c r="B14577" s="46"/>
      <c r="C14577" s="46"/>
      <c r="D14577" s="106"/>
      <c r="E14577" s="106"/>
    </row>
    <row r="14578" spans="1:5" x14ac:dyDescent="0.25">
      <c r="A14578" s="46"/>
      <c r="B14578" s="46"/>
      <c r="C14578" s="46"/>
      <c r="D14578" s="106"/>
      <c r="E14578" s="106"/>
    </row>
    <row r="14579" spans="1:5" x14ac:dyDescent="0.25">
      <c r="A14579" s="46"/>
      <c r="B14579" s="46"/>
      <c r="C14579" s="46"/>
      <c r="D14579" s="106"/>
      <c r="E14579" s="106"/>
    </row>
    <row r="14580" spans="1:5" x14ac:dyDescent="0.25">
      <c r="A14580" s="46"/>
      <c r="B14580" s="46"/>
      <c r="C14580" s="46"/>
      <c r="D14580" s="106"/>
      <c r="E14580" s="106"/>
    </row>
    <row r="14581" spans="1:5" x14ac:dyDescent="0.25">
      <c r="A14581" s="46"/>
      <c r="B14581" s="46"/>
      <c r="C14581" s="46"/>
      <c r="D14581" s="106"/>
      <c r="E14581" s="106"/>
    </row>
    <row r="14582" spans="1:5" x14ac:dyDescent="0.25">
      <c r="A14582" s="46"/>
      <c r="B14582" s="46"/>
      <c r="C14582" s="46"/>
      <c r="D14582" s="106"/>
      <c r="E14582" s="106"/>
    </row>
    <row r="14583" spans="1:5" x14ac:dyDescent="0.25">
      <c r="A14583" s="46"/>
      <c r="B14583" s="46"/>
      <c r="C14583" s="46"/>
      <c r="D14583" s="106"/>
      <c r="E14583" s="106"/>
    </row>
    <row r="14584" spans="1:5" x14ac:dyDescent="0.25">
      <c r="A14584" s="46"/>
      <c r="B14584" s="46"/>
      <c r="C14584" s="46"/>
      <c r="D14584" s="106"/>
      <c r="E14584" s="106"/>
    </row>
    <row r="14585" spans="1:5" x14ac:dyDescent="0.25">
      <c r="A14585" s="46"/>
      <c r="B14585" s="46"/>
      <c r="C14585" s="46"/>
      <c r="D14585" s="106"/>
      <c r="E14585" s="106"/>
    </row>
    <row r="14586" spans="1:5" x14ac:dyDescent="0.25">
      <c r="A14586" s="46"/>
      <c r="B14586" s="46"/>
      <c r="C14586" s="46"/>
      <c r="D14586" s="106"/>
      <c r="E14586" s="106"/>
    </row>
    <row r="14587" spans="1:5" x14ac:dyDescent="0.25">
      <c r="A14587" s="46"/>
      <c r="B14587" s="46"/>
      <c r="C14587" s="46"/>
      <c r="D14587" s="106"/>
      <c r="E14587" s="106"/>
    </row>
    <row r="14588" spans="1:5" x14ac:dyDescent="0.25">
      <c r="A14588" s="46"/>
      <c r="B14588" s="46"/>
      <c r="C14588" s="46"/>
      <c r="D14588" s="106"/>
      <c r="E14588" s="106"/>
    </row>
    <row r="14589" spans="1:5" x14ac:dyDescent="0.25">
      <c r="A14589" s="46"/>
      <c r="B14589" s="46"/>
      <c r="C14589" s="46"/>
      <c r="D14589" s="106"/>
      <c r="E14589" s="106"/>
    </row>
    <row r="14590" spans="1:5" x14ac:dyDescent="0.25">
      <c r="A14590" s="46"/>
      <c r="B14590" s="46"/>
      <c r="C14590" s="46"/>
      <c r="D14590" s="106"/>
      <c r="E14590" s="106"/>
    </row>
    <row r="14591" spans="1:5" x14ac:dyDescent="0.25">
      <c r="A14591" s="46"/>
      <c r="B14591" s="46"/>
      <c r="C14591" s="46"/>
      <c r="D14591" s="106"/>
      <c r="E14591" s="106"/>
    </row>
    <row r="14592" spans="1:5" x14ac:dyDescent="0.25">
      <c r="A14592" s="46"/>
      <c r="B14592" s="46"/>
      <c r="C14592" s="46"/>
      <c r="D14592" s="106"/>
      <c r="E14592" s="106"/>
    </row>
    <row r="14593" spans="1:5" x14ac:dyDescent="0.25">
      <c r="A14593" s="46"/>
      <c r="B14593" s="46"/>
      <c r="C14593" s="46"/>
      <c r="D14593" s="106"/>
      <c r="E14593" s="106"/>
    </row>
    <row r="14594" spans="1:5" x14ac:dyDescent="0.25">
      <c r="A14594" s="46"/>
      <c r="B14594" s="46"/>
      <c r="C14594" s="46"/>
      <c r="D14594" s="106"/>
      <c r="E14594" s="106"/>
    </row>
    <row r="14595" spans="1:5" x14ac:dyDescent="0.25">
      <c r="A14595" s="46"/>
      <c r="B14595" s="46"/>
      <c r="C14595" s="46"/>
      <c r="D14595" s="106"/>
      <c r="E14595" s="106"/>
    </row>
    <row r="14596" spans="1:5" x14ac:dyDescent="0.25">
      <c r="A14596" s="46"/>
      <c r="B14596" s="46"/>
      <c r="C14596" s="46"/>
      <c r="D14596" s="106"/>
      <c r="E14596" s="106"/>
    </row>
    <row r="14597" spans="1:5" x14ac:dyDescent="0.25">
      <c r="A14597" s="46"/>
      <c r="B14597" s="46"/>
      <c r="C14597" s="46"/>
      <c r="D14597" s="106"/>
      <c r="E14597" s="106"/>
    </row>
    <row r="14598" spans="1:5" x14ac:dyDescent="0.25">
      <c r="A14598" s="46"/>
      <c r="B14598" s="46"/>
      <c r="C14598" s="46"/>
      <c r="D14598" s="106"/>
      <c r="E14598" s="106"/>
    </row>
    <row r="14599" spans="1:5" x14ac:dyDescent="0.25">
      <c r="A14599" s="46"/>
      <c r="B14599" s="46"/>
      <c r="C14599" s="46"/>
      <c r="D14599" s="106"/>
      <c r="E14599" s="106"/>
    </row>
    <row r="14600" spans="1:5" x14ac:dyDescent="0.25">
      <c r="A14600" s="46"/>
      <c r="B14600" s="46"/>
      <c r="C14600" s="46"/>
      <c r="D14600" s="106"/>
      <c r="E14600" s="106"/>
    </row>
    <row r="14601" spans="1:5" x14ac:dyDescent="0.25">
      <c r="A14601" s="46"/>
      <c r="B14601" s="46"/>
      <c r="C14601" s="46"/>
      <c r="D14601" s="106"/>
      <c r="E14601" s="106"/>
    </row>
    <row r="14602" spans="1:5" x14ac:dyDescent="0.25">
      <c r="A14602" s="46"/>
      <c r="B14602" s="46"/>
      <c r="C14602" s="46"/>
      <c r="D14602" s="106"/>
      <c r="E14602" s="106"/>
    </row>
    <row r="14603" spans="1:5" x14ac:dyDescent="0.25">
      <c r="A14603" s="46"/>
      <c r="B14603" s="46"/>
      <c r="C14603" s="46"/>
      <c r="D14603" s="106"/>
      <c r="E14603" s="106"/>
    </row>
    <row r="14604" spans="1:5" x14ac:dyDescent="0.25">
      <c r="A14604" s="46"/>
      <c r="B14604" s="46"/>
      <c r="C14604" s="46"/>
      <c r="D14604" s="106"/>
      <c r="E14604" s="106"/>
    </row>
    <row r="14605" spans="1:5" x14ac:dyDescent="0.25">
      <c r="A14605" s="46"/>
      <c r="B14605" s="46"/>
      <c r="C14605" s="46"/>
      <c r="D14605" s="106"/>
      <c r="E14605" s="106"/>
    </row>
    <row r="14606" spans="1:5" x14ac:dyDescent="0.25">
      <c r="A14606" s="46"/>
      <c r="B14606" s="46"/>
      <c r="C14606" s="46"/>
      <c r="D14606" s="106"/>
      <c r="E14606" s="106"/>
    </row>
    <row r="14607" spans="1:5" x14ac:dyDescent="0.25">
      <c r="A14607" s="46"/>
      <c r="B14607" s="46"/>
      <c r="C14607" s="46"/>
      <c r="D14607" s="106"/>
      <c r="E14607" s="106"/>
    </row>
    <row r="14608" spans="1:5" x14ac:dyDescent="0.25">
      <c r="A14608" s="46"/>
      <c r="B14608" s="46"/>
      <c r="C14608" s="46"/>
      <c r="D14608" s="106"/>
      <c r="E14608" s="106"/>
    </row>
    <row r="14609" spans="1:5" x14ac:dyDescent="0.25">
      <c r="A14609" s="46"/>
      <c r="B14609" s="46"/>
      <c r="C14609" s="46"/>
      <c r="D14609" s="106"/>
      <c r="E14609" s="106"/>
    </row>
    <row r="14610" spans="1:5" x14ac:dyDescent="0.25">
      <c r="A14610" s="46"/>
      <c r="B14610" s="46"/>
      <c r="C14610" s="46"/>
      <c r="D14610" s="106"/>
      <c r="E14610" s="106"/>
    </row>
    <row r="14611" spans="1:5" x14ac:dyDescent="0.25">
      <c r="A14611" s="46"/>
      <c r="B14611" s="46"/>
      <c r="C14611" s="46"/>
      <c r="D14611" s="106"/>
      <c r="E14611" s="106"/>
    </row>
    <row r="14612" spans="1:5" x14ac:dyDescent="0.25">
      <c r="A14612" s="46"/>
      <c r="B14612" s="46"/>
      <c r="C14612" s="46"/>
      <c r="D14612" s="106"/>
      <c r="E14612" s="106"/>
    </row>
    <row r="14613" spans="1:5" x14ac:dyDescent="0.25">
      <c r="A14613" s="46"/>
      <c r="B14613" s="46"/>
      <c r="C14613" s="46"/>
      <c r="D14613" s="106"/>
      <c r="E14613" s="106"/>
    </row>
    <row r="14614" spans="1:5" x14ac:dyDescent="0.25">
      <c r="A14614" s="46"/>
      <c r="B14614" s="46"/>
      <c r="C14614" s="46"/>
      <c r="D14614" s="106"/>
      <c r="E14614" s="106"/>
    </row>
    <row r="14615" spans="1:5" x14ac:dyDescent="0.25">
      <c r="A14615" s="46"/>
      <c r="B14615" s="46"/>
      <c r="C14615" s="46"/>
      <c r="D14615" s="106"/>
      <c r="E14615" s="106"/>
    </row>
    <row r="14616" spans="1:5" x14ac:dyDescent="0.25">
      <c r="A14616" s="46"/>
      <c r="B14616" s="46"/>
      <c r="C14616" s="46"/>
      <c r="D14616" s="106"/>
      <c r="E14616" s="106"/>
    </row>
    <row r="14617" spans="1:5" x14ac:dyDescent="0.25">
      <c r="A14617" s="46"/>
      <c r="B14617" s="46"/>
      <c r="C14617" s="46"/>
      <c r="D14617" s="106"/>
      <c r="E14617" s="106"/>
    </row>
    <row r="14618" spans="1:5" x14ac:dyDescent="0.25">
      <c r="A14618" s="46"/>
      <c r="B14618" s="46"/>
      <c r="C14618" s="46"/>
      <c r="D14618" s="106"/>
      <c r="E14618" s="106"/>
    </row>
    <row r="14619" spans="1:5" x14ac:dyDescent="0.25">
      <c r="A14619" s="46"/>
      <c r="B14619" s="46"/>
      <c r="C14619" s="46"/>
      <c r="D14619" s="106"/>
      <c r="E14619" s="106"/>
    </row>
    <row r="14620" spans="1:5" x14ac:dyDescent="0.25">
      <c r="A14620" s="46"/>
      <c r="B14620" s="46"/>
      <c r="C14620" s="46"/>
      <c r="D14620" s="106"/>
      <c r="E14620" s="106"/>
    </row>
    <row r="14621" spans="1:5" x14ac:dyDescent="0.25">
      <c r="A14621" s="46"/>
      <c r="B14621" s="46"/>
      <c r="C14621" s="46"/>
      <c r="D14621" s="106"/>
      <c r="E14621" s="106"/>
    </row>
    <row r="14622" spans="1:5" x14ac:dyDescent="0.25">
      <c r="A14622" s="46"/>
      <c r="B14622" s="46"/>
      <c r="C14622" s="46"/>
      <c r="D14622" s="106"/>
      <c r="E14622" s="106"/>
    </row>
    <row r="14623" spans="1:5" x14ac:dyDescent="0.25">
      <c r="A14623" s="46"/>
      <c r="B14623" s="46"/>
      <c r="C14623" s="46"/>
      <c r="D14623" s="106"/>
      <c r="E14623" s="106"/>
    </row>
    <row r="14624" spans="1:5" x14ac:dyDescent="0.25">
      <c r="A14624" s="46"/>
      <c r="B14624" s="46"/>
      <c r="C14624" s="46"/>
      <c r="D14624" s="106"/>
      <c r="E14624" s="106"/>
    </row>
    <row r="14625" spans="1:5" x14ac:dyDescent="0.25">
      <c r="A14625" s="46"/>
      <c r="B14625" s="46"/>
      <c r="C14625" s="46"/>
      <c r="D14625" s="106"/>
      <c r="E14625" s="106"/>
    </row>
    <row r="14626" spans="1:5" x14ac:dyDescent="0.25">
      <c r="A14626" s="46"/>
      <c r="B14626" s="46"/>
      <c r="C14626" s="46"/>
      <c r="D14626" s="106"/>
      <c r="E14626" s="106"/>
    </row>
    <row r="14627" spans="1:5" x14ac:dyDescent="0.25">
      <c r="A14627" s="46"/>
      <c r="B14627" s="46"/>
      <c r="C14627" s="46"/>
      <c r="D14627" s="106"/>
      <c r="E14627" s="106"/>
    </row>
    <row r="14628" spans="1:5" x14ac:dyDescent="0.25">
      <c r="A14628" s="46"/>
      <c r="B14628" s="46"/>
      <c r="C14628" s="46"/>
      <c r="D14628" s="106"/>
      <c r="E14628" s="106"/>
    </row>
    <row r="14629" spans="1:5" x14ac:dyDescent="0.25">
      <c r="A14629" s="46"/>
      <c r="B14629" s="46"/>
      <c r="C14629" s="46"/>
      <c r="D14629" s="106"/>
      <c r="E14629" s="106"/>
    </row>
    <row r="14630" spans="1:5" x14ac:dyDescent="0.25">
      <c r="A14630" s="46"/>
      <c r="B14630" s="46"/>
      <c r="C14630" s="46"/>
      <c r="D14630" s="106"/>
      <c r="E14630" s="106"/>
    </row>
    <row r="14631" spans="1:5" x14ac:dyDescent="0.25">
      <c r="A14631" s="46"/>
      <c r="B14631" s="46"/>
      <c r="C14631" s="46"/>
      <c r="D14631" s="106"/>
      <c r="E14631" s="106"/>
    </row>
    <row r="14632" spans="1:5" x14ac:dyDescent="0.25">
      <c r="A14632" s="46"/>
      <c r="B14632" s="46"/>
      <c r="C14632" s="46"/>
      <c r="D14632" s="106"/>
      <c r="E14632" s="106"/>
    </row>
    <row r="14633" spans="1:5" x14ac:dyDescent="0.25">
      <c r="A14633" s="46"/>
      <c r="B14633" s="46"/>
      <c r="C14633" s="46"/>
      <c r="D14633" s="106"/>
      <c r="E14633" s="106"/>
    </row>
    <row r="14634" spans="1:5" x14ac:dyDescent="0.25">
      <c r="A14634" s="46"/>
      <c r="B14634" s="46"/>
      <c r="C14634" s="46"/>
      <c r="D14634" s="106"/>
      <c r="E14634" s="106"/>
    </row>
    <row r="14635" spans="1:5" x14ac:dyDescent="0.25">
      <c r="A14635" s="46"/>
      <c r="B14635" s="46"/>
      <c r="C14635" s="46"/>
      <c r="D14635" s="106"/>
      <c r="E14635" s="106"/>
    </row>
    <row r="14636" spans="1:5" x14ac:dyDescent="0.25">
      <c r="A14636" s="46"/>
      <c r="B14636" s="46"/>
      <c r="C14636" s="46"/>
      <c r="D14636" s="106"/>
      <c r="E14636" s="106"/>
    </row>
    <row r="14637" spans="1:5" x14ac:dyDescent="0.25">
      <c r="A14637" s="46"/>
      <c r="B14637" s="46"/>
      <c r="C14637" s="46"/>
      <c r="D14637" s="106"/>
      <c r="E14637" s="106"/>
    </row>
    <row r="14638" spans="1:5" x14ac:dyDescent="0.25">
      <c r="A14638" s="46"/>
      <c r="B14638" s="46"/>
      <c r="C14638" s="46"/>
      <c r="D14638" s="106"/>
      <c r="E14638" s="106"/>
    </row>
    <row r="14639" spans="1:5" x14ac:dyDescent="0.25">
      <c r="A14639" s="46"/>
      <c r="B14639" s="46"/>
      <c r="C14639" s="46"/>
      <c r="D14639" s="106"/>
      <c r="E14639" s="106"/>
    </row>
    <row r="14640" spans="1:5" x14ac:dyDescent="0.25">
      <c r="A14640" s="46"/>
      <c r="B14640" s="46"/>
      <c r="C14640" s="46"/>
      <c r="D14640" s="106"/>
      <c r="E14640" s="106"/>
    </row>
    <row r="14641" spans="1:5" x14ac:dyDescent="0.25">
      <c r="A14641" s="46"/>
      <c r="B14641" s="46"/>
      <c r="C14641" s="46"/>
      <c r="D14641" s="106"/>
      <c r="E14641" s="106"/>
    </row>
    <row r="14642" spans="1:5" x14ac:dyDescent="0.25">
      <c r="A14642" s="46"/>
      <c r="B14642" s="46"/>
      <c r="C14642" s="46"/>
      <c r="D14642" s="106"/>
      <c r="E14642" s="106"/>
    </row>
    <row r="14643" spans="1:5" x14ac:dyDescent="0.25">
      <c r="A14643" s="46"/>
      <c r="B14643" s="46"/>
      <c r="C14643" s="46"/>
      <c r="D14643" s="106"/>
      <c r="E14643" s="106"/>
    </row>
    <row r="14644" spans="1:5" x14ac:dyDescent="0.25">
      <c r="A14644" s="46"/>
      <c r="B14644" s="46"/>
      <c r="C14644" s="46"/>
      <c r="D14644" s="106"/>
      <c r="E14644" s="106"/>
    </row>
    <row r="14645" spans="1:5" x14ac:dyDescent="0.25">
      <c r="A14645" s="46"/>
      <c r="B14645" s="46"/>
      <c r="C14645" s="46"/>
      <c r="D14645" s="106"/>
      <c r="E14645" s="106"/>
    </row>
    <row r="14646" spans="1:5" x14ac:dyDescent="0.25">
      <c r="A14646" s="46"/>
      <c r="B14646" s="46"/>
      <c r="C14646" s="46"/>
      <c r="D14646" s="106"/>
      <c r="E14646" s="106"/>
    </row>
    <row r="14647" spans="1:5" x14ac:dyDescent="0.25">
      <c r="A14647" s="46"/>
      <c r="B14647" s="46"/>
      <c r="C14647" s="46"/>
      <c r="D14647" s="106"/>
      <c r="E14647" s="106"/>
    </row>
    <row r="14648" spans="1:5" x14ac:dyDescent="0.25">
      <c r="A14648" s="46"/>
      <c r="B14648" s="46"/>
      <c r="C14648" s="46"/>
      <c r="D14648" s="106"/>
      <c r="E14648" s="106"/>
    </row>
    <row r="14649" spans="1:5" x14ac:dyDescent="0.25">
      <c r="A14649" s="46"/>
      <c r="B14649" s="46"/>
      <c r="C14649" s="46"/>
      <c r="D14649" s="106"/>
      <c r="E14649" s="106"/>
    </row>
    <row r="14650" spans="1:5" x14ac:dyDescent="0.25">
      <c r="A14650" s="46"/>
      <c r="B14650" s="46"/>
      <c r="C14650" s="46"/>
      <c r="D14650" s="106"/>
      <c r="E14650" s="106"/>
    </row>
    <row r="14651" spans="1:5" x14ac:dyDescent="0.25">
      <c r="A14651" s="46"/>
      <c r="B14651" s="46"/>
      <c r="C14651" s="46"/>
      <c r="D14651" s="106"/>
      <c r="E14651" s="106"/>
    </row>
    <row r="14652" spans="1:5" x14ac:dyDescent="0.25">
      <c r="A14652" s="46"/>
      <c r="B14652" s="46"/>
      <c r="C14652" s="46"/>
      <c r="D14652" s="106"/>
      <c r="E14652" s="106"/>
    </row>
    <row r="14653" spans="1:5" x14ac:dyDescent="0.25">
      <c r="A14653" s="46"/>
      <c r="B14653" s="46"/>
      <c r="C14653" s="46"/>
      <c r="D14653" s="106"/>
      <c r="E14653" s="106"/>
    </row>
    <row r="14654" spans="1:5" x14ac:dyDescent="0.25">
      <c r="A14654" s="46"/>
      <c r="B14654" s="46"/>
      <c r="C14654" s="46"/>
      <c r="D14654" s="106"/>
      <c r="E14654" s="106"/>
    </row>
    <row r="14655" spans="1:5" x14ac:dyDescent="0.25">
      <c r="A14655" s="46"/>
      <c r="B14655" s="46"/>
      <c r="C14655" s="46"/>
      <c r="D14655" s="106"/>
      <c r="E14655" s="106"/>
    </row>
    <row r="14656" spans="1:5" x14ac:dyDescent="0.25">
      <c r="A14656" s="46"/>
      <c r="B14656" s="46"/>
      <c r="C14656" s="46"/>
      <c r="D14656" s="106"/>
      <c r="E14656" s="106"/>
    </row>
    <row r="14657" spans="1:5" x14ac:dyDescent="0.25">
      <c r="A14657" s="46"/>
      <c r="B14657" s="46"/>
      <c r="C14657" s="46"/>
      <c r="D14657" s="106"/>
      <c r="E14657" s="106"/>
    </row>
    <row r="14658" spans="1:5" x14ac:dyDescent="0.25">
      <c r="A14658" s="46"/>
      <c r="B14658" s="46"/>
      <c r="C14658" s="46"/>
      <c r="D14658" s="106"/>
      <c r="E14658" s="106"/>
    </row>
    <row r="14659" spans="1:5" x14ac:dyDescent="0.25">
      <c r="A14659" s="46"/>
      <c r="B14659" s="46"/>
      <c r="C14659" s="46"/>
      <c r="D14659" s="106"/>
      <c r="E14659" s="106"/>
    </row>
    <row r="14660" spans="1:5" x14ac:dyDescent="0.25">
      <c r="A14660" s="46"/>
      <c r="B14660" s="46"/>
      <c r="C14660" s="46"/>
      <c r="D14660" s="106"/>
      <c r="E14660" s="106"/>
    </row>
    <row r="14661" spans="1:5" x14ac:dyDescent="0.25">
      <c r="A14661" s="46"/>
      <c r="B14661" s="46"/>
      <c r="C14661" s="46"/>
      <c r="D14661" s="106"/>
      <c r="E14661" s="106"/>
    </row>
    <row r="14662" spans="1:5" x14ac:dyDescent="0.25">
      <c r="A14662" s="46"/>
      <c r="B14662" s="46"/>
      <c r="C14662" s="46"/>
      <c r="D14662" s="106"/>
      <c r="E14662" s="106"/>
    </row>
    <row r="14663" spans="1:5" x14ac:dyDescent="0.25">
      <c r="A14663" s="46"/>
      <c r="B14663" s="46"/>
      <c r="C14663" s="46"/>
      <c r="D14663" s="106"/>
      <c r="E14663" s="106"/>
    </row>
    <row r="14664" spans="1:5" x14ac:dyDescent="0.25">
      <c r="A14664" s="46"/>
      <c r="B14664" s="46"/>
      <c r="C14664" s="46"/>
      <c r="D14664" s="106"/>
      <c r="E14664" s="106"/>
    </row>
    <row r="14665" spans="1:5" x14ac:dyDescent="0.25">
      <c r="A14665" s="46"/>
      <c r="B14665" s="46"/>
      <c r="C14665" s="46"/>
      <c r="D14665" s="106"/>
      <c r="E14665" s="106"/>
    </row>
    <row r="14666" spans="1:5" x14ac:dyDescent="0.25">
      <c r="A14666" s="46"/>
      <c r="B14666" s="46"/>
      <c r="C14666" s="46"/>
      <c r="D14666" s="106"/>
      <c r="E14666" s="106"/>
    </row>
    <row r="14667" spans="1:5" x14ac:dyDescent="0.25">
      <c r="A14667" s="46"/>
      <c r="B14667" s="46"/>
      <c r="C14667" s="46"/>
      <c r="D14667" s="106"/>
      <c r="E14667" s="106"/>
    </row>
    <row r="14668" spans="1:5" x14ac:dyDescent="0.25">
      <c r="A14668" s="46"/>
      <c r="B14668" s="46"/>
      <c r="C14668" s="46"/>
      <c r="D14668" s="106"/>
      <c r="E14668" s="106"/>
    </row>
    <row r="14669" spans="1:5" x14ac:dyDescent="0.25">
      <c r="A14669" s="46"/>
      <c r="B14669" s="46"/>
      <c r="C14669" s="46"/>
      <c r="D14669" s="106"/>
      <c r="E14669" s="106"/>
    </row>
    <row r="14670" spans="1:5" x14ac:dyDescent="0.25">
      <c r="A14670" s="46"/>
      <c r="B14670" s="46"/>
      <c r="C14670" s="46"/>
      <c r="D14670" s="106"/>
      <c r="E14670" s="106"/>
    </row>
    <row r="14671" spans="1:5" x14ac:dyDescent="0.25">
      <c r="A14671" s="46"/>
      <c r="B14671" s="46"/>
      <c r="C14671" s="46"/>
      <c r="D14671" s="106"/>
      <c r="E14671" s="106"/>
    </row>
    <row r="14672" spans="1:5" x14ac:dyDescent="0.25">
      <c r="A14672" s="46"/>
      <c r="B14672" s="46"/>
      <c r="C14672" s="46"/>
      <c r="D14672" s="106"/>
      <c r="E14672" s="106"/>
    </row>
    <row r="14673" spans="1:5" x14ac:dyDescent="0.25">
      <c r="A14673" s="46"/>
      <c r="B14673" s="46"/>
      <c r="C14673" s="46"/>
      <c r="D14673" s="106"/>
      <c r="E14673" s="106"/>
    </row>
    <row r="14674" spans="1:5" x14ac:dyDescent="0.25">
      <c r="A14674" s="46"/>
      <c r="B14674" s="46"/>
      <c r="C14674" s="46"/>
      <c r="D14674" s="106"/>
      <c r="E14674" s="106"/>
    </row>
    <row r="14675" spans="1:5" x14ac:dyDescent="0.25">
      <c r="A14675" s="46"/>
      <c r="B14675" s="46"/>
      <c r="C14675" s="46"/>
      <c r="D14675" s="106"/>
      <c r="E14675" s="106"/>
    </row>
    <row r="14676" spans="1:5" x14ac:dyDescent="0.25">
      <c r="A14676" s="46"/>
      <c r="B14676" s="46"/>
      <c r="C14676" s="46"/>
      <c r="D14676" s="106"/>
      <c r="E14676" s="106"/>
    </row>
    <row r="14677" spans="1:5" x14ac:dyDescent="0.25">
      <c r="A14677" s="46"/>
      <c r="B14677" s="46"/>
      <c r="C14677" s="46"/>
      <c r="D14677" s="106"/>
      <c r="E14677" s="106"/>
    </row>
    <row r="14678" spans="1:5" x14ac:dyDescent="0.25">
      <c r="A14678" s="46"/>
      <c r="B14678" s="46"/>
      <c r="C14678" s="46"/>
      <c r="D14678" s="106"/>
      <c r="E14678" s="106"/>
    </row>
    <row r="14679" spans="1:5" x14ac:dyDescent="0.25">
      <c r="A14679" s="46"/>
      <c r="B14679" s="46"/>
      <c r="C14679" s="46"/>
      <c r="D14679" s="106"/>
      <c r="E14679" s="106"/>
    </row>
    <row r="14680" spans="1:5" x14ac:dyDescent="0.25">
      <c r="A14680" s="46"/>
      <c r="B14680" s="46"/>
      <c r="C14680" s="46"/>
      <c r="D14680" s="106"/>
      <c r="E14680" s="106"/>
    </row>
    <row r="14681" spans="1:5" x14ac:dyDescent="0.25">
      <c r="A14681" s="46"/>
      <c r="B14681" s="46"/>
      <c r="C14681" s="46"/>
      <c r="D14681" s="106"/>
      <c r="E14681" s="106"/>
    </row>
    <row r="14682" spans="1:5" x14ac:dyDescent="0.25">
      <c r="A14682" s="46"/>
      <c r="B14682" s="46"/>
      <c r="C14682" s="46"/>
      <c r="D14682" s="106"/>
      <c r="E14682" s="106"/>
    </row>
    <row r="14683" spans="1:5" x14ac:dyDescent="0.25">
      <c r="A14683" s="46"/>
      <c r="B14683" s="46"/>
      <c r="C14683" s="46"/>
      <c r="D14683" s="106"/>
      <c r="E14683" s="106"/>
    </row>
    <row r="14684" spans="1:5" x14ac:dyDescent="0.25">
      <c r="A14684" s="46"/>
      <c r="B14684" s="46"/>
      <c r="C14684" s="46"/>
      <c r="D14684" s="106"/>
      <c r="E14684" s="106"/>
    </row>
    <row r="14685" spans="1:5" x14ac:dyDescent="0.25">
      <c r="A14685" s="46"/>
      <c r="B14685" s="46"/>
      <c r="C14685" s="46"/>
      <c r="D14685" s="106"/>
      <c r="E14685" s="106"/>
    </row>
    <row r="14686" spans="1:5" x14ac:dyDescent="0.25">
      <c r="A14686" s="46"/>
      <c r="B14686" s="46"/>
      <c r="C14686" s="46"/>
      <c r="D14686" s="106"/>
      <c r="E14686" s="106"/>
    </row>
    <row r="14687" spans="1:5" x14ac:dyDescent="0.25">
      <c r="A14687" s="46"/>
      <c r="B14687" s="46"/>
      <c r="C14687" s="46"/>
      <c r="D14687" s="106"/>
      <c r="E14687" s="106"/>
    </row>
    <row r="14688" spans="1:5" x14ac:dyDescent="0.25">
      <c r="A14688" s="46"/>
      <c r="B14688" s="46"/>
      <c r="C14688" s="46"/>
      <c r="D14688" s="106"/>
      <c r="E14688" s="106"/>
    </row>
    <row r="14689" spans="1:5" x14ac:dyDescent="0.25">
      <c r="A14689" s="46"/>
      <c r="B14689" s="46"/>
      <c r="C14689" s="46"/>
      <c r="D14689" s="106"/>
      <c r="E14689" s="106"/>
    </row>
    <row r="14690" spans="1:5" x14ac:dyDescent="0.25">
      <c r="A14690" s="46"/>
      <c r="B14690" s="46"/>
      <c r="C14690" s="46"/>
      <c r="D14690" s="106"/>
      <c r="E14690" s="106"/>
    </row>
    <row r="14691" spans="1:5" x14ac:dyDescent="0.25">
      <c r="A14691" s="46"/>
      <c r="B14691" s="46"/>
      <c r="C14691" s="46"/>
      <c r="D14691" s="106"/>
      <c r="E14691" s="106"/>
    </row>
    <row r="14692" spans="1:5" x14ac:dyDescent="0.25">
      <c r="A14692" s="46"/>
      <c r="B14692" s="46"/>
      <c r="C14692" s="46"/>
      <c r="D14692" s="106"/>
      <c r="E14692" s="106"/>
    </row>
    <row r="14693" spans="1:5" x14ac:dyDescent="0.25">
      <c r="A14693" s="46"/>
      <c r="B14693" s="46"/>
      <c r="C14693" s="46"/>
      <c r="D14693" s="106"/>
      <c r="E14693" s="106"/>
    </row>
    <row r="14694" spans="1:5" x14ac:dyDescent="0.25">
      <c r="A14694" s="46"/>
      <c r="B14694" s="46"/>
      <c r="C14694" s="46"/>
      <c r="D14694" s="106"/>
      <c r="E14694" s="106"/>
    </row>
    <row r="14695" spans="1:5" x14ac:dyDescent="0.25">
      <c r="A14695" s="46"/>
      <c r="B14695" s="46"/>
      <c r="C14695" s="46"/>
      <c r="D14695" s="106"/>
      <c r="E14695" s="106"/>
    </row>
    <row r="14696" spans="1:5" x14ac:dyDescent="0.25">
      <c r="A14696" s="46"/>
      <c r="B14696" s="46"/>
      <c r="C14696" s="46"/>
      <c r="D14696" s="106"/>
      <c r="E14696" s="106"/>
    </row>
    <row r="14697" spans="1:5" x14ac:dyDescent="0.25">
      <c r="A14697" s="46"/>
      <c r="B14697" s="46"/>
      <c r="C14697" s="46"/>
      <c r="D14697" s="106"/>
      <c r="E14697" s="106"/>
    </row>
    <row r="14698" spans="1:5" x14ac:dyDescent="0.25">
      <c r="A14698" s="46"/>
      <c r="B14698" s="46"/>
      <c r="C14698" s="46"/>
      <c r="D14698" s="106"/>
      <c r="E14698" s="106"/>
    </row>
    <row r="14699" spans="1:5" x14ac:dyDescent="0.25">
      <c r="A14699" s="46"/>
      <c r="B14699" s="46"/>
      <c r="C14699" s="46"/>
      <c r="D14699" s="106"/>
      <c r="E14699" s="106"/>
    </row>
    <row r="14700" spans="1:5" x14ac:dyDescent="0.25">
      <c r="A14700" s="46"/>
      <c r="B14700" s="46"/>
      <c r="C14700" s="46"/>
      <c r="D14700" s="106"/>
      <c r="E14700" s="106"/>
    </row>
    <row r="14701" spans="1:5" x14ac:dyDescent="0.25">
      <c r="A14701" s="46"/>
      <c r="B14701" s="46"/>
      <c r="C14701" s="46"/>
      <c r="D14701" s="106"/>
      <c r="E14701" s="106"/>
    </row>
    <row r="14702" spans="1:5" x14ac:dyDescent="0.25">
      <c r="A14702" s="46"/>
      <c r="B14702" s="46"/>
      <c r="C14702" s="46"/>
      <c r="D14702" s="106"/>
      <c r="E14702" s="106"/>
    </row>
    <row r="14703" spans="1:5" x14ac:dyDescent="0.25">
      <c r="A14703" s="46"/>
      <c r="B14703" s="46"/>
      <c r="C14703" s="46"/>
      <c r="D14703" s="106"/>
      <c r="E14703" s="106"/>
    </row>
    <row r="14704" spans="1:5" x14ac:dyDescent="0.25">
      <c r="A14704" s="46"/>
      <c r="B14704" s="46"/>
      <c r="C14704" s="46"/>
      <c r="D14704" s="106"/>
      <c r="E14704" s="106"/>
    </row>
    <row r="14705" spans="1:5" x14ac:dyDescent="0.25">
      <c r="A14705" s="46"/>
      <c r="B14705" s="46"/>
      <c r="C14705" s="46"/>
      <c r="D14705" s="106"/>
      <c r="E14705" s="106"/>
    </row>
    <row r="14706" spans="1:5" x14ac:dyDescent="0.25">
      <c r="A14706" s="46"/>
      <c r="B14706" s="46"/>
      <c r="C14706" s="46"/>
      <c r="D14706" s="106"/>
      <c r="E14706" s="106"/>
    </row>
    <row r="14707" spans="1:5" x14ac:dyDescent="0.25">
      <c r="A14707" s="46"/>
      <c r="B14707" s="46"/>
      <c r="C14707" s="46"/>
      <c r="D14707" s="106"/>
      <c r="E14707" s="106"/>
    </row>
    <row r="14708" spans="1:5" x14ac:dyDescent="0.25">
      <c r="A14708" s="46"/>
      <c r="B14708" s="46"/>
      <c r="C14708" s="46"/>
      <c r="D14708" s="106"/>
      <c r="E14708" s="106"/>
    </row>
    <row r="14709" spans="1:5" x14ac:dyDescent="0.25">
      <c r="A14709" s="46"/>
      <c r="B14709" s="46"/>
      <c r="C14709" s="46"/>
      <c r="D14709" s="106"/>
      <c r="E14709" s="106"/>
    </row>
    <row r="14710" spans="1:5" x14ac:dyDescent="0.25">
      <c r="A14710" s="46"/>
      <c r="B14710" s="46"/>
      <c r="C14710" s="46"/>
      <c r="D14710" s="106"/>
      <c r="E14710" s="106"/>
    </row>
    <row r="14711" spans="1:5" x14ac:dyDescent="0.25">
      <c r="A14711" s="46"/>
      <c r="B14711" s="46"/>
      <c r="C14711" s="46"/>
      <c r="D14711" s="106"/>
      <c r="E14711" s="106"/>
    </row>
    <row r="14712" spans="1:5" x14ac:dyDescent="0.25">
      <c r="A14712" s="46"/>
      <c r="B14712" s="46"/>
      <c r="C14712" s="46"/>
      <c r="D14712" s="106"/>
      <c r="E14712" s="106"/>
    </row>
    <row r="14713" spans="1:5" x14ac:dyDescent="0.25">
      <c r="A14713" s="46"/>
      <c r="B14713" s="46"/>
      <c r="C14713" s="46"/>
      <c r="D14713" s="106"/>
      <c r="E14713" s="106"/>
    </row>
    <row r="14714" spans="1:5" x14ac:dyDescent="0.25">
      <c r="A14714" s="46"/>
      <c r="B14714" s="46"/>
      <c r="C14714" s="46"/>
      <c r="D14714" s="106"/>
      <c r="E14714" s="106"/>
    </row>
    <row r="14715" spans="1:5" x14ac:dyDescent="0.25">
      <c r="A14715" s="46"/>
      <c r="B14715" s="46"/>
      <c r="C14715" s="46"/>
      <c r="D14715" s="106"/>
      <c r="E14715" s="106"/>
    </row>
    <row r="14716" spans="1:5" x14ac:dyDescent="0.25">
      <c r="A14716" s="46"/>
      <c r="B14716" s="46"/>
      <c r="C14716" s="46"/>
      <c r="D14716" s="106"/>
      <c r="E14716" s="106"/>
    </row>
    <row r="14717" spans="1:5" x14ac:dyDescent="0.25">
      <c r="A14717" s="46"/>
      <c r="B14717" s="46"/>
      <c r="C14717" s="46"/>
      <c r="D14717" s="106"/>
      <c r="E14717" s="106"/>
    </row>
    <row r="14718" spans="1:5" x14ac:dyDescent="0.25">
      <c r="A14718" s="46"/>
      <c r="B14718" s="46"/>
      <c r="C14718" s="46"/>
      <c r="D14718" s="106"/>
      <c r="E14718" s="106"/>
    </row>
    <row r="14719" spans="1:5" x14ac:dyDescent="0.25">
      <c r="A14719" s="46"/>
      <c r="B14719" s="46"/>
      <c r="C14719" s="46"/>
      <c r="D14719" s="106"/>
      <c r="E14719" s="106"/>
    </row>
    <row r="14720" spans="1:5" x14ac:dyDescent="0.25">
      <c r="A14720" s="46"/>
      <c r="B14720" s="46"/>
      <c r="C14720" s="46"/>
      <c r="D14720" s="106"/>
      <c r="E14720" s="106"/>
    </row>
    <row r="14721" spans="1:5" x14ac:dyDescent="0.25">
      <c r="A14721" s="46"/>
      <c r="B14721" s="46"/>
      <c r="C14721" s="46"/>
      <c r="D14721" s="106"/>
      <c r="E14721" s="106"/>
    </row>
    <row r="14722" spans="1:5" x14ac:dyDescent="0.25">
      <c r="A14722" s="46"/>
      <c r="B14722" s="46"/>
      <c r="C14722" s="46"/>
      <c r="D14722" s="106"/>
      <c r="E14722" s="106"/>
    </row>
    <row r="14723" spans="1:5" x14ac:dyDescent="0.25">
      <c r="A14723" s="46"/>
      <c r="B14723" s="46"/>
      <c r="C14723" s="46"/>
      <c r="D14723" s="106"/>
      <c r="E14723" s="106"/>
    </row>
    <row r="14724" spans="1:5" x14ac:dyDescent="0.25">
      <c r="A14724" s="46"/>
      <c r="B14724" s="46"/>
      <c r="C14724" s="46"/>
      <c r="D14724" s="106"/>
      <c r="E14724" s="106"/>
    </row>
    <row r="14725" spans="1:5" x14ac:dyDescent="0.25">
      <c r="A14725" s="46"/>
      <c r="B14725" s="46"/>
      <c r="C14725" s="46"/>
      <c r="D14725" s="106"/>
      <c r="E14725" s="106"/>
    </row>
    <row r="14726" spans="1:5" x14ac:dyDescent="0.25">
      <c r="A14726" s="46"/>
      <c r="B14726" s="46"/>
      <c r="C14726" s="46"/>
      <c r="D14726" s="106"/>
      <c r="E14726" s="106"/>
    </row>
    <row r="14727" spans="1:5" x14ac:dyDescent="0.25">
      <c r="A14727" s="46"/>
      <c r="B14727" s="46"/>
      <c r="C14727" s="46"/>
      <c r="D14727" s="106"/>
      <c r="E14727" s="106"/>
    </row>
    <row r="14728" spans="1:5" x14ac:dyDescent="0.25">
      <c r="A14728" s="46"/>
      <c r="B14728" s="46"/>
      <c r="C14728" s="46"/>
      <c r="D14728" s="106"/>
      <c r="E14728" s="106"/>
    </row>
    <row r="14729" spans="1:5" x14ac:dyDescent="0.25">
      <c r="A14729" s="46"/>
      <c r="B14729" s="46"/>
      <c r="C14729" s="46"/>
      <c r="D14729" s="106"/>
      <c r="E14729" s="106"/>
    </row>
    <row r="14730" spans="1:5" x14ac:dyDescent="0.25">
      <c r="A14730" s="46"/>
      <c r="B14730" s="46"/>
      <c r="C14730" s="46"/>
      <c r="D14730" s="106"/>
      <c r="E14730" s="106"/>
    </row>
    <row r="14731" spans="1:5" x14ac:dyDescent="0.25">
      <c r="A14731" s="46"/>
      <c r="B14731" s="46"/>
      <c r="C14731" s="46"/>
      <c r="D14731" s="106"/>
      <c r="E14731" s="106"/>
    </row>
    <row r="14732" spans="1:5" x14ac:dyDescent="0.25">
      <c r="A14732" s="46"/>
      <c r="B14732" s="46"/>
      <c r="C14732" s="46"/>
      <c r="D14732" s="106"/>
      <c r="E14732" s="106"/>
    </row>
    <row r="14733" spans="1:5" x14ac:dyDescent="0.25">
      <c r="A14733" s="46"/>
      <c r="B14733" s="46"/>
      <c r="C14733" s="46"/>
      <c r="D14733" s="106"/>
      <c r="E14733" s="106"/>
    </row>
    <row r="14734" spans="1:5" x14ac:dyDescent="0.25">
      <c r="A14734" s="46"/>
      <c r="B14734" s="46"/>
      <c r="C14734" s="46"/>
      <c r="D14734" s="106"/>
      <c r="E14734" s="106"/>
    </row>
    <row r="14735" spans="1:5" x14ac:dyDescent="0.25">
      <c r="A14735" s="46"/>
      <c r="B14735" s="46"/>
      <c r="C14735" s="46"/>
      <c r="D14735" s="106"/>
      <c r="E14735" s="106"/>
    </row>
    <row r="14736" spans="1:5" x14ac:dyDescent="0.25">
      <c r="A14736" s="46"/>
      <c r="B14736" s="46"/>
      <c r="C14736" s="46"/>
      <c r="D14736" s="106"/>
      <c r="E14736" s="106"/>
    </row>
    <row r="14737" spans="1:5" x14ac:dyDescent="0.25">
      <c r="A14737" s="46"/>
      <c r="B14737" s="46"/>
      <c r="C14737" s="46"/>
      <c r="D14737" s="106"/>
      <c r="E14737" s="106"/>
    </row>
    <row r="14738" spans="1:5" x14ac:dyDescent="0.25">
      <c r="A14738" s="46"/>
      <c r="B14738" s="46"/>
      <c r="C14738" s="46"/>
      <c r="D14738" s="106"/>
      <c r="E14738" s="106"/>
    </row>
    <row r="14739" spans="1:5" x14ac:dyDescent="0.25">
      <c r="A14739" s="46"/>
      <c r="B14739" s="46"/>
      <c r="C14739" s="46"/>
      <c r="D14739" s="106"/>
      <c r="E14739" s="106"/>
    </row>
    <row r="14740" spans="1:5" x14ac:dyDescent="0.25">
      <c r="A14740" s="46"/>
      <c r="B14740" s="46"/>
      <c r="C14740" s="46"/>
      <c r="D14740" s="106"/>
      <c r="E14740" s="106"/>
    </row>
    <row r="14741" spans="1:5" x14ac:dyDescent="0.25">
      <c r="A14741" s="46"/>
      <c r="B14741" s="46"/>
      <c r="C14741" s="46"/>
      <c r="D14741" s="106"/>
      <c r="E14741" s="106"/>
    </row>
    <row r="14742" spans="1:5" x14ac:dyDescent="0.25">
      <c r="A14742" s="46"/>
      <c r="B14742" s="46"/>
      <c r="C14742" s="46"/>
      <c r="D14742" s="106"/>
      <c r="E14742" s="106"/>
    </row>
    <row r="14743" spans="1:5" x14ac:dyDescent="0.25">
      <c r="A14743" s="46"/>
      <c r="B14743" s="46"/>
      <c r="C14743" s="46"/>
      <c r="D14743" s="106"/>
      <c r="E14743" s="106"/>
    </row>
    <row r="14744" spans="1:5" x14ac:dyDescent="0.25">
      <c r="A14744" s="46"/>
      <c r="B14744" s="46"/>
      <c r="C14744" s="46"/>
      <c r="D14744" s="106"/>
      <c r="E14744" s="106"/>
    </row>
    <row r="14745" spans="1:5" x14ac:dyDescent="0.25">
      <c r="A14745" s="46"/>
      <c r="B14745" s="46"/>
      <c r="C14745" s="46"/>
      <c r="D14745" s="106"/>
      <c r="E14745" s="106"/>
    </row>
    <row r="14746" spans="1:5" x14ac:dyDescent="0.25">
      <c r="A14746" s="46"/>
      <c r="B14746" s="46"/>
      <c r="C14746" s="46"/>
      <c r="D14746" s="106"/>
      <c r="E14746" s="106"/>
    </row>
    <row r="14747" spans="1:5" x14ac:dyDescent="0.25">
      <c r="A14747" s="46"/>
      <c r="B14747" s="46"/>
      <c r="C14747" s="46"/>
      <c r="D14747" s="106"/>
      <c r="E14747" s="106"/>
    </row>
    <row r="14748" spans="1:5" x14ac:dyDescent="0.25">
      <c r="A14748" s="46"/>
      <c r="B14748" s="46"/>
      <c r="C14748" s="46"/>
      <c r="D14748" s="106"/>
      <c r="E14748" s="106"/>
    </row>
    <row r="14749" spans="1:5" x14ac:dyDescent="0.25">
      <c r="A14749" s="46"/>
      <c r="B14749" s="46"/>
      <c r="C14749" s="46"/>
      <c r="D14749" s="106"/>
      <c r="E14749" s="106"/>
    </row>
    <row r="14750" spans="1:5" x14ac:dyDescent="0.25">
      <c r="A14750" s="46"/>
      <c r="B14750" s="46"/>
      <c r="C14750" s="46"/>
      <c r="D14750" s="106"/>
      <c r="E14750" s="106"/>
    </row>
    <row r="14751" spans="1:5" x14ac:dyDescent="0.25">
      <c r="A14751" s="46"/>
      <c r="B14751" s="46"/>
      <c r="C14751" s="46"/>
      <c r="D14751" s="106"/>
      <c r="E14751" s="106"/>
    </row>
    <row r="14752" spans="1:5" x14ac:dyDescent="0.25">
      <c r="A14752" s="46"/>
      <c r="B14752" s="46"/>
      <c r="C14752" s="46"/>
      <c r="D14752" s="106"/>
      <c r="E14752" s="106"/>
    </row>
    <row r="14753" spans="1:5" x14ac:dyDescent="0.25">
      <c r="A14753" s="46"/>
      <c r="B14753" s="46"/>
      <c r="C14753" s="46"/>
      <c r="D14753" s="106"/>
      <c r="E14753" s="106"/>
    </row>
    <row r="14754" spans="1:5" x14ac:dyDescent="0.25">
      <c r="A14754" s="46"/>
      <c r="B14754" s="46"/>
      <c r="C14754" s="46"/>
      <c r="D14754" s="106"/>
      <c r="E14754" s="106"/>
    </row>
    <row r="14755" spans="1:5" x14ac:dyDescent="0.25">
      <c r="A14755" s="46"/>
      <c r="B14755" s="46"/>
      <c r="C14755" s="46"/>
      <c r="D14755" s="106"/>
      <c r="E14755" s="106"/>
    </row>
    <row r="14756" spans="1:5" x14ac:dyDescent="0.25">
      <c r="A14756" s="46"/>
      <c r="B14756" s="46"/>
      <c r="C14756" s="46"/>
      <c r="D14756" s="106"/>
      <c r="E14756" s="106"/>
    </row>
    <row r="14757" spans="1:5" x14ac:dyDescent="0.25">
      <c r="A14757" s="46"/>
      <c r="B14757" s="46"/>
      <c r="C14757" s="46"/>
      <c r="D14757" s="106"/>
      <c r="E14757" s="106"/>
    </row>
    <row r="14758" spans="1:5" x14ac:dyDescent="0.25">
      <c r="A14758" s="46"/>
      <c r="B14758" s="46"/>
      <c r="C14758" s="46"/>
      <c r="D14758" s="106"/>
      <c r="E14758" s="106"/>
    </row>
    <row r="14759" spans="1:5" x14ac:dyDescent="0.25">
      <c r="A14759" s="46"/>
      <c r="B14759" s="46"/>
      <c r="C14759" s="46"/>
      <c r="D14759" s="106"/>
      <c r="E14759" s="106"/>
    </row>
    <row r="14760" spans="1:5" x14ac:dyDescent="0.25">
      <c r="A14760" s="46"/>
      <c r="B14760" s="46"/>
      <c r="C14760" s="46"/>
      <c r="D14760" s="106"/>
      <c r="E14760" s="106"/>
    </row>
    <row r="14761" spans="1:5" x14ac:dyDescent="0.25">
      <c r="A14761" s="46"/>
      <c r="B14761" s="46"/>
      <c r="C14761" s="46"/>
      <c r="D14761" s="106"/>
      <c r="E14761" s="106"/>
    </row>
    <row r="14762" spans="1:5" x14ac:dyDescent="0.25">
      <c r="A14762" s="46"/>
      <c r="B14762" s="46"/>
      <c r="C14762" s="46"/>
      <c r="D14762" s="106"/>
      <c r="E14762" s="106"/>
    </row>
    <row r="14763" spans="1:5" x14ac:dyDescent="0.25">
      <c r="A14763" s="46"/>
      <c r="B14763" s="46"/>
      <c r="C14763" s="46"/>
      <c r="D14763" s="106"/>
      <c r="E14763" s="106"/>
    </row>
    <row r="14764" spans="1:5" x14ac:dyDescent="0.25">
      <c r="A14764" s="46"/>
      <c r="B14764" s="46"/>
      <c r="C14764" s="46"/>
      <c r="D14764" s="106"/>
      <c r="E14764" s="106"/>
    </row>
    <row r="14765" spans="1:5" x14ac:dyDescent="0.25">
      <c r="A14765" s="46"/>
      <c r="B14765" s="46"/>
      <c r="C14765" s="46"/>
      <c r="D14765" s="106"/>
      <c r="E14765" s="106"/>
    </row>
    <row r="14766" spans="1:5" x14ac:dyDescent="0.25">
      <c r="A14766" s="46"/>
      <c r="B14766" s="46"/>
      <c r="C14766" s="46"/>
      <c r="D14766" s="106"/>
      <c r="E14766" s="106"/>
    </row>
    <row r="14767" spans="1:5" x14ac:dyDescent="0.25">
      <c r="A14767" s="46"/>
      <c r="B14767" s="46"/>
      <c r="C14767" s="46"/>
      <c r="D14767" s="106"/>
      <c r="E14767" s="106"/>
    </row>
    <row r="14768" spans="1:5" x14ac:dyDescent="0.25">
      <c r="A14768" s="46"/>
      <c r="B14768" s="46"/>
      <c r="C14768" s="46"/>
      <c r="D14768" s="106"/>
      <c r="E14768" s="106"/>
    </row>
    <row r="14769" spans="1:5" x14ac:dyDescent="0.25">
      <c r="A14769" s="46"/>
      <c r="B14769" s="46"/>
      <c r="C14769" s="46"/>
      <c r="D14769" s="106"/>
      <c r="E14769" s="106"/>
    </row>
    <row r="14770" spans="1:5" x14ac:dyDescent="0.25">
      <c r="A14770" s="46"/>
      <c r="B14770" s="46"/>
      <c r="C14770" s="46"/>
      <c r="D14770" s="106"/>
      <c r="E14770" s="106"/>
    </row>
    <row r="14771" spans="1:5" x14ac:dyDescent="0.25">
      <c r="A14771" s="46"/>
      <c r="B14771" s="46"/>
      <c r="C14771" s="46"/>
      <c r="D14771" s="106"/>
      <c r="E14771" s="106"/>
    </row>
    <row r="14772" spans="1:5" x14ac:dyDescent="0.25">
      <c r="A14772" s="46"/>
      <c r="B14772" s="46"/>
      <c r="C14772" s="46"/>
      <c r="D14772" s="106"/>
      <c r="E14772" s="106"/>
    </row>
    <row r="14773" spans="1:5" x14ac:dyDescent="0.25">
      <c r="A14773" s="46"/>
      <c r="B14773" s="46"/>
      <c r="C14773" s="46"/>
      <c r="D14773" s="106"/>
      <c r="E14773" s="106"/>
    </row>
    <row r="14774" spans="1:5" x14ac:dyDescent="0.25">
      <c r="A14774" s="46"/>
      <c r="B14774" s="46"/>
      <c r="C14774" s="46"/>
      <c r="D14774" s="106"/>
      <c r="E14774" s="106"/>
    </row>
    <row r="14775" spans="1:5" x14ac:dyDescent="0.25">
      <c r="A14775" s="46"/>
      <c r="B14775" s="46"/>
      <c r="C14775" s="46"/>
      <c r="D14775" s="106"/>
      <c r="E14775" s="106"/>
    </row>
    <row r="14776" spans="1:5" x14ac:dyDescent="0.25">
      <c r="A14776" s="46"/>
      <c r="B14776" s="46"/>
      <c r="C14776" s="46"/>
      <c r="D14776" s="106"/>
      <c r="E14776" s="106"/>
    </row>
    <row r="14777" spans="1:5" x14ac:dyDescent="0.25">
      <c r="A14777" s="46"/>
      <c r="B14777" s="46"/>
      <c r="C14777" s="46"/>
      <c r="D14777" s="106"/>
      <c r="E14777" s="106"/>
    </row>
    <row r="14778" spans="1:5" x14ac:dyDescent="0.25">
      <c r="A14778" s="46"/>
      <c r="B14778" s="46"/>
      <c r="C14778" s="46"/>
      <c r="D14778" s="106"/>
      <c r="E14778" s="106"/>
    </row>
    <row r="14779" spans="1:5" x14ac:dyDescent="0.25">
      <c r="A14779" s="46"/>
      <c r="B14779" s="46"/>
      <c r="C14779" s="46"/>
      <c r="D14779" s="106"/>
      <c r="E14779" s="106"/>
    </row>
    <row r="14780" spans="1:5" x14ac:dyDescent="0.25">
      <c r="A14780" s="46"/>
      <c r="B14780" s="46"/>
      <c r="C14780" s="46"/>
      <c r="D14780" s="106"/>
      <c r="E14780" s="106"/>
    </row>
    <row r="14781" spans="1:5" x14ac:dyDescent="0.25">
      <c r="A14781" s="46"/>
      <c r="B14781" s="46"/>
      <c r="C14781" s="46"/>
      <c r="D14781" s="106"/>
      <c r="E14781" s="106"/>
    </row>
  </sheetData>
  <printOptions horizontalCentered="1"/>
  <pageMargins left="0.11811023622047245" right="0" top="0.78740157480314965" bottom="0.39370078740157483" header="0.31496062992125984" footer="0.31496062992125984"/>
  <pageSetup paperSize="9" scale="6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95"/>
  <sheetViews>
    <sheetView zoomScaleNormal="100" workbookViewId="0">
      <selection activeCell="A15" sqref="A15:E15"/>
    </sheetView>
  </sheetViews>
  <sheetFormatPr defaultRowHeight="15" x14ac:dyDescent="0.25"/>
  <cols>
    <col min="1" max="1" width="9.140625" style="1"/>
    <col min="2" max="2" width="17.140625" style="84" customWidth="1"/>
    <col min="3" max="3" width="100.140625" style="55" customWidth="1"/>
    <col min="4" max="4" width="9.140625" style="1"/>
    <col min="5" max="5" width="12.28515625" style="80" customWidth="1"/>
    <col min="6" max="6" width="36.85546875" style="152" customWidth="1"/>
    <col min="7" max="7" width="9.140625" style="62"/>
    <col min="8" max="8" width="17.5703125" bestFit="1" customWidth="1"/>
    <col min="9" max="9" width="7.42578125" bestFit="1" customWidth="1"/>
    <col min="10" max="10" width="10.85546875" customWidth="1"/>
    <col min="11" max="11" width="9.85546875" customWidth="1"/>
    <col min="12" max="12" width="7.7109375" bestFit="1" customWidth="1"/>
    <col min="13" max="13" width="8" bestFit="1" customWidth="1"/>
    <col min="14" max="14" width="8.140625" bestFit="1" customWidth="1"/>
    <col min="15" max="15" width="5.7109375" bestFit="1" customWidth="1"/>
    <col min="16" max="16" width="9.5703125" bestFit="1" customWidth="1"/>
    <col min="17" max="17" width="11" bestFit="1" customWidth="1"/>
    <col min="18" max="18" width="9.5703125" bestFit="1" customWidth="1"/>
    <col min="19" max="19" width="11" bestFit="1" customWidth="1"/>
  </cols>
  <sheetData>
    <row r="1" spans="1:19" x14ac:dyDescent="0.25">
      <c r="A1" s="15" t="s">
        <v>13852</v>
      </c>
      <c r="B1" s="82" t="s">
        <v>13860</v>
      </c>
      <c r="C1" s="16" t="s">
        <v>13861</v>
      </c>
      <c r="D1" s="56"/>
      <c r="E1" s="61"/>
      <c r="F1" s="149"/>
    </row>
    <row r="2" spans="1:19" x14ac:dyDescent="0.25">
      <c r="A2" s="18">
        <v>1</v>
      </c>
      <c r="B2" s="19"/>
      <c r="C2" s="20" t="s">
        <v>13924</v>
      </c>
      <c r="D2" s="57"/>
      <c r="E2" s="63"/>
      <c r="F2" s="150"/>
    </row>
    <row r="3" spans="1:19" ht="24" x14ac:dyDescent="0.25">
      <c r="A3" s="21" t="s">
        <v>13883</v>
      </c>
      <c r="B3" s="22">
        <v>4813</v>
      </c>
      <c r="C3" s="23" t="s">
        <v>22910</v>
      </c>
      <c r="D3" s="34" t="s">
        <v>22911</v>
      </c>
      <c r="E3" s="17">
        <v>4</v>
      </c>
      <c r="F3" s="149" t="s">
        <v>23193</v>
      </c>
    </row>
    <row r="4" spans="1:19" ht="24" x14ac:dyDescent="0.25">
      <c r="A4" s="21" t="s">
        <v>13884</v>
      </c>
      <c r="B4" s="22">
        <v>4813</v>
      </c>
      <c r="C4" s="23" t="s">
        <v>22910</v>
      </c>
      <c r="D4" s="34" t="s">
        <v>22911</v>
      </c>
      <c r="E4" s="17">
        <f>2*1.125</f>
        <v>2.25</v>
      </c>
      <c r="F4" s="149" t="s">
        <v>23194</v>
      </c>
    </row>
    <row r="5" spans="1:19" s="1" customFormat="1" x14ac:dyDescent="0.25">
      <c r="A5" s="21" t="s">
        <v>13885</v>
      </c>
      <c r="B5" s="22" t="s">
        <v>8</v>
      </c>
      <c r="C5" s="23" t="str">
        <f>VLOOKUP(B5,'jan 22'!$A$4:$I$13571,2,FALSE)</f>
        <v>INSTALACAO PROVISORIA DE AGUA E ESGOTO /UN</v>
      </c>
      <c r="D5" s="34" t="str">
        <f>VLOOKUP(B5,'jan 22'!$A$4:$I$13571,4,FALSE)</f>
        <v>UN</v>
      </c>
      <c r="E5" s="17">
        <v>1</v>
      </c>
      <c r="F5" s="139" t="s">
        <v>23196</v>
      </c>
      <c r="G5" s="62"/>
    </row>
    <row r="6" spans="1:19" x14ac:dyDescent="0.25">
      <c r="A6" s="21" t="s">
        <v>13886</v>
      </c>
      <c r="B6" s="22" t="s">
        <v>12</v>
      </c>
      <c r="C6" s="23" t="str">
        <f>VLOOKUP(B6,'jan 22'!$A$4:$I$13571,2,FALSE)</f>
        <v>INSTALACAO PROVISORIA DE LUZ E FORCA /UN</v>
      </c>
      <c r="D6" s="34" t="str">
        <f>VLOOKUP(B6,'jan 22'!$A$4:$I$13571,4,FALSE)</f>
        <v>UN</v>
      </c>
      <c r="E6" s="17">
        <v>1</v>
      </c>
      <c r="F6" s="139" t="s">
        <v>23196</v>
      </c>
    </row>
    <row r="7" spans="1:19" s="1" customFormat="1" ht="24" x14ac:dyDescent="0.25">
      <c r="A7" s="21" t="s">
        <v>13887</v>
      </c>
      <c r="B7" s="22" t="s">
        <v>12824</v>
      </c>
      <c r="C7" s="23" t="s">
        <v>12825</v>
      </c>
      <c r="D7" s="34" t="str">
        <f>VLOOKUP(B7,'jan 22'!$A$4:$I$13571,4,FALSE)</f>
        <v>M2</v>
      </c>
      <c r="E7" s="17">
        <v>300</v>
      </c>
      <c r="F7" s="149" t="s">
        <v>14749</v>
      </c>
      <c r="G7" s="62"/>
    </row>
    <row r="8" spans="1:19" ht="24" x14ac:dyDescent="0.25">
      <c r="A8" s="21" t="s">
        <v>13888</v>
      </c>
      <c r="B8" s="22" t="s">
        <v>6453</v>
      </c>
      <c r="C8" s="23" t="str">
        <f>VLOOKUP(B8,'jan 22'!$A$4:$I$13571,2,FALSE)</f>
        <v>EXECUÇÃO DE ESCRITÓRIO EM CANTEIRO DE OBRA EM CHAPA DE MADEIRA COMPENSADA, NÃO INCLUSO MOBILIÁRIO E EQUIPAMENTOS. AF_02/2016</v>
      </c>
      <c r="D8" s="34" t="str">
        <f>VLOOKUP(B8,'jan 22'!$A$4:$I$13571,4,FALSE)</f>
        <v>M2</v>
      </c>
      <c r="E8" s="17">
        <v>4</v>
      </c>
      <c r="F8" s="139" t="s">
        <v>23196</v>
      </c>
    </row>
    <row r="9" spans="1:19" x14ac:dyDescent="0.25">
      <c r="A9" s="21" t="s">
        <v>13889</v>
      </c>
      <c r="B9" s="22" t="s">
        <v>6475</v>
      </c>
      <c r="C9" s="23" t="str">
        <f>VLOOKUP(B9,'jan 22'!$A$4:$I$13571,2,FALSE)</f>
        <v>EXECUÇÃO DE DEPÓSITO EM CANTEIRO DE OBRA EM CHAPA DE MADEIRA COMPENSADA, NÃO INCLUSO MOBILIÁRIO. AF_04/2016</v>
      </c>
      <c r="D9" s="34" t="str">
        <f>VLOOKUP(B9,'jan 22'!$A$4:$I$13571,4,FALSE)</f>
        <v>M2</v>
      </c>
      <c r="E9" s="17">
        <v>8</v>
      </c>
      <c r="F9" s="139" t="s">
        <v>23196</v>
      </c>
    </row>
    <row r="10" spans="1:19" ht="24" x14ac:dyDescent="0.25">
      <c r="A10" s="21" t="s">
        <v>13890</v>
      </c>
      <c r="B10" s="22" t="s">
        <v>12768</v>
      </c>
      <c r="C10" s="23" t="str">
        <f>VLOOKUP(B10,'jan 22'!$A$4:$I$13571,2,FALSE)</f>
        <v>LOCACAO CONVENCIONAL DE OBRA, UTILIZANDO GABARITO DE TÁBUAS CORRIDAS PONTALETADAS A CADA 2,00M -  2 UTILIZAÇÕES. AF_10/2018</v>
      </c>
      <c r="D10" s="34" t="str">
        <f>VLOOKUP(B10,'jan 22'!$A$4:$I$13571,4,FALSE)</f>
        <v>M</v>
      </c>
      <c r="E10" s="17">
        <v>73</v>
      </c>
      <c r="F10" s="140" t="s">
        <v>23197</v>
      </c>
    </row>
    <row r="11" spans="1:19" x14ac:dyDescent="0.25">
      <c r="A11" s="21" t="s">
        <v>13891</v>
      </c>
      <c r="B11" s="22" t="s">
        <v>6495</v>
      </c>
      <c r="C11" s="23" t="str">
        <f>VLOOKUP(B11,'jan 22'!$A$4:$I$13571,2,FALSE)</f>
        <v>TAPUME COM COMPENSADO DE MADEIRA. AF_05/2018</v>
      </c>
      <c r="D11" s="34" t="str">
        <f>VLOOKUP(B11,'jan 22'!$A$4:$I$13571,4,FALSE)</f>
        <v>M2</v>
      </c>
      <c r="E11" s="17">
        <v>80</v>
      </c>
      <c r="F11" s="149" t="s">
        <v>14749</v>
      </c>
    </row>
    <row r="12" spans="1:19" x14ac:dyDescent="0.25">
      <c r="A12" s="21" t="s">
        <v>13396</v>
      </c>
      <c r="B12" s="22" t="s">
        <v>6497</v>
      </c>
      <c r="C12" s="23" t="str">
        <f>VLOOKUP(B12,'jan 22'!$A$4:$I$13571,2,FALSE)</f>
        <v>TAPUME COM TELHA METÁLICA. AF_05/2018</v>
      </c>
      <c r="D12" s="34" t="str">
        <f>VLOOKUP(B12,'jan 22'!$A$4:$I$13571,4,FALSE)</f>
        <v>M2</v>
      </c>
      <c r="E12" s="17">
        <v>8</v>
      </c>
      <c r="F12" s="149" t="s">
        <v>23195</v>
      </c>
    </row>
    <row r="13" spans="1:19" ht="24" x14ac:dyDescent="0.25">
      <c r="A13" s="21" t="s">
        <v>5383</v>
      </c>
      <c r="B13" s="22" t="s">
        <v>6463</v>
      </c>
      <c r="C13" s="23" t="str">
        <f>VLOOKUP(B13,'jan 22'!$A$4:$I$13571,2,FALSE)</f>
        <v>EXECUÇÃO DE SANITÁRIO E VESTIÁRIO EM CANTEIRO DE OBRA EM CHAPA DE MADEIRA COMPENSADA, NÃO INCLUSO MOBILIÁRIO. AF_02/2016</v>
      </c>
      <c r="D13" s="34" t="str">
        <f>VLOOKUP(B13,'jan 22'!$A$4:$I$13571,4,FALSE)</f>
        <v>M2</v>
      </c>
      <c r="E13" s="17">
        <v>1</v>
      </c>
      <c r="F13" s="139" t="s">
        <v>23196</v>
      </c>
    </row>
    <row r="14" spans="1:19" ht="36" x14ac:dyDescent="0.25">
      <c r="A14" s="21" t="s">
        <v>5609</v>
      </c>
      <c r="B14" s="22" t="s">
        <v>31</v>
      </c>
      <c r="C14" s="23" t="str">
        <f>VLOOKUP(B14,'jan 22'!$A$4:$I$13571,2,FALSE)</f>
        <v>BAIA DE RESIDUOS PARA ENTULHO CONSTRUCAO DESCOBERTA - MEDINDO (3,00X2,00)M - PAREDES EM CHAPA DE MADEIRA COMPENSADA 12MM H=1,10M, PISO EM TERRENO NATURAL FORTEMENTE APILOADO, PILARETE EM EUCALIPTO TRATADO 15CM, CONFORME PROJETO /UN</v>
      </c>
      <c r="D14" s="34" t="s">
        <v>2261</v>
      </c>
      <c r="E14" s="17">
        <v>1</v>
      </c>
      <c r="F14" s="139" t="s">
        <v>23196</v>
      </c>
    </row>
    <row r="15" spans="1:19" s="1" customFormat="1" ht="27" x14ac:dyDescent="0.25">
      <c r="A15" s="21" t="s">
        <v>5791</v>
      </c>
      <c r="B15" s="134" t="s">
        <v>12836</v>
      </c>
      <c r="C15" s="135" t="s">
        <v>12837</v>
      </c>
      <c r="D15" s="34" t="s">
        <v>2261</v>
      </c>
      <c r="E15" s="161">
        <v>2</v>
      </c>
      <c r="F15" s="139" t="s">
        <v>23315</v>
      </c>
      <c r="G15" s="62"/>
    </row>
    <row r="16" spans="1:19" x14ac:dyDescent="0.25">
      <c r="A16" s="31"/>
      <c r="B16" s="32"/>
      <c r="C16" s="31"/>
      <c r="D16" s="31"/>
      <c r="E16" s="63"/>
      <c r="F16" s="149"/>
      <c r="L16" s="2"/>
      <c r="M16" s="2"/>
      <c r="N16" s="2"/>
      <c r="O16" s="2"/>
      <c r="P16" s="2"/>
      <c r="Q16" s="2"/>
      <c r="R16" s="2"/>
      <c r="S16" s="2"/>
    </row>
    <row r="17" spans="1:19" s="53" customFormat="1" x14ac:dyDescent="0.25">
      <c r="A17" s="21"/>
      <c r="B17" s="22"/>
      <c r="C17" s="23"/>
      <c r="D17" s="34"/>
      <c r="E17" s="17"/>
      <c r="F17" s="149"/>
      <c r="G17" s="64"/>
      <c r="L17" s="74"/>
      <c r="M17" s="74"/>
      <c r="N17" s="74"/>
      <c r="O17" s="74"/>
      <c r="P17" s="74"/>
      <c r="Q17" s="74"/>
      <c r="R17" s="74"/>
      <c r="S17" s="74"/>
    </row>
    <row r="18" spans="1:19" s="54" customFormat="1" x14ac:dyDescent="0.25">
      <c r="A18" s="18">
        <v>2</v>
      </c>
      <c r="B18" s="19"/>
      <c r="C18" s="20" t="s">
        <v>13865</v>
      </c>
      <c r="D18" s="35"/>
      <c r="E18" s="65"/>
      <c r="F18" s="149"/>
      <c r="G18" s="62"/>
      <c r="L18" s="73"/>
      <c r="M18" s="73"/>
      <c r="N18" s="73"/>
      <c r="O18" s="73"/>
      <c r="P18" s="73"/>
      <c r="Q18" s="73"/>
      <c r="R18" s="73"/>
      <c r="S18" s="73"/>
    </row>
    <row r="19" spans="1:19" s="54" customFormat="1" ht="24" x14ac:dyDescent="0.25">
      <c r="A19" s="21" t="s">
        <v>22940</v>
      </c>
      <c r="B19" s="22" t="s">
        <v>91</v>
      </c>
      <c r="C19" s="23" t="str">
        <f>VLOOKUP(B19,'jan 22'!$A$4:$I$13571,2,FALSE)</f>
        <v>SONDAGEM A PERCUSSAO PARA RECONHECIMENTO DO TERRENO /M</v>
      </c>
      <c r="D19" s="34" t="s">
        <v>2262</v>
      </c>
      <c r="E19" s="27">
        <v>25</v>
      </c>
      <c r="F19" s="143" t="s">
        <v>23198</v>
      </c>
      <c r="G19" s="62"/>
      <c r="L19" s="73"/>
      <c r="M19" s="73"/>
      <c r="N19" s="73"/>
      <c r="O19" s="73"/>
      <c r="P19" s="73"/>
      <c r="Q19" s="73"/>
      <c r="R19" s="73"/>
      <c r="S19" s="73"/>
    </row>
    <row r="20" spans="1:19" s="54" customFormat="1" ht="24" x14ac:dyDescent="0.25">
      <c r="A20" s="21" t="s">
        <v>22944</v>
      </c>
      <c r="B20" s="22" t="s">
        <v>92</v>
      </c>
      <c r="C20" s="23" t="str">
        <f>VLOOKUP(B20,'jan 22'!$A$4:$I$13571,2,FALSE)</f>
        <v>TAXA DE MONTAGEM, DESMONTAGEM E AGUA POR FURO /UN</v>
      </c>
      <c r="D20" s="34" t="s">
        <v>2261</v>
      </c>
      <c r="E20" s="27">
        <v>3</v>
      </c>
      <c r="F20" s="143" t="s">
        <v>23198</v>
      </c>
      <c r="G20" s="62"/>
      <c r="L20" s="73"/>
      <c r="M20" s="73"/>
      <c r="N20" s="73"/>
      <c r="O20" s="73"/>
      <c r="P20" s="73"/>
      <c r="Q20" s="73"/>
      <c r="R20" s="73"/>
      <c r="S20" s="73"/>
    </row>
    <row r="21" spans="1:19" s="54" customFormat="1" ht="36" x14ac:dyDescent="0.25">
      <c r="A21" s="21" t="s">
        <v>23235</v>
      </c>
      <c r="B21" s="22" t="s">
        <v>97</v>
      </c>
      <c r="C21" s="23" t="str">
        <f>VLOOKUP(B21,'jan 22'!$A$4:$I$13571,2,FALSE)</f>
        <v>ESTACAS MOLDADAS IN-LOCO, TIPO STRAUSS, INCLUSIVE ENCAMISAMENTO, NO(S) DIAMETRO(S) E CARGA MAXIMA DE TRABALHO DE:- 25 CM (20 TON.) /M</v>
      </c>
      <c r="D21" s="34" t="str">
        <f>VLOOKUP(B21,'jan 22'!$A$4:$I$13571,4,FALSE)</f>
        <v>M</v>
      </c>
      <c r="E21" s="27">
        <f>E22*9</f>
        <v>216</v>
      </c>
      <c r="F21" s="139" t="s">
        <v>23199</v>
      </c>
      <c r="G21" s="62"/>
      <c r="L21" s="73"/>
      <c r="M21" s="73"/>
      <c r="N21" s="73"/>
      <c r="O21" s="75"/>
      <c r="P21" s="76"/>
      <c r="Q21" s="76"/>
      <c r="R21" s="76"/>
      <c r="S21" s="73"/>
    </row>
    <row r="22" spans="1:19" s="53" customFormat="1" ht="30" x14ac:dyDescent="0.2">
      <c r="A22" s="21" t="s">
        <v>23236</v>
      </c>
      <c r="B22" s="22" t="s">
        <v>100</v>
      </c>
      <c r="C22" s="23" t="str">
        <f>VLOOKUP(B22,'jan 22'!$A$4:$I$13571,2,FALSE)</f>
        <v>CORTE E PREPARO EM CABECA DE ESTACA /UN</v>
      </c>
      <c r="D22" s="34" t="s">
        <v>2261</v>
      </c>
      <c r="E22" s="27">
        <v>24</v>
      </c>
      <c r="F22" s="149" t="s">
        <v>23225</v>
      </c>
      <c r="G22" s="64"/>
      <c r="L22" s="74"/>
      <c r="M22" s="74"/>
      <c r="N22" s="74"/>
      <c r="O22" s="75"/>
      <c r="P22" s="76"/>
      <c r="Q22" s="76"/>
      <c r="R22" s="76"/>
      <c r="S22" s="74"/>
    </row>
    <row r="23" spans="1:19" s="54" customFormat="1" x14ac:dyDescent="0.25">
      <c r="A23" s="31"/>
      <c r="B23" s="32"/>
      <c r="C23" s="31"/>
      <c r="D23" s="31"/>
      <c r="E23" s="65"/>
      <c r="F23" s="149"/>
      <c r="G23" s="62"/>
      <c r="L23" s="73"/>
      <c r="M23" s="73"/>
      <c r="N23" s="73"/>
      <c r="O23" s="75"/>
      <c r="P23" s="76"/>
      <c r="Q23" s="76"/>
      <c r="R23" s="76"/>
      <c r="S23" s="73"/>
    </row>
    <row r="24" spans="1:19" s="54" customFormat="1" x14ac:dyDescent="0.25">
      <c r="A24" s="8"/>
      <c r="B24" s="9"/>
      <c r="C24" s="10"/>
      <c r="D24" s="11"/>
      <c r="E24" s="65"/>
      <c r="F24" s="149"/>
      <c r="G24" s="62"/>
      <c r="L24" s="73"/>
      <c r="M24" s="73"/>
      <c r="N24" s="73"/>
      <c r="O24" s="73"/>
      <c r="P24" s="73"/>
      <c r="Q24" s="73"/>
      <c r="R24" s="73"/>
      <c r="S24" s="73"/>
    </row>
    <row r="25" spans="1:19" s="54" customFormat="1" x14ac:dyDescent="0.25">
      <c r="A25" s="8"/>
      <c r="B25" s="9"/>
      <c r="C25" s="10"/>
      <c r="D25" s="11"/>
      <c r="E25" s="65"/>
      <c r="F25" s="149"/>
      <c r="G25" s="62"/>
      <c r="L25" s="73"/>
      <c r="M25" s="73"/>
      <c r="N25" s="73"/>
      <c r="O25" s="73"/>
      <c r="P25" s="73"/>
      <c r="Q25" s="73"/>
      <c r="R25" s="73"/>
      <c r="S25" s="73"/>
    </row>
    <row r="26" spans="1:19" s="54" customFormat="1" x14ac:dyDescent="0.25">
      <c r="A26" s="18">
        <v>3</v>
      </c>
      <c r="B26" s="19"/>
      <c r="C26" s="20" t="s">
        <v>13869</v>
      </c>
      <c r="D26" s="20"/>
      <c r="E26" s="65"/>
      <c r="F26" s="149"/>
      <c r="G26" s="62"/>
      <c r="L26" s="73"/>
      <c r="M26" s="73"/>
      <c r="N26" s="73"/>
      <c r="O26" s="73"/>
      <c r="P26" s="73"/>
      <c r="Q26" s="73"/>
      <c r="R26" s="73"/>
      <c r="S26" s="73"/>
    </row>
    <row r="27" spans="1:19" s="54" customFormat="1" ht="24" x14ac:dyDescent="0.25">
      <c r="A27" s="21" t="s">
        <v>13866</v>
      </c>
      <c r="B27" s="22" t="s">
        <v>108</v>
      </c>
      <c r="C27" s="23" t="str">
        <f>VLOOKUP(B27,'jan 22'!$A$4:$I$13571,2,FALSE)</f>
        <v>ESCAVACAO DE VALAS EM SOLO DE QUALQUER CATEGORIA, NA(S) PROFUNDIDADE(S):- ATE 2,00 M (SEM PRESENCA DE AGUA) /M3</v>
      </c>
      <c r="D27" s="34" t="s">
        <v>2263</v>
      </c>
      <c r="E27" s="27">
        <v>17.059999999999999</v>
      </c>
      <c r="F27" s="143" t="s">
        <v>23234</v>
      </c>
      <c r="G27" s="62"/>
      <c r="L27" s="73"/>
      <c r="M27" s="73"/>
      <c r="N27" s="73"/>
      <c r="O27" s="73"/>
      <c r="P27" s="73"/>
      <c r="Q27" s="73"/>
      <c r="R27" s="73"/>
      <c r="S27" s="73"/>
    </row>
    <row r="28" spans="1:19" s="54" customFormat="1" ht="24" x14ac:dyDescent="0.25">
      <c r="A28" s="21" t="s">
        <v>13867</v>
      </c>
      <c r="B28" s="83" t="s">
        <v>2423</v>
      </c>
      <c r="C28" s="23" t="str">
        <f>VLOOKUP(B28,'jan 22'!$A$4:$I$13571,2,FALSE)</f>
        <v>REATERRO MANUAL APILOADO COM SOQUETE. AF_10/2017</v>
      </c>
      <c r="D28" s="34" t="str">
        <f>VLOOKUP(B28,'jan 22'!$A$4:$I$13571,4,FALSE)</f>
        <v>M3</v>
      </c>
      <c r="E28" s="27">
        <v>17.059999999999999</v>
      </c>
      <c r="F28" s="143" t="s">
        <v>23234</v>
      </c>
      <c r="G28" s="62"/>
      <c r="L28" s="73"/>
      <c r="M28" s="73"/>
      <c r="N28" s="73"/>
      <c r="O28" s="73"/>
      <c r="P28" s="73"/>
      <c r="Q28" s="73"/>
      <c r="R28" s="73"/>
      <c r="S28" s="73"/>
    </row>
    <row r="29" spans="1:19" s="54" customFormat="1" x14ac:dyDescent="0.25">
      <c r="A29" s="21" t="s">
        <v>13868</v>
      </c>
      <c r="B29" s="83" t="s">
        <v>118</v>
      </c>
      <c r="C29" s="23" t="s">
        <v>14419</v>
      </c>
      <c r="D29" s="34" t="s">
        <v>2263</v>
      </c>
      <c r="E29" s="157">
        <f>((((16.29+13.29)*0.8)/2)*17.22)+(1.5*0.8*16.29)</f>
        <v>223.29504</v>
      </c>
      <c r="F29" s="157" t="s">
        <v>23290</v>
      </c>
      <c r="G29" s="62"/>
      <c r="L29" s="73"/>
      <c r="M29" s="73"/>
      <c r="N29" s="73"/>
      <c r="O29" s="73"/>
      <c r="P29" s="73"/>
      <c r="Q29" s="73"/>
      <c r="R29" s="73"/>
      <c r="S29" s="73"/>
    </row>
    <row r="30" spans="1:19" s="54" customFormat="1" x14ac:dyDescent="0.25">
      <c r="A30" s="31"/>
      <c r="B30" s="32"/>
      <c r="C30" s="31"/>
      <c r="D30" s="31"/>
      <c r="E30" s="63"/>
      <c r="F30" s="149"/>
      <c r="G30" s="62"/>
      <c r="L30" s="73"/>
      <c r="M30" s="73"/>
      <c r="N30" s="73"/>
      <c r="O30" s="73"/>
      <c r="P30" s="73"/>
      <c r="Q30" s="73"/>
      <c r="R30" s="73"/>
      <c r="S30" s="73"/>
    </row>
    <row r="31" spans="1:19" s="54" customFormat="1" x14ac:dyDescent="0.25">
      <c r="A31" s="8"/>
      <c r="B31" s="9"/>
      <c r="C31" s="10"/>
      <c r="D31" s="11"/>
      <c r="E31" s="63"/>
      <c r="F31" s="149"/>
      <c r="G31" s="62"/>
      <c r="L31" s="73"/>
      <c r="M31" s="73"/>
      <c r="N31" s="73"/>
      <c r="O31" s="75"/>
      <c r="P31" s="76"/>
      <c r="Q31" s="76"/>
      <c r="R31" s="76"/>
      <c r="S31" s="73"/>
    </row>
    <row r="32" spans="1:19" x14ac:dyDescent="0.25">
      <c r="A32" s="18">
        <v>4</v>
      </c>
      <c r="B32" s="19"/>
      <c r="C32" s="20" t="s">
        <v>13870</v>
      </c>
      <c r="D32" s="20"/>
      <c r="E32" s="63"/>
      <c r="F32" s="149"/>
      <c r="L32" s="2"/>
      <c r="M32" s="2"/>
      <c r="N32" s="2"/>
      <c r="O32" s="75"/>
      <c r="P32" s="76"/>
      <c r="Q32" s="76"/>
      <c r="R32" s="76"/>
      <c r="S32" s="2"/>
    </row>
    <row r="33" spans="1:19" s="54" customFormat="1" x14ac:dyDescent="0.25">
      <c r="A33" s="24" t="s">
        <v>14750</v>
      </c>
      <c r="B33" s="19"/>
      <c r="C33" s="23" t="s">
        <v>13871</v>
      </c>
      <c r="D33" s="23"/>
      <c r="E33" s="63"/>
      <c r="F33" s="149"/>
      <c r="G33" s="62"/>
      <c r="L33" s="73"/>
      <c r="M33" s="73"/>
      <c r="N33" s="73"/>
      <c r="O33" s="75"/>
      <c r="P33" s="76"/>
      <c r="Q33" s="76"/>
      <c r="R33" s="76"/>
      <c r="S33" s="73"/>
    </row>
    <row r="34" spans="1:19" s="54" customFormat="1" ht="30" x14ac:dyDescent="0.25">
      <c r="A34" s="21" t="s">
        <v>14751</v>
      </c>
      <c r="B34" s="22" t="s">
        <v>153</v>
      </c>
      <c r="C34" s="23" t="str">
        <f>VLOOKUP(B34,'jan 22'!$A$4:$I$13571,2,FALSE)</f>
        <v>FABRICACAO, MONTAGEM E DESMONTAGEM DE FORMA PARA FUNDACAO COM TABUAS E SARRAFOS, COM REAPROVEITAMENTO DE 2X /M2</v>
      </c>
      <c r="D34" s="34" t="s">
        <v>2259</v>
      </c>
      <c r="E34" s="156">
        <f>31.32+1.7+26.96</f>
        <v>59.980000000000004</v>
      </c>
      <c r="F34" s="149" t="s">
        <v>23225</v>
      </c>
      <c r="G34" s="62"/>
      <c r="L34" s="73"/>
      <c r="M34" s="73"/>
      <c r="N34" s="73"/>
      <c r="O34" s="75"/>
      <c r="P34" s="76"/>
      <c r="Q34" s="76"/>
      <c r="R34" s="76"/>
      <c r="S34" s="73"/>
    </row>
    <row r="35" spans="1:19" s="54" customFormat="1" ht="30" x14ac:dyDescent="0.25">
      <c r="A35" s="21" t="s">
        <v>14752</v>
      </c>
      <c r="B35" s="22" t="s">
        <v>158</v>
      </c>
      <c r="C35" s="23" t="str">
        <f>VLOOKUP(B35,'jan 22'!$A$4:$I$13571,2,FALSE)</f>
        <v>FORMA EM CHAPA DE MADEIRA TIPO RESINADA DE 12 MM DE ESPESSURA (7 FLS), COM UTILIZACAO DE 3 VEZES APENAS DE UM LADO /M2</v>
      </c>
      <c r="D35" s="34" t="s">
        <v>2259</v>
      </c>
      <c r="E35" s="108">
        <f>46.99+45.74</f>
        <v>92.73</v>
      </c>
      <c r="F35" s="149" t="s">
        <v>23228</v>
      </c>
      <c r="G35" s="62"/>
      <c r="H35" s="77"/>
      <c r="I35" s="77" t="s">
        <v>14776</v>
      </c>
      <c r="J35" s="77" t="s">
        <v>14777</v>
      </c>
      <c r="K35" s="77" t="s">
        <v>14778</v>
      </c>
      <c r="L35" s="77" t="s">
        <v>14779</v>
      </c>
      <c r="M35" s="77" t="s">
        <v>14780</v>
      </c>
      <c r="N35" s="77" t="s">
        <v>14781</v>
      </c>
      <c r="O35" s="77" t="s">
        <v>14782</v>
      </c>
      <c r="P35" s="77" t="s">
        <v>14783</v>
      </c>
      <c r="Q35" s="77" t="s">
        <v>14784</v>
      </c>
    </row>
    <row r="36" spans="1:19" s="54" customFormat="1" x14ac:dyDescent="0.25">
      <c r="A36" s="15" t="s">
        <v>13852</v>
      </c>
      <c r="B36" s="82" t="s">
        <v>13860</v>
      </c>
      <c r="C36" s="16" t="s">
        <v>13861</v>
      </c>
      <c r="D36" s="16" t="s">
        <v>13862</v>
      </c>
      <c r="E36" s="108"/>
      <c r="F36" s="149"/>
      <c r="G36" s="62"/>
      <c r="H36" s="77" t="s">
        <v>14771</v>
      </c>
      <c r="I36" s="77">
        <v>0.2</v>
      </c>
      <c r="J36" s="77">
        <v>0.3</v>
      </c>
      <c r="K36" s="77">
        <v>3.1</v>
      </c>
      <c r="L36" s="77">
        <f>I36*J36</f>
        <v>0.06</v>
      </c>
      <c r="M36" s="77">
        <f>I36*K36</f>
        <v>0.62000000000000011</v>
      </c>
      <c r="N36" s="77">
        <f>J36*K36</f>
        <v>0.92999999999999994</v>
      </c>
      <c r="O36" s="77">
        <f>I36*J36*K36*21</f>
        <v>3.9060000000000001</v>
      </c>
      <c r="P36" s="77">
        <f>((M36*21)+(N36*21))*2</f>
        <v>65.099999999999994</v>
      </c>
      <c r="Q36" s="77">
        <f>O36*100</f>
        <v>390.6</v>
      </c>
    </row>
    <row r="37" spans="1:19" s="54" customFormat="1" x14ac:dyDescent="0.25">
      <c r="A37" s="24" t="s">
        <v>14753</v>
      </c>
      <c r="B37" s="22"/>
      <c r="C37" s="23" t="s">
        <v>13872</v>
      </c>
      <c r="D37" s="36"/>
      <c r="E37" s="63"/>
      <c r="F37" s="149"/>
      <c r="G37" s="62"/>
      <c r="H37" s="77" t="s">
        <v>14772</v>
      </c>
      <c r="I37" s="77">
        <v>0.15</v>
      </c>
      <c r="J37" s="77" t="e">
        <f>#REF!</f>
        <v>#REF!</v>
      </c>
      <c r="K37" s="77">
        <v>0.8</v>
      </c>
      <c r="L37" s="77" t="e">
        <f t="shared" ref="L37:L40" si="0">I37*J37</f>
        <v>#REF!</v>
      </c>
      <c r="M37" s="77">
        <f t="shared" ref="M37:M39" si="1">I37*K37</f>
        <v>0.12</v>
      </c>
      <c r="N37" s="77" t="e">
        <f t="shared" ref="N37:N39" si="2">J37*K37</f>
        <v>#REF!</v>
      </c>
      <c r="O37" s="77" t="e">
        <f t="shared" ref="O37:O41" si="3">I37*J37*K37</f>
        <v>#REF!</v>
      </c>
      <c r="P37" s="77" t="e">
        <f>N37*2</f>
        <v>#REF!</v>
      </c>
      <c r="Q37" s="77" t="e">
        <f t="shared" ref="Q37:Q41" si="4">O37*100</f>
        <v>#REF!</v>
      </c>
    </row>
    <row r="38" spans="1:19" s="54" customFormat="1" ht="30" x14ac:dyDescent="0.25">
      <c r="A38" s="21" t="s">
        <v>14754</v>
      </c>
      <c r="B38" s="22" t="s">
        <v>162</v>
      </c>
      <c r="C38" s="23" t="str">
        <f>VLOOKUP(B38,'jan 22'!$A$4:$I$13571,2,FALSE)</f>
        <v>ARMACAO DE ACO CA-60 DIAM. 3,4 A 6,0MM - FORNECIMENTO / CORTE (C/PERDA DE 10%) / DOBRA / COLOCACAO /KG</v>
      </c>
      <c r="D38" s="34" t="s">
        <v>2264</v>
      </c>
      <c r="E38" s="79">
        <f>255+22+5.56</f>
        <v>282.56</v>
      </c>
      <c r="F38" s="149" t="s">
        <v>23229</v>
      </c>
      <c r="G38" s="62"/>
      <c r="H38" s="77" t="s">
        <v>14773</v>
      </c>
      <c r="I38" s="77">
        <v>8.0500000000000007</v>
      </c>
      <c r="J38" s="77">
        <f>2.73*6</f>
        <v>16.38</v>
      </c>
      <c r="K38" s="77">
        <v>0.12</v>
      </c>
      <c r="L38" s="77">
        <f t="shared" si="0"/>
        <v>131.85900000000001</v>
      </c>
      <c r="M38" s="77">
        <f t="shared" si="1"/>
        <v>0.96600000000000008</v>
      </c>
      <c r="N38" s="77">
        <f t="shared" si="2"/>
        <v>1.9655999999999998</v>
      </c>
      <c r="O38" s="77">
        <f t="shared" si="3"/>
        <v>15.823080000000001</v>
      </c>
      <c r="P38" s="77">
        <f>L38</f>
        <v>131.85900000000001</v>
      </c>
      <c r="Q38" s="77">
        <f t="shared" si="4"/>
        <v>1582.308</v>
      </c>
    </row>
    <row r="39" spans="1:19" s="67" customFormat="1" ht="30" x14ac:dyDescent="0.25">
      <c r="A39" s="21" t="s">
        <v>14755</v>
      </c>
      <c r="B39" s="22" t="s">
        <v>164</v>
      </c>
      <c r="C39" s="23" t="str">
        <f>VLOOKUP(B39,'jan 22'!$A$4:$I$13571,2,FALSE)</f>
        <v>ARMACAO ACO CA-50, MEDIA, DIAM. 6,3 (1/4) A 12,5MM(1/2) - FORNECIMENTO / CORTE (PERDA DE 10%) / DOBRA / COLOCACAO /KG</v>
      </c>
      <c r="D39" s="34" t="s">
        <v>2264</v>
      </c>
      <c r="E39" s="79">
        <f>102+146+14+73+99+285+12.07+373.52+115.81</f>
        <v>1220.4000000000001</v>
      </c>
      <c r="F39" s="149" t="s">
        <v>23229</v>
      </c>
      <c r="G39" s="68"/>
      <c r="H39" s="77" t="s">
        <v>14774</v>
      </c>
      <c r="I39" s="77">
        <f>J44*3</f>
        <v>24.869999999999997</v>
      </c>
      <c r="J39" s="77">
        <f>I44*2</f>
        <v>33.04</v>
      </c>
      <c r="K39" s="77">
        <v>3.19</v>
      </c>
      <c r="L39" s="77">
        <f t="shared" si="0"/>
        <v>821.70479999999986</v>
      </c>
      <c r="M39" s="77">
        <f t="shared" si="1"/>
        <v>79.335299999999989</v>
      </c>
      <c r="N39" s="77">
        <f t="shared" si="2"/>
        <v>105.3976</v>
      </c>
      <c r="O39" s="77"/>
      <c r="P39" s="77"/>
      <c r="Q39" s="77"/>
    </row>
    <row r="40" spans="1:19" s="54" customFormat="1" x14ac:dyDescent="0.25">
      <c r="A40" s="25" t="s">
        <v>14756</v>
      </c>
      <c r="B40" s="22"/>
      <c r="C40" s="26" t="s">
        <v>13873</v>
      </c>
      <c r="D40" s="37"/>
      <c r="E40" s="59"/>
      <c r="F40" s="60"/>
      <c r="G40" s="62"/>
      <c r="H40" s="77" t="s">
        <v>14775</v>
      </c>
      <c r="I40" s="77">
        <f>J44+1.2+3.25</f>
        <v>12.739999999999998</v>
      </c>
      <c r="J40" s="77">
        <f>I44</f>
        <v>16.52</v>
      </c>
      <c r="K40" s="77"/>
      <c r="L40" s="77">
        <f t="shared" si="0"/>
        <v>210.46479999999997</v>
      </c>
      <c r="M40" s="77"/>
      <c r="N40" s="77"/>
      <c r="O40" s="77"/>
      <c r="P40" s="77"/>
      <c r="Q40" s="77"/>
    </row>
    <row r="41" spans="1:19" s="54" customFormat="1" ht="24" x14ac:dyDescent="0.25">
      <c r="A41" s="21" t="s">
        <v>14757</v>
      </c>
      <c r="B41" s="83" t="s">
        <v>7642</v>
      </c>
      <c r="C41" s="23" t="str">
        <f>VLOOKUP(B41,'jan 22'!$A$4:$I$13571,2,FALSE)</f>
        <v>LASTRO COM MATERIAL GRANULAR (PEDRA BRITADA N.2), APLICADO EM PISOS OU LAJES SOBRE SOLO, ESPESSURA DE *10 CM*. AF_08/2017</v>
      </c>
      <c r="D41" s="34" t="str">
        <f>VLOOKUP(B41,'jan 22'!$A$4:$I$13571,4,FALSE)</f>
        <v>M3</v>
      </c>
      <c r="E41" s="108">
        <f>57.91*0.3*0.1</f>
        <v>1.7372999999999998</v>
      </c>
      <c r="F41" s="155" t="s">
        <v>23226</v>
      </c>
      <c r="G41" s="62"/>
      <c r="H41" s="77" t="s">
        <v>14785</v>
      </c>
      <c r="I41" s="77">
        <v>0.27500000000000002</v>
      </c>
      <c r="J41" s="77">
        <v>0.65</v>
      </c>
      <c r="K41" s="77">
        <v>0.22500000000000001</v>
      </c>
      <c r="L41" s="77">
        <f>I41*J41</f>
        <v>0.17875000000000002</v>
      </c>
      <c r="M41" s="77">
        <f t="shared" ref="M41" si="5">I41*K41</f>
        <v>6.1875000000000006E-2</v>
      </c>
      <c r="N41" s="77">
        <f t="shared" ref="N41" si="6">J41*K41</f>
        <v>0.14625000000000002</v>
      </c>
      <c r="O41" s="77">
        <f t="shared" si="3"/>
        <v>4.0218750000000004E-2</v>
      </c>
      <c r="P41" s="77">
        <f>((M41*21)+(N41*21))*2</f>
        <v>8.7412500000000009</v>
      </c>
      <c r="Q41" s="77">
        <f t="shared" si="4"/>
        <v>4.0218750000000005</v>
      </c>
    </row>
    <row r="42" spans="1:19" s="54" customFormat="1" ht="24" x14ac:dyDescent="0.25">
      <c r="A42" s="21" t="s">
        <v>14758</v>
      </c>
      <c r="B42" s="83" t="s">
        <v>2526</v>
      </c>
      <c r="C42" s="23" t="str">
        <f>VLOOKUP(B42,'jan 22'!$A$4:$I$13571,2,FALSE)</f>
        <v>CONCRETO MAGRO PARA LASTRO, TRAÇO 1:4,5:4,5 (EM MASSA SECA DE CIMENTO/ AREIA MÉDIA/ BRITA 1) - PREPARO MANUAL. AF_05/2021</v>
      </c>
      <c r="D42" s="34" t="str">
        <f>VLOOKUP(B42,'jan 22'!$A$4:$I$13571,4,FALSE)</f>
        <v>M3</v>
      </c>
      <c r="E42" s="108">
        <f>57.91*0.3*0.1</f>
        <v>1.7372999999999998</v>
      </c>
      <c r="F42" s="155" t="s">
        <v>23226</v>
      </c>
      <c r="G42" s="62"/>
      <c r="H42" s="77"/>
      <c r="I42" s="77"/>
      <c r="J42" s="77"/>
      <c r="K42" s="77"/>
      <c r="L42" s="77"/>
      <c r="M42" s="77"/>
      <c r="N42" s="77"/>
      <c r="O42" s="77" t="e">
        <f>SUM(O36:O38)</f>
        <v>#REF!</v>
      </c>
      <c r="P42" s="77" t="e">
        <f>SUM(P36:P38)</f>
        <v>#REF!</v>
      </c>
      <c r="Q42" s="77"/>
    </row>
    <row r="43" spans="1:19" s="54" customFormat="1" ht="30" x14ac:dyDescent="0.25">
      <c r="A43" s="21" t="s">
        <v>14759</v>
      </c>
      <c r="B43" s="22" t="s">
        <v>169</v>
      </c>
      <c r="C43" s="23" t="str">
        <f>VLOOKUP(B43,'jan 22'!$A$4:$I$13571,2,FALSE)</f>
        <v>LANCAMENTO/APLICACAO MANUAL DE CONCRETO EM FUNDACOES /M3</v>
      </c>
      <c r="D43" s="34" t="s">
        <v>2263</v>
      </c>
      <c r="E43" s="108">
        <f>2.72+5.88</f>
        <v>8.6</v>
      </c>
      <c r="F43" s="149" t="s">
        <v>23225</v>
      </c>
      <c r="G43" s="62"/>
      <c r="H43" s="73"/>
      <c r="I43" s="73"/>
      <c r="J43" s="73"/>
      <c r="K43" s="73"/>
      <c r="L43" s="73"/>
      <c r="M43" s="73"/>
      <c r="N43" s="73"/>
      <c r="O43" s="73"/>
      <c r="S43" s="73"/>
    </row>
    <row r="44" spans="1:19" s="54" customFormat="1" ht="30" x14ac:dyDescent="0.25">
      <c r="A44" s="21" t="s">
        <v>14760</v>
      </c>
      <c r="B44" s="22" t="s">
        <v>170</v>
      </c>
      <c r="C44" s="23" t="str">
        <f>VLOOKUP(B44,'jan 22'!$A$4:$I$13571,2,FALSE)</f>
        <v>LANCAMENTO/APLICACAO MANUAL DE CONCRETO EM ESTRUTURAS /M3</v>
      </c>
      <c r="D44" s="34" t="s">
        <v>2263</v>
      </c>
      <c r="E44" s="108">
        <v>17.670000000000002</v>
      </c>
      <c r="F44" s="149" t="s">
        <v>23230</v>
      </c>
      <c r="G44" s="62"/>
      <c r="H44" s="81" t="s">
        <v>14786</v>
      </c>
      <c r="I44" s="54">
        <v>16.52</v>
      </c>
      <c r="J44" s="54">
        <v>8.2899999999999991</v>
      </c>
      <c r="L44" s="73"/>
      <c r="M44" s="73"/>
      <c r="N44" s="73"/>
      <c r="O44" s="75"/>
      <c r="P44" s="76"/>
      <c r="Q44" s="76"/>
      <c r="R44" s="76"/>
      <c r="S44" s="73"/>
    </row>
    <row r="45" spans="1:19" ht="30" x14ac:dyDescent="0.25">
      <c r="A45" s="21" t="s">
        <v>14761</v>
      </c>
      <c r="B45" s="22" t="s">
        <v>175</v>
      </c>
      <c r="C45" s="23" t="str">
        <f>VLOOKUP(B45,'jan 22'!$A$4:$I$13571,2,FALSE)</f>
        <v>CONCRETO USINADO CONVENCIONAL, CONTROLE TIPO A, CONSISTENCIA NORMAL PARA VIBRACAO, BRITA 1, FCK=25,0 MPA (SEM LANCAMENTO E ADENSAMENTO) /M3</v>
      </c>
      <c r="D45" s="34" t="s">
        <v>2263</v>
      </c>
      <c r="E45" s="108">
        <f>8.6+17.67</f>
        <v>26.270000000000003</v>
      </c>
      <c r="F45" s="149" t="s">
        <v>23229</v>
      </c>
      <c r="H45" s="54"/>
      <c r="I45" s="54"/>
      <c r="J45" s="54"/>
      <c r="K45" s="54"/>
      <c r="L45" s="73"/>
      <c r="M45" s="73"/>
      <c r="N45" s="78"/>
      <c r="O45" s="75"/>
      <c r="P45" s="76"/>
      <c r="Q45" s="76"/>
      <c r="R45" s="76"/>
      <c r="S45" s="2"/>
    </row>
    <row r="46" spans="1:19" s="54" customFormat="1" ht="36" x14ac:dyDescent="0.25">
      <c r="A46" s="21" t="s">
        <v>14762</v>
      </c>
      <c r="B46" s="3" t="s">
        <v>179</v>
      </c>
      <c r="C46" s="23" t="str">
        <f>VLOOKUP(B46,'jan 22'!$A$4:$I$13571,2,FALSE)</f>
        <v>LAJE PRE-FABRICADA TRELICADA BETA 20 FORRO/PISO, CAPA=4CM EM CONCRETO USINADO BOMBEADO FCK=25,0 MPA, CONTROLE A, CONS=0,073M3/M2, PREENCHIMENTO EPS/CERAMICA, INTEREIXO 42CM, SOBRECARGA=200KG/M2, VAOS ATE 7,20M, (EXCLUSIVE ESCORAMENTO E FERRAGENS) /M2</v>
      </c>
      <c r="D46" s="34" t="str">
        <f>VLOOKUP(B46,'jan 22'!$A$4:$I$13571,4,FALSE)</f>
        <v>M2</v>
      </c>
      <c r="E46" s="142">
        <v>117.87</v>
      </c>
      <c r="F46" s="149" t="s">
        <v>23227</v>
      </c>
      <c r="G46" s="62"/>
      <c r="H46"/>
      <c r="I46"/>
      <c r="J46"/>
      <c r="K46"/>
      <c r="L46" s="2"/>
      <c r="M46" s="2"/>
      <c r="N46" s="2"/>
      <c r="O46" s="2"/>
      <c r="P46" s="2"/>
      <c r="Q46" s="2"/>
      <c r="R46" s="2"/>
      <c r="S46" s="73"/>
    </row>
    <row r="47" spans="1:19" ht="30" x14ac:dyDescent="0.25">
      <c r="A47" s="21" t="s">
        <v>14763</v>
      </c>
      <c r="B47" s="22" t="s">
        <v>183</v>
      </c>
      <c r="C47" s="23" t="str">
        <f>VLOOKUP(B47,'jan 22'!$A$4:$I$13571,2,FALSE)</f>
        <v>BOMBEAMENTO, ADENSAMENTO E ACABAMENTO DE CONCRETO /M3</v>
      </c>
      <c r="D47" s="34" t="s">
        <v>2263</v>
      </c>
      <c r="E47" s="142">
        <f>E45</f>
        <v>26.270000000000003</v>
      </c>
      <c r="F47" s="149" t="s">
        <v>23229</v>
      </c>
      <c r="H47" s="54"/>
      <c r="I47" s="54"/>
      <c r="J47" s="54"/>
      <c r="K47" s="54"/>
      <c r="L47" s="73"/>
      <c r="M47" s="73"/>
      <c r="N47" s="73"/>
      <c r="O47" s="73"/>
      <c r="P47" s="73"/>
      <c r="Q47" s="73"/>
      <c r="R47" s="73"/>
    </row>
    <row r="48" spans="1:19" ht="30" x14ac:dyDescent="0.25">
      <c r="A48" s="21" t="s">
        <v>14764</v>
      </c>
      <c r="B48" s="22" t="s">
        <v>184</v>
      </c>
      <c r="C48" s="23" t="str">
        <f>VLOOKUP(B48,'jan 22'!$A$4:$I$13571,2,FALSE)</f>
        <v>ESCORAMENTO EM MADEIRA PARA LAJES DE EDIFICACOES COM PONTALETES /M2</v>
      </c>
      <c r="D48" s="34" t="str">
        <f>VLOOKUP(B48,'jan 22'!$A$4:$I$13571,4,FALSE)</f>
        <v>M2</v>
      </c>
      <c r="E48" s="142">
        <f>E46</f>
        <v>117.87</v>
      </c>
      <c r="F48" s="149" t="s">
        <v>23227</v>
      </c>
      <c r="K48" s="77">
        <f>I39+J39</f>
        <v>57.91</v>
      </c>
    </row>
    <row r="49" spans="1:18" x14ac:dyDescent="0.25">
      <c r="A49" s="31"/>
      <c r="B49" s="32"/>
      <c r="C49" s="31"/>
      <c r="D49" s="31"/>
      <c r="E49" s="66"/>
      <c r="F49" s="58"/>
    </row>
    <row r="50" spans="1:18" x14ac:dyDescent="0.25">
      <c r="A50" s="8"/>
      <c r="B50" s="9"/>
      <c r="C50" s="10"/>
      <c r="D50" s="11"/>
      <c r="E50" s="66"/>
      <c r="F50" s="58"/>
    </row>
    <row r="51" spans="1:18" x14ac:dyDescent="0.25">
      <c r="A51" s="8"/>
      <c r="B51" s="9"/>
      <c r="C51" s="10"/>
      <c r="D51" s="11"/>
      <c r="E51" s="66"/>
      <c r="F51" s="58"/>
    </row>
    <row r="52" spans="1:18" x14ac:dyDescent="0.25">
      <c r="A52" s="18">
        <v>5</v>
      </c>
      <c r="B52" s="19"/>
      <c r="C52" s="20" t="s">
        <v>13874</v>
      </c>
      <c r="D52" s="20"/>
      <c r="E52" s="66"/>
      <c r="F52" s="58"/>
    </row>
    <row r="53" spans="1:18" x14ac:dyDescent="0.25">
      <c r="A53" s="21" t="s">
        <v>14765</v>
      </c>
      <c r="B53" s="22" t="s">
        <v>191</v>
      </c>
      <c r="C53" s="23" t="str">
        <f>VLOOKUP(B53,'jan 22'!$A$4:$I$13571,2,FALSE)</f>
        <v>IMPERMEABILIZACAO COM REVESTIMENTO SEMI-FLEXIVEL VIAPLUS 1000, VIAPOL OU SIMILAR, CONSUMO DE 2KG/M2 /M2</v>
      </c>
      <c r="D53" s="34" t="str">
        <f>VLOOKUP(B53,'jan 22'!$A$4:$I$13571,4,FALSE)</f>
        <v>M2</v>
      </c>
      <c r="E53" s="95">
        <f>57.94*0.3+57.94*0.15*2</f>
        <v>34.763999999999996</v>
      </c>
      <c r="F53" s="151" t="s">
        <v>23200</v>
      </c>
    </row>
    <row r="54" spans="1:18" x14ac:dyDescent="0.25">
      <c r="A54" s="21"/>
      <c r="B54" s="22"/>
      <c r="C54" s="23"/>
      <c r="D54" s="34"/>
      <c r="E54" s="95"/>
      <c r="F54" s="58"/>
    </row>
    <row r="55" spans="1:18" x14ac:dyDescent="0.25">
      <c r="A55" s="31"/>
      <c r="B55" s="32"/>
      <c r="C55" s="31"/>
      <c r="D55" s="31"/>
      <c r="E55" s="95"/>
      <c r="F55" s="58"/>
    </row>
    <row r="56" spans="1:18" x14ac:dyDescent="0.25">
      <c r="A56" s="8"/>
      <c r="B56" s="9"/>
      <c r="C56" s="10"/>
      <c r="D56" s="11"/>
      <c r="E56" s="95"/>
      <c r="F56" s="58"/>
    </row>
    <row r="57" spans="1:18" x14ac:dyDescent="0.25">
      <c r="A57" s="8"/>
      <c r="B57" s="9"/>
      <c r="C57" s="10"/>
      <c r="D57" s="11"/>
      <c r="E57" s="95"/>
      <c r="F57" s="58"/>
    </row>
    <row r="58" spans="1:18" s="54" customFormat="1" x14ac:dyDescent="0.25">
      <c r="A58" s="18">
        <v>6</v>
      </c>
      <c r="B58" s="19"/>
      <c r="C58" s="20" t="s">
        <v>13875</v>
      </c>
      <c r="D58" s="20"/>
      <c r="E58" s="95"/>
      <c r="F58" s="58"/>
      <c r="G58" s="62"/>
      <c r="H58"/>
      <c r="I58"/>
      <c r="J58"/>
      <c r="K58"/>
      <c r="L58"/>
      <c r="M58"/>
      <c r="N58"/>
      <c r="O58"/>
      <c r="P58"/>
      <c r="Q58"/>
      <c r="R58"/>
    </row>
    <row r="59" spans="1:18" s="54" customFormat="1" ht="24" x14ac:dyDescent="0.25">
      <c r="A59" s="21" t="s">
        <v>14769</v>
      </c>
      <c r="B59" s="22" t="s">
        <v>208</v>
      </c>
      <c r="C59" s="23" t="str">
        <f>VLOOKUP(B59,'jan 22'!$A$4:$I$13571,2,FALSE)</f>
        <v>ALVENARIA DE ELEVACAO COM TIJOLO CERAMICO FURADO (11,50X19X19)CM, 1/2 VEZ (ESPESSURA DE 11,50CM), ASSENTADA COM ARGAMASSA MISTA DE CIMENTO, CAL HIDRATADA E AREIA SEM PENEIRAR, NO TRACO 1:2:8 /M2</v>
      </c>
      <c r="D59" s="34" t="str">
        <f>VLOOKUP(B59,'jan 22'!$A$4:$I$13571,4,FALSE)</f>
        <v>M2</v>
      </c>
      <c r="E59" s="141">
        <f>3.4*57.91-2.52*1.6*6</f>
        <v>172.70199999999997</v>
      </c>
      <c r="F59" s="144" t="s">
        <v>23202</v>
      </c>
      <c r="G59" s="62"/>
    </row>
    <row r="60" spans="1:18" s="54" customFormat="1" x14ac:dyDescent="0.25">
      <c r="A60" s="21" t="s">
        <v>14770</v>
      </c>
      <c r="B60" s="22" t="s">
        <v>217</v>
      </c>
      <c r="C60" s="23" t="str">
        <f>VLOOKUP(B60,'jan 22'!$A$4:$I$13571,2,FALSE)</f>
        <v>CONSTRUCAO E DEMOLICAO DE ANDAIME, PARA 1,00 M2 DE ALVENARIA, COM REAPROVEITAMENTO DE 6 VEZES /M2</v>
      </c>
      <c r="D60" s="34" t="str">
        <f>VLOOKUP(B60,'jan 22'!$A$4:$I$13571,4,FALSE)</f>
        <v>M2</v>
      </c>
      <c r="E60" s="95">
        <f>E59/3</f>
        <v>57.567333333333323</v>
      </c>
      <c r="F60" s="58" t="s">
        <v>23203</v>
      </c>
      <c r="G60" s="62"/>
    </row>
    <row r="61" spans="1:18" s="54" customFormat="1" x14ac:dyDescent="0.25">
      <c r="A61" s="31"/>
      <c r="B61" s="32"/>
      <c r="C61" s="31"/>
      <c r="D61" s="31"/>
      <c r="E61" s="95"/>
      <c r="F61" s="58"/>
      <c r="G61" s="62"/>
    </row>
    <row r="62" spans="1:18" s="54" customFormat="1" x14ac:dyDescent="0.25">
      <c r="A62" s="8"/>
      <c r="B62" s="9"/>
      <c r="C62" s="10"/>
      <c r="D62" s="11"/>
      <c r="E62" s="95"/>
      <c r="F62" s="58"/>
      <c r="G62" s="62"/>
    </row>
    <row r="63" spans="1:18" s="54" customFormat="1" x14ac:dyDescent="0.25">
      <c r="A63" s="8"/>
      <c r="B63" s="9"/>
      <c r="C63" s="10"/>
      <c r="D63" s="11"/>
      <c r="E63" s="95"/>
      <c r="F63" s="58"/>
      <c r="G63" s="62"/>
    </row>
    <row r="64" spans="1:18" s="54" customFormat="1" x14ac:dyDescent="0.25">
      <c r="A64" s="18">
        <v>7</v>
      </c>
      <c r="B64" s="9"/>
      <c r="C64" s="20" t="s">
        <v>1532</v>
      </c>
      <c r="D64" s="11"/>
      <c r="E64" s="95"/>
      <c r="F64" s="58"/>
      <c r="G64" s="62"/>
    </row>
    <row r="65" spans="1:18" s="54" customFormat="1" x14ac:dyDescent="0.25">
      <c r="A65" s="21" t="s">
        <v>13876</v>
      </c>
      <c r="B65" s="22" t="s">
        <v>250</v>
      </c>
      <c r="C65" s="23" t="str">
        <f>VLOOKUP(B65,'jan 22'!$A$4:$I$13571,2,FALSE)</f>
        <v>FORNECIMENTO, MONTAGEM E INSTALACAO DE ESTRUTURA METALICA, INCLUSIVE PINTURA COM FUNDO ANTICORROSIVO /KG</v>
      </c>
      <c r="D65" s="34" t="s">
        <v>2264</v>
      </c>
      <c r="E65" s="95">
        <f>12.09*16.82*10</f>
        <v>2033.538</v>
      </c>
      <c r="F65" s="151" t="s">
        <v>23215</v>
      </c>
      <c r="G65" s="62"/>
    </row>
    <row r="66" spans="1:18" s="54" customFormat="1" x14ac:dyDescent="0.25">
      <c r="A66" s="31"/>
      <c r="B66" s="32"/>
      <c r="C66" s="31"/>
      <c r="D66" s="31"/>
      <c r="E66" s="95"/>
      <c r="F66" s="58"/>
      <c r="G66" s="62"/>
    </row>
    <row r="67" spans="1:18" s="54" customFormat="1" x14ac:dyDescent="0.25">
      <c r="A67" s="8"/>
      <c r="B67" s="9"/>
      <c r="C67" s="10"/>
      <c r="D67" s="11"/>
      <c r="E67" s="95"/>
      <c r="F67" s="58"/>
      <c r="G67" s="62"/>
    </row>
    <row r="68" spans="1:18" s="54" customFormat="1" x14ac:dyDescent="0.25">
      <c r="A68" s="8"/>
      <c r="B68" s="9"/>
      <c r="C68" s="10"/>
      <c r="D68" s="11"/>
      <c r="E68" s="95"/>
      <c r="F68" s="58"/>
      <c r="G68" s="62"/>
    </row>
    <row r="69" spans="1:18" s="54" customFormat="1" x14ac:dyDescent="0.25">
      <c r="A69" s="18">
        <v>8</v>
      </c>
      <c r="B69" s="19"/>
      <c r="C69" s="20" t="s">
        <v>1558</v>
      </c>
      <c r="D69" s="20"/>
      <c r="E69" s="95"/>
      <c r="F69" s="58"/>
      <c r="G69" s="62"/>
    </row>
    <row r="70" spans="1:18" s="54" customFormat="1" x14ac:dyDescent="0.25">
      <c r="A70" s="21" t="s">
        <v>13906</v>
      </c>
      <c r="B70" s="83" t="s">
        <v>6824</v>
      </c>
      <c r="C70" s="23" t="str">
        <f>VLOOKUP(B70,'jan 22'!$A$4:$I$13571,2,FALSE)</f>
        <v>TELHAMENTO COM TELHA DE AÇO/ALUMÍNIO E = 0,5 MM, COM ATÉ 2 ÁGUAS, INCLUSO IÇAMENTO. AF_07/2019</v>
      </c>
      <c r="D70" s="34" t="str">
        <f>VLOOKUP(B70,'jan 22'!$A$4:$I$13571,4,FALSE)</f>
        <v>M2</v>
      </c>
      <c r="E70" s="96">
        <f>((4.3+1.3)+(4.3+2.6))*14.52</f>
        <v>181.5</v>
      </c>
      <c r="F70" s="58" t="s">
        <v>23214</v>
      </c>
      <c r="G70" s="62"/>
      <c r="H70" s="54" t="s">
        <v>14778</v>
      </c>
      <c r="I70" s="54" t="s">
        <v>14776</v>
      </c>
      <c r="J70" s="54" t="s">
        <v>23210</v>
      </c>
    </row>
    <row r="71" spans="1:18" s="54" customFormat="1" x14ac:dyDescent="0.25">
      <c r="A71" s="21" t="s">
        <v>14748</v>
      </c>
      <c r="B71" s="22" t="s">
        <v>267</v>
      </c>
      <c r="C71" s="23" t="str">
        <f>VLOOKUP(B71,'jan 22'!$A$4:$I$13571,2,FALSE)</f>
        <v>CUMEEIRA PARA TELHA GALVALUME TRAPEZOIDAL, ESPESSURA 0,43MM /M</v>
      </c>
      <c r="D71" s="34" t="s">
        <v>2262</v>
      </c>
      <c r="E71" s="96">
        <f>J40</f>
        <v>16.52</v>
      </c>
      <c r="F71" s="58" t="s">
        <v>23213</v>
      </c>
      <c r="G71" s="62"/>
      <c r="H71" s="54">
        <v>1.4</v>
      </c>
      <c r="I71" s="54">
        <v>4.09</v>
      </c>
      <c r="J71" s="54">
        <f>SQRT(H71*H71+I71*I71)</f>
        <v>4.3229735136824514</v>
      </c>
    </row>
    <row r="72" spans="1:18" s="54" customFormat="1" x14ac:dyDescent="0.25">
      <c r="A72" s="31"/>
      <c r="B72" s="32"/>
      <c r="C72" s="31"/>
      <c r="D72" s="31"/>
      <c r="E72" s="95"/>
      <c r="F72" s="58"/>
      <c r="G72" s="62"/>
      <c r="J72" s="54" t="s">
        <v>23211</v>
      </c>
      <c r="K72" s="54" t="e">
        <f>J72*14.82</f>
        <v>#VALUE!</v>
      </c>
    </row>
    <row r="73" spans="1:18" s="54" customFormat="1" x14ac:dyDescent="0.25">
      <c r="A73" s="8"/>
      <c r="B73" s="9"/>
      <c r="C73" s="10"/>
      <c r="D73" s="11"/>
      <c r="E73" s="95"/>
      <c r="F73" s="58"/>
      <c r="G73" s="62"/>
      <c r="J73" s="54" t="s">
        <v>23212</v>
      </c>
    </row>
    <row r="74" spans="1:18" s="54" customFormat="1" x14ac:dyDescent="0.25">
      <c r="A74" s="8"/>
      <c r="B74" s="9"/>
      <c r="C74" s="10"/>
      <c r="D74" s="11"/>
      <c r="E74" s="95"/>
      <c r="F74" s="58"/>
      <c r="G74" s="62"/>
    </row>
    <row r="75" spans="1:18" s="54" customFormat="1" x14ac:dyDescent="0.25">
      <c r="A75" s="18">
        <v>9</v>
      </c>
      <c r="B75" s="19"/>
      <c r="C75" s="20" t="s">
        <v>13877</v>
      </c>
      <c r="D75" s="20"/>
      <c r="E75" s="95"/>
      <c r="F75" s="58"/>
      <c r="G75" s="62"/>
    </row>
    <row r="76" spans="1:18" s="54" customFormat="1" x14ac:dyDescent="0.25">
      <c r="A76" s="24" t="s">
        <v>13901</v>
      </c>
      <c r="B76" s="28"/>
      <c r="C76" s="26" t="s">
        <v>13879</v>
      </c>
      <c r="D76" s="37"/>
      <c r="E76" s="97"/>
      <c r="F76" s="58"/>
      <c r="G76" s="62"/>
    </row>
    <row r="77" spans="1:18" s="54" customFormat="1" ht="30" x14ac:dyDescent="0.25">
      <c r="A77" s="21" t="s">
        <v>14766</v>
      </c>
      <c r="B77" s="5" t="s">
        <v>310</v>
      </c>
      <c r="C77" s="5" t="s">
        <v>1606</v>
      </c>
      <c r="D77" s="34" t="str">
        <f>VLOOKUP(B77,[2]Plan1!$A$4:$I$13570,4,FALSE)</f>
        <v>M2</v>
      </c>
      <c r="E77" s="95">
        <f>0.9*2.1*2</f>
        <v>3.7800000000000002</v>
      </c>
      <c r="F77" s="151" t="s">
        <v>23208</v>
      </c>
      <c r="G77" s="62"/>
    </row>
    <row r="78" spans="1:18" s="54" customFormat="1" ht="24" x14ac:dyDescent="0.25">
      <c r="A78" s="21" t="s">
        <v>14767</v>
      </c>
      <c r="B78" s="83" t="s">
        <v>7533</v>
      </c>
      <c r="C78" s="23" t="str">
        <f>VLOOKUP(B78,'jan 22'!$A$4:$I$13571,2,FALSE)</f>
        <v>JANELA DE AÇO DE CORRER COM 4 FOLHAS PARA VIDRO, COM BATENTE, FERRAGENS E PINTURA ANTICORROSIVA. EXCLUSIVE VIDROS, ALIZAR E CONTRAMARCO. FORNECIMENTO E INSTALAÇÃO. AF_12/2019</v>
      </c>
      <c r="D78" s="34" t="str">
        <f>VLOOKUP(B78,'jan 22'!$A$4:$I$13571,4,FALSE)</f>
        <v>M2</v>
      </c>
      <c r="E78" s="95">
        <f>2.52*1.6*6</f>
        <v>24.192</v>
      </c>
      <c r="F78" s="151" t="s">
        <v>23201</v>
      </c>
      <c r="G78" s="62"/>
      <c r="H78"/>
      <c r="I78"/>
      <c r="J78"/>
      <c r="K78"/>
      <c r="L78"/>
      <c r="M78"/>
    </row>
    <row r="79" spans="1:18" ht="24" x14ac:dyDescent="0.25">
      <c r="A79" s="15" t="s">
        <v>13852</v>
      </c>
      <c r="B79" s="29" t="s">
        <v>13853</v>
      </c>
      <c r="C79" s="30" t="s">
        <v>1345</v>
      </c>
      <c r="D79" s="16" t="s">
        <v>13862</v>
      </c>
      <c r="E79" s="98"/>
      <c r="G79" s="64"/>
      <c r="N79" s="54"/>
      <c r="O79" s="54"/>
      <c r="P79" s="54"/>
      <c r="Q79" s="54"/>
      <c r="R79" s="54"/>
    </row>
    <row r="80" spans="1:18" x14ac:dyDescent="0.25">
      <c r="A80" s="24" t="s">
        <v>13902</v>
      </c>
      <c r="B80" s="28"/>
      <c r="C80" s="23" t="s">
        <v>13880</v>
      </c>
      <c r="D80" s="36"/>
      <c r="E80" s="98"/>
      <c r="H80" s="54"/>
      <c r="I80" s="54"/>
      <c r="J80" s="54"/>
      <c r="K80" s="54"/>
      <c r="L80" s="54"/>
      <c r="M80" s="54"/>
    </row>
    <row r="81" spans="1:18" ht="24" x14ac:dyDescent="0.25">
      <c r="A81" s="21" t="s">
        <v>14768</v>
      </c>
      <c r="B81" s="83" t="s">
        <v>3902</v>
      </c>
      <c r="C81" s="23" t="str">
        <f>VLOOKUP(B81,'jan 22'!$A$4:$I$13571,2,FALSE)</f>
        <v>FECHADURA DE EMBUTIR COM CILINDRO, EXTERNA, COMPLETA, ACABAMENTO PADRÃO MÉDIO, INCLUSO EXECUÇÃO DE FURO - FORNECIMENTO E INSTALAÇÃO. AF_12/2019</v>
      </c>
      <c r="D81" s="34" t="str">
        <f>VLOOKUP(B81,'jan 22'!$A$4:$I$13571,4,FALSE)</f>
        <v>UN</v>
      </c>
      <c r="E81" s="98">
        <v>2</v>
      </c>
      <c r="F81" s="149" t="s">
        <v>23209</v>
      </c>
      <c r="H81" s="54"/>
      <c r="I81" s="54"/>
      <c r="J81" s="54"/>
      <c r="K81" s="54"/>
      <c r="L81" s="54"/>
      <c r="M81" s="54"/>
    </row>
    <row r="82" spans="1:18" s="53" customFormat="1" x14ac:dyDescent="0.25">
      <c r="A82" s="31"/>
      <c r="B82" s="32"/>
      <c r="C82" s="31"/>
      <c r="D82" s="31"/>
      <c r="E82" s="95"/>
      <c r="F82" s="58"/>
      <c r="G82" s="62"/>
      <c r="H82"/>
      <c r="I82" s="54"/>
      <c r="J82" s="54"/>
      <c r="K82" s="54"/>
      <c r="L82" s="54"/>
      <c r="M82" s="54"/>
      <c r="N82"/>
      <c r="O82"/>
      <c r="P82"/>
      <c r="Q82"/>
      <c r="R82"/>
    </row>
    <row r="83" spans="1:18" s="54" customFormat="1" x14ac:dyDescent="0.25">
      <c r="A83" s="8"/>
      <c r="B83" s="9"/>
      <c r="C83" s="10"/>
      <c r="D83" s="11"/>
      <c r="E83" s="94"/>
      <c r="F83" s="145"/>
      <c r="G83" s="62"/>
      <c r="H83"/>
      <c r="I83"/>
      <c r="J83"/>
      <c r="K83"/>
      <c r="L83"/>
      <c r="M83"/>
      <c r="N83" s="53"/>
      <c r="O83" s="53"/>
      <c r="P83" s="53"/>
      <c r="Q83" s="53"/>
      <c r="R83" s="53"/>
    </row>
    <row r="84" spans="1:18" s="1" customFormat="1" x14ac:dyDescent="0.25">
      <c r="A84" s="8"/>
      <c r="B84" s="9"/>
      <c r="C84" s="10"/>
      <c r="D84" s="11"/>
      <c r="E84" s="94"/>
      <c r="F84" s="145"/>
      <c r="H84" s="54"/>
      <c r="I84"/>
      <c r="J84"/>
      <c r="K84"/>
      <c r="L84"/>
      <c r="M84"/>
      <c r="N84" s="54"/>
      <c r="O84" s="54"/>
      <c r="P84" s="54"/>
      <c r="Q84" s="54"/>
      <c r="R84" s="54"/>
    </row>
    <row r="85" spans="1:18" s="1" customFormat="1" x14ac:dyDescent="0.25">
      <c r="A85" s="18">
        <v>10</v>
      </c>
      <c r="B85" s="9"/>
      <c r="C85" s="20" t="s">
        <v>13881</v>
      </c>
      <c r="D85" s="11"/>
      <c r="E85" s="94"/>
      <c r="F85" s="145"/>
      <c r="H85" s="54"/>
      <c r="N85" s="54"/>
      <c r="O85" s="54"/>
      <c r="P85" s="54"/>
      <c r="Q85" s="54"/>
      <c r="R85" s="54"/>
    </row>
    <row r="86" spans="1:18" s="1" customFormat="1" x14ac:dyDescent="0.25">
      <c r="A86" s="24" t="s">
        <v>22926</v>
      </c>
      <c r="B86" s="9"/>
      <c r="C86" s="23" t="s">
        <v>13882</v>
      </c>
      <c r="D86" s="11"/>
      <c r="E86" s="94"/>
      <c r="F86" s="145"/>
      <c r="H86" s="54"/>
      <c r="N86" s="54"/>
      <c r="O86" s="54"/>
      <c r="P86" s="54"/>
      <c r="Q86" s="54"/>
      <c r="R86" s="54"/>
    </row>
    <row r="87" spans="1:18" s="1" customFormat="1" ht="30" x14ac:dyDescent="0.25">
      <c r="A87" s="21" t="s">
        <v>23237</v>
      </c>
      <c r="B87" s="5" t="s">
        <v>354</v>
      </c>
      <c r="C87" s="23" t="s">
        <v>14447</v>
      </c>
      <c r="D87" s="11" t="str">
        <f t="shared" ref="D87" si="7">RIGHT(C87,2)</f>
        <v>CJ</v>
      </c>
      <c r="E87" s="94">
        <v>21</v>
      </c>
      <c r="F87" s="149" t="s">
        <v>23232</v>
      </c>
      <c r="H87" s="54"/>
      <c r="N87" s="54"/>
      <c r="O87" s="54"/>
      <c r="P87" s="54"/>
      <c r="Q87" s="54"/>
      <c r="R87" s="54"/>
    </row>
    <row r="88" spans="1:18" s="1" customFormat="1" ht="30" x14ac:dyDescent="0.25">
      <c r="A88" s="21" t="s">
        <v>23309</v>
      </c>
      <c r="B88" s="134" t="s">
        <v>18709</v>
      </c>
      <c r="C88" s="135" t="s">
        <v>18710</v>
      </c>
      <c r="D88" s="11" t="s">
        <v>23314</v>
      </c>
      <c r="E88" s="160">
        <v>1</v>
      </c>
      <c r="F88" s="159" t="s">
        <v>23313</v>
      </c>
      <c r="H88" s="54"/>
      <c r="N88" s="54"/>
      <c r="O88" s="54"/>
      <c r="P88" s="54"/>
      <c r="Q88" s="54"/>
      <c r="R88" s="54"/>
    </row>
    <row r="89" spans="1:18" s="1" customFormat="1" ht="30" x14ac:dyDescent="0.25">
      <c r="A89" s="21" t="s">
        <v>23310</v>
      </c>
      <c r="B89" s="134" t="s">
        <v>18712</v>
      </c>
      <c r="C89" s="135" t="s">
        <v>18713</v>
      </c>
      <c r="D89" s="11" t="s">
        <v>23314</v>
      </c>
      <c r="E89" s="160">
        <v>1</v>
      </c>
      <c r="F89" s="159" t="s">
        <v>23313</v>
      </c>
      <c r="H89" s="54"/>
      <c r="N89" s="54"/>
      <c r="O89" s="54"/>
      <c r="P89" s="54"/>
      <c r="Q89" s="54"/>
      <c r="R89" s="54"/>
    </row>
    <row r="90" spans="1:18" s="1" customFormat="1" ht="30" x14ac:dyDescent="0.25">
      <c r="A90" s="21" t="s">
        <v>23311</v>
      </c>
      <c r="B90" s="22" t="s">
        <v>1138</v>
      </c>
      <c r="C90" s="23" t="str">
        <f>VLOOKUP(B90,[3]Plan1!$A$4:$I$13570,2,FALSE)</f>
        <v>PLACA DE EQUIPAMENTOS DE COMBATE A INCENDIO E ALARME, SIMBOLO QUADRADO, FUNDO VERMELHO, PICTOGRAMA FOTOLUMINESCENTE, EM PVC, 2MM ANTI-CHAMAS, NAS DIMENSOES (21X21)CM /UN</v>
      </c>
      <c r="D90" s="34" t="str">
        <f>VLOOKUP(B90,[3]Plan1!$A$4:$I$13570,4,FALSE)</f>
        <v>UN</v>
      </c>
      <c r="E90" s="160">
        <v>2</v>
      </c>
      <c r="F90" s="159" t="s">
        <v>23313</v>
      </c>
      <c r="H90" s="54"/>
      <c r="N90" s="54"/>
      <c r="O90" s="54"/>
      <c r="P90" s="54"/>
      <c r="Q90" s="54"/>
      <c r="R90" s="54"/>
    </row>
    <row r="91" spans="1:18" s="1" customFormat="1" ht="30" x14ac:dyDescent="0.25">
      <c r="A91" s="21" t="s">
        <v>23312</v>
      </c>
      <c r="B91" s="134" t="s">
        <v>8482</v>
      </c>
      <c r="C91" s="135" t="s">
        <v>18247</v>
      </c>
      <c r="D91" s="34" t="str">
        <f>VLOOKUP(B91,[3]Plan1!$A$4:$I$13570,4,FALSE)</f>
        <v>UN</v>
      </c>
      <c r="E91" s="160">
        <v>1</v>
      </c>
      <c r="F91" s="159" t="s">
        <v>23313</v>
      </c>
      <c r="H91" s="54"/>
      <c r="N91" s="54"/>
      <c r="O91" s="54"/>
      <c r="P91" s="54"/>
      <c r="Q91" s="54"/>
      <c r="R91" s="54"/>
    </row>
    <row r="92" spans="1:18" s="1" customFormat="1" x14ac:dyDescent="0.25">
      <c r="A92" s="24" t="s">
        <v>22927</v>
      </c>
      <c r="B92" s="5"/>
      <c r="C92" s="23" t="s">
        <v>13904</v>
      </c>
      <c r="D92" s="11"/>
      <c r="E92" s="42"/>
      <c r="F92" s="145"/>
      <c r="H92" s="54"/>
      <c r="N92" s="54"/>
      <c r="O92" s="54"/>
      <c r="P92" s="54"/>
      <c r="Q92" s="54"/>
      <c r="R92" s="54"/>
    </row>
    <row r="93" spans="1:18" s="1" customFormat="1" ht="30" x14ac:dyDescent="0.25">
      <c r="A93" s="21" t="s">
        <v>23238</v>
      </c>
      <c r="B93" s="5" t="s">
        <v>395</v>
      </c>
      <c r="C93" s="23" t="s">
        <v>1648</v>
      </c>
      <c r="D93" s="11" t="str">
        <f t="shared" ref="D93:D97" si="8">RIGHT(C93,2)</f>
        <v>UN</v>
      </c>
      <c r="E93" s="42">
        <v>3</v>
      </c>
      <c r="F93" s="149" t="s">
        <v>23232</v>
      </c>
      <c r="H93" s="54"/>
      <c r="N93" s="54"/>
      <c r="O93" s="54"/>
      <c r="P93" s="54"/>
      <c r="Q93" s="54"/>
      <c r="R93" s="54"/>
    </row>
    <row r="94" spans="1:18" s="1" customFormat="1" ht="30" x14ac:dyDescent="0.25">
      <c r="A94" s="21" t="s">
        <v>23239</v>
      </c>
      <c r="B94" s="5" t="s">
        <v>412</v>
      </c>
      <c r="C94" s="23" t="s">
        <v>1657</v>
      </c>
      <c r="D94" s="11" t="str">
        <f t="shared" si="8"/>
        <v>UN</v>
      </c>
      <c r="E94" s="42">
        <v>4</v>
      </c>
      <c r="F94" s="149" t="s">
        <v>23232</v>
      </c>
      <c r="H94" s="54"/>
      <c r="N94" s="54"/>
      <c r="O94" s="54"/>
      <c r="P94" s="54"/>
      <c r="Q94" s="54"/>
      <c r="R94" s="54"/>
    </row>
    <row r="95" spans="1:18" s="1" customFormat="1" ht="30" x14ac:dyDescent="0.25">
      <c r="A95" s="21" t="s">
        <v>23240</v>
      </c>
      <c r="B95" s="5" t="s">
        <v>413</v>
      </c>
      <c r="C95" s="23" t="s">
        <v>1658</v>
      </c>
      <c r="D95" s="11" t="str">
        <f t="shared" si="8"/>
        <v>UN</v>
      </c>
      <c r="E95" s="42">
        <v>2</v>
      </c>
      <c r="F95" s="149" t="s">
        <v>23232</v>
      </c>
      <c r="H95" s="54"/>
      <c r="N95" s="54"/>
      <c r="O95" s="54"/>
      <c r="P95" s="54"/>
      <c r="Q95" s="54"/>
      <c r="R95" s="54"/>
    </row>
    <row r="96" spans="1:18" s="1" customFormat="1" ht="30" x14ac:dyDescent="0.25">
      <c r="A96" s="21" t="s">
        <v>23241</v>
      </c>
      <c r="B96" s="5" t="s">
        <v>415</v>
      </c>
      <c r="C96" s="23" t="s">
        <v>1660</v>
      </c>
      <c r="D96" s="11" t="str">
        <f t="shared" si="8"/>
        <v>UN</v>
      </c>
      <c r="E96" s="42">
        <v>2</v>
      </c>
      <c r="F96" s="149" t="s">
        <v>23232</v>
      </c>
      <c r="H96" s="54"/>
      <c r="N96" s="54"/>
      <c r="O96" s="54"/>
      <c r="P96" s="54"/>
      <c r="Q96" s="54"/>
      <c r="R96" s="54"/>
    </row>
    <row r="97" spans="1:18" s="1" customFormat="1" ht="30" x14ac:dyDescent="0.25">
      <c r="A97" s="21" t="s">
        <v>23242</v>
      </c>
      <c r="B97" s="5" t="s">
        <v>420</v>
      </c>
      <c r="C97" s="23" t="s">
        <v>1665</v>
      </c>
      <c r="D97" s="11" t="str">
        <f t="shared" si="8"/>
        <v>UN</v>
      </c>
      <c r="E97" s="42">
        <v>4</v>
      </c>
      <c r="F97" s="149" t="s">
        <v>23232</v>
      </c>
      <c r="H97" s="54"/>
      <c r="N97" s="54"/>
      <c r="O97" s="54"/>
      <c r="P97" s="54"/>
      <c r="Q97" s="54"/>
      <c r="R97" s="54"/>
    </row>
    <row r="98" spans="1:18" s="1" customFormat="1" x14ac:dyDescent="0.25">
      <c r="A98" s="8"/>
      <c r="B98" s="5"/>
      <c r="C98" s="23"/>
      <c r="D98" s="11"/>
      <c r="E98" s="42"/>
      <c r="F98" s="145"/>
      <c r="H98" s="54"/>
      <c r="N98" s="54"/>
      <c r="O98" s="54"/>
      <c r="P98" s="54"/>
      <c r="Q98" s="54"/>
      <c r="R98" s="54"/>
    </row>
    <row r="99" spans="1:18" s="1" customFormat="1" x14ac:dyDescent="0.25">
      <c r="A99" s="24" t="s">
        <v>22928</v>
      </c>
      <c r="B99" s="5"/>
      <c r="C99" s="23" t="s">
        <v>14476</v>
      </c>
      <c r="D99" s="11"/>
      <c r="E99" s="42"/>
      <c r="F99" s="145"/>
      <c r="H99" s="54"/>
      <c r="N99" s="54"/>
      <c r="O99" s="54"/>
      <c r="P99" s="54"/>
      <c r="Q99" s="54"/>
      <c r="R99" s="54"/>
    </row>
    <row r="100" spans="1:18" s="1" customFormat="1" ht="30" x14ac:dyDescent="0.25">
      <c r="A100" s="21" t="s">
        <v>23243</v>
      </c>
      <c r="B100" s="5" t="s">
        <v>428</v>
      </c>
      <c r="C100" s="23" t="s">
        <v>22917</v>
      </c>
      <c r="D100" s="11" t="s">
        <v>2262</v>
      </c>
      <c r="E100" s="42">
        <v>32</v>
      </c>
      <c r="F100" s="149" t="s">
        <v>23232</v>
      </c>
      <c r="H100" s="54"/>
      <c r="N100" s="54"/>
      <c r="O100" s="54"/>
      <c r="P100" s="54"/>
      <c r="Q100" s="54"/>
      <c r="R100" s="54"/>
    </row>
    <row r="101" spans="1:18" s="1" customFormat="1" ht="30" x14ac:dyDescent="0.25">
      <c r="A101" s="21" t="s">
        <v>23244</v>
      </c>
      <c r="B101" s="5" t="s">
        <v>428</v>
      </c>
      <c r="C101" s="23" t="s">
        <v>22918</v>
      </c>
      <c r="D101" s="11" t="s">
        <v>2262</v>
      </c>
      <c r="E101" s="42">
        <v>60</v>
      </c>
      <c r="F101" s="149" t="s">
        <v>23232</v>
      </c>
      <c r="H101" s="54"/>
      <c r="N101" s="54"/>
      <c r="O101" s="54"/>
      <c r="P101" s="54"/>
      <c r="Q101" s="54"/>
      <c r="R101" s="54"/>
    </row>
    <row r="102" spans="1:18" s="1" customFormat="1" ht="30" x14ac:dyDescent="0.25">
      <c r="A102" s="21" t="s">
        <v>23245</v>
      </c>
      <c r="B102" s="5" t="s">
        <v>428</v>
      </c>
      <c r="C102" s="23" t="s">
        <v>22919</v>
      </c>
      <c r="D102" s="11" t="s">
        <v>2262</v>
      </c>
      <c r="E102" s="42">
        <v>60</v>
      </c>
      <c r="F102" s="149" t="s">
        <v>23232</v>
      </c>
      <c r="H102" s="54"/>
      <c r="N102" s="54"/>
      <c r="O102" s="54"/>
      <c r="P102" s="54"/>
      <c r="Q102" s="54"/>
      <c r="R102" s="54"/>
    </row>
    <row r="103" spans="1:18" s="1" customFormat="1" ht="30" x14ac:dyDescent="0.25">
      <c r="A103" s="21" t="s">
        <v>23246</v>
      </c>
      <c r="B103" s="5" t="s">
        <v>428</v>
      </c>
      <c r="C103" s="23" t="s">
        <v>22920</v>
      </c>
      <c r="D103" s="11" t="s">
        <v>2262</v>
      </c>
      <c r="E103" s="42">
        <v>121</v>
      </c>
      <c r="F103" s="149" t="s">
        <v>23232</v>
      </c>
      <c r="H103" s="54"/>
      <c r="N103" s="54"/>
      <c r="O103" s="54"/>
      <c r="P103" s="54"/>
      <c r="Q103" s="54"/>
      <c r="R103" s="54"/>
    </row>
    <row r="104" spans="1:18" s="1" customFormat="1" ht="33.75" customHeight="1" x14ac:dyDescent="0.25">
      <c r="A104" s="21" t="s">
        <v>23247</v>
      </c>
      <c r="B104" s="5" t="s">
        <v>429</v>
      </c>
      <c r="C104" s="23" t="s">
        <v>22921</v>
      </c>
      <c r="D104" s="11" t="s">
        <v>2262</v>
      </c>
      <c r="E104" s="42">
        <v>288</v>
      </c>
      <c r="F104" s="149" t="s">
        <v>23232</v>
      </c>
      <c r="H104" s="54"/>
      <c r="N104" s="54"/>
      <c r="O104" s="54"/>
      <c r="P104" s="54"/>
      <c r="Q104" s="54"/>
      <c r="R104" s="54"/>
    </row>
    <row r="105" spans="1:18" s="1" customFormat="1" ht="30" x14ac:dyDescent="0.25">
      <c r="A105" s="21" t="s">
        <v>23248</v>
      </c>
      <c r="B105" s="5" t="s">
        <v>429</v>
      </c>
      <c r="C105" s="23" t="s">
        <v>22922</v>
      </c>
      <c r="D105" s="11" t="s">
        <v>2262</v>
      </c>
      <c r="E105" s="42">
        <v>40</v>
      </c>
      <c r="F105" s="149" t="s">
        <v>23232</v>
      </c>
      <c r="H105" s="54"/>
      <c r="N105" s="54"/>
      <c r="O105" s="54"/>
      <c r="P105" s="54"/>
      <c r="Q105" s="54"/>
      <c r="R105" s="54"/>
    </row>
    <row r="106" spans="1:18" s="1" customFormat="1" ht="30" x14ac:dyDescent="0.25">
      <c r="A106" s="21" t="s">
        <v>23249</v>
      </c>
      <c r="B106" s="5" t="s">
        <v>430</v>
      </c>
      <c r="C106" s="23" t="s">
        <v>22923</v>
      </c>
      <c r="D106" s="11" t="s">
        <v>2262</v>
      </c>
      <c r="E106" s="42">
        <v>172</v>
      </c>
      <c r="F106" s="149" t="s">
        <v>23232</v>
      </c>
      <c r="H106" s="54"/>
      <c r="N106" s="54"/>
      <c r="O106" s="54"/>
      <c r="P106" s="54"/>
      <c r="Q106" s="54"/>
      <c r="R106" s="54"/>
    </row>
    <row r="107" spans="1:18" s="1" customFormat="1" ht="30" x14ac:dyDescent="0.25">
      <c r="A107" s="21" t="s">
        <v>23250</v>
      </c>
      <c r="B107" s="5" t="s">
        <v>457</v>
      </c>
      <c r="C107" s="23" t="s">
        <v>22924</v>
      </c>
      <c r="D107" s="11" t="s">
        <v>2262</v>
      </c>
      <c r="E107" s="42">
        <v>90</v>
      </c>
      <c r="F107" s="149" t="s">
        <v>23231</v>
      </c>
      <c r="H107" s="54"/>
      <c r="N107" s="54"/>
      <c r="O107" s="54"/>
      <c r="P107" s="54"/>
      <c r="Q107" s="54"/>
      <c r="R107" s="54"/>
    </row>
    <row r="108" spans="1:18" s="1" customFormat="1" ht="30" x14ac:dyDescent="0.25">
      <c r="A108" s="21" t="s">
        <v>23251</v>
      </c>
      <c r="B108" s="5" t="s">
        <v>457</v>
      </c>
      <c r="C108" s="23" t="s">
        <v>22925</v>
      </c>
      <c r="D108" s="11" t="s">
        <v>2262</v>
      </c>
      <c r="E108" s="42">
        <v>30</v>
      </c>
      <c r="F108" s="149" t="s">
        <v>23231</v>
      </c>
      <c r="H108" s="54"/>
      <c r="N108" s="54"/>
      <c r="O108" s="54"/>
      <c r="P108" s="54"/>
      <c r="Q108" s="54"/>
      <c r="R108" s="54"/>
    </row>
    <row r="109" spans="1:18" s="1" customFormat="1" ht="30" x14ac:dyDescent="0.25">
      <c r="A109" s="21" t="s">
        <v>23252</v>
      </c>
      <c r="B109" s="5" t="s">
        <v>8615</v>
      </c>
      <c r="C109" s="23" t="s">
        <v>8616</v>
      </c>
      <c r="D109" s="11" t="s">
        <v>2262</v>
      </c>
      <c r="E109" s="42">
        <v>140</v>
      </c>
      <c r="F109" s="149" t="s">
        <v>23233</v>
      </c>
      <c r="H109" s="54"/>
      <c r="N109" s="54"/>
      <c r="O109" s="54"/>
      <c r="P109" s="54"/>
      <c r="Q109" s="54"/>
      <c r="R109" s="54"/>
    </row>
    <row r="110" spans="1:18" s="1" customFormat="1" ht="30" x14ac:dyDescent="0.25">
      <c r="A110" s="21" t="s">
        <v>23253</v>
      </c>
      <c r="B110" s="5" t="s">
        <v>8617</v>
      </c>
      <c r="C110" s="23" t="s">
        <v>8618</v>
      </c>
      <c r="D110" s="11" t="s">
        <v>2262</v>
      </c>
      <c r="E110" s="42">
        <v>90</v>
      </c>
      <c r="F110" s="149" t="s">
        <v>23233</v>
      </c>
      <c r="H110" s="54"/>
      <c r="N110" s="54"/>
      <c r="O110" s="54"/>
      <c r="P110" s="54"/>
      <c r="Q110" s="54"/>
      <c r="R110" s="54"/>
    </row>
    <row r="111" spans="1:18" s="1" customFormat="1" ht="24.95" customHeight="1" x14ac:dyDescent="0.25">
      <c r="A111" s="8"/>
      <c r="B111" s="9"/>
      <c r="C111" s="10"/>
      <c r="D111" s="11"/>
      <c r="E111" s="42"/>
      <c r="F111" s="145"/>
      <c r="H111" s="54"/>
      <c r="N111" s="54"/>
      <c r="O111" s="54"/>
      <c r="P111" s="54"/>
      <c r="Q111" s="54"/>
      <c r="R111" s="54"/>
    </row>
    <row r="112" spans="1:18" s="1" customFormat="1" x14ac:dyDescent="0.25">
      <c r="A112" s="24" t="s">
        <v>23254</v>
      </c>
      <c r="B112" s="9"/>
      <c r="C112" s="85" t="s">
        <v>13905</v>
      </c>
      <c r="D112" s="11"/>
      <c r="E112" s="42"/>
      <c r="F112" s="145"/>
      <c r="H112" s="54"/>
      <c r="N112" s="54"/>
      <c r="O112" s="54"/>
      <c r="P112" s="54"/>
      <c r="Q112" s="54"/>
      <c r="R112" s="54"/>
    </row>
    <row r="113" spans="1:18" s="1" customFormat="1" ht="30" x14ac:dyDescent="0.25">
      <c r="A113" s="21" t="s">
        <v>23255</v>
      </c>
      <c r="B113" s="85" t="s">
        <v>498</v>
      </c>
      <c r="C113" s="23" t="s">
        <v>14493</v>
      </c>
      <c r="D113" s="11"/>
      <c r="E113" s="42">
        <v>120</v>
      </c>
      <c r="F113" s="149" t="s">
        <v>23232</v>
      </c>
      <c r="H113" s="54"/>
      <c r="N113" s="54"/>
      <c r="O113" s="54"/>
      <c r="P113" s="54"/>
      <c r="Q113" s="54"/>
      <c r="R113" s="54"/>
    </row>
    <row r="114" spans="1:18" s="1" customFormat="1" ht="30" x14ac:dyDescent="0.25">
      <c r="A114" s="21" t="s">
        <v>23256</v>
      </c>
      <c r="B114" s="85" t="s">
        <v>8124</v>
      </c>
      <c r="C114" s="23" t="s">
        <v>8125</v>
      </c>
      <c r="D114" s="90" t="s">
        <v>2262</v>
      </c>
      <c r="E114" s="42">
        <v>120</v>
      </c>
      <c r="F114" s="149" t="s">
        <v>23232</v>
      </c>
      <c r="H114" s="54"/>
      <c r="N114" s="54"/>
      <c r="O114" s="54"/>
      <c r="P114" s="54"/>
      <c r="Q114" s="54"/>
      <c r="R114" s="54"/>
    </row>
    <row r="115" spans="1:18" s="1" customFormat="1" ht="30" x14ac:dyDescent="0.25">
      <c r="A115" s="21" t="s">
        <v>23257</v>
      </c>
      <c r="B115" s="85" t="s">
        <v>8146</v>
      </c>
      <c r="C115" s="23" t="s">
        <v>8147</v>
      </c>
      <c r="D115" s="90" t="s">
        <v>2262</v>
      </c>
      <c r="E115" s="42">
        <v>23</v>
      </c>
      <c r="F115" s="149" t="s">
        <v>23232</v>
      </c>
      <c r="H115" s="54"/>
      <c r="N115" s="54"/>
      <c r="O115" s="54"/>
      <c r="P115" s="54"/>
      <c r="Q115" s="54"/>
      <c r="R115" s="54"/>
    </row>
    <row r="116" spans="1:18" s="1" customFormat="1" ht="30" x14ac:dyDescent="0.25">
      <c r="A116" s="21" t="s">
        <v>23258</v>
      </c>
      <c r="B116" s="85" t="s">
        <v>8162</v>
      </c>
      <c r="C116" s="23" t="s">
        <v>17959</v>
      </c>
      <c r="D116" s="90" t="s">
        <v>2262</v>
      </c>
      <c r="E116" s="42">
        <v>30</v>
      </c>
      <c r="F116" s="149" t="s">
        <v>23231</v>
      </c>
      <c r="H116" s="54"/>
      <c r="N116" s="54"/>
      <c r="O116" s="54"/>
      <c r="P116" s="54"/>
      <c r="Q116" s="54"/>
      <c r="R116" s="54"/>
    </row>
    <row r="117" spans="1:18" s="1" customFormat="1" x14ac:dyDescent="0.25">
      <c r="A117" s="8"/>
      <c r="B117" s="85"/>
      <c r="C117" s="23"/>
      <c r="D117" s="87"/>
      <c r="E117" s="42"/>
      <c r="F117" s="145" t="s">
        <v>22916</v>
      </c>
      <c r="H117" s="54"/>
      <c r="N117" s="54"/>
      <c r="O117" s="54"/>
      <c r="P117" s="54"/>
      <c r="Q117" s="54"/>
      <c r="R117" s="54"/>
    </row>
    <row r="118" spans="1:18" s="1" customFormat="1" x14ac:dyDescent="0.25">
      <c r="A118" s="24" t="s">
        <v>22929</v>
      </c>
      <c r="B118" s="85"/>
      <c r="C118" s="23" t="s">
        <v>13907</v>
      </c>
      <c r="D118" s="86"/>
      <c r="E118" s="42"/>
      <c r="F118" s="145" t="s">
        <v>22916</v>
      </c>
      <c r="H118" s="54"/>
      <c r="N118" s="54"/>
      <c r="O118" s="54"/>
      <c r="P118" s="54"/>
      <c r="Q118" s="54"/>
      <c r="R118" s="54"/>
    </row>
    <row r="119" spans="1:18" s="1" customFormat="1" ht="30" x14ac:dyDescent="0.25">
      <c r="A119" s="21" t="s">
        <v>23259</v>
      </c>
      <c r="B119" s="85" t="s">
        <v>522</v>
      </c>
      <c r="C119" s="23" t="s">
        <v>1724</v>
      </c>
      <c r="D119" s="91" t="str">
        <f t="shared" ref="D119:D120" si="9">RIGHT(C119,2)</f>
        <v>UN</v>
      </c>
      <c r="E119" s="42">
        <v>1</v>
      </c>
      <c r="F119" s="149" t="s">
        <v>23232</v>
      </c>
      <c r="H119" s="54"/>
      <c r="N119" s="54"/>
      <c r="O119" s="54"/>
      <c r="P119" s="54"/>
      <c r="Q119" s="54"/>
      <c r="R119" s="54"/>
    </row>
    <row r="120" spans="1:18" s="1" customFormat="1" ht="30" x14ac:dyDescent="0.25">
      <c r="A120" s="21" t="s">
        <v>23260</v>
      </c>
      <c r="B120" s="85" t="s">
        <v>529</v>
      </c>
      <c r="C120" s="23" t="s">
        <v>1731</v>
      </c>
      <c r="D120" s="91" t="str">
        <f t="shared" si="9"/>
        <v>UN</v>
      </c>
      <c r="E120" s="42">
        <v>1</v>
      </c>
      <c r="F120" s="149" t="s">
        <v>23232</v>
      </c>
      <c r="H120" s="54"/>
      <c r="N120" s="54"/>
      <c r="O120" s="54"/>
      <c r="P120" s="54"/>
      <c r="Q120" s="54"/>
      <c r="R120" s="54"/>
    </row>
    <row r="121" spans="1:18" s="1" customFormat="1" ht="30" x14ac:dyDescent="0.25">
      <c r="A121" s="21" t="s">
        <v>23261</v>
      </c>
      <c r="B121" s="85" t="s">
        <v>18102</v>
      </c>
      <c r="C121" s="23" t="s">
        <v>18103</v>
      </c>
      <c r="D121" s="92" t="s">
        <v>2261</v>
      </c>
      <c r="E121" s="42">
        <v>1</v>
      </c>
      <c r="F121" s="149" t="s">
        <v>23232</v>
      </c>
      <c r="H121" s="54"/>
      <c r="N121" s="54"/>
      <c r="O121" s="54"/>
      <c r="P121" s="54"/>
      <c r="Q121" s="54"/>
      <c r="R121" s="54"/>
    </row>
    <row r="122" spans="1:18" s="1" customFormat="1" ht="30" x14ac:dyDescent="0.25">
      <c r="A122" s="21" t="s">
        <v>23262</v>
      </c>
      <c r="B122" s="85" t="s">
        <v>18116</v>
      </c>
      <c r="C122" s="23" t="s">
        <v>18117</v>
      </c>
      <c r="D122" s="92" t="s">
        <v>2261</v>
      </c>
      <c r="E122" s="42">
        <v>1</v>
      </c>
      <c r="F122" s="149" t="s">
        <v>23232</v>
      </c>
      <c r="H122" s="54"/>
      <c r="N122" s="54"/>
      <c r="O122" s="54"/>
      <c r="P122" s="54"/>
      <c r="Q122" s="54"/>
      <c r="R122" s="54"/>
    </row>
    <row r="123" spans="1:18" s="1" customFormat="1" ht="30" x14ac:dyDescent="0.25">
      <c r="A123" s="21" t="s">
        <v>23263</v>
      </c>
      <c r="B123" s="85" t="s">
        <v>8310</v>
      </c>
      <c r="C123" s="23" t="s">
        <v>8311</v>
      </c>
      <c r="D123" s="92" t="s">
        <v>2261</v>
      </c>
      <c r="E123" s="42">
        <v>24</v>
      </c>
      <c r="F123" s="149" t="s">
        <v>23232</v>
      </c>
      <c r="H123" s="54"/>
      <c r="N123" s="54"/>
      <c r="O123" s="54"/>
      <c r="P123" s="54"/>
      <c r="Q123" s="54"/>
      <c r="R123" s="54"/>
    </row>
    <row r="124" spans="1:18" s="1" customFormat="1" ht="30" x14ac:dyDescent="0.25">
      <c r="A124" s="21" t="s">
        <v>23264</v>
      </c>
      <c r="B124" s="85" t="s">
        <v>8382</v>
      </c>
      <c r="C124" s="23" t="s">
        <v>8383</v>
      </c>
      <c r="D124" s="92" t="s">
        <v>2261</v>
      </c>
      <c r="E124" s="42">
        <v>5</v>
      </c>
      <c r="F124" s="149" t="s">
        <v>23232</v>
      </c>
      <c r="H124" s="54"/>
      <c r="N124" s="54"/>
      <c r="O124" s="54"/>
      <c r="P124" s="54"/>
      <c r="Q124" s="54"/>
      <c r="R124" s="54"/>
    </row>
    <row r="125" spans="1:18" s="1" customFormat="1" ht="30" x14ac:dyDescent="0.25">
      <c r="A125" s="21" t="s">
        <v>23265</v>
      </c>
      <c r="B125" s="85" t="s">
        <v>8394</v>
      </c>
      <c r="C125" s="23" t="s">
        <v>18069</v>
      </c>
      <c r="D125" s="92" t="s">
        <v>2261</v>
      </c>
      <c r="E125" s="42">
        <v>1</v>
      </c>
      <c r="F125" s="149" t="s">
        <v>23232</v>
      </c>
      <c r="H125" s="54"/>
      <c r="N125" s="54"/>
      <c r="O125" s="54"/>
      <c r="P125" s="54"/>
      <c r="Q125" s="54"/>
      <c r="R125" s="54"/>
    </row>
    <row r="126" spans="1:18" s="1" customFormat="1" ht="30" x14ac:dyDescent="0.25">
      <c r="A126" s="21" t="s">
        <v>23266</v>
      </c>
      <c r="B126" s="85" t="s">
        <v>8396</v>
      </c>
      <c r="C126" s="23" t="s">
        <v>18071</v>
      </c>
      <c r="D126" s="92" t="s">
        <v>2261</v>
      </c>
      <c r="E126" s="42">
        <v>1</v>
      </c>
      <c r="F126" s="149" t="s">
        <v>23232</v>
      </c>
      <c r="H126" s="54"/>
      <c r="N126" s="54"/>
      <c r="O126" s="54"/>
      <c r="P126" s="54"/>
      <c r="Q126" s="54"/>
      <c r="R126" s="54"/>
    </row>
    <row r="127" spans="1:18" s="1" customFormat="1" ht="30" x14ac:dyDescent="0.25">
      <c r="A127" s="21" t="s">
        <v>23267</v>
      </c>
      <c r="B127" s="85" t="s">
        <v>8400</v>
      </c>
      <c r="C127" s="23" t="s">
        <v>18078</v>
      </c>
      <c r="D127" s="92" t="s">
        <v>2261</v>
      </c>
      <c r="E127" s="42">
        <v>1</v>
      </c>
      <c r="F127" s="149" t="s">
        <v>23232</v>
      </c>
      <c r="H127" s="54"/>
      <c r="N127" s="54"/>
      <c r="O127" s="54"/>
      <c r="P127" s="54"/>
      <c r="Q127" s="54"/>
      <c r="R127" s="54"/>
    </row>
    <row r="128" spans="1:18" s="1" customFormat="1" ht="30" x14ac:dyDescent="0.25">
      <c r="A128" s="21" t="s">
        <v>23268</v>
      </c>
      <c r="B128" s="85" t="s">
        <v>8402</v>
      </c>
      <c r="C128" s="23" t="s">
        <v>18081</v>
      </c>
      <c r="D128" s="92" t="s">
        <v>2261</v>
      </c>
      <c r="E128" s="42">
        <v>4</v>
      </c>
      <c r="F128" s="149" t="s">
        <v>23232</v>
      </c>
    </row>
    <row r="129" spans="1:7" s="1" customFormat="1" ht="30" x14ac:dyDescent="0.25">
      <c r="A129" s="21" t="s">
        <v>23269</v>
      </c>
      <c r="B129" s="85" t="s">
        <v>18143</v>
      </c>
      <c r="C129" s="23" t="s">
        <v>18144</v>
      </c>
      <c r="D129" s="92" t="s">
        <v>2261</v>
      </c>
      <c r="E129" s="42">
        <v>1</v>
      </c>
      <c r="F129" s="149" t="s">
        <v>23232</v>
      </c>
    </row>
    <row r="130" spans="1:7" s="1" customFormat="1" ht="30" x14ac:dyDescent="0.25">
      <c r="A130" s="21" t="s">
        <v>23270</v>
      </c>
      <c r="B130" s="85" t="s">
        <v>550</v>
      </c>
      <c r="C130" s="23" t="s">
        <v>14526</v>
      </c>
      <c r="D130" s="92" t="str">
        <f t="shared" ref="D130:D131" si="10">RIGHT(C130,2)</f>
        <v>UN</v>
      </c>
      <c r="E130" s="42">
        <v>1</v>
      </c>
      <c r="F130" s="149" t="s">
        <v>23232</v>
      </c>
    </row>
    <row r="131" spans="1:7" s="1" customFormat="1" ht="30" x14ac:dyDescent="0.25">
      <c r="A131" s="21" t="s">
        <v>23271</v>
      </c>
      <c r="B131" s="85" t="s">
        <v>555</v>
      </c>
      <c r="C131" s="23" t="s">
        <v>14531</v>
      </c>
      <c r="D131" s="92" t="str">
        <f t="shared" si="10"/>
        <v>UN</v>
      </c>
      <c r="E131" s="42">
        <v>4</v>
      </c>
      <c r="F131" s="149" t="s">
        <v>23232</v>
      </c>
    </row>
    <row r="132" spans="1:7" s="1" customFormat="1" ht="30" x14ac:dyDescent="0.25">
      <c r="A132" s="21" t="s">
        <v>23272</v>
      </c>
      <c r="B132" s="85" t="s">
        <v>8318</v>
      </c>
      <c r="C132" s="23" t="s">
        <v>8319</v>
      </c>
      <c r="D132" s="92" t="s">
        <v>2261</v>
      </c>
      <c r="E132" s="42">
        <v>15</v>
      </c>
      <c r="F132" s="149" t="s">
        <v>23232</v>
      </c>
    </row>
    <row r="133" spans="1:7" s="1" customFormat="1" ht="15" customHeight="1" x14ac:dyDescent="0.25">
      <c r="A133" s="21" t="s">
        <v>23273</v>
      </c>
      <c r="B133" s="85" t="s">
        <v>8382</v>
      </c>
      <c r="C133" s="23" t="s">
        <v>8383</v>
      </c>
      <c r="D133" s="92" t="s">
        <v>2261</v>
      </c>
      <c r="E133" s="42">
        <v>5</v>
      </c>
      <c r="F133" s="149" t="s">
        <v>23232</v>
      </c>
    </row>
    <row r="134" spans="1:7" s="1" customFormat="1" ht="30" x14ac:dyDescent="0.25">
      <c r="A134" s="21" t="s">
        <v>23274</v>
      </c>
      <c r="B134" s="85" t="s">
        <v>582</v>
      </c>
      <c r="C134" s="23" t="s">
        <v>14546</v>
      </c>
      <c r="D134" s="92" t="s">
        <v>2261</v>
      </c>
      <c r="E134" s="42">
        <v>9</v>
      </c>
      <c r="F134" s="149" t="s">
        <v>23232</v>
      </c>
    </row>
    <row r="135" spans="1:7" s="1" customFormat="1" x14ac:dyDescent="0.25">
      <c r="A135" s="88"/>
      <c r="B135" s="85"/>
      <c r="C135" s="23"/>
      <c r="D135" s="92"/>
      <c r="E135" s="42"/>
      <c r="F135" s="145"/>
    </row>
    <row r="136" spans="1:7" s="1" customFormat="1" x14ac:dyDescent="0.25">
      <c r="A136" s="24" t="s">
        <v>23275</v>
      </c>
      <c r="B136" s="85"/>
      <c r="C136" s="23" t="s">
        <v>14552</v>
      </c>
      <c r="D136" s="92"/>
      <c r="E136" s="42"/>
      <c r="F136" s="145"/>
    </row>
    <row r="137" spans="1:7" s="1" customFormat="1" ht="30" x14ac:dyDescent="0.25">
      <c r="A137" s="21" t="s">
        <v>23276</v>
      </c>
      <c r="B137" s="85" t="s">
        <v>2421</v>
      </c>
      <c r="C137" s="23" t="s">
        <v>2422</v>
      </c>
      <c r="D137" s="92" t="s">
        <v>2261</v>
      </c>
      <c r="E137" s="42">
        <v>13</v>
      </c>
      <c r="F137" s="149" t="s">
        <v>23233</v>
      </c>
    </row>
    <row r="138" spans="1:7" s="1" customFormat="1" ht="30" x14ac:dyDescent="0.25">
      <c r="A138" s="21" t="s">
        <v>23277</v>
      </c>
      <c r="B138" s="85" t="s">
        <v>594</v>
      </c>
      <c r="C138" s="23" t="s">
        <v>1755</v>
      </c>
      <c r="D138" s="102" t="s">
        <v>2261</v>
      </c>
      <c r="E138" s="42">
        <v>13</v>
      </c>
      <c r="F138" s="149" t="s">
        <v>23233</v>
      </c>
    </row>
    <row r="139" spans="1:7" s="1" customFormat="1" ht="30" x14ac:dyDescent="0.25">
      <c r="A139" s="21" t="s">
        <v>23278</v>
      </c>
      <c r="B139" s="85" t="s">
        <v>604</v>
      </c>
      <c r="C139" s="23" t="s">
        <v>1761</v>
      </c>
      <c r="D139" s="102" t="s">
        <v>2261</v>
      </c>
      <c r="E139" s="42">
        <v>192</v>
      </c>
      <c r="F139" s="149" t="s">
        <v>23233</v>
      </c>
    </row>
    <row r="140" spans="1:7" s="1" customFormat="1" ht="30" x14ac:dyDescent="0.25">
      <c r="A140" s="21" t="s">
        <v>23279</v>
      </c>
      <c r="B140" s="85" t="s">
        <v>632</v>
      </c>
      <c r="C140" s="23" t="s">
        <v>14568</v>
      </c>
      <c r="D140" s="92" t="s">
        <v>2261</v>
      </c>
      <c r="E140" s="42">
        <v>96</v>
      </c>
      <c r="F140" s="149" t="s">
        <v>23233</v>
      </c>
    </row>
    <row r="141" spans="1:7" s="1" customFormat="1" ht="30" x14ac:dyDescent="0.25">
      <c r="A141" s="21" t="s">
        <v>23280</v>
      </c>
      <c r="B141" s="147">
        <v>41419</v>
      </c>
      <c r="C141" s="148" t="s">
        <v>23191</v>
      </c>
      <c r="D141" s="92" t="s">
        <v>2261</v>
      </c>
      <c r="E141" s="42">
        <v>16</v>
      </c>
      <c r="F141" s="149" t="s">
        <v>23233</v>
      </c>
    </row>
    <row r="142" spans="1:7" s="1" customFormat="1" ht="30" x14ac:dyDescent="0.25">
      <c r="A142" s="21" t="s">
        <v>23281</v>
      </c>
      <c r="B142" s="85" t="s">
        <v>627</v>
      </c>
      <c r="C142" s="23" t="s">
        <v>14563</v>
      </c>
      <c r="D142" s="92" t="s">
        <v>2261</v>
      </c>
      <c r="E142" s="42">
        <v>25</v>
      </c>
      <c r="F142" s="149" t="s">
        <v>23233</v>
      </c>
      <c r="G142" s="1" t="s">
        <v>23222</v>
      </c>
    </row>
    <row r="143" spans="1:7" s="1" customFormat="1" ht="30" x14ac:dyDescent="0.25">
      <c r="A143" s="21" t="s">
        <v>23282</v>
      </c>
      <c r="B143" s="85" t="s">
        <v>628</v>
      </c>
      <c r="C143" s="23" t="s">
        <v>14564</v>
      </c>
      <c r="D143" s="92" t="s">
        <v>2261</v>
      </c>
      <c r="E143" s="42">
        <v>12</v>
      </c>
      <c r="F143" s="149" t="s">
        <v>23233</v>
      </c>
    </row>
    <row r="144" spans="1:7" s="1" customFormat="1" ht="30" x14ac:dyDescent="0.25">
      <c r="A144" s="21" t="s">
        <v>23283</v>
      </c>
      <c r="B144" s="85" t="s">
        <v>635</v>
      </c>
      <c r="C144" s="23" t="s">
        <v>1780</v>
      </c>
      <c r="D144" s="92" t="s">
        <v>2261</v>
      </c>
      <c r="E144" s="42">
        <v>10</v>
      </c>
      <c r="F144" s="149" t="s">
        <v>23233</v>
      </c>
    </row>
    <row r="145" spans="1:6" s="1" customFormat="1" x14ac:dyDescent="0.25">
      <c r="A145" s="88"/>
      <c r="B145" s="85"/>
      <c r="C145" s="23"/>
      <c r="D145" s="92"/>
      <c r="E145" s="42"/>
      <c r="F145" s="145"/>
    </row>
    <row r="146" spans="1:6" s="1" customFormat="1" x14ac:dyDescent="0.25">
      <c r="A146" s="24" t="s">
        <v>23284</v>
      </c>
      <c r="B146" s="85"/>
      <c r="C146" s="23" t="s">
        <v>14594</v>
      </c>
      <c r="D146" s="92"/>
      <c r="E146" s="42"/>
      <c r="F146" s="145"/>
    </row>
    <row r="147" spans="1:6" s="1" customFormat="1" ht="30" x14ac:dyDescent="0.25">
      <c r="A147" s="21" t="s">
        <v>23285</v>
      </c>
      <c r="B147" s="85" t="s">
        <v>801</v>
      </c>
      <c r="C147" s="23" t="s">
        <v>1922</v>
      </c>
      <c r="D147" s="92" t="s">
        <v>2261</v>
      </c>
      <c r="E147" s="42">
        <v>1</v>
      </c>
      <c r="F147" s="149" t="s">
        <v>23232</v>
      </c>
    </row>
    <row r="148" spans="1:6" s="1" customFormat="1" x14ac:dyDescent="0.25">
      <c r="A148" s="88"/>
      <c r="B148" s="85"/>
      <c r="C148" s="23"/>
      <c r="D148" s="93"/>
      <c r="E148" s="42"/>
      <c r="F148" s="145"/>
    </row>
    <row r="149" spans="1:6" s="1" customFormat="1" x14ac:dyDescent="0.25">
      <c r="B149" s="85"/>
      <c r="C149" s="23"/>
      <c r="D149" s="88"/>
      <c r="E149" s="42"/>
      <c r="F149" s="145"/>
    </row>
    <row r="150" spans="1:6" s="1" customFormat="1" x14ac:dyDescent="0.25">
      <c r="A150" s="24" t="s">
        <v>22936</v>
      </c>
      <c r="B150" s="85"/>
      <c r="C150" s="14" t="s">
        <v>2131</v>
      </c>
      <c r="D150" s="88"/>
      <c r="E150" s="42"/>
      <c r="F150" s="145"/>
    </row>
    <row r="151" spans="1:6" s="1" customFormat="1" ht="24" x14ac:dyDescent="0.25">
      <c r="A151" s="88" t="s">
        <v>13903</v>
      </c>
      <c r="B151" s="85" t="s">
        <v>14666</v>
      </c>
      <c r="C151" s="23" t="s">
        <v>14667</v>
      </c>
      <c r="D151" s="88" t="s">
        <v>2259</v>
      </c>
      <c r="E151" s="141">
        <f>(3.4*57.91-2.52*1.6*6)*2</f>
        <v>345.40399999999994</v>
      </c>
      <c r="F151" s="146" t="s">
        <v>23204</v>
      </c>
    </row>
    <row r="152" spans="1:6" s="1" customFormat="1" ht="24" x14ac:dyDescent="0.25">
      <c r="A152" s="88" t="s">
        <v>23293</v>
      </c>
      <c r="B152" s="85" t="s">
        <v>11958</v>
      </c>
      <c r="C152" s="23" t="s">
        <v>11959</v>
      </c>
      <c r="D152" s="88" t="s">
        <v>2259</v>
      </c>
      <c r="E152" s="141">
        <f>(3.4*57.91-2.52*1.6*6)*2</f>
        <v>345.40399999999994</v>
      </c>
      <c r="F152" s="146" t="s">
        <v>23204</v>
      </c>
    </row>
    <row r="153" spans="1:6" s="1" customFormat="1" x14ac:dyDescent="0.25">
      <c r="A153" s="88"/>
      <c r="B153" s="85"/>
      <c r="C153" s="23"/>
      <c r="D153" s="88"/>
      <c r="E153" s="42"/>
      <c r="F153" s="145"/>
    </row>
    <row r="154" spans="1:6" s="1" customFormat="1" x14ac:dyDescent="0.25">
      <c r="A154" s="24" t="s">
        <v>22930</v>
      </c>
      <c r="B154" s="85"/>
      <c r="C154" s="14" t="s">
        <v>2136</v>
      </c>
      <c r="D154" s="89"/>
      <c r="E154" s="42"/>
      <c r="F154" s="145"/>
    </row>
    <row r="155" spans="1:6" s="1" customFormat="1" x14ac:dyDescent="0.25">
      <c r="A155" s="88" t="s">
        <v>22931</v>
      </c>
      <c r="B155" s="85" t="s">
        <v>1149</v>
      </c>
      <c r="C155" s="23" t="s">
        <v>2137</v>
      </c>
      <c r="D155" s="88" t="s">
        <v>2259</v>
      </c>
      <c r="E155" s="142">
        <v>117.87</v>
      </c>
      <c r="F155" s="145" t="s">
        <v>23207</v>
      </c>
    </row>
    <row r="156" spans="1:6" s="1" customFormat="1" x14ac:dyDescent="0.25">
      <c r="A156" s="88" t="s">
        <v>23286</v>
      </c>
      <c r="B156" s="85" t="s">
        <v>1150</v>
      </c>
      <c r="C156" s="23" t="s">
        <v>2138</v>
      </c>
      <c r="D156" s="88" t="s">
        <v>2259</v>
      </c>
      <c r="E156" s="142">
        <v>117.87</v>
      </c>
      <c r="F156" s="145" t="s">
        <v>23207</v>
      </c>
    </row>
    <row r="157" spans="1:6" s="1" customFormat="1" ht="20.25" customHeight="1" x14ac:dyDescent="0.25">
      <c r="A157" s="88"/>
      <c r="B157" s="100"/>
      <c r="C157" s="101"/>
      <c r="D157" s="103"/>
      <c r="E157" s="42"/>
      <c r="F157" s="145"/>
    </row>
    <row r="158" spans="1:6" s="1" customFormat="1" x14ac:dyDescent="0.25">
      <c r="A158" s="88"/>
      <c r="B158" s="100"/>
      <c r="C158" s="101"/>
      <c r="D158" s="103"/>
      <c r="E158" s="42"/>
      <c r="F158" s="145"/>
    </row>
    <row r="159" spans="1:6" s="1" customFormat="1" x14ac:dyDescent="0.25">
      <c r="A159" s="24" t="s">
        <v>22932</v>
      </c>
      <c r="B159" s="100"/>
      <c r="C159" s="14" t="s">
        <v>2145</v>
      </c>
      <c r="D159" s="103"/>
      <c r="E159" s="42"/>
      <c r="F159" s="145"/>
    </row>
    <row r="160" spans="1:6" s="1" customFormat="1" x14ac:dyDescent="0.25">
      <c r="A160" s="88" t="s">
        <v>13908</v>
      </c>
      <c r="B160" s="3" t="s">
        <v>1158</v>
      </c>
      <c r="C160" s="5" t="s">
        <v>2146</v>
      </c>
      <c r="D160" s="103" t="s">
        <v>23224</v>
      </c>
      <c r="E160" s="42">
        <f>17.2*13.29</f>
        <v>228.58799999999997</v>
      </c>
      <c r="F160" s="153" t="s">
        <v>23217</v>
      </c>
    </row>
    <row r="161" spans="1:18" s="1" customFormat="1" ht="30" x14ac:dyDescent="0.25">
      <c r="A161" s="88" t="s">
        <v>13909</v>
      </c>
      <c r="B161" s="3" t="s">
        <v>1160</v>
      </c>
      <c r="C161" s="5" t="s">
        <v>2147</v>
      </c>
      <c r="D161" s="103" t="s">
        <v>2259</v>
      </c>
      <c r="E161" s="42">
        <f>17.2*13.29</f>
        <v>228.58799999999997</v>
      </c>
      <c r="F161" s="153" t="s">
        <v>23217</v>
      </c>
    </row>
    <row r="162" spans="1:18" s="1" customFormat="1" ht="30" x14ac:dyDescent="0.25">
      <c r="A162" s="88" t="s">
        <v>23294</v>
      </c>
      <c r="B162" s="3" t="s">
        <v>1171</v>
      </c>
      <c r="C162" s="5" t="s">
        <v>22934</v>
      </c>
      <c r="D162" s="103" t="s">
        <v>2259</v>
      </c>
      <c r="E162" s="142">
        <f>14.82*8.05</f>
        <v>119.30100000000002</v>
      </c>
      <c r="F162" s="154" t="s">
        <v>23218</v>
      </c>
    </row>
    <row r="163" spans="1:18" s="1" customFormat="1" ht="30" x14ac:dyDescent="0.25">
      <c r="A163" s="88" t="s">
        <v>23295</v>
      </c>
      <c r="B163" s="3" t="s">
        <v>1172</v>
      </c>
      <c r="C163" s="5" t="s">
        <v>14675</v>
      </c>
      <c r="D163" s="103" t="s">
        <v>2262</v>
      </c>
      <c r="E163" s="42">
        <f>8.05*4+7.23*4</f>
        <v>61.120000000000005</v>
      </c>
      <c r="F163" s="153" t="s">
        <v>23219</v>
      </c>
    </row>
    <row r="164" spans="1:18" s="1" customFormat="1" ht="30" x14ac:dyDescent="0.25">
      <c r="A164" s="88" t="s">
        <v>23296</v>
      </c>
      <c r="B164" s="3" t="s">
        <v>1175</v>
      </c>
      <c r="C164" s="5" t="s">
        <v>2152</v>
      </c>
      <c r="D164" s="103" t="s">
        <v>2259</v>
      </c>
      <c r="E164" s="142">
        <f>14.82*8.05</f>
        <v>119.30100000000002</v>
      </c>
      <c r="F164" s="154" t="s">
        <v>23218</v>
      </c>
    </row>
    <row r="165" spans="1:18" s="1" customFormat="1" ht="30" x14ac:dyDescent="0.25">
      <c r="A165" s="88" t="s">
        <v>23297</v>
      </c>
      <c r="B165" s="3" t="s">
        <v>1176</v>
      </c>
      <c r="C165" s="5" t="s">
        <v>2153</v>
      </c>
      <c r="D165" s="103" t="s">
        <v>2262</v>
      </c>
      <c r="E165" s="42">
        <f>2.31*6</f>
        <v>13.86</v>
      </c>
      <c r="F165" s="153" t="s">
        <v>23220</v>
      </c>
    </row>
    <row r="166" spans="1:18" s="1" customFormat="1" ht="30" x14ac:dyDescent="0.25">
      <c r="A166" s="88" t="s">
        <v>23298</v>
      </c>
      <c r="B166" s="3" t="s">
        <v>1177</v>
      </c>
      <c r="C166" s="5" t="s">
        <v>2154</v>
      </c>
      <c r="D166" s="103" t="s">
        <v>2259</v>
      </c>
      <c r="E166" s="42">
        <f>17.22*(1.3+1.2)+10.82*(1.2+1.2)</f>
        <v>69.018000000000001</v>
      </c>
      <c r="F166" s="153" t="s">
        <v>23221</v>
      </c>
    </row>
    <row r="167" spans="1:18" s="1" customFormat="1" x14ac:dyDescent="0.25">
      <c r="A167" s="88"/>
      <c r="B167" s="100"/>
      <c r="C167" s="101"/>
      <c r="D167" s="103"/>
      <c r="E167" s="42"/>
      <c r="F167" s="145"/>
    </row>
    <row r="168" spans="1:18" s="1" customFormat="1" x14ac:dyDescent="0.25">
      <c r="A168" s="24" t="s">
        <v>22933</v>
      </c>
      <c r="B168" s="13"/>
      <c r="C168" s="14" t="s">
        <v>2161</v>
      </c>
      <c r="D168" s="14"/>
      <c r="E168" s="42"/>
      <c r="F168" s="145"/>
    </row>
    <row r="169" spans="1:18" s="1" customFormat="1" x14ac:dyDescent="0.25">
      <c r="A169" s="21" t="s">
        <v>13910</v>
      </c>
      <c r="B169" s="85" t="s">
        <v>14787</v>
      </c>
      <c r="C169" s="23" t="str">
        <f>VLOOKUP(B169,'jan 22'!$A$4:$I$13571,2,FALSE)</f>
        <v>INSTALAÇÃO DE VIDRO TEMPERADO, E = 10 MM, ENCAIXADO EM PERFIL U. AF_01/2021_P</v>
      </c>
      <c r="D169" s="34" t="str">
        <f>VLOOKUP(B169,'jan 22'!$A$4:$I$13571,4,FALSE)</f>
        <v>M2</v>
      </c>
      <c r="E169" s="95">
        <f>2.52*1.6*6+0.7*2.1*6</f>
        <v>33.012</v>
      </c>
      <c r="F169" s="151" t="s">
        <v>23206</v>
      </c>
    </row>
    <row r="170" spans="1:18" s="1" customFormat="1" x14ac:dyDescent="0.25">
      <c r="A170" s="31"/>
      <c r="B170" s="32"/>
      <c r="C170" s="31"/>
      <c r="D170" s="31"/>
      <c r="E170" s="42"/>
      <c r="F170" s="145"/>
      <c r="H170" s="69"/>
      <c r="I170" s="69"/>
      <c r="J170" s="69"/>
      <c r="K170" s="69"/>
      <c r="L170" s="69"/>
      <c r="M170" s="69"/>
      <c r="N170" s="69"/>
      <c r="O170" s="69"/>
      <c r="P170" s="69"/>
      <c r="Q170" s="69"/>
      <c r="R170" s="69"/>
    </row>
    <row r="171" spans="1:18" s="1" customFormat="1" x14ac:dyDescent="0.25">
      <c r="A171" s="39"/>
      <c r="B171" s="40"/>
      <c r="C171" s="40"/>
      <c r="D171" s="40"/>
      <c r="E171" s="42"/>
      <c r="F171" s="145"/>
    </row>
    <row r="172" spans="1:18" s="1" customFormat="1" x14ac:dyDescent="0.25">
      <c r="A172" s="24" t="s">
        <v>22935</v>
      </c>
      <c r="B172" s="13"/>
      <c r="C172" s="14" t="s">
        <v>13914</v>
      </c>
      <c r="D172" s="14"/>
      <c r="E172" s="42"/>
      <c r="F172" s="145"/>
    </row>
    <row r="173" spans="1:18" s="1" customFormat="1" x14ac:dyDescent="0.25">
      <c r="A173" s="21" t="s">
        <v>13911</v>
      </c>
      <c r="B173" s="121" t="s">
        <v>23147</v>
      </c>
      <c r="C173" s="23" t="str">
        <f>VLOOKUP(B173,'jan 22'!$A$4:$I$13571,2,FALSE)</f>
        <v>APLICACAO E LIXAMENTO DE MASSA ACRILICA EM PAREDES EM DUAS DEMAOS /M2</v>
      </c>
      <c r="D173" s="34" t="str">
        <f>VLOOKUP(B173,'jan 22'!$A$4:$I$13571,4,FALSE)</f>
        <v>M2</v>
      </c>
      <c r="E173" s="141">
        <f t="shared" ref="E173:E175" si="11">(3.4*57.91-2.52*1.6*6)*2</f>
        <v>345.40399999999994</v>
      </c>
      <c r="F173" s="146" t="s">
        <v>23204</v>
      </c>
    </row>
    <row r="174" spans="1:18" s="1" customFormat="1" x14ac:dyDescent="0.25">
      <c r="A174" s="21" t="s">
        <v>23299</v>
      </c>
      <c r="B174" s="121" t="s">
        <v>1214</v>
      </c>
      <c r="C174" s="23" t="str">
        <f>VLOOKUP(B174,'jan 22'!$A$4:$I$13571,2,FALSE)</f>
        <v>PINTURA ESMALTE EM PAREDES INTERNAS/EXTERNAS EM 2(DUAS) DEMAOS /M2</v>
      </c>
      <c r="D174" s="34" t="str">
        <f>VLOOKUP(B174,'jan 22'!$A$4:$I$13571,4,FALSE)</f>
        <v>M2</v>
      </c>
      <c r="E174" s="141">
        <f t="shared" si="11"/>
        <v>345.40399999999994</v>
      </c>
      <c r="F174" s="146" t="s">
        <v>23204</v>
      </c>
    </row>
    <row r="175" spans="1:18" s="1" customFormat="1" x14ac:dyDescent="0.25">
      <c r="A175" s="21" t="s">
        <v>23300</v>
      </c>
      <c r="B175" s="85" t="s">
        <v>1207</v>
      </c>
      <c r="C175" s="23" t="str">
        <f>VLOOKUP(B175,'jan 22'!$A$4:$I$13571,2,FALSE)</f>
        <v>SINAPI - 88488 - APLICACAO MANUAL DE PINTURA COM TINTA LATEX ACRILICA EM TETO, DUAS DEMAOS. AF_06/2014 /M2</v>
      </c>
      <c r="D175" s="34" t="str">
        <f>VLOOKUP(B175,'jan 22'!$A$4:$I$13571,4,FALSE)</f>
        <v>M2</v>
      </c>
      <c r="E175" s="141">
        <f t="shared" si="11"/>
        <v>345.40399999999994</v>
      </c>
      <c r="F175" s="146" t="s">
        <v>23204</v>
      </c>
    </row>
    <row r="176" spans="1:18" s="1" customFormat="1" x14ac:dyDescent="0.25">
      <c r="A176" s="31"/>
      <c r="B176" s="32"/>
      <c r="C176" s="31"/>
      <c r="D176" s="31"/>
      <c r="E176" s="42"/>
      <c r="F176" s="145"/>
    </row>
    <row r="177" spans="1:18" s="1" customFormat="1" x14ac:dyDescent="0.25">
      <c r="A177" s="39"/>
      <c r="B177" s="40"/>
      <c r="C177" s="40"/>
      <c r="D177" s="40"/>
      <c r="E177" s="42"/>
      <c r="F177" s="145"/>
    </row>
    <row r="178" spans="1:18" s="1" customFormat="1" x14ac:dyDescent="0.25">
      <c r="A178" s="24" t="s">
        <v>23287</v>
      </c>
      <c r="B178" s="13"/>
      <c r="C178" s="14" t="s">
        <v>13916</v>
      </c>
      <c r="D178" s="14"/>
      <c r="E178" s="42"/>
      <c r="F178" s="145"/>
    </row>
    <row r="179" spans="1:18" s="1" customFormat="1" ht="24" x14ac:dyDescent="0.25">
      <c r="A179" s="21" t="s">
        <v>13912</v>
      </c>
      <c r="B179" s="85" t="s">
        <v>1255</v>
      </c>
      <c r="C179" s="23" t="str">
        <f>VLOOKUP(B179,'jan 22'!$A$4:$I$13571,2,FALSE)</f>
        <v>PISO TATIL, DIRECIONAL EM PLACA CIMENTICIA 25X25X2,5CM, ASSENTADO COM ARGAMASSA TRACO 1:3 JUNTA 0,5CM COM TRACO 1:4 /M</v>
      </c>
      <c r="D179" s="34" t="s">
        <v>2262</v>
      </c>
      <c r="E179" s="42">
        <v>16.38</v>
      </c>
      <c r="F179" s="145" t="s">
        <v>23216</v>
      </c>
    </row>
    <row r="180" spans="1:18" s="1" customFormat="1" x14ac:dyDescent="0.25">
      <c r="A180" s="39"/>
      <c r="B180" s="40"/>
      <c r="C180" s="40"/>
      <c r="D180" s="40"/>
      <c r="E180" s="42"/>
      <c r="F180" s="145"/>
    </row>
    <row r="181" spans="1:18" s="1" customFormat="1" x14ac:dyDescent="0.25">
      <c r="A181" s="12">
        <v>17</v>
      </c>
      <c r="B181" s="5"/>
      <c r="C181" s="14" t="s">
        <v>13917</v>
      </c>
      <c r="D181" s="14"/>
      <c r="E181" s="42"/>
      <c r="F181" s="145"/>
    </row>
    <row r="182" spans="1:18" s="1" customFormat="1" x14ac:dyDescent="0.25">
      <c r="A182" s="21" t="s">
        <v>13913</v>
      </c>
      <c r="B182" s="85" t="s">
        <v>1312</v>
      </c>
      <c r="C182" s="23" t="str">
        <f>VLOOKUP(B182,'jan 22'!$A$4:$I$13571,2,FALSE)</f>
        <v>LIMPEZA FINAL DA OBRA /M2</v>
      </c>
      <c r="D182" s="34" t="str">
        <f>VLOOKUP(B182,'jan 22'!$A$4:$I$13571,4,FALSE)</f>
        <v>M2</v>
      </c>
      <c r="E182" s="42">
        <v>159.76</v>
      </c>
      <c r="F182" s="149" t="s">
        <v>23197</v>
      </c>
    </row>
    <row r="183" spans="1:18" s="1" customFormat="1" x14ac:dyDescent="0.25">
      <c r="A183" s="21" t="s">
        <v>23301</v>
      </c>
      <c r="B183" s="85" t="s">
        <v>12612</v>
      </c>
      <c r="C183" s="23" t="str">
        <f>VLOOKUP(B183,'jan 22'!$A$4:$I$13571,2,FALSE)</f>
        <v>LIMPEZA DE PISO CERÂMICO OU PORCELANATO COM PANO ÚMIDO. AF_04/2019</v>
      </c>
      <c r="D183" s="34" t="str">
        <f>VLOOKUP(B183,'jan 22'!$A$4:$I$13571,4,FALSE)</f>
        <v>M2</v>
      </c>
      <c r="E183" s="42">
        <v>159.76</v>
      </c>
      <c r="F183" s="149" t="s">
        <v>23197</v>
      </c>
    </row>
    <row r="184" spans="1:18" s="1" customFormat="1" x14ac:dyDescent="0.25">
      <c r="A184" s="21" t="s">
        <v>23302</v>
      </c>
      <c r="B184" s="85" t="s">
        <v>1315</v>
      </c>
      <c r="C184" s="23" t="str">
        <f>VLOOKUP(B184,'jan 22'!$A$4:$I$13571,2,FALSE)</f>
        <v>LIMPEZA VIDROS COMUM /M2</v>
      </c>
      <c r="D184" s="34" t="str">
        <f>VLOOKUP(B184,'jan 22'!$A$4:$I$13571,4,FALSE)</f>
        <v>M2</v>
      </c>
      <c r="E184" s="95">
        <f>2.52*1.6*6+0.7*2.1*6</f>
        <v>33.012</v>
      </c>
      <c r="F184" s="151" t="s">
        <v>23206</v>
      </c>
    </row>
    <row r="185" spans="1:18" s="1" customFormat="1" x14ac:dyDescent="0.25">
      <c r="A185" s="31"/>
      <c r="B185" s="32"/>
      <c r="C185" s="31"/>
      <c r="D185" s="31"/>
      <c r="E185" s="42"/>
      <c r="F185" s="145"/>
    </row>
    <row r="186" spans="1:18" s="1" customFormat="1" x14ac:dyDescent="0.25">
      <c r="B186" s="84"/>
      <c r="C186" s="55"/>
      <c r="E186" s="42"/>
      <c r="F186" s="145"/>
    </row>
    <row r="187" spans="1:18" s="1" customFormat="1" x14ac:dyDescent="0.25">
      <c r="A187" s="24" t="s">
        <v>23303</v>
      </c>
      <c r="B187" s="13"/>
      <c r="C187" s="43" t="s">
        <v>14736</v>
      </c>
      <c r="D187" s="14"/>
      <c r="E187" s="42"/>
      <c r="F187" s="149"/>
    </row>
    <row r="188" spans="1:18" ht="60" customHeight="1" x14ac:dyDescent="0.25">
      <c r="A188" s="21" t="s">
        <v>13915</v>
      </c>
      <c r="B188" s="85" t="s">
        <v>1318</v>
      </c>
      <c r="C188" s="23" t="s">
        <v>2231</v>
      </c>
      <c r="D188" s="34" t="s">
        <v>2260</v>
      </c>
      <c r="E188" s="42">
        <v>200</v>
      </c>
      <c r="F188" s="149" t="s">
        <v>23205</v>
      </c>
      <c r="G188" s="343" t="s">
        <v>23223</v>
      </c>
      <c r="H188" s="1"/>
      <c r="I188" s="1"/>
      <c r="J188" s="1"/>
      <c r="K188" s="1"/>
      <c r="L188" s="1"/>
      <c r="M188" s="1"/>
      <c r="N188" s="1"/>
      <c r="O188" s="1"/>
      <c r="P188" s="1"/>
      <c r="Q188" s="1"/>
      <c r="R188" s="1"/>
    </row>
    <row r="189" spans="1:18" ht="15" customHeight="1" x14ac:dyDescent="0.25">
      <c r="A189" s="21" t="s">
        <v>23288</v>
      </c>
      <c r="B189" s="85" t="s">
        <v>1320</v>
      </c>
      <c r="C189" s="23" t="s">
        <v>2233</v>
      </c>
      <c r="D189" s="34" t="s">
        <v>2260</v>
      </c>
      <c r="E189" s="42">
        <v>75</v>
      </c>
      <c r="F189" s="149" t="s">
        <v>23205</v>
      </c>
      <c r="G189" s="343"/>
    </row>
    <row r="190" spans="1:18" x14ac:dyDescent="0.25">
      <c r="A190" s="21" t="s">
        <v>23289</v>
      </c>
      <c r="B190" s="85" t="s">
        <v>1324</v>
      </c>
      <c r="C190" s="23" t="s">
        <v>2237</v>
      </c>
      <c r="D190" s="34" t="s">
        <v>2260</v>
      </c>
      <c r="E190" s="42">
        <v>75</v>
      </c>
      <c r="F190" s="149" t="s">
        <v>23205</v>
      </c>
      <c r="G190" s="343"/>
    </row>
    <row r="191" spans="1:18" x14ac:dyDescent="0.25">
      <c r="A191" s="21" t="s">
        <v>23304</v>
      </c>
      <c r="B191" s="85" t="s">
        <v>5059</v>
      </c>
      <c r="C191" s="23" t="s">
        <v>5060</v>
      </c>
      <c r="D191" s="34" t="s">
        <v>2266</v>
      </c>
      <c r="E191" s="99">
        <v>3.5000000000000003E-2</v>
      </c>
      <c r="F191" s="149" t="s">
        <v>23205</v>
      </c>
      <c r="G191" s="343"/>
    </row>
    <row r="192" spans="1:18" x14ac:dyDescent="0.25">
      <c r="A192" s="21" t="s">
        <v>23305</v>
      </c>
      <c r="B192" s="85" t="s">
        <v>1334</v>
      </c>
      <c r="C192" s="23" t="s">
        <v>2247</v>
      </c>
      <c r="D192" s="34" t="s">
        <v>2260</v>
      </c>
      <c r="E192" s="42">
        <v>532</v>
      </c>
      <c r="F192" s="149" t="s">
        <v>23205</v>
      </c>
      <c r="G192" s="343"/>
    </row>
    <row r="193" spans="1:7" x14ac:dyDescent="0.25">
      <c r="A193" s="21" t="s">
        <v>23306</v>
      </c>
      <c r="B193" s="85" t="s">
        <v>1335</v>
      </c>
      <c r="C193" s="23" t="s">
        <v>2248</v>
      </c>
      <c r="D193" s="34" t="s">
        <v>2260</v>
      </c>
      <c r="E193" s="42">
        <v>200</v>
      </c>
      <c r="F193" s="149" t="s">
        <v>23205</v>
      </c>
      <c r="G193" s="343"/>
    </row>
    <row r="194" spans="1:7" x14ac:dyDescent="0.25">
      <c r="A194" s="21" t="s">
        <v>23307</v>
      </c>
      <c r="B194" s="85" t="s">
        <v>12908</v>
      </c>
      <c r="C194" s="23" t="s">
        <v>12909</v>
      </c>
      <c r="D194" s="34" t="s">
        <v>2266</v>
      </c>
      <c r="E194" s="99">
        <v>0.03</v>
      </c>
      <c r="F194" s="149" t="s">
        <v>23205</v>
      </c>
      <c r="G194" s="343"/>
    </row>
    <row r="195" spans="1:7" x14ac:dyDescent="0.25">
      <c r="A195" s="21" t="s">
        <v>23308</v>
      </c>
      <c r="B195" s="85" t="s">
        <v>12912</v>
      </c>
      <c r="C195" s="23" t="s">
        <v>12913</v>
      </c>
      <c r="D195" s="34" t="s">
        <v>2266</v>
      </c>
      <c r="E195" s="99">
        <v>0.5</v>
      </c>
      <c r="F195" s="149" t="s">
        <v>23205</v>
      </c>
      <c r="G195" s="343"/>
    </row>
  </sheetData>
  <mergeCells count="1">
    <mergeCell ref="G188:G195"/>
  </mergeCells>
  <phoneticPr fontId="28" type="noConversion"/>
  <pageMargins left="0.511811024" right="0.511811024" top="0.78740157499999996" bottom="0.78740157499999996" header="0.31496062000000002" footer="0.31496062000000002"/>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219"/>
  <sheetViews>
    <sheetView view="pageBreakPreview" topLeftCell="A206" zoomScaleNormal="100" zoomScaleSheetLayoutView="100" workbookViewId="0">
      <selection activeCell="F227" sqref="F227"/>
    </sheetView>
  </sheetViews>
  <sheetFormatPr defaultRowHeight="15" x14ac:dyDescent="0.25"/>
  <cols>
    <col min="1" max="1" width="12.7109375" style="143" customWidth="1"/>
    <col min="2" max="2" width="18.5703125" style="114" customWidth="1"/>
    <col min="3" max="3" width="52.7109375" style="143" customWidth="1"/>
    <col min="4" max="4" width="13.42578125" style="115" customWidth="1"/>
    <col min="5" max="6" width="12.7109375" style="115" customWidth="1"/>
    <col min="7" max="7" width="15" style="115" customWidth="1"/>
    <col min="8" max="8" width="13.140625" style="115" customWidth="1"/>
    <col min="9" max="9" width="12.5703125" style="45" bestFit="1" customWidth="1"/>
    <col min="10" max="10" width="15.28515625" style="45" customWidth="1"/>
    <col min="11" max="11" width="9.140625" style="45"/>
    <col min="12" max="12" width="11.140625" style="45" bestFit="1" customWidth="1"/>
    <col min="13" max="16384" width="9.140625" style="45"/>
  </cols>
  <sheetData>
    <row r="1" spans="1:8" x14ac:dyDescent="0.25">
      <c r="A1" s="168"/>
      <c r="B1" s="110" t="s">
        <v>13848</v>
      </c>
      <c r="C1" s="247" t="s">
        <v>22938</v>
      </c>
      <c r="D1" s="163"/>
      <c r="E1" s="163"/>
      <c r="F1" s="163"/>
      <c r="G1" s="163"/>
      <c r="H1" s="173"/>
    </row>
    <row r="2" spans="1:8" x14ac:dyDescent="0.25">
      <c r="A2" s="169"/>
      <c r="B2" s="111" t="s">
        <v>13849</v>
      </c>
      <c r="C2" s="172" t="s">
        <v>23291</v>
      </c>
      <c r="D2" s="164"/>
      <c r="E2" s="164"/>
      <c r="F2" s="164"/>
      <c r="G2" s="164"/>
      <c r="H2" s="174"/>
    </row>
    <row r="3" spans="1:8" ht="26.25" customHeight="1" x14ac:dyDescent="0.25">
      <c r="A3" s="170"/>
      <c r="B3" s="112" t="s">
        <v>22945</v>
      </c>
      <c r="C3" s="349" t="s">
        <v>23192</v>
      </c>
      <c r="D3" s="350"/>
      <c r="E3" s="350"/>
      <c r="F3" s="350"/>
      <c r="G3" s="350"/>
      <c r="H3" s="351"/>
    </row>
    <row r="4" spans="1:8" x14ac:dyDescent="0.25">
      <c r="A4" s="169"/>
      <c r="B4" s="111"/>
      <c r="C4" s="172"/>
      <c r="D4" s="164"/>
      <c r="E4" s="164"/>
      <c r="F4" s="164"/>
      <c r="G4" s="164"/>
      <c r="H4" s="174"/>
    </row>
    <row r="5" spans="1:8" x14ac:dyDescent="0.25">
      <c r="A5" s="171"/>
      <c r="B5" s="113" t="s">
        <v>13850</v>
      </c>
      <c r="C5" s="352" t="s">
        <v>23345</v>
      </c>
      <c r="D5" s="353"/>
      <c r="E5" s="353"/>
      <c r="F5" s="353"/>
      <c r="G5" s="165"/>
      <c r="H5" s="175"/>
    </row>
    <row r="7" spans="1:8" x14ac:dyDescent="0.25">
      <c r="A7" s="354" t="s">
        <v>13851</v>
      </c>
      <c r="B7" s="355"/>
      <c r="C7" s="355"/>
      <c r="D7" s="355"/>
      <c r="E7" s="355"/>
      <c r="F7" s="355"/>
      <c r="G7" s="342">
        <v>0</v>
      </c>
      <c r="H7" s="176"/>
    </row>
    <row r="8" spans="1:8" x14ac:dyDescent="0.25">
      <c r="A8" s="212"/>
      <c r="B8" s="213"/>
      <c r="C8" s="248"/>
      <c r="D8" s="214"/>
      <c r="E8" s="214"/>
      <c r="F8" s="214"/>
      <c r="G8" s="215"/>
      <c r="H8" s="216"/>
    </row>
    <row r="9" spans="1:8" s="341" customFormat="1" ht="36" x14ac:dyDescent="0.25">
      <c r="A9" s="255" t="s">
        <v>13852</v>
      </c>
      <c r="B9" s="256" t="s">
        <v>13860</v>
      </c>
      <c r="C9" s="256" t="s">
        <v>13861</v>
      </c>
      <c r="D9" s="255" t="s">
        <v>22913</v>
      </c>
      <c r="E9" s="256" t="s">
        <v>22937</v>
      </c>
      <c r="F9" s="256" t="s">
        <v>13863</v>
      </c>
      <c r="G9" s="256" t="s">
        <v>13864</v>
      </c>
      <c r="H9" s="256" t="s">
        <v>22943</v>
      </c>
    </row>
    <row r="10" spans="1:8" s="104" customFormat="1" x14ac:dyDescent="0.25">
      <c r="A10" s="218">
        <v>1</v>
      </c>
      <c r="B10" s="193"/>
      <c r="C10" s="225" t="s">
        <v>23338</v>
      </c>
      <c r="D10" s="219"/>
      <c r="E10" s="219"/>
      <c r="F10" s="219"/>
      <c r="G10" s="219"/>
      <c r="H10" s="219"/>
    </row>
    <row r="11" spans="1:8" s="104" customFormat="1" ht="24.95" customHeight="1" x14ac:dyDescent="0.25">
      <c r="A11" s="220" t="s">
        <v>23325</v>
      </c>
      <c r="B11" s="193">
        <v>4813</v>
      </c>
      <c r="C11" s="230" t="s">
        <v>22910</v>
      </c>
      <c r="D11" s="221" t="s">
        <v>22911</v>
      </c>
      <c r="E11" s="222">
        <v>4</v>
      </c>
      <c r="F11" s="179"/>
      <c r="G11" s="179"/>
      <c r="H11" s="180">
        <f t="shared" ref="H11:H22" si="0">TRUNC(E11*F11+G11,2)</f>
        <v>0</v>
      </c>
    </row>
    <row r="12" spans="1:8" s="104" customFormat="1" ht="24.95" customHeight="1" x14ac:dyDescent="0.25">
      <c r="A12" s="220" t="s">
        <v>23326</v>
      </c>
      <c r="B12" s="193">
        <v>4813</v>
      </c>
      <c r="C12" s="230" t="s">
        <v>22910</v>
      </c>
      <c r="D12" s="221" t="s">
        <v>22911</v>
      </c>
      <c r="E12" s="222">
        <v>2.25</v>
      </c>
      <c r="F12" s="179"/>
      <c r="G12" s="179"/>
      <c r="H12" s="180">
        <f t="shared" si="0"/>
        <v>0</v>
      </c>
    </row>
    <row r="13" spans="1:8" s="104" customFormat="1" x14ac:dyDescent="0.25">
      <c r="A13" s="220" t="s">
        <v>23327</v>
      </c>
      <c r="B13" s="193" t="s">
        <v>8</v>
      </c>
      <c r="C13" s="230" t="str">
        <f>VLOOKUP(B13,'jan 22'!$A$4:$I$13571,2,FALSE)</f>
        <v>INSTALACAO PROVISORIA DE AGUA E ESGOTO /UN</v>
      </c>
      <c r="D13" s="221" t="str">
        <f>VLOOKUP(B13,'jan 22'!$A$4:$I$13571,4,FALSE)</f>
        <v>UN</v>
      </c>
      <c r="E13" s="222">
        <v>1</v>
      </c>
      <c r="F13" s="179"/>
      <c r="G13" s="179"/>
      <c r="H13" s="180">
        <f t="shared" si="0"/>
        <v>0</v>
      </c>
    </row>
    <row r="14" spans="1:8" s="104" customFormat="1" x14ac:dyDescent="0.25">
      <c r="A14" s="220" t="s">
        <v>23328</v>
      </c>
      <c r="B14" s="193" t="s">
        <v>12</v>
      </c>
      <c r="C14" s="230" t="str">
        <f>VLOOKUP(B14,'jan 22'!$A$4:$I$13571,2,FALSE)</f>
        <v>INSTALACAO PROVISORIA DE LUZ E FORCA /UN</v>
      </c>
      <c r="D14" s="221" t="str">
        <f>VLOOKUP(B14,'jan 22'!$A$4:$I$13571,4,FALSE)</f>
        <v>UN</v>
      </c>
      <c r="E14" s="222">
        <v>1</v>
      </c>
      <c r="F14" s="179"/>
      <c r="G14" s="179"/>
      <c r="H14" s="180">
        <f t="shared" si="0"/>
        <v>0</v>
      </c>
    </row>
    <row r="15" spans="1:8" s="104" customFormat="1" ht="36" x14ac:dyDescent="0.25">
      <c r="A15" s="220" t="s">
        <v>23329</v>
      </c>
      <c r="B15" s="193" t="s">
        <v>12824</v>
      </c>
      <c r="C15" s="230" t="s">
        <v>12825</v>
      </c>
      <c r="D15" s="221" t="str">
        <f>VLOOKUP(B15,'jan 22'!$A$4:$I$13571,4,FALSE)</f>
        <v>M2</v>
      </c>
      <c r="E15" s="222">
        <v>300</v>
      </c>
      <c r="F15" s="179"/>
      <c r="G15" s="179"/>
      <c r="H15" s="180">
        <f t="shared" si="0"/>
        <v>0</v>
      </c>
    </row>
    <row r="16" spans="1:8" s="104" customFormat="1" ht="36" x14ac:dyDescent="0.25">
      <c r="A16" s="220" t="s">
        <v>23330</v>
      </c>
      <c r="B16" s="193" t="s">
        <v>6453</v>
      </c>
      <c r="C16" s="230" t="str">
        <f>VLOOKUP(B16,'jan 22'!$A$4:$I$13571,2,FALSE)</f>
        <v>EXECUÇÃO DE ESCRITÓRIO EM CANTEIRO DE OBRA EM CHAPA DE MADEIRA COMPENSADA, NÃO INCLUSO MOBILIÁRIO E EQUIPAMENTOS. AF_02/2016</v>
      </c>
      <c r="D16" s="221" t="str">
        <f>VLOOKUP(B16,'jan 22'!$A$4:$I$13571,4,FALSE)</f>
        <v>M2</v>
      </c>
      <c r="E16" s="222">
        <v>4</v>
      </c>
      <c r="F16" s="179"/>
      <c r="G16" s="179"/>
      <c r="H16" s="180">
        <f t="shared" si="0"/>
        <v>0</v>
      </c>
    </row>
    <row r="17" spans="1:14" s="104" customFormat="1" ht="24" x14ac:dyDescent="0.25">
      <c r="A17" s="220" t="s">
        <v>23331</v>
      </c>
      <c r="B17" s="193" t="s">
        <v>6475</v>
      </c>
      <c r="C17" s="230" t="str">
        <f>VLOOKUP(B17,'jan 22'!$A$4:$I$13571,2,FALSE)</f>
        <v>EXECUÇÃO DE DEPÓSITO EM CANTEIRO DE OBRA EM CHAPA DE MADEIRA COMPENSADA, NÃO INCLUSO MOBILIÁRIO. AF_04/2016</v>
      </c>
      <c r="D17" s="221" t="str">
        <f>VLOOKUP(B17,'jan 22'!$A$4:$I$13571,4,FALSE)</f>
        <v>M2</v>
      </c>
      <c r="E17" s="222">
        <v>8</v>
      </c>
      <c r="F17" s="179"/>
      <c r="G17" s="179"/>
      <c r="H17" s="180">
        <f t="shared" si="0"/>
        <v>0</v>
      </c>
    </row>
    <row r="18" spans="1:14" s="104" customFormat="1" ht="36" x14ac:dyDescent="0.25">
      <c r="A18" s="220" t="s">
        <v>23332</v>
      </c>
      <c r="B18" s="193" t="s">
        <v>12768</v>
      </c>
      <c r="C18" s="230" t="str">
        <f>VLOOKUP(B18,'jan 22'!$A$4:$I$13571,2,FALSE)</f>
        <v>LOCACAO CONVENCIONAL DE OBRA, UTILIZANDO GABARITO DE TÁBUAS CORRIDAS PONTALETADAS A CADA 2,00M -  2 UTILIZAÇÕES. AF_10/2018</v>
      </c>
      <c r="D18" s="221" t="str">
        <f>VLOOKUP(B18,'jan 22'!$A$4:$I$13571,4,FALSE)</f>
        <v>M</v>
      </c>
      <c r="E18" s="222">
        <v>73</v>
      </c>
      <c r="F18" s="179"/>
      <c r="G18" s="179"/>
      <c r="H18" s="180">
        <f t="shared" si="0"/>
        <v>0</v>
      </c>
    </row>
    <row r="19" spans="1:14" s="104" customFormat="1" ht="15" customHeight="1" x14ac:dyDescent="0.25">
      <c r="A19" s="220" t="s">
        <v>23333</v>
      </c>
      <c r="B19" s="193" t="s">
        <v>6495</v>
      </c>
      <c r="C19" s="230" t="str">
        <f>VLOOKUP(B19,'jan 22'!$A$4:$I$13571,2,FALSE)</f>
        <v>TAPUME COM COMPENSADO DE MADEIRA. AF_05/2018</v>
      </c>
      <c r="D19" s="221" t="str">
        <f>VLOOKUP(B19,'jan 22'!$A$4:$I$13571,4,FALSE)</f>
        <v>M2</v>
      </c>
      <c r="E19" s="222">
        <v>80</v>
      </c>
      <c r="F19" s="179"/>
      <c r="G19" s="179"/>
      <c r="H19" s="180">
        <f t="shared" si="0"/>
        <v>0</v>
      </c>
    </row>
    <row r="20" spans="1:14" s="104" customFormat="1" x14ac:dyDescent="0.25">
      <c r="A20" s="220" t="s">
        <v>23334</v>
      </c>
      <c r="B20" s="193" t="s">
        <v>6497</v>
      </c>
      <c r="C20" s="230" t="str">
        <f>VLOOKUP(B20,'jan 22'!$A$4:$I$13571,2,FALSE)</f>
        <v>TAPUME COM TELHA METÁLICA. AF_05/2018</v>
      </c>
      <c r="D20" s="221" t="str">
        <f>VLOOKUP(B20,'jan 22'!$A$4:$I$13571,4,FALSE)</f>
        <v>M2</v>
      </c>
      <c r="E20" s="222">
        <v>8</v>
      </c>
      <c r="F20" s="179"/>
      <c r="G20" s="179"/>
      <c r="H20" s="180">
        <f t="shared" si="0"/>
        <v>0</v>
      </c>
    </row>
    <row r="21" spans="1:14" s="104" customFormat="1" ht="36" x14ac:dyDescent="0.25">
      <c r="A21" s="220" t="s">
        <v>23335</v>
      </c>
      <c r="B21" s="193" t="s">
        <v>6463</v>
      </c>
      <c r="C21" s="230" t="str">
        <f>VLOOKUP(B21,'jan 22'!$A$4:$I$13571,2,FALSE)</f>
        <v>EXECUÇÃO DE SANITÁRIO E VESTIÁRIO EM CANTEIRO DE OBRA EM CHAPA DE MADEIRA COMPENSADA, NÃO INCLUSO MOBILIÁRIO. AF_02/2016</v>
      </c>
      <c r="D21" s="221" t="str">
        <f>VLOOKUP(B21,'jan 22'!$A$4:$I$13571,4,FALSE)</f>
        <v>M2</v>
      </c>
      <c r="E21" s="222">
        <v>1</v>
      </c>
      <c r="F21" s="179"/>
      <c r="G21" s="179"/>
      <c r="H21" s="180">
        <f t="shared" si="0"/>
        <v>0</v>
      </c>
    </row>
    <row r="22" spans="1:14" s="104" customFormat="1" ht="60" x14ac:dyDescent="0.25">
      <c r="A22" s="220" t="s">
        <v>23336</v>
      </c>
      <c r="B22" s="193" t="s">
        <v>31</v>
      </c>
      <c r="C22" s="230" t="str">
        <f>VLOOKUP(B22,'jan 22'!$A$4:$I$13571,2,FALSE)</f>
        <v>BAIA DE RESIDUOS PARA ENTULHO CONSTRUCAO DESCOBERTA - MEDINDO (3,00X2,00)M - PAREDES EM CHAPA DE MADEIRA COMPENSADA 12MM H=1,10M, PISO EM TERRENO NATURAL FORTEMENTE APILOADO, PILARETE EM EUCALIPTO TRATADO 15CM, CONFORME PROJETO /UN</v>
      </c>
      <c r="D22" s="221" t="s">
        <v>2261</v>
      </c>
      <c r="E22" s="222">
        <v>1</v>
      </c>
      <c r="F22" s="179"/>
      <c r="G22" s="179"/>
      <c r="H22" s="180">
        <f t="shared" si="0"/>
        <v>0</v>
      </c>
    </row>
    <row r="23" spans="1:14" s="104" customFormat="1" ht="24" x14ac:dyDescent="0.25">
      <c r="A23" s="220" t="s">
        <v>23337</v>
      </c>
      <c r="B23" s="192" t="s">
        <v>12836</v>
      </c>
      <c r="C23" s="249" t="s">
        <v>12837</v>
      </c>
      <c r="D23" s="221" t="s">
        <v>2261</v>
      </c>
      <c r="E23" s="222">
        <v>2</v>
      </c>
      <c r="F23" s="179"/>
      <c r="G23" s="179"/>
      <c r="H23" s="180">
        <f t="shared" ref="H23" si="1">TRUNC(E23*F23+G23,2)</f>
        <v>0</v>
      </c>
    </row>
    <row r="24" spans="1:14" s="70" customFormat="1" ht="15" customHeight="1" x14ac:dyDescent="0.25">
      <c r="A24" s="223"/>
      <c r="B24" s="210"/>
      <c r="C24" s="224"/>
      <c r="D24" s="224"/>
      <c r="E24" s="224"/>
      <c r="F24" s="224"/>
      <c r="G24" s="200"/>
      <c r="H24" s="204">
        <f>SUM(H11:H23)</f>
        <v>0</v>
      </c>
      <c r="I24" s="33"/>
      <c r="J24" s="33"/>
      <c r="K24" s="33"/>
      <c r="L24" s="33"/>
      <c r="M24" s="33"/>
      <c r="N24" s="33"/>
    </row>
    <row r="25" spans="1:14" s="104" customFormat="1" x14ac:dyDescent="0.25">
      <c r="A25" s="220"/>
      <c r="B25" s="193"/>
      <c r="C25" s="230"/>
      <c r="D25" s="221"/>
      <c r="E25" s="222"/>
      <c r="F25" s="179"/>
      <c r="G25" s="221"/>
      <c r="H25" s="221"/>
    </row>
    <row r="26" spans="1:14" s="104" customFormat="1" x14ac:dyDescent="0.25">
      <c r="A26" s="218">
        <v>2</v>
      </c>
      <c r="B26" s="193"/>
      <c r="C26" s="225" t="s">
        <v>13865</v>
      </c>
      <c r="D26" s="225"/>
      <c r="E26" s="222"/>
      <c r="F26" s="118"/>
      <c r="G26" s="221"/>
      <c r="H26" s="221"/>
    </row>
    <row r="27" spans="1:14" s="104" customFormat="1" x14ac:dyDescent="0.25">
      <c r="A27" s="220" t="s">
        <v>22940</v>
      </c>
      <c r="B27" s="193" t="s">
        <v>91</v>
      </c>
      <c r="C27" s="230" t="str">
        <f>VLOOKUP(B27,'jan 22'!$A$4:$I$13571,2,FALSE)</f>
        <v>SONDAGEM A PERCUSSAO PARA RECONHECIMENTO DO TERRENO /M</v>
      </c>
      <c r="D27" s="221" t="s">
        <v>2262</v>
      </c>
      <c r="E27" s="226">
        <v>25</v>
      </c>
      <c r="F27" s="179"/>
      <c r="G27" s="179">
        <f>TRUNC(E27*F27*$G$7,2)</f>
        <v>0</v>
      </c>
      <c r="H27" s="180">
        <f t="shared" ref="H27" si="2">TRUNC(E27*F27+G27,2)</f>
        <v>0</v>
      </c>
    </row>
    <row r="28" spans="1:14" s="104" customFormat="1" x14ac:dyDescent="0.25">
      <c r="A28" s="220" t="s">
        <v>22944</v>
      </c>
      <c r="B28" s="193" t="s">
        <v>92</v>
      </c>
      <c r="C28" s="230" t="str">
        <f>VLOOKUP(B28,'jan 22'!$A$4:$I$13571,2,FALSE)</f>
        <v>TAXA DE MONTAGEM, DESMONTAGEM E AGUA POR FURO /UN</v>
      </c>
      <c r="D28" s="221" t="s">
        <v>2261</v>
      </c>
      <c r="E28" s="226">
        <v>3</v>
      </c>
      <c r="F28" s="179"/>
      <c r="G28" s="179">
        <f t="shared" ref="G28:G30" si="3">TRUNC(E28*F28*$G$7,2)</f>
        <v>0</v>
      </c>
      <c r="H28" s="180">
        <f t="shared" ref="H28:H30" si="4">TRUNC(E28*F28+G28,2)</f>
        <v>0</v>
      </c>
    </row>
    <row r="29" spans="1:14" s="104" customFormat="1" ht="36" x14ac:dyDescent="0.25">
      <c r="A29" s="220" t="s">
        <v>23235</v>
      </c>
      <c r="B29" s="193" t="s">
        <v>97</v>
      </c>
      <c r="C29" s="230" t="str">
        <f>VLOOKUP(B29,'jan 22'!$A$4:$I$13571,2,FALSE)</f>
        <v>ESTACAS MOLDADAS IN-LOCO, TIPO STRAUSS, INCLUSIVE ENCAMISAMENTO, NO(S) DIAMETRO(S) E CARGA MAXIMA DE TRABALHO DE:- 25 CM (20 TON.) /M</v>
      </c>
      <c r="D29" s="221" t="str">
        <f>VLOOKUP(B29,'jan 22'!$A$4:$I$13571,4,FALSE)</f>
        <v>M</v>
      </c>
      <c r="E29" s="226">
        <v>216</v>
      </c>
      <c r="F29" s="179"/>
      <c r="G29" s="179">
        <f t="shared" si="3"/>
        <v>0</v>
      </c>
      <c r="H29" s="180">
        <f t="shared" si="4"/>
        <v>0</v>
      </c>
    </row>
    <row r="30" spans="1:14" s="104" customFormat="1" x14ac:dyDescent="0.25">
      <c r="A30" s="220" t="s">
        <v>23236</v>
      </c>
      <c r="B30" s="193" t="s">
        <v>100</v>
      </c>
      <c r="C30" s="230" t="str">
        <f>VLOOKUP(B30,'jan 22'!$A$4:$I$13571,2,FALSE)</f>
        <v>CORTE E PREPARO EM CABECA DE ESTACA /UN</v>
      </c>
      <c r="D30" s="221" t="s">
        <v>2261</v>
      </c>
      <c r="E30" s="226">
        <v>24</v>
      </c>
      <c r="F30" s="179"/>
      <c r="G30" s="179">
        <f t="shared" si="3"/>
        <v>0</v>
      </c>
      <c r="H30" s="180">
        <f t="shared" si="4"/>
        <v>0</v>
      </c>
    </row>
    <row r="31" spans="1:14" s="104" customFormat="1" x14ac:dyDescent="0.25">
      <c r="A31" s="223"/>
      <c r="B31" s="210"/>
      <c r="C31" s="224"/>
      <c r="D31" s="224"/>
      <c r="E31" s="224"/>
      <c r="F31" s="224"/>
      <c r="G31" s="204">
        <f>SUM(G27:G30)</f>
        <v>0</v>
      </c>
      <c r="H31" s="204">
        <f>SUM(H27:H30)</f>
        <v>0</v>
      </c>
    </row>
    <row r="32" spans="1:14" s="104" customFormat="1" x14ac:dyDescent="0.25">
      <c r="A32" s="220"/>
      <c r="B32" s="117"/>
      <c r="C32" s="227"/>
      <c r="D32" s="193"/>
      <c r="E32" s="180"/>
      <c r="F32" s="228"/>
      <c r="G32" s="179"/>
      <c r="H32" s="180"/>
    </row>
    <row r="33" spans="1:14" s="70" customFormat="1" ht="15" customHeight="1" x14ac:dyDescent="0.25">
      <c r="A33" s="218">
        <v>3</v>
      </c>
      <c r="B33" s="193"/>
      <c r="C33" s="225" t="s">
        <v>13869</v>
      </c>
      <c r="D33" s="225"/>
      <c r="E33" s="221"/>
      <c r="F33" s="179"/>
      <c r="G33" s="221"/>
      <c r="H33" s="221"/>
      <c r="I33" s="33"/>
      <c r="J33" s="33"/>
      <c r="K33" s="33"/>
      <c r="L33" s="33"/>
      <c r="M33" s="33"/>
      <c r="N33" s="33"/>
    </row>
    <row r="34" spans="1:14" s="104" customFormat="1" ht="24" x14ac:dyDescent="0.25">
      <c r="A34" s="220" t="s">
        <v>23339</v>
      </c>
      <c r="B34" s="193" t="s">
        <v>108</v>
      </c>
      <c r="C34" s="230" t="str">
        <f>VLOOKUP(B34,'jan 22'!$A$4:$I$13571,2,FALSE)</f>
        <v>ESCAVACAO DE VALAS EM SOLO DE QUALQUER CATEGORIA, NA(S) PROFUNDIDADE(S):- ATE 2,00 M (SEM PRESENCA DE AGUA) /M3</v>
      </c>
      <c r="D34" s="221" t="s">
        <v>2263</v>
      </c>
      <c r="E34" s="226">
        <v>17.059999999999999</v>
      </c>
      <c r="F34" s="179"/>
      <c r="G34" s="179">
        <f t="shared" ref="G34:G36" si="5">TRUNC(E34*F34*$G$7,2)</f>
        <v>0</v>
      </c>
      <c r="H34" s="180">
        <f t="shared" ref="H34:H36" si="6">TRUNC(E34*F34+G34,2)</f>
        <v>0</v>
      </c>
    </row>
    <row r="35" spans="1:14" s="104" customFormat="1" x14ac:dyDescent="0.25">
      <c r="A35" s="220" t="s">
        <v>23340</v>
      </c>
      <c r="B35" s="192" t="s">
        <v>2423</v>
      </c>
      <c r="C35" s="230" t="str">
        <f>VLOOKUP(B35,'jan 22'!$A$4:$I$13571,2,FALSE)</f>
        <v>REATERRO MANUAL APILOADO COM SOQUETE. AF_10/2017</v>
      </c>
      <c r="D35" s="221" t="str">
        <f>VLOOKUP(B35,'jan 22'!$A$4:$I$13571,4,FALSE)</f>
        <v>M3</v>
      </c>
      <c r="E35" s="226">
        <v>17.059999999999999</v>
      </c>
      <c r="F35" s="179"/>
      <c r="G35" s="179">
        <f t="shared" si="5"/>
        <v>0</v>
      </c>
      <c r="H35" s="180">
        <f t="shared" si="6"/>
        <v>0</v>
      </c>
    </row>
    <row r="36" spans="1:14" s="104" customFormat="1" ht="24" x14ac:dyDescent="0.25">
      <c r="A36" s="220" t="s">
        <v>23341</v>
      </c>
      <c r="B36" s="192" t="s">
        <v>118</v>
      </c>
      <c r="C36" s="230" t="s">
        <v>14419</v>
      </c>
      <c r="D36" s="221" t="s">
        <v>2263</v>
      </c>
      <c r="E36" s="229">
        <v>223.29504</v>
      </c>
      <c r="F36" s="179"/>
      <c r="G36" s="179">
        <f t="shared" si="5"/>
        <v>0</v>
      </c>
      <c r="H36" s="180">
        <f t="shared" si="6"/>
        <v>0</v>
      </c>
    </row>
    <row r="37" spans="1:14" s="104" customFormat="1" x14ac:dyDescent="0.25">
      <c r="A37" s="223"/>
      <c r="B37" s="210"/>
      <c r="C37" s="224"/>
      <c r="D37" s="224"/>
      <c r="E37" s="224"/>
      <c r="F37" s="224"/>
      <c r="G37" s="204">
        <f>SUM(G34:G36)</f>
        <v>0</v>
      </c>
      <c r="H37" s="204">
        <f>SUM(H34:H36)</f>
        <v>0</v>
      </c>
    </row>
    <row r="38" spans="1:14" s="104" customFormat="1" x14ac:dyDescent="0.25">
      <c r="A38" s="220"/>
      <c r="B38" s="117"/>
      <c r="C38" s="227"/>
      <c r="D38" s="193"/>
      <c r="E38" s="222"/>
      <c r="F38" s="228"/>
      <c r="G38" s="221"/>
      <c r="H38" s="221"/>
    </row>
    <row r="39" spans="1:14" s="104" customFormat="1" ht="15" customHeight="1" x14ac:dyDescent="0.25">
      <c r="A39" s="218">
        <v>4</v>
      </c>
      <c r="B39" s="193"/>
      <c r="C39" s="225" t="s">
        <v>13870</v>
      </c>
      <c r="D39" s="225"/>
      <c r="E39" s="222"/>
      <c r="F39" s="179"/>
      <c r="G39" s="221"/>
      <c r="H39" s="221"/>
    </row>
    <row r="40" spans="1:14" s="104" customFormat="1" ht="15" customHeight="1" x14ac:dyDescent="0.25">
      <c r="A40" s="220" t="s">
        <v>14750</v>
      </c>
      <c r="B40" s="193"/>
      <c r="C40" s="230" t="s">
        <v>13871</v>
      </c>
      <c r="D40" s="230"/>
      <c r="E40" s="222"/>
      <c r="F40" s="179"/>
      <c r="G40" s="221"/>
      <c r="H40" s="221"/>
    </row>
    <row r="41" spans="1:14" s="104" customFormat="1" ht="36" x14ac:dyDescent="0.25">
      <c r="A41" s="220" t="s">
        <v>14751</v>
      </c>
      <c r="B41" s="193" t="s">
        <v>153</v>
      </c>
      <c r="C41" s="230" t="str">
        <f>VLOOKUP(B41,'jan 22'!$A$4:$I$13571,2,FALSE)</f>
        <v>FABRICACAO, MONTAGEM E DESMONTAGEM DE FORMA PARA FUNDACAO COM TABUAS E SARRAFOS, COM REAPROVEITAMENTO DE 2X /M2</v>
      </c>
      <c r="D41" s="221" t="s">
        <v>2259</v>
      </c>
      <c r="E41" s="222">
        <v>59.980000000000004</v>
      </c>
      <c r="F41" s="179"/>
      <c r="G41" s="179">
        <f t="shared" ref="G41:G42" si="7">TRUNC(E41*F41*$G$7,2)</f>
        <v>0</v>
      </c>
      <c r="H41" s="180">
        <f t="shared" ref="H41:H42" si="8">TRUNC(E41*F41+G41,2)</f>
        <v>0</v>
      </c>
    </row>
    <row r="42" spans="1:14" s="104" customFormat="1" ht="36" customHeight="1" x14ac:dyDescent="0.25">
      <c r="A42" s="220" t="s">
        <v>14752</v>
      </c>
      <c r="B42" s="193" t="s">
        <v>158</v>
      </c>
      <c r="C42" s="230" t="str">
        <f>VLOOKUP(B42,'jan 22'!$A$4:$I$13571,2,FALSE)</f>
        <v>FORMA EM CHAPA DE MADEIRA TIPO RESINADA DE 12 MM DE ESPESSURA (7 FLS), COM UTILIZACAO DE 3 VEZES APENAS DE UM LADO /M2</v>
      </c>
      <c r="D42" s="221" t="s">
        <v>2259</v>
      </c>
      <c r="E42" s="222">
        <v>92.73</v>
      </c>
      <c r="F42" s="179"/>
      <c r="G42" s="179">
        <f t="shared" si="7"/>
        <v>0</v>
      </c>
      <c r="H42" s="180">
        <f t="shared" si="8"/>
        <v>0</v>
      </c>
    </row>
    <row r="43" spans="1:14" s="104" customFormat="1" ht="15" customHeight="1" x14ac:dyDescent="0.25">
      <c r="A43" s="220" t="s">
        <v>14753</v>
      </c>
      <c r="B43" s="193"/>
      <c r="C43" s="230" t="s">
        <v>13872</v>
      </c>
      <c r="D43" s="230"/>
      <c r="E43" s="222"/>
      <c r="F43" s="179"/>
      <c r="G43" s="221"/>
      <c r="H43" s="180"/>
    </row>
    <row r="44" spans="1:14" s="104" customFormat="1" ht="24" x14ac:dyDescent="0.25">
      <c r="A44" s="220" t="s">
        <v>14754</v>
      </c>
      <c r="B44" s="193" t="s">
        <v>162</v>
      </c>
      <c r="C44" s="230" t="str">
        <f>VLOOKUP(B44,'jan 22'!$A$4:$I$13571,2,FALSE)</f>
        <v>ARMACAO DE ACO CA-60 DIAM. 3,4 A 6,0MM - FORNECIMENTO / CORTE (C/PERDA DE 10%) / DOBRA / COLOCACAO /KG</v>
      </c>
      <c r="D44" s="221" t="s">
        <v>2264</v>
      </c>
      <c r="E44" s="222">
        <v>282.56</v>
      </c>
      <c r="F44" s="179"/>
      <c r="G44" s="179">
        <f t="shared" ref="G44:G45" si="9">TRUNC(E44*F44*$G$7,2)</f>
        <v>0</v>
      </c>
      <c r="H44" s="180">
        <f t="shared" ref="H44:H45" si="10">TRUNC(E44*F44+G44,2)</f>
        <v>0</v>
      </c>
    </row>
    <row r="45" spans="1:14" s="104" customFormat="1" ht="36" x14ac:dyDescent="0.25">
      <c r="A45" s="220" t="s">
        <v>14755</v>
      </c>
      <c r="B45" s="193" t="s">
        <v>164</v>
      </c>
      <c r="C45" s="230" t="str">
        <f>VLOOKUP(B45,'jan 22'!$A$4:$I$13571,2,FALSE)</f>
        <v>ARMACAO ACO CA-50, MEDIA, DIAM. 6,3 (1/4) A 12,5MM(1/2) - FORNECIMENTO / CORTE (PERDA DE 10%) / DOBRA / COLOCACAO /KG</v>
      </c>
      <c r="D45" s="221" t="s">
        <v>2264</v>
      </c>
      <c r="E45" s="222">
        <v>1220.4000000000001</v>
      </c>
      <c r="F45" s="179"/>
      <c r="G45" s="179">
        <f t="shared" si="9"/>
        <v>0</v>
      </c>
      <c r="H45" s="180">
        <f t="shared" si="10"/>
        <v>0</v>
      </c>
    </row>
    <row r="46" spans="1:14" s="104" customFormat="1" ht="15" customHeight="1" x14ac:dyDescent="0.25">
      <c r="A46" s="231" t="s">
        <v>14756</v>
      </c>
      <c r="B46" s="193"/>
      <c r="C46" s="232" t="s">
        <v>13873</v>
      </c>
      <c r="D46" s="232"/>
      <c r="E46" s="222"/>
      <c r="F46" s="179"/>
      <c r="G46" s="179"/>
      <c r="H46" s="180"/>
    </row>
    <row r="47" spans="1:14" s="104" customFormat="1" ht="36" customHeight="1" x14ac:dyDescent="0.25">
      <c r="A47" s="220" t="s">
        <v>14757</v>
      </c>
      <c r="B47" s="192" t="s">
        <v>7642</v>
      </c>
      <c r="C47" s="230" t="str">
        <f>VLOOKUP(B47,'jan 22'!$A$4:$I$13571,2,FALSE)</f>
        <v>LASTRO COM MATERIAL GRANULAR (PEDRA BRITADA N.2), APLICADO EM PISOS OU LAJES SOBRE SOLO, ESPESSURA DE *10 CM*. AF_08/2017</v>
      </c>
      <c r="D47" s="221" t="str">
        <f>VLOOKUP(B47,'jan 22'!$A$4:$I$13571,4,FALSE)</f>
        <v>M3</v>
      </c>
      <c r="E47" s="222">
        <v>1.7372999999999998</v>
      </c>
      <c r="F47" s="179"/>
      <c r="G47" s="179">
        <f t="shared" ref="G47:G54" si="11">TRUNC(E47*F47*$G$7,2)</f>
        <v>0</v>
      </c>
      <c r="H47" s="180">
        <f t="shared" ref="H47:H54" si="12">TRUNC(E47*F47+G47,2)</f>
        <v>0</v>
      </c>
    </row>
    <row r="48" spans="1:14" s="104" customFormat="1" ht="36" customHeight="1" x14ac:dyDescent="0.25">
      <c r="A48" s="220" t="s">
        <v>14758</v>
      </c>
      <c r="B48" s="192" t="s">
        <v>2526</v>
      </c>
      <c r="C48" s="230" t="str">
        <f>VLOOKUP(B48,'jan 22'!$A$4:$I$13571,2,FALSE)</f>
        <v>CONCRETO MAGRO PARA LASTRO, TRAÇO 1:4,5:4,5 (EM MASSA SECA DE CIMENTO/ AREIA MÉDIA/ BRITA 1) - PREPARO MANUAL. AF_05/2021</v>
      </c>
      <c r="D48" s="221" t="str">
        <f>VLOOKUP(B48,'jan 22'!$A$4:$I$13571,4,FALSE)</f>
        <v>M3</v>
      </c>
      <c r="E48" s="222">
        <v>1.7372999999999998</v>
      </c>
      <c r="F48" s="179"/>
      <c r="G48" s="179">
        <f t="shared" si="11"/>
        <v>0</v>
      </c>
      <c r="H48" s="180">
        <f t="shared" si="12"/>
        <v>0</v>
      </c>
    </row>
    <row r="49" spans="1:14" s="104" customFormat="1" ht="24" customHeight="1" x14ac:dyDescent="0.25">
      <c r="A49" s="220" t="s">
        <v>14759</v>
      </c>
      <c r="B49" s="193" t="s">
        <v>169</v>
      </c>
      <c r="C49" s="230" t="str">
        <f>VLOOKUP(B49,'jan 22'!$A$4:$I$13571,2,FALSE)</f>
        <v>LANCAMENTO/APLICACAO MANUAL DE CONCRETO EM FUNDACOES /M3</v>
      </c>
      <c r="D49" s="221" t="s">
        <v>2263</v>
      </c>
      <c r="E49" s="222">
        <v>8.6</v>
      </c>
      <c r="F49" s="179"/>
      <c r="G49" s="179">
        <f t="shared" si="11"/>
        <v>0</v>
      </c>
      <c r="H49" s="180">
        <f t="shared" si="12"/>
        <v>0</v>
      </c>
    </row>
    <row r="50" spans="1:14" s="104" customFormat="1" ht="24" customHeight="1" x14ac:dyDescent="0.25">
      <c r="A50" s="220" t="s">
        <v>14760</v>
      </c>
      <c r="B50" s="193" t="s">
        <v>170</v>
      </c>
      <c r="C50" s="230" t="str">
        <f>VLOOKUP(B50,'jan 22'!$A$4:$I$13571,2,FALSE)</f>
        <v>LANCAMENTO/APLICACAO MANUAL DE CONCRETO EM ESTRUTURAS /M3</v>
      </c>
      <c r="D50" s="221" t="s">
        <v>2263</v>
      </c>
      <c r="E50" s="222">
        <v>17.670000000000002</v>
      </c>
      <c r="F50" s="179"/>
      <c r="G50" s="179">
        <f t="shared" si="11"/>
        <v>0</v>
      </c>
      <c r="H50" s="180">
        <f t="shared" si="12"/>
        <v>0</v>
      </c>
    </row>
    <row r="51" spans="1:14" s="104" customFormat="1" ht="36" customHeight="1" x14ac:dyDescent="0.25">
      <c r="A51" s="220" t="s">
        <v>14761</v>
      </c>
      <c r="B51" s="193" t="s">
        <v>175</v>
      </c>
      <c r="C51" s="230" t="str">
        <f>VLOOKUP(B51,'jan 22'!$A$4:$I$13571,2,FALSE)</f>
        <v>CONCRETO USINADO CONVENCIONAL, CONTROLE TIPO A, CONSISTENCIA NORMAL PARA VIBRACAO, BRITA 1, FCK=25,0 MPA (SEM LANCAMENTO E ADENSAMENTO) /M3</v>
      </c>
      <c r="D51" s="221" t="s">
        <v>2263</v>
      </c>
      <c r="E51" s="222">
        <v>26.270000000000003</v>
      </c>
      <c r="F51" s="179"/>
      <c r="G51" s="179">
        <f t="shared" si="11"/>
        <v>0</v>
      </c>
      <c r="H51" s="180">
        <f t="shared" si="12"/>
        <v>0</v>
      </c>
    </row>
    <row r="52" spans="1:14" s="104" customFormat="1" ht="60" customHeight="1" x14ac:dyDescent="0.25">
      <c r="A52" s="220" t="s">
        <v>14762</v>
      </c>
      <c r="B52" s="195" t="s">
        <v>179</v>
      </c>
      <c r="C52" s="230" t="str">
        <f>VLOOKUP(B52,'jan 22'!$A$4:$I$13571,2,FALSE)</f>
        <v>LAJE PRE-FABRICADA TRELICADA BETA 20 FORRO/PISO, CAPA=4CM EM CONCRETO USINADO BOMBEADO FCK=25,0 MPA, CONTROLE A, CONS=0,073M3/M2, PREENCHIMENTO EPS/CERAMICA, INTEREIXO 42CM, SOBRECARGA=200KG/M2, VAOS ATE 7,20M, (EXCLUSIVE ESCORAMENTO E FERRAGENS) /M2</v>
      </c>
      <c r="D52" s="221" t="str">
        <f>VLOOKUP(B52,'jan 22'!$A$4:$I$13571,4,FALSE)</f>
        <v>M2</v>
      </c>
      <c r="E52" s="222">
        <v>117.87</v>
      </c>
      <c r="F52" s="179"/>
      <c r="G52" s="179">
        <f t="shared" si="11"/>
        <v>0</v>
      </c>
      <c r="H52" s="180">
        <f t="shared" si="12"/>
        <v>0</v>
      </c>
    </row>
    <row r="53" spans="1:14" s="70" customFormat="1" x14ac:dyDescent="0.25">
      <c r="A53" s="220" t="s">
        <v>14763</v>
      </c>
      <c r="B53" s="193" t="s">
        <v>183</v>
      </c>
      <c r="C53" s="230" t="str">
        <f>VLOOKUP(B53,'jan 22'!$A$4:$I$13571,2,FALSE)</f>
        <v>BOMBEAMENTO, ADENSAMENTO E ACABAMENTO DE CONCRETO /M3</v>
      </c>
      <c r="D53" s="221" t="s">
        <v>2263</v>
      </c>
      <c r="E53" s="222">
        <v>26.270000000000003</v>
      </c>
      <c r="F53" s="179"/>
      <c r="G53" s="179">
        <f t="shared" si="11"/>
        <v>0</v>
      </c>
      <c r="H53" s="180">
        <f t="shared" si="12"/>
        <v>0</v>
      </c>
      <c r="I53" s="104"/>
      <c r="J53" s="33"/>
      <c r="K53" s="33"/>
      <c r="L53" s="33"/>
      <c r="M53" s="33"/>
      <c r="N53" s="33"/>
    </row>
    <row r="54" spans="1:14" s="104" customFormat="1" ht="24" x14ac:dyDescent="0.25">
      <c r="A54" s="220" t="s">
        <v>14764</v>
      </c>
      <c r="B54" s="193" t="s">
        <v>184</v>
      </c>
      <c r="C54" s="230" t="str">
        <f>VLOOKUP(B54,'jan 22'!$A$4:$I$13571,2,FALSE)</f>
        <v>ESCORAMENTO EM MADEIRA PARA LAJES DE EDIFICACOES COM PONTALETES /M2</v>
      </c>
      <c r="D54" s="221" t="str">
        <f>VLOOKUP(B54,'jan 22'!$A$4:$I$13571,4,FALSE)</f>
        <v>M2</v>
      </c>
      <c r="E54" s="222">
        <v>117.87</v>
      </c>
      <c r="F54" s="179"/>
      <c r="G54" s="179">
        <f t="shared" si="11"/>
        <v>0</v>
      </c>
      <c r="H54" s="180">
        <f t="shared" si="12"/>
        <v>0</v>
      </c>
    </row>
    <row r="55" spans="1:14" s="104" customFormat="1" x14ac:dyDescent="0.25">
      <c r="A55" s="223"/>
      <c r="B55" s="210"/>
      <c r="C55" s="224"/>
      <c r="D55" s="224"/>
      <c r="E55" s="233"/>
      <c r="F55" s="233"/>
      <c r="G55" s="204">
        <f>SUM(G41:G54)</f>
        <v>0</v>
      </c>
      <c r="H55" s="204">
        <f>SUM(H41:H54)</f>
        <v>0</v>
      </c>
    </row>
    <row r="56" spans="1:14" s="104" customFormat="1" x14ac:dyDescent="0.25">
      <c r="A56" s="220"/>
      <c r="B56" s="117"/>
      <c r="C56" s="227"/>
      <c r="D56" s="193"/>
      <c r="E56" s="222"/>
      <c r="F56" s="228"/>
      <c r="G56" s="118"/>
      <c r="H56" s="118"/>
    </row>
    <row r="57" spans="1:14" s="104" customFormat="1" x14ac:dyDescent="0.25">
      <c r="A57" s="218">
        <v>5</v>
      </c>
      <c r="B57" s="193"/>
      <c r="C57" s="225" t="s">
        <v>13874</v>
      </c>
      <c r="D57" s="225"/>
      <c r="E57" s="222"/>
      <c r="F57" s="118"/>
      <c r="G57" s="221"/>
      <c r="H57" s="221"/>
    </row>
    <row r="58" spans="1:14" s="70" customFormat="1" ht="24" x14ac:dyDescent="0.25">
      <c r="A58" s="220" t="s">
        <v>14765</v>
      </c>
      <c r="B58" s="193" t="s">
        <v>191</v>
      </c>
      <c r="C58" s="230" t="str">
        <f>VLOOKUP(B58,'jan 22'!$A$4:$I$13571,2,FALSE)</f>
        <v>IMPERMEABILIZACAO COM REVESTIMENTO SEMI-FLEXIVEL VIAPLUS 1000, VIAPOL OU SIMILAR, CONSUMO DE 2KG/M2 /M2</v>
      </c>
      <c r="D58" s="221" t="str">
        <f>VLOOKUP(B58,'jan 22'!$A$4:$I$13571,4,FALSE)</f>
        <v>M2</v>
      </c>
      <c r="E58" s="222">
        <v>34.763999999999996</v>
      </c>
      <c r="F58" s="179"/>
      <c r="G58" s="179">
        <f t="shared" ref="G58" si="13">TRUNC(E58*F58*$G$7,2)</f>
        <v>0</v>
      </c>
      <c r="H58" s="180">
        <f t="shared" ref="H58" si="14">TRUNC(E58*F58+G58,2)</f>
        <v>0</v>
      </c>
      <c r="I58" s="104"/>
      <c r="J58" s="38"/>
      <c r="K58" s="33"/>
      <c r="L58" s="33"/>
      <c r="M58" s="33"/>
      <c r="N58" s="33"/>
    </row>
    <row r="59" spans="1:14" s="104" customFormat="1" ht="15" customHeight="1" x14ac:dyDescent="0.25">
      <c r="A59" s="223"/>
      <c r="B59" s="210"/>
      <c r="C59" s="224"/>
      <c r="D59" s="224"/>
      <c r="E59" s="233"/>
      <c r="F59" s="233"/>
      <c r="G59" s="204">
        <f>SUM(G58)</f>
        <v>0</v>
      </c>
      <c r="H59" s="204">
        <f>SUM(H58)</f>
        <v>0</v>
      </c>
    </row>
    <row r="60" spans="1:14" s="104" customFormat="1" x14ac:dyDescent="0.25">
      <c r="A60" s="220"/>
      <c r="B60" s="117"/>
      <c r="C60" s="227"/>
      <c r="D60" s="193"/>
      <c r="E60" s="222"/>
      <c r="F60" s="234"/>
      <c r="G60" s="221"/>
      <c r="H60" s="221"/>
    </row>
    <row r="61" spans="1:14" s="70" customFormat="1" x14ac:dyDescent="0.25">
      <c r="A61" s="218">
        <v>6</v>
      </c>
      <c r="B61" s="193"/>
      <c r="C61" s="225" t="s">
        <v>13875</v>
      </c>
      <c r="D61" s="225"/>
      <c r="E61" s="222"/>
      <c r="F61" s="228"/>
      <c r="G61" s="221"/>
      <c r="H61" s="221"/>
      <c r="I61" s="104"/>
      <c r="J61" s="38"/>
      <c r="K61" s="33"/>
      <c r="L61" s="33"/>
      <c r="M61" s="33"/>
      <c r="N61" s="33"/>
    </row>
    <row r="62" spans="1:14" s="104" customFormat="1" ht="48" x14ac:dyDescent="0.25">
      <c r="A62" s="220" t="s">
        <v>14769</v>
      </c>
      <c r="B62" s="193" t="s">
        <v>208</v>
      </c>
      <c r="C62" s="230" t="str">
        <f>VLOOKUP(B62,'jan 22'!$A$4:$I$13571,2,FALSE)</f>
        <v>ALVENARIA DE ELEVACAO COM TIJOLO CERAMICO FURADO (11,50X19X19)CM, 1/2 VEZ (ESPESSURA DE 11,50CM), ASSENTADA COM ARGAMASSA MISTA DE CIMENTO, CAL HIDRATADA E AREIA SEM PENEIRAR, NO TRACO 1:2:8 /M2</v>
      </c>
      <c r="D62" s="221" t="str">
        <f>VLOOKUP(B62,'jan 22'!$A$4:$I$13571,4,FALSE)</f>
        <v>M2</v>
      </c>
      <c r="E62" s="222">
        <v>172.70199999999997</v>
      </c>
      <c r="F62" s="179"/>
      <c r="G62" s="179">
        <f t="shared" ref="G62:G63" si="15">TRUNC(E62*F62*$G$7,2)</f>
        <v>0</v>
      </c>
      <c r="H62" s="180">
        <f t="shared" ref="H62:H63" si="16">TRUNC(E62*F62+G62,2)</f>
        <v>0</v>
      </c>
    </row>
    <row r="63" spans="1:14" s="104" customFormat="1" ht="24" x14ac:dyDescent="0.25">
      <c r="A63" s="220" t="s">
        <v>14770</v>
      </c>
      <c r="B63" s="193" t="s">
        <v>217</v>
      </c>
      <c r="C63" s="230" t="str">
        <f>VLOOKUP(B63,'jan 22'!$A$4:$I$13571,2,FALSE)</f>
        <v>CONSTRUCAO E DEMOLICAO DE ANDAIME, PARA 1,00 M2 DE ALVENARIA, COM REAPROVEITAMENTO DE 6 VEZES /M2</v>
      </c>
      <c r="D63" s="221" t="str">
        <f>VLOOKUP(B63,'jan 22'!$A$4:$I$13571,4,FALSE)</f>
        <v>M2</v>
      </c>
      <c r="E63" s="222">
        <v>57.567333333333323</v>
      </c>
      <c r="F63" s="179"/>
      <c r="G63" s="179">
        <f t="shared" si="15"/>
        <v>0</v>
      </c>
      <c r="H63" s="180">
        <f t="shared" si="16"/>
        <v>0</v>
      </c>
    </row>
    <row r="64" spans="1:14" s="104" customFormat="1" ht="15" customHeight="1" x14ac:dyDescent="0.25">
      <c r="A64" s="223"/>
      <c r="B64" s="210"/>
      <c r="C64" s="224"/>
      <c r="D64" s="224"/>
      <c r="E64" s="233"/>
      <c r="F64" s="233"/>
      <c r="G64" s="200">
        <f>SUM(G62:G63)</f>
        <v>0</v>
      </c>
      <c r="H64" s="204">
        <f>SUM(H62:H63)</f>
        <v>0</v>
      </c>
    </row>
    <row r="65" spans="1:14" s="104" customFormat="1" x14ac:dyDescent="0.25">
      <c r="A65" s="220"/>
      <c r="B65" s="117"/>
      <c r="C65" s="227"/>
      <c r="D65" s="193"/>
      <c r="E65" s="222"/>
      <c r="F65" s="228"/>
      <c r="G65" s="221"/>
      <c r="H65" s="221"/>
      <c r="J65" s="38"/>
    </row>
    <row r="66" spans="1:14" s="104" customFormat="1" x14ac:dyDescent="0.25">
      <c r="A66" s="218">
        <v>7</v>
      </c>
      <c r="B66" s="117"/>
      <c r="C66" s="225" t="s">
        <v>1532</v>
      </c>
      <c r="D66" s="193"/>
      <c r="E66" s="222"/>
      <c r="F66" s="228"/>
      <c r="G66" s="221"/>
      <c r="H66" s="221"/>
    </row>
    <row r="67" spans="1:14" s="104" customFormat="1" ht="24" x14ac:dyDescent="0.25">
      <c r="A67" s="220" t="s">
        <v>23342</v>
      </c>
      <c r="B67" s="193" t="s">
        <v>250</v>
      </c>
      <c r="C67" s="230" t="str">
        <f>VLOOKUP(B67,'jan 22'!$A$4:$I$13571,2,FALSE)</f>
        <v>FORNECIMENTO, MONTAGEM E INSTALACAO DE ESTRUTURA METALICA, INCLUSIVE PINTURA COM FUNDO ANTICORROSIVO /KG</v>
      </c>
      <c r="D67" s="221" t="s">
        <v>2264</v>
      </c>
      <c r="E67" s="222">
        <v>2033.538</v>
      </c>
      <c r="F67" s="179"/>
      <c r="G67" s="179">
        <f t="shared" ref="G67" si="17">TRUNC(E67*F67*$G$7,2)</f>
        <v>0</v>
      </c>
      <c r="H67" s="180">
        <f t="shared" ref="H67" si="18">TRUNC(E67*F67+G67,2)</f>
        <v>0</v>
      </c>
    </row>
    <row r="68" spans="1:14" s="104" customFormat="1" ht="15" customHeight="1" x14ac:dyDescent="0.25">
      <c r="A68" s="223"/>
      <c r="B68" s="210"/>
      <c r="C68" s="224"/>
      <c r="D68" s="224"/>
      <c r="E68" s="224"/>
      <c r="F68" s="233"/>
      <c r="G68" s="200">
        <f>SUM(G67)</f>
        <v>0</v>
      </c>
      <c r="H68" s="204">
        <f>SUM(H67)</f>
        <v>0</v>
      </c>
    </row>
    <row r="69" spans="1:14" s="104" customFormat="1" x14ac:dyDescent="0.25">
      <c r="A69" s="220"/>
      <c r="B69" s="117"/>
      <c r="C69" s="227"/>
      <c r="D69" s="193"/>
      <c r="E69" s="222"/>
      <c r="F69" s="118"/>
      <c r="G69" s="221"/>
      <c r="H69" s="221"/>
    </row>
    <row r="70" spans="1:14" s="70" customFormat="1" x14ac:dyDescent="0.25">
      <c r="A70" s="218">
        <v>8</v>
      </c>
      <c r="B70" s="193"/>
      <c r="C70" s="225" t="s">
        <v>1558</v>
      </c>
      <c r="D70" s="225"/>
      <c r="E70" s="222"/>
      <c r="F70" s="228"/>
      <c r="G70" s="221"/>
      <c r="H70" s="221"/>
      <c r="I70" s="104"/>
      <c r="J70" s="38"/>
      <c r="K70" s="33"/>
      <c r="L70" s="33"/>
      <c r="M70" s="33"/>
      <c r="N70" s="33"/>
    </row>
    <row r="71" spans="1:14" s="104" customFormat="1" ht="24" x14ac:dyDescent="0.25">
      <c r="A71" s="220" t="s">
        <v>13906</v>
      </c>
      <c r="B71" s="192" t="s">
        <v>6824</v>
      </c>
      <c r="C71" s="230" t="str">
        <f>VLOOKUP(B71,'jan 22'!$A$4:$I$13571,2,FALSE)</f>
        <v>TELHAMENTO COM TELHA DE AÇO/ALUMÍNIO E = 0,5 MM, COM ATÉ 2 ÁGUAS, INCLUSO IÇAMENTO. AF_07/2019</v>
      </c>
      <c r="D71" s="221" t="str">
        <f>VLOOKUP(B71,'jan 22'!$A$4:$I$13571,4,FALSE)</f>
        <v>M2</v>
      </c>
      <c r="E71" s="222">
        <v>181.5</v>
      </c>
      <c r="F71" s="179"/>
      <c r="G71" s="179">
        <f t="shared" ref="G71:G72" si="19">TRUNC(E71*F71*$G$7,2)</f>
        <v>0</v>
      </c>
      <c r="H71" s="180">
        <f t="shared" ref="H71:H72" si="20">TRUNC(E71*F71+G71,2)</f>
        <v>0</v>
      </c>
    </row>
    <row r="72" spans="1:14" s="104" customFormat="1" ht="24" x14ac:dyDescent="0.25">
      <c r="A72" s="220" t="s">
        <v>14748</v>
      </c>
      <c r="B72" s="193" t="s">
        <v>267</v>
      </c>
      <c r="C72" s="230" t="str">
        <f>VLOOKUP(B72,'jan 22'!$A$4:$I$13571,2,FALSE)</f>
        <v>CUMEEIRA PARA TELHA GALVALUME TRAPEZOIDAL, ESPESSURA 0,43MM /M</v>
      </c>
      <c r="D72" s="221" t="s">
        <v>2262</v>
      </c>
      <c r="E72" s="222">
        <v>16.52</v>
      </c>
      <c r="F72" s="179"/>
      <c r="G72" s="179">
        <f t="shared" si="19"/>
        <v>0</v>
      </c>
      <c r="H72" s="180">
        <f t="shared" si="20"/>
        <v>0</v>
      </c>
    </row>
    <row r="73" spans="1:14" s="104" customFormat="1" x14ac:dyDescent="0.25">
      <c r="A73" s="223"/>
      <c r="B73" s="210"/>
      <c r="C73" s="224"/>
      <c r="D73" s="224"/>
      <c r="E73" s="224"/>
      <c r="F73" s="224"/>
      <c r="G73" s="200">
        <f>SUM(G71:G72)</f>
        <v>0</v>
      </c>
      <c r="H73" s="204">
        <f>SUM(H71:H72)</f>
        <v>0</v>
      </c>
    </row>
    <row r="74" spans="1:14" s="104" customFormat="1" ht="15" customHeight="1" x14ac:dyDescent="0.25">
      <c r="A74" s="220"/>
      <c r="B74" s="117"/>
      <c r="C74" s="227"/>
      <c r="D74" s="193"/>
      <c r="E74" s="222"/>
      <c r="F74" s="179"/>
      <c r="G74" s="221"/>
      <c r="H74" s="221"/>
    </row>
    <row r="75" spans="1:14" s="104" customFormat="1" x14ac:dyDescent="0.25">
      <c r="A75" s="218">
        <v>9</v>
      </c>
      <c r="B75" s="193"/>
      <c r="C75" s="225" t="s">
        <v>13877</v>
      </c>
      <c r="D75" s="225"/>
      <c r="E75" s="222"/>
      <c r="F75" s="228"/>
      <c r="G75" s="221"/>
      <c r="H75" s="221"/>
    </row>
    <row r="76" spans="1:14" s="104" customFormat="1" ht="15" customHeight="1" x14ac:dyDescent="0.25">
      <c r="A76" s="220" t="s">
        <v>13901</v>
      </c>
      <c r="B76" s="235"/>
      <c r="C76" s="232" t="s">
        <v>13879</v>
      </c>
      <c r="D76" s="232"/>
      <c r="E76" s="222"/>
      <c r="F76" s="179"/>
      <c r="G76" s="221"/>
      <c r="H76" s="221"/>
    </row>
    <row r="77" spans="1:14" s="104" customFormat="1" ht="36" x14ac:dyDescent="0.25">
      <c r="A77" s="220" t="s">
        <v>14766</v>
      </c>
      <c r="B77" s="191" t="s">
        <v>310</v>
      </c>
      <c r="C77" s="250" t="s">
        <v>1606</v>
      </c>
      <c r="D77" s="221" t="str">
        <f>VLOOKUP(B77,[2]Plan1!$A$4:$I$13570,4,FALSE)</f>
        <v>M2</v>
      </c>
      <c r="E77" s="222">
        <v>3.7800000000000002</v>
      </c>
      <c r="F77" s="179"/>
      <c r="G77" s="179">
        <f t="shared" ref="G77:G78" si="21">TRUNC(E77*F77*$G$7,2)</f>
        <v>0</v>
      </c>
      <c r="H77" s="180">
        <f t="shared" ref="H77:H78" si="22">TRUNC(E77*F77+G77,2)</f>
        <v>0</v>
      </c>
    </row>
    <row r="78" spans="1:14" s="104" customFormat="1" ht="48" x14ac:dyDescent="0.25">
      <c r="A78" s="220" t="s">
        <v>14767</v>
      </c>
      <c r="B78" s="192" t="s">
        <v>7533</v>
      </c>
      <c r="C78" s="230" t="str">
        <f>VLOOKUP(B78,'jan 22'!$A$4:$I$13571,2,FALSE)</f>
        <v>JANELA DE AÇO DE CORRER COM 4 FOLHAS PARA VIDRO, COM BATENTE, FERRAGENS E PINTURA ANTICORROSIVA. EXCLUSIVE VIDROS, ALIZAR E CONTRAMARCO. FORNECIMENTO E INSTALAÇÃO. AF_12/2019</v>
      </c>
      <c r="D78" s="221" t="str">
        <f>VLOOKUP(B78,'jan 22'!$A$4:$I$13571,4,FALSE)</f>
        <v>M2</v>
      </c>
      <c r="E78" s="222">
        <v>24.192</v>
      </c>
      <c r="F78" s="179"/>
      <c r="G78" s="179">
        <f t="shared" si="21"/>
        <v>0</v>
      </c>
      <c r="H78" s="180">
        <f t="shared" si="22"/>
        <v>0</v>
      </c>
    </row>
    <row r="79" spans="1:14" s="104" customFormat="1" x14ac:dyDescent="0.25">
      <c r="A79" s="220" t="s">
        <v>13902</v>
      </c>
      <c r="B79" s="235"/>
      <c r="C79" s="230" t="s">
        <v>13880</v>
      </c>
      <c r="D79" s="230"/>
      <c r="E79" s="222"/>
      <c r="F79" s="179"/>
      <c r="G79" s="179"/>
      <c r="H79" s="180"/>
    </row>
    <row r="80" spans="1:14" s="104" customFormat="1" ht="36" x14ac:dyDescent="0.25">
      <c r="A80" s="220" t="s">
        <v>14768</v>
      </c>
      <c r="B80" s="192" t="s">
        <v>3902</v>
      </c>
      <c r="C80" s="230" t="str">
        <f>VLOOKUP(B80,'jan 22'!$A$4:$I$13571,2,FALSE)</f>
        <v>FECHADURA DE EMBUTIR COM CILINDRO, EXTERNA, COMPLETA, ACABAMENTO PADRÃO MÉDIO, INCLUSO EXECUÇÃO DE FURO - FORNECIMENTO E INSTALAÇÃO. AF_12/2019</v>
      </c>
      <c r="D80" s="221" t="str">
        <f>VLOOKUP(B80,'jan 22'!$A$4:$I$13571,4,FALSE)</f>
        <v>UN</v>
      </c>
      <c r="E80" s="222">
        <v>2</v>
      </c>
      <c r="F80" s="179"/>
      <c r="G80" s="179">
        <f t="shared" ref="G80" si="23">TRUNC(E80*F80*$G$7,2)</f>
        <v>0</v>
      </c>
      <c r="H80" s="180">
        <f t="shared" ref="H80" si="24">TRUNC(E80*F80+G80,2)</f>
        <v>0</v>
      </c>
    </row>
    <row r="81" spans="1:8" s="104" customFormat="1" x14ac:dyDescent="0.25">
      <c r="A81" s="223"/>
      <c r="B81" s="210"/>
      <c r="C81" s="224"/>
      <c r="D81" s="224"/>
      <c r="E81" s="224"/>
      <c r="F81" s="224"/>
      <c r="G81" s="200">
        <f>SUM(G77:G80)</f>
        <v>0</v>
      </c>
      <c r="H81" s="200">
        <f>SUM(H77:H80)</f>
        <v>0</v>
      </c>
    </row>
    <row r="82" spans="1:8" s="104" customFormat="1" x14ac:dyDescent="0.25">
      <c r="A82" s="220"/>
      <c r="B82" s="117"/>
      <c r="C82" s="227"/>
      <c r="D82" s="193"/>
      <c r="E82" s="222"/>
      <c r="F82" s="179"/>
      <c r="G82" s="179"/>
      <c r="H82" s="180"/>
    </row>
    <row r="83" spans="1:8" s="104" customFormat="1" x14ac:dyDescent="0.25">
      <c r="A83" s="218">
        <v>10</v>
      </c>
      <c r="B83" s="117"/>
      <c r="C83" s="225" t="s">
        <v>23343</v>
      </c>
      <c r="D83" s="193"/>
      <c r="E83" s="222"/>
      <c r="F83" s="179"/>
      <c r="G83" s="179"/>
      <c r="H83" s="180"/>
    </row>
    <row r="84" spans="1:8" s="104" customFormat="1" x14ac:dyDescent="0.25">
      <c r="A84" s="220" t="s">
        <v>22926</v>
      </c>
      <c r="B84" s="117"/>
      <c r="C84" s="230" t="s">
        <v>13882</v>
      </c>
      <c r="D84" s="193"/>
      <c r="E84" s="222"/>
      <c r="F84" s="179"/>
      <c r="G84" s="179"/>
      <c r="H84" s="180"/>
    </row>
    <row r="85" spans="1:8" s="104" customFormat="1" ht="36" x14ac:dyDescent="0.25">
      <c r="A85" s="220" t="s">
        <v>23237</v>
      </c>
      <c r="B85" s="191" t="s">
        <v>354</v>
      </c>
      <c r="C85" s="230" t="s">
        <v>14447</v>
      </c>
      <c r="D85" s="193" t="str">
        <f t="shared" ref="D85" si="25">RIGHT(C85,2)</f>
        <v>CJ</v>
      </c>
      <c r="E85" s="222">
        <v>21</v>
      </c>
      <c r="F85" s="179"/>
      <c r="G85" s="179">
        <f t="shared" ref="G85" si="26">TRUNC(E85*F85*$G$7,2)</f>
        <v>0</v>
      </c>
      <c r="H85" s="180">
        <f t="shared" ref="H85" si="27">TRUNC(E85*F85+G85,2)</f>
        <v>0</v>
      </c>
    </row>
    <row r="86" spans="1:8" s="104" customFormat="1" ht="36" x14ac:dyDescent="0.25">
      <c r="A86" s="220" t="s">
        <v>23309</v>
      </c>
      <c r="B86" s="192" t="s">
        <v>18709</v>
      </c>
      <c r="C86" s="249" t="s">
        <v>18710</v>
      </c>
      <c r="D86" s="193" t="s">
        <v>23314</v>
      </c>
      <c r="E86" s="236">
        <v>1</v>
      </c>
      <c r="F86" s="179"/>
      <c r="G86" s="179">
        <f t="shared" ref="G86:G89" si="28">TRUNC(E86*F86*$G$7,2)</f>
        <v>0</v>
      </c>
      <c r="H86" s="180">
        <f t="shared" ref="H86:H89" si="29">TRUNC(E86*F86+G86,2)</f>
        <v>0</v>
      </c>
    </row>
    <row r="87" spans="1:8" s="104" customFormat="1" ht="24" x14ac:dyDescent="0.25">
      <c r="A87" s="220" t="s">
        <v>23310</v>
      </c>
      <c r="B87" s="192" t="s">
        <v>18712</v>
      </c>
      <c r="C87" s="249" t="s">
        <v>18713</v>
      </c>
      <c r="D87" s="193" t="s">
        <v>23314</v>
      </c>
      <c r="E87" s="236">
        <v>1</v>
      </c>
      <c r="F87" s="179"/>
      <c r="G87" s="179">
        <f t="shared" si="28"/>
        <v>0</v>
      </c>
      <c r="H87" s="180">
        <f t="shared" si="29"/>
        <v>0</v>
      </c>
    </row>
    <row r="88" spans="1:8" s="104" customFormat="1" ht="48" x14ac:dyDescent="0.25">
      <c r="A88" s="220" t="s">
        <v>23311</v>
      </c>
      <c r="B88" s="193" t="s">
        <v>1138</v>
      </c>
      <c r="C88" s="230" t="str">
        <f>VLOOKUP(B88,[3]Plan1!$A$4:$I$13570,2,FALSE)</f>
        <v>PLACA DE EQUIPAMENTOS DE COMBATE A INCENDIO E ALARME, SIMBOLO QUADRADO, FUNDO VERMELHO, PICTOGRAMA FOTOLUMINESCENTE, EM PVC, 2MM ANTI-CHAMAS, NAS DIMENSOES (21X21)CM /UN</v>
      </c>
      <c r="D88" s="221" t="str">
        <f>VLOOKUP(B88,[3]Plan1!$A$4:$I$13570,4,FALSE)</f>
        <v>UN</v>
      </c>
      <c r="E88" s="236">
        <v>2</v>
      </c>
      <c r="F88" s="179"/>
      <c r="G88" s="179">
        <f t="shared" si="28"/>
        <v>0</v>
      </c>
      <c r="H88" s="180">
        <f t="shared" si="29"/>
        <v>0</v>
      </c>
    </row>
    <row r="89" spans="1:8" s="104" customFormat="1" ht="24" x14ac:dyDescent="0.25">
      <c r="A89" s="220" t="s">
        <v>23312</v>
      </c>
      <c r="B89" s="192" t="s">
        <v>8482</v>
      </c>
      <c r="C89" s="249" t="s">
        <v>18247</v>
      </c>
      <c r="D89" s="221" t="str">
        <f>VLOOKUP(B89,[3]Plan1!$A$4:$I$13570,4,FALSE)</f>
        <v>UN</v>
      </c>
      <c r="E89" s="236">
        <v>1</v>
      </c>
      <c r="F89" s="179"/>
      <c r="G89" s="179">
        <f t="shared" si="28"/>
        <v>0</v>
      </c>
      <c r="H89" s="180">
        <f t="shared" si="29"/>
        <v>0</v>
      </c>
    </row>
    <row r="90" spans="1:8" s="104" customFormat="1" x14ac:dyDescent="0.25">
      <c r="A90" s="220" t="s">
        <v>22927</v>
      </c>
      <c r="B90" s="191"/>
      <c r="C90" s="230" t="s">
        <v>13904</v>
      </c>
      <c r="D90" s="193"/>
      <c r="E90" s="222"/>
      <c r="F90" s="179"/>
      <c r="G90" s="179"/>
      <c r="H90" s="180"/>
    </row>
    <row r="91" spans="1:8" s="104" customFormat="1" ht="36" x14ac:dyDescent="0.25">
      <c r="A91" s="220" t="s">
        <v>23238</v>
      </c>
      <c r="B91" s="191" t="s">
        <v>395</v>
      </c>
      <c r="C91" s="230" t="s">
        <v>1648</v>
      </c>
      <c r="D91" s="193" t="str">
        <f t="shared" ref="D91:D95" si="30">RIGHT(C91,2)</f>
        <v>UN</v>
      </c>
      <c r="E91" s="222">
        <v>3</v>
      </c>
      <c r="F91" s="179"/>
      <c r="G91" s="179">
        <f t="shared" ref="G91:G95" si="31">TRUNC(E91*F91*$G$7,2)</f>
        <v>0</v>
      </c>
      <c r="H91" s="180">
        <f t="shared" ref="H91:H95" si="32">TRUNC(E91*F91+G91,2)</f>
        <v>0</v>
      </c>
    </row>
    <row r="92" spans="1:8" s="104" customFormat="1" ht="36" x14ac:dyDescent="0.25">
      <c r="A92" s="220" t="s">
        <v>23239</v>
      </c>
      <c r="B92" s="191" t="s">
        <v>412</v>
      </c>
      <c r="C92" s="230" t="s">
        <v>1657</v>
      </c>
      <c r="D92" s="193" t="str">
        <f t="shared" si="30"/>
        <v>UN</v>
      </c>
      <c r="E92" s="222">
        <v>4</v>
      </c>
      <c r="F92" s="179"/>
      <c r="G92" s="179">
        <f t="shared" si="31"/>
        <v>0</v>
      </c>
      <c r="H92" s="180">
        <f t="shared" si="32"/>
        <v>0</v>
      </c>
    </row>
    <row r="93" spans="1:8" s="104" customFormat="1" ht="24" x14ac:dyDescent="0.25">
      <c r="A93" s="220" t="s">
        <v>23240</v>
      </c>
      <c r="B93" s="191" t="s">
        <v>413</v>
      </c>
      <c r="C93" s="230" t="s">
        <v>1658</v>
      </c>
      <c r="D93" s="193" t="str">
        <f t="shared" si="30"/>
        <v>UN</v>
      </c>
      <c r="E93" s="222">
        <v>2</v>
      </c>
      <c r="F93" s="179"/>
      <c r="G93" s="179">
        <f t="shared" si="31"/>
        <v>0</v>
      </c>
      <c r="H93" s="180">
        <f t="shared" si="32"/>
        <v>0</v>
      </c>
    </row>
    <row r="94" spans="1:8" s="104" customFormat="1" ht="24" x14ac:dyDescent="0.25">
      <c r="A94" s="220" t="s">
        <v>23241</v>
      </c>
      <c r="B94" s="191" t="s">
        <v>415</v>
      </c>
      <c r="C94" s="230" t="s">
        <v>1660</v>
      </c>
      <c r="D94" s="193" t="str">
        <f t="shared" si="30"/>
        <v>UN</v>
      </c>
      <c r="E94" s="237">
        <v>2</v>
      </c>
      <c r="F94" s="179"/>
      <c r="G94" s="179">
        <f t="shared" si="31"/>
        <v>0</v>
      </c>
      <c r="H94" s="180">
        <f t="shared" si="32"/>
        <v>0</v>
      </c>
    </row>
    <row r="95" spans="1:8" s="104" customFormat="1" x14ac:dyDescent="0.25">
      <c r="A95" s="220" t="s">
        <v>23242</v>
      </c>
      <c r="B95" s="191" t="s">
        <v>420</v>
      </c>
      <c r="C95" s="230" t="s">
        <v>1665</v>
      </c>
      <c r="D95" s="193" t="str">
        <f t="shared" si="30"/>
        <v>UN</v>
      </c>
      <c r="E95" s="222">
        <v>4</v>
      </c>
      <c r="F95" s="179"/>
      <c r="G95" s="179">
        <f t="shared" si="31"/>
        <v>0</v>
      </c>
      <c r="H95" s="180">
        <f t="shared" si="32"/>
        <v>0</v>
      </c>
    </row>
    <row r="96" spans="1:8" s="104" customFormat="1" x14ac:dyDescent="0.25">
      <c r="A96" s="220" t="s">
        <v>22928</v>
      </c>
      <c r="B96" s="191"/>
      <c r="C96" s="230" t="s">
        <v>14476</v>
      </c>
      <c r="D96" s="193"/>
      <c r="E96" s="222"/>
      <c r="F96" s="179"/>
      <c r="G96" s="179"/>
      <c r="H96" s="180"/>
    </row>
    <row r="97" spans="1:8" s="104" customFormat="1" ht="36" x14ac:dyDescent="0.25">
      <c r="A97" s="220" t="s">
        <v>23243</v>
      </c>
      <c r="B97" s="191" t="s">
        <v>428</v>
      </c>
      <c r="C97" s="230" t="s">
        <v>23316</v>
      </c>
      <c r="D97" s="193" t="s">
        <v>2262</v>
      </c>
      <c r="E97" s="222">
        <v>32</v>
      </c>
      <c r="F97" s="179"/>
      <c r="G97" s="179">
        <f t="shared" ref="G97:G107" si="33">TRUNC(E97*F97*$G$7,2)</f>
        <v>0</v>
      </c>
      <c r="H97" s="180">
        <f t="shared" ref="H97:H107" si="34">TRUNC(E97*F97+G97,2)</f>
        <v>0</v>
      </c>
    </row>
    <row r="98" spans="1:8" s="104" customFormat="1" ht="36" x14ac:dyDescent="0.25">
      <c r="A98" s="220" t="s">
        <v>23244</v>
      </c>
      <c r="B98" s="191" t="s">
        <v>428</v>
      </c>
      <c r="C98" s="230" t="s">
        <v>23317</v>
      </c>
      <c r="D98" s="193" t="s">
        <v>2262</v>
      </c>
      <c r="E98" s="222">
        <v>60</v>
      </c>
      <c r="F98" s="179"/>
      <c r="G98" s="179">
        <f t="shared" si="33"/>
        <v>0</v>
      </c>
      <c r="H98" s="180">
        <f t="shared" si="34"/>
        <v>0</v>
      </c>
    </row>
    <row r="99" spans="1:8" s="104" customFormat="1" ht="36" x14ac:dyDescent="0.25">
      <c r="A99" s="220" t="s">
        <v>23245</v>
      </c>
      <c r="B99" s="191" t="s">
        <v>428</v>
      </c>
      <c r="C99" s="230" t="s">
        <v>23318</v>
      </c>
      <c r="D99" s="193" t="s">
        <v>2262</v>
      </c>
      <c r="E99" s="222">
        <v>60</v>
      </c>
      <c r="F99" s="179"/>
      <c r="G99" s="179">
        <f t="shared" si="33"/>
        <v>0</v>
      </c>
      <c r="H99" s="180">
        <f t="shared" si="34"/>
        <v>0</v>
      </c>
    </row>
    <row r="100" spans="1:8" s="104" customFormat="1" ht="48" x14ac:dyDescent="0.25">
      <c r="A100" s="220" t="s">
        <v>23246</v>
      </c>
      <c r="B100" s="191" t="s">
        <v>428</v>
      </c>
      <c r="C100" s="230" t="s">
        <v>23319</v>
      </c>
      <c r="D100" s="193" t="s">
        <v>2262</v>
      </c>
      <c r="E100" s="222">
        <v>121</v>
      </c>
      <c r="F100" s="179"/>
      <c r="G100" s="179">
        <f t="shared" si="33"/>
        <v>0</v>
      </c>
      <c r="H100" s="180">
        <f t="shared" si="34"/>
        <v>0</v>
      </c>
    </row>
    <row r="101" spans="1:8" s="104" customFormat="1" ht="36" x14ac:dyDescent="0.25">
      <c r="A101" s="220" t="s">
        <v>23247</v>
      </c>
      <c r="B101" s="191" t="s">
        <v>429</v>
      </c>
      <c r="C101" s="230" t="s">
        <v>23320</v>
      </c>
      <c r="D101" s="193" t="s">
        <v>2262</v>
      </c>
      <c r="E101" s="222">
        <v>288</v>
      </c>
      <c r="F101" s="179"/>
      <c r="G101" s="179">
        <f t="shared" si="33"/>
        <v>0</v>
      </c>
      <c r="H101" s="180">
        <f t="shared" si="34"/>
        <v>0</v>
      </c>
    </row>
    <row r="102" spans="1:8" s="104" customFormat="1" ht="36" x14ac:dyDescent="0.25">
      <c r="A102" s="220" t="s">
        <v>23248</v>
      </c>
      <c r="B102" s="191" t="s">
        <v>429</v>
      </c>
      <c r="C102" s="230" t="s">
        <v>23321</v>
      </c>
      <c r="D102" s="193" t="s">
        <v>2262</v>
      </c>
      <c r="E102" s="222">
        <v>40</v>
      </c>
      <c r="F102" s="179"/>
      <c r="G102" s="179">
        <f t="shared" si="33"/>
        <v>0</v>
      </c>
      <c r="H102" s="180">
        <f t="shared" si="34"/>
        <v>0</v>
      </c>
    </row>
    <row r="103" spans="1:8" s="104" customFormat="1" ht="36" x14ac:dyDescent="0.25">
      <c r="A103" s="220" t="s">
        <v>23249</v>
      </c>
      <c r="B103" s="191" t="s">
        <v>430</v>
      </c>
      <c r="C103" s="230" t="s">
        <v>23322</v>
      </c>
      <c r="D103" s="193" t="s">
        <v>2262</v>
      </c>
      <c r="E103" s="222">
        <v>172</v>
      </c>
      <c r="F103" s="179"/>
      <c r="G103" s="179">
        <f t="shared" si="33"/>
        <v>0</v>
      </c>
      <c r="H103" s="180">
        <f t="shared" si="34"/>
        <v>0</v>
      </c>
    </row>
    <row r="104" spans="1:8" s="104" customFormat="1" ht="36" x14ac:dyDescent="0.25">
      <c r="A104" s="220" t="s">
        <v>23250</v>
      </c>
      <c r="B104" s="191" t="s">
        <v>457</v>
      </c>
      <c r="C104" s="230" t="s">
        <v>23323</v>
      </c>
      <c r="D104" s="193" t="s">
        <v>2262</v>
      </c>
      <c r="E104" s="222">
        <v>90</v>
      </c>
      <c r="F104" s="179"/>
      <c r="G104" s="179">
        <f t="shared" si="33"/>
        <v>0</v>
      </c>
      <c r="H104" s="180">
        <f t="shared" si="34"/>
        <v>0</v>
      </c>
    </row>
    <row r="105" spans="1:8" s="104" customFormat="1" ht="36" x14ac:dyDescent="0.25">
      <c r="A105" s="220" t="s">
        <v>23251</v>
      </c>
      <c r="B105" s="191" t="s">
        <v>457</v>
      </c>
      <c r="C105" s="230" t="s">
        <v>23324</v>
      </c>
      <c r="D105" s="193" t="s">
        <v>2262</v>
      </c>
      <c r="E105" s="222">
        <v>30</v>
      </c>
      <c r="F105" s="179"/>
      <c r="G105" s="179">
        <f t="shared" si="33"/>
        <v>0</v>
      </c>
      <c r="H105" s="180">
        <f t="shared" si="34"/>
        <v>0</v>
      </c>
    </row>
    <row r="106" spans="1:8" s="104" customFormat="1" ht="24" x14ac:dyDescent="0.25">
      <c r="A106" s="220" t="s">
        <v>23252</v>
      </c>
      <c r="B106" s="191" t="s">
        <v>8615</v>
      </c>
      <c r="C106" s="230" t="s">
        <v>8616</v>
      </c>
      <c r="D106" s="193" t="s">
        <v>2262</v>
      </c>
      <c r="E106" s="222">
        <v>140</v>
      </c>
      <c r="F106" s="179"/>
      <c r="G106" s="179">
        <f t="shared" si="33"/>
        <v>0</v>
      </c>
      <c r="H106" s="180">
        <f t="shared" si="34"/>
        <v>0</v>
      </c>
    </row>
    <row r="107" spans="1:8" s="104" customFormat="1" ht="24" x14ac:dyDescent="0.25">
      <c r="A107" s="220" t="s">
        <v>23253</v>
      </c>
      <c r="B107" s="191" t="s">
        <v>8617</v>
      </c>
      <c r="C107" s="230" t="s">
        <v>8618</v>
      </c>
      <c r="D107" s="193" t="s">
        <v>2262</v>
      </c>
      <c r="E107" s="222">
        <v>90</v>
      </c>
      <c r="F107" s="179"/>
      <c r="G107" s="179">
        <f t="shared" si="33"/>
        <v>0</v>
      </c>
      <c r="H107" s="180">
        <f t="shared" si="34"/>
        <v>0</v>
      </c>
    </row>
    <row r="108" spans="1:8" s="104" customFormat="1" x14ac:dyDescent="0.25">
      <c r="A108" s="220" t="s">
        <v>23254</v>
      </c>
      <c r="B108" s="117"/>
      <c r="C108" s="250" t="s">
        <v>13905</v>
      </c>
      <c r="D108" s="193"/>
      <c r="E108" s="222"/>
      <c r="F108" s="179"/>
      <c r="G108" s="179"/>
      <c r="H108" s="180"/>
    </row>
    <row r="109" spans="1:8" s="104" customFormat="1" ht="24" x14ac:dyDescent="0.25">
      <c r="A109" s="220" t="s">
        <v>23255</v>
      </c>
      <c r="B109" s="191" t="s">
        <v>498</v>
      </c>
      <c r="C109" s="230" t="s">
        <v>14493</v>
      </c>
      <c r="D109" s="193"/>
      <c r="E109" s="222">
        <v>120</v>
      </c>
      <c r="F109" s="179"/>
      <c r="G109" s="179">
        <f t="shared" ref="G109:G112" si="35">TRUNC(E109*F109*$G$7,2)</f>
        <v>0</v>
      </c>
      <c r="H109" s="180">
        <f t="shared" ref="H109:H112" si="36">TRUNC(E109*F109+G109,2)</f>
        <v>0</v>
      </c>
    </row>
    <row r="110" spans="1:8" s="104" customFormat="1" ht="38.1" customHeight="1" x14ac:dyDescent="0.25">
      <c r="A110" s="220" t="s">
        <v>23256</v>
      </c>
      <c r="B110" s="191" t="s">
        <v>8124</v>
      </c>
      <c r="C110" s="230" t="s">
        <v>8125</v>
      </c>
      <c r="D110" s="192" t="s">
        <v>2262</v>
      </c>
      <c r="E110" s="222">
        <v>120</v>
      </c>
      <c r="F110" s="179"/>
      <c r="G110" s="179">
        <f t="shared" si="35"/>
        <v>0</v>
      </c>
      <c r="H110" s="180">
        <f t="shared" si="36"/>
        <v>0</v>
      </c>
    </row>
    <row r="111" spans="1:8" s="104" customFormat="1" ht="36" x14ac:dyDescent="0.25">
      <c r="A111" s="220" t="s">
        <v>23257</v>
      </c>
      <c r="B111" s="191" t="s">
        <v>8146</v>
      </c>
      <c r="C111" s="230" t="s">
        <v>8147</v>
      </c>
      <c r="D111" s="192" t="s">
        <v>2262</v>
      </c>
      <c r="E111" s="222">
        <v>23</v>
      </c>
      <c r="F111" s="179"/>
      <c r="G111" s="179">
        <f t="shared" si="35"/>
        <v>0</v>
      </c>
      <c r="H111" s="180">
        <f t="shared" si="36"/>
        <v>0</v>
      </c>
    </row>
    <row r="112" spans="1:8" s="104" customFormat="1" ht="42" customHeight="1" x14ac:dyDescent="0.25">
      <c r="A112" s="220" t="s">
        <v>23258</v>
      </c>
      <c r="B112" s="191" t="s">
        <v>8162</v>
      </c>
      <c r="C112" s="230" t="s">
        <v>17959</v>
      </c>
      <c r="D112" s="192" t="s">
        <v>2262</v>
      </c>
      <c r="E112" s="222">
        <v>30</v>
      </c>
      <c r="F112" s="179"/>
      <c r="G112" s="179">
        <f t="shared" si="35"/>
        <v>0</v>
      </c>
      <c r="H112" s="180">
        <f t="shared" si="36"/>
        <v>0</v>
      </c>
    </row>
    <row r="113" spans="1:8" s="104" customFormat="1" x14ac:dyDescent="0.25">
      <c r="A113" s="220" t="s">
        <v>22929</v>
      </c>
      <c r="B113" s="191"/>
      <c r="C113" s="230" t="s">
        <v>13907</v>
      </c>
      <c r="D113" s="193"/>
      <c r="E113" s="222"/>
      <c r="F113" s="179"/>
      <c r="G113" s="179"/>
      <c r="H113" s="180"/>
    </row>
    <row r="114" spans="1:8" s="104" customFormat="1" ht="36" x14ac:dyDescent="0.25">
      <c r="A114" s="220" t="s">
        <v>23259</v>
      </c>
      <c r="B114" s="191" t="s">
        <v>522</v>
      </c>
      <c r="C114" s="230" t="s">
        <v>1724</v>
      </c>
      <c r="D114" s="238" t="str">
        <f t="shared" ref="D114:D115" si="37">RIGHT(C114,2)</f>
        <v>UN</v>
      </c>
      <c r="E114" s="222">
        <v>1</v>
      </c>
      <c r="F114" s="179"/>
      <c r="G114" s="179">
        <f t="shared" ref="G114:G129" si="38">TRUNC(E114*F114*$G$7,2)</f>
        <v>0</v>
      </c>
      <c r="H114" s="180">
        <f t="shared" ref="H114:H129" si="39">TRUNC(E114*F114+G114,2)</f>
        <v>0</v>
      </c>
    </row>
    <row r="115" spans="1:8" s="104" customFormat="1" ht="36" x14ac:dyDescent="0.25">
      <c r="A115" s="220" t="s">
        <v>23260</v>
      </c>
      <c r="B115" s="191" t="s">
        <v>529</v>
      </c>
      <c r="C115" s="230" t="s">
        <v>1731</v>
      </c>
      <c r="D115" s="238" t="str">
        <f t="shared" si="37"/>
        <v>UN</v>
      </c>
      <c r="E115" s="222">
        <v>1</v>
      </c>
      <c r="F115" s="179"/>
      <c r="G115" s="179">
        <f t="shared" si="38"/>
        <v>0</v>
      </c>
      <c r="H115" s="180">
        <f t="shared" si="39"/>
        <v>0</v>
      </c>
    </row>
    <row r="116" spans="1:8" s="104" customFormat="1" ht="36" x14ac:dyDescent="0.25">
      <c r="A116" s="220" t="s">
        <v>23261</v>
      </c>
      <c r="B116" s="191" t="s">
        <v>18102</v>
      </c>
      <c r="C116" s="230" t="s">
        <v>18103</v>
      </c>
      <c r="D116" s="239" t="s">
        <v>2261</v>
      </c>
      <c r="E116" s="222">
        <v>1</v>
      </c>
      <c r="F116" s="179"/>
      <c r="G116" s="179">
        <f t="shared" si="38"/>
        <v>0</v>
      </c>
      <c r="H116" s="180">
        <f t="shared" si="39"/>
        <v>0</v>
      </c>
    </row>
    <row r="117" spans="1:8" s="104" customFormat="1" ht="48" x14ac:dyDescent="0.25">
      <c r="A117" s="220" t="s">
        <v>23262</v>
      </c>
      <c r="B117" s="191" t="s">
        <v>18116</v>
      </c>
      <c r="C117" s="230" t="s">
        <v>18117</v>
      </c>
      <c r="D117" s="239" t="s">
        <v>2261</v>
      </c>
      <c r="E117" s="222">
        <v>1</v>
      </c>
      <c r="F117" s="179"/>
      <c r="G117" s="179">
        <f t="shared" si="38"/>
        <v>0</v>
      </c>
      <c r="H117" s="180">
        <f t="shared" si="39"/>
        <v>0</v>
      </c>
    </row>
    <row r="118" spans="1:8" s="104" customFormat="1" ht="24" x14ac:dyDescent="0.25">
      <c r="A118" s="220" t="s">
        <v>23263</v>
      </c>
      <c r="B118" s="191" t="s">
        <v>8310</v>
      </c>
      <c r="C118" s="230" t="s">
        <v>8311</v>
      </c>
      <c r="D118" s="239" t="s">
        <v>2261</v>
      </c>
      <c r="E118" s="222">
        <v>24</v>
      </c>
      <c r="F118" s="179"/>
      <c r="G118" s="179">
        <f t="shared" si="38"/>
        <v>0</v>
      </c>
      <c r="H118" s="180">
        <f t="shared" si="39"/>
        <v>0</v>
      </c>
    </row>
    <row r="119" spans="1:8" s="104" customFormat="1" ht="24.95" customHeight="1" x14ac:dyDescent="0.25">
      <c r="A119" s="220" t="s">
        <v>23264</v>
      </c>
      <c r="B119" s="191" t="s">
        <v>8382</v>
      </c>
      <c r="C119" s="230" t="s">
        <v>8383</v>
      </c>
      <c r="D119" s="239" t="s">
        <v>2261</v>
      </c>
      <c r="E119" s="222">
        <v>5</v>
      </c>
      <c r="F119" s="179"/>
      <c r="G119" s="179">
        <f t="shared" si="38"/>
        <v>0</v>
      </c>
      <c r="H119" s="180">
        <f t="shared" si="39"/>
        <v>0</v>
      </c>
    </row>
    <row r="120" spans="1:8" s="104" customFormat="1" ht="24.95" customHeight="1" x14ac:dyDescent="0.25">
      <c r="A120" s="220" t="s">
        <v>23265</v>
      </c>
      <c r="B120" s="191" t="s">
        <v>8394</v>
      </c>
      <c r="C120" s="230" t="s">
        <v>18069</v>
      </c>
      <c r="D120" s="239" t="s">
        <v>2261</v>
      </c>
      <c r="E120" s="222">
        <v>1</v>
      </c>
      <c r="F120" s="179"/>
      <c r="G120" s="179">
        <f t="shared" si="38"/>
        <v>0</v>
      </c>
      <c r="H120" s="180">
        <f t="shared" si="39"/>
        <v>0</v>
      </c>
    </row>
    <row r="121" spans="1:8" s="104" customFormat="1" ht="24" x14ac:dyDescent="0.25">
      <c r="A121" s="220" t="s">
        <v>23266</v>
      </c>
      <c r="B121" s="191" t="s">
        <v>8396</v>
      </c>
      <c r="C121" s="230" t="s">
        <v>18071</v>
      </c>
      <c r="D121" s="239" t="s">
        <v>2261</v>
      </c>
      <c r="E121" s="222">
        <v>1</v>
      </c>
      <c r="F121" s="179"/>
      <c r="G121" s="179">
        <f t="shared" si="38"/>
        <v>0</v>
      </c>
      <c r="H121" s="180">
        <f t="shared" si="39"/>
        <v>0</v>
      </c>
    </row>
    <row r="122" spans="1:8" s="104" customFormat="1" ht="24" x14ac:dyDescent="0.25">
      <c r="A122" s="220" t="s">
        <v>23267</v>
      </c>
      <c r="B122" s="191" t="s">
        <v>8400</v>
      </c>
      <c r="C122" s="230" t="s">
        <v>18078</v>
      </c>
      <c r="D122" s="239" t="s">
        <v>2261</v>
      </c>
      <c r="E122" s="222">
        <v>1</v>
      </c>
      <c r="F122" s="179"/>
      <c r="G122" s="179">
        <f t="shared" si="38"/>
        <v>0</v>
      </c>
      <c r="H122" s="180">
        <f t="shared" si="39"/>
        <v>0</v>
      </c>
    </row>
    <row r="123" spans="1:8" s="104" customFormat="1" ht="24" x14ac:dyDescent="0.25">
      <c r="A123" s="220" t="s">
        <v>23268</v>
      </c>
      <c r="B123" s="191" t="s">
        <v>8402</v>
      </c>
      <c r="C123" s="230" t="s">
        <v>18081</v>
      </c>
      <c r="D123" s="239" t="s">
        <v>2261</v>
      </c>
      <c r="E123" s="222">
        <v>4</v>
      </c>
      <c r="F123" s="179"/>
      <c r="G123" s="179">
        <f t="shared" si="38"/>
        <v>0</v>
      </c>
      <c r="H123" s="180">
        <f t="shared" si="39"/>
        <v>0</v>
      </c>
    </row>
    <row r="124" spans="1:8" s="104" customFormat="1" ht="24" x14ac:dyDescent="0.25">
      <c r="A124" s="220" t="s">
        <v>23269</v>
      </c>
      <c r="B124" s="191" t="s">
        <v>18143</v>
      </c>
      <c r="C124" s="230" t="s">
        <v>18144</v>
      </c>
      <c r="D124" s="239" t="s">
        <v>2261</v>
      </c>
      <c r="E124" s="222">
        <v>1</v>
      </c>
      <c r="F124" s="179"/>
      <c r="G124" s="179">
        <f t="shared" si="38"/>
        <v>0</v>
      </c>
      <c r="H124" s="180">
        <f t="shared" si="39"/>
        <v>0</v>
      </c>
    </row>
    <row r="125" spans="1:8" s="104" customFormat="1" ht="36" x14ac:dyDescent="0.25">
      <c r="A125" s="220" t="s">
        <v>23270</v>
      </c>
      <c r="B125" s="191" t="s">
        <v>550</v>
      </c>
      <c r="C125" s="230" t="s">
        <v>14526</v>
      </c>
      <c r="D125" s="239" t="str">
        <f t="shared" ref="D125:D126" si="40">RIGHT(C125,2)</f>
        <v>UN</v>
      </c>
      <c r="E125" s="222">
        <v>1</v>
      </c>
      <c r="F125" s="179"/>
      <c r="G125" s="179">
        <f t="shared" si="38"/>
        <v>0</v>
      </c>
      <c r="H125" s="180">
        <f t="shared" si="39"/>
        <v>0</v>
      </c>
    </row>
    <row r="126" spans="1:8" s="104" customFormat="1" ht="24" x14ac:dyDescent="0.25">
      <c r="A126" s="220" t="s">
        <v>23271</v>
      </c>
      <c r="B126" s="191" t="s">
        <v>555</v>
      </c>
      <c r="C126" s="230" t="s">
        <v>14531</v>
      </c>
      <c r="D126" s="239" t="str">
        <f t="shared" si="40"/>
        <v>UN</v>
      </c>
      <c r="E126" s="222">
        <v>4</v>
      </c>
      <c r="F126" s="179"/>
      <c r="G126" s="179">
        <f t="shared" si="38"/>
        <v>0</v>
      </c>
      <c r="H126" s="180">
        <f t="shared" si="39"/>
        <v>0</v>
      </c>
    </row>
    <row r="127" spans="1:8" s="104" customFormat="1" ht="36" x14ac:dyDescent="0.25">
      <c r="A127" s="220" t="s">
        <v>23272</v>
      </c>
      <c r="B127" s="191" t="s">
        <v>8318</v>
      </c>
      <c r="C127" s="230" t="s">
        <v>8319</v>
      </c>
      <c r="D127" s="239" t="s">
        <v>2261</v>
      </c>
      <c r="E127" s="222">
        <v>15</v>
      </c>
      <c r="F127" s="179"/>
      <c r="G127" s="179">
        <f t="shared" si="38"/>
        <v>0</v>
      </c>
      <c r="H127" s="180">
        <f t="shared" si="39"/>
        <v>0</v>
      </c>
    </row>
    <row r="128" spans="1:8" s="104" customFormat="1" ht="36" x14ac:dyDescent="0.25">
      <c r="A128" s="220" t="s">
        <v>23273</v>
      </c>
      <c r="B128" s="191" t="s">
        <v>8382</v>
      </c>
      <c r="C128" s="230" t="s">
        <v>8383</v>
      </c>
      <c r="D128" s="239" t="s">
        <v>2261</v>
      </c>
      <c r="E128" s="222">
        <v>5</v>
      </c>
      <c r="F128" s="179"/>
      <c r="G128" s="179">
        <f t="shared" si="38"/>
        <v>0</v>
      </c>
      <c r="H128" s="180">
        <f t="shared" si="39"/>
        <v>0</v>
      </c>
    </row>
    <row r="129" spans="1:10" s="104" customFormat="1" ht="36" x14ac:dyDescent="0.25">
      <c r="A129" s="220" t="s">
        <v>23274</v>
      </c>
      <c r="B129" s="191" t="s">
        <v>582</v>
      </c>
      <c r="C129" s="230" t="s">
        <v>14546</v>
      </c>
      <c r="D129" s="239" t="s">
        <v>2261</v>
      </c>
      <c r="E129" s="222">
        <v>9</v>
      </c>
      <c r="F129" s="179"/>
      <c r="G129" s="179">
        <f t="shared" si="38"/>
        <v>0</v>
      </c>
      <c r="H129" s="180">
        <f t="shared" si="39"/>
        <v>0</v>
      </c>
    </row>
    <row r="130" spans="1:10" s="104" customFormat="1" x14ac:dyDescent="0.25">
      <c r="A130" s="220" t="s">
        <v>23275</v>
      </c>
      <c r="B130" s="191"/>
      <c r="C130" s="230" t="s">
        <v>14552</v>
      </c>
      <c r="D130" s="239"/>
      <c r="E130" s="222"/>
      <c r="F130" s="179"/>
      <c r="G130" s="179"/>
      <c r="H130" s="180"/>
    </row>
    <row r="131" spans="1:10" s="104" customFormat="1" ht="24" x14ac:dyDescent="0.25">
      <c r="A131" s="220" t="s">
        <v>23276</v>
      </c>
      <c r="B131" s="191" t="s">
        <v>2421</v>
      </c>
      <c r="C131" s="230" t="s">
        <v>2422</v>
      </c>
      <c r="D131" s="239" t="s">
        <v>2261</v>
      </c>
      <c r="E131" s="222">
        <v>13</v>
      </c>
      <c r="F131" s="179"/>
      <c r="G131" s="179">
        <f t="shared" ref="G131:G138" si="41">TRUNC(E131*F131*$G$7,2)</f>
        <v>0</v>
      </c>
      <c r="H131" s="180">
        <f t="shared" ref="H131:H138" si="42">TRUNC(E131*F131+G131,2)</f>
        <v>0</v>
      </c>
    </row>
    <row r="132" spans="1:10" s="104" customFormat="1" ht="24" x14ac:dyDescent="0.25">
      <c r="A132" s="220" t="s">
        <v>23277</v>
      </c>
      <c r="B132" s="191" t="s">
        <v>594</v>
      </c>
      <c r="C132" s="230" t="s">
        <v>1755</v>
      </c>
      <c r="D132" s="239" t="s">
        <v>2261</v>
      </c>
      <c r="E132" s="222">
        <v>13</v>
      </c>
      <c r="F132" s="179"/>
      <c r="G132" s="179">
        <f t="shared" si="41"/>
        <v>0</v>
      </c>
      <c r="H132" s="180">
        <f t="shared" si="42"/>
        <v>0</v>
      </c>
    </row>
    <row r="133" spans="1:10" s="104" customFormat="1" ht="24" x14ac:dyDescent="0.25">
      <c r="A133" s="220" t="s">
        <v>23278</v>
      </c>
      <c r="B133" s="191" t="s">
        <v>604</v>
      </c>
      <c r="C133" s="230" t="s">
        <v>1761</v>
      </c>
      <c r="D133" s="239" t="s">
        <v>2261</v>
      </c>
      <c r="E133" s="222">
        <v>192</v>
      </c>
      <c r="F133" s="179"/>
      <c r="G133" s="179">
        <f t="shared" si="41"/>
        <v>0</v>
      </c>
      <c r="H133" s="180">
        <f t="shared" si="42"/>
        <v>0</v>
      </c>
    </row>
    <row r="134" spans="1:10" s="104" customFormat="1" ht="24" x14ac:dyDescent="0.25">
      <c r="A134" s="220" t="s">
        <v>23279</v>
      </c>
      <c r="B134" s="191" t="s">
        <v>632</v>
      </c>
      <c r="C134" s="230" t="s">
        <v>14568</v>
      </c>
      <c r="D134" s="239" t="s">
        <v>2261</v>
      </c>
      <c r="E134" s="222">
        <v>96</v>
      </c>
      <c r="F134" s="179"/>
      <c r="G134" s="179">
        <f t="shared" si="41"/>
        <v>0</v>
      </c>
      <c r="H134" s="180">
        <f t="shared" si="42"/>
        <v>0</v>
      </c>
    </row>
    <row r="135" spans="1:10" s="104" customFormat="1" ht="24" x14ac:dyDescent="0.25">
      <c r="A135" s="220" t="s">
        <v>23280</v>
      </c>
      <c r="B135" s="193">
        <v>41419</v>
      </c>
      <c r="C135" s="230" t="s">
        <v>23191</v>
      </c>
      <c r="D135" s="239" t="s">
        <v>2261</v>
      </c>
      <c r="E135" s="222">
        <v>16</v>
      </c>
      <c r="F135" s="179"/>
      <c r="G135" s="179">
        <f t="shared" si="41"/>
        <v>0</v>
      </c>
      <c r="H135" s="180">
        <f t="shared" si="42"/>
        <v>0</v>
      </c>
    </row>
    <row r="136" spans="1:10" s="104" customFormat="1" ht="24.95" customHeight="1" x14ac:dyDescent="0.25">
      <c r="A136" s="220" t="s">
        <v>23281</v>
      </c>
      <c r="B136" s="191" t="s">
        <v>627</v>
      </c>
      <c r="C136" s="230" t="s">
        <v>14563</v>
      </c>
      <c r="D136" s="239" t="s">
        <v>2261</v>
      </c>
      <c r="E136" s="222">
        <v>25</v>
      </c>
      <c r="F136" s="179"/>
      <c r="G136" s="179">
        <f t="shared" si="41"/>
        <v>0</v>
      </c>
      <c r="H136" s="180">
        <f t="shared" si="42"/>
        <v>0</v>
      </c>
    </row>
    <row r="137" spans="1:10" s="104" customFormat="1" ht="24" x14ac:dyDescent="0.25">
      <c r="A137" s="220" t="s">
        <v>23282</v>
      </c>
      <c r="B137" s="191" t="s">
        <v>628</v>
      </c>
      <c r="C137" s="230" t="s">
        <v>14564</v>
      </c>
      <c r="D137" s="239" t="s">
        <v>2261</v>
      </c>
      <c r="E137" s="222">
        <v>12</v>
      </c>
      <c r="F137" s="179"/>
      <c r="G137" s="179">
        <f t="shared" si="41"/>
        <v>0</v>
      </c>
      <c r="H137" s="180">
        <f t="shared" si="42"/>
        <v>0</v>
      </c>
    </row>
    <row r="138" spans="1:10" s="104" customFormat="1" ht="24" x14ac:dyDescent="0.25">
      <c r="A138" s="220" t="s">
        <v>23283</v>
      </c>
      <c r="B138" s="191" t="s">
        <v>635</v>
      </c>
      <c r="C138" s="230" t="s">
        <v>1780</v>
      </c>
      <c r="D138" s="239" t="s">
        <v>2261</v>
      </c>
      <c r="E138" s="222">
        <v>10</v>
      </c>
      <c r="F138" s="179"/>
      <c r="G138" s="179">
        <f t="shared" si="41"/>
        <v>0</v>
      </c>
      <c r="H138" s="180">
        <f t="shared" si="42"/>
        <v>0</v>
      </c>
    </row>
    <row r="139" spans="1:10" s="104" customFormat="1" x14ac:dyDescent="0.25">
      <c r="A139" s="220" t="s">
        <v>23284</v>
      </c>
      <c r="B139" s="191"/>
      <c r="C139" s="230" t="s">
        <v>14594</v>
      </c>
      <c r="D139" s="239"/>
      <c r="E139" s="222"/>
      <c r="F139" s="179"/>
      <c r="G139" s="179"/>
      <c r="H139" s="180"/>
    </row>
    <row r="140" spans="1:10" s="104" customFormat="1" ht="48" x14ac:dyDescent="0.25">
      <c r="A140" s="220" t="s">
        <v>23285</v>
      </c>
      <c r="B140" s="191" t="s">
        <v>801</v>
      </c>
      <c r="C140" s="230" t="s">
        <v>1922</v>
      </c>
      <c r="D140" s="239" t="s">
        <v>2261</v>
      </c>
      <c r="E140" s="222">
        <v>1</v>
      </c>
      <c r="F140" s="179"/>
      <c r="G140" s="179">
        <f t="shared" ref="G140" si="43">TRUNC(E140*F140*$G$7,2)</f>
        <v>0</v>
      </c>
      <c r="H140" s="180">
        <f t="shared" ref="H140" si="44">TRUNC(E140*F140+G140,2)</f>
        <v>0</v>
      </c>
    </row>
    <row r="141" spans="1:10" s="104" customFormat="1" x14ac:dyDescent="0.25">
      <c r="A141" s="197"/>
      <c r="B141" s="198"/>
      <c r="C141" s="199"/>
      <c r="D141" s="199"/>
      <c r="E141" s="199"/>
      <c r="F141" s="199"/>
      <c r="G141" s="200">
        <f>SUM(G83:G135)</f>
        <v>0</v>
      </c>
      <c r="H141" s="200">
        <f>SUM(H83:H140)</f>
        <v>0</v>
      </c>
      <c r="J141" s="109"/>
    </row>
    <row r="142" spans="1:10" s="104" customFormat="1" x14ac:dyDescent="0.25">
      <c r="A142" s="201"/>
      <c r="B142" s="202"/>
      <c r="C142" s="203"/>
      <c r="D142" s="203"/>
      <c r="E142" s="203"/>
      <c r="F142" s="203"/>
      <c r="G142" s="194"/>
      <c r="H142" s="194"/>
      <c r="J142" s="109"/>
    </row>
    <row r="143" spans="1:10" s="104" customFormat="1" x14ac:dyDescent="0.25">
      <c r="A143" s="240" t="s">
        <v>22936</v>
      </c>
      <c r="B143" s="191"/>
      <c r="C143" s="225" t="s">
        <v>2131</v>
      </c>
      <c r="D143" s="209"/>
      <c r="E143" s="222"/>
      <c r="F143" s="209"/>
      <c r="G143" s="179"/>
      <c r="H143" s="180"/>
    </row>
    <row r="144" spans="1:10" s="104" customFormat="1" ht="48" x14ac:dyDescent="0.25">
      <c r="A144" s="220" t="s">
        <v>13903</v>
      </c>
      <c r="B144" s="191" t="s">
        <v>14666</v>
      </c>
      <c r="C144" s="230" t="s">
        <v>14667</v>
      </c>
      <c r="D144" s="209" t="s">
        <v>2259</v>
      </c>
      <c r="E144" s="222">
        <f>(3.4*57.91-2.52*1.6*6)*2</f>
        <v>345.40399999999994</v>
      </c>
      <c r="F144" s="179"/>
      <c r="G144" s="179">
        <f t="shared" ref="G144:G145" si="45">TRUNC(E144*F144*$G$7,2)</f>
        <v>0</v>
      </c>
      <c r="H144" s="180">
        <f t="shared" ref="H144:H145" si="46">TRUNC(E144*F144+G144,2)</f>
        <v>0</v>
      </c>
    </row>
    <row r="145" spans="1:14" s="104" customFormat="1" ht="48" x14ac:dyDescent="0.25">
      <c r="A145" s="220" t="s">
        <v>23293</v>
      </c>
      <c r="B145" s="191" t="s">
        <v>11958</v>
      </c>
      <c r="C145" s="230" t="s">
        <v>11959</v>
      </c>
      <c r="D145" s="209" t="s">
        <v>2259</v>
      </c>
      <c r="E145" s="222">
        <f>(3.4*57.91-2.52*1.6*6)*2</f>
        <v>345.40399999999994</v>
      </c>
      <c r="F145" s="179"/>
      <c r="G145" s="179">
        <f t="shared" si="45"/>
        <v>0</v>
      </c>
      <c r="H145" s="180">
        <f t="shared" si="46"/>
        <v>0</v>
      </c>
    </row>
    <row r="146" spans="1:14" s="104" customFormat="1" x14ac:dyDescent="0.25">
      <c r="A146" s="197"/>
      <c r="B146" s="198"/>
      <c r="C146" s="199"/>
      <c r="D146" s="199"/>
      <c r="E146" s="199"/>
      <c r="F146" s="199"/>
      <c r="G146" s="200">
        <f>SUM(G144:G145)</f>
        <v>0</v>
      </c>
      <c r="H146" s="200">
        <f>SUM(H144:H145)</f>
        <v>0</v>
      </c>
    </row>
    <row r="147" spans="1:14" s="104" customFormat="1" x14ac:dyDescent="0.25">
      <c r="A147" s="201"/>
      <c r="B147" s="202"/>
      <c r="C147" s="203"/>
      <c r="D147" s="203"/>
      <c r="E147" s="203"/>
      <c r="F147" s="203"/>
      <c r="G147" s="194"/>
      <c r="H147" s="194"/>
      <c r="J147" s="109"/>
    </row>
    <row r="148" spans="1:14" s="104" customFormat="1" x14ac:dyDescent="0.25">
      <c r="A148" s="240" t="s">
        <v>22930</v>
      </c>
      <c r="B148" s="191"/>
      <c r="C148" s="225" t="s">
        <v>2136</v>
      </c>
      <c r="D148" s="241"/>
      <c r="E148" s="222"/>
      <c r="F148" s="179"/>
      <c r="G148" s="118"/>
      <c r="H148" s="118"/>
    </row>
    <row r="149" spans="1:14" s="104" customFormat="1" ht="24" x14ac:dyDescent="0.25">
      <c r="A149" s="220" t="s">
        <v>22931</v>
      </c>
      <c r="B149" s="191" t="s">
        <v>1149</v>
      </c>
      <c r="C149" s="230" t="s">
        <v>2137</v>
      </c>
      <c r="D149" s="209" t="s">
        <v>2259</v>
      </c>
      <c r="E149" s="222">
        <v>117.87</v>
      </c>
      <c r="F149" s="179"/>
      <c r="G149" s="179">
        <f t="shared" ref="G149:G150" si="47">TRUNC(E149*F149*$G$7,2)</f>
        <v>0</v>
      </c>
      <c r="H149" s="180">
        <f t="shared" ref="H149:H150" si="48">TRUNC(E149*F149+G149,2)</f>
        <v>0</v>
      </c>
    </row>
    <row r="150" spans="1:14" s="104" customFormat="1" ht="24" x14ac:dyDescent="0.25">
      <c r="A150" s="220" t="s">
        <v>23286</v>
      </c>
      <c r="B150" s="191" t="s">
        <v>1150</v>
      </c>
      <c r="C150" s="230" t="s">
        <v>2138</v>
      </c>
      <c r="D150" s="209" t="s">
        <v>2259</v>
      </c>
      <c r="E150" s="222">
        <v>117.87</v>
      </c>
      <c r="F150" s="179"/>
      <c r="G150" s="179">
        <f t="shared" si="47"/>
        <v>0</v>
      </c>
      <c r="H150" s="180">
        <f t="shared" si="48"/>
        <v>0</v>
      </c>
    </row>
    <row r="151" spans="1:14" s="104" customFormat="1" x14ac:dyDescent="0.25">
      <c r="A151" s="197"/>
      <c r="B151" s="198"/>
      <c r="C151" s="199"/>
      <c r="D151" s="199"/>
      <c r="E151" s="199"/>
      <c r="F151" s="199"/>
      <c r="G151" s="200">
        <f>SUM(G149:G150)</f>
        <v>0</v>
      </c>
      <c r="H151" s="200">
        <f>SUM(H149:H150)</f>
        <v>0</v>
      </c>
    </row>
    <row r="152" spans="1:14" s="104" customFormat="1" x14ac:dyDescent="0.25">
      <c r="A152" s="220"/>
      <c r="B152" s="191"/>
      <c r="C152" s="230"/>
      <c r="D152" s="209"/>
      <c r="E152" s="222"/>
      <c r="F152" s="179"/>
      <c r="G152" s="179"/>
      <c r="H152" s="180"/>
    </row>
    <row r="153" spans="1:14" s="104" customFormat="1" x14ac:dyDescent="0.25">
      <c r="A153" s="240" t="s">
        <v>22932</v>
      </c>
      <c r="B153" s="191"/>
      <c r="C153" s="225" t="s">
        <v>2145</v>
      </c>
      <c r="D153" s="209"/>
      <c r="E153" s="222"/>
      <c r="F153" s="179"/>
      <c r="G153" s="179"/>
      <c r="H153" s="180"/>
    </row>
    <row r="154" spans="1:14" s="104" customFormat="1" ht="24" x14ac:dyDescent="0.25">
      <c r="A154" s="220" t="s">
        <v>13908</v>
      </c>
      <c r="B154" s="195" t="s">
        <v>1158</v>
      </c>
      <c r="C154" s="250" t="s">
        <v>2146</v>
      </c>
      <c r="D154" s="209" t="s">
        <v>23224</v>
      </c>
      <c r="E154" s="222">
        <f>17.2*13.29</f>
        <v>228.58799999999997</v>
      </c>
      <c r="F154" s="179"/>
      <c r="G154" s="179">
        <f t="shared" ref="G154:G160" si="49">TRUNC(E154*F154*$G$7,2)</f>
        <v>0</v>
      </c>
      <c r="H154" s="180">
        <f t="shared" ref="H154:H160" si="50">TRUNC(E154*F154+G154,2)</f>
        <v>0</v>
      </c>
    </row>
    <row r="155" spans="1:14" s="104" customFormat="1" ht="24" x14ac:dyDescent="0.25">
      <c r="A155" s="220" t="s">
        <v>13909</v>
      </c>
      <c r="B155" s="195" t="s">
        <v>1160</v>
      </c>
      <c r="C155" s="250" t="s">
        <v>2147</v>
      </c>
      <c r="D155" s="209" t="s">
        <v>2259</v>
      </c>
      <c r="E155" s="222">
        <f>17.2*13.29</f>
        <v>228.58799999999997</v>
      </c>
      <c r="F155" s="179"/>
      <c r="G155" s="179">
        <f t="shared" si="49"/>
        <v>0</v>
      </c>
      <c r="H155" s="180">
        <f t="shared" si="50"/>
        <v>0</v>
      </c>
    </row>
    <row r="156" spans="1:14" s="71" customFormat="1" ht="36" x14ac:dyDescent="0.25">
      <c r="A156" s="220" t="s">
        <v>23294</v>
      </c>
      <c r="B156" s="195" t="s">
        <v>1171</v>
      </c>
      <c r="C156" s="250" t="s">
        <v>22934</v>
      </c>
      <c r="D156" s="209" t="s">
        <v>2259</v>
      </c>
      <c r="E156" s="222">
        <f>14.82*8.05</f>
        <v>119.30100000000002</v>
      </c>
      <c r="F156" s="179"/>
      <c r="G156" s="179">
        <f t="shared" si="49"/>
        <v>0</v>
      </c>
      <c r="H156" s="180">
        <f t="shared" si="50"/>
        <v>0</v>
      </c>
    </row>
    <row r="157" spans="1:14" s="104" customFormat="1" ht="36" customHeight="1" x14ac:dyDescent="0.25">
      <c r="A157" s="220" t="s">
        <v>23295</v>
      </c>
      <c r="B157" s="195" t="s">
        <v>1172</v>
      </c>
      <c r="C157" s="250" t="s">
        <v>14675</v>
      </c>
      <c r="D157" s="209" t="s">
        <v>2262</v>
      </c>
      <c r="E157" s="222">
        <f>8.05*4+7.23*4</f>
        <v>61.120000000000005</v>
      </c>
      <c r="F157" s="179"/>
      <c r="G157" s="179">
        <f t="shared" si="49"/>
        <v>0</v>
      </c>
      <c r="H157" s="180">
        <f t="shared" si="50"/>
        <v>0</v>
      </c>
    </row>
    <row r="158" spans="1:14" s="104" customFormat="1" ht="24" x14ac:dyDescent="0.25">
      <c r="A158" s="220" t="s">
        <v>23296</v>
      </c>
      <c r="B158" s="195" t="s">
        <v>1175</v>
      </c>
      <c r="C158" s="250" t="s">
        <v>2152</v>
      </c>
      <c r="D158" s="209" t="s">
        <v>2259</v>
      </c>
      <c r="E158" s="222">
        <f>14.82*8.05</f>
        <v>119.30100000000002</v>
      </c>
      <c r="F158" s="179"/>
      <c r="G158" s="179">
        <f t="shared" si="49"/>
        <v>0</v>
      </c>
      <c r="H158" s="180">
        <f t="shared" si="50"/>
        <v>0</v>
      </c>
      <c r="I158" s="33"/>
    </row>
    <row r="159" spans="1:14" s="104" customFormat="1" ht="36" x14ac:dyDescent="0.25">
      <c r="A159" s="220" t="s">
        <v>23297</v>
      </c>
      <c r="B159" s="195" t="s">
        <v>1176</v>
      </c>
      <c r="C159" s="250" t="s">
        <v>2153</v>
      </c>
      <c r="D159" s="209" t="s">
        <v>2262</v>
      </c>
      <c r="E159" s="222">
        <f>2.31*6</f>
        <v>13.86</v>
      </c>
      <c r="F159" s="179"/>
      <c r="G159" s="179">
        <f t="shared" si="49"/>
        <v>0</v>
      </c>
      <c r="H159" s="180">
        <f t="shared" si="50"/>
        <v>0</v>
      </c>
    </row>
    <row r="160" spans="1:14" s="70" customFormat="1" ht="48" x14ac:dyDescent="0.25">
      <c r="A160" s="220" t="s">
        <v>23298</v>
      </c>
      <c r="B160" s="195" t="s">
        <v>1177</v>
      </c>
      <c r="C160" s="250" t="s">
        <v>2154</v>
      </c>
      <c r="D160" s="209" t="s">
        <v>2259</v>
      </c>
      <c r="E160" s="222">
        <f>17.22*(1.3+1.2)+10.82*(1.2+1.2)</f>
        <v>69.018000000000001</v>
      </c>
      <c r="F160" s="179"/>
      <c r="G160" s="179">
        <f t="shared" si="49"/>
        <v>0</v>
      </c>
      <c r="H160" s="180">
        <f t="shared" si="50"/>
        <v>0</v>
      </c>
      <c r="I160" s="104"/>
      <c r="J160" s="38"/>
      <c r="K160" s="33"/>
      <c r="L160" s="33"/>
      <c r="M160" s="33"/>
      <c r="N160" s="33"/>
    </row>
    <row r="161" spans="1:16384" s="104" customFormat="1" ht="15" customHeight="1" x14ac:dyDescent="0.25">
      <c r="A161" s="197"/>
      <c r="B161" s="198"/>
      <c r="C161" s="199"/>
      <c r="D161" s="199"/>
      <c r="E161" s="199"/>
      <c r="F161" s="199"/>
      <c r="G161" s="200">
        <f>SUM(G154:G160)</f>
        <v>0</v>
      </c>
      <c r="H161" s="200">
        <f>SUM(H154:H160)</f>
        <v>0</v>
      </c>
    </row>
    <row r="162" spans="1:16384" s="104" customFormat="1" ht="15" customHeight="1" x14ac:dyDescent="0.25">
      <c r="A162" s="201"/>
      <c r="B162" s="202"/>
      <c r="C162" s="203"/>
      <c r="D162" s="203"/>
      <c r="E162" s="203"/>
      <c r="F162" s="203"/>
      <c r="G162" s="194"/>
      <c r="H162" s="194"/>
    </row>
    <row r="163" spans="1:16384" s="104" customFormat="1" ht="15" customHeight="1" x14ac:dyDescent="0.25">
      <c r="A163" s="240" t="s">
        <v>22933</v>
      </c>
      <c r="B163" s="209"/>
      <c r="C163" s="225" t="s">
        <v>2161</v>
      </c>
      <c r="D163" s="225"/>
      <c r="E163" s="222"/>
      <c r="F163" s="179"/>
      <c r="G163" s="242"/>
      <c r="H163" s="243"/>
      <c r="I163" s="158"/>
    </row>
    <row r="164" spans="1:16384" s="104" customFormat="1" ht="24" x14ac:dyDescent="0.25">
      <c r="A164" s="220" t="s">
        <v>13910</v>
      </c>
      <c r="B164" s="191" t="s">
        <v>14787</v>
      </c>
      <c r="C164" s="230" t="str">
        <f>VLOOKUP(B164,'jan 22'!$A$4:$I$13571,2,FALSE)</f>
        <v>INSTALAÇÃO DE VIDRO TEMPERADO, E = 10 MM, ENCAIXADO EM PERFIL U. AF_01/2021_P</v>
      </c>
      <c r="D164" s="221" t="str">
        <f>VLOOKUP(B164,'jan 22'!$A$4:$I$13571,4,FALSE)</f>
        <v>M2</v>
      </c>
      <c r="E164" s="222">
        <f>2.52*1.6*6+0.7*2.1*6</f>
        <v>33.012</v>
      </c>
      <c r="F164" s="179"/>
      <c r="G164" s="179">
        <f t="shared" ref="G164" si="51">TRUNC(E164*F164*$G$7,2)</f>
        <v>0</v>
      </c>
      <c r="H164" s="180">
        <f t="shared" ref="H164" si="52">TRUNC(E164*F164+G164,2)</f>
        <v>0</v>
      </c>
    </row>
    <row r="165" spans="1:16384" s="104" customFormat="1" x14ac:dyDescent="0.25">
      <c r="A165" s="223"/>
      <c r="B165" s="210"/>
      <c r="C165" s="224"/>
      <c r="D165" s="224"/>
      <c r="E165" s="224"/>
      <c r="F165" s="233"/>
      <c r="G165" s="200">
        <f>SUM(G164)</f>
        <v>0</v>
      </c>
      <c r="H165" s="200">
        <f>SUM(H164)</f>
        <v>0</v>
      </c>
    </row>
    <row r="166" spans="1:16384" s="104" customFormat="1" x14ac:dyDescent="0.25">
      <c r="A166" s="206"/>
      <c r="B166" s="208"/>
      <c r="C166" s="244"/>
      <c r="D166" s="244"/>
      <c r="E166" s="222"/>
      <c r="F166" s="179"/>
      <c r="G166" s="179"/>
      <c r="H166" s="180"/>
    </row>
    <row r="167" spans="1:16384" s="104" customFormat="1" x14ac:dyDescent="0.25">
      <c r="A167" s="240" t="s">
        <v>22935</v>
      </c>
      <c r="B167" s="209"/>
      <c r="C167" s="225" t="s">
        <v>13914</v>
      </c>
      <c r="D167" s="225"/>
      <c r="E167" s="222"/>
      <c r="F167" s="179"/>
      <c r="G167" s="179"/>
      <c r="H167" s="180"/>
    </row>
    <row r="168" spans="1:16384" s="71" customFormat="1" ht="24" customHeight="1" x14ac:dyDescent="0.25">
      <c r="A168" s="220" t="s">
        <v>13911</v>
      </c>
      <c r="B168" s="207" t="s">
        <v>23147</v>
      </c>
      <c r="C168" s="230" t="str">
        <f>VLOOKUP(B168,'jan 22'!$A$4:$I$13571,2,FALSE)</f>
        <v>APLICACAO E LIXAMENTO DE MASSA ACRILICA EM PAREDES EM DUAS DEMAOS /M2</v>
      </c>
      <c r="D168" s="221" t="str">
        <f>VLOOKUP(B168,'jan 22'!$A$4:$I$13571,4,FALSE)</f>
        <v>M2</v>
      </c>
      <c r="E168" s="222">
        <f t="shared" ref="E168:E170" si="53">(3.4*57.91-2.52*1.6*6)*2</f>
        <v>345.40399999999994</v>
      </c>
      <c r="F168" s="179"/>
      <c r="G168" s="179">
        <f t="shared" ref="G168:G170" si="54">TRUNC(E168*F168*$G$7,2)</f>
        <v>0</v>
      </c>
      <c r="H168" s="180">
        <f t="shared" ref="H168:H170" si="55">TRUNC(E168*F168+G168,2)</f>
        <v>0</v>
      </c>
    </row>
    <row r="169" spans="1:16384" s="104" customFormat="1" ht="24" x14ac:dyDescent="0.25">
      <c r="A169" s="220" t="s">
        <v>23299</v>
      </c>
      <c r="B169" s="207" t="s">
        <v>1214</v>
      </c>
      <c r="C169" s="230" t="str">
        <f>VLOOKUP(B169,'jan 22'!$A$4:$I$13571,2,FALSE)</f>
        <v>PINTURA ESMALTE EM PAREDES INTERNAS/EXTERNAS EM 2(DUAS) DEMAOS /M2</v>
      </c>
      <c r="D169" s="221" t="str">
        <f>VLOOKUP(B169,'jan 22'!$A$4:$I$13571,4,FALSE)</f>
        <v>M2</v>
      </c>
      <c r="E169" s="222">
        <f t="shared" si="53"/>
        <v>345.40399999999994</v>
      </c>
      <c r="F169" s="179"/>
      <c r="G169" s="179">
        <f t="shared" si="54"/>
        <v>0</v>
      </c>
      <c r="H169" s="180">
        <f t="shared" si="55"/>
        <v>0</v>
      </c>
    </row>
    <row r="170" spans="1:16384" s="104" customFormat="1" ht="24" x14ac:dyDescent="0.25">
      <c r="A170" s="220" t="s">
        <v>23300</v>
      </c>
      <c r="B170" s="191" t="s">
        <v>1207</v>
      </c>
      <c r="C170" s="230" t="str">
        <f>VLOOKUP(B170,'jan 22'!$A$4:$I$13571,2,FALSE)</f>
        <v>SINAPI - 88488 - APLICACAO MANUAL DE PINTURA COM TINTA LATEX ACRILICA EM TETO, DUAS DEMAOS. AF_06/2014 /M2</v>
      </c>
      <c r="D170" s="221" t="str">
        <f>VLOOKUP(B170,'jan 22'!$A$4:$I$13571,4,FALSE)</f>
        <v>M2</v>
      </c>
      <c r="E170" s="222">
        <f t="shared" si="53"/>
        <v>345.40399999999994</v>
      </c>
      <c r="F170" s="179"/>
      <c r="G170" s="179">
        <f t="shared" si="54"/>
        <v>0</v>
      </c>
      <c r="H170" s="180">
        <f t="shared" si="55"/>
        <v>0</v>
      </c>
    </row>
    <row r="171" spans="1:16384" s="104" customFormat="1" x14ac:dyDescent="0.25">
      <c r="A171" s="223"/>
      <c r="B171" s="210"/>
      <c r="C171" s="224"/>
      <c r="D171" s="224"/>
      <c r="E171" s="224"/>
      <c r="F171" s="233"/>
      <c r="G171" s="200">
        <f>SUM(G168:G170)</f>
        <v>0</v>
      </c>
      <c r="H171" s="200">
        <f>SUM(H168:H170)</f>
        <v>0</v>
      </c>
    </row>
    <row r="172" spans="1:16384" s="104" customFormat="1" x14ac:dyDescent="0.25">
      <c r="A172" s="206"/>
      <c r="B172" s="208"/>
      <c r="C172" s="244"/>
      <c r="D172" s="244"/>
      <c r="E172" s="222"/>
      <c r="F172" s="179"/>
      <c r="G172" s="179"/>
      <c r="H172" s="180"/>
    </row>
    <row r="173" spans="1:16384" s="104" customFormat="1" ht="15" customHeight="1" x14ac:dyDescent="0.25">
      <c r="A173" s="240" t="s">
        <v>23287</v>
      </c>
      <c r="B173" s="209"/>
      <c r="C173" s="225" t="s">
        <v>13916</v>
      </c>
      <c r="D173" s="225"/>
      <c r="E173" s="222"/>
      <c r="F173" s="179"/>
      <c r="G173" s="118"/>
      <c r="H173" s="118"/>
    </row>
    <row r="174" spans="1:16384" s="104" customFormat="1" ht="36" customHeight="1" x14ac:dyDescent="0.25">
      <c r="A174" s="220" t="s">
        <v>13912</v>
      </c>
      <c r="B174" s="191" t="s">
        <v>1255</v>
      </c>
      <c r="C174" s="230" t="str">
        <f>VLOOKUP(B174,'jan 22'!$A$4:$I$13571,2,FALSE)</f>
        <v>PISO TATIL, DIRECIONAL EM PLACA CIMENTICIA 25X25X2,5CM, ASSENTADO COM ARGAMASSA TRACO 1:3 JUNTA 0,5CM COM TRACO 1:4 /M</v>
      </c>
      <c r="D174" s="221" t="s">
        <v>2262</v>
      </c>
      <c r="E174" s="222">
        <v>16.38</v>
      </c>
      <c r="F174" s="179"/>
      <c r="G174" s="179">
        <f t="shared" ref="G174" si="56">TRUNC(E174*F174*$G$7,2)</f>
        <v>0</v>
      </c>
      <c r="H174" s="180">
        <f t="shared" ref="H174" si="57">TRUNC(E174*F174+G174,2)</f>
        <v>0</v>
      </c>
    </row>
    <row r="175" spans="1:16384" s="104" customFormat="1" x14ac:dyDescent="0.25">
      <c r="A175" s="223"/>
      <c r="B175" s="210"/>
      <c r="C175" s="224"/>
      <c r="D175" s="224"/>
      <c r="E175" s="224"/>
      <c r="F175" s="233"/>
      <c r="G175" s="200">
        <f>SUM(G174)</f>
        <v>0</v>
      </c>
      <c r="H175" s="200">
        <f>SUM(H174)</f>
        <v>0</v>
      </c>
    </row>
    <row r="176" spans="1:16384" s="104" customFormat="1" x14ac:dyDescent="0.25">
      <c r="A176" s="206"/>
      <c r="B176" s="208"/>
      <c r="C176" s="244"/>
      <c r="D176" s="244"/>
      <c r="E176" s="222"/>
      <c r="F176" s="179"/>
      <c r="G176" s="118"/>
      <c r="H176" s="118"/>
      <c r="I176" s="211"/>
      <c r="J176" s="162"/>
      <c r="K176" s="196"/>
      <c r="L176" s="166"/>
      <c r="M176" s="177"/>
      <c r="N176" s="178"/>
      <c r="O176" s="118"/>
      <c r="P176" s="118"/>
      <c r="Q176" s="206"/>
      <c r="R176" s="162"/>
      <c r="S176" s="196"/>
      <c r="T176" s="166"/>
      <c r="U176" s="177"/>
      <c r="V176" s="178"/>
      <c r="W176" s="118"/>
      <c r="X176" s="118"/>
      <c r="Y176" s="206"/>
      <c r="Z176" s="162"/>
      <c r="AA176" s="196"/>
      <c r="AB176" s="166"/>
      <c r="AC176" s="177"/>
      <c r="AD176" s="178"/>
      <c r="AE176" s="118"/>
      <c r="AF176" s="118"/>
      <c r="AG176" s="206"/>
      <c r="AH176" s="162"/>
      <c r="AI176" s="196"/>
      <c r="AJ176" s="166"/>
      <c r="AK176" s="177"/>
      <c r="AL176" s="178"/>
      <c r="AM176" s="118"/>
      <c r="AN176" s="118"/>
      <c r="AO176" s="206"/>
      <c r="AP176" s="162"/>
      <c r="AQ176" s="196"/>
      <c r="AR176" s="166"/>
      <c r="AS176" s="177"/>
      <c r="AT176" s="178"/>
      <c r="AU176" s="118"/>
      <c r="AV176" s="118"/>
      <c r="AW176" s="206"/>
      <c r="AX176" s="162"/>
      <c r="AY176" s="196"/>
      <c r="AZ176" s="166"/>
      <c r="BA176" s="177"/>
      <c r="BB176" s="178"/>
      <c r="BC176" s="118"/>
      <c r="BD176" s="118"/>
      <c r="BE176" s="206"/>
      <c r="BF176" s="162"/>
      <c r="BG176" s="196"/>
      <c r="BH176" s="166"/>
      <c r="BI176" s="177"/>
      <c r="BJ176" s="178"/>
      <c r="BK176" s="118"/>
      <c r="BL176" s="118"/>
      <c r="BM176" s="206"/>
      <c r="BN176" s="162"/>
      <c r="BO176" s="196"/>
      <c r="BP176" s="166"/>
      <c r="BQ176" s="177"/>
      <c r="BR176" s="178"/>
      <c r="BS176" s="118"/>
      <c r="BT176" s="118"/>
      <c r="BU176" s="206"/>
      <c r="BV176" s="162"/>
      <c r="BW176" s="196"/>
      <c r="BX176" s="166"/>
      <c r="BY176" s="177"/>
      <c r="BZ176" s="178"/>
      <c r="CA176" s="118"/>
      <c r="CB176" s="118"/>
      <c r="CC176" s="206"/>
      <c r="CD176" s="162"/>
      <c r="CE176" s="196"/>
      <c r="CF176" s="166"/>
      <c r="CG176" s="177"/>
      <c r="CH176" s="178"/>
      <c r="CI176" s="118"/>
      <c r="CJ176" s="118"/>
      <c r="CK176" s="206"/>
      <c r="CL176" s="162"/>
      <c r="CM176" s="196"/>
      <c r="CN176" s="166"/>
      <c r="CO176" s="177"/>
      <c r="CP176" s="178"/>
      <c r="CQ176" s="118"/>
      <c r="CR176" s="118"/>
      <c r="CS176" s="206"/>
      <c r="CT176" s="162"/>
      <c r="CU176" s="196"/>
      <c r="CV176" s="166"/>
      <c r="CW176" s="177"/>
      <c r="CX176" s="178"/>
      <c r="CY176" s="118"/>
      <c r="CZ176" s="118"/>
      <c r="DA176" s="206"/>
      <c r="DB176" s="162"/>
      <c r="DC176" s="196"/>
      <c r="DD176" s="166"/>
      <c r="DE176" s="177"/>
      <c r="DF176" s="178"/>
      <c r="DG176" s="118"/>
      <c r="DH176" s="118"/>
      <c r="DI176" s="206"/>
      <c r="DJ176" s="162"/>
      <c r="DK176" s="196"/>
      <c r="DL176" s="166"/>
      <c r="DM176" s="177"/>
      <c r="DN176" s="178"/>
      <c r="DO176" s="118"/>
      <c r="DP176" s="118"/>
      <c r="DQ176" s="206"/>
      <c r="DR176" s="162"/>
      <c r="DS176" s="196"/>
      <c r="DT176" s="166"/>
      <c r="DU176" s="177"/>
      <c r="DV176" s="178"/>
      <c r="DW176" s="118"/>
      <c r="DX176" s="118"/>
      <c r="DY176" s="206"/>
      <c r="DZ176" s="162"/>
      <c r="EA176" s="196"/>
      <c r="EB176" s="166"/>
      <c r="EC176" s="177"/>
      <c r="ED176" s="178"/>
      <c r="EE176" s="118"/>
      <c r="EF176" s="118"/>
      <c r="EG176" s="206"/>
      <c r="EH176" s="162"/>
      <c r="EI176" s="196"/>
      <c r="EJ176" s="166"/>
      <c r="EK176" s="177"/>
      <c r="EL176" s="178"/>
      <c r="EM176" s="118"/>
      <c r="EN176" s="118"/>
      <c r="EO176" s="206"/>
      <c r="EP176" s="162"/>
      <c r="EQ176" s="196"/>
      <c r="ER176" s="166"/>
      <c r="ES176" s="177"/>
      <c r="ET176" s="178"/>
      <c r="EU176" s="118"/>
      <c r="EV176" s="118"/>
      <c r="EW176" s="206"/>
      <c r="EX176" s="162"/>
      <c r="EY176" s="196"/>
      <c r="EZ176" s="166"/>
      <c r="FA176" s="177"/>
      <c r="FB176" s="178"/>
      <c r="FC176" s="118"/>
      <c r="FD176" s="118"/>
      <c r="FE176" s="206"/>
      <c r="FF176" s="162"/>
      <c r="FG176" s="196"/>
      <c r="FH176" s="166"/>
      <c r="FI176" s="177"/>
      <c r="FJ176" s="178"/>
      <c r="FK176" s="118"/>
      <c r="FL176" s="118"/>
      <c r="FM176" s="206"/>
      <c r="FN176" s="162"/>
      <c r="FO176" s="196"/>
      <c r="FP176" s="166"/>
      <c r="FQ176" s="177"/>
      <c r="FR176" s="178"/>
      <c r="FS176" s="118"/>
      <c r="FT176" s="118"/>
      <c r="FU176" s="206"/>
      <c r="FV176" s="162"/>
      <c r="FW176" s="196"/>
      <c r="FX176" s="166"/>
      <c r="FY176" s="177"/>
      <c r="FZ176" s="178"/>
      <c r="GA176" s="118"/>
      <c r="GB176" s="118"/>
      <c r="GC176" s="206"/>
      <c r="GD176" s="162"/>
      <c r="GE176" s="196"/>
      <c r="GF176" s="166"/>
      <c r="GG176" s="177"/>
      <c r="GH176" s="178"/>
      <c r="GI176" s="118"/>
      <c r="GJ176" s="118"/>
      <c r="GK176" s="206"/>
      <c r="GL176" s="162"/>
      <c r="GM176" s="196"/>
      <c r="GN176" s="166"/>
      <c r="GO176" s="177"/>
      <c r="GP176" s="178"/>
      <c r="GQ176" s="118"/>
      <c r="GR176" s="118"/>
      <c r="GS176" s="206"/>
      <c r="GT176" s="162"/>
      <c r="GU176" s="196"/>
      <c r="GV176" s="166"/>
      <c r="GW176" s="177"/>
      <c r="GX176" s="178"/>
      <c r="GY176" s="118"/>
      <c r="GZ176" s="118"/>
      <c r="HA176" s="206"/>
      <c r="HB176" s="162"/>
      <c r="HC176" s="196"/>
      <c r="HD176" s="166"/>
      <c r="HE176" s="177"/>
      <c r="HF176" s="178"/>
      <c r="HG176" s="118"/>
      <c r="HH176" s="118"/>
      <c r="HI176" s="206"/>
      <c r="HJ176" s="162"/>
      <c r="HK176" s="196"/>
      <c r="HL176" s="166"/>
      <c r="HM176" s="177"/>
      <c r="HN176" s="178"/>
      <c r="HO176" s="118"/>
      <c r="HP176" s="118"/>
      <c r="HQ176" s="206"/>
      <c r="HR176" s="162"/>
      <c r="HS176" s="196"/>
      <c r="HT176" s="166"/>
      <c r="HU176" s="177"/>
      <c r="HV176" s="178"/>
      <c r="HW176" s="118"/>
      <c r="HX176" s="118"/>
      <c r="HY176" s="206"/>
      <c r="HZ176" s="162"/>
      <c r="IA176" s="196"/>
      <c r="IB176" s="166"/>
      <c r="IC176" s="177"/>
      <c r="ID176" s="178"/>
      <c r="IE176" s="118"/>
      <c r="IF176" s="118"/>
      <c r="IG176" s="206"/>
      <c r="IH176" s="162"/>
      <c r="II176" s="196"/>
      <c r="IJ176" s="166"/>
      <c r="IK176" s="177"/>
      <c r="IL176" s="178"/>
      <c r="IM176" s="118"/>
      <c r="IN176" s="118"/>
      <c r="IO176" s="206"/>
      <c r="IP176" s="162"/>
      <c r="IQ176" s="196"/>
      <c r="IR176" s="166"/>
      <c r="IS176" s="177"/>
      <c r="IT176" s="178"/>
      <c r="IU176" s="118"/>
      <c r="IV176" s="118"/>
      <c r="IW176" s="206"/>
      <c r="IX176" s="162"/>
      <c r="IY176" s="196"/>
      <c r="IZ176" s="166"/>
      <c r="JA176" s="177"/>
      <c r="JB176" s="178"/>
      <c r="JC176" s="118"/>
      <c r="JD176" s="118"/>
      <c r="JE176" s="206"/>
      <c r="JF176" s="162"/>
      <c r="JG176" s="196"/>
      <c r="JH176" s="166"/>
      <c r="JI176" s="177"/>
      <c r="JJ176" s="178"/>
      <c r="JK176" s="118"/>
      <c r="JL176" s="118"/>
      <c r="JM176" s="206"/>
      <c r="JN176" s="162"/>
      <c r="JO176" s="196"/>
      <c r="JP176" s="166"/>
      <c r="JQ176" s="177"/>
      <c r="JR176" s="178"/>
      <c r="JS176" s="118"/>
      <c r="JT176" s="118"/>
      <c r="JU176" s="206"/>
      <c r="JV176" s="162"/>
      <c r="JW176" s="196"/>
      <c r="JX176" s="166"/>
      <c r="JY176" s="177"/>
      <c r="JZ176" s="178"/>
      <c r="KA176" s="118"/>
      <c r="KB176" s="118"/>
      <c r="KC176" s="206"/>
      <c r="KD176" s="162"/>
      <c r="KE176" s="196"/>
      <c r="KF176" s="166"/>
      <c r="KG176" s="177"/>
      <c r="KH176" s="178"/>
      <c r="KI176" s="118"/>
      <c r="KJ176" s="118"/>
      <c r="KK176" s="206"/>
      <c r="KL176" s="162"/>
      <c r="KM176" s="196"/>
      <c r="KN176" s="166"/>
      <c r="KO176" s="177"/>
      <c r="KP176" s="178"/>
      <c r="KQ176" s="118"/>
      <c r="KR176" s="118"/>
      <c r="KS176" s="206"/>
      <c r="KT176" s="162"/>
      <c r="KU176" s="196"/>
      <c r="KV176" s="166"/>
      <c r="KW176" s="177"/>
      <c r="KX176" s="178"/>
      <c r="KY176" s="118"/>
      <c r="KZ176" s="118"/>
      <c r="LA176" s="206"/>
      <c r="LB176" s="162"/>
      <c r="LC176" s="196"/>
      <c r="LD176" s="166"/>
      <c r="LE176" s="177"/>
      <c r="LF176" s="178"/>
      <c r="LG176" s="118"/>
      <c r="LH176" s="118"/>
      <c r="LI176" s="206"/>
      <c r="LJ176" s="162"/>
      <c r="LK176" s="196"/>
      <c r="LL176" s="166"/>
      <c r="LM176" s="177"/>
      <c r="LN176" s="178"/>
      <c r="LO176" s="118"/>
      <c r="LP176" s="118"/>
      <c r="LQ176" s="206"/>
      <c r="LR176" s="162"/>
      <c r="LS176" s="196"/>
      <c r="LT176" s="166"/>
      <c r="LU176" s="177"/>
      <c r="LV176" s="178"/>
      <c r="LW176" s="118"/>
      <c r="LX176" s="118"/>
      <c r="LY176" s="206"/>
      <c r="LZ176" s="162"/>
      <c r="MA176" s="196"/>
      <c r="MB176" s="166"/>
      <c r="MC176" s="177"/>
      <c r="MD176" s="178"/>
      <c r="ME176" s="118"/>
      <c r="MF176" s="118"/>
      <c r="MG176" s="206"/>
      <c r="MH176" s="162"/>
      <c r="MI176" s="196"/>
      <c r="MJ176" s="166"/>
      <c r="MK176" s="177"/>
      <c r="ML176" s="178"/>
      <c r="MM176" s="118"/>
      <c r="MN176" s="118"/>
      <c r="MO176" s="206"/>
      <c r="MP176" s="162"/>
      <c r="MQ176" s="196"/>
      <c r="MR176" s="166"/>
      <c r="MS176" s="177"/>
      <c r="MT176" s="178"/>
      <c r="MU176" s="118"/>
      <c r="MV176" s="118"/>
      <c r="MW176" s="206"/>
      <c r="MX176" s="162"/>
      <c r="MY176" s="196"/>
      <c r="MZ176" s="166"/>
      <c r="NA176" s="177"/>
      <c r="NB176" s="178"/>
      <c r="NC176" s="118"/>
      <c r="ND176" s="118"/>
      <c r="NE176" s="206"/>
      <c r="NF176" s="162"/>
      <c r="NG176" s="196"/>
      <c r="NH176" s="166"/>
      <c r="NI176" s="177"/>
      <c r="NJ176" s="178"/>
      <c r="NK176" s="118"/>
      <c r="NL176" s="118"/>
      <c r="NM176" s="206"/>
      <c r="NN176" s="162"/>
      <c r="NO176" s="196"/>
      <c r="NP176" s="166"/>
      <c r="NQ176" s="177"/>
      <c r="NR176" s="178"/>
      <c r="NS176" s="118"/>
      <c r="NT176" s="118"/>
      <c r="NU176" s="206"/>
      <c r="NV176" s="162"/>
      <c r="NW176" s="196"/>
      <c r="NX176" s="166"/>
      <c r="NY176" s="177"/>
      <c r="NZ176" s="178"/>
      <c r="OA176" s="118"/>
      <c r="OB176" s="118"/>
      <c r="OC176" s="206"/>
      <c r="OD176" s="162"/>
      <c r="OE176" s="196"/>
      <c r="OF176" s="166"/>
      <c r="OG176" s="177"/>
      <c r="OH176" s="178"/>
      <c r="OI176" s="118"/>
      <c r="OJ176" s="118"/>
      <c r="OK176" s="206"/>
      <c r="OL176" s="162"/>
      <c r="OM176" s="196"/>
      <c r="ON176" s="166"/>
      <c r="OO176" s="177"/>
      <c r="OP176" s="178"/>
      <c r="OQ176" s="118"/>
      <c r="OR176" s="118"/>
      <c r="OS176" s="206"/>
      <c r="OT176" s="162"/>
      <c r="OU176" s="196"/>
      <c r="OV176" s="166"/>
      <c r="OW176" s="177"/>
      <c r="OX176" s="178"/>
      <c r="OY176" s="118"/>
      <c r="OZ176" s="118"/>
      <c r="PA176" s="206"/>
      <c r="PB176" s="162"/>
      <c r="PC176" s="196"/>
      <c r="PD176" s="166"/>
      <c r="PE176" s="177"/>
      <c r="PF176" s="178"/>
      <c r="PG176" s="118"/>
      <c r="PH176" s="118"/>
      <c r="PI176" s="206"/>
      <c r="PJ176" s="162"/>
      <c r="PK176" s="196"/>
      <c r="PL176" s="166"/>
      <c r="PM176" s="177"/>
      <c r="PN176" s="178"/>
      <c r="PO176" s="118"/>
      <c r="PP176" s="118"/>
      <c r="PQ176" s="206"/>
      <c r="PR176" s="162"/>
      <c r="PS176" s="196"/>
      <c r="PT176" s="166"/>
      <c r="PU176" s="177"/>
      <c r="PV176" s="178"/>
      <c r="PW176" s="118"/>
      <c r="PX176" s="118"/>
      <c r="PY176" s="206"/>
      <c r="PZ176" s="162"/>
      <c r="QA176" s="196"/>
      <c r="QB176" s="166"/>
      <c r="QC176" s="177"/>
      <c r="QD176" s="178"/>
      <c r="QE176" s="118"/>
      <c r="QF176" s="118"/>
      <c r="QG176" s="206"/>
      <c r="QH176" s="162"/>
      <c r="QI176" s="196"/>
      <c r="QJ176" s="166"/>
      <c r="QK176" s="177"/>
      <c r="QL176" s="178"/>
      <c r="QM176" s="118"/>
      <c r="QN176" s="118"/>
      <c r="QO176" s="206"/>
      <c r="QP176" s="162"/>
      <c r="QQ176" s="196"/>
      <c r="QR176" s="166"/>
      <c r="QS176" s="177"/>
      <c r="QT176" s="178"/>
      <c r="QU176" s="118"/>
      <c r="QV176" s="118"/>
      <c r="QW176" s="206"/>
      <c r="QX176" s="162"/>
      <c r="QY176" s="196"/>
      <c r="QZ176" s="166"/>
      <c r="RA176" s="177"/>
      <c r="RB176" s="178"/>
      <c r="RC176" s="118"/>
      <c r="RD176" s="118"/>
      <c r="RE176" s="206"/>
      <c r="RF176" s="162"/>
      <c r="RG176" s="196"/>
      <c r="RH176" s="166"/>
      <c r="RI176" s="177"/>
      <c r="RJ176" s="178"/>
      <c r="RK176" s="118"/>
      <c r="RL176" s="118"/>
      <c r="RM176" s="206"/>
      <c r="RN176" s="162"/>
      <c r="RO176" s="196"/>
      <c r="RP176" s="166"/>
      <c r="RQ176" s="177"/>
      <c r="RR176" s="178"/>
      <c r="RS176" s="118"/>
      <c r="RT176" s="118"/>
      <c r="RU176" s="206"/>
      <c r="RV176" s="162"/>
      <c r="RW176" s="196"/>
      <c r="RX176" s="166"/>
      <c r="RY176" s="177"/>
      <c r="RZ176" s="178"/>
      <c r="SA176" s="118"/>
      <c r="SB176" s="118"/>
      <c r="SC176" s="206"/>
      <c r="SD176" s="162"/>
      <c r="SE176" s="196"/>
      <c r="SF176" s="166"/>
      <c r="SG176" s="177"/>
      <c r="SH176" s="178"/>
      <c r="SI176" s="118"/>
      <c r="SJ176" s="118"/>
      <c r="SK176" s="206"/>
      <c r="SL176" s="162"/>
      <c r="SM176" s="196"/>
      <c r="SN176" s="166"/>
      <c r="SO176" s="177"/>
      <c r="SP176" s="178"/>
      <c r="SQ176" s="118"/>
      <c r="SR176" s="118"/>
      <c r="SS176" s="206"/>
      <c r="ST176" s="162"/>
      <c r="SU176" s="196"/>
      <c r="SV176" s="166"/>
      <c r="SW176" s="177"/>
      <c r="SX176" s="178"/>
      <c r="SY176" s="118"/>
      <c r="SZ176" s="118"/>
      <c r="TA176" s="206"/>
      <c r="TB176" s="162"/>
      <c r="TC176" s="196"/>
      <c r="TD176" s="166"/>
      <c r="TE176" s="177"/>
      <c r="TF176" s="178"/>
      <c r="TG176" s="118"/>
      <c r="TH176" s="118"/>
      <c r="TI176" s="206"/>
      <c r="TJ176" s="162"/>
      <c r="TK176" s="196"/>
      <c r="TL176" s="166"/>
      <c r="TM176" s="177"/>
      <c r="TN176" s="178"/>
      <c r="TO176" s="118"/>
      <c r="TP176" s="118"/>
      <c r="TQ176" s="206"/>
      <c r="TR176" s="162"/>
      <c r="TS176" s="196"/>
      <c r="TT176" s="166"/>
      <c r="TU176" s="177"/>
      <c r="TV176" s="178"/>
      <c r="TW176" s="118"/>
      <c r="TX176" s="118"/>
      <c r="TY176" s="206"/>
      <c r="TZ176" s="162"/>
      <c r="UA176" s="196"/>
      <c r="UB176" s="166"/>
      <c r="UC176" s="177"/>
      <c r="UD176" s="178"/>
      <c r="UE176" s="118"/>
      <c r="UF176" s="118"/>
      <c r="UG176" s="206"/>
      <c r="UH176" s="162"/>
      <c r="UI176" s="196"/>
      <c r="UJ176" s="166"/>
      <c r="UK176" s="177"/>
      <c r="UL176" s="178"/>
      <c r="UM176" s="118"/>
      <c r="UN176" s="118"/>
      <c r="UO176" s="206"/>
      <c r="UP176" s="162"/>
      <c r="UQ176" s="196"/>
      <c r="UR176" s="166"/>
      <c r="US176" s="177"/>
      <c r="UT176" s="178"/>
      <c r="UU176" s="118"/>
      <c r="UV176" s="118"/>
      <c r="UW176" s="206"/>
      <c r="UX176" s="162"/>
      <c r="UY176" s="196"/>
      <c r="UZ176" s="166"/>
      <c r="VA176" s="177"/>
      <c r="VB176" s="178"/>
      <c r="VC176" s="118"/>
      <c r="VD176" s="118"/>
      <c r="VE176" s="206"/>
      <c r="VF176" s="162"/>
      <c r="VG176" s="196"/>
      <c r="VH176" s="166"/>
      <c r="VI176" s="177"/>
      <c r="VJ176" s="178"/>
      <c r="VK176" s="118"/>
      <c r="VL176" s="118"/>
      <c r="VM176" s="206"/>
      <c r="VN176" s="162"/>
      <c r="VO176" s="196"/>
      <c r="VP176" s="166"/>
      <c r="VQ176" s="177"/>
      <c r="VR176" s="178"/>
      <c r="VS176" s="118"/>
      <c r="VT176" s="118"/>
      <c r="VU176" s="206"/>
      <c r="VV176" s="162"/>
      <c r="VW176" s="196"/>
      <c r="VX176" s="166"/>
      <c r="VY176" s="177"/>
      <c r="VZ176" s="178"/>
      <c r="WA176" s="118"/>
      <c r="WB176" s="118"/>
      <c r="WC176" s="206"/>
      <c r="WD176" s="162"/>
      <c r="WE176" s="196"/>
      <c r="WF176" s="166"/>
      <c r="WG176" s="177"/>
      <c r="WH176" s="178"/>
      <c r="WI176" s="118"/>
      <c r="WJ176" s="118"/>
      <c r="WK176" s="206"/>
      <c r="WL176" s="162"/>
      <c r="WM176" s="196"/>
      <c r="WN176" s="166"/>
      <c r="WO176" s="177"/>
      <c r="WP176" s="178"/>
      <c r="WQ176" s="118"/>
      <c r="WR176" s="118"/>
      <c r="WS176" s="206"/>
      <c r="WT176" s="162"/>
      <c r="WU176" s="196"/>
      <c r="WV176" s="166"/>
      <c r="WW176" s="177"/>
      <c r="WX176" s="178"/>
      <c r="WY176" s="118"/>
      <c r="WZ176" s="118"/>
      <c r="XA176" s="206"/>
      <c r="XB176" s="162"/>
      <c r="XC176" s="196"/>
      <c r="XD176" s="166"/>
      <c r="XE176" s="177"/>
      <c r="XF176" s="178"/>
      <c r="XG176" s="118"/>
      <c r="XH176" s="118"/>
      <c r="XI176" s="206"/>
      <c r="XJ176" s="162"/>
      <c r="XK176" s="196"/>
      <c r="XL176" s="166"/>
      <c r="XM176" s="177"/>
      <c r="XN176" s="178"/>
      <c r="XO176" s="118"/>
      <c r="XP176" s="118"/>
      <c r="XQ176" s="206"/>
      <c r="XR176" s="162"/>
      <c r="XS176" s="196"/>
      <c r="XT176" s="166"/>
      <c r="XU176" s="177"/>
      <c r="XV176" s="178"/>
      <c r="XW176" s="118"/>
      <c r="XX176" s="118"/>
      <c r="XY176" s="206"/>
      <c r="XZ176" s="162"/>
      <c r="YA176" s="196"/>
      <c r="YB176" s="166"/>
      <c r="YC176" s="177"/>
      <c r="YD176" s="178"/>
      <c r="YE176" s="118"/>
      <c r="YF176" s="118"/>
      <c r="YG176" s="206"/>
      <c r="YH176" s="162"/>
      <c r="YI176" s="196"/>
      <c r="YJ176" s="166"/>
      <c r="YK176" s="177"/>
      <c r="YL176" s="178"/>
      <c r="YM176" s="118"/>
      <c r="YN176" s="118"/>
      <c r="YO176" s="206"/>
      <c r="YP176" s="162"/>
      <c r="YQ176" s="196"/>
      <c r="YR176" s="166"/>
      <c r="YS176" s="177"/>
      <c r="YT176" s="178"/>
      <c r="YU176" s="118"/>
      <c r="YV176" s="118"/>
      <c r="YW176" s="206"/>
      <c r="YX176" s="162"/>
      <c r="YY176" s="196"/>
      <c r="YZ176" s="166"/>
      <c r="ZA176" s="177"/>
      <c r="ZB176" s="178"/>
      <c r="ZC176" s="118"/>
      <c r="ZD176" s="118"/>
      <c r="ZE176" s="206"/>
      <c r="ZF176" s="162"/>
      <c r="ZG176" s="196"/>
      <c r="ZH176" s="166"/>
      <c r="ZI176" s="177"/>
      <c r="ZJ176" s="178"/>
      <c r="ZK176" s="118"/>
      <c r="ZL176" s="118"/>
      <c r="ZM176" s="206"/>
      <c r="ZN176" s="162"/>
      <c r="ZO176" s="196"/>
      <c r="ZP176" s="166"/>
      <c r="ZQ176" s="177"/>
      <c r="ZR176" s="178"/>
      <c r="ZS176" s="118"/>
      <c r="ZT176" s="118"/>
      <c r="ZU176" s="206"/>
      <c r="ZV176" s="162"/>
      <c r="ZW176" s="196"/>
      <c r="ZX176" s="166"/>
      <c r="ZY176" s="177"/>
      <c r="ZZ176" s="178"/>
      <c r="AAA176" s="118"/>
      <c r="AAB176" s="118"/>
      <c r="AAC176" s="206"/>
      <c r="AAD176" s="162"/>
      <c r="AAE176" s="196"/>
      <c r="AAF176" s="166"/>
      <c r="AAG176" s="177"/>
      <c r="AAH176" s="178"/>
      <c r="AAI176" s="118"/>
      <c r="AAJ176" s="118"/>
      <c r="AAK176" s="206"/>
      <c r="AAL176" s="162"/>
      <c r="AAM176" s="196"/>
      <c r="AAN176" s="166"/>
      <c r="AAO176" s="177"/>
      <c r="AAP176" s="178"/>
      <c r="AAQ176" s="118"/>
      <c r="AAR176" s="118"/>
      <c r="AAS176" s="206"/>
      <c r="AAT176" s="162"/>
      <c r="AAU176" s="196"/>
      <c r="AAV176" s="166"/>
      <c r="AAW176" s="177"/>
      <c r="AAX176" s="178"/>
      <c r="AAY176" s="118"/>
      <c r="AAZ176" s="118"/>
      <c r="ABA176" s="206"/>
      <c r="ABB176" s="162"/>
      <c r="ABC176" s="196"/>
      <c r="ABD176" s="166"/>
      <c r="ABE176" s="177"/>
      <c r="ABF176" s="178"/>
      <c r="ABG176" s="118"/>
      <c r="ABH176" s="118"/>
      <c r="ABI176" s="206"/>
      <c r="ABJ176" s="162"/>
      <c r="ABK176" s="196"/>
      <c r="ABL176" s="166"/>
      <c r="ABM176" s="177"/>
      <c r="ABN176" s="178"/>
      <c r="ABO176" s="118"/>
      <c r="ABP176" s="118"/>
      <c r="ABQ176" s="206"/>
      <c r="ABR176" s="162"/>
      <c r="ABS176" s="196"/>
      <c r="ABT176" s="166"/>
      <c r="ABU176" s="177"/>
      <c r="ABV176" s="178"/>
      <c r="ABW176" s="118"/>
      <c r="ABX176" s="118"/>
      <c r="ABY176" s="206"/>
      <c r="ABZ176" s="162"/>
      <c r="ACA176" s="196"/>
      <c r="ACB176" s="166"/>
      <c r="ACC176" s="177"/>
      <c r="ACD176" s="178"/>
      <c r="ACE176" s="118"/>
      <c r="ACF176" s="118"/>
      <c r="ACG176" s="206"/>
      <c r="ACH176" s="162"/>
      <c r="ACI176" s="196"/>
      <c r="ACJ176" s="166"/>
      <c r="ACK176" s="177"/>
      <c r="ACL176" s="178"/>
      <c r="ACM176" s="118"/>
      <c r="ACN176" s="118"/>
      <c r="ACO176" s="206"/>
      <c r="ACP176" s="162"/>
      <c r="ACQ176" s="196"/>
      <c r="ACR176" s="166"/>
      <c r="ACS176" s="177"/>
      <c r="ACT176" s="178"/>
      <c r="ACU176" s="118"/>
      <c r="ACV176" s="118"/>
      <c r="ACW176" s="206"/>
      <c r="ACX176" s="162"/>
      <c r="ACY176" s="196"/>
      <c r="ACZ176" s="166"/>
      <c r="ADA176" s="177"/>
      <c r="ADB176" s="178"/>
      <c r="ADC176" s="118"/>
      <c r="ADD176" s="118"/>
      <c r="ADE176" s="206"/>
      <c r="ADF176" s="162"/>
      <c r="ADG176" s="196"/>
      <c r="ADH176" s="166"/>
      <c r="ADI176" s="177"/>
      <c r="ADJ176" s="178"/>
      <c r="ADK176" s="118"/>
      <c r="ADL176" s="118"/>
      <c r="ADM176" s="206"/>
      <c r="ADN176" s="162"/>
      <c r="ADO176" s="196"/>
      <c r="ADP176" s="166"/>
      <c r="ADQ176" s="177"/>
      <c r="ADR176" s="178"/>
      <c r="ADS176" s="118"/>
      <c r="ADT176" s="118"/>
      <c r="ADU176" s="206"/>
      <c r="ADV176" s="162"/>
      <c r="ADW176" s="196"/>
      <c r="ADX176" s="166"/>
      <c r="ADY176" s="177"/>
      <c r="ADZ176" s="178"/>
      <c r="AEA176" s="118"/>
      <c r="AEB176" s="118"/>
      <c r="AEC176" s="206"/>
      <c r="AED176" s="162"/>
      <c r="AEE176" s="196"/>
      <c r="AEF176" s="166"/>
      <c r="AEG176" s="177"/>
      <c r="AEH176" s="178"/>
      <c r="AEI176" s="118"/>
      <c r="AEJ176" s="118"/>
      <c r="AEK176" s="206"/>
      <c r="AEL176" s="162"/>
      <c r="AEM176" s="196"/>
      <c r="AEN176" s="166"/>
      <c r="AEO176" s="177"/>
      <c r="AEP176" s="178"/>
      <c r="AEQ176" s="118"/>
      <c r="AER176" s="118"/>
      <c r="AES176" s="206"/>
      <c r="AET176" s="162"/>
      <c r="AEU176" s="196"/>
      <c r="AEV176" s="166"/>
      <c r="AEW176" s="177"/>
      <c r="AEX176" s="178"/>
      <c r="AEY176" s="118"/>
      <c r="AEZ176" s="118"/>
      <c r="AFA176" s="206"/>
      <c r="AFB176" s="162"/>
      <c r="AFC176" s="196"/>
      <c r="AFD176" s="166"/>
      <c r="AFE176" s="177"/>
      <c r="AFF176" s="178"/>
      <c r="AFG176" s="118"/>
      <c r="AFH176" s="118"/>
      <c r="AFI176" s="206"/>
      <c r="AFJ176" s="162"/>
      <c r="AFK176" s="196"/>
      <c r="AFL176" s="166"/>
      <c r="AFM176" s="177"/>
      <c r="AFN176" s="178"/>
      <c r="AFO176" s="118"/>
      <c r="AFP176" s="118"/>
      <c r="AFQ176" s="206"/>
      <c r="AFR176" s="162"/>
      <c r="AFS176" s="196"/>
      <c r="AFT176" s="166"/>
      <c r="AFU176" s="177"/>
      <c r="AFV176" s="178"/>
      <c r="AFW176" s="118"/>
      <c r="AFX176" s="118"/>
      <c r="AFY176" s="206"/>
      <c r="AFZ176" s="162"/>
      <c r="AGA176" s="196"/>
      <c r="AGB176" s="166"/>
      <c r="AGC176" s="177"/>
      <c r="AGD176" s="178"/>
      <c r="AGE176" s="118"/>
      <c r="AGF176" s="118"/>
      <c r="AGG176" s="206"/>
      <c r="AGH176" s="162"/>
      <c r="AGI176" s="196"/>
      <c r="AGJ176" s="166"/>
      <c r="AGK176" s="177"/>
      <c r="AGL176" s="178"/>
      <c r="AGM176" s="118"/>
      <c r="AGN176" s="118"/>
      <c r="AGO176" s="206"/>
      <c r="AGP176" s="162"/>
      <c r="AGQ176" s="196"/>
      <c r="AGR176" s="166"/>
      <c r="AGS176" s="177"/>
      <c r="AGT176" s="178"/>
      <c r="AGU176" s="118"/>
      <c r="AGV176" s="118"/>
      <c r="AGW176" s="206"/>
      <c r="AGX176" s="162"/>
      <c r="AGY176" s="196"/>
      <c r="AGZ176" s="166"/>
      <c r="AHA176" s="177"/>
      <c r="AHB176" s="178"/>
      <c r="AHC176" s="118"/>
      <c r="AHD176" s="118"/>
      <c r="AHE176" s="206"/>
      <c r="AHF176" s="162"/>
      <c r="AHG176" s="196"/>
      <c r="AHH176" s="166"/>
      <c r="AHI176" s="177"/>
      <c r="AHJ176" s="178"/>
      <c r="AHK176" s="118"/>
      <c r="AHL176" s="118"/>
      <c r="AHM176" s="206"/>
      <c r="AHN176" s="162"/>
      <c r="AHO176" s="196"/>
      <c r="AHP176" s="166"/>
      <c r="AHQ176" s="177"/>
      <c r="AHR176" s="178"/>
      <c r="AHS176" s="118"/>
      <c r="AHT176" s="118"/>
      <c r="AHU176" s="206"/>
      <c r="AHV176" s="162"/>
      <c r="AHW176" s="196"/>
      <c r="AHX176" s="166"/>
      <c r="AHY176" s="177"/>
      <c r="AHZ176" s="178"/>
      <c r="AIA176" s="118"/>
      <c r="AIB176" s="118"/>
      <c r="AIC176" s="206"/>
      <c r="AID176" s="162"/>
      <c r="AIE176" s="196"/>
      <c r="AIF176" s="166"/>
      <c r="AIG176" s="177"/>
      <c r="AIH176" s="178"/>
      <c r="AII176" s="118"/>
      <c r="AIJ176" s="118"/>
      <c r="AIK176" s="206"/>
      <c r="AIL176" s="162"/>
      <c r="AIM176" s="196"/>
      <c r="AIN176" s="166"/>
      <c r="AIO176" s="177"/>
      <c r="AIP176" s="178"/>
      <c r="AIQ176" s="118"/>
      <c r="AIR176" s="118"/>
      <c r="AIS176" s="206"/>
      <c r="AIT176" s="162"/>
      <c r="AIU176" s="196"/>
      <c r="AIV176" s="166"/>
      <c r="AIW176" s="177"/>
      <c r="AIX176" s="178"/>
      <c r="AIY176" s="118"/>
      <c r="AIZ176" s="118"/>
      <c r="AJA176" s="206"/>
      <c r="AJB176" s="162"/>
      <c r="AJC176" s="196"/>
      <c r="AJD176" s="166"/>
      <c r="AJE176" s="177"/>
      <c r="AJF176" s="178"/>
      <c r="AJG176" s="118"/>
      <c r="AJH176" s="118"/>
      <c r="AJI176" s="206"/>
      <c r="AJJ176" s="162"/>
      <c r="AJK176" s="196"/>
      <c r="AJL176" s="166"/>
      <c r="AJM176" s="177"/>
      <c r="AJN176" s="178"/>
      <c r="AJO176" s="118"/>
      <c r="AJP176" s="118"/>
      <c r="AJQ176" s="206"/>
      <c r="AJR176" s="162"/>
      <c r="AJS176" s="196"/>
      <c r="AJT176" s="166"/>
      <c r="AJU176" s="177"/>
      <c r="AJV176" s="178"/>
      <c r="AJW176" s="118"/>
      <c r="AJX176" s="118"/>
      <c r="AJY176" s="206"/>
      <c r="AJZ176" s="162"/>
      <c r="AKA176" s="196"/>
      <c r="AKB176" s="166"/>
      <c r="AKC176" s="177"/>
      <c r="AKD176" s="178"/>
      <c r="AKE176" s="118"/>
      <c r="AKF176" s="118"/>
      <c r="AKG176" s="206"/>
      <c r="AKH176" s="162"/>
      <c r="AKI176" s="196"/>
      <c r="AKJ176" s="166"/>
      <c r="AKK176" s="177"/>
      <c r="AKL176" s="178"/>
      <c r="AKM176" s="118"/>
      <c r="AKN176" s="118"/>
      <c r="AKO176" s="206"/>
      <c r="AKP176" s="162"/>
      <c r="AKQ176" s="196"/>
      <c r="AKR176" s="166"/>
      <c r="AKS176" s="177"/>
      <c r="AKT176" s="178"/>
      <c r="AKU176" s="118"/>
      <c r="AKV176" s="118"/>
      <c r="AKW176" s="206"/>
      <c r="AKX176" s="162"/>
      <c r="AKY176" s="196"/>
      <c r="AKZ176" s="166"/>
      <c r="ALA176" s="177"/>
      <c r="ALB176" s="178"/>
      <c r="ALC176" s="118"/>
      <c r="ALD176" s="118"/>
      <c r="ALE176" s="206"/>
      <c r="ALF176" s="162"/>
      <c r="ALG176" s="196"/>
      <c r="ALH176" s="166"/>
      <c r="ALI176" s="177"/>
      <c r="ALJ176" s="178"/>
      <c r="ALK176" s="118"/>
      <c r="ALL176" s="118"/>
      <c r="ALM176" s="206"/>
      <c r="ALN176" s="162"/>
      <c r="ALO176" s="196"/>
      <c r="ALP176" s="166"/>
      <c r="ALQ176" s="177"/>
      <c r="ALR176" s="178"/>
      <c r="ALS176" s="118"/>
      <c r="ALT176" s="118"/>
      <c r="ALU176" s="206"/>
      <c r="ALV176" s="162"/>
      <c r="ALW176" s="196"/>
      <c r="ALX176" s="166"/>
      <c r="ALY176" s="177"/>
      <c r="ALZ176" s="178"/>
      <c r="AMA176" s="118"/>
      <c r="AMB176" s="118"/>
      <c r="AMC176" s="206"/>
      <c r="AMD176" s="162"/>
      <c r="AME176" s="196"/>
      <c r="AMF176" s="166"/>
      <c r="AMG176" s="177"/>
      <c r="AMH176" s="178"/>
      <c r="AMI176" s="118"/>
      <c r="AMJ176" s="118"/>
      <c r="AMK176" s="206"/>
      <c r="AML176" s="162"/>
      <c r="AMM176" s="196"/>
      <c r="AMN176" s="166"/>
      <c r="AMO176" s="177"/>
      <c r="AMP176" s="178"/>
      <c r="AMQ176" s="118"/>
      <c r="AMR176" s="118"/>
      <c r="AMS176" s="206"/>
      <c r="AMT176" s="162"/>
      <c r="AMU176" s="196"/>
      <c r="AMV176" s="166"/>
      <c r="AMW176" s="177"/>
      <c r="AMX176" s="178"/>
      <c r="AMY176" s="118"/>
      <c r="AMZ176" s="118"/>
      <c r="ANA176" s="206"/>
      <c r="ANB176" s="162"/>
      <c r="ANC176" s="196"/>
      <c r="AND176" s="166"/>
      <c r="ANE176" s="177"/>
      <c r="ANF176" s="178"/>
      <c r="ANG176" s="118"/>
      <c r="ANH176" s="118"/>
      <c r="ANI176" s="206"/>
      <c r="ANJ176" s="162"/>
      <c r="ANK176" s="196"/>
      <c r="ANL176" s="166"/>
      <c r="ANM176" s="177"/>
      <c r="ANN176" s="178"/>
      <c r="ANO176" s="118"/>
      <c r="ANP176" s="118"/>
      <c r="ANQ176" s="206"/>
      <c r="ANR176" s="162"/>
      <c r="ANS176" s="196"/>
      <c r="ANT176" s="166"/>
      <c r="ANU176" s="177"/>
      <c r="ANV176" s="178"/>
      <c r="ANW176" s="118"/>
      <c r="ANX176" s="118"/>
      <c r="ANY176" s="206"/>
      <c r="ANZ176" s="162"/>
      <c r="AOA176" s="196"/>
      <c r="AOB176" s="166"/>
      <c r="AOC176" s="177"/>
      <c r="AOD176" s="178"/>
      <c r="AOE176" s="118"/>
      <c r="AOF176" s="118"/>
      <c r="AOG176" s="206"/>
      <c r="AOH176" s="162"/>
      <c r="AOI176" s="196"/>
      <c r="AOJ176" s="166"/>
      <c r="AOK176" s="177"/>
      <c r="AOL176" s="178"/>
      <c r="AOM176" s="118"/>
      <c r="AON176" s="118"/>
      <c r="AOO176" s="206"/>
      <c r="AOP176" s="162"/>
      <c r="AOQ176" s="196"/>
      <c r="AOR176" s="166"/>
      <c r="AOS176" s="177"/>
      <c r="AOT176" s="178"/>
      <c r="AOU176" s="118"/>
      <c r="AOV176" s="118"/>
      <c r="AOW176" s="206"/>
      <c r="AOX176" s="162"/>
      <c r="AOY176" s="196"/>
      <c r="AOZ176" s="166"/>
      <c r="APA176" s="177"/>
      <c r="APB176" s="178"/>
      <c r="APC176" s="118"/>
      <c r="APD176" s="118"/>
      <c r="APE176" s="206"/>
      <c r="APF176" s="162"/>
      <c r="APG176" s="196"/>
      <c r="APH176" s="166"/>
      <c r="API176" s="177"/>
      <c r="APJ176" s="178"/>
      <c r="APK176" s="118"/>
      <c r="APL176" s="118"/>
      <c r="APM176" s="206"/>
      <c r="APN176" s="162"/>
      <c r="APO176" s="196"/>
      <c r="APP176" s="166"/>
      <c r="APQ176" s="177"/>
      <c r="APR176" s="178"/>
      <c r="APS176" s="118"/>
      <c r="APT176" s="118"/>
      <c r="APU176" s="206"/>
      <c r="APV176" s="162"/>
      <c r="APW176" s="196"/>
      <c r="APX176" s="166"/>
      <c r="APY176" s="177"/>
      <c r="APZ176" s="178"/>
      <c r="AQA176" s="118"/>
      <c r="AQB176" s="118"/>
      <c r="AQC176" s="206"/>
      <c r="AQD176" s="162"/>
      <c r="AQE176" s="196"/>
      <c r="AQF176" s="166"/>
      <c r="AQG176" s="177"/>
      <c r="AQH176" s="178"/>
      <c r="AQI176" s="118"/>
      <c r="AQJ176" s="118"/>
      <c r="AQK176" s="206"/>
      <c r="AQL176" s="162"/>
      <c r="AQM176" s="196"/>
      <c r="AQN176" s="166"/>
      <c r="AQO176" s="177"/>
      <c r="AQP176" s="178"/>
      <c r="AQQ176" s="118"/>
      <c r="AQR176" s="118"/>
      <c r="AQS176" s="206"/>
      <c r="AQT176" s="162"/>
      <c r="AQU176" s="196"/>
      <c r="AQV176" s="166"/>
      <c r="AQW176" s="177"/>
      <c r="AQX176" s="178"/>
      <c r="AQY176" s="118"/>
      <c r="AQZ176" s="118"/>
      <c r="ARA176" s="206"/>
      <c r="ARB176" s="162"/>
      <c r="ARC176" s="196"/>
      <c r="ARD176" s="166"/>
      <c r="ARE176" s="177"/>
      <c r="ARF176" s="178"/>
      <c r="ARG176" s="118"/>
      <c r="ARH176" s="118"/>
      <c r="ARI176" s="206"/>
      <c r="ARJ176" s="162"/>
      <c r="ARK176" s="196"/>
      <c r="ARL176" s="166"/>
      <c r="ARM176" s="177"/>
      <c r="ARN176" s="178"/>
      <c r="ARO176" s="118"/>
      <c r="ARP176" s="118"/>
      <c r="ARQ176" s="206"/>
      <c r="ARR176" s="162"/>
      <c r="ARS176" s="196"/>
      <c r="ART176" s="166"/>
      <c r="ARU176" s="177"/>
      <c r="ARV176" s="178"/>
      <c r="ARW176" s="118"/>
      <c r="ARX176" s="118"/>
      <c r="ARY176" s="206"/>
      <c r="ARZ176" s="162"/>
      <c r="ASA176" s="196"/>
      <c r="ASB176" s="166"/>
      <c r="ASC176" s="177"/>
      <c r="ASD176" s="178"/>
      <c r="ASE176" s="118"/>
      <c r="ASF176" s="118"/>
      <c r="ASG176" s="206"/>
      <c r="ASH176" s="162"/>
      <c r="ASI176" s="196"/>
      <c r="ASJ176" s="166"/>
      <c r="ASK176" s="177"/>
      <c r="ASL176" s="178"/>
      <c r="ASM176" s="118"/>
      <c r="ASN176" s="118"/>
      <c r="ASO176" s="206"/>
      <c r="ASP176" s="162"/>
      <c r="ASQ176" s="196"/>
      <c r="ASR176" s="166"/>
      <c r="ASS176" s="177"/>
      <c r="AST176" s="178"/>
      <c r="ASU176" s="118"/>
      <c r="ASV176" s="118"/>
      <c r="ASW176" s="206"/>
      <c r="ASX176" s="162"/>
      <c r="ASY176" s="196"/>
      <c r="ASZ176" s="166"/>
      <c r="ATA176" s="177"/>
      <c r="ATB176" s="178"/>
      <c r="ATC176" s="118"/>
      <c r="ATD176" s="118"/>
      <c r="ATE176" s="206"/>
      <c r="ATF176" s="162"/>
      <c r="ATG176" s="196"/>
      <c r="ATH176" s="166"/>
      <c r="ATI176" s="177"/>
      <c r="ATJ176" s="178"/>
      <c r="ATK176" s="118"/>
      <c r="ATL176" s="118"/>
      <c r="ATM176" s="206"/>
      <c r="ATN176" s="162"/>
      <c r="ATO176" s="196"/>
      <c r="ATP176" s="166"/>
      <c r="ATQ176" s="177"/>
      <c r="ATR176" s="178"/>
      <c r="ATS176" s="118"/>
      <c r="ATT176" s="118"/>
      <c r="ATU176" s="206"/>
      <c r="ATV176" s="162"/>
      <c r="ATW176" s="196"/>
      <c r="ATX176" s="166"/>
      <c r="ATY176" s="177"/>
      <c r="ATZ176" s="178"/>
      <c r="AUA176" s="118"/>
      <c r="AUB176" s="118"/>
      <c r="AUC176" s="206"/>
      <c r="AUD176" s="162"/>
      <c r="AUE176" s="196"/>
      <c r="AUF176" s="166"/>
      <c r="AUG176" s="177"/>
      <c r="AUH176" s="178"/>
      <c r="AUI176" s="118"/>
      <c r="AUJ176" s="118"/>
      <c r="AUK176" s="206"/>
      <c r="AUL176" s="162"/>
      <c r="AUM176" s="196"/>
      <c r="AUN176" s="166"/>
      <c r="AUO176" s="177"/>
      <c r="AUP176" s="178"/>
      <c r="AUQ176" s="118"/>
      <c r="AUR176" s="118"/>
      <c r="AUS176" s="206"/>
      <c r="AUT176" s="162"/>
      <c r="AUU176" s="196"/>
      <c r="AUV176" s="166"/>
      <c r="AUW176" s="177"/>
      <c r="AUX176" s="178"/>
      <c r="AUY176" s="118"/>
      <c r="AUZ176" s="118"/>
      <c r="AVA176" s="206"/>
      <c r="AVB176" s="162"/>
      <c r="AVC176" s="196"/>
      <c r="AVD176" s="166"/>
      <c r="AVE176" s="177"/>
      <c r="AVF176" s="178"/>
      <c r="AVG176" s="118"/>
      <c r="AVH176" s="118"/>
      <c r="AVI176" s="206"/>
      <c r="AVJ176" s="162"/>
      <c r="AVK176" s="196"/>
      <c r="AVL176" s="166"/>
      <c r="AVM176" s="177"/>
      <c r="AVN176" s="178"/>
      <c r="AVO176" s="118"/>
      <c r="AVP176" s="118"/>
      <c r="AVQ176" s="206"/>
      <c r="AVR176" s="162"/>
      <c r="AVS176" s="196"/>
      <c r="AVT176" s="166"/>
      <c r="AVU176" s="177"/>
      <c r="AVV176" s="178"/>
      <c r="AVW176" s="118"/>
      <c r="AVX176" s="118"/>
      <c r="AVY176" s="206"/>
      <c r="AVZ176" s="162"/>
      <c r="AWA176" s="196"/>
      <c r="AWB176" s="166"/>
      <c r="AWC176" s="177"/>
      <c r="AWD176" s="178"/>
      <c r="AWE176" s="118"/>
      <c r="AWF176" s="118"/>
      <c r="AWG176" s="206"/>
      <c r="AWH176" s="162"/>
      <c r="AWI176" s="196"/>
      <c r="AWJ176" s="166"/>
      <c r="AWK176" s="177"/>
      <c r="AWL176" s="178"/>
      <c r="AWM176" s="118"/>
      <c r="AWN176" s="118"/>
      <c r="AWO176" s="206"/>
      <c r="AWP176" s="162"/>
      <c r="AWQ176" s="196"/>
      <c r="AWR176" s="166"/>
      <c r="AWS176" s="177"/>
      <c r="AWT176" s="178"/>
      <c r="AWU176" s="118"/>
      <c r="AWV176" s="118"/>
      <c r="AWW176" s="206"/>
      <c r="AWX176" s="162"/>
      <c r="AWY176" s="196"/>
      <c r="AWZ176" s="166"/>
      <c r="AXA176" s="177"/>
      <c r="AXB176" s="178"/>
      <c r="AXC176" s="118"/>
      <c r="AXD176" s="118"/>
      <c r="AXE176" s="206"/>
      <c r="AXF176" s="162"/>
      <c r="AXG176" s="196"/>
      <c r="AXH176" s="166"/>
      <c r="AXI176" s="177"/>
      <c r="AXJ176" s="178"/>
      <c r="AXK176" s="118"/>
      <c r="AXL176" s="118"/>
      <c r="AXM176" s="206"/>
      <c r="AXN176" s="162"/>
      <c r="AXO176" s="196"/>
      <c r="AXP176" s="166"/>
      <c r="AXQ176" s="177"/>
      <c r="AXR176" s="178"/>
      <c r="AXS176" s="118"/>
      <c r="AXT176" s="118"/>
      <c r="AXU176" s="206"/>
      <c r="AXV176" s="162"/>
      <c r="AXW176" s="196"/>
      <c r="AXX176" s="166"/>
      <c r="AXY176" s="177"/>
      <c r="AXZ176" s="178"/>
      <c r="AYA176" s="118"/>
      <c r="AYB176" s="118"/>
      <c r="AYC176" s="206"/>
      <c r="AYD176" s="162"/>
      <c r="AYE176" s="196"/>
      <c r="AYF176" s="166"/>
      <c r="AYG176" s="177"/>
      <c r="AYH176" s="178"/>
      <c r="AYI176" s="118"/>
      <c r="AYJ176" s="118"/>
      <c r="AYK176" s="206"/>
      <c r="AYL176" s="162"/>
      <c r="AYM176" s="196"/>
      <c r="AYN176" s="166"/>
      <c r="AYO176" s="177"/>
      <c r="AYP176" s="178"/>
      <c r="AYQ176" s="118"/>
      <c r="AYR176" s="118"/>
      <c r="AYS176" s="206"/>
      <c r="AYT176" s="162"/>
      <c r="AYU176" s="196"/>
      <c r="AYV176" s="166"/>
      <c r="AYW176" s="177"/>
      <c r="AYX176" s="178"/>
      <c r="AYY176" s="118"/>
      <c r="AYZ176" s="118"/>
      <c r="AZA176" s="206"/>
      <c r="AZB176" s="162"/>
      <c r="AZC176" s="196"/>
      <c r="AZD176" s="166"/>
      <c r="AZE176" s="177"/>
      <c r="AZF176" s="178"/>
      <c r="AZG176" s="118"/>
      <c r="AZH176" s="118"/>
      <c r="AZI176" s="206"/>
      <c r="AZJ176" s="162"/>
      <c r="AZK176" s="196"/>
      <c r="AZL176" s="166"/>
      <c r="AZM176" s="177"/>
      <c r="AZN176" s="178"/>
      <c r="AZO176" s="118"/>
      <c r="AZP176" s="118"/>
      <c r="AZQ176" s="206"/>
      <c r="AZR176" s="162"/>
      <c r="AZS176" s="196"/>
      <c r="AZT176" s="166"/>
      <c r="AZU176" s="177"/>
      <c r="AZV176" s="178"/>
      <c r="AZW176" s="118"/>
      <c r="AZX176" s="118"/>
      <c r="AZY176" s="206"/>
      <c r="AZZ176" s="162"/>
      <c r="BAA176" s="196"/>
      <c r="BAB176" s="166"/>
      <c r="BAC176" s="177"/>
      <c r="BAD176" s="178"/>
      <c r="BAE176" s="118"/>
      <c r="BAF176" s="118"/>
      <c r="BAG176" s="206"/>
      <c r="BAH176" s="162"/>
      <c r="BAI176" s="196"/>
      <c r="BAJ176" s="166"/>
      <c r="BAK176" s="177"/>
      <c r="BAL176" s="178"/>
      <c r="BAM176" s="118"/>
      <c r="BAN176" s="118"/>
      <c r="BAO176" s="206"/>
      <c r="BAP176" s="162"/>
      <c r="BAQ176" s="196"/>
      <c r="BAR176" s="166"/>
      <c r="BAS176" s="177"/>
      <c r="BAT176" s="178"/>
      <c r="BAU176" s="118"/>
      <c r="BAV176" s="118"/>
      <c r="BAW176" s="206"/>
      <c r="BAX176" s="162"/>
      <c r="BAY176" s="196"/>
      <c r="BAZ176" s="166"/>
      <c r="BBA176" s="177"/>
      <c r="BBB176" s="178"/>
      <c r="BBC176" s="118"/>
      <c r="BBD176" s="118"/>
      <c r="BBE176" s="206"/>
      <c r="BBF176" s="162"/>
      <c r="BBG176" s="196"/>
      <c r="BBH176" s="166"/>
      <c r="BBI176" s="177"/>
      <c r="BBJ176" s="178"/>
      <c r="BBK176" s="118"/>
      <c r="BBL176" s="118"/>
      <c r="BBM176" s="206"/>
      <c r="BBN176" s="162"/>
      <c r="BBO176" s="196"/>
      <c r="BBP176" s="166"/>
      <c r="BBQ176" s="177"/>
      <c r="BBR176" s="178"/>
      <c r="BBS176" s="118"/>
      <c r="BBT176" s="118"/>
      <c r="BBU176" s="206"/>
      <c r="BBV176" s="162"/>
      <c r="BBW176" s="196"/>
      <c r="BBX176" s="166"/>
      <c r="BBY176" s="177"/>
      <c r="BBZ176" s="178"/>
      <c r="BCA176" s="118"/>
      <c r="BCB176" s="118"/>
      <c r="BCC176" s="206"/>
      <c r="BCD176" s="162"/>
      <c r="BCE176" s="196"/>
      <c r="BCF176" s="166"/>
      <c r="BCG176" s="177"/>
      <c r="BCH176" s="178"/>
      <c r="BCI176" s="118"/>
      <c r="BCJ176" s="118"/>
      <c r="BCK176" s="206"/>
      <c r="BCL176" s="162"/>
      <c r="BCM176" s="196"/>
      <c r="BCN176" s="166"/>
      <c r="BCO176" s="177"/>
      <c r="BCP176" s="178"/>
      <c r="BCQ176" s="118"/>
      <c r="BCR176" s="118"/>
      <c r="BCS176" s="206"/>
      <c r="BCT176" s="162"/>
      <c r="BCU176" s="196"/>
      <c r="BCV176" s="166"/>
      <c r="BCW176" s="177"/>
      <c r="BCX176" s="178"/>
      <c r="BCY176" s="118"/>
      <c r="BCZ176" s="118"/>
      <c r="BDA176" s="206"/>
      <c r="BDB176" s="162"/>
      <c r="BDC176" s="196"/>
      <c r="BDD176" s="166"/>
      <c r="BDE176" s="177"/>
      <c r="BDF176" s="178"/>
      <c r="BDG176" s="118"/>
      <c r="BDH176" s="118"/>
      <c r="BDI176" s="206"/>
      <c r="BDJ176" s="162"/>
      <c r="BDK176" s="196"/>
      <c r="BDL176" s="166"/>
      <c r="BDM176" s="177"/>
      <c r="BDN176" s="178"/>
      <c r="BDO176" s="118"/>
      <c r="BDP176" s="118"/>
      <c r="BDQ176" s="206"/>
      <c r="BDR176" s="162"/>
      <c r="BDS176" s="196"/>
      <c r="BDT176" s="166"/>
      <c r="BDU176" s="177"/>
      <c r="BDV176" s="178"/>
      <c r="BDW176" s="118"/>
      <c r="BDX176" s="118"/>
      <c r="BDY176" s="206"/>
      <c r="BDZ176" s="162"/>
      <c r="BEA176" s="196"/>
      <c r="BEB176" s="166"/>
      <c r="BEC176" s="177"/>
      <c r="BED176" s="178"/>
      <c r="BEE176" s="118"/>
      <c r="BEF176" s="118"/>
      <c r="BEG176" s="206"/>
      <c r="BEH176" s="162"/>
      <c r="BEI176" s="196"/>
      <c r="BEJ176" s="166"/>
      <c r="BEK176" s="177"/>
      <c r="BEL176" s="178"/>
      <c r="BEM176" s="118"/>
      <c r="BEN176" s="118"/>
      <c r="BEO176" s="206"/>
      <c r="BEP176" s="162"/>
      <c r="BEQ176" s="196"/>
      <c r="BER176" s="166"/>
      <c r="BES176" s="177"/>
      <c r="BET176" s="178"/>
      <c r="BEU176" s="118"/>
      <c r="BEV176" s="118"/>
      <c r="BEW176" s="206"/>
      <c r="BEX176" s="162"/>
      <c r="BEY176" s="196"/>
      <c r="BEZ176" s="166"/>
      <c r="BFA176" s="177"/>
      <c r="BFB176" s="178"/>
      <c r="BFC176" s="118"/>
      <c r="BFD176" s="118"/>
      <c r="BFE176" s="206"/>
      <c r="BFF176" s="162"/>
      <c r="BFG176" s="196"/>
      <c r="BFH176" s="166"/>
      <c r="BFI176" s="177"/>
      <c r="BFJ176" s="178"/>
      <c r="BFK176" s="118"/>
      <c r="BFL176" s="118"/>
      <c r="BFM176" s="206"/>
      <c r="BFN176" s="162"/>
      <c r="BFO176" s="196"/>
      <c r="BFP176" s="166"/>
      <c r="BFQ176" s="177"/>
      <c r="BFR176" s="178"/>
      <c r="BFS176" s="118"/>
      <c r="BFT176" s="118"/>
      <c r="BFU176" s="206"/>
      <c r="BFV176" s="162"/>
      <c r="BFW176" s="196"/>
      <c r="BFX176" s="166"/>
      <c r="BFY176" s="177"/>
      <c r="BFZ176" s="178"/>
      <c r="BGA176" s="118"/>
      <c r="BGB176" s="118"/>
      <c r="BGC176" s="206"/>
      <c r="BGD176" s="162"/>
      <c r="BGE176" s="196"/>
      <c r="BGF176" s="166"/>
      <c r="BGG176" s="177"/>
      <c r="BGH176" s="178"/>
      <c r="BGI176" s="118"/>
      <c r="BGJ176" s="118"/>
      <c r="BGK176" s="206"/>
      <c r="BGL176" s="162"/>
      <c r="BGM176" s="196"/>
      <c r="BGN176" s="166"/>
      <c r="BGO176" s="177"/>
      <c r="BGP176" s="178"/>
      <c r="BGQ176" s="118"/>
      <c r="BGR176" s="118"/>
      <c r="BGS176" s="206"/>
      <c r="BGT176" s="162"/>
      <c r="BGU176" s="196"/>
      <c r="BGV176" s="166"/>
      <c r="BGW176" s="177"/>
      <c r="BGX176" s="178"/>
      <c r="BGY176" s="118"/>
      <c r="BGZ176" s="118"/>
      <c r="BHA176" s="206"/>
      <c r="BHB176" s="162"/>
      <c r="BHC176" s="196"/>
      <c r="BHD176" s="166"/>
      <c r="BHE176" s="177"/>
      <c r="BHF176" s="178"/>
      <c r="BHG176" s="118"/>
      <c r="BHH176" s="118"/>
      <c r="BHI176" s="206"/>
      <c r="BHJ176" s="162"/>
      <c r="BHK176" s="196"/>
      <c r="BHL176" s="166"/>
      <c r="BHM176" s="177"/>
      <c r="BHN176" s="178"/>
      <c r="BHO176" s="118"/>
      <c r="BHP176" s="118"/>
      <c r="BHQ176" s="206"/>
      <c r="BHR176" s="162"/>
      <c r="BHS176" s="196"/>
      <c r="BHT176" s="166"/>
      <c r="BHU176" s="177"/>
      <c r="BHV176" s="178"/>
      <c r="BHW176" s="118"/>
      <c r="BHX176" s="118"/>
      <c r="BHY176" s="206"/>
      <c r="BHZ176" s="162"/>
      <c r="BIA176" s="196"/>
      <c r="BIB176" s="166"/>
      <c r="BIC176" s="177"/>
      <c r="BID176" s="178"/>
      <c r="BIE176" s="118"/>
      <c r="BIF176" s="118"/>
      <c r="BIG176" s="206"/>
      <c r="BIH176" s="162"/>
      <c r="BII176" s="196"/>
      <c r="BIJ176" s="166"/>
      <c r="BIK176" s="177"/>
      <c r="BIL176" s="178"/>
      <c r="BIM176" s="118"/>
      <c r="BIN176" s="118"/>
      <c r="BIO176" s="206"/>
      <c r="BIP176" s="162"/>
      <c r="BIQ176" s="196"/>
      <c r="BIR176" s="166"/>
      <c r="BIS176" s="177"/>
      <c r="BIT176" s="178"/>
      <c r="BIU176" s="118"/>
      <c r="BIV176" s="118"/>
      <c r="BIW176" s="206"/>
      <c r="BIX176" s="162"/>
      <c r="BIY176" s="196"/>
      <c r="BIZ176" s="166"/>
      <c r="BJA176" s="177"/>
      <c r="BJB176" s="178"/>
      <c r="BJC176" s="118"/>
      <c r="BJD176" s="118"/>
      <c r="BJE176" s="206"/>
      <c r="BJF176" s="162"/>
      <c r="BJG176" s="196"/>
      <c r="BJH176" s="166"/>
      <c r="BJI176" s="177"/>
      <c r="BJJ176" s="178"/>
      <c r="BJK176" s="118"/>
      <c r="BJL176" s="118"/>
      <c r="BJM176" s="206"/>
      <c r="BJN176" s="162"/>
      <c r="BJO176" s="196"/>
      <c r="BJP176" s="166"/>
      <c r="BJQ176" s="177"/>
      <c r="BJR176" s="178"/>
      <c r="BJS176" s="118"/>
      <c r="BJT176" s="118"/>
      <c r="BJU176" s="206"/>
      <c r="BJV176" s="162"/>
      <c r="BJW176" s="196"/>
      <c r="BJX176" s="166"/>
      <c r="BJY176" s="177"/>
      <c r="BJZ176" s="178"/>
      <c r="BKA176" s="118"/>
      <c r="BKB176" s="118"/>
      <c r="BKC176" s="206"/>
      <c r="BKD176" s="162"/>
      <c r="BKE176" s="196"/>
      <c r="BKF176" s="166"/>
      <c r="BKG176" s="177"/>
      <c r="BKH176" s="178"/>
      <c r="BKI176" s="118"/>
      <c r="BKJ176" s="118"/>
      <c r="BKK176" s="206"/>
      <c r="BKL176" s="162"/>
      <c r="BKM176" s="196"/>
      <c r="BKN176" s="166"/>
      <c r="BKO176" s="177"/>
      <c r="BKP176" s="178"/>
      <c r="BKQ176" s="118"/>
      <c r="BKR176" s="118"/>
      <c r="BKS176" s="206"/>
      <c r="BKT176" s="162"/>
      <c r="BKU176" s="196"/>
      <c r="BKV176" s="166"/>
      <c r="BKW176" s="177"/>
      <c r="BKX176" s="178"/>
      <c r="BKY176" s="118"/>
      <c r="BKZ176" s="118"/>
      <c r="BLA176" s="206"/>
      <c r="BLB176" s="162"/>
      <c r="BLC176" s="196"/>
      <c r="BLD176" s="166"/>
      <c r="BLE176" s="177"/>
      <c r="BLF176" s="178"/>
      <c r="BLG176" s="118"/>
      <c r="BLH176" s="118"/>
      <c r="BLI176" s="206"/>
      <c r="BLJ176" s="162"/>
      <c r="BLK176" s="196"/>
      <c r="BLL176" s="166"/>
      <c r="BLM176" s="177"/>
      <c r="BLN176" s="178"/>
      <c r="BLO176" s="118"/>
      <c r="BLP176" s="118"/>
      <c r="BLQ176" s="206"/>
      <c r="BLR176" s="162"/>
      <c r="BLS176" s="196"/>
      <c r="BLT176" s="166"/>
      <c r="BLU176" s="177"/>
      <c r="BLV176" s="178"/>
      <c r="BLW176" s="118"/>
      <c r="BLX176" s="118"/>
      <c r="BLY176" s="206"/>
      <c r="BLZ176" s="162"/>
      <c r="BMA176" s="196"/>
      <c r="BMB176" s="166"/>
      <c r="BMC176" s="177"/>
      <c r="BMD176" s="178"/>
      <c r="BME176" s="118"/>
      <c r="BMF176" s="118"/>
      <c r="BMG176" s="206"/>
      <c r="BMH176" s="162"/>
      <c r="BMI176" s="196"/>
      <c r="BMJ176" s="166"/>
      <c r="BMK176" s="177"/>
      <c r="BML176" s="178"/>
      <c r="BMM176" s="118"/>
      <c r="BMN176" s="118"/>
      <c r="BMO176" s="206"/>
      <c r="BMP176" s="162"/>
      <c r="BMQ176" s="196"/>
      <c r="BMR176" s="166"/>
      <c r="BMS176" s="177"/>
      <c r="BMT176" s="178"/>
      <c r="BMU176" s="118"/>
      <c r="BMV176" s="118"/>
      <c r="BMW176" s="206"/>
      <c r="BMX176" s="162"/>
      <c r="BMY176" s="196"/>
      <c r="BMZ176" s="166"/>
      <c r="BNA176" s="177"/>
      <c r="BNB176" s="178"/>
      <c r="BNC176" s="118"/>
      <c r="BND176" s="118"/>
      <c r="BNE176" s="206"/>
      <c r="BNF176" s="162"/>
      <c r="BNG176" s="196"/>
      <c r="BNH176" s="166"/>
      <c r="BNI176" s="177"/>
      <c r="BNJ176" s="178"/>
      <c r="BNK176" s="118"/>
      <c r="BNL176" s="118"/>
      <c r="BNM176" s="206"/>
      <c r="BNN176" s="162"/>
      <c r="BNO176" s="196"/>
      <c r="BNP176" s="166"/>
      <c r="BNQ176" s="177"/>
      <c r="BNR176" s="178"/>
      <c r="BNS176" s="118"/>
      <c r="BNT176" s="118"/>
      <c r="BNU176" s="206"/>
      <c r="BNV176" s="162"/>
      <c r="BNW176" s="196"/>
      <c r="BNX176" s="166"/>
      <c r="BNY176" s="177"/>
      <c r="BNZ176" s="178"/>
      <c r="BOA176" s="118"/>
      <c r="BOB176" s="118"/>
      <c r="BOC176" s="206"/>
      <c r="BOD176" s="162"/>
      <c r="BOE176" s="196"/>
      <c r="BOF176" s="166"/>
      <c r="BOG176" s="177"/>
      <c r="BOH176" s="178"/>
      <c r="BOI176" s="118"/>
      <c r="BOJ176" s="118"/>
      <c r="BOK176" s="206"/>
      <c r="BOL176" s="162"/>
      <c r="BOM176" s="196"/>
      <c r="BON176" s="166"/>
      <c r="BOO176" s="177"/>
      <c r="BOP176" s="178"/>
      <c r="BOQ176" s="118"/>
      <c r="BOR176" s="118"/>
      <c r="BOS176" s="206"/>
      <c r="BOT176" s="162"/>
      <c r="BOU176" s="196"/>
      <c r="BOV176" s="166"/>
      <c r="BOW176" s="177"/>
      <c r="BOX176" s="178"/>
      <c r="BOY176" s="118"/>
      <c r="BOZ176" s="118"/>
      <c r="BPA176" s="206"/>
      <c r="BPB176" s="162"/>
      <c r="BPC176" s="196"/>
      <c r="BPD176" s="166"/>
      <c r="BPE176" s="177"/>
      <c r="BPF176" s="178"/>
      <c r="BPG176" s="118"/>
      <c r="BPH176" s="118"/>
      <c r="BPI176" s="206"/>
      <c r="BPJ176" s="162"/>
      <c r="BPK176" s="196"/>
      <c r="BPL176" s="166"/>
      <c r="BPM176" s="177"/>
      <c r="BPN176" s="178"/>
      <c r="BPO176" s="118"/>
      <c r="BPP176" s="118"/>
      <c r="BPQ176" s="206"/>
      <c r="BPR176" s="162"/>
      <c r="BPS176" s="196"/>
      <c r="BPT176" s="166"/>
      <c r="BPU176" s="177"/>
      <c r="BPV176" s="178"/>
      <c r="BPW176" s="118"/>
      <c r="BPX176" s="118"/>
      <c r="BPY176" s="206"/>
      <c r="BPZ176" s="162"/>
      <c r="BQA176" s="196"/>
      <c r="BQB176" s="166"/>
      <c r="BQC176" s="177"/>
      <c r="BQD176" s="178"/>
      <c r="BQE176" s="118"/>
      <c r="BQF176" s="118"/>
      <c r="BQG176" s="206"/>
      <c r="BQH176" s="162"/>
      <c r="BQI176" s="196"/>
      <c r="BQJ176" s="166"/>
      <c r="BQK176" s="177"/>
      <c r="BQL176" s="178"/>
      <c r="BQM176" s="118"/>
      <c r="BQN176" s="118"/>
      <c r="BQO176" s="206"/>
      <c r="BQP176" s="162"/>
      <c r="BQQ176" s="196"/>
      <c r="BQR176" s="166"/>
      <c r="BQS176" s="177"/>
      <c r="BQT176" s="178"/>
      <c r="BQU176" s="118"/>
      <c r="BQV176" s="118"/>
      <c r="BQW176" s="206"/>
      <c r="BQX176" s="162"/>
      <c r="BQY176" s="196"/>
      <c r="BQZ176" s="166"/>
      <c r="BRA176" s="177"/>
      <c r="BRB176" s="178"/>
      <c r="BRC176" s="118"/>
      <c r="BRD176" s="118"/>
      <c r="BRE176" s="206"/>
      <c r="BRF176" s="162"/>
      <c r="BRG176" s="196"/>
      <c r="BRH176" s="166"/>
      <c r="BRI176" s="177"/>
      <c r="BRJ176" s="178"/>
      <c r="BRK176" s="118"/>
      <c r="BRL176" s="118"/>
      <c r="BRM176" s="206"/>
      <c r="BRN176" s="162"/>
      <c r="BRO176" s="196"/>
      <c r="BRP176" s="166"/>
      <c r="BRQ176" s="177"/>
      <c r="BRR176" s="178"/>
      <c r="BRS176" s="118"/>
      <c r="BRT176" s="118"/>
      <c r="BRU176" s="206"/>
      <c r="BRV176" s="162"/>
      <c r="BRW176" s="196"/>
      <c r="BRX176" s="166"/>
      <c r="BRY176" s="177"/>
      <c r="BRZ176" s="178"/>
      <c r="BSA176" s="118"/>
      <c r="BSB176" s="118"/>
      <c r="BSC176" s="206"/>
      <c r="BSD176" s="162"/>
      <c r="BSE176" s="196"/>
      <c r="BSF176" s="166"/>
      <c r="BSG176" s="177"/>
      <c r="BSH176" s="178"/>
      <c r="BSI176" s="118"/>
      <c r="BSJ176" s="118"/>
      <c r="BSK176" s="206"/>
      <c r="BSL176" s="162"/>
      <c r="BSM176" s="196"/>
      <c r="BSN176" s="166"/>
      <c r="BSO176" s="177"/>
      <c r="BSP176" s="178"/>
      <c r="BSQ176" s="118"/>
      <c r="BSR176" s="118"/>
      <c r="BSS176" s="206"/>
      <c r="BST176" s="162"/>
      <c r="BSU176" s="196"/>
      <c r="BSV176" s="166"/>
      <c r="BSW176" s="177"/>
      <c r="BSX176" s="178"/>
      <c r="BSY176" s="118"/>
      <c r="BSZ176" s="118"/>
      <c r="BTA176" s="206"/>
      <c r="BTB176" s="162"/>
      <c r="BTC176" s="196"/>
      <c r="BTD176" s="166"/>
      <c r="BTE176" s="177"/>
      <c r="BTF176" s="178"/>
      <c r="BTG176" s="118"/>
      <c r="BTH176" s="118"/>
      <c r="BTI176" s="206"/>
      <c r="BTJ176" s="162"/>
      <c r="BTK176" s="196"/>
      <c r="BTL176" s="166"/>
      <c r="BTM176" s="177"/>
      <c r="BTN176" s="178"/>
      <c r="BTO176" s="118"/>
      <c r="BTP176" s="118"/>
      <c r="BTQ176" s="206"/>
      <c r="BTR176" s="162"/>
      <c r="BTS176" s="196"/>
      <c r="BTT176" s="166"/>
      <c r="BTU176" s="177"/>
      <c r="BTV176" s="178"/>
      <c r="BTW176" s="118"/>
      <c r="BTX176" s="118"/>
      <c r="BTY176" s="206"/>
      <c r="BTZ176" s="162"/>
      <c r="BUA176" s="196"/>
      <c r="BUB176" s="166"/>
      <c r="BUC176" s="177"/>
      <c r="BUD176" s="178"/>
      <c r="BUE176" s="118"/>
      <c r="BUF176" s="118"/>
      <c r="BUG176" s="206"/>
      <c r="BUH176" s="162"/>
      <c r="BUI176" s="196"/>
      <c r="BUJ176" s="166"/>
      <c r="BUK176" s="177"/>
      <c r="BUL176" s="178"/>
      <c r="BUM176" s="118"/>
      <c r="BUN176" s="118"/>
      <c r="BUO176" s="206"/>
      <c r="BUP176" s="162"/>
      <c r="BUQ176" s="196"/>
      <c r="BUR176" s="166"/>
      <c r="BUS176" s="177"/>
      <c r="BUT176" s="178"/>
      <c r="BUU176" s="118"/>
      <c r="BUV176" s="118"/>
      <c r="BUW176" s="206"/>
      <c r="BUX176" s="162"/>
      <c r="BUY176" s="196"/>
      <c r="BUZ176" s="166"/>
      <c r="BVA176" s="177"/>
      <c r="BVB176" s="178"/>
      <c r="BVC176" s="118"/>
      <c r="BVD176" s="118"/>
      <c r="BVE176" s="206"/>
      <c r="BVF176" s="162"/>
      <c r="BVG176" s="196"/>
      <c r="BVH176" s="166"/>
      <c r="BVI176" s="177"/>
      <c r="BVJ176" s="178"/>
      <c r="BVK176" s="118"/>
      <c r="BVL176" s="118"/>
      <c r="BVM176" s="206"/>
      <c r="BVN176" s="162"/>
      <c r="BVO176" s="196"/>
      <c r="BVP176" s="166"/>
      <c r="BVQ176" s="177"/>
      <c r="BVR176" s="178"/>
      <c r="BVS176" s="118"/>
      <c r="BVT176" s="118"/>
      <c r="BVU176" s="206"/>
      <c r="BVV176" s="162"/>
      <c r="BVW176" s="196"/>
      <c r="BVX176" s="166"/>
      <c r="BVY176" s="177"/>
      <c r="BVZ176" s="178"/>
      <c r="BWA176" s="118"/>
      <c r="BWB176" s="118"/>
      <c r="BWC176" s="206"/>
      <c r="BWD176" s="162"/>
      <c r="BWE176" s="196"/>
      <c r="BWF176" s="166"/>
      <c r="BWG176" s="177"/>
      <c r="BWH176" s="178"/>
      <c r="BWI176" s="118"/>
      <c r="BWJ176" s="118"/>
      <c r="BWK176" s="206"/>
      <c r="BWL176" s="162"/>
      <c r="BWM176" s="196"/>
      <c r="BWN176" s="166"/>
      <c r="BWO176" s="177"/>
      <c r="BWP176" s="178"/>
      <c r="BWQ176" s="118"/>
      <c r="BWR176" s="118"/>
      <c r="BWS176" s="206"/>
      <c r="BWT176" s="162"/>
      <c r="BWU176" s="196"/>
      <c r="BWV176" s="166"/>
      <c r="BWW176" s="177"/>
      <c r="BWX176" s="178"/>
      <c r="BWY176" s="118"/>
      <c r="BWZ176" s="118"/>
      <c r="BXA176" s="206"/>
      <c r="BXB176" s="162"/>
      <c r="BXC176" s="196"/>
      <c r="BXD176" s="166"/>
      <c r="BXE176" s="177"/>
      <c r="BXF176" s="178"/>
      <c r="BXG176" s="118"/>
      <c r="BXH176" s="118"/>
      <c r="BXI176" s="206"/>
      <c r="BXJ176" s="162"/>
      <c r="BXK176" s="196"/>
      <c r="BXL176" s="166"/>
      <c r="BXM176" s="177"/>
      <c r="BXN176" s="178"/>
      <c r="BXO176" s="118"/>
      <c r="BXP176" s="118"/>
      <c r="BXQ176" s="206"/>
      <c r="BXR176" s="162"/>
      <c r="BXS176" s="196"/>
      <c r="BXT176" s="166"/>
      <c r="BXU176" s="177"/>
      <c r="BXV176" s="178"/>
      <c r="BXW176" s="118"/>
      <c r="BXX176" s="118"/>
      <c r="BXY176" s="206"/>
      <c r="BXZ176" s="162"/>
      <c r="BYA176" s="196"/>
      <c r="BYB176" s="166"/>
      <c r="BYC176" s="177"/>
      <c r="BYD176" s="178"/>
      <c r="BYE176" s="118"/>
      <c r="BYF176" s="118"/>
      <c r="BYG176" s="206"/>
      <c r="BYH176" s="162"/>
      <c r="BYI176" s="196"/>
      <c r="BYJ176" s="166"/>
      <c r="BYK176" s="177"/>
      <c r="BYL176" s="178"/>
      <c r="BYM176" s="118"/>
      <c r="BYN176" s="118"/>
      <c r="BYO176" s="206"/>
      <c r="BYP176" s="162"/>
      <c r="BYQ176" s="196"/>
      <c r="BYR176" s="166"/>
      <c r="BYS176" s="177"/>
      <c r="BYT176" s="178"/>
      <c r="BYU176" s="118"/>
      <c r="BYV176" s="118"/>
      <c r="BYW176" s="206"/>
      <c r="BYX176" s="162"/>
      <c r="BYY176" s="196"/>
      <c r="BYZ176" s="166"/>
      <c r="BZA176" s="177"/>
      <c r="BZB176" s="178"/>
      <c r="BZC176" s="118"/>
      <c r="BZD176" s="118"/>
      <c r="BZE176" s="206"/>
      <c r="BZF176" s="162"/>
      <c r="BZG176" s="196"/>
      <c r="BZH176" s="166"/>
      <c r="BZI176" s="177"/>
      <c r="BZJ176" s="178"/>
      <c r="BZK176" s="118"/>
      <c r="BZL176" s="118"/>
      <c r="BZM176" s="206"/>
      <c r="BZN176" s="162"/>
      <c r="BZO176" s="196"/>
      <c r="BZP176" s="166"/>
      <c r="BZQ176" s="177"/>
      <c r="BZR176" s="178"/>
      <c r="BZS176" s="118"/>
      <c r="BZT176" s="118"/>
      <c r="BZU176" s="206"/>
      <c r="BZV176" s="162"/>
      <c r="BZW176" s="196"/>
      <c r="BZX176" s="166"/>
      <c r="BZY176" s="177"/>
      <c r="BZZ176" s="178"/>
      <c r="CAA176" s="118"/>
      <c r="CAB176" s="118"/>
      <c r="CAC176" s="206"/>
      <c r="CAD176" s="162"/>
      <c r="CAE176" s="196"/>
      <c r="CAF176" s="166"/>
      <c r="CAG176" s="177"/>
      <c r="CAH176" s="178"/>
      <c r="CAI176" s="118"/>
      <c r="CAJ176" s="118"/>
      <c r="CAK176" s="206"/>
      <c r="CAL176" s="162"/>
      <c r="CAM176" s="196"/>
      <c r="CAN176" s="166"/>
      <c r="CAO176" s="177"/>
      <c r="CAP176" s="178"/>
      <c r="CAQ176" s="118"/>
      <c r="CAR176" s="118"/>
      <c r="CAS176" s="206"/>
      <c r="CAT176" s="162"/>
      <c r="CAU176" s="196"/>
      <c r="CAV176" s="166"/>
      <c r="CAW176" s="177"/>
      <c r="CAX176" s="178"/>
      <c r="CAY176" s="118"/>
      <c r="CAZ176" s="118"/>
      <c r="CBA176" s="206"/>
      <c r="CBB176" s="162"/>
      <c r="CBC176" s="196"/>
      <c r="CBD176" s="166"/>
      <c r="CBE176" s="177"/>
      <c r="CBF176" s="178"/>
      <c r="CBG176" s="118"/>
      <c r="CBH176" s="118"/>
      <c r="CBI176" s="206"/>
      <c r="CBJ176" s="162"/>
      <c r="CBK176" s="196"/>
      <c r="CBL176" s="166"/>
      <c r="CBM176" s="177"/>
      <c r="CBN176" s="178"/>
      <c r="CBO176" s="118"/>
      <c r="CBP176" s="118"/>
      <c r="CBQ176" s="206"/>
      <c r="CBR176" s="162"/>
      <c r="CBS176" s="196"/>
      <c r="CBT176" s="166"/>
      <c r="CBU176" s="177"/>
      <c r="CBV176" s="178"/>
      <c r="CBW176" s="118"/>
      <c r="CBX176" s="118"/>
      <c r="CBY176" s="206"/>
      <c r="CBZ176" s="162"/>
      <c r="CCA176" s="196"/>
      <c r="CCB176" s="166"/>
      <c r="CCC176" s="177"/>
      <c r="CCD176" s="178"/>
      <c r="CCE176" s="118"/>
      <c r="CCF176" s="118"/>
      <c r="CCG176" s="206"/>
      <c r="CCH176" s="162"/>
      <c r="CCI176" s="196"/>
      <c r="CCJ176" s="166"/>
      <c r="CCK176" s="177"/>
      <c r="CCL176" s="178"/>
      <c r="CCM176" s="118"/>
      <c r="CCN176" s="118"/>
      <c r="CCO176" s="206"/>
      <c r="CCP176" s="162"/>
      <c r="CCQ176" s="196"/>
      <c r="CCR176" s="166"/>
      <c r="CCS176" s="177"/>
      <c r="CCT176" s="178"/>
      <c r="CCU176" s="118"/>
      <c r="CCV176" s="118"/>
      <c r="CCW176" s="206"/>
      <c r="CCX176" s="162"/>
      <c r="CCY176" s="196"/>
      <c r="CCZ176" s="166"/>
      <c r="CDA176" s="177"/>
      <c r="CDB176" s="178"/>
      <c r="CDC176" s="118"/>
      <c r="CDD176" s="118"/>
      <c r="CDE176" s="206"/>
      <c r="CDF176" s="162"/>
      <c r="CDG176" s="196"/>
      <c r="CDH176" s="166"/>
      <c r="CDI176" s="177"/>
      <c r="CDJ176" s="178"/>
      <c r="CDK176" s="118"/>
      <c r="CDL176" s="118"/>
      <c r="CDM176" s="206"/>
      <c r="CDN176" s="162"/>
      <c r="CDO176" s="196"/>
      <c r="CDP176" s="166"/>
      <c r="CDQ176" s="177"/>
      <c r="CDR176" s="178"/>
      <c r="CDS176" s="118"/>
      <c r="CDT176" s="118"/>
      <c r="CDU176" s="206"/>
      <c r="CDV176" s="162"/>
      <c r="CDW176" s="196"/>
      <c r="CDX176" s="166"/>
      <c r="CDY176" s="177"/>
      <c r="CDZ176" s="178"/>
      <c r="CEA176" s="118"/>
      <c r="CEB176" s="118"/>
      <c r="CEC176" s="206"/>
      <c r="CED176" s="162"/>
      <c r="CEE176" s="196"/>
      <c r="CEF176" s="166"/>
      <c r="CEG176" s="177"/>
      <c r="CEH176" s="178"/>
      <c r="CEI176" s="118"/>
      <c r="CEJ176" s="118"/>
      <c r="CEK176" s="206"/>
      <c r="CEL176" s="162"/>
      <c r="CEM176" s="196"/>
      <c r="CEN176" s="166"/>
      <c r="CEO176" s="177"/>
      <c r="CEP176" s="178"/>
      <c r="CEQ176" s="118"/>
      <c r="CER176" s="118"/>
      <c r="CES176" s="206"/>
      <c r="CET176" s="162"/>
      <c r="CEU176" s="196"/>
      <c r="CEV176" s="166"/>
      <c r="CEW176" s="177"/>
      <c r="CEX176" s="178"/>
      <c r="CEY176" s="118"/>
      <c r="CEZ176" s="118"/>
      <c r="CFA176" s="206"/>
      <c r="CFB176" s="162"/>
      <c r="CFC176" s="196"/>
      <c r="CFD176" s="166"/>
      <c r="CFE176" s="177"/>
      <c r="CFF176" s="178"/>
      <c r="CFG176" s="118"/>
      <c r="CFH176" s="118"/>
      <c r="CFI176" s="206"/>
      <c r="CFJ176" s="162"/>
      <c r="CFK176" s="196"/>
      <c r="CFL176" s="166"/>
      <c r="CFM176" s="177"/>
      <c r="CFN176" s="178"/>
      <c r="CFO176" s="118"/>
      <c r="CFP176" s="118"/>
      <c r="CFQ176" s="206"/>
      <c r="CFR176" s="162"/>
      <c r="CFS176" s="196"/>
      <c r="CFT176" s="166"/>
      <c r="CFU176" s="177"/>
      <c r="CFV176" s="178"/>
      <c r="CFW176" s="118"/>
      <c r="CFX176" s="118"/>
      <c r="CFY176" s="206"/>
      <c r="CFZ176" s="162"/>
      <c r="CGA176" s="196"/>
      <c r="CGB176" s="166"/>
      <c r="CGC176" s="177"/>
      <c r="CGD176" s="178"/>
      <c r="CGE176" s="118"/>
      <c r="CGF176" s="118"/>
      <c r="CGG176" s="206"/>
      <c r="CGH176" s="162"/>
      <c r="CGI176" s="196"/>
      <c r="CGJ176" s="166"/>
      <c r="CGK176" s="177"/>
      <c r="CGL176" s="178"/>
      <c r="CGM176" s="118"/>
      <c r="CGN176" s="118"/>
      <c r="CGO176" s="206"/>
      <c r="CGP176" s="162"/>
      <c r="CGQ176" s="196"/>
      <c r="CGR176" s="166"/>
      <c r="CGS176" s="177"/>
      <c r="CGT176" s="178"/>
      <c r="CGU176" s="118"/>
      <c r="CGV176" s="118"/>
      <c r="CGW176" s="206"/>
      <c r="CGX176" s="162"/>
      <c r="CGY176" s="196"/>
      <c r="CGZ176" s="166"/>
      <c r="CHA176" s="177"/>
      <c r="CHB176" s="178"/>
      <c r="CHC176" s="118"/>
      <c r="CHD176" s="118"/>
      <c r="CHE176" s="206"/>
      <c r="CHF176" s="162"/>
      <c r="CHG176" s="196"/>
      <c r="CHH176" s="166"/>
      <c r="CHI176" s="177"/>
      <c r="CHJ176" s="178"/>
      <c r="CHK176" s="118"/>
      <c r="CHL176" s="118"/>
      <c r="CHM176" s="206"/>
      <c r="CHN176" s="162"/>
      <c r="CHO176" s="196"/>
      <c r="CHP176" s="166"/>
      <c r="CHQ176" s="177"/>
      <c r="CHR176" s="178"/>
      <c r="CHS176" s="118"/>
      <c r="CHT176" s="118"/>
      <c r="CHU176" s="206"/>
      <c r="CHV176" s="162"/>
      <c r="CHW176" s="196"/>
      <c r="CHX176" s="166"/>
      <c r="CHY176" s="177"/>
      <c r="CHZ176" s="178"/>
      <c r="CIA176" s="118"/>
      <c r="CIB176" s="118"/>
      <c r="CIC176" s="206"/>
      <c r="CID176" s="162"/>
      <c r="CIE176" s="196"/>
      <c r="CIF176" s="166"/>
      <c r="CIG176" s="177"/>
      <c r="CIH176" s="178"/>
      <c r="CII176" s="118"/>
      <c r="CIJ176" s="118"/>
      <c r="CIK176" s="206"/>
      <c r="CIL176" s="162"/>
      <c r="CIM176" s="196"/>
      <c r="CIN176" s="166"/>
      <c r="CIO176" s="177"/>
      <c r="CIP176" s="178"/>
      <c r="CIQ176" s="118"/>
      <c r="CIR176" s="118"/>
      <c r="CIS176" s="206"/>
      <c r="CIT176" s="162"/>
      <c r="CIU176" s="196"/>
      <c r="CIV176" s="166"/>
      <c r="CIW176" s="177"/>
      <c r="CIX176" s="178"/>
      <c r="CIY176" s="118"/>
      <c r="CIZ176" s="118"/>
      <c r="CJA176" s="206"/>
      <c r="CJB176" s="162"/>
      <c r="CJC176" s="196"/>
      <c r="CJD176" s="166"/>
      <c r="CJE176" s="177"/>
      <c r="CJF176" s="178"/>
      <c r="CJG176" s="118"/>
      <c r="CJH176" s="118"/>
      <c r="CJI176" s="206"/>
      <c r="CJJ176" s="162"/>
      <c r="CJK176" s="196"/>
      <c r="CJL176" s="166"/>
      <c r="CJM176" s="177"/>
      <c r="CJN176" s="178"/>
      <c r="CJO176" s="118"/>
      <c r="CJP176" s="118"/>
      <c r="CJQ176" s="206"/>
      <c r="CJR176" s="162"/>
      <c r="CJS176" s="196"/>
      <c r="CJT176" s="166"/>
      <c r="CJU176" s="177"/>
      <c r="CJV176" s="178"/>
      <c r="CJW176" s="118"/>
      <c r="CJX176" s="118"/>
      <c r="CJY176" s="206"/>
      <c r="CJZ176" s="162"/>
      <c r="CKA176" s="196"/>
      <c r="CKB176" s="166"/>
      <c r="CKC176" s="177"/>
      <c r="CKD176" s="178"/>
      <c r="CKE176" s="118"/>
      <c r="CKF176" s="118"/>
      <c r="CKG176" s="206"/>
      <c r="CKH176" s="162"/>
      <c r="CKI176" s="196"/>
      <c r="CKJ176" s="166"/>
      <c r="CKK176" s="177"/>
      <c r="CKL176" s="178"/>
      <c r="CKM176" s="118"/>
      <c r="CKN176" s="118"/>
      <c r="CKO176" s="206"/>
      <c r="CKP176" s="162"/>
      <c r="CKQ176" s="196"/>
      <c r="CKR176" s="166"/>
      <c r="CKS176" s="177"/>
      <c r="CKT176" s="178"/>
      <c r="CKU176" s="118"/>
      <c r="CKV176" s="118"/>
      <c r="CKW176" s="206"/>
      <c r="CKX176" s="162"/>
      <c r="CKY176" s="196"/>
      <c r="CKZ176" s="166"/>
      <c r="CLA176" s="177"/>
      <c r="CLB176" s="178"/>
      <c r="CLC176" s="118"/>
      <c r="CLD176" s="118"/>
      <c r="CLE176" s="206"/>
      <c r="CLF176" s="162"/>
      <c r="CLG176" s="196"/>
      <c r="CLH176" s="166"/>
      <c r="CLI176" s="177"/>
      <c r="CLJ176" s="178"/>
      <c r="CLK176" s="118"/>
      <c r="CLL176" s="118"/>
      <c r="CLM176" s="206"/>
      <c r="CLN176" s="162"/>
      <c r="CLO176" s="196"/>
      <c r="CLP176" s="166"/>
      <c r="CLQ176" s="177"/>
      <c r="CLR176" s="178"/>
      <c r="CLS176" s="118"/>
      <c r="CLT176" s="118"/>
      <c r="CLU176" s="206"/>
      <c r="CLV176" s="162"/>
      <c r="CLW176" s="196"/>
      <c r="CLX176" s="166"/>
      <c r="CLY176" s="177"/>
      <c r="CLZ176" s="178"/>
      <c r="CMA176" s="118"/>
      <c r="CMB176" s="118"/>
      <c r="CMC176" s="206"/>
      <c r="CMD176" s="162"/>
      <c r="CME176" s="196"/>
      <c r="CMF176" s="166"/>
      <c r="CMG176" s="177"/>
      <c r="CMH176" s="178"/>
      <c r="CMI176" s="118"/>
      <c r="CMJ176" s="118"/>
      <c r="CMK176" s="206"/>
      <c r="CML176" s="162"/>
      <c r="CMM176" s="196"/>
      <c r="CMN176" s="166"/>
      <c r="CMO176" s="177"/>
      <c r="CMP176" s="178"/>
      <c r="CMQ176" s="118"/>
      <c r="CMR176" s="118"/>
      <c r="CMS176" s="206"/>
      <c r="CMT176" s="162"/>
      <c r="CMU176" s="196"/>
      <c r="CMV176" s="166"/>
      <c r="CMW176" s="177"/>
      <c r="CMX176" s="178"/>
      <c r="CMY176" s="118"/>
      <c r="CMZ176" s="118"/>
      <c r="CNA176" s="206"/>
      <c r="CNB176" s="162"/>
      <c r="CNC176" s="196"/>
      <c r="CND176" s="166"/>
      <c r="CNE176" s="177"/>
      <c r="CNF176" s="178"/>
      <c r="CNG176" s="118"/>
      <c r="CNH176" s="118"/>
      <c r="CNI176" s="206"/>
      <c r="CNJ176" s="162"/>
      <c r="CNK176" s="196"/>
      <c r="CNL176" s="166"/>
      <c r="CNM176" s="177"/>
      <c r="CNN176" s="178"/>
      <c r="CNO176" s="118"/>
      <c r="CNP176" s="118"/>
      <c r="CNQ176" s="206"/>
      <c r="CNR176" s="162"/>
      <c r="CNS176" s="196"/>
      <c r="CNT176" s="166"/>
      <c r="CNU176" s="177"/>
      <c r="CNV176" s="178"/>
      <c r="CNW176" s="118"/>
      <c r="CNX176" s="118"/>
      <c r="CNY176" s="206"/>
      <c r="CNZ176" s="162"/>
      <c r="COA176" s="196"/>
      <c r="COB176" s="166"/>
      <c r="COC176" s="177"/>
      <c r="COD176" s="178"/>
      <c r="COE176" s="118"/>
      <c r="COF176" s="118"/>
      <c r="COG176" s="206"/>
      <c r="COH176" s="162"/>
      <c r="COI176" s="196"/>
      <c r="COJ176" s="166"/>
      <c r="COK176" s="177"/>
      <c r="COL176" s="178"/>
      <c r="COM176" s="118"/>
      <c r="CON176" s="118"/>
      <c r="COO176" s="206"/>
      <c r="COP176" s="162"/>
      <c r="COQ176" s="196"/>
      <c r="COR176" s="166"/>
      <c r="COS176" s="177"/>
      <c r="COT176" s="178"/>
      <c r="COU176" s="118"/>
      <c r="COV176" s="118"/>
      <c r="COW176" s="206"/>
      <c r="COX176" s="162"/>
      <c r="COY176" s="196"/>
      <c r="COZ176" s="166"/>
      <c r="CPA176" s="177"/>
      <c r="CPB176" s="178"/>
      <c r="CPC176" s="118"/>
      <c r="CPD176" s="118"/>
      <c r="CPE176" s="206"/>
      <c r="CPF176" s="162"/>
      <c r="CPG176" s="196"/>
      <c r="CPH176" s="166"/>
      <c r="CPI176" s="177"/>
      <c r="CPJ176" s="178"/>
      <c r="CPK176" s="118"/>
      <c r="CPL176" s="118"/>
      <c r="CPM176" s="206"/>
      <c r="CPN176" s="162"/>
      <c r="CPO176" s="196"/>
      <c r="CPP176" s="166"/>
      <c r="CPQ176" s="177"/>
      <c r="CPR176" s="178"/>
      <c r="CPS176" s="118"/>
      <c r="CPT176" s="118"/>
      <c r="CPU176" s="206"/>
      <c r="CPV176" s="162"/>
      <c r="CPW176" s="196"/>
      <c r="CPX176" s="166"/>
      <c r="CPY176" s="177"/>
      <c r="CPZ176" s="178"/>
      <c r="CQA176" s="118"/>
      <c r="CQB176" s="118"/>
      <c r="CQC176" s="206"/>
      <c r="CQD176" s="162"/>
      <c r="CQE176" s="196"/>
      <c r="CQF176" s="166"/>
      <c r="CQG176" s="177"/>
      <c r="CQH176" s="178"/>
      <c r="CQI176" s="118"/>
      <c r="CQJ176" s="118"/>
      <c r="CQK176" s="206"/>
      <c r="CQL176" s="162"/>
      <c r="CQM176" s="196"/>
      <c r="CQN176" s="166"/>
      <c r="CQO176" s="177"/>
      <c r="CQP176" s="178"/>
      <c r="CQQ176" s="118"/>
      <c r="CQR176" s="118"/>
      <c r="CQS176" s="206"/>
      <c r="CQT176" s="162"/>
      <c r="CQU176" s="196"/>
      <c r="CQV176" s="166"/>
      <c r="CQW176" s="177"/>
      <c r="CQX176" s="178"/>
      <c r="CQY176" s="118"/>
      <c r="CQZ176" s="118"/>
      <c r="CRA176" s="206"/>
      <c r="CRB176" s="162"/>
      <c r="CRC176" s="196"/>
      <c r="CRD176" s="166"/>
      <c r="CRE176" s="177"/>
      <c r="CRF176" s="178"/>
      <c r="CRG176" s="118"/>
      <c r="CRH176" s="118"/>
      <c r="CRI176" s="206"/>
      <c r="CRJ176" s="162"/>
      <c r="CRK176" s="196"/>
      <c r="CRL176" s="166"/>
      <c r="CRM176" s="177"/>
      <c r="CRN176" s="178"/>
      <c r="CRO176" s="118"/>
      <c r="CRP176" s="118"/>
      <c r="CRQ176" s="206"/>
      <c r="CRR176" s="162"/>
      <c r="CRS176" s="196"/>
      <c r="CRT176" s="166"/>
      <c r="CRU176" s="177"/>
      <c r="CRV176" s="178"/>
      <c r="CRW176" s="118"/>
      <c r="CRX176" s="118"/>
      <c r="CRY176" s="206"/>
      <c r="CRZ176" s="162"/>
      <c r="CSA176" s="196"/>
      <c r="CSB176" s="166"/>
      <c r="CSC176" s="177"/>
      <c r="CSD176" s="178"/>
      <c r="CSE176" s="118"/>
      <c r="CSF176" s="118"/>
      <c r="CSG176" s="206"/>
      <c r="CSH176" s="162"/>
      <c r="CSI176" s="196"/>
      <c r="CSJ176" s="166"/>
      <c r="CSK176" s="177"/>
      <c r="CSL176" s="178"/>
      <c r="CSM176" s="118"/>
      <c r="CSN176" s="118"/>
      <c r="CSO176" s="206"/>
      <c r="CSP176" s="162"/>
      <c r="CSQ176" s="196"/>
      <c r="CSR176" s="166"/>
      <c r="CSS176" s="177"/>
      <c r="CST176" s="178"/>
      <c r="CSU176" s="118"/>
      <c r="CSV176" s="118"/>
      <c r="CSW176" s="206"/>
      <c r="CSX176" s="162"/>
      <c r="CSY176" s="196"/>
      <c r="CSZ176" s="166"/>
      <c r="CTA176" s="177"/>
      <c r="CTB176" s="178"/>
      <c r="CTC176" s="118"/>
      <c r="CTD176" s="118"/>
      <c r="CTE176" s="206"/>
      <c r="CTF176" s="162"/>
      <c r="CTG176" s="196"/>
      <c r="CTH176" s="166"/>
      <c r="CTI176" s="177"/>
      <c r="CTJ176" s="178"/>
      <c r="CTK176" s="118"/>
      <c r="CTL176" s="118"/>
      <c r="CTM176" s="206"/>
      <c r="CTN176" s="162"/>
      <c r="CTO176" s="196"/>
      <c r="CTP176" s="166"/>
      <c r="CTQ176" s="177"/>
      <c r="CTR176" s="178"/>
      <c r="CTS176" s="118"/>
      <c r="CTT176" s="118"/>
      <c r="CTU176" s="206"/>
      <c r="CTV176" s="162"/>
      <c r="CTW176" s="196"/>
      <c r="CTX176" s="166"/>
      <c r="CTY176" s="177"/>
      <c r="CTZ176" s="178"/>
      <c r="CUA176" s="118"/>
      <c r="CUB176" s="118"/>
      <c r="CUC176" s="206"/>
      <c r="CUD176" s="162"/>
      <c r="CUE176" s="196"/>
      <c r="CUF176" s="166"/>
      <c r="CUG176" s="177"/>
      <c r="CUH176" s="178"/>
      <c r="CUI176" s="118"/>
      <c r="CUJ176" s="118"/>
      <c r="CUK176" s="206"/>
      <c r="CUL176" s="162"/>
      <c r="CUM176" s="196"/>
      <c r="CUN176" s="166"/>
      <c r="CUO176" s="177"/>
      <c r="CUP176" s="178"/>
      <c r="CUQ176" s="118"/>
      <c r="CUR176" s="118"/>
      <c r="CUS176" s="206"/>
      <c r="CUT176" s="162"/>
      <c r="CUU176" s="196"/>
      <c r="CUV176" s="166"/>
      <c r="CUW176" s="177"/>
      <c r="CUX176" s="178"/>
      <c r="CUY176" s="118"/>
      <c r="CUZ176" s="118"/>
      <c r="CVA176" s="206"/>
      <c r="CVB176" s="162"/>
      <c r="CVC176" s="196"/>
      <c r="CVD176" s="166"/>
      <c r="CVE176" s="177"/>
      <c r="CVF176" s="178"/>
      <c r="CVG176" s="118"/>
      <c r="CVH176" s="118"/>
      <c r="CVI176" s="206"/>
      <c r="CVJ176" s="162"/>
      <c r="CVK176" s="196"/>
      <c r="CVL176" s="166"/>
      <c r="CVM176" s="177"/>
      <c r="CVN176" s="178"/>
      <c r="CVO176" s="118"/>
      <c r="CVP176" s="118"/>
      <c r="CVQ176" s="206"/>
      <c r="CVR176" s="162"/>
      <c r="CVS176" s="196"/>
      <c r="CVT176" s="166"/>
      <c r="CVU176" s="177"/>
      <c r="CVV176" s="178"/>
      <c r="CVW176" s="118"/>
      <c r="CVX176" s="118"/>
      <c r="CVY176" s="206"/>
      <c r="CVZ176" s="162"/>
      <c r="CWA176" s="196"/>
      <c r="CWB176" s="166"/>
      <c r="CWC176" s="177"/>
      <c r="CWD176" s="178"/>
      <c r="CWE176" s="118"/>
      <c r="CWF176" s="118"/>
      <c r="CWG176" s="206"/>
      <c r="CWH176" s="162"/>
      <c r="CWI176" s="196"/>
      <c r="CWJ176" s="166"/>
      <c r="CWK176" s="177"/>
      <c r="CWL176" s="178"/>
      <c r="CWM176" s="118"/>
      <c r="CWN176" s="118"/>
      <c r="CWO176" s="206"/>
      <c r="CWP176" s="162"/>
      <c r="CWQ176" s="196"/>
      <c r="CWR176" s="166"/>
      <c r="CWS176" s="177"/>
      <c r="CWT176" s="178"/>
      <c r="CWU176" s="118"/>
      <c r="CWV176" s="118"/>
      <c r="CWW176" s="206"/>
      <c r="CWX176" s="162"/>
      <c r="CWY176" s="196"/>
      <c r="CWZ176" s="166"/>
      <c r="CXA176" s="177"/>
      <c r="CXB176" s="178"/>
      <c r="CXC176" s="118"/>
      <c r="CXD176" s="118"/>
      <c r="CXE176" s="206"/>
      <c r="CXF176" s="162"/>
      <c r="CXG176" s="196"/>
      <c r="CXH176" s="166"/>
      <c r="CXI176" s="177"/>
      <c r="CXJ176" s="178"/>
      <c r="CXK176" s="118"/>
      <c r="CXL176" s="118"/>
      <c r="CXM176" s="206"/>
      <c r="CXN176" s="162"/>
      <c r="CXO176" s="196"/>
      <c r="CXP176" s="166"/>
      <c r="CXQ176" s="177"/>
      <c r="CXR176" s="178"/>
      <c r="CXS176" s="118"/>
      <c r="CXT176" s="118"/>
      <c r="CXU176" s="206"/>
      <c r="CXV176" s="162"/>
      <c r="CXW176" s="196"/>
      <c r="CXX176" s="166"/>
      <c r="CXY176" s="177"/>
      <c r="CXZ176" s="178"/>
      <c r="CYA176" s="118"/>
      <c r="CYB176" s="118"/>
      <c r="CYC176" s="206"/>
      <c r="CYD176" s="162"/>
      <c r="CYE176" s="196"/>
      <c r="CYF176" s="166"/>
      <c r="CYG176" s="177"/>
      <c r="CYH176" s="178"/>
      <c r="CYI176" s="118"/>
      <c r="CYJ176" s="118"/>
      <c r="CYK176" s="206"/>
      <c r="CYL176" s="162"/>
      <c r="CYM176" s="196"/>
      <c r="CYN176" s="166"/>
      <c r="CYO176" s="177"/>
      <c r="CYP176" s="178"/>
      <c r="CYQ176" s="118"/>
      <c r="CYR176" s="118"/>
      <c r="CYS176" s="206"/>
      <c r="CYT176" s="162"/>
      <c r="CYU176" s="196"/>
      <c r="CYV176" s="166"/>
      <c r="CYW176" s="177"/>
      <c r="CYX176" s="178"/>
      <c r="CYY176" s="118"/>
      <c r="CYZ176" s="118"/>
      <c r="CZA176" s="206"/>
      <c r="CZB176" s="162"/>
      <c r="CZC176" s="196"/>
      <c r="CZD176" s="166"/>
      <c r="CZE176" s="177"/>
      <c r="CZF176" s="178"/>
      <c r="CZG176" s="118"/>
      <c r="CZH176" s="118"/>
      <c r="CZI176" s="206"/>
      <c r="CZJ176" s="162"/>
      <c r="CZK176" s="196"/>
      <c r="CZL176" s="166"/>
      <c r="CZM176" s="177"/>
      <c r="CZN176" s="178"/>
      <c r="CZO176" s="118"/>
      <c r="CZP176" s="118"/>
      <c r="CZQ176" s="206"/>
      <c r="CZR176" s="162"/>
      <c r="CZS176" s="196"/>
      <c r="CZT176" s="166"/>
      <c r="CZU176" s="177"/>
      <c r="CZV176" s="178"/>
      <c r="CZW176" s="118"/>
      <c r="CZX176" s="118"/>
      <c r="CZY176" s="206"/>
      <c r="CZZ176" s="162"/>
      <c r="DAA176" s="196"/>
      <c r="DAB176" s="166"/>
      <c r="DAC176" s="177"/>
      <c r="DAD176" s="178"/>
      <c r="DAE176" s="118"/>
      <c r="DAF176" s="118"/>
      <c r="DAG176" s="206"/>
      <c r="DAH176" s="162"/>
      <c r="DAI176" s="196"/>
      <c r="DAJ176" s="166"/>
      <c r="DAK176" s="177"/>
      <c r="DAL176" s="178"/>
      <c r="DAM176" s="118"/>
      <c r="DAN176" s="118"/>
      <c r="DAO176" s="206"/>
      <c r="DAP176" s="162"/>
      <c r="DAQ176" s="196"/>
      <c r="DAR176" s="166"/>
      <c r="DAS176" s="177"/>
      <c r="DAT176" s="178"/>
      <c r="DAU176" s="118"/>
      <c r="DAV176" s="118"/>
      <c r="DAW176" s="206"/>
      <c r="DAX176" s="162"/>
      <c r="DAY176" s="196"/>
      <c r="DAZ176" s="166"/>
      <c r="DBA176" s="177"/>
      <c r="DBB176" s="178"/>
      <c r="DBC176" s="118"/>
      <c r="DBD176" s="118"/>
      <c r="DBE176" s="206"/>
      <c r="DBF176" s="162"/>
      <c r="DBG176" s="196"/>
      <c r="DBH176" s="166"/>
      <c r="DBI176" s="177"/>
      <c r="DBJ176" s="178"/>
      <c r="DBK176" s="118"/>
      <c r="DBL176" s="118"/>
      <c r="DBM176" s="206"/>
      <c r="DBN176" s="162"/>
      <c r="DBO176" s="196"/>
      <c r="DBP176" s="166"/>
      <c r="DBQ176" s="177"/>
      <c r="DBR176" s="178"/>
      <c r="DBS176" s="118"/>
      <c r="DBT176" s="118"/>
      <c r="DBU176" s="206"/>
      <c r="DBV176" s="162"/>
      <c r="DBW176" s="196"/>
      <c r="DBX176" s="166"/>
      <c r="DBY176" s="177"/>
      <c r="DBZ176" s="178"/>
      <c r="DCA176" s="118"/>
      <c r="DCB176" s="118"/>
      <c r="DCC176" s="206"/>
      <c r="DCD176" s="162"/>
      <c r="DCE176" s="196"/>
      <c r="DCF176" s="166"/>
      <c r="DCG176" s="177"/>
      <c r="DCH176" s="178"/>
      <c r="DCI176" s="118"/>
      <c r="DCJ176" s="118"/>
      <c r="DCK176" s="206"/>
      <c r="DCL176" s="162"/>
      <c r="DCM176" s="196"/>
      <c r="DCN176" s="166"/>
      <c r="DCO176" s="177"/>
      <c r="DCP176" s="178"/>
      <c r="DCQ176" s="118"/>
      <c r="DCR176" s="118"/>
      <c r="DCS176" s="206"/>
      <c r="DCT176" s="162"/>
      <c r="DCU176" s="196"/>
      <c r="DCV176" s="166"/>
      <c r="DCW176" s="177"/>
      <c r="DCX176" s="178"/>
      <c r="DCY176" s="118"/>
      <c r="DCZ176" s="118"/>
      <c r="DDA176" s="206"/>
      <c r="DDB176" s="162"/>
      <c r="DDC176" s="196"/>
      <c r="DDD176" s="166"/>
      <c r="DDE176" s="177"/>
      <c r="DDF176" s="178"/>
      <c r="DDG176" s="118"/>
      <c r="DDH176" s="118"/>
      <c r="DDI176" s="206"/>
      <c r="DDJ176" s="162"/>
      <c r="DDK176" s="196"/>
      <c r="DDL176" s="166"/>
      <c r="DDM176" s="177"/>
      <c r="DDN176" s="178"/>
      <c r="DDO176" s="118"/>
      <c r="DDP176" s="118"/>
      <c r="DDQ176" s="206"/>
      <c r="DDR176" s="162"/>
      <c r="DDS176" s="196"/>
      <c r="DDT176" s="166"/>
      <c r="DDU176" s="177"/>
      <c r="DDV176" s="178"/>
      <c r="DDW176" s="118"/>
      <c r="DDX176" s="118"/>
      <c r="DDY176" s="206"/>
      <c r="DDZ176" s="162"/>
      <c r="DEA176" s="196"/>
      <c r="DEB176" s="166"/>
      <c r="DEC176" s="177"/>
      <c r="DED176" s="178"/>
      <c r="DEE176" s="118"/>
      <c r="DEF176" s="118"/>
      <c r="DEG176" s="206"/>
      <c r="DEH176" s="162"/>
      <c r="DEI176" s="196"/>
      <c r="DEJ176" s="166"/>
      <c r="DEK176" s="177"/>
      <c r="DEL176" s="178"/>
      <c r="DEM176" s="118"/>
      <c r="DEN176" s="118"/>
      <c r="DEO176" s="206"/>
      <c r="DEP176" s="162"/>
      <c r="DEQ176" s="196"/>
      <c r="DER176" s="166"/>
      <c r="DES176" s="177"/>
      <c r="DET176" s="178"/>
      <c r="DEU176" s="118"/>
      <c r="DEV176" s="118"/>
      <c r="DEW176" s="206"/>
      <c r="DEX176" s="162"/>
      <c r="DEY176" s="196"/>
      <c r="DEZ176" s="166"/>
      <c r="DFA176" s="177"/>
      <c r="DFB176" s="178"/>
      <c r="DFC176" s="118"/>
      <c r="DFD176" s="118"/>
      <c r="DFE176" s="206"/>
      <c r="DFF176" s="162"/>
      <c r="DFG176" s="196"/>
      <c r="DFH176" s="166"/>
      <c r="DFI176" s="177"/>
      <c r="DFJ176" s="178"/>
      <c r="DFK176" s="118"/>
      <c r="DFL176" s="118"/>
      <c r="DFM176" s="206"/>
      <c r="DFN176" s="162"/>
      <c r="DFO176" s="196"/>
      <c r="DFP176" s="166"/>
      <c r="DFQ176" s="177"/>
      <c r="DFR176" s="178"/>
      <c r="DFS176" s="118"/>
      <c r="DFT176" s="118"/>
      <c r="DFU176" s="206"/>
      <c r="DFV176" s="162"/>
      <c r="DFW176" s="196"/>
      <c r="DFX176" s="166"/>
      <c r="DFY176" s="177"/>
      <c r="DFZ176" s="178"/>
      <c r="DGA176" s="118"/>
      <c r="DGB176" s="118"/>
      <c r="DGC176" s="206"/>
      <c r="DGD176" s="162"/>
      <c r="DGE176" s="196"/>
      <c r="DGF176" s="166"/>
      <c r="DGG176" s="177"/>
      <c r="DGH176" s="178"/>
      <c r="DGI176" s="118"/>
      <c r="DGJ176" s="118"/>
      <c r="DGK176" s="206"/>
      <c r="DGL176" s="162"/>
      <c r="DGM176" s="196"/>
      <c r="DGN176" s="166"/>
      <c r="DGO176" s="177"/>
      <c r="DGP176" s="178"/>
      <c r="DGQ176" s="118"/>
      <c r="DGR176" s="118"/>
      <c r="DGS176" s="206"/>
      <c r="DGT176" s="162"/>
      <c r="DGU176" s="196"/>
      <c r="DGV176" s="166"/>
      <c r="DGW176" s="177"/>
      <c r="DGX176" s="178"/>
      <c r="DGY176" s="118"/>
      <c r="DGZ176" s="118"/>
      <c r="DHA176" s="206"/>
      <c r="DHB176" s="162"/>
      <c r="DHC176" s="196"/>
      <c r="DHD176" s="166"/>
      <c r="DHE176" s="177"/>
      <c r="DHF176" s="178"/>
      <c r="DHG176" s="118"/>
      <c r="DHH176" s="118"/>
      <c r="DHI176" s="206"/>
      <c r="DHJ176" s="162"/>
      <c r="DHK176" s="196"/>
      <c r="DHL176" s="166"/>
      <c r="DHM176" s="177"/>
      <c r="DHN176" s="178"/>
      <c r="DHO176" s="118"/>
      <c r="DHP176" s="118"/>
      <c r="DHQ176" s="206"/>
      <c r="DHR176" s="162"/>
      <c r="DHS176" s="196"/>
      <c r="DHT176" s="166"/>
      <c r="DHU176" s="177"/>
      <c r="DHV176" s="178"/>
      <c r="DHW176" s="118"/>
      <c r="DHX176" s="118"/>
      <c r="DHY176" s="206"/>
      <c r="DHZ176" s="162"/>
      <c r="DIA176" s="196"/>
      <c r="DIB176" s="166"/>
      <c r="DIC176" s="177"/>
      <c r="DID176" s="178"/>
      <c r="DIE176" s="118"/>
      <c r="DIF176" s="118"/>
      <c r="DIG176" s="206"/>
      <c r="DIH176" s="162"/>
      <c r="DII176" s="196"/>
      <c r="DIJ176" s="166"/>
      <c r="DIK176" s="177"/>
      <c r="DIL176" s="178"/>
      <c r="DIM176" s="118"/>
      <c r="DIN176" s="118"/>
      <c r="DIO176" s="206"/>
      <c r="DIP176" s="162"/>
      <c r="DIQ176" s="196"/>
      <c r="DIR176" s="166"/>
      <c r="DIS176" s="177"/>
      <c r="DIT176" s="178"/>
      <c r="DIU176" s="118"/>
      <c r="DIV176" s="118"/>
      <c r="DIW176" s="206"/>
      <c r="DIX176" s="162"/>
      <c r="DIY176" s="196"/>
      <c r="DIZ176" s="166"/>
      <c r="DJA176" s="177"/>
      <c r="DJB176" s="178"/>
      <c r="DJC176" s="118"/>
      <c r="DJD176" s="118"/>
      <c r="DJE176" s="206"/>
      <c r="DJF176" s="162"/>
      <c r="DJG176" s="196"/>
      <c r="DJH176" s="166"/>
      <c r="DJI176" s="177"/>
      <c r="DJJ176" s="178"/>
      <c r="DJK176" s="118"/>
      <c r="DJL176" s="118"/>
      <c r="DJM176" s="206"/>
      <c r="DJN176" s="162"/>
      <c r="DJO176" s="196"/>
      <c r="DJP176" s="166"/>
      <c r="DJQ176" s="177"/>
      <c r="DJR176" s="178"/>
      <c r="DJS176" s="118"/>
      <c r="DJT176" s="118"/>
      <c r="DJU176" s="206"/>
      <c r="DJV176" s="162"/>
      <c r="DJW176" s="196"/>
      <c r="DJX176" s="166"/>
      <c r="DJY176" s="177"/>
      <c r="DJZ176" s="178"/>
      <c r="DKA176" s="118"/>
      <c r="DKB176" s="118"/>
      <c r="DKC176" s="206"/>
      <c r="DKD176" s="162"/>
      <c r="DKE176" s="196"/>
      <c r="DKF176" s="166"/>
      <c r="DKG176" s="177"/>
      <c r="DKH176" s="178"/>
      <c r="DKI176" s="118"/>
      <c r="DKJ176" s="118"/>
      <c r="DKK176" s="206"/>
      <c r="DKL176" s="162"/>
      <c r="DKM176" s="196"/>
      <c r="DKN176" s="166"/>
      <c r="DKO176" s="177"/>
      <c r="DKP176" s="178"/>
      <c r="DKQ176" s="118"/>
      <c r="DKR176" s="118"/>
      <c r="DKS176" s="206"/>
      <c r="DKT176" s="162"/>
      <c r="DKU176" s="196"/>
      <c r="DKV176" s="166"/>
      <c r="DKW176" s="177"/>
      <c r="DKX176" s="178"/>
      <c r="DKY176" s="118"/>
      <c r="DKZ176" s="118"/>
      <c r="DLA176" s="206"/>
      <c r="DLB176" s="162"/>
      <c r="DLC176" s="196"/>
      <c r="DLD176" s="166"/>
      <c r="DLE176" s="177"/>
      <c r="DLF176" s="178"/>
      <c r="DLG176" s="118"/>
      <c r="DLH176" s="118"/>
      <c r="DLI176" s="206"/>
      <c r="DLJ176" s="162"/>
      <c r="DLK176" s="196"/>
      <c r="DLL176" s="166"/>
      <c r="DLM176" s="177"/>
      <c r="DLN176" s="178"/>
      <c r="DLO176" s="118"/>
      <c r="DLP176" s="118"/>
      <c r="DLQ176" s="206"/>
      <c r="DLR176" s="162"/>
      <c r="DLS176" s="196"/>
      <c r="DLT176" s="166"/>
      <c r="DLU176" s="177"/>
      <c r="DLV176" s="178"/>
      <c r="DLW176" s="118"/>
      <c r="DLX176" s="118"/>
      <c r="DLY176" s="206"/>
      <c r="DLZ176" s="162"/>
      <c r="DMA176" s="196"/>
      <c r="DMB176" s="166"/>
      <c r="DMC176" s="177"/>
      <c r="DMD176" s="178"/>
      <c r="DME176" s="118"/>
      <c r="DMF176" s="118"/>
      <c r="DMG176" s="206"/>
      <c r="DMH176" s="162"/>
      <c r="DMI176" s="196"/>
      <c r="DMJ176" s="166"/>
      <c r="DMK176" s="177"/>
      <c r="DML176" s="178"/>
      <c r="DMM176" s="118"/>
      <c r="DMN176" s="118"/>
      <c r="DMO176" s="206"/>
      <c r="DMP176" s="162"/>
      <c r="DMQ176" s="196"/>
      <c r="DMR176" s="166"/>
      <c r="DMS176" s="177"/>
      <c r="DMT176" s="178"/>
      <c r="DMU176" s="118"/>
      <c r="DMV176" s="118"/>
      <c r="DMW176" s="206"/>
      <c r="DMX176" s="162"/>
      <c r="DMY176" s="196"/>
      <c r="DMZ176" s="166"/>
      <c r="DNA176" s="177"/>
      <c r="DNB176" s="178"/>
      <c r="DNC176" s="118"/>
      <c r="DND176" s="118"/>
      <c r="DNE176" s="206"/>
      <c r="DNF176" s="162"/>
      <c r="DNG176" s="196"/>
      <c r="DNH176" s="166"/>
      <c r="DNI176" s="177"/>
      <c r="DNJ176" s="178"/>
      <c r="DNK176" s="118"/>
      <c r="DNL176" s="118"/>
      <c r="DNM176" s="206"/>
      <c r="DNN176" s="162"/>
      <c r="DNO176" s="196"/>
      <c r="DNP176" s="166"/>
      <c r="DNQ176" s="177"/>
      <c r="DNR176" s="178"/>
      <c r="DNS176" s="118"/>
      <c r="DNT176" s="118"/>
      <c r="DNU176" s="206"/>
      <c r="DNV176" s="162"/>
      <c r="DNW176" s="196"/>
      <c r="DNX176" s="166"/>
      <c r="DNY176" s="177"/>
      <c r="DNZ176" s="178"/>
      <c r="DOA176" s="118"/>
      <c r="DOB176" s="118"/>
      <c r="DOC176" s="206"/>
      <c r="DOD176" s="162"/>
      <c r="DOE176" s="196"/>
      <c r="DOF176" s="166"/>
      <c r="DOG176" s="177"/>
      <c r="DOH176" s="178"/>
      <c r="DOI176" s="118"/>
      <c r="DOJ176" s="118"/>
      <c r="DOK176" s="206"/>
      <c r="DOL176" s="162"/>
      <c r="DOM176" s="196"/>
      <c r="DON176" s="166"/>
      <c r="DOO176" s="177"/>
      <c r="DOP176" s="178"/>
      <c r="DOQ176" s="118"/>
      <c r="DOR176" s="118"/>
      <c r="DOS176" s="206"/>
      <c r="DOT176" s="162"/>
      <c r="DOU176" s="196"/>
      <c r="DOV176" s="166"/>
      <c r="DOW176" s="177"/>
      <c r="DOX176" s="178"/>
      <c r="DOY176" s="118"/>
      <c r="DOZ176" s="118"/>
      <c r="DPA176" s="206"/>
      <c r="DPB176" s="162"/>
      <c r="DPC176" s="196"/>
      <c r="DPD176" s="166"/>
      <c r="DPE176" s="177"/>
      <c r="DPF176" s="178"/>
      <c r="DPG176" s="118"/>
      <c r="DPH176" s="118"/>
      <c r="DPI176" s="206"/>
      <c r="DPJ176" s="162"/>
      <c r="DPK176" s="196"/>
      <c r="DPL176" s="166"/>
      <c r="DPM176" s="177"/>
      <c r="DPN176" s="178"/>
      <c r="DPO176" s="118"/>
      <c r="DPP176" s="118"/>
      <c r="DPQ176" s="206"/>
      <c r="DPR176" s="162"/>
      <c r="DPS176" s="196"/>
      <c r="DPT176" s="166"/>
      <c r="DPU176" s="177"/>
      <c r="DPV176" s="178"/>
      <c r="DPW176" s="118"/>
      <c r="DPX176" s="118"/>
      <c r="DPY176" s="206"/>
      <c r="DPZ176" s="162"/>
      <c r="DQA176" s="196"/>
      <c r="DQB176" s="166"/>
      <c r="DQC176" s="177"/>
      <c r="DQD176" s="178"/>
      <c r="DQE176" s="118"/>
      <c r="DQF176" s="118"/>
      <c r="DQG176" s="206"/>
      <c r="DQH176" s="162"/>
      <c r="DQI176" s="196"/>
      <c r="DQJ176" s="166"/>
      <c r="DQK176" s="177"/>
      <c r="DQL176" s="178"/>
      <c r="DQM176" s="118"/>
      <c r="DQN176" s="118"/>
      <c r="DQO176" s="206"/>
      <c r="DQP176" s="162"/>
      <c r="DQQ176" s="196"/>
      <c r="DQR176" s="166"/>
      <c r="DQS176" s="177"/>
      <c r="DQT176" s="178"/>
      <c r="DQU176" s="118"/>
      <c r="DQV176" s="118"/>
      <c r="DQW176" s="206"/>
      <c r="DQX176" s="162"/>
      <c r="DQY176" s="196"/>
      <c r="DQZ176" s="166"/>
      <c r="DRA176" s="177"/>
      <c r="DRB176" s="178"/>
      <c r="DRC176" s="118"/>
      <c r="DRD176" s="118"/>
      <c r="DRE176" s="206"/>
      <c r="DRF176" s="162"/>
      <c r="DRG176" s="196"/>
      <c r="DRH176" s="166"/>
      <c r="DRI176" s="177"/>
      <c r="DRJ176" s="178"/>
      <c r="DRK176" s="118"/>
      <c r="DRL176" s="118"/>
      <c r="DRM176" s="206"/>
      <c r="DRN176" s="162"/>
      <c r="DRO176" s="196"/>
      <c r="DRP176" s="166"/>
      <c r="DRQ176" s="177"/>
      <c r="DRR176" s="178"/>
      <c r="DRS176" s="118"/>
      <c r="DRT176" s="118"/>
      <c r="DRU176" s="206"/>
      <c r="DRV176" s="162"/>
      <c r="DRW176" s="196"/>
      <c r="DRX176" s="166"/>
      <c r="DRY176" s="177"/>
      <c r="DRZ176" s="178"/>
      <c r="DSA176" s="118"/>
      <c r="DSB176" s="118"/>
      <c r="DSC176" s="206"/>
      <c r="DSD176" s="162"/>
      <c r="DSE176" s="196"/>
      <c r="DSF176" s="166"/>
      <c r="DSG176" s="177"/>
      <c r="DSH176" s="178"/>
      <c r="DSI176" s="118"/>
      <c r="DSJ176" s="118"/>
      <c r="DSK176" s="206"/>
      <c r="DSL176" s="162"/>
      <c r="DSM176" s="196"/>
      <c r="DSN176" s="166"/>
      <c r="DSO176" s="177"/>
      <c r="DSP176" s="178"/>
      <c r="DSQ176" s="118"/>
      <c r="DSR176" s="118"/>
      <c r="DSS176" s="206"/>
      <c r="DST176" s="162"/>
      <c r="DSU176" s="196"/>
      <c r="DSV176" s="166"/>
      <c r="DSW176" s="177"/>
      <c r="DSX176" s="178"/>
      <c r="DSY176" s="118"/>
      <c r="DSZ176" s="118"/>
      <c r="DTA176" s="206"/>
      <c r="DTB176" s="162"/>
      <c r="DTC176" s="196"/>
      <c r="DTD176" s="166"/>
      <c r="DTE176" s="177"/>
      <c r="DTF176" s="178"/>
      <c r="DTG176" s="118"/>
      <c r="DTH176" s="118"/>
      <c r="DTI176" s="206"/>
      <c r="DTJ176" s="162"/>
      <c r="DTK176" s="196"/>
      <c r="DTL176" s="166"/>
      <c r="DTM176" s="177"/>
      <c r="DTN176" s="178"/>
      <c r="DTO176" s="118"/>
      <c r="DTP176" s="118"/>
      <c r="DTQ176" s="206"/>
      <c r="DTR176" s="162"/>
      <c r="DTS176" s="196"/>
      <c r="DTT176" s="166"/>
      <c r="DTU176" s="177"/>
      <c r="DTV176" s="178"/>
      <c r="DTW176" s="118"/>
      <c r="DTX176" s="118"/>
      <c r="DTY176" s="206"/>
      <c r="DTZ176" s="162"/>
      <c r="DUA176" s="196"/>
      <c r="DUB176" s="166"/>
      <c r="DUC176" s="177"/>
      <c r="DUD176" s="178"/>
      <c r="DUE176" s="118"/>
      <c r="DUF176" s="118"/>
      <c r="DUG176" s="206"/>
      <c r="DUH176" s="162"/>
      <c r="DUI176" s="196"/>
      <c r="DUJ176" s="166"/>
      <c r="DUK176" s="177"/>
      <c r="DUL176" s="178"/>
      <c r="DUM176" s="118"/>
      <c r="DUN176" s="118"/>
      <c r="DUO176" s="206"/>
      <c r="DUP176" s="162"/>
      <c r="DUQ176" s="196"/>
      <c r="DUR176" s="166"/>
      <c r="DUS176" s="177"/>
      <c r="DUT176" s="178"/>
      <c r="DUU176" s="118"/>
      <c r="DUV176" s="118"/>
      <c r="DUW176" s="206"/>
      <c r="DUX176" s="162"/>
      <c r="DUY176" s="196"/>
      <c r="DUZ176" s="166"/>
      <c r="DVA176" s="177"/>
      <c r="DVB176" s="178"/>
      <c r="DVC176" s="118"/>
      <c r="DVD176" s="118"/>
      <c r="DVE176" s="206"/>
      <c r="DVF176" s="162"/>
      <c r="DVG176" s="196"/>
      <c r="DVH176" s="166"/>
      <c r="DVI176" s="177"/>
      <c r="DVJ176" s="178"/>
      <c r="DVK176" s="118"/>
      <c r="DVL176" s="118"/>
      <c r="DVM176" s="206"/>
      <c r="DVN176" s="162"/>
      <c r="DVO176" s="196"/>
      <c r="DVP176" s="166"/>
      <c r="DVQ176" s="177"/>
      <c r="DVR176" s="178"/>
      <c r="DVS176" s="118"/>
      <c r="DVT176" s="118"/>
      <c r="DVU176" s="206"/>
      <c r="DVV176" s="162"/>
      <c r="DVW176" s="196"/>
      <c r="DVX176" s="166"/>
      <c r="DVY176" s="177"/>
      <c r="DVZ176" s="178"/>
      <c r="DWA176" s="118"/>
      <c r="DWB176" s="118"/>
      <c r="DWC176" s="206"/>
      <c r="DWD176" s="162"/>
      <c r="DWE176" s="196"/>
      <c r="DWF176" s="166"/>
      <c r="DWG176" s="177"/>
      <c r="DWH176" s="178"/>
      <c r="DWI176" s="118"/>
      <c r="DWJ176" s="118"/>
      <c r="DWK176" s="206"/>
      <c r="DWL176" s="162"/>
      <c r="DWM176" s="196"/>
      <c r="DWN176" s="166"/>
      <c r="DWO176" s="177"/>
      <c r="DWP176" s="178"/>
      <c r="DWQ176" s="118"/>
      <c r="DWR176" s="118"/>
      <c r="DWS176" s="206"/>
      <c r="DWT176" s="162"/>
      <c r="DWU176" s="196"/>
      <c r="DWV176" s="166"/>
      <c r="DWW176" s="177"/>
      <c r="DWX176" s="178"/>
      <c r="DWY176" s="118"/>
      <c r="DWZ176" s="118"/>
      <c r="DXA176" s="206"/>
      <c r="DXB176" s="162"/>
      <c r="DXC176" s="196"/>
      <c r="DXD176" s="166"/>
      <c r="DXE176" s="177"/>
      <c r="DXF176" s="178"/>
      <c r="DXG176" s="118"/>
      <c r="DXH176" s="118"/>
      <c r="DXI176" s="206"/>
      <c r="DXJ176" s="162"/>
      <c r="DXK176" s="196"/>
      <c r="DXL176" s="166"/>
      <c r="DXM176" s="177"/>
      <c r="DXN176" s="178"/>
      <c r="DXO176" s="118"/>
      <c r="DXP176" s="118"/>
      <c r="DXQ176" s="206"/>
      <c r="DXR176" s="162"/>
      <c r="DXS176" s="196"/>
      <c r="DXT176" s="166"/>
      <c r="DXU176" s="177"/>
      <c r="DXV176" s="178"/>
      <c r="DXW176" s="118"/>
      <c r="DXX176" s="118"/>
      <c r="DXY176" s="206"/>
      <c r="DXZ176" s="162"/>
      <c r="DYA176" s="196"/>
      <c r="DYB176" s="166"/>
      <c r="DYC176" s="177"/>
      <c r="DYD176" s="178"/>
      <c r="DYE176" s="118"/>
      <c r="DYF176" s="118"/>
      <c r="DYG176" s="206"/>
      <c r="DYH176" s="162"/>
      <c r="DYI176" s="196"/>
      <c r="DYJ176" s="166"/>
      <c r="DYK176" s="177"/>
      <c r="DYL176" s="178"/>
      <c r="DYM176" s="118"/>
      <c r="DYN176" s="118"/>
      <c r="DYO176" s="206"/>
      <c r="DYP176" s="162"/>
      <c r="DYQ176" s="196"/>
      <c r="DYR176" s="166"/>
      <c r="DYS176" s="177"/>
      <c r="DYT176" s="178"/>
      <c r="DYU176" s="118"/>
      <c r="DYV176" s="118"/>
      <c r="DYW176" s="206"/>
      <c r="DYX176" s="162"/>
      <c r="DYY176" s="196"/>
      <c r="DYZ176" s="166"/>
      <c r="DZA176" s="177"/>
      <c r="DZB176" s="178"/>
      <c r="DZC176" s="118"/>
      <c r="DZD176" s="118"/>
      <c r="DZE176" s="206"/>
      <c r="DZF176" s="162"/>
      <c r="DZG176" s="196"/>
      <c r="DZH176" s="166"/>
      <c r="DZI176" s="177"/>
      <c r="DZJ176" s="178"/>
      <c r="DZK176" s="118"/>
      <c r="DZL176" s="118"/>
      <c r="DZM176" s="206"/>
      <c r="DZN176" s="162"/>
      <c r="DZO176" s="196"/>
      <c r="DZP176" s="166"/>
      <c r="DZQ176" s="177"/>
      <c r="DZR176" s="178"/>
      <c r="DZS176" s="118"/>
      <c r="DZT176" s="118"/>
      <c r="DZU176" s="206"/>
      <c r="DZV176" s="162"/>
      <c r="DZW176" s="196"/>
      <c r="DZX176" s="166"/>
      <c r="DZY176" s="177"/>
      <c r="DZZ176" s="178"/>
      <c r="EAA176" s="118"/>
      <c r="EAB176" s="118"/>
      <c r="EAC176" s="206"/>
      <c r="EAD176" s="162"/>
      <c r="EAE176" s="196"/>
      <c r="EAF176" s="166"/>
      <c r="EAG176" s="177"/>
      <c r="EAH176" s="178"/>
      <c r="EAI176" s="118"/>
      <c r="EAJ176" s="118"/>
      <c r="EAK176" s="206"/>
      <c r="EAL176" s="162"/>
      <c r="EAM176" s="196"/>
      <c r="EAN176" s="166"/>
      <c r="EAO176" s="177"/>
      <c r="EAP176" s="178"/>
      <c r="EAQ176" s="118"/>
      <c r="EAR176" s="118"/>
      <c r="EAS176" s="206"/>
      <c r="EAT176" s="162"/>
      <c r="EAU176" s="196"/>
      <c r="EAV176" s="166"/>
      <c r="EAW176" s="177"/>
      <c r="EAX176" s="178"/>
      <c r="EAY176" s="118"/>
      <c r="EAZ176" s="118"/>
      <c r="EBA176" s="206"/>
      <c r="EBB176" s="162"/>
      <c r="EBC176" s="196"/>
      <c r="EBD176" s="166"/>
      <c r="EBE176" s="177"/>
      <c r="EBF176" s="178"/>
      <c r="EBG176" s="118"/>
      <c r="EBH176" s="118"/>
      <c r="EBI176" s="206"/>
      <c r="EBJ176" s="162"/>
      <c r="EBK176" s="196"/>
      <c r="EBL176" s="166"/>
      <c r="EBM176" s="177"/>
      <c r="EBN176" s="178"/>
      <c r="EBO176" s="118"/>
      <c r="EBP176" s="118"/>
      <c r="EBQ176" s="206"/>
      <c r="EBR176" s="162"/>
      <c r="EBS176" s="196"/>
      <c r="EBT176" s="166"/>
      <c r="EBU176" s="177"/>
      <c r="EBV176" s="178"/>
      <c r="EBW176" s="118"/>
      <c r="EBX176" s="118"/>
      <c r="EBY176" s="206"/>
      <c r="EBZ176" s="162"/>
      <c r="ECA176" s="196"/>
      <c r="ECB176" s="166"/>
      <c r="ECC176" s="177"/>
      <c r="ECD176" s="178"/>
      <c r="ECE176" s="118"/>
      <c r="ECF176" s="118"/>
      <c r="ECG176" s="206"/>
      <c r="ECH176" s="162"/>
      <c r="ECI176" s="196"/>
      <c r="ECJ176" s="166"/>
      <c r="ECK176" s="177"/>
      <c r="ECL176" s="178"/>
      <c r="ECM176" s="118"/>
      <c r="ECN176" s="118"/>
      <c r="ECO176" s="206"/>
      <c r="ECP176" s="162"/>
      <c r="ECQ176" s="196"/>
      <c r="ECR176" s="166"/>
      <c r="ECS176" s="177"/>
      <c r="ECT176" s="178"/>
      <c r="ECU176" s="118"/>
      <c r="ECV176" s="118"/>
      <c r="ECW176" s="206"/>
      <c r="ECX176" s="162"/>
      <c r="ECY176" s="196"/>
      <c r="ECZ176" s="166"/>
      <c r="EDA176" s="177"/>
      <c r="EDB176" s="178"/>
      <c r="EDC176" s="118"/>
      <c r="EDD176" s="118"/>
      <c r="EDE176" s="206"/>
      <c r="EDF176" s="162"/>
      <c r="EDG176" s="196"/>
      <c r="EDH176" s="166"/>
      <c r="EDI176" s="177"/>
      <c r="EDJ176" s="178"/>
      <c r="EDK176" s="118"/>
      <c r="EDL176" s="118"/>
      <c r="EDM176" s="206"/>
      <c r="EDN176" s="162"/>
      <c r="EDO176" s="196"/>
      <c r="EDP176" s="166"/>
      <c r="EDQ176" s="177"/>
      <c r="EDR176" s="178"/>
      <c r="EDS176" s="118"/>
      <c r="EDT176" s="118"/>
      <c r="EDU176" s="206"/>
      <c r="EDV176" s="162"/>
      <c r="EDW176" s="196"/>
      <c r="EDX176" s="166"/>
      <c r="EDY176" s="177"/>
      <c r="EDZ176" s="178"/>
      <c r="EEA176" s="118"/>
      <c r="EEB176" s="118"/>
      <c r="EEC176" s="206"/>
      <c r="EED176" s="162"/>
      <c r="EEE176" s="196"/>
      <c r="EEF176" s="166"/>
      <c r="EEG176" s="177"/>
      <c r="EEH176" s="178"/>
      <c r="EEI176" s="118"/>
      <c r="EEJ176" s="118"/>
      <c r="EEK176" s="206"/>
      <c r="EEL176" s="162"/>
      <c r="EEM176" s="196"/>
      <c r="EEN176" s="166"/>
      <c r="EEO176" s="177"/>
      <c r="EEP176" s="178"/>
      <c r="EEQ176" s="118"/>
      <c r="EER176" s="118"/>
      <c r="EES176" s="206"/>
      <c r="EET176" s="162"/>
      <c r="EEU176" s="196"/>
      <c r="EEV176" s="166"/>
      <c r="EEW176" s="177"/>
      <c r="EEX176" s="178"/>
      <c r="EEY176" s="118"/>
      <c r="EEZ176" s="118"/>
      <c r="EFA176" s="206"/>
      <c r="EFB176" s="162"/>
      <c r="EFC176" s="196"/>
      <c r="EFD176" s="166"/>
      <c r="EFE176" s="177"/>
      <c r="EFF176" s="178"/>
      <c r="EFG176" s="118"/>
      <c r="EFH176" s="118"/>
      <c r="EFI176" s="206"/>
      <c r="EFJ176" s="162"/>
      <c r="EFK176" s="196"/>
      <c r="EFL176" s="166"/>
      <c r="EFM176" s="177"/>
      <c r="EFN176" s="178"/>
      <c r="EFO176" s="118"/>
      <c r="EFP176" s="118"/>
      <c r="EFQ176" s="206"/>
      <c r="EFR176" s="162"/>
      <c r="EFS176" s="196"/>
      <c r="EFT176" s="166"/>
      <c r="EFU176" s="177"/>
      <c r="EFV176" s="178"/>
      <c r="EFW176" s="118"/>
      <c r="EFX176" s="118"/>
      <c r="EFY176" s="206"/>
      <c r="EFZ176" s="162"/>
      <c r="EGA176" s="196"/>
      <c r="EGB176" s="166"/>
      <c r="EGC176" s="177"/>
      <c r="EGD176" s="178"/>
      <c r="EGE176" s="118"/>
      <c r="EGF176" s="118"/>
      <c r="EGG176" s="206"/>
      <c r="EGH176" s="162"/>
      <c r="EGI176" s="196"/>
      <c r="EGJ176" s="166"/>
      <c r="EGK176" s="177"/>
      <c r="EGL176" s="178"/>
      <c r="EGM176" s="118"/>
      <c r="EGN176" s="118"/>
      <c r="EGO176" s="206"/>
      <c r="EGP176" s="162"/>
      <c r="EGQ176" s="196"/>
      <c r="EGR176" s="166"/>
      <c r="EGS176" s="177"/>
      <c r="EGT176" s="178"/>
      <c r="EGU176" s="118"/>
      <c r="EGV176" s="118"/>
      <c r="EGW176" s="206"/>
      <c r="EGX176" s="162"/>
      <c r="EGY176" s="196"/>
      <c r="EGZ176" s="166"/>
      <c r="EHA176" s="177"/>
      <c r="EHB176" s="178"/>
      <c r="EHC176" s="118"/>
      <c r="EHD176" s="118"/>
      <c r="EHE176" s="206"/>
      <c r="EHF176" s="162"/>
      <c r="EHG176" s="196"/>
      <c r="EHH176" s="166"/>
      <c r="EHI176" s="177"/>
      <c r="EHJ176" s="178"/>
      <c r="EHK176" s="118"/>
      <c r="EHL176" s="118"/>
      <c r="EHM176" s="206"/>
      <c r="EHN176" s="162"/>
      <c r="EHO176" s="196"/>
      <c r="EHP176" s="166"/>
      <c r="EHQ176" s="177"/>
      <c r="EHR176" s="178"/>
      <c r="EHS176" s="118"/>
      <c r="EHT176" s="118"/>
      <c r="EHU176" s="206"/>
      <c r="EHV176" s="162"/>
      <c r="EHW176" s="196"/>
      <c r="EHX176" s="166"/>
      <c r="EHY176" s="177"/>
      <c r="EHZ176" s="178"/>
      <c r="EIA176" s="118"/>
      <c r="EIB176" s="118"/>
      <c r="EIC176" s="206"/>
      <c r="EID176" s="162"/>
      <c r="EIE176" s="196"/>
      <c r="EIF176" s="166"/>
      <c r="EIG176" s="177"/>
      <c r="EIH176" s="178"/>
      <c r="EII176" s="118"/>
      <c r="EIJ176" s="118"/>
      <c r="EIK176" s="206"/>
      <c r="EIL176" s="162"/>
      <c r="EIM176" s="196"/>
      <c r="EIN176" s="166"/>
      <c r="EIO176" s="177"/>
      <c r="EIP176" s="178"/>
      <c r="EIQ176" s="118"/>
      <c r="EIR176" s="118"/>
      <c r="EIS176" s="206"/>
      <c r="EIT176" s="162"/>
      <c r="EIU176" s="196"/>
      <c r="EIV176" s="166"/>
      <c r="EIW176" s="177"/>
      <c r="EIX176" s="178"/>
      <c r="EIY176" s="118"/>
      <c r="EIZ176" s="118"/>
      <c r="EJA176" s="206"/>
      <c r="EJB176" s="162"/>
      <c r="EJC176" s="196"/>
      <c r="EJD176" s="166"/>
      <c r="EJE176" s="177"/>
      <c r="EJF176" s="178"/>
      <c r="EJG176" s="118"/>
      <c r="EJH176" s="118"/>
      <c r="EJI176" s="206"/>
      <c r="EJJ176" s="162"/>
      <c r="EJK176" s="196"/>
      <c r="EJL176" s="166"/>
      <c r="EJM176" s="177"/>
      <c r="EJN176" s="178"/>
      <c r="EJO176" s="118"/>
      <c r="EJP176" s="118"/>
      <c r="EJQ176" s="206"/>
      <c r="EJR176" s="162"/>
      <c r="EJS176" s="196"/>
      <c r="EJT176" s="166"/>
      <c r="EJU176" s="177"/>
      <c r="EJV176" s="178"/>
      <c r="EJW176" s="118"/>
      <c r="EJX176" s="118"/>
      <c r="EJY176" s="206"/>
      <c r="EJZ176" s="162"/>
      <c r="EKA176" s="196"/>
      <c r="EKB176" s="166"/>
      <c r="EKC176" s="177"/>
      <c r="EKD176" s="178"/>
      <c r="EKE176" s="118"/>
      <c r="EKF176" s="118"/>
      <c r="EKG176" s="206"/>
      <c r="EKH176" s="162"/>
      <c r="EKI176" s="196"/>
      <c r="EKJ176" s="166"/>
      <c r="EKK176" s="177"/>
      <c r="EKL176" s="178"/>
      <c r="EKM176" s="118"/>
      <c r="EKN176" s="118"/>
      <c r="EKO176" s="206"/>
      <c r="EKP176" s="162"/>
      <c r="EKQ176" s="196"/>
      <c r="EKR176" s="166"/>
      <c r="EKS176" s="177"/>
      <c r="EKT176" s="178"/>
      <c r="EKU176" s="118"/>
      <c r="EKV176" s="118"/>
      <c r="EKW176" s="206"/>
      <c r="EKX176" s="162"/>
      <c r="EKY176" s="196"/>
      <c r="EKZ176" s="166"/>
      <c r="ELA176" s="177"/>
      <c r="ELB176" s="178"/>
      <c r="ELC176" s="118"/>
      <c r="ELD176" s="118"/>
      <c r="ELE176" s="206"/>
      <c r="ELF176" s="162"/>
      <c r="ELG176" s="196"/>
      <c r="ELH176" s="166"/>
      <c r="ELI176" s="177"/>
      <c r="ELJ176" s="178"/>
      <c r="ELK176" s="118"/>
      <c r="ELL176" s="118"/>
      <c r="ELM176" s="206"/>
      <c r="ELN176" s="162"/>
      <c r="ELO176" s="196"/>
      <c r="ELP176" s="166"/>
      <c r="ELQ176" s="177"/>
      <c r="ELR176" s="178"/>
      <c r="ELS176" s="118"/>
      <c r="ELT176" s="118"/>
      <c r="ELU176" s="206"/>
      <c r="ELV176" s="162"/>
      <c r="ELW176" s="196"/>
      <c r="ELX176" s="166"/>
      <c r="ELY176" s="177"/>
      <c r="ELZ176" s="178"/>
      <c r="EMA176" s="118"/>
      <c r="EMB176" s="118"/>
      <c r="EMC176" s="206"/>
      <c r="EMD176" s="162"/>
      <c r="EME176" s="196"/>
      <c r="EMF176" s="166"/>
      <c r="EMG176" s="177"/>
      <c r="EMH176" s="178"/>
      <c r="EMI176" s="118"/>
      <c r="EMJ176" s="118"/>
      <c r="EMK176" s="206"/>
      <c r="EML176" s="162"/>
      <c r="EMM176" s="196"/>
      <c r="EMN176" s="166"/>
      <c r="EMO176" s="177"/>
      <c r="EMP176" s="178"/>
      <c r="EMQ176" s="118"/>
      <c r="EMR176" s="118"/>
      <c r="EMS176" s="206"/>
      <c r="EMT176" s="162"/>
      <c r="EMU176" s="196"/>
      <c r="EMV176" s="166"/>
      <c r="EMW176" s="177"/>
      <c r="EMX176" s="178"/>
      <c r="EMY176" s="118"/>
      <c r="EMZ176" s="118"/>
      <c r="ENA176" s="206"/>
      <c r="ENB176" s="162"/>
      <c r="ENC176" s="196"/>
      <c r="END176" s="166"/>
      <c r="ENE176" s="177"/>
      <c r="ENF176" s="178"/>
      <c r="ENG176" s="118"/>
      <c r="ENH176" s="118"/>
      <c r="ENI176" s="206"/>
      <c r="ENJ176" s="162"/>
      <c r="ENK176" s="196"/>
      <c r="ENL176" s="166"/>
      <c r="ENM176" s="177"/>
      <c r="ENN176" s="178"/>
      <c r="ENO176" s="118"/>
      <c r="ENP176" s="118"/>
      <c r="ENQ176" s="206"/>
      <c r="ENR176" s="162"/>
      <c r="ENS176" s="196"/>
      <c r="ENT176" s="166"/>
      <c r="ENU176" s="177"/>
      <c r="ENV176" s="178"/>
      <c r="ENW176" s="118"/>
      <c r="ENX176" s="118"/>
      <c r="ENY176" s="206"/>
      <c r="ENZ176" s="162"/>
      <c r="EOA176" s="196"/>
      <c r="EOB176" s="166"/>
      <c r="EOC176" s="177"/>
      <c r="EOD176" s="178"/>
      <c r="EOE176" s="118"/>
      <c r="EOF176" s="118"/>
      <c r="EOG176" s="206"/>
      <c r="EOH176" s="162"/>
      <c r="EOI176" s="196"/>
      <c r="EOJ176" s="166"/>
      <c r="EOK176" s="177"/>
      <c r="EOL176" s="178"/>
      <c r="EOM176" s="118"/>
      <c r="EON176" s="118"/>
      <c r="EOO176" s="206"/>
      <c r="EOP176" s="162"/>
      <c r="EOQ176" s="196"/>
      <c r="EOR176" s="166"/>
      <c r="EOS176" s="177"/>
      <c r="EOT176" s="178"/>
      <c r="EOU176" s="118"/>
      <c r="EOV176" s="118"/>
      <c r="EOW176" s="206"/>
      <c r="EOX176" s="162"/>
      <c r="EOY176" s="196"/>
      <c r="EOZ176" s="166"/>
      <c r="EPA176" s="177"/>
      <c r="EPB176" s="178"/>
      <c r="EPC176" s="118"/>
      <c r="EPD176" s="118"/>
      <c r="EPE176" s="206"/>
      <c r="EPF176" s="162"/>
      <c r="EPG176" s="196"/>
      <c r="EPH176" s="166"/>
      <c r="EPI176" s="177"/>
      <c r="EPJ176" s="178"/>
      <c r="EPK176" s="118"/>
      <c r="EPL176" s="118"/>
      <c r="EPM176" s="206"/>
      <c r="EPN176" s="162"/>
      <c r="EPO176" s="196"/>
      <c r="EPP176" s="166"/>
      <c r="EPQ176" s="177"/>
      <c r="EPR176" s="178"/>
      <c r="EPS176" s="118"/>
      <c r="EPT176" s="118"/>
      <c r="EPU176" s="206"/>
      <c r="EPV176" s="162"/>
      <c r="EPW176" s="196"/>
      <c r="EPX176" s="166"/>
      <c r="EPY176" s="177"/>
      <c r="EPZ176" s="178"/>
      <c r="EQA176" s="118"/>
      <c r="EQB176" s="118"/>
      <c r="EQC176" s="206"/>
      <c r="EQD176" s="162"/>
      <c r="EQE176" s="196"/>
      <c r="EQF176" s="166"/>
      <c r="EQG176" s="177"/>
      <c r="EQH176" s="178"/>
      <c r="EQI176" s="118"/>
      <c r="EQJ176" s="118"/>
      <c r="EQK176" s="206"/>
      <c r="EQL176" s="162"/>
      <c r="EQM176" s="196"/>
      <c r="EQN176" s="166"/>
      <c r="EQO176" s="177"/>
      <c r="EQP176" s="178"/>
      <c r="EQQ176" s="118"/>
      <c r="EQR176" s="118"/>
      <c r="EQS176" s="206"/>
      <c r="EQT176" s="162"/>
      <c r="EQU176" s="196"/>
      <c r="EQV176" s="166"/>
      <c r="EQW176" s="177"/>
      <c r="EQX176" s="178"/>
      <c r="EQY176" s="118"/>
      <c r="EQZ176" s="118"/>
      <c r="ERA176" s="206"/>
      <c r="ERB176" s="162"/>
      <c r="ERC176" s="196"/>
      <c r="ERD176" s="166"/>
      <c r="ERE176" s="177"/>
      <c r="ERF176" s="178"/>
      <c r="ERG176" s="118"/>
      <c r="ERH176" s="118"/>
      <c r="ERI176" s="206"/>
      <c r="ERJ176" s="162"/>
      <c r="ERK176" s="196"/>
      <c r="ERL176" s="166"/>
      <c r="ERM176" s="177"/>
      <c r="ERN176" s="178"/>
      <c r="ERO176" s="118"/>
      <c r="ERP176" s="118"/>
      <c r="ERQ176" s="206"/>
      <c r="ERR176" s="162"/>
      <c r="ERS176" s="196"/>
      <c r="ERT176" s="166"/>
      <c r="ERU176" s="177"/>
      <c r="ERV176" s="178"/>
      <c r="ERW176" s="118"/>
      <c r="ERX176" s="118"/>
      <c r="ERY176" s="206"/>
      <c r="ERZ176" s="162"/>
      <c r="ESA176" s="196"/>
      <c r="ESB176" s="166"/>
      <c r="ESC176" s="177"/>
      <c r="ESD176" s="178"/>
      <c r="ESE176" s="118"/>
      <c r="ESF176" s="118"/>
      <c r="ESG176" s="206"/>
      <c r="ESH176" s="162"/>
      <c r="ESI176" s="196"/>
      <c r="ESJ176" s="166"/>
      <c r="ESK176" s="177"/>
      <c r="ESL176" s="178"/>
      <c r="ESM176" s="118"/>
      <c r="ESN176" s="118"/>
      <c r="ESO176" s="206"/>
      <c r="ESP176" s="162"/>
      <c r="ESQ176" s="196"/>
      <c r="ESR176" s="166"/>
      <c r="ESS176" s="177"/>
      <c r="EST176" s="178"/>
      <c r="ESU176" s="118"/>
      <c r="ESV176" s="118"/>
      <c r="ESW176" s="206"/>
      <c r="ESX176" s="162"/>
      <c r="ESY176" s="196"/>
      <c r="ESZ176" s="166"/>
      <c r="ETA176" s="177"/>
      <c r="ETB176" s="178"/>
      <c r="ETC176" s="118"/>
      <c r="ETD176" s="118"/>
      <c r="ETE176" s="206"/>
      <c r="ETF176" s="162"/>
      <c r="ETG176" s="196"/>
      <c r="ETH176" s="166"/>
      <c r="ETI176" s="177"/>
      <c r="ETJ176" s="178"/>
      <c r="ETK176" s="118"/>
      <c r="ETL176" s="118"/>
      <c r="ETM176" s="206"/>
      <c r="ETN176" s="162"/>
      <c r="ETO176" s="196"/>
      <c r="ETP176" s="166"/>
      <c r="ETQ176" s="177"/>
      <c r="ETR176" s="178"/>
      <c r="ETS176" s="118"/>
      <c r="ETT176" s="118"/>
      <c r="ETU176" s="206"/>
      <c r="ETV176" s="162"/>
      <c r="ETW176" s="196"/>
      <c r="ETX176" s="166"/>
      <c r="ETY176" s="177"/>
      <c r="ETZ176" s="178"/>
      <c r="EUA176" s="118"/>
      <c r="EUB176" s="118"/>
      <c r="EUC176" s="206"/>
      <c r="EUD176" s="162"/>
      <c r="EUE176" s="196"/>
      <c r="EUF176" s="166"/>
      <c r="EUG176" s="177"/>
      <c r="EUH176" s="178"/>
      <c r="EUI176" s="118"/>
      <c r="EUJ176" s="118"/>
      <c r="EUK176" s="206"/>
      <c r="EUL176" s="162"/>
      <c r="EUM176" s="196"/>
      <c r="EUN176" s="166"/>
      <c r="EUO176" s="177"/>
      <c r="EUP176" s="178"/>
      <c r="EUQ176" s="118"/>
      <c r="EUR176" s="118"/>
      <c r="EUS176" s="206"/>
      <c r="EUT176" s="162"/>
      <c r="EUU176" s="196"/>
      <c r="EUV176" s="166"/>
      <c r="EUW176" s="177"/>
      <c r="EUX176" s="178"/>
      <c r="EUY176" s="118"/>
      <c r="EUZ176" s="118"/>
      <c r="EVA176" s="206"/>
      <c r="EVB176" s="162"/>
      <c r="EVC176" s="196"/>
      <c r="EVD176" s="166"/>
      <c r="EVE176" s="177"/>
      <c r="EVF176" s="178"/>
      <c r="EVG176" s="118"/>
      <c r="EVH176" s="118"/>
      <c r="EVI176" s="206"/>
      <c r="EVJ176" s="162"/>
      <c r="EVK176" s="196"/>
      <c r="EVL176" s="166"/>
      <c r="EVM176" s="177"/>
      <c r="EVN176" s="178"/>
      <c r="EVO176" s="118"/>
      <c r="EVP176" s="118"/>
      <c r="EVQ176" s="206"/>
      <c r="EVR176" s="162"/>
      <c r="EVS176" s="196"/>
      <c r="EVT176" s="166"/>
      <c r="EVU176" s="177"/>
      <c r="EVV176" s="178"/>
      <c r="EVW176" s="118"/>
      <c r="EVX176" s="118"/>
      <c r="EVY176" s="206"/>
      <c r="EVZ176" s="162"/>
      <c r="EWA176" s="196"/>
      <c r="EWB176" s="166"/>
      <c r="EWC176" s="177"/>
      <c r="EWD176" s="178"/>
      <c r="EWE176" s="118"/>
      <c r="EWF176" s="118"/>
      <c r="EWG176" s="206"/>
      <c r="EWH176" s="162"/>
      <c r="EWI176" s="196"/>
      <c r="EWJ176" s="166"/>
      <c r="EWK176" s="177"/>
      <c r="EWL176" s="178"/>
      <c r="EWM176" s="118"/>
      <c r="EWN176" s="118"/>
      <c r="EWO176" s="206"/>
      <c r="EWP176" s="162"/>
      <c r="EWQ176" s="196"/>
      <c r="EWR176" s="166"/>
      <c r="EWS176" s="177"/>
      <c r="EWT176" s="178"/>
      <c r="EWU176" s="118"/>
      <c r="EWV176" s="118"/>
      <c r="EWW176" s="206"/>
      <c r="EWX176" s="162"/>
      <c r="EWY176" s="196"/>
      <c r="EWZ176" s="166"/>
      <c r="EXA176" s="177"/>
      <c r="EXB176" s="178"/>
      <c r="EXC176" s="118"/>
      <c r="EXD176" s="118"/>
      <c r="EXE176" s="206"/>
      <c r="EXF176" s="162"/>
      <c r="EXG176" s="196"/>
      <c r="EXH176" s="166"/>
      <c r="EXI176" s="177"/>
      <c r="EXJ176" s="178"/>
      <c r="EXK176" s="118"/>
      <c r="EXL176" s="118"/>
      <c r="EXM176" s="206"/>
      <c r="EXN176" s="162"/>
      <c r="EXO176" s="196"/>
      <c r="EXP176" s="166"/>
      <c r="EXQ176" s="177"/>
      <c r="EXR176" s="178"/>
      <c r="EXS176" s="118"/>
      <c r="EXT176" s="118"/>
      <c r="EXU176" s="206"/>
      <c r="EXV176" s="162"/>
      <c r="EXW176" s="196"/>
      <c r="EXX176" s="166"/>
      <c r="EXY176" s="177"/>
      <c r="EXZ176" s="178"/>
      <c r="EYA176" s="118"/>
      <c r="EYB176" s="118"/>
      <c r="EYC176" s="206"/>
      <c r="EYD176" s="162"/>
      <c r="EYE176" s="196"/>
      <c r="EYF176" s="166"/>
      <c r="EYG176" s="177"/>
      <c r="EYH176" s="178"/>
      <c r="EYI176" s="118"/>
      <c r="EYJ176" s="118"/>
      <c r="EYK176" s="206"/>
      <c r="EYL176" s="162"/>
      <c r="EYM176" s="196"/>
      <c r="EYN176" s="166"/>
      <c r="EYO176" s="177"/>
      <c r="EYP176" s="178"/>
      <c r="EYQ176" s="118"/>
      <c r="EYR176" s="118"/>
      <c r="EYS176" s="206"/>
      <c r="EYT176" s="162"/>
      <c r="EYU176" s="196"/>
      <c r="EYV176" s="166"/>
      <c r="EYW176" s="177"/>
      <c r="EYX176" s="178"/>
      <c r="EYY176" s="118"/>
      <c r="EYZ176" s="118"/>
      <c r="EZA176" s="206"/>
      <c r="EZB176" s="162"/>
      <c r="EZC176" s="196"/>
      <c r="EZD176" s="166"/>
      <c r="EZE176" s="177"/>
      <c r="EZF176" s="178"/>
      <c r="EZG176" s="118"/>
      <c r="EZH176" s="118"/>
      <c r="EZI176" s="206"/>
      <c r="EZJ176" s="162"/>
      <c r="EZK176" s="196"/>
      <c r="EZL176" s="166"/>
      <c r="EZM176" s="177"/>
      <c r="EZN176" s="178"/>
      <c r="EZO176" s="118"/>
      <c r="EZP176" s="118"/>
      <c r="EZQ176" s="206"/>
      <c r="EZR176" s="162"/>
      <c r="EZS176" s="196"/>
      <c r="EZT176" s="166"/>
      <c r="EZU176" s="177"/>
      <c r="EZV176" s="178"/>
      <c r="EZW176" s="118"/>
      <c r="EZX176" s="118"/>
      <c r="EZY176" s="206"/>
      <c r="EZZ176" s="162"/>
      <c r="FAA176" s="196"/>
      <c r="FAB176" s="166"/>
      <c r="FAC176" s="177"/>
      <c r="FAD176" s="178"/>
      <c r="FAE176" s="118"/>
      <c r="FAF176" s="118"/>
      <c r="FAG176" s="206"/>
      <c r="FAH176" s="162"/>
      <c r="FAI176" s="196"/>
      <c r="FAJ176" s="166"/>
      <c r="FAK176" s="177"/>
      <c r="FAL176" s="178"/>
      <c r="FAM176" s="118"/>
      <c r="FAN176" s="118"/>
      <c r="FAO176" s="206"/>
      <c r="FAP176" s="162"/>
      <c r="FAQ176" s="196"/>
      <c r="FAR176" s="166"/>
      <c r="FAS176" s="177"/>
      <c r="FAT176" s="178"/>
      <c r="FAU176" s="118"/>
      <c r="FAV176" s="118"/>
      <c r="FAW176" s="206"/>
      <c r="FAX176" s="162"/>
      <c r="FAY176" s="196"/>
      <c r="FAZ176" s="166"/>
      <c r="FBA176" s="177"/>
      <c r="FBB176" s="178"/>
      <c r="FBC176" s="118"/>
      <c r="FBD176" s="118"/>
      <c r="FBE176" s="206"/>
      <c r="FBF176" s="162"/>
      <c r="FBG176" s="196"/>
      <c r="FBH176" s="166"/>
      <c r="FBI176" s="177"/>
      <c r="FBJ176" s="178"/>
      <c r="FBK176" s="118"/>
      <c r="FBL176" s="118"/>
      <c r="FBM176" s="206"/>
      <c r="FBN176" s="162"/>
      <c r="FBO176" s="196"/>
      <c r="FBP176" s="166"/>
      <c r="FBQ176" s="177"/>
      <c r="FBR176" s="178"/>
      <c r="FBS176" s="118"/>
      <c r="FBT176" s="118"/>
      <c r="FBU176" s="206"/>
      <c r="FBV176" s="162"/>
      <c r="FBW176" s="196"/>
      <c r="FBX176" s="166"/>
      <c r="FBY176" s="177"/>
      <c r="FBZ176" s="178"/>
      <c r="FCA176" s="118"/>
      <c r="FCB176" s="118"/>
      <c r="FCC176" s="206"/>
      <c r="FCD176" s="162"/>
      <c r="FCE176" s="196"/>
      <c r="FCF176" s="166"/>
      <c r="FCG176" s="177"/>
      <c r="FCH176" s="178"/>
      <c r="FCI176" s="118"/>
      <c r="FCJ176" s="118"/>
      <c r="FCK176" s="206"/>
      <c r="FCL176" s="162"/>
      <c r="FCM176" s="196"/>
      <c r="FCN176" s="166"/>
      <c r="FCO176" s="177"/>
      <c r="FCP176" s="178"/>
      <c r="FCQ176" s="118"/>
      <c r="FCR176" s="118"/>
      <c r="FCS176" s="206"/>
      <c r="FCT176" s="162"/>
      <c r="FCU176" s="196"/>
      <c r="FCV176" s="166"/>
      <c r="FCW176" s="177"/>
      <c r="FCX176" s="178"/>
      <c r="FCY176" s="118"/>
      <c r="FCZ176" s="118"/>
      <c r="FDA176" s="206"/>
      <c r="FDB176" s="162"/>
      <c r="FDC176" s="196"/>
      <c r="FDD176" s="166"/>
      <c r="FDE176" s="177"/>
      <c r="FDF176" s="178"/>
      <c r="FDG176" s="118"/>
      <c r="FDH176" s="118"/>
      <c r="FDI176" s="206"/>
      <c r="FDJ176" s="162"/>
      <c r="FDK176" s="196"/>
      <c r="FDL176" s="166"/>
      <c r="FDM176" s="177"/>
      <c r="FDN176" s="178"/>
      <c r="FDO176" s="118"/>
      <c r="FDP176" s="118"/>
      <c r="FDQ176" s="206"/>
      <c r="FDR176" s="162"/>
      <c r="FDS176" s="196"/>
      <c r="FDT176" s="166"/>
      <c r="FDU176" s="177"/>
      <c r="FDV176" s="178"/>
      <c r="FDW176" s="118"/>
      <c r="FDX176" s="118"/>
      <c r="FDY176" s="206"/>
      <c r="FDZ176" s="162"/>
      <c r="FEA176" s="196"/>
      <c r="FEB176" s="166"/>
      <c r="FEC176" s="177"/>
      <c r="FED176" s="178"/>
      <c r="FEE176" s="118"/>
      <c r="FEF176" s="118"/>
      <c r="FEG176" s="206"/>
      <c r="FEH176" s="162"/>
      <c r="FEI176" s="196"/>
      <c r="FEJ176" s="166"/>
      <c r="FEK176" s="177"/>
      <c r="FEL176" s="178"/>
      <c r="FEM176" s="118"/>
      <c r="FEN176" s="118"/>
      <c r="FEO176" s="206"/>
      <c r="FEP176" s="162"/>
      <c r="FEQ176" s="196"/>
      <c r="FER176" s="166"/>
      <c r="FES176" s="177"/>
      <c r="FET176" s="178"/>
      <c r="FEU176" s="118"/>
      <c r="FEV176" s="118"/>
      <c r="FEW176" s="206"/>
      <c r="FEX176" s="162"/>
      <c r="FEY176" s="196"/>
      <c r="FEZ176" s="166"/>
      <c r="FFA176" s="177"/>
      <c r="FFB176" s="178"/>
      <c r="FFC176" s="118"/>
      <c r="FFD176" s="118"/>
      <c r="FFE176" s="206"/>
      <c r="FFF176" s="162"/>
      <c r="FFG176" s="196"/>
      <c r="FFH176" s="166"/>
      <c r="FFI176" s="177"/>
      <c r="FFJ176" s="178"/>
      <c r="FFK176" s="118"/>
      <c r="FFL176" s="118"/>
      <c r="FFM176" s="206"/>
      <c r="FFN176" s="162"/>
      <c r="FFO176" s="196"/>
      <c r="FFP176" s="166"/>
      <c r="FFQ176" s="177"/>
      <c r="FFR176" s="178"/>
      <c r="FFS176" s="118"/>
      <c r="FFT176" s="118"/>
      <c r="FFU176" s="206"/>
      <c r="FFV176" s="162"/>
      <c r="FFW176" s="196"/>
      <c r="FFX176" s="166"/>
      <c r="FFY176" s="177"/>
      <c r="FFZ176" s="178"/>
      <c r="FGA176" s="118"/>
      <c r="FGB176" s="118"/>
      <c r="FGC176" s="206"/>
      <c r="FGD176" s="162"/>
      <c r="FGE176" s="196"/>
      <c r="FGF176" s="166"/>
      <c r="FGG176" s="177"/>
      <c r="FGH176" s="178"/>
      <c r="FGI176" s="118"/>
      <c r="FGJ176" s="118"/>
      <c r="FGK176" s="206"/>
      <c r="FGL176" s="162"/>
      <c r="FGM176" s="196"/>
      <c r="FGN176" s="166"/>
      <c r="FGO176" s="177"/>
      <c r="FGP176" s="178"/>
      <c r="FGQ176" s="118"/>
      <c r="FGR176" s="118"/>
      <c r="FGS176" s="206"/>
      <c r="FGT176" s="162"/>
      <c r="FGU176" s="196"/>
      <c r="FGV176" s="166"/>
      <c r="FGW176" s="177"/>
      <c r="FGX176" s="178"/>
      <c r="FGY176" s="118"/>
      <c r="FGZ176" s="118"/>
      <c r="FHA176" s="206"/>
      <c r="FHB176" s="162"/>
      <c r="FHC176" s="196"/>
      <c r="FHD176" s="166"/>
      <c r="FHE176" s="177"/>
      <c r="FHF176" s="178"/>
      <c r="FHG176" s="118"/>
      <c r="FHH176" s="118"/>
      <c r="FHI176" s="206"/>
      <c r="FHJ176" s="162"/>
      <c r="FHK176" s="196"/>
      <c r="FHL176" s="166"/>
      <c r="FHM176" s="177"/>
      <c r="FHN176" s="178"/>
      <c r="FHO176" s="118"/>
      <c r="FHP176" s="118"/>
      <c r="FHQ176" s="206"/>
      <c r="FHR176" s="162"/>
      <c r="FHS176" s="196"/>
      <c r="FHT176" s="166"/>
      <c r="FHU176" s="177"/>
      <c r="FHV176" s="178"/>
      <c r="FHW176" s="118"/>
      <c r="FHX176" s="118"/>
      <c r="FHY176" s="206"/>
      <c r="FHZ176" s="162"/>
      <c r="FIA176" s="196"/>
      <c r="FIB176" s="166"/>
      <c r="FIC176" s="177"/>
      <c r="FID176" s="178"/>
      <c r="FIE176" s="118"/>
      <c r="FIF176" s="118"/>
      <c r="FIG176" s="206"/>
      <c r="FIH176" s="162"/>
      <c r="FII176" s="196"/>
      <c r="FIJ176" s="166"/>
      <c r="FIK176" s="177"/>
      <c r="FIL176" s="178"/>
      <c r="FIM176" s="118"/>
      <c r="FIN176" s="118"/>
      <c r="FIO176" s="206"/>
      <c r="FIP176" s="162"/>
      <c r="FIQ176" s="196"/>
      <c r="FIR176" s="166"/>
      <c r="FIS176" s="177"/>
      <c r="FIT176" s="178"/>
      <c r="FIU176" s="118"/>
      <c r="FIV176" s="118"/>
      <c r="FIW176" s="206"/>
      <c r="FIX176" s="162"/>
      <c r="FIY176" s="196"/>
      <c r="FIZ176" s="166"/>
      <c r="FJA176" s="177"/>
      <c r="FJB176" s="178"/>
      <c r="FJC176" s="118"/>
      <c r="FJD176" s="118"/>
      <c r="FJE176" s="206"/>
      <c r="FJF176" s="162"/>
      <c r="FJG176" s="196"/>
      <c r="FJH176" s="166"/>
      <c r="FJI176" s="177"/>
      <c r="FJJ176" s="178"/>
      <c r="FJK176" s="118"/>
      <c r="FJL176" s="118"/>
      <c r="FJM176" s="206"/>
      <c r="FJN176" s="162"/>
      <c r="FJO176" s="196"/>
      <c r="FJP176" s="166"/>
      <c r="FJQ176" s="177"/>
      <c r="FJR176" s="178"/>
      <c r="FJS176" s="118"/>
      <c r="FJT176" s="118"/>
      <c r="FJU176" s="206"/>
      <c r="FJV176" s="162"/>
      <c r="FJW176" s="196"/>
      <c r="FJX176" s="166"/>
      <c r="FJY176" s="177"/>
      <c r="FJZ176" s="178"/>
      <c r="FKA176" s="118"/>
      <c r="FKB176" s="118"/>
      <c r="FKC176" s="206"/>
      <c r="FKD176" s="162"/>
      <c r="FKE176" s="196"/>
      <c r="FKF176" s="166"/>
      <c r="FKG176" s="177"/>
      <c r="FKH176" s="178"/>
      <c r="FKI176" s="118"/>
      <c r="FKJ176" s="118"/>
      <c r="FKK176" s="206"/>
      <c r="FKL176" s="162"/>
      <c r="FKM176" s="196"/>
      <c r="FKN176" s="166"/>
      <c r="FKO176" s="177"/>
      <c r="FKP176" s="178"/>
      <c r="FKQ176" s="118"/>
      <c r="FKR176" s="118"/>
      <c r="FKS176" s="206"/>
      <c r="FKT176" s="162"/>
      <c r="FKU176" s="196"/>
      <c r="FKV176" s="166"/>
      <c r="FKW176" s="177"/>
      <c r="FKX176" s="178"/>
      <c r="FKY176" s="118"/>
      <c r="FKZ176" s="118"/>
      <c r="FLA176" s="206"/>
      <c r="FLB176" s="162"/>
      <c r="FLC176" s="196"/>
      <c r="FLD176" s="166"/>
      <c r="FLE176" s="177"/>
      <c r="FLF176" s="178"/>
      <c r="FLG176" s="118"/>
      <c r="FLH176" s="118"/>
      <c r="FLI176" s="206"/>
      <c r="FLJ176" s="162"/>
      <c r="FLK176" s="196"/>
      <c r="FLL176" s="166"/>
      <c r="FLM176" s="177"/>
      <c r="FLN176" s="178"/>
      <c r="FLO176" s="118"/>
      <c r="FLP176" s="118"/>
      <c r="FLQ176" s="206"/>
      <c r="FLR176" s="162"/>
      <c r="FLS176" s="196"/>
      <c r="FLT176" s="166"/>
      <c r="FLU176" s="177"/>
      <c r="FLV176" s="178"/>
      <c r="FLW176" s="118"/>
      <c r="FLX176" s="118"/>
      <c r="FLY176" s="206"/>
      <c r="FLZ176" s="162"/>
      <c r="FMA176" s="196"/>
      <c r="FMB176" s="166"/>
      <c r="FMC176" s="177"/>
      <c r="FMD176" s="178"/>
      <c r="FME176" s="118"/>
      <c r="FMF176" s="118"/>
      <c r="FMG176" s="206"/>
      <c r="FMH176" s="162"/>
      <c r="FMI176" s="196"/>
      <c r="FMJ176" s="166"/>
      <c r="FMK176" s="177"/>
      <c r="FML176" s="178"/>
      <c r="FMM176" s="118"/>
      <c r="FMN176" s="118"/>
      <c r="FMO176" s="206"/>
      <c r="FMP176" s="162"/>
      <c r="FMQ176" s="196"/>
      <c r="FMR176" s="166"/>
      <c r="FMS176" s="177"/>
      <c r="FMT176" s="178"/>
      <c r="FMU176" s="118"/>
      <c r="FMV176" s="118"/>
      <c r="FMW176" s="206"/>
      <c r="FMX176" s="162"/>
      <c r="FMY176" s="196"/>
      <c r="FMZ176" s="166"/>
      <c r="FNA176" s="177"/>
      <c r="FNB176" s="178"/>
      <c r="FNC176" s="118"/>
      <c r="FND176" s="118"/>
      <c r="FNE176" s="206"/>
      <c r="FNF176" s="162"/>
      <c r="FNG176" s="196"/>
      <c r="FNH176" s="166"/>
      <c r="FNI176" s="177"/>
      <c r="FNJ176" s="178"/>
      <c r="FNK176" s="118"/>
      <c r="FNL176" s="118"/>
      <c r="FNM176" s="206"/>
      <c r="FNN176" s="162"/>
      <c r="FNO176" s="196"/>
      <c r="FNP176" s="166"/>
      <c r="FNQ176" s="177"/>
      <c r="FNR176" s="178"/>
      <c r="FNS176" s="118"/>
      <c r="FNT176" s="118"/>
      <c r="FNU176" s="206"/>
      <c r="FNV176" s="162"/>
      <c r="FNW176" s="196"/>
      <c r="FNX176" s="166"/>
      <c r="FNY176" s="177"/>
      <c r="FNZ176" s="178"/>
      <c r="FOA176" s="118"/>
      <c r="FOB176" s="118"/>
      <c r="FOC176" s="206"/>
      <c r="FOD176" s="162"/>
      <c r="FOE176" s="196"/>
      <c r="FOF176" s="166"/>
      <c r="FOG176" s="177"/>
      <c r="FOH176" s="178"/>
      <c r="FOI176" s="118"/>
      <c r="FOJ176" s="118"/>
      <c r="FOK176" s="206"/>
      <c r="FOL176" s="162"/>
      <c r="FOM176" s="196"/>
      <c r="FON176" s="166"/>
      <c r="FOO176" s="177"/>
      <c r="FOP176" s="178"/>
      <c r="FOQ176" s="118"/>
      <c r="FOR176" s="118"/>
      <c r="FOS176" s="206"/>
      <c r="FOT176" s="162"/>
      <c r="FOU176" s="196"/>
      <c r="FOV176" s="166"/>
      <c r="FOW176" s="177"/>
      <c r="FOX176" s="178"/>
      <c r="FOY176" s="118"/>
      <c r="FOZ176" s="118"/>
      <c r="FPA176" s="206"/>
      <c r="FPB176" s="162"/>
      <c r="FPC176" s="196"/>
      <c r="FPD176" s="166"/>
      <c r="FPE176" s="177"/>
      <c r="FPF176" s="178"/>
      <c r="FPG176" s="118"/>
      <c r="FPH176" s="118"/>
      <c r="FPI176" s="206"/>
      <c r="FPJ176" s="162"/>
      <c r="FPK176" s="196"/>
      <c r="FPL176" s="166"/>
      <c r="FPM176" s="177"/>
      <c r="FPN176" s="178"/>
      <c r="FPO176" s="118"/>
      <c r="FPP176" s="118"/>
      <c r="FPQ176" s="206"/>
      <c r="FPR176" s="162"/>
      <c r="FPS176" s="196"/>
      <c r="FPT176" s="166"/>
      <c r="FPU176" s="177"/>
      <c r="FPV176" s="178"/>
      <c r="FPW176" s="118"/>
      <c r="FPX176" s="118"/>
      <c r="FPY176" s="206"/>
      <c r="FPZ176" s="162"/>
      <c r="FQA176" s="196"/>
      <c r="FQB176" s="166"/>
      <c r="FQC176" s="177"/>
      <c r="FQD176" s="178"/>
      <c r="FQE176" s="118"/>
      <c r="FQF176" s="118"/>
      <c r="FQG176" s="206"/>
      <c r="FQH176" s="162"/>
      <c r="FQI176" s="196"/>
      <c r="FQJ176" s="166"/>
      <c r="FQK176" s="177"/>
      <c r="FQL176" s="178"/>
      <c r="FQM176" s="118"/>
      <c r="FQN176" s="118"/>
      <c r="FQO176" s="206"/>
      <c r="FQP176" s="162"/>
      <c r="FQQ176" s="196"/>
      <c r="FQR176" s="166"/>
      <c r="FQS176" s="177"/>
      <c r="FQT176" s="178"/>
      <c r="FQU176" s="118"/>
      <c r="FQV176" s="118"/>
      <c r="FQW176" s="206"/>
      <c r="FQX176" s="162"/>
      <c r="FQY176" s="196"/>
      <c r="FQZ176" s="166"/>
      <c r="FRA176" s="177"/>
      <c r="FRB176" s="178"/>
      <c r="FRC176" s="118"/>
      <c r="FRD176" s="118"/>
      <c r="FRE176" s="206"/>
      <c r="FRF176" s="162"/>
      <c r="FRG176" s="196"/>
      <c r="FRH176" s="166"/>
      <c r="FRI176" s="177"/>
      <c r="FRJ176" s="178"/>
      <c r="FRK176" s="118"/>
      <c r="FRL176" s="118"/>
      <c r="FRM176" s="206"/>
      <c r="FRN176" s="162"/>
      <c r="FRO176" s="196"/>
      <c r="FRP176" s="166"/>
      <c r="FRQ176" s="177"/>
      <c r="FRR176" s="178"/>
      <c r="FRS176" s="118"/>
      <c r="FRT176" s="118"/>
      <c r="FRU176" s="206"/>
      <c r="FRV176" s="162"/>
      <c r="FRW176" s="196"/>
      <c r="FRX176" s="166"/>
      <c r="FRY176" s="177"/>
      <c r="FRZ176" s="178"/>
      <c r="FSA176" s="118"/>
      <c r="FSB176" s="118"/>
      <c r="FSC176" s="206"/>
      <c r="FSD176" s="162"/>
      <c r="FSE176" s="196"/>
      <c r="FSF176" s="166"/>
      <c r="FSG176" s="177"/>
      <c r="FSH176" s="178"/>
      <c r="FSI176" s="118"/>
      <c r="FSJ176" s="118"/>
      <c r="FSK176" s="206"/>
      <c r="FSL176" s="162"/>
      <c r="FSM176" s="196"/>
      <c r="FSN176" s="166"/>
      <c r="FSO176" s="177"/>
      <c r="FSP176" s="178"/>
      <c r="FSQ176" s="118"/>
      <c r="FSR176" s="118"/>
      <c r="FSS176" s="206"/>
      <c r="FST176" s="162"/>
      <c r="FSU176" s="196"/>
      <c r="FSV176" s="166"/>
      <c r="FSW176" s="177"/>
      <c r="FSX176" s="178"/>
      <c r="FSY176" s="118"/>
      <c r="FSZ176" s="118"/>
      <c r="FTA176" s="206"/>
      <c r="FTB176" s="162"/>
      <c r="FTC176" s="196"/>
      <c r="FTD176" s="166"/>
      <c r="FTE176" s="177"/>
      <c r="FTF176" s="178"/>
      <c r="FTG176" s="118"/>
      <c r="FTH176" s="118"/>
      <c r="FTI176" s="206"/>
      <c r="FTJ176" s="162"/>
      <c r="FTK176" s="196"/>
      <c r="FTL176" s="166"/>
      <c r="FTM176" s="177"/>
      <c r="FTN176" s="178"/>
      <c r="FTO176" s="118"/>
      <c r="FTP176" s="118"/>
      <c r="FTQ176" s="206"/>
      <c r="FTR176" s="162"/>
      <c r="FTS176" s="196"/>
      <c r="FTT176" s="166"/>
      <c r="FTU176" s="177"/>
      <c r="FTV176" s="178"/>
      <c r="FTW176" s="118"/>
      <c r="FTX176" s="118"/>
      <c r="FTY176" s="206"/>
      <c r="FTZ176" s="162"/>
      <c r="FUA176" s="196"/>
      <c r="FUB176" s="166"/>
      <c r="FUC176" s="177"/>
      <c r="FUD176" s="178"/>
      <c r="FUE176" s="118"/>
      <c r="FUF176" s="118"/>
      <c r="FUG176" s="206"/>
      <c r="FUH176" s="162"/>
      <c r="FUI176" s="196"/>
      <c r="FUJ176" s="166"/>
      <c r="FUK176" s="177"/>
      <c r="FUL176" s="178"/>
      <c r="FUM176" s="118"/>
      <c r="FUN176" s="118"/>
      <c r="FUO176" s="206"/>
      <c r="FUP176" s="162"/>
      <c r="FUQ176" s="196"/>
      <c r="FUR176" s="166"/>
      <c r="FUS176" s="177"/>
      <c r="FUT176" s="178"/>
      <c r="FUU176" s="118"/>
      <c r="FUV176" s="118"/>
      <c r="FUW176" s="206"/>
      <c r="FUX176" s="162"/>
      <c r="FUY176" s="196"/>
      <c r="FUZ176" s="166"/>
      <c r="FVA176" s="177"/>
      <c r="FVB176" s="178"/>
      <c r="FVC176" s="118"/>
      <c r="FVD176" s="118"/>
      <c r="FVE176" s="206"/>
      <c r="FVF176" s="162"/>
      <c r="FVG176" s="196"/>
      <c r="FVH176" s="166"/>
      <c r="FVI176" s="177"/>
      <c r="FVJ176" s="178"/>
      <c r="FVK176" s="118"/>
      <c r="FVL176" s="118"/>
      <c r="FVM176" s="206"/>
      <c r="FVN176" s="162"/>
      <c r="FVO176" s="196"/>
      <c r="FVP176" s="166"/>
      <c r="FVQ176" s="177"/>
      <c r="FVR176" s="178"/>
      <c r="FVS176" s="118"/>
      <c r="FVT176" s="118"/>
      <c r="FVU176" s="206"/>
      <c r="FVV176" s="162"/>
      <c r="FVW176" s="196"/>
      <c r="FVX176" s="166"/>
      <c r="FVY176" s="177"/>
      <c r="FVZ176" s="178"/>
      <c r="FWA176" s="118"/>
      <c r="FWB176" s="118"/>
      <c r="FWC176" s="206"/>
      <c r="FWD176" s="162"/>
      <c r="FWE176" s="196"/>
      <c r="FWF176" s="166"/>
      <c r="FWG176" s="177"/>
      <c r="FWH176" s="178"/>
      <c r="FWI176" s="118"/>
      <c r="FWJ176" s="118"/>
      <c r="FWK176" s="206"/>
      <c r="FWL176" s="162"/>
      <c r="FWM176" s="196"/>
      <c r="FWN176" s="166"/>
      <c r="FWO176" s="177"/>
      <c r="FWP176" s="178"/>
      <c r="FWQ176" s="118"/>
      <c r="FWR176" s="118"/>
      <c r="FWS176" s="206"/>
      <c r="FWT176" s="162"/>
      <c r="FWU176" s="196"/>
      <c r="FWV176" s="166"/>
      <c r="FWW176" s="177"/>
      <c r="FWX176" s="178"/>
      <c r="FWY176" s="118"/>
      <c r="FWZ176" s="118"/>
      <c r="FXA176" s="206"/>
      <c r="FXB176" s="162"/>
      <c r="FXC176" s="196"/>
      <c r="FXD176" s="166"/>
      <c r="FXE176" s="177"/>
      <c r="FXF176" s="178"/>
      <c r="FXG176" s="118"/>
      <c r="FXH176" s="118"/>
      <c r="FXI176" s="206"/>
      <c r="FXJ176" s="162"/>
      <c r="FXK176" s="196"/>
      <c r="FXL176" s="166"/>
      <c r="FXM176" s="177"/>
      <c r="FXN176" s="178"/>
      <c r="FXO176" s="118"/>
      <c r="FXP176" s="118"/>
      <c r="FXQ176" s="206"/>
      <c r="FXR176" s="162"/>
      <c r="FXS176" s="196"/>
      <c r="FXT176" s="166"/>
      <c r="FXU176" s="177"/>
      <c r="FXV176" s="178"/>
      <c r="FXW176" s="118"/>
      <c r="FXX176" s="118"/>
      <c r="FXY176" s="206"/>
      <c r="FXZ176" s="162"/>
      <c r="FYA176" s="196"/>
      <c r="FYB176" s="166"/>
      <c r="FYC176" s="177"/>
      <c r="FYD176" s="178"/>
      <c r="FYE176" s="118"/>
      <c r="FYF176" s="118"/>
      <c r="FYG176" s="206"/>
      <c r="FYH176" s="162"/>
      <c r="FYI176" s="196"/>
      <c r="FYJ176" s="166"/>
      <c r="FYK176" s="177"/>
      <c r="FYL176" s="178"/>
      <c r="FYM176" s="118"/>
      <c r="FYN176" s="118"/>
      <c r="FYO176" s="206"/>
      <c r="FYP176" s="162"/>
      <c r="FYQ176" s="196"/>
      <c r="FYR176" s="166"/>
      <c r="FYS176" s="177"/>
      <c r="FYT176" s="178"/>
      <c r="FYU176" s="118"/>
      <c r="FYV176" s="118"/>
      <c r="FYW176" s="206"/>
      <c r="FYX176" s="162"/>
      <c r="FYY176" s="196"/>
      <c r="FYZ176" s="166"/>
      <c r="FZA176" s="177"/>
      <c r="FZB176" s="178"/>
      <c r="FZC176" s="118"/>
      <c r="FZD176" s="118"/>
      <c r="FZE176" s="206"/>
      <c r="FZF176" s="162"/>
      <c r="FZG176" s="196"/>
      <c r="FZH176" s="166"/>
      <c r="FZI176" s="177"/>
      <c r="FZJ176" s="178"/>
      <c r="FZK176" s="118"/>
      <c r="FZL176" s="118"/>
      <c r="FZM176" s="206"/>
      <c r="FZN176" s="162"/>
      <c r="FZO176" s="196"/>
      <c r="FZP176" s="166"/>
      <c r="FZQ176" s="177"/>
      <c r="FZR176" s="178"/>
      <c r="FZS176" s="118"/>
      <c r="FZT176" s="118"/>
      <c r="FZU176" s="206"/>
      <c r="FZV176" s="162"/>
      <c r="FZW176" s="196"/>
      <c r="FZX176" s="166"/>
      <c r="FZY176" s="177"/>
      <c r="FZZ176" s="178"/>
      <c r="GAA176" s="118"/>
      <c r="GAB176" s="118"/>
      <c r="GAC176" s="206"/>
      <c r="GAD176" s="162"/>
      <c r="GAE176" s="196"/>
      <c r="GAF176" s="166"/>
      <c r="GAG176" s="177"/>
      <c r="GAH176" s="178"/>
      <c r="GAI176" s="118"/>
      <c r="GAJ176" s="118"/>
      <c r="GAK176" s="206"/>
      <c r="GAL176" s="162"/>
      <c r="GAM176" s="196"/>
      <c r="GAN176" s="166"/>
      <c r="GAO176" s="177"/>
      <c r="GAP176" s="178"/>
      <c r="GAQ176" s="118"/>
      <c r="GAR176" s="118"/>
      <c r="GAS176" s="206"/>
      <c r="GAT176" s="162"/>
      <c r="GAU176" s="196"/>
      <c r="GAV176" s="166"/>
      <c r="GAW176" s="177"/>
      <c r="GAX176" s="178"/>
      <c r="GAY176" s="118"/>
      <c r="GAZ176" s="118"/>
      <c r="GBA176" s="206"/>
      <c r="GBB176" s="162"/>
      <c r="GBC176" s="196"/>
      <c r="GBD176" s="166"/>
      <c r="GBE176" s="177"/>
      <c r="GBF176" s="178"/>
      <c r="GBG176" s="118"/>
      <c r="GBH176" s="118"/>
      <c r="GBI176" s="206"/>
      <c r="GBJ176" s="162"/>
      <c r="GBK176" s="196"/>
      <c r="GBL176" s="166"/>
      <c r="GBM176" s="177"/>
      <c r="GBN176" s="178"/>
      <c r="GBO176" s="118"/>
      <c r="GBP176" s="118"/>
      <c r="GBQ176" s="206"/>
      <c r="GBR176" s="162"/>
      <c r="GBS176" s="196"/>
      <c r="GBT176" s="166"/>
      <c r="GBU176" s="177"/>
      <c r="GBV176" s="178"/>
      <c r="GBW176" s="118"/>
      <c r="GBX176" s="118"/>
      <c r="GBY176" s="206"/>
      <c r="GBZ176" s="162"/>
      <c r="GCA176" s="196"/>
      <c r="GCB176" s="166"/>
      <c r="GCC176" s="177"/>
      <c r="GCD176" s="178"/>
      <c r="GCE176" s="118"/>
      <c r="GCF176" s="118"/>
      <c r="GCG176" s="206"/>
      <c r="GCH176" s="162"/>
      <c r="GCI176" s="196"/>
      <c r="GCJ176" s="166"/>
      <c r="GCK176" s="177"/>
      <c r="GCL176" s="178"/>
      <c r="GCM176" s="118"/>
      <c r="GCN176" s="118"/>
      <c r="GCO176" s="206"/>
      <c r="GCP176" s="162"/>
      <c r="GCQ176" s="196"/>
      <c r="GCR176" s="166"/>
      <c r="GCS176" s="177"/>
      <c r="GCT176" s="178"/>
      <c r="GCU176" s="118"/>
      <c r="GCV176" s="118"/>
      <c r="GCW176" s="206"/>
      <c r="GCX176" s="162"/>
      <c r="GCY176" s="196"/>
      <c r="GCZ176" s="166"/>
      <c r="GDA176" s="177"/>
      <c r="GDB176" s="178"/>
      <c r="GDC176" s="118"/>
      <c r="GDD176" s="118"/>
      <c r="GDE176" s="206"/>
      <c r="GDF176" s="162"/>
      <c r="GDG176" s="196"/>
      <c r="GDH176" s="166"/>
      <c r="GDI176" s="177"/>
      <c r="GDJ176" s="178"/>
      <c r="GDK176" s="118"/>
      <c r="GDL176" s="118"/>
      <c r="GDM176" s="206"/>
      <c r="GDN176" s="162"/>
      <c r="GDO176" s="196"/>
      <c r="GDP176" s="166"/>
      <c r="GDQ176" s="177"/>
      <c r="GDR176" s="178"/>
      <c r="GDS176" s="118"/>
      <c r="GDT176" s="118"/>
      <c r="GDU176" s="206"/>
      <c r="GDV176" s="162"/>
      <c r="GDW176" s="196"/>
      <c r="GDX176" s="166"/>
      <c r="GDY176" s="177"/>
      <c r="GDZ176" s="178"/>
      <c r="GEA176" s="118"/>
      <c r="GEB176" s="118"/>
      <c r="GEC176" s="206"/>
      <c r="GED176" s="162"/>
      <c r="GEE176" s="196"/>
      <c r="GEF176" s="166"/>
      <c r="GEG176" s="177"/>
      <c r="GEH176" s="178"/>
      <c r="GEI176" s="118"/>
      <c r="GEJ176" s="118"/>
      <c r="GEK176" s="206"/>
      <c r="GEL176" s="162"/>
      <c r="GEM176" s="196"/>
      <c r="GEN176" s="166"/>
      <c r="GEO176" s="177"/>
      <c r="GEP176" s="178"/>
      <c r="GEQ176" s="118"/>
      <c r="GER176" s="118"/>
      <c r="GES176" s="206"/>
      <c r="GET176" s="162"/>
      <c r="GEU176" s="196"/>
      <c r="GEV176" s="166"/>
      <c r="GEW176" s="177"/>
      <c r="GEX176" s="178"/>
      <c r="GEY176" s="118"/>
      <c r="GEZ176" s="118"/>
      <c r="GFA176" s="206"/>
      <c r="GFB176" s="162"/>
      <c r="GFC176" s="196"/>
      <c r="GFD176" s="166"/>
      <c r="GFE176" s="177"/>
      <c r="GFF176" s="178"/>
      <c r="GFG176" s="118"/>
      <c r="GFH176" s="118"/>
      <c r="GFI176" s="206"/>
      <c r="GFJ176" s="162"/>
      <c r="GFK176" s="196"/>
      <c r="GFL176" s="166"/>
      <c r="GFM176" s="177"/>
      <c r="GFN176" s="178"/>
      <c r="GFO176" s="118"/>
      <c r="GFP176" s="118"/>
      <c r="GFQ176" s="206"/>
      <c r="GFR176" s="162"/>
      <c r="GFS176" s="196"/>
      <c r="GFT176" s="166"/>
      <c r="GFU176" s="177"/>
      <c r="GFV176" s="178"/>
      <c r="GFW176" s="118"/>
      <c r="GFX176" s="118"/>
      <c r="GFY176" s="206"/>
      <c r="GFZ176" s="162"/>
      <c r="GGA176" s="196"/>
      <c r="GGB176" s="166"/>
      <c r="GGC176" s="177"/>
      <c r="GGD176" s="178"/>
      <c r="GGE176" s="118"/>
      <c r="GGF176" s="118"/>
      <c r="GGG176" s="206"/>
      <c r="GGH176" s="162"/>
      <c r="GGI176" s="196"/>
      <c r="GGJ176" s="166"/>
      <c r="GGK176" s="177"/>
      <c r="GGL176" s="178"/>
      <c r="GGM176" s="118"/>
      <c r="GGN176" s="118"/>
      <c r="GGO176" s="206"/>
      <c r="GGP176" s="162"/>
      <c r="GGQ176" s="196"/>
      <c r="GGR176" s="166"/>
      <c r="GGS176" s="177"/>
      <c r="GGT176" s="178"/>
      <c r="GGU176" s="118"/>
      <c r="GGV176" s="118"/>
      <c r="GGW176" s="206"/>
      <c r="GGX176" s="162"/>
      <c r="GGY176" s="196"/>
      <c r="GGZ176" s="166"/>
      <c r="GHA176" s="177"/>
      <c r="GHB176" s="178"/>
      <c r="GHC176" s="118"/>
      <c r="GHD176" s="118"/>
      <c r="GHE176" s="206"/>
      <c r="GHF176" s="162"/>
      <c r="GHG176" s="196"/>
      <c r="GHH176" s="166"/>
      <c r="GHI176" s="177"/>
      <c r="GHJ176" s="178"/>
      <c r="GHK176" s="118"/>
      <c r="GHL176" s="118"/>
      <c r="GHM176" s="206"/>
      <c r="GHN176" s="162"/>
      <c r="GHO176" s="196"/>
      <c r="GHP176" s="166"/>
      <c r="GHQ176" s="177"/>
      <c r="GHR176" s="178"/>
      <c r="GHS176" s="118"/>
      <c r="GHT176" s="118"/>
      <c r="GHU176" s="206"/>
      <c r="GHV176" s="162"/>
      <c r="GHW176" s="196"/>
      <c r="GHX176" s="166"/>
      <c r="GHY176" s="177"/>
      <c r="GHZ176" s="178"/>
      <c r="GIA176" s="118"/>
      <c r="GIB176" s="118"/>
      <c r="GIC176" s="206"/>
      <c r="GID176" s="162"/>
      <c r="GIE176" s="196"/>
      <c r="GIF176" s="166"/>
      <c r="GIG176" s="177"/>
      <c r="GIH176" s="178"/>
      <c r="GII176" s="118"/>
      <c r="GIJ176" s="118"/>
      <c r="GIK176" s="206"/>
      <c r="GIL176" s="162"/>
      <c r="GIM176" s="196"/>
      <c r="GIN176" s="166"/>
      <c r="GIO176" s="177"/>
      <c r="GIP176" s="178"/>
      <c r="GIQ176" s="118"/>
      <c r="GIR176" s="118"/>
      <c r="GIS176" s="206"/>
      <c r="GIT176" s="162"/>
      <c r="GIU176" s="196"/>
      <c r="GIV176" s="166"/>
      <c r="GIW176" s="177"/>
      <c r="GIX176" s="178"/>
      <c r="GIY176" s="118"/>
      <c r="GIZ176" s="118"/>
      <c r="GJA176" s="206"/>
      <c r="GJB176" s="162"/>
      <c r="GJC176" s="196"/>
      <c r="GJD176" s="166"/>
      <c r="GJE176" s="177"/>
      <c r="GJF176" s="178"/>
      <c r="GJG176" s="118"/>
      <c r="GJH176" s="118"/>
      <c r="GJI176" s="206"/>
      <c r="GJJ176" s="162"/>
      <c r="GJK176" s="196"/>
      <c r="GJL176" s="166"/>
      <c r="GJM176" s="177"/>
      <c r="GJN176" s="178"/>
      <c r="GJO176" s="118"/>
      <c r="GJP176" s="118"/>
      <c r="GJQ176" s="206"/>
      <c r="GJR176" s="162"/>
      <c r="GJS176" s="196"/>
      <c r="GJT176" s="166"/>
      <c r="GJU176" s="177"/>
      <c r="GJV176" s="178"/>
      <c r="GJW176" s="118"/>
      <c r="GJX176" s="118"/>
      <c r="GJY176" s="206"/>
      <c r="GJZ176" s="162"/>
      <c r="GKA176" s="196"/>
      <c r="GKB176" s="166"/>
      <c r="GKC176" s="177"/>
      <c r="GKD176" s="178"/>
      <c r="GKE176" s="118"/>
      <c r="GKF176" s="118"/>
      <c r="GKG176" s="206"/>
      <c r="GKH176" s="162"/>
      <c r="GKI176" s="196"/>
      <c r="GKJ176" s="166"/>
      <c r="GKK176" s="177"/>
      <c r="GKL176" s="178"/>
      <c r="GKM176" s="118"/>
      <c r="GKN176" s="118"/>
      <c r="GKO176" s="206"/>
      <c r="GKP176" s="162"/>
      <c r="GKQ176" s="196"/>
      <c r="GKR176" s="166"/>
      <c r="GKS176" s="177"/>
      <c r="GKT176" s="178"/>
      <c r="GKU176" s="118"/>
      <c r="GKV176" s="118"/>
      <c r="GKW176" s="206"/>
      <c r="GKX176" s="162"/>
      <c r="GKY176" s="196"/>
      <c r="GKZ176" s="166"/>
      <c r="GLA176" s="177"/>
      <c r="GLB176" s="178"/>
      <c r="GLC176" s="118"/>
      <c r="GLD176" s="118"/>
      <c r="GLE176" s="206"/>
      <c r="GLF176" s="162"/>
      <c r="GLG176" s="196"/>
      <c r="GLH176" s="166"/>
      <c r="GLI176" s="177"/>
      <c r="GLJ176" s="178"/>
      <c r="GLK176" s="118"/>
      <c r="GLL176" s="118"/>
      <c r="GLM176" s="206"/>
      <c r="GLN176" s="162"/>
      <c r="GLO176" s="196"/>
      <c r="GLP176" s="166"/>
      <c r="GLQ176" s="177"/>
      <c r="GLR176" s="178"/>
      <c r="GLS176" s="118"/>
      <c r="GLT176" s="118"/>
      <c r="GLU176" s="206"/>
      <c r="GLV176" s="162"/>
      <c r="GLW176" s="196"/>
      <c r="GLX176" s="166"/>
      <c r="GLY176" s="177"/>
      <c r="GLZ176" s="178"/>
      <c r="GMA176" s="118"/>
      <c r="GMB176" s="118"/>
      <c r="GMC176" s="206"/>
      <c r="GMD176" s="162"/>
      <c r="GME176" s="196"/>
      <c r="GMF176" s="166"/>
      <c r="GMG176" s="177"/>
      <c r="GMH176" s="178"/>
      <c r="GMI176" s="118"/>
      <c r="GMJ176" s="118"/>
      <c r="GMK176" s="206"/>
      <c r="GML176" s="162"/>
      <c r="GMM176" s="196"/>
      <c r="GMN176" s="166"/>
      <c r="GMO176" s="177"/>
      <c r="GMP176" s="178"/>
      <c r="GMQ176" s="118"/>
      <c r="GMR176" s="118"/>
      <c r="GMS176" s="206"/>
      <c r="GMT176" s="162"/>
      <c r="GMU176" s="196"/>
      <c r="GMV176" s="166"/>
      <c r="GMW176" s="177"/>
      <c r="GMX176" s="178"/>
      <c r="GMY176" s="118"/>
      <c r="GMZ176" s="118"/>
      <c r="GNA176" s="206"/>
      <c r="GNB176" s="162"/>
      <c r="GNC176" s="196"/>
      <c r="GND176" s="166"/>
      <c r="GNE176" s="177"/>
      <c r="GNF176" s="178"/>
      <c r="GNG176" s="118"/>
      <c r="GNH176" s="118"/>
      <c r="GNI176" s="206"/>
      <c r="GNJ176" s="162"/>
      <c r="GNK176" s="196"/>
      <c r="GNL176" s="166"/>
      <c r="GNM176" s="177"/>
      <c r="GNN176" s="178"/>
      <c r="GNO176" s="118"/>
      <c r="GNP176" s="118"/>
      <c r="GNQ176" s="206"/>
      <c r="GNR176" s="162"/>
      <c r="GNS176" s="196"/>
      <c r="GNT176" s="166"/>
      <c r="GNU176" s="177"/>
      <c r="GNV176" s="178"/>
      <c r="GNW176" s="118"/>
      <c r="GNX176" s="118"/>
      <c r="GNY176" s="206"/>
      <c r="GNZ176" s="162"/>
      <c r="GOA176" s="196"/>
      <c r="GOB176" s="166"/>
      <c r="GOC176" s="177"/>
      <c r="GOD176" s="178"/>
      <c r="GOE176" s="118"/>
      <c r="GOF176" s="118"/>
      <c r="GOG176" s="206"/>
      <c r="GOH176" s="162"/>
      <c r="GOI176" s="196"/>
      <c r="GOJ176" s="166"/>
      <c r="GOK176" s="177"/>
      <c r="GOL176" s="178"/>
      <c r="GOM176" s="118"/>
      <c r="GON176" s="118"/>
      <c r="GOO176" s="206"/>
      <c r="GOP176" s="162"/>
      <c r="GOQ176" s="196"/>
      <c r="GOR176" s="166"/>
      <c r="GOS176" s="177"/>
      <c r="GOT176" s="178"/>
      <c r="GOU176" s="118"/>
      <c r="GOV176" s="118"/>
      <c r="GOW176" s="206"/>
      <c r="GOX176" s="162"/>
      <c r="GOY176" s="196"/>
      <c r="GOZ176" s="166"/>
      <c r="GPA176" s="177"/>
      <c r="GPB176" s="178"/>
      <c r="GPC176" s="118"/>
      <c r="GPD176" s="118"/>
      <c r="GPE176" s="206"/>
      <c r="GPF176" s="162"/>
      <c r="GPG176" s="196"/>
      <c r="GPH176" s="166"/>
      <c r="GPI176" s="177"/>
      <c r="GPJ176" s="178"/>
      <c r="GPK176" s="118"/>
      <c r="GPL176" s="118"/>
      <c r="GPM176" s="206"/>
      <c r="GPN176" s="162"/>
      <c r="GPO176" s="196"/>
      <c r="GPP176" s="166"/>
      <c r="GPQ176" s="177"/>
      <c r="GPR176" s="178"/>
      <c r="GPS176" s="118"/>
      <c r="GPT176" s="118"/>
      <c r="GPU176" s="206"/>
      <c r="GPV176" s="162"/>
      <c r="GPW176" s="196"/>
      <c r="GPX176" s="166"/>
      <c r="GPY176" s="177"/>
      <c r="GPZ176" s="178"/>
      <c r="GQA176" s="118"/>
      <c r="GQB176" s="118"/>
      <c r="GQC176" s="206"/>
      <c r="GQD176" s="162"/>
      <c r="GQE176" s="196"/>
      <c r="GQF176" s="166"/>
      <c r="GQG176" s="177"/>
      <c r="GQH176" s="178"/>
      <c r="GQI176" s="118"/>
      <c r="GQJ176" s="118"/>
      <c r="GQK176" s="206"/>
      <c r="GQL176" s="162"/>
      <c r="GQM176" s="196"/>
      <c r="GQN176" s="166"/>
      <c r="GQO176" s="177"/>
      <c r="GQP176" s="178"/>
      <c r="GQQ176" s="118"/>
      <c r="GQR176" s="118"/>
      <c r="GQS176" s="206"/>
      <c r="GQT176" s="162"/>
      <c r="GQU176" s="196"/>
      <c r="GQV176" s="166"/>
      <c r="GQW176" s="177"/>
      <c r="GQX176" s="178"/>
      <c r="GQY176" s="118"/>
      <c r="GQZ176" s="118"/>
      <c r="GRA176" s="206"/>
      <c r="GRB176" s="162"/>
      <c r="GRC176" s="196"/>
      <c r="GRD176" s="166"/>
      <c r="GRE176" s="177"/>
      <c r="GRF176" s="178"/>
      <c r="GRG176" s="118"/>
      <c r="GRH176" s="118"/>
      <c r="GRI176" s="206"/>
      <c r="GRJ176" s="162"/>
      <c r="GRK176" s="196"/>
      <c r="GRL176" s="166"/>
      <c r="GRM176" s="177"/>
      <c r="GRN176" s="178"/>
      <c r="GRO176" s="118"/>
      <c r="GRP176" s="118"/>
      <c r="GRQ176" s="206"/>
      <c r="GRR176" s="162"/>
      <c r="GRS176" s="196"/>
      <c r="GRT176" s="166"/>
      <c r="GRU176" s="177"/>
      <c r="GRV176" s="178"/>
      <c r="GRW176" s="118"/>
      <c r="GRX176" s="118"/>
      <c r="GRY176" s="206"/>
      <c r="GRZ176" s="162"/>
      <c r="GSA176" s="196"/>
      <c r="GSB176" s="166"/>
      <c r="GSC176" s="177"/>
      <c r="GSD176" s="178"/>
      <c r="GSE176" s="118"/>
      <c r="GSF176" s="118"/>
      <c r="GSG176" s="206"/>
      <c r="GSH176" s="162"/>
      <c r="GSI176" s="196"/>
      <c r="GSJ176" s="166"/>
      <c r="GSK176" s="177"/>
      <c r="GSL176" s="178"/>
      <c r="GSM176" s="118"/>
      <c r="GSN176" s="118"/>
      <c r="GSO176" s="206"/>
      <c r="GSP176" s="162"/>
      <c r="GSQ176" s="196"/>
      <c r="GSR176" s="166"/>
      <c r="GSS176" s="177"/>
      <c r="GST176" s="178"/>
      <c r="GSU176" s="118"/>
      <c r="GSV176" s="118"/>
      <c r="GSW176" s="206"/>
      <c r="GSX176" s="162"/>
      <c r="GSY176" s="196"/>
      <c r="GSZ176" s="166"/>
      <c r="GTA176" s="177"/>
      <c r="GTB176" s="178"/>
      <c r="GTC176" s="118"/>
      <c r="GTD176" s="118"/>
      <c r="GTE176" s="206"/>
      <c r="GTF176" s="162"/>
      <c r="GTG176" s="196"/>
      <c r="GTH176" s="166"/>
      <c r="GTI176" s="177"/>
      <c r="GTJ176" s="178"/>
      <c r="GTK176" s="118"/>
      <c r="GTL176" s="118"/>
      <c r="GTM176" s="206"/>
      <c r="GTN176" s="162"/>
      <c r="GTO176" s="196"/>
      <c r="GTP176" s="166"/>
      <c r="GTQ176" s="177"/>
      <c r="GTR176" s="178"/>
      <c r="GTS176" s="118"/>
      <c r="GTT176" s="118"/>
      <c r="GTU176" s="206"/>
      <c r="GTV176" s="162"/>
      <c r="GTW176" s="196"/>
      <c r="GTX176" s="166"/>
      <c r="GTY176" s="177"/>
      <c r="GTZ176" s="178"/>
      <c r="GUA176" s="118"/>
      <c r="GUB176" s="118"/>
      <c r="GUC176" s="206"/>
      <c r="GUD176" s="162"/>
      <c r="GUE176" s="196"/>
      <c r="GUF176" s="166"/>
      <c r="GUG176" s="177"/>
      <c r="GUH176" s="178"/>
      <c r="GUI176" s="118"/>
      <c r="GUJ176" s="118"/>
      <c r="GUK176" s="206"/>
      <c r="GUL176" s="162"/>
      <c r="GUM176" s="196"/>
      <c r="GUN176" s="166"/>
      <c r="GUO176" s="177"/>
      <c r="GUP176" s="178"/>
      <c r="GUQ176" s="118"/>
      <c r="GUR176" s="118"/>
      <c r="GUS176" s="206"/>
      <c r="GUT176" s="162"/>
      <c r="GUU176" s="196"/>
      <c r="GUV176" s="166"/>
      <c r="GUW176" s="177"/>
      <c r="GUX176" s="178"/>
      <c r="GUY176" s="118"/>
      <c r="GUZ176" s="118"/>
      <c r="GVA176" s="206"/>
      <c r="GVB176" s="162"/>
      <c r="GVC176" s="196"/>
      <c r="GVD176" s="166"/>
      <c r="GVE176" s="177"/>
      <c r="GVF176" s="178"/>
      <c r="GVG176" s="118"/>
      <c r="GVH176" s="118"/>
      <c r="GVI176" s="206"/>
      <c r="GVJ176" s="162"/>
      <c r="GVK176" s="196"/>
      <c r="GVL176" s="166"/>
      <c r="GVM176" s="177"/>
      <c r="GVN176" s="178"/>
      <c r="GVO176" s="118"/>
      <c r="GVP176" s="118"/>
      <c r="GVQ176" s="206"/>
      <c r="GVR176" s="162"/>
      <c r="GVS176" s="196"/>
      <c r="GVT176" s="166"/>
      <c r="GVU176" s="177"/>
      <c r="GVV176" s="178"/>
      <c r="GVW176" s="118"/>
      <c r="GVX176" s="118"/>
      <c r="GVY176" s="206"/>
      <c r="GVZ176" s="162"/>
      <c r="GWA176" s="196"/>
      <c r="GWB176" s="166"/>
      <c r="GWC176" s="177"/>
      <c r="GWD176" s="178"/>
      <c r="GWE176" s="118"/>
      <c r="GWF176" s="118"/>
      <c r="GWG176" s="206"/>
      <c r="GWH176" s="162"/>
      <c r="GWI176" s="196"/>
      <c r="GWJ176" s="166"/>
      <c r="GWK176" s="177"/>
      <c r="GWL176" s="178"/>
      <c r="GWM176" s="118"/>
      <c r="GWN176" s="118"/>
      <c r="GWO176" s="206"/>
      <c r="GWP176" s="162"/>
      <c r="GWQ176" s="196"/>
      <c r="GWR176" s="166"/>
      <c r="GWS176" s="177"/>
      <c r="GWT176" s="178"/>
      <c r="GWU176" s="118"/>
      <c r="GWV176" s="118"/>
      <c r="GWW176" s="206"/>
      <c r="GWX176" s="162"/>
      <c r="GWY176" s="196"/>
      <c r="GWZ176" s="166"/>
      <c r="GXA176" s="177"/>
      <c r="GXB176" s="178"/>
      <c r="GXC176" s="118"/>
      <c r="GXD176" s="118"/>
      <c r="GXE176" s="206"/>
      <c r="GXF176" s="162"/>
      <c r="GXG176" s="196"/>
      <c r="GXH176" s="166"/>
      <c r="GXI176" s="177"/>
      <c r="GXJ176" s="178"/>
      <c r="GXK176" s="118"/>
      <c r="GXL176" s="118"/>
      <c r="GXM176" s="206"/>
      <c r="GXN176" s="162"/>
      <c r="GXO176" s="196"/>
      <c r="GXP176" s="166"/>
      <c r="GXQ176" s="177"/>
      <c r="GXR176" s="178"/>
      <c r="GXS176" s="118"/>
      <c r="GXT176" s="118"/>
      <c r="GXU176" s="206"/>
      <c r="GXV176" s="162"/>
      <c r="GXW176" s="196"/>
      <c r="GXX176" s="166"/>
      <c r="GXY176" s="177"/>
      <c r="GXZ176" s="178"/>
      <c r="GYA176" s="118"/>
      <c r="GYB176" s="118"/>
      <c r="GYC176" s="206"/>
      <c r="GYD176" s="162"/>
      <c r="GYE176" s="196"/>
      <c r="GYF176" s="166"/>
      <c r="GYG176" s="177"/>
      <c r="GYH176" s="178"/>
      <c r="GYI176" s="118"/>
      <c r="GYJ176" s="118"/>
      <c r="GYK176" s="206"/>
      <c r="GYL176" s="162"/>
      <c r="GYM176" s="196"/>
      <c r="GYN176" s="166"/>
      <c r="GYO176" s="177"/>
      <c r="GYP176" s="178"/>
      <c r="GYQ176" s="118"/>
      <c r="GYR176" s="118"/>
      <c r="GYS176" s="206"/>
      <c r="GYT176" s="162"/>
      <c r="GYU176" s="196"/>
      <c r="GYV176" s="166"/>
      <c r="GYW176" s="177"/>
      <c r="GYX176" s="178"/>
      <c r="GYY176" s="118"/>
      <c r="GYZ176" s="118"/>
      <c r="GZA176" s="206"/>
      <c r="GZB176" s="162"/>
      <c r="GZC176" s="196"/>
      <c r="GZD176" s="166"/>
      <c r="GZE176" s="177"/>
      <c r="GZF176" s="178"/>
      <c r="GZG176" s="118"/>
      <c r="GZH176" s="118"/>
      <c r="GZI176" s="206"/>
      <c r="GZJ176" s="162"/>
      <c r="GZK176" s="196"/>
      <c r="GZL176" s="166"/>
      <c r="GZM176" s="177"/>
      <c r="GZN176" s="178"/>
      <c r="GZO176" s="118"/>
      <c r="GZP176" s="118"/>
      <c r="GZQ176" s="206"/>
      <c r="GZR176" s="162"/>
      <c r="GZS176" s="196"/>
      <c r="GZT176" s="166"/>
      <c r="GZU176" s="177"/>
      <c r="GZV176" s="178"/>
      <c r="GZW176" s="118"/>
      <c r="GZX176" s="118"/>
      <c r="GZY176" s="206"/>
      <c r="GZZ176" s="162"/>
      <c r="HAA176" s="196"/>
      <c r="HAB176" s="166"/>
      <c r="HAC176" s="177"/>
      <c r="HAD176" s="178"/>
      <c r="HAE176" s="118"/>
      <c r="HAF176" s="118"/>
      <c r="HAG176" s="206"/>
      <c r="HAH176" s="162"/>
      <c r="HAI176" s="196"/>
      <c r="HAJ176" s="166"/>
      <c r="HAK176" s="177"/>
      <c r="HAL176" s="178"/>
      <c r="HAM176" s="118"/>
      <c r="HAN176" s="118"/>
      <c r="HAO176" s="206"/>
      <c r="HAP176" s="162"/>
      <c r="HAQ176" s="196"/>
      <c r="HAR176" s="166"/>
      <c r="HAS176" s="177"/>
      <c r="HAT176" s="178"/>
      <c r="HAU176" s="118"/>
      <c r="HAV176" s="118"/>
      <c r="HAW176" s="206"/>
      <c r="HAX176" s="162"/>
      <c r="HAY176" s="196"/>
      <c r="HAZ176" s="166"/>
      <c r="HBA176" s="177"/>
      <c r="HBB176" s="178"/>
      <c r="HBC176" s="118"/>
      <c r="HBD176" s="118"/>
      <c r="HBE176" s="206"/>
      <c r="HBF176" s="162"/>
      <c r="HBG176" s="196"/>
      <c r="HBH176" s="166"/>
      <c r="HBI176" s="177"/>
      <c r="HBJ176" s="178"/>
      <c r="HBK176" s="118"/>
      <c r="HBL176" s="118"/>
      <c r="HBM176" s="206"/>
      <c r="HBN176" s="162"/>
      <c r="HBO176" s="196"/>
      <c r="HBP176" s="166"/>
      <c r="HBQ176" s="177"/>
      <c r="HBR176" s="178"/>
      <c r="HBS176" s="118"/>
      <c r="HBT176" s="118"/>
      <c r="HBU176" s="206"/>
      <c r="HBV176" s="162"/>
      <c r="HBW176" s="196"/>
      <c r="HBX176" s="166"/>
      <c r="HBY176" s="177"/>
      <c r="HBZ176" s="178"/>
      <c r="HCA176" s="118"/>
      <c r="HCB176" s="118"/>
      <c r="HCC176" s="206"/>
      <c r="HCD176" s="162"/>
      <c r="HCE176" s="196"/>
      <c r="HCF176" s="166"/>
      <c r="HCG176" s="177"/>
      <c r="HCH176" s="178"/>
      <c r="HCI176" s="118"/>
      <c r="HCJ176" s="118"/>
      <c r="HCK176" s="206"/>
      <c r="HCL176" s="162"/>
      <c r="HCM176" s="196"/>
      <c r="HCN176" s="166"/>
      <c r="HCO176" s="177"/>
      <c r="HCP176" s="178"/>
      <c r="HCQ176" s="118"/>
      <c r="HCR176" s="118"/>
      <c r="HCS176" s="206"/>
      <c r="HCT176" s="162"/>
      <c r="HCU176" s="196"/>
      <c r="HCV176" s="166"/>
      <c r="HCW176" s="177"/>
      <c r="HCX176" s="178"/>
      <c r="HCY176" s="118"/>
      <c r="HCZ176" s="118"/>
      <c r="HDA176" s="206"/>
      <c r="HDB176" s="162"/>
      <c r="HDC176" s="196"/>
      <c r="HDD176" s="166"/>
      <c r="HDE176" s="177"/>
      <c r="HDF176" s="178"/>
      <c r="HDG176" s="118"/>
      <c r="HDH176" s="118"/>
      <c r="HDI176" s="206"/>
      <c r="HDJ176" s="162"/>
      <c r="HDK176" s="196"/>
      <c r="HDL176" s="166"/>
      <c r="HDM176" s="177"/>
      <c r="HDN176" s="178"/>
      <c r="HDO176" s="118"/>
      <c r="HDP176" s="118"/>
      <c r="HDQ176" s="206"/>
      <c r="HDR176" s="162"/>
      <c r="HDS176" s="196"/>
      <c r="HDT176" s="166"/>
      <c r="HDU176" s="177"/>
      <c r="HDV176" s="178"/>
      <c r="HDW176" s="118"/>
      <c r="HDX176" s="118"/>
      <c r="HDY176" s="206"/>
      <c r="HDZ176" s="162"/>
      <c r="HEA176" s="196"/>
      <c r="HEB176" s="166"/>
      <c r="HEC176" s="177"/>
      <c r="HED176" s="178"/>
      <c r="HEE176" s="118"/>
      <c r="HEF176" s="118"/>
      <c r="HEG176" s="206"/>
      <c r="HEH176" s="162"/>
      <c r="HEI176" s="196"/>
      <c r="HEJ176" s="166"/>
      <c r="HEK176" s="177"/>
      <c r="HEL176" s="178"/>
      <c r="HEM176" s="118"/>
      <c r="HEN176" s="118"/>
      <c r="HEO176" s="206"/>
      <c r="HEP176" s="162"/>
      <c r="HEQ176" s="196"/>
      <c r="HER176" s="166"/>
      <c r="HES176" s="177"/>
      <c r="HET176" s="178"/>
      <c r="HEU176" s="118"/>
      <c r="HEV176" s="118"/>
      <c r="HEW176" s="206"/>
      <c r="HEX176" s="162"/>
      <c r="HEY176" s="196"/>
      <c r="HEZ176" s="166"/>
      <c r="HFA176" s="177"/>
      <c r="HFB176" s="178"/>
      <c r="HFC176" s="118"/>
      <c r="HFD176" s="118"/>
      <c r="HFE176" s="206"/>
      <c r="HFF176" s="162"/>
      <c r="HFG176" s="196"/>
      <c r="HFH176" s="166"/>
      <c r="HFI176" s="177"/>
      <c r="HFJ176" s="178"/>
      <c r="HFK176" s="118"/>
      <c r="HFL176" s="118"/>
      <c r="HFM176" s="206"/>
      <c r="HFN176" s="162"/>
      <c r="HFO176" s="196"/>
      <c r="HFP176" s="166"/>
      <c r="HFQ176" s="177"/>
      <c r="HFR176" s="178"/>
      <c r="HFS176" s="118"/>
      <c r="HFT176" s="118"/>
      <c r="HFU176" s="206"/>
      <c r="HFV176" s="162"/>
      <c r="HFW176" s="196"/>
      <c r="HFX176" s="166"/>
      <c r="HFY176" s="177"/>
      <c r="HFZ176" s="178"/>
      <c r="HGA176" s="118"/>
      <c r="HGB176" s="118"/>
      <c r="HGC176" s="206"/>
      <c r="HGD176" s="162"/>
      <c r="HGE176" s="196"/>
      <c r="HGF176" s="166"/>
      <c r="HGG176" s="177"/>
      <c r="HGH176" s="178"/>
      <c r="HGI176" s="118"/>
      <c r="HGJ176" s="118"/>
      <c r="HGK176" s="206"/>
      <c r="HGL176" s="162"/>
      <c r="HGM176" s="196"/>
      <c r="HGN176" s="166"/>
      <c r="HGO176" s="177"/>
      <c r="HGP176" s="178"/>
      <c r="HGQ176" s="118"/>
      <c r="HGR176" s="118"/>
      <c r="HGS176" s="206"/>
      <c r="HGT176" s="162"/>
      <c r="HGU176" s="196"/>
      <c r="HGV176" s="166"/>
      <c r="HGW176" s="177"/>
      <c r="HGX176" s="178"/>
      <c r="HGY176" s="118"/>
      <c r="HGZ176" s="118"/>
      <c r="HHA176" s="206"/>
      <c r="HHB176" s="162"/>
      <c r="HHC176" s="196"/>
      <c r="HHD176" s="166"/>
      <c r="HHE176" s="177"/>
      <c r="HHF176" s="178"/>
      <c r="HHG176" s="118"/>
      <c r="HHH176" s="118"/>
      <c r="HHI176" s="206"/>
      <c r="HHJ176" s="162"/>
      <c r="HHK176" s="196"/>
      <c r="HHL176" s="166"/>
      <c r="HHM176" s="177"/>
      <c r="HHN176" s="178"/>
      <c r="HHO176" s="118"/>
      <c r="HHP176" s="118"/>
      <c r="HHQ176" s="206"/>
      <c r="HHR176" s="162"/>
      <c r="HHS176" s="196"/>
      <c r="HHT176" s="166"/>
      <c r="HHU176" s="177"/>
      <c r="HHV176" s="178"/>
      <c r="HHW176" s="118"/>
      <c r="HHX176" s="118"/>
      <c r="HHY176" s="206"/>
      <c r="HHZ176" s="162"/>
      <c r="HIA176" s="196"/>
      <c r="HIB176" s="166"/>
      <c r="HIC176" s="177"/>
      <c r="HID176" s="178"/>
      <c r="HIE176" s="118"/>
      <c r="HIF176" s="118"/>
      <c r="HIG176" s="206"/>
      <c r="HIH176" s="162"/>
      <c r="HII176" s="196"/>
      <c r="HIJ176" s="166"/>
      <c r="HIK176" s="177"/>
      <c r="HIL176" s="178"/>
      <c r="HIM176" s="118"/>
      <c r="HIN176" s="118"/>
      <c r="HIO176" s="206"/>
      <c r="HIP176" s="162"/>
      <c r="HIQ176" s="196"/>
      <c r="HIR176" s="166"/>
      <c r="HIS176" s="177"/>
      <c r="HIT176" s="178"/>
      <c r="HIU176" s="118"/>
      <c r="HIV176" s="118"/>
      <c r="HIW176" s="206"/>
      <c r="HIX176" s="162"/>
      <c r="HIY176" s="196"/>
      <c r="HIZ176" s="166"/>
      <c r="HJA176" s="177"/>
      <c r="HJB176" s="178"/>
      <c r="HJC176" s="118"/>
      <c r="HJD176" s="118"/>
      <c r="HJE176" s="206"/>
      <c r="HJF176" s="162"/>
      <c r="HJG176" s="196"/>
      <c r="HJH176" s="166"/>
      <c r="HJI176" s="177"/>
      <c r="HJJ176" s="178"/>
      <c r="HJK176" s="118"/>
      <c r="HJL176" s="118"/>
      <c r="HJM176" s="206"/>
      <c r="HJN176" s="162"/>
      <c r="HJO176" s="196"/>
      <c r="HJP176" s="166"/>
      <c r="HJQ176" s="177"/>
      <c r="HJR176" s="178"/>
      <c r="HJS176" s="118"/>
      <c r="HJT176" s="118"/>
      <c r="HJU176" s="206"/>
      <c r="HJV176" s="162"/>
      <c r="HJW176" s="196"/>
      <c r="HJX176" s="166"/>
      <c r="HJY176" s="177"/>
      <c r="HJZ176" s="178"/>
      <c r="HKA176" s="118"/>
      <c r="HKB176" s="118"/>
      <c r="HKC176" s="206"/>
      <c r="HKD176" s="162"/>
      <c r="HKE176" s="196"/>
      <c r="HKF176" s="166"/>
      <c r="HKG176" s="177"/>
      <c r="HKH176" s="178"/>
      <c r="HKI176" s="118"/>
      <c r="HKJ176" s="118"/>
      <c r="HKK176" s="206"/>
      <c r="HKL176" s="162"/>
      <c r="HKM176" s="196"/>
      <c r="HKN176" s="166"/>
      <c r="HKO176" s="177"/>
      <c r="HKP176" s="178"/>
      <c r="HKQ176" s="118"/>
      <c r="HKR176" s="118"/>
      <c r="HKS176" s="206"/>
      <c r="HKT176" s="162"/>
      <c r="HKU176" s="196"/>
      <c r="HKV176" s="166"/>
      <c r="HKW176" s="177"/>
      <c r="HKX176" s="178"/>
      <c r="HKY176" s="118"/>
      <c r="HKZ176" s="118"/>
      <c r="HLA176" s="206"/>
      <c r="HLB176" s="162"/>
      <c r="HLC176" s="196"/>
      <c r="HLD176" s="166"/>
      <c r="HLE176" s="177"/>
      <c r="HLF176" s="178"/>
      <c r="HLG176" s="118"/>
      <c r="HLH176" s="118"/>
      <c r="HLI176" s="206"/>
      <c r="HLJ176" s="162"/>
      <c r="HLK176" s="196"/>
      <c r="HLL176" s="166"/>
      <c r="HLM176" s="177"/>
      <c r="HLN176" s="178"/>
      <c r="HLO176" s="118"/>
      <c r="HLP176" s="118"/>
      <c r="HLQ176" s="206"/>
      <c r="HLR176" s="162"/>
      <c r="HLS176" s="196"/>
      <c r="HLT176" s="166"/>
      <c r="HLU176" s="177"/>
      <c r="HLV176" s="178"/>
      <c r="HLW176" s="118"/>
      <c r="HLX176" s="118"/>
      <c r="HLY176" s="206"/>
      <c r="HLZ176" s="162"/>
      <c r="HMA176" s="196"/>
      <c r="HMB176" s="166"/>
      <c r="HMC176" s="177"/>
      <c r="HMD176" s="178"/>
      <c r="HME176" s="118"/>
      <c r="HMF176" s="118"/>
      <c r="HMG176" s="206"/>
      <c r="HMH176" s="162"/>
      <c r="HMI176" s="196"/>
      <c r="HMJ176" s="166"/>
      <c r="HMK176" s="177"/>
      <c r="HML176" s="178"/>
      <c r="HMM176" s="118"/>
      <c r="HMN176" s="118"/>
      <c r="HMO176" s="206"/>
      <c r="HMP176" s="162"/>
      <c r="HMQ176" s="196"/>
      <c r="HMR176" s="166"/>
      <c r="HMS176" s="177"/>
      <c r="HMT176" s="178"/>
      <c r="HMU176" s="118"/>
      <c r="HMV176" s="118"/>
      <c r="HMW176" s="206"/>
      <c r="HMX176" s="162"/>
      <c r="HMY176" s="196"/>
      <c r="HMZ176" s="166"/>
      <c r="HNA176" s="177"/>
      <c r="HNB176" s="178"/>
      <c r="HNC176" s="118"/>
      <c r="HND176" s="118"/>
      <c r="HNE176" s="206"/>
      <c r="HNF176" s="162"/>
      <c r="HNG176" s="196"/>
      <c r="HNH176" s="166"/>
      <c r="HNI176" s="177"/>
      <c r="HNJ176" s="178"/>
      <c r="HNK176" s="118"/>
      <c r="HNL176" s="118"/>
      <c r="HNM176" s="206"/>
      <c r="HNN176" s="162"/>
      <c r="HNO176" s="196"/>
      <c r="HNP176" s="166"/>
      <c r="HNQ176" s="177"/>
      <c r="HNR176" s="178"/>
      <c r="HNS176" s="118"/>
      <c r="HNT176" s="118"/>
      <c r="HNU176" s="206"/>
      <c r="HNV176" s="162"/>
      <c r="HNW176" s="196"/>
      <c r="HNX176" s="166"/>
      <c r="HNY176" s="177"/>
      <c r="HNZ176" s="178"/>
      <c r="HOA176" s="118"/>
      <c r="HOB176" s="118"/>
      <c r="HOC176" s="206"/>
      <c r="HOD176" s="162"/>
      <c r="HOE176" s="196"/>
      <c r="HOF176" s="166"/>
      <c r="HOG176" s="177"/>
      <c r="HOH176" s="178"/>
      <c r="HOI176" s="118"/>
      <c r="HOJ176" s="118"/>
      <c r="HOK176" s="206"/>
      <c r="HOL176" s="162"/>
      <c r="HOM176" s="196"/>
      <c r="HON176" s="166"/>
      <c r="HOO176" s="177"/>
      <c r="HOP176" s="178"/>
      <c r="HOQ176" s="118"/>
      <c r="HOR176" s="118"/>
      <c r="HOS176" s="206"/>
      <c r="HOT176" s="162"/>
      <c r="HOU176" s="196"/>
      <c r="HOV176" s="166"/>
      <c r="HOW176" s="177"/>
      <c r="HOX176" s="178"/>
      <c r="HOY176" s="118"/>
      <c r="HOZ176" s="118"/>
      <c r="HPA176" s="206"/>
      <c r="HPB176" s="162"/>
      <c r="HPC176" s="196"/>
      <c r="HPD176" s="166"/>
      <c r="HPE176" s="177"/>
      <c r="HPF176" s="178"/>
      <c r="HPG176" s="118"/>
      <c r="HPH176" s="118"/>
      <c r="HPI176" s="206"/>
      <c r="HPJ176" s="162"/>
      <c r="HPK176" s="196"/>
      <c r="HPL176" s="166"/>
      <c r="HPM176" s="177"/>
      <c r="HPN176" s="178"/>
      <c r="HPO176" s="118"/>
      <c r="HPP176" s="118"/>
      <c r="HPQ176" s="206"/>
      <c r="HPR176" s="162"/>
      <c r="HPS176" s="196"/>
      <c r="HPT176" s="166"/>
      <c r="HPU176" s="177"/>
      <c r="HPV176" s="178"/>
      <c r="HPW176" s="118"/>
      <c r="HPX176" s="118"/>
      <c r="HPY176" s="206"/>
      <c r="HPZ176" s="162"/>
      <c r="HQA176" s="196"/>
      <c r="HQB176" s="166"/>
      <c r="HQC176" s="177"/>
      <c r="HQD176" s="178"/>
      <c r="HQE176" s="118"/>
      <c r="HQF176" s="118"/>
      <c r="HQG176" s="206"/>
      <c r="HQH176" s="162"/>
      <c r="HQI176" s="196"/>
      <c r="HQJ176" s="166"/>
      <c r="HQK176" s="177"/>
      <c r="HQL176" s="178"/>
      <c r="HQM176" s="118"/>
      <c r="HQN176" s="118"/>
      <c r="HQO176" s="206"/>
      <c r="HQP176" s="162"/>
      <c r="HQQ176" s="196"/>
      <c r="HQR176" s="166"/>
      <c r="HQS176" s="177"/>
      <c r="HQT176" s="178"/>
      <c r="HQU176" s="118"/>
      <c r="HQV176" s="118"/>
      <c r="HQW176" s="206"/>
      <c r="HQX176" s="162"/>
      <c r="HQY176" s="196"/>
      <c r="HQZ176" s="166"/>
      <c r="HRA176" s="177"/>
      <c r="HRB176" s="178"/>
      <c r="HRC176" s="118"/>
      <c r="HRD176" s="118"/>
      <c r="HRE176" s="206"/>
      <c r="HRF176" s="162"/>
      <c r="HRG176" s="196"/>
      <c r="HRH176" s="166"/>
      <c r="HRI176" s="177"/>
      <c r="HRJ176" s="178"/>
      <c r="HRK176" s="118"/>
      <c r="HRL176" s="118"/>
      <c r="HRM176" s="206"/>
      <c r="HRN176" s="162"/>
      <c r="HRO176" s="196"/>
      <c r="HRP176" s="166"/>
      <c r="HRQ176" s="177"/>
      <c r="HRR176" s="178"/>
      <c r="HRS176" s="118"/>
      <c r="HRT176" s="118"/>
      <c r="HRU176" s="206"/>
      <c r="HRV176" s="162"/>
      <c r="HRW176" s="196"/>
      <c r="HRX176" s="166"/>
      <c r="HRY176" s="177"/>
      <c r="HRZ176" s="178"/>
      <c r="HSA176" s="118"/>
      <c r="HSB176" s="118"/>
      <c r="HSC176" s="206"/>
      <c r="HSD176" s="162"/>
      <c r="HSE176" s="196"/>
      <c r="HSF176" s="166"/>
      <c r="HSG176" s="177"/>
      <c r="HSH176" s="178"/>
      <c r="HSI176" s="118"/>
      <c r="HSJ176" s="118"/>
      <c r="HSK176" s="206"/>
      <c r="HSL176" s="162"/>
      <c r="HSM176" s="196"/>
      <c r="HSN176" s="166"/>
      <c r="HSO176" s="177"/>
      <c r="HSP176" s="178"/>
      <c r="HSQ176" s="118"/>
      <c r="HSR176" s="118"/>
      <c r="HSS176" s="206"/>
      <c r="HST176" s="162"/>
      <c r="HSU176" s="196"/>
      <c r="HSV176" s="166"/>
      <c r="HSW176" s="177"/>
      <c r="HSX176" s="178"/>
      <c r="HSY176" s="118"/>
      <c r="HSZ176" s="118"/>
      <c r="HTA176" s="206"/>
      <c r="HTB176" s="162"/>
      <c r="HTC176" s="196"/>
      <c r="HTD176" s="166"/>
      <c r="HTE176" s="177"/>
      <c r="HTF176" s="178"/>
      <c r="HTG176" s="118"/>
      <c r="HTH176" s="118"/>
      <c r="HTI176" s="206"/>
      <c r="HTJ176" s="162"/>
      <c r="HTK176" s="196"/>
      <c r="HTL176" s="166"/>
      <c r="HTM176" s="177"/>
      <c r="HTN176" s="178"/>
      <c r="HTO176" s="118"/>
      <c r="HTP176" s="118"/>
      <c r="HTQ176" s="206"/>
      <c r="HTR176" s="162"/>
      <c r="HTS176" s="196"/>
      <c r="HTT176" s="166"/>
      <c r="HTU176" s="177"/>
      <c r="HTV176" s="178"/>
      <c r="HTW176" s="118"/>
      <c r="HTX176" s="118"/>
      <c r="HTY176" s="206"/>
      <c r="HTZ176" s="162"/>
      <c r="HUA176" s="196"/>
      <c r="HUB176" s="166"/>
      <c r="HUC176" s="177"/>
      <c r="HUD176" s="178"/>
      <c r="HUE176" s="118"/>
      <c r="HUF176" s="118"/>
      <c r="HUG176" s="206"/>
      <c r="HUH176" s="162"/>
      <c r="HUI176" s="196"/>
      <c r="HUJ176" s="166"/>
      <c r="HUK176" s="177"/>
      <c r="HUL176" s="178"/>
      <c r="HUM176" s="118"/>
      <c r="HUN176" s="118"/>
      <c r="HUO176" s="206"/>
      <c r="HUP176" s="162"/>
      <c r="HUQ176" s="196"/>
      <c r="HUR176" s="166"/>
      <c r="HUS176" s="177"/>
      <c r="HUT176" s="178"/>
      <c r="HUU176" s="118"/>
      <c r="HUV176" s="118"/>
      <c r="HUW176" s="206"/>
      <c r="HUX176" s="162"/>
      <c r="HUY176" s="196"/>
      <c r="HUZ176" s="166"/>
      <c r="HVA176" s="177"/>
      <c r="HVB176" s="178"/>
      <c r="HVC176" s="118"/>
      <c r="HVD176" s="118"/>
      <c r="HVE176" s="206"/>
      <c r="HVF176" s="162"/>
      <c r="HVG176" s="196"/>
      <c r="HVH176" s="166"/>
      <c r="HVI176" s="177"/>
      <c r="HVJ176" s="178"/>
      <c r="HVK176" s="118"/>
      <c r="HVL176" s="118"/>
      <c r="HVM176" s="206"/>
      <c r="HVN176" s="162"/>
      <c r="HVO176" s="196"/>
      <c r="HVP176" s="166"/>
      <c r="HVQ176" s="177"/>
      <c r="HVR176" s="178"/>
      <c r="HVS176" s="118"/>
      <c r="HVT176" s="118"/>
      <c r="HVU176" s="206"/>
      <c r="HVV176" s="162"/>
      <c r="HVW176" s="196"/>
      <c r="HVX176" s="166"/>
      <c r="HVY176" s="177"/>
      <c r="HVZ176" s="178"/>
      <c r="HWA176" s="118"/>
      <c r="HWB176" s="118"/>
      <c r="HWC176" s="206"/>
      <c r="HWD176" s="162"/>
      <c r="HWE176" s="196"/>
      <c r="HWF176" s="166"/>
      <c r="HWG176" s="177"/>
      <c r="HWH176" s="178"/>
      <c r="HWI176" s="118"/>
      <c r="HWJ176" s="118"/>
      <c r="HWK176" s="206"/>
      <c r="HWL176" s="162"/>
      <c r="HWM176" s="196"/>
      <c r="HWN176" s="166"/>
      <c r="HWO176" s="177"/>
      <c r="HWP176" s="178"/>
      <c r="HWQ176" s="118"/>
      <c r="HWR176" s="118"/>
      <c r="HWS176" s="206"/>
      <c r="HWT176" s="162"/>
      <c r="HWU176" s="196"/>
      <c r="HWV176" s="166"/>
      <c r="HWW176" s="177"/>
      <c r="HWX176" s="178"/>
      <c r="HWY176" s="118"/>
      <c r="HWZ176" s="118"/>
      <c r="HXA176" s="206"/>
      <c r="HXB176" s="162"/>
      <c r="HXC176" s="196"/>
      <c r="HXD176" s="166"/>
      <c r="HXE176" s="177"/>
      <c r="HXF176" s="178"/>
      <c r="HXG176" s="118"/>
      <c r="HXH176" s="118"/>
      <c r="HXI176" s="206"/>
      <c r="HXJ176" s="162"/>
      <c r="HXK176" s="196"/>
      <c r="HXL176" s="166"/>
      <c r="HXM176" s="177"/>
      <c r="HXN176" s="178"/>
      <c r="HXO176" s="118"/>
      <c r="HXP176" s="118"/>
      <c r="HXQ176" s="206"/>
      <c r="HXR176" s="162"/>
      <c r="HXS176" s="196"/>
      <c r="HXT176" s="166"/>
      <c r="HXU176" s="177"/>
      <c r="HXV176" s="178"/>
      <c r="HXW176" s="118"/>
      <c r="HXX176" s="118"/>
      <c r="HXY176" s="206"/>
      <c r="HXZ176" s="162"/>
      <c r="HYA176" s="196"/>
      <c r="HYB176" s="166"/>
      <c r="HYC176" s="177"/>
      <c r="HYD176" s="178"/>
      <c r="HYE176" s="118"/>
      <c r="HYF176" s="118"/>
      <c r="HYG176" s="206"/>
      <c r="HYH176" s="162"/>
      <c r="HYI176" s="196"/>
      <c r="HYJ176" s="166"/>
      <c r="HYK176" s="177"/>
      <c r="HYL176" s="178"/>
      <c r="HYM176" s="118"/>
      <c r="HYN176" s="118"/>
      <c r="HYO176" s="206"/>
      <c r="HYP176" s="162"/>
      <c r="HYQ176" s="196"/>
      <c r="HYR176" s="166"/>
      <c r="HYS176" s="177"/>
      <c r="HYT176" s="178"/>
      <c r="HYU176" s="118"/>
      <c r="HYV176" s="118"/>
      <c r="HYW176" s="206"/>
      <c r="HYX176" s="162"/>
      <c r="HYY176" s="196"/>
      <c r="HYZ176" s="166"/>
      <c r="HZA176" s="177"/>
      <c r="HZB176" s="178"/>
      <c r="HZC176" s="118"/>
      <c r="HZD176" s="118"/>
      <c r="HZE176" s="206"/>
      <c r="HZF176" s="162"/>
      <c r="HZG176" s="196"/>
      <c r="HZH176" s="166"/>
      <c r="HZI176" s="177"/>
      <c r="HZJ176" s="178"/>
      <c r="HZK176" s="118"/>
      <c r="HZL176" s="118"/>
      <c r="HZM176" s="206"/>
      <c r="HZN176" s="162"/>
      <c r="HZO176" s="196"/>
      <c r="HZP176" s="166"/>
      <c r="HZQ176" s="177"/>
      <c r="HZR176" s="178"/>
      <c r="HZS176" s="118"/>
      <c r="HZT176" s="118"/>
      <c r="HZU176" s="206"/>
      <c r="HZV176" s="162"/>
      <c r="HZW176" s="196"/>
      <c r="HZX176" s="166"/>
      <c r="HZY176" s="177"/>
      <c r="HZZ176" s="178"/>
      <c r="IAA176" s="118"/>
      <c r="IAB176" s="118"/>
      <c r="IAC176" s="206"/>
      <c r="IAD176" s="162"/>
      <c r="IAE176" s="196"/>
      <c r="IAF176" s="166"/>
      <c r="IAG176" s="177"/>
      <c r="IAH176" s="178"/>
      <c r="IAI176" s="118"/>
      <c r="IAJ176" s="118"/>
      <c r="IAK176" s="206"/>
      <c r="IAL176" s="162"/>
      <c r="IAM176" s="196"/>
      <c r="IAN176" s="166"/>
      <c r="IAO176" s="177"/>
      <c r="IAP176" s="178"/>
      <c r="IAQ176" s="118"/>
      <c r="IAR176" s="118"/>
      <c r="IAS176" s="206"/>
      <c r="IAT176" s="162"/>
      <c r="IAU176" s="196"/>
      <c r="IAV176" s="166"/>
      <c r="IAW176" s="177"/>
      <c r="IAX176" s="178"/>
      <c r="IAY176" s="118"/>
      <c r="IAZ176" s="118"/>
      <c r="IBA176" s="206"/>
      <c r="IBB176" s="162"/>
      <c r="IBC176" s="196"/>
      <c r="IBD176" s="166"/>
      <c r="IBE176" s="177"/>
      <c r="IBF176" s="178"/>
      <c r="IBG176" s="118"/>
      <c r="IBH176" s="118"/>
      <c r="IBI176" s="206"/>
      <c r="IBJ176" s="162"/>
      <c r="IBK176" s="196"/>
      <c r="IBL176" s="166"/>
      <c r="IBM176" s="177"/>
      <c r="IBN176" s="178"/>
      <c r="IBO176" s="118"/>
      <c r="IBP176" s="118"/>
      <c r="IBQ176" s="206"/>
      <c r="IBR176" s="162"/>
      <c r="IBS176" s="196"/>
      <c r="IBT176" s="166"/>
      <c r="IBU176" s="177"/>
      <c r="IBV176" s="178"/>
      <c r="IBW176" s="118"/>
      <c r="IBX176" s="118"/>
      <c r="IBY176" s="206"/>
      <c r="IBZ176" s="162"/>
      <c r="ICA176" s="196"/>
      <c r="ICB176" s="166"/>
      <c r="ICC176" s="177"/>
      <c r="ICD176" s="178"/>
      <c r="ICE176" s="118"/>
      <c r="ICF176" s="118"/>
      <c r="ICG176" s="206"/>
      <c r="ICH176" s="162"/>
      <c r="ICI176" s="196"/>
      <c r="ICJ176" s="166"/>
      <c r="ICK176" s="177"/>
      <c r="ICL176" s="178"/>
      <c r="ICM176" s="118"/>
      <c r="ICN176" s="118"/>
      <c r="ICO176" s="206"/>
      <c r="ICP176" s="162"/>
      <c r="ICQ176" s="196"/>
      <c r="ICR176" s="166"/>
      <c r="ICS176" s="177"/>
      <c r="ICT176" s="178"/>
      <c r="ICU176" s="118"/>
      <c r="ICV176" s="118"/>
      <c r="ICW176" s="206"/>
      <c r="ICX176" s="162"/>
      <c r="ICY176" s="196"/>
      <c r="ICZ176" s="166"/>
      <c r="IDA176" s="177"/>
      <c r="IDB176" s="178"/>
      <c r="IDC176" s="118"/>
      <c r="IDD176" s="118"/>
      <c r="IDE176" s="206"/>
      <c r="IDF176" s="162"/>
      <c r="IDG176" s="196"/>
      <c r="IDH176" s="166"/>
      <c r="IDI176" s="177"/>
      <c r="IDJ176" s="178"/>
      <c r="IDK176" s="118"/>
      <c r="IDL176" s="118"/>
      <c r="IDM176" s="206"/>
      <c r="IDN176" s="162"/>
      <c r="IDO176" s="196"/>
      <c r="IDP176" s="166"/>
      <c r="IDQ176" s="177"/>
      <c r="IDR176" s="178"/>
      <c r="IDS176" s="118"/>
      <c r="IDT176" s="118"/>
      <c r="IDU176" s="206"/>
      <c r="IDV176" s="162"/>
      <c r="IDW176" s="196"/>
      <c r="IDX176" s="166"/>
      <c r="IDY176" s="177"/>
      <c r="IDZ176" s="178"/>
      <c r="IEA176" s="118"/>
      <c r="IEB176" s="118"/>
      <c r="IEC176" s="206"/>
      <c r="IED176" s="162"/>
      <c r="IEE176" s="196"/>
      <c r="IEF176" s="166"/>
      <c r="IEG176" s="177"/>
      <c r="IEH176" s="178"/>
      <c r="IEI176" s="118"/>
      <c r="IEJ176" s="118"/>
      <c r="IEK176" s="206"/>
      <c r="IEL176" s="162"/>
      <c r="IEM176" s="196"/>
      <c r="IEN176" s="166"/>
      <c r="IEO176" s="177"/>
      <c r="IEP176" s="178"/>
      <c r="IEQ176" s="118"/>
      <c r="IER176" s="118"/>
      <c r="IES176" s="206"/>
      <c r="IET176" s="162"/>
      <c r="IEU176" s="196"/>
      <c r="IEV176" s="166"/>
      <c r="IEW176" s="177"/>
      <c r="IEX176" s="178"/>
      <c r="IEY176" s="118"/>
      <c r="IEZ176" s="118"/>
      <c r="IFA176" s="206"/>
      <c r="IFB176" s="162"/>
      <c r="IFC176" s="196"/>
      <c r="IFD176" s="166"/>
      <c r="IFE176" s="177"/>
      <c r="IFF176" s="178"/>
      <c r="IFG176" s="118"/>
      <c r="IFH176" s="118"/>
      <c r="IFI176" s="206"/>
      <c r="IFJ176" s="162"/>
      <c r="IFK176" s="196"/>
      <c r="IFL176" s="166"/>
      <c r="IFM176" s="177"/>
      <c r="IFN176" s="178"/>
      <c r="IFO176" s="118"/>
      <c r="IFP176" s="118"/>
      <c r="IFQ176" s="206"/>
      <c r="IFR176" s="162"/>
      <c r="IFS176" s="196"/>
      <c r="IFT176" s="166"/>
      <c r="IFU176" s="177"/>
      <c r="IFV176" s="178"/>
      <c r="IFW176" s="118"/>
      <c r="IFX176" s="118"/>
      <c r="IFY176" s="206"/>
      <c r="IFZ176" s="162"/>
      <c r="IGA176" s="196"/>
      <c r="IGB176" s="166"/>
      <c r="IGC176" s="177"/>
      <c r="IGD176" s="178"/>
      <c r="IGE176" s="118"/>
      <c r="IGF176" s="118"/>
      <c r="IGG176" s="206"/>
      <c r="IGH176" s="162"/>
      <c r="IGI176" s="196"/>
      <c r="IGJ176" s="166"/>
      <c r="IGK176" s="177"/>
      <c r="IGL176" s="178"/>
      <c r="IGM176" s="118"/>
      <c r="IGN176" s="118"/>
      <c r="IGO176" s="206"/>
      <c r="IGP176" s="162"/>
      <c r="IGQ176" s="196"/>
      <c r="IGR176" s="166"/>
      <c r="IGS176" s="177"/>
      <c r="IGT176" s="178"/>
      <c r="IGU176" s="118"/>
      <c r="IGV176" s="118"/>
      <c r="IGW176" s="206"/>
      <c r="IGX176" s="162"/>
      <c r="IGY176" s="196"/>
      <c r="IGZ176" s="166"/>
      <c r="IHA176" s="177"/>
      <c r="IHB176" s="178"/>
      <c r="IHC176" s="118"/>
      <c r="IHD176" s="118"/>
      <c r="IHE176" s="206"/>
      <c r="IHF176" s="162"/>
      <c r="IHG176" s="196"/>
      <c r="IHH176" s="166"/>
      <c r="IHI176" s="177"/>
      <c r="IHJ176" s="178"/>
      <c r="IHK176" s="118"/>
      <c r="IHL176" s="118"/>
      <c r="IHM176" s="206"/>
      <c r="IHN176" s="162"/>
      <c r="IHO176" s="196"/>
      <c r="IHP176" s="166"/>
      <c r="IHQ176" s="177"/>
      <c r="IHR176" s="178"/>
      <c r="IHS176" s="118"/>
      <c r="IHT176" s="118"/>
      <c r="IHU176" s="206"/>
      <c r="IHV176" s="162"/>
      <c r="IHW176" s="196"/>
      <c r="IHX176" s="166"/>
      <c r="IHY176" s="177"/>
      <c r="IHZ176" s="178"/>
      <c r="IIA176" s="118"/>
      <c r="IIB176" s="118"/>
      <c r="IIC176" s="206"/>
      <c r="IID176" s="162"/>
      <c r="IIE176" s="196"/>
      <c r="IIF176" s="166"/>
      <c r="IIG176" s="177"/>
      <c r="IIH176" s="178"/>
      <c r="III176" s="118"/>
      <c r="IIJ176" s="118"/>
      <c r="IIK176" s="206"/>
      <c r="IIL176" s="162"/>
      <c r="IIM176" s="196"/>
      <c r="IIN176" s="166"/>
      <c r="IIO176" s="177"/>
      <c r="IIP176" s="178"/>
      <c r="IIQ176" s="118"/>
      <c r="IIR176" s="118"/>
      <c r="IIS176" s="206"/>
      <c r="IIT176" s="162"/>
      <c r="IIU176" s="196"/>
      <c r="IIV176" s="166"/>
      <c r="IIW176" s="177"/>
      <c r="IIX176" s="178"/>
      <c r="IIY176" s="118"/>
      <c r="IIZ176" s="118"/>
      <c r="IJA176" s="206"/>
      <c r="IJB176" s="162"/>
      <c r="IJC176" s="196"/>
      <c r="IJD176" s="166"/>
      <c r="IJE176" s="177"/>
      <c r="IJF176" s="178"/>
      <c r="IJG176" s="118"/>
      <c r="IJH176" s="118"/>
      <c r="IJI176" s="206"/>
      <c r="IJJ176" s="162"/>
      <c r="IJK176" s="196"/>
      <c r="IJL176" s="166"/>
      <c r="IJM176" s="177"/>
      <c r="IJN176" s="178"/>
      <c r="IJO176" s="118"/>
      <c r="IJP176" s="118"/>
      <c r="IJQ176" s="206"/>
      <c r="IJR176" s="162"/>
      <c r="IJS176" s="196"/>
      <c r="IJT176" s="166"/>
      <c r="IJU176" s="177"/>
      <c r="IJV176" s="178"/>
      <c r="IJW176" s="118"/>
      <c r="IJX176" s="118"/>
      <c r="IJY176" s="206"/>
      <c r="IJZ176" s="162"/>
      <c r="IKA176" s="196"/>
      <c r="IKB176" s="166"/>
      <c r="IKC176" s="177"/>
      <c r="IKD176" s="178"/>
      <c r="IKE176" s="118"/>
      <c r="IKF176" s="118"/>
      <c r="IKG176" s="206"/>
      <c r="IKH176" s="162"/>
      <c r="IKI176" s="196"/>
      <c r="IKJ176" s="166"/>
      <c r="IKK176" s="177"/>
      <c r="IKL176" s="178"/>
      <c r="IKM176" s="118"/>
      <c r="IKN176" s="118"/>
      <c r="IKO176" s="206"/>
      <c r="IKP176" s="162"/>
      <c r="IKQ176" s="196"/>
      <c r="IKR176" s="166"/>
      <c r="IKS176" s="177"/>
      <c r="IKT176" s="178"/>
      <c r="IKU176" s="118"/>
      <c r="IKV176" s="118"/>
      <c r="IKW176" s="206"/>
      <c r="IKX176" s="162"/>
      <c r="IKY176" s="196"/>
      <c r="IKZ176" s="166"/>
      <c r="ILA176" s="177"/>
      <c r="ILB176" s="178"/>
      <c r="ILC176" s="118"/>
      <c r="ILD176" s="118"/>
      <c r="ILE176" s="206"/>
      <c r="ILF176" s="162"/>
      <c r="ILG176" s="196"/>
      <c r="ILH176" s="166"/>
      <c r="ILI176" s="177"/>
      <c r="ILJ176" s="178"/>
      <c r="ILK176" s="118"/>
      <c r="ILL176" s="118"/>
      <c r="ILM176" s="206"/>
      <c r="ILN176" s="162"/>
      <c r="ILO176" s="196"/>
      <c r="ILP176" s="166"/>
      <c r="ILQ176" s="177"/>
      <c r="ILR176" s="178"/>
      <c r="ILS176" s="118"/>
      <c r="ILT176" s="118"/>
      <c r="ILU176" s="206"/>
      <c r="ILV176" s="162"/>
      <c r="ILW176" s="196"/>
      <c r="ILX176" s="166"/>
      <c r="ILY176" s="177"/>
      <c r="ILZ176" s="178"/>
      <c r="IMA176" s="118"/>
      <c r="IMB176" s="118"/>
      <c r="IMC176" s="206"/>
      <c r="IMD176" s="162"/>
      <c r="IME176" s="196"/>
      <c r="IMF176" s="166"/>
      <c r="IMG176" s="177"/>
      <c r="IMH176" s="178"/>
      <c r="IMI176" s="118"/>
      <c r="IMJ176" s="118"/>
      <c r="IMK176" s="206"/>
      <c r="IML176" s="162"/>
      <c r="IMM176" s="196"/>
      <c r="IMN176" s="166"/>
      <c r="IMO176" s="177"/>
      <c r="IMP176" s="178"/>
      <c r="IMQ176" s="118"/>
      <c r="IMR176" s="118"/>
      <c r="IMS176" s="206"/>
      <c r="IMT176" s="162"/>
      <c r="IMU176" s="196"/>
      <c r="IMV176" s="166"/>
      <c r="IMW176" s="177"/>
      <c r="IMX176" s="178"/>
      <c r="IMY176" s="118"/>
      <c r="IMZ176" s="118"/>
      <c r="INA176" s="206"/>
      <c r="INB176" s="162"/>
      <c r="INC176" s="196"/>
      <c r="IND176" s="166"/>
      <c r="INE176" s="177"/>
      <c r="INF176" s="178"/>
      <c r="ING176" s="118"/>
      <c r="INH176" s="118"/>
      <c r="INI176" s="206"/>
      <c r="INJ176" s="162"/>
      <c r="INK176" s="196"/>
      <c r="INL176" s="166"/>
      <c r="INM176" s="177"/>
      <c r="INN176" s="178"/>
      <c r="INO176" s="118"/>
      <c r="INP176" s="118"/>
      <c r="INQ176" s="206"/>
      <c r="INR176" s="162"/>
      <c r="INS176" s="196"/>
      <c r="INT176" s="166"/>
      <c r="INU176" s="177"/>
      <c r="INV176" s="178"/>
      <c r="INW176" s="118"/>
      <c r="INX176" s="118"/>
      <c r="INY176" s="206"/>
      <c r="INZ176" s="162"/>
      <c r="IOA176" s="196"/>
      <c r="IOB176" s="166"/>
      <c r="IOC176" s="177"/>
      <c r="IOD176" s="178"/>
      <c r="IOE176" s="118"/>
      <c r="IOF176" s="118"/>
      <c r="IOG176" s="206"/>
      <c r="IOH176" s="162"/>
      <c r="IOI176" s="196"/>
      <c r="IOJ176" s="166"/>
      <c r="IOK176" s="177"/>
      <c r="IOL176" s="178"/>
      <c r="IOM176" s="118"/>
      <c r="ION176" s="118"/>
      <c r="IOO176" s="206"/>
      <c r="IOP176" s="162"/>
      <c r="IOQ176" s="196"/>
      <c r="IOR176" s="166"/>
      <c r="IOS176" s="177"/>
      <c r="IOT176" s="178"/>
      <c r="IOU176" s="118"/>
      <c r="IOV176" s="118"/>
      <c r="IOW176" s="206"/>
      <c r="IOX176" s="162"/>
      <c r="IOY176" s="196"/>
      <c r="IOZ176" s="166"/>
      <c r="IPA176" s="177"/>
      <c r="IPB176" s="178"/>
      <c r="IPC176" s="118"/>
      <c r="IPD176" s="118"/>
      <c r="IPE176" s="206"/>
      <c r="IPF176" s="162"/>
      <c r="IPG176" s="196"/>
      <c r="IPH176" s="166"/>
      <c r="IPI176" s="177"/>
      <c r="IPJ176" s="178"/>
      <c r="IPK176" s="118"/>
      <c r="IPL176" s="118"/>
      <c r="IPM176" s="206"/>
      <c r="IPN176" s="162"/>
      <c r="IPO176" s="196"/>
      <c r="IPP176" s="166"/>
      <c r="IPQ176" s="177"/>
      <c r="IPR176" s="178"/>
      <c r="IPS176" s="118"/>
      <c r="IPT176" s="118"/>
      <c r="IPU176" s="206"/>
      <c r="IPV176" s="162"/>
      <c r="IPW176" s="196"/>
      <c r="IPX176" s="166"/>
      <c r="IPY176" s="177"/>
      <c r="IPZ176" s="178"/>
      <c r="IQA176" s="118"/>
      <c r="IQB176" s="118"/>
      <c r="IQC176" s="206"/>
      <c r="IQD176" s="162"/>
      <c r="IQE176" s="196"/>
      <c r="IQF176" s="166"/>
      <c r="IQG176" s="177"/>
      <c r="IQH176" s="178"/>
      <c r="IQI176" s="118"/>
      <c r="IQJ176" s="118"/>
      <c r="IQK176" s="206"/>
      <c r="IQL176" s="162"/>
      <c r="IQM176" s="196"/>
      <c r="IQN176" s="166"/>
      <c r="IQO176" s="177"/>
      <c r="IQP176" s="178"/>
      <c r="IQQ176" s="118"/>
      <c r="IQR176" s="118"/>
      <c r="IQS176" s="206"/>
      <c r="IQT176" s="162"/>
      <c r="IQU176" s="196"/>
      <c r="IQV176" s="166"/>
      <c r="IQW176" s="177"/>
      <c r="IQX176" s="178"/>
      <c r="IQY176" s="118"/>
      <c r="IQZ176" s="118"/>
      <c r="IRA176" s="206"/>
      <c r="IRB176" s="162"/>
      <c r="IRC176" s="196"/>
      <c r="IRD176" s="166"/>
      <c r="IRE176" s="177"/>
      <c r="IRF176" s="178"/>
      <c r="IRG176" s="118"/>
      <c r="IRH176" s="118"/>
      <c r="IRI176" s="206"/>
      <c r="IRJ176" s="162"/>
      <c r="IRK176" s="196"/>
      <c r="IRL176" s="166"/>
      <c r="IRM176" s="177"/>
      <c r="IRN176" s="178"/>
      <c r="IRO176" s="118"/>
      <c r="IRP176" s="118"/>
      <c r="IRQ176" s="206"/>
      <c r="IRR176" s="162"/>
      <c r="IRS176" s="196"/>
      <c r="IRT176" s="166"/>
      <c r="IRU176" s="177"/>
      <c r="IRV176" s="178"/>
      <c r="IRW176" s="118"/>
      <c r="IRX176" s="118"/>
      <c r="IRY176" s="206"/>
      <c r="IRZ176" s="162"/>
      <c r="ISA176" s="196"/>
      <c r="ISB176" s="166"/>
      <c r="ISC176" s="177"/>
      <c r="ISD176" s="178"/>
      <c r="ISE176" s="118"/>
      <c r="ISF176" s="118"/>
      <c r="ISG176" s="206"/>
      <c r="ISH176" s="162"/>
      <c r="ISI176" s="196"/>
      <c r="ISJ176" s="166"/>
      <c r="ISK176" s="177"/>
      <c r="ISL176" s="178"/>
      <c r="ISM176" s="118"/>
      <c r="ISN176" s="118"/>
      <c r="ISO176" s="206"/>
      <c r="ISP176" s="162"/>
      <c r="ISQ176" s="196"/>
      <c r="ISR176" s="166"/>
      <c r="ISS176" s="177"/>
      <c r="IST176" s="178"/>
      <c r="ISU176" s="118"/>
      <c r="ISV176" s="118"/>
      <c r="ISW176" s="206"/>
      <c r="ISX176" s="162"/>
      <c r="ISY176" s="196"/>
      <c r="ISZ176" s="166"/>
      <c r="ITA176" s="177"/>
      <c r="ITB176" s="178"/>
      <c r="ITC176" s="118"/>
      <c r="ITD176" s="118"/>
      <c r="ITE176" s="206"/>
      <c r="ITF176" s="162"/>
      <c r="ITG176" s="196"/>
      <c r="ITH176" s="166"/>
      <c r="ITI176" s="177"/>
      <c r="ITJ176" s="178"/>
      <c r="ITK176" s="118"/>
      <c r="ITL176" s="118"/>
      <c r="ITM176" s="206"/>
      <c r="ITN176" s="162"/>
      <c r="ITO176" s="196"/>
      <c r="ITP176" s="166"/>
      <c r="ITQ176" s="177"/>
      <c r="ITR176" s="178"/>
      <c r="ITS176" s="118"/>
      <c r="ITT176" s="118"/>
      <c r="ITU176" s="206"/>
      <c r="ITV176" s="162"/>
      <c r="ITW176" s="196"/>
      <c r="ITX176" s="166"/>
      <c r="ITY176" s="177"/>
      <c r="ITZ176" s="178"/>
      <c r="IUA176" s="118"/>
      <c r="IUB176" s="118"/>
      <c r="IUC176" s="206"/>
      <c r="IUD176" s="162"/>
      <c r="IUE176" s="196"/>
      <c r="IUF176" s="166"/>
      <c r="IUG176" s="177"/>
      <c r="IUH176" s="178"/>
      <c r="IUI176" s="118"/>
      <c r="IUJ176" s="118"/>
      <c r="IUK176" s="206"/>
      <c r="IUL176" s="162"/>
      <c r="IUM176" s="196"/>
      <c r="IUN176" s="166"/>
      <c r="IUO176" s="177"/>
      <c r="IUP176" s="178"/>
      <c r="IUQ176" s="118"/>
      <c r="IUR176" s="118"/>
      <c r="IUS176" s="206"/>
      <c r="IUT176" s="162"/>
      <c r="IUU176" s="196"/>
      <c r="IUV176" s="166"/>
      <c r="IUW176" s="177"/>
      <c r="IUX176" s="178"/>
      <c r="IUY176" s="118"/>
      <c r="IUZ176" s="118"/>
      <c r="IVA176" s="206"/>
      <c r="IVB176" s="162"/>
      <c r="IVC176" s="196"/>
      <c r="IVD176" s="166"/>
      <c r="IVE176" s="177"/>
      <c r="IVF176" s="178"/>
      <c r="IVG176" s="118"/>
      <c r="IVH176" s="118"/>
      <c r="IVI176" s="206"/>
      <c r="IVJ176" s="162"/>
      <c r="IVK176" s="196"/>
      <c r="IVL176" s="166"/>
      <c r="IVM176" s="177"/>
      <c r="IVN176" s="178"/>
      <c r="IVO176" s="118"/>
      <c r="IVP176" s="118"/>
      <c r="IVQ176" s="206"/>
      <c r="IVR176" s="162"/>
      <c r="IVS176" s="196"/>
      <c r="IVT176" s="166"/>
      <c r="IVU176" s="177"/>
      <c r="IVV176" s="178"/>
      <c r="IVW176" s="118"/>
      <c r="IVX176" s="118"/>
      <c r="IVY176" s="206"/>
      <c r="IVZ176" s="162"/>
      <c r="IWA176" s="196"/>
      <c r="IWB176" s="166"/>
      <c r="IWC176" s="177"/>
      <c r="IWD176" s="178"/>
      <c r="IWE176" s="118"/>
      <c r="IWF176" s="118"/>
      <c r="IWG176" s="206"/>
      <c r="IWH176" s="162"/>
      <c r="IWI176" s="196"/>
      <c r="IWJ176" s="166"/>
      <c r="IWK176" s="177"/>
      <c r="IWL176" s="178"/>
      <c r="IWM176" s="118"/>
      <c r="IWN176" s="118"/>
      <c r="IWO176" s="206"/>
      <c r="IWP176" s="162"/>
      <c r="IWQ176" s="196"/>
      <c r="IWR176" s="166"/>
      <c r="IWS176" s="177"/>
      <c r="IWT176" s="178"/>
      <c r="IWU176" s="118"/>
      <c r="IWV176" s="118"/>
      <c r="IWW176" s="206"/>
      <c r="IWX176" s="162"/>
      <c r="IWY176" s="196"/>
      <c r="IWZ176" s="166"/>
      <c r="IXA176" s="177"/>
      <c r="IXB176" s="178"/>
      <c r="IXC176" s="118"/>
      <c r="IXD176" s="118"/>
      <c r="IXE176" s="206"/>
      <c r="IXF176" s="162"/>
      <c r="IXG176" s="196"/>
      <c r="IXH176" s="166"/>
      <c r="IXI176" s="177"/>
      <c r="IXJ176" s="178"/>
      <c r="IXK176" s="118"/>
      <c r="IXL176" s="118"/>
      <c r="IXM176" s="206"/>
      <c r="IXN176" s="162"/>
      <c r="IXO176" s="196"/>
      <c r="IXP176" s="166"/>
      <c r="IXQ176" s="177"/>
      <c r="IXR176" s="178"/>
      <c r="IXS176" s="118"/>
      <c r="IXT176" s="118"/>
      <c r="IXU176" s="206"/>
      <c r="IXV176" s="162"/>
      <c r="IXW176" s="196"/>
      <c r="IXX176" s="166"/>
      <c r="IXY176" s="177"/>
      <c r="IXZ176" s="178"/>
      <c r="IYA176" s="118"/>
      <c r="IYB176" s="118"/>
      <c r="IYC176" s="206"/>
      <c r="IYD176" s="162"/>
      <c r="IYE176" s="196"/>
      <c r="IYF176" s="166"/>
      <c r="IYG176" s="177"/>
      <c r="IYH176" s="178"/>
      <c r="IYI176" s="118"/>
      <c r="IYJ176" s="118"/>
      <c r="IYK176" s="206"/>
      <c r="IYL176" s="162"/>
      <c r="IYM176" s="196"/>
      <c r="IYN176" s="166"/>
      <c r="IYO176" s="177"/>
      <c r="IYP176" s="178"/>
      <c r="IYQ176" s="118"/>
      <c r="IYR176" s="118"/>
      <c r="IYS176" s="206"/>
      <c r="IYT176" s="162"/>
      <c r="IYU176" s="196"/>
      <c r="IYV176" s="166"/>
      <c r="IYW176" s="177"/>
      <c r="IYX176" s="178"/>
      <c r="IYY176" s="118"/>
      <c r="IYZ176" s="118"/>
      <c r="IZA176" s="206"/>
      <c r="IZB176" s="162"/>
      <c r="IZC176" s="196"/>
      <c r="IZD176" s="166"/>
      <c r="IZE176" s="177"/>
      <c r="IZF176" s="178"/>
      <c r="IZG176" s="118"/>
      <c r="IZH176" s="118"/>
      <c r="IZI176" s="206"/>
      <c r="IZJ176" s="162"/>
      <c r="IZK176" s="196"/>
      <c r="IZL176" s="166"/>
      <c r="IZM176" s="177"/>
      <c r="IZN176" s="178"/>
      <c r="IZO176" s="118"/>
      <c r="IZP176" s="118"/>
      <c r="IZQ176" s="206"/>
      <c r="IZR176" s="162"/>
      <c r="IZS176" s="196"/>
      <c r="IZT176" s="166"/>
      <c r="IZU176" s="177"/>
      <c r="IZV176" s="178"/>
      <c r="IZW176" s="118"/>
      <c r="IZX176" s="118"/>
      <c r="IZY176" s="206"/>
      <c r="IZZ176" s="162"/>
      <c r="JAA176" s="196"/>
      <c r="JAB176" s="166"/>
      <c r="JAC176" s="177"/>
      <c r="JAD176" s="178"/>
      <c r="JAE176" s="118"/>
      <c r="JAF176" s="118"/>
      <c r="JAG176" s="206"/>
      <c r="JAH176" s="162"/>
      <c r="JAI176" s="196"/>
      <c r="JAJ176" s="166"/>
      <c r="JAK176" s="177"/>
      <c r="JAL176" s="178"/>
      <c r="JAM176" s="118"/>
      <c r="JAN176" s="118"/>
      <c r="JAO176" s="206"/>
      <c r="JAP176" s="162"/>
      <c r="JAQ176" s="196"/>
      <c r="JAR176" s="166"/>
      <c r="JAS176" s="177"/>
      <c r="JAT176" s="178"/>
      <c r="JAU176" s="118"/>
      <c r="JAV176" s="118"/>
      <c r="JAW176" s="206"/>
      <c r="JAX176" s="162"/>
      <c r="JAY176" s="196"/>
      <c r="JAZ176" s="166"/>
      <c r="JBA176" s="177"/>
      <c r="JBB176" s="178"/>
      <c r="JBC176" s="118"/>
      <c r="JBD176" s="118"/>
      <c r="JBE176" s="206"/>
      <c r="JBF176" s="162"/>
      <c r="JBG176" s="196"/>
      <c r="JBH176" s="166"/>
      <c r="JBI176" s="177"/>
      <c r="JBJ176" s="178"/>
      <c r="JBK176" s="118"/>
      <c r="JBL176" s="118"/>
      <c r="JBM176" s="206"/>
      <c r="JBN176" s="162"/>
      <c r="JBO176" s="196"/>
      <c r="JBP176" s="166"/>
      <c r="JBQ176" s="177"/>
      <c r="JBR176" s="178"/>
      <c r="JBS176" s="118"/>
      <c r="JBT176" s="118"/>
      <c r="JBU176" s="206"/>
      <c r="JBV176" s="162"/>
      <c r="JBW176" s="196"/>
      <c r="JBX176" s="166"/>
      <c r="JBY176" s="177"/>
      <c r="JBZ176" s="178"/>
      <c r="JCA176" s="118"/>
      <c r="JCB176" s="118"/>
      <c r="JCC176" s="206"/>
      <c r="JCD176" s="162"/>
      <c r="JCE176" s="196"/>
      <c r="JCF176" s="166"/>
      <c r="JCG176" s="177"/>
      <c r="JCH176" s="178"/>
      <c r="JCI176" s="118"/>
      <c r="JCJ176" s="118"/>
      <c r="JCK176" s="206"/>
      <c r="JCL176" s="162"/>
      <c r="JCM176" s="196"/>
      <c r="JCN176" s="166"/>
      <c r="JCO176" s="177"/>
      <c r="JCP176" s="178"/>
      <c r="JCQ176" s="118"/>
      <c r="JCR176" s="118"/>
      <c r="JCS176" s="206"/>
      <c r="JCT176" s="162"/>
      <c r="JCU176" s="196"/>
      <c r="JCV176" s="166"/>
      <c r="JCW176" s="177"/>
      <c r="JCX176" s="178"/>
      <c r="JCY176" s="118"/>
      <c r="JCZ176" s="118"/>
      <c r="JDA176" s="206"/>
      <c r="JDB176" s="162"/>
      <c r="JDC176" s="196"/>
      <c r="JDD176" s="166"/>
      <c r="JDE176" s="177"/>
      <c r="JDF176" s="178"/>
      <c r="JDG176" s="118"/>
      <c r="JDH176" s="118"/>
      <c r="JDI176" s="206"/>
      <c r="JDJ176" s="162"/>
      <c r="JDK176" s="196"/>
      <c r="JDL176" s="166"/>
      <c r="JDM176" s="177"/>
      <c r="JDN176" s="178"/>
      <c r="JDO176" s="118"/>
      <c r="JDP176" s="118"/>
      <c r="JDQ176" s="206"/>
      <c r="JDR176" s="162"/>
      <c r="JDS176" s="196"/>
      <c r="JDT176" s="166"/>
      <c r="JDU176" s="177"/>
      <c r="JDV176" s="178"/>
      <c r="JDW176" s="118"/>
      <c r="JDX176" s="118"/>
      <c r="JDY176" s="206"/>
      <c r="JDZ176" s="162"/>
      <c r="JEA176" s="196"/>
      <c r="JEB176" s="166"/>
      <c r="JEC176" s="177"/>
      <c r="JED176" s="178"/>
      <c r="JEE176" s="118"/>
      <c r="JEF176" s="118"/>
      <c r="JEG176" s="206"/>
      <c r="JEH176" s="162"/>
      <c r="JEI176" s="196"/>
      <c r="JEJ176" s="166"/>
      <c r="JEK176" s="177"/>
      <c r="JEL176" s="178"/>
      <c r="JEM176" s="118"/>
      <c r="JEN176" s="118"/>
      <c r="JEO176" s="206"/>
      <c r="JEP176" s="162"/>
      <c r="JEQ176" s="196"/>
      <c r="JER176" s="166"/>
      <c r="JES176" s="177"/>
      <c r="JET176" s="178"/>
      <c r="JEU176" s="118"/>
      <c r="JEV176" s="118"/>
      <c r="JEW176" s="206"/>
      <c r="JEX176" s="162"/>
      <c r="JEY176" s="196"/>
      <c r="JEZ176" s="166"/>
      <c r="JFA176" s="177"/>
      <c r="JFB176" s="178"/>
      <c r="JFC176" s="118"/>
      <c r="JFD176" s="118"/>
      <c r="JFE176" s="206"/>
      <c r="JFF176" s="162"/>
      <c r="JFG176" s="196"/>
      <c r="JFH176" s="166"/>
      <c r="JFI176" s="177"/>
      <c r="JFJ176" s="178"/>
      <c r="JFK176" s="118"/>
      <c r="JFL176" s="118"/>
      <c r="JFM176" s="206"/>
      <c r="JFN176" s="162"/>
      <c r="JFO176" s="196"/>
      <c r="JFP176" s="166"/>
      <c r="JFQ176" s="177"/>
      <c r="JFR176" s="178"/>
      <c r="JFS176" s="118"/>
      <c r="JFT176" s="118"/>
      <c r="JFU176" s="206"/>
      <c r="JFV176" s="162"/>
      <c r="JFW176" s="196"/>
      <c r="JFX176" s="166"/>
      <c r="JFY176" s="177"/>
      <c r="JFZ176" s="178"/>
      <c r="JGA176" s="118"/>
      <c r="JGB176" s="118"/>
      <c r="JGC176" s="206"/>
      <c r="JGD176" s="162"/>
      <c r="JGE176" s="196"/>
      <c r="JGF176" s="166"/>
      <c r="JGG176" s="177"/>
      <c r="JGH176" s="178"/>
      <c r="JGI176" s="118"/>
      <c r="JGJ176" s="118"/>
      <c r="JGK176" s="206"/>
      <c r="JGL176" s="162"/>
      <c r="JGM176" s="196"/>
      <c r="JGN176" s="166"/>
      <c r="JGO176" s="177"/>
      <c r="JGP176" s="178"/>
      <c r="JGQ176" s="118"/>
      <c r="JGR176" s="118"/>
      <c r="JGS176" s="206"/>
      <c r="JGT176" s="162"/>
      <c r="JGU176" s="196"/>
      <c r="JGV176" s="166"/>
      <c r="JGW176" s="177"/>
      <c r="JGX176" s="178"/>
      <c r="JGY176" s="118"/>
      <c r="JGZ176" s="118"/>
      <c r="JHA176" s="206"/>
      <c r="JHB176" s="162"/>
      <c r="JHC176" s="196"/>
      <c r="JHD176" s="166"/>
      <c r="JHE176" s="177"/>
      <c r="JHF176" s="178"/>
      <c r="JHG176" s="118"/>
      <c r="JHH176" s="118"/>
      <c r="JHI176" s="206"/>
      <c r="JHJ176" s="162"/>
      <c r="JHK176" s="196"/>
      <c r="JHL176" s="166"/>
      <c r="JHM176" s="177"/>
      <c r="JHN176" s="178"/>
      <c r="JHO176" s="118"/>
      <c r="JHP176" s="118"/>
      <c r="JHQ176" s="206"/>
      <c r="JHR176" s="162"/>
      <c r="JHS176" s="196"/>
      <c r="JHT176" s="166"/>
      <c r="JHU176" s="177"/>
      <c r="JHV176" s="178"/>
      <c r="JHW176" s="118"/>
      <c r="JHX176" s="118"/>
      <c r="JHY176" s="206"/>
      <c r="JHZ176" s="162"/>
      <c r="JIA176" s="196"/>
      <c r="JIB176" s="166"/>
      <c r="JIC176" s="177"/>
      <c r="JID176" s="178"/>
      <c r="JIE176" s="118"/>
      <c r="JIF176" s="118"/>
      <c r="JIG176" s="206"/>
      <c r="JIH176" s="162"/>
      <c r="JII176" s="196"/>
      <c r="JIJ176" s="166"/>
      <c r="JIK176" s="177"/>
      <c r="JIL176" s="178"/>
      <c r="JIM176" s="118"/>
      <c r="JIN176" s="118"/>
      <c r="JIO176" s="206"/>
      <c r="JIP176" s="162"/>
      <c r="JIQ176" s="196"/>
      <c r="JIR176" s="166"/>
      <c r="JIS176" s="177"/>
      <c r="JIT176" s="178"/>
      <c r="JIU176" s="118"/>
      <c r="JIV176" s="118"/>
      <c r="JIW176" s="206"/>
      <c r="JIX176" s="162"/>
      <c r="JIY176" s="196"/>
      <c r="JIZ176" s="166"/>
      <c r="JJA176" s="177"/>
      <c r="JJB176" s="178"/>
      <c r="JJC176" s="118"/>
      <c r="JJD176" s="118"/>
      <c r="JJE176" s="206"/>
      <c r="JJF176" s="162"/>
      <c r="JJG176" s="196"/>
      <c r="JJH176" s="166"/>
      <c r="JJI176" s="177"/>
      <c r="JJJ176" s="178"/>
      <c r="JJK176" s="118"/>
      <c r="JJL176" s="118"/>
      <c r="JJM176" s="206"/>
      <c r="JJN176" s="162"/>
      <c r="JJO176" s="196"/>
      <c r="JJP176" s="166"/>
      <c r="JJQ176" s="177"/>
      <c r="JJR176" s="178"/>
      <c r="JJS176" s="118"/>
      <c r="JJT176" s="118"/>
      <c r="JJU176" s="206"/>
      <c r="JJV176" s="162"/>
      <c r="JJW176" s="196"/>
      <c r="JJX176" s="166"/>
      <c r="JJY176" s="177"/>
      <c r="JJZ176" s="178"/>
      <c r="JKA176" s="118"/>
      <c r="JKB176" s="118"/>
      <c r="JKC176" s="206"/>
      <c r="JKD176" s="162"/>
      <c r="JKE176" s="196"/>
      <c r="JKF176" s="166"/>
      <c r="JKG176" s="177"/>
      <c r="JKH176" s="178"/>
      <c r="JKI176" s="118"/>
      <c r="JKJ176" s="118"/>
      <c r="JKK176" s="206"/>
      <c r="JKL176" s="162"/>
      <c r="JKM176" s="196"/>
      <c r="JKN176" s="166"/>
      <c r="JKO176" s="177"/>
      <c r="JKP176" s="178"/>
      <c r="JKQ176" s="118"/>
      <c r="JKR176" s="118"/>
      <c r="JKS176" s="206"/>
      <c r="JKT176" s="162"/>
      <c r="JKU176" s="196"/>
      <c r="JKV176" s="166"/>
      <c r="JKW176" s="177"/>
      <c r="JKX176" s="178"/>
      <c r="JKY176" s="118"/>
      <c r="JKZ176" s="118"/>
      <c r="JLA176" s="206"/>
      <c r="JLB176" s="162"/>
      <c r="JLC176" s="196"/>
      <c r="JLD176" s="166"/>
      <c r="JLE176" s="177"/>
      <c r="JLF176" s="178"/>
      <c r="JLG176" s="118"/>
      <c r="JLH176" s="118"/>
      <c r="JLI176" s="206"/>
      <c r="JLJ176" s="162"/>
      <c r="JLK176" s="196"/>
      <c r="JLL176" s="166"/>
      <c r="JLM176" s="177"/>
      <c r="JLN176" s="178"/>
      <c r="JLO176" s="118"/>
      <c r="JLP176" s="118"/>
      <c r="JLQ176" s="206"/>
      <c r="JLR176" s="162"/>
      <c r="JLS176" s="196"/>
      <c r="JLT176" s="166"/>
      <c r="JLU176" s="177"/>
      <c r="JLV176" s="178"/>
      <c r="JLW176" s="118"/>
      <c r="JLX176" s="118"/>
      <c r="JLY176" s="206"/>
      <c r="JLZ176" s="162"/>
      <c r="JMA176" s="196"/>
      <c r="JMB176" s="166"/>
      <c r="JMC176" s="177"/>
      <c r="JMD176" s="178"/>
      <c r="JME176" s="118"/>
      <c r="JMF176" s="118"/>
      <c r="JMG176" s="206"/>
      <c r="JMH176" s="162"/>
      <c r="JMI176" s="196"/>
      <c r="JMJ176" s="166"/>
      <c r="JMK176" s="177"/>
      <c r="JML176" s="178"/>
      <c r="JMM176" s="118"/>
      <c r="JMN176" s="118"/>
      <c r="JMO176" s="206"/>
      <c r="JMP176" s="162"/>
      <c r="JMQ176" s="196"/>
      <c r="JMR176" s="166"/>
      <c r="JMS176" s="177"/>
      <c r="JMT176" s="178"/>
      <c r="JMU176" s="118"/>
      <c r="JMV176" s="118"/>
      <c r="JMW176" s="206"/>
      <c r="JMX176" s="162"/>
      <c r="JMY176" s="196"/>
      <c r="JMZ176" s="166"/>
      <c r="JNA176" s="177"/>
      <c r="JNB176" s="178"/>
      <c r="JNC176" s="118"/>
      <c r="JND176" s="118"/>
      <c r="JNE176" s="206"/>
      <c r="JNF176" s="162"/>
      <c r="JNG176" s="196"/>
      <c r="JNH176" s="166"/>
      <c r="JNI176" s="177"/>
      <c r="JNJ176" s="178"/>
      <c r="JNK176" s="118"/>
      <c r="JNL176" s="118"/>
      <c r="JNM176" s="206"/>
      <c r="JNN176" s="162"/>
      <c r="JNO176" s="196"/>
      <c r="JNP176" s="166"/>
      <c r="JNQ176" s="177"/>
      <c r="JNR176" s="178"/>
      <c r="JNS176" s="118"/>
      <c r="JNT176" s="118"/>
      <c r="JNU176" s="206"/>
      <c r="JNV176" s="162"/>
      <c r="JNW176" s="196"/>
      <c r="JNX176" s="166"/>
      <c r="JNY176" s="177"/>
      <c r="JNZ176" s="178"/>
      <c r="JOA176" s="118"/>
      <c r="JOB176" s="118"/>
      <c r="JOC176" s="206"/>
      <c r="JOD176" s="162"/>
      <c r="JOE176" s="196"/>
      <c r="JOF176" s="166"/>
      <c r="JOG176" s="177"/>
      <c r="JOH176" s="178"/>
      <c r="JOI176" s="118"/>
      <c r="JOJ176" s="118"/>
      <c r="JOK176" s="206"/>
      <c r="JOL176" s="162"/>
      <c r="JOM176" s="196"/>
      <c r="JON176" s="166"/>
      <c r="JOO176" s="177"/>
      <c r="JOP176" s="178"/>
      <c r="JOQ176" s="118"/>
      <c r="JOR176" s="118"/>
      <c r="JOS176" s="206"/>
      <c r="JOT176" s="162"/>
      <c r="JOU176" s="196"/>
      <c r="JOV176" s="166"/>
      <c r="JOW176" s="177"/>
      <c r="JOX176" s="178"/>
      <c r="JOY176" s="118"/>
      <c r="JOZ176" s="118"/>
      <c r="JPA176" s="206"/>
      <c r="JPB176" s="162"/>
      <c r="JPC176" s="196"/>
      <c r="JPD176" s="166"/>
      <c r="JPE176" s="177"/>
      <c r="JPF176" s="178"/>
      <c r="JPG176" s="118"/>
      <c r="JPH176" s="118"/>
      <c r="JPI176" s="206"/>
      <c r="JPJ176" s="162"/>
      <c r="JPK176" s="196"/>
      <c r="JPL176" s="166"/>
      <c r="JPM176" s="177"/>
      <c r="JPN176" s="178"/>
      <c r="JPO176" s="118"/>
      <c r="JPP176" s="118"/>
      <c r="JPQ176" s="206"/>
      <c r="JPR176" s="162"/>
      <c r="JPS176" s="196"/>
      <c r="JPT176" s="166"/>
      <c r="JPU176" s="177"/>
      <c r="JPV176" s="178"/>
      <c r="JPW176" s="118"/>
      <c r="JPX176" s="118"/>
      <c r="JPY176" s="206"/>
      <c r="JPZ176" s="162"/>
      <c r="JQA176" s="196"/>
      <c r="JQB176" s="166"/>
      <c r="JQC176" s="177"/>
      <c r="JQD176" s="178"/>
      <c r="JQE176" s="118"/>
      <c r="JQF176" s="118"/>
      <c r="JQG176" s="206"/>
      <c r="JQH176" s="162"/>
      <c r="JQI176" s="196"/>
      <c r="JQJ176" s="166"/>
      <c r="JQK176" s="177"/>
      <c r="JQL176" s="178"/>
      <c r="JQM176" s="118"/>
      <c r="JQN176" s="118"/>
      <c r="JQO176" s="206"/>
      <c r="JQP176" s="162"/>
      <c r="JQQ176" s="196"/>
      <c r="JQR176" s="166"/>
      <c r="JQS176" s="177"/>
      <c r="JQT176" s="178"/>
      <c r="JQU176" s="118"/>
      <c r="JQV176" s="118"/>
      <c r="JQW176" s="206"/>
      <c r="JQX176" s="162"/>
      <c r="JQY176" s="196"/>
      <c r="JQZ176" s="166"/>
      <c r="JRA176" s="177"/>
      <c r="JRB176" s="178"/>
      <c r="JRC176" s="118"/>
      <c r="JRD176" s="118"/>
      <c r="JRE176" s="206"/>
      <c r="JRF176" s="162"/>
      <c r="JRG176" s="196"/>
      <c r="JRH176" s="166"/>
      <c r="JRI176" s="177"/>
      <c r="JRJ176" s="178"/>
      <c r="JRK176" s="118"/>
      <c r="JRL176" s="118"/>
      <c r="JRM176" s="206"/>
      <c r="JRN176" s="162"/>
      <c r="JRO176" s="196"/>
      <c r="JRP176" s="166"/>
      <c r="JRQ176" s="177"/>
      <c r="JRR176" s="178"/>
      <c r="JRS176" s="118"/>
      <c r="JRT176" s="118"/>
      <c r="JRU176" s="206"/>
      <c r="JRV176" s="162"/>
      <c r="JRW176" s="196"/>
      <c r="JRX176" s="166"/>
      <c r="JRY176" s="177"/>
      <c r="JRZ176" s="178"/>
      <c r="JSA176" s="118"/>
      <c r="JSB176" s="118"/>
      <c r="JSC176" s="206"/>
      <c r="JSD176" s="162"/>
      <c r="JSE176" s="196"/>
      <c r="JSF176" s="166"/>
      <c r="JSG176" s="177"/>
      <c r="JSH176" s="178"/>
      <c r="JSI176" s="118"/>
      <c r="JSJ176" s="118"/>
      <c r="JSK176" s="206"/>
      <c r="JSL176" s="162"/>
      <c r="JSM176" s="196"/>
      <c r="JSN176" s="166"/>
      <c r="JSO176" s="177"/>
      <c r="JSP176" s="178"/>
      <c r="JSQ176" s="118"/>
      <c r="JSR176" s="118"/>
      <c r="JSS176" s="206"/>
      <c r="JST176" s="162"/>
      <c r="JSU176" s="196"/>
      <c r="JSV176" s="166"/>
      <c r="JSW176" s="177"/>
      <c r="JSX176" s="178"/>
      <c r="JSY176" s="118"/>
      <c r="JSZ176" s="118"/>
      <c r="JTA176" s="206"/>
      <c r="JTB176" s="162"/>
      <c r="JTC176" s="196"/>
      <c r="JTD176" s="166"/>
      <c r="JTE176" s="177"/>
      <c r="JTF176" s="178"/>
      <c r="JTG176" s="118"/>
      <c r="JTH176" s="118"/>
      <c r="JTI176" s="206"/>
      <c r="JTJ176" s="162"/>
      <c r="JTK176" s="196"/>
      <c r="JTL176" s="166"/>
      <c r="JTM176" s="177"/>
      <c r="JTN176" s="178"/>
      <c r="JTO176" s="118"/>
      <c r="JTP176" s="118"/>
      <c r="JTQ176" s="206"/>
      <c r="JTR176" s="162"/>
      <c r="JTS176" s="196"/>
      <c r="JTT176" s="166"/>
      <c r="JTU176" s="177"/>
      <c r="JTV176" s="178"/>
      <c r="JTW176" s="118"/>
      <c r="JTX176" s="118"/>
      <c r="JTY176" s="206"/>
      <c r="JTZ176" s="162"/>
      <c r="JUA176" s="196"/>
      <c r="JUB176" s="166"/>
      <c r="JUC176" s="177"/>
      <c r="JUD176" s="178"/>
      <c r="JUE176" s="118"/>
      <c r="JUF176" s="118"/>
      <c r="JUG176" s="206"/>
      <c r="JUH176" s="162"/>
      <c r="JUI176" s="196"/>
      <c r="JUJ176" s="166"/>
      <c r="JUK176" s="177"/>
      <c r="JUL176" s="178"/>
      <c r="JUM176" s="118"/>
      <c r="JUN176" s="118"/>
      <c r="JUO176" s="206"/>
      <c r="JUP176" s="162"/>
      <c r="JUQ176" s="196"/>
      <c r="JUR176" s="166"/>
      <c r="JUS176" s="177"/>
      <c r="JUT176" s="178"/>
      <c r="JUU176" s="118"/>
      <c r="JUV176" s="118"/>
      <c r="JUW176" s="206"/>
      <c r="JUX176" s="162"/>
      <c r="JUY176" s="196"/>
      <c r="JUZ176" s="166"/>
      <c r="JVA176" s="177"/>
      <c r="JVB176" s="178"/>
      <c r="JVC176" s="118"/>
      <c r="JVD176" s="118"/>
      <c r="JVE176" s="206"/>
      <c r="JVF176" s="162"/>
      <c r="JVG176" s="196"/>
      <c r="JVH176" s="166"/>
      <c r="JVI176" s="177"/>
      <c r="JVJ176" s="178"/>
      <c r="JVK176" s="118"/>
      <c r="JVL176" s="118"/>
      <c r="JVM176" s="206"/>
      <c r="JVN176" s="162"/>
      <c r="JVO176" s="196"/>
      <c r="JVP176" s="166"/>
      <c r="JVQ176" s="177"/>
      <c r="JVR176" s="178"/>
      <c r="JVS176" s="118"/>
      <c r="JVT176" s="118"/>
      <c r="JVU176" s="206"/>
      <c r="JVV176" s="162"/>
      <c r="JVW176" s="196"/>
      <c r="JVX176" s="166"/>
      <c r="JVY176" s="177"/>
      <c r="JVZ176" s="178"/>
      <c r="JWA176" s="118"/>
      <c r="JWB176" s="118"/>
      <c r="JWC176" s="206"/>
      <c r="JWD176" s="162"/>
      <c r="JWE176" s="196"/>
      <c r="JWF176" s="166"/>
      <c r="JWG176" s="177"/>
      <c r="JWH176" s="178"/>
      <c r="JWI176" s="118"/>
      <c r="JWJ176" s="118"/>
      <c r="JWK176" s="206"/>
      <c r="JWL176" s="162"/>
      <c r="JWM176" s="196"/>
      <c r="JWN176" s="166"/>
      <c r="JWO176" s="177"/>
      <c r="JWP176" s="178"/>
      <c r="JWQ176" s="118"/>
      <c r="JWR176" s="118"/>
      <c r="JWS176" s="206"/>
      <c r="JWT176" s="162"/>
      <c r="JWU176" s="196"/>
      <c r="JWV176" s="166"/>
      <c r="JWW176" s="177"/>
      <c r="JWX176" s="178"/>
      <c r="JWY176" s="118"/>
      <c r="JWZ176" s="118"/>
      <c r="JXA176" s="206"/>
      <c r="JXB176" s="162"/>
      <c r="JXC176" s="196"/>
      <c r="JXD176" s="166"/>
      <c r="JXE176" s="177"/>
      <c r="JXF176" s="178"/>
      <c r="JXG176" s="118"/>
      <c r="JXH176" s="118"/>
      <c r="JXI176" s="206"/>
      <c r="JXJ176" s="162"/>
      <c r="JXK176" s="196"/>
      <c r="JXL176" s="166"/>
      <c r="JXM176" s="177"/>
      <c r="JXN176" s="178"/>
      <c r="JXO176" s="118"/>
      <c r="JXP176" s="118"/>
      <c r="JXQ176" s="206"/>
      <c r="JXR176" s="162"/>
      <c r="JXS176" s="196"/>
      <c r="JXT176" s="166"/>
      <c r="JXU176" s="177"/>
      <c r="JXV176" s="178"/>
      <c r="JXW176" s="118"/>
      <c r="JXX176" s="118"/>
      <c r="JXY176" s="206"/>
      <c r="JXZ176" s="162"/>
      <c r="JYA176" s="196"/>
      <c r="JYB176" s="166"/>
      <c r="JYC176" s="177"/>
      <c r="JYD176" s="178"/>
      <c r="JYE176" s="118"/>
      <c r="JYF176" s="118"/>
      <c r="JYG176" s="206"/>
      <c r="JYH176" s="162"/>
      <c r="JYI176" s="196"/>
      <c r="JYJ176" s="166"/>
      <c r="JYK176" s="177"/>
      <c r="JYL176" s="178"/>
      <c r="JYM176" s="118"/>
      <c r="JYN176" s="118"/>
      <c r="JYO176" s="206"/>
      <c r="JYP176" s="162"/>
      <c r="JYQ176" s="196"/>
      <c r="JYR176" s="166"/>
      <c r="JYS176" s="177"/>
      <c r="JYT176" s="178"/>
      <c r="JYU176" s="118"/>
      <c r="JYV176" s="118"/>
      <c r="JYW176" s="206"/>
      <c r="JYX176" s="162"/>
      <c r="JYY176" s="196"/>
      <c r="JYZ176" s="166"/>
      <c r="JZA176" s="177"/>
      <c r="JZB176" s="178"/>
      <c r="JZC176" s="118"/>
      <c r="JZD176" s="118"/>
      <c r="JZE176" s="206"/>
      <c r="JZF176" s="162"/>
      <c r="JZG176" s="196"/>
      <c r="JZH176" s="166"/>
      <c r="JZI176" s="177"/>
      <c r="JZJ176" s="178"/>
      <c r="JZK176" s="118"/>
      <c r="JZL176" s="118"/>
      <c r="JZM176" s="206"/>
      <c r="JZN176" s="162"/>
      <c r="JZO176" s="196"/>
      <c r="JZP176" s="166"/>
      <c r="JZQ176" s="177"/>
      <c r="JZR176" s="178"/>
      <c r="JZS176" s="118"/>
      <c r="JZT176" s="118"/>
      <c r="JZU176" s="206"/>
      <c r="JZV176" s="162"/>
      <c r="JZW176" s="196"/>
      <c r="JZX176" s="166"/>
      <c r="JZY176" s="177"/>
      <c r="JZZ176" s="178"/>
      <c r="KAA176" s="118"/>
      <c r="KAB176" s="118"/>
      <c r="KAC176" s="206"/>
      <c r="KAD176" s="162"/>
      <c r="KAE176" s="196"/>
      <c r="KAF176" s="166"/>
      <c r="KAG176" s="177"/>
      <c r="KAH176" s="178"/>
      <c r="KAI176" s="118"/>
      <c r="KAJ176" s="118"/>
      <c r="KAK176" s="206"/>
      <c r="KAL176" s="162"/>
      <c r="KAM176" s="196"/>
      <c r="KAN176" s="166"/>
      <c r="KAO176" s="177"/>
      <c r="KAP176" s="178"/>
      <c r="KAQ176" s="118"/>
      <c r="KAR176" s="118"/>
      <c r="KAS176" s="206"/>
      <c r="KAT176" s="162"/>
      <c r="KAU176" s="196"/>
      <c r="KAV176" s="166"/>
      <c r="KAW176" s="177"/>
      <c r="KAX176" s="178"/>
      <c r="KAY176" s="118"/>
      <c r="KAZ176" s="118"/>
      <c r="KBA176" s="206"/>
      <c r="KBB176" s="162"/>
      <c r="KBC176" s="196"/>
      <c r="KBD176" s="166"/>
      <c r="KBE176" s="177"/>
      <c r="KBF176" s="178"/>
      <c r="KBG176" s="118"/>
      <c r="KBH176" s="118"/>
      <c r="KBI176" s="206"/>
      <c r="KBJ176" s="162"/>
      <c r="KBK176" s="196"/>
      <c r="KBL176" s="166"/>
      <c r="KBM176" s="177"/>
      <c r="KBN176" s="178"/>
      <c r="KBO176" s="118"/>
      <c r="KBP176" s="118"/>
      <c r="KBQ176" s="206"/>
      <c r="KBR176" s="162"/>
      <c r="KBS176" s="196"/>
      <c r="KBT176" s="166"/>
      <c r="KBU176" s="177"/>
      <c r="KBV176" s="178"/>
      <c r="KBW176" s="118"/>
      <c r="KBX176" s="118"/>
      <c r="KBY176" s="206"/>
      <c r="KBZ176" s="162"/>
      <c r="KCA176" s="196"/>
      <c r="KCB176" s="166"/>
      <c r="KCC176" s="177"/>
      <c r="KCD176" s="178"/>
      <c r="KCE176" s="118"/>
      <c r="KCF176" s="118"/>
      <c r="KCG176" s="206"/>
      <c r="KCH176" s="162"/>
      <c r="KCI176" s="196"/>
      <c r="KCJ176" s="166"/>
      <c r="KCK176" s="177"/>
      <c r="KCL176" s="178"/>
      <c r="KCM176" s="118"/>
      <c r="KCN176" s="118"/>
      <c r="KCO176" s="206"/>
      <c r="KCP176" s="162"/>
      <c r="KCQ176" s="196"/>
      <c r="KCR176" s="166"/>
      <c r="KCS176" s="177"/>
      <c r="KCT176" s="178"/>
      <c r="KCU176" s="118"/>
      <c r="KCV176" s="118"/>
      <c r="KCW176" s="206"/>
      <c r="KCX176" s="162"/>
      <c r="KCY176" s="196"/>
      <c r="KCZ176" s="166"/>
      <c r="KDA176" s="177"/>
      <c r="KDB176" s="178"/>
      <c r="KDC176" s="118"/>
      <c r="KDD176" s="118"/>
      <c r="KDE176" s="206"/>
      <c r="KDF176" s="162"/>
      <c r="KDG176" s="196"/>
      <c r="KDH176" s="166"/>
      <c r="KDI176" s="177"/>
      <c r="KDJ176" s="178"/>
      <c r="KDK176" s="118"/>
      <c r="KDL176" s="118"/>
      <c r="KDM176" s="206"/>
      <c r="KDN176" s="162"/>
      <c r="KDO176" s="196"/>
      <c r="KDP176" s="166"/>
      <c r="KDQ176" s="177"/>
      <c r="KDR176" s="178"/>
      <c r="KDS176" s="118"/>
      <c r="KDT176" s="118"/>
      <c r="KDU176" s="206"/>
      <c r="KDV176" s="162"/>
      <c r="KDW176" s="196"/>
      <c r="KDX176" s="166"/>
      <c r="KDY176" s="177"/>
      <c r="KDZ176" s="178"/>
      <c r="KEA176" s="118"/>
      <c r="KEB176" s="118"/>
      <c r="KEC176" s="206"/>
      <c r="KED176" s="162"/>
      <c r="KEE176" s="196"/>
      <c r="KEF176" s="166"/>
      <c r="KEG176" s="177"/>
      <c r="KEH176" s="178"/>
      <c r="KEI176" s="118"/>
      <c r="KEJ176" s="118"/>
      <c r="KEK176" s="206"/>
      <c r="KEL176" s="162"/>
      <c r="KEM176" s="196"/>
      <c r="KEN176" s="166"/>
      <c r="KEO176" s="177"/>
      <c r="KEP176" s="178"/>
      <c r="KEQ176" s="118"/>
      <c r="KER176" s="118"/>
      <c r="KES176" s="206"/>
      <c r="KET176" s="162"/>
      <c r="KEU176" s="196"/>
      <c r="KEV176" s="166"/>
      <c r="KEW176" s="177"/>
      <c r="KEX176" s="178"/>
      <c r="KEY176" s="118"/>
      <c r="KEZ176" s="118"/>
      <c r="KFA176" s="206"/>
      <c r="KFB176" s="162"/>
      <c r="KFC176" s="196"/>
      <c r="KFD176" s="166"/>
      <c r="KFE176" s="177"/>
      <c r="KFF176" s="178"/>
      <c r="KFG176" s="118"/>
      <c r="KFH176" s="118"/>
      <c r="KFI176" s="206"/>
      <c r="KFJ176" s="162"/>
      <c r="KFK176" s="196"/>
      <c r="KFL176" s="166"/>
      <c r="KFM176" s="177"/>
      <c r="KFN176" s="178"/>
      <c r="KFO176" s="118"/>
      <c r="KFP176" s="118"/>
      <c r="KFQ176" s="206"/>
      <c r="KFR176" s="162"/>
      <c r="KFS176" s="196"/>
      <c r="KFT176" s="166"/>
      <c r="KFU176" s="177"/>
      <c r="KFV176" s="178"/>
      <c r="KFW176" s="118"/>
      <c r="KFX176" s="118"/>
      <c r="KFY176" s="206"/>
      <c r="KFZ176" s="162"/>
      <c r="KGA176" s="196"/>
      <c r="KGB176" s="166"/>
      <c r="KGC176" s="177"/>
      <c r="KGD176" s="178"/>
      <c r="KGE176" s="118"/>
      <c r="KGF176" s="118"/>
      <c r="KGG176" s="206"/>
      <c r="KGH176" s="162"/>
      <c r="KGI176" s="196"/>
      <c r="KGJ176" s="166"/>
      <c r="KGK176" s="177"/>
      <c r="KGL176" s="178"/>
      <c r="KGM176" s="118"/>
      <c r="KGN176" s="118"/>
      <c r="KGO176" s="206"/>
      <c r="KGP176" s="162"/>
      <c r="KGQ176" s="196"/>
      <c r="KGR176" s="166"/>
      <c r="KGS176" s="177"/>
      <c r="KGT176" s="178"/>
      <c r="KGU176" s="118"/>
      <c r="KGV176" s="118"/>
      <c r="KGW176" s="206"/>
      <c r="KGX176" s="162"/>
      <c r="KGY176" s="196"/>
      <c r="KGZ176" s="166"/>
      <c r="KHA176" s="177"/>
      <c r="KHB176" s="178"/>
      <c r="KHC176" s="118"/>
      <c r="KHD176" s="118"/>
      <c r="KHE176" s="206"/>
      <c r="KHF176" s="162"/>
      <c r="KHG176" s="196"/>
      <c r="KHH176" s="166"/>
      <c r="KHI176" s="177"/>
      <c r="KHJ176" s="178"/>
      <c r="KHK176" s="118"/>
      <c r="KHL176" s="118"/>
      <c r="KHM176" s="206"/>
      <c r="KHN176" s="162"/>
      <c r="KHO176" s="196"/>
      <c r="KHP176" s="166"/>
      <c r="KHQ176" s="177"/>
      <c r="KHR176" s="178"/>
      <c r="KHS176" s="118"/>
      <c r="KHT176" s="118"/>
      <c r="KHU176" s="206"/>
      <c r="KHV176" s="162"/>
      <c r="KHW176" s="196"/>
      <c r="KHX176" s="166"/>
      <c r="KHY176" s="177"/>
      <c r="KHZ176" s="178"/>
      <c r="KIA176" s="118"/>
      <c r="KIB176" s="118"/>
      <c r="KIC176" s="206"/>
      <c r="KID176" s="162"/>
      <c r="KIE176" s="196"/>
      <c r="KIF176" s="166"/>
      <c r="KIG176" s="177"/>
      <c r="KIH176" s="178"/>
      <c r="KII176" s="118"/>
      <c r="KIJ176" s="118"/>
      <c r="KIK176" s="206"/>
      <c r="KIL176" s="162"/>
      <c r="KIM176" s="196"/>
      <c r="KIN176" s="166"/>
      <c r="KIO176" s="177"/>
      <c r="KIP176" s="178"/>
      <c r="KIQ176" s="118"/>
      <c r="KIR176" s="118"/>
      <c r="KIS176" s="206"/>
      <c r="KIT176" s="162"/>
      <c r="KIU176" s="196"/>
      <c r="KIV176" s="166"/>
      <c r="KIW176" s="177"/>
      <c r="KIX176" s="178"/>
      <c r="KIY176" s="118"/>
      <c r="KIZ176" s="118"/>
      <c r="KJA176" s="206"/>
      <c r="KJB176" s="162"/>
      <c r="KJC176" s="196"/>
      <c r="KJD176" s="166"/>
      <c r="KJE176" s="177"/>
      <c r="KJF176" s="178"/>
      <c r="KJG176" s="118"/>
      <c r="KJH176" s="118"/>
      <c r="KJI176" s="206"/>
      <c r="KJJ176" s="162"/>
      <c r="KJK176" s="196"/>
      <c r="KJL176" s="166"/>
      <c r="KJM176" s="177"/>
      <c r="KJN176" s="178"/>
      <c r="KJO176" s="118"/>
      <c r="KJP176" s="118"/>
      <c r="KJQ176" s="206"/>
      <c r="KJR176" s="162"/>
      <c r="KJS176" s="196"/>
      <c r="KJT176" s="166"/>
      <c r="KJU176" s="177"/>
      <c r="KJV176" s="178"/>
      <c r="KJW176" s="118"/>
      <c r="KJX176" s="118"/>
      <c r="KJY176" s="206"/>
      <c r="KJZ176" s="162"/>
      <c r="KKA176" s="196"/>
      <c r="KKB176" s="166"/>
      <c r="KKC176" s="177"/>
      <c r="KKD176" s="178"/>
      <c r="KKE176" s="118"/>
      <c r="KKF176" s="118"/>
      <c r="KKG176" s="206"/>
      <c r="KKH176" s="162"/>
      <c r="KKI176" s="196"/>
      <c r="KKJ176" s="166"/>
      <c r="KKK176" s="177"/>
      <c r="KKL176" s="178"/>
      <c r="KKM176" s="118"/>
      <c r="KKN176" s="118"/>
      <c r="KKO176" s="206"/>
      <c r="KKP176" s="162"/>
      <c r="KKQ176" s="196"/>
      <c r="KKR176" s="166"/>
      <c r="KKS176" s="177"/>
      <c r="KKT176" s="178"/>
      <c r="KKU176" s="118"/>
      <c r="KKV176" s="118"/>
      <c r="KKW176" s="206"/>
      <c r="KKX176" s="162"/>
      <c r="KKY176" s="196"/>
      <c r="KKZ176" s="166"/>
      <c r="KLA176" s="177"/>
      <c r="KLB176" s="178"/>
      <c r="KLC176" s="118"/>
      <c r="KLD176" s="118"/>
      <c r="KLE176" s="206"/>
      <c r="KLF176" s="162"/>
      <c r="KLG176" s="196"/>
      <c r="KLH176" s="166"/>
      <c r="KLI176" s="177"/>
      <c r="KLJ176" s="178"/>
      <c r="KLK176" s="118"/>
      <c r="KLL176" s="118"/>
      <c r="KLM176" s="206"/>
      <c r="KLN176" s="162"/>
      <c r="KLO176" s="196"/>
      <c r="KLP176" s="166"/>
      <c r="KLQ176" s="177"/>
      <c r="KLR176" s="178"/>
      <c r="KLS176" s="118"/>
      <c r="KLT176" s="118"/>
      <c r="KLU176" s="206"/>
      <c r="KLV176" s="162"/>
      <c r="KLW176" s="196"/>
      <c r="KLX176" s="166"/>
      <c r="KLY176" s="177"/>
      <c r="KLZ176" s="178"/>
      <c r="KMA176" s="118"/>
      <c r="KMB176" s="118"/>
      <c r="KMC176" s="206"/>
      <c r="KMD176" s="162"/>
      <c r="KME176" s="196"/>
      <c r="KMF176" s="166"/>
      <c r="KMG176" s="177"/>
      <c r="KMH176" s="178"/>
      <c r="KMI176" s="118"/>
      <c r="KMJ176" s="118"/>
      <c r="KMK176" s="206"/>
      <c r="KML176" s="162"/>
      <c r="KMM176" s="196"/>
      <c r="KMN176" s="166"/>
      <c r="KMO176" s="177"/>
      <c r="KMP176" s="178"/>
      <c r="KMQ176" s="118"/>
      <c r="KMR176" s="118"/>
      <c r="KMS176" s="206"/>
      <c r="KMT176" s="162"/>
      <c r="KMU176" s="196"/>
      <c r="KMV176" s="166"/>
      <c r="KMW176" s="177"/>
      <c r="KMX176" s="178"/>
      <c r="KMY176" s="118"/>
      <c r="KMZ176" s="118"/>
      <c r="KNA176" s="206"/>
      <c r="KNB176" s="162"/>
      <c r="KNC176" s="196"/>
      <c r="KND176" s="166"/>
      <c r="KNE176" s="177"/>
      <c r="KNF176" s="178"/>
      <c r="KNG176" s="118"/>
      <c r="KNH176" s="118"/>
      <c r="KNI176" s="206"/>
      <c r="KNJ176" s="162"/>
      <c r="KNK176" s="196"/>
      <c r="KNL176" s="166"/>
      <c r="KNM176" s="177"/>
      <c r="KNN176" s="178"/>
      <c r="KNO176" s="118"/>
      <c r="KNP176" s="118"/>
      <c r="KNQ176" s="206"/>
      <c r="KNR176" s="162"/>
      <c r="KNS176" s="196"/>
      <c r="KNT176" s="166"/>
      <c r="KNU176" s="177"/>
      <c r="KNV176" s="178"/>
      <c r="KNW176" s="118"/>
      <c r="KNX176" s="118"/>
      <c r="KNY176" s="206"/>
      <c r="KNZ176" s="162"/>
      <c r="KOA176" s="196"/>
      <c r="KOB176" s="166"/>
      <c r="KOC176" s="177"/>
      <c r="KOD176" s="178"/>
      <c r="KOE176" s="118"/>
      <c r="KOF176" s="118"/>
      <c r="KOG176" s="206"/>
      <c r="KOH176" s="162"/>
      <c r="KOI176" s="196"/>
      <c r="KOJ176" s="166"/>
      <c r="KOK176" s="177"/>
      <c r="KOL176" s="178"/>
      <c r="KOM176" s="118"/>
      <c r="KON176" s="118"/>
      <c r="KOO176" s="206"/>
      <c r="KOP176" s="162"/>
      <c r="KOQ176" s="196"/>
      <c r="KOR176" s="166"/>
      <c r="KOS176" s="177"/>
      <c r="KOT176" s="178"/>
      <c r="KOU176" s="118"/>
      <c r="KOV176" s="118"/>
      <c r="KOW176" s="206"/>
      <c r="KOX176" s="162"/>
      <c r="KOY176" s="196"/>
      <c r="KOZ176" s="166"/>
      <c r="KPA176" s="177"/>
      <c r="KPB176" s="178"/>
      <c r="KPC176" s="118"/>
      <c r="KPD176" s="118"/>
      <c r="KPE176" s="206"/>
      <c r="KPF176" s="162"/>
      <c r="KPG176" s="196"/>
      <c r="KPH176" s="166"/>
      <c r="KPI176" s="177"/>
      <c r="KPJ176" s="178"/>
      <c r="KPK176" s="118"/>
      <c r="KPL176" s="118"/>
      <c r="KPM176" s="206"/>
      <c r="KPN176" s="162"/>
      <c r="KPO176" s="196"/>
      <c r="KPP176" s="166"/>
      <c r="KPQ176" s="177"/>
      <c r="KPR176" s="178"/>
      <c r="KPS176" s="118"/>
      <c r="KPT176" s="118"/>
      <c r="KPU176" s="206"/>
      <c r="KPV176" s="162"/>
      <c r="KPW176" s="196"/>
      <c r="KPX176" s="166"/>
      <c r="KPY176" s="177"/>
      <c r="KPZ176" s="178"/>
      <c r="KQA176" s="118"/>
      <c r="KQB176" s="118"/>
      <c r="KQC176" s="206"/>
      <c r="KQD176" s="162"/>
      <c r="KQE176" s="196"/>
      <c r="KQF176" s="166"/>
      <c r="KQG176" s="177"/>
      <c r="KQH176" s="178"/>
      <c r="KQI176" s="118"/>
      <c r="KQJ176" s="118"/>
      <c r="KQK176" s="206"/>
      <c r="KQL176" s="162"/>
      <c r="KQM176" s="196"/>
      <c r="KQN176" s="166"/>
      <c r="KQO176" s="177"/>
      <c r="KQP176" s="178"/>
      <c r="KQQ176" s="118"/>
      <c r="KQR176" s="118"/>
      <c r="KQS176" s="206"/>
      <c r="KQT176" s="162"/>
      <c r="KQU176" s="196"/>
      <c r="KQV176" s="166"/>
      <c r="KQW176" s="177"/>
      <c r="KQX176" s="178"/>
      <c r="KQY176" s="118"/>
      <c r="KQZ176" s="118"/>
      <c r="KRA176" s="206"/>
      <c r="KRB176" s="162"/>
      <c r="KRC176" s="196"/>
      <c r="KRD176" s="166"/>
      <c r="KRE176" s="177"/>
      <c r="KRF176" s="178"/>
      <c r="KRG176" s="118"/>
      <c r="KRH176" s="118"/>
      <c r="KRI176" s="206"/>
      <c r="KRJ176" s="162"/>
      <c r="KRK176" s="196"/>
      <c r="KRL176" s="166"/>
      <c r="KRM176" s="177"/>
      <c r="KRN176" s="178"/>
      <c r="KRO176" s="118"/>
      <c r="KRP176" s="118"/>
      <c r="KRQ176" s="206"/>
      <c r="KRR176" s="162"/>
      <c r="KRS176" s="196"/>
      <c r="KRT176" s="166"/>
      <c r="KRU176" s="177"/>
      <c r="KRV176" s="178"/>
      <c r="KRW176" s="118"/>
      <c r="KRX176" s="118"/>
      <c r="KRY176" s="206"/>
      <c r="KRZ176" s="162"/>
      <c r="KSA176" s="196"/>
      <c r="KSB176" s="166"/>
      <c r="KSC176" s="177"/>
      <c r="KSD176" s="178"/>
      <c r="KSE176" s="118"/>
      <c r="KSF176" s="118"/>
      <c r="KSG176" s="206"/>
      <c r="KSH176" s="162"/>
      <c r="KSI176" s="196"/>
      <c r="KSJ176" s="166"/>
      <c r="KSK176" s="177"/>
      <c r="KSL176" s="178"/>
      <c r="KSM176" s="118"/>
      <c r="KSN176" s="118"/>
      <c r="KSO176" s="206"/>
      <c r="KSP176" s="162"/>
      <c r="KSQ176" s="196"/>
      <c r="KSR176" s="166"/>
      <c r="KSS176" s="177"/>
      <c r="KST176" s="178"/>
      <c r="KSU176" s="118"/>
      <c r="KSV176" s="118"/>
      <c r="KSW176" s="206"/>
      <c r="KSX176" s="162"/>
      <c r="KSY176" s="196"/>
      <c r="KSZ176" s="166"/>
      <c r="KTA176" s="177"/>
      <c r="KTB176" s="178"/>
      <c r="KTC176" s="118"/>
      <c r="KTD176" s="118"/>
      <c r="KTE176" s="206"/>
      <c r="KTF176" s="162"/>
      <c r="KTG176" s="196"/>
      <c r="KTH176" s="166"/>
      <c r="KTI176" s="177"/>
      <c r="KTJ176" s="178"/>
      <c r="KTK176" s="118"/>
      <c r="KTL176" s="118"/>
      <c r="KTM176" s="206"/>
      <c r="KTN176" s="162"/>
      <c r="KTO176" s="196"/>
      <c r="KTP176" s="166"/>
      <c r="KTQ176" s="177"/>
      <c r="KTR176" s="178"/>
      <c r="KTS176" s="118"/>
      <c r="KTT176" s="118"/>
      <c r="KTU176" s="206"/>
      <c r="KTV176" s="162"/>
      <c r="KTW176" s="196"/>
      <c r="KTX176" s="166"/>
      <c r="KTY176" s="177"/>
      <c r="KTZ176" s="178"/>
      <c r="KUA176" s="118"/>
      <c r="KUB176" s="118"/>
      <c r="KUC176" s="206"/>
      <c r="KUD176" s="162"/>
      <c r="KUE176" s="196"/>
      <c r="KUF176" s="166"/>
      <c r="KUG176" s="177"/>
      <c r="KUH176" s="178"/>
      <c r="KUI176" s="118"/>
      <c r="KUJ176" s="118"/>
      <c r="KUK176" s="206"/>
      <c r="KUL176" s="162"/>
      <c r="KUM176" s="196"/>
      <c r="KUN176" s="166"/>
      <c r="KUO176" s="177"/>
      <c r="KUP176" s="178"/>
      <c r="KUQ176" s="118"/>
      <c r="KUR176" s="118"/>
      <c r="KUS176" s="206"/>
      <c r="KUT176" s="162"/>
      <c r="KUU176" s="196"/>
      <c r="KUV176" s="166"/>
      <c r="KUW176" s="177"/>
      <c r="KUX176" s="178"/>
      <c r="KUY176" s="118"/>
      <c r="KUZ176" s="118"/>
      <c r="KVA176" s="206"/>
      <c r="KVB176" s="162"/>
      <c r="KVC176" s="196"/>
      <c r="KVD176" s="166"/>
      <c r="KVE176" s="177"/>
      <c r="KVF176" s="178"/>
      <c r="KVG176" s="118"/>
      <c r="KVH176" s="118"/>
      <c r="KVI176" s="206"/>
      <c r="KVJ176" s="162"/>
      <c r="KVK176" s="196"/>
      <c r="KVL176" s="166"/>
      <c r="KVM176" s="177"/>
      <c r="KVN176" s="178"/>
      <c r="KVO176" s="118"/>
      <c r="KVP176" s="118"/>
      <c r="KVQ176" s="206"/>
      <c r="KVR176" s="162"/>
      <c r="KVS176" s="196"/>
      <c r="KVT176" s="166"/>
      <c r="KVU176" s="177"/>
      <c r="KVV176" s="178"/>
      <c r="KVW176" s="118"/>
      <c r="KVX176" s="118"/>
      <c r="KVY176" s="206"/>
      <c r="KVZ176" s="162"/>
      <c r="KWA176" s="196"/>
      <c r="KWB176" s="166"/>
      <c r="KWC176" s="177"/>
      <c r="KWD176" s="178"/>
      <c r="KWE176" s="118"/>
      <c r="KWF176" s="118"/>
      <c r="KWG176" s="206"/>
      <c r="KWH176" s="162"/>
      <c r="KWI176" s="196"/>
      <c r="KWJ176" s="166"/>
      <c r="KWK176" s="177"/>
      <c r="KWL176" s="178"/>
      <c r="KWM176" s="118"/>
      <c r="KWN176" s="118"/>
      <c r="KWO176" s="206"/>
      <c r="KWP176" s="162"/>
      <c r="KWQ176" s="196"/>
      <c r="KWR176" s="166"/>
      <c r="KWS176" s="177"/>
      <c r="KWT176" s="178"/>
      <c r="KWU176" s="118"/>
      <c r="KWV176" s="118"/>
      <c r="KWW176" s="206"/>
      <c r="KWX176" s="162"/>
      <c r="KWY176" s="196"/>
      <c r="KWZ176" s="166"/>
      <c r="KXA176" s="177"/>
      <c r="KXB176" s="178"/>
      <c r="KXC176" s="118"/>
      <c r="KXD176" s="118"/>
      <c r="KXE176" s="206"/>
      <c r="KXF176" s="162"/>
      <c r="KXG176" s="196"/>
      <c r="KXH176" s="166"/>
      <c r="KXI176" s="177"/>
      <c r="KXJ176" s="178"/>
      <c r="KXK176" s="118"/>
      <c r="KXL176" s="118"/>
      <c r="KXM176" s="206"/>
      <c r="KXN176" s="162"/>
      <c r="KXO176" s="196"/>
      <c r="KXP176" s="166"/>
      <c r="KXQ176" s="177"/>
      <c r="KXR176" s="178"/>
      <c r="KXS176" s="118"/>
      <c r="KXT176" s="118"/>
      <c r="KXU176" s="206"/>
      <c r="KXV176" s="162"/>
      <c r="KXW176" s="196"/>
      <c r="KXX176" s="166"/>
      <c r="KXY176" s="177"/>
      <c r="KXZ176" s="178"/>
      <c r="KYA176" s="118"/>
      <c r="KYB176" s="118"/>
      <c r="KYC176" s="206"/>
      <c r="KYD176" s="162"/>
      <c r="KYE176" s="196"/>
      <c r="KYF176" s="166"/>
      <c r="KYG176" s="177"/>
      <c r="KYH176" s="178"/>
      <c r="KYI176" s="118"/>
      <c r="KYJ176" s="118"/>
      <c r="KYK176" s="206"/>
      <c r="KYL176" s="162"/>
      <c r="KYM176" s="196"/>
      <c r="KYN176" s="166"/>
      <c r="KYO176" s="177"/>
      <c r="KYP176" s="178"/>
      <c r="KYQ176" s="118"/>
      <c r="KYR176" s="118"/>
      <c r="KYS176" s="206"/>
      <c r="KYT176" s="162"/>
      <c r="KYU176" s="196"/>
      <c r="KYV176" s="166"/>
      <c r="KYW176" s="177"/>
      <c r="KYX176" s="178"/>
      <c r="KYY176" s="118"/>
      <c r="KYZ176" s="118"/>
      <c r="KZA176" s="206"/>
      <c r="KZB176" s="162"/>
      <c r="KZC176" s="196"/>
      <c r="KZD176" s="166"/>
      <c r="KZE176" s="177"/>
      <c r="KZF176" s="178"/>
      <c r="KZG176" s="118"/>
      <c r="KZH176" s="118"/>
      <c r="KZI176" s="206"/>
      <c r="KZJ176" s="162"/>
      <c r="KZK176" s="196"/>
      <c r="KZL176" s="166"/>
      <c r="KZM176" s="177"/>
      <c r="KZN176" s="178"/>
      <c r="KZO176" s="118"/>
      <c r="KZP176" s="118"/>
      <c r="KZQ176" s="206"/>
      <c r="KZR176" s="162"/>
      <c r="KZS176" s="196"/>
      <c r="KZT176" s="166"/>
      <c r="KZU176" s="177"/>
      <c r="KZV176" s="178"/>
      <c r="KZW176" s="118"/>
      <c r="KZX176" s="118"/>
      <c r="KZY176" s="206"/>
      <c r="KZZ176" s="162"/>
      <c r="LAA176" s="196"/>
      <c r="LAB176" s="166"/>
      <c r="LAC176" s="177"/>
      <c r="LAD176" s="178"/>
      <c r="LAE176" s="118"/>
      <c r="LAF176" s="118"/>
      <c r="LAG176" s="206"/>
      <c r="LAH176" s="162"/>
      <c r="LAI176" s="196"/>
      <c r="LAJ176" s="166"/>
      <c r="LAK176" s="177"/>
      <c r="LAL176" s="178"/>
      <c r="LAM176" s="118"/>
      <c r="LAN176" s="118"/>
      <c r="LAO176" s="206"/>
      <c r="LAP176" s="162"/>
      <c r="LAQ176" s="196"/>
      <c r="LAR176" s="166"/>
      <c r="LAS176" s="177"/>
      <c r="LAT176" s="178"/>
      <c r="LAU176" s="118"/>
      <c r="LAV176" s="118"/>
      <c r="LAW176" s="206"/>
      <c r="LAX176" s="162"/>
      <c r="LAY176" s="196"/>
      <c r="LAZ176" s="166"/>
      <c r="LBA176" s="177"/>
      <c r="LBB176" s="178"/>
      <c r="LBC176" s="118"/>
      <c r="LBD176" s="118"/>
      <c r="LBE176" s="206"/>
      <c r="LBF176" s="162"/>
      <c r="LBG176" s="196"/>
      <c r="LBH176" s="166"/>
      <c r="LBI176" s="177"/>
      <c r="LBJ176" s="178"/>
      <c r="LBK176" s="118"/>
      <c r="LBL176" s="118"/>
      <c r="LBM176" s="206"/>
      <c r="LBN176" s="162"/>
      <c r="LBO176" s="196"/>
      <c r="LBP176" s="166"/>
      <c r="LBQ176" s="177"/>
      <c r="LBR176" s="178"/>
      <c r="LBS176" s="118"/>
      <c r="LBT176" s="118"/>
      <c r="LBU176" s="206"/>
      <c r="LBV176" s="162"/>
      <c r="LBW176" s="196"/>
      <c r="LBX176" s="166"/>
      <c r="LBY176" s="177"/>
      <c r="LBZ176" s="178"/>
      <c r="LCA176" s="118"/>
      <c r="LCB176" s="118"/>
      <c r="LCC176" s="206"/>
      <c r="LCD176" s="162"/>
      <c r="LCE176" s="196"/>
      <c r="LCF176" s="166"/>
      <c r="LCG176" s="177"/>
      <c r="LCH176" s="178"/>
      <c r="LCI176" s="118"/>
      <c r="LCJ176" s="118"/>
      <c r="LCK176" s="206"/>
      <c r="LCL176" s="162"/>
      <c r="LCM176" s="196"/>
      <c r="LCN176" s="166"/>
      <c r="LCO176" s="177"/>
      <c r="LCP176" s="178"/>
      <c r="LCQ176" s="118"/>
      <c r="LCR176" s="118"/>
      <c r="LCS176" s="206"/>
      <c r="LCT176" s="162"/>
      <c r="LCU176" s="196"/>
      <c r="LCV176" s="166"/>
      <c r="LCW176" s="177"/>
      <c r="LCX176" s="178"/>
      <c r="LCY176" s="118"/>
      <c r="LCZ176" s="118"/>
      <c r="LDA176" s="206"/>
      <c r="LDB176" s="162"/>
      <c r="LDC176" s="196"/>
      <c r="LDD176" s="166"/>
      <c r="LDE176" s="177"/>
      <c r="LDF176" s="178"/>
      <c r="LDG176" s="118"/>
      <c r="LDH176" s="118"/>
      <c r="LDI176" s="206"/>
      <c r="LDJ176" s="162"/>
      <c r="LDK176" s="196"/>
      <c r="LDL176" s="166"/>
      <c r="LDM176" s="177"/>
      <c r="LDN176" s="178"/>
      <c r="LDO176" s="118"/>
      <c r="LDP176" s="118"/>
      <c r="LDQ176" s="206"/>
      <c r="LDR176" s="162"/>
      <c r="LDS176" s="196"/>
      <c r="LDT176" s="166"/>
      <c r="LDU176" s="177"/>
      <c r="LDV176" s="178"/>
      <c r="LDW176" s="118"/>
      <c r="LDX176" s="118"/>
      <c r="LDY176" s="206"/>
      <c r="LDZ176" s="162"/>
      <c r="LEA176" s="196"/>
      <c r="LEB176" s="166"/>
      <c r="LEC176" s="177"/>
      <c r="LED176" s="178"/>
      <c r="LEE176" s="118"/>
      <c r="LEF176" s="118"/>
      <c r="LEG176" s="206"/>
      <c r="LEH176" s="162"/>
      <c r="LEI176" s="196"/>
      <c r="LEJ176" s="166"/>
      <c r="LEK176" s="177"/>
      <c r="LEL176" s="178"/>
      <c r="LEM176" s="118"/>
      <c r="LEN176" s="118"/>
      <c r="LEO176" s="206"/>
      <c r="LEP176" s="162"/>
      <c r="LEQ176" s="196"/>
      <c r="LER176" s="166"/>
      <c r="LES176" s="177"/>
      <c r="LET176" s="178"/>
      <c r="LEU176" s="118"/>
      <c r="LEV176" s="118"/>
      <c r="LEW176" s="206"/>
      <c r="LEX176" s="162"/>
      <c r="LEY176" s="196"/>
      <c r="LEZ176" s="166"/>
      <c r="LFA176" s="177"/>
      <c r="LFB176" s="178"/>
      <c r="LFC176" s="118"/>
      <c r="LFD176" s="118"/>
      <c r="LFE176" s="206"/>
      <c r="LFF176" s="162"/>
      <c r="LFG176" s="196"/>
      <c r="LFH176" s="166"/>
      <c r="LFI176" s="177"/>
      <c r="LFJ176" s="178"/>
      <c r="LFK176" s="118"/>
      <c r="LFL176" s="118"/>
      <c r="LFM176" s="206"/>
      <c r="LFN176" s="162"/>
      <c r="LFO176" s="196"/>
      <c r="LFP176" s="166"/>
      <c r="LFQ176" s="177"/>
      <c r="LFR176" s="178"/>
      <c r="LFS176" s="118"/>
      <c r="LFT176" s="118"/>
      <c r="LFU176" s="206"/>
      <c r="LFV176" s="162"/>
      <c r="LFW176" s="196"/>
      <c r="LFX176" s="166"/>
      <c r="LFY176" s="177"/>
      <c r="LFZ176" s="178"/>
      <c r="LGA176" s="118"/>
      <c r="LGB176" s="118"/>
      <c r="LGC176" s="206"/>
      <c r="LGD176" s="162"/>
      <c r="LGE176" s="196"/>
      <c r="LGF176" s="166"/>
      <c r="LGG176" s="177"/>
      <c r="LGH176" s="178"/>
      <c r="LGI176" s="118"/>
      <c r="LGJ176" s="118"/>
      <c r="LGK176" s="206"/>
      <c r="LGL176" s="162"/>
      <c r="LGM176" s="196"/>
      <c r="LGN176" s="166"/>
      <c r="LGO176" s="177"/>
      <c r="LGP176" s="178"/>
      <c r="LGQ176" s="118"/>
      <c r="LGR176" s="118"/>
      <c r="LGS176" s="206"/>
      <c r="LGT176" s="162"/>
      <c r="LGU176" s="196"/>
      <c r="LGV176" s="166"/>
      <c r="LGW176" s="177"/>
      <c r="LGX176" s="178"/>
      <c r="LGY176" s="118"/>
      <c r="LGZ176" s="118"/>
      <c r="LHA176" s="206"/>
      <c r="LHB176" s="162"/>
      <c r="LHC176" s="196"/>
      <c r="LHD176" s="166"/>
      <c r="LHE176" s="177"/>
      <c r="LHF176" s="178"/>
      <c r="LHG176" s="118"/>
      <c r="LHH176" s="118"/>
      <c r="LHI176" s="206"/>
      <c r="LHJ176" s="162"/>
      <c r="LHK176" s="196"/>
      <c r="LHL176" s="166"/>
      <c r="LHM176" s="177"/>
      <c r="LHN176" s="178"/>
      <c r="LHO176" s="118"/>
      <c r="LHP176" s="118"/>
      <c r="LHQ176" s="206"/>
      <c r="LHR176" s="162"/>
      <c r="LHS176" s="196"/>
      <c r="LHT176" s="166"/>
      <c r="LHU176" s="177"/>
      <c r="LHV176" s="178"/>
      <c r="LHW176" s="118"/>
      <c r="LHX176" s="118"/>
      <c r="LHY176" s="206"/>
      <c r="LHZ176" s="162"/>
      <c r="LIA176" s="196"/>
      <c r="LIB176" s="166"/>
      <c r="LIC176" s="177"/>
      <c r="LID176" s="178"/>
      <c r="LIE176" s="118"/>
      <c r="LIF176" s="118"/>
      <c r="LIG176" s="206"/>
      <c r="LIH176" s="162"/>
      <c r="LII176" s="196"/>
      <c r="LIJ176" s="166"/>
      <c r="LIK176" s="177"/>
      <c r="LIL176" s="178"/>
      <c r="LIM176" s="118"/>
      <c r="LIN176" s="118"/>
      <c r="LIO176" s="206"/>
      <c r="LIP176" s="162"/>
      <c r="LIQ176" s="196"/>
      <c r="LIR176" s="166"/>
      <c r="LIS176" s="177"/>
      <c r="LIT176" s="178"/>
      <c r="LIU176" s="118"/>
      <c r="LIV176" s="118"/>
      <c r="LIW176" s="206"/>
      <c r="LIX176" s="162"/>
      <c r="LIY176" s="196"/>
      <c r="LIZ176" s="166"/>
      <c r="LJA176" s="177"/>
      <c r="LJB176" s="178"/>
      <c r="LJC176" s="118"/>
      <c r="LJD176" s="118"/>
      <c r="LJE176" s="206"/>
      <c r="LJF176" s="162"/>
      <c r="LJG176" s="196"/>
      <c r="LJH176" s="166"/>
      <c r="LJI176" s="177"/>
      <c r="LJJ176" s="178"/>
      <c r="LJK176" s="118"/>
      <c r="LJL176" s="118"/>
      <c r="LJM176" s="206"/>
      <c r="LJN176" s="162"/>
      <c r="LJO176" s="196"/>
      <c r="LJP176" s="166"/>
      <c r="LJQ176" s="177"/>
      <c r="LJR176" s="178"/>
      <c r="LJS176" s="118"/>
      <c r="LJT176" s="118"/>
      <c r="LJU176" s="206"/>
      <c r="LJV176" s="162"/>
      <c r="LJW176" s="196"/>
      <c r="LJX176" s="166"/>
      <c r="LJY176" s="177"/>
      <c r="LJZ176" s="178"/>
      <c r="LKA176" s="118"/>
      <c r="LKB176" s="118"/>
      <c r="LKC176" s="206"/>
      <c r="LKD176" s="162"/>
      <c r="LKE176" s="196"/>
      <c r="LKF176" s="166"/>
      <c r="LKG176" s="177"/>
      <c r="LKH176" s="178"/>
      <c r="LKI176" s="118"/>
      <c r="LKJ176" s="118"/>
      <c r="LKK176" s="206"/>
      <c r="LKL176" s="162"/>
      <c r="LKM176" s="196"/>
      <c r="LKN176" s="166"/>
      <c r="LKO176" s="177"/>
      <c r="LKP176" s="178"/>
      <c r="LKQ176" s="118"/>
      <c r="LKR176" s="118"/>
      <c r="LKS176" s="206"/>
      <c r="LKT176" s="162"/>
      <c r="LKU176" s="196"/>
      <c r="LKV176" s="166"/>
      <c r="LKW176" s="177"/>
      <c r="LKX176" s="178"/>
      <c r="LKY176" s="118"/>
      <c r="LKZ176" s="118"/>
      <c r="LLA176" s="206"/>
      <c r="LLB176" s="162"/>
      <c r="LLC176" s="196"/>
      <c r="LLD176" s="166"/>
      <c r="LLE176" s="177"/>
      <c r="LLF176" s="178"/>
      <c r="LLG176" s="118"/>
      <c r="LLH176" s="118"/>
      <c r="LLI176" s="206"/>
      <c r="LLJ176" s="162"/>
      <c r="LLK176" s="196"/>
      <c r="LLL176" s="166"/>
      <c r="LLM176" s="177"/>
      <c r="LLN176" s="178"/>
      <c r="LLO176" s="118"/>
      <c r="LLP176" s="118"/>
      <c r="LLQ176" s="206"/>
      <c r="LLR176" s="162"/>
      <c r="LLS176" s="196"/>
      <c r="LLT176" s="166"/>
      <c r="LLU176" s="177"/>
      <c r="LLV176" s="178"/>
      <c r="LLW176" s="118"/>
      <c r="LLX176" s="118"/>
      <c r="LLY176" s="206"/>
      <c r="LLZ176" s="162"/>
      <c r="LMA176" s="196"/>
      <c r="LMB176" s="166"/>
      <c r="LMC176" s="177"/>
      <c r="LMD176" s="178"/>
      <c r="LME176" s="118"/>
      <c r="LMF176" s="118"/>
      <c r="LMG176" s="206"/>
      <c r="LMH176" s="162"/>
      <c r="LMI176" s="196"/>
      <c r="LMJ176" s="166"/>
      <c r="LMK176" s="177"/>
      <c r="LML176" s="178"/>
      <c r="LMM176" s="118"/>
      <c r="LMN176" s="118"/>
      <c r="LMO176" s="206"/>
      <c r="LMP176" s="162"/>
      <c r="LMQ176" s="196"/>
      <c r="LMR176" s="166"/>
      <c r="LMS176" s="177"/>
      <c r="LMT176" s="178"/>
      <c r="LMU176" s="118"/>
      <c r="LMV176" s="118"/>
      <c r="LMW176" s="206"/>
      <c r="LMX176" s="162"/>
      <c r="LMY176" s="196"/>
      <c r="LMZ176" s="166"/>
      <c r="LNA176" s="177"/>
      <c r="LNB176" s="178"/>
      <c r="LNC176" s="118"/>
      <c r="LND176" s="118"/>
      <c r="LNE176" s="206"/>
      <c r="LNF176" s="162"/>
      <c r="LNG176" s="196"/>
      <c r="LNH176" s="166"/>
      <c r="LNI176" s="177"/>
      <c r="LNJ176" s="178"/>
      <c r="LNK176" s="118"/>
      <c r="LNL176" s="118"/>
      <c r="LNM176" s="206"/>
      <c r="LNN176" s="162"/>
      <c r="LNO176" s="196"/>
      <c r="LNP176" s="166"/>
      <c r="LNQ176" s="177"/>
      <c r="LNR176" s="178"/>
      <c r="LNS176" s="118"/>
      <c r="LNT176" s="118"/>
      <c r="LNU176" s="206"/>
      <c r="LNV176" s="162"/>
      <c r="LNW176" s="196"/>
      <c r="LNX176" s="166"/>
      <c r="LNY176" s="177"/>
      <c r="LNZ176" s="178"/>
      <c r="LOA176" s="118"/>
      <c r="LOB176" s="118"/>
      <c r="LOC176" s="206"/>
      <c r="LOD176" s="162"/>
      <c r="LOE176" s="196"/>
      <c r="LOF176" s="166"/>
      <c r="LOG176" s="177"/>
      <c r="LOH176" s="178"/>
      <c r="LOI176" s="118"/>
      <c r="LOJ176" s="118"/>
      <c r="LOK176" s="206"/>
      <c r="LOL176" s="162"/>
      <c r="LOM176" s="196"/>
      <c r="LON176" s="166"/>
      <c r="LOO176" s="177"/>
      <c r="LOP176" s="178"/>
      <c r="LOQ176" s="118"/>
      <c r="LOR176" s="118"/>
      <c r="LOS176" s="206"/>
      <c r="LOT176" s="162"/>
      <c r="LOU176" s="196"/>
      <c r="LOV176" s="166"/>
      <c r="LOW176" s="177"/>
      <c r="LOX176" s="178"/>
      <c r="LOY176" s="118"/>
      <c r="LOZ176" s="118"/>
      <c r="LPA176" s="206"/>
      <c r="LPB176" s="162"/>
      <c r="LPC176" s="196"/>
      <c r="LPD176" s="166"/>
      <c r="LPE176" s="177"/>
      <c r="LPF176" s="178"/>
      <c r="LPG176" s="118"/>
      <c r="LPH176" s="118"/>
      <c r="LPI176" s="206"/>
      <c r="LPJ176" s="162"/>
      <c r="LPK176" s="196"/>
      <c r="LPL176" s="166"/>
      <c r="LPM176" s="177"/>
      <c r="LPN176" s="178"/>
      <c r="LPO176" s="118"/>
      <c r="LPP176" s="118"/>
      <c r="LPQ176" s="206"/>
      <c r="LPR176" s="162"/>
      <c r="LPS176" s="196"/>
      <c r="LPT176" s="166"/>
      <c r="LPU176" s="177"/>
      <c r="LPV176" s="178"/>
      <c r="LPW176" s="118"/>
      <c r="LPX176" s="118"/>
      <c r="LPY176" s="206"/>
      <c r="LPZ176" s="162"/>
      <c r="LQA176" s="196"/>
      <c r="LQB176" s="166"/>
      <c r="LQC176" s="177"/>
      <c r="LQD176" s="178"/>
      <c r="LQE176" s="118"/>
      <c r="LQF176" s="118"/>
      <c r="LQG176" s="206"/>
      <c r="LQH176" s="162"/>
      <c r="LQI176" s="196"/>
      <c r="LQJ176" s="166"/>
      <c r="LQK176" s="177"/>
      <c r="LQL176" s="178"/>
      <c r="LQM176" s="118"/>
      <c r="LQN176" s="118"/>
      <c r="LQO176" s="206"/>
      <c r="LQP176" s="162"/>
      <c r="LQQ176" s="196"/>
      <c r="LQR176" s="166"/>
      <c r="LQS176" s="177"/>
      <c r="LQT176" s="178"/>
      <c r="LQU176" s="118"/>
      <c r="LQV176" s="118"/>
      <c r="LQW176" s="206"/>
      <c r="LQX176" s="162"/>
      <c r="LQY176" s="196"/>
      <c r="LQZ176" s="166"/>
      <c r="LRA176" s="177"/>
      <c r="LRB176" s="178"/>
      <c r="LRC176" s="118"/>
      <c r="LRD176" s="118"/>
      <c r="LRE176" s="206"/>
      <c r="LRF176" s="162"/>
      <c r="LRG176" s="196"/>
      <c r="LRH176" s="166"/>
      <c r="LRI176" s="177"/>
      <c r="LRJ176" s="178"/>
      <c r="LRK176" s="118"/>
      <c r="LRL176" s="118"/>
      <c r="LRM176" s="206"/>
      <c r="LRN176" s="162"/>
      <c r="LRO176" s="196"/>
      <c r="LRP176" s="166"/>
      <c r="LRQ176" s="177"/>
      <c r="LRR176" s="178"/>
      <c r="LRS176" s="118"/>
      <c r="LRT176" s="118"/>
      <c r="LRU176" s="206"/>
      <c r="LRV176" s="162"/>
      <c r="LRW176" s="196"/>
      <c r="LRX176" s="166"/>
      <c r="LRY176" s="177"/>
      <c r="LRZ176" s="178"/>
      <c r="LSA176" s="118"/>
      <c r="LSB176" s="118"/>
      <c r="LSC176" s="206"/>
      <c r="LSD176" s="162"/>
      <c r="LSE176" s="196"/>
      <c r="LSF176" s="166"/>
      <c r="LSG176" s="177"/>
      <c r="LSH176" s="178"/>
      <c r="LSI176" s="118"/>
      <c r="LSJ176" s="118"/>
      <c r="LSK176" s="206"/>
      <c r="LSL176" s="162"/>
      <c r="LSM176" s="196"/>
      <c r="LSN176" s="166"/>
      <c r="LSO176" s="177"/>
      <c r="LSP176" s="178"/>
      <c r="LSQ176" s="118"/>
      <c r="LSR176" s="118"/>
      <c r="LSS176" s="206"/>
      <c r="LST176" s="162"/>
      <c r="LSU176" s="196"/>
      <c r="LSV176" s="166"/>
      <c r="LSW176" s="177"/>
      <c r="LSX176" s="178"/>
      <c r="LSY176" s="118"/>
      <c r="LSZ176" s="118"/>
      <c r="LTA176" s="206"/>
      <c r="LTB176" s="162"/>
      <c r="LTC176" s="196"/>
      <c r="LTD176" s="166"/>
      <c r="LTE176" s="177"/>
      <c r="LTF176" s="178"/>
      <c r="LTG176" s="118"/>
      <c r="LTH176" s="118"/>
      <c r="LTI176" s="206"/>
      <c r="LTJ176" s="162"/>
      <c r="LTK176" s="196"/>
      <c r="LTL176" s="166"/>
      <c r="LTM176" s="177"/>
      <c r="LTN176" s="178"/>
      <c r="LTO176" s="118"/>
      <c r="LTP176" s="118"/>
      <c r="LTQ176" s="206"/>
      <c r="LTR176" s="162"/>
      <c r="LTS176" s="196"/>
      <c r="LTT176" s="166"/>
      <c r="LTU176" s="177"/>
      <c r="LTV176" s="178"/>
      <c r="LTW176" s="118"/>
      <c r="LTX176" s="118"/>
      <c r="LTY176" s="206"/>
      <c r="LTZ176" s="162"/>
      <c r="LUA176" s="196"/>
      <c r="LUB176" s="166"/>
      <c r="LUC176" s="177"/>
      <c r="LUD176" s="178"/>
      <c r="LUE176" s="118"/>
      <c r="LUF176" s="118"/>
      <c r="LUG176" s="206"/>
      <c r="LUH176" s="162"/>
      <c r="LUI176" s="196"/>
      <c r="LUJ176" s="166"/>
      <c r="LUK176" s="177"/>
      <c r="LUL176" s="178"/>
      <c r="LUM176" s="118"/>
      <c r="LUN176" s="118"/>
      <c r="LUO176" s="206"/>
      <c r="LUP176" s="162"/>
      <c r="LUQ176" s="196"/>
      <c r="LUR176" s="166"/>
      <c r="LUS176" s="177"/>
      <c r="LUT176" s="178"/>
      <c r="LUU176" s="118"/>
      <c r="LUV176" s="118"/>
      <c r="LUW176" s="206"/>
      <c r="LUX176" s="162"/>
      <c r="LUY176" s="196"/>
      <c r="LUZ176" s="166"/>
      <c r="LVA176" s="177"/>
      <c r="LVB176" s="178"/>
      <c r="LVC176" s="118"/>
      <c r="LVD176" s="118"/>
      <c r="LVE176" s="206"/>
      <c r="LVF176" s="162"/>
      <c r="LVG176" s="196"/>
      <c r="LVH176" s="166"/>
      <c r="LVI176" s="177"/>
      <c r="LVJ176" s="178"/>
      <c r="LVK176" s="118"/>
      <c r="LVL176" s="118"/>
      <c r="LVM176" s="206"/>
      <c r="LVN176" s="162"/>
      <c r="LVO176" s="196"/>
      <c r="LVP176" s="166"/>
      <c r="LVQ176" s="177"/>
      <c r="LVR176" s="178"/>
      <c r="LVS176" s="118"/>
      <c r="LVT176" s="118"/>
      <c r="LVU176" s="206"/>
      <c r="LVV176" s="162"/>
      <c r="LVW176" s="196"/>
      <c r="LVX176" s="166"/>
      <c r="LVY176" s="177"/>
      <c r="LVZ176" s="178"/>
      <c r="LWA176" s="118"/>
      <c r="LWB176" s="118"/>
      <c r="LWC176" s="206"/>
      <c r="LWD176" s="162"/>
      <c r="LWE176" s="196"/>
      <c r="LWF176" s="166"/>
      <c r="LWG176" s="177"/>
      <c r="LWH176" s="178"/>
      <c r="LWI176" s="118"/>
      <c r="LWJ176" s="118"/>
      <c r="LWK176" s="206"/>
      <c r="LWL176" s="162"/>
      <c r="LWM176" s="196"/>
      <c r="LWN176" s="166"/>
      <c r="LWO176" s="177"/>
      <c r="LWP176" s="178"/>
      <c r="LWQ176" s="118"/>
      <c r="LWR176" s="118"/>
      <c r="LWS176" s="206"/>
      <c r="LWT176" s="162"/>
      <c r="LWU176" s="196"/>
      <c r="LWV176" s="166"/>
      <c r="LWW176" s="177"/>
      <c r="LWX176" s="178"/>
      <c r="LWY176" s="118"/>
      <c r="LWZ176" s="118"/>
      <c r="LXA176" s="206"/>
      <c r="LXB176" s="162"/>
      <c r="LXC176" s="196"/>
      <c r="LXD176" s="166"/>
      <c r="LXE176" s="177"/>
      <c r="LXF176" s="178"/>
      <c r="LXG176" s="118"/>
      <c r="LXH176" s="118"/>
      <c r="LXI176" s="206"/>
      <c r="LXJ176" s="162"/>
      <c r="LXK176" s="196"/>
      <c r="LXL176" s="166"/>
      <c r="LXM176" s="177"/>
      <c r="LXN176" s="178"/>
      <c r="LXO176" s="118"/>
      <c r="LXP176" s="118"/>
      <c r="LXQ176" s="206"/>
      <c r="LXR176" s="162"/>
      <c r="LXS176" s="196"/>
      <c r="LXT176" s="166"/>
      <c r="LXU176" s="177"/>
      <c r="LXV176" s="178"/>
      <c r="LXW176" s="118"/>
      <c r="LXX176" s="118"/>
      <c r="LXY176" s="206"/>
      <c r="LXZ176" s="162"/>
      <c r="LYA176" s="196"/>
      <c r="LYB176" s="166"/>
      <c r="LYC176" s="177"/>
      <c r="LYD176" s="178"/>
      <c r="LYE176" s="118"/>
      <c r="LYF176" s="118"/>
      <c r="LYG176" s="206"/>
      <c r="LYH176" s="162"/>
      <c r="LYI176" s="196"/>
      <c r="LYJ176" s="166"/>
      <c r="LYK176" s="177"/>
      <c r="LYL176" s="178"/>
      <c r="LYM176" s="118"/>
      <c r="LYN176" s="118"/>
      <c r="LYO176" s="206"/>
      <c r="LYP176" s="162"/>
      <c r="LYQ176" s="196"/>
      <c r="LYR176" s="166"/>
      <c r="LYS176" s="177"/>
      <c r="LYT176" s="178"/>
      <c r="LYU176" s="118"/>
      <c r="LYV176" s="118"/>
      <c r="LYW176" s="206"/>
      <c r="LYX176" s="162"/>
      <c r="LYY176" s="196"/>
      <c r="LYZ176" s="166"/>
      <c r="LZA176" s="177"/>
      <c r="LZB176" s="178"/>
      <c r="LZC176" s="118"/>
      <c r="LZD176" s="118"/>
      <c r="LZE176" s="206"/>
      <c r="LZF176" s="162"/>
      <c r="LZG176" s="196"/>
      <c r="LZH176" s="166"/>
      <c r="LZI176" s="177"/>
      <c r="LZJ176" s="178"/>
      <c r="LZK176" s="118"/>
      <c r="LZL176" s="118"/>
      <c r="LZM176" s="206"/>
      <c r="LZN176" s="162"/>
      <c r="LZO176" s="196"/>
      <c r="LZP176" s="166"/>
      <c r="LZQ176" s="177"/>
      <c r="LZR176" s="178"/>
      <c r="LZS176" s="118"/>
      <c r="LZT176" s="118"/>
      <c r="LZU176" s="206"/>
      <c r="LZV176" s="162"/>
      <c r="LZW176" s="196"/>
      <c r="LZX176" s="166"/>
      <c r="LZY176" s="177"/>
      <c r="LZZ176" s="178"/>
      <c r="MAA176" s="118"/>
      <c r="MAB176" s="118"/>
      <c r="MAC176" s="206"/>
      <c r="MAD176" s="162"/>
      <c r="MAE176" s="196"/>
      <c r="MAF176" s="166"/>
      <c r="MAG176" s="177"/>
      <c r="MAH176" s="178"/>
      <c r="MAI176" s="118"/>
      <c r="MAJ176" s="118"/>
      <c r="MAK176" s="206"/>
      <c r="MAL176" s="162"/>
      <c r="MAM176" s="196"/>
      <c r="MAN176" s="166"/>
      <c r="MAO176" s="177"/>
      <c r="MAP176" s="178"/>
      <c r="MAQ176" s="118"/>
      <c r="MAR176" s="118"/>
      <c r="MAS176" s="206"/>
      <c r="MAT176" s="162"/>
      <c r="MAU176" s="196"/>
      <c r="MAV176" s="166"/>
      <c r="MAW176" s="177"/>
      <c r="MAX176" s="178"/>
      <c r="MAY176" s="118"/>
      <c r="MAZ176" s="118"/>
      <c r="MBA176" s="206"/>
      <c r="MBB176" s="162"/>
      <c r="MBC176" s="196"/>
      <c r="MBD176" s="166"/>
      <c r="MBE176" s="177"/>
      <c r="MBF176" s="178"/>
      <c r="MBG176" s="118"/>
      <c r="MBH176" s="118"/>
      <c r="MBI176" s="206"/>
      <c r="MBJ176" s="162"/>
      <c r="MBK176" s="196"/>
      <c r="MBL176" s="166"/>
      <c r="MBM176" s="177"/>
      <c r="MBN176" s="178"/>
      <c r="MBO176" s="118"/>
      <c r="MBP176" s="118"/>
      <c r="MBQ176" s="206"/>
      <c r="MBR176" s="162"/>
      <c r="MBS176" s="196"/>
      <c r="MBT176" s="166"/>
      <c r="MBU176" s="177"/>
      <c r="MBV176" s="178"/>
      <c r="MBW176" s="118"/>
      <c r="MBX176" s="118"/>
      <c r="MBY176" s="206"/>
      <c r="MBZ176" s="162"/>
      <c r="MCA176" s="196"/>
      <c r="MCB176" s="166"/>
      <c r="MCC176" s="177"/>
      <c r="MCD176" s="178"/>
      <c r="MCE176" s="118"/>
      <c r="MCF176" s="118"/>
      <c r="MCG176" s="206"/>
      <c r="MCH176" s="162"/>
      <c r="MCI176" s="196"/>
      <c r="MCJ176" s="166"/>
      <c r="MCK176" s="177"/>
      <c r="MCL176" s="178"/>
      <c r="MCM176" s="118"/>
      <c r="MCN176" s="118"/>
      <c r="MCO176" s="206"/>
      <c r="MCP176" s="162"/>
      <c r="MCQ176" s="196"/>
      <c r="MCR176" s="166"/>
      <c r="MCS176" s="177"/>
      <c r="MCT176" s="178"/>
      <c r="MCU176" s="118"/>
      <c r="MCV176" s="118"/>
      <c r="MCW176" s="206"/>
      <c r="MCX176" s="162"/>
      <c r="MCY176" s="196"/>
      <c r="MCZ176" s="166"/>
      <c r="MDA176" s="177"/>
      <c r="MDB176" s="178"/>
      <c r="MDC176" s="118"/>
      <c r="MDD176" s="118"/>
      <c r="MDE176" s="206"/>
      <c r="MDF176" s="162"/>
      <c r="MDG176" s="196"/>
      <c r="MDH176" s="166"/>
      <c r="MDI176" s="177"/>
      <c r="MDJ176" s="178"/>
      <c r="MDK176" s="118"/>
      <c r="MDL176" s="118"/>
      <c r="MDM176" s="206"/>
      <c r="MDN176" s="162"/>
      <c r="MDO176" s="196"/>
      <c r="MDP176" s="166"/>
      <c r="MDQ176" s="177"/>
      <c r="MDR176" s="178"/>
      <c r="MDS176" s="118"/>
      <c r="MDT176" s="118"/>
      <c r="MDU176" s="206"/>
      <c r="MDV176" s="162"/>
      <c r="MDW176" s="196"/>
      <c r="MDX176" s="166"/>
      <c r="MDY176" s="177"/>
      <c r="MDZ176" s="178"/>
      <c r="MEA176" s="118"/>
      <c r="MEB176" s="118"/>
      <c r="MEC176" s="206"/>
      <c r="MED176" s="162"/>
      <c r="MEE176" s="196"/>
      <c r="MEF176" s="166"/>
      <c r="MEG176" s="177"/>
      <c r="MEH176" s="178"/>
      <c r="MEI176" s="118"/>
      <c r="MEJ176" s="118"/>
      <c r="MEK176" s="206"/>
      <c r="MEL176" s="162"/>
      <c r="MEM176" s="196"/>
      <c r="MEN176" s="166"/>
      <c r="MEO176" s="177"/>
      <c r="MEP176" s="178"/>
      <c r="MEQ176" s="118"/>
      <c r="MER176" s="118"/>
      <c r="MES176" s="206"/>
      <c r="MET176" s="162"/>
      <c r="MEU176" s="196"/>
      <c r="MEV176" s="166"/>
      <c r="MEW176" s="177"/>
      <c r="MEX176" s="178"/>
      <c r="MEY176" s="118"/>
      <c r="MEZ176" s="118"/>
      <c r="MFA176" s="206"/>
      <c r="MFB176" s="162"/>
      <c r="MFC176" s="196"/>
      <c r="MFD176" s="166"/>
      <c r="MFE176" s="177"/>
      <c r="MFF176" s="178"/>
      <c r="MFG176" s="118"/>
      <c r="MFH176" s="118"/>
      <c r="MFI176" s="206"/>
      <c r="MFJ176" s="162"/>
      <c r="MFK176" s="196"/>
      <c r="MFL176" s="166"/>
      <c r="MFM176" s="177"/>
      <c r="MFN176" s="178"/>
      <c r="MFO176" s="118"/>
      <c r="MFP176" s="118"/>
      <c r="MFQ176" s="206"/>
      <c r="MFR176" s="162"/>
      <c r="MFS176" s="196"/>
      <c r="MFT176" s="166"/>
      <c r="MFU176" s="177"/>
      <c r="MFV176" s="178"/>
      <c r="MFW176" s="118"/>
      <c r="MFX176" s="118"/>
      <c r="MFY176" s="206"/>
      <c r="MFZ176" s="162"/>
      <c r="MGA176" s="196"/>
      <c r="MGB176" s="166"/>
      <c r="MGC176" s="177"/>
      <c r="MGD176" s="178"/>
      <c r="MGE176" s="118"/>
      <c r="MGF176" s="118"/>
      <c r="MGG176" s="206"/>
      <c r="MGH176" s="162"/>
      <c r="MGI176" s="196"/>
      <c r="MGJ176" s="166"/>
      <c r="MGK176" s="177"/>
      <c r="MGL176" s="178"/>
      <c r="MGM176" s="118"/>
      <c r="MGN176" s="118"/>
      <c r="MGO176" s="206"/>
      <c r="MGP176" s="162"/>
      <c r="MGQ176" s="196"/>
      <c r="MGR176" s="166"/>
      <c r="MGS176" s="177"/>
      <c r="MGT176" s="178"/>
      <c r="MGU176" s="118"/>
      <c r="MGV176" s="118"/>
      <c r="MGW176" s="206"/>
      <c r="MGX176" s="162"/>
      <c r="MGY176" s="196"/>
      <c r="MGZ176" s="166"/>
      <c r="MHA176" s="177"/>
      <c r="MHB176" s="178"/>
      <c r="MHC176" s="118"/>
      <c r="MHD176" s="118"/>
      <c r="MHE176" s="206"/>
      <c r="MHF176" s="162"/>
      <c r="MHG176" s="196"/>
      <c r="MHH176" s="166"/>
      <c r="MHI176" s="177"/>
      <c r="MHJ176" s="178"/>
      <c r="MHK176" s="118"/>
      <c r="MHL176" s="118"/>
      <c r="MHM176" s="206"/>
      <c r="MHN176" s="162"/>
      <c r="MHO176" s="196"/>
      <c r="MHP176" s="166"/>
      <c r="MHQ176" s="177"/>
      <c r="MHR176" s="178"/>
      <c r="MHS176" s="118"/>
      <c r="MHT176" s="118"/>
      <c r="MHU176" s="206"/>
      <c r="MHV176" s="162"/>
      <c r="MHW176" s="196"/>
      <c r="MHX176" s="166"/>
      <c r="MHY176" s="177"/>
      <c r="MHZ176" s="178"/>
      <c r="MIA176" s="118"/>
      <c r="MIB176" s="118"/>
      <c r="MIC176" s="206"/>
      <c r="MID176" s="162"/>
      <c r="MIE176" s="196"/>
      <c r="MIF176" s="166"/>
      <c r="MIG176" s="177"/>
      <c r="MIH176" s="178"/>
      <c r="MII176" s="118"/>
      <c r="MIJ176" s="118"/>
      <c r="MIK176" s="206"/>
      <c r="MIL176" s="162"/>
      <c r="MIM176" s="196"/>
      <c r="MIN176" s="166"/>
      <c r="MIO176" s="177"/>
      <c r="MIP176" s="178"/>
      <c r="MIQ176" s="118"/>
      <c r="MIR176" s="118"/>
      <c r="MIS176" s="206"/>
      <c r="MIT176" s="162"/>
      <c r="MIU176" s="196"/>
      <c r="MIV176" s="166"/>
      <c r="MIW176" s="177"/>
      <c r="MIX176" s="178"/>
      <c r="MIY176" s="118"/>
      <c r="MIZ176" s="118"/>
      <c r="MJA176" s="206"/>
      <c r="MJB176" s="162"/>
      <c r="MJC176" s="196"/>
      <c r="MJD176" s="166"/>
      <c r="MJE176" s="177"/>
      <c r="MJF176" s="178"/>
      <c r="MJG176" s="118"/>
      <c r="MJH176" s="118"/>
      <c r="MJI176" s="206"/>
      <c r="MJJ176" s="162"/>
      <c r="MJK176" s="196"/>
      <c r="MJL176" s="166"/>
      <c r="MJM176" s="177"/>
      <c r="MJN176" s="178"/>
      <c r="MJO176" s="118"/>
      <c r="MJP176" s="118"/>
      <c r="MJQ176" s="206"/>
      <c r="MJR176" s="162"/>
      <c r="MJS176" s="196"/>
      <c r="MJT176" s="166"/>
      <c r="MJU176" s="177"/>
      <c r="MJV176" s="178"/>
      <c r="MJW176" s="118"/>
      <c r="MJX176" s="118"/>
      <c r="MJY176" s="206"/>
      <c r="MJZ176" s="162"/>
      <c r="MKA176" s="196"/>
      <c r="MKB176" s="166"/>
      <c r="MKC176" s="177"/>
      <c r="MKD176" s="178"/>
      <c r="MKE176" s="118"/>
      <c r="MKF176" s="118"/>
      <c r="MKG176" s="206"/>
      <c r="MKH176" s="162"/>
      <c r="MKI176" s="196"/>
      <c r="MKJ176" s="166"/>
      <c r="MKK176" s="177"/>
      <c r="MKL176" s="178"/>
      <c r="MKM176" s="118"/>
      <c r="MKN176" s="118"/>
      <c r="MKO176" s="206"/>
      <c r="MKP176" s="162"/>
      <c r="MKQ176" s="196"/>
      <c r="MKR176" s="166"/>
      <c r="MKS176" s="177"/>
      <c r="MKT176" s="178"/>
      <c r="MKU176" s="118"/>
      <c r="MKV176" s="118"/>
      <c r="MKW176" s="206"/>
      <c r="MKX176" s="162"/>
      <c r="MKY176" s="196"/>
      <c r="MKZ176" s="166"/>
      <c r="MLA176" s="177"/>
      <c r="MLB176" s="178"/>
      <c r="MLC176" s="118"/>
      <c r="MLD176" s="118"/>
      <c r="MLE176" s="206"/>
      <c r="MLF176" s="162"/>
      <c r="MLG176" s="196"/>
      <c r="MLH176" s="166"/>
      <c r="MLI176" s="177"/>
      <c r="MLJ176" s="178"/>
      <c r="MLK176" s="118"/>
      <c r="MLL176" s="118"/>
      <c r="MLM176" s="206"/>
      <c r="MLN176" s="162"/>
      <c r="MLO176" s="196"/>
      <c r="MLP176" s="166"/>
      <c r="MLQ176" s="177"/>
      <c r="MLR176" s="178"/>
      <c r="MLS176" s="118"/>
      <c r="MLT176" s="118"/>
      <c r="MLU176" s="206"/>
      <c r="MLV176" s="162"/>
      <c r="MLW176" s="196"/>
      <c r="MLX176" s="166"/>
      <c r="MLY176" s="177"/>
      <c r="MLZ176" s="178"/>
      <c r="MMA176" s="118"/>
      <c r="MMB176" s="118"/>
      <c r="MMC176" s="206"/>
      <c r="MMD176" s="162"/>
      <c r="MME176" s="196"/>
      <c r="MMF176" s="166"/>
      <c r="MMG176" s="177"/>
      <c r="MMH176" s="178"/>
      <c r="MMI176" s="118"/>
      <c r="MMJ176" s="118"/>
      <c r="MMK176" s="206"/>
      <c r="MML176" s="162"/>
      <c r="MMM176" s="196"/>
      <c r="MMN176" s="166"/>
      <c r="MMO176" s="177"/>
      <c r="MMP176" s="178"/>
      <c r="MMQ176" s="118"/>
      <c r="MMR176" s="118"/>
      <c r="MMS176" s="206"/>
      <c r="MMT176" s="162"/>
      <c r="MMU176" s="196"/>
      <c r="MMV176" s="166"/>
      <c r="MMW176" s="177"/>
      <c r="MMX176" s="178"/>
      <c r="MMY176" s="118"/>
      <c r="MMZ176" s="118"/>
      <c r="MNA176" s="206"/>
      <c r="MNB176" s="162"/>
      <c r="MNC176" s="196"/>
      <c r="MND176" s="166"/>
      <c r="MNE176" s="177"/>
      <c r="MNF176" s="178"/>
      <c r="MNG176" s="118"/>
      <c r="MNH176" s="118"/>
      <c r="MNI176" s="206"/>
      <c r="MNJ176" s="162"/>
      <c r="MNK176" s="196"/>
      <c r="MNL176" s="166"/>
      <c r="MNM176" s="177"/>
      <c r="MNN176" s="178"/>
      <c r="MNO176" s="118"/>
      <c r="MNP176" s="118"/>
      <c r="MNQ176" s="206"/>
      <c r="MNR176" s="162"/>
      <c r="MNS176" s="196"/>
      <c r="MNT176" s="166"/>
      <c r="MNU176" s="177"/>
      <c r="MNV176" s="178"/>
      <c r="MNW176" s="118"/>
      <c r="MNX176" s="118"/>
      <c r="MNY176" s="206"/>
      <c r="MNZ176" s="162"/>
      <c r="MOA176" s="196"/>
      <c r="MOB176" s="166"/>
      <c r="MOC176" s="177"/>
      <c r="MOD176" s="178"/>
      <c r="MOE176" s="118"/>
      <c r="MOF176" s="118"/>
      <c r="MOG176" s="206"/>
      <c r="MOH176" s="162"/>
      <c r="MOI176" s="196"/>
      <c r="MOJ176" s="166"/>
      <c r="MOK176" s="177"/>
      <c r="MOL176" s="178"/>
      <c r="MOM176" s="118"/>
      <c r="MON176" s="118"/>
      <c r="MOO176" s="206"/>
      <c r="MOP176" s="162"/>
      <c r="MOQ176" s="196"/>
      <c r="MOR176" s="166"/>
      <c r="MOS176" s="177"/>
      <c r="MOT176" s="178"/>
      <c r="MOU176" s="118"/>
      <c r="MOV176" s="118"/>
      <c r="MOW176" s="206"/>
      <c r="MOX176" s="162"/>
      <c r="MOY176" s="196"/>
      <c r="MOZ176" s="166"/>
      <c r="MPA176" s="177"/>
      <c r="MPB176" s="178"/>
      <c r="MPC176" s="118"/>
      <c r="MPD176" s="118"/>
      <c r="MPE176" s="206"/>
      <c r="MPF176" s="162"/>
      <c r="MPG176" s="196"/>
      <c r="MPH176" s="166"/>
      <c r="MPI176" s="177"/>
      <c r="MPJ176" s="178"/>
      <c r="MPK176" s="118"/>
      <c r="MPL176" s="118"/>
      <c r="MPM176" s="206"/>
      <c r="MPN176" s="162"/>
      <c r="MPO176" s="196"/>
      <c r="MPP176" s="166"/>
      <c r="MPQ176" s="177"/>
      <c r="MPR176" s="178"/>
      <c r="MPS176" s="118"/>
      <c r="MPT176" s="118"/>
      <c r="MPU176" s="206"/>
      <c r="MPV176" s="162"/>
      <c r="MPW176" s="196"/>
      <c r="MPX176" s="166"/>
      <c r="MPY176" s="177"/>
      <c r="MPZ176" s="178"/>
      <c r="MQA176" s="118"/>
      <c r="MQB176" s="118"/>
      <c r="MQC176" s="206"/>
      <c r="MQD176" s="162"/>
      <c r="MQE176" s="196"/>
      <c r="MQF176" s="166"/>
      <c r="MQG176" s="177"/>
      <c r="MQH176" s="178"/>
      <c r="MQI176" s="118"/>
      <c r="MQJ176" s="118"/>
      <c r="MQK176" s="206"/>
      <c r="MQL176" s="162"/>
      <c r="MQM176" s="196"/>
      <c r="MQN176" s="166"/>
      <c r="MQO176" s="177"/>
      <c r="MQP176" s="178"/>
      <c r="MQQ176" s="118"/>
      <c r="MQR176" s="118"/>
      <c r="MQS176" s="206"/>
      <c r="MQT176" s="162"/>
      <c r="MQU176" s="196"/>
      <c r="MQV176" s="166"/>
      <c r="MQW176" s="177"/>
      <c r="MQX176" s="178"/>
      <c r="MQY176" s="118"/>
      <c r="MQZ176" s="118"/>
      <c r="MRA176" s="206"/>
      <c r="MRB176" s="162"/>
      <c r="MRC176" s="196"/>
      <c r="MRD176" s="166"/>
      <c r="MRE176" s="177"/>
      <c r="MRF176" s="178"/>
      <c r="MRG176" s="118"/>
      <c r="MRH176" s="118"/>
      <c r="MRI176" s="206"/>
      <c r="MRJ176" s="162"/>
      <c r="MRK176" s="196"/>
      <c r="MRL176" s="166"/>
      <c r="MRM176" s="177"/>
      <c r="MRN176" s="178"/>
      <c r="MRO176" s="118"/>
      <c r="MRP176" s="118"/>
      <c r="MRQ176" s="206"/>
      <c r="MRR176" s="162"/>
      <c r="MRS176" s="196"/>
      <c r="MRT176" s="166"/>
      <c r="MRU176" s="177"/>
      <c r="MRV176" s="178"/>
      <c r="MRW176" s="118"/>
      <c r="MRX176" s="118"/>
      <c r="MRY176" s="206"/>
      <c r="MRZ176" s="162"/>
      <c r="MSA176" s="196"/>
      <c r="MSB176" s="166"/>
      <c r="MSC176" s="177"/>
      <c r="MSD176" s="178"/>
      <c r="MSE176" s="118"/>
      <c r="MSF176" s="118"/>
      <c r="MSG176" s="206"/>
      <c r="MSH176" s="162"/>
      <c r="MSI176" s="196"/>
      <c r="MSJ176" s="166"/>
      <c r="MSK176" s="177"/>
      <c r="MSL176" s="178"/>
      <c r="MSM176" s="118"/>
      <c r="MSN176" s="118"/>
      <c r="MSO176" s="206"/>
      <c r="MSP176" s="162"/>
      <c r="MSQ176" s="196"/>
      <c r="MSR176" s="166"/>
      <c r="MSS176" s="177"/>
      <c r="MST176" s="178"/>
      <c r="MSU176" s="118"/>
      <c r="MSV176" s="118"/>
      <c r="MSW176" s="206"/>
      <c r="MSX176" s="162"/>
      <c r="MSY176" s="196"/>
      <c r="MSZ176" s="166"/>
      <c r="MTA176" s="177"/>
      <c r="MTB176" s="178"/>
      <c r="MTC176" s="118"/>
      <c r="MTD176" s="118"/>
      <c r="MTE176" s="206"/>
      <c r="MTF176" s="162"/>
      <c r="MTG176" s="196"/>
      <c r="MTH176" s="166"/>
      <c r="MTI176" s="177"/>
      <c r="MTJ176" s="178"/>
      <c r="MTK176" s="118"/>
      <c r="MTL176" s="118"/>
      <c r="MTM176" s="206"/>
      <c r="MTN176" s="162"/>
      <c r="MTO176" s="196"/>
      <c r="MTP176" s="166"/>
      <c r="MTQ176" s="177"/>
      <c r="MTR176" s="178"/>
      <c r="MTS176" s="118"/>
      <c r="MTT176" s="118"/>
      <c r="MTU176" s="206"/>
      <c r="MTV176" s="162"/>
      <c r="MTW176" s="196"/>
      <c r="MTX176" s="166"/>
      <c r="MTY176" s="177"/>
      <c r="MTZ176" s="178"/>
      <c r="MUA176" s="118"/>
      <c r="MUB176" s="118"/>
      <c r="MUC176" s="206"/>
      <c r="MUD176" s="162"/>
      <c r="MUE176" s="196"/>
      <c r="MUF176" s="166"/>
      <c r="MUG176" s="177"/>
      <c r="MUH176" s="178"/>
      <c r="MUI176" s="118"/>
      <c r="MUJ176" s="118"/>
      <c r="MUK176" s="206"/>
      <c r="MUL176" s="162"/>
      <c r="MUM176" s="196"/>
      <c r="MUN176" s="166"/>
      <c r="MUO176" s="177"/>
      <c r="MUP176" s="178"/>
      <c r="MUQ176" s="118"/>
      <c r="MUR176" s="118"/>
      <c r="MUS176" s="206"/>
      <c r="MUT176" s="162"/>
      <c r="MUU176" s="196"/>
      <c r="MUV176" s="166"/>
      <c r="MUW176" s="177"/>
      <c r="MUX176" s="178"/>
      <c r="MUY176" s="118"/>
      <c r="MUZ176" s="118"/>
      <c r="MVA176" s="206"/>
      <c r="MVB176" s="162"/>
      <c r="MVC176" s="196"/>
      <c r="MVD176" s="166"/>
      <c r="MVE176" s="177"/>
      <c r="MVF176" s="178"/>
      <c r="MVG176" s="118"/>
      <c r="MVH176" s="118"/>
      <c r="MVI176" s="206"/>
      <c r="MVJ176" s="162"/>
      <c r="MVK176" s="196"/>
      <c r="MVL176" s="166"/>
      <c r="MVM176" s="177"/>
      <c r="MVN176" s="178"/>
      <c r="MVO176" s="118"/>
      <c r="MVP176" s="118"/>
      <c r="MVQ176" s="206"/>
      <c r="MVR176" s="162"/>
      <c r="MVS176" s="196"/>
      <c r="MVT176" s="166"/>
      <c r="MVU176" s="177"/>
      <c r="MVV176" s="178"/>
      <c r="MVW176" s="118"/>
      <c r="MVX176" s="118"/>
      <c r="MVY176" s="206"/>
      <c r="MVZ176" s="162"/>
      <c r="MWA176" s="196"/>
      <c r="MWB176" s="166"/>
      <c r="MWC176" s="177"/>
      <c r="MWD176" s="178"/>
      <c r="MWE176" s="118"/>
      <c r="MWF176" s="118"/>
      <c r="MWG176" s="206"/>
      <c r="MWH176" s="162"/>
      <c r="MWI176" s="196"/>
      <c r="MWJ176" s="166"/>
      <c r="MWK176" s="177"/>
      <c r="MWL176" s="178"/>
      <c r="MWM176" s="118"/>
      <c r="MWN176" s="118"/>
      <c r="MWO176" s="206"/>
      <c r="MWP176" s="162"/>
      <c r="MWQ176" s="196"/>
      <c r="MWR176" s="166"/>
      <c r="MWS176" s="177"/>
      <c r="MWT176" s="178"/>
      <c r="MWU176" s="118"/>
      <c r="MWV176" s="118"/>
      <c r="MWW176" s="206"/>
      <c r="MWX176" s="162"/>
      <c r="MWY176" s="196"/>
      <c r="MWZ176" s="166"/>
      <c r="MXA176" s="177"/>
      <c r="MXB176" s="178"/>
      <c r="MXC176" s="118"/>
      <c r="MXD176" s="118"/>
      <c r="MXE176" s="206"/>
      <c r="MXF176" s="162"/>
      <c r="MXG176" s="196"/>
      <c r="MXH176" s="166"/>
      <c r="MXI176" s="177"/>
      <c r="MXJ176" s="178"/>
      <c r="MXK176" s="118"/>
      <c r="MXL176" s="118"/>
      <c r="MXM176" s="206"/>
      <c r="MXN176" s="162"/>
      <c r="MXO176" s="196"/>
      <c r="MXP176" s="166"/>
      <c r="MXQ176" s="177"/>
      <c r="MXR176" s="178"/>
      <c r="MXS176" s="118"/>
      <c r="MXT176" s="118"/>
      <c r="MXU176" s="206"/>
      <c r="MXV176" s="162"/>
      <c r="MXW176" s="196"/>
      <c r="MXX176" s="166"/>
      <c r="MXY176" s="177"/>
      <c r="MXZ176" s="178"/>
      <c r="MYA176" s="118"/>
      <c r="MYB176" s="118"/>
      <c r="MYC176" s="206"/>
      <c r="MYD176" s="162"/>
      <c r="MYE176" s="196"/>
      <c r="MYF176" s="166"/>
      <c r="MYG176" s="177"/>
      <c r="MYH176" s="178"/>
      <c r="MYI176" s="118"/>
      <c r="MYJ176" s="118"/>
      <c r="MYK176" s="206"/>
      <c r="MYL176" s="162"/>
      <c r="MYM176" s="196"/>
      <c r="MYN176" s="166"/>
      <c r="MYO176" s="177"/>
      <c r="MYP176" s="178"/>
      <c r="MYQ176" s="118"/>
      <c r="MYR176" s="118"/>
      <c r="MYS176" s="206"/>
      <c r="MYT176" s="162"/>
      <c r="MYU176" s="196"/>
      <c r="MYV176" s="166"/>
      <c r="MYW176" s="177"/>
      <c r="MYX176" s="178"/>
      <c r="MYY176" s="118"/>
      <c r="MYZ176" s="118"/>
      <c r="MZA176" s="206"/>
      <c r="MZB176" s="162"/>
      <c r="MZC176" s="196"/>
      <c r="MZD176" s="166"/>
      <c r="MZE176" s="177"/>
      <c r="MZF176" s="178"/>
      <c r="MZG176" s="118"/>
      <c r="MZH176" s="118"/>
      <c r="MZI176" s="206"/>
      <c r="MZJ176" s="162"/>
      <c r="MZK176" s="196"/>
      <c r="MZL176" s="166"/>
      <c r="MZM176" s="177"/>
      <c r="MZN176" s="178"/>
      <c r="MZO176" s="118"/>
      <c r="MZP176" s="118"/>
      <c r="MZQ176" s="206"/>
      <c r="MZR176" s="162"/>
      <c r="MZS176" s="196"/>
      <c r="MZT176" s="166"/>
      <c r="MZU176" s="177"/>
      <c r="MZV176" s="178"/>
      <c r="MZW176" s="118"/>
      <c r="MZX176" s="118"/>
      <c r="MZY176" s="206"/>
      <c r="MZZ176" s="162"/>
      <c r="NAA176" s="196"/>
      <c r="NAB176" s="166"/>
      <c r="NAC176" s="177"/>
      <c r="NAD176" s="178"/>
      <c r="NAE176" s="118"/>
      <c r="NAF176" s="118"/>
      <c r="NAG176" s="206"/>
      <c r="NAH176" s="162"/>
      <c r="NAI176" s="196"/>
      <c r="NAJ176" s="166"/>
      <c r="NAK176" s="177"/>
      <c r="NAL176" s="178"/>
      <c r="NAM176" s="118"/>
      <c r="NAN176" s="118"/>
      <c r="NAO176" s="206"/>
      <c r="NAP176" s="162"/>
      <c r="NAQ176" s="196"/>
      <c r="NAR176" s="166"/>
      <c r="NAS176" s="177"/>
      <c r="NAT176" s="178"/>
      <c r="NAU176" s="118"/>
      <c r="NAV176" s="118"/>
      <c r="NAW176" s="206"/>
      <c r="NAX176" s="162"/>
      <c r="NAY176" s="196"/>
      <c r="NAZ176" s="166"/>
      <c r="NBA176" s="177"/>
      <c r="NBB176" s="178"/>
      <c r="NBC176" s="118"/>
      <c r="NBD176" s="118"/>
      <c r="NBE176" s="206"/>
      <c r="NBF176" s="162"/>
      <c r="NBG176" s="196"/>
      <c r="NBH176" s="166"/>
      <c r="NBI176" s="177"/>
      <c r="NBJ176" s="178"/>
      <c r="NBK176" s="118"/>
      <c r="NBL176" s="118"/>
      <c r="NBM176" s="206"/>
      <c r="NBN176" s="162"/>
      <c r="NBO176" s="196"/>
      <c r="NBP176" s="166"/>
      <c r="NBQ176" s="177"/>
      <c r="NBR176" s="178"/>
      <c r="NBS176" s="118"/>
      <c r="NBT176" s="118"/>
      <c r="NBU176" s="206"/>
      <c r="NBV176" s="162"/>
      <c r="NBW176" s="196"/>
      <c r="NBX176" s="166"/>
      <c r="NBY176" s="177"/>
      <c r="NBZ176" s="178"/>
      <c r="NCA176" s="118"/>
      <c r="NCB176" s="118"/>
      <c r="NCC176" s="206"/>
      <c r="NCD176" s="162"/>
      <c r="NCE176" s="196"/>
      <c r="NCF176" s="166"/>
      <c r="NCG176" s="177"/>
      <c r="NCH176" s="178"/>
      <c r="NCI176" s="118"/>
      <c r="NCJ176" s="118"/>
      <c r="NCK176" s="206"/>
      <c r="NCL176" s="162"/>
      <c r="NCM176" s="196"/>
      <c r="NCN176" s="166"/>
      <c r="NCO176" s="177"/>
      <c r="NCP176" s="178"/>
      <c r="NCQ176" s="118"/>
      <c r="NCR176" s="118"/>
      <c r="NCS176" s="206"/>
      <c r="NCT176" s="162"/>
      <c r="NCU176" s="196"/>
      <c r="NCV176" s="166"/>
      <c r="NCW176" s="177"/>
      <c r="NCX176" s="178"/>
      <c r="NCY176" s="118"/>
      <c r="NCZ176" s="118"/>
      <c r="NDA176" s="206"/>
      <c r="NDB176" s="162"/>
      <c r="NDC176" s="196"/>
      <c r="NDD176" s="166"/>
      <c r="NDE176" s="177"/>
      <c r="NDF176" s="178"/>
      <c r="NDG176" s="118"/>
      <c r="NDH176" s="118"/>
      <c r="NDI176" s="206"/>
      <c r="NDJ176" s="162"/>
      <c r="NDK176" s="196"/>
      <c r="NDL176" s="166"/>
      <c r="NDM176" s="177"/>
      <c r="NDN176" s="178"/>
      <c r="NDO176" s="118"/>
      <c r="NDP176" s="118"/>
      <c r="NDQ176" s="206"/>
      <c r="NDR176" s="162"/>
      <c r="NDS176" s="196"/>
      <c r="NDT176" s="166"/>
      <c r="NDU176" s="177"/>
      <c r="NDV176" s="178"/>
      <c r="NDW176" s="118"/>
      <c r="NDX176" s="118"/>
      <c r="NDY176" s="206"/>
      <c r="NDZ176" s="162"/>
      <c r="NEA176" s="196"/>
      <c r="NEB176" s="166"/>
      <c r="NEC176" s="177"/>
      <c r="NED176" s="178"/>
      <c r="NEE176" s="118"/>
      <c r="NEF176" s="118"/>
      <c r="NEG176" s="206"/>
      <c r="NEH176" s="162"/>
      <c r="NEI176" s="196"/>
      <c r="NEJ176" s="166"/>
      <c r="NEK176" s="177"/>
      <c r="NEL176" s="178"/>
      <c r="NEM176" s="118"/>
      <c r="NEN176" s="118"/>
      <c r="NEO176" s="206"/>
      <c r="NEP176" s="162"/>
      <c r="NEQ176" s="196"/>
      <c r="NER176" s="166"/>
      <c r="NES176" s="177"/>
      <c r="NET176" s="178"/>
      <c r="NEU176" s="118"/>
      <c r="NEV176" s="118"/>
      <c r="NEW176" s="206"/>
      <c r="NEX176" s="162"/>
      <c r="NEY176" s="196"/>
      <c r="NEZ176" s="166"/>
      <c r="NFA176" s="177"/>
      <c r="NFB176" s="178"/>
      <c r="NFC176" s="118"/>
      <c r="NFD176" s="118"/>
      <c r="NFE176" s="206"/>
      <c r="NFF176" s="162"/>
      <c r="NFG176" s="196"/>
      <c r="NFH176" s="166"/>
      <c r="NFI176" s="177"/>
      <c r="NFJ176" s="178"/>
      <c r="NFK176" s="118"/>
      <c r="NFL176" s="118"/>
      <c r="NFM176" s="206"/>
      <c r="NFN176" s="162"/>
      <c r="NFO176" s="196"/>
      <c r="NFP176" s="166"/>
      <c r="NFQ176" s="177"/>
      <c r="NFR176" s="178"/>
      <c r="NFS176" s="118"/>
      <c r="NFT176" s="118"/>
      <c r="NFU176" s="206"/>
      <c r="NFV176" s="162"/>
      <c r="NFW176" s="196"/>
      <c r="NFX176" s="166"/>
      <c r="NFY176" s="177"/>
      <c r="NFZ176" s="178"/>
      <c r="NGA176" s="118"/>
      <c r="NGB176" s="118"/>
      <c r="NGC176" s="206"/>
      <c r="NGD176" s="162"/>
      <c r="NGE176" s="196"/>
      <c r="NGF176" s="166"/>
      <c r="NGG176" s="177"/>
      <c r="NGH176" s="178"/>
      <c r="NGI176" s="118"/>
      <c r="NGJ176" s="118"/>
      <c r="NGK176" s="206"/>
      <c r="NGL176" s="162"/>
      <c r="NGM176" s="196"/>
      <c r="NGN176" s="166"/>
      <c r="NGO176" s="177"/>
      <c r="NGP176" s="178"/>
      <c r="NGQ176" s="118"/>
      <c r="NGR176" s="118"/>
      <c r="NGS176" s="206"/>
      <c r="NGT176" s="162"/>
      <c r="NGU176" s="196"/>
      <c r="NGV176" s="166"/>
      <c r="NGW176" s="177"/>
      <c r="NGX176" s="178"/>
      <c r="NGY176" s="118"/>
      <c r="NGZ176" s="118"/>
      <c r="NHA176" s="206"/>
      <c r="NHB176" s="162"/>
      <c r="NHC176" s="196"/>
      <c r="NHD176" s="166"/>
      <c r="NHE176" s="177"/>
      <c r="NHF176" s="178"/>
      <c r="NHG176" s="118"/>
      <c r="NHH176" s="118"/>
      <c r="NHI176" s="206"/>
      <c r="NHJ176" s="162"/>
      <c r="NHK176" s="196"/>
      <c r="NHL176" s="166"/>
      <c r="NHM176" s="177"/>
      <c r="NHN176" s="178"/>
      <c r="NHO176" s="118"/>
      <c r="NHP176" s="118"/>
      <c r="NHQ176" s="206"/>
      <c r="NHR176" s="162"/>
      <c r="NHS176" s="196"/>
      <c r="NHT176" s="166"/>
      <c r="NHU176" s="177"/>
      <c r="NHV176" s="178"/>
      <c r="NHW176" s="118"/>
      <c r="NHX176" s="118"/>
      <c r="NHY176" s="206"/>
      <c r="NHZ176" s="162"/>
      <c r="NIA176" s="196"/>
      <c r="NIB176" s="166"/>
      <c r="NIC176" s="177"/>
      <c r="NID176" s="178"/>
      <c r="NIE176" s="118"/>
      <c r="NIF176" s="118"/>
      <c r="NIG176" s="206"/>
      <c r="NIH176" s="162"/>
      <c r="NII176" s="196"/>
      <c r="NIJ176" s="166"/>
      <c r="NIK176" s="177"/>
      <c r="NIL176" s="178"/>
      <c r="NIM176" s="118"/>
      <c r="NIN176" s="118"/>
      <c r="NIO176" s="206"/>
      <c r="NIP176" s="162"/>
      <c r="NIQ176" s="196"/>
      <c r="NIR176" s="166"/>
      <c r="NIS176" s="177"/>
      <c r="NIT176" s="178"/>
      <c r="NIU176" s="118"/>
      <c r="NIV176" s="118"/>
      <c r="NIW176" s="206"/>
      <c r="NIX176" s="162"/>
      <c r="NIY176" s="196"/>
      <c r="NIZ176" s="166"/>
      <c r="NJA176" s="177"/>
      <c r="NJB176" s="178"/>
      <c r="NJC176" s="118"/>
      <c r="NJD176" s="118"/>
      <c r="NJE176" s="206"/>
      <c r="NJF176" s="162"/>
      <c r="NJG176" s="196"/>
      <c r="NJH176" s="166"/>
      <c r="NJI176" s="177"/>
      <c r="NJJ176" s="178"/>
      <c r="NJK176" s="118"/>
      <c r="NJL176" s="118"/>
      <c r="NJM176" s="206"/>
      <c r="NJN176" s="162"/>
      <c r="NJO176" s="196"/>
      <c r="NJP176" s="166"/>
      <c r="NJQ176" s="177"/>
      <c r="NJR176" s="178"/>
      <c r="NJS176" s="118"/>
      <c r="NJT176" s="118"/>
      <c r="NJU176" s="206"/>
      <c r="NJV176" s="162"/>
      <c r="NJW176" s="196"/>
      <c r="NJX176" s="166"/>
      <c r="NJY176" s="177"/>
      <c r="NJZ176" s="178"/>
      <c r="NKA176" s="118"/>
      <c r="NKB176" s="118"/>
      <c r="NKC176" s="206"/>
      <c r="NKD176" s="162"/>
      <c r="NKE176" s="196"/>
      <c r="NKF176" s="166"/>
      <c r="NKG176" s="177"/>
      <c r="NKH176" s="178"/>
      <c r="NKI176" s="118"/>
      <c r="NKJ176" s="118"/>
      <c r="NKK176" s="206"/>
      <c r="NKL176" s="162"/>
      <c r="NKM176" s="196"/>
      <c r="NKN176" s="166"/>
      <c r="NKO176" s="177"/>
      <c r="NKP176" s="178"/>
      <c r="NKQ176" s="118"/>
      <c r="NKR176" s="118"/>
      <c r="NKS176" s="206"/>
      <c r="NKT176" s="162"/>
      <c r="NKU176" s="196"/>
      <c r="NKV176" s="166"/>
      <c r="NKW176" s="177"/>
      <c r="NKX176" s="178"/>
      <c r="NKY176" s="118"/>
      <c r="NKZ176" s="118"/>
      <c r="NLA176" s="206"/>
      <c r="NLB176" s="162"/>
      <c r="NLC176" s="196"/>
      <c r="NLD176" s="166"/>
      <c r="NLE176" s="177"/>
      <c r="NLF176" s="178"/>
      <c r="NLG176" s="118"/>
      <c r="NLH176" s="118"/>
      <c r="NLI176" s="206"/>
      <c r="NLJ176" s="162"/>
      <c r="NLK176" s="196"/>
      <c r="NLL176" s="166"/>
      <c r="NLM176" s="177"/>
      <c r="NLN176" s="178"/>
      <c r="NLO176" s="118"/>
      <c r="NLP176" s="118"/>
      <c r="NLQ176" s="206"/>
      <c r="NLR176" s="162"/>
      <c r="NLS176" s="196"/>
      <c r="NLT176" s="166"/>
      <c r="NLU176" s="177"/>
      <c r="NLV176" s="178"/>
      <c r="NLW176" s="118"/>
      <c r="NLX176" s="118"/>
      <c r="NLY176" s="206"/>
      <c r="NLZ176" s="162"/>
      <c r="NMA176" s="196"/>
      <c r="NMB176" s="166"/>
      <c r="NMC176" s="177"/>
      <c r="NMD176" s="178"/>
      <c r="NME176" s="118"/>
      <c r="NMF176" s="118"/>
      <c r="NMG176" s="206"/>
      <c r="NMH176" s="162"/>
      <c r="NMI176" s="196"/>
      <c r="NMJ176" s="166"/>
      <c r="NMK176" s="177"/>
      <c r="NML176" s="178"/>
      <c r="NMM176" s="118"/>
      <c r="NMN176" s="118"/>
      <c r="NMO176" s="206"/>
      <c r="NMP176" s="162"/>
      <c r="NMQ176" s="196"/>
      <c r="NMR176" s="166"/>
      <c r="NMS176" s="177"/>
      <c r="NMT176" s="178"/>
      <c r="NMU176" s="118"/>
      <c r="NMV176" s="118"/>
      <c r="NMW176" s="206"/>
      <c r="NMX176" s="162"/>
      <c r="NMY176" s="196"/>
      <c r="NMZ176" s="166"/>
      <c r="NNA176" s="177"/>
      <c r="NNB176" s="178"/>
      <c r="NNC176" s="118"/>
      <c r="NND176" s="118"/>
      <c r="NNE176" s="206"/>
      <c r="NNF176" s="162"/>
      <c r="NNG176" s="196"/>
      <c r="NNH176" s="166"/>
      <c r="NNI176" s="177"/>
      <c r="NNJ176" s="178"/>
      <c r="NNK176" s="118"/>
      <c r="NNL176" s="118"/>
      <c r="NNM176" s="206"/>
      <c r="NNN176" s="162"/>
      <c r="NNO176" s="196"/>
      <c r="NNP176" s="166"/>
      <c r="NNQ176" s="177"/>
      <c r="NNR176" s="178"/>
      <c r="NNS176" s="118"/>
      <c r="NNT176" s="118"/>
      <c r="NNU176" s="206"/>
      <c r="NNV176" s="162"/>
      <c r="NNW176" s="196"/>
      <c r="NNX176" s="166"/>
      <c r="NNY176" s="177"/>
      <c r="NNZ176" s="178"/>
      <c r="NOA176" s="118"/>
      <c r="NOB176" s="118"/>
      <c r="NOC176" s="206"/>
      <c r="NOD176" s="162"/>
      <c r="NOE176" s="196"/>
      <c r="NOF176" s="166"/>
      <c r="NOG176" s="177"/>
      <c r="NOH176" s="178"/>
      <c r="NOI176" s="118"/>
      <c r="NOJ176" s="118"/>
      <c r="NOK176" s="206"/>
      <c r="NOL176" s="162"/>
      <c r="NOM176" s="196"/>
      <c r="NON176" s="166"/>
      <c r="NOO176" s="177"/>
      <c r="NOP176" s="178"/>
      <c r="NOQ176" s="118"/>
      <c r="NOR176" s="118"/>
      <c r="NOS176" s="206"/>
      <c r="NOT176" s="162"/>
      <c r="NOU176" s="196"/>
      <c r="NOV176" s="166"/>
      <c r="NOW176" s="177"/>
      <c r="NOX176" s="178"/>
      <c r="NOY176" s="118"/>
      <c r="NOZ176" s="118"/>
      <c r="NPA176" s="206"/>
      <c r="NPB176" s="162"/>
      <c r="NPC176" s="196"/>
      <c r="NPD176" s="166"/>
      <c r="NPE176" s="177"/>
      <c r="NPF176" s="178"/>
      <c r="NPG176" s="118"/>
      <c r="NPH176" s="118"/>
      <c r="NPI176" s="206"/>
      <c r="NPJ176" s="162"/>
      <c r="NPK176" s="196"/>
      <c r="NPL176" s="166"/>
      <c r="NPM176" s="177"/>
      <c r="NPN176" s="178"/>
      <c r="NPO176" s="118"/>
      <c r="NPP176" s="118"/>
      <c r="NPQ176" s="206"/>
      <c r="NPR176" s="162"/>
      <c r="NPS176" s="196"/>
      <c r="NPT176" s="166"/>
      <c r="NPU176" s="177"/>
      <c r="NPV176" s="178"/>
      <c r="NPW176" s="118"/>
      <c r="NPX176" s="118"/>
      <c r="NPY176" s="206"/>
      <c r="NPZ176" s="162"/>
      <c r="NQA176" s="196"/>
      <c r="NQB176" s="166"/>
      <c r="NQC176" s="177"/>
      <c r="NQD176" s="178"/>
      <c r="NQE176" s="118"/>
      <c r="NQF176" s="118"/>
      <c r="NQG176" s="206"/>
      <c r="NQH176" s="162"/>
      <c r="NQI176" s="196"/>
      <c r="NQJ176" s="166"/>
      <c r="NQK176" s="177"/>
      <c r="NQL176" s="178"/>
      <c r="NQM176" s="118"/>
      <c r="NQN176" s="118"/>
      <c r="NQO176" s="206"/>
      <c r="NQP176" s="162"/>
      <c r="NQQ176" s="196"/>
      <c r="NQR176" s="166"/>
      <c r="NQS176" s="177"/>
      <c r="NQT176" s="178"/>
      <c r="NQU176" s="118"/>
      <c r="NQV176" s="118"/>
      <c r="NQW176" s="206"/>
      <c r="NQX176" s="162"/>
      <c r="NQY176" s="196"/>
      <c r="NQZ176" s="166"/>
      <c r="NRA176" s="177"/>
      <c r="NRB176" s="178"/>
      <c r="NRC176" s="118"/>
      <c r="NRD176" s="118"/>
      <c r="NRE176" s="206"/>
      <c r="NRF176" s="162"/>
      <c r="NRG176" s="196"/>
      <c r="NRH176" s="166"/>
      <c r="NRI176" s="177"/>
      <c r="NRJ176" s="178"/>
      <c r="NRK176" s="118"/>
      <c r="NRL176" s="118"/>
      <c r="NRM176" s="206"/>
      <c r="NRN176" s="162"/>
      <c r="NRO176" s="196"/>
      <c r="NRP176" s="166"/>
      <c r="NRQ176" s="177"/>
      <c r="NRR176" s="178"/>
      <c r="NRS176" s="118"/>
      <c r="NRT176" s="118"/>
      <c r="NRU176" s="206"/>
      <c r="NRV176" s="162"/>
      <c r="NRW176" s="196"/>
      <c r="NRX176" s="166"/>
      <c r="NRY176" s="177"/>
      <c r="NRZ176" s="178"/>
      <c r="NSA176" s="118"/>
      <c r="NSB176" s="118"/>
      <c r="NSC176" s="206"/>
      <c r="NSD176" s="162"/>
      <c r="NSE176" s="196"/>
      <c r="NSF176" s="166"/>
      <c r="NSG176" s="177"/>
      <c r="NSH176" s="178"/>
      <c r="NSI176" s="118"/>
      <c r="NSJ176" s="118"/>
      <c r="NSK176" s="206"/>
      <c r="NSL176" s="162"/>
      <c r="NSM176" s="196"/>
      <c r="NSN176" s="166"/>
      <c r="NSO176" s="177"/>
      <c r="NSP176" s="178"/>
      <c r="NSQ176" s="118"/>
      <c r="NSR176" s="118"/>
      <c r="NSS176" s="206"/>
      <c r="NST176" s="162"/>
      <c r="NSU176" s="196"/>
      <c r="NSV176" s="166"/>
      <c r="NSW176" s="177"/>
      <c r="NSX176" s="178"/>
      <c r="NSY176" s="118"/>
      <c r="NSZ176" s="118"/>
      <c r="NTA176" s="206"/>
      <c r="NTB176" s="162"/>
      <c r="NTC176" s="196"/>
      <c r="NTD176" s="166"/>
      <c r="NTE176" s="177"/>
      <c r="NTF176" s="178"/>
      <c r="NTG176" s="118"/>
      <c r="NTH176" s="118"/>
      <c r="NTI176" s="206"/>
      <c r="NTJ176" s="162"/>
      <c r="NTK176" s="196"/>
      <c r="NTL176" s="166"/>
      <c r="NTM176" s="177"/>
      <c r="NTN176" s="178"/>
      <c r="NTO176" s="118"/>
      <c r="NTP176" s="118"/>
      <c r="NTQ176" s="206"/>
      <c r="NTR176" s="162"/>
      <c r="NTS176" s="196"/>
      <c r="NTT176" s="166"/>
      <c r="NTU176" s="177"/>
      <c r="NTV176" s="178"/>
      <c r="NTW176" s="118"/>
      <c r="NTX176" s="118"/>
      <c r="NTY176" s="206"/>
      <c r="NTZ176" s="162"/>
      <c r="NUA176" s="196"/>
      <c r="NUB176" s="166"/>
      <c r="NUC176" s="177"/>
      <c r="NUD176" s="178"/>
      <c r="NUE176" s="118"/>
      <c r="NUF176" s="118"/>
      <c r="NUG176" s="206"/>
      <c r="NUH176" s="162"/>
      <c r="NUI176" s="196"/>
      <c r="NUJ176" s="166"/>
      <c r="NUK176" s="177"/>
      <c r="NUL176" s="178"/>
      <c r="NUM176" s="118"/>
      <c r="NUN176" s="118"/>
      <c r="NUO176" s="206"/>
      <c r="NUP176" s="162"/>
      <c r="NUQ176" s="196"/>
      <c r="NUR176" s="166"/>
      <c r="NUS176" s="177"/>
      <c r="NUT176" s="178"/>
      <c r="NUU176" s="118"/>
      <c r="NUV176" s="118"/>
      <c r="NUW176" s="206"/>
      <c r="NUX176" s="162"/>
      <c r="NUY176" s="196"/>
      <c r="NUZ176" s="166"/>
      <c r="NVA176" s="177"/>
      <c r="NVB176" s="178"/>
      <c r="NVC176" s="118"/>
      <c r="NVD176" s="118"/>
      <c r="NVE176" s="206"/>
      <c r="NVF176" s="162"/>
      <c r="NVG176" s="196"/>
      <c r="NVH176" s="166"/>
      <c r="NVI176" s="177"/>
      <c r="NVJ176" s="178"/>
      <c r="NVK176" s="118"/>
      <c r="NVL176" s="118"/>
      <c r="NVM176" s="206"/>
      <c r="NVN176" s="162"/>
      <c r="NVO176" s="196"/>
      <c r="NVP176" s="166"/>
      <c r="NVQ176" s="177"/>
      <c r="NVR176" s="178"/>
      <c r="NVS176" s="118"/>
      <c r="NVT176" s="118"/>
      <c r="NVU176" s="206"/>
      <c r="NVV176" s="162"/>
      <c r="NVW176" s="196"/>
      <c r="NVX176" s="166"/>
      <c r="NVY176" s="177"/>
      <c r="NVZ176" s="178"/>
      <c r="NWA176" s="118"/>
      <c r="NWB176" s="118"/>
      <c r="NWC176" s="206"/>
      <c r="NWD176" s="162"/>
      <c r="NWE176" s="196"/>
      <c r="NWF176" s="166"/>
      <c r="NWG176" s="177"/>
      <c r="NWH176" s="178"/>
      <c r="NWI176" s="118"/>
      <c r="NWJ176" s="118"/>
      <c r="NWK176" s="206"/>
      <c r="NWL176" s="162"/>
      <c r="NWM176" s="196"/>
      <c r="NWN176" s="166"/>
      <c r="NWO176" s="177"/>
      <c r="NWP176" s="178"/>
      <c r="NWQ176" s="118"/>
      <c r="NWR176" s="118"/>
      <c r="NWS176" s="206"/>
      <c r="NWT176" s="162"/>
      <c r="NWU176" s="196"/>
      <c r="NWV176" s="166"/>
      <c r="NWW176" s="177"/>
      <c r="NWX176" s="178"/>
      <c r="NWY176" s="118"/>
      <c r="NWZ176" s="118"/>
      <c r="NXA176" s="206"/>
      <c r="NXB176" s="162"/>
      <c r="NXC176" s="196"/>
      <c r="NXD176" s="166"/>
      <c r="NXE176" s="177"/>
      <c r="NXF176" s="178"/>
      <c r="NXG176" s="118"/>
      <c r="NXH176" s="118"/>
      <c r="NXI176" s="206"/>
      <c r="NXJ176" s="162"/>
      <c r="NXK176" s="196"/>
      <c r="NXL176" s="166"/>
      <c r="NXM176" s="177"/>
      <c r="NXN176" s="178"/>
      <c r="NXO176" s="118"/>
      <c r="NXP176" s="118"/>
      <c r="NXQ176" s="206"/>
      <c r="NXR176" s="162"/>
      <c r="NXS176" s="196"/>
      <c r="NXT176" s="166"/>
      <c r="NXU176" s="177"/>
      <c r="NXV176" s="178"/>
      <c r="NXW176" s="118"/>
      <c r="NXX176" s="118"/>
      <c r="NXY176" s="206"/>
      <c r="NXZ176" s="162"/>
      <c r="NYA176" s="196"/>
      <c r="NYB176" s="166"/>
      <c r="NYC176" s="177"/>
      <c r="NYD176" s="178"/>
      <c r="NYE176" s="118"/>
      <c r="NYF176" s="118"/>
      <c r="NYG176" s="206"/>
      <c r="NYH176" s="162"/>
      <c r="NYI176" s="196"/>
      <c r="NYJ176" s="166"/>
      <c r="NYK176" s="177"/>
      <c r="NYL176" s="178"/>
      <c r="NYM176" s="118"/>
      <c r="NYN176" s="118"/>
      <c r="NYO176" s="206"/>
      <c r="NYP176" s="162"/>
      <c r="NYQ176" s="196"/>
      <c r="NYR176" s="166"/>
      <c r="NYS176" s="177"/>
      <c r="NYT176" s="178"/>
      <c r="NYU176" s="118"/>
      <c r="NYV176" s="118"/>
      <c r="NYW176" s="206"/>
      <c r="NYX176" s="162"/>
      <c r="NYY176" s="196"/>
      <c r="NYZ176" s="166"/>
      <c r="NZA176" s="177"/>
      <c r="NZB176" s="178"/>
      <c r="NZC176" s="118"/>
      <c r="NZD176" s="118"/>
      <c r="NZE176" s="206"/>
      <c r="NZF176" s="162"/>
      <c r="NZG176" s="196"/>
      <c r="NZH176" s="166"/>
      <c r="NZI176" s="177"/>
      <c r="NZJ176" s="178"/>
      <c r="NZK176" s="118"/>
      <c r="NZL176" s="118"/>
      <c r="NZM176" s="206"/>
      <c r="NZN176" s="162"/>
      <c r="NZO176" s="196"/>
      <c r="NZP176" s="166"/>
      <c r="NZQ176" s="177"/>
      <c r="NZR176" s="178"/>
      <c r="NZS176" s="118"/>
      <c r="NZT176" s="118"/>
      <c r="NZU176" s="206"/>
      <c r="NZV176" s="162"/>
      <c r="NZW176" s="196"/>
      <c r="NZX176" s="166"/>
      <c r="NZY176" s="177"/>
      <c r="NZZ176" s="178"/>
      <c r="OAA176" s="118"/>
      <c r="OAB176" s="118"/>
      <c r="OAC176" s="206"/>
      <c r="OAD176" s="162"/>
      <c r="OAE176" s="196"/>
      <c r="OAF176" s="166"/>
      <c r="OAG176" s="177"/>
      <c r="OAH176" s="178"/>
      <c r="OAI176" s="118"/>
      <c r="OAJ176" s="118"/>
      <c r="OAK176" s="206"/>
      <c r="OAL176" s="162"/>
      <c r="OAM176" s="196"/>
      <c r="OAN176" s="166"/>
      <c r="OAO176" s="177"/>
      <c r="OAP176" s="178"/>
      <c r="OAQ176" s="118"/>
      <c r="OAR176" s="118"/>
      <c r="OAS176" s="206"/>
      <c r="OAT176" s="162"/>
      <c r="OAU176" s="196"/>
      <c r="OAV176" s="166"/>
      <c r="OAW176" s="177"/>
      <c r="OAX176" s="178"/>
      <c r="OAY176" s="118"/>
      <c r="OAZ176" s="118"/>
      <c r="OBA176" s="206"/>
      <c r="OBB176" s="162"/>
      <c r="OBC176" s="196"/>
      <c r="OBD176" s="166"/>
      <c r="OBE176" s="177"/>
      <c r="OBF176" s="178"/>
      <c r="OBG176" s="118"/>
      <c r="OBH176" s="118"/>
      <c r="OBI176" s="206"/>
      <c r="OBJ176" s="162"/>
      <c r="OBK176" s="196"/>
      <c r="OBL176" s="166"/>
      <c r="OBM176" s="177"/>
      <c r="OBN176" s="178"/>
      <c r="OBO176" s="118"/>
      <c r="OBP176" s="118"/>
      <c r="OBQ176" s="206"/>
      <c r="OBR176" s="162"/>
      <c r="OBS176" s="196"/>
      <c r="OBT176" s="166"/>
      <c r="OBU176" s="177"/>
      <c r="OBV176" s="178"/>
      <c r="OBW176" s="118"/>
      <c r="OBX176" s="118"/>
      <c r="OBY176" s="206"/>
      <c r="OBZ176" s="162"/>
      <c r="OCA176" s="196"/>
      <c r="OCB176" s="166"/>
      <c r="OCC176" s="177"/>
      <c r="OCD176" s="178"/>
      <c r="OCE176" s="118"/>
      <c r="OCF176" s="118"/>
      <c r="OCG176" s="206"/>
      <c r="OCH176" s="162"/>
      <c r="OCI176" s="196"/>
      <c r="OCJ176" s="166"/>
      <c r="OCK176" s="177"/>
      <c r="OCL176" s="178"/>
      <c r="OCM176" s="118"/>
      <c r="OCN176" s="118"/>
      <c r="OCO176" s="206"/>
      <c r="OCP176" s="162"/>
      <c r="OCQ176" s="196"/>
      <c r="OCR176" s="166"/>
      <c r="OCS176" s="177"/>
      <c r="OCT176" s="178"/>
      <c r="OCU176" s="118"/>
      <c r="OCV176" s="118"/>
      <c r="OCW176" s="206"/>
      <c r="OCX176" s="162"/>
      <c r="OCY176" s="196"/>
      <c r="OCZ176" s="166"/>
      <c r="ODA176" s="177"/>
      <c r="ODB176" s="178"/>
      <c r="ODC176" s="118"/>
      <c r="ODD176" s="118"/>
      <c r="ODE176" s="206"/>
      <c r="ODF176" s="162"/>
      <c r="ODG176" s="196"/>
      <c r="ODH176" s="166"/>
      <c r="ODI176" s="177"/>
      <c r="ODJ176" s="178"/>
      <c r="ODK176" s="118"/>
      <c r="ODL176" s="118"/>
      <c r="ODM176" s="206"/>
      <c r="ODN176" s="162"/>
      <c r="ODO176" s="196"/>
      <c r="ODP176" s="166"/>
      <c r="ODQ176" s="177"/>
      <c r="ODR176" s="178"/>
      <c r="ODS176" s="118"/>
      <c r="ODT176" s="118"/>
      <c r="ODU176" s="206"/>
      <c r="ODV176" s="162"/>
      <c r="ODW176" s="196"/>
      <c r="ODX176" s="166"/>
      <c r="ODY176" s="177"/>
      <c r="ODZ176" s="178"/>
      <c r="OEA176" s="118"/>
      <c r="OEB176" s="118"/>
      <c r="OEC176" s="206"/>
      <c r="OED176" s="162"/>
      <c r="OEE176" s="196"/>
      <c r="OEF176" s="166"/>
      <c r="OEG176" s="177"/>
      <c r="OEH176" s="178"/>
      <c r="OEI176" s="118"/>
      <c r="OEJ176" s="118"/>
      <c r="OEK176" s="206"/>
      <c r="OEL176" s="162"/>
      <c r="OEM176" s="196"/>
      <c r="OEN176" s="166"/>
      <c r="OEO176" s="177"/>
      <c r="OEP176" s="178"/>
      <c r="OEQ176" s="118"/>
      <c r="OER176" s="118"/>
      <c r="OES176" s="206"/>
      <c r="OET176" s="162"/>
      <c r="OEU176" s="196"/>
      <c r="OEV176" s="166"/>
      <c r="OEW176" s="177"/>
      <c r="OEX176" s="178"/>
      <c r="OEY176" s="118"/>
      <c r="OEZ176" s="118"/>
      <c r="OFA176" s="206"/>
      <c r="OFB176" s="162"/>
      <c r="OFC176" s="196"/>
      <c r="OFD176" s="166"/>
      <c r="OFE176" s="177"/>
      <c r="OFF176" s="178"/>
      <c r="OFG176" s="118"/>
      <c r="OFH176" s="118"/>
      <c r="OFI176" s="206"/>
      <c r="OFJ176" s="162"/>
      <c r="OFK176" s="196"/>
      <c r="OFL176" s="166"/>
      <c r="OFM176" s="177"/>
      <c r="OFN176" s="178"/>
      <c r="OFO176" s="118"/>
      <c r="OFP176" s="118"/>
      <c r="OFQ176" s="206"/>
      <c r="OFR176" s="162"/>
      <c r="OFS176" s="196"/>
      <c r="OFT176" s="166"/>
      <c r="OFU176" s="177"/>
      <c r="OFV176" s="178"/>
      <c r="OFW176" s="118"/>
      <c r="OFX176" s="118"/>
      <c r="OFY176" s="206"/>
      <c r="OFZ176" s="162"/>
      <c r="OGA176" s="196"/>
      <c r="OGB176" s="166"/>
      <c r="OGC176" s="177"/>
      <c r="OGD176" s="178"/>
      <c r="OGE176" s="118"/>
      <c r="OGF176" s="118"/>
      <c r="OGG176" s="206"/>
      <c r="OGH176" s="162"/>
      <c r="OGI176" s="196"/>
      <c r="OGJ176" s="166"/>
      <c r="OGK176" s="177"/>
      <c r="OGL176" s="178"/>
      <c r="OGM176" s="118"/>
      <c r="OGN176" s="118"/>
      <c r="OGO176" s="206"/>
      <c r="OGP176" s="162"/>
      <c r="OGQ176" s="196"/>
      <c r="OGR176" s="166"/>
      <c r="OGS176" s="177"/>
      <c r="OGT176" s="178"/>
      <c r="OGU176" s="118"/>
      <c r="OGV176" s="118"/>
      <c r="OGW176" s="206"/>
      <c r="OGX176" s="162"/>
      <c r="OGY176" s="196"/>
      <c r="OGZ176" s="166"/>
      <c r="OHA176" s="177"/>
      <c r="OHB176" s="178"/>
      <c r="OHC176" s="118"/>
      <c r="OHD176" s="118"/>
      <c r="OHE176" s="206"/>
      <c r="OHF176" s="162"/>
      <c r="OHG176" s="196"/>
      <c r="OHH176" s="166"/>
      <c r="OHI176" s="177"/>
      <c r="OHJ176" s="178"/>
      <c r="OHK176" s="118"/>
      <c r="OHL176" s="118"/>
      <c r="OHM176" s="206"/>
      <c r="OHN176" s="162"/>
      <c r="OHO176" s="196"/>
      <c r="OHP176" s="166"/>
      <c r="OHQ176" s="177"/>
      <c r="OHR176" s="178"/>
      <c r="OHS176" s="118"/>
      <c r="OHT176" s="118"/>
      <c r="OHU176" s="206"/>
      <c r="OHV176" s="162"/>
      <c r="OHW176" s="196"/>
      <c r="OHX176" s="166"/>
      <c r="OHY176" s="177"/>
      <c r="OHZ176" s="178"/>
      <c r="OIA176" s="118"/>
      <c r="OIB176" s="118"/>
      <c r="OIC176" s="206"/>
      <c r="OID176" s="162"/>
      <c r="OIE176" s="196"/>
      <c r="OIF176" s="166"/>
      <c r="OIG176" s="177"/>
      <c r="OIH176" s="178"/>
      <c r="OII176" s="118"/>
      <c r="OIJ176" s="118"/>
      <c r="OIK176" s="206"/>
      <c r="OIL176" s="162"/>
      <c r="OIM176" s="196"/>
      <c r="OIN176" s="166"/>
      <c r="OIO176" s="177"/>
      <c r="OIP176" s="178"/>
      <c r="OIQ176" s="118"/>
      <c r="OIR176" s="118"/>
      <c r="OIS176" s="206"/>
      <c r="OIT176" s="162"/>
      <c r="OIU176" s="196"/>
      <c r="OIV176" s="166"/>
      <c r="OIW176" s="177"/>
      <c r="OIX176" s="178"/>
      <c r="OIY176" s="118"/>
      <c r="OIZ176" s="118"/>
      <c r="OJA176" s="206"/>
      <c r="OJB176" s="162"/>
      <c r="OJC176" s="196"/>
      <c r="OJD176" s="166"/>
      <c r="OJE176" s="177"/>
      <c r="OJF176" s="178"/>
      <c r="OJG176" s="118"/>
      <c r="OJH176" s="118"/>
      <c r="OJI176" s="206"/>
      <c r="OJJ176" s="162"/>
      <c r="OJK176" s="196"/>
      <c r="OJL176" s="166"/>
      <c r="OJM176" s="177"/>
      <c r="OJN176" s="178"/>
      <c r="OJO176" s="118"/>
      <c r="OJP176" s="118"/>
      <c r="OJQ176" s="206"/>
      <c r="OJR176" s="162"/>
      <c r="OJS176" s="196"/>
      <c r="OJT176" s="166"/>
      <c r="OJU176" s="177"/>
      <c r="OJV176" s="178"/>
      <c r="OJW176" s="118"/>
      <c r="OJX176" s="118"/>
      <c r="OJY176" s="206"/>
      <c r="OJZ176" s="162"/>
      <c r="OKA176" s="196"/>
      <c r="OKB176" s="166"/>
      <c r="OKC176" s="177"/>
      <c r="OKD176" s="178"/>
      <c r="OKE176" s="118"/>
      <c r="OKF176" s="118"/>
      <c r="OKG176" s="206"/>
      <c r="OKH176" s="162"/>
      <c r="OKI176" s="196"/>
      <c r="OKJ176" s="166"/>
      <c r="OKK176" s="177"/>
      <c r="OKL176" s="178"/>
      <c r="OKM176" s="118"/>
      <c r="OKN176" s="118"/>
      <c r="OKO176" s="206"/>
      <c r="OKP176" s="162"/>
      <c r="OKQ176" s="196"/>
      <c r="OKR176" s="166"/>
      <c r="OKS176" s="177"/>
      <c r="OKT176" s="178"/>
      <c r="OKU176" s="118"/>
      <c r="OKV176" s="118"/>
      <c r="OKW176" s="206"/>
      <c r="OKX176" s="162"/>
      <c r="OKY176" s="196"/>
      <c r="OKZ176" s="166"/>
      <c r="OLA176" s="177"/>
      <c r="OLB176" s="178"/>
      <c r="OLC176" s="118"/>
      <c r="OLD176" s="118"/>
      <c r="OLE176" s="206"/>
      <c r="OLF176" s="162"/>
      <c r="OLG176" s="196"/>
      <c r="OLH176" s="166"/>
      <c r="OLI176" s="177"/>
      <c r="OLJ176" s="178"/>
      <c r="OLK176" s="118"/>
      <c r="OLL176" s="118"/>
      <c r="OLM176" s="206"/>
      <c r="OLN176" s="162"/>
      <c r="OLO176" s="196"/>
      <c r="OLP176" s="166"/>
      <c r="OLQ176" s="177"/>
      <c r="OLR176" s="178"/>
      <c r="OLS176" s="118"/>
      <c r="OLT176" s="118"/>
      <c r="OLU176" s="206"/>
      <c r="OLV176" s="162"/>
      <c r="OLW176" s="196"/>
      <c r="OLX176" s="166"/>
      <c r="OLY176" s="177"/>
      <c r="OLZ176" s="178"/>
      <c r="OMA176" s="118"/>
      <c r="OMB176" s="118"/>
      <c r="OMC176" s="206"/>
      <c r="OMD176" s="162"/>
      <c r="OME176" s="196"/>
      <c r="OMF176" s="166"/>
      <c r="OMG176" s="177"/>
      <c r="OMH176" s="178"/>
      <c r="OMI176" s="118"/>
      <c r="OMJ176" s="118"/>
      <c r="OMK176" s="206"/>
      <c r="OML176" s="162"/>
      <c r="OMM176" s="196"/>
      <c r="OMN176" s="166"/>
      <c r="OMO176" s="177"/>
      <c r="OMP176" s="178"/>
      <c r="OMQ176" s="118"/>
      <c r="OMR176" s="118"/>
      <c r="OMS176" s="206"/>
      <c r="OMT176" s="162"/>
      <c r="OMU176" s="196"/>
      <c r="OMV176" s="166"/>
      <c r="OMW176" s="177"/>
      <c r="OMX176" s="178"/>
      <c r="OMY176" s="118"/>
      <c r="OMZ176" s="118"/>
      <c r="ONA176" s="206"/>
      <c r="ONB176" s="162"/>
      <c r="ONC176" s="196"/>
      <c r="OND176" s="166"/>
      <c r="ONE176" s="177"/>
      <c r="ONF176" s="178"/>
      <c r="ONG176" s="118"/>
      <c r="ONH176" s="118"/>
      <c r="ONI176" s="206"/>
      <c r="ONJ176" s="162"/>
      <c r="ONK176" s="196"/>
      <c r="ONL176" s="166"/>
      <c r="ONM176" s="177"/>
      <c r="ONN176" s="178"/>
      <c r="ONO176" s="118"/>
      <c r="ONP176" s="118"/>
      <c r="ONQ176" s="206"/>
      <c r="ONR176" s="162"/>
      <c r="ONS176" s="196"/>
      <c r="ONT176" s="166"/>
      <c r="ONU176" s="177"/>
      <c r="ONV176" s="178"/>
      <c r="ONW176" s="118"/>
      <c r="ONX176" s="118"/>
      <c r="ONY176" s="206"/>
      <c r="ONZ176" s="162"/>
      <c r="OOA176" s="196"/>
      <c r="OOB176" s="166"/>
      <c r="OOC176" s="177"/>
      <c r="OOD176" s="178"/>
      <c r="OOE176" s="118"/>
      <c r="OOF176" s="118"/>
      <c r="OOG176" s="206"/>
      <c r="OOH176" s="162"/>
      <c r="OOI176" s="196"/>
      <c r="OOJ176" s="166"/>
      <c r="OOK176" s="177"/>
      <c r="OOL176" s="178"/>
      <c r="OOM176" s="118"/>
      <c r="OON176" s="118"/>
      <c r="OOO176" s="206"/>
      <c r="OOP176" s="162"/>
      <c r="OOQ176" s="196"/>
      <c r="OOR176" s="166"/>
      <c r="OOS176" s="177"/>
      <c r="OOT176" s="178"/>
      <c r="OOU176" s="118"/>
      <c r="OOV176" s="118"/>
      <c r="OOW176" s="206"/>
      <c r="OOX176" s="162"/>
      <c r="OOY176" s="196"/>
      <c r="OOZ176" s="166"/>
      <c r="OPA176" s="177"/>
      <c r="OPB176" s="178"/>
      <c r="OPC176" s="118"/>
      <c r="OPD176" s="118"/>
      <c r="OPE176" s="206"/>
      <c r="OPF176" s="162"/>
      <c r="OPG176" s="196"/>
      <c r="OPH176" s="166"/>
      <c r="OPI176" s="177"/>
      <c r="OPJ176" s="178"/>
      <c r="OPK176" s="118"/>
      <c r="OPL176" s="118"/>
      <c r="OPM176" s="206"/>
      <c r="OPN176" s="162"/>
      <c r="OPO176" s="196"/>
      <c r="OPP176" s="166"/>
      <c r="OPQ176" s="177"/>
      <c r="OPR176" s="178"/>
      <c r="OPS176" s="118"/>
      <c r="OPT176" s="118"/>
      <c r="OPU176" s="206"/>
      <c r="OPV176" s="162"/>
      <c r="OPW176" s="196"/>
      <c r="OPX176" s="166"/>
      <c r="OPY176" s="177"/>
      <c r="OPZ176" s="178"/>
      <c r="OQA176" s="118"/>
      <c r="OQB176" s="118"/>
      <c r="OQC176" s="206"/>
      <c r="OQD176" s="162"/>
      <c r="OQE176" s="196"/>
      <c r="OQF176" s="166"/>
      <c r="OQG176" s="177"/>
      <c r="OQH176" s="178"/>
      <c r="OQI176" s="118"/>
      <c r="OQJ176" s="118"/>
      <c r="OQK176" s="206"/>
      <c r="OQL176" s="162"/>
      <c r="OQM176" s="196"/>
      <c r="OQN176" s="166"/>
      <c r="OQO176" s="177"/>
      <c r="OQP176" s="178"/>
      <c r="OQQ176" s="118"/>
      <c r="OQR176" s="118"/>
      <c r="OQS176" s="206"/>
      <c r="OQT176" s="162"/>
      <c r="OQU176" s="196"/>
      <c r="OQV176" s="166"/>
      <c r="OQW176" s="177"/>
      <c r="OQX176" s="178"/>
      <c r="OQY176" s="118"/>
      <c r="OQZ176" s="118"/>
      <c r="ORA176" s="206"/>
      <c r="ORB176" s="162"/>
      <c r="ORC176" s="196"/>
      <c r="ORD176" s="166"/>
      <c r="ORE176" s="177"/>
      <c r="ORF176" s="178"/>
      <c r="ORG176" s="118"/>
      <c r="ORH176" s="118"/>
      <c r="ORI176" s="206"/>
      <c r="ORJ176" s="162"/>
      <c r="ORK176" s="196"/>
      <c r="ORL176" s="166"/>
      <c r="ORM176" s="177"/>
      <c r="ORN176" s="178"/>
      <c r="ORO176" s="118"/>
      <c r="ORP176" s="118"/>
      <c r="ORQ176" s="206"/>
      <c r="ORR176" s="162"/>
      <c r="ORS176" s="196"/>
      <c r="ORT176" s="166"/>
      <c r="ORU176" s="177"/>
      <c r="ORV176" s="178"/>
      <c r="ORW176" s="118"/>
      <c r="ORX176" s="118"/>
      <c r="ORY176" s="206"/>
      <c r="ORZ176" s="162"/>
      <c r="OSA176" s="196"/>
      <c r="OSB176" s="166"/>
      <c r="OSC176" s="177"/>
      <c r="OSD176" s="178"/>
      <c r="OSE176" s="118"/>
      <c r="OSF176" s="118"/>
      <c r="OSG176" s="206"/>
      <c r="OSH176" s="162"/>
      <c r="OSI176" s="196"/>
      <c r="OSJ176" s="166"/>
      <c r="OSK176" s="177"/>
      <c r="OSL176" s="178"/>
      <c r="OSM176" s="118"/>
      <c r="OSN176" s="118"/>
      <c r="OSO176" s="206"/>
      <c r="OSP176" s="162"/>
      <c r="OSQ176" s="196"/>
      <c r="OSR176" s="166"/>
      <c r="OSS176" s="177"/>
      <c r="OST176" s="178"/>
      <c r="OSU176" s="118"/>
      <c r="OSV176" s="118"/>
      <c r="OSW176" s="206"/>
      <c r="OSX176" s="162"/>
      <c r="OSY176" s="196"/>
      <c r="OSZ176" s="166"/>
      <c r="OTA176" s="177"/>
      <c r="OTB176" s="178"/>
      <c r="OTC176" s="118"/>
      <c r="OTD176" s="118"/>
      <c r="OTE176" s="206"/>
      <c r="OTF176" s="162"/>
      <c r="OTG176" s="196"/>
      <c r="OTH176" s="166"/>
      <c r="OTI176" s="177"/>
      <c r="OTJ176" s="178"/>
      <c r="OTK176" s="118"/>
      <c r="OTL176" s="118"/>
      <c r="OTM176" s="206"/>
      <c r="OTN176" s="162"/>
      <c r="OTO176" s="196"/>
      <c r="OTP176" s="166"/>
      <c r="OTQ176" s="177"/>
      <c r="OTR176" s="178"/>
      <c r="OTS176" s="118"/>
      <c r="OTT176" s="118"/>
      <c r="OTU176" s="206"/>
      <c r="OTV176" s="162"/>
      <c r="OTW176" s="196"/>
      <c r="OTX176" s="166"/>
      <c r="OTY176" s="177"/>
      <c r="OTZ176" s="178"/>
      <c r="OUA176" s="118"/>
      <c r="OUB176" s="118"/>
      <c r="OUC176" s="206"/>
      <c r="OUD176" s="162"/>
      <c r="OUE176" s="196"/>
      <c r="OUF176" s="166"/>
      <c r="OUG176" s="177"/>
      <c r="OUH176" s="178"/>
      <c r="OUI176" s="118"/>
      <c r="OUJ176" s="118"/>
      <c r="OUK176" s="206"/>
      <c r="OUL176" s="162"/>
      <c r="OUM176" s="196"/>
      <c r="OUN176" s="166"/>
      <c r="OUO176" s="177"/>
      <c r="OUP176" s="178"/>
      <c r="OUQ176" s="118"/>
      <c r="OUR176" s="118"/>
      <c r="OUS176" s="206"/>
      <c r="OUT176" s="162"/>
      <c r="OUU176" s="196"/>
      <c r="OUV176" s="166"/>
      <c r="OUW176" s="177"/>
      <c r="OUX176" s="178"/>
      <c r="OUY176" s="118"/>
      <c r="OUZ176" s="118"/>
      <c r="OVA176" s="206"/>
      <c r="OVB176" s="162"/>
      <c r="OVC176" s="196"/>
      <c r="OVD176" s="166"/>
      <c r="OVE176" s="177"/>
      <c r="OVF176" s="178"/>
      <c r="OVG176" s="118"/>
      <c r="OVH176" s="118"/>
      <c r="OVI176" s="206"/>
      <c r="OVJ176" s="162"/>
      <c r="OVK176" s="196"/>
      <c r="OVL176" s="166"/>
      <c r="OVM176" s="177"/>
      <c r="OVN176" s="178"/>
      <c r="OVO176" s="118"/>
      <c r="OVP176" s="118"/>
      <c r="OVQ176" s="206"/>
      <c r="OVR176" s="162"/>
      <c r="OVS176" s="196"/>
      <c r="OVT176" s="166"/>
      <c r="OVU176" s="177"/>
      <c r="OVV176" s="178"/>
      <c r="OVW176" s="118"/>
      <c r="OVX176" s="118"/>
      <c r="OVY176" s="206"/>
      <c r="OVZ176" s="162"/>
      <c r="OWA176" s="196"/>
      <c r="OWB176" s="166"/>
      <c r="OWC176" s="177"/>
      <c r="OWD176" s="178"/>
      <c r="OWE176" s="118"/>
      <c r="OWF176" s="118"/>
      <c r="OWG176" s="206"/>
      <c r="OWH176" s="162"/>
      <c r="OWI176" s="196"/>
      <c r="OWJ176" s="166"/>
      <c r="OWK176" s="177"/>
      <c r="OWL176" s="178"/>
      <c r="OWM176" s="118"/>
      <c r="OWN176" s="118"/>
      <c r="OWO176" s="206"/>
      <c r="OWP176" s="162"/>
      <c r="OWQ176" s="196"/>
      <c r="OWR176" s="166"/>
      <c r="OWS176" s="177"/>
      <c r="OWT176" s="178"/>
      <c r="OWU176" s="118"/>
      <c r="OWV176" s="118"/>
      <c r="OWW176" s="206"/>
      <c r="OWX176" s="162"/>
      <c r="OWY176" s="196"/>
      <c r="OWZ176" s="166"/>
      <c r="OXA176" s="177"/>
      <c r="OXB176" s="178"/>
      <c r="OXC176" s="118"/>
      <c r="OXD176" s="118"/>
      <c r="OXE176" s="206"/>
      <c r="OXF176" s="162"/>
      <c r="OXG176" s="196"/>
      <c r="OXH176" s="166"/>
      <c r="OXI176" s="177"/>
      <c r="OXJ176" s="178"/>
      <c r="OXK176" s="118"/>
      <c r="OXL176" s="118"/>
      <c r="OXM176" s="206"/>
      <c r="OXN176" s="162"/>
      <c r="OXO176" s="196"/>
      <c r="OXP176" s="166"/>
      <c r="OXQ176" s="177"/>
      <c r="OXR176" s="178"/>
      <c r="OXS176" s="118"/>
      <c r="OXT176" s="118"/>
      <c r="OXU176" s="206"/>
      <c r="OXV176" s="162"/>
      <c r="OXW176" s="196"/>
      <c r="OXX176" s="166"/>
      <c r="OXY176" s="177"/>
      <c r="OXZ176" s="178"/>
      <c r="OYA176" s="118"/>
      <c r="OYB176" s="118"/>
      <c r="OYC176" s="206"/>
      <c r="OYD176" s="162"/>
      <c r="OYE176" s="196"/>
      <c r="OYF176" s="166"/>
      <c r="OYG176" s="177"/>
      <c r="OYH176" s="178"/>
      <c r="OYI176" s="118"/>
      <c r="OYJ176" s="118"/>
      <c r="OYK176" s="206"/>
      <c r="OYL176" s="162"/>
      <c r="OYM176" s="196"/>
      <c r="OYN176" s="166"/>
      <c r="OYO176" s="177"/>
      <c r="OYP176" s="178"/>
      <c r="OYQ176" s="118"/>
      <c r="OYR176" s="118"/>
      <c r="OYS176" s="206"/>
      <c r="OYT176" s="162"/>
      <c r="OYU176" s="196"/>
      <c r="OYV176" s="166"/>
      <c r="OYW176" s="177"/>
      <c r="OYX176" s="178"/>
      <c r="OYY176" s="118"/>
      <c r="OYZ176" s="118"/>
      <c r="OZA176" s="206"/>
      <c r="OZB176" s="162"/>
      <c r="OZC176" s="196"/>
      <c r="OZD176" s="166"/>
      <c r="OZE176" s="177"/>
      <c r="OZF176" s="178"/>
      <c r="OZG176" s="118"/>
      <c r="OZH176" s="118"/>
      <c r="OZI176" s="206"/>
      <c r="OZJ176" s="162"/>
      <c r="OZK176" s="196"/>
      <c r="OZL176" s="166"/>
      <c r="OZM176" s="177"/>
      <c r="OZN176" s="178"/>
      <c r="OZO176" s="118"/>
      <c r="OZP176" s="118"/>
      <c r="OZQ176" s="206"/>
      <c r="OZR176" s="162"/>
      <c r="OZS176" s="196"/>
      <c r="OZT176" s="166"/>
      <c r="OZU176" s="177"/>
      <c r="OZV176" s="178"/>
      <c r="OZW176" s="118"/>
      <c r="OZX176" s="118"/>
      <c r="OZY176" s="206"/>
      <c r="OZZ176" s="162"/>
      <c r="PAA176" s="196"/>
      <c r="PAB176" s="166"/>
      <c r="PAC176" s="177"/>
      <c r="PAD176" s="178"/>
      <c r="PAE176" s="118"/>
      <c r="PAF176" s="118"/>
      <c r="PAG176" s="206"/>
      <c r="PAH176" s="162"/>
      <c r="PAI176" s="196"/>
      <c r="PAJ176" s="166"/>
      <c r="PAK176" s="177"/>
      <c r="PAL176" s="178"/>
      <c r="PAM176" s="118"/>
      <c r="PAN176" s="118"/>
      <c r="PAO176" s="206"/>
      <c r="PAP176" s="162"/>
      <c r="PAQ176" s="196"/>
      <c r="PAR176" s="166"/>
      <c r="PAS176" s="177"/>
      <c r="PAT176" s="178"/>
      <c r="PAU176" s="118"/>
      <c r="PAV176" s="118"/>
      <c r="PAW176" s="206"/>
      <c r="PAX176" s="162"/>
      <c r="PAY176" s="196"/>
      <c r="PAZ176" s="166"/>
      <c r="PBA176" s="177"/>
      <c r="PBB176" s="178"/>
      <c r="PBC176" s="118"/>
      <c r="PBD176" s="118"/>
      <c r="PBE176" s="206"/>
      <c r="PBF176" s="162"/>
      <c r="PBG176" s="196"/>
      <c r="PBH176" s="166"/>
      <c r="PBI176" s="177"/>
      <c r="PBJ176" s="178"/>
      <c r="PBK176" s="118"/>
      <c r="PBL176" s="118"/>
      <c r="PBM176" s="206"/>
      <c r="PBN176" s="162"/>
      <c r="PBO176" s="196"/>
      <c r="PBP176" s="166"/>
      <c r="PBQ176" s="177"/>
      <c r="PBR176" s="178"/>
      <c r="PBS176" s="118"/>
      <c r="PBT176" s="118"/>
      <c r="PBU176" s="206"/>
      <c r="PBV176" s="162"/>
      <c r="PBW176" s="196"/>
      <c r="PBX176" s="166"/>
      <c r="PBY176" s="177"/>
      <c r="PBZ176" s="178"/>
      <c r="PCA176" s="118"/>
      <c r="PCB176" s="118"/>
      <c r="PCC176" s="206"/>
      <c r="PCD176" s="162"/>
      <c r="PCE176" s="196"/>
      <c r="PCF176" s="166"/>
      <c r="PCG176" s="177"/>
      <c r="PCH176" s="178"/>
      <c r="PCI176" s="118"/>
      <c r="PCJ176" s="118"/>
      <c r="PCK176" s="206"/>
      <c r="PCL176" s="162"/>
      <c r="PCM176" s="196"/>
      <c r="PCN176" s="166"/>
      <c r="PCO176" s="177"/>
      <c r="PCP176" s="178"/>
      <c r="PCQ176" s="118"/>
      <c r="PCR176" s="118"/>
      <c r="PCS176" s="206"/>
      <c r="PCT176" s="162"/>
      <c r="PCU176" s="196"/>
      <c r="PCV176" s="166"/>
      <c r="PCW176" s="177"/>
      <c r="PCX176" s="178"/>
      <c r="PCY176" s="118"/>
      <c r="PCZ176" s="118"/>
      <c r="PDA176" s="206"/>
      <c r="PDB176" s="162"/>
      <c r="PDC176" s="196"/>
      <c r="PDD176" s="166"/>
      <c r="PDE176" s="177"/>
      <c r="PDF176" s="178"/>
      <c r="PDG176" s="118"/>
      <c r="PDH176" s="118"/>
      <c r="PDI176" s="206"/>
      <c r="PDJ176" s="162"/>
      <c r="PDK176" s="196"/>
      <c r="PDL176" s="166"/>
      <c r="PDM176" s="177"/>
      <c r="PDN176" s="178"/>
      <c r="PDO176" s="118"/>
      <c r="PDP176" s="118"/>
      <c r="PDQ176" s="206"/>
      <c r="PDR176" s="162"/>
      <c r="PDS176" s="196"/>
      <c r="PDT176" s="166"/>
      <c r="PDU176" s="177"/>
      <c r="PDV176" s="178"/>
      <c r="PDW176" s="118"/>
      <c r="PDX176" s="118"/>
      <c r="PDY176" s="206"/>
      <c r="PDZ176" s="162"/>
      <c r="PEA176" s="196"/>
      <c r="PEB176" s="166"/>
      <c r="PEC176" s="177"/>
      <c r="PED176" s="178"/>
      <c r="PEE176" s="118"/>
      <c r="PEF176" s="118"/>
      <c r="PEG176" s="206"/>
      <c r="PEH176" s="162"/>
      <c r="PEI176" s="196"/>
      <c r="PEJ176" s="166"/>
      <c r="PEK176" s="177"/>
      <c r="PEL176" s="178"/>
      <c r="PEM176" s="118"/>
      <c r="PEN176" s="118"/>
      <c r="PEO176" s="206"/>
      <c r="PEP176" s="162"/>
      <c r="PEQ176" s="196"/>
      <c r="PER176" s="166"/>
      <c r="PES176" s="177"/>
      <c r="PET176" s="178"/>
      <c r="PEU176" s="118"/>
      <c r="PEV176" s="118"/>
      <c r="PEW176" s="206"/>
      <c r="PEX176" s="162"/>
      <c r="PEY176" s="196"/>
      <c r="PEZ176" s="166"/>
      <c r="PFA176" s="177"/>
      <c r="PFB176" s="178"/>
      <c r="PFC176" s="118"/>
      <c r="PFD176" s="118"/>
      <c r="PFE176" s="206"/>
      <c r="PFF176" s="162"/>
      <c r="PFG176" s="196"/>
      <c r="PFH176" s="166"/>
      <c r="PFI176" s="177"/>
      <c r="PFJ176" s="178"/>
      <c r="PFK176" s="118"/>
      <c r="PFL176" s="118"/>
      <c r="PFM176" s="206"/>
      <c r="PFN176" s="162"/>
      <c r="PFO176" s="196"/>
      <c r="PFP176" s="166"/>
      <c r="PFQ176" s="177"/>
      <c r="PFR176" s="178"/>
      <c r="PFS176" s="118"/>
      <c r="PFT176" s="118"/>
      <c r="PFU176" s="206"/>
      <c r="PFV176" s="162"/>
      <c r="PFW176" s="196"/>
      <c r="PFX176" s="166"/>
      <c r="PFY176" s="177"/>
      <c r="PFZ176" s="178"/>
      <c r="PGA176" s="118"/>
      <c r="PGB176" s="118"/>
      <c r="PGC176" s="206"/>
      <c r="PGD176" s="162"/>
      <c r="PGE176" s="196"/>
      <c r="PGF176" s="166"/>
      <c r="PGG176" s="177"/>
      <c r="PGH176" s="178"/>
      <c r="PGI176" s="118"/>
      <c r="PGJ176" s="118"/>
      <c r="PGK176" s="206"/>
      <c r="PGL176" s="162"/>
      <c r="PGM176" s="196"/>
      <c r="PGN176" s="166"/>
      <c r="PGO176" s="177"/>
      <c r="PGP176" s="178"/>
      <c r="PGQ176" s="118"/>
      <c r="PGR176" s="118"/>
      <c r="PGS176" s="206"/>
      <c r="PGT176" s="162"/>
      <c r="PGU176" s="196"/>
      <c r="PGV176" s="166"/>
      <c r="PGW176" s="177"/>
      <c r="PGX176" s="178"/>
      <c r="PGY176" s="118"/>
      <c r="PGZ176" s="118"/>
      <c r="PHA176" s="206"/>
      <c r="PHB176" s="162"/>
      <c r="PHC176" s="196"/>
      <c r="PHD176" s="166"/>
      <c r="PHE176" s="177"/>
      <c r="PHF176" s="178"/>
      <c r="PHG176" s="118"/>
      <c r="PHH176" s="118"/>
      <c r="PHI176" s="206"/>
      <c r="PHJ176" s="162"/>
      <c r="PHK176" s="196"/>
      <c r="PHL176" s="166"/>
      <c r="PHM176" s="177"/>
      <c r="PHN176" s="178"/>
      <c r="PHO176" s="118"/>
      <c r="PHP176" s="118"/>
      <c r="PHQ176" s="206"/>
      <c r="PHR176" s="162"/>
      <c r="PHS176" s="196"/>
      <c r="PHT176" s="166"/>
      <c r="PHU176" s="177"/>
      <c r="PHV176" s="178"/>
      <c r="PHW176" s="118"/>
      <c r="PHX176" s="118"/>
      <c r="PHY176" s="206"/>
      <c r="PHZ176" s="162"/>
      <c r="PIA176" s="196"/>
      <c r="PIB176" s="166"/>
      <c r="PIC176" s="177"/>
      <c r="PID176" s="178"/>
      <c r="PIE176" s="118"/>
      <c r="PIF176" s="118"/>
      <c r="PIG176" s="206"/>
      <c r="PIH176" s="162"/>
      <c r="PII176" s="196"/>
      <c r="PIJ176" s="166"/>
      <c r="PIK176" s="177"/>
      <c r="PIL176" s="178"/>
      <c r="PIM176" s="118"/>
      <c r="PIN176" s="118"/>
      <c r="PIO176" s="206"/>
      <c r="PIP176" s="162"/>
      <c r="PIQ176" s="196"/>
      <c r="PIR176" s="166"/>
      <c r="PIS176" s="177"/>
      <c r="PIT176" s="178"/>
      <c r="PIU176" s="118"/>
      <c r="PIV176" s="118"/>
      <c r="PIW176" s="206"/>
      <c r="PIX176" s="162"/>
      <c r="PIY176" s="196"/>
      <c r="PIZ176" s="166"/>
      <c r="PJA176" s="177"/>
      <c r="PJB176" s="178"/>
      <c r="PJC176" s="118"/>
      <c r="PJD176" s="118"/>
      <c r="PJE176" s="206"/>
      <c r="PJF176" s="162"/>
      <c r="PJG176" s="196"/>
      <c r="PJH176" s="166"/>
      <c r="PJI176" s="177"/>
      <c r="PJJ176" s="178"/>
      <c r="PJK176" s="118"/>
      <c r="PJL176" s="118"/>
      <c r="PJM176" s="206"/>
      <c r="PJN176" s="162"/>
      <c r="PJO176" s="196"/>
      <c r="PJP176" s="166"/>
      <c r="PJQ176" s="177"/>
      <c r="PJR176" s="178"/>
      <c r="PJS176" s="118"/>
      <c r="PJT176" s="118"/>
      <c r="PJU176" s="206"/>
      <c r="PJV176" s="162"/>
      <c r="PJW176" s="196"/>
      <c r="PJX176" s="166"/>
      <c r="PJY176" s="177"/>
      <c r="PJZ176" s="178"/>
      <c r="PKA176" s="118"/>
      <c r="PKB176" s="118"/>
      <c r="PKC176" s="206"/>
      <c r="PKD176" s="162"/>
      <c r="PKE176" s="196"/>
      <c r="PKF176" s="166"/>
      <c r="PKG176" s="177"/>
      <c r="PKH176" s="178"/>
      <c r="PKI176" s="118"/>
      <c r="PKJ176" s="118"/>
      <c r="PKK176" s="206"/>
      <c r="PKL176" s="162"/>
      <c r="PKM176" s="196"/>
      <c r="PKN176" s="166"/>
      <c r="PKO176" s="177"/>
      <c r="PKP176" s="178"/>
      <c r="PKQ176" s="118"/>
      <c r="PKR176" s="118"/>
      <c r="PKS176" s="206"/>
      <c r="PKT176" s="162"/>
      <c r="PKU176" s="196"/>
      <c r="PKV176" s="166"/>
      <c r="PKW176" s="177"/>
      <c r="PKX176" s="178"/>
      <c r="PKY176" s="118"/>
      <c r="PKZ176" s="118"/>
      <c r="PLA176" s="206"/>
      <c r="PLB176" s="162"/>
      <c r="PLC176" s="196"/>
      <c r="PLD176" s="166"/>
      <c r="PLE176" s="177"/>
      <c r="PLF176" s="178"/>
      <c r="PLG176" s="118"/>
      <c r="PLH176" s="118"/>
      <c r="PLI176" s="206"/>
      <c r="PLJ176" s="162"/>
      <c r="PLK176" s="196"/>
      <c r="PLL176" s="166"/>
      <c r="PLM176" s="177"/>
      <c r="PLN176" s="178"/>
      <c r="PLO176" s="118"/>
      <c r="PLP176" s="118"/>
      <c r="PLQ176" s="206"/>
      <c r="PLR176" s="162"/>
      <c r="PLS176" s="196"/>
      <c r="PLT176" s="166"/>
      <c r="PLU176" s="177"/>
      <c r="PLV176" s="178"/>
      <c r="PLW176" s="118"/>
      <c r="PLX176" s="118"/>
      <c r="PLY176" s="206"/>
      <c r="PLZ176" s="162"/>
      <c r="PMA176" s="196"/>
      <c r="PMB176" s="166"/>
      <c r="PMC176" s="177"/>
      <c r="PMD176" s="178"/>
      <c r="PME176" s="118"/>
      <c r="PMF176" s="118"/>
      <c r="PMG176" s="206"/>
      <c r="PMH176" s="162"/>
      <c r="PMI176" s="196"/>
      <c r="PMJ176" s="166"/>
      <c r="PMK176" s="177"/>
      <c r="PML176" s="178"/>
      <c r="PMM176" s="118"/>
      <c r="PMN176" s="118"/>
      <c r="PMO176" s="206"/>
      <c r="PMP176" s="162"/>
      <c r="PMQ176" s="196"/>
      <c r="PMR176" s="166"/>
      <c r="PMS176" s="177"/>
      <c r="PMT176" s="178"/>
      <c r="PMU176" s="118"/>
      <c r="PMV176" s="118"/>
      <c r="PMW176" s="206"/>
      <c r="PMX176" s="162"/>
      <c r="PMY176" s="196"/>
      <c r="PMZ176" s="166"/>
      <c r="PNA176" s="177"/>
      <c r="PNB176" s="178"/>
      <c r="PNC176" s="118"/>
      <c r="PND176" s="118"/>
      <c r="PNE176" s="206"/>
      <c r="PNF176" s="162"/>
      <c r="PNG176" s="196"/>
      <c r="PNH176" s="166"/>
      <c r="PNI176" s="177"/>
      <c r="PNJ176" s="178"/>
      <c r="PNK176" s="118"/>
      <c r="PNL176" s="118"/>
      <c r="PNM176" s="206"/>
      <c r="PNN176" s="162"/>
      <c r="PNO176" s="196"/>
      <c r="PNP176" s="166"/>
      <c r="PNQ176" s="177"/>
      <c r="PNR176" s="178"/>
      <c r="PNS176" s="118"/>
      <c r="PNT176" s="118"/>
      <c r="PNU176" s="206"/>
      <c r="PNV176" s="162"/>
      <c r="PNW176" s="196"/>
      <c r="PNX176" s="166"/>
      <c r="PNY176" s="177"/>
      <c r="PNZ176" s="178"/>
      <c r="POA176" s="118"/>
      <c r="POB176" s="118"/>
      <c r="POC176" s="206"/>
      <c r="POD176" s="162"/>
      <c r="POE176" s="196"/>
      <c r="POF176" s="166"/>
      <c r="POG176" s="177"/>
      <c r="POH176" s="178"/>
      <c r="POI176" s="118"/>
      <c r="POJ176" s="118"/>
      <c r="POK176" s="206"/>
      <c r="POL176" s="162"/>
      <c r="POM176" s="196"/>
      <c r="PON176" s="166"/>
      <c r="POO176" s="177"/>
      <c r="POP176" s="178"/>
      <c r="POQ176" s="118"/>
      <c r="POR176" s="118"/>
      <c r="POS176" s="206"/>
      <c r="POT176" s="162"/>
      <c r="POU176" s="196"/>
      <c r="POV176" s="166"/>
      <c r="POW176" s="177"/>
      <c r="POX176" s="178"/>
      <c r="POY176" s="118"/>
      <c r="POZ176" s="118"/>
      <c r="PPA176" s="206"/>
      <c r="PPB176" s="162"/>
      <c r="PPC176" s="196"/>
      <c r="PPD176" s="166"/>
      <c r="PPE176" s="177"/>
      <c r="PPF176" s="178"/>
      <c r="PPG176" s="118"/>
      <c r="PPH176" s="118"/>
      <c r="PPI176" s="206"/>
      <c r="PPJ176" s="162"/>
      <c r="PPK176" s="196"/>
      <c r="PPL176" s="166"/>
      <c r="PPM176" s="177"/>
      <c r="PPN176" s="178"/>
      <c r="PPO176" s="118"/>
      <c r="PPP176" s="118"/>
      <c r="PPQ176" s="206"/>
      <c r="PPR176" s="162"/>
      <c r="PPS176" s="196"/>
      <c r="PPT176" s="166"/>
      <c r="PPU176" s="177"/>
      <c r="PPV176" s="178"/>
      <c r="PPW176" s="118"/>
      <c r="PPX176" s="118"/>
      <c r="PPY176" s="206"/>
      <c r="PPZ176" s="162"/>
      <c r="PQA176" s="196"/>
      <c r="PQB176" s="166"/>
      <c r="PQC176" s="177"/>
      <c r="PQD176" s="178"/>
      <c r="PQE176" s="118"/>
      <c r="PQF176" s="118"/>
      <c r="PQG176" s="206"/>
      <c r="PQH176" s="162"/>
      <c r="PQI176" s="196"/>
      <c r="PQJ176" s="166"/>
      <c r="PQK176" s="177"/>
      <c r="PQL176" s="178"/>
      <c r="PQM176" s="118"/>
      <c r="PQN176" s="118"/>
      <c r="PQO176" s="206"/>
      <c r="PQP176" s="162"/>
      <c r="PQQ176" s="196"/>
      <c r="PQR176" s="166"/>
      <c r="PQS176" s="177"/>
      <c r="PQT176" s="178"/>
      <c r="PQU176" s="118"/>
      <c r="PQV176" s="118"/>
      <c r="PQW176" s="206"/>
      <c r="PQX176" s="162"/>
      <c r="PQY176" s="196"/>
      <c r="PQZ176" s="166"/>
      <c r="PRA176" s="177"/>
      <c r="PRB176" s="178"/>
      <c r="PRC176" s="118"/>
      <c r="PRD176" s="118"/>
      <c r="PRE176" s="206"/>
      <c r="PRF176" s="162"/>
      <c r="PRG176" s="196"/>
      <c r="PRH176" s="166"/>
      <c r="PRI176" s="177"/>
      <c r="PRJ176" s="178"/>
      <c r="PRK176" s="118"/>
      <c r="PRL176" s="118"/>
      <c r="PRM176" s="206"/>
      <c r="PRN176" s="162"/>
      <c r="PRO176" s="196"/>
      <c r="PRP176" s="166"/>
      <c r="PRQ176" s="177"/>
      <c r="PRR176" s="178"/>
      <c r="PRS176" s="118"/>
      <c r="PRT176" s="118"/>
      <c r="PRU176" s="206"/>
      <c r="PRV176" s="162"/>
      <c r="PRW176" s="196"/>
      <c r="PRX176" s="166"/>
      <c r="PRY176" s="177"/>
      <c r="PRZ176" s="178"/>
      <c r="PSA176" s="118"/>
      <c r="PSB176" s="118"/>
      <c r="PSC176" s="206"/>
      <c r="PSD176" s="162"/>
      <c r="PSE176" s="196"/>
      <c r="PSF176" s="166"/>
      <c r="PSG176" s="177"/>
      <c r="PSH176" s="178"/>
      <c r="PSI176" s="118"/>
      <c r="PSJ176" s="118"/>
      <c r="PSK176" s="206"/>
      <c r="PSL176" s="162"/>
      <c r="PSM176" s="196"/>
      <c r="PSN176" s="166"/>
      <c r="PSO176" s="177"/>
      <c r="PSP176" s="178"/>
      <c r="PSQ176" s="118"/>
      <c r="PSR176" s="118"/>
      <c r="PSS176" s="206"/>
      <c r="PST176" s="162"/>
      <c r="PSU176" s="196"/>
      <c r="PSV176" s="166"/>
      <c r="PSW176" s="177"/>
      <c r="PSX176" s="178"/>
      <c r="PSY176" s="118"/>
      <c r="PSZ176" s="118"/>
      <c r="PTA176" s="206"/>
      <c r="PTB176" s="162"/>
      <c r="PTC176" s="196"/>
      <c r="PTD176" s="166"/>
      <c r="PTE176" s="177"/>
      <c r="PTF176" s="178"/>
      <c r="PTG176" s="118"/>
      <c r="PTH176" s="118"/>
      <c r="PTI176" s="206"/>
      <c r="PTJ176" s="162"/>
      <c r="PTK176" s="196"/>
      <c r="PTL176" s="166"/>
      <c r="PTM176" s="177"/>
      <c r="PTN176" s="178"/>
      <c r="PTO176" s="118"/>
      <c r="PTP176" s="118"/>
      <c r="PTQ176" s="206"/>
      <c r="PTR176" s="162"/>
      <c r="PTS176" s="196"/>
      <c r="PTT176" s="166"/>
      <c r="PTU176" s="177"/>
      <c r="PTV176" s="178"/>
      <c r="PTW176" s="118"/>
      <c r="PTX176" s="118"/>
      <c r="PTY176" s="206"/>
      <c r="PTZ176" s="162"/>
      <c r="PUA176" s="196"/>
      <c r="PUB176" s="166"/>
      <c r="PUC176" s="177"/>
      <c r="PUD176" s="178"/>
      <c r="PUE176" s="118"/>
      <c r="PUF176" s="118"/>
      <c r="PUG176" s="206"/>
      <c r="PUH176" s="162"/>
      <c r="PUI176" s="196"/>
      <c r="PUJ176" s="166"/>
      <c r="PUK176" s="177"/>
      <c r="PUL176" s="178"/>
      <c r="PUM176" s="118"/>
      <c r="PUN176" s="118"/>
      <c r="PUO176" s="206"/>
      <c r="PUP176" s="162"/>
      <c r="PUQ176" s="196"/>
      <c r="PUR176" s="166"/>
      <c r="PUS176" s="177"/>
      <c r="PUT176" s="178"/>
      <c r="PUU176" s="118"/>
      <c r="PUV176" s="118"/>
      <c r="PUW176" s="206"/>
      <c r="PUX176" s="162"/>
      <c r="PUY176" s="196"/>
      <c r="PUZ176" s="166"/>
      <c r="PVA176" s="177"/>
      <c r="PVB176" s="178"/>
      <c r="PVC176" s="118"/>
      <c r="PVD176" s="118"/>
      <c r="PVE176" s="206"/>
      <c r="PVF176" s="162"/>
      <c r="PVG176" s="196"/>
      <c r="PVH176" s="166"/>
      <c r="PVI176" s="177"/>
      <c r="PVJ176" s="178"/>
      <c r="PVK176" s="118"/>
      <c r="PVL176" s="118"/>
      <c r="PVM176" s="206"/>
      <c r="PVN176" s="162"/>
      <c r="PVO176" s="196"/>
      <c r="PVP176" s="166"/>
      <c r="PVQ176" s="177"/>
      <c r="PVR176" s="178"/>
      <c r="PVS176" s="118"/>
      <c r="PVT176" s="118"/>
      <c r="PVU176" s="206"/>
      <c r="PVV176" s="162"/>
      <c r="PVW176" s="196"/>
      <c r="PVX176" s="166"/>
      <c r="PVY176" s="177"/>
      <c r="PVZ176" s="178"/>
      <c r="PWA176" s="118"/>
      <c r="PWB176" s="118"/>
      <c r="PWC176" s="206"/>
      <c r="PWD176" s="162"/>
      <c r="PWE176" s="196"/>
      <c r="PWF176" s="166"/>
      <c r="PWG176" s="177"/>
      <c r="PWH176" s="178"/>
      <c r="PWI176" s="118"/>
      <c r="PWJ176" s="118"/>
      <c r="PWK176" s="206"/>
      <c r="PWL176" s="162"/>
      <c r="PWM176" s="196"/>
      <c r="PWN176" s="166"/>
      <c r="PWO176" s="177"/>
      <c r="PWP176" s="178"/>
      <c r="PWQ176" s="118"/>
      <c r="PWR176" s="118"/>
      <c r="PWS176" s="206"/>
      <c r="PWT176" s="162"/>
      <c r="PWU176" s="196"/>
      <c r="PWV176" s="166"/>
      <c r="PWW176" s="177"/>
      <c r="PWX176" s="178"/>
      <c r="PWY176" s="118"/>
      <c r="PWZ176" s="118"/>
      <c r="PXA176" s="206"/>
      <c r="PXB176" s="162"/>
      <c r="PXC176" s="196"/>
      <c r="PXD176" s="166"/>
      <c r="PXE176" s="177"/>
      <c r="PXF176" s="178"/>
      <c r="PXG176" s="118"/>
      <c r="PXH176" s="118"/>
      <c r="PXI176" s="206"/>
      <c r="PXJ176" s="162"/>
      <c r="PXK176" s="196"/>
      <c r="PXL176" s="166"/>
      <c r="PXM176" s="177"/>
      <c r="PXN176" s="178"/>
      <c r="PXO176" s="118"/>
      <c r="PXP176" s="118"/>
      <c r="PXQ176" s="206"/>
      <c r="PXR176" s="162"/>
      <c r="PXS176" s="196"/>
      <c r="PXT176" s="166"/>
      <c r="PXU176" s="177"/>
      <c r="PXV176" s="178"/>
      <c r="PXW176" s="118"/>
      <c r="PXX176" s="118"/>
      <c r="PXY176" s="206"/>
      <c r="PXZ176" s="162"/>
      <c r="PYA176" s="196"/>
      <c r="PYB176" s="166"/>
      <c r="PYC176" s="177"/>
      <c r="PYD176" s="178"/>
      <c r="PYE176" s="118"/>
      <c r="PYF176" s="118"/>
      <c r="PYG176" s="206"/>
      <c r="PYH176" s="162"/>
      <c r="PYI176" s="196"/>
      <c r="PYJ176" s="166"/>
      <c r="PYK176" s="177"/>
      <c r="PYL176" s="178"/>
      <c r="PYM176" s="118"/>
      <c r="PYN176" s="118"/>
      <c r="PYO176" s="206"/>
      <c r="PYP176" s="162"/>
      <c r="PYQ176" s="196"/>
      <c r="PYR176" s="166"/>
      <c r="PYS176" s="177"/>
      <c r="PYT176" s="178"/>
      <c r="PYU176" s="118"/>
      <c r="PYV176" s="118"/>
      <c r="PYW176" s="206"/>
      <c r="PYX176" s="162"/>
      <c r="PYY176" s="196"/>
      <c r="PYZ176" s="166"/>
      <c r="PZA176" s="177"/>
      <c r="PZB176" s="178"/>
      <c r="PZC176" s="118"/>
      <c r="PZD176" s="118"/>
      <c r="PZE176" s="206"/>
      <c r="PZF176" s="162"/>
      <c r="PZG176" s="196"/>
      <c r="PZH176" s="166"/>
      <c r="PZI176" s="177"/>
      <c r="PZJ176" s="178"/>
      <c r="PZK176" s="118"/>
      <c r="PZL176" s="118"/>
      <c r="PZM176" s="206"/>
      <c r="PZN176" s="162"/>
      <c r="PZO176" s="196"/>
      <c r="PZP176" s="166"/>
      <c r="PZQ176" s="177"/>
      <c r="PZR176" s="178"/>
      <c r="PZS176" s="118"/>
      <c r="PZT176" s="118"/>
      <c r="PZU176" s="206"/>
      <c r="PZV176" s="162"/>
      <c r="PZW176" s="196"/>
      <c r="PZX176" s="166"/>
      <c r="PZY176" s="177"/>
      <c r="PZZ176" s="178"/>
      <c r="QAA176" s="118"/>
      <c r="QAB176" s="118"/>
      <c r="QAC176" s="206"/>
      <c r="QAD176" s="162"/>
      <c r="QAE176" s="196"/>
      <c r="QAF176" s="166"/>
      <c r="QAG176" s="177"/>
      <c r="QAH176" s="178"/>
      <c r="QAI176" s="118"/>
      <c r="QAJ176" s="118"/>
      <c r="QAK176" s="206"/>
      <c r="QAL176" s="162"/>
      <c r="QAM176" s="196"/>
      <c r="QAN176" s="166"/>
      <c r="QAO176" s="177"/>
      <c r="QAP176" s="178"/>
      <c r="QAQ176" s="118"/>
      <c r="QAR176" s="118"/>
      <c r="QAS176" s="206"/>
      <c r="QAT176" s="162"/>
      <c r="QAU176" s="196"/>
      <c r="QAV176" s="166"/>
      <c r="QAW176" s="177"/>
      <c r="QAX176" s="178"/>
      <c r="QAY176" s="118"/>
      <c r="QAZ176" s="118"/>
      <c r="QBA176" s="206"/>
      <c r="QBB176" s="162"/>
      <c r="QBC176" s="196"/>
      <c r="QBD176" s="166"/>
      <c r="QBE176" s="177"/>
      <c r="QBF176" s="178"/>
      <c r="QBG176" s="118"/>
      <c r="QBH176" s="118"/>
      <c r="QBI176" s="206"/>
      <c r="QBJ176" s="162"/>
      <c r="QBK176" s="196"/>
      <c r="QBL176" s="166"/>
      <c r="QBM176" s="177"/>
      <c r="QBN176" s="178"/>
      <c r="QBO176" s="118"/>
      <c r="QBP176" s="118"/>
      <c r="QBQ176" s="206"/>
      <c r="QBR176" s="162"/>
      <c r="QBS176" s="196"/>
      <c r="QBT176" s="166"/>
      <c r="QBU176" s="177"/>
      <c r="QBV176" s="178"/>
      <c r="QBW176" s="118"/>
      <c r="QBX176" s="118"/>
      <c r="QBY176" s="206"/>
      <c r="QBZ176" s="162"/>
      <c r="QCA176" s="196"/>
      <c r="QCB176" s="166"/>
      <c r="QCC176" s="177"/>
      <c r="QCD176" s="178"/>
      <c r="QCE176" s="118"/>
      <c r="QCF176" s="118"/>
      <c r="QCG176" s="206"/>
      <c r="QCH176" s="162"/>
      <c r="QCI176" s="196"/>
      <c r="QCJ176" s="166"/>
      <c r="QCK176" s="177"/>
      <c r="QCL176" s="178"/>
      <c r="QCM176" s="118"/>
      <c r="QCN176" s="118"/>
      <c r="QCO176" s="206"/>
      <c r="QCP176" s="162"/>
      <c r="QCQ176" s="196"/>
      <c r="QCR176" s="166"/>
      <c r="QCS176" s="177"/>
      <c r="QCT176" s="178"/>
      <c r="QCU176" s="118"/>
      <c r="QCV176" s="118"/>
      <c r="QCW176" s="206"/>
      <c r="QCX176" s="162"/>
      <c r="QCY176" s="196"/>
      <c r="QCZ176" s="166"/>
      <c r="QDA176" s="177"/>
      <c r="QDB176" s="178"/>
      <c r="QDC176" s="118"/>
      <c r="QDD176" s="118"/>
      <c r="QDE176" s="206"/>
      <c r="QDF176" s="162"/>
      <c r="QDG176" s="196"/>
      <c r="QDH176" s="166"/>
      <c r="QDI176" s="177"/>
      <c r="QDJ176" s="178"/>
      <c r="QDK176" s="118"/>
      <c r="QDL176" s="118"/>
      <c r="QDM176" s="206"/>
      <c r="QDN176" s="162"/>
      <c r="QDO176" s="196"/>
      <c r="QDP176" s="166"/>
      <c r="QDQ176" s="177"/>
      <c r="QDR176" s="178"/>
      <c r="QDS176" s="118"/>
      <c r="QDT176" s="118"/>
      <c r="QDU176" s="206"/>
      <c r="QDV176" s="162"/>
      <c r="QDW176" s="196"/>
      <c r="QDX176" s="166"/>
      <c r="QDY176" s="177"/>
      <c r="QDZ176" s="178"/>
      <c r="QEA176" s="118"/>
      <c r="QEB176" s="118"/>
      <c r="QEC176" s="206"/>
      <c r="QED176" s="162"/>
      <c r="QEE176" s="196"/>
      <c r="QEF176" s="166"/>
      <c r="QEG176" s="177"/>
      <c r="QEH176" s="178"/>
      <c r="QEI176" s="118"/>
      <c r="QEJ176" s="118"/>
      <c r="QEK176" s="206"/>
      <c r="QEL176" s="162"/>
      <c r="QEM176" s="196"/>
      <c r="QEN176" s="166"/>
      <c r="QEO176" s="177"/>
      <c r="QEP176" s="178"/>
      <c r="QEQ176" s="118"/>
      <c r="QER176" s="118"/>
      <c r="QES176" s="206"/>
      <c r="QET176" s="162"/>
      <c r="QEU176" s="196"/>
      <c r="QEV176" s="166"/>
      <c r="QEW176" s="177"/>
      <c r="QEX176" s="178"/>
      <c r="QEY176" s="118"/>
      <c r="QEZ176" s="118"/>
      <c r="QFA176" s="206"/>
      <c r="QFB176" s="162"/>
      <c r="QFC176" s="196"/>
      <c r="QFD176" s="166"/>
      <c r="QFE176" s="177"/>
      <c r="QFF176" s="178"/>
      <c r="QFG176" s="118"/>
      <c r="QFH176" s="118"/>
      <c r="QFI176" s="206"/>
      <c r="QFJ176" s="162"/>
      <c r="QFK176" s="196"/>
      <c r="QFL176" s="166"/>
      <c r="QFM176" s="177"/>
      <c r="QFN176" s="178"/>
      <c r="QFO176" s="118"/>
      <c r="QFP176" s="118"/>
      <c r="QFQ176" s="206"/>
      <c r="QFR176" s="162"/>
      <c r="QFS176" s="196"/>
      <c r="QFT176" s="166"/>
      <c r="QFU176" s="177"/>
      <c r="QFV176" s="178"/>
      <c r="QFW176" s="118"/>
      <c r="QFX176" s="118"/>
      <c r="QFY176" s="206"/>
      <c r="QFZ176" s="162"/>
      <c r="QGA176" s="196"/>
      <c r="QGB176" s="166"/>
      <c r="QGC176" s="177"/>
      <c r="QGD176" s="178"/>
      <c r="QGE176" s="118"/>
      <c r="QGF176" s="118"/>
      <c r="QGG176" s="206"/>
      <c r="QGH176" s="162"/>
      <c r="QGI176" s="196"/>
      <c r="QGJ176" s="166"/>
      <c r="QGK176" s="177"/>
      <c r="QGL176" s="178"/>
      <c r="QGM176" s="118"/>
      <c r="QGN176" s="118"/>
      <c r="QGO176" s="206"/>
      <c r="QGP176" s="162"/>
      <c r="QGQ176" s="196"/>
      <c r="QGR176" s="166"/>
      <c r="QGS176" s="177"/>
      <c r="QGT176" s="178"/>
      <c r="QGU176" s="118"/>
      <c r="QGV176" s="118"/>
      <c r="QGW176" s="206"/>
      <c r="QGX176" s="162"/>
      <c r="QGY176" s="196"/>
      <c r="QGZ176" s="166"/>
      <c r="QHA176" s="177"/>
      <c r="QHB176" s="178"/>
      <c r="QHC176" s="118"/>
      <c r="QHD176" s="118"/>
      <c r="QHE176" s="206"/>
      <c r="QHF176" s="162"/>
      <c r="QHG176" s="196"/>
      <c r="QHH176" s="166"/>
      <c r="QHI176" s="177"/>
      <c r="QHJ176" s="178"/>
      <c r="QHK176" s="118"/>
      <c r="QHL176" s="118"/>
      <c r="QHM176" s="206"/>
      <c r="QHN176" s="162"/>
      <c r="QHO176" s="196"/>
      <c r="QHP176" s="166"/>
      <c r="QHQ176" s="177"/>
      <c r="QHR176" s="178"/>
      <c r="QHS176" s="118"/>
      <c r="QHT176" s="118"/>
      <c r="QHU176" s="206"/>
      <c r="QHV176" s="162"/>
      <c r="QHW176" s="196"/>
      <c r="QHX176" s="166"/>
      <c r="QHY176" s="177"/>
      <c r="QHZ176" s="178"/>
      <c r="QIA176" s="118"/>
      <c r="QIB176" s="118"/>
      <c r="QIC176" s="206"/>
      <c r="QID176" s="162"/>
      <c r="QIE176" s="196"/>
      <c r="QIF176" s="166"/>
      <c r="QIG176" s="177"/>
      <c r="QIH176" s="178"/>
      <c r="QII176" s="118"/>
      <c r="QIJ176" s="118"/>
      <c r="QIK176" s="206"/>
      <c r="QIL176" s="162"/>
      <c r="QIM176" s="196"/>
      <c r="QIN176" s="166"/>
      <c r="QIO176" s="177"/>
      <c r="QIP176" s="178"/>
      <c r="QIQ176" s="118"/>
      <c r="QIR176" s="118"/>
      <c r="QIS176" s="206"/>
      <c r="QIT176" s="162"/>
      <c r="QIU176" s="196"/>
      <c r="QIV176" s="166"/>
      <c r="QIW176" s="177"/>
      <c r="QIX176" s="178"/>
      <c r="QIY176" s="118"/>
      <c r="QIZ176" s="118"/>
      <c r="QJA176" s="206"/>
      <c r="QJB176" s="162"/>
      <c r="QJC176" s="196"/>
      <c r="QJD176" s="166"/>
      <c r="QJE176" s="177"/>
      <c r="QJF176" s="178"/>
      <c r="QJG176" s="118"/>
      <c r="QJH176" s="118"/>
      <c r="QJI176" s="206"/>
      <c r="QJJ176" s="162"/>
      <c r="QJK176" s="196"/>
      <c r="QJL176" s="166"/>
      <c r="QJM176" s="177"/>
      <c r="QJN176" s="178"/>
      <c r="QJO176" s="118"/>
      <c r="QJP176" s="118"/>
      <c r="QJQ176" s="206"/>
      <c r="QJR176" s="162"/>
      <c r="QJS176" s="196"/>
      <c r="QJT176" s="166"/>
      <c r="QJU176" s="177"/>
      <c r="QJV176" s="178"/>
      <c r="QJW176" s="118"/>
      <c r="QJX176" s="118"/>
      <c r="QJY176" s="206"/>
      <c r="QJZ176" s="162"/>
      <c r="QKA176" s="196"/>
      <c r="QKB176" s="166"/>
      <c r="QKC176" s="177"/>
      <c r="QKD176" s="178"/>
      <c r="QKE176" s="118"/>
      <c r="QKF176" s="118"/>
      <c r="QKG176" s="206"/>
      <c r="QKH176" s="162"/>
      <c r="QKI176" s="196"/>
      <c r="QKJ176" s="166"/>
      <c r="QKK176" s="177"/>
      <c r="QKL176" s="178"/>
      <c r="QKM176" s="118"/>
      <c r="QKN176" s="118"/>
      <c r="QKO176" s="206"/>
      <c r="QKP176" s="162"/>
      <c r="QKQ176" s="196"/>
      <c r="QKR176" s="166"/>
      <c r="QKS176" s="177"/>
      <c r="QKT176" s="178"/>
      <c r="QKU176" s="118"/>
      <c r="QKV176" s="118"/>
      <c r="QKW176" s="206"/>
      <c r="QKX176" s="162"/>
      <c r="QKY176" s="196"/>
      <c r="QKZ176" s="166"/>
      <c r="QLA176" s="177"/>
      <c r="QLB176" s="178"/>
      <c r="QLC176" s="118"/>
      <c r="QLD176" s="118"/>
      <c r="QLE176" s="206"/>
      <c r="QLF176" s="162"/>
      <c r="QLG176" s="196"/>
      <c r="QLH176" s="166"/>
      <c r="QLI176" s="177"/>
      <c r="QLJ176" s="178"/>
      <c r="QLK176" s="118"/>
      <c r="QLL176" s="118"/>
      <c r="QLM176" s="206"/>
      <c r="QLN176" s="162"/>
      <c r="QLO176" s="196"/>
      <c r="QLP176" s="166"/>
      <c r="QLQ176" s="177"/>
      <c r="QLR176" s="178"/>
      <c r="QLS176" s="118"/>
      <c r="QLT176" s="118"/>
      <c r="QLU176" s="206"/>
      <c r="QLV176" s="162"/>
      <c r="QLW176" s="196"/>
      <c r="QLX176" s="166"/>
      <c r="QLY176" s="177"/>
      <c r="QLZ176" s="178"/>
      <c r="QMA176" s="118"/>
      <c r="QMB176" s="118"/>
      <c r="QMC176" s="206"/>
      <c r="QMD176" s="162"/>
      <c r="QME176" s="196"/>
      <c r="QMF176" s="166"/>
      <c r="QMG176" s="177"/>
      <c r="QMH176" s="178"/>
      <c r="QMI176" s="118"/>
      <c r="QMJ176" s="118"/>
      <c r="QMK176" s="206"/>
      <c r="QML176" s="162"/>
      <c r="QMM176" s="196"/>
      <c r="QMN176" s="166"/>
      <c r="QMO176" s="177"/>
      <c r="QMP176" s="178"/>
      <c r="QMQ176" s="118"/>
      <c r="QMR176" s="118"/>
      <c r="QMS176" s="206"/>
      <c r="QMT176" s="162"/>
      <c r="QMU176" s="196"/>
      <c r="QMV176" s="166"/>
      <c r="QMW176" s="177"/>
      <c r="QMX176" s="178"/>
      <c r="QMY176" s="118"/>
      <c r="QMZ176" s="118"/>
      <c r="QNA176" s="206"/>
      <c r="QNB176" s="162"/>
      <c r="QNC176" s="196"/>
      <c r="QND176" s="166"/>
      <c r="QNE176" s="177"/>
      <c r="QNF176" s="178"/>
      <c r="QNG176" s="118"/>
      <c r="QNH176" s="118"/>
      <c r="QNI176" s="206"/>
      <c r="QNJ176" s="162"/>
      <c r="QNK176" s="196"/>
      <c r="QNL176" s="166"/>
      <c r="QNM176" s="177"/>
      <c r="QNN176" s="178"/>
      <c r="QNO176" s="118"/>
      <c r="QNP176" s="118"/>
      <c r="QNQ176" s="206"/>
      <c r="QNR176" s="162"/>
      <c r="QNS176" s="196"/>
      <c r="QNT176" s="166"/>
      <c r="QNU176" s="177"/>
      <c r="QNV176" s="178"/>
      <c r="QNW176" s="118"/>
      <c r="QNX176" s="118"/>
      <c r="QNY176" s="206"/>
      <c r="QNZ176" s="162"/>
      <c r="QOA176" s="196"/>
      <c r="QOB176" s="166"/>
      <c r="QOC176" s="177"/>
      <c r="QOD176" s="178"/>
      <c r="QOE176" s="118"/>
      <c r="QOF176" s="118"/>
      <c r="QOG176" s="206"/>
      <c r="QOH176" s="162"/>
      <c r="QOI176" s="196"/>
      <c r="QOJ176" s="166"/>
      <c r="QOK176" s="177"/>
      <c r="QOL176" s="178"/>
      <c r="QOM176" s="118"/>
      <c r="QON176" s="118"/>
      <c r="QOO176" s="206"/>
      <c r="QOP176" s="162"/>
      <c r="QOQ176" s="196"/>
      <c r="QOR176" s="166"/>
      <c r="QOS176" s="177"/>
      <c r="QOT176" s="178"/>
      <c r="QOU176" s="118"/>
      <c r="QOV176" s="118"/>
      <c r="QOW176" s="206"/>
      <c r="QOX176" s="162"/>
      <c r="QOY176" s="196"/>
      <c r="QOZ176" s="166"/>
      <c r="QPA176" s="177"/>
      <c r="QPB176" s="178"/>
      <c r="QPC176" s="118"/>
      <c r="QPD176" s="118"/>
      <c r="QPE176" s="206"/>
      <c r="QPF176" s="162"/>
      <c r="QPG176" s="196"/>
      <c r="QPH176" s="166"/>
      <c r="QPI176" s="177"/>
      <c r="QPJ176" s="178"/>
      <c r="QPK176" s="118"/>
      <c r="QPL176" s="118"/>
      <c r="QPM176" s="206"/>
      <c r="QPN176" s="162"/>
      <c r="QPO176" s="196"/>
      <c r="QPP176" s="166"/>
      <c r="QPQ176" s="177"/>
      <c r="QPR176" s="178"/>
      <c r="QPS176" s="118"/>
      <c r="QPT176" s="118"/>
      <c r="QPU176" s="206"/>
      <c r="QPV176" s="162"/>
      <c r="QPW176" s="196"/>
      <c r="QPX176" s="166"/>
      <c r="QPY176" s="177"/>
      <c r="QPZ176" s="178"/>
      <c r="QQA176" s="118"/>
      <c r="QQB176" s="118"/>
      <c r="QQC176" s="206"/>
      <c r="QQD176" s="162"/>
      <c r="QQE176" s="196"/>
      <c r="QQF176" s="166"/>
      <c r="QQG176" s="177"/>
      <c r="QQH176" s="178"/>
      <c r="QQI176" s="118"/>
      <c r="QQJ176" s="118"/>
      <c r="QQK176" s="206"/>
      <c r="QQL176" s="162"/>
      <c r="QQM176" s="196"/>
      <c r="QQN176" s="166"/>
      <c r="QQO176" s="177"/>
      <c r="QQP176" s="178"/>
      <c r="QQQ176" s="118"/>
      <c r="QQR176" s="118"/>
      <c r="QQS176" s="206"/>
      <c r="QQT176" s="162"/>
      <c r="QQU176" s="196"/>
      <c r="QQV176" s="166"/>
      <c r="QQW176" s="177"/>
      <c r="QQX176" s="178"/>
      <c r="QQY176" s="118"/>
      <c r="QQZ176" s="118"/>
      <c r="QRA176" s="206"/>
      <c r="QRB176" s="162"/>
      <c r="QRC176" s="196"/>
      <c r="QRD176" s="166"/>
      <c r="QRE176" s="177"/>
      <c r="QRF176" s="178"/>
      <c r="QRG176" s="118"/>
      <c r="QRH176" s="118"/>
      <c r="QRI176" s="206"/>
      <c r="QRJ176" s="162"/>
      <c r="QRK176" s="196"/>
      <c r="QRL176" s="166"/>
      <c r="QRM176" s="177"/>
      <c r="QRN176" s="178"/>
      <c r="QRO176" s="118"/>
      <c r="QRP176" s="118"/>
      <c r="QRQ176" s="206"/>
      <c r="QRR176" s="162"/>
      <c r="QRS176" s="196"/>
      <c r="QRT176" s="166"/>
      <c r="QRU176" s="177"/>
      <c r="QRV176" s="178"/>
      <c r="QRW176" s="118"/>
      <c r="QRX176" s="118"/>
      <c r="QRY176" s="206"/>
      <c r="QRZ176" s="162"/>
      <c r="QSA176" s="196"/>
      <c r="QSB176" s="166"/>
      <c r="QSC176" s="177"/>
      <c r="QSD176" s="178"/>
      <c r="QSE176" s="118"/>
      <c r="QSF176" s="118"/>
      <c r="QSG176" s="206"/>
      <c r="QSH176" s="162"/>
      <c r="QSI176" s="196"/>
      <c r="QSJ176" s="166"/>
      <c r="QSK176" s="177"/>
      <c r="QSL176" s="178"/>
      <c r="QSM176" s="118"/>
      <c r="QSN176" s="118"/>
      <c r="QSO176" s="206"/>
      <c r="QSP176" s="162"/>
      <c r="QSQ176" s="196"/>
      <c r="QSR176" s="166"/>
      <c r="QSS176" s="177"/>
      <c r="QST176" s="178"/>
      <c r="QSU176" s="118"/>
      <c r="QSV176" s="118"/>
      <c r="QSW176" s="206"/>
      <c r="QSX176" s="162"/>
      <c r="QSY176" s="196"/>
      <c r="QSZ176" s="166"/>
      <c r="QTA176" s="177"/>
      <c r="QTB176" s="178"/>
      <c r="QTC176" s="118"/>
      <c r="QTD176" s="118"/>
      <c r="QTE176" s="206"/>
      <c r="QTF176" s="162"/>
      <c r="QTG176" s="196"/>
      <c r="QTH176" s="166"/>
      <c r="QTI176" s="177"/>
      <c r="QTJ176" s="178"/>
      <c r="QTK176" s="118"/>
      <c r="QTL176" s="118"/>
      <c r="QTM176" s="206"/>
      <c r="QTN176" s="162"/>
      <c r="QTO176" s="196"/>
      <c r="QTP176" s="166"/>
      <c r="QTQ176" s="177"/>
      <c r="QTR176" s="178"/>
      <c r="QTS176" s="118"/>
      <c r="QTT176" s="118"/>
      <c r="QTU176" s="206"/>
      <c r="QTV176" s="162"/>
      <c r="QTW176" s="196"/>
      <c r="QTX176" s="166"/>
      <c r="QTY176" s="177"/>
      <c r="QTZ176" s="178"/>
      <c r="QUA176" s="118"/>
      <c r="QUB176" s="118"/>
      <c r="QUC176" s="206"/>
      <c r="QUD176" s="162"/>
      <c r="QUE176" s="196"/>
      <c r="QUF176" s="166"/>
      <c r="QUG176" s="177"/>
      <c r="QUH176" s="178"/>
      <c r="QUI176" s="118"/>
      <c r="QUJ176" s="118"/>
      <c r="QUK176" s="206"/>
      <c r="QUL176" s="162"/>
      <c r="QUM176" s="196"/>
      <c r="QUN176" s="166"/>
      <c r="QUO176" s="177"/>
      <c r="QUP176" s="178"/>
      <c r="QUQ176" s="118"/>
      <c r="QUR176" s="118"/>
      <c r="QUS176" s="206"/>
      <c r="QUT176" s="162"/>
      <c r="QUU176" s="196"/>
      <c r="QUV176" s="166"/>
      <c r="QUW176" s="177"/>
      <c r="QUX176" s="178"/>
      <c r="QUY176" s="118"/>
      <c r="QUZ176" s="118"/>
      <c r="QVA176" s="206"/>
      <c r="QVB176" s="162"/>
      <c r="QVC176" s="196"/>
      <c r="QVD176" s="166"/>
      <c r="QVE176" s="177"/>
      <c r="QVF176" s="178"/>
      <c r="QVG176" s="118"/>
      <c r="QVH176" s="118"/>
      <c r="QVI176" s="206"/>
      <c r="QVJ176" s="162"/>
      <c r="QVK176" s="196"/>
      <c r="QVL176" s="166"/>
      <c r="QVM176" s="177"/>
      <c r="QVN176" s="178"/>
      <c r="QVO176" s="118"/>
      <c r="QVP176" s="118"/>
      <c r="QVQ176" s="206"/>
      <c r="QVR176" s="162"/>
      <c r="QVS176" s="196"/>
      <c r="QVT176" s="166"/>
      <c r="QVU176" s="177"/>
      <c r="QVV176" s="178"/>
      <c r="QVW176" s="118"/>
      <c r="QVX176" s="118"/>
      <c r="QVY176" s="206"/>
      <c r="QVZ176" s="162"/>
      <c r="QWA176" s="196"/>
      <c r="QWB176" s="166"/>
      <c r="QWC176" s="177"/>
      <c r="QWD176" s="178"/>
      <c r="QWE176" s="118"/>
      <c r="QWF176" s="118"/>
      <c r="QWG176" s="206"/>
      <c r="QWH176" s="162"/>
      <c r="QWI176" s="196"/>
      <c r="QWJ176" s="166"/>
      <c r="QWK176" s="177"/>
      <c r="QWL176" s="178"/>
      <c r="QWM176" s="118"/>
      <c r="QWN176" s="118"/>
      <c r="QWO176" s="206"/>
      <c r="QWP176" s="162"/>
      <c r="QWQ176" s="196"/>
      <c r="QWR176" s="166"/>
      <c r="QWS176" s="177"/>
      <c r="QWT176" s="178"/>
      <c r="QWU176" s="118"/>
      <c r="QWV176" s="118"/>
      <c r="QWW176" s="206"/>
      <c r="QWX176" s="162"/>
      <c r="QWY176" s="196"/>
      <c r="QWZ176" s="166"/>
      <c r="QXA176" s="177"/>
      <c r="QXB176" s="178"/>
      <c r="QXC176" s="118"/>
      <c r="QXD176" s="118"/>
      <c r="QXE176" s="206"/>
      <c r="QXF176" s="162"/>
      <c r="QXG176" s="196"/>
      <c r="QXH176" s="166"/>
      <c r="QXI176" s="177"/>
      <c r="QXJ176" s="178"/>
      <c r="QXK176" s="118"/>
      <c r="QXL176" s="118"/>
      <c r="QXM176" s="206"/>
      <c r="QXN176" s="162"/>
      <c r="QXO176" s="196"/>
      <c r="QXP176" s="166"/>
      <c r="QXQ176" s="177"/>
      <c r="QXR176" s="178"/>
      <c r="QXS176" s="118"/>
      <c r="QXT176" s="118"/>
      <c r="QXU176" s="206"/>
      <c r="QXV176" s="162"/>
      <c r="QXW176" s="196"/>
      <c r="QXX176" s="166"/>
      <c r="QXY176" s="177"/>
      <c r="QXZ176" s="178"/>
      <c r="QYA176" s="118"/>
      <c r="QYB176" s="118"/>
      <c r="QYC176" s="206"/>
      <c r="QYD176" s="162"/>
      <c r="QYE176" s="196"/>
      <c r="QYF176" s="166"/>
      <c r="QYG176" s="177"/>
      <c r="QYH176" s="178"/>
      <c r="QYI176" s="118"/>
      <c r="QYJ176" s="118"/>
      <c r="QYK176" s="206"/>
      <c r="QYL176" s="162"/>
      <c r="QYM176" s="196"/>
      <c r="QYN176" s="166"/>
      <c r="QYO176" s="177"/>
      <c r="QYP176" s="178"/>
      <c r="QYQ176" s="118"/>
      <c r="QYR176" s="118"/>
      <c r="QYS176" s="206"/>
      <c r="QYT176" s="162"/>
      <c r="QYU176" s="196"/>
      <c r="QYV176" s="166"/>
      <c r="QYW176" s="177"/>
      <c r="QYX176" s="178"/>
      <c r="QYY176" s="118"/>
      <c r="QYZ176" s="118"/>
      <c r="QZA176" s="206"/>
      <c r="QZB176" s="162"/>
      <c r="QZC176" s="196"/>
      <c r="QZD176" s="166"/>
      <c r="QZE176" s="177"/>
      <c r="QZF176" s="178"/>
      <c r="QZG176" s="118"/>
      <c r="QZH176" s="118"/>
      <c r="QZI176" s="206"/>
      <c r="QZJ176" s="162"/>
      <c r="QZK176" s="196"/>
      <c r="QZL176" s="166"/>
      <c r="QZM176" s="177"/>
      <c r="QZN176" s="178"/>
      <c r="QZO176" s="118"/>
      <c r="QZP176" s="118"/>
      <c r="QZQ176" s="206"/>
      <c r="QZR176" s="162"/>
      <c r="QZS176" s="196"/>
      <c r="QZT176" s="166"/>
      <c r="QZU176" s="177"/>
      <c r="QZV176" s="178"/>
      <c r="QZW176" s="118"/>
      <c r="QZX176" s="118"/>
      <c r="QZY176" s="206"/>
      <c r="QZZ176" s="162"/>
      <c r="RAA176" s="196"/>
      <c r="RAB176" s="166"/>
      <c r="RAC176" s="177"/>
      <c r="RAD176" s="178"/>
      <c r="RAE176" s="118"/>
      <c r="RAF176" s="118"/>
      <c r="RAG176" s="206"/>
      <c r="RAH176" s="162"/>
      <c r="RAI176" s="196"/>
      <c r="RAJ176" s="166"/>
      <c r="RAK176" s="177"/>
      <c r="RAL176" s="178"/>
      <c r="RAM176" s="118"/>
      <c r="RAN176" s="118"/>
      <c r="RAO176" s="206"/>
      <c r="RAP176" s="162"/>
      <c r="RAQ176" s="196"/>
      <c r="RAR176" s="166"/>
      <c r="RAS176" s="177"/>
      <c r="RAT176" s="178"/>
      <c r="RAU176" s="118"/>
      <c r="RAV176" s="118"/>
      <c r="RAW176" s="206"/>
      <c r="RAX176" s="162"/>
      <c r="RAY176" s="196"/>
      <c r="RAZ176" s="166"/>
      <c r="RBA176" s="177"/>
      <c r="RBB176" s="178"/>
      <c r="RBC176" s="118"/>
      <c r="RBD176" s="118"/>
      <c r="RBE176" s="206"/>
      <c r="RBF176" s="162"/>
      <c r="RBG176" s="196"/>
      <c r="RBH176" s="166"/>
      <c r="RBI176" s="177"/>
      <c r="RBJ176" s="178"/>
      <c r="RBK176" s="118"/>
      <c r="RBL176" s="118"/>
      <c r="RBM176" s="206"/>
      <c r="RBN176" s="162"/>
      <c r="RBO176" s="196"/>
      <c r="RBP176" s="166"/>
      <c r="RBQ176" s="177"/>
      <c r="RBR176" s="178"/>
      <c r="RBS176" s="118"/>
      <c r="RBT176" s="118"/>
      <c r="RBU176" s="206"/>
      <c r="RBV176" s="162"/>
      <c r="RBW176" s="196"/>
      <c r="RBX176" s="166"/>
      <c r="RBY176" s="177"/>
      <c r="RBZ176" s="178"/>
      <c r="RCA176" s="118"/>
      <c r="RCB176" s="118"/>
      <c r="RCC176" s="206"/>
      <c r="RCD176" s="162"/>
      <c r="RCE176" s="196"/>
      <c r="RCF176" s="166"/>
      <c r="RCG176" s="177"/>
      <c r="RCH176" s="178"/>
      <c r="RCI176" s="118"/>
      <c r="RCJ176" s="118"/>
      <c r="RCK176" s="206"/>
      <c r="RCL176" s="162"/>
      <c r="RCM176" s="196"/>
      <c r="RCN176" s="166"/>
      <c r="RCO176" s="177"/>
      <c r="RCP176" s="178"/>
      <c r="RCQ176" s="118"/>
      <c r="RCR176" s="118"/>
      <c r="RCS176" s="206"/>
      <c r="RCT176" s="162"/>
      <c r="RCU176" s="196"/>
      <c r="RCV176" s="166"/>
      <c r="RCW176" s="177"/>
      <c r="RCX176" s="178"/>
      <c r="RCY176" s="118"/>
      <c r="RCZ176" s="118"/>
      <c r="RDA176" s="206"/>
      <c r="RDB176" s="162"/>
      <c r="RDC176" s="196"/>
      <c r="RDD176" s="166"/>
      <c r="RDE176" s="177"/>
      <c r="RDF176" s="178"/>
      <c r="RDG176" s="118"/>
      <c r="RDH176" s="118"/>
      <c r="RDI176" s="206"/>
      <c r="RDJ176" s="162"/>
      <c r="RDK176" s="196"/>
      <c r="RDL176" s="166"/>
      <c r="RDM176" s="177"/>
      <c r="RDN176" s="178"/>
      <c r="RDO176" s="118"/>
      <c r="RDP176" s="118"/>
      <c r="RDQ176" s="206"/>
      <c r="RDR176" s="162"/>
      <c r="RDS176" s="196"/>
      <c r="RDT176" s="166"/>
      <c r="RDU176" s="177"/>
      <c r="RDV176" s="178"/>
      <c r="RDW176" s="118"/>
      <c r="RDX176" s="118"/>
      <c r="RDY176" s="206"/>
      <c r="RDZ176" s="162"/>
      <c r="REA176" s="196"/>
      <c r="REB176" s="166"/>
      <c r="REC176" s="177"/>
      <c r="RED176" s="178"/>
      <c r="REE176" s="118"/>
      <c r="REF176" s="118"/>
      <c r="REG176" s="206"/>
      <c r="REH176" s="162"/>
      <c r="REI176" s="196"/>
      <c r="REJ176" s="166"/>
      <c r="REK176" s="177"/>
      <c r="REL176" s="178"/>
      <c r="REM176" s="118"/>
      <c r="REN176" s="118"/>
      <c r="REO176" s="206"/>
      <c r="REP176" s="162"/>
      <c r="REQ176" s="196"/>
      <c r="RER176" s="166"/>
      <c r="RES176" s="177"/>
      <c r="RET176" s="178"/>
      <c r="REU176" s="118"/>
      <c r="REV176" s="118"/>
      <c r="REW176" s="206"/>
      <c r="REX176" s="162"/>
      <c r="REY176" s="196"/>
      <c r="REZ176" s="166"/>
      <c r="RFA176" s="177"/>
      <c r="RFB176" s="178"/>
      <c r="RFC176" s="118"/>
      <c r="RFD176" s="118"/>
      <c r="RFE176" s="206"/>
      <c r="RFF176" s="162"/>
      <c r="RFG176" s="196"/>
      <c r="RFH176" s="166"/>
      <c r="RFI176" s="177"/>
      <c r="RFJ176" s="178"/>
      <c r="RFK176" s="118"/>
      <c r="RFL176" s="118"/>
      <c r="RFM176" s="206"/>
      <c r="RFN176" s="162"/>
      <c r="RFO176" s="196"/>
      <c r="RFP176" s="166"/>
      <c r="RFQ176" s="177"/>
      <c r="RFR176" s="178"/>
      <c r="RFS176" s="118"/>
      <c r="RFT176" s="118"/>
      <c r="RFU176" s="206"/>
      <c r="RFV176" s="162"/>
      <c r="RFW176" s="196"/>
      <c r="RFX176" s="166"/>
      <c r="RFY176" s="177"/>
      <c r="RFZ176" s="178"/>
      <c r="RGA176" s="118"/>
      <c r="RGB176" s="118"/>
      <c r="RGC176" s="206"/>
      <c r="RGD176" s="162"/>
      <c r="RGE176" s="196"/>
      <c r="RGF176" s="166"/>
      <c r="RGG176" s="177"/>
      <c r="RGH176" s="178"/>
      <c r="RGI176" s="118"/>
      <c r="RGJ176" s="118"/>
      <c r="RGK176" s="206"/>
      <c r="RGL176" s="162"/>
      <c r="RGM176" s="196"/>
      <c r="RGN176" s="166"/>
      <c r="RGO176" s="177"/>
      <c r="RGP176" s="178"/>
      <c r="RGQ176" s="118"/>
      <c r="RGR176" s="118"/>
      <c r="RGS176" s="206"/>
      <c r="RGT176" s="162"/>
      <c r="RGU176" s="196"/>
      <c r="RGV176" s="166"/>
      <c r="RGW176" s="177"/>
      <c r="RGX176" s="178"/>
      <c r="RGY176" s="118"/>
      <c r="RGZ176" s="118"/>
      <c r="RHA176" s="206"/>
      <c r="RHB176" s="162"/>
      <c r="RHC176" s="196"/>
      <c r="RHD176" s="166"/>
      <c r="RHE176" s="177"/>
      <c r="RHF176" s="178"/>
      <c r="RHG176" s="118"/>
      <c r="RHH176" s="118"/>
      <c r="RHI176" s="206"/>
      <c r="RHJ176" s="162"/>
      <c r="RHK176" s="196"/>
      <c r="RHL176" s="166"/>
      <c r="RHM176" s="177"/>
      <c r="RHN176" s="178"/>
      <c r="RHO176" s="118"/>
      <c r="RHP176" s="118"/>
      <c r="RHQ176" s="206"/>
      <c r="RHR176" s="162"/>
      <c r="RHS176" s="196"/>
      <c r="RHT176" s="166"/>
      <c r="RHU176" s="177"/>
      <c r="RHV176" s="178"/>
      <c r="RHW176" s="118"/>
      <c r="RHX176" s="118"/>
      <c r="RHY176" s="206"/>
      <c r="RHZ176" s="162"/>
      <c r="RIA176" s="196"/>
      <c r="RIB176" s="166"/>
      <c r="RIC176" s="177"/>
      <c r="RID176" s="178"/>
      <c r="RIE176" s="118"/>
      <c r="RIF176" s="118"/>
      <c r="RIG176" s="206"/>
      <c r="RIH176" s="162"/>
      <c r="RII176" s="196"/>
      <c r="RIJ176" s="166"/>
      <c r="RIK176" s="177"/>
      <c r="RIL176" s="178"/>
      <c r="RIM176" s="118"/>
      <c r="RIN176" s="118"/>
      <c r="RIO176" s="206"/>
      <c r="RIP176" s="162"/>
      <c r="RIQ176" s="196"/>
      <c r="RIR176" s="166"/>
      <c r="RIS176" s="177"/>
      <c r="RIT176" s="178"/>
      <c r="RIU176" s="118"/>
      <c r="RIV176" s="118"/>
      <c r="RIW176" s="206"/>
      <c r="RIX176" s="162"/>
      <c r="RIY176" s="196"/>
      <c r="RIZ176" s="166"/>
      <c r="RJA176" s="177"/>
      <c r="RJB176" s="178"/>
      <c r="RJC176" s="118"/>
      <c r="RJD176" s="118"/>
      <c r="RJE176" s="206"/>
      <c r="RJF176" s="162"/>
      <c r="RJG176" s="196"/>
      <c r="RJH176" s="166"/>
      <c r="RJI176" s="177"/>
      <c r="RJJ176" s="178"/>
      <c r="RJK176" s="118"/>
      <c r="RJL176" s="118"/>
      <c r="RJM176" s="206"/>
      <c r="RJN176" s="162"/>
      <c r="RJO176" s="196"/>
      <c r="RJP176" s="166"/>
      <c r="RJQ176" s="177"/>
      <c r="RJR176" s="178"/>
      <c r="RJS176" s="118"/>
      <c r="RJT176" s="118"/>
      <c r="RJU176" s="206"/>
      <c r="RJV176" s="162"/>
      <c r="RJW176" s="196"/>
      <c r="RJX176" s="166"/>
      <c r="RJY176" s="177"/>
      <c r="RJZ176" s="178"/>
      <c r="RKA176" s="118"/>
      <c r="RKB176" s="118"/>
      <c r="RKC176" s="206"/>
      <c r="RKD176" s="162"/>
      <c r="RKE176" s="196"/>
      <c r="RKF176" s="166"/>
      <c r="RKG176" s="177"/>
      <c r="RKH176" s="178"/>
      <c r="RKI176" s="118"/>
      <c r="RKJ176" s="118"/>
      <c r="RKK176" s="206"/>
      <c r="RKL176" s="162"/>
      <c r="RKM176" s="196"/>
      <c r="RKN176" s="166"/>
      <c r="RKO176" s="177"/>
      <c r="RKP176" s="178"/>
      <c r="RKQ176" s="118"/>
      <c r="RKR176" s="118"/>
      <c r="RKS176" s="206"/>
      <c r="RKT176" s="162"/>
      <c r="RKU176" s="196"/>
      <c r="RKV176" s="166"/>
      <c r="RKW176" s="177"/>
      <c r="RKX176" s="178"/>
      <c r="RKY176" s="118"/>
      <c r="RKZ176" s="118"/>
      <c r="RLA176" s="206"/>
      <c r="RLB176" s="162"/>
      <c r="RLC176" s="196"/>
      <c r="RLD176" s="166"/>
      <c r="RLE176" s="177"/>
      <c r="RLF176" s="178"/>
      <c r="RLG176" s="118"/>
      <c r="RLH176" s="118"/>
      <c r="RLI176" s="206"/>
      <c r="RLJ176" s="162"/>
      <c r="RLK176" s="196"/>
      <c r="RLL176" s="166"/>
      <c r="RLM176" s="177"/>
      <c r="RLN176" s="178"/>
      <c r="RLO176" s="118"/>
      <c r="RLP176" s="118"/>
      <c r="RLQ176" s="206"/>
      <c r="RLR176" s="162"/>
      <c r="RLS176" s="196"/>
      <c r="RLT176" s="166"/>
      <c r="RLU176" s="177"/>
      <c r="RLV176" s="178"/>
      <c r="RLW176" s="118"/>
      <c r="RLX176" s="118"/>
      <c r="RLY176" s="206"/>
      <c r="RLZ176" s="162"/>
      <c r="RMA176" s="196"/>
      <c r="RMB176" s="166"/>
      <c r="RMC176" s="177"/>
      <c r="RMD176" s="178"/>
      <c r="RME176" s="118"/>
      <c r="RMF176" s="118"/>
      <c r="RMG176" s="206"/>
      <c r="RMH176" s="162"/>
      <c r="RMI176" s="196"/>
      <c r="RMJ176" s="166"/>
      <c r="RMK176" s="177"/>
      <c r="RML176" s="178"/>
      <c r="RMM176" s="118"/>
      <c r="RMN176" s="118"/>
      <c r="RMO176" s="206"/>
      <c r="RMP176" s="162"/>
      <c r="RMQ176" s="196"/>
      <c r="RMR176" s="166"/>
      <c r="RMS176" s="177"/>
      <c r="RMT176" s="178"/>
      <c r="RMU176" s="118"/>
      <c r="RMV176" s="118"/>
      <c r="RMW176" s="206"/>
      <c r="RMX176" s="162"/>
      <c r="RMY176" s="196"/>
      <c r="RMZ176" s="166"/>
      <c r="RNA176" s="177"/>
      <c r="RNB176" s="178"/>
      <c r="RNC176" s="118"/>
      <c r="RND176" s="118"/>
      <c r="RNE176" s="206"/>
      <c r="RNF176" s="162"/>
      <c r="RNG176" s="196"/>
      <c r="RNH176" s="166"/>
      <c r="RNI176" s="177"/>
      <c r="RNJ176" s="178"/>
      <c r="RNK176" s="118"/>
      <c r="RNL176" s="118"/>
      <c r="RNM176" s="206"/>
      <c r="RNN176" s="162"/>
      <c r="RNO176" s="196"/>
      <c r="RNP176" s="166"/>
      <c r="RNQ176" s="177"/>
      <c r="RNR176" s="178"/>
      <c r="RNS176" s="118"/>
      <c r="RNT176" s="118"/>
      <c r="RNU176" s="206"/>
      <c r="RNV176" s="162"/>
      <c r="RNW176" s="196"/>
      <c r="RNX176" s="166"/>
      <c r="RNY176" s="177"/>
      <c r="RNZ176" s="178"/>
      <c r="ROA176" s="118"/>
      <c r="ROB176" s="118"/>
      <c r="ROC176" s="206"/>
      <c r="ROD176" s="162"/>
      <c r="ROE176" s="196"/>
      <c r="ROF176" s="166"/>
      <c r="ROG176" s="177"/>
      <c r="ROH176" s="178"/>
      <c r="ROI176" s="118"/>
      <c r="ROJ176" s="118"/>
      <c r="ROK176" s="206"/>
      <c r="ROL176" s="162"/>
      <c r="ROM176" s="196"/>
      <c r="RON176" s="166"/>
      <c r="ROO176" s="177"/>
      <c r="ROP176" s="178"/>
      <c r="ROQ176" s="118"/>
      <c r="ROR176" s="118"/>
      <c r="ROS176" s="206"/>
      <c r="ROT176" s="162"/>
      <c r="ROU176" s="196"/>
      <c r="ROV176" s="166"/>
      <c r="ROW176" s="177"/>
      <c r="ROX176" s="178"/>
      <c r="ROY176" s="118"/>
      <c r="ROZ176" s="118"/>
      <c r="RPA176" s="206"/>
      <c r="RPB176" s="162"/>
      <c r="RPC176" s="196"/>
      <c r="RPD176" s="166"/>
      <c r="RPE176" s="177"/>
      <c r="RPF176" s="178"/>
      <c r="RPG176" s="118"/>
      <c r="RPH176" s="118"/>
      <c r="RPI176" s="206"/>
      <c r="RPJ176" s="162"/>
      <c r="RPK176" s="196"/>
      <c r="RPL176" s="166"/>
      <c r="RPM176" s="177"/>
      <c r="RPN176" s="178"/>
      <c r="RPO176" s="118"/>
      <c r="RPP176" s="118"/>
      <c r="RPQ176" s="206"/>
      <c r="RPR176" s="162"/>
      <c r="RPS176" s="196"/>
      <c r="RPT176" s="166"/>
      <c r="RPU176" s="177"/>
      <c r="RPV176" s="178"/>
      <c r="RPW176" s="118"/>
      <c r="RPX176" s="118"/>
      <c r="RPY176" s="206"/>
      <c r="RPZ176" s="162"/>
      <c r="RQA176" s="196"/>
      <c r="RQB176" s="166"/>
      <c r="RQC176" s="177"/>
      <c r="RQD176" s="178"/>
      <c r="RQE176" s="118"/>
      <c r="RQF176" s="118"/>
      <c r="RQG176" s="206"/>
      <c r="RQH176" s="162"/>
      <c r="RQI176" s="196"/>
      <c r="RQJ176" s="166"/>
      <c r="RQK176" s="177"/>
      <c r="RQL176" s="178"/>
      <c r="RQM176" s="118"/>
      <c r="RQN176" s="118"/>
      <c r="RQO176" s="206"/>
      <c r="RQP176" s="162"/>
      <c r="RQQ176" s="196"/>
      <c r="RQR176" s="166"/>
      <c r="RQS176" s="177"/>
      <c r="RQT176" s="178"/>
      <c r="RQU176" s="118"/>
      <c r="RQV176" s="118"/>
      <c r="RQW176" s="206"/>
      <c r="RQX176" s="162"/>
      <c r="RQY176" s="196"/>
      <c r="RQZ176" s="166"/>
      <c r="RRA176" s="177"/>
      <c r="RRB176" s="178"/>
      <c r="RRC176" s="118"/>
      <c r="RRD176" s="118"/>
      <c r="RRE176" s="206"/>
      <c r="RRF176" s="162"/>
      <c r="RRG176" s="196"/>
      <c r="RRH176" s="166"/>
      <c r="RRI176" s="177"/>
      <c r="RRJ176" s="178"/>
      <c r="RRK176" s="118"/>
      <c r="RRL176" s="118"/>
      <c r="RRM176" s="206"/>
      <c r="RRN176" s="162"/>
      <c r="RRO176" s="196"/>
      <c r="RRP176" s="166"/>
      <c r="RRQ176" s="177"/>
      <c r="RRR176" s="178"/>
      <c r="RRS176" s="118"/>
      <c r="RRT176" s="118"/>
      <c r="RRU176" s="206"/>
      <c r="RRV176" s="162"/>
      <c r="RRW176" s="196"/>
      <c r="RRX176" s="166"/>
      <c r="RRY176" s="177"/>
      <c r="RRZ176" s="178"/>
      <c r="RSA176" s="118"/>
      <c r="RSB176" s="118"/>
      <c r="RSC176" s="206"/>
      <c r="RSD176" s="162"/>
      <c r="RSE176" s="196"/>
      <c r="RSF176" s="166"/>
      <c r="RSG176" s="177"/>
      <c r="RSH176" s="178"/>
      <c r="RSI176" s="118"/>
      <c r="RSJ176" s="118"/>
      <c r="RSK176" s="206"/>
      <c r="RSL176" s="162"/>
      <c r="RSM176" s="196"/>
      <c r="RSN176" s="166"/>
      <c r="RSO176" s="177"/>
      <c r="RSP176" s="178"/>
      <c r="RSQ176" s="118"/>
      <c r="RSR176" s="118"/>
      <c r="RSS176" s="206"/>
      <c r="RST176" s="162"/>
      <c r="RSU176" s="196"/>
      <c r="RSV176" s="166"/>
      <c r="RSW176" s="177"/>
      <c r="RSX176" s="178"/>
      <c r="RSY176" s="118"/>
      <c r="RSZ176" s="118"/>
      <c r="RTA176" s="206"/>
      <c r="RTB176" s="162"/>
      <c r="RTC176" s="196"/>
      <c r="RTD176" s="166"/>
      <c r="RTE176" s="177"/>
      <c r="RTF176" s="178"/>
      <c r="RTG176" s="118"/>
      <c r="RTH176" s="118"/>
      <c r="RTI176" s="206"/>
      <c r="RTJ176" s="162"/>
      <c r="RTK176" s="196"/>
      <c r="RTL176" s="166"/>
      <c r="RTM176" s="177"/>
      <c r="RTN176" s="178"/>
      <c r="RTO176" s="118"/>
      <c r="RTP176" s="118"/>
      <c r="RTQ176" s="206"/>
      <c r="RTR176" s="162"/>
      <c r="RTS176" s="196"/>
      <c r="RTT176" s="166"/>
      <c r="RTU176" s="177"/>
      <c r="RTV176" s="178"/>
      <c r="RTW176" s="118"/>
      <c r="RTX176" s="118"/>
      <c r="RTY176" s="206"/>
      <c r="RTZ176" s="162"/>
      <c r="RUA176" s="196"/>
      <c r="RUB176" s="166"/>
      <c r="RUC176" s="177"/>
      <c r="RUD176" s="178"/>
      <c r="RUE176" s="118"/>
      <c r="RUF176" s="118"/>
      <c r="RUG176" s="206"/>
      <c r="RUH176" s="162"/>
      <c r="RUI176" s="196"/>
      <c r="RUJ176" s="166"/>
      <c r="RUK176" s="177"/>
      <c r="RUL176" s="178"/>
      <c r="RUM176" s="118"/>
      <c r="RUN176" s="118"/>
      <c r="RUO176" s="206"/>
      <c r="RUP176" s="162"/>
      <c r="RUQ176" s="196"/>
      <c r="RUR176" s="166"/>
      <c r="RUS176" s="177"/>
      <c r="RUT176" s="178"/>
      <c r="RUU176" s="118"/>
      <c r="RUV176" s="118"/>
      <c r="RUW176" s="206"/>
      <c r="RUX176" s="162"/>
      <c r="RUY176" s="196"/>
      <c r="RUZ176" s="166"/>
      <c r="RVA176" s="177"/>
      <c r="RVB176" s="178"/>
      <c r="RVC176" s="118"/>
      <c r="RVD176" s="118"/>
      <c r="RVE176" s="206"/>
      <c r="RVF176" s="162"/>
      <c r="RVG176" s="196"/>
      <c r="RVH176" s="166"/>
      <c r="RVI176" s="177"/>
      <c r="RVJ176" s="178"/>
      <c r="RVK176" s="118"/>
      <c r="RVL176" s="118"/>
      <c r="RVM176" s="206"/>
      <c r="RVN176" s="162"/>
      <c r="RVO176" s="196"/>
      <c r="RVP176" s="166"/>
      <c r="RVQ176" s="177"/>
      <c r="RVR176" s="178"/>
      <c r="RVS176" s="118"/>
      <c r="RVT176" s="118"/>
      <c r="RVU176" s="206"/>
      <c r="RVV176" s="162"/>
      <c r="RVW176" s="196"/>
      <c r="RVX176" s="166"/>
      <c r="RVY176" s="177"/>
      <c r="RVZ176" s="178"/>
      <c r="RWA176" s="118"/>
      <c r="RWB176" s="118"/>
      <c r="RWC176" s="206"/>
      <c r="RWD176" s="162"/>
      <c r="RWE176" s="196"/>
      <c r="RWF176" s="166"/>
      <c r="RWG176" s="177"/>
      <c r="RWH176" s="178"/>
      <c r="RWI176" s="118"/>
      <c r="RWJ176" s="118"/>
      <c r="RWK176" s="206"/>
      <c r="RWL176" s="162"/>
      <c r="RWM176" s="196"/>
      <c r="RWN176" s="166"/>
      <c r="RWO176" s="177"/>
      <c r="RWP176" s="178"/>
      <c r="RWQ176" s="118"/>
      <c r="RWR176" s="118"/>
      <c r="RWS176" s="206"/>
      <c r="RWT176" s="162"/>
      <c r="RWU176" s="196"/>
      <c r="RWV176" s="166"/>
      <c r="RWW176" s="177"/>
      <c r="RWX176" s="178"/>
      <c r="RWY176" s="118"/>
      <c r="RWZ176" s="118"/>
      <c r="RXA176" s="206"/>
      <c r="RXB176" s="162"/>
      <c r="RXC176" s="196"/>
      <c r="RXD176" s="166"/>
      <c r="RXE176" s="177"/>
      <c r="RXF176" s="178"/>
      <c r="RXG176" s="118"/>
      <c r="RXH176" s="118"/>
      <c r="RXI176" s="206"/>
      <c r="RXJ176" s="162"/>
      <c r="RXK176" s="196"/>
      <c r="RXL176" s="166"/>
      <c r="RXM176" s="177"/>
      <c r="RXN176" s="178"/>
      <c r="RXO176" s="118"/>
      <c r="RXP176" s="118"/>
      <c r="RXQ176" s="206"/>
      <c r="RXR176" s="162"/>
      <c r="RXS176" s="196"/>
      <c r="RXT176" s="166"/>
      <c r="RXU176" s="177"/>
      <c r="RXV176" s="178"/>
      <c r="RXW176" s="118"/>
      <c r="RXX176" s="118"/>
      <c r="RXY176" s="206"/>
      <c r="RXZ176" s="162"/>
      <c r="RYA176" s="196"/>
      <c r="RYB176" s="166"/>
      <c r="RYC176" s="177"/>
      <c r="RYD176" s="178"/>
      <c r="RYE176" s="118"/>
      <c r="RYF176" s="118"/>
      <c r="RYG176" s="206"/>
      <c r="RYH176" s="162"/>
      <c r="RYI176" s="196"/>
      <c r="RYJ176" s="166"/>
      <c r="RYK176" s="177"/>
      <c r="RYL176" s="178"/>
      <c r="RYM176" s="118"/>
      <c r="RYN176" s="118"/>
      <c r="RYO176" s="206"/>
      <c r="RYP176" s="162"/>
      <c r="RYQ176" s="196"/>
      <c r="RYR176" s="166"/>
      <c r="RYS176" s="177"/>
      <c r="RYT176" s="178"/>
      <c r="RYU176" s="118"/>
      <c r="RYV176" s="118"/>
      <c r="RYW176" s="206"/>
      <c r="RYX176" s="162"/>
      <c r="RYY176" s="196"/>
      <c r="RYZ176" s="166"/>
      <c r="RZA176" s="177"/>
      <c r="RZB176" s="178"/>
      <c r="RZC176" s="118"/>
      <c r="RZD176" s="118"/>
      <c r="RZE176" s="206"/>
      <c r="RZF176" s="162"/>
      <c r="RZG176" s="196"/>
      <c r="RZH176" s="166"/>
      <c r="RZI176" s="177"/>
      <c r="RZJ176" s="178"/>
      <c r="RZK176" s="118"/>
      <c r="RZL176" s="118"/>
      <c r="RZM176" s="206"/>
      <c r="RZN176" s="162"/>
      <c r="RZO176" s="196"/>
      <c r="RZP176" s="166"/>
      <c r="RZQ176" s="177"/>
      <c r="RZR176" s="178"/>
      <c r="RZS176" s="118"/>
      <c r="RZT176" s="118"/>
      <c r="RZU176" s="206"/>
      <c r="RZV176" s="162"/>
      <c r="RZW176" s="196"/>
      <c r="RZX176" s="166"/>
      <c r="RZY176" s="177"/>
      <c r="RZZ176" s="178"/>
      <c r="SAA176" s="118"/>
      <c r="SAB176" s="118"/>
      <c r="SAC176" s="206"/>
      <c r="SAD176" s="162"/>
      <c r="SAE176" s="196"/>
      <c r="SAF176" s="166"/>
      <c r="SAG176" s="177"/>
      <c r="SAH176" s="178"/>
      <c r="SAI176" s="118"/>
      <c r="SAJ176" s="118"/>
      <c r="SAK176" s="206"/>
      <c r="SAL176" s="162"/>
      <c r="SAM176" s="196"/>
      <c r="SAN176" s="166"/>
      <c r="SAO176" s="177"/>
      <c r="SAP176" s="178"/>
      <c r="SAQ176" s="118"/>
      <c r="SAR176" s="118"/>
      <c r="SAS176" s="206"/>
      <c r="SAT176" s="162"/>
      <c r="SAU176" s="196"/>
      <c r="SAV176" s="166"/>
      <c r="SAW176" s="177"/>
      <c r="SAX176" s="178"/>
      <c r="SAY176" s="118"/>
      <c r="SAZ176" s="118"/>
      <c r="SBA176" s="206"/>
      <c r="SBB176" s="162"/>
      <c r="SBC176" s="196"/>
      <c r="SBD176" s="166"/>
      <c r="SBE176" s="177"/>
      <c r="SBF176" s="178"/>
      <c r="SBG176" s="118"/>
      <c r="SBH176" s="118"/>
      <c r="SBI176" s="206"/>
      <c r="SBJ176" s="162"/>
      <c r="SBK176" s="196"/>
      <c r="SBL176" s="166"/>
      <c r="SBM176" s="177"/>
      <c r="SBN176" s="178"/>
      <c r="SBO176" s="118"/>
      <c r="SBP176" s="118"/>
      <c r="SBQ176" s="206"/>
      <c r="SBR176" s="162"/>
      <c r="SBS176" s="196"/>
      <c r="SBT176" s="166"/>
      <c r="SBU176" s="177"/>
      <c r="SBV176" s="178"/>
      <c r="SBW176" s="118"/>
      <c r="SBX176" s="118"/>
      <c r="SBY176" s="206"/>
      <c r="SBZ176" s="162"/>
      <c r="SCA176" s="196"/>
      <c r="SCB176" s="166"/>
      <c r="SCC176" s="177"/>
      <c r="SCD176" s="178"/>
      <c r="SCE176" s="118"/>
      <c r="SCF176" s="118"/>
      <c r="SCG176" s="206"/>
      <c r="SCH176" s="162"/>
      <c r="SCI176" s="196"/>
      <c r="SCJ176" s="166"/>
      <c r="SCK176" s="177"/>
      <c r="SCL176" s="178"/>
      <c r="SCM176" s="118"/>
      <c r="SCN176" s="118"/>
      <c r="SCO176" s="206"/>
      <c r="SCP176" s="162"/>
      <c r="SCQ176" s="196"/>
      <c r="SCR176" s="166"/>
      <c r="SCS176" s="177"/>
      <c r="SCT176" s="178"/>
      <c r="SCU176" s="118"/>
      <c r="SCV176" s="118"/>
      <c r="SCW176" s="206"/>
      <c r="SCX176" s="162"/>
      <c r="SCY176" s="196"/>
      <c r="SCZ176" s="166"/>
      <c r="SDA176" s="177"/>
      <c r="SDB176" s="178"/>
      <c r="SDC176" s="118"/>
      <c r="SDD176" s="118"/>
      <c r="SDE176" s="206"/>
      <c r="SDF176" s="162"/>
      <c r="SDG176" s="196"/>
      <c r="SDH176" s="166"/>
      <c r="SDI176" s="177"/>
      <c r="SDJ176" s="178"/>
      <c r="SDK176" s="118"/>
      <c r="SDL176" s="118"/>
      <c r="SDM176" s="206"/>
      <c r="SDN176" s="162"/>
      <c r="SDO176" s="196"/>
      <c r="SDP176" s="166"/>
      <c r="SDQ176" s="177"/>
      <c r="SDR176" s="178"/>
      <c r="SDS176" s="118"/>
      <c r="SDT176" s="118"/>
      <c r="SDU176" s="206"/>
      <c r="SDV176" s="162"/>
      <c r="SDW176" s="196"/>
      <c r="SDX176" s="166"/>
      <c r="SDY176" s="177"/>
      <c r="SDZ176" s="178"/>
      <c r="SEA176" s="118"/>
      <c r="SEB176" s="118"/>
      <c r="SEC176" s="206"/>
      <c r="SED176" s="162"/>
      <c r="SEE176" s="196"/>
      <c r="SEF176" s="166"/>
      <c r="SEG176" s="177"/>
      <c r="SEH176" s="178"/>
      <c r="SEI176" s="118"/>
      <c r="SEJ176" s="118"/>
      <c r="SEK176" s="206"/>
      <c r="SEL176" s="162"/>
      <c r="SEM176" s="196"/>
      <c r="SEN176" s="166"/>
      <c r="SEO176" s="177"/>
      <c r="SEP176" s="178"/>
      <c r="SEQ176" s="118"/>
      <c r="SER176" s="118"/>
      <c r="SES176" s="206"/>
      <c r="SET176" s="162"/>
      <c r="SEU176" s="196"/>
      <c r="SEV176" s="166"/>
      <c r="SEW176" s="177"/>
      <c r="SEX176" s="178"/>
      <c r="SEY176" s="118"/>
      <c r="SEZ176" s="118"/>
      <c r="SFA176" s="206"/>
      <c r="SFB176" s="162"/>
      <c r="SFC176" s="196"/>
      <c r="SFD176" s="166"/>
      <c r="SFE176" s="177"/>
      <c r="SFF176" s="178"/>
      <c r="SFG176" s="118"/>
      <c r="SFH176" s="118"/>
      <c r="SFI176" s="206"/>
      <c r="SFJ176" s="162"/>
      <c r="SFK176" s="196"/>
      <c r="SFL176" s="166"/>
      <c r="SFM176" s="177"/>
      <c r="SFN176" s="178"/>
      <c r="SFO176" s="118"/>
      <c r="SFP176" s="118"/>
      <c r="SFQ176" s="206"/>
      <c r="SFR176" s="162"/>
      <c r="SFS176" s="196"/>
      <c r="SFT176" s="166"/>
      <c r="SFU176" s="177"/>
      <c r="SFV176" s="178"/>
      <c r="SFW176" s="118"/>
      <c r="SFX176" s="118"/>
      <c r="SFY176" s="206"/>
      <c r="SFZ176" s="162"/>
      <c r="SGA176" s="196"/>
      <c r="SGB176" s="166"/>
      <c r="SGC176" s="177"/>
      <c r="SGD176" s="178"/>
      <c r="SGE176" s="118"/>
      <c r="SGF176" s="118"/>
      <c r="SGG176" s="206"/>
      <c r="SGH176" s="162"/>
      <c r="SGI176" s="196"/>
      <c r="SGJ176" s="166"/>
      <c r="SGK176" s="177"/>
      <c r="SGL176" s="178"/>
      <c r="SGM176" s="118"/>
      <c r="SGN176" s="118"/>
      <c r="SGO176" s="206"/>
      <c r="SGP176" s="162"/>
      <c r="SGQ176" s="196"/>
      <c r="SGR176" s="166"/>
      <c r="SGS176" s="177"/>
      <c r="SGT176" s="178"/>
      <c r="SGU176" s="118"/>
      <c r="SGV176" s="118"/>
      <c r="SGW176" s="206"/>
      <c r="SGX176" s="162"/>
      <c r="SGY176" s="196"/>
      <c r="SGZ176" s="166"/>
      <c r="SHA176" s="177"/>
      <c r="SHB176" s="178"/>
      <c r="SHC176" s="118"/>
      <c r="SHD176" s="118"/>
      <c r="SHE176" s="206"/>
      <c r="SHF176" s="162"/>
      <c r="SHG176" s="196"/>
      <c r="SHH176" s="166"/>
      <c r="SHI176" s="177"/>
      <c r="SHJ176" s="178"/>
      <c r="SHK176" s="118"/>
      <c r="SHL176" s="118"/>
      <c r="SHM176" s="206"/>
      <c r="SHN176" s="162"/>
      <c r="SHO176" s="196"/>
      <c r="SHP176" s="166"/>
      <c r="SHQ176" s="177"/>
      <c r="SHR176" s="178"/>
      <c r="SHS176" s="118"/>
      <c r="SHT176" s="118"/>
      <c r="SHU176" s="206"/>
      <c r="SHV176" s="162"/>
      <c r="SHW176" s="196"/>
      <c r="SHX176" s="166"/>
      <c r="SHY176" s="177"/>
      <c r="SHZ176" s="178"/>
      <c r="SIA176" s="118"/>
      <c r="SIB176" s="118"/>
      <c r="SIC176" s="206"/>
      <c r="SID176" s="162"/>
      <c r="SIE176" s="196"/>
      <c r="SIF176" s="166"/>
      <c r="SIG176" s="177"/>
      <c r="SIH176" s="178"/>
      <c r="SII176" s="118"/>
      <c r="SIJ176" s="118"/>
      <c r="SIK176" s="206"/>
      <c r="SIL176" s="162"/>
      <c r="SIM176" s="196"/>
      <c r="SIN176" s="166"/>
      <c r="SIO176" s="177"/>
      <c r="SIP176" s="178"/>
      <c r="SIQ176" s="118"/>
      <c r="SIR176" s="118"/>
      <c r="SIS176" s="206"/>
      <c r="SIT176" s="162"/>
      <c r="SIU176" s="196"/>
      <c r="SIV176" s="166"/>
      <c r="SIW176" s="177"/>
      <c r="SIX176" s="178"/>
      <c r="SIY176" s="118"/>
      <c r="SIZ176" s="118"/>
      <c r="SJA176" s="206"/>
      <c r="SJB176" s="162"/>
      <c r="SJC176" s="196"/>
      <c r="SJD176" s="166"/>
      <c r="SJE176" s="177"/>
      <c r="SJF176" s="178"/>
      <c r="SJG176" s="118"/>
      <c r="SJH176" s="118"/>
      <c r="SJI176" s="206"/>
      <c r="SJJ176" s="162"/>
      <c r="SJK176" s="196"/>
      <c r="SJL176" s="166"/>
      <c r="SJM176" s="177"/>
      <c r="SJN176" s="178"/>
      <c r="SJO176" s="118"/>
      <c r="SJP176" s="118"/>
      <c r="SJQ176" s="206"/>
      <c r="SJR176" s="162"/>
      <c r="SJS176" s="196"/>
      <c r="SJT176" s="166"/>
      <c r="SJU176" s="177"/>
      <c r="SJV176" s="178"/>
      <c r="SJW176" s="118"/>
      <c r="SJX176" s="118"/>
      <c r="SJY176" s="206"/>
      <c r="SJZ176" s="162"/>
      <c r="SKA176" s="196"/>
      <c r="SKB176" s="166"/>
      <c r="SKC176" s="177"/>
      <c r="SKD176" s="178"/>
      <c r="SKE176" s="118"/>
      <c r="SKF176" s="118"/>
      <c r="SKG176" s="206"/>
      <c r="SKH176" s="162"/>
      <c r="SKI176" s="196"/>
      <c r="SKJ176" s="166"/>
      <c r="SKK176" s="177"/>
      <c r="SKL176" s="178"/>
      <c r="SKM176" s="118"/>
      <c r="SKN176" s="118"/>
      <c r="SKO176" s="206"/>
      <c r="SKP176" s="162"/>
      <c r="SKQ176" s="196"/>
      <c r="SKR176" s="166"/>
      <c r="SKS176" s="177"/>
      <c r="SKT176" s="178"/>
      <c r="SKU176" s="118"/>
      <c r="SKV176" s="118"/>
      <c r="SKW176" s="206"/>
      <c r="SKX176" s="162"/>
      <c r="SKY176" s="196"/>
      <c r="SKZ176" s="166"/>
      <c r="SLA176" s="177"/>
      <c r="SLB176" s="178"/>
      <c r="SLC176" s="118"/>
      <c r="SLD176" s="118"/>
      <c r="SLE176" s="206"/>
      <c r="SLF176" s="162"/>
      <c r="SLG176" s="196"/>
      <c r="SLH176" s="166"/>
      <c r="SLI176" s="177"/>
      <c r="SLJ176" s="178"/>
      <c r="SLK176" s="118"/>
      <c r="SLL176" s="118"/>
      <c r="SLM176" s="206"/>
      <c r="SLN176" s="162"/>
      <c r="SLO176" s="196"/>
      <c r="SLP176" s="166"/>
      <c r="SLQ176" s="177"/>
      <c r="SLR176" s="178"/>
      <c r="SLS176" s="118"/>
      <c r="SLT176" s="118"/>
      <c r="SLU176" s="206"/>
      <c r="SLV176" s="162"/>
      <c r="SLW176" s="196"/>
      <c r="SLX176" s="166"/>
      <c r="SLY176" s="177"/>
      <c r="SLZ176" s="178"/>
      <c r="SMA176" s="118"/>
      <c r="SMB176" s="118"/>
      <c r="SMC176" s="206"/>
      <c r="SMD176" s="162"/>
      <c r="SME176" s="196"/>
      <c r="SMF176" s="166"/>
      <c r="SMG176" s="177"/>
      <c r="SMH176" s="178"/>
      <c r="SMI176" s="118"/>
      <c r="SMJ176" s="118"/>
      <c r="SMK176" s="206"/>
      <c r="SML176" s="162"/>
      <c r="SMM176" s="196"/>
      <c r="SMN176" s="166"/>
      <c r="SMO176" s="177"/>
      <c r="SMP176" s="178"/>
      <c r="SMQ176" s="118"/>
      <c r="SMR176" s="118"/>
      <c r="SMS176" s="206"/>
      <c r="SMT176" s="162"/>
      <c r="SMU176" s="196"/>
      <c r="SMV176" s="166"/>
      <c r="SMW176" s="177"/>
      <c r="SMX176" s="178"/>
      <c r="SMY176" s="118"/>
      <c r="SMZ176" s="118"/>
      <c r="SNA176" s="206"/>
      <c r="SNB176" s="162"/>
      <c r="SNC176" s="196"/>
      <c r="SND176" s="166"/>
      <c r="SNE176" s="177"/>
      <c r="SNF176" s="178"/>
      <c r="SNG176" s="118"/>
      <c r="SNH176" s="118"/>
      <c r="SNI176" s="206"/>
      <c r="SNJ176" s="162"/>
      <c r="SNK176" s="196"/>
      <c r="SNL176" s="166"/>
      <c r="SNM176" s="177"/>
      <c r="SNN176" s="178"/>
      <c r="SNO176" s="118"/>
      <c r="SNP176" s="118"/>
      <c r="SNQ176" s="206"/>
      <c r="SNR176" s="162"/>
      <c r="SNS176" s="196"/>
      <c r="SNT176" s="166"/>
      <c r="SNU176" s="177"/>
      <c r="SNV176" s="178"/>
      <c r="SNW176" s="118"/>
      <c r="SNX176" s="118"/>
      <c r="SNY176" s="206"/>
      <c r="SNZ176" s="162"/>
      <c r="SOA176" s="196"/>
      <c r="SOB176" s="166"/>
      <c r="SOC176" s="177"/>
      <c r="SOD176" s="178"/>
      <c r="SOE176" s="118"/>
      <c r="SOF176" s="118"/>
      <c r="SOG176" s="206"/>
      <c r="SOH176" s="162"/>
      <c r="SOI176" s="196"/>
      <c r="SOJ176" s="166"/>
      <c r="SOK176" s="177"/>
      <c r="SOL176" s="178"/>
      <c r="SOM176" s="118"/>
      <c r="SON176" s="118"/>
      <c r="SOO176" s="206"/>
      <c r="SOP176" s="162"/>
      <c r="SOQ176" s="196"/>
      <c r="SOR176" s="166"/>
      <c r="SOS176" s="177"/>
      <c r="SOT176" s="178"/>
      <c r="SOU176" s="118"/>
      <c r="SOV176" s="118"/>
      <c r="SOW176" s="206"/>
      <c r="SOX176" s="162"/>
      <c r="SOY176" s="196"/>
      <c r="SOZ176" s="166"/>
      <c r="SPA176" s="177"/>
      <c r="SPB176" s="178"/>
      <c r="SPC176" s="118"/>
      <c r="SPD176" s="118"/>
      <c r="SPE176" s="206"/>
      <c r="SPF176" s="162"/>
      <c r="SPG176" s="196"/>
      <c r="SPH176" s="166"/>
      <c r="SPI176" s="177"/>
      <c r="SPJ176" s="178"/>
      <c r="SPK176" s="118"/>
      <c r="SPL176" s="118"/>
      <c r="SPM176" s="206"/>
      <c r="SPN176" s="162"/>
      <c r="SPO176" s="196"/>
      <c r="SPP176" s="166"/>
      <c r="SPQ176" s="177"/>
      <c r="SPR176" s="178"/>
      <c r="SPS176" s="118"/>
      <c r="SPT176" s="118"/>
      <c r="SPU176" s="206"/>
      <c r="SPV176" s="162"/>
      <c r="SPW176" s="196"/>
      <c r="SPX176" s="166"/>
      <c r="SPY176" s="177"/>
      <c r="SPZ176" s="178"/>
      <c r="SQA176" s="118"/>
      <c r="SQB176" s="118"/>
      <c r="SQC176" s="206"/>
      <c r="SQD176" s="162"/>
      <c r="SQE176" s="196"/>
      <c r="SQF176" s="166"/>
      <c r="SQG176" s="177"/>
      <c r="SQH176" s="178"/>
      <c r="SQI176" s="118"/>
      <c r="SQJ176" s="118"/>
      <c r="SQK176" s="206"/>
      <c r="SQL176" s="162"/>
      <c r="SQM176" s="196"/>
      <c r="SQN176" s="166"/>
      <c r="SQO176" s="177"/>
      <c r="SQP176" s="178"/>
      <c r="SQQ176" s="118"/>
      <c r="SQR176" s="118"/>
      <c r="SQS176" s="206"/>
      <c r="SQT176" s="162"/>
      <c r="SQU176" s="196"/>
      <c r="SQV176" s="166"/>
      <c r="SQW176" s="177"/>
      <c r="SQX176" s="178"/>
      <c r="SQY176" s="118"/>
      <c r="SQZ176" s="118"/>
      <c r="SRA176" s="206"/>
      <c r="SRB176" s="162"/>
      <c r="SRC176" s="196"/>
      <c r="SRD176" s="166"/>
      <c r="SRE176" s="177"/>
      <c r="SRF176" s="178"/>
      <c r="SRG176" s="118"/>
      <c r="SRH176" s="118"/>
      <c r="SRI176" s="206"/>
      <c r="SRJ176" s="162"/>
      <c r="SRK176" s="196"/>
      <c r="SRL176" s="166"/>
      <c r="SRM176" s="177"/>
      <c r="SRN176" s="178"/>
      <c r="SRO176" s="118"/>
      <c r="SRP176" s="118"/>
      <c r="SRQ176" s="206"/>
      <c r="SRR176" s="162"/>
      <c r="SRS176" s="196"/>
      <c r="SRT176" s="166"/>
      <c r="SRU176" s="177"/>
      <c r="SRV176" s="178"/>
      <c r="SRW176" s="118"/>
      <c r="SRX176" s="118"/>
      <c r="SRY176" s="206"/>
      <c r="SRZ176" s="162"/>
      <c r="SSA176" s="196"/>
      <c r="SSB176" s="166"/>
      <c r="SSC176" s="177"/>
      <c r="SSD176" s="178"/>
      <c r="SSE176" s="118"/>
      <c r="SSF176" s="118"/>
      <c r="SSG176" s="206"/>
      <c r="SSH176" s="162"/>
      <c r="SSI176" s="196"/>
      <c r="SSJ176" s="166"/>
      <c r="SSK176" s="177"/>
      <c r="SSL176" s="178"/>
      <c r="SSM176" s="118"/>
      <c r="SSN176" s="118"/>
      <c r="SSO176" s="206"/>
      <c r="SSP176" s="162"/>
      <c r="SSQ176" s="196"/>
      <c r="SSR176" s="166"/>
      <c r="SSS176" s="177"/>
      <c r="SST176" s="178"/>
      <c r="SSU176" s="118"/>
      <c r="SSV176" s="118"/>
      <c r="SSW176" s="206"/>
      <c r="SSX176" s="162"/>
      <c r="SSY176" s="196"/>
      <c r="SSZ176" s="166"/>
      <c r="STA176" s="177"/>
      <c r="STB176" s="178"/>
      <c r="STC176" s="118"/>
      <c r="STD176" s="118"/>
      <c r="STE176" s="206"/>
      <c r="STF176" s="162"/>
      <c r="STG176" s="196"/>
      <c r="STH176" s="166"/>
      <c r="STI176" s="177"/>
      <c r="STJ176" s="178"/>
      <c r="STK176" s="118"/>
      <c r="STL176" s="118"/>
      <c r="STM176" s="206"/>
      <c r="STN176" s="162"/>
      <c r="STO176" s="196"/>
      <c r="STP176" s="166"/>
      <c r="STQ176" s="177"/>
      <c r="STR176" s="178"/>
      <c r="STS176" s="118"/>
      <c r="STT176" s="118"/>
      <c r="STU176" s="206"/>
      <c r="STV176" s="162"/>
      <c r="STW176" s="196"/>
      <c r="STX176" s="166"/>
      <c r="STY176" s="177"/>
      <c r="STZ176" s="178"/>
      <c r="SUA176" s="118"/>
      <c r="SUB176" s="118"/>
      <c r="SUC176" s="206"/>
      <c r="SUD176" s="162"/>
      <c r="SUE176" s="196"/>
      <c r="SUF176" s="166"/>
      <c r="SUG176" s="177"/>
      <c r="SUH176" s="178"/>
      <c r="SUI176" s="118"/>
      <c r="SUJ176" s="118"/>
      <c r="SUK176" s="206"/>
      <c r="SUL176" s="162"/>
      <c r="SUM176" s="196"/>
      <c r="SUN176" s="166"/>
      <c r="SUO176" s="177"/>
      <c r="SUP176" s="178"/>
      <c r="SUQ176" s="118"/>
      <c r="SUR176" s="118"/>
      <c r="SUS176" s="206"/>
      <c r="SUT176" s="162"/>
      <c r="SUU176" s="196"/>
      <c r="SUV176" s="166"/>
      <c r="SUW176" s="177"/>
      <c r="SUX176" s="178"/>
      <c r="SUY176" s="118"/>
      <c r="SUZ176" s="118"/>
      <c r="SVA176" s="206"/>
      <c r="SVB176" s="162"/>
      <c r="SVC176" s="196"/>
      <c r="SVD176" s="166"/>
      <c r="SVE176" s="177"/>
      <c r="SVF176" s="178"/>
      <c r="SVG176" s="118"/>
      <c r="SVH176" s="118"/>
      <c r="SVI176" s="206"/>
      <c r="SVJ176" s="162"/>
      <c r="SVK176" s="196"/>
      <c r="SVL176" s="166"/>
      <c r="SVM176" s="177"/>
      <c r="SVN176" s="178"/>
      <c r="SVO176" s="118"/>
      <c r="SVP176" s="118"/>
      <c r="SVQ176" s="206"/>
      <c r="SVR176" s="162"/>
      <c r="SVS176" s="196"/>
      <c r="SVT176" s="166"/>
      <c r="SVU176" s="177"/>
      <c r="SVV176" s="178"/>
      <c r="SVW176" s="118"/>
      <c r="SVX176" s="118"/>
      <c r="SVY176" s="206"/>
      <c r="SVZ176" s="162"/>
      <c r="SWA176" s="196"/>
      <c r="SWB176" s="166"/>
      <c r="SWC176" s="177"/>
      <c r="SWD176" s="178"/>
      <c r="SWE176" s="118"/>
      <c r="SWF176" s="118"/>
      <c r="SWG176" s="206"/>
      <c r="SWH176" s="162"/>
      <c r="SWI176" s="196"/>
      <c r="SWJ176" s="166"/>
      <c r="SWK176" s="177"/>
      <c r="SWL176" s="178"/>
      <c r="SWM176" s="118"/>
      <c r="SWN176" s="118"/>
      <c r="SWO176" s="206"/>
      <c r="SWP176" s="162"/>
      <c r="SWQ176" s="196"/>
      <c r="SWR176" s="166"/>
      <c r="SWS176" s="177"/>
      <c r="SWT176" s="178"/>
      <c r="SWU176" s="118"/>
      <c r="SWV176" s="118"/>
      <c r="SWW176" s="206"/>
      <c r="SWX176" s="162"/>
      <c r="SWY176" s="196"/>
      <c r="SWZ176" s="166"/>
      <c r="SXA176" s="177"/>
      <c r="SXB176" s="178"/>
      <c r="SXC176" s="118"/>
      <c r="SXD176" s="118"/>
      <c r="SXE176" s="206"/>
      <c r="SXF176" s="162"/>
      <c r="SXG176" s="196"/>
      <c r="SXH176" s="166"/>
      <c r="SXI176" s="177"/>
      <c r="SXJ176" s="178"/>
      <c r="SXK176" s="118"/>
      <c r="SXL176" s="118"/>
      <c r="SXM176" s="206"/>
      <c r="SXN176" s="162"/>
      <c r="SXO176" s="196"/>
      <c r="SXP176" s="166"/>
      <c r="SXQ176" s="177"/>
      <c r="SXR176" s="178"/>
      <c r="SXS176" s="118"/>
      <c r="SXT176" s="118"/>
      <c r="SXU176" s="206"/>
      <c r="SXV176" s="162"/>
      <c r="SXW176" s="196"/>
      <c r="SXX176" s="166"/>
      <c r="SXY176" s="177"/>
      <c r="SXZ176" s="178"/>
      <c r="SYA176" s="118"/>
      <c r="SYB176" s="118"/>
      <c r="SYC176" s="206"/>
      <c r="SYD176" s="162"/>
      <c r="SYE176" s="196"/>
      <c r="SYF176" s="166"/>
      <c r="SYG176" s="177"/>
      <c r="SYH176" s="178"/>
      <c r="SYI176" s="118"/>
      <c r="SYJ176" s="118"/>
      <c r="SYK176" s="206"/>
      <c r="SYL176" s="162"/>
      <c r="SYM176" s="196"/>
      <c r="SYN176" s="166"/>
      <c r="SYO176" s="177"/>
      <c r="SYP176" s="178"/>
      <c r="SYQ176" s="118"/>
      <c r="SYR176" s="118"/>
      <c r="SYS176" s="206"/>
      <c r="SYT176" s="162"/>
      <c r="SYU176" s="196"/>
      <c r="SYV176" s="166"/>
      <c r="SYW176" s="177"/>
      <c r="SYX176" s="178"/>
      <c r="SYY176" s="118"/>
      <c r="SYZ176" s="118"/>
      <c r="SZA176" s="206"/>
      <c r="SZB176" s="162"/>
      <c r="SZC176" s="196"/>
      <c r="SZD176" s="166"/>
      <c r="SZE176" s="177"/>
      <c r="SZF176" s="178"/>
      <c r="SZG176" s="118"/>
      <c r="SZH176" s="118"/>
      <c r="SZI176" s="206"/>
      <c r="SZJ176" s="162"/>
      <c r="SZK176" s="196"/>
      <c r="SZL176" s="166"/>
      <c r="SZM176" s="177"/>
      <c r="SZN176" s="178"/>
      <c r="SZO176" s="118"/>
      <c r="SZP176" s="118"/>
      <c r="SZQ176" s="206"/>
      <c r="SZR176" s="162"/>
      <c r="SZS176" s="196"/>
      <c r="SZT176" s="166"/>
      <c r="SZU176" s="177"/>
      <c r="SZV176" s="178"/>
      <c r="SZW176" s="118"/>
      <c r="SZX176" s="118"/>
      <c r="SZY176" s="206"/>
      <c r="SZZ176" s="162"/>
      <c r="TAA176" s="196"/>
      <c r="TAB176" s="166"/>
      <c r="TAC176" s="177"/>
      <c r="TAD176" s="178"/>
      <c r="TAE176" s="118"/>
      <c r="TAF176" s="118"/>
      <c r="TAG176" s="206"/>
      <c r="TAH176" s="162"/>
      <c r="TAI176" s="196"/>
      <c r="TAJ176" s="166"/>
      <c r="TAK176" s="177"/>
      <c r="TAL176" s="178"/>
      <c r="TAM176" s="118"/>
      <c r="TAN176" s="118"/>
      <c r="TAO176" s="206"/>
      <c r="TAP176" s="162"/>
      <c r="TAQ176" s="196"/>
      <c r="TAR176" s="166"/>
      <c r="TAS176" s="177"/>
      <c r="TAT176" s="178"/>
      <c r="TAU176" s="118"/>
      <c r="TAV176" s="118"/>
      <c r="TAW176" s="206"/>
      <c r="TAX176" s="162"/>
      <c r="TAY176" s="196"/>
      <c r="TAZ176" s="166"/>
      <c r="TBA176" s="177"/>
      <c r="TBB176" s="178"/>
      <c r="TBC176" s="118"/>
      <c r="TBD176" s="118"/>
      <c r="TBE176" s="206"/>
      <c r="TBF176" s="162"/>
      <c r="TBG176" s="196"/>
      <c r="TBH176" s="166"/>
      <c r="TBI176" s="177"/>
      <c r="TBJ176" s="178"/>
      <c r="TBK176" s="118"/>
      <c r="TBL176" s="118"/>
      <c r="TBM176" s="206"/>
      <c r="TBN176" s="162"/>
      <c r="TBO176" s="196"/>
      <c r="TBP176" s="166"/>
      <c r="TBQ176" s="177"/>
      <c r="TBR176" s="178"/>
      <c r="TBS176" s="118"/>
      <c r="TBT176" s="118"/>
      <c r="TBU176" s="206"/>
      <c r="TBV176" s="162"/>
      <c r="TBW176" s="196"/>
      <c r="TBX176" s="166"/>
      <c r="TBY176" s="177"/>
      <c r="TBZ176" s="178"/>
      <c r="TCA176" s="118"/>
      <c r="TCB176" s="118"/>
      <c r="TCC176" s="206"/>
      <c r="TCD176" s="162"/>
      <c r="TCE176" s="196"/>
      <c r="TCF176" s="166"/>
      <c r="TCG176" s="177"/>
      <c r="TCH176" s="178"/>
      <c r="TCI176" s="118"/>
      <c r="TCJ176" s="118"/>
      <c r="TCK176" s="206"/>
      <c r="TCL176" s="162"/>
      <c r="TCM176" s="196"/>
      <c r="TCN176" s="166"/>
      <c r="TCO176" s="177"/>
      <c r="TCP176" s="178"/>
      <c r="TCQ176" s="118"/>
      <c r="TCR176" s="118"/>
      <c r="TCS176" s="206"/>
      <c r="TCT176" s="162"/>
      <c r="TCU176" s="196"/>
      <c r="TCV176" s="166"/>
      <c r="TCW176" s="177"/>
      <c r="TCX176" s="178"/>
      <c r="TCY176" s="118"/>
      <c r="TCZ176" s="118"/>
      <c r="TDA176" s="206"/>
      <c r="TDB176" s="162"/>
      <c r="TDC176" s="196"/>
      <c r="TDD176" s="166"/>
      <c r="TDE176" s="177"/>
      <c r="TDF176" s="178"/>
      <c r="TDG176" s="118"/>
      <c r="TDH176" s="118"/>
      <c r="TDI176" s="206"/>
      <c r="TDJ176" s="162"/>
      <c r="TDK176" s="196"/>
      <c r="TDL176" s="166"/>
      <c r="TDM176" s="177"/>
      <c r="TDN176" s="178"/>
      <c r="TDO176" s="118"/>
      <c r="TDP176" s="118"/>
      <c r="TDQ176" s="206"/>
      <c r="TDR176" s="162"/>
      <c r="TDS176" s="196"/>
      <c r="TDT176" s="166"/>
      <c r="TDU176" s="177"/>
      <c r="TDV176" s="178"/>
      <c r="TDW176" s="118"/>
      <c r="TDX176" s="118"/>
      <c r="TDY176" s="206"/>
      <c r="TDZ176" s="162"/>
      <c r="TEA176" s="196"/>
      <c r="TEB176" s="166"/>
      <c r="TEC176" s="177"/>
      <c r="TED176" s="178"/>
      <c r="TEE176" s="118"/>
      <c r="TEF176" s="118"/>
      <c r="TEG176" s="206"/>
      <c r="TEH176" s="162"/>
      <c r="TEI176" s="196"/>
      <c r="TEJ176" s="166"/>
      <c r="TEK176" s="177"/>
      <c r="TEL176" s="178"/>
      <c r="TEM176" s="118"/>
      <c r="TEN176" s="118"/>
      <c r="TEO176" s="206"/>
      <c r="TEP176" s="162"/>
      <c r="TEQ176" s="196"/>
      <c r="TER176" s="166"/>
      <c r="TES176" s="177"/>
      <c r="TET176" s="178"/>
      <c r="TEU176" s="118"/>
      <c r="TEV176" s="118"/>
      <c r="TEW176" s="206"/>
      <c r="TEX176" s="162"/>
      <c r="TEY176" s="196"/>
      <c r="TEZ176" s="166"/>
      <c r="TFA176" s="177"/>
      <c r="TFB176" s="178"/>
      <c r="TFC176" s="118"/>
      <c r="TFD176" s="118"/>
      <c r="TFE176" s="206"/>
      <c r="TFF176" s="162"/>
      <c r="TFG176" s="196"/>
      <c r="TFH176" s="166"/>
      <c r="TFI176" s="177"/>
      <c r="TFJ176" s="178"/>
      <c r="TFK176" s="118"/>
      <c r="TFL176" s="118"/>
      <c r="TFM176" s="206"/>
      <c r="TFN176" s="162"/>
      <c r="TFO176" s="196"/>
      <c r="TFP176" s="166"/>
      <c r="TFQ176" s="177"/>
      <c r="TFR176" s="178"/>
      <c r="TFS176" s="118"/>
      <c r="TFT176" s="118"/>
      <c r="TFU176" s="206"/>
      <c r="TFV176" s="162"/>
      <c r="TFW176" s="196"/>
      <c r="TFX176" s="166"/>
      <c r="TFY176" s="177"/>
      <c r="TFZ176" s="178"/>
      <c r="TGA176" s="118"/>
      <c r="TGB176" s="118"/>
      <c r="TGC176" s="206"/>
      <c r="TGD176" s="162"/>
      <c r="TGE176" s="196"/>
      <c r="TGF176" s="166"/>
      <c r="TGG176" s="177"/>
      <c r="TGH176" s="178"/>
      <c r="TGI176" s="118"/>
      <c r="TGJ176" s="118"/>
      <c r="TGK176" s="206"/>
      <c r="TGL176" s="162"/>
      <c r="TGM176" s="196"/>
      <c r="TGN176" s="166"/>
      <c r="TGO176" s="177"/>
      <c r="TGP176" s="178"/>
      <c r="TGQ176" s="118"/>
      <c r="TGR176" s="118"/>
      <c r="TGS176" s="206"/>
      <c r="TGT176" s="162"/>
      <c r="TGU176" s="196"/>
      <c r="TGV176" s="166"/>
      <c r="TGW176" s="177"/>
      <c r="TGX176" s="178"/>
      <c r="TGY176" s="118"/>
      <c r="TGZ176" s="118"/>
      <c r="THA176" s="206"/>
      <c r="THB176" s="162"/>
      <c r="THC176" s="196"/>
      <c r="THD176" s="166"/>
      <c r="THE176" s="177"/>
      <c r="THF176" s="178"/>
      <c r="THG176" s="118"/>
      <c r="THH176" s="118"/>
      <c r="THI176" s="206"/>
      <c r="THJ176" s="162"/>
      <c r="THK176" s="196"/>
      <c r="THL176" s="166"/>
      <c r="THM176" s="177"/>
      <c r="THN176" s="178"/>
      <c r="THO176" s="118"/>
      <c r="THP176" s="118"/>
      <c r="THQ176" s="206"/>
      <c r="THR176" s="162"/>
      <c r="THS176" s="196"/>
      <c r="THT176" s="166"/>
      <c r="THU176" s="177"/>
      <c r="THV176" s="178"/>
      <c r="THW176" s="118"/>
      <c r="THX176" s="118"/>
      <c r="THY176" s="206"/>
      <c r="THZ176" s="162"/>
      <c r="TIA176" s="196"/>
      <c r="TIB176" s="166"/>
      <c r="TIC176" s="177"/>
      <c r="TID176" s="178"/>
      <c r="TIE176" s="118"/>
      <c r="TIF176" s="118"/>
      <c r="TIG176" s="206"/>
      <c r="TIH176" s="162"/>
      <c r="TII176" s="196"/>
      <c r="TIJ176" s="166"/>
      <c r="TIK176" s="177"/>
      <c r="TIL176" s="178"/>
      <c r="TIM176" s="118"/>
      <c r="TIN176" s="118"/>
      <c r="TIO176" s="206"/>
      <c r="TIP176" s="162"/>
      <c r="TIQ176" s="196"/>
      <c r="TIR176" s="166"/>
      <c r="TIS176" s="177"/>
      <c r="TIT176" s="178"/>
      <c r="TIU176" s="118"/>
      <c r="TIV176" s="118"/>
      <c r="TIW176" s="206"/>
      <c r="TIX176" s="162"/>
      <c r="TIY176" s="196"/>
      <c r="TIZ176" s="166"/>
      <c r="TJA176" s="177"/>
      <c r="TJB176" s="178"/>
      <c r="TJC176" s="118"/>
      <c r="TJD176" s="118"/>
      <c r="TJE176" s="206"/>
      <c r="TJF176" s="162"/>
      <c r="TJG176" s="196"/>
      <c r="TJH176" s="166"/>
      <c r="TJI176" s="177"/>
      <c r="TJJ176" s="178"/>
      <c r="TJK176" s="118"/>
      <c r="TJL176" s="118"/>
      <c r="TJM176" s="206"/>
      <c r="TJN176" s="162"/>
      <c r="TJO176" s="196"/>
      <c r="TJP176" s="166"/>
      <c r="TJQ176" s="177"/>
      <c r="TJR176" s="178"/>
      <c r="TJS176" s="118"/>
      <c r="TJT176" s="118"/>
      <c r="TJU176" s="206"/>
      <c r="TJV176" s="162"/>
      <c r="TJW176" s="196"/>
      <c r="TJX176" s="166"/>
      <c r="TJY176" s="177"/>
      <c r="TJZ176" s="178"/>
      <c r="TKA176" s="118"/>
      <c r="TKB176" s="118"/>
      <c r="TKC176" s="206"/>
      <c r="TKD176" s="162"/>
      <c r="TKE176" s="196"/>
      <c r="TKF176" s="166"/>
      <c r="TKG176" s="177"/>
      <c r="TKH176" s="178"/>
      <c r="TKI176" s="118"/>
      <c r="TKJ176" s="118"/>
      <c r="TKK176" s="206"/>
      <c r="TKL176" s="162"/>
      <c r="TKM176" s="196"/>
      <c r="TKN176" s="166"/>
      <c r="TKO176" s="177"/>
      <c r="TKP176" s="178"/>
      <c r="TKQ176" s="118"/>
      <c r="TKR176" s="118"/>
      <c r="TKS176" s="206"/>
      <c r="TKT176" s="162"/>
      <c r="TKU176" s="196"/>
      <c r="TKV176" s="166"/>
      <c r="TKW176" s="177"/>
      <c r="TKX176" s="178"/>
      <c r="TKY176" s="118"/>
      <c r="TKZ176" s="118"/>
      <c r="TLA176" s="206"/>
      <c r="TLB176" s="162"/>
      <c r="TLC176" s="196"/>
      <c r="TLD176" s="166"/>
      <c r="TLE176" s="177"/>
      <c r="TLF176" s="178"/>
      <c r="TLG176" s="118"/>
      <c r="TLH176" s="118"/>
      <c r="TLI176" s="206"/>
      <c r="TLJ176" s="162"/>
      <c r="TLK176" s="196"/>
      <c r="TLL176" s="166"/>
      <c r="TLM176" s="177"/>
      <c r="TLN176" s="178"/>
      <c r="TLO176" s="118"/>
      <c r="TLP176" s="118"/>
      <c r="TLQ176" s="206"/>
      <c r="TLR176" s="162"/>
      <c r="TLS176" s="196"/>
      <c r="TLT176" s="166"/>
      <c r="TLU176" s="177"/>
      <c r="TLV176" s="178"/>
      <c r="TLW176" s="118"/>
      <c r="TLX176" s="118"/>
      <c r="TLY176" s="206"/>
      <c r="TLZ176" s="162"/>
      <c r="TMA176" s="196"/>
      <c r="TMB176" s="166"/>
      <c r="TMC176" s="177"/>
      <c r="TMD176" s="178"/>
      <c r="TME176" s="118"/>
      <c r="TMF176" s="118"/>
      <c r="TMG176" s="206"/>
      <c r="TMH176" s="162"/>
      <c r="TMI176" s="196"/>
      <c r="TMJ176" s="166"/>
      <c r="TMK176" s="177"/>
      <c r="TML176" s="178"/>
      <c r="TMM176" s="118"/>
      <c r="TMN176" s="118"/>
      <c r="TMO176" s="206"/>
      <c r="TMP176" s="162"/>
      <c r="TMQ176" s="196"/>
      <c r="TMR176" s="166"/>
      <c r="TMS176" s="177"/>
      <c r="TMT176" s="178"/>
      <c r="TMU176" s="118"/>
      <c r="TMV176" s="118"/>
      <c r="TMW176" s="206"/>
      <c r="TMX176" s="162"/>
      <c r="TMY176" s="196"/>
      <c r="TMZ176" s="166"/>
      <c r="TNA176" s="177"/>
      <c r="TNB176" s="178"/>
      <c r="TNC176" s="118"/>
      <c r="TND176" s="118"/>
      <c r="TNE176" s="206"/>
      <c r="TNF176" s="162"/>
      <c r="TNG176" s="196"/>
      <c r="TNH176" s="166"/>
      <c r="TNI176" s="177"/>
      <c r="TNJ176" s="178"/>
      <c r="TNK176" s="118"/>
      <c r="TNL176" s="118"/>
      <c r="TNM176" s="206"/>
      <c r="TNN176" s="162"/>
      <c r="TNO176" s="196"/>
      <c r="TNP176" s="166"/>
      <c r="TNQ176" s="177"/>
      <c r="TNR176" s="178"/>
      <c r="TNS176" s="118"/>
      <c r="TNT176" s="118"/>
      <c r="TNU176" s="206"/>
      <c r="TNV176" s="162"/>
      <c r="TNW176" s="196"/>
      <c r="TNX176" s="166"/>
      <c r="TNY176" s="177"/>
      <c r="TNZ176" s="178"/>
      <c r="TOA176" s="118"/>
      <c r="TOB176" s="118"/>
      <c r="TOC176" s="206"/>
      <c r="TOD176" s="162"/>
      <c r="TOE176" s="196"/>
      <c r="TOF176" s="166"/>
      <c r="TOG176" s="177"/>
      <c r="TOH176" s="178"/>
      <c r="TOI176" s="118"/>
      <c r="TOJ176" s="118"/>
      <c r="TOK176" s="206"/>
      <c r="TOL176" s="162"/>
      <c r="TOM176" s="196"/>
      <c r="TON176" s="166"/>
      <c r="TOO176" s="177"/>
      <c r="TOP176" s="178"/>
      <c r="TOQ176" s="118"/>
      <c r="TOR176" s="118"/>
      <c r="TOS176" s="206"/>
      <c r="TOT176" s="162"/>
      <c r="TOU176" s="196"/>
      <c r="TOV176" s="166"/>
      <c r="TOW176" s="177"/>
      <c r="TOX176" s="178"/>
      <c r="TOY176" s="118"/>
      <c r="TOZ176" s="118"/>
      <c r="TPA176" s="206"/>
      <c r="TPB176" s="162"/>
      <c r="TPC176" s="196"/>
      <c r="TPD176" s="166"/>
      <c r="TPE176" s="177"/>
      <c r="TPF176" s="178"/>
      <c r="TPG176" s="118"/>
      <c r="TPH176" s="118"/>
      <c r="TPI176" s="206"/>
      <c r="TPJ176" s="162"/>
      <c r="TPK176" s="196"/>
      <c r="TPL176" s="166"/>
      <c r="TPM176" s="177"/>
      <c r="TPN176" s="178"/>
      <c r="TPO176" s="118"/>
      <c r="TPP176" s="118"/>
      <c r="TPQ176" s="206"/>
      <c r="TPR176" s="162"/>
      <c r="TPS176" s="196"/>
      <c r="TPT176" s="166"/>
      <c r="TPU176" s="177"/>
      <c r="TPV176" s="178"/>
      <c r="TPW176" s="118"/>
      <c r="TPX176" s="118"/>
      <c r="TPY176" s="206"/>
      <c r="TPZ176" s="162"/>
      <c r="TQA176" s="196"/>
      <c r="TQB176" s="166"/>
      <c r="TQC176" s="177"/>
      <c r="TQD176" s="178"/>
      <c r="TQE176" s="118"/>
      <c r="TQF176" s="118"/>
      <c r="TQG176" s="206"/>
      <c r="TQH176" s="162"/>
      <c r="TQI176" s="196"/>
      <c r="TQJ176" s="166"/>
      <c r="TQK176" s="177"/>
      <c r="TQL176" s="178"/>
      <c r="TQM176" s="118"/>
      <c r="TQN176" s="118"/>
      <c r="TQO176" s="206"/>
      <c r="TQP176" s="162"/>
      <c r="TQQ176" s="196"/>
      <c r="TQR176" s="166"/>
      <c r="TQS176" s="177"/>
      <c r="TQT176" s="178"/>
      <c r="TQU176" s="118"/>
      <c r="TQV176" s="118"/>
      <c r="TQW176" s="206"/>
      <c r="TQX176" s="162"/>
      <c r="TQY176" s="196"/>
      <c r="TQZ176" s="166"/>
      <c r="TRA176" s="177"/>
      <c r="TRB176" s="178"/>
      <c r="TRC176" s="118"/>
      <c r="TRD176" s="118"/>
      <c r="TRE176" s="206"/>
      <c r="TRF176" s="162"/>
      <c r="TRG176" s="196"/>
      <c r="TRH176" s="166"/>
      <c r="TRI176" s="177"/>
      <c r="TRJ176" s="178"/>
      <c r="TRK176" s="118"/>
      <c r="TRL176" s="118"/>
      <c r="TRM176" s="206"/>
      <c r="TRN176" s="162"/>
      <c r="TRO176" s="196"/>
      <c r="TRP176" s="166"/>
      <c r="TRQ176" s="177"/>
      <c r="TRR176" s="178"/>
      <c r="TRS176" s="118"/>
      <c r="TRT176" s="118"/>
      <c r="TRU176" s="206"/>
      <c r="TRV176" s="162"/>
      <c r="TRW176" s="196"/>
      <c r="TRX176" s="166"/>
      <c r="TRY176" s="177"/>
      <c r="TRZ176" s="178"/>
      <c r="TSA176" s="118"/>
      <c r="TSB176" s="118"/>
      <c r="TSC176" s="206"/>
      <c r="TSD176" s="162"/>
      <c r="TSE176" s="196"/>
      <c r="TSF176" s="166"/>
      <c r="TSG176" s="177"/>
      <c r="TSH176" s="178"/>
      <c r="TSI176" s="118"/>
      <c r="TSJ176" s="118"/>
      <c r="TSK176" s="206"/>
      <c r="TSL176" s="162"/>
      <c r="TSM176" s="196"/>
      <c r="TSN176" s="166"/>
      <c r="TSO176" s="177"/>
      <c r="TSP176" s="178"/>
      <c r="TSQ176" s="118"/>
      <c r="TSR176" s="118"/>
      <c r="TSS176" s="206"/>
      <c r="TST176" s="162"/>
      <c r="TSU176" s="196"/>
      <c r="TSV176" s="166"/>
      <c r="TSW176" s="177"/>
      <c r="TSX176" s="178"/>
      <c r="TSY176" s="118"/>
      <c r="TSZ176" s="118"/>
      <c r="TTA176" s="206"/>
      <c r="TTB176" s="162"/>
      <c r="TTC176" s="196"/>
      <c r="TTD176" s="166"/>
      <c r="TTE176" s="177"/>
      <c r="TTF176" s="178"/>
      <c r="TTG176" s="118"/>
      <c r="TTH176" s="118"/>
      <c r="TTI176" s="206"/>
      <c r="TTJ176" s="162"/>
      <c r="TTK176" s="196"/>
      <c r="TTL176" s="166"/>
      <c r="TTM176" s="177"/>
      <c r="TTN176" s="178"/>
      <c r="TTO176" s="118"/>
      <c r="TTP176" s="118"/>
      <c r="TTQ176" s="206"/>
      <c r="TTR176" s="162"/>
      <c r="TTS176" s="196"/>
      <c r="TTT176" s="166"/>
      <c r="TTU176" s="177"/>
      <c r="TTV176" s="178"/>
      <c r="TTW176" s="118"/>
      <c r="TTX176" s="118"/>
      <c r="TTY176" s="206"/>
      <c r="TTZ176" s="162"/>
      <c r="TUA176" s="196"/>
      <c r="TUB176" s="166"/>
      <c r="TUC176" s="177"/>
      <c r="TUD176" s="178"/>
      <c r="TUE176" s="118"/>
      <c r="TUF176" s="118"/>
      <c r="TUG176" s="206"/>
      <c r="TUH176" s="162"/>
      <c r="TUI176" s="196"/>
      <c r="TUJ176" s="166"/>
      <c r="TUK176" s="177"/>
      <c r="TUL176" s="178"/>
      <c r="TUM176" s="118"/>
      <c r="TUN176" s="118"/>
      <c r="TUO176" s="206"/>
      <c r="TUP176" s="162"/>
      <c r="TUQ176" s="196"/>
      <c r="TUR176" s="166"/>
      <c r="TUS176" s="177"/>
      <c r="TUT176" s="178"/>
      <c r="TUU176" s="118"/>
      <c r="TUV176" s="118"/>
      <c r="TUW176" s="206"/>
      <c r="TUX176" s="162"/>
      <c r="TUY176" s="196"/>
      <c r="TUZ176" s="166"/>
      <c r="TVA176" s="177"/>
      <c r="TVB176" s="178"/>
      <c r="TVC176" s="118"/>
      <c r="TVD176" s="118"/>
      <c r="TVE176" s="206"/>
      <c r="TVF176" s="162"/>
      <c r="TVG176" s="196"/>
      <c r="TVH176" s="166"/>
      <c r="TVI176" s="177"/>
      <c r="TVJ176" s="178"/>
      <c r="TVK176" s="118"/>
      <c r="TVL176" s="118"/>
      <c r="TVM176" s="206"/>
      <c r="TVN176" s="162"/>
      <c r="TVO176" s="196"/>
      <c r="TVP176" s="166"/>
      <c r="TVQ176" s="177"/>
      <c r="TVR176" s="178"/>
      <c r="TVS176" s="118"/>
      <c r="TVT176" s="118"/>
      <c r="TVU176" s="206"/>
      <c r="TVV176" s="162"/>
      <c r="TVW176" s="196"/>
      <c r="TVX176" s="166"/>
      <c r="TVY176" s="177"/>
      <c r="TVZ176" s="178"/>
      <c r="TWA176" s="118"/>
      <c r="TWB176" s="118"/>
      <c r="TWC176" s="206"/>
      <c r="TWD176" s="162"/>
      <c r="TWE176" s="196"/>
      <c r="TWF176" s="166"/>
      <c r="TWG176" s="177"/>
      <c r="TWH176" s="178"/>
      <c r="TWI176" s="118"/>
      <c r="TWJ176" s="118"/>
      <c r="TWK176" s="206"/>
      <c r="TWL176" s="162"/>
      <c r="TWM176" s="196"/>
      <c r="TWN176" s="166"/>
      <c r="TWO176" s="177"/>
      <c r="TWP176" s="178"/>
      <c r="TWQ176" s="118"/>
      <c r="TWR176" s="118"/>
      <c r="TWS176" s="206"/>
      <c r="TWT176" s="162"/>
      <c r="TWU176" s="196"/>
      <c r="TWV176" s="166"/>
      <c r="TWW176" s="177"/>
      <c r="TWX176" s="178"/>
      <c r="TWY176" s="118"/>
      <c r="TWZ176" s="118"/>
      <c r="TXA176" s="206"/>
      <c r="TXB176" s="162"/>
      <c r="TXC176" s="196"/>
      <c r="TXD176" s="166"/>
      <c r="TXE176" s="177"/>
      <c r="TXF176" s="178"/>
      <c r="TXG176" s="118"/>
      <c r="TXH176" s="118"/>
      <c r="TXI176" s="206"/>
      <c r="TXJ176" s="162"/>
      <c r="TXK176" s="196"/>
      <c r="TXL176" s="166"/>
      <c r="TXM176" s="177"/>
      <c r="TXN176" s="178"/>
      <c r="TXO176" s="118"/>
      <c r="TXP176" s="118"/>
      <c r="TXQ176" s="206"/>
      <c r="TXR176" s="162"/>
      <c r="TXS176" s="196"/>
      <c r="TXT176" s="166"/>
      <c r="TXU176" s="177"/>
      <c r="TXV176" s="178"/>
      <c r="TXW176" s="118"/>
      <c r="TXX176" s="118"/>
      <c r="TXY176" s="206"/>
      <c r="TXZ176" s="162"/>
      <c r="TYA176" s="196"/>
      <c r="TYB176" s="166"/>
      <c r="TYC176" s="177"/>
      <c r="TYD176" s="178"/>
      <c r="TYE176" s="118"/>
      <c r="TYF176" s="118"/>
      <c r="TYG176" s="206"/>
      <c r="TYH176" s="162"/>
      <c r="TYI176" s="196"/>
      <c r="TYJ176" s="166"/>
      <c r="TYK176" s="177"/>
      <c r="TYL176" s="178"/>
      <c r="TYM176" s="118"/>
      <c r="TYN176" s="118"/>
      <c r="TYO176" s="206"/>
      <c r="TYP176" s="162"/>
      <c r="TYQ176" s="196"/>
      <c r="TYR176" s="166"/>
      <c r="TYS176" s="177"/>
      <c r="TYT176" s="178"/>
      <c r="TYU176" s="118"/>
      <c r="TYV176" s="118"/>
      <c r="TYW176" s="206"/>
      <c r="TYX176" s="162"/>
      <c r="TYY176" s="196"/>
      <c r="TYZ176" s="166"/>
      <c r="TZA176" s="177"/>
      <c r="TZB176" s="178"/>
      <c r="TZC176" s="118"/>
      <c r="TZD176" s="118"/>
      <c r="TZE176" s="206"/>
      <c r="TZF176" s="162"/>
      <c r="TZG176" s="196"/>
      <c r="TZH176" s="166"/>
      <c r="TZI176" s="177"/>
      <c r="TZJ176" s="178"/>
      <c r="TZK176" s="118"/>
      <c r="TZL176" s="118"/>
      <c r="TZM176" s="206"/>
      <c r="TZN176" s="162"/>
      <c r="TZO176" s="196"/>
      <c r="TZP176" s="166"/>
      <c r="TZQ176" s="177"/>
      <c r="TZR176" s="178"/>
      <c r="TZS176" s="118"/>
      <c r="TZT176" s="118"/>
      <c r="TZU176" s="206"/>
      <c r="TZV176" s="162"/>
      <c r="TZW176" s="196"/>
      <c r="TZX176" s="166"/>
      <c r="TZY176" s="177"/>
      <c r="TZZ176" s="178"/>
      <c r="UAA176" s="118"/>
      <c r="UAB176" s="118"/>
      <c r="UAC176" s="206"/>
      <c r="UAD176" s="162"/>
      <c r="UAE176" s="196"/>
      <c r="UAF176" s="166"/>
      <c r="UAG176" s="177"/>
      <c r="UAH176" s="178"/>
      <c r="UAI176" s="118"/>
      <c r="UAJ176" s="118"/>
      <c r="UAK176" s="206"/>
      <c r="UAL176" s="162"/>
      <c r="UAM176" s="196"/>
      <c r="UAN176" s="166"/>
      <c r="UAO176" s="177"/>
      <c r="UAP176" s="178"/>
      <c r="UAQ176" s="118"/>
      <c r="UAR176" s="118"/>
      <c r="UAS176" s="206"/>
      <c r="UAT176" s="162"/>
      <c r="UAU176" s="196"/>
      <c r="UAV176" s="166"/>
      <c r="UAW176" s="177"/>
      <c r="UAX176" s="178"/>
      <c r="UAY176" s="118"/>
      <c r="UAZ176" s="118"/>
      <c r="UBA176" s="206"/>
      <c r="UBB176" s="162"/>
      <c r="UBC176" s="196"/>
      <c r="UBD176" s="166"/>
      <c r="UBE176" s="177"/>
      <c r="UBF176" s="178"/>
      <c r="UBG176" s="118"/>
      <c r="UBH176" s="118"/>
      <c r="UBI176" s="206"/>
      <c r="UBJ176" s="162"/>
      <c r="UBK176" s="196"/>
      <c r="UBL176" s="166"/>
      <c r="UBM176" s="177"/>
      <c r="UBN176" s="178"/>
      <c r="UBO176" s="118"/>
      <c r="UBP176" s="118"/>
      <c r="UBQ176" s="206"/>
      <c r="UBR176" s="162"/>
      <c r="UBS176" s="196"/>
      <c r="UBT176" s="166"/>
      <c r="UBU176" s="177"/>
      <c r="UBV176" s="178"/>
      <c r="UBW176" s="118"/>
      <c r="UBX176" s="118"/>
      <c r="UBY176" s="206"/>
      <c r="UBZ176" s="162"/>
      <c r="UCA176" s="196"/>
      <c r="UCB176" s="166"/>
      <c r="UCC176" s="177"/>
      <c r="UCD176" s="178"/>
      <c r="UCE176" s="118"/>
      <c r="UCF176" s="118"/>
      <c r="UCG176" s="206"/>
      <c r="UCH176" s="162"/>
      <c r="UCI176" s="196"/>
      <c r="UCJ176" s="166"/>
      <c r="UCK176" s="177"/>
      <c r="UCL176" s="178"/>
      <c r="UCM176" s="118"/>
      <c r="UCN176" s="118"/>
      <c r="UCO176" s="206"/>
      <c r="UCP176" s="162"/>
      <c r="UCQ176" s="196"/>
      <c r="UCR176" s="166"/>
      <c r="UCS176" s="177"/>
      <c r="UCT176" s="178"/>
      <c r="UCU176" s="118"/>
      <c r="UCV176" s="118"/>
      <c r="UCW176" s="206"/>
      <c r="UCX176" s="162"/>
      <c r="UCY176" s="196"/>
      <c r="UCZ176" s="166"/>
      <c r="UDA176" s="177"/>
      <c r="UDB176" s="178"/>
      <c r="UDC176" s="118"/>
      <c r="UDD176" s="118"/>
      <c r="UDE176" s="206"/>
      <c r="UDF176" s="162"/>
      <c r="UDG176" s="196"/>
      <c r="UDH176" s="166"/>
      <c r="UDI176" s="177"/>
      <c r="UDJ176" s="178"/>
      <c r="UDK176" s="118"/>
      <c r="UDL176" s="118"/>
      <c r="UDM176" s="206"/>
      <c r="UDN176" s="162"/>
      <c r="UDO176" s="196"/>
      <c r="UDP176" s="166"/>
      <c r="UDQ176" s="177"/>
      <c r="UDR176" s="178"/>
      <c r="UDS176" s="118"/>
      <c r="UDT176" s="118"/>
      <c r="UDU176" s="206"/>
      <c r="UDV176" s="162"/>
      <c r="UDW176" s="196"/>
      <c r="UDX176" s="166"/>
      <c r="UDY176" s="177"/>
      <c r="UDZ176" s="178"/>
      <c r="UEA176" s="118"/>
      <c r="UEB176" s="118"/>
      <c r="UEC176" s="206"/>
      <c r="UED176" s="162"/>
      <c r="UEE176" s="196"/>
      <c r="UEF176" s="166"/>
      <c r="UEG176" s="177"/>
      <c r="UEH176" s="178"/>
      <c r="UEI176" s="118"/>
      <c r="UEJ176" s="118"/>
      <c r="UEK176" s="206"/>
      <c r="UEL176" s="162"/>
      <c r="UEM176" s="196"/>
      <c r="UEN176" s="166"/>
      <c r="UEO176" s="177"/>
      <c r="UEP176" s="178"/>
      <c r="UEQ176" s="118"/>
      <c r="UER176" s="118"/>
      <c r="UES176" s="206"/>
      <c r="UET176" s="162"/>
      <c r="UEU176" s="196"/>
      <c r="UEV176" s="166"/>
      <c r="UEW176" s="177"/>
      <c r="UEX176" s="178"/>
      <c r="UEY176" s="118"/>
      <c r="UEZ176" s="118"/>
      <c r="UFA176" s="206"/>
      <c r="UFB176" s="162"/>
      <c r="UFC176" s="196"/>
      <c r="UFD176" s="166"/>
      <c r="UFE176" s="177"/>
      <c r="UFF176" s="178"/>
      <c r="UFG176" s="118"/>
      <c r="UFH176" s="118"/>
      <c r="UFI176" s="206"/>
      <c r="UFJ176" s="162"/>
      <c r="UFK176" s="196"/>
      <c r="UFL176" s="166"/>
      <c r="UFM176" s="177"/>
      <c r="UFN176" s="178"/>
      <c r="UFO176" s="118"/>
      <c r="UFP176" s="118"/>
      <c r="UFQ176" s="206"/>
      <c r="UFR176" s="162"/>
      <c r="UFS176" s="196"/>
      <c r="UFT176" s="166"/>
      <c r="UFU176" s="177"/>
      <c r="UFV176" s="178"/>
      <c r="UFW176" s="118"/>
      <c r="UFX176" s="118"/>
      <c r="UFY176" s="206"/>
      <c r="UFZ176" s="162"/>
      <c r="UGA176" s="196"/>
      <c r="UGB176" s="166"/>
      <c r="UGC176" s="177"/>
      <c r="UGD176" s="178"/>
      <c r="UGE176" s="118"/>
      <c r="UGF176" s="118"/>
      <c r="UGG176" s="206"/>
      <c r="UGH176" s="162"/>
      <c r="UGI176" s="196"/>
      <c r="UGJ176" s="166"/>
      <c r="UGK176" s="177"/>
      <c r="UGL176" s="178"/>
      <c r="UGM176" s="118"/>
      <c r="UGN176" s="118"/>
      <c r="UGO176" s="206"/>
      <c r="UGP176" s="162"/>
      <c r="UGQ176" s="196"/>
      <c r="UGR176" s="166"/>
      <c r="UGS176" s="177"/>
      <c r="UGT176" s="178"/>
      <c r="UGU176" s="118"/>
      <c r="UGV176" s="118"/>
      <c r="UGW176" s="206"/>
      <c r="UGX176" s="162"/>
      <c r="UGY176" s="196"/>
      <c r="UGZ176" s="166"/>
      <c r="UHA176" s="177"/>
      <c r="UHB176" s="178"/>
      <c r="UHC176" s="118"/>
      <c r="UHD176" s="118"/>
      <c r="UHE176" s="206"/>
      <c r="UHF176" s="162"/>
      <c r="UHG176" s="196"/>
      <c r="UHH176" s="166"/>
      <c r="UHI176" s="177"/>
      <c r="UHJ176" s="178"/>
      <c r="UHK176" s="118"/>
      <c r="UHL176" s="118"/>
      <c r="UHM176" s="206"/>
      <c r="UHN176" s="162"/>
      <c r="UHO176" s="196"/>
      <c r="UHP176" s="166"/>
      <c r="UHQ176" s="177"/>
      <c r="UHR176" s="178"/>
      <c r="UHS176" s="118"/>
      <c r="UHT176" s="118"/>
      <c r="UHU176" s="206"/>
      <c r="UHV176" s="162"/>
      <c r="UHW176" s="196"/>
      <c r="UHX176" s="166"/>
      <c r="UHY176" s="177"/>
      <c r="UHZ176" s="178"/>
      <c r="UIA176" s="118"/>
      <c r="UIB176" s="118"/>
      <c r="UIC176" s="206"/>
      <c r="UID176" s="162"/>
      <c r="UIE176" s="196"/>
      <c r="UIF176" s="166"/>
      <c r="UIG176" s="177"/>
      <c r="UIH176" s="178"/>
      <c r="UII176" s="118"/>
      <c r="UIJ176" s="118"/>
      <c r="UIK176" s="206"/>
      <c r="UIL176" s="162"/>
      <c r="UIM176" s="196"/>
      <c r="UIN176" s="166"/>
      <c r="UIO176" s="177"/>
      <c r="UIP176" s="178"/>
      <c r="UIQ176" s="118"/>
      <c r="UIR176" s="118"/>
      <c r="UIS176" s="206"/>
      <c r="UIT176" s="162"/>
      <c r="UIU176" s="196"/>
      <c r="UIV176" s="166"/>
      <c r="UIW176" s="177"/>
      <c r="UIX176" s="178"/>
      <c r="UIY176" s="118"/>
      <c r="UIZ176" s="118"/>
      <c r="UJA176" s="206"/>
      <c r="UJB176" s="162"/>
      <c r="UJC176" s="196"/>
      <c r="UJD176" s="166"/>
      <c r="UJE176" s="177"/>
      <c r="UJF176" s="178"/>
      <c r="UJG176" s="118"/>
      <c r="UJH176" s="118"/>
      <c r="UJI176" s="206"/>
      <c r="UJJ176" s="162"/>
      <c r="UJK176" s="196"/>
      <c r="UJL176" s="166"/>
      <c r="UJM176" s="177"/>
      <c r="UJN176" s="178"/>
      <c r="UJO176" s="118"/>
      <c r="UJP176" s="118"/>
      <c r="UJQ176" s="206"/>
      <c r="UJR176" s="162"/>
      <c r="UJS176" s="196"/>
      <c r="UJT176" s="166"/>
      <c r="UJU176" s="177"/>
      <c r="UJV176" s="178"/>
      <c r="UJW176" s="118"/>
      <c r="UJX176" s="118"/>
      <c r="UJY176" s="206"/>
      <c r="UJZ176" s="162"/>
      <c r="UKA176" s="196"/>
      <c r="UKB176" s="166"/>
      <c r="UKC176" s="177"/>
      <c r="UKD176" s="178"/>
      <c r="UKE176" s="118"/>
      <c r="UKF176" s="118"/>
      <c r="UKG176" s="206"/>
      <c r="UKH176" s="162"/>
      <c r="UKI176" s="196"/>
      <c r="UKJ176" s="166"/>
      <c r="UKK176" s="177"/>
      <c r="UKL176" s="178"/>
      <c r="UKM176" s="118"/>
      <c r="UKN176" s="118"/>
      <c r="UKO176" s="206"/>
      <c r="UKP176" s="162"/>
      <c r="UKQ176" s="196"/>
      <c r="UKR176" s="166"/>
      <c r="UKS176" s="177"/>
      <c r="UKT176" s="178"/>
      <c r="UKU176" s="118"/>
      <c r="UKV176" s="118"/>
      <c r="UKW176" s="206"/>
      <c r="UKX176" s="162"/>
      <c r="UKY176" s="196"/>
      <c r="UKZ176" s="166"/>
      <c r="ULA176" s="177"/>
      <c r="ULB176" s="178"/>
      <c r="ULC176" s="118"/>
      <c r="ULD176" s="118"/>
      <c r="ULE176" s="206"/>
      <c r="ULF176" s="162"/>
      <c r="ULG176" s="196"/>
      <c r="ULH176" s="166"/>
      <c r="ULI176" s="177"/>
      <c r="ULJ176" s="178"/>
      <c r="ULK176" s="118"/>
      <c r="ULL176" s="118"/>
      <c r="ULM176" s="206"/>
      <c r="ULN176" s="162"/>
      <c r="ULO176" s="196"/>
      <c r="ULP176" s="166"/>
      <c r="ULQ176" s="177"/>
      <c r="ULR176" s="178"/>
      <c r="ULS176" s="118"/>
      <c r="ULT176" s="118"/>
      <c r="ULU176" s="206"/>
      <c r="ULV176" s="162"/>
      <c r="ULW176" s="196"/>
      <c r="ULX176" s="166"/>
      <c r="ULY176" s="177"/>
      <c r="ULZ176" s="178"/>
      <c r="UMA176" s="118"/>
      <c r="UMB176" s="118"/>
      <c r="UMC176" s="206"/>
      <c r="UMD176" s="162"/>
      <c r="UME176" s="196"/>
      <c r="UMF176" s="166"/>
      <c r="UMG176" s="177"/>
      <c r="UMH176" s="178"/>
      <c r="UMI176" s="118"/>
      <c r="UMJ176" s="118"/>
      <c r="UMK176" s="206"/>
      <c r="UML176" s="162"/>
      <c r="UMM176" s="196"/>
      <c r="UMN176" s="166"/>
      <c r="UMO176" s="177"/>
      <c r="UMP176" s="178"/>
      <c r="UMQ176" s="118"/>
      <c r="UMR176" s="118"/>
      <c r="UMS176" s="206"/>
      <c r="UMT176" s="162"/>
      <c r="UMU176" s="196"/>
      <c r="UMV176" s="166"/>
      <c r="UMW176" s="177"/>
      <c r="UMX176" s="178"/>
      <c r="UMY176" s="118"/>
      <c r="UMZ176" s="118"/>
      <c r="UNA176" s="206"/>
      <c r="UNB176" s="162"/>
      <c r="UNC176" s="196"/>
      <c r="UND176" s="166"/>
      <c r="UNE176" s="177"/>
      <c r="UNF176" s="178"/>
      <c r="UNG176" s="118"/>
      <c r="UNH176" s="118"/>
      <c r="UNI176" s="206"/>
      <c r="UNJ176" s="162"/>
      <c r="UNK176" s="196"/>
      <c r="UNL176" s="166"/>
      <c r="UNM176" s="177"/>
      <c r="UNN176" s="178"/>
      <c r="UNO176" s="118"/>
      <c r="UNP176" s="118"/>
      <c r="UNQ176" s="206"/>
      <c r="UNR176" s="162"/>
      <c r="UNS176" s="196"/>
      <c r="UNT176" s="166"/>
      <c r="UNU176" s="177"/>
      <c r="UNV176" s="178"/>
      <c r="UNW176" s="118"/>
      <c r="UNX176" s="118"/>
      <c r="UNY176" s="206"/>
      <c r="UNZ176" s="162"/>
      <c r="UOA176" s="196"/>
      <c r="UOB176" s="166"/>
      <c r="UOC176" s="177"/>
      <c r="UOD176" s="178"/>
      <c r="UOE176" s="118"/>
      <c r="UOF176" s="118"/>
      <c r="UOG176" s="206"/>
      <c r="UOH176" s="162"/>
      <c r="UOI176" s="196"/>
      <c r="UOJ176" s="166"/>
      <c r="UOK176" s="177"/>
      <c r="UOL176" s="178"/>
      <c r="UOM176" s="118"/>
      <c r="UON176" s="118"/>
      <c r="UOO176" s="206"/>
      <c r="UOP176" s="162"/>
      <c r="UOQ176" s="196"/>
      <c r="UOR176" s="166"/>
      <c r="UOS176" s="177"/>
      <c r="UOT176" s="178"/>
      <c r="UOU176" s="118"/>
      <c r="UOV176" s="118"/>
      <c r="UOW176" s="206"/>
      <c r="UOX176" s="162"/>
      <c r="UOY176" s="196"/>
      <c r="UOZ176" s="166"/>
      <c r="UPA176" s="177"/>
      <c r="UPB176" s="178"/>
      <c r="UPC176" s="118"/>
      <c r="UPD176" s="118"/>
      <c r="UPE176" s="206"/>
      <c r="UPF176" s="162"/>
      <c r="UPG176" s="196"/>
      <c r="UPH176" s="166"/>
      <c r="UPI176" s="177"/>
      <c r="UPJ176" s="178"/>
      <c r="UPK176" s="118"/>
      <c r="UPL176" s="118"/>
      <c r="UPM176" s="206"/>
      <c r="UPN176" s="162"/>
      <c r="UPO176" s="196"/>
      <c r="UPP176" s="166"/>
      <c r="UPQ176" s="177"/>
      <c r="UPR176" s="178"/>
      <c r="UPS176" s="118"/>
      <c r="UPT176" s="118"/>
      <c r="UPU176" s="206"/>
      <c r="UPV176" s="162"/>
      <c r="UPW176" s="196"/>
      <c r="UPX176" s="166"/>
      <c r="UPY176" s="177"/>
      <c r="UPZ176" s="178"/>
      <c r="UQA176" s="118"/>
      <c r="UQB176" s="118"/>
      <c r="UQC176" s="206"/>
      <c r="UQD176" s="162"/>
      <c r="UQE176" s="196"/>
      <c r="UQF176" s="166"/>
      <c r="UQG176" s="177"/>
      <c r="UQH176" s="178"/>
      <c r="UQI176" s="118"/>
      <c r="UQJ176" s="118"/>
      <c r="UQK176" s="206"/>
      <c r="UQL176" s="162"/>
      <c r="UQM176" s="196"/>
      <c r="UQN176" s="166"/>
      <c r="UQO176" s="177"/>
      <c r="UQP176" s="178"/>
      <c r="UQQ176" s="118"/>
      <c r="UQR176" s="118"/>
      <c r="UQS176" s="206"/>
      <c r="UQT176" s="162"/>
      <c r="UQU176" s="196"/>
      <c r="UQV176" s="166"/>
      <c r="UQW176" s="177"/>
      <c r="UQX176" s="178"/>
      <c r="UQY176" s="118"/>
      <c r="UQZ176" s="118"/>
      <c r="URA176" s="206"/>
      <c r="URB176" s="162"/>
      <c r="URC176" s="196"/>
      <c r="URD176" s="166"/>
      <c r="URE176" s="177"/>
      <c r="URF176" s="178"/>
      <c r="URG176" s="118"/>
      <c r="URH176" s="118"/>
      <c r="URI176" s="206"/>
      <c r="URJ176" s="162"/>
      <c r="URK176" s="196"/>
      <c r="URL176" s="166"/>
      <c r="URM176" s="177"/>
      <c r="URN176" s="178"/>
      <c r="URO176" s="118"/>
      <c r="URP176" s="118"/>
      <c r="URQ176" s="206"/>
      <c r="URR176" s="162"/>
      <c r="URS176" s="196"/>
      <c r="URT176" s="166"/>
      <c r="URU176" s="177"/>
      <c r="URV176" s="178"/>
      <c r="URW176" s="118"/>
      <c r="URX176" s="118"/>
      <c r="URY176" s="206"/>
      <c r="URZ176" s="162"/>
      <c r="USA176" s="196"/>
      <c r="USB176" s="166"/>
      <c r="USC176" s="177"/>
      <c r="USD176" s="178"/>
      <c r="USE176" s="118"/>
      <c r="USF176" s="118"/>
      <c r="USG176" s="206"/>
      <c r="USH176" s="162"/>
      <c r="USI176" s="196"/>
      <c r="USJ176" s="166"/>
      <c r="USK176" s="177"/>
      <c r="USL176" s="178"/>
      <c r="USM176" s="118"/>
      <c r="USN176" s="118"/>
      <c r="USO176" s="206"/>
      <c r="USP176" s="162"/>
      <c r="USQ176" s="196"/>
      <c r="USR176" s="166"/>
      <c r="USS176" s="177"/>
      <c r="UST176" s="178"/>
      <c r="USU176" s="118"/>
      <c r="USV176" s="118"/>
      <c r="USW176" s="206"/>
      <c r="USX176" s="162"/>
      <c r="USY176" s="196"/>
      <c r="USZ176" s="166"/>
      <c r="UTA176" s="177"/>
      <c r="UTB176" s="178"/>
      <c r="UTC176" s="118"/>
      <c r="UTD176" s="118"/>
      <c r="UTE176" s="206"/>
      <c r="UTF176" s="162"/>
      <c r="UTG176" s="196"/>
      <c r="UTH176" s="166"/>
      <c r="UTI176" s="177"/>
      <c r="UTJ176" s="178"/>
      <c r="UTK176" s="118"/>
      <c r="UTL176" s="118"/>
      <c r="UTM176" s="206"/>
      <c r="UTN176" s="162"/>
      <c r="UTO176" s="196"/>
      <c r="UTP176" s="166"/>
      <c r="UTQ176" s="177"/>
      <c r="UTR176" s="178"/>
      <c r="UTS176" s="118"/>
      <c r="UTT176" s="118"/>
      <c r="UTU176" s="206"/>
      <c r="UTV176" s="162"/>
      <c r="UTW176" s="196"/>
      <c r="UTX176" s="166"/>
      <c r="UTY176" s="177"/>
      <c r="UTZ176" s="178"/>
      <c r="UUA176" s="118"/>
      <c r="UUB176" s="118"/>
      <c r="UUC176" s="206"/>
      <c r="UUD176" s="162"/>
      <c r="UUE176" s="196"/>
      <c r="UUF176" s="166"/>
      <c r="UUG176" s="177"/>
      <c r="UUH176" s="178"/>
      <c r="UUI176" s="118"/>
      <c r="UUJ176" s="118"/>
      <c r="UUK176" s="206"/>
      <c r="UUL176" s="162"/>
      <c r="UUM176" s="196"/>
      <c r="UUN176" s="166"/>
      <c r="UUO176" s="177"/>
      <c r="UUP176" s="178"/>
      <c r="UUQ176" s="118"/>
      <c r="UUR176" s="118"/>
      <c r="UUS176" s="206"/>
      <c r="UUT176" s="162"/>
      <c r="UUU176" s="196"/>
      <c r="UUV176" s="166"/>
      <c r="UUW176" s="177"/>
      <c r="UUX176" s="178"/>
      <c r="UUY176" s="118"/>
      <c r="UUZ176" s="118"/>
      <c r="UVA176" s="206"/>
      <c r="UVB176" s="162"/>
      <c r="UVC176" s="196"/>
      <c r="UVD176" s="166"/>
      <c r="UVE176" s="177"/>
      <c r="UVF176" s="178"/>
      <c r="UVG176" s="118"/>
      <c r="UVH176" s="118"/>
      <c r="UVI176" s="206"/>
      <c r="UVJ176" s="162"/>
      <c r="UVK176" s="196"/>
      <c r="UVL176" s="166"/>
      <c r="UVM176" s="177"/>
      <c r="UVN176" s="178"/>
      <c r="UVO176" s="118"/>
      <c r="UVP176" s="118"/>
      <c r="UVQ176" s="206"/>
      <c r="UVR176" s="162"/>
      <c r="UVS176" s="196"/>
      <c r="UVT176" s="166"/>
      <c r="UVU176" s="177"/>
      <c r="UVV176" s="178"/>
      <c r="UVW176" s="118"/>
      <c r="UVX176" s="118"/>
      <c r="UVY176" s="206"/>
      <c r="UVZ176" s="162"/>
      <c r="UWA176" s="196"/>
      <c r="UWB176" s="166"/>
      <c r="UWC176" s="177"/>
      <c r="UWD176" s="178"/>
      <c r="UWE176" s="118"/>
      <c r="UWF176" s="118"/>
      <c r="UWG176" s="206"/>
      <c r="UWH176" s="162"/>
      <c r="UWI176" s="196"/>
      <c r="UWJ176" s="166"/>
      <c r="UWK176" s="177"/>
      <c r="UWL176" s="178"/>
      <c r="UWM176" s="118"/>
      <c r="UWN176" s="118"/>
      <c r="UWO176" s="206"/>
      <c r="UWP176" s="162"/>
      <c r="UWQ176" s="196"/>
      <c r="UWR176" s="166"/>
      <c r="UWS176" s="177"/>
      <c r="UWT176" s="178"/>
      <c r="UWU176" s="118"/>
      <c r="UWV176" s="118"/>
      <c r="UWW176" s="206"/>
      <c r="UWX176" s="162"/>
      <c r="UWY176" s="196"/>
      <c r="UWZ176" s="166"/>
      <c r="UXA176" s="177"/>
      <c r="UXB176" s="178"/>
      <c r="UXC176" s="118"/>
      <c r="UXD176" s="118"/>
      <c r="UXE176" s="206"/>
      <c r="UXF176" s="162"/>
      <c r="UXG176" s="196"/>
      <c r="UXH176" s="166"/>
      <c r="UXI176" s="177"/>
      <c r="UXJ176" s="178"/>
      <c r="UXK176" s="118"/>
      <c r="UXL176" s="118"/>
      <c r="UXM176" s="206"/>
      <c r="UXN176" s="162"/>
      <c r="UXO176" s="196"/>
      <c r="UXP176" s="166"/>
      <c r="UXQ176" s="177"/>
      <c r="UXR176" s="178"/>
      <c r="UXS176" s="118"/>
      <c r="UXT176" s="118"/>
      <c r="UXU176" s="206"/>
      <c r="UXV176" s="162"/>
      <c r="UXW176" s="196"/>
      <c r="UXX176" s="166"/>
      <c r="UXY176" s="177"/>
      <c r="UXZ176" s="178"/>
      <c r="UYA176" s="118"/>
      <c r="UYB176" s="118"/>
      <c r="UYC176" s="206"/>
      <c r="UYD176" s="162"/>
      <c r="UYE176" s="196"/>
      <c r="UYF176" s="166"/>
      <c r="UYG176" s="177"/>
      <c r="UYH176" s="178"/>
      <c r="UYI176" s="118"/>
      <c r="UYJ176" s="118"/>
      <c r="UYK176" s="206"/>
      <c r="UYL176" s="162"/>
      <c r="UYM176" s="196"/>
      <c r="UYN176" s="166"/>
      <c r="UYO176" s="177"/>
      <c r="UYP176" s="178"/>
      <c r="UYQ176" s="118"/>
      <c r="UYR176" s="118"/>
      <c r="UYS176" s="206"/>
      <c r="UYT176" s="162"/>
      <c r="UYU176" s="196"/>
      <c r="UYV176" s="166"/>
      <c r="UYW176" s="177"/>
      <c r="UYX176" s="178"/>
      <c r="UYY176" s="118"/>
      <c r="UYZ176" s="118"/>
      <c r="UZA176" s="206"/>
      <c r="UZB176" s="162"/>
      <c r="UZC176" s="196"/>
      <c r="UZD176" s="166"/>
      <c r="UZE176" s="177"/>
      <c r="UZF176" s="178"/>
      <c r="UZG176" s="118"/>
      <c r="UZH176" s="118"/>
      <c r="UZI176" s="206"/>
      <c r="UZJ176" s="162"/>
      <c r="UZK176" s="196"/>
      <c r="UZL176" s="166"/>
      <c r="UZM176" s="177"/>
      <c r="UZN176" s="178"/>
      <c r="UZO176" s="118"/>
      <c r="UZP176" s="118"/>
      <c r="UZQ176" s="206"/>
      <c r="UZR176" s="162"/>
      <c r="UZS176" s="196"/>
      <c r="UZT176" s="166"/>
      <c r="UZU176" s="177"/>
      <c r="UZV176" s="178"/>
      <c r="UZW176" s="118"/>
      <c r="UZX176" s="118"/>
      <c r="UZY176" s="206"/>
      <c r="UZZ176" s="162"/>
      <c r="VAA176" s="196"/>
      <c r="VAB176" s="166"/>
      <c r="VAC176" s="177"/>
      <c r="VAD176" s="178"/>
      <c r="VAE176" s="118"/>
      <c r="VAF176" s="118"/>
      <c r="VAG176" s="206"/>
      <c r="VAH176" s="162"/>
      <c r="VAI176" s="196"/>
      <c r="VAJ176" s="166"/>
      <c r="VAK176" s="177"/>
      <c r="VAL176" s="178"/>
      <c r="VAM176" s="118"/>
      <c r="VAN176" s="118"/>
      <c r="VAO176" s="206"/>
      <c r="VAP176" s="162"/>
      <c r="VAQ176" s="196"/>
      <c r="VAR176" s="166"/>
      <c r="VAS176" s="177"/>
      <c r="VAT176" s="178"/>
      <c r="VAU176" s="118"/>
      <c r="VAV176" s="118"/>
      <c r="VAW176" s="206"/>
      <c r="VAX176" s="162"/>
      <c r="VAY176" s="196"/>
      <c r="VAZ176" s="166"/>
      <c r="VBA176" s="177"/>
      <c r="VBB176" s="178"/>
      <c r="VBC176" s="118"/>
      <c r="VBD176" s="118"/>
      <c r="VBE176" s="206"/>
      <c r="VBF176" s="162"/>
      <c r="VBG176" s="196"/>
      <c r="VBH176" s="166"/>
      <c r="VBI176" s="177"/>
      <c r="VBJ176" s="178"/>
      <c r="VBK176" s="118"/>
      <c r="VBL176" s="118"/>
      <c r="VBM176" s="206"/>
      <c r="VBN176" s="162"/>
      <c r="VBO176" s="196"/>
      <c r="VBP176" s="166"/>
      <c r="VBQ176" s="177"/>
      <c r="VBR176" s="178"/>
      <c r="VBS176" s="118"/>
      <c r="VBT176" s="118"/>
      <c r="VBU176" s="206"/>
      <c r="VBV176" s="162"/>
      <c r="VBW176" s="196"/>
      <c r="VBX176" s="166"/>
      <c r="VBY176" s="177"/>
      <c r="VBZ176" s="178"/>
      <c r="VCA176" s="118"/>
      <c r="VCB176" s="118"/>
      <c r="VCC176" s="206"/>
      <c r="VCD176" s="162"/>
      <c r="VCE176" s="196"/>
      <c r="VCF176" s="166"/>
      <c r="VCG176" s="177"/>
      <c r="VCH176" s="178"/>
      <c r="VCI176" s="118"/>
      <c r="VCJ176" s="118"/>
      <c r="VCK176" s="206"/>
      <c r="VCL176" s="162"/>
      <c r="VCM176" s="196"/>
      <c r="VCN176" s="166"/>
      <c r="VCO176" s="177"/>
      <c r="VCP176" s="178"/>
      <c r="VCQ176" s="118"/>
      <c r="VCR176" s="118"/>
      <c r="VCS176" s="206"/>
      <c r="VCT176" s="162"/>
      <c r="VCU176" s="196"/>
      <c r="VCV176" s="166"/>
      <c r="VCW176" s="177"/>
      <c r="VCX176" s="178"/>
      <c r="VCY176" s="118"/>
      <c r="VCZ176" s="118"/>
      <c r="VDA176" s="206"/>
      <c r="VDB176" s="162"/>
      <c r="VDC176" s="196"/>
      <c r="VDD176" s="166"/>
      <c r="VDE176" s="177"/>
      <c r="VDF176" s="178"/>
      <c r="VDG176" s="118"/>
      <c r="VDH176" s="118"/>
      <c r="VDI176" s="206"/>
      <c r="VDJ176" s="162"/>
      <c r="VDK176" s="196"/>
      <c r="VDL176" s="166"/>
      <c r="VDM176" s="177"/>
      <c r="VDN176" s="178"/>
      <c r="VDO176" s="118"/>
      <c r="VDP176" s="118"/>
      <c r="VDQ176" s="206"/>
      <c r="VDR176" s="162"/>
      <c r="VDS176" s="196"/>
      <c r="VDT176" s="166"/>
      <c r="VDU176" s="177"/>
      <c r="VDV176" s="178"/>
      <c r="VDW176" s="118"/>
      <c r="VDX176" s="118"/>
      <c r="VDY176" s="206"/>
      <c r="VDZ176" s="162"/>
      <c r="VEA176" s="196"/>
      <c r="VEB176" s="166"/>
      <c r="VEC176" s="177"/>
      <c r="VED176" s="178"/>
      <c r="VEE176" s="118"/>
      <c r="VEF176" s="118"/>
      <c r="VEG176" s="206"/>
      <c r="VEH176" s="162"/>
      <c r="VEI176" s="196"/>
      <c r="VEJ176" s="166"/>
      <c r="VEK176" s="177"/>
      <c r="VEL176" s="178"/>
      <c r="VEM176" s="118"/>
      <c r="VEN176" s="118"/>
      <c r="VEO176" s="206"/>
      <c r="VEP176" s="162"/>
      <c r="VEQ176" s="196"/>
      <c r="VER176" s="166"/>
      <c r="VES176" s="177"/>
      <c r="VET176" s="178"/>
      <c r="VEU176" s="118"/>
      <c r="VEV176" s="118"/>
      <c r="VEW176" s="206"/>
      <c r="VEX176" s="162"/>
      <c r="VEY176" s="196"/>
      <c r="VEZ176" s="166"/>
      <c r="VFA176" s="177"/>
      <c r="VFB176" s="178"/>
      <c r="VFC176" s="118"/>
      <c r="VFD176" s="118"/>
      <c r="VFE176" s="206"/>
      <c r="VFF176" s="162"/>
      <c r="VFG176" s="196"/>
      <c r="VFH176" s="166"/>
      <c r="VFI176" s="177"/>
      <c r="VFJ176" s="178"/>
      <c r="VFK176" s="118"/>
      <c r="VFL176" s="118"/>
      <c r="VFM176" s="206"/>
      <c r="VFN176" s="162"/>
      <c r="VFO176" s="196"/>
      <c r="VFP176" s="166"/>
      <c r="VFQ176" s="177"/>
      <c r="VFR176" s="178"/>
      <c r="VFS176" s="118"/>
      <c r="VFT176" s="118"/>
      <c r="VFU176" s="206"/>
      <c r="VFV176" s="162"/>
      <c r="VFW176" s="196"/>
      <c r="VFX176" s="166"/>
      <c r="VFY176" s="177"/>
      <c r="VFZ176" s="178"/>
      <c r="VGA176" s="118"/>
      <c r="VGB176" s="118"/>
      <c r="VGC176" s="206"/>
      <c r="VGD176" s="162"/>
      <c r="VGE176" s="196"/>
      <c r="VGF176" s="166"/>
      <c r="VGG176" s="177"/>
      <c r="VGH176" s="178"/>
      <c r="VGI176" s="118"/>
      <c r="VGJ176" s="118"/>
      <c r="VGK176" s="206"/>
      <c r="VGL176" s="162"/>
      <c r="VGM176" s="196"/>
      <c r="VGN176" s="166"/>
      <c r="VGO176" s="177"/>
      <c r="VGP176" s="178"/>
      <c r="VGQ176" s="118"/>
      <c r="VGR176" s="118"/>
      <c r="VGS176" s="206"/>
      <c r="VGT176" s="162"/>
      <c r="VGU176" s="196"/>
      <c r="VGV176" s="166"/>
      <c r="VGW176" s="177"/>
      <c r="VGX176" s="178"/>
      <c r="VGY176" s="118"/>
      <c r="VGZ176" s="118"/>
      <c r="VHA176" s="206"/>
      <c r="VHB176" s="162"/>
      <c r="VHC176" s="196"/>
      <c r="VHD176" s="166"/>
      <c r="VHE176" s="177"/>
      <c r="VHF176" s="178"/>
      <c r="VHG176" s="118"/>
      <c r="VHH176" s="118"/>
      <c r="VHI176" s="206"/>
      <c r="VHJ176" s="162"/>
      <c r="VHK176" s="196"/>
      <c r="VHL176" s="166"/>
      <c r="VHM176" s="177"/>
      <c r="VHN176" s="178"/>
      <c r="VHO176" s="118"/>
      <c r="VHP176" s="118"/>
      <c r="VHQ176" s="206"/>
      <c r="VHR176" s="162"/>
      <c r="VHS176" s="196"/>
      <c r="VHT176" s="166"/>
      <c r="VHU176" s="177"/>
      <c r="VHV176" s="178"/>
      <c r="VHW176" s="118"/>
      <c r="VHX176" s="118"/>
      <c r="VHY176" s="206"/>
      <c r="VHZ176" s="162"/>
      <c r="VIA176" s="196"/>
      <c r="VIB176" s="166"/>
      <c r="VIC176" s="177"/>
      <c r="VID176" s="178"/>
      <c r="VIE176" s="118"/>
      <c r="VIF176" s="118"/>
      <c r="VIG176" s="206"/>
      <c r="VIH176" s="162"/>
      <c r="VII176" s="196"/>
      <c r="VIJ176" s="166"/>
      <c r="VIK176" s="177"/>
      <c r="VIL176" s="178"/>
      <c r="VIM176" s="118"/>
      <c r="VIN176" s="118"/>
      <c r="VIO176" s="206"/>
      <c r="VIP176" s="162"/>
      <c r="VIQ176" s="196"/>
      <c r="VIR176" s="166"/>
      <c r="VIS176" s="177"/>
      <c r="VIT176" s="178"/>
      <c r="VIU176" s="118"/>
      <c r="VIV176" s="118"/>
      <c r="VIW176" s="206"/>
      <c r="VIX176" s="162"/>
      <c r="VIY176" s="196"/>
      <c r="VIZ176" s="166"/>
      <c r="VJA176" s="177"/>
      <c r="VJB176" s="178"/>
      <c r="VJC176" s="118"/>
      <c r="VJD176" s="118"/>
      <c r="VJE176" s="206"/>
      <c r="VJF176" s="162"/>
      <c r="VJG176" s="196"/>
      <c r="VJH176" s="166"/>
      <c r="VJI176" s="177"/>
      <c r="VJJ176" s="178"/>
      <c r="VJK176" s="118"/>
      <c r="VJL176" s="118"/>
      <c r="VJM176" s="206"/>
      <c r="VJN176" s="162"/>
      <c r="VJO176" s="196"/>
      <c r="VJP176" s="166"/>
      <c r="VJQ176" s="177"/>
      <c r="VJR176" s="178"/>
      <c r="VJS176" s="118"/>
      <c r="VJT176" s="118"/>
      <c r="VJU176" s="206"/>
      <c r="VJV176" s="162"/>
      <c r="VJW176" s="196"/>
      <c r="VJX176" s="166"/>
      <c r="VJY176" s="177"/>
      <c r="VJZ176" s="178"/>
      <c r="VKA176" s="118"/>
      <c r="VKB176" s="118"/>
      <c r="VKC176" s="206"/>
      <c r="VKD176" s="162"/>
      <c r="VKE176" s="196"/>
      <c r="VKF176" s="166"/>
      <c r="VKG176" s="177"/>
      <c r="VKH176" s="178"/>
      <c r="VKI176" s="118"/>
      <c r="VKJ176" s="118"/>
      <c r="VKK176" s="206"/>
      <c r="VKL176" s="162"/>
      <c r="VKM176" s="196"/>
      <c r="VKN176" s="166"/>
      <c r="VKO176" s="177"/>
      <c r="VKP176" s="178"/>
      <c r="VKQ176" s="118"/>
      <c r="VKR176" s="118"/>
      <c r="VKS176" s="206"/>
      <c r="VKT176" s="162"/>
      <c r="VKU176" s="196"/>
      <c r="VKV176" s="166"/>
      <c r="VKW176" s="177"/>
      <c r="VKX176" s="178"/>
      <c r="VKY176" s="118"/>
      <c r="VKZ176" s="118"/>
      <c r="VLA176" s="206"/>
      <c r="VLB176" s="162"/>
      <c r="VLC176" s="196"/>
      <c r="VLD176" s="166"/>
      <c r="VLE176" s="177"/>
      <c r="VLF176" s="178"/>
      <c r="VLG176" s="118"/>
      <c r="VLH176" s="118"/>
      <c r="VLI176" s="206"/>
      <c r="VLJ176" s="162"/>
      <c r="VLK176" s="196"/>
      <c r="VLL176" s="166"/>
      <c r="VLM176" s="177"/>
      <c r="VLN176" s="178"/>
      <c r="VLO176" s="118"/>
      <c r="VLP176" s="118"/>
      <c r="VLQ176" s="206"/>
      <c r="VLR176" s="162"/>
      <c r="VLS176" s="196"/>
      <c r="VLT176" s="166"/>
      <c r="VLU176" s="177"/>
      <c r="VLV176" s="178"/>
      <c r="VLW176" s="118"/>
      <c r="VLX176" s="118"/>
      <c r="VLY176" s="206"/>
      <c r="VLZ176" s="162"/>
      <c r="VMA176" s="196"/>
      <c r="VMB176" s="166"/>
      <c r="VMC176" s="177"/>
      <c r="VMD176" s="178"/>
      <c r="VME176" s="118"/>
      <c r="VMF176" s="118"/>
      <c r="VMG176" s="206"/>
      <c r="VMH176" s="162"/>
      <c r="VMI176" s="196"/>
      <c r="VMJ176" s="166"/>
      <c r="VMK176" s="177"/>
      <c r="VML176" s="178"/>
      <c r="VMM176" s="118"/>
      <c r="VMN176" s="118"/>
      <c r="VMO176" s="206"/>
      <c r="VMP176" s="162"/>
      <c r="VMQ176" s="196"/>
      <c r="VMR176" s="166"/>
      <c r="VMS176" s="177"/>
      <c r="VMT176" s="178"/>
      <c r="VMU176" s="118"/>
      <c r="VMV176" s="118"/>
      <c r="VMW176" s="206"/>
      <c r="VMX176" s="162"/>
      <c r="VMY176" s="196"/>
      <c r="VMZ176" s="166"/>
      <c r="VNA176" s="177"/>
      <c r="VNB176" s="178"/>
      <c r="VNC176" s="118"/>
      <c r="VND176" s="118"/>
      <c r="VNE176" s="206"/>
      <c r="VNF176" s="162"/>
      <c r="VNG176" s="196"/>
      <c r="VNH176" s="166"/>
      <c r="VNI176" s="177"/>
      <c r="VNJ176" s="178"/>
      <c r="VNK176" s="118"/>
      <c r="VNL176" s="118"/>
      <c r="VNM176" s="206"/>
      <c r="VNN176" s="162"/>
      <c r="VNO176" s="196"/>
      <c r="VNP176" s="166"/>
      <c r="VNQ176" s="177"/>
      <c r="VNR176" s="178"/>
      <c r="VNS176" s="118"/>
      <c r="VNT176" s="118"/>
      <c r="VNU176" s="206"/>
      <c r="VNV176" s="162"/>
      <c r="VNW176" s="196"/>
      <c r="VNX176" s="166"/>
      <c r="VNY176" s="177"/>
      <c r="VNZ176" s="178"/>
      <c r="VOA176" s="118"/>
      <c r="VOB176" s="118"/>
      <c r="VOC176" s="206"/>
      <c r="VOD176" s="162"/>
      <c r="VOE176" s="196"/>
      <c r="VOF176" s="166"/>
      <c r="VOG176" s="177"/>
      <c r="VOH176" s="178"/>
      <c r="VOI176" s="118"/>
      <c r="VOJ176" s="118"/>
      <c r="VOK176" s="206"/>
      <c r="VOL176" s="162"/>
      <c r="VOM176" s="196"/>
      <c r="VON176" s="166"/>
      <c r="VOO176" s="177"/>
      <c r="VOP176" s="178"/>
      <c r="VOQ176" s="118"/>
      <c r="VOR176" s="118"/>
      <c r="VOS176" s="206"/>
      <c r="VOT176" s="162"/>
      <c r="VOU176" s="196"/>
      <c r="VOV176" s="166"/>
      <c r="VOW176" s="177"/>
      <c r="VOX176" s="178"/>
      <c r="VOY176" s="118"/>
      <c r="VOZ176" s="118"/>
      <c r="VPA176" s="206"/>
      <c r="VPB176" s="162"/>
      <c r="VPC176" s="196"/>
      <c r="VPD176" s="166"/>
      <c r="VPE176" s="177"/>
      <c r="VPF176" s="178"/>
      <c r="VPG176" s="118"/>
      <c r="VPH176" s="118"/>
      <c r="VPI176" s="206"/>
      <c r="VPJ176" s="162"/>
      <c r="VPK176" s="196"/>
      <c r="VPL176" s="166"/>
      <c r="VPM176" s="177"/>
      <c r="VPN176" s="178"/>
      <c r="VPO176" s="118"/>
      <c r="VPP176" s="118"/>
      <c r="VPQ176" s="206"/>
      <c r="VPR176" s="162"/>
      <c r="VPS176" s="196"/>
      <c r="VPT176" s="166"/>
      <c r="VPU176" s="177"/>
      <c r="VPV176" s="178"/>
      <c r="VPW176" s="118"/>
      <c r="VPX176" s="118"/>
      <c r="VPY176" s="206"/>
      <c r="VPZ176" s="162"/>
      <c r="VQA176" s="196"/>
      <c r="VQB176" s="166"/>
      <c r="VQC176" s="177"/>
      <c r="VQD176" s="178"/>
      <c r="VQE176" s="118"/>
      <c r="VQF176" s="118"/>
      <c r="VQG176" s="206"/>
      <c r="VQH176" s="162"/>
      <c r="VQI176" s="196"/>
      <c r="VQJ176" s="166"/>
      <c r="VQK176" s="177"/>
      <c r="VQL176" s="178"/>
      <c r="VQM176" s="118"/>
      <c r="VQN176" s="118"/>
      <c r="VQO176" s="206"/>
      <c r="VQP176" s="162"/>
      <c r="VQQ176" s="196"/>
      <c r="VQR176" s="166"/>
      <c r="VQS176" s="177"/>
      <c r="VQT176" s="178"/>
      <c r="VQU176" s="118"/>
      <c r="VQV176" s="118"/>
      <c r="VQW176" s="206"/>
      <c r="VQX176" s="162"/>
      <c r="VQY176" s="196"/>
      <c r="VQZ176" s="166"/>
      <c r="VRA176" s="177"/>
      <c r="VRB176" s="178"/>
      <c r="VRC176" s="118"/>
      <c r="VRD176" s="118"/>
      <c r="VRE176" s="206"/>
      <c r="VRF176" s="162"/>
      <c r="VRG176" s="196"/>
      <c r="VRH176" s="166"/>
      <c r="VRI176" s="177"/>
      <c r="VRJ176" s="178"/>
      <c r="VRK176" s="118"/>
      <c r="VRL176" s="118"/>
      <c r="VRM176" s="206"/>
      <c r="VRN176" s="162"/>
      <c r="VRO176" s="196"/>
      <c r="VRP176" s="166"/>
      <c r="VRQ176" s="177"/>
      <c r="VRR176" s="178"/>
      <c r="VRS176" s="118"/>
      <c r="VRT176" s="118"/>
      <c r="VRU176" s="206"/>
      <c r="VRV176" s="162"/>
      <c r="VRW176" s="196"/>
      <c r="VRX176" s="166"/>
      <c r="VRY176" s="177"/>
      <c r="VRZ176" s="178"/>
      <c r="VSA176" s="118"/>
      <c r="VSB176" s="118"/>
      <c r="VSC176" s="206"/>
      <c r="VSD176" s="162"/>
      <c r="VSE176" s="196"/>
      <c r="VSF176" s="166"/>
      <c r="VSG176" s="177"/>
      <c r="VSH176" s="178"/>
      <c r="VSI176" s="118"/>
      <c r="VSJ176" s="118"/>
      <c r="VSK176" s="206"/>
      <c r="VSL176" s="162"/>
      <c r="VSM176" s="196"/>
      <c r="VSN176" s="166"/>
      <c r="VSO176" s="177"/>
      <c r="VSP176" s="178"/>
      <c r="VSQ176" s="118"/>
      <c r="VSR176" s="118"/>
      <c r="VSS176" s="206"/>
      <c r="VST176" s="162"/>
      <c r="VSU176" s="196"/>
      <c r="VSV176" s="166"/>
      <c r="VSW176" s="177"/>
      <c r="VSX176" s="178"/>
      <c r="VSY176" s="118"/>
      <c r="VSZ176" s="118"/>
      <c r="VTA176" s="206"/>
      <c r="VTB176" s="162"/>
      <c r="VTC176" s="196"/>
      <c r="VTD176" s="166"/>
      <c r="VTE176" s="177"/>
      <c r="VTF176" s="178"/>
      <c r="VTG176" s="118"/>
      <c r="VTH176" s="118"/>
      <c r="VTI176" s="206"/>
      <c r="VTJ176" s="162"/>
      <c r="VTK176" s="196"/>
      <c r="VTL176" s="166"/>
      <c r="VTM176" s="177"/>
      <c r="VTN176" s="178"/>
      <c r="VTO176" s="118"/>
      <c r="VTP176" s="118"/>
      <c r="VTQ176" s="206"/>
      <c r="VTR176" s="162"/>
      <c r="VTS176" s="196"/>
      <c r="VTT176" s="166"/>
      <c r="VTU176" s="177"/>
      <c r="VTV176" s="178"/>
      <c r="VTW176" s="118"/>
      <c r="VTX176" s="118"/>
      <c r="VTY176" s="206"/>
      <c r="VTZ176" s="162"/>
      <c r="VUA176" s="196"/>
      <c r="VUB176" s="166"/>
      <c r="VUC176" s="177"/>
      <c r="VUD176" s="178"/>
      <c r="VUE176" s="118"/>
      <c r="VUF176" s="118"/>
      <c r="VUG176" s="206"/>
      <c r="VUH176" s="162"/>
      <c r="VUI176" s="196"/>
      <c r="VUJ176" s="166"/>
      <c r="VUK176" s="177"/>
      <c r="VUL176" s="178"/>
      <c r="VUM176" s="118"/>
      <c r="VUN176" s="118"/>
      <c r="VUO176" s="206"/>
      <c r="VUP176" s="162"/>
      <c r="VUQ176" s="196"/>
      <c r="VUR176" s="166"/>
      <c r="VUS176" s="177"/>
      <c r="VUT176" s="178"/>
      <c r="VUU176" s="118"/>
      <c r="VUV176" s="118"/>
      <c r="VUW176" s="206"/>
      <c r="VUX176" s="162"/>
      <c r="VUY176" s="196"/>
      <c r="VUZ176" s="166"/>
      <c r="VVA176" s="177"/>
      <c r="VVB176" s="178"/>
      <c r="VVC176" s="118"/>
      <c r="VVD176" s="118"/>
      <c r="VVE176" s="206"/>
      <c r="VVF176" s="162"/>
      <c r="VVG176" s="196"/>
      <c r="VVH176" s="166"/>
      <c r="VVI176" s="177"/>
      <c r="VVJ176" s="178"/>
      <c r="VVK176" s="118"/>
      <c r="VVL176" s="118"/>
      <c r="VVM176" s="206"/>
      <c r="VVN176" s="162"/>
      <c r="VVO176" s="196"/>
      <c r="VVP176" s="166"/>
      <c r="VVQ176" s="177"/>
      <c r="VVR176" s="178"/>
      <c r="VVS176" s="118"/>
      <c r="VVT176" s="118"/>
      <c r="VVU176" s="206"/>
      <c r="VVV176" s="162"/>
      <c r="VVW176" s="196"/>
      <c r="VVX176" s="166"/>
      <c r="VVY176" s="177"/>
      <c r="VVZ176" s="178"/>
      <c r="VWA176" s="118"/>
      <c r="VWB176" s="118"/>
      <c r="VWC176" s="206"/>
      <c r="VWD176" s="162"/>
      <c r="VWE176" s="196"/>
      <c r="VWF176" s="166"/>
      <c r="VWG176" s="177"/>
      <c r="VWH176" s="178"/>
      <c r="VWI176" s="118"/>
      <c r="VWJ176" s="118"/>
      <c r="VWK176" s="206"/>
      <c r="VWL176" s="162"/>
      <c r="VWM176" s="196"/>
      <c r="VWN176" s="166"/>
      <c r="VWO176" s="177"/>
      <c r="VWP176" s="178"/>
      <c r="VWQ176" s="118"/>
      <c r="VWR176" s="118"/>
      <c r="VWS176" s="206"/>
      <c r="VWT176" s="162"/>
      <c r="VWU176" s="196"/>
      <c r="VWV176" s="166"/>
      <c r="VWW176" s="177"/>
      <c r="VWX176" s="178"/>
      <c r="VWY176" s="118"/>
      <c r="VWZ176" s="118"/>
      <c r="VXA176" s="206"/>
      <c r="VXB176" s="162"/>
      <c r="VXC176" s="196"/>
      <c r="VXD176" s="166"/>
      <c r="VXE176" s="177"/>
      <c r="VXF176" s="178"/>
      <c r="VXG176" s="118"/>
      <c r="VXH176" s="118"/>
      <c r="VXI176" s="206"/>
      <c r="VXJ176" s="162"/>
      <c r="VXK176" s="196"/>
      <c r="VXL176" s="166"/>
      <c r="VXM176" s="177"/>
      <c r="VXN176" s="178"/>
      <c r="VXO176" s="118"/>
      <c r="VXP176" s="118"/>
      <c r="VXQ176" s="206"/>
      <c r="VXR176" s="162"/>
      <c r="VXS176" s="196"/>
      <c r="VXT176" s="166"/>
      <c r="VXU176" s="177"/>
      <c r="VXV176" s="178"/>
      <c r="VXW176" s="118"/>
      <c r="VXX176" s="118"/>
      <c r="VXY176" s="206"/>
      <c r="VXZ176" s="162"/>
      <c r="VYA176" s="196"/>
      <c r="VYB176" s="166"/>
      <c r="VYC176" s="177"/>
      <c r="VYD176" s="178"/>
      <c r="VYE176" s="118"/>
      <c r="VYF176" s="118"/>
      <c r="VYG176" s="206"/>
      <c r="VYH176" s="162"/>
      <c r="VYI176" s="196"/>
      <c r="VYJ176" s="166"/>
      <c r="VYK176" s="177"/>
      <c r="VYL176" s="178"/>
      <c r="VYM176" s="118"/>
      <c r="VYN176" s="118"/>
      <c r="VYO176" s="206"/>
      <c r="VYP176" s="162"/>
      <c r="VYQ176" s="196"/>
      <c r="VYR176" s="166"/>
      <c r="VYS176" s="177"/>
      <c r="VYT176" s="178"/>
      <c r="VYU176" s="118"/>
      <c r="VYV176" s="118"/>
      <c r="VYW176" s="206"/>
      <c r="VYX176" s="162"/>
      <c r="VYY176" s="196"/>
      <c r="VYZ176" s="166"/>
      <c r="VZA176" s="177"/>
      <c r="VZB176" s="178"/>
      <c r="VZC176" s="118"/>
      <c r="VZD176" s="118"/>
      <c r="VZE176" s="206"/>
      <c r="VZF176" s="162"/>
      <c r="VZG176" s="196"/>
      <c r="VZH176" s="166"/>
      <c r="VZI176" s="177"/>
      <c r="VZJ176" s="178"/>
      <c r="VZK176" s="118"/>
      <c r="VZL176" s="118"/>
      <c r="VZM176" s="206"/>
      <c r="VZN176" s="162"/>
      <c r="VZO176" s="196"/>
      <c r="VZP176" s="166"/>
      <c r="VZQ176" s="177"/>
      <c r="VZR176" s="178"/>
      <c r="VZS176" s="118"/>
      <c r="VZT176" s="118"/>
      <c r="VZU176" s="206"/>
      <c r="VZV176" s="162"/>
      <c r="VZW176" s="196"/>
      <c r="VZX176" s="166"/>
      <c r="VZY176" s="177"/>
      <c r="VZZ176" s="178"/>
      <c r="WAA176" s="118"/>
      <c r="WAB176" s="118"/>
      <c r="WAC176" s="206"/>
      <c r="WAD176" s="162"/>
      <c r="WAE176" s="196"/>
      <c r="WAF176" s="166"/>
      <c r="WAG176" s="177"/>
      <c r="WAH176" s="178"/>
      <c r="WAI176" s="118"/>
      <c r="WAJ176" s="118"/>
      <c r="WAK176" s="206"/>
      <c r="WAL176" s="162"/>
      <c r="WAM176" s="196"/>
      <c r="WAN176" s="166"/>
      <c r="WAO176" s="177"/>
      <c r="WAP176" s="178"/>
      <c r="WAQ176" s="118"/>
      <c r="WAR176" s="118"/>
      <c r="WAS176" s="206"/>
      <c r="WAT176" s="162"/>
      <c r="WAU176" s="196"/>
      <c r="WAV176" s="166"/>
      <c r="WAW176" s="177"/>
      <c r="WAX176" s="178"/>
      <c r="WAY176" s="118"/>
      <c r="WAZ176" s="118"/>
      <c r="WBA176" s="206"/>
      <c r="WBB176" s="162"/>
      <c r="WBC176" s="196"/>
      <c r="WBD176" s="166"/>
      <c r="WBE176" s="177"/>
      <c r="WBF176" s="178"/>
      <c r="WBG176" s="118"/>
      <c r="WBH176" s="118"/>
      <c r="WBI176" s="206"/>
      <c r="WBJ176" s="162"/>
      <c r="WBK176" s="196"/>
      <c r="WBL176" s="166"/>
      <c r="WBM176" s="177"/>
      <c r="WBN176" s="178"/>
      <c r="WBO176" s="118"/>
      <c r="WBP176" s="118"/>
      <c r="WBQ176" s="206"/>
      <c r="WBR176" s="162"/>
      <c r="WBS176" s="196"/>
      <c r="WBT176" s="166"/>
      <c r="WBU176" s="177"/>
      <c r="WBV176" s="178"/>
      <c r="WBW176" s="118"/>
      <c r="WBX176" s="118"/>
      <c r="WBY176" s="206"/>
      <c r="WBZ176" s="162"/>
      <c r="WCA176" s="196"/>
      <c r="WCB176" s="166"/>
      <c r="WCC176" s="177"/>
      <c r="WCD176" s="178"/>
      <c r="WCE176" s="118"/>
      <c r="WCF176" s="118"/>
      <c r="WCG176" s="206"/>
      <c r="WCH176" s="162"/>
      <c r="WCI176" s="196"/>
      <c r="WCJ176" s="166"/>
      <c r="WCK176" s="177"/>
      <c r="WCL176" s="178"/>
      <c r="WCM176" s="118"/>
      <c r="WCN176" s="118"/>
      <c r="WCO176" s="206"/>
      <c r="WCP176" s="162"/>
      <c r="WCQ176" s="196"/>
      <c r="WCR176" s="166"/>
      <c r="WCS176" s="177"/>
      <c r="WCT176" s="178"/>
      <c r="WCU176" s="118"/>
      <c r="WCV176" s="118"/>
      <c r="WCW176" s="206"/>
      <c r="WCX176" s="162"/>
      <c r="WCY176" s="196"/>
      <c r="WCZ176" s="166"/>
      <c r="WDA176" s="177"/>
      <c r="WDB176" s="178"/>
      <c r="WDC176" s="118"/>
      <c r="WDD176" s="118"/>
      <c r="WDE176" s="206"/>
      <c r="WDF176" s="162"/>
      <c r="WDG176" s="196"/>
      <c r="WDH176" s="166"/>
      <c r="WDI176" s="177"/>
      <c r="WDJ176" s="178"/>
      <c r="WDK176" s="118"/>
      <c r="WDL176" s="118"/>
      <c r="WDM176" s="206"/>
      <c r="WDN176" s="162"/>
      <c r="WDO176" s="196"/>
      <c r="WDP176" s="166"/>
      <c r="WDQ176" s="177"/>
      <c r="WDR176" s="178"/>
      <c r="WDS176" s="118"/>
      <c r="WDT176" s="118"/>
      <c r="WDU176" s="206"/>
      <c r="WDV176" s="162"/>
      <c r="WDW176" s="196"/>
      <c r="WDX176" s="166"/>
      <c r="WDY176" s="177"/>
      <c r="WDZ176" s="178"/>
      <c r="WEA176" s="118"/>
      <c r="WEB176" s="118"/>
      <c r="WEC176" s="206"/>
      <c r="WED176" s="162"/>
      <c r="WEE176" s="196"/>
      <c r="WEF176" s="166"/>
      <c r="WEG176" s="177"/>
      <c r="WEH176" s="178"/>
      <c r="WEI176" s="118"/>
      <c r="WEJ176" s="118"/>
      <c r="WEK176" s="206"/>
      <c r="WEL176" s="162"/>
      <c r="WEM176" s="196"/>
      <c r="WEN176" s="166"/>
      <c r="WEO176" s="177"/>
      <c r="WEP176" s="178"/>
      <c r="WEQ176" s="118"/>
      <c r="WER176" s="118"/>
      <c r="WES176" s="206"/>
      <c r="WET176" s="162"/>
      <c r="WEU176" s="196"/>
      <c r="WEV176" s="166"/>
      <c r="WEW176" s="177"/>
      <c r="WEX176" s="178"/>
      <c r="WEY176" s="118"/>
      <c r="WEZ176" s="118"/>
      <c r="WFA176" s="206"/>
      <c r="WFB176" s="162"/>
      <c r="WFC176" s="196"/>
      <c r="WFD176" s="166"/>
      <c r="WFE176" s="177"/>
      <c r="WFF176" s="178"/>
      <c r="WFG176" s="118"/>
      <c r="WFH176" s="118"/>
      <c r="WFI176" s="206"/>
      <c r="WFJ176" s="162"/>
      <c r="WFK176" s="196"/>
      <c r="WFL176" s="166"/>
      <c r="WFM176" s="177"/>
      <c r="WFN176" s="178"/>
      <c r="WFO176" s="118"/>
      <c r="WFP176" s="118"/>
      <c r="WFQ176" s="206"/>
      <c r="WFR176" s="162"/>
      <c r="WFS176" s="196"/>
      <c r="WFT176" s="166"/>
      <c r="WFU176" s="177"/>
      <c r="WFV176" s="178"/>
      <c r="WFW176" s="118"/>
      <c r="WFX176" s="118"/>
      <c r="WFY176" s="206"/>
      <c r="WFZ176" s="162"/>
      <c r="WGA176" s="196"/>
      <c r="WGB176" s="166"/>
      <c r="WGC176" s="177"/>
      <c r="WGD176" s="178"/>
      <c r="WGE176" s="118"/>
      <c r="WGF176" s="118"/>
      <c r="WGG176" s="206"/>
      <c r="WGH176" s="162"/>
      <c r="WGI176" s="196"/>
      <c r="WGJ176" s="166"/>
      <c r="WGK176" s="177"/>
      <c r="WGL176" s="178"/>
      <c r="WGM176" s="118"/>
      <c r="WGN176" s="118"/>
      <c r="WGO176" s="206"/>
      <c r="WGP176" s="162"/>
      <c r="WGQ176" s="196"/>
      <c r="WGR176" s="166"/>
      <c r="WGS176" s="177"/>
      <c r="WGT176" s="178"/>
      <c r="WGU176" s="118"/>
      <c r="WGV176" s="118"/>
      <c r="WGW176" s="206"/>
      <c r="WGX176" s="162"/>
      <c r="WGY176" s="196"/>
      <c r="WGZ176" s="166"/>
      <c r="WHA176" s="177"/>
      <c r="WHB176" s="178"/>
      <c r="WHC176" s="118"/>
      <c r="WHD176" s="118"/>
      <c r="WHE176" s="206"/>
      <c r="WHF176" s="162"/>
      <c r="WHG176" s="196"/>
      <c r="WHH176" s="166"/>
      <c r="WHI176" s="177"/>
      <c r="WHJ176" s="178"/>
      <c r="WHK176" s="118"/>
      <c r="WHL176" s="118"/>
      <c r="WHM176" s="206"/>
      <c r="WHN176" s="162"/>
      <c r="WHO176" s="196"/>
      <c r="WHP176" s="166"/>
      <c r="WHQ176" s="177"/>
      <c r="WHR176" s="178"/>
      <c r="WHS176" s="118"/>
      <c r="WHT176" s="118"/>
      <c r="WHU176" s="206"/>
      <c r="WHV176" s="162"/>
      <c r="WHW176" s="196"/>
      <c r="WHX176" s="166"/>
      <c r="WHY176" s="177"/>
      <c r="WHZ176" s="178"/>
      <c r="WIA176" s="118"/>
      <c r="WIB176" s="118"/>
      <c r="WIC176" s="206"/>
      <c r="WID176" s="162"/>
      <c r="WIE176" s="196"/>
      <c r="WIF176" s="166"/>
      <c r="WIG176" s="177"/>
      <c r="WIH176" s="178"/>
      <c r="WII176" s="118"/>
      <c r="WIJ176" s="118"/>
      <c r="WIK176" s="206"/>
      <c r="WIL176" s="162"/>
      <c r="WIM176" s="196"/>
      <c r="WIN176" s="166"/>
      <c r="WIO176" s="177"/>
      <c r="WIP176" s="178"/>
      <c r="WIQ176" s="118"/>
      <c r="WIR176" s="118"/>
      <c r="WIS176" s="206"/>
      <c r="WIT176" s="162"/>
      <c r="WIU176" s="196"/>
      <c r="WIV176" s="166"/>
      <c r="WIW176" s="177"/>
      <c r="WIX176" s="178"/>
      <c r="WIY176" s="118"/>
      <c r="WIZ176" s="118"/>
      <c r="WJA176" s="206"/>
      <c r="WJB176" s="162"/>
      <c r="WJC176" s="196"/>
      <c r="WJD176" s="166"/>
      <c r="WJE176" s="177"/>
      <c r="WJF176" s="178"/>
      <c r="WJG176" s="118"/>
      <c r="WJH176" s="118"/>
      <c r="WJI176" s="206"/>
      <c r="WJJ176" s="162"/>
      <c r="WJK176" s="196"/>
      <c r="WJL176" s="166"/>
      <c r="WJM176" s="177"/>
      <c r="WJN176" s="178"/>
      <c r="WJO176" s="118"/>
      <c r="WJP176" s="118"/>
      <c r="WJQ176" s="206"/>
      <c r="WJR176" s="162"/>
      <c r="WJS176" s="196"/>
      <c r="WJT176" s="166"/>
      <c r="WJU176" s="177"/>
      <c r="WJV176" s="178"/>
      <c r="WJW176" s="118"/>
      <c r="WJX176" s="118"/>
      <c r="WJY176" s="206"/>
      <c r="WJZ176" s="162"/>
      <c r="WKA176" s="196"/>
      <c r="WKB176" s="166"/>
      <c r="WKC176" s="177"/>
      <c r="WKD176" s="178"/>
      <c r="WKE176" s="118"/>
      <c r="WKF176" s="118"/>
      <c r="WKG176" s="206"/>
      <c r="WKH176" s="162"/>
      <c r="WKI176" s="196"/>
      <c r="WKJ176" s="166"/>
      <c r="WKK176" s="177"/>
      <c r="WKL176" s="178"/>
      <c r="WKM176" s="118"/>
      <c r="WKN176" s="118"/>
      <c r="WKO176" s="206"/>
      <c r="WKP176" s="162"/>
      <c r="WKQ176" s="196"/>
      <c r="WKR176" s="166"/>
      <c r="WKS176" s="177"/>
      <c r="WKT176" s="178"/>
      <c r="WKU176" s="118"/>
      <c r="WKV176" s="118"/>
      <c r="WKW176" s="206"/>
      <c r="WKX176" s="162"/>
      <c r="WKY176" s="196"/>
      <c r="WKZ176" s="166"/>
      <c r="WLA176" s="177"/>
      <c r="WLB176" s="178"/>
      <c r="WLC176" s="118"/>
      <c r="WLD176" s="118"/>
      <c r="WLE176" s="206"/>
      <c r="WLF176" s="162"/>
      <c r="WLG176" s="196"/>
      <c r="WLH176" s="166"/>
      <c r="WLI176" s="177"/>
      <c r="WLJ176" s="178"/>
      <c r="WLK176" s="118"/>
      <c r="WLL176" s="118"/>
      <c r="WLM176" s="206"/>
      <c r="WLN176" s="162"/>
      <c r="WLO176" s="196"/>
      <c r="WLP176" s="166"/>
      <c r="WLQ176" s="177"/>
      <c r="WLR176" s="178"/>
      <c r="WLS176" s="118"/>
      <c r="WLT176" s="118"/>
      <c r="WLU176" s="206"/>
      <c r="WLV176" s="162"/>
      <c r="WLW176" s="196"/>
      <c r="WLX176" s="166"/>
      <c r="WLY176" s="177"/>
      <c r="WLZ176" s="178"/>
      <c r="WMA176" s="118"/>
      <c r="WMB176" s="118"/>
      <c r="WMC176" s="206"/>
      <c r="WMD176" s="162"/>
      <c r="WME176" s="196"/>
      <c r="WMF176" s="166"/>
      <c r="WMG176" s="177"/>
      <c r="WMH176" s="178"/>
      <c r="WMI176" s="118"/>
      <c r="WMJ176" s="118"/>
      <c r="WMK176" s="206"/>
      <c r="WML176" s="162"/>
      <c r="WMM176" s="196"/>
      <c r="WMN176" s="166"/>
      <c r="WMO176" s="177"/>
      <c r="WMP176" s="178"/>
      <c r="WMQ176" s="118"/>
      <c r="WMR176" s="118"/>
      <c r="WMS176" s="206"/>
      <c r="WMT176" s="162"/>
      <c r="WMU176" s="196"/>
      <c r="WMV176" s="166"/>
      <c r="WMW176" s="177"/>
      <c r="WMX176" s="178"/>
      <c r="WMY176" s="118"/>
      <c r="WMZ176" s="118"/>
      <c r="WNA176" s="206"/>
      <c r="WNB176" s="162"/>
      <c r="WNC176" s="196"/>
      <c r="WND176" s="166"/>
      <c r="WNE176" s="177"/>
      <c r="WNF176" s="178"/>
      <c r="WNG176" s="118"/>
      <c r="WNH176" s="118"/>
      <c r="WNI176" s="206"/>
      <c r="WNJ176" s="162"/>
      <c r="WNK176" s="196"/>
      <c r="WNL176" s="166"/>
      <c r="WNM176" s="177"/>
      <c r="WNN176" s="178"/>
      <c r="WNO176" s="118"/>
      <c r="WNP176" s="118"/>
      <c r="WNQ176" s="206"/>
      <c r="WNR176" s="162"/>
      <c r="WNS176" s="196"/>
      <c r="WNT176" s="166"/>
      <c r="WNU176" s="177"/>
      <c r="WNV176" s="178"/>
      <c r="WNW176" s="118"/>
      <c r="WNX176" s="118"/>
      <c r="WNY176" s="206"/>
      <c r="WNZ176" s="162"/>
      <c r="WOA176" s="196"/>
      <c r="WOB176" s="166"/>
      <c r="WOC176" s="177"/>
      <c r="WOD176" s="178"/>
      <c r="WOE176" s="118"/>
      <c r="WOF176" s="118"/>
      <c r="WOG176" s="206"/>
      <c r="WOH176" s="162"/>
      <c r="WOI176" s="196"/>
      <c r="WOJ176" s="166"/>
      <c r="WOK176" s="177"/>
      <c r="WOL176" s="178"/>
      <c r="WOM176" s="118"/>
      <c r="WON176" s="118"/>
      <c r="WOO176" s="206"/>
      <c r="WOP176" s="162"/>
      <c r="WOQ176" s="196"/>
      <c r="WOR176" s="166"/>
      <c r="WOS176" s="177"/>
      <c r="WOT176" s="178"/>
      <c r="WOU176" s="118"/>
      <c r="WOV176" s="118"/>
      <c r="WOW176" s="206"/>
      <c r="WOX176" s="162"/>
      <c r="WOY176" s="196"/>
      <c r="WOZ176" s="166"/>
      <c r="WPA176" s="177"/>
      <c r="WPB176" s="178"/>
      <c r="WPC176" s="118"/>
      <c r="WPD176" s="118"/>
      <c r="WPE176" s="206"/>
      <c r="WPF176" s="162"/>
      <c r="WPG176" s="196"/>
      <c r="WPH176" s="166"/>
      <c r="WPI176" s="177"/>
      <c r="WPJ176" s="178"/>
      <c r="WPK176" s="118"/>
      <c r="WPL176" s="118"/>
      <c r="WPM176" s="206"/>
      <c r="WPN176" s="162"/>
      <c r="WPO176" s="196"/>
      <c r="WPP176" s="166"/>
      <c r="WPQ176" s="177"/>
      <c r="WPR176" s="178"/>
      <c r="WPS176" s="118"/>
      <c r="WPT176" s="118"/>
      <c r="WPU176" s="206"/>
      <c r="WPV176" s="162"/>
      <c r="WPW176" s="196"/>
      <c r="WPX176" s="166"/>
      <c r="WPY176" s="177"/>
      <c r="WPZ176" s="178"/>
      <c r="WQA176" s="118"/>
      <c r="WQB176" s="118"/>
      <c r="WQC176" s="206"/>
      <c r="WQD176" s="162"/>
      <c r="WQE176" s="196"/>
      <c r="WQF176" s="166"/>
      <c r="WQG176" s="177"/>
      <c r="WQH176" s="178"/>
      <c r="WQI176" s="118"/>
      <c r="WQJ176" s="118"/>
      <c r="WQK176" s="206"/>
      <c r="WQL176" s="162"/>
      <c r="WQM176" s="196"/>
      <c r="WQN176" s="166"/>
      <c r="WQO176" s="177"/>
      <c r="WQP176" s="178"/>
      <c r="WQQ176" s="118"/>
      <c r="WQR176" s="118"/>
      <c r="WQS176" s="206"/>
      <c r="WQT176" s="162"/>
      <c r="WQU176" s="196"/>
      <c r="WQV176" s="166"/>
      <c r="WQW176" s="177"/>
      <c r="WQX176" s="178"/>
      <c r="WQY176" s="118"/>
      <c r="WQZ176" s="118"/>
      <c r="WRA176" s="206"/>
      <c r="WRB176" s="162"/>
      <c r="WRC176" s="196"/>
      <c r="WRD176" s="166"/>
      <c r="WRE176" s="177"/>
      <c r="WRF176" s="178"/>
      <c r="WRG176" s="118"/>
      <c r="WRH176" s="118"/>
      <c r="WRI176" s="206"/>
      <c r="WRJ176" s="162"/>
      <c r="WRK176" s="196"/>
      <c r="WRL176" s="166"/>
      <c r="WRM176" s="177"/>
      <c r="WRN176" s="178"/>
      <c r="WRO176" s="118"/>
      <c r="WRP176" s="118"/>
      <c r="WRQ176" s="206"/>
      <c r="WRR176" s="162"/>
      <c r="WRS176" s="196"/>
      <c r="WRT176" s="166"/>
      <c r="WRU176" s="177"/>
      <c r="WRV176" s="178"/>
      <c r="WRW176" s="118"/>
      <c r="WRX176" s="118"/>
      <c r="WRY176" s="206"/>
      <c r="WRZ176" s="162"/>
      <c r="WSA176" s="196"/>
      <c r="WSB176" s="166"/>
      <c r="WSC176" s="177"/>
      <c r="WSD176" s="178"/>
      <c r="WSE176" s="118"/>
      <c r="WSF176" s="118"/>
      <c r="WSG176" s="206"/>
      <c r="WSH176" s="162"/>
      <c r="WSI176" s="196"/>
      <c r="WSJ176" s="166"/>
      <c r="WSK176" s="177"/>
      <c r="WSL176" s="178"/>
      <c r="WSM176" s="118"/>
      <c r="WSN176" s="118"/>
      <c r="WSO176" s="206"/>
      <c r="WSP176" s="162"/>
      <c r="WSQ176" s="196"/>
      <c r="WSR176" s="166"/>
      <c r="WSS176" s="177"/>
      <c r="WST176" s="178"/>
      <c r="WSU176" s="118"/>
      <c r="WSV176" s="118"/>
      <c r="WSW176" s="206"/>
      <c r="WSX176" s="162"/>
      <c r="WSY176" s="196"/>
      <c r="WSZ176" s="166"/>
      <c r="WTA176" s="177"/>
      <c r="WTB176" s="178"/>
      <c r="WTC176" s="118"/>
      <c r="WTD176" s="118"/>
      <c r="WTE176" s="206"/>
      <c r="WTF176" s="162"/>
      <c r="WTG176" s="196"/>
      <c r="WTH176" s="166"/>
      <c r="WTI176" s="177"/>
      <c r="WTJ176" s="178"/>
      <c r="WTK176" s="118"/>
      <c r="WTL176" s="118"/>
      <c r="WTM176" s="206"/>
      <c r="WTN176" s="162"/>
      <c r="WTO176" s="196"/>
      <c r="WTP176" s="166"/>
      <c r="WTQ176" s="177"/>
      <c r="WTR176" s="178"/>
      <c r="WTS176" s="118"/>
      <c r="WTT176" s="118"/>
      <c r="WTU176" s="206"/>
      <c r="WTV176" s="162"/>
      <c r="WTW176" s="196"/>
      <c r="WTX176" s="166"/>
      <c r="WTY176" s="177"/>
      <c r="WTZ176" s="178"/>
      <c r="WUA176" s="118"/>
      <c r="WUB176" s="118"/>
      <c r="WUC176" s="206"/>
      <c r="WUD176" s="162"/>
      <c r="WUE176" s="196"/>
      <c r="WUF176" s="166"/>
      <c r="WUG176" s="177"/>
      <c r="WUH176" s="178"/>
      <c r="WUI176" s="118"/>
      <c r="WUJ176" s="118"/>
      <c r="WUK176" s="206"/>
      <c r="WUL176" s="162"/>
      <c r="WUM176" s="196"/>
      <c r="WUN176" s="166"/>
      <c r="WUO176" s="177"/>
      <c r="WUP176" s="178"/>
      <c r="WUQ176" s="118"/>
      <c r="WUR176" s="118"/>
      <c r="WUS176" s="206"/>
      <c r="WUT176" s="162"/>
      <c r="WUU176" s="196"/>
      <c r="WUV176" s="166"/>
      <c r="WUW176" s="177"/>
      <c r="WUX176" s="178"/>
      <c r="WUY176" s="118"/>
      <c r="WUZ176" s="118"/>
      <c r="WVA176" s="206"/>
      <c r="WVB176" s="162"/>
      <c r="WVC176" s="196"/>
      <c r="WVD176" s="166"/>
      <c r="WVE176" s="177"/>
      <c r="WVF176" s="178"/>
      <c r="WVG176" s="118"/>
      <c r="WVH176" s="118"/>
      <c r="WVI176" s="206"/>
      <c r="WVJ176" s="162"/>
      <c r="WVK176" s="196"/>
      <c r="WVL176" s="166"/>
      <c r="WVM176" s="177"/>
      <c r="WVN176" s="178"/>
      <c r="WVO176" s="118"/>
      <c r="WVP176" s="118"/>
      <c r="WVQ176" s="206"/>
      <c r="WVR176" s="162"/>
      <c r="WVS176" s="196"/>
      <c r="WVT176" s="166"/>
      <c r="WVU176" s="177"/>
      <c r="WVV176" s="178"/>
      <c r="WVW176" s="118"/>
      <c r="WVX176" s="118"/>
      <c r="WVY176" s="206"/>
      <c r="WVZ176" s="162"/>
      <c r="WWA176" s="196"/>
      <c r="WWB176" s="166"/>
      <c r="WWC176" s="177"/>
      <c r="WWD176" s="178"/>
      <c r="WWE176" s="118"/>
      <c r="WWF176" s="118"/>
      <c r="WWG176" s="206"/>
      <c r="WWH176" s="162"/>
      <c r="WWI176" s="196"/>
      <c r="WWJ176" s="166"/>
      <c r="WWK176" s="177"/>
      <c r="WWL176" s="178"/>
      <c r="WWM176" s="118"/>
      <c r="WWN176" s="118"/>
      <c r="WWO176" s="206"/>
      <c r="WWP176" s="162"/>
      <c r="WWQ176" s="196"/>
      <c r="WWR176" s="166"/>
      <c r="WWS176" s="177"/>
      <c r="WWT176" s="178"/>
      <c r="WWU176" s="118"/>
      <c r="WWV176" s="118"/>
      <c r="WWW176" s="206"/>
      <c r="WWX176" s="162"/>
      <c r="WWY176" s="196"/>
      <c r="WWZ176" s="166"/>
      <c r="WXA176" s="177"/>
      <c r="WXB176" s="178"/>
      <c r="WXC176" s="118"/>
      <c r="WXD176" s="118"/>
      <c r="WXE176" s="206"/>
      <c r="WXF176" s="162"/>
      <c r="WXG176" s="196"/>
      <c r="WXH176" s="166"/>
      <c r="WXI176" s="177"/>
      <c r="WXJ176" s="178"/>
      <c r="WXK176" s="118"/>
      <c r="WXL176" s="118"/>
      <c r="WXM176" s="206"/>
      <c r="WXN176" s="162"/>
      <c r="WXO176" s="196"/>
      <c r="WXP176" s="166"/>
      <c r="WXQ176" s="177"/>
      <c r="WXR176" s="178"/>
      <c r="WXS176" s="118"/>
      <c r="WXT176" s="118"/>
      <c r="WXU176" s="206"/>
      <c r="WXV176" s="162"/>
      <c r="WXW176" s="196"/>
      <c r="WXX176" s="166"/>
      <c r="WXY176" s="177"/>
      <c r="WXZ176" s="178"/>
      <c r="WYA176" s="118"/>
      <c r="WYB176" s="118"/>
      <c r="WYC176" s="206"/>
      <c r="WYD176" s="162"/>
      <c r="WYE176" s="196"/>
      <c r="WYF176" s="166"/>
      <c r="WYG176" s="177"/>
      <c r="WYH176" s="178"/>
      <c r="WYI176" s="118"/>
      <c r="WYJ176" s="118"/>
      <c r="WYK176" s="206"/>
      <c r="WYL176" s="162"/>
      <c r="WYM176" s="196"/>
      <c r="WYN176" s="166"/>
      <c r="WYO176" s="177"/>
      <c r="WYP176" s="178"/>
      <c r="WYQ176" s="118"/>
      <c r="WYR176" s="118"/>
      <c r="WYS176" s="206"/>
      <c r="WYT176" s="162"/>
      <c r="WYU176" s="196"/>
      <c r="WYV176" s="166"/>
      <c r="WYW176" s="177"/>
      <c r="WYX176" s="178"/>
      <c r="WYY176" s="118"/>
      <c r="WYZ176" s="118"/>
      <c r="WZA176" s="206"/>
      <c r="WZB176" s="162"/>
      <c r="WZC176" s="196"/>
      <c r="WZD176" s="166"/>
      <c r="WZE176" s="177"/>
      <c r="WZF176" s="178"/>
      <c r="WZG176" s="118"/>
      <c r="WZH176" s="118"/>
      <c r="WZI176" s="206"/>
      <c r="WZJ176" s="162"/>
      <c r="WZK176" s="196"/>
      <c r="WZL176" s="166"/>
      <c r="WZM176" s="177"/>
      <c r="WZN176" s="178"/>
      <c r="WZO176" s="118"/>
      <c r="WZP176" s="118"/>
      <c r="WZQ176" s="206"/>
      <c r="WZR176" s="162"/>
      <c r="WZS176" s="196"/>
      <c r="WZT176" s="166"/>
      <c r="WZU176" s="177"/>
      <c r="WZV176" s="178"/>
      <c r="WZW176" s="118"/>
      <c r="WZX176" s="118"/>
      <c r="WZY176" s="206"/>
      <c r="WZZ176" s="162"/>
      <c r="XAA176" s="196"/>
      <c r="XAB176" s="166"/>
      <c r="XAC176" s="177"/>
      <c r="XAD176" s="178"/>
      <c r="XAE176" s="118"/>
      <c r="XAF176" s="118"/>
      <c r="XAG176" s="206"/>
      <c r="XAH176" s="162"/>
      <c r="XAI176" s="196"/>
      <c r="XAJ176" s="166"/>
      <c r="XAK176" s="177"/>
      <c r="XAL176" s="178"/>
      <c r="XAM176" s="118"/>
      <c r="XAN176" s="118"/>
      <c r="XAO176" s="206"/>
      <c r="XAP176" s="162"/>
      <c r="XAQ176" s="196"/>
      <c r="XAR176" s="166"/>
      <c r="XAS176" s="177"/>
      <c r="XAT176" s="178"/>
      <c r="XAU176" s="118"/>
      <c r="XAV176" s="118"/>
      <c r="XAW176" s="206"/>
      <c r="XAX176" s="162"/>
      <c r="XAY176" s="196"/>
      <c r="XAZ176" s="166"/>
      <c r="XBA176" s="177"/>
      <c r="XBB176" s="178"/>
      <c r="XBC176" s="118"/>
      <c r="XBD176" s="118"/>
      <c r="XBE176" s="206"/>
      <c r="XBF176" s="162"/>
      <c r="XBG176" s="196"/>
      <c r="XBH176" s="166"/>
      <c r="XBI176" s="177"/>
      <c r="XBJ176" s="178"/>
      <c r="XBK176" s="118"/>
      <c r="XBL176" s="118"/>
      <c r="XBM176" s="206"/>
      <c r="XBN176" s="162"/>
      <c r="XBO176" s="196"/>
      <c r="XBP176" s="166"/>
      <c r="XBQ176" s="177"/>
      <c r="XBR176" s="178"/>
      <c r="XBS176" s="118"/>
      <c r="XBT176" s="118"/>
      <c r="XBU176" s="206"/>
      <c r="XBV176" s="162"/>
      <c r="XBW176" s="196"/>
      <c r="XBX176" s="166"/>
      <c r="XBY176" s="177"/>
      <c r="XBZ176" s="178"/>
      <c r="XCA176" s="118"/>
      <c r="XCB176" s="118"/>
      <c r="XCC176" s="206"/>
      <c r="XCD176" s="162"/>
      <c r="XCE176" s="196"/>
      <c r="XCF176" s="166"/>
      <c r="XCG176" s="177"/>
      <c r="XCH176" s="178"/>
      <c r="XCI176" s="118"/>
      <c r="XCJ176" s="118"/>
      <c r="XCK176" s="206"/>
      <c r="XCL176" s="162"/>
      <c r="XCM176" s="196"/>
      <c r="XCN176" s="166"/>
      <c r="XCO176" s="177"/>
      <c r="XCP176" s="178"/>
      <c r="XCQ176" s="118"/>
      <c r="XCR176" s="118"/>
      <c r="XCS176" s="206"/>
      <c r="XCT176" s="162"/>
      <c r="XCU176" s="196"/>
      <c r="XCV176" s="166"/>
      <c r="XCW176" s="177"/>
      <c r="XCX176" s="178"/>
      <c r="XCY176" s="118"/>
      <c r="XCZ176" s="118"/>
      <c r="XDA176" s="206"/>
      <c r="XDB176" s="162"/>
      <c r="XDC176" s="196"/>
      <c r="XDD176" s="166"/>
      <c r="XDE176" s="177"/>
      <c r="XDF176" s="178"/>
      <c r="XDG176" s="118"/>
      <c r="XDH176" s="118"/>
      <c r="XDI176" s="206"/>
      <c r="XDJ176" s="162"/>
      <c r="XDK176" s="196"/>
      <c r="XDL176" s="166"/>
      <c r="XDM176" s="177"/>
      <c r="XDN176" s="178"/>
      <c r="XDO176" s="118"/>
      <c r="XDP176" s="118"/>
      <c r="XDQ176" s="206"/>
      <c r="XDR176" s="162"/>
      <c r="XDS176" s="196"/>
      <c r="XDT176" s="166"/>
      <c r="XDU176" s="177"/>
      <c r="XDV176" s="178"/>
      <c r="XDW176" s="118"/>
      <c r="XDX176" s="118"/>
      <c r="XDY176" s="206"/>
      <c r="XDZ176" s="162"/>
      <c r="XEA176" s="196"/>
      <c r="XEB176" s="166"/>
      <c r="XEC176" s="177"/>
      <c r="XED176" s="178"/>
      <c r="XEE176" s="118"/>
      <c r="XEF176" s="118"/>
      <c r="XEG176" s="206"/>
      <c r="XEH176" s="162"/>
      <c r="XEI176" s="196"/>
      <c r="XEJ176" s="166"/>
      <c r="XEK176" s="177"/>
      <c r="XEL176" s="178"/>
      <c r="XEM176" s="118"/>
      <c r="XEN176" s="118"/>
      <c r="XEO176" s="206"/>
      <c r="XEP176" s="162"/>
      <c r="XEQ176" s="196"/>
      <c r="XER176" s="166"/>
      <c r="XES176" s="177"/>
      <c r="XET176" s="178"/>
      <c r="XEU176" s="118"/>
      <c r="XEV176" s="118"/>
      <c r="XEW176" s="206"/>
      <c r="XEX176" s="162"/>
      <c r="XEY176" s="196"/>
      <c r="XEZ176" s="166"/>
      <c r="XFA176" s="177"/>
      <c r="XFB176" s="178"/>
      <c r="XFC176" s="118"/>
      <c r="XFD176" s="118"/>
    </row>
    <row r="177" spans="1:14" s="104" customFormat="1" x14ac:dyDescent="0.25">
      <c r="A177" s="218">
        <v>17</v>
      </c>
      <c r="B177" s="191"/>
      <c r="C177" s="225" t="s">
        <v>13917</v>
      </c>
      <c r="D177" s="225"/>
      <c r="E177" s="222"/>
      <c r="F177" s="179"/>
      <c r="G177" s="179"/>
      <c r="H177" s="180"/>
    </row>
    <row r="178" spans="1:14" s="104" customFormat="1" x14ac:dyDescent="0.25">
      <c r="A178" s="220" t="s">
        <v>13913</v>
      </c>
      <c r="B178" s="191" t="s">
        <v>1312</v>
      </c>
      <c r="C178" s="230" t="str">
        <f>VLOOKUP(B178,'jan 22'!$A$4:$I$13571,2,FALSE)</f>
        <v>LIMPEZA FINAL DA OBRA /M2</v>
      </c>
      <c r="D178" s="221" t="str">
        <f>VLOOKUP(B178,'jan 22'!$A$4:$I$13571,4,FALSE)</f>
        <v>M2</v>
      </c>
      <c r="E178" s="222">
        <v>159.76</v>
      </c>
      <c r="F178" s="179"/>
      <c r="G178" s="179">
        <f t="shared" ref="G178:G180" si="58">TRUNC(E178*F178*$G$7,2)</f>
        <v>0</v>
      </c>
      <c r="H178" s="180">
        <f t="shared" ref="H178:H180" si="59">TRUNC(E178*F178+G178,2)</f>
        <v>0</v>
      </c>
    </row>
    <row r="179" spans="1:14" s="104" customFormat="1" ht="24" x14ac:dyDescent="0.25">
      <c r="A179" s="220" t="s">
        <v>23301</v>
      </c>
      <c r="B179" s="191" t="s">
        <v>12612</v>
      </c>
      <c r="C179" s="230" t="str">
        <f>VLOOKUP(B179,'jan 22'!$A$4:$I$13571,2,FALSE)</f>
        <v>LIMPEZA DE PISO CERÂMICO OU PORCELANATO COM PANO ÚMIDO. AF_04/2019</v>
      </c>
      <c r="D179" s="221" t="str">
        <f>VLOOKUP(B179,'jan 22'!$A$4:$I$13571,4,FALSE)</f>
        <v>M2</v>
      </c>
      <c r="E179" s="222">
        <v>159.76</v>
      </c>
      <c r="F179" s="179"/>
      <c r="G179" s="179">
        <f t="shared" si="58"/>
        <v>0</v>
      </c>
      <c r="H179" s="180">
        <f t="shared" si="59"/>
        <v>0</v>
      </c>
    </row>
    <row r="180" spans="1:14" s="104" customFormat="1" x14ac:dyDescent="0.25">
      <c r="A180" s="220" t="s">
        <v>23302</v>
      </c>
      <c r="B180" s="191" t="s">
        <v>1315</v>
      </c>
      <c r="C180" s="230" t="str">
        <f>VLOOKUP(B180,'jan 22'!$A$4:$I$13571,2,FALSE)</f>
        <v>LIMPEZA VIDROS COMUM /M2</v>
      </c>
      <c r="D180" s="221" t="str">
        <f>VLOOKUP(B180,'jan 22'!$A$4:$I$13571,4,FALSE)</f>
        <v>M2</v>
      </c>
      <c r="E180" s="222">
        <f>2.52*1.6*6+0.7*2.1*6</f>
        <v>33.012</v>
      </c>
      <c r="F180" s="179"/>
      <c r="G180" s="179">
        <f t="shared" si="58"/>
        <v>0</v>
      </c>
      <c r="H180" s="180">
        <f t="shared" si="59"/>
        <v>0</v>
      </c>
    </row>
    <row r="181" spans="1:14" s="104" customFormat="1" x14ac:dyDescent="0.25">
      <c r="A181" s="223"/>
      <c r="B181" s="210"/>
      <c r="C181" s="224"/>
      <c r="D181" s="224"/>
      <c r="E181" s="224"/>
      <c r="F181" s="233"/>
      <c r="G181" s="204">
        <f>SUM(G178:G180)</f>
        <v>0</v>
      </c>
      <c r="H181" s="204">
        <f>SUM(H178:H180)</f>
        <v>0</v>
      </c>
    </row>
    <row r="182" spans="1:14" s="104" customFormat="1" x14ac:dyDescent="0.25">
      <c r="A182" s="206"/>
      <c r="B182" s="208"/>
      <c r="C182" s="244"/>
      <c r="D182" s="244"/>
      <c r="E182" s="222"/>
      <c r="F182" s="179"/>
      <c r="G182" s="118"/>
      <c r="H182" s="118"/>
    </row>
    <row r="183" spans="1:14" s="104" customFormat="1" ht="15" customHeight="1" x14ac:dyDescent="0.25">
      <c r="A183" s="240" t="s">
        <v>23303</v>
      </c>
      <c r="B183" s="209"/>
      <c r="C183" s="251" t="s">
        <v>2295</v>
      </c>
      <c r="D183" s="225"/>
      <c r="E183" s="222"/>
      <c r="F183" s="179"/>
      <c r="G183" s="179"/>
      <c r="H183" s="180"/>
    </row>
    <row r="184" spans="1:14" s="104" customFormat="1" x14ac:dyDescent="0.25">
      <c r="A184" s="220" t="s">
        <v>13915</v>
      </c>
      <c r="B184" s="191" t="s">
        <v>1318</v>
      </c>
      <c r="C184" s="230" t="s">
        <v>2231</v>
      </c>
      <c r="D184" s="221" t="s">
        <v>2260</v>
      </c>
      <c r="E184" s="222">
        <v>200</v>
      </c>
      <c r="F184" s="179"/>
      <c r="G184" s="179">
        <f t="shared" ref="G184:G190" si="60">TRUNC(E184*F184*$G$7,2)</f>
        <v>0</v>
      </c>
      <c r="H184" s="180">
        <f t="shared" ref="H184:H190" si="61">TRUNC(E184*F184+G184,2)</f>
        <v>0</v>
      </c>
      <c r="L184" s="105"/>
    </row>
    <row r="185" spans="1:14" s="104" customFormat="1" ht="24" x14ac:dyDescent="0.25">
      <c r="A185" s="220" t="s">
        <v>23288</v>
      </c>
      <c r="B185" s="191" t="s">
        <v>1320</v>
      </c>
      <c r="C185" s="230" t="s">
        <v>2233</v>
      </c>
      <c r="D185" s="221" t="s">
        <v>2260</v>
      </c>
      <c r="E185" s="222">
        <v>75</v>
      </c>
      <c r="F185" s="179"/>
      <c r="G185" s="179">
        <f t="shared" si="60"/>
        <v>0</v>
      </c>
      <c r="H185" s="180">
        <f t="shared" si="61"/>
        <v>0</v>
      </c>
    </row>
    <row r="186" spans="1:14" s="104" customFormat="1" x14ac:dyDescent="0.25">
      <c r="A186" s="220" t="s">
        <v>23289</v>
      </c>
      <c r="B186" s="191" t="s">
        <v>1324</v>
      </c>
      <c r="C186" s="230" t="s">
        <v>2237</v>
      </c>
      <c r="D186" s="221" t="s">
        <v>2260</v>
      </c>
      <c r="E186" s="222">
        <v>75</v>
      </c>
      <c r="F186" s="179"/>
      <c r="G186" s="179">
        <f t="shared" si="60"/>
        <v>0</v>
      </c>
      <c r="H186" s="180">
        <f t="shared" si="61"/>
        <v>0</v>
      </c>
    </row>
    <row r="187" spans="1:14" s="104" customFormat="1" x14ac:dyDescent="0.25">
      <c r="A187" s="220" t="s">
        <v>23304</v>
      </c>
      <c r="B187" s="191" t="s">
        <v>5059</v>
      </c>
      <c r="C187" s="230" t="s">
        <v>5060</v>
      </c>
      <c r="D187" s="221" t="s">
        <v>2266</v>
      </c>
      <c r="E187" s="222">
        <v>3.5000000000000003E-2</v>
      </c>
      <c r="F187" s="179"/>
      <c r="G187" s="179">
        <f t="shared" si="60"/>
        <v>0</v>
      </c>
      <c r="H187" s="180">
        <f t="shared" si="61"/>
        <v>0</v>
      </c>
    </row>
    <row r="188" spans="1:14" s="104" customFormat="1" ht="15" customHeight="1" x14ac:dyDescent="0.25">
      <c r="A188" s="220" t="s">
        <v>23305</v>
      </c>
      <c r="B188" s="191" t="s">
        <v>1334</v>
      </c>
      <c r="C188" s="230" t="s">
        <v>2247</v>
      </c>
      <c r="D188" s="221" t="s">
        <v>2260</v>
      </c>
      <c r="E188" s="222">
        <v>532</v>
      </c>
      <c r="F188" s="179"/>
      <c r="G188" s="179">
        <f t="shared" si="60"/>
        <v>0</v>
      </c>
      <c r="H188" s="180">
        <f t="shared" si="61"/>
        <v>0</v>
      </c>
      <c r="I188" s="109"/>
      <c r="J188" s="109"/>
      <c r="L188" s="104">
        <f>320*0.2</f>
        <v>64</v>
      </c>
      <c r="M188" s="104">
        <f>320+L188</f>
        <v>384</v>
      </c>
      <c r="N188" s="104">
        <f>320-L188</f>
        <v>256</v>
      </c>
    </row>
    <row r="189" spans="1:14" ht="24" x14ac:dyDescent="0.25">
      <c r="A189" s="220" t="s">
        <v>23306</v>
      </c>
      <c r="B189" s="191" t="s">
        <v>1335</v>
      </c>
      <c r="C189" s="230" t="s">
        <v>2248</v>
      </c>
      <c r="D189" s="221" t="s">
        <v>2260</v>
      </c>
      <c r="E189" s="222">
        <v>200</v>
      </c>
      <c r="F189" s="179"/>
      <c r="G189" s="179">
        <f t="shared" si="60"/>
        <v>0</v>
      </c>
      <c r="H189" s="180">
        <f t="shared" si="61"/>
        <v>0</v>
      </c>
    </row>
    <row r="190" spans="1:14" ht="24" x14ac:dyDescent="0.25">
      <c r="A190" s="220" t="s">
        <v>23307</v>
      </c>
      <c r="B190" s="191" t="s">
        <v>12908</v>
      </c>
      <c r="C190" s="230" t="s">
        <v>12909</v>
      </c>
      <c r="D190" s="221" t="s">
        <v>2266</v>
      </c>
      <c r="E190" s="222">
        <v>0.03</v>
      </c>
      <c r="F190" s="179"/>
      <c r="G190" s="179">
        <f t="shared" si="60"/>
        <v>0</v>
      </c>
      <c r="H190" s="180">
        <f t="shared" si="61"/>
        <v>0</v>
      </c>
    </row>
    <row r="191" spans="1:14" x14ac:dyDescent="0.25">
      <c r="A191" s="220" t="s">
        <v>23308</v>
      </c>
      <c r="B191" s="191" t="s">
        <v>12912</v>
      </c>
      <c r="C191" s="230" t="s">
        <v>12913</v>
      </c>
      <c r="D191" s="221" t="s">
        <v>2266</v>
      </c>
      <c r="E191" s="222">
        <v>0.5</v>
      </c>
      <c r="F191" s="179"/>
      <c r="G191" s="179">
        <f t="shared" ref="G191" si="62">TRUNC(E191*F191*$G$7,2)</f>
        <v>0</v>
      </c>
      <c r="H191" s="180">
        <f t="shared" ref="H191" si="63">TRUNC(E191*F191+G191,2)</f>
        <v>0</v>
      </c>
    </row>
    <row r="192" spans="1:14" s="104" customFormat="1" x14ac:dyDescent="0.25">
      <c r="A192" s="223"/>
      <c r="B192" s="210"/>
      <c r="C192" s="224"/>
      <c r="D192" s="224"/>
      <c r="E192" s="224"/>
      <c r="F192" s="233"/>
      <c r="G192" s="205">
        <f>SUM(G184:G191)</f>
        <v>0</v>
      </c>
      <c r="H192" s="205">
        <f>SUM(H184:H191)</f>
        <v>0</v>
      </c>
    </row>
    <row r="193" spans="1:10" s="104" customFormat="1" x14ac:dyDescent="0.25">
      <c r="A193" s="172"/>
      <c r="B193" s="111"/>
      <c r="C193" s="167"/>
      <c r="D193" s="181"/>
      <c r="E193" s="181"/>
      <c r="F193" s="181"/>
      <c r="G193" s="217">
        <f>SUM(G192+G181+G175+G171+G165+G161+G151+G146+G141+G81+G73+G68+G64+G59+G55+G37+G31+G24)</f>
        <v>0</v>
      </c>
      <c r="H193" s="217">
        <f>SUM(H192+H181+H175+H171+H165+H161+H151+H146+H141+H81+H73+H68+H64+H59+H55+H37+H31+H24)</f>
        <v>0</v>
      </c>
    </row>
    <row r="194" spans="1:10" x14ac:dyDescent="0.25">
      <c r="A194" s="172"/>
      <c r="B194" s="111"/>
      <c r="C194" s="167"/>
      <c r="D194" s="181"/>
      <c r="E194" s="181"/>
      <c r="F194" s="167"/>
      <c r="G194" s="164"/>
      <c r="H194" s="164"/>
    </row>
    <row r="195" spans="1:10" s="104" customFormat="1" ht="24" x14ac:dyDescent="0.25">
      <c r="A195" s="172"/>
      <c r="B195" s="111"/>
      <c r="C195" s="167"/>
      <c r="D195" s="181"/>
      <c r="E195" s="181"/>
      <c r="F195" s="167"/>
      <c r="G195" s="246" t="s">
        <v>22939</v>
      </c>
      <c r="H195" s="205">
        <f>H193/159.76</f>
        <v>0</v>
      </c>
    </row>
    <row r="196" spans="1:10" s="104" customFormat="1" x14ac:dyDescent="0.25">
      <c r="A196" s="172"/>
      <c r="B196" s="111"/>
      <c r="C196" s="167"/>
      <c r="D196" s="181"/>
      <c r="E196" s="181"/>
      <c r="F196" s="167"/>
      <c r="G196" s="181"/>
      <c r="H196" s="182"/>
    </row>
    <row r="198" spans="1:10" ht="15" customHeight="1" x14ac:dyDescent="0.25">
      <c r="J198" s="72"/>
    </row>
    <row r="199" spans="1:10" ht="15" customHeight="1" x14ac:dyDescent="0.25">
      <c r="B199" s="346" t="s">
        <v>22942</v>
      </c>
      <c r="C199" s="347"/>
      <c r="D199" s="347"/>
      <c r="E199" s="348"/>
    </row>
    <row r="200" spans="1:10" x14ac:dyDescent="0.25">
      <c r="B200" s="117" t="s">
        <v>22915</v>
      </c>
      <c r="C200" s="117" t="s">
        <v>22914</v>
      </c>
      <c r="D200" s="117" t="s">
        <v>13918</v>
      </c>
      <c r="E200" s="245" t="s">
        <v>13897</v>
      </c>
    </row>
    <row r="201" spans="1:10" x14ac:dyDescent="0.25">
      <c r="B201" s="116" t="s">
        <v>13919</v>
      </c>
      <c r="C201" s="252" t="s">
        <v>23338</v>
      </c>
      <c r="D201" s="183">
        <f>H24</f>
        <v>0</v>
      </c>
      <c r="E201" s="184" t="e">
        <f t="shared" ref="E201:E219" si="64">D201/$D$219</f>
        <v>#DIV/0!</v>
      </c>
      <c r="J201" s="38"/>
    </row>
    <row r="202" spans="1:10" x14ac:dyDescent="0.25">
      <c r="B202" s="116" t="s">
        <v>13920</v>
      </c>
      <c r="C202" s="253" t="s">
        <v>13865</v>
      </c>
      <c r="D202" s="185">
        <f>H31</f>
        <v>0</v>
      </c>
      <c r="E202" s="186" t="e">
        <f t="shared" si="64"/>
        <v>#DIV/0!</v>
      </c>
    </row>
    <row r="203" spans="1:10" x14ac:dyDescent="0.25">
      <c r="B203" s="116" t="s">
        <v>13921</v>
      </c>
      <c r="C203" s="253" t="s">
        <v>13869</v>
      </c>
      <c r="D203" s="185">
        <f>H37</f>
        <v>0</v>
      </c>
      <c r="E203" s="186" t="e">
        <f t="shared" si="64"/>
        <v>#DIV/0!</v>
      </c>
      <c r="J203" s="41"/>
    </row>
    <row r="204" spans="1:10" x14ac:dyDescent="0.25">
      <c r="B204" s="116" t="s">
        <v>13922</v>
      </c>
      <c r="C204" s="253" t="s">
        <v>13870</v>
      </c>
      <c r="D204" s="185">
        <f>H55</f>
        <v>0</v>
      </c>
      <c r="E204" s="186" t="e">
        <f t="shared" si="64"/>
        <v>#DIV/0!</v>
      </c>
    </row>
    <row r="205" spans="1:10" x14ac:dyDescent="0.25">
      <c r="B205" s="116" t="s">
        <v>13923</v>
      </c>
      <c r="C205" s="253" t="s">
        <v>13874</v>
      </c>
      <c r="D205" s="185">
        <f>H59</f>
        <v>0</v>
      </c>
      <c r="E205" s="186" t="e">
        <f t="shared" si="64"/>
        <v>#DIV/0!</v>
      </c>
    </row>
    <row r="206" spans="1:10" x14ac:dyDescent="0.25">
      <c r="B206" s="116" t="s">
        <v>13925</v>
      </c>
      <c r="C206" s="253" t="s">
        <v>13875</v>
      </c>
      <c r="D206" s="185">
        <f>H64</f>
        <v>0</v>
      </c>
      <c r="E206" s="186" t="e">
        <f t="shared" si="64"/>
        <v>#DIV/0!</v>
      </c>
    </row>
    <row r="207" spans="1:10" x14ac:dyDescent="0.25">
      <c r="B207" s="116" t="s">
        <v>13926</v>
      </c>
      <c r="C207" s="253" t="s">
        <v>1532</v>
      </c>
      <c r="D207" s="185">
        <f>H68</f>
        <v>0</v>
      </c>
      <c r="E207" s="186" t="e">
        <f t="shared" si="64"/>
        <v>#DIV/0!</v>
      </c>
    </row>
    <row r="208" spans="1:10" x14ac:dyDescent="0.25">
      <c r="B208" s="116" t="s">
        <v>13927</v>
      </c>
      <c r="C208" s="253" t="s">
        <v>1558</v>
      </c>
      <c r="D208" s="185">
        <f>H73</f>
        <v>0</v>
      </c>
      <c r="E208" s="186" t="e">
        <f t="shared" si="64"/>
        <v>#DIV/0!</v>
      </c>
    </row>
    <row r="209" spans="2:5" x14ac:dyDescent="0.25">
      <c r="B209" s="116" t="s">
        <v>13928</v>
      </c>
      <c r="C209" s="253" t="s">
        <v>13877</v>
      </c>
      <c r="D209" s="185">
        <f>H81</f>
        <v>0</v>
      </c>
      <c r="E209" s="186" t="e">
        <f t="shared" si="64"/>
        <v>#DIV/0!</v>
      </c>
    </row>
    <row r="210" spans="2:5" x14ac:dyDescent="0.25">
      <c r="B210" s="116" t="s">
        <v>13929</v>
      </c>
      <c r="C210" s="253" t="s">
        <v>13900</v>
      </c>
      <c r="D210" s="185">
        <f>H141</f>
        <v>0</v>
      </c>
      <c r="E210" s="186" t="e">
        <f t="shared" si="64"/>
        <v>#DIV/0!</v>
      </c>
    </row>
    <row r="211" spans="2:5" x14ac:dyDescent="0.25">
      <c r="B211" s="116" t="s">
        <v>13930</v>
      </c>
      <c r="C211" s="253" t="s">
        <v>2131</v>
      </c>
      <c r="D211" s="185">
        <f>H146</f>
        <v>0</v>
      </c>
      <c r="E211" s="186" t="e">
        <f t="shared" si="64"/>
        <v>#DIV/0!</v>
      </c>
    </row>
    <row r="212" spans="2:5" x14ac:dyDescent="0.25">
      <c r="B212" s="116" t="s">
        <v>13931</v>
      </c>
      <c r="C212" s="253" t="s">
        <v>2136</v>
      </c>
      <c r="D212" s="185">
        <f>H151</f>
        <v>0</v>
      </c>
      <c r="E212" s="186" t="e">
        <f t="shared" si="64"/>
        <v>#DIV/0!</v>
      </c>
    </row>
    <row r="213" spans="2:5" x14ac:dyDescent="0.25">
      <c r="B213" s="116" t="s">
        <v>13932</v>
      </c>
      <c r="C213" s="253" t="s">
        <v>2145</v>
      </c>
      <c r="D213" s="185">
        <f>H161</f>
        <v>0</v>
      </c>
      <c r="E213" s="186" t="e">
        <f t="shared" si="64"/>
        <v>#DIV/0!</v>
      </c>
    </row>
    <row r="214" spans="2:5" x14ac:dyDescent="0.25">
      <c r="B214" s="116" t="s">
        <v>13933</v>
      </c>
      <c r="C214" s="253" t="s">
        <v>2161</v>
      </c>
      <c r="D214" s="185">
        <f>H165</f>
        <v>0</v>
      </c>
      <c r="E214" s="186" t="e">
        <f t="shared" si="64"/>
        <v>#DIV/0!</v>
      </c>
    </row>
    <row r="215" spans="2:5" x14ac:dyDescent="0.25">
      <c r="B215" s="116" t="s">
        <v>13934</v>
      </c>
      <c r="C215" s="253" t="s">
        <v>13914</v>
      </c>
      <c r="D215" s="185">
        <f>H171</f>
        <v>0</v>
      </c>
      <c r="E215" s="186" t="e">
        <f t="shared" si="64"/>
        <v>#DIV/0!</v>
      </c>
    </row>
    <row r="216" spans="2:5" x14ac:dyDescent="0.25">
      <c r="B216" s="116" t="s">
        <v>13935</v>
      </c>
      <c r="C216" s="253" t="s">
        <v>13916</v>
      </c>
      <c r="D216" s="185">
        <f>H175</f>
        <v>0</v>
      </c>
      <c r="E216" s="186" t="e">
        <f t="shared" si="64"/>
        <v>#DIV/0!</v>
      </c>
    </row>
    <row r="217" spans="2:5" x14ac:dyDescent="0.25">
      <c r="B217" s="116" t="s">
        <v>13936</v>
      </c>
      <c r="C217" s="253" t="s">
        <v>13917</v>
      </c>
      <c r="D217" s="185">
        <f>H181</f>
        <v>0</v>
      </c>
      <c r="E217" s="186" t="e">
        <f t="shared" si="64"/>
        <v>#DIV/0!</v>
      </c>
    </row>
    <row r="218" spans="2:5" ht="15.75" thickBot="1" x14ac:dyDescent="0.3">
      <c r="B218" s="116" t="s">
        <v>13937</v>
      </c>
      <c r="C218" s="254" t="s">
        <v>2295</v>
      </c>
      <c r="D218" s="187">
        <f>H192</f>
        <v>0</v>
      </c>
      <c r="E218" s="188" t="e">
        <f t="shared" si="64"/>
        <v>#DIV/0!</v>
      </c>
    </row>
    <row r="219" spans="2:5" ht="15.75" thickTop="1" x14ac:dyDescent="0.25">
      <c r="B219" s="344" t="s">
        <v>23344</v>
      </c>
      <c r="C219" s="345"/>
      <c r="D219" s="189">
        <f>SUM(D201:D218)</f>
        <v>0</v>
      </c>
      <c r="E219" s="190" t="e">
        <f t="shared" si="64"/>
        <v>#DIV/0!</v>
      </c>
    </row>
  </sheetData>
  <sheetProtection algorithmName="SHA-512" hashValue="0KKBq/ZUgRb3qYRyQTXOP3il1UT/UtNRKJSr5VtwNQ9z1I+e/iptgrA14ZSCUp2Uvl9sVZIIgn3VcS4uZhHlkQ==" saltValue="TCftULKldVN7ZVeSoaJOCA==" spinCount="100000" sheet="1" objects="1" scenarios="1"/>
  <protectedRanges>
    <protectedRange sqref="F184:F191" name="Intervalo20"/>
    <protectedRange sqref="F174" name="Intervalo18"/>
    <protectedRange sqref="F164" name="Intervalo16"/>
    <protectedRange sqref="F149:F150" name="Intervalo14"/>
    <protectedRange sqref="F85:F140" name="Intervalo12"/>
    <protectedRange sqref="F71:F72" name="Intervalo10"/>
    <protectedRange sqref="F62:F63" name="Intervalo8"/>
    <protectedRange sqref="F40:F54" name="Intervalo6"/>
    <protectedRange sqref="F27:F30" name="Intervalo4"/>
    <protectedRange sqref="G7" name="Intervalo2"/>
    <protectedRange sqref="C5:F5" name="Intervalo1"/>
    <protectedRange sqref="F10:G23" name="Intervalo3"/>
    <protectedRange sqref="F34:F36" name="Intervalo5"/>
    <protectedRange sqref="F58" name="Intervalo7"/>
    <protectedRange sqref="F67" name="Intervalo9"/>
    <protectedRange sqref="F77:F80" name="Intervalo11"/>
    <protectedRange sqref="F144:F145" name="Intervalo13"/>
    <protectedRange sqref="F154:F160" name="Intervalo15"/>
    <protectedRange sqref="F168:F170" name="Intervalo17"/>
    <protectedRange sqref="F178:F180" name="Intervalo19"/>
  </protectedRanges>
  <mergeCells count="5">
    <mergeCell ref="B219:C219"/>
    <mergeCell ref="B199:E199"/>
    <mergeCell ref="C3:H3"/>
    <mergeCell ref="C5:F5"/>
    <mergeCell ref="A7:F7"/>
  </mergeCells>
  <phoneticPr fontId="28" type="noConversion"/>
  <printOptions horizontalCentered="1" verticalCentered="1"/>
  <pageMargins left="0.51181102362204722" right="0.51181102362204722" top="1.1811023622047245" bottom="0.78740157480314965" header="0.31496062992125984" footer="0.31496062992125984"/>
  <pageSetup paperSize="9" scale="61" fitToHeight="0" orientation="portrait" r:id="rId1"/>
  <headerFooter>
    <oddHeader>&amp;L&amp;G&amp;C&amp;14
FUNDAÇÃO UNIVERSIDADE ESTADUAL DE MATO GROSSO DO SUL
PLANILHA ORÇAMENTÁRIA
ANEXO IX&amp;R&amp;G</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51"/>
  <sheetViews>
    <sheetView tabSelected="1" view="pageBreakPreview" topLeftCell="A5" zoomScale="80" zoomScaleNormal="100" zoomScaleSheetLayoutView="80" workbookViewId="0">
      <selection activeCell="A5" sqref="A5:T5"/>
    </sheetView>
  </sheetViews>
  <sheetFormatPr defaultRowHeight="15" x14ac:dyDescent="0.25"/>
  <cols>
    <col min="1" max="1" width="9.140625" style="334"/>
    <col min="2" max="2" width="25.7109375" style="334" customWidth="1"/>
    <col min="3" max="3" width="11.140625" style="334" customWidth="1"/>
    <col min="4" max="4" width="9.140625" style="334"/>
    <col min="5" max="5" width="9.85546875" style="334" bestFit="1" customWidth="1"/>
    <col min="6" max="6" width="12.7109375" style="334" customWidth="1"/>
    <col min="7" max="7" width="9.85546875" style="334" bestFit="1" customWidth="1"/>
    <col min="8" max="8" width="12.7109375" style="334" customWidth="1"/>
    <col min="9" max="9" width="9.85546875" style="334" customWidth="1"/>
    <col min="10" max="10" width="12.7109375" style="334" customWidth="1"/>
    <col min="11" max="11" width="10" style="334" customWidth="1"/>
    <col min="12" max="12" width="12.7109375" style="334" customWidth="1"/>
    <col min="13" max="13" width="9.7109375" style="334" customWidth="1"/>
    <col min="14" max="14" width="12.7109375" style="334" customWidth="1"/>
    <col min="15" max="15" width="11.5703125" style="334" customWidth="1"/>
    <col min="16" max="16" width="12.7109375" style="334" customWidth="1"/>
    <col min="17" max="17" width="11.140625" style="334" customWidth="1"/>
    <col min="18" max="18" width="12.7109375" style="334" customWidth="1"/>
    <col min="19" max="19" width="10.85546875" style="334" customWidth="1"/>
    <col min="20" max="20" width="12.7109375" style="334" customWidth="1"/>
    <col min="21" max="16384" width="9.140625" style="1"/>
  </cols>
  <sheetData>
    <row r="1" spans="1:22" x14ac:dyDescent="0.25">
      <c r="A1" s="264"/>
      <c r="B1" s="358" t="s">
        <v>13892</v>
      </c>
      <c r="C1" s="358"/>
      <c r="D1" s="358"/>
      <c r="E1" s="358"/>
      <c r="F1" s="358"/>
      <c r="G1" s="358"/>
      <c r="H1" s="358"/>
      <c r="I1" s="358"/>
      <c r="J1" s="358"/>
      <c r="K1" s="358"/>
      <c r="L1" s="358"/>
      <c r="M1" s="358"/>
      <c r="N1" s="358"/>
      <c r="O1" s="358"/>
      <c r="P1" s="358"/>
      <c r="Q1" s="358"/>
      <c r="R1" s="358"/>
      <c r="S1" s="359"/>
      <c r="T1" s="359"/>
    </row>
    <row r="2" spans="1:22" ht="15" customHeight="1" x14ac:dyDescent="0.25">
      <c r="A2" s="360" t="s">
        <v>23292</v>
      </c>
      <c r="B2" s="361"/>
      <c r="C2" s="361"/>
      <c r="D2" s="361"/>
      <c r="E2" s="361"/>
      <c r="F2" s="361"/>
      <c r="G2" s="361"/>
      <c r="H2" s="361"/>
      <c r="I2" s="361"/>
      <c r="J2" s="361"/>
      <c r="K2" s="361"/>
      <c r="L2" s="361"/>
      <c r="M2" s="361"/>
      <c r="N2" s="361"/>
      <c r="O2" s="361"/>
      <c r="P2" s="361"/>
      <c r="Q2" s="361"/>
      <c r="R2" s="361"/>
      <c r="S2" s="362"/>
      <c r="T2" s="363"/>
    </row>
    <row r="3" spans="1:22" x14ac:dyDescent="0.25">
      <c r="A3" s="265"/>
      <c r="B3" s="266"/>
      <c r="C3" s="364"/>
      <c r="D3" s="362"/>
      <c r="E3" s="362"/>
      <c r="F3" s="362"/>
      <c r="G3" s="362"/>
      <c r="H3" s="362"/>
      <c r="I3" s="362"/>
      <c r="J3" s="362"/>
      <c r="K3" s="362"/>
      <c r="L3" s="362"/>
      <c r="M3" s="362"/>
      <c r="N3" s="362"/>
      <c r="O3" s="362"/>
      <c r="P3" s="362"/>
      <c r="Q3" s="362"/>
      <c r="R3" s="362"/>
      <c r="S3" s="362"/>
      <c r="T3" s="363"/>
    </row>
    <row r="4" spans="1:22" ht="15.75" thickBot="1" x14ac:dyDescent="0.3">
      <c r="A4" s="267"/>
      <c r="B4" s="365" t="s">
        <v>23346</v>
      </c>
      <c r="C4" s="366"/>
      <c r="D4" s="366"/>
      <c r="E4" s="366"/>
      <c r="F4" s="366"/>
      <c r="G4" s="366"/>
      <c r="H4" s="366"/>
      <c r="I4" s="366"/>
      <c r="J4" s="366"/>
      <c r="K4" s="366"/>
      <c r="L4" s="366"/>
      <c r="M4" s="366"/>
      <c r="N4" s="366"/>
      <c r="O4" s="366"/>
      <c r="P4" s="366"/>
      <c r="Q4" s="366"/>
      <c r="R4" s="366"/>
      <c r="S4" s="367"/>
      <c r="T4" s="368"/>
    </row>
    <row r="5" spans="1:22" ht="29.25" customHeight="1" x14ac:dyDescent="0.25">
      <c r="A5" s="369" t="s">
        <v>22941</v>
      </c>
      <c r="B5" s="370"/>
      <c r="C5" s="370"/>
      <c r="D5" s="370"/>
      <c r="E5" s="370"/>
      <c r="F5" s="370"/>
      <c r="G5" s="370"/>
      <c r="H5" s="370"/>
      <c r="I5" s="370"/>
      <c r="J5" s="370"/>
      <c r="K5" s="370"/>
      <c r="L5" s="370"/>
      <c r="M5" s="370"/>
      <c r="N5" s="370"/>
      <c r="O5" s="370"/>
      <c r="P5" s="370"/>
      <c r="Q5" s="370"/>
      <c r="R5" s="370"/>
      <c r="S5" s="371"/>
      <c r="T5" s="372"/>
    </row>
    <row r="6" spans="1:22" ht="12.75" customHeight="1" x14ac:dyDescent="0.25">
      <c r="A6" s="373" t="s">
        <v>13852</v>
      </c>
      <c r="B6" s="373" t="s">
        <v>13893</v>
      </c>
      <c r="C6" s="374" t="s">
        <v>13894</v>
      </c>
      <c r="D6" s="268" t="s">
        <v>13895</v>
      </c>
      <c r="E6" s="258" t="s">
        <v>13896</v>
      </c>
      <c r="F6" s="259">
        <v>1</v>
      </c>
      <c r="G6" s="260" t="s">
        <v>13896</v>
      </c>
      <c r="H6" s="259">
        <v>2</v>
      </c>
      <c r="I6" s="260" t="s">
        <v>13896</v>
      </c>
      <c r="J6" s="259">
        <v>3</v>
      </c>
      <c r="K6" s="260" t="s">
        <v>13896</v>
      </c>
      <c r="L6" s="259">
        <v>4</v>
      </c>
      <c r="M6" s="260" t="s">
        <v>13896</v>
      </c>
      <c r="N6" s="259">
        <v>5</v>
      </c>
      <c r="O6" s="261" t="s">
        <v>13896</v>
      </c>
      <c r="P6" s="262">
        <v>6</v>
      </c>
      <c r="Q6" s="260" t="s">
        <v>13896</v>
      </c>
      <c r="R6" s="259">
        <v>7</v>
      </c>
      <c r="S6" s="260" t="s">
        <v>13896</v>
      </c>
      <c r="T6" s="263">
        <v>8</v>
      </c>
    </row>
    <row r="7" spans="1:22" ht="25.5" customHeight="1" x14ac:dyDescent="0.25">
      <c r="A7" s="373"/>
      <c r="B7" s="373"/>
      <c r="C7" s="374"/>
      <c r="D7" s="268" t="s">
        <v>13897</v>
      </c>
      <c r="E7" s="269" t="s">
        <v>13898</v>
      </c>
      <c r="F7" s="270" t="s">
        <v>13899</v>
      </c>
      <c r="G7" s="271" t="s">
        <v>13898</v>
      </c>
      <c r="H7" s="270" t="s">
        <v>13899</v>
      </c>
      <c r="I7" s="271" t="s">
        <v>13898</v>
      </c>
      <c r="J7" s="270" t="s">
        <v>13899</v>
      </c>
      <c r="K7" s="271" t="s">
        <v>13898</v>
      </c>
      <c r="L7" s="270" t="s">
        <v>13899</v>
      </c>
      <c r="M7" s="271" t="s">
        <v>13898</v>
      </c>
      <c r="N7" s="270" t="s">
        <v>13899</v>
      </c>
      <c r="O7" s="272" t="s">
        <v>13898</v>
      </c>
      <c r="P7" s="273" t="s">
        <v>13899</v>
      </c>
      <c r="Q7" s="271" t="s">
        <v>13898</v>
      </c>
      <c r="R7" s="270" t="s">
        <v>13899</v>
      </c>
      <c r="S7" s="271" t="s">
        <v>13898</v>
      </c>
      <c r="T7" s="257" t="s">
        <v>13899</v>
      </c>
    </row>
    <row r="8" spans="1:22" ht="18.75" customHeight="1" thickBot="1" x14ac:dyDescent="0.3">
      <c r="A8" s="356">
        <v>1</v>
      </c>
      <c r="B8" s="357" t="s">
        <v>23338</v>
      </c>
      <c r="C8" s="274">
        <f>'PLANILHA EM BRANCO'!D201</f>
        <v>0</v>
      </c>
      <c r="D8" s="275" t="e">
        <f>C8/$C$44</f>
        <v>#DIV/0!</v>
      </c>
      <c r="E8" s="303"/>
      <c r="F8" s="288">
        <v>0</v>
      </c>
      <c r="G8" s="277"/>
      <c r="H8" s="276">
        <f>F8+G8</f>
        <v>0</v>
      </c>
      <c r="I8" s="277"/>
      <c r="J8" s="276">
        <f>H8+I8</f>
        <v>0</v>
      </c>
      <c r="K8" s="277"/>
      <c r="L8" s="276">
        <f>J8+K8</f>
        <v>0</v>
      </c>
      <c r="M8" s="277"/>
      <c r="N8" s="276">
        <f>L8+M8</f>
        <v>0</v>
      </c>
      <c r="O8" s="278"/>
      <c r="P8" s="276">
        <f>N8+O8</f>
        <v>0</v>
      </c>
      <c r="Q8" s="278"/>
      <c r="R8" s="276">
        <f>P8+Q8</f>
        <v>0</v>
      </c>
      <c r="S8" s="278"/>
      <c r="T8" s="279">
        <f>R8+S8</f>
        <v>0</v>
      </c>
    </row>
    <row r="9" spans="1:22" ht="15.75" thickBot="1" x14ac:dyDescent="0.3">
      <c r="A9" s="356"/>
      <c r="B9" s="357"/>
      <c r="C9" s="280"/>
      <c r="D9" s="281"/>
      <c r="E9" s="303"/>
      <c r="F9" s="288"/>
      <c r="G9" s="287"/>
      <c r="H9" s="288"/>
      <c r="I9" s="287"/>
      <c r="J9" s="288"/>
      <c r="K9" s="287"/>
      <c r="L9" s="288"/>
      <c r="M9" s="287"/>
      <c r="N9" s="288"/>
      <c r="O9" s="287"/>
      <c r="P9" s="288"/>
      <c r="Q9" s="287"/>
      <c r="R9" s="288"/>
      <c r="S9" s="289"/>
      <c r="T9" s="288"/>
    </row>
    <row r="10" spans="1:22" ht="15.75" thickBot="1" x14ac:dyDescent="0.3">
      <c r="A10" s="356">
        <v>2</v>
      </c>
      <c r="B10" s="357" t="s">
        <v>13865</v>
      </c>
      <c r="C10" s="274">
        <f>'PLANILHA EM BRANCO'!D202</f>
        <v>0</v>
      </c>
      <c r="D10" s="275" t="e">
        <f>C10/$C$44</f>
        <v>#DIV/0!</v>
      </c>
      <c r="E10" s="282"/>
      <c r="F10" s="283">
        <f>E10</f>
        <v>0</v>
      </c>
      <c r="G10" s="284"/>
      <c r="H10" s="283">
        <f>F10+G10</f>
        <v>0</v>
      </c>
      <c r="I10" s="284"/>
      <c r="J10" s="283">
        <f>H10+I10</f>
        <v>0</v>
      </c>
      <c r="K10" s="284"/>
      <c r="L10" s="283">
        <f>J10+K10</f>
        <v>0</v>
      </c>
      <c r="M10" s="284"/>
      <c r="N10" s="283">
        <f>J10+M10</f>
        <v>0</v>
      </c>
      <c r="O10" s="285"/>
      <c r="P10" s="283">
        <f>L10+O10</f>
        <v>0</v>
      </c>
      <c r="Q10" s="285"/>
      <c r="R10" s="276">
        <f>N10+Q10</f>
        <v>0</v>
      </c>
      <c r="S10" s="285"/>
      <c r="T10" s="286">
        <f>R10+S10</f>
        <v>0</v>
      </c>
    </row>
    <row r="11" spans="1:22" ht="15.75" thickBot="1" x14ac:dyDescent="0.3">
      <c r="A11" s="356"/>
      <c r="B11" s="357"/>
      <c r="C11" s="280"/>
      <c r="D11" s="281"/>
      <c r="E11" s="303"/>
      <c r="F11" s="288"/>
      <c r="G11" s="287"/>
      <c r="H11" s="288"/>
      <c r="I11" s="287"/>
      <c r="J11" s="288"/>
      <c r="K11" s="287"/>
      <c r="L11" s="288"/>
      <c r="M11" s="287"/>
      <c r="N11" s="288"/>
      <c r="O11" s="287"/>
      <c r="P11" s="288"/>
      <c r="Q11" s="287"/>
      <c r="R11" s="288"/>
      <c r="S11" s="289"/>
      <c r="T11" s="288"/>
    </row>
    <row r="12" spans="1:22" ht="15.75" thickBot="1" x14ac:dyDescent="0.3">
      <c r="A12" s="356">
        <v>3</v>
      </c>
      <c r="B12" s="375" t="s">
        <v>13869</v>
      </c>
      <c r="C12" s="274">
        <f>'PLANILHA EM BRANCO'!D203</f>
        <v>0</v>
      </c>
      <c r="D12" s="275" t="e">
        <f>C12/$C$44</f>
        <v>#DIV/0!</v>
      </c>
      <c r="E12" s="290"/>
      <c r="F12" s="291">
        <f>E12</f>
        <v>0</v>
      </c>
      <c r="G12" s="292"/>
      <c r="H12" s="293">
        <f>F12+G12</f>
        <v>0</v>
      </c>
      <c r="I12" s="292"/>
      <c r="J12" s="293">
        <f>H12+I12</f>
        <v>0</v>
      </c>
      <c r="K12" s="292"/>
      <c r="L12" s="293">
        <f>J12+K12</f>
        <v>0</v>
      </c>
      <c r="M12" s="294"/>
      <c r="N12" s="293">
        <f>L12+M12</f>
        <v>0</v>
      </c>
      <c r="O12" s="295"/>
      <c r="P12" s="291">
        <f>N12+O12</f>
        <v>0</v>
      </c>
      <c r="Q12" s="296"/>
      <c r="R12" s="291">
        <f>P12+Q12</f>
        <v>0</v>
      </c>
      <c r="S12" s="296"/>
      <c r="T12" s="297">
        <f>R12+S12</f>
        <v>0</v>
      </c>
    </row>
    <row r="13" spans="1:22" ht="15.75" thickBot="1" x14ac:dyDescent="0.3">
      <c r="A13" s="356"/>
      <c r="B13" s="376"/>
      <c r="C13" s="280"/>
      <c r="D13" s="281"/>
      <c r="E13" s="303"/>
      <c r="F13" s="288"/>
      <c r="G13" s="287"/>
      <c r="H13" s="288"/>
      <c r="I13" s="287"/>
      <c r="J13" s="288"/>
      <c r="K13" s="287"/>
      <c r="L13" s="288"/>
      <c r="M13" s="287"/>
      <c r="N13" s="288"/>
      <c r="O13" s="287"/>
      <c r="P13" s="288"/>
      <c r="Q13" s="287"/>
      <c r="R13" s="288"/>
      <c r="S13" s="289"/>
      <c r="T13" s="288"/>
      <c r="V13" s="42"/>
    </row>
    <row r="14" spans="1:22" ht="15.75" thickBot="1" x14ac:dyDescent="0.3">
      <c r="A14" s="356">
        <v>4</v>
      </c>
      <c r="B14" s="375" t="s">
        <v>13870</v>
      </c>
      <c r="C14" s="274">
        <f>'PLANILHA EM BRANCO'!D204</f>
        <v>0</v>
      </c>
      <c r="D14" s="275" t="e">
        <f>C14/$C$44</f>
        <v>#DIV/0!</v>
      </c>
      <c r="E14" s="298"/>
      <c r="F14" s="299">
        <f>E14</f>
        <v>0</v>
      </c>
      <c r="G14" s="300"/>
      <c r="H14" s="301">
        <f>F14+G14</f>
        <v>0</v>
      </c>
      <c r="I14" s="300"/>
      <c r="J14" s="301">
        <f>H14+I14</f>
        <v>0</v>
      </c>
      <c r="K14" s="300"/>
      <c r="L14" s="301">
        <f>J14+K14</f>
        <v>0</v>
      </c>
      <c r="M14" s="302"/>
      <c r="N14" s="301">
        <f>L14+M14</f>
        <v>0</v>
      </c>
      <c r="O14" s="295"/>
      <c r="P14" s="291">
        <f>N14+O14</f>
        <v>0</v>
      </c>
      <c r="Q14" s="296"/>
      <c r="R14" s="291">
        <f>P14+Q14</f>
        <v>0</v>
      </c>
      <c r="S14" s="296"/>
      <c r="T14" s="297">
        <f>R14+S14</f>
        <v>0</v>
      </c>
    </row>
    <row r="15" spans="1:22" ht="15.75" thickBot="1" x14ac:dyDescent="0.3">
      <c r="A15" s="356"/>
      <c r="B15" s="376"/>
      <c r="C15" s="280"/>
      <c r="D15" s="281"/>
      <c r="E15" s="303"/>
      <c r="F15" s="288"/>
      <c r="G15" s="287"/>
      <c r="H15" s="288"/>
      <c r="I15" s="287"/>
      <c r="J15" s="288"/>
      <c r="K15" s="287"/>
      <c r="L15" s="288"/>
      <c r="M15" s="287"/>
      <c r="N15" s="288"/>
      <c r="O15" s="287"/>
      <c r="P15" s="288"/>
      <c r="Q15" s="287"/>
      <c r="R15" s="288"/>
      <c r="S15" s="289"/>
      <c r="T15" s="288"/>
    </row>
    <row r="16" spans="1:22" ht="15.75" customHeight="1" thickBot="1" x14ac:dyDescent="0.3">
      <c r="A16" s="356">
        <v>5</v>
      </c>
      <c r="B16" s="375" t="s">
        <v>13874</v>
      </c>
      <c r="C16" s="274">
        <f>'PLANILHA EM BRANCO'!D205</f>
        <v>0</v>
      </c>
      <c r="D16" s="275" t="e">
        <f>C16/$C$44</f>
        <v>#DIV/0!</v>
      </c>
      <c r="E16" s="298"/>
      <c r="F16" s="299">
        <f>E16</f>
        <v>0</v>
      </c>
      <c r="G16" s="300"/>
      <c r="H16" s="301">
        <f>F16+G16</f>
        <v>0</v>
      </c>
      <c r="I16" s="300"/>
      <c r="J16" s="301">
        <f>H16+I16</f>
        <v>0</v>
      </c>
      <c r="K16" s="300"/>
      <c r="L16" s="301">
        <f>J16+K16</f>
        <v>0</v>
      </c>
      <c r="M16" s="302"/>
      <c r="N16" s="301">
        <f>L16+M16</f>
        <v>0</v>
      </c>
      <c r="O16" s="295"/>
      <c r="P16" s="291">
        <f>N16+O16</f>
        <v>0</v>
      </c>
      <c r="Q16" s="296"/>
      <c r="R16" s="291">
        <f>P16+Q16</f>
        <v>0</v>
      </c>
      <c r="S16" s="296"/>
      <c r="T16" s="297">
        <f>R16+S16</f>
        <v>0</v>
      </c>
    </row>
    <row r="17" spans="1:20" ht="15.75" thickBot="1" x14ac:dyDescent="0.3">
      <c r="A17" s="356"/>
      <c r="B17" s="376"/>
      <c r="C17" s="280"/>
      <c r="D17" s="281"/>
      <c r="E17" s="303"/>
      <c r="F17" s="288"/>
      <c r="G17" s="287"/>
      <c r="H17" s="288"/>
      <c r="I17" s="287"/>
      <c r="J17" s="288"/>
      <c r="K17" s="287"/>
      <c r="L17" s="288"/>
      <c r="M17" s="287"/>
      <c r="N17" s="288"/>
      <c r="O17" s="287"/>
      <c r="P17" s="288"/>
      <c r="Q17" s="287"/>
      <c r="R17" s="288"/>
      <c r="S17" s="289"/>
      <c r="T17" s="288"/>
    </row>
    <row r="18" spans="1:20" ht="15.75" thickBot="1" x14ac:dyDescent="0.3">
      <c r="A18" s="356">
        <v>6</v>
      </c>
      <c r="B18" s="375" t="s">
        <v>13875</v>
      </c>
      <c r="C18" s="274">
        <f>'PLANILHA EM BRANCO'!D206</f>
        <v>0</v>
      </c>
      <c r="D18" s="275" t="e">
        <f>C18/$C$44</f>
        <v>#DIV/0!</v>
      </c>
      <c r="E18" s="298"/>
      <c r="F18" s="299">
        <f>E18</f>
        <v>0</v>
      </c>
      <c r="G18" s="300"/>
      <c r="H18" s="301">
        <f>F18+G18</f>
        <v>0</v>
      </c>
      <c r="I18" s="300"/>
      <c r="J18" s="301">
        <f>H18+I18</f>
        <v>0</v>
      </c>
      <c r="K18" s="300"/>
      <c r="L18" s="301">
        <f>J18+K18</f>
        <v>0</v>
      </c>
      <c r="M18" s="302"/>
      <c r="N18" s="301">
        <f>L18+M18</f>
        <v>0</v>
      </c>
      <c r="O18" s="295"/>
      <c r="P18" s="291">
        <f>N18+O18</f>
        <v>0</v>
      </c>
      <c r="Q18" s="296"/>
      <c r="R18" s="291">
        <f>P18+Q18</f>
        <v>0</v>
      </c>
      <c r="S18" s="296"/>
      <c r="T18" s="297">
        <f>R18+S18</f>
        <v>0</v>
      </c>
    </row>
    <row r="19" spans="1:20" ht="15.75" thickBot="1" x14ac:dyDescent="0.3">
      <c r="A19" s="356"/>
      <c r="B19" s="376"/>
      <c r="C19" s="280"/>
      <c r="D19" s="281"/>
      <c r="E19" s="303"/>
      <c r="F19" s="288"/>
      <c r="G19" s="287"/>
      <c r="H19" s="288"/>
      <c r="I19" s="287"/>
      <c r="J19" s="288"/>
      <c r="K19" s="287"/>
      <c r="L19" s="288"/>
      <c r="M19" s="287"/>
      <c r="N19" s="288"/>
      <c r="O19" s="287"/>
      <c r="P19" s="288"/>
      <c r="Q19" s="287"/>
      <c r="R19" s="288"/>
      <c r="S19" s="289"/>
      <c r="T19" s="288"/>
    </row>
    <row r="20" spans="1:20" ht="15.75" customHeight="1" thickBot="1" x14ac:dyDescent="0.3">
      <c r="A20" s="356">
        <v>7</v>
      </c>
      <c r="B20" s="375" t="s">
        <v>1532</v>
      </c>
      <c r="C20" s="274">
        <f>'PLANILHA EM BRANCO'!D207</f>
        <v>0</v>
      </c>
      <c r="D20" s="275" t="e">
        <f>C20/$C$44</f>
        <v>#DIV/0!</v>
      </c>
      <c r="E20" s="298"/>
      <c r="F20" s="299">
        <f>E20</f>
        <v>0</v>
      </c>
      <c r="G20" s="300"/>
      <c r="H20" s="301">
        <f>F20+G20</f>
        <v>0</v>
      </c>
      <c r="I20" s="300"/>
      <c r="J20" s="301">
        <f>H20+I20</f>
        <v>0</v>
      </c>
      <c r="K20" s="300"/>
      <c r="L20" s="301">
        <f>J20+K20</f>
        <v>0</v>
      </c>
      <c r="M20" s="302"/>
      <c r="N20" s="301">
        <f>L20+M20</f>
        <v>0</v>
      </c>
      <c r="O20" s="295"/>
      <c r="P20" s="291">
        <f>N20+O20</f>
        <v>0</v>
      </c>
      <c r="Q20" s="296"/>
      <c r="R20" s="291">
        <f>P20+Q20</f>
        <v>0</v>
      </c>
      <c r="S20" s="296"/>
      <c r="T20" s="297">
        <f>R20+S20</f>
        <v>0</v>
      </c>
    </row>
    <row r="21" spans="1:20" ht="15.75" customHeight="1" thickBot="1" x14ac:dyDescent="0.3">
      <c r="A21" s="356"/>
      <c r="B21" s="376"/>
      <c r="C21" s="280"/>
      <c r="D21" s="281"/>
      <c r="E21" s="303"/>
      <c r="F21" s="288"/>
      <c r="G21" s="287"/>
      <c r="H21" s="288"/>
      <c r="I21" s="287"/>
      <c r="J21" s="288"/>
      <c r="K21" s="287"/>
      <c r="L21" s="288"/>
      <c r="M21" s="287"/>
      <c r="N21" s="288"/>
      <c r="O21" s="287"/>
      <c r="P21" s="288"/>
      <c r="Q21" s="287"/>
      <c r="R21" s="288"/>
      <c r="S21" s="289"/>
      <c r="T21" s="288"/>
    </row>
    <row r="22" spans="1:20" ht="15.75" customHeight="1" thickBot="1" x14ac:dyDescent="0.3">
      <c r="A22" s="356">
        <v>8</v>
      </c>
      <c r="B22" s="375" t="s">
        <v>1558</v>
      </c>
      <c r="C22" s="274">
        <f>'PLANILHA EM BRANCO'!D208</f>
        <v>0</v>
      </c>
      <c r="D22" s="275" t="e">
        <f>C22/$C$44</f>
        <v>#DIV/0!</v>
      </c>
      <c r="E22" s="298"/>
      <c r="F22" s="299">
        <f>E22</f>
        <v>0</v>
      </c>
      <c r="G22" s="300"/>
      <c r="H22" s="301">
        <f>F22+G22</f>
        <v>0</v>
      </c>
      <c r="I22" s="300"/>
      <c r="J22" s="301">
        <f>H22+I22</f>
        <v>0</v>
      </c>
      <c r="K22" s="300"/>
      <c r="L22" s="301">
        <f>J22+K22</f>
        <v>0</v>
      </c>
      <c r="M22" s="302"/>
      <c r="N22" s="301">
        <f>L22+M22</f>
        <v>0</v>
      </c>
      <c r="O22" s="295"/>
      <c r="P22" s="291">
        <f>N22+O22</f>
        <v>0</v>
      </c>
      <c r="Q22" s="296"/>
      <c r="R22" s="291">
        <f>P22+Q22</f>
        <v>0</v>
      </c>
      <c r="S22" s="296"/>
      <c r="T22" s="297">
        <f>R22+S22</f>
        <v>0</v>
      </c>
    </row>
    <row r="23" spans="1:20" ht="15.75" thickBot="1" x14ac:dyDescent="0.3">
      <c r="A23" s="356"/>
      <c r="B23" s="376"/>
      <c r="C23" s="280"/>
      <c r="D23" s="281"/>
      <c r="E23" s="303"/>
      <c r="F23" s="288"/>
      <c r="G23" s="287"/>
      <c r="H23" s="288"/>
      <c r="I23" s="287"/>
      <c r="J23" s="288"/>
      <c r="K23" s="287"/>
      <c r="L23" s="288"/>
      <c r="M23" s="287"/>
      <c r="N23" s="288"/>
      <c r="O23" s="287"/>
      <c r="P23" s="288"/>
      <c r="Q23" s="287"/>
      <c r="R23" s="288"/>
      <c r="S23" s="289"/>
      <c r="T23" s="288"/>
    </row>
    <row r="24" spans="1:20" ht="15.75" thickBot="1" x14ac:dyDescent="0.3">
      <c r="A24" s="356">
        <v>9</v>
      </c>
      <c r="B24" s="375" t="s">
        <v>13877</v>
      </c>
      <c r="C24" s="274">
        <f>'PLANILHA EM BRANCO'!D209</f>
        <v>0</v>
      </c>
      <c r="D24" s="275" t="e">
        <f>C24/$C$44</f>
        <v>#DIV/0!</v>
      </c>
      <c r="E24" s="298"/>
      <c r="F24" s="299">
        <f>E24</f>
        <v>0</v>
      </c>
      <c r="G24" s="300"/>
      <c r="H24" s="301">
        <f>F24+G24</f>
        <v>0</v>
      </c>
      <c r="I24" s="300"/>
      <c r="J24" s="301">
        <f>H24+I24</f>
        <v>0</v>
      </c>
      <c r="K24" s="300"/>
      <c r="L24" s="301">
        <f>J24+K24</f>
        <v>0</v>
      </c>
      <c r="M24" s="302"/>
      <c r="N24" s="301">
        <f>L24+M24</f>
        <v>0</v>
      </c>
      <c r="O24" s="304"/>
      <c r="P24" s="299">
        <f>N24+O24</f>
        <v>0</v>
      </c>
      <c r="Q24" s="305"/>
      <c r="R24" s="299">
        <f>P24+Q24</f>
        <v>0</v>
      </c>
      <c r="S24" s="305"/>
      <c r="T24" s="306">
        <f>R24+S24</f>
        <v>0</v>
      </c>
    </row>
    <row r="25" spans="1:20" ht="15.75" thickBot="1" x14ac:dyDescent="0.3">
      <c r="A25" s="356"/>
      <c r="B25" s="376"/>
      <c r="C25" s="280"/>
      <c r="D25" s="281"/>
      <c r="E25" s="303"/>
      <c r="F25" s="288"/>
      <c r="G25" s="287"/>
      <c r="H25" s="288"/>
      <c r="I25" s="287"/>
      <c r="J25" s="288"/>
      <c r="K25" s="287"/>
      <c r="L25" s="288"/>
      <c r="M25" s="287"/>
      <c r="N25" s="288"/>
      <c r="O25" s="287"/>
      <c r="P25" s="288"/>
      <c r="Q25" s="287"/>
      <c r="R25" s="288"/>
      <c r="S25" s="289"/>
      <c r="T25" s="288"/>
    </row>
    <row r="26" spans="1:20" ht="15.75" thickBot="1" x14ac:dyDescent="0.3">
      <c r="A26" s="356">
        <v>10</v>
      </c>
      <c r="B26" s="375" t="s">
        <v>13900</v>
      </c>
      <c r="C26" s="274">
        <f>'PLANILHA EM BRANCO'!D210</f>
        <v>0</v>
      </c>
      <c r="D26" s="275" t="e">
        <f>C26/$C$44</f>
        <v>#DIV/0!</v>
      </c>
      <c r="E26" s="307"/>
      <c r="F26" s="299">
        <f>E26</f>
        <v>0</v>
      </c>
      <c r="G26" s="308"/>
      <c r="H26" s="301">
        <f>F26+G26</f>
        <v>0</v>
      </c>
      <c r="I26" s="308"/>
      <c r="J26" s="301">
        <f>H26+I26</f>
        <v>0</v>
      </c>
      <c r="K26" s="308"/>
      <c r="L26" s="301">
        <f>J26+K26</f>
        <v>0</v>
      </c>
      <c r="M26" s="308"/>
      <c r="N26" s="301">
        <f>L26+M26</f>
        <v>0</v>
      </c>
      <c r="O26" s="309"/>
      <c r="P26" s="299">
        <f>N26+O26</f>
        <v>0</v>
      </c>
      <c r="Q26" s="309"/>
      <c r="R26" s="299">
        <f>P26+Q26</f>
        <v>0</v>
      </c>
      <c r="S26" s="309"/>
      <c r="T26" s="306">
        <f>R26+S26</f>
        <v>0</v>
      </c>
    </row>
    <row r="27" spans="1:20" ht="15.75" thickBot="1" x14ac:dyDescent="0.3">
      <c r="A27" s="356"/>
      <c r="B27" s="376"/>
      <c r="C27" s="280"/>
      <c r="D27" s="281"/>
      <c r="E27" s="303"/>
      <c r="F27" s="288"/>
      <c r="G27" s="287"/>
      <c r="H27" s="288"/>
      <c r="I27" s="287"/>
      <c r="J27" s="288"/>
      <c r="K27" s="287"/>
      <c r="L27" s="288"/>
      <c r="M27" s="287"/>
      <c r="N27" s="288"/>
      <c r="O27" s="287"/>
      <c r="P27" s="288"/>
      <c r="Q27" s="287"/>
      <c r="R27" s="288"/>
      <c r="S27" s="289"/>
      <c r="T27" s="288"/>
    </row>
    <row r="28" spans="1:20" ht="20.100000000000001" customHeight="1" thickBot="1" x14ac:dyDescent="0.3">
      <c r="A28" s="356">
        <v>11</v>
      </c>
      <c r="B28" s="377" t="s">
        <v>2131</v>
      </c>
      <c r="C28" s="274">
        <f>'PLANILHA EM BRANCO'!D211</f>
        <v>0</v>
      </c>
      <c r="D28" s="275" t="e">
        <f>C28/$C$44</f>
        <v>#DIV/0!</v>
      </c>
      <c r="E28" s="307"/>
      <c r="F28" s="299">
        <f>E28</f>
        <v>0</v>
      </c>
      <c r="G28" s="308"/>
      <c r="H28" s="301">
        <f>F28+G28</f>
        <v>0</v>
      </c>
      <c r="I28" s="308"/>
      <c r="J28" s="301">
        <f>H28+I28</f>
        <v>0</v>
      </c>
      <c r="K28" s="308"/>
      <c r="L28" s="301">
        <f>J28+K28</f>
        <v>0</v>
      </c>
      <c r="M28" s="308"/>
      <c r="N28" s="301">
        <f>L28+M28</f>
        <v>0</v>
      </c>
      <c r="O28" s="309"/>
      <c r="P28" s="299">
        <f>N28+O28</f>
        <v>0</v>
      </c>
      <c r="Q28" s="309"/>
      <c r="R28" s="299">
        <f>P28+Q28</f>
        <v>0</v>
      </c>
      <c r="S28" s="309"/>
      <c r="T28" s="306">
        <f>R28+S28</f>
        <v>0</v>
      </c>
    </row>
    <row r="29" spans="1:20" ht="15.75" customHeight="1" thickBot="1" x14ac:dyDescent="0.3">
      <c r="A29" s="356"/>
      <c r="B29" s="378"/>
      <c r="C29" s="280"/>
      <c r="D29" s="281"/>
      <c r="E29" s="303"/>
      <c r="F29" s="288"/>
      <c r="G29" s="287"/>
      <c r="H29" s="288"/>
      <c r="I29" s="287"/>
      <c r="J29" s="288"/>
      <c r="K29" s="287"/>
      <c r="L29" s="288"/>
      <c r="M29" s="287"/>
      <c r="N29" s="288"/>
      <c r="O29" s="287"/>
      <c r="P29" s="288"/>
      <c r="Q29" s="287"/>
      <c r="R29" s="288"/>
      <c r="S29" s="289"/>
      <c r="T29" s="288"/>
    </row>
    <row r="30" spans="1:20" ht="15.75" thickBot="1" x14ac:dyDescent="0.3">
      <c r="A30" s="356">
        <v>12</v>
      </c>
      <c r="B30" s="377" t="s">
        <v>13938</v>
      </c>
      <c r="C30" s="274">
        <f>'PLANILHA EM BRANCO'!D212</f>
        <v>0</v>
      </c>
      <c r="D30" s="275" t="e">
        <f>C30/$C$44</f>
        <v>#DIV/0!</v>
      </c>
      <c r="E30" s="307"/>
      <c r="F30" s="299">
        <f>E30</f>
        <v>0</v>
      </c>
      <c r="G30" s="308"/>
      <c r="H30" s="301">
        <f>F30+G30</f>
        <v>0</v>
      </c>
      <c r="I30" s="308"/>
      <c r="J30" s="301">
        <f>H30+I30</f>
        <v>0</v>
      </c>
      <c r="K30" s="308"/>
      <c r="L30" s="301">
        <f>J30+K30</f>
        <v>0</v>
      </c>
      <c r="M30" s="308"/>
      <c r="N30" s="301">
        <f>L30+M30</f>
        <v>0</v>
      </c>
      <c r="O30" s="309"/>
      <c r="P30" s="299">
        <f>N30+O30</f>
        <v>0</v>
      </c>
      <c r="Q30" s="309"/>
      <c r="R30" s="299">
        <f>P30+Q30</f>
        <v>0</v>
      </c>
      <c r="S30" s="309"/>
      <c r="T30" s="306">
        <f>R30+S30</f>
        <v>0</v>
      </c>
    </row>
    <row r="31" spans="1:20" ht="15.75" customHeight="1" thickBot="1" x14ac:dyDescent="0.3">
      <c r="A31" s="356"/>
      <c r="B31" s="378"/>
      <c r="C31" s="280"/>
      <c r="D31" s="281"/>
      <c r="E31" s="303"/>
      <c r="F31" s="288"/>
      <c r="G31" s="287"/>
      <c r="H31" s="288"/>
      <c r="I31" s="287"/>
      <c r="J31" s="288"/>
      <c r="K31" s="287"/>
      <c r="L31" s="288"/>
      <c r="M31" s="287"/>
      <c r="N31" s="288"/>
      <c r="O31" s="287"/>
      <c r="P31" s="288"/>
      <c r="Q31" s="287"/>
      <c r="R31" s="288"/>
      <c r="S31" s="289"/>
      <c r="T31" s="288"/>
    </row>
    <row r="32" spans="1:20" ht="15.75" thickBot="1" x14ac:dyDescent="0.3">
      <c r="A32" s="356">
        <v>13</v>
      </c>
      <c r="B32" s="357" t="s">
        <v>13939</v>
      </c>
      <c r="C32" s="274">
        <f>'PLANILHA EM BRANCO'!D213</f>
        <v>0</v>
      </c>
      <c r="D32" s="275" t="e">
        <f>C32/$C$44</f>
        <v>#DIV/0!</v>
      </c>
      <c r="E32" s="307"/>
      <c r="F32" s="299">
        <f>E32</f>
        <v>0</v>
      </c>
      <c r="G32" s="308"/>
      <c r="H32" s="301">
        <f>F32+G32</f>
        <v>0</v>
      </c>
      <c r="I32" s="308"/>
      <c r="J32" s="301">
        <f>H32+I32</f>
        <v>0</v>
      </c>
      <c r="K32" s="308"/>
      <c r="L32" s="301">
        <f>J32+K32</f>
        <v>0</v>
      </c>
      <c r="M32" s="308"/>
      <c r="N32" s="301">
        <f>L32+M32</f>
        <v>0</v>
      </c>
      <c r="O32" s="309"/>
      <c r="P32" s="299">
        <f>N32+O32</f>
        <v>0</v>
      </c>
      <c r="Q32" s="309"/>
      <c r="R32" s="299">
        <f>P32+Q32</f>
        <v>0</v>
      </c>
      <c r="S32" s="309"/>
      <c r="T32" s="306">
        <f>R32+S32</f>
        <v>0</v>
      </c>
    </row>
    <row r="33" spans="1:20" ht="15.75" thickBot="1" x14ac:dyDescent="0.3">
      <c r="A33" s="356"/>
      <c r="B33" s="357"/>
      <c r="C33" s="280"/>
      <c r="D33" s="281"/>
      <c r="E33" s="303"/>
      <c r="F33" s="288"/>
      <c r="G33" s="287"/>
      <c r="H33" s="288"/>
      <c r="I33" s="287"/>
      <c r="J33" s="288"/>
      <c r="K33" s="287"/>
      <c r="L33" s="288"/>
      <c r="M33" s="287"/>
      <c r="N33" s="288"/>
      <c r="O33" s="287"/>
      <c r="P33" s="288"/>
      <c r="Q33" s="287"/>
      <c r="R33" s="288"/>
      <c r="S33" s="289"/>
      <c r="T33" s="288"/>
    </row>
    <row r="34" spans="1:20" ht="15.75" thickBot="1" x14ac:dyDescent="0.3">
      <c r="A34" s="356">
        <v>14</v>
      </c>
      <c r="B34" s="357" t="s">
        <v>2161</v>
      </c>
      <c r="C34" s="274">
        <f>'PLANILHA EM BRANCO'!D214</f>
        <v>0</v>
      </c>
      <c r="D34" s="275" t="e">
        <f>C34/$C$44</f>
        <v>#DIV/0!</v>
      </c>
      <c r="E34" s="307"/>
      <c r="F34" s="299">
        <f>E34</f>
        <v>0</v>
      </c>
      <c r="G34" s="308"/>
      <c r="H34" s="301">
        <f>F34+G34</f>
        <v>0</v>
      </c>
      <c r="I34" s="308"/>
      <c r="J34" s="301">
        <f>H34+I34</f>
        <v>0</v>
      </c>
      <c r="K34" s="308"/>
      <c r="L34" s="301">
        <f>J34+K34</f>
        <v>0</v>
      </c>
      <c r="M34" s="308"/>
      <c r="N34" s="301">
        <f>L34+M34</f>
        <v>0</v>
      </c>
      <c r="O34" s="309"/>
      <c r="P34" s="299">
        <f>N34+O34</f>
        <v>0</v>
      </c>
      <c r="Q34" s="309"/>
      <c r="R34" s="299">
        <f>P34+Q34</f>
        <v>0</v>
      </c>
      <c r="S34" s="309"/>
      <c r="T34" s="306">
        <f>R34+S34</f>
        <v>0</v>
      </c>
    </row>
    <row r="35" spans="1:20" ht="15.75" thickBot="1" x14ac:dyDescent="0.3">
      <c r="A35" s="356"/>
      <c r="B35" s="357"/>
      <c r="C35" s="280"/>
      <c r="D35" s="281"/>
      <c r="E35" s="303"/>
      <c r="F35" s="288"/>
      <c r="G35" s="287"/>
      <c r="H35" s="288"/>
      <c r="I35" s="287"/>
      <c r="J35" s="288"/>
      <c r="K35" s="287"/>
      <c r="L35" s="288"/>
      <c r="M35" s="287"/>
      <c r="N35" s="288"/>
      <c r="O35" s="287"/>
      <c r="P35" s="288"/>
      <c r="Q35" s="287"/>
      <c r="R35" s="288"/>
      <c r="S35" s="289"/>
      <c r="T35" s="288"/>
    </row>
    <row r="36" spans="1:20" ht="15.75" thickBot="1" x14ac:dyDescent="0.3">
      <c r="A36" s="356">
        <v>15</v>
      </c>
      <c r="B36" s="357" t="s">
        <v>13914</v>
      </c>
      <c r="C36" s="274">
        <f>'PLANILHA EM BRANCO'!D215</f>
        <v>0</v>
      </c>
      <c r="D36" s="275" t="e">
        <f>C36/$C$44</f>
        <v>#DIV/0!</v>
      </c>
      <c r="E36" s="307"/>
      <c r="F36" s="299">
        <f>E36</f>
        <v>0</v>
      </c>
      <c r="G36" s="308"/>
      <c r="H36" s="301">
        <f>F36+G36</f>
        <v>0</v>
      </c>
      <c r="I36" s="308"/>
      <c r="J36" s="301">
        <f>H36+I36</f>
        <v>0</v>
      </c>
      <c r="K36" s="308"/>
      <c r="L36" s="301">
        <f>J36+K36</f>
        <v>0</v>
      </c>
      <c r="M36" s="308"/>
      <c r="N36" s="301">
        <f>L36+M36</f>
        <v>0</v>
      </c>
      <c r="O36" s="309"/>
      <c r="P36" s="299">
        <f>N36+O36</f>
        <v>0</v>
      </c>
      <c r="Q36" s="309"/>
      <c r="R36" s="299">
        <f>P36+Q36</f>
        <v>0</v>
      </c>
      <c r="S36" s="309"/>
      <c r="T36" s="306">
        <f>R36+S36</f>
        <v>0</v>
      </c>
    </row>
    <row r="37" spans="1:20" ht="15.75" thickBot="1" x14ac:dyDescent="0.3">
      <c r="A37" s="356"/>
      <c r="B37" s="357"/>
      <c r="C37" s="280"/>
      <c r="D37" s="281"/>
      <c r="E37" s="303"/>
      <c r="F37" s="288"/>
      <c r="G37" s="287"/>
      <c r="H37" s="288"/>
      <c r="I37" s="287"/>
      <c r="J37" s="288"/>
      <c r="K37" s="287"/>
      <c r="L37" s="288"/>
      <c r="M37" s="287"/>
      <c r="N37" s="288"/>
      <c r="O37" s="287"/>
      <c r="P37" s="288"/>
      <c r="Q37" s="287"/>
      <c r="R37" s="288"/>
      <c r="S37" s="289"/>
      <c r="T37" s="288"/>
    </row>
    <row r="38" spans="1:20" ht="15.75" thickBot="1" x14ac:dyDescent="0.3">
      <c r="A38" s="356">
        <v>16</v>
      </c>
      <c r="B38" s="357" t="s">
        <v>13916</v>
      </c>
      <c r="C38" s="274">
        <f>'PLANILHA EM BRANCO'!D216</f>
        <v>0</v>
      </c>
      <c r="D38" s="275" t="e">
        <f>C38/$C$44</f>
        <v>#DIV/0!</v>
      </c>
      <c r="E38" s="307"/>
      <c r="F38" s="299">
        <f>E38</f>
        <v>0</v>
      </c>
      <c r="G38" s="308"/>
      <c r="H38" s="301">
        <f>F38+G38</f>
        <v>0</v>
      </c>
      <c r="I38" s="308"/>
      <c r="J38" s="301">
        <f>H38+I38</f>
        <v>0</v>
      </c>
      <c r="K38" s="308"/>
      <c r="L38" s="301">
        <f>J38+K38</f>
        <v>0</v>
      </c>
      <c r="M38" s="308"/>
      <c r="N38" s="301">
        <f>L38+M38</f>
        <v>0</v>
      </c>
      <c r="O38" s="309"/>
      <c r="P38" s="299">
        <f>N38+O38</f>
        <v>0</v>
      </c>
      <c r="Q38" s="309"/>
      <c r="R38" s="299">
        <f>P38+Q38</f>
        <v>0</v>
      </c>
      <c r="S38" s="309"/>
      <c r="T38" s="306">
        <f>R38+S38</f>
        <v>0</v>
      </c>
    </row>
    <row r="39" spans="1:20" ht="15.75" thickBot="1" x14ac:dyDescent="0.3">
      <c r="A39" s="356"/>
      <c r="B39" s="357"/>
      <c r="C39" s="280"/>
      <c r="D39" s="281"/>
      <c r="E39" s="303"/>
      <c r="F39" s="288"/>
      <c r="G39" s="287"/>
      <c r="H39" s="288"/>
      <c r="I39" s="287"/>
      <c r="J39" s="288"/>
      <c r="K39" s="287"/>
      <c r="L39" s="288"/>
      <c r="M39" s="287"/>
      <c r="N39" s="288"/>
      <c r="O39" s="287"/>
      <c r="P39" s="288"/>
      <c r="Q39" s="287"/>
      <c r="R39" s="288"/>
      <c r="S39" s="289"/>
      <c r="T39" s="288"/>
    </row>
    <row r="40" spans="1:20" ht="15.75" thickBot="1" x14ac:dyDescent="0.3">
      <c r="A40" s="356">
        <v>17</v>
      </c>
      <c r="B40" s="375" t="s">
        <v>13917</v>
      </c>
      <c r="C40" s="274">
        <f>'PLANILHA EM BRANCO'!D217</f>
        <v>0</v>
      </c>
      <c r="D40" s="275" t="e">
        <f>C40/$C$44</f>
        <v>#DIV/0!</v>
      </c>
      <c r="E40" s="307"/>
      <c r="F40" s="299">
        <f>E40</f>
        <v>0</v>
      </c>
      <c r="G40" s="308"/>
      <c r="H40" s="301">
        <f>F40+G40</f>
        <v>0</v>
      </c>
      <c r="I40" s="308"/>
      <c r="J40" s="301">
        <f>H40+I40</f>
        <v>0</v>
      </c>
      <c r="K40" s="308"/>
      <c r="L40" s="301">
        <f>J40+K40</f>
        <v>0</v>
      </c>
      <c r="M40" s="308"/>
      <c r="N40" s="301">
        <f>L40+M40</f>
        <v>0</v>
      </c>
      <c r="O40" s="309"/>
      <c r="P40" s="299">
        <f>N40+O40</f>
        <v>0</v>
      </c>
      <c r="Q40" s="309"/>
      <c r="R40" s="299">
        <f>P40+Q40</f>
        <v>0</v>
      </c>
      <c r="S40" s="309"/>
      <c r="T40" s="306">
        <f>R40+S40</f>
        <v>0</v>
      </c>
    </row>
    <row r="41" spans="1:20" ht="15.75" thickBot="1" x14ac:dyDescent="0.3">
      <c r="A41" s="356"/>
      <c r="B41" s="380"/>
      <c r="C41" s="280"/>
      <c r="D41" s="281"/>
      <c r="E41" s="303"/>
      <c r="F41" s="288"/>
      <c r="G41" s="287"/>
      <c r="H41" s="288"/>
      <c r="I41" s="287"/>
      <c r="J41" s="288"/>
      <c r="K41" s="287"/>
      <c r="L41" s="288"/>
      <c r="M41" s="287"/>
      <c r="N41" s="288"/>
      <c r="O41" s="287"/>
      <c r="P41" s="288"/>
      <c r="Q41" s="287"/>
      <c r="R41" s="288"/>
      <c r="S41" s="289"/>
      <c r="T41" s="288"/>
    </row>
    <row r="42" spans="1:20" ht="15.75" thickBot="1" x14ac:dyDescent="0.3">
      <c r="A42" s="356">
        <v>18</v>
      </c>
      <c r="B42" s="375" t="s">
        <v>2295</v>
      </c>
      <c r="C42" s="310">
        <f>'PLANILHA EM BRANCO'!D218</f>
        <v>0</v>
      </c>
      <c r="D42" s="275" t="e">
        <f>C42/$C$44</f>
        <v>#DIV/0!</v>
      </c>
      <c r="E42" s="307"/>
      <c r="F42" s="299">
        <f>E42</f>
        <v>0</v>
      </c>
      <c r="G42" s="308"/>
      <c r="H42" s="301">
        <f>F42+G42</f>
        <v>0</v>
      </c>
      <c r="I42" s="308"/>
      <c r="J42" s="301">
        <f>H42+I42</f>
        <v>0</v>
      </c>
      <c r="K42" s="308"/>
      <c r="L42" s="301">
        <f>J42+K42</f>
        <v>0</v>
      </c>
      <c r="M42" s="308"/>
      <c r="N42" s="301">
        <f>L42+M42</f>
        <v>0</v>
      </c>
      <c r="O42" s="309"/>
      <c r="P42" s="299">
        <f>N42+O42</f>
        <v>0</v>
      </c>
      <c r="Q42" s="309"/>
      <c r="R42" s="299">
        <f>P42+Q42</f>
        <v>0</v>
      </c>
      <c r="S42" s="309"/>
      <c r="T42" s="306">
        <f>R42+S42</f>
        <v>0</v>
      </c>
    </row>
    <row r="43" spans="1:20" ht="15.75" thickBot="1" x14ac:dyDescent="0.3">
      <c r="A43" s="356"/>
      <c r="B43" s="380"/>
      <c r="C43" s="311"/>
      <c r="D43" s="312"/>
      <c r="E43" s="303"/>
      <c r="F43" s="288"/>
      <c r="G43" s="287"/>
      <c r="H43" s="288"/>
      <c r="I43" s="287"/>
      <c r="J43" s="288"/>
      <c r="K43" s="287"/>
      <c r="L43" s="288"/>
      <c r="M43" s="287"/>
      <c r="N43" s="288"/>
      <c r="O43" s="287"/>
      <c r="P43" s="288"/>
      <c r="Q43" s="287"/>
      <c r="R43" s="288"/>
      <c r="S43" s="289"/>
      <c r="T43" s="288"/>
    </row>
    <row r="44" spans="1:20" ht="16.5" thickTop="1" thickBot="1" x14ac:dyDescent="0.3">
      <c r="A44" s="313" t="s">
        <v>2258</v>
      </c>
      <c r="B44" s="314"/>
      <c r="C44" s="315">
        <f>SUM(C8:C43)</f>
        <v>0</v>
      </c>
      <c r="D44" s="316" t="e">
        <f>SUM(D8:D42)</f>
        <v>#DIV/0!</v>
      </c>
      <c r="E44" s="317" t="e">
        <f>SUMPRODUCT($D8:$D42,$E8:$E42)/100</f>
        <v>#DIV/0!</v>
      </c>
      <c r="F44" s="318" t="e">
        <f>E44</f>
        <v>#DIV/0!</v>
      </c>
      <c r="G44" s="319" t="e">
        <f>SUMPRODUCT($D8:$D42,$G8:$G42)/100</f>
        <v>#DIV/0!</v>
      </c>
      <c r="H44" s="318" t="e">
        <f>F44+G44</f>
        <v>#DIV/0!</v>
      </c>
      <c r="I44" s="319" t="e">
        <f>SUMPRODUCT($D8:$D42,$I8:$I42)/100</f>
        <v>#DIV/0!</v>
      </c>
      <c r="J44" s="318" t="e">
        <f>H44+I44</f>
        <v>#DIV/0!</v>
      </c>
      <c r="K44" s="319" t="e">
        <f>SUMPRODUCT($D8:$D42,$K8:$K42)/100</f>
        <v>#DIV/0!</v>
      </c>
      <c r="L44" s="318" t="e">
        <f>J44+K44</f>
        <v>#DIV/0!</v>
      </c>
      <c r="M44" s="320" t="e">
        <f>SUMPRODUCT($D8:$D42,$M8:$M42)/100</f>
        <v>#DIV/0!</v>
      </c>
      <c r="N44" s="321" t="e">
        <f>L44+M44</f>
        <v>#DIV/0!</v>
      </c>
      <c r="O44" s="320" t="e">
        <f>SUMPRODUCT($D8:$D42,$O8:$O42)/100</f>
        <v>#DIV/0!</v>
      </c>
      <c r="P44" s="321" t="e">
        <f>N44+O44</f>
        <v>#DIV/0!</v>
      </c>
      <c r="Q44" s="320" t="e">
        <f>SUMPRODUCT($D8:$D42,$Q8:$Q42)/100</f>
        <v>#DIV/0!</v>
      </c>
      <c r="R44" s="322" t="e">
        <f>Q44+P44</f>
        <v>#DIV/0!</v>
      </c>
      <c r="S44" s="319" t="e">
        <f>SUMPRODUCT($D8:$D42,$S8:$S42)/100</f>
        <v>#DIV/0!</v>
      </c>
      <c r="T44" s="323" t="e">
        <f>S44+R44</f>
        <v>#DIV/0!</v>
      </c>
    </row>
    <row r="45" spans="1:20" ht="15.75" thickBot="1" x14ac:dyDescent="0.3">
      <c r="A45" s="324"/>
      <c r="B45" s="325"/>
      <c r="C45" s="326"/>
      <c r="D45" s="327"/>
      <c r="E45" s="328" t="e">
        <f>E44*$C$44</f>
        <v>#DIV/0!</v>
      </c>
      <c r="F45" s="329" t="e">
        <f>E45</f>
        <v>#DIV/0!</v>
      </c>
      <c r="G45" s="330" t="e">
        <f>G44*$C$44</f>
        <v>#DIV/0!</v>
      </c>
      <c r="H45" s="329" t="e">
        <f>F45+G45</f>
        <v>#DIV/0!</v>
      </c>
      <c r="I45" s="330" t="e">
        <f>I44*$C$44</f>
        <v>#DIV/0!</v>
      </c>
      <c r="J45" s="329" t="e">
        <f>H45+I45</f>
        <v>#DIV/0!</v>
      </c>
      <c r="K45" s="330" t="e">
        <f>K44*$C$44</f>
        <v>#DIV/0!</v>
      </c>
      <c r="L45" s="329" t="e">
        <f>J45+K45</f>
        <v>#DIV/0!</v>
      </c>
      <c r="M45" s="330" t="e">
        <f>M44*$C$44</f>
        <v>#DIV/0!</v>
      </c>
      <c r="N45" s="331" t="e">
        <f>L45+M45</f>
        <v>#DIV/0!</v>
      </c>
      <c r="O45" s="330" t="e">
        <f>O44*$C$44</f>
        <v>#DIV/0!</v>
      </c>
      <c r="P45" s="331" t="e">
        <f>N45+O45</f>
        <v>#DIV/0!</v>
      </c>
      <c r="Q45" s="332" t="e">
        <f>Q44*$C$44</f>
        <v>#DIV/0!</v>
      </c>
      <c r="R45" s="329" t="e">
        <f>P45+Q45</f>
        <v>#DIV/0!</v>
      </c>
      <c r="S45" s="332" t="e">
        <f>S44*$C$44</f>
        <v>#DIV/0!</v>
      </c>
      <c r="T45" s="333" t="e">
        <f>S45+R45</f>
        <v>#DIV/0!</v>
      </c>
    </row>
    <row r="46" spans="1:20" ht="15.75" thickBot="1" x14ac:dyDescent="0.3"/>
    <row r="48" spans="1:20" x14ac:dyDescent="0.25">
      <c r="F48" s="335"/>
      <c r="G48" s="336"/>
      <c r="H48" s="336"/>
      <c r="I48" s="336"/>
      <c r="J48" s="336"/>
      <c r="K48" s="336"/>
      <c r="L48" s="336"/>
    </row>
    <row r="49" spans="6:20" x14ac:dyDescent="0.25">
      <c r="F49" s="337"/>
      <c r="G49" s="337"/>
      <c r="H49" s="337"/>
      <c r="I49" s="337"/>
      <c r="J49" s="337"/>
      <c r="K49" s="336"/>
      <c r="L49" s="338"/>
    </row>
    <row r="50" spans="6:20" x14ac:dyDescent="0.25">
      <c r="F50" s="337"/>
      <c r="G50" s="337"/>
      <c r="H50" s="337"/>
      <c r="I50" s="337"/>
      <c r="J50" s="337"/>
      <c r="K50" s="339"/>
      <c r="L50" s="338"/>
      <c r="M50" s="340"/>
      <c r="N50" s="340"/>
      <c r="O50" s="340"/>
      <c r="P50" s="340"/>
      <c r="R50" s="379"/>
      <c r="S50" s="379"/>
      <c r="T50" s="379"/>
    </row>
    <row r="51" spans="6:20" x14ac:dyDescent="0.25">
      <c r="F51" s="337"/>
      <c r="G51" s="337"/>
      <c r="H51" s="337"/>
      <c r="I51" s="337"/>
      <c r="J51" s="337"/>
      <c r="K51" s="339"/>
      <c r="L51" s="338"/>
      <c r="M51" s="340"/>
      <c r="N51" s="340"/>
      <c r="O51" s="340"/>
      <c r="P51" s="340"/>
      <c r="R51" s="379"/>
      <c r="S51" s="379"/>
      <c r="T51" s="379"/>
    </row>
  </sheetData>
  <sheetProtection algorithmName="SHA-512" hashValue="9YhCfvH77dzz7XhLVildJi6wQp60QPgYwGNzWlSkVsK1tnJbrOLqJGIFqHZV1f+aSfEpz1IkBW7wxMLSq0w06A==" saltValue="TQADzL10G4RN/yMZQicvfA==" spinCount="100000" sheet="1" objects="1" scenarios="1"/>
  <protectedRanges>
    <protectedRange sqref="S8:S43" name="Intervalo9"/>
    <protectedRange sqref="O8:O43" name="Intervalo7"/>
    <protectedRange sqref="K8:K43" name="Intervalo5"/>
    <protectedRange sqref="G8:G43" name="Intervalo3"/>
    <protectedRange sqref="B4:T4" name="Intervalo1"/>
    <protectedRange sqref="E8:E43" name="Intervalo2"/>
    <protectedRange sqref="I8:I43" name="Intervalo4"/>
    <protectedRange sqref="M8:M43" name="Intervalo6"/>
    <protectedRange sqref="Q8:Q43" name="Intervalo8"/>
  </protectedRanges>
  <mergeCells count="46">
    <mergeCell ref="R51:T51"/>
    <mergeCell ref="A38:A39"/>
    <mergeCell ref="B38:B39"/>
    <mergeCell ref="A40:A41"/>
    <mergeCell ref="B40:B41"/>
    <mergeCell ref="A42:A43"/>
    <mergeCell ref="B42:B43"/>
    <mergeCell ref="A34:A35"/>
    <mergeCell ref="B34:B35"/>
    <mergeCell ref="A36:A37"/>
    <mergeCell ref="B36:B37"/>
    <mergeCell ref="R50:T50"/>
    <mergeCell ref="A28:A29"/>
    <mergeCell ref="B28:B29"/>
    <mergeCell ref="A30:A31"/>
    <mergeCell ref="B30:B31"/>
    <mergeCell ref="A32:A33"/>
    <mergeCell ref="B32:B33"/>
    <mergeCell ref="A24:A25"/>
    <mergeCell ref="B24:B25"/>
    <mergeCell ref="A26:A27"/>
    <mergeCell ref="B26:B27"/>
    <mergeCell ref="A18:A19"/>
    <mergeCell ref="B18:B19"/>
    <mergeCell ref="A20:A21"/>
    <mergeCell ref="B20:B21"/>
    <mergeCell ref="A22:A23"/>
    <mergeCell ref="B22:B23"/>
    <mergeCell ref="A12:A13"/>
    <mergeCell ref="B12:B13"/>
    <mergeCell ref="A14:A15"/>
    <mergeCell ref="B14:B15"/>
    <mergeCell ref="A16:A17"/>
    <mergeCell ref="B16:B17"/>
    <mergeCell ref="A10:A11"/>
    <mergeCell ref="B10:B11"/>
    <mergeCell ref="B1:T1"/>
    <mergeCell ref="A2:T2"/>
    <mergeCell ref="C3:T3"/>
    <mergeCell ref="B4:T4"/>
    <mergeCell ref="A5:T5"/>
    <mergeCell ref="A6:A7"/>
    <mergeCell ref="B6:B7"/>
    <mergeCell ref="C6:C7"/>
    <mergeCell ref="A8:A9"/>
    <mergeCell ref="B8:B9"/>
  </mergeCells>
  <printOptions horizontalCentered="1" verticalCentered="1"/>
  <pageMargins left="0.39370078740157483" right="0.39370078740157483" top="0.59055118110236227" bottom="0" header="0.19685039370078741" footer="0.19685039370078741"/>
  <pageSetup paperSize="9" scale="57" orientation="landscape" r:id="rId1"/>
  <headerFooter>
    <oddHeader>&amp;L   &amp;G   &amp;C
&amp;16FUNDAÇÃO UNIVERSIDADE ESTADUAL DE MATO GROSSO DO SUL
CRONOGRAMA FÍSICO-FINANCEIRO
ANEXO IX&amp;R
&amp;G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jan 22</vt:lpstr>
      <vt:lpstr>Memória de Cálculo</vt:lpstr>
      <vt:lpstr>PLANILHA EM BRANCO</vt:lpstr>
      <vt:lpstr>CRONOGRAMA EM BRANCO</vt:lpstr>
      <vt:lpstr>'PLANILHA EM BRANCO'!Area_de_impressao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Charles Henrique</cp:lastModifiedBy>
  <cp:lastPrinted>2022-05-04T17:22:51Z</cp:lastPrinted>
  <dcterms:created xsi:type="dcterms:W3CDTF">2020-11-17T17:35:03Z</dcterms:created>
  <dcterms:modified xsi:type="dcterms:W3CDTF">2022-06-09T14:38:28Z</dcterms:modified>
</cp:coreProperties>
</file>